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C2F52F28-BD4B-423F-86C0-E00DAC2E472C}" xr6:coauthVersionLast="47" xr6:coauthVersionMax="47" xr10:uidLastSave="{00000000-0000-0000-0000-000000000000}"/>
  <bookViews>
    <workbookView xWindow="-108" yWindow="-108" windowWidth="23256" windowHeight="12456" activeTab="3" xr2:uid="{EA782E16-0630-43E4-AC06-DC7F34E0608A}"/>
  </bookViews>
  <sheets>
    <sheet name="V3" sheetId="2" r:id="rId1"/>
    <sheet name="celan data " sheetId="4" r:id="rId2"/>
    <sheet name="pivot ana" sheetId="15" r:id="rId3"/>
    <sheet name="calculated data " sheetId="5" r:id="rId4"/>
    <sheet name="data" sheetId="3" r:id="rId5"/>
    <sheet name="Sheet10" sheetId="16" r:id="rId6"/>
  </sheets>
  <definedNames>
    <definedName name="_xlnm._FilterDatabase" localSheetId="4" hidden="1">data!$A$1:$D$17</definedName>
    <definedName name="ExternalData_1" localSheetId="3" hidden="1">'calculated data '!$A$1:$L$5493</definedName>
    <definedName name="ExternalData_1" localSheetId="1" hidden="1">'celan data '!$A$1:$L$5493</definedName>
    <definedName name="ExternalData_1" localSheetId="0" hidden="1">'V3'!$A$1:$L$5493</definedName>
    <definedName name="Slicer_Locality">#N/A</definedName>
    <definedName name="Slicer_num_rooms">#N/A</definedName>
    <definedName name="Slicer_Residential">#N/A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 i="3" l="1"/>
  <c r="G2" i="3"/>
  <c r="M2" i="5" l="1"/>
  <c r="H4" i="16"/>
  <c r="F4" i="16"/>
  <c r="D4" i="16"/>
  <c r="B4" i="16"/>
  <c r="E48" i="3"/>
  <c r="E47" i="3"/>
  <c r="E46" i="3"/>
  <c r="E45" i="3"/>
  <c r="E44" i="3"/>
  <c r="E43" i="3"/>
  <c r="E42" i="3"/>
  <c r="D48" i="3"/>
  <c r="D47" i="3"/>
  <c r="D46" i="3"/>
  <c r="D45" i="3"/>
  <c r="D44" i="3"/>
  <c r="D43" i="3"/>
  <c r="D42" i="3"/>
  <c r="C48" i="3"/>
  <c r="C47" i="3"/>
  <c r="C46" i="3"/>
  <c r="C45" i="3"/>
  <c r="C44" i="3"/>
  <c r="C43" i="3"/>
  <c r="C42" i="3"/>
  <c r="B48" i="3"/>
  <c r="B44" i="3"/>
  <c r="B46" i="3"/>
  <c r="B47" i="3"/>
  <c r="B45" i="3"/>
  <c r="B43" i="3"/>
  <c r="B42" i="3"/>
  <c r="D31" i="3"/>
  <c r="D30" i="3"/>
  <c r="D29" i="3"/>
  <c r="D28" i="3"/>
  <c r="C31" i="3"/>
  <c r="C30" i="3"/>
  <c r="C29" i="3"/>
  <c r="C28" i="3"/>
  <c r="B30" i="3"/>
  <c r="B29" i="3"/>
  <c r="B28" i="3"/>
  <c r="H14" i="3"/>
  <c r="H10" i="3"/>
  <c r="I5" i="3"/>
  <c r="L6" i="3"/>
  <c r="L4" i="3"/>
  <c r="G6" i="3"/>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337" i="5"/>
  <c r="O2338" i="5"/>
  <c r="O2339" i="5"/>
  <c r="O2340" i="5"/>
  <c r="O2341" i="5"/>
  <c r="O2342" i="5"/>
  <c r="O2343" i="5"/>
  <c r="O2344" i="5"/>
  <c r="O2345" i="5"/>
  <c r="O2346" i="5"/>
  <c r="O2347" i="5"/>
  <c r="O2348" i="5"/>
  <c r="O2349" i="5"/>
  <c r="O2350" i="5"/>
  <c r="O2351" i="5"/>
  <c r="O2352" i="5"/>
  <c r="O2353" i="5"/>
  <c r="O2354" i="5"/>
  <c r="O2355" i="5"/>
  <c r="O2356" i="5"/>
  <c r="O2357" i="5"/>
  <c r="O2358" i="5"/>
  <c r="O2359" i="5"/>
  <c r="O2360" i="5"/>
  <c r="O2361" i="5"/>
  <c r="O2362" i="5"/>
  <c r="O2363" i="5"/>
  <c r="O2364" i="5"/>
  <c r="O2365" i="5"/>
  <c r="O2366" i="5"/>
  <c r="O2367" i="5"/>
  <c r="O2368" i="5"/>
  <c r="O2369" i="5"/>
  <c r="O2370" i="5"/>
  <c r="O2371" i="5"/>
  <c r="O2372" i="5"/>
  <c r="O2373" i="5"/>
  <c r="O2374" i="5"/>
  <c r="O2375" i="5"/>
  <c r="O2376" i="5"/>
  <c r="O2377" i="5"/>
  <c r="O2378" i="5"/>
  <c r="O2379" i="5"/>
  <c r="O2380" i="5"/>
  <c r="O2381" i="5"/>
  <c r="O2382" i="5"/>
  <c r="O2383" i="5"/>
  <c r="O2384" i="5"/>
  <c r="O2385" i="5"/>
  <c r="O2386" i="5"/>
  <c r="O2387" i="5"/>
  <c r="O2388" i="5"/>
  <c r="O2389" i="5"/>
  <c r="O2390" i="5"/>
  <c r="O2391" i="5"/>
  <c r="O2392" i="5"/>
  <c r="O2393" i="5"/>
  <c r="O2394" i="5"/>
  <c r="O2395" i="5"/>
  <c r="O2396" i="5"/>
  <c r="O2397" i="5"/>
  <c r="O2398" i="5"/>
  <c r="O2399" i="5"/>
  <c r="O2400" i="5"/>
  <c r="O2401" i="5"/>
  <c r="O2402" i="5"/>
  <c r="O2403" i="5"/>
  <c r="O2404" i="5"/>
  <c r="O2405" i="5"/>
  <c r="O2406" i="5"/>
  <c r="O2407" i="5"/>
  <c r="O2408" i="5"/>
  <c r="O2409" i="5"/>
  <c r="O2410" i="5"/>
  <c r="O2411" i="5"/>
  <c r="O2412" i="5"/>
  <c r="O2413" i="5"/>
  <c r="O2414" i="5"/>
  <c r="O2415" i="5"/>
  <c r="O2416" i="5"/>
  <c r="O2417" i="5"/>
  <c r="O2418" i="5"/>
  <c r="O2419" i="5"/>
  <c r="O2420" i="5"/>
  <c r="O2421" i="5"/>
  <c r="O2422" i="5"/>
  <c r="O2423" i="5"/>
  <c r="O2424" i="5"/>
  <c r="O2425" i="5"/>
  <c r="O2426" i="5"/>
  <c r="O2427" i="5"/>
  <c r="O2428" i="5"/>
  <c r="O2429" i="5"/>
  <c r="O2430" i="5"/>
  <c r="O2431" i="5"/>
  <c r="O2432" i="5"/>
  <c r="O2433" i="5"/>
  <c r="O2434" i="5"/>
  <c r="O2435" i="5"/>
  <c r="O2436" i="5"/>
  <c r="O2437" i="5"/>
  <c r="O2438" i="5"/>
  <c r="O2439" i="5"/>
  <c r="O2440" i="5"/>
  <c r="O2441" i="5"/>
  <c r="O2442" i="5"/>
  <c r="O2443" i="5"/>
  <c r="O2444" i="5"/>
  <c r="O2445" i="5"/>
  <c r="O2446" i="5"/>
  <c r="O2447" i="5"/>
  <c r="O2448" i="5"/>
  <c r="O2449" i="5"/>
  <c r="O2450" i="5"/>
  <c r="O2451" i="5"/>
  <c r="O2452" i="5"/>
  <c r="O2453" i="5"/>
  <c r="O2454" i="5"/>
  <c r="O2455" i="5"/>
  <c r="O2456" i="5"/>
  <c r="O2457" i="5"/>
  <c r="O2458" i="5"/>
  <c r="O2459" i="5"/>
  <c r="O2460" i="5"/>
  <c r="O2461" i="5"/>
  <c r="O2462" i="5"/>
  <c r="O2463" i="5"/>
  <c r="O2464" i="5"/>
  <c r="O2465" i="5"/>
  <c r="O2466" i="5"/>
  <c r="O2467" i="5"/>
  <c r="O2468" i="5"/>
  <c r="O2469" i="5"/>
  <c r="O2470" i="5"/>
  <c r="O2471" i="5"/>
  <c r="O2472" i="5"/>
  <c r="O2473" i="5"/>
  <c r="O2474" i="5"/>
  <c r="O2475" i="5"/>
  <c r="O2476" i="5"/>
  <c r="O2477" i="5"/>
  <c r="O2478" i="5"/>
  <c r="O2479" i="5"/>
  <c r="O2480" i="5"/>
  <c r="O2481" i="5"/>
  <c r="O2482" i="5"/>
  <c r="O2483" i="5"/>
  <c r="O2484" i="5"/>
  <c r="O2485" i="5"/>
  <c r="O2486" i="5"/>
  <c r="O2487" i="5"/>
  <c r="O2488" i="5"/>
  <c r="O2489" i="5"/>
  <c r="O2490" i="5"/>
  <c r="O2491" i="5"/>
  <c r="O2492" i="5"/>
  <c r="O2493" i="5"/>
  <c r="O2494" i="5"/>
  <c r="O2495" i="5"/>
  <c r="O2496" i="5"/>
  <c r="O2497" i="5"/>
  <c r="O2498" i="5"/>
  <c r="O2499" i="5"/>
  <c r="O2500" i="5"/>
  <c r="O2501" i="5"/>
  <c r="O2502" i="5"/>
  <c r="O2503" i="5"/>
  <c r="O2504" i="5"/>
  <c r="O2505" i="5"/>
  <c r="O2506" i="5"/>
  <c r="O2507" i="5"/>
  <c r="O2508" i="5"/>
  <c r="O2509" i="5"/>
  <c r="O2510" i="5"/>
  <c r="O2511" i="5"/>
  <c r="O2512" i="5"/>
  <c r="O2513" i="5"/>
  <c r="O2514" i="5"/>
  <c r="O2515" i="5"/>
  <c r="O2516" i="5"/>
  <c r="O2517" i="5"/>
  <c r="O2518" i="5"/>
  <c r="O2519" i="5"/>
  <c r="O2520" i="5"/>
  <c r="O2521" i="5"/>
  <c r="O2522" i="5"/>
  <c r="O2523" i="5"/>
  <c r="O2524" i="5"/>
  <c r="O2525" i="5"/>
  <c r="O2526" i="5"/>
  <c r="O2527" i="5"/>
  <c r="O2528" i="5"/>
  <c r="O2529" i="5"/>
  <c r="O2530" i="5"/>
  <c r="O2531" i="5"/>
  <c r="O2532" i="5"/>
  <c r="O2533" i="5"/>
  <c r="O2534" i="5"/>
  <c r="O2535" i="5"/>
  <c r="O2536" i="5"/>
  <c r="O2537" i="5"/>
  <c r="O2538" i="5"/>
  <c r="O2539" i="5"/>
  <c r="O2540" i="5"/>
  <c r="O2541" i="5"/>
  <c r="O2542" i="5"/>
  <c r="O2543" i="5"/>
  <c r="O2544" i="5"/>
  <c r="O2545" i="5"/>
  <c r="O2546" i="5"/>
  <c r="O2547" i="5"/>
  <c r="O2548" i="5"/>
  <c r="O2549" i="5"/>
  <c r="O2550" i="5"/>
  <c r="O2551" i="5"/>
  <c r="O2552" i="5"/>
  <c r="O2553" i="5"/>
  <c r="O2554" i="5"/>
  <c r="O2555" i="5"/>
  <c r="O2556" i="5"/>
  <c r="O2557" i="5"/>
  <c r="O2558" i="5"/>
  <c r="O2559" i="5"/>
  <c r="O2560" i="5"/>
  <c r="O2561" i="5"/>
  <c r="O2562" i="5"/>
  <c r="O2563" i="5"/>
  <c r="O2564" i="5"/>
  <c r="O2565" i="5"/>
  <c r="O2566" i="5"/>
  <c r="O2567" i="5"/>
  <c r="O2568" i="5"/>
  <c r="O2569" i="5"/>
  <c r="O2570" i="5"/>
  <c r="O2571" i="5"/>
  <c r="O2572" i="5"/>
  <c r="O2573" i="5"/>
  <c r="O2574" i="5"/>
  <c r="O2575" i="5"/>
  <c r="O2576" i="5"/>
  <c r="O2577" i="5"/>
  <c r="O2578" i="5"/>
  <c r="O2579" i="5"/>
  <c r="O2580" i="5"/>
  <c r="O2581" i="5"/>
  <c r="O2582" i="5"/>
  <c r="O2583" i="5"/>
  <c r="O2584" i="5"/>
  <c r="O2585" i="5"/>
  <c r="O2586" i="5"/>
  <c r="O2587" i="5"/>
  <c r="O2588" i="5"/>
  <c r="O2589" i="5"/>
  <c r="O2590" i="5"/>
  <c r="O2591" i="5"/>
  <c r="O2592" i="5"/>
  <c r="O2593" i="5"/>
  <c r="O2594" i="5"/>
  <c r="O2595" i="5"/>
  <c r="O2596" i="5"/>
  <c r="O2597" i="5"/>
  <c r="O2598" i="5"/>
  <c r="O2599" i="5"/>
  <c r="O2600" i="5"/>
  <c r="O2601" i="5"/>
  <c r="O2602" i="5"/>
  <c r="O2603" i="5"/>
  <c r="O2604" i="5"/>
  <c r="O2605" i="5"/>
  <c r="O2606" i="5"/>
  <c r="O2607" i="5"/>
  <c r="O2608" i="5"/>
  <c r="O2609" i="5"/>
  <c r="O2610" i="5"/>
  <c r="O2611" i="5"/>
  <c r="O2612" i="5"/>
  <c r="O2613" i="5"/>
  <c r="O2614" i="5"/>
  <c r="O2615" i="5"/>
  <c r="O2616" i="5"/>
  <c r="O2617" i="5"/>
  <c r="O2618" i="5"/>
  <c r="O2619" i="5"/>
  <c r="O2620" i="5"/>
  <c r="O2621" i="5"/>
  <c r="O2622" i="5"/>
  <c r="O2623" i="5"/>
  <c r="O2624" i="5"/>
  <c r="O2625" i="5"/>
  <c r="O2626" i="5"/>
  <c r="O2627" i="5"/>
  <c r="O2628" i="5"/>
  <c r="O2629" i="5"/>
  <c r="O2630" i="5"/>
  <c r="O2631" i="5"/>
  <c r="O2632" i="5"/>
  <c r="O2633" i="5"/>
  <c r="O2634" i="5"/>
  <c r="O2635" i="5"/>
  <c r="O2636" i="5"/>
  <c r="O2637" i="5"/>
  <c r="O2638" i="5"/>
  <c r="O2639" i="5"/>
  <c r="O2640" i="5"/>
  <c r="O2641" i="5"/>
  <c r="O2642" i="5"/>
  <c r="O2643" i="5"/>
  <c r="O2644" i="5"/>
  <c r="O2645" i="5"/>
  <c r="O2646" i="5"/>
  <c r="O2647" i="5"/>
  <c r="O2648" i="5"/>
  <c r="O2649" i="5"/>
  <c r="O2650" i="5"/>
  <c r="O2651" i="5"/>
  <c r="O2652" i="5"/>
  <c r="O2653" i="5"/>
  <c r="O2654" i="5"/>
  <c r="O2655" i="5"/>
  <c r="O2656" i="5"/>
  <c r="O2657" i="5"/>
  <c r="O2658" i="5"/>
  <c r="O2659" i="5"/>
  <c r="O2660" i="5"/>
  <c r="O2661" i="5"/>
  <c r="O2662" i="5"/>
  <c r="O2663" i="5"/>
  <c r="O2664" i="5"/>
  <c r="O2665" i="5"/>
  <c r="O2666" i="5"/>
  <c r="O2667" i="5"/>
  <c r="O2668" i="5"/>
  <c r="O2669" i="5"/>
  <c r="O2670" i="5"/>
  <c r="O2671" i="5"/>
  <c r="O2672" i="5"/>
  <c r="O2673" i="5"/>
  <c r="O2674" i="5"/>
  <c r="O2675" i="5"/>
  <c r="O2676" i="5"/>
  <c r="O2677" i="5"/>
  <c r="O2678" i="5"/>
  <c r="O2679" i="5"/>
  <c r="O2680" i="5"/>
  <c r="O2681" i="5"/>
  <c r="O2682" i="5"/>
  <c r="O2683" i="5"/>
  <c r="O2684" i="5"/>
  <c r="O2685" i="5"/>
  <c r="O2686" i="5"/>
  <c r="O2687" i="5"/>
  <c r="O2688" i="5"/>
  <c r="O2689" i="5"/>
  <c r="O2690" i="5"/>
  <c r="O2691" i="5"/>
  <c r="O2692" i="5"/>
  <c r="O2693" i="5"/>
  <c r="O2694" i="5"/>
  <c r="O2695" i="5"/>
  <c r="O2696" i="5"/>
  <c r="O2697" i="5"/>
  <c r="O2698" i="5"/>
  <c r="O2699" i="5"/>
  <c r="O2700" i="5"/>
  <c r="O2701" i="5"/>
  <c r="O2702" i="5"/>
  <c r="O2703" i="5"/>
  <c r="O2704" i="5"/>
  <c r="O2705" i="5"/>
  <c r="O2706" i="5"/>
  <c r="O2707" i="5"/>
  <c r="O2708" i="5"/>
  <c r="O2709" i="5"/>
  <c r="O2710" i="5"/>
  <c r="O2711" i="5"/>
  <c r="O2712" i="5"/>
  <c r="O2713" i="5"/>
  <c r="O2714" i="5"/>
  <c r="O2715" i="5"/>
  <c r="O2716" i="5"/>
  <c r="O2717" i="5"/>
  <c r="O2718" i="5"/>
  <c r="O2719" i="5"/>
  <c r="O2720" i="5"/>
  <c r="O2721" i="5"/>
  <c r="O2722" i="5"/>
  <c r="O2723" i="5"/>
  <c r="O2724" i="5"/>
  <c r="O2725" i="5"/>
  <c r="O2726" i="5"/>
  <c r="O2727" i="5"/>
  <c r="O2728" i="5"/>
  <c r="O2729" i="5"/>
  <c r="O2730" i="5"/>
  <c r="O2731" i="5"/>
  <c r="O2732" i="5"/>
  <c r="O2733" i="5"/>
  <c r="O2734" i="5"/>
  <c r="O2735" i="5"/>
  <c r="O2736" i="5"/>
  <c r="O2737" i="5"/>
  <c r="O2738" i="5"/>
  <c r="O2739" i="5"/>
  <c r="O2740" i="5"/>
  <c r="O2741" i="5"/>
  <c r="O2742" i="5"/>
  <c r="O2743" i="5"/>
  <c r="O2744" i="5"/>
  <c r="O2745" i="5"/>
  <c r="O2746" i="5"/>
  <c r="O2747" i="5"/>
  <c r="O2748" i="5"/>
  <c r="O2749" i="5"/>
  <c r="O2750" i="5"/>
  <c r="O2751" i="5"/>
  <c r="O2752" i="5"/>
  <c r="O2753" i="5"/>
  <c r="O2754" i="5"/>
  <c r="O2755" i="5"/>
  <c r="O2756" i="5"/>
  <c r="O2757" i="5"/>
  <c r="O2758" i="5"/>
  <c r="O2759" i="5"/>
  <c r="O2760" i="5"/>
  <c r="O2761" i="5"/>
  <c r="O2762" i="5"/>
  <c r="O2763" i="5"/>
  <c r="O2764" i="5"/>
  <c r="O2765" i="5"/>
  <c r="O2766" i="5"/>
  <c r="O2767" i="5"/>
  <c r="O2768" i="5"/>
  <c r="O2769" i="5"/>
  <c r="O2770" i="5"/>
  <c r="O2771" i="5"/>
  <c r="O2772" i="5"/>
  <c r="O2773" i="5"/>
  <c r="O2774" i="5"/>
  <c r="O2775" i="5"/>
  <c r="O2776" i="5"/>
  <c r="O2777" i="5"/>
  <c r="O2778" i="5"/>
  <c r="O2779" i="5"/>
  <c r="O2780" i="5"/>
  <c r="O2781" i="5"/>
  <c r="O2782" i="5"/>
  <c r="O2783" i="5"/>
  <c r="O2784" i="5"/>
  <c r="O2785" i="5"/>
  <c r="O2786" i="5"/>
  <c r="O2787" i="5"/>
  <c r="O2788" i="5"/>
  <c r="O2789" i="5"/>
  <c r="O2790" i="5"/>
  <c r="O2791" i="5"/>
  <c r="O2792" i="5"/>
  <c r="O2793" i="5"/>
  <c r="O2794" i="5"/>
  <c r="O2795" i="5"/>
  <c r="O2796" i="5"/>
  <c r="O2797" i="5"/>
  <c r="O2798" i="5"/>
  <c r="O2799" i="5"/>
  <c r="O2800" i="5"/>
  <c r="O2801" i="5"/>
  <c r="O2802" i="5"/>
  <c r="O2803" i="5"/>
  <c r="O2804" i="5"/>
  <c r="O2805" i="5"/>
  <c r="O2806" i="5"/>
  <c r="O2807" i="5"/>
  <c r="O2808" i="5"/>
  <c r="O2809" i="5"/>
  <c r="O2810" i="5"/>
  <c r="O2811" i="5"/>
  <c r="O2812" i="5"/>
  <c r="O2813" i="5"/>
  <c r="O2814" i="5"/>
  <c r="O2815" i="5"/>
  <c r="O2816" i="5"/>
  <c r="O2817" i="5"/>
  <c r="O2818" i="5"/>
  <c r="O2819" i="5"/>
  <c r="O2820" i="5"/>
  <c r="O2821" i="5"/>
  <c r="O2822" i="5"/>
  <c r="O2823" i="5"/>
  <c r="O2824" i="5"/>
  <c r="O2825" i="5"/>
  <c r="O2826" i="5"/>
  <c r="O2827" i="5"/>
  <c r="O2828" i="5"/>
  <c r="O2829" i="5"/>
  <c r="O2830" i="5"/>
  <c r="O2831" i="5"/>
  <c r="O2832" i="5"/>
  <c r="O2833" i="5"/>
  <c r="O2834" i="5"/>
  <c r="O2835" i="5"/>
  <c r="O2836" i="5"/>
  <c r="O2837" i="5"/>
  <c r="O2838" i="5"/>
  <c r="O2839" i="5"/>
  <c r="O2840" i="5"/>
  <c r="O2841" i="5"/>
  <c r="O2842" i="5"/>
  <c r="O2843" i="5"/>
  <c r="O2844" i="5"/>
  <c r="O2845" i="5"/>
  <c r="O2846" i="5"/>
  <c r="O2847" i="5"/>
  <c r="O2848" i="5"/>
  <c r="O2849" i="5"/>
  <c r="O2850" i="5"/>
  <c r="O2851" i="5"/>
  <c r="O2852" i="5"/>
  <c r="O2853" i="5"/>
  <c r="O2854" i="5"/>
  <c r="O2855" i="5"/>
  <c r="O2856" i="5"/>
  <c r="O2857" i="5"/>
  <c r="O2858" i="5"/>
  <c r="O2859" i="5"/>
  <c r="O2860" i="5"/>
  <c r="O2861" i="5"/>
  <c r="O2862" i="5"/>
  <c r="O2863" i="5"/>
  <c r="O2864" i="5"/>
  <c r="O2865" i="5"/>
  <c r="O2866" i="5"/>
  <c r="O2867" i="5"/>
  <c r="O2868" i="5"/>
  <c r="O2869" i="5"/>
  <c r="O2870" i="5"/>
  <c r="O2871" i="5"/>
  <c r="O2872" i="5"/>
  <c r="O2873" i="5"/>
  <c r="O2874" i="5"/>
  <c r="O2875" i="5"/>
  <c r="O2876" i="5"/>
  <c r="O2877" i="5"/>
  <c r="O2878" i="5"/>
  <c r="O2879" i="5"/>
  <c r="O2880" i="5"/>
  <c r="O2881" i="5"/>
  <c r="O2882" i="5"/>
  <c r="O2883" i="5"/>
  <c r="O2884" i="5"/>
  <c r="O2885" i="5"/>
  <c r="O2886" i="5"/>
  <c r="O2887" i="5"/>
  <c r="O2888" i="5"/>
  <c r="O2889" i="5"/>
  <c r="O2890" i="5"/>
  <c r="O2891" i="5"/>
  <c r="O2892" i="5"/>
  <c r="O2893" i="5"/>
  <c r="O2894" i="5"/>
  <c r="O2895" i="5"/>
  <c r="O2896" i="5"/>
  <c r="O2897" i="5"/>
  <c r="O2898" i="5"/>
  <c r="O2899" i="5"/>
  <c r="O2900" i="5"/>
  <c r="O2901" i="5"/>
  <c r="O2902" i="5"/>
  <c r="O2903" i="5"/>
  <c r="O2904" i="5"/>
  <c r="O2905" i="5"/>
  <c r="O2906" i="5"/>
  <c r="O2907" i="5"/>
  <c r="O2908" i="5"/>
  <c r="O2909" i="5"/>
  <c r="O2910" i="5"/>
  <c r="O2911" i="5"/>
  <c r="O2912" i="5"/>
  <c r="O2913" i="5"/>
  <c r="O2914" i="5"/>
  <c r="O2915" i="5"/>
  <c r="O2916" i="5"/>
  <c r="O2917" i="5"/>
  <c r="O2918" i="5"/>
  <c r="O2919" i="5"/>
  <c r="O2920" i="5"/>
  <c r="O2921" i="5"/>
  <c r="O2922" i="5"/>
  <c r="O2923" i="5"/>
  <c r="O2924" i="5"/>
  <c r="O2925" i="5"/>
  <c r="O2926" i="5"/>
  <c r="O2927" i="5"/>
  <c r="O2928" i="5"/>
  <c r="O2929" i="5"/>
  <c r="O2930" i="5"/>
  <c r="O2931" i="5"/>
  <c r="O2932" i="5"/>
  <c r="O2933" i="5"/>
  <c r="O2934" i="5"/>
  <c r="O2935" i="5"/>
  <c r="O2936" i="5"/>
  <c r="O2937" i="5"/>
  <c r="O2938" i="5"/>
  <c r="O2939" i="5"/>
  <c r="O2940" i="5"/>
  <c r="O2941" i="5"/>
  <c r="O2942" i="5"/>
  <c r="O2943" i="5"/>
  <c r="O2944" i="5"/>
  <c r="O2945" i="5"/>
  <c r="O2946" i="5"/>
  <c r="O2947" i="5"/>
  <c r="O2948" i="5"/>
  <c r="O2949" i="5"/>
  <c r="O2950" i="5"/>
  <c r="O2951" i="5"/>
  <c r="O2952" i="5"/>
  <c r="O2953" i="5"/>
  <c r="O2954" i="5"/>
  <c r="O2955" i="5"/>
  <c r="O2956" i="5"/>
  <c r="O2957" i="5"/>
  <c r="O2958" i="5"/>
  <c r="O2959" i="5"/>
  <c r="O2960" i="5"/>
  <c r="O2961" i="5"/>
  <c r="O2962" i="5"/>
  <c r="O2963" i="5"/>
  <c r="O2964" i="5"/>
  <c r="O2965" i="5"/>
  <c r="O2966" i="5"/>
  <c r="O2967" i="5"/>
  <c r="O2968" i="5"/>
  <c r="O2969" i="5"/>
  <c r="O2970" i="5"/>
  <c r="O2971" i="5"/>
  <c r="O2972" i="5"/>
  <c r="O2973" i="5"/>
  <c r="O2974" i="5"/>
  <c r="O2975" i="5"/>
  <c r="O2976" i="5"/>
  <c r="O2977" i="5"/>
  <c r="O2978" i="5"/>
  <c r="O2979" i="5"/>
  <c r="O2980" i="5"/>
  <c r="O2981" i="5"/>
  <c r="O2982" i="5"/>
  <c r="O2983" i="5"/>
  <c r="O2984" i="5"/>
  <c r="O2985" i="5"/>
  <c r="O2986" i="5"/>
  <c r="O2987" i="5"/>
  <c r="O2988" i="5"/>
  <c r="O2989" i="5"/>
  <c r="O2990" i="5"/>
  <c r="O2991" i="5"/>
  <c r="O2992" i="5"/>
  <c r="O2993" i="5"/>
  <c r="O2994" i="5"/>
  <c r="O2995" i="5"/>
  <c r="O2996" i="5"/>
  <c r="O2997" i="5"/>
  <c r="O2998" i="5"/>
  <c r="O2999" i="5"/>
  <c r="O3000" i="5"/>
  <c r="O3001" i="5"/>
  <c r="O3002" i="5"/>
  <c r="O3003" i="5"/>
  <c r="O3004" i="5"/>
  <c r="O3005" i="5"/>
  <c r="O3006" i="5"/>
  <c r="O3007" i="5"/>
  <c r="O3008" i="5"/>
  <c r="O3009" i="5"/>
  <c r="O3010" i="5"/>
  <c r="O3011" i="5"/>
  <c r="O3012" i="5"/>
  <c r="O3013" i="5"/>
  <c r="O3014" i="5"/>
  <c r="O3015" i="5"/>
  <c r="O3016" i="5"/>
  <c r="O3017" i="5"/>
  <c r="O3018" i="5"/>
  <c r="O3019" i="5"/>
  <c r="O3020" i="5"/>
  <c r="O3021" i="5"/>
  <c r="O3022" i="5"/>
  <c r="O3023" i="5"/>
  <c r="O3024" i="5"/>
  <c r="O3025" i="5"/>
  <c r="O3026" i="5"/>
  <c r="O3027" i="5"/>
  <c r="O3028" i="5"/>
  <c r="O3029" i="5"/>
  <c r="O3030" i="5"/>
  <c r="O3031" i="5"/>
  <c r="O3032" i="5"/>
  <c r="O3033" i="5"/>
  <c r="O3034" i="5"/>
  <c r="O3035" i="5"/>
  <c r="O3036" i="5"/>
  <c r="O3037" i="5"/>
  <c r="O3038" i="5"/>
  <c r="O3039" i="5"/>
  <c r="O3040" i="5"/>
  <c r="O3041" i="5"/>
  <c r="O3042" i="5"/>
  <c r="O3043" i="5"/>
  <c r="O3044" i="5"/>
  <c r="O3045" i="5"/>
  <c r="O3046" i="5"/>
  <c r="O3047" i="5"/>
  <c r="O3048" i="5"/>
  <c r="O3049" i="5"/>
  <c r="O3050" i="5"/>
  <c r="O3051" i="5"/>
  <c r="O3052" i="5"/>
  <c r="O3053" i="5"/>
  <c r="O3054" i="5"/>
  <c r="O3055" i="5"/>
  <c r="O3056" i="5"/>
  <c r="O3057" i="5"/>
  <c r="O3058" i="5"/>
  <c r="O3059" i="5"/>
  <c r="O3060" i="5"/>
  <c r="O3061" i="5"/>
  <c r="O3062" i="5"/>
  <c r="O3063" i="5"/>
  <c r="O3064" i="5"/>
  <c r="O3065" i="5"/>
  <c r="O3066" i="5"/>
  <c r="O3067" i="5"/>
  <c r="O3068" i="5"/>
  <c r="O3069" i="5"/>
  <c r="O3070" i="5"/>
  <c r="O3071" i="5"/>
  <c r="O3072" i="5"/>
  <c r="O3073" i="5"/>
  <c r="O3074" i="5"/>
  <c r="O3075" i="5"/>
  <c r="O3076" i="5"/>
  <c r="O3077" i="5"/>
  <c r="O3078" i="5"/>
  <c r="O3079" i="5"/>
  <c r="O3080" i="5"/>
  <c r="O3081" i="5"/>
  <c r="O3082" i="5"/>
  <c r="O3083" i="5"/>
  <c r="O3084" i="5"/>
  <c r="O3085" i="5"/>
  <c r="O3086" i="5"/>
  <c r="O3087" i="5"/>
  <c r="O3088" i="5"/>
  <c r="O3089" i="5"/>
  <c r="O3090" i="5"/>
  <c r="O3091" i="5"/>
  <c r="O3092" i="5"/>
  <c r="O3093" i="5"/>
  <c r="O3094" i="5"/>
  <c r="O3095" i="5"/>
  <c r="O3096" i="5"/>
  <c r="O3097" i="5"/>
  <c r="O3098" i="5"/>
  <c r="O3099" i="5"/>
  <c r="O3100" i="5"/>
  <c r="O3101" i="5"/>
  <c r="O3102" i="5"/>
  <c r="O3103" i="5"/>
  <c r="O3104" i="5"/>
  <c r="O3105" i="5"/>
  <c r="O3106" i="5"/>
  <c r="O3107" i="5"/>
  <c r="O3108" i="5"/>
  <c r="O3109" i="5"/>
  <c r="O3110" i="5"/>
  <c r="O3111" i="5"/>
  <c r="O3112" i="5"/>
  <c r="O3113" i="5"/>
  <c r="O3114" i="5"/>
  <c r="O3115" i="5"/>
  <c r="O3116" i="5"/>
  <c r="O3117" i="5"/>
  <c r="O3118" i="5"/>
  <c r="O3119" i="5"/>
  <c r="O3120" i="5"/>
  <c r="O3121" i="5"/>
  <c r="O3122" i="5"/>
  <c r="O3123" i="5"/>
  <c r="O3124" i="5"/>
  <c r="O3125" i="5"/>
  <c r="O3126" i="5"/>
  <c r="O3127" i="5"/>
  <c r="O3128" i="5"/>
  <c r="O3129" i="5"/>
  <c r="O3130" i="5"/>
  <c r="O3131" i="5"/>
  <c r="O3132" i="5"/>
  <c r="O3133" i="5"/>
  <c r="O3134" i="5"/>
  <c r="O3135" i="5"/>
  <c r="O3136" i="5"/>
  <c r="O3137" i="5"/>
  <c r="O3138" i="5"/>
  <c r="O3139" i="5"/>
  <c r="O3140" i="5"/>
  <c r="O3141" i="5"/>
  <c r="O3142" i="5"/>
  <c r="O3143" i="5"/>
  <c r="O3144" i="5"/>
  <c r="O3145" i="5"/>
  <c r="O3146" i="5"/>
  <c r="O3147" i="5"/>
  <c r="O3148" i="5"/>
  <c r="O3149" i="5"/>
  <c r="O3150" i="5"/>
  <c r="O3151" i="5"/>
  <c r="O3152" i="5"/>
  <c r="O3153" i="5"/>
  <c r="O3154" i="5"/>
  <c r="O3155" i="5"/>
  <c r="O3156" i="5"/>
  <c r="O3157" i="5"/>
  <c r="O3158" i="5"/>
  <c r="O3159" i="5"/>
  <c r="O3160" i="5"/>
  <c r="O3161" i="5"/>
  <c r="O3162" i="5"/>
  <c r="O3163" i="5"/>
  <c r="O3164" i="5"/>
  <c r="O3165" i="5"/>
  <c r="O3166" i="5"/>
  <c r="O3167" i="5"/>
  <c r="O3168" i="5"/>
  <c r="O3169" i="5"/>
  <c r="O3170" i="5"/>
  <c r="O3171" i="5"/>
  <c r="O3172" i="5"/>
  <c r="O3173" i="5"/>
  <c r="O3174" i="5"/>
  <c r="O3175" i="5"/>
  <c r="O3176" i="5"/>
  <c r="O3177" i="5"/>
  <c r="O3178" i="5"/>
  <c r="O3179" i="5"/>
  <c r="O3180" i="5"/>
  <c r="O3181" i="5"/>
  <c r="O3182" i="5"/>
  <c r="O3183" i="5"/>
  <c r="O3184" i="5"/>
  <c r="O3185" i="5"/>
  <c r="O3186" i="5"/>
  <c r="O3187" i="5"/>
  <c r="O3188" i="5"/>
  <c r="O3189" i="5"/>
  <c r="O3190" i="5"/>
  <c r="O3191" i="5"/>
  <c r="O3192" i="5"/>
  <c r="O3193" i="5"/>
  <c r="O3194" i="5"/>
  <c r="O3195" i="5"/>
  <c r="O3196" i="5"/>
  <c r="O3197" i="5"/>
  <c r="O3198" i="5"/>
  <c r="O3199" i="5"/>
  <c r="O3200" i="5"/>
  <c r="O3201" i="5"/>
  <c r="O3202" i="5"/>
  <c r="O3203" i="5"/>
  <c r="O3204" i="5"/>
  <c r="O3205" i="5"/>
  <c r="O3206" i="5"/>
  <c r="O3207" i="5"/>
  <c r="O3208" i="5"/>
  <c r="O3209" i="5"/>
  <c r="O3210" i="5"/>
  <c r="O3211" i="5"/>
  <c r="O3212" i="5"/>
  <c r="O3213" i="5"/>
  <c r="O3214" i="5"/>
  <c r="O3215" i="5"/>
  <c r="O3216" i="5"/>
  <c r="O3217" i="5"/>
  <c r="O3218" i="5"/>
  <c r="O3219" i="5"/>
  <c r="O3220" i="5"/>
  <c r="O3221" i="5"/>
  <c r="O3222" i="5"/>
  <c r="O3223" i="5"/>
  <c r="O3224" i="5"/>
  <c r="O3225" i="5"/>
  <c r="O3226" i="5"/>
  <c r="O3227" i="5"/>
  <c r="O3228" i="5"/>
  <c r="O3229" i="5"/>
  <c r="O3230" i="5"/>
  <c r="O3231" i="5"/>
  <c r="O3232" i="5"/>
  <c r="O3233" i="5"/>
  <c r="O3234" i="5"/>
  <c r="O3235" i="5"/>
  <c r="O3236" i="5"/>
  <c r="O3237" i="5"/>
  <c r="O3238" i="5"/>
  <c r="O3239" i="5"/>
  <c r="O3240" i="5"/>
  <c r="O3241" i="5"/>
  <c r="O3242" i="5"/>
  <c r="O3243" i="5"/>
  <c r="O3244" i="5"/>
  <c r="O3245" i="5"/>
  <c r="O3246" i="5"/>
  <c r="O3247" i="5"/>
  <c r="O3248" i="5"/>
  <c r="O3249" i="5"/>
  <c r="O3250" i="5"/>
  <c r="O3251" i="5"/>
  <c r="O3252" i="5"/>
  <c r="O3253" i="5"/>
  <c r="O3254" i="5"/>
  <c r="O3255" i="5"/>
  <c r="O3256" i="5"/>
  <c r="O3257" i="5"/>
  <c r="O3258" i="5"/>
  <c r="O3259" i="5"/>
  <c r="O3260" i="5"/>
  <c r="O3261" i="5"/>
  <c r="O3262" i="5"/>
  <c r="O3263" i="5"/>
  <c r="O3264" i="5"/>
  <c r="O3265" i="5"/>
  <c r="O3266" i="5"/>
  <c r="O3267" i="5"/>
  <c r="O3268" i="5"/>
  <c r="O3269" i="5"/>
  <c r="O3270" i="5"/>
  <c r="O3271" i="5"/>
  <c r="O3272" i="5"/>
  <c r="O3273" i="5"/>
  <c r="O3274" i="5"/>
  <c r="O3275" i="5"/>
  <c r="O3276" i="5"/>
  <c r="O3277" i="5"/>
  <c r="O3278" i="5"/>
  <c r="O3279" i="5"/>
  <c r="O3280" i="5"/>
  <c r="O3281" i="5"/>
  <c r="O3282" i="5"/>
  <c r="O3283" i="5"/>
  <c r="O3284" i="5"/>
  <c r="O3285" i="5"/>
  <c r="O3286" i="5"/>
  <c r="O3287" i="5"/>
  <c r="O3288" i="5"/>
  <c r="O3289" i="5"/>
  <c r="O3290" i="5"/>
  <c r="O3291" i="5"/>
  <c r="O3292" i="5"/>
  <c r="O3293" i="5"/>
  <c r="O3294" i="5"/>
  <c r="O3295" i="5"/>
  <c r="O3296" i="5"/>
  <c r="O3297" i="5"/>
  <c r="O3298" i="5"/>
  <c r="O3299" i="5"/>
  <c r="O3300" i="5"/>
  <c r="O3301" i="5"/>
  <c r="O3302" i="5"/>
  <c r="O3303" i="5"/>
  <c r="O3304" i="5"/>
  <c r="O3305" i="5"/>
  <c r="O3306" i="5"/>
  <c r="O3307" i="5"/>
  <c r="O3308" i="5"/>
  <c r="O3309" i="5"/>
  <c r="O3310" i="5"/>
  <c r="O3311" i="5"/>
  <c r="O3312" i="5"/>
  <c r="O3313" i="5"/>
  <c r="O3314" i="5"/>
  <c r="O3315" i="5"/>
  <c r="O3316" i="5"/>
  <c r="O3317" i="5"/>
  <c r="O3318" i="5"/>
  <c r="O3319" i="5"/>
  <c r="O3320" i="5"/>
  <c r="O3321" i="5"/>
  <c r="O3322" i="5"/>
  <c r="O3323" i="5"/>
  <c r="O3324" i="5"/>
  <c r="O3325" i="5"/>
  <c r="O3326" i="5"/>
  <c r="O3327" i="5"/>
  <c r="O3328" i="5"/>
  <c r="O3329" i="5"/>
  <c r="O3330" i="5"/>
  <c r="O3331" i="5"/>
  <c r="O3332" i="5"/>
  <c r="O3333" i="5"/>
  <c r="O3334" i="5"/>
  <c r="O3335" i="5"/>
  <c r="O3336" i="5"/>
  <c r="O3337" i="5"/>
  <c r="O3338" i="5"/>
  <c r="O3339" i="5"/>
  <c r="O3340" i="5"/>
  <c r="O3341" i="5"/>
  <c r="O3342" i="5"/>
  <c r="O3343" i="5"/>
  <c r="O3344" i="5"/>
  <c r="O3345" i="5"/>
  <c r="O3346" i="5"/>
  <c r="O3347" i="5"/>
  <c r="O3348" i="5"/>
  <c r="O3349" i="5"/>
  <c r="O3350" i="5"/>
  <c r="O3351" i="5"/>
  <c r="O3352" i="5"/>
  <c r="O3353" i="5"/>
  <c r="O3354" i="5"/>
  <c r="O3355" i="5"/>
  <c r="O3356" i="5"/>
  <c r="O3357" i="5"/>
  <c r="O3358" i="5"/>
  <c r="O3359" i="5"/>
  <c r="O3360" i="5"/>
  <c r="O3361" i="5"/>
  <c r="O3362" i="5"/>
  <c r="O3363" i="5"/>
  <c r="O3364" i="5"/>
  <c r="O3365" i="5"/>
  <c r="O3366" i="5"/>
  <c r="O3367" i="5"/>
  <c r="O3368" i="5"/>
  <c r="O3369" i="5"/>
  <c r="O3370" i="5"/>
  <c r="O3371" i="5"/>
  <c r="O3372" i="5"/>
  <c r="O3373" i="5"/>
  <c r="O3374" i="5"/>
  <c r="O3375" i="5"/>
  <c r="O3376" i="5"/>
  <c r="O3377" i="5"/>
  <c r="O3378" i="5"/>
  <c r="O3379" i="5"/>
  <c r="O3380" i="5"/>
  <c r="O3381" i="5"/>
  <c r="O3382" i="5"/>
  <c r="O3383" i="5"/>
  <c r="O3384" i="5"/>
  <c r="O3385" i="5"/>
  <c r="O3386" i="5"/>
  <c r="O3387" i="5"/>
  <c r="O3388" i="5"/>
  <c r="O3389" i="5"/>
  <c r="O3390" i="5"/>
  <c r="O3391" i="5"/>
  <c r="O3392" i="5"/>
  <c r="O3393" i="5"/>
  <c r="O3394" i="5"/>
  <c r="O3395" i="5"/>
  <c r="O3396" i="5"/>
  <c r="O3397" i="5"/>
  <c r="O3398" i="5"/>
  <c r="O3399" i="5"/>
  <c r="O3400" i="5"/>
  <c r="O3401" i="5"/>
  <c r="O3402" i="5"/>
  <c r="O3403" i="5"/>
  <c r="O3404" i="5"/>
  <c r="O3405" i="5"/>
  <c r="O3406" i="5"/>
  <c r="O3407" i="5"/>
  <c r="O3408" i="5"/>
  <c r="O3409" i="5"/>
  <c r="O3410" i="5"/>
  <c r="O3411" i="5"/>
  <c r="O3412" i="5"/>
  <c r="O3413" i="5"/>
  <c r="O3414" i="5"/>
  <c r="O3415" i="5"/>
  <c r="O3416" i="5"/>
  <c r="O3417" i="5"/>
  <c r="O3418" i="5"/>
  <c r="O3419" i="5"/>
  <c r="O3420" i="5"/>
  <c r="O3421" i="5"/>
  <c r="O3422" i="5"/>
  <c r="O3423" i="5"/>
  <c r="O3424" i="5"/>
  <c r="O3425" i="5"/>
  <c r="O3426" i="5"/>
  <c r="O3427" i="5"/>
  <c r="O3428" i="5"/>
  <c r="O3429" i="5"/>
  <c r="O3430" i="5"/>
  <c r="O3431" i="5"/>
  <c r="O3432" i="5"/>
  <c r="O3433" i="5"/>
  <c r="O3434" i="5"/>
  <c r="O3435" i="5"/>
  <c r="O3436" i="5"/>
  <c r="O3437" i="5"/>
  <c r="O3438" i="5"/>
  <c r="O3439" i="5"/>
  <c r="O3440" i="5"/>
  <c r="O3441" i="5"/>
  <c r="O3442" i="5"/>
  <c r="O3443" i="5"/>
  <c r="O3444" i="5"/>
  <c r="O3445" i="5"/>
  <c r="O3446" i="5"/>
  <c r="O3447" i="5"/>
  <c r="O3448" i="5"/>
  <c r="O3449" i="5"/>
  <c r="O3450" i="5"/>
  <c r="O3451" i="5"/>
  <c r="O3452" i="5"/>
  <c r="O3453" i="5"/>
  <c r="O3454" i="5"/>
  <c r="O3455" i="5"/>
  <c r="O3456" i="5"/>
  <c r="O3457" i="5"/>
  <c r="O3458" i="5"/>
  <c r="O3459" i="5"/>
  <c r="O3460" i="5"/>
  <c r="O3461" i="5"/>
  <c r="O3462" i="5"/>
  <c r="O3463" i="5"/>
  <c r="O3464" i="5"/>
  <c r="O3465" i="5"/>
  <c r="O3466" i="5"/>
  <c r="O3467" i="5"/>
  <c r="O3468" i="5"/>
  <c r="O3469" i="5"/>
  <c r="O3470" i="5"/>
  <c r="O3471" i="5"/>
  <c r="O3472" i="5"/>
  <c r="O3473" i="5"/>
  <c r="O3474" i="5"/>
  <c r="O3475" i="5"/>
  <c r="O3476" i="5"/>
  <c r="O3477" i="5"/>
  <c r="O3478" i="5"/>
  <c r="O3479" i="5"/>
  <c r="O3480" i="5"/>
  <c r="O3481" i="5"/>
  <c r="O3482" i="5"/>
  <c r="O3483" i="5"/>
  <c r="O3484" i="5"/>
  <c r="O3485" i="5"/>
  <c r="O3486" i="5"/>
  <c r="O3487" i="5"/>
  <c r="O3488" i="5"/>
  <c r="O3489" i="5"/>
  <c r="O3490" i="5"/>
  <c r="O3491" i="5"/>
  <c r="O3492" i="5"/>
  <c r="O3493" i="5"/>
  <c r="O3494" i="5"/>
  <c r="O3495" i="5"/>
  <c r="O3496" i="5"/>
  <c r="O3497" i="5"/>
  <c r="O3498" i="5"/>
  <c r="O3499" i="5"/>
  <c r="O3500" i="5"/>
  <c r="O3501" i="5"/>
  <c r="O3502" i="5"/>
  <c r="O3503" i="5"/>
  <c r="O3504" i="5"/>
  <c r="O3505" i="5"/>
  <c r="O3506" i="5"/>
  <c r="O3507" i="5"/>
  <c r="O3508" i="5"/>
  <c r="O3509" i="5"/>
  <c r="O3510" i="5"/>
  <c r="O3511" i="5"/>
  <c r="O3512" i="5"/>
  <c r="O3513" i="5"/>
  <c r="O3514" i="5"/>
  <c r="O3515" i="5"/>
  <c r="O3516" i="5"/>
  <c r="O3517" i="5"/>
  <c r="O3518" i="5"/>
  <c r="O3519" i="5"/>
  <c r="O3520" i="5"/>
  <c r="O3521" i="5"/>
  <c r="O3522" i="5"/>
  <c r="O3523" i="5"/>
  <c r="O3524" i="5"/>
  <c r="O3525" i="5"/>
  <c r="O3526" i="5"/>
  <c r="O3527" i="5"/>
  <c r="O3528" i="5"/>
  <c r="O3529" i="5"/>
  <c r="O3530" i="5"/>
  <c r="O3531" i="5"/>
  <c r="O3532" i="5"/>
  <c r="O3533" i="5"/>
  <c r="O3534" i="5"/>
  <c r="O3535" i="5"/>
  <c r="O3536" i="5"/>
  <c r="O3537" i="5"/>
  <c r="O3538" i="5"/>
  <c r="O3539" i="5"/>
  <c r="O3540" i="5"/>
  <c r="O3541" i="5"/>
  <c r="O3542" i="5"/>
  <c r="O3543" i="5"/>
  <c r="O3544" i="5"/>
  <c r="O3545" i="5"/>
  <c r="O3546" i="5"/>
  <c r="O3547" i="5"/>
  <c r="O3548" i="5"/>
  <c r="O3549" i="5"/>
  <c r="O3550" i="5"/>
  <c r="O3551" i="5"/>
  <c r="O3552" i="5"/>
  <c r="O3553" i="5"/>
  <c r="O3554" i="5"/>
  <c r="O3555" i="5"/>
  <c r="O3556" i="5"/>
  <c r="O3557" i="5"/>
  <c r="O3558" i="5"/>
  <c r="O3559" i="5"/>
  <c r="O3560" i="5"/>
  <c r="O3561" i="5"/>
  <c r="O3562" i="5"/>
  <c r="O3563" i="5"/>
  <c r="O3564" i="5"/>
  <c r="O3565" i="5"/>
  <c r="O3566" i="5"/>
  <c r="O3567" i="5"/>
  <c r="O3568" i="5"/>
  <c r="O3569" i="5"/>
  <c r="O3570" i="5"/>
  <c r="O3571" i="5"/>
  <c r="O3572" i="5"/>
  <c r="O3573" i="5"/>
  <c r="O3574" i="5"/>
  <c r="O3575" i="5"/>
  <c r="O3576" i="5"/>
  <c r="O3577" i="5"/>
  <c r="O3578" i="5"/>
  <c r="O3579" i="5"/>
  <c r="O3580" i="5"/>
  <c r="O3581" i="5"/>
  <c r="O3582" i="5"/>
  <c r="O3583" i="5"/>
  <c r="O3584" i="5"/>
  <c r="O3585" i="5"/>
  <c r="O3586" i="5"/>
  <c r="O3587" i="5"/>
  <c r="O3588" i="5"/>
  <c r="O3589" i="5"/>
  <c r="O3590" i="5"/>
  <c r="O3591" i="5"/>
  <c r="O3592" i="5"/>
  <c r="O3593" i="5"/>
  <c r="O3594" i="5"/>
  <c r="O3595" i="5"/>
  <c r="O3596" i="5"/>
  <c r="O3597" i="5"/>
  <c r="O3598" i="5"/>
  <c r="O3599" i="5"/>
  <c r="O3600" i="5"/>
  <c r="O3601" i="5"/>
  <c r="O3602" i="5"/>
  <c r="O3603" i="5"/>
  <c r="O3604" i="5"/>
  <c r="O3605" i="5"/>
  <c r="O3606" i="5"/>
  <c r="O3607" i="5"/>
  <c r="O3608" i="5"/>
  <c r="O3609" i="5"/>
  <c r="O3610" i="5"/>
  <c r="O3611" i="5"/>
  <c r="O3612" i="5"/>
  <c r="O3613" i="5"/>
  <c r="O3614" i="5"/>
  <c r="O3615" i="5"/>
  <c r="O3616" i="5"/>
  <c r="O3617" i="5"/>
  <c r="O3618" i="5"/>
  <c r="O3619" i="5"/>
  <c r="O3620" i="5"/>
  <c r="O3621" i="5"/>
  <c r="O3622" i="5"/>
  <c r="O3623" i="5"/>
  <c r="O3624" i="5"/>
  <c r="O3625" i="5"/>
  <c r="O3626" i="5"/>
  <c r="O3627" i="5"/>
  <c r="O3628" i="5"/>
  <c r="O3629" i="5"/>
  <c r="O3630" i="5"/>
  <c r="O3631" i="5"/>
  <c r="O3632" i="5"/>
  <c r="O3633" i="5"/>
  <c r="O3634" i="5"/>
  <c r="O3635" i="5"/>
  <c r="O3636" i="5"/>
  <c r="O3637" i="5"/>
  <c r="O3638" i="5"/>
  <c r="O3639" i="5"/>
  <c r="O3640" i="5"/>
  <c r="O3641" i="5"/>
  <c r="O3642" i="5"/>
  <c r="O3643" i="5"/>
  <c r="O3644" i="5"/>
  <c r="O3645" i="5"/>
  <c r="O3646" i="5"/>
  <c r="O3647" i="5"/>
  <c r="O3648" i="5"/>
  <c r="O3649" i="5"/>
  <c r="O3650" i="5"/>
  <c r="O3651" i="5"/>
  <c r="O3652" i="5"/>
  <c r="O3653" i="5"/>
  <c r="O3654" i="5"/>
  <c r="O3655" i="5"/>
  <c r="O3656" i="5"/>
  <c r="O3657" i="5"/>
  <c r="O3658" i="5"/>
  <c r="O3659" i="5"/>
  <c r="O3660" i="5"/>
  <c r="O3661" i="5"/>
  <c r="O3662" i="5"/>
  <c r="O3663" i="5"/>
  <c r="O3664" i="5"/>
  <c r="O3665" i="5"/>
  <c r="O3666" i="5"/>
  <c r="O3667" i="5"/>
  <c r="O3668" i="5"/>
  <c r="O3669" i="5"/>
  <c r="O3670" i="5"/>
  <c r="O3671" i="5"/>
  <c r="O3672" i="5"/>
  <c r="O3673" i="5"/>
  <c r="O3674" i="5"/>
  <c r="O3675" i="5"/>
  <c r="O3676" i="5"/>
  <c r="O3677" i="5"/>
  <c r="O3678" i="5"/>
  <c r="O3679" i="5"/>
  <c r="O3680" i="5"/>
  <c r="O3681" i="5"/>
  <c r="O3682" i="5"/>
  <c r="O3683" i="5"/>
  <c r="O3684" i="5"/>
  <c r="O3685" i="5"/>
  <c r="O3686" i="5"/>
  <c r="O3687" i="5"/>
  <c r="O3688" i="5"/>
  <c r="O3689" i="5"/>
  <c r="O3690" i="5"/>
  <c r="O3691" i="5"/>
  <c r="O3692" i="5"/>
  <c r="O3693" i="5"/>
  <c r="O3694" i="5"/>
  <c r="O3695" i="5"/>
  <c r="O3696" i="5"/>
  <c r="O3697" i="5"/>
  <c r="O3698" i="5"/>
  <c r="O3699" i="5"/>
  <c r="O3700" i="5"/>
  <c r="O3701" i="5"/>
  <c r="O3702" i="5"/>
  <c r="O3703" i="5"/>
  <c r="O3704" i="5"/>
  <c r="O3705" i="5"/>
  <c r="O3706" i="5"/>
  <c r="O3707" i="5"/>
  <c r="O3708" i="5"/>
  <c r="O3709" i="5"/>
  <c r="O3710" i="5"/>
  <c r="O3711" i="5"/>
  <c r="O3712" i="5"/>
  <c r="O3713" i="5"/>
  <c r="O3714" i="5"/>
  <c r="O3715" i="5"/>
  <c r="O3716" i="5"/>
  <c r="O3717" i="5"/>
  <c r="O3718" i="5"/>
  <c r="O3719" i="5"/>
  <c r="O3720" i="5"/>
  <c r="O3721" i="5"/>
  <c r="O3722" i="5"/>
  <c r="O3723" i="5"/>
  <c r="O3724" i="5"/>
  <c r="O3725" i="5"/>
  <c r="O3726" i="5"/>
  <c r="O3727" i="5"/>
  <c r="O3728" i="5"/>
  <c r="O3729" i="5"/>
  <c r="O3730" i="5"/>
  <c r="O3731" i="5"/>
  <c r="O3732" i="5"/>
  <c r="O3733" i="5"/>
  <c r="O3734" i="5"/>
  <c r="O3735" i="5"/>
  <c r="O3736" i="5"/>
  <c r="O3737" i="5"/>
  <c r="O3738" i="5"/>
  <c r="O3739" i="5"/>
  <c r="O3740" i="5"/>
  <c r="O3741" i="5"/>
  <c r="O3742" i="5"/>
  <c r="O3743" i="5"/>
  <c r="O3744" i="5"/>
  <c r="O3745" i="5"/>
  <c r="O3746" i="5"/>
  <c r="O3747" i="5"/>
  <c r="O3748" i="5"/>
  <c r="O3749" i="5"/>
  <c r="O3750" i="5"/>
  <c r="O3751" i="5"/>
  <c r="O3752" i="5"/>
  <c r="O3753" i="5"/>
  <c r="O3754" i="5"/>
  <c r="O3755" i="5"/>
  <c r="O3756" i="5"/>
  <c r="O3757" i="5"/>
  <c r="O3758" i="5"/>
  <c r="O3759" i="5"/>
  <c r="O3760" i="5"/>
  <c r="O3761" i="5"/>
  <c r="O3762" i="5"/>
  <c r="O3763" i="5"/>
  <c r="O3764" i="5"/>
  <c r="O3765" i="5"/>
  <c r="O3766" i="5"/>
  <c r="O3767" i="5"/>
  <c r="O3768" i="5"/>
  <c r="O3769" i="5"/>
  <c r="O3770" i="5"/>
  <c r="O3771" i="5"/>
  <c r="O3772" i="5"/>
  <c r="O3773" i="5"/>
  <c r="O3774" i="5"/>
  <c r="O3775" i="5"/>
  <c r="O3776" i="5"/>
  <c r="O3777" i="5"/>
  <c r="O3778" i="5"/>
  <c r="O3779" i="5"/>
  <c r="O3780" i="5"/>
  <c r="O3781" i="5"/>
  <c r="O3782" i="5"/>
  <c r="O3783" i="5"/>
  <c r="O3784" i="5"/>
  <c r="O3785" i="5"/>
  <c r="O3786" i="5"/>
  <c r="O3787" i="5"/>
  <c r="O3788" i="5"/>
  <c r="O3789" i="5"/>
  <c r="O3790" i="5"/>
  <c r="O3791" i="5"/>
  <c r="O3792" i="5"/>
  <c r="O3793" i="5"/>
  <c r="O3794" i="5"/>
  <c r="O3795" i="5"/>
  <c r="O3796" i="5"/>
  <c r="O3797" i="5"/>
  <c r="O3798" i="5"/>
  <c r="O3799" i="5"/>
  <c r="O3800" i="5"/>
  <c r="O3801" i="5"/>
  <c r="O3802" i="5"/>
  <c r="O3803" i="5"/>
  <c r="O3804" i="5"/>
  <c r="O3805" i="5"/>
  <c r="O3806" i="5"/>
  <c r="O3807" i="5"/>
  <c r="O3808" i="5"/>
  <c r="O3809" i="5"/>
  <c r="O3810" i="5"/>
  <c r="O3811" i="5"/>
  <c r="O3812" i="5"/>
  <c r="O3813" i="5"/>
  <c r="O3814" i="5"/>
  <c r="O3815" i="5"/>
  <c r="O3816" i="5"/>
  <c r="O3817" i="5"/>
  <c r="O3818" i="5"/>
  <c r="O3819" i="5"/>
  <c r="O3820" i="5"/>
  <c r="O3821" i="5"/>
  <c r="O3822" i="5"/>
  <c r="O3823" i="5"/>
  <c r="O3824" i="5"/>
  <c r="O3825" i="5"/>
  <c r="O3826" i="5"/>
  <c r="O3827" i="5"/>
  <c r="O3828" i="5"/>
  <c r="O3829" i="5"/>
  <c r="O3830" i="5"/>
  <c r="O3831" i="5"/>
  <c r="O3832" i="5"/>
  <c r="O3833" i="5"/>
  <c r="O3834" i="5"/>
  <c r="O3835" i="5"/>
  <c r="O3836" i="5"/>
  <c r="O3837" i="5"/>
  <c r="O3838" i="5"/>
  <c r="O3839" i="5"/>
  <c r="O3840" i="5"/>
  <c r="O3841" i="5"/>
  <c r="O3842" i="5"/>
  <c r="O3843" i="5"/>
  <c r="O3844" i="5"/>
  <c r="O3845" i="5"/>
  <c r="O3846" i="5"/>
  <c r="O3847" i="5"/>
  <c r="O3848" i="5"/>
  <c r="O3849" i="5"/>
  <c r="O3850" i="5"/>
  <c r="O3851" i="5"/>
  <c r="O3852" i="5"/>
  <c r="O3853" i="5"/>
  <c r="O3854" i="5"/>
  <c r="O3855" i="5"/>
  <c r="O3856" i="5"/>
  <c r="O3857" i="5"/>
  <c r="O3858" i="5"/>
  <c r="O3859" i="5"/>
  <c r="O3860" i="5"/>
  <c r="O3861" i="5"/>
  <c r="O3862" i="5"/>
  <c r="O3863" i="5"/>
  <c r="O3864" i="5"/>
  <c r="O3865" i="5"/>
  <c r="O3866" i="5"/>
  <c r="O3867" i="5"/>
  <c r="O3868" i="5"/>
  <c r="O3869" i="5"/>
  <c r="O3870" i="5"/>
  <c r="O3871" i="5"/>
  <c r="O3872" i="5"/>
  <c r="O3873" i="5"/>
  <c r="O3874" i="5"/>
  <c r="O3875" i="5"/>
  <c r="O3876" i="5"/>
  <c r="O3877" i="5"/>
  <c r="O3878" i="5"/>
  <c r="O3879" i="5"/>
  <c r="O3880" i="5"/>
  <c r="O3881" i="5"/>
  <c r="O3882" i="5"/>
  <c r="O3883" i="5"/>
  <c r="O3884" i="5"/>
  <c r="O3885" i="5"/>
  <c r="O3886" i="5"/>
  <c r="O3887" i="5"/>
  <c r="O3888" i="5"/>
  <c r="O3889" i="5"/>
  <c r="O3890" i="5"/>
  <c r="O3891" i="5"/>
  <c r="O3892" i="5"/>
  <c r="O3893" i="5"/>
  <c r="O3894" i="5"/>
  <c r="O3895" i="5"/>
  <c r="O3896" i="5"/>
  <c r="O3897" i="5"/>
  <c r="O3898" i="5"/>
  <c r="O3899" i="5"/>
  <c r="O3900" i="5"/>
  <c r="O3901" i="5"/>
  <c r="O3902" i="5"/>
  <c r="O3903" i="5"/>
  <c r="O3904" i="5"/>
  <c r="O3905" i="5"/>
  <c r="O3906" i="5"/>
  <c r="O3907" i="5"/>
  <c r="O3908" i="5"/>
  <c r="O3909" i="5"/>
  <c r="O3910" i="5"/>
  <c r="O3911" i="5"/>
  <c r="O3912" i="5"/>
  <c r="O3913" i="5"/>
  <c r="O3914" i="5"/>
  <c r="O3915" i="5"/>
  <c r="O3916" i="5"/>
  <c r="O3917" i="5"/>
  <c r="O3918" i="5"/>
  <c r="O3919" i="5"/>
  <c r="O3920" i="5"/>
  <c r="O3921" i="5"/>
  <c r="O3922" i="5"/>
  <c r="O3923" i="5"/>
  <c r="O3924" i="5"/>
  <c r="O3925" i="5"/>
  <c r="O3926" i="5"/>
  <c r="O3927" i="5"/>
  <c r="O3928" i="5"/>
  <c r="O3929" i="5"/>
  <c r="O3930" i="5"/>
  <c r="O3931" i="5"/>
  <c r="O3932" i="5"/>
  <c r="O3933" i="5"/>
  <c r="O3934" i="5"/>
  <c r="O3935" i="5"/>
  <c r="O3936" i="5"/>
  <c r="O3937" i="5"/>
  <c r="O3938" i="5"/>
  <c r="O3939" i="5"/>
  <c r="O3940" i="5"/>
  <c r="O3941" i="5"/>
  <c r="O3942" i="5"/>
  <c r="O3943" i="5"/>
  <c r="O3944" i="5"/>
  <c r="O3945" i="5"/>
  <c r="O3946" i="5"/>
  <c r="O3947" i="5"/>
  <c r="O3948" i="5"/>
  <c r="O3949" i="5"/>
  <c r="O3950" i="5"/>
  <c r="O3951" i="5"/>
  <c r="O3952" i="5"/>
  <c r="O3953" i="5"/>
  <c r="O3954" i="5"/>
  <c r="O3955" i="5"/>
  <c r="O3956" i="5"/>
  <c r="O3957" i="5"/>
  <c r="O3958" i="5"/>
  <c r="O3959" i="5"/>
  <c r="O3960" i="5"/>
  <c r="O3961" i="5"/>
  <c r="O3962" i="5"/>
  <c r="O3963" i="5"/>
  <c r="O3964" i="5"/>
  <c r="O3965" i="5"/>
  <c r="O3966" i="5"/>
  <c r="O3967" i="5"/>
  <c r="O3968" i="5"/>
  <c r="O3969" i="5"/>
  <c r="O3970" i="5"/>
  <c r="O3971" i="5"/>
  <c r="O3972" i="5"/>
  <c r="O3973" i="5"/>
  <c r="O3974" i="5"/>
  <c r="O3975" i="5"/>
  <c r="O3976" i="5"/>
  <c r="O3977" i="5"/>
  <c r="O3978" i="5"/>
  <c r="O3979" i="5"/>
  <c r="O3980" i="5"/>
  <c r="O3981" i="5"/>
  <c r="O3982" i="5"/>
  <c r="O3983" i="5"/>
  <c r="O3984" i="5"/>
  <c r="O3985" i="5"/>
  <c r="O3986" i="5"/>
  <c r="O3987" i="5"/>
  <c r="O3988" i="5"/>
  <c r="O3989" i="5"/>
  <c r="O3990" i="5"/>
  <c r="O3991" i="5"/>
  <c r="O3992" i="5"/>
  <c r="O3993" i="5"/>
  <c r="O3994" i="5"/>
  <c r="O3995" i="5"/>
  <c r="O3996" i="5"/>
  <c r="O3997" i="5"/>
  <c r="O3998" i="5"/>
  <c r="O3999" i="5"/>
  <c r="O4000" i="5"/>
  <c r="O4001" i="5"/>
  <c r="O4002" i="5"/>
  <c r="O4003" i="5"/>
  <c r="O4004" i="5"/>
  <c r="O4005" i="5"/>
  <c r="O4006" i="5"/>
  <c r="O4007" i="5"/>
  <c r="O4008" i="5"/>
  <c r="O4009" i="5"/>
  <c r="O4010" i="5"/>
  <c r="O4011" i="5"/>
  <c r="O4012" i="5"/>
  <c r="O4013" i="5"/>
  <c r="O4014" i="5"/>
  <c r="O4015" i="5"/>
  <c r="O4016" i="5"/>
  <c r="O4017" i="5"/>
  <c r="O4018" i="5"/>
  <c r="O4019" i="5"/>
  <c r="O4020" i="5"/>
  <c r="O4021" i="5"/>
  <c r="O4022" i="5"/>
  <c r="O4023" i="5"/>
  <c r="O4024" i="5"/>
  <c r="O4025" i="5"/>
  <c r="O4026" i="5"/>
  <c r="O4027" i="5"/>
  <c r="O4028" i="5"/>
  <c r="O4029" i="5"/>
  <c r="O4030" i="5"/>
  <c r="O4031" i="5"/>
  <c r="O4032" i="5"/>
  <c r="O4033" i="5"/>
  <c r="O4034" i="5"/>
  <c r="O4035" i="5"/>
  <c r="O4036" i="5"/>
  <c r="O4037" i="5"/>
  <c r="O4038" i="5"/>
  <c r="O4039" i="5"/>
  <c r="O4040" i="5"/>
  <c r="O4041" i="5"/>
  <c r="O4042" i="5"/>
  <c r="O4043" i="5"/>
  <c r="O4044" i="5"/>
  <c r="O4045" i="5"/>
  <c r="O4046" i="5"/>
  <c r="O4047" i="5"/>
  <c r="O4048" i="5"/>
  <c r="O4049" i="5"/>
  <c r="O4050" i="5"/>
  <c r="O4051" i="5"/>
  <c r="O4052" i="5"/>
  <c r="O4053" i="5"/>
  <c r="O4054" i="5"/>
  <c r="O4055" i="5"/>
  <c r="O4056" i="5"/>
  <c r="O4057" i="5"/>
  <c r="O4058" i="5"/>
  <c r="O4059" i="5"/>
  <c r="O4060" i="5"/>
  <c r="O4061" i="5"/>
  <c r="O4062" i="5"/>
  <c r="O4063" i="5"/>
  <c r="O4064" i="5"/>
  <c r="O4065" i="5"/>
  <c r="O4066" i="5"/>
  <c r="O4067" i="5"/>
  <c r="O4068" i="5"/>
  <c r="O4069" i="5"/>
  <c r="O4070" i="5"/>
  <c r="O4071" i="5"/>
  <c r="O4072" i="5"/>
  <c r="O4073" i="5"/>
  <c r="O4074" i="5"/>
  <c r="O4075" i="5"/>
  <c r="O4076" i="5"/>
  <c r="O4077" i="5"/>
  <c r="O4078" i="5"/>
  <c r="O4079" i="5"/>
  <c r="O4080" i="5"/>
  <c r="O4081" i="5"/>
  <c r="O4082" i="5"/>
  <c r="O4083" i="5"/>
  <c r="O4084" i="5"/>
  <c r="O4085" i="5"/>
  <c r="O4086" i="5"/>
  <c r="O4087" i="5"/>
  <c r="O4088" i="5"/>
  <c r="O4089" i="5"/>
  <c r="O4090" i="5"/>
  <c r="O4091" i="5"/>
  <c r="O4092" i="5"/>
  <c r="O4093" i="5"/>
  <c r="O4094" i="5"/>
  <c r="O4095" i="5"/>
  <c r="O4096" i="5"/>
  <c r="O4097" i="5"/>
  <c r="O4098" i="5"/>
  <c r="O4099" i="5"/>
  <c r="O4100" i="5"/>
  <c r="O4101" i="5"/>
  <c r="O4102" i="5"/>
  <c r="O4103" i="5"/>
  <c r="O4104" i="5"/>
  <c r="O4105" i="5"/>
  <c r="O4106" i="5"/>
  <c r="O4107" i="5"/>
  <c r="O4108" i="5"/>
  <c r="O4109" i="5"/>
  <c r="O4110" i="5"/>
  <c r="O4111" i="5"/>
  <c r="O4112" i="5"/>
  <c r="O4113" i="5"/>
  <c r="O4114" i="5"/>
  <c r="O4115" i="5"/>
  <c r="O4116" i="5"/>
  <c r="O4117" i="5"/>
  <c r="O4118" i="5"/>
  <c r="O4119" i="5"/>
  <c r="O4120" i="5"/>
  <c r="O4121" i="5"/>
  <c r="O4122" i="5"/>
  <c r="O4123" i="5"/>
  <c r="O4124" i="5"/>
  <c r="O4125" i="5"/>
  <c r="O4126" i="5"/>
  <c r="O4127" i="5"/>
  <c r="O4128" i="5"/>
  <c r="O4129" i="5"/>
  <c r="O4130" i="5"/>
  <c r="O4131" i="5"/>
  <c r="O4132" i="5"/>
  <c r="O4133" i="5"/>
  <c r="O4134" i="5"/>
  <c r="O4135" i="5"/>
  <c r="O4136" i="5"/>
  <c r="O4137" i="5"/>
  <c r="O4138" i="5"/>
  <c r="O4139" i="5"/>
  <c r="O4140" i="5"/>
  <c r="O4141" i="5"/>
  <c r="O4142" i="5"/>
  <c r="O4143" i="5"/>
  <c r="O4144" i="5"/>
  <c r="O4145" i="5"/>
  <c r="O4146" i="5"/>
  <c r="O4147" i="5"/>
  <c r="O4148" i="5"/>
  <c r="O4149" i="5"/>
  <c r="O4150" i="5"/>
  <c r="O4151" i="5"/>
  <c r="O4152" i="5"/>
  <c r="O4153" i="5"/>
  <c r="O4154" i="5"/>
  <c r="O4155" i="5"/>
  <c r="O4156" i="5"/>
  <c r="O4157" i="5"/>
  <c r="O4158" i="5"/>
  <c r="O4159" i="5"/>
  <c r="O4160" i="5"/>
  <c r="O4161" i="5"/>
  <c r="O4162" i="5"/>
  <c r="O4163" i="5"/>
  <c r="O4164" i="5"/>
  <c r="O4165" i="5"/>
  <c r="O4166" i="5"/>
  <c r="O4167" i="5"/>
  <c r="O4168" i="5"/>
  <c r="O4169" i="5"/>
  <c r="O4170" i="5"/>
  <c r="O4171" i="5"/>
  <c r="O4172" i="5"/>
  <c r="O4173" i="5"/>
  <c r="O4174" i="5"/>
  <c r="O4175" i="5"/>
  <c r="O4176" i="5"/>
  <c r="O4177" i="5"/>
  <c r="O4178" i="5"/>
  <c r="O4179" i="5"/>
  <c r="O4180" i="5"/>
  <c r="O4181" i="5"/>
  <c r="O4182" i="5"/>
  <c r="O4183" i="5"/>
  <c r="O4184" i="5"/>
  <c r="O4185" i="5"/>
  <c r="O4186" i="5"/>
  <c r="O4187" i="5"/>
  <c r="O4188" i="5"/>
  <c r="O4189" i="5"/>
  <c r="O4190" i="5"/>
  <c r="O4191" i="5"/>
  <c r="O4192" i="5"/>
  <c r="O4193" i="5"/>
  <c r="O4194" i="5"/>
  <c r="O4195" i="5"/>
  <c r="O4196" i="5"/>
  <c r="O4197" i="5"/>
  <c r="O4198" i="5"/>
  <c r="O4199" i="5"/>
  <c r="O4200" i="5"/>
  <c r="O4201" i="5"/>
  <c r="O4202" i="5"/>
  <c r="O4203" i="5"/>
  <c r="O4204" i="5"/>
  <c r="O4205" i="5"/>
  <c r="O4206" i="5"/>
  <c r="O4207" i="5"/>
  <c r="O4208" i="5"/>
  <c r="O4209" i="5"/>
  <c r="O4210" i="5"/>
  <c r="O4211" i="5"/>
  <c r="O4212" i="5"/>
  <c r="O4213" i="5"/>
  <c r="O4214" i="5"/>
  <c r="O4215" i="5"/>
  <c r="O4216" i="5"/>
  <c r="O4217" i="5"/>
  <c r="O4218" i="5"/>
  <c r="O4219" i="5"/>
  <c r="O4220" i="5"/>
  <c r="O4221" i="5"/>
  <c r="O4222" i="5"/>
  <c r="O4223" i="5"/>
  <c r="O4224" i="5"/>
  <c r="O4225" i="5"/>
  <c r="O4226" i="5"/>
  <c r="O4227" i="5"/>
  <c r="O4228" i="5"/>
  <c r="O4229" i="5"/>
  <c r="O4230" i="5"/>
  <c r="O4231" i="5"/>
  <c r="O4232" i="5"/>
  <c r="O4233" i="5"/>
  <c r="O4234" i="5"/>
  <c r="O4235" i="5"/>
  <c r="O4236" i="5"/>
  <c r="O4237" i="5"/>
  <c r="O4238" i="5"/>
  <c r="O4239" i="5"/>
  <c r="O4240" i="5"/>
  <c r="O4241" i="5"/>
  <c r="O4242" i="5"/>
  <c r="O4243" i="5"/>
  <c r="O4244" i="5"/>
  <c r="O4245" i="5"/>
  <c r="O4246" i="5"/>
  <c r="O4247" i="5"/>
  <c r="O4248" i="5"/>
  <c r="O4249" i="5"/>
  <c r="O4250" i="5"/>
  <c r="O4251" i="5"/>
  <c r="O4252" i="5"/>
  <c r="O4253" i="5"/>
  <c r="O4254" i="5"/>
  <c r="O4255" i="5"/>
  <c r="O4256" i="5"/>
  <c r="O4257" i="5"/>
  <c r="O4258" i="5"/>
  <c r="O4259" i="5"/>
  <c r="O4260" i="5"/>
  <c r="O4261" i="5"/>
  <c r="O4262" i="5"/>
  <c r="O4263" i="5"/>
  <c r="O4264" i="5"/>
  <c r="O4265" i="5"/>
  <c r="O4266" i="5"/>
  <c r="O4267" i="5"/>
  <c r="O4268" i="5"/>
  <c r="O4269" i="5"/>
  <c r="O4270" i="5"/>
  <c r="O4271" i="5"/>
  <c r="O4272" i="5"/>
  <c r="O4273" i="5"/>
  <c r="O4274" i="5"/>
  <c r="O4275" i="5"/>
  <c r="O4276" i="5"/>
  <c r="O4277" i="5"/>
  <c r="O4278" i="5"/>
  <c r="O4279" i="5"/>
  <c r="O4280" i="5"/>
  <c r="O4281" i="5"/>
  <c r="O4282" i="5"/>
  <c r="O4283" i="5"/>
  <c r="O4284" i="5"/>
  <c r="O4285" i="5"/>
  <c r="O4286" i="5"/>
  <c r="O4287" i="5"/>
  <c r="O4288" i="5"/>
  <c r="O4289" i="5"/>
  <c r="O4290" i="5"/>
  <c r="O4291" i="5"/>
  <c r="O4292" i="5"/>
  <c r="O4293" i="5"/>
  <c r="O4294" i="5"/>
  <c r="O4295" i="5"/>
  <c r="O4296" i="5"/>
  <c r="O4297" i="5"/>
  <c r="O4298" i="5"/>
  <c r="O4299" i="5"/>
  <c r="O4300" i="5"/>
  <c r="O4301" i="5"/>
  <c r="O4302" i="5"/>
  <c r="O4303" i="5"/>
  <c r="O4304" i="5"/>
  <c r="O4305" i="5"/>
  <c r="O4306" i="5"/>
  <c r="O4307" i="5"/>
  <c r="O4308" i="5"/>
  <c r="O4309" i="5"/>
  <c r="O4310" i="5"/>
  <c r="O4311" i="5"/>
  <c r="O4312" i="5"/>
  <c r="O4313" i="5"/>
  <c r="O4314" i="5"/>
  <c r="O4315" i="5"/>
  <c r="O4316" i="5"/>
  <c r="O4317" i="5"/>
  <c r="O4318" i="5"/>
  <c r="O4319" i="5"/>
  <c r="O4320" i="5"/>
  <c r="O4321" i="5"/>
  <c r="O4322" i="5"/>
  <c r="O4323" i="5"/>
  <c r="O4324" i="5"/>
  <c r="O4325" i="5"/>
  <c r="O4326" i="5"/>
  <c r="O4327" i="5"/>
  <c r="O4328" i="5"/>
  <c r="O4329" i="5"/>
  <c r="O4330" i="5"/>
  <c r="O4331" i="5"/>
  <c r="O4332" i="5"/>
  <c r="O4333" i="5"/>
  <c r="O4334" i="5"/>
  <c r="O4335" i="5"/>
  <c r="O4336" i="5"/>
  <c r="O4337" i="5"/>
  <c r="O4338" i="5"/>
  <c r="O4339" i="5"/>
  <c r="O4340" i="5"/>
  <c r="O4341" i="5"/>
  <c r="O4342" i="5"/>
  <c r="O4343" i="5"/>
  <c r="O4344" i="5"/>
  <c r="O4345" i="5"/>
  <c r="O4346" i="5"/>
  <c r="O4347" i="5"/>
  <c r="O4348" i="5"/>
  <c r="O4349" i="5"/>
  <c r="O4350" i="5"/>
  <c r="O4351" i="5"/>
  <c r="O4352" i="5"/>
  <c r="O4353" i="5"/>
  <c r="O4354" i="5"/>
  <c r="O4355" i="5"/>
  <c r="O4356" i="5"/>
  <c r="O4357" i="5"/>
  <c r="O4358" i="5"/>
  <c r="O4359" i="5"/>
  <c r="O4360" i="5"/>
  <c r="O4361" i="5"/>
  <c r="O4362" i="5"/>
  <c r="O4363" i="5"/>
  <c r="O4364" i="5"/>
  <c r="O4365" i="5"/>
  <c r="O4366" i="5"/>
  <c r="O4367" i="5"/>
  <c r="O4368" i="5"/>
  <c r="O4369" i="5"/>
  <c r="O4370" i="5"/>
  <c r="O4371" i="5"/>
  <c r="O4372" i="5"/>
  <c r="O4373" i="5"/>
  <c r="O4374" i="5"/>
  <c r="O4375" i="5"/>
  <c r="O4376" i="5"/>
  <c r="O4377" i="5"/>
  <c r="O4378" i="5"/>
  <c r="O4379" i="5"/>
  <c r="O4380" i="5"/>
  <c r="O4381" i="5"/>
  <c r="O4382" i="5"/>
  <c r="O4383" i="5"/>
  <c r="O4384" i="5"/>
  <c r="O4385" i="5"/>
  <c r="O4386" i="5"/>
  <c r="O4387" i="5"/>
  <c r="O4388" i="5"/>
  <c r="O4389" i="5"/>
  <c r="O4390" i="5"/>
  <c r="O4391" i="5"/>
  <c r="O4392" i="5"/>
  <c r="O4393" i="5"/>
  <c r="O4394" i="5"/>
  <c r="O4395" i="5"/>
  <c r="O4396" i="5"/>
  <c r="O4397" i="5"/>
  <c r="O4398" i="5"/>
  <c r="O4399" i="5"/>
  <c r="O4400" i="5"/>
  <c r="O4401" i="5"/>
  <c r="O4402" i="5"/>
  <c r="O4403" i="5"/>
  <c r="O4404" i="5"/>
  <c r="O4405" i="5"/>
  <c r="O4406" i="5"/>
  <c r="O4407" i="5"/>
  <c r="O4408" i="5"/>
  <c r="O4409" i="5"/>
  <c r="O4410" i="5"/>
  <c r="O4411" i="5"/>
  <c r="O4412" i="5"/>
  <c r="O4413" i="5"/>
  <c r="O4414" i="5"/>
  <c r="O4415" i="5"/>
  <c r="O4416" i="5"/>
  <c r="O4417" i="5"/>
  <c r="O4418" i="5"/>
  <c r="O4419" i="5"/>
  <c r="O4420" i="5"/>
  <c r="O4421" i="5"/>
  <c r="O4422" i="5"/>
  <c r="O4423" i="5"/>
  <c r="O4424" i="5"/>
  <c r="O4425" i="5"/>
  <c r="O4426" i="5"/>
  <c r="O4427" i="5"/>
  <c r="O4428" i="5"/>
  <c r="O4429" i="5"/>
  <c r="O4430" i="5"/>
  <c r="O4431" i="5"/>
  <c r="O4432" i="5"/>
  <c r="O4433" i="5"/>
  <c r="O4434" i="5"/>
  <c r="O4435" i="5"/>
  <c r="O4436" i="5"/>
  <c r="O4437" i="5"/>
  <c r="O4438" i="5"/>
  <c r="O4439" i="5"/>
  <c r="O4440" i="5"/>
  <c r="O4441" i="5"/>
  <c r="O4442" i="5"/>
  <c r="O4443" i="5"/>
  <c r="O4444" i="5"/>
  <c r="O4445" i="5"/>
  <c r="O4446" i="5"/>
  <c r="O4447" i="5"/>
  <c r="O4448" i="5"/>
  <c r="O4449" i="5"/>
  <c r="O4450" i="5"/>
  <c r="O4451" i="5"/>
  <c r="O4452" i="5"/>
  <c r="O4453" i="5"/>
  <c r="O4454" i="5"/>
  <c r="O4455" i="5"/>
  <c r="O4456" i="5"/>
  <c r="O4457" i="5"/>
  <c r="O4458" i="5"/>
  <c r="O4459" i="5"/>
  <c r="O4460" i="5"/>
  <c r="O4461" i="5"/>
  <c r="O4462" i="5"/>
  <c r="O4463" i="5"/>
  <c r="O4464" i="5"/>
  <c r="O4465" i="5"/>
  <c r="O4466" i="5"/>
  <c r="O4467" i="5"/>
  <c r="O4468" i="5"/>
  <c r="O4469" i="5"/>
  <c r="O4470" i="5"/>
  <c r="O4471" i="5"/>
  <c r="O4472" i="5"/>
  <c r="O4473" i="5"/>
  <c r="O4474" i="5"/>
  <c r="O4475" i="5"/>
  <c r="O4476" i="5"/>
  <c r="O4477" i="5"/>
  <c r="O4478" i="5"/>
  <c r="O4479" i="5"/>
  <c r="O4480" i="5"/>
  <c r="O4481" i="5"/>
  <c r="O4482" i="5"/>
  <c r="O4483" i="5"/>
  <c r="O4484" i="5"/>
  <c r="O4485" i="5"/>
  <c r="O4486" i="5"/>
  <c r="O4487" i="5"/>
  <c r="O4488" i="5"/>
  <c r="O4489" i="5"/>
  <c r="O4490" i="5"/>
  <c r="O4491" i="5"/>
  <c r="O4492" i="5"/>
  <c r="O4493" i="5"/>
  <c r="O4494" i="5"/>
  <c r="O4495" i="5"/>
  <c r="O4496" i="5"/>
  <c r="O4497" i="5"/>
  <c r="O4498" i="5"/>
  <c r="O4499" i="5"/>
  <c r="O4500" i="5"/>
  <c r="O4501" i="5"/>
  <c r="O4502" i="5"/>
  <c r="O4503" i="5"/>
  <c r="O4504" i="5"/>
  <c r="O4505" i="5"/>
  <c r="O4506" i="5"/>
  <c r="O4507" i="5"/>
  <c r="O4508" i="5"/>
  <c r="O4509" i="5"/>
  <c r="O4510" i="5"/>
  <c r="O4511" i="5"/>
  <c r="O4512" i="5"/>
  <c r="O4513" i="5"/>
  <c r="O4514" i="5"/>
  <c r="O4515" i="5"/>
  <c r="O4516" i="5"/>
  <c r="O4517" i="5"/>
  <c r="O4518" i="5"/>
  <c r="O4519" i="5"/>
  <c r="O4520" i="5"/>
  <c r="O4521" i="5"/>
  <c r="O4522" i="5"/>
  <c r="O4523" i="5"/>
  <c r="O4524" i="5"/>
  <c r="O4525" i="5"/>
  <c r="O4526" i="5"/>
  <c r="O4527" i="5"/>
  <c r="O4528" i="5"/>
  <c r="O4529" i="5"/>
  <c r="O4530" i="5"/>
  <c r="O4531" i="5"/>
  <c r="O4532" i="5"/>
  <c r="O4533" i="5"/>
  <c r="O4534" i="5"/>
  <c r="O4535" i="5"/>
  <c r="O4536" i="5"/>
  <c r="O4537" i="5"/>
  <c r="O4538" i="5"/>
  <c r="O4539" i="5"/>
  <c r="O4540" i="5"/>
  <c r="O4541" i="5"/>
  <c r="O4542" i="5"/>
  <c r="O4543" i="5"/>
  <c r="O4544" i="5"/>
  <c r="O4545" i="5"/>
  <c r="O4546" i="5"/>
  <c r="O4547" i="5"/>
  <c r="O4548" i="5"/>
  <c r="O4549" i="5"/>
  <c r="O4550" i="5"/>
  <c r="O4551" i="5"/>
  <c r="O4552" i="5"/>
  <c r="O4553" i="5"/>
  <c r="O4554" i="5"/>
  <c r="O4555" i="5"/>
  <c r="O4556" i="5"/>
  <c r="O4557" i="5"/>
  <c r="O4558" i="5"/>
  <c r="O4559" i="5"/>
  <c r="O4560" i="5"/>
  <c r="O4561" i="5"/>
  <c r="O4562" i="5"/>
  <c r="O4563" i="5"/>
  <c r="O4564" i="5"/>
  <c r="O4565" i="5"/>
  <c r="O4566" i="5"/>
  <c r="O4567" i="5"/>
  <c r="O4568" i="5"/>
  <c r="O4569" i="5"/>
  <c r="O4570" i="5"/>
  <c r="O4571" i="5"/>
  <c r="O4572" i="5"/>
  <c r="O4573" i="5"/>
  <c r="O4574" i="5"/>
  <c r="O4575" i="5"/>
  <c r="O4576" i="5"/>
  <c r="O4577" i="5"/>
  <c r="O4578" i="5"/>
  <c r="O4579" i="5"/>
  <c r="O4580" i="5"/>
  <c r="O4581" i="5"/>
  <c r="O4582" i="5"/>
  <c r="O4583" i="5"/>
  <c r="O4584" i="5"/>
  <c r="O4585" i="5"/>
  <c r="O4586" i="5"/>
  <c r="O4587" i="5"/>
  <c r="O4588" i="5"/>
  <c r="O4589" i="5"/>
  <c r="O4590" i="5"/>
  <c r="O4591" i="5"/>
  <c r="O4592" i="5"/>
  <c r="O4593" i="5"/>
  <c r="O4594" i="5"/>
  <c r="O4595" i="5"/>
  <c r="O4596" i="5"/>
  <c r="O4597" i="5"/>
  <c r="O4598" i="5"/>
  <c r="O4599" i="5"/>
  <c r="O4600" i="5"/>
  <c r="O4601" i="5"/>
  <c r="O4602" i="5"/>
  <c r="O4603" i="5"/>
  <c r="O4604" i="5"/>
  <c r="O4605" i="5"/>
  <c r="O4606" i="5"/>
  <c r="O4607" i="5"/>
  <c r="O4608" i="5"/>
  <c r="O4609" i="5"/>
  <c r="O4610" i="5"/>
  <c r="O4611" i="5"/>
  <c r="O4612" i="5"/>
  <c r="O4613" i="5"/>
  <c r="O4614" i="5"/>
  <c r="O4615" i="5"/>
  <c r="O4616" i="5"/>
  <c r="O4617" i="5"/>
  <c r="O4618" i="5"/>
  <c r="O4619" i="5"/>
  <c r="O4620" i="5"/>
  <c r="O4621" i="5"/>
  <c r="O4622" i="5"/>
  <c r="O4623" i="5"/>
  <c r="O4624" i="5"/>
  <c r="O4625" i="5"/>
  <c r="O4626" i="5"/>
  <c r="O4627" i="5"/>
  <c r="O4628" i="5"/>
  <c r="O4629" i="5"/>
  <c r="O4630" i="5"/>
  <c r="O4631" i="5"/>
  <c r="O4632" i="5"/>
  <c r="O4633" i="5"/>
  <c r="O4634" i="5"/>
  <c r="O4635" i="5"/>
  <c r="O4636" i="5"/>
  <c r="O4637" i="5"/>
  <c r="O4638" i="5"/>
  <c r="O4639" i="5"/>
  <c r="O4640" i="5"/>
  <c r="O4641" i="5"/>
  <c r="O4642" i="5"/>
  <c r="O4643" i="5"/>
  <c r="O4644" i="5"/>
  <c r="O4645" i="5"/>
  <c r="O4646" i="5"/>
  <c r="O4647" i="5"/>
  <c r="O4648" i="5"/>
  <c r="O4649" i="5"/>
  <c r="O4650" i="5"/>
  <c r="O4651" i="5"/>
  <c r="O4652" i="5"/>
  <c r="O4653" i="5"/>
  <c r="O4654" i="5"/>
  <c r="O4655" i="5"/>
  <c r="O4656" i="5"/>
  <c r="O4657" i="5"/>
  <c r="O4658" i="5"/>
  <c r="O4659" i="5"/>
  <c r="O4660" i="5"/>
  <c r="O4661" i="5"/>
  <c r="O4662" i="5"/>
  <c r="O4663" i="5"/>
  <c r="O4664" i="5"/>
  <c r="O4665" i="5"/>
  <c r="O4666" i="5"/>
  <c r="O4667" i="5"/>
  <c r="O4668" i="5"/>
  <c r="O4669" i="5"/>
  <c r="O4670" i="5"/>
  <c r="O4671" i="5"/>
  <c r="O4672" i="5"/>
  <c r="O4673" i="5"/>
  <c r="O4674" i="5"/>
  <c r="O4675" i="5"/>
  <c r="O4676" i="5"/>
  <c r="O4677" i="5"/>
  <c r="O4678" i="5"/>
  <c r="O4679" i="5"/>
  <c r="O4680" i="5"/>
  <c r="O4681" i="5"/>
  <c r="O4682" i="5"/>
  <c r="O4683" i="5"/>
  <c r="O4684" i="5"/>
  <c r="O4685" i="5"/>
  <c r="O4686" i="5"/>
  <c r="O4687" i="5"/>
  <c r="O4688" i="5"/>
  <c r="O4689" i="5"/>
  <c r="O4690" i="5"/>
  <c r="O4691" i="5"/>
  <c r="O4692" i="5"/>
  <c r="O4693" i="5"/>
  <c r="O4694" i="5"/>
  <c r="O4695" i="5"/>
  <c r="O4696" i="5"/>
  <c r="O4697" i="5"/>
  <c r="O4698" i="5"/>
  <c r="O4699" i="5"/>
  <c r="O4700" i="5"/>
  <c r="O4701" i="5"/>
  <c r="O4702" i="5"/>
  <c r="O4703" i="5"/>
  <c r="O4704" i="5"/>
  <c r="O4705" i="5"/>
  <c r="O4706" i="5"/>
  <c r="O4707" i="5"/>
  <c r="O4708" i="5"/>
  <c r="O4709" i="5"/>
  <c r="O4710" i="5"/>
  <c r="O4711" i="5"/>
  <c r="O4712" i="5"/>
  <c r="O4713" i="5"/>
  <c r="O4714" i="5"/>
  <c r="O4715" i="5"/>
  <c r="O4716" i="5"/>
  <c r="O4717" i="5"/>
  <c r="O4718" i="5"/>
  <c r="O4719" i="5"/>
  <c r="O4720" i="5"/>
  <c r="O4721" i="5"/>
  <c r="O4722" i="5"/>
  <c r="O4723" i="5"/>
  <c r="O4724" i="5"/>
  <c r="O4725" i="5"/>
  <c r="O4726" i="5"/>
  <c r="O4727" i="5"/>
  <c r="O4728" i="5"/>
  <c r="O4729" i="5"/>
  <c r="O4730" i="5"/>
  <c r="O4731" i="5"/>
  <c r="O4732" i="5"/>
  <c r="O4733" i="5"/>
  <c r="O4734" i="5"/>
  <c r="O4735" i="5"/>
  <c r="O4736" i="5"/>
  <c r="O4737" i="5"/>
  <c r="O4738" i="5"/>
  <c r="O4739" i="5"/>
  <c r="O4740" i="5"/>
  <c r="O4741" i="5"/>
  <c r="O4742" i="5"/>
  <c r="O4743" i="5"/>
  <c r="O4744" i="5"/>
  <c r="O4745" i="5"/>
  <c r="O4746" i="5"/>
  <c r="O4747" i="5"/>
  <c r="O4748" i="5"/>
  <c r="O4749" i="5"/>
  <c r="O4750" i="5"/>
  <c r="O4751" i="5"/>
  <c r="O4752" i="5"/>
  <c r="O4753" i="5"/>
  <c r="O4754" i="5"/>
  <c r="O4755" i="5"/>
  <c r="O4756" i="5"/>
  <c r="O4757" i="5"/>
  <c r="O4758" i="5"/>
  <c r="O4759" i="5"/>
  <c r="O4760" i="5"/>
  <c r="O4761" i="5"/>
  <c r="O4762" i="5"/>
  <c r="O4763" i="5"/>
  <c r="O4764" i="5"/>
  <c r="O4765" i="5"/>
  <c r="O4766" i="5"/>
  <c r="O4767" i="5"/>
  <c r="O4768" i="5"/>
  <c r="O4769" i="5"/>
  <c r="O4770" i="5"/>
  <c r="O4771" i="5"/>
  <c r="O4772" i="5"/>
  <c r="O4773" i="5"/>
  <c r="O4774" i="5"/>
  <c r="O4775" i="5"/>
  <c r="O4776" i="5"/>
  <c r="O4777" i="5"/>
  <c r="O4778" i="5"/>
  <c r="O4779" i="5"/>
  <c r="O4780" i="5"/>
  <c r="O4781" i="5"/>
  <c r="O4782" i="5"/>
  <c r="O4783" i="5"/>
  <c r="O4784" i="5"/>
  <c r="O4785" i="5"/>
  <c r="O4786" i="5"/>
  <c r="O4787" i="5"/>
  <c r="O4788" i="5"/>
  <c r="O4789" i="5"/>
  <c r="O4790" i="5"/>
  <c r="O4791" i="5"/>
  <c r="O4792" i="5"/>
  <c r="O4793" i="5"/>
  <c r="O4794" i="5"/>
  <c r="O4795" i="5"/>
  <c r="O4796" i="5"/>
  <c r="O4797" i="5"/>
  <c r="O4798" i="5"/>
  <c r="O4799" i="5"/>
  <c r="O4800" i="5"/>
  <c r="O4801" i="5"/>
  <c r="O4802" i="5"/>
  <c r="O4803" i="5"/>
  <c r="O4804" i="5"/>
  <c r="O4805" i="5"/>
  <c r="O4806" i="5"/>
  <c r="O4807" i="5"/>
  <c r="O4808" i="5"/>
  <c r="O4809" i="5"/>
  <c r="O4810" i="5"/>
  <c r="O4811" i="5"/>
  <c r="O4812" i="5"/>
  <c r="O4813" i="5"/>
  <c r="O4814" i="5"/>
  <c r="O4815" i="5"/>
  <c r="O4816" i="5"/>
  <c r="O4817" i="5"/>
  <c r="O4818" i="5"/>
  <c r="O4819" i="5"/>
  <c r="O4820" i="5"/>
  <c r="O4821" i="5"/>
  <c r="O4822" i="5"/>
  <c r="O4823" i="5"/>
  <c r="O4824" i="5"/>
  <c r="O4825" i="5"/>
  <c r="O4826" i="5"/>
  <c r="O4827" i="5"/>
  <c r="O4828" i="5"/>
  <c r="O4829" i="5"/>
  <c r="O4830" i="5"/>
  <c r="O4831" i="5"/>
  <c r="O4832" i="5"/>
  <c r="O4833" i="5"/>
  <c r="O4834" i="5"/>
  <c r="O4835" i="5"/>
  <c r="O4836" i="5"/>
  <c r="O4837" i="5"/>
  <c r="O4838" i="5"/>
  <c r="O4839" i="5"/>
  <c r="O4840" i="5"/>
  <c r="O4841" i="5"/>
  <c r="O4842" i="5"/>
  <c r="O4843" i="5"/>
  <c r="O4844" i="5"/>
  <c r="O4845" i="5"/>
  <c r="O4846" i="5"/>
  <c r="O4847" i="5"/>
  <c r="O4848" i="5"/>
  <c r="O4849" i="5"/>
  <c r="O4850" i="5"/>
  <c r="O4851" i="5"/>
  <c r="O4852" i="5"/>
  <c r="O4853" i="5"/>
  <c r="O4854" i="5"/>
  <c r="O4855" i="5"/>
  <c r="O4856" i="5"/>
  <c r="O4857" i="5"/>
  <c r="O4858" i="5"/>
  <c r="O4859" i="5"/>
  <c r="O4860" i="5"/>
  <c r="O4861" i="5"/>
  <c r="O4862" i="5"/>
  <c r="O4863" i="5"/>
  <c r="O4864" i="5"/>
  <c r="O4865" i="5"/>
  <c r="O4866" i="5"/>
  <c r="O4867" i="5"/>
  <c r="O4868" i="5"/>
  <c r="O4869" i="5"/>
  <c r="O4870" i="5"/>
  <c r="O4871" i="5"/>
  <c r="O4872" i="5"/>
  <c r="O4873" i="5"/>
  <c r="O4874" i="5"/>
  <c r="O4875" i="5"/>
  <c r="O4876" i="5"/>
  <c r="O4877" i="5"/>
  <c r="O4878" i="5"/>
  <c r="O4879" i="5"/>
  <c r="O4880" i="5"/>
  <c r="O4881" i="5"/>
  <c r="O4882" i="5"/>
  <c r="O4883" i="5"/>
  <c r="O4884" i="5"/>
  <c r="O4885" i="5"/>
  <c r="O4886" i="5"/>
  <c r="O4887" i="5"/>
  <c r="O4888" i="5"/>
  <c r="O4889" i="5"/>
  <c r="O4890" i="5"/>
  <c r="O4891" i="5"/>
  <c r="O4892" i="5"/>
  <c r="O4893" i="5"/>
  <c r="O4894" i="5"/>
  <c r="O4895" i="5"/>
  <c r="O4896" i="5"/>
  <c r="O4897" i="5"/>
  <c r="O4898" i="5"/>
  <c r="O4899" i="5"/>
  <c r="O4900" i="5"/>
  <c r="O4901" i="5"/>
  <c r="O4902" i="5"/>
  <c r="O4903" i="5"/>
  <c r="O4904" i="5"/>
  <c r="O4905" i="5"/>
  <c r="O4906" i="5"/>
  <c r="O4907" i="5"/>
  <c r="O4908" i="5"/>
  <c r="O4909" i="5"/>
  <c r="O4910" i="5"/>
  <c r="O4911" i="5"/>
  <c r="O4912" i="5"/>
  <c r="O4913" i="5"/>
  <c r="O4914" i="5"/>
  <c r="O4915" i="5"/>
  <c r="O4916" i="5"/>
  <c r="O4917" i="5"/>
  <c r="O4918" i="5"/>
  <c r="O4919" i="5"/>
  <c r="O4920" i="5"/>
  <c r="O4921" i="5"/>
  <c r="O4922" i="5"/>
  <c r="O4923" i="5"/>
  <c r="O4924" i="5"/>
  <c r="O4925" i="5"/>
  <c r="O4926" i="5"/>
  <c r="O4927" i="5"/>
  <c r="O4928" i="5"/>
  <c r="O4929" i="5"/>
  <c r="O4930" i="5"/>
  <c r="O4931" i="5"/>
  <c r="O4932" i="5"/>
  <c r="O4933" i="5"/>
  <c r="O4934" i="5"/>
  <c r="O4935" i="5"/>
  <c r="O4936" i="5"/>
  <c r="O4937" i="5"/>
  <c r="O4938" i="5"/>
  <c r="O4939" i="5"/>
  <c r="O4940" i="5"/>
  <c r="O4941" i="5"/>
  <c r="O4942" i="5"/>
  <c r="O4943" i="5"/>
  <c r="O4944" i="5"/>
  <c r="O4945" i="5"/>
  <c r="O4946" i="5"/>
  <c r="O4947" i="5"/>
  <c r="O4948" i="5"/>
  <c r="O4949" i="5"/>
  <c r="O4950" i="5"/>
  <c r="O4951" i="5"/>
  <c r="O4952" i="5"/>
  <c r="O4953" i="5"/>
  <c r="O4954" i="5"/>
  <c r="O4955" i="5"/>
  <c r="O4956" i="5"/>
  <c r="O4957" i="5"/>
  <c r="O4958" i="5"/>
  <c r="O4959" i="5"/>
  <c r="O4960" i="5"/>
  <c r="O4961" i="5"/>
  <c r="O4962" i="5"/>
  <c r="O4963" i="5"/>
  <c r="O4964" i="5"/>
  <c r="O4965" i="5"/>
  <c r="O4966" i="5"/>
  <c r="O4967" i="5"/>
  <c r="O4968" i="5"/>
  <c r="O4969" i="5"/>
  <c r="O4970" i="5"/>
  <c r="O4971" i="5"/>
  <c r="O4972" i="5"/>
  <c r="O4973" i="5"/>
  <c r="O4974" i="5"/>
  <c r="O4975" i="5"/>
  <c r="O4976" i="5"/>
  <c r="O4977" i="5"/>
  <c r="O4978" i="5"/>
  <c r="O4979" i="5"/>
  <c r="O4980" i="5"/>
  <c r="O4981" i="5"/>
  <c r="O4982" i="5"/>
  <c r="O4983" i="5"/>
  <c r="O4984" i="5"/>
  <c r="O4985" i="5"/>
  <c r="O4986" i="5"/>
  <c r="O4987" i="5"/>
  <c r="O4988" i="5"/>
  <c r="O4989" i="5"/>
  <c r="O4990" i="5"/>
  <c r="O4991" i="5"/>
  <c r="O4992" i="5"/>
  <c r="O4993" i="5"/>
  <c r="O4994" i="5"/>
  <c r="O4995" i="5"/>
  <c r="O4996" i="5"/>
  <c r="O4997" i="5"/>
  <c r="O4998" i="5"/>
  <c r="O4999" i="5"/>
  <c r="O5000" i="5"/>
  <c r="O5001" i="5"/>
  <c r="O5002" i="5"/>
  <c r="O5003" i="5"/>
  <c r="O5004" i="5"/>
  <c r="O5005" i="5"/>
  <c r="O5006" i="5"/>
  <c r="O5007" i="5"/>
  <c r="O5008" i="5"/>
  <c r="O5009" i="5"/>
  <c r="O5010" i="5"/>
  <c r="O5011" i="5"/>
  <c r="O5012" i="5"/>
  <c r="O5013" i="5"/>
  <c r="O5014" i="5"/>
  <c r="O5015" i="5"/>
  <c r="O5016" i="5"/>
  <c r="O5017" i="5"/>
  <c r="O5018" i="5"/>
  <c r="O5019" i="5"/>
  <c r="O5020" i="5"/>
  <c r="O5021" i="5"/>
  <c r="O5022" i="5"/>
  <c r="O5023" i="5"/>
  <c r="O5024" i="5"/>
  <c r="O5025" i="5"/>
  <c r="O5026" i="5"/>
  <c r="O5027" i="5"/>
  <c r="O5028" i="5"/>
  <c r="O5029" i="5"/>
  <c r="O5030" i="5"/>
  <c r="O5031" i="5"/>
  <c r="O5032" i="5"/>
  <c r="O5033" i="5"/>
  <c r="O5034" i="5"/>
  <c r="O5035" i="5"/>
  <c r="O5036" i="5"/>
  <c r="O5037" i="5"/>
  <c r="O5038" i="5"/>
  <c r="O5039" i="5"/>
  <c r="O5040" i="5"/>
  <c r="O5041" i="5"/>
  <c r="O5042" i="5"/>
  <c r="O5043" i="5"/>
  <c r="O5044" i="5"/>
  <c r="O5045" i="5"/>
  <c r="O5046" i="5"/>
  <c r="O5047" i="5"/>
  <c r="O5048" i="5"/>
  <c r="O5049" i="5"/>
  <c r="O5050" i="5"/>
  <c r="O5051" i="5"/>
  <c r="O5052" i="5"/>
  <c r="O5053" i="5"/>
  <c r="O5054" i="5"/>
  <c r="O5055" i="5"/>
  <c r="O5056" i="5"/>
  <c r="O5057" i="5"/>
  <c r="O5058" i="5"/>
  <c r="O5059" i="5"/>
  <c r="O5060" i="5"/>
  <c r="O5061" i="5"/>
  <c r="O5062" i="5"/>
  <c r="O5063" i="5"/>
  <c r="O5064" i="5"/>
  <c r="O5065" i="5"/>
  <c r="O5066" i="5"/>
  <c r="O5067" i="5"/>
  <c r="O5068" i="5"/>
  <c r="O5069" i="5"/>
  <c r="O5070" i="5"/>
  <c r="O5071" i="5"/>
  <c r="O5072" i="5"/>
  <c r="O5073" i="5"/>
  <c r="O5074" i="5"/>
  <c r="O5075" i="5"/>
  <c r="O5076" i="5"/>
  <c r="O5077" i="5"/>
  <c r="O5078" i="5"/>
  <c r="O5079" i="5"/>
  <c r="O5080" i="5"/>
  <c r="O5081" i="5"/>
  <c r="O5082" i="5"/>
  <c r="O5083" i="5"/>
  <c r="O5084" i="5"/>
  <c r="O5085" i="5"/>
  <c r="O5086" i="5"/>
  <c r="O5087" i="5"/>
  <c r="O5088" i="5"/>
  <c r="O5089" i="5"/>
  <c r="O5090" i="5"/>
  <c r="O5091" i="5"/>
  <c r="O5092" i="5"/>
  <c r="O5093" i="5"/>
  <c r="O5094" i="5"/>
  <c r="O5095" i="5"/>
  <c r="O5096" i="5"/>
  <c r="O5097" i="5"/>
  <c r="O5098" i="5"/>
  <c r="O5099" i="5"/>
  <c r="O5100" i="5"/>
  <c r="O5101" i="5"/>
  <c r="O5102" i="5"/>
  <c r="O5103" i="5"/>
  <c r="O5104" i="5"/>
  <c r="O5105" i="5"/>
  <c r="O5106" i="5"/>
  <c r="O5107" i="5"/>
  <c r="O5108" i="5"/>
  <c r="O5109" i="5"/>
  <c r="O5110" i="5"/>
  <c r="O5111" i="5"/>
  <c r="O5112" i="5"/>
  <c r="O5113" i="5"/>
  <c r="O5114" i="5"/>
  <c r="O5115" i="5"/>
  <c r="O5116" i="5"/>
  <c r="O5117" i="5"/>
  <c r="O5118" i="5"/>
  <c r="O5119" i="5"/>
  <c r="O5120" i="5"/>
  <c r="O5121" i="5"/>
  <c r="O5122" i="5"/>
  <c r="O5123" i="5"/>
  <c r="O5124" i="5"/>
  <c r="O5125" i="5"/>
  <c r="O5126" i="5"/>
  <c r="O5127" i="5"/>
  <c r="O5128" i="5"/>
  <c r="O5129" i="5"/>
  <c r="O5130" i="5"/>
  <c r="O5131" i="5"/>
  <c r="O5132" i="5"/>
  <c r="O5133" i="5"/>
  <c r="O5134" i="5"/>
  <c r="O5135" i="5"/>
  <c r="O5136" i="5"/>
  <c r="O5137" i="5"/>
  <c r="O5138" i="5"/>
  <c r="O5139" i="5"/>
  <c r="O5140" i="5"/>
  <c r="O5141" i="5"/>
  <c r="O5142" i="5"/>
  <c r="O5143" i="5"/>
  <c r="O5144" i="5"/>
  <c r="O5145" i="5"/>
  <c r="O5146" i="5"/>
  <c r="O5147" i="5"/>
  <c r="O5148" i="5"/>
  <c r="O5149" i="5"/>
  <c r="O5150" i="5"/>
  <c r="O5151" i="5"/>
  <c r="O5152" i="5"/>
  <c r="O5153" i="5"/>
  <c r="O5154" i="5"/>
  <c r="O5155" i="5"/>
  <c r="O5156" i="5"/>
  <c r="O5157" i="5"/>
  <c r="O5158" i="5"/>
  <c r="O5159" i="5"/>
  <c r="O5160" i="5"/>
  <c r="O5161" i="5"/>
  <c r="O5162" i="5"/>
  <c r="O5163" i="5"/>
  <c r="O5164" i="5"/>
  <c r="O5165" i="5"/>
  <c r="O5166" i="5"/>
  <c r="O5167" i="5"/>
  <c r="O5168" i="5"/>
  <c r="O5169" i="5"/>
  <c r="O5170" i="5"/>
  <c r="O5171" i="5"/>
  <c r="O5172" i="5"/>
  <c r="O5173" i="5"/>
  <c r="O5174" i="5"/>
  <c r="O5175" i="5"/>
  <c r="O5176" i="5"/>
  <c r="O5177" i="5"/>
  <c r="O5178" i="5"/>
  <c r="O5179" i="5"/>
  <c r="O5180" i="5"/>
  <c r="O5181" i="5"/>
  <c r="O5182" i="5"/>
  <c r="O5183" i="5"/>
  <c r="O5184" i="5"/>
  <c r="O5185" i="5"/>
  <c r="O5186" i="5"/>
  <c r="O5187" i="5"/>
  <c r="O5188" i="5"/>
  <c r="O5189" i="5"/>
  <c r="O5190" i="5"/>
  <c r="O5191" i="5"/>
  <c r="O5192" i="5"/>
  <c r="O5193" i="5"/>
  <c r="O5194" i="5"/>
  <c r="O5195" i="5"/>
  <c r="O5196" i="5"/>
  <c r="O5197" i="5"/>
  <c r="O5198" i="5"/>
  <c r="O5199" i="5"/>
  <c r="O5200" i="5"/>
  <c r="O5201" i="5"/>
  <c r="O5202" i="5"/>
  <c r="O5203" i="5"/>
  <c r="O5204" i="5"/>
  <c r="O5205" i="5"/>
  <c r="O5206" i="5"/>
  <c r="O5207" i="5"/>
  <c r="O5208" i="5"/>
  <c r="O5209" i="5"/>
  <c r="O5210" i="5"/>
  <c r="O5211" i="5"/>
  <c r="O5212" i="5"/>
  <c r="O5213" i="5"/>
  <c r="O5214" i="5"/>
  <c r="O5215" i="5"/>
  <c r="O5216" i="5"/>
  <c r="O5217" i="5"/>
  <c r="O5218" i="5"/>
  <c r="O5219" i="5"/>
  <c r="O5220" i="5"/>
  <c r="O5221" i="5"/>
  <c r="O5222" i="5"/>
  <c r="O5223" i="5"/>
  <c r="O5224" i="5"/>
  <c r="O5225" i="5"/>
  <c r="O5226" i="5"/>
  <c r="O5227" i="5"/>
  <c r="O5228" i="5"/>
  <c r="O5229" i="5"/>
  <c r="O5230" i="5"/>
  <c r="O5231" i="5"/>
  <c r="O5232" i="5"/>
  <c r="O5233" i="5"/>
  <c r="O5234" i="5"/>
  <c r="O5235" i="5"/>
  <c r="O5236" i="5"/>
  <c r="O5237" i="5"/>
  <c r="O5238" i="5"/>
  <c r="O5239" i="5"/>
  <c r="O5240" i="5"/>
  <c r="O5241" i="5"/>
  <c r="O5242" i="5"/>
  <c r="O5243" i="5"/>
  <c r="O5244" i="5"/>
  <c r="O5245" i="5"/>
  <c r="O5246" i="5"/>
  <c r="O5247" i="5"/>
  <c r="O5248" i="5"/>
  <c r="O5249" i="5"/>
  <c r="O5250" i="5"/>
  <c r="O5251" i="5"/>
  <c r="O5252" i="5"/>
  <c r="O5253" i="5"/>
  <c r="O5254" i="5"/>
  <c r="O5255" i="5"/>
  <c r="O5256" i="5"/>
  <c r="O5257" i="5"/>
  <c r="O5258" i="5"/>
  <c r="O5259" i="5"/>
  <c r="O5260" i="5"/>
  <c r="O5261" i="5"/>
  <c r="O5262" i="5"/>
  <c r="O5263" i="5"/>
  <c r="O5264" i="5"/>
  <c r="O5265" i="5"/>
  <c r="O5266" i="5"/>
  <c r="O5267" i="5"/>
  <c r="O5268" i="5"/>
  <c r="O5269" i="5"/>
  <c r="O5270" i="5"/>
  <c r="O5271" i="5"/>
  <c r="O5272" i="5"/>
  <c r="O5273" i="5"/>
  <c r="O5274" i="5"/>
  <c r="O5275" i="5"/>
  <c r="O5276" i="5"/>
  <c r="O5277" i="5"/>
  <c r="O5278" i="5"/>
  <c r="O5279" i="5"/>
  <c r="O5280" i="5"/>
  <c r="O5281" i="5"/>
  <c r="O5282" i="5"/>
  <c r="O5283" i="5"/>
  <c r="O5284" i="5"/>
  <c r="O5285" i="5"/>
  <c r="O5286" i="5"/>
  <c r="O5287" i="5"/>
  <c r="O5288" i="5"/>
  <c r="O5289" i="5"/>
  <c r="O5290" i="5"/>
  <c r="O5291" i="5"/>
  <c r="O5292" i="5"/>
  <c r="O5293" i="5"/>
  <c r="O5294" i="5"/>
  <c r="O5295" i="5"/>
  <c r="O5296" i="5"/>
  <c r="O5297" i="5"/>
  <c r="O5298" i="5"/>
  <c r="O5299" i="5"/>
  <c r="O5300" i="5"/>
  <c r="O5301" i="5"/>
  <c r="O5302" i="5"/>
  <c r="O5303" i="5"/>
  <c r="O5304" i="5"/>
  <c r="O5305" i="5"/>
  <c r="O5306" i="5"/>
  <c r="O5307" i="5"/>
  <c r="O5308" i="5"/>
  <c r="O5309" i="5"/>
  <c r="O5310" i="5"/>
  <c r="O5311" i="5"/>
  <c r="O5312" i="5"/>
  <c r="O5313" i="5"/>
  <c r="O5314" i="5"/>
  <c r="O5315" i="5"/>
  <c r="O5316" i="5"/>
  <c r="O5317" i="5"/>
  <c r="O5318" i="5"/>
  <c r="O5319" i="5"/>
  <c r="O5320" i="5"/>
  <c r="O5321" i="5"/>
  <c r="O5322" i="5"/>
  <c r="O5323" i="5"/>
  <c r="O5324" i="5"/>
  <c r="O5325" i="5"/>
  <c r="O5326" i="5"/>
  <c r="O5327" i="5"/>
  <c r="O5328" i="5"/>
  <c r="O5329" i="5"/>
  <c r="O5330" i="5"/>
  <c r="O5331" i="5"/>
  <c r="O5332" i="5"/>
  <c r="O5333" i="5"/>
  <c r="O5334" i="5"/>
  <c r="O5335" i="5"/>
  <c r="O5336" i="5"/>
  <c r="O5337" i="5"/>
  <c r="O5338" i="5"/>
  <c r="O5339" i="5"/>
  <c r="O5340" i="5"/>
  <c r="O5341" i="5"/>
  <c r="O5342" i="5"/>
  <c r="O5343" i="5"/>
  <c r="O5344" i="5"/>
  <c r="O5345" i="5"/>
  <c r="O5346" i="5"/>
  <c r="O5347" i="5"/>
  <c r="O5348" i="5"/>
  <c r="O5349" i="5"/>
  <c r="O5350" i="5"/>
  <c r="O5351" i="5"/>
  <c r="O5352" i="5"/>
  <c r="O5353" i="5"/>
  <c r="O5354" i="5"/>
  <c r="O5355" i="5"/>
  <c r="O5356" i="5"/>
  <c r="O5357" i="5"/>
  <c r="O5358" i="5"/>
  <c r="O5359" i="5"/>
  <c r="O5360" i="5"/>
  <c r="O5361" i="5"/>
  <c r="O5362" i="5"/>
  <c r="O5363" i="5"/>
  <c r="O5364" i="5"/>
  <c r="O5365" i="5"/>
  <c r="O5366" i="5"/>
  <c r="O5367" i="5"/>
  <c r="O5368" i="5"/>
  <c r="O5369" i="5"/>
  <c r="O5370" i="5"/>
  <c r="O5371" i="5"/>
  <c r="O5372" i="5"/>
  <c r="O5373" i="5"/>
  <c r="O5374" i="5"/>
  <c r="O5375" i="5"/>
  <c r="O5376" i="5"/>
  <c r="O5377" i="5"/>
  <c r="O5378" i="5"/>
  <c r="O5379" i="5"/>
  <c r="O5380" i="5"/>
  <c r="O5381" i="5"/>
  <c r="O5382" i="5"/>
  <c r="O5383" i="5"/>
  <c r="O5384" i="5"/>
  <c r="O5385" i="5"/>
  <c r="O5386" i="5"/>
  <c r="O5387" i="5"/>
  <c r="O5388" i="5"/>
  <c r="O5389" i="5"/>
  <c r="O5390" i="5"/>
  <c r="O5391" i="5"/>
  <c r="O5392" i="5"/>
  <c r="O5393" i="5"/>
  <c r="O5394" i="5"/>
  <c r="O5395" i="5"/>
  <c r="O5396" i="5"/>
  <c r="O5397" i="5"/>
  <c r="O5398" i="5"/>
  <c r="O5399" i="5"/>
  <c r="O5400" i="5"/>
  <c r="O5401" i="5"/>
  <c r="O5402" i="5"/>
  <c r="O5403" i="5"/>
  <c r="O5404" i="5"/>
  <c r="O5405" i="5"/>
  <c r="O5406" i="5"/>
  <c r="O5407" i="5"/>
  <c r="O5408" i="5"/>
  <c r="O5409" i="5"/>
  <c r="O5410" i="5"/>
  <c r="O5411" i="5"/>
  <c r="O5412" i="5"/>
  <c r="O5413" i="5"/>
  <c r="O5414" i="5"/>
  <c r="O5415" i="5"/>
  <c r="O5416" i="5"/>
  <c r="O5417" i="5"/>
  <c r="O5418" i="5"/>
  <c r="O5419" i="5"/>
  <c r="O5420" i="5"/>
  <c r="O5421" i="5"/>
  <c r="O5422" i="5"/>
  <c r="O5423" i="5"/>
  <c r="O5424" i="5"/>
  <c r="O5425" i="5"/>
  <c r="O5426" i="5"/>
  <c r="O5427" i="5"/>
  <c r="O5428" i="5"/>
  <c r="O5429" i="5"/>
  <c r="O5430" i="5"/>
  <c r="O5431" i="5"/>
  <c r="O5432" i="5"/>
  <c r="O5433" i="5"/>
  <c r="O5434" i="5"/>
  <c r="O5435" i="5"/>
  <c r="O5436" i="5"/>
  <c r="O5437" i="5"/>
  <c r="O5438" i="5"/>
  <c r="O5439" i="5"/>
  <c r="O5440" i="5"/>
  <c r="O5441" i="5"/>
  <c r="O5442" i="5"/>
  <c r="O5443" i="5"/>
  <c r="O5444" i="5"/>
  <c r="O5445" i="5"/>
  <c r="O5446" i="5"/>
  <c r="O5447" i="5"/>
  <c r="O5448" i="5"/>
  <c r="O5449" i="5"/>
  <c r="O5450" i="5"/>
  <c r="O5451" i="5"/>
  <c r="O5452" i="5"/>
  <c r="O5453" i="5"/>
  <c r="O5454" i="5"/>
  <c r="O5455" i="5"/>
  <c r="O5456" i="5"/>
  <c r="O5457" i="5"/>
  <c r="O5458" i="5"/>
  <c r="O5459" i="5"/>
  <c r="O5460" i="5"/>
  <c r="O5461" i="5"/>
  <c r="O5462" i="5"/>
  <c r="O5463" i="5"/>
  <c r="O5464" i="5"/>
  <c r="O5465" i="5"/>
  <c r="O5466" i="5"/>
  <c r="O5467" i="5"/>
  <c r="O5468" i="5"/>
  <c r="O5469" i="5"/>
  <c r="O5470" i="5"/>
  <c r="O5471" i="5"/>
  <c r="O5472" i="5"/>
  <c r="O5473" i="5"/>
  <c r="O5474" i="5"/>
  <c r="O5475" i="5"/>
  <c r="O5476" i="5"/>
  <c r="O5477" i="5"/>
  <c r="O5478" i="5"/>
  <c r="O5479" i="5"/>
  <c r="O5480" i="5"/>
  <c r="O5481" i="5"/>
  <c r="O5482" i="5"/>
  <c r="O5483" i="5"/>
  <c r="O5484" i="5"/>
  <c r="O5485" i="5"/>
  <c r="O5486" i="5"/>
  <c r="O5487" i="5"/>
  <c r="O5488" i="5"/>
  <c r="O5489" i="5"/>
  <c r="O5490" i="5"/>
  <c r="O5491" i="5"/>
  <c r="O5492" i="5"/>
  <c r="O5493" i="5"/>
  <c r="N2" i="5"/>
  <c r="P2" i="5" s="1"/>
  <c r="N3" i="5"/>
  <c r="P3" i="5" s="1"/>
  <c r="N4" i="5"/>
  <c r="P4" i="5" s="1"/>
  <c r="N5" i="5"/>
  <c r="P5" i="5" s="1"/>
  <c r="N6" i="5"/>
  <c r="P6" i="5" s="1"/>
  <c r="N7" i="5"/>
  <c r="P7" i="5" s="1"/>
  <c r="N8" i="5"/>
  <c r="P8" i="5" s="1"/>
  <c r="N9" i="5"/>
  <c r="P9" i="5" s="1"/>
  <c r="N10" i="5"/>
  <c r="P10" i="5" s="1"/>
  <c r="N11" i="5"/>
  <c r="P11" i="5" s="1"/>
  <c r="N12" i="5"/>
  <c r="P12" i="5" s="1"/>
  <c r="N13" i="5"/>
  <c r="P13" i="5" s="1"/>
  <c r="N14" i="5"/>
  <c r="P14" i="5" s="1"/>
  <c r="N15" i="5"/>
  <c r="P15" i="5" s="1"/>
  <c r="N16" i="5"/>
  <c r="P16" i="5" s="1"/>
  <c r="N17" i="5"/>
  <c r="P17" i="5" s="1"/>
  <c r="N18" i="5"/>
  <c r="P18" i="5" s="1"/>
  <c r="N19" i="5"/>
  <c r="P19" i="5" s="1"/>
  <c r="N20" i="5"/>
  <c r="P20" i="5" s="1"/>
  <c r="N21" i="5"/>
  <c r="P21" i="5" s="1"/>
  <c r="N22" i="5"/>
  <c r="P22" i="5" s="1"/>
  <c r="N23" i="5"/>
  <c r="P23" i="5" s="1"/>
  <c r="N24" i="5"/>
  <c r="P24" i="5" s="1"/>
  <c r="N25" i="5"/>
  <c r="P25" i="5" s="1"/>
  <c r="N26" i="5"/>
  <c r="P26" i="5" s="1"/>
  <c r="N27" i="5"/>
  <c r="P27" i="5" s="1"/>
  <c r="N28" i="5"/>
  <c r="P28" i="5" s="1"/>
  <c r="N29" i="5"/>
  <c r="P29" i="5" s="1"/>
  <c r="N30" i="5"/>
  <c r="P30" i="5" s="1"/>
  <c r="N31" i="5"/>
  <c r="P31" i="5" s="1"/>
  <c r="N32" i="5"/>
  <c r="P32" i="5" s="1"/>
  <c r="N33" i="5"/>
  <c r="P33" i="5" s="1"/>
  <c r="N34" i="5"/>
  <c r="P34" i="5" s="1"/>
  <c r="N35" i="5"/>
  <c r="P35" i="5" s="1"/>
  <c r="N36" i="5"/>
  <c r="P36" i="5" s="1"/>
  <c r="N37" i="5"/>
  <c r="P37" i="5" s="1"/>
  <c r="N38" i="5"/>
  <c r="P38" i="5" s="1"/>
  <c r="N39" i="5"/>
  <c r="P39" i="5" s="1"/>
  <c r="N40" i="5"/>
  <c r="P40" i="5" s="1"/>
  <c r="N41" i="5"/>
  <c r="P41" i="5" s="1"/>
  <c r="N42" i="5"/>
  <c r="P42" i="5" s="1"/>
  <c r="N43" i="5"/>
  <c r="P43" i="5" s="1"/>
  <c r="N44" i="5"/>
  <c r="P44" i="5" s="1"/>
  <c r="N45" i="5"/>
  <c r="P45" i="5" s="1"/>
  <c r="N46" i="5"/>
  <c r="P46" i="5" s="1"/>
  <c r="N47" i="5"/>
  <c r="P47" i="5" s="1"/>
  <c r="N48" i="5"/>
  <c r="P48" i="5" s="1"/>
  <c r="N49" i="5"/>
  <c r="P49" i="5" s="1"/>
  <c r="N50" i="5"/>
  <c r="P50" i="5" s="1"/>
  <c r="N51" i="5"/>
  <c r="P51" i="5" s="1"/>
  <c r="N52" i="5"/>
  <c r="P52" i="5" s="1"/>
  <c r="N53" i="5"/>
  <c r="P53" i="5" s="1"/>
  <c r="N54" i="5"/>
  <c r="P54" i="5" s="1"/>
  <c r="N55" i="5"/>
  <c r="P55" i="5" s="1"/>
  <c r="N56" i="5"/>
  <c r="P56" i="5" s="1"/>
  <c r="N57" i="5"/>
  <c r="P57" i="5" s="1"/>
  <c r="N58" i="5"/>
  <c r="P58" i="5" s="1"/>
  <c r="N59" i="5"/>
  <c r="P59" i="5" s="1"/>
  <c r="N60" i="5"/>
  <c r="P60" i="5" s="1"/>
  <c r="N61" i="5"/>
  <c r="P61" i="5" s="1"/>
  <c r="N62" i="5"/>
  <c r="P62" i="5" s="1"/>
  <c r="N63" i="5"/>
  <c r="P63" i="5" s="1"/>
  <c r="N64" i="5"/>
  <c r="P64" i="5" s="1"/>
  <c r="N65" i="5"/>
  <c r="P65" i="5" s="1"/>
  <c r="N66" i="5"/>
  <c r="P66" i="5" s="1"/>
  <c r="N67" i="5"/>
  <c r="P67" i="5" s="1"/>
  <c r="N68" i="5"/>
  <c r="P68" i="5" s="1"/>
  <c r="N69" i="5"/>
  <c r="P69" i="5" s="1"/>
  <c r="N70" i="5"/>
  <c r="P70" i="5" s="1"/>
  <c r="N71" i="5"/>
  <c r="P71" i="5" s="1"/>
  <c r="N72" i="5"/>
  <c r="P72" i="5" s="1"/>
  <c r="N73" i="5"/>
  <c r="P73" i="5" s="1"/>
  <c r="N74" i="5"/>
  <c r="P74" i="5" s="1"/>
  <c r="N75" i="5"/>
  <c r="P75" i="5" s="1"/>
  <c r="N76" i="5"/>
  <c r="P76" i="5" s="1"/>
  <c r="N77" i="5"/>
  <c r="P77" i="5" s="1"/>
  <c r="N78" i="5"/>
  <c r="P78" i="5" s="1"/>
  <c r="N79" i="5"/>
  <c r="P79" i="5" s="1"/>
  <c r="N80" i="5"/>
  <c r="P80" i="5" s="1"/>
  <c r="N81" i="5"/>
  <c r="P81" i="5" s="1"/>
  <c r="N82" i="5"/>
  <c r="P82" i="5" s="1"/>
  <c r="N83" i="5"/>
  <c r="P83" i="5" s="1"/>
  <c r="N84" i="5"/>
  <c r="P84" i="5" s="1"/>
  <c r="N85" i="5"/>
  <c r="P85" i="5" s="1"/>
  <c r="N86" i="5"/>
  <c r="P86" i="5" s="1"/>
  <c r="N87" i="5"/>
  <c r="P87" i="5" s="1"/>
  <c r="N88" i="5"/>
  <c r="P88" i="5" s="1"/>
  <c r="N89" i="5"/>
  <c r="P89" i="5" s="1"/>
  <c r="N90" i="5"/>
  <c r="P90" i="5" s="1"/>
  <c r="N91" i="5"/>
  <c r="P91" i="5" s="1"/>
  <c r="N92" i="5"/>
  <c r="P92" i="5" s="1"/>
  <c r="N93" i="5"/>
  <c r="P93" i="5" s="1"/>
  <c r="N94" i="5"/>
  <c r="P94" i="5" s="1"/>
  <c r="N95" i="5"/>
  <c r="P95" i="5" s="1"/>
  <c r="N96" i="5"/>
  <c r="P96" i="5" s="1"/>
  <c r="N97" i="5"/>
  <c r="P97" i="5" s="1"/>
  <c r="N98" i="5"/>
  <c r="P98" i="5" s="1"/>
  <c r="N99" i="5"/>
  <c r="P99" i="5" s="1"/>
  <c r="N100" i="5"/>
  <c r="P100" i="5" s="1"/>
  <c r="N101" i="5"/>
  <c r="P101" i="5" s="1"/>
  <c r="N102" i="5"/>
  <c r="P102" i="5" s="1"/>
  <c r="N103" i="5"/>
  <c r="P103" i="5" s="1"/>
  <c r="N104" i="5"/>
  <c r="P104" i="5" s="1"/>
  <c r="N105" i="5"/>
  <c r="P105" i="5" s="1"/>
  <c r="N106" i="5"/>
  <c r="P106" i="5" s="1"/>
  <c r="N107" i="5"/>
  <c r="P107" i="5" s="1"/>
  <c r="N108" i="5"/>
  <c r="P108" i="5" s="1"/>
  <c r="N109" i="5"/>
  <c r="P109" i="5" s="1"/>
  <c r="N110" i="5"/>
  <c r="P110" i="5" s="1"/>
  <c r="N111" i="5"/>
  <c r="P111" i="5" s="1"/>
  <c r="N112" i="5"/>
  <c r="P112" i="5" s="1"/>
  <c r="N113" i="5"/>
  <c r="P113" i="5" s="1"/>
  <c r="N114" i="5"/>
  <c r="P114" i="5" s="1"/>
  <c r="N115" i="5"/>
  <c r="P115" i="5" s="1"/>
  <c r="N116" i="5"/>
  <c r="P116" i="5" s="1"/>
  <c r="N117" i="5"/>
  <c r="P117" i="5" s="1"/>
  <c r="N118" i="5"/>
  <c r="P118" i="5" s="1"/>
  <c r="N119" i="5"/>
  <c r="P119" i="5" s="1"/>
  <c r="N120" i="5"/>
  <c r="P120" i="5" s="1"/>
  <c r="N121" i="5"/>
  <c r="P121" i="5" s="1"/>
  <c r="N122" i="5"/>
  <c r="P122" i="5" s="1"/>
  <c r="N123" i="5"/>
  <c r="P123" i="5" s="1"/>
  <c r="N124" i="5"/>
  <c r="P124" i="5" s="1"/>
  <c r="N125" i="5"/>
  <c r="P125" i="5" s="1"/>
  <c r="N126" i="5"/>
  <c r="P126" i="5" s="1"/>
  <c r="N127" i="5"/>
  <c r="P127" i="5" s="1"/>
  <c r="N128" i="5"/>
  <c r="P128" i="5" s="1"/>
  <c r="N129" i="5"/>
  <c r="P129" i="5" s="1"/>
  <c r="N130" i="5"/>
  <c r="P130" i="5" s="1"/>
  <c r="N131" i="5"/>
  <c r="P131" i="5" s="1"/>
  <c r="N132" i="5"/>
  <c r="P132" i="5" s="1"/>
  <c r="N133" i="5"/>
  <c r="P133" i="5" s="1"/>
  <c r="N134" i="5"/>
  <c r="P134" i="5" s="1"/>
  <c r="N135" i="5"/>
  <c r="P135" i="5" s="1"/>
  <c r="N136" i="5"/>
  <c r="P136" i="5" s="1"/>
  <c r="N137" i="5"/>
  <c r="P137" i="5" s="1"/>
  <c r="N138" i="5"/>
  <c r="P138" i="5" s="1"/>
  <c r="N139" i="5"/>
  <c r="P139" i="5" s="1"/>
  <c r="N140" i="5"/>
  <c r="P140" i="5" s="1"/>
  <c r="N141" i="5"/>
  <c r="P141" i="5" s="1"/>
  <c r="N142" i="5"/>
  <c r="P142" i="5" s="1"/>
  <c r="N143" i="5"/>
  <c r="P143" i="5" s="1"/>
  <c r="N144" i="5"/>
  <c r="P144" i="5" s="1"/>
  <c r="N145" i="5"/>
  <c r="P145" i="5" s="1"/>
  <c r="N146" i="5"/>
  <c r="P146" i="5" s="1"/>
  <c r="N147" i="5"/>
  <c r="P147" i="5" s="1"/>
  <c r="N148" i="5"/>
  <c r="P148" i="5" s="1"/>
  <c r="N149" i="5"/>
  <c r="P149" i="5" s="1"/>
  <c r="N150" i="5"/>
  <c r="P150" i="5" s="1"/>
  <c r="N151" i="5"/>
  <c r="P151" i="5" s="1"/>
  <c r="N152" i="5"/>
  <c r="P152" i="5" s="1"/>
  <c r="N153" i="5"/>
  <c r="P153" i="5" s="1"/>
  <c r="N154" i="5"/>
  <c r="P154" i="5" s="1"/>
  <c r="N155" i="5"/>
  <c r="P155" i="5" s="1"/>
  <c r="N156" i="5"/>
  <c r="P156" i="5" s="1"/>
  <c r="N157" i="5"/>
  <c r="P157" i="5" s="1"/>
  <c r="N158" i="5"/>
  <c r="P158" i="5" s="1"/>
  <c r="N159" i="5"/>
  <c r="P159" i="5" s="1"/>
  <c r="N160" i="5"/>
  <c r="P160" i="5" s="1"/>
  <c r="N161" i="5"/>
  <c r="P161" i="5" s="1"/>
  <c r="N162" i="5"/>
  <c r="P162" i="5" s="1"/>
  <c r="N163" i="5"/>
  <c r="P163" i="5" s="1"/>
  <c r="N164" i="5"/>
  <c r="P164" i="5" s="1"/>
  <c r="N165" i="5"/>
  <c r="P165" i="5" s="1"/>
  <c r="N166" i="5"/>
  <c r="P166" i="5" s="1"/>
  <c r="N167" i="5"/>
  <c r="P167" i="5" s="1"/>
  <c r="N168" i="5"/>
  <c r="P168" i="5" s="1"/>
  <c r="N169" i="5"/>
  <c r="P169" i="5" s="1"/>
  <c r="N170" i="5"/>
  <c r="P170" i="5" s="1"/>
  <c r="N171" i="5"/>
  <c r="P171" i="5" s="1"/>
  <c r="N172" i="5"/>
  <c r="P172" i="5" s="1"/>
  <c r="N173" i="5"/>
  <c r="P173" i="5" s="1"/>
  <c r="N174" i="5"/>
  <c r="P174" i="5" s="1"/>
  <c r="N175" i="5"/>
  <c r="P175" i="5" s="1"/>
  <c r="N176" i="5"/>
  <c r="P176" i="5" s="1"/>
  <c r="N177" i="5"/>
  <c r="P177" i="5" s="1"/>
  <c r="N178" i="5"/>
  <c r="P178" i="5" s="1"/>
  <c r="N179" i="5"/>
  <c r="P179" i="5" s="1"/>
  <c r="N180" i="5"/>
  <c r="P180" i="5" s="1"/>
  <c r="N181" i="5"/>
  <c r="P181" i="5" s="1"/>
  <c r="N182" i="5"/>
  <c r="P182" i="5" s="1"/>
  <c r="N183" i="5"/>
  <c r="P183" i="5" s="1"/>
  <c r="N184" i="5"/>
  <c r="P184" i="5" s="1"/>
  <c r="N185" i="5"/>
  <c r="P185" i="5" s="1"/>
  <c r="N186" i="5"/>
  <c r="P186" i="5" s="1"/>
  <c r="N187" i="5"/>
  <c r="P187" i="5" s="1"/>
  <c r="N188" i="5"/>
  <c r="P188" i="5" s="1"/>
  <c r="N189" i="5"/>
  <c r="P189" i="5" s="1"/>
  <c r="N190" i="5"/>
  <c r="P190" i="5" s="1"/>
  <c r="N191" i="5"/>
  <c r="P191" i="5" s="1"/>
  <c r="N192" i="5"/>
  <c r="P192" i="5" s="1"/>
  <c r="N193" i="5"/>
  <c r="P193" i="5" s="1"/>
  <c r="N194" i="5"/>
  <c r="P194" i="5" s="1"/>
  <c r="N195" i="5"/>
  <c r="P195" i="5" s="1"/>
  <c r="N196" i="5"/>
  <c r="P196" i="5" s="1"/>
  <c r="N197" i="5"/>
  <c r="P197" i="5" s="1"/>
  <c r="N198" i="5"/>
  <c r="P198" i="5" s="1"/>
  <c r="N199" i="5"/>
  <c r="P199" i="5" s="1"/>
  <c r="N200" i="5"/>
  <c r="P200" i="5" s="1"/>
  <c r="N201" i="5"/>
  <c r="P201" i="5" s="1"/>
  <c r="N202" i="5"/>
  <c r="P202" i="5" s="1"/>
  <c r="N203" i="5"/>
  <c r="P203" i="5" s="1"/>
  <c r="N204" i="5"/>
  <c r="P204" i="5" s="1"/>
  <c r="N205" i="5"/>
  <c r="P205" i="5" s="1"/>
  <c r="N206" i="5"/>
  <c r="P206" i="5" s="1"/>
  <c r="N207" i="5"/>
  <c r="P207" i="5" s="1"/>
  <c r="N208" i="5"/>
  <c r="P208" i="5" s="1"/>
  <c r="N209" i="5"/>
  <c r="P209" i="5" s="1"/>
  <c r="N210" i="5"/>
  <c r="P210" i="5" s="1"/>
  <c r="N211" i="5"/>
  <c r="P211" i="5" s="1"/>
  <c r="N212" i="5"/>
  <c r="P212" i="5" s="1"/>
  <c r="N213" i="5"/>
  <c r="P213" i="5" s="1"/>
  <c r="N214" i="5"/>
  <c r="P214" i="5" s="1"/>
  <c r="N215" i="5"/>
  <c r="P215" i="5" s="1"/>
  <c r="N216" i="5"/>
  <c r="P216" i="5" s="1"/>
  <c r="N217" i="5"/>
  <c r="P217" i="5" s="1"/>
  <c r="N218" i="5"/>
  <c r="P218" i="5" s="1"/>
  <c r="N219" i="5"/>
  <c r="P219" i="5" s="1"/>
  <c r="N220" i="5"/>
  <c r="P220" i="5" s="1"/>
  <c r="N221" i="5"/>
  <c r="P221" i="5" s="1"/>
  <c r="N222" i="5"/>
  <c r="P222" i="5" s="1"/>
  <c r="N223" i="5"/>
  <c r="P223" i="5" s="1"/>
  <c r="N224" i="5"/>
  <c r="P224" i="5" s="1"/>
  <c r="N225" i="5"/>
  <c r="P225" i="5" s="1"/>
  <c r="N226" i="5"/>
  <c r="P226" i="5" s="1"/>
  <c r="N227" i="5"/>
  <c r="P227" i="5" s="1"/>
  <c r="N228" i="5"/>
  <c r="P228" i="5" s="1"/>
  <c r="N229" i="5"/>
  <c r="P229" i="5" s="1"/>
  <c r="N230" i="5"/>
  <c r="P230" i="5" s="1"/>
  <c r="N231" i="5"/>
  <c r="P231" i="5" s="1"/>
  <c r="N232" i="5"/>
  <c r="P232" i="5" s="1"/>
  <c r="N233" i="5"/>
  <c r="P233" i="5" s="1"/>
  <c r="N234" i="5"/>
  <c r="P234" i="5" s="1"/>
  <c r="N235" i="5"/>
  <c r="P235" i="5" s="1"/>
  <c r="N236" i="5"/>
  <c r="P236" i="5" s="1"/>
  <c r="N237" i="5"/>
  <c r="P237" i="5" s="1"/>
  <c r="N238" i="5"/>
  <c r="P238" i="5" s="1"/>
  <c r="N239" i="5"/>
  <c r="P239" i="5" s="1"/>
  <c r="N240" i="5"/>
  <c r="P240" i="5" s="1"/>
  <c r="N241" i="5"/>
  <c r="P241" i="5" s="1"/>
  <c r="N242" i="5"/>
  <c r="P242" i="5" s="1"/>
  <c r="N243" i="5"/>
  <c r="P243" i="5" s="1"/>
  <c r="N244" i="5"/>
  <c r="P244" i="5" s="1"/>
  <c r="N245" i="5"/>
  <c r="P245" i="5" s="1"/>
  <c r="N246" i="5"/>
  <c r="P246" i="5" s="1"/>
  <c r="N247" i="5"/>
  <c r="P247" i="5" s="1"/>
  <c r="N248" i="5"/>
  <c r="P248" i="5" s="1"/>
  <c r="N249" i="5"/>
  <c r="P249" i="5" s="1"/>
  <c r="N250" i="5"/>
  <c r="P250" i="5" s="1"/>
  <c r="N251" i="5"/>
  <c r="P251" i="5" s="1"/>
  <c r="N252" i="5"/>
  <c r="P252" i="5" s="1"/>
  <c r="N253" i="5"/>
  <c r="P253" i="5" s="1"/>
  <c r="N254" i="5"/>
  <c r="P254" i="5" s="1"/>
  <c r="N255" i="5"/>
  <c r="P255" i="5" s="1"/>
  <c r="N256" i="5"/>
  <c r="P256" i="5" s="1"/>
  <c r="N257" i="5"/>
  <c r="P257" i="5" s="1"/>
  <c r="N258" i="5"/>
  <c r="P258" i="5" s="1"/>
  <c r="N259" i="5"/>
  <c r="P259" i="5" s="1"/>
  <c r="N260" i="5"/>
  <c r="P260" i="5" s="1"/>
  <c r="N261" i="5"/>
  <c r="P261" i="5" s="1"/>
  <c r="N262" i="5"/>
  <c r="P262" i="5" s="1"/>
  <c r="N263" i="5"/>
  <c r="P263" i="5" s="1"/>
  <c r="N264" i="5"/>
  <c r="P264" i="5" s="1"/>
  <c r="N265" i="5"/>
  <c r="P265" i="5" s="1"/>
  <c r="N266" i="5"/>
  <c r="P266" i="5" s="1"/>
  <c r="N267" i="5"/>
  <c r="P267" i="5" s="1"/>
  <c r="N268" i="5"/>
  <c r="P268" i="5" s="1"/>
  <c r="N269" i="5"/>
  <c r="P269" i="5" s="1"/>
  <c r="N270" i="5"/>
  <c r="P270" i="5" s="1"/>
  <c r="N271" i="5"/>
  <c r="P271" i="5" s="1"/>
  <c r="N272" i="5"/>
  <c r="P272" i="5" s="1"/>
  <c r="N273" i="5"/>
  <c r="P273" i="5" s="1"/>
  <c r="N274" i="5"/>
  <c r="P274" i="5" s="1"/>
  <c r="N275" i="5"/>
  <c r="P275" i="5" s="1"/>
  <c r="N276" i="5"/>
  <c r="P276" i="5" s="1"/>
  <c r="N277" i="5"/>
  <c r="P277" i="5" s="1"/>
  <c r="N278" i="5"/>
  <c r="P278" i="5" s="1"/>
  <c r="N279" i="5"/>
  <c r="P279" i="5" s="1"/>
  <c r="N280" i="5"/>
  <c r="P280" i="5" s="1"/>
  <c r="N281" i="5"/>
  <c r="P281" i="5" s="1"/>
  <c r="N282" i="5"/>
  <c r="P282" i="5" s="1"/>
  <c r="N283" i="5"/>
  <c r="P283" i="5" s="1"/>
  <c r="N284" i="5"/>
  <c r="P284" i="5" s="1"/>
  <c r="N285" i="5"/>
  <c r="P285" i="5" s="1"/>
  <c r="N286" i="5"/>
  <c r="P286" i="5" s="1"/>
  <c r="N287" i="5"/>
  <c r="P287" i="5" s="1"/>
  <c r="N288" i="5"/>
  <c r="P288" i="5" s="1"/>
  <c r="N289" i="5"/>
  <c r="P289" i="5" s="1"/>
  <c r="N290" i="5"/>
  <c r="P290" i="5" s="1"/>
  <c r="N291" i="5"/>
  <c r="P291" i="5" s="1"/>
  <c r="N292" i="5"/>
  <c r="P292" i="5" s="1"/>
  <c r="N293" i="5"/>
  <c r="P293" i="5" s="1"/>
  <c r="N294" i="5"/>
  <c r="P294" i="5" s="1"/>
  <c r="N295" i="5"/>
  <c r="P295" i="5" s="1"/>
  <c r="N296" i="5"/>
  <c r="P296" i="5" s="1"/>
  <c r="N297" i="5"/>
  <c r="P297" i="5" s="1"/>
  <c r="N298" i="5"/>
  <c r="P298" i="5" s="1"/>
  <c r="N299" i="5"/>
  <c r="P299" i="5" s="1"/>
  <c r="N300" i="5"/>
  <c r="P300" i="5" s="1"/>
  <c r="N301" i="5"/>
  <c r="P301" i="5" s="1"/>
  <c r="N302" i="5"/>
  <c r="P302" i="5" s="1"/>
  <c r="N303" i="5"/>
  <c r="P303" i="5" s="1"/>
  <c r="N304" i="5"/>
  <c r="P304" i="5" s="1"/>
  <c r="N305" i="5"/>
  <c r="P305" i="5" s="1"/>
  <c r="N306" i="5"/>
  <c r="P306" i="5" s="1"/>
  <c r="N307" i="5"/>
  <c r="P307" i="5" s="1"/>
  <c r="N308" i="5"/>
  <c r="P308" i="5" s="1"/>
  <c r="N309" i="5"/>
  <c r="P309" i="5" s="1"/>
  <c r="N310" i="5"/>
  <c r="P310" i="5" s="1"/>
  <c r="N311" i="5"/>
  <c r="P311" i="5" s="1"/>
  <c r="N312" i="5"/>
  <c r="P312" i="5" s="1"/>
  <c r="N313" i="5"/>
  <c r="P313" i="5" s="1"/>
  <c r="N314" i="5"/>
  <c r="P314" i="5" s="1"/>
  <c r="N315" i="5"/>
  <c r="P315" i="5" s="1"/>
  <c r="N316" i="5"/>
  <c r="P316" i="5" s="1"/>
  <c r="N317" i="5"/>
  <c r="P317" i="5" s="1"/>
  <c r="N318" i="5"/>
  <c r="P318" i="5" s="1"/>
  <c r="N319" i="5"/>
  <c r="P319" i="5" s="1"/>
  <c r="N320" i="5"/>
  <c r="P320" i="5" s="1"/>
  <c r="N321" i="5"/>
  <c r="P321" i="5" s="1"/>
  <c r="N322" i="5"/>
  <c r="P322" i="5" s="1"/>
  <c r="N323" i="5"/>
  <c r="P323" i="5" s="1"/>
  <c r="N324" i="5"/>
  <c r="P324" i="5" s="1"/>
  <c r="N325" i="5"/>
  <c r="P325" i="5" s="1"/>
  <c r="N326" i="5"/>
  <c r="P326" i="5" s="1"/>
  <c r="N327" i="5"/>
  <c r="P327" i="5" s="1"/>
  <c r="N328" i="5"/>
  <c r="P328" i="5" s="1"/>
  <c r="N329" i="5"/>
  <c r="P329" i="5" s="1"/>
  <c r="N330" i="5"/>
  <c r="P330" i="5" s="1"/>
  <c r="N331" i="5"/>
  <c r="P331" i="5" s="1"/>
  <c r="N332" i="5"/>
  <c r="P332" i="5" s="1"/>
  <c r="N333" i="5"/>
  <c r="P333" i="5" s="1"/>
  <c r="N334" i="5"/>
  <c r="P334" i="5" s="1"/>
  <c r="N335" i="5"/>
  <c r="P335" i="5" s="1"/>
  <c r="N336" i="5"/>
  <c r="P336" i="5" s="1"/>
  <c r="N337" i="5"/>
  <c r="P337" i="5" s="1"/>
  <c r="N338" i="5"/>
  <c r="P338" i="5" s="1"/>
  <c r="N339" i="5"/>
  <c r="P339" i="5" s="1"/>
  <c r="N340" i="5"/>
  <c r="P340" i="5" s="1"/>
  <c r="N341" i="5"/>
  <c r="P341" i="5" s="1"/>
  <c r="N342" i="5"/>
  <c r="P342" i="5" s="1"/>
  <c r="N343" i="5"/>
  <c r="P343" i="5" s="1"/>
  <c r="N344" i="5"/>
  <c r="P344" i="5" s="1"/>
  <c r="N345" i="5"/>
  <c r="P345" i="5" s="1"/>
  <c r="N346" i="5"/>
  <c r="P346" i="5" s="1"/>
  <c r="N347" i="5"/>
  <c r="P347" i="5" s="1"/>
  <c r="N348" i="5"/>
  <c r="P348" i="5" s="1"/>
  <c r="N349" i="5"/>
  <c r="P349" i="5" s="1"/>
  <c r="N350" i="5"/>
  <c r="P350" i="5" s="1"/>
  <c r="N351" i="5"/>
  <c r="P351" i="5" s="1"/>
  <c r="N352" i="5"/>
  <c r="P352" i="5" s="1"/>
  <c r="N353" i="5"/>
  <c r="P353" i="5" s="1"/>
  <c r="N354" i="5"/>
  <c r="P354" i="5" s="1"/>
  <c r="N355" i="5"/>
  <c r="P355" i="5" s="1"/>
  <c r="N356" i="5"/>
  <c r="P356" i="5" s="1"/>
  <c r="N357" i="5"/>
  <c r="P357" i="5" s="1"/>
  <c r="N358" i="5"/>
  <c r="P358" i="5" s="1"/>
  <c r="N359" i="5"/>
  <c r="P359" i="5" s="1"/>
  <c r="N360" i="5"/>
  <c r="P360" i="5" s="1"/>
  <c r="N361" i="5"/>
  <c r="P361" i="5" s="1"/>
  <c r="N362" i="5"/>
  <c r="P362" i="5" s="1"/>
  <c r="N363" i="5"/>
  <c r="P363" i="5" s="1"/>
  <c r="N364" i="5"/>
  <c r="P364" i="5" s="1"/>
  <c r="N365" i="5"/>
  <c r="P365" i="5" s="1"/>
  <c r="N366" i="5"/>
  <c r="P366" i="5" s="1"/>
  <c r="N367" i="5"/>
  <c r="P367" i="5" s="1"/>
  <c r="N368" i="5"/>
  <c r="P368" i="5" s="1"/>
  <c r="N369" i="5"/>
  <c r="P369" i="5" s="1"/>
  <c r="N370" i="5"/>
  <c r="P370" i="5" s="1"/>
  <c r="N371" i="5"/>
  <c r="P371" i="5" s="1"/>
  <c r="N372" i="5"/>
  <c r="P372" i="5" s="1"/>
  <c r="N373" i="5"/>
  <c r="P373" i="5" s="1"/>
  <c r="N374" i="5"/>
  <c r="P374" i="5" s="1"/>
  <c r="N375" i="5"/>
  <c r="P375" i="5" s="1"/>
  <c r="N376" i="5"/>
  <c r="P376" i="5" s="1"/>
  <c r="N377" i="5"/>
  <c r="P377" i="5" s="1"/>
  <c r="N378" i="5"/>
  <c r="P378" i="5" s="1"/>
  <c r="N379" i="5"/>
  <c r="P379" i="5" s="1"/>
  <c r="N380" i="5"/>
  <c r="P380" i="5" s="1"/>
  <c r="N381" i="5"/>
  <c r="P381" i="5" s="1"/>
  <c r="N382" i="5"/>
  <c r="P382" i="5" s="1"/>
  <c r="N383" i="5"/>
  <c r="P383" i="5" s="1"/>
  <c r="N384" i="5"/>
  <c r="P384" i="5" s="1"/>
  <c r="N385" i="5"/>
  <c r="P385" i="5" s="1"/>
  <c r="N386" i="5"/>
  <c r="P386" i="5" s="1"/>
  <c r="N387" i="5"/>
  <c r="P387" i="5" s="1"/>
  <c r="N388" i="5"/>
  <c r="P388" i="5" s="1"/>
  <c r="N389" i="5"/>
  <c r="P389" i="5" s="1"/>
  <c r="N390" i="5"/>
  <c r="P390" i="5" s="1"/>
  <c r="N391" i="5"/>
  <c r="P391" i="5" s="1"/>
  <c r="N392" i="5"/>
  <c r="P392" i="5" s="1"/>
  <c r="N393" i="5"/>
  <c r="P393" i="5" s="1"/>
  <c r="N394" i="5"/>
  <c r="P394" i="5" s="1"/>
  <c r="N395" i="5"/>
  <c r="P395" i="5" s="1"/>
  <c r="N396" i="5"/>
  <c r="P396" i="5" s="1"/>
  <c r="N397" i="5"/>
  <c r="P397" i="5" s="1"/>
  <c r="N398" i="5"/>
  <c r="P398" i="5" s="1"/>
  <c r="N399" i="5"/>
  <c r="P399" i="5" s="1"/>
  <c r="N400" i="5"/>
  <c r="P400" i="5" s="1"/>
  <c r="N401" i="5"/>
  <c r="P401" i="5" s="1"/>
  <c r="N402" i="5"/>
  <c r="P402" i="5" s="1"/>
  <c r="N403" i="5"/>
  <c r="P403" i="5" s="1"/>
  <c r="N404" i="5"/>
  <c r="P404" i="5" s="1"/>
  <c r="N405" i="5"/>
  <c r="P405" i="5" s="1"/>
  <c r="N406" i="5"/>
  <c r="P406" i="5" s="1"/>
  <c r="N407" i="5"/>
  <c r="P407" i="5" s="1"/>
  <c r="N408" i="5"/>
  <c r="P408" i="5" s="1"/>
  <c r="N409" i="5"/>
  <c r="P409" i="5" s="1"/>
  <c r="N410" i="5"/>
  <c r="P410" i="5" s="1"/>
  <c r="N411" i="5"/>
  <c r="P411" i="5" s="1"/>
  <c r="N412" i="5"/>
  <c r="P412" i="5" s="1"/>
  <c r="N413" i="5"/>
  <c r="P413" i="5" s="1"/>
  <c r="N414" i="5"/>
  <c r="P414" i="5" s="1"/>
  <c r="N415" i="5"/>
  <c r="P415" i="5" s="1"/>
  <c r="N416" i="5"/>
  <c r="P416" i="5" s="1"/>
  <c r="N417" i="5"/>
  <c r="P417" i="5" s="1"/>
  <c r="N418" i="5"/>
  <c r="P418" i="5" s="1"/>
  <c r="N419" i="5"/>
  <c r="P419" i="5" s="1"/>
  <c r="N420" i="5"/>
  <c r="P420" i="5" s="1"/>
  <c r="N421" i="5"/>
  <c r="P421" i="5" s="1"/>
  <c r="N422" i="5"/>
  <c r="P422" i="5" s="1"/>
  <c r="N423" i="5"/>
  <c r="P423" i="5" s="1"/>
  <c r="N424" i="5"/>
  <c r="P424" i="5" s="1"/>
  <c r="N425" i="5"/>
  <c r="P425" i="5" s="1"/>
  <c r="N426" i="5"/>
  <c r="P426" i="5" s="1"/>
  <c r="N427" i="5"/>
  <c r="P427" i="5" s="1"/>
  <c r="N428" i="5"/>
  <c r="P428" i="5" s="1"/>
  <c r="N429" i="5"/>
  <c r="P429" i="5" s="1"/>
  <c r="N430" i="5"/>
  <c r="P430" i="5" s="1"/>
  <c r="N431" i="5"/>
  <c r="P431" i="5" s="1"/>
  <c r="N432" i="5"/>
  <c r="P432" i="5" s="1"/>
  <c r="N433" i="5"/>
  <c r="P433" i="5" s="1"/>
  <c r="N434" i="5"/>
  <c r="P434" i="5" s="1"/>
  <c r="N435" i="5"/>
  <c r="P435" i="5" s="1"/>
  <c r="N436" i="5"/>
  <c r="P436" i="5" s="1"/>
  <c r="N437" i="5"/>
  <c r="P437" i="5" s="1"/>
  <c r="N438" i="5"/>
  <c r="P438" i="5" s="1"/>
  <c r="N439" i="5"/>
  <c r="P439" i="5" s="1"/>
  <c r="N440" i="5"/>
  <c r="P440" i="5" s="1"/>
  <c r="N441" i="5"/>
  <c r="P441" i="5" s="1"/>
  <c r="N442" i="5"/>
  <c r="P442" i="5" s="1"/>
  <c r="N443" i="5"/>
  <c r="P443" i="5" s="1"/>
  <c r="N444" i="5"/>
  <c r="P444" i="5" s="1"/>
  <c r="N445" i="5"/>
  <c r="P445" i="5" s="1"/>
  <c r="N446" i="5"/>
  <c r="P446" i="5" s="1"/>
  <c r="N447" i="5"/>
  <c r="P447" i="5" s="1"/>
  <c r="N448" i="5"/>
  <c r="P448" i="5" s="1"/>
  <c r="N449" i="5"/>
  <c r="P449" i="5" s="1"/>
  <c r="N450" i="5"/>
  <c r="P450" i="5" s="1"/>
  <c r="N451" i="5"/>
  <c r="P451" i="5" s="1"/>
  <c r="N452" i="5"/>
  <c r="P452" i="5" s="1"/>
  <c r="N453" i="5"/>
  <c r="P453" i="5" s="1"/>
  <c r="N454" i="5"/>
  <c r="P454" i="5" s="1"/>
  <c r="N455" i="5"/>
  <c r="P455" i="5" s="1"/>
  <c r="N456" i="5"/>
  <c r="P456" i="5" s="1"/>
  <c r="N457" i="5"/>
  <c r="P457" i="5" s="1"/>
  <c r="N458" i="5"/>
  <c r="P458" i="5" s="1"/>
  <c r="N459" i="5"/>
  <c r="P459" i="5" s="1"/>
  <c r="N460" i="5"/>
  <c r="P460" i="5" s="1"/>
  <c r="N461" i="5"/>
  <c r="P461" i="5" s="1"/>
  <c r="N462" i="5"/>
  <c r="P462" i="5" s="1"/>
  <c r="N463" i="5"/>
  <c r="P463" i="5" s="1"/>
  <c r="N464" i="5"/>
  <c r="P464" i="5" s="1"/>
  <c r="N465" i="5"/>
  <c r="P465" i="5" s="1"/>
  <c r="N466" i="5"/>
  <c r="P466" i="5" s="1"/>
  <c r="N467" i="5"/>
  <c r="P467" i="5" s="1"/>
  <c r="N468" i="5"/>
  <c r="P468" i="5" s="1"/>
  <c r="N469" i="5"/>
  <c r="P469" i="5" s="1"/>
  <c r="N470" i="5"/>
  <c r="P470" i="5" s="1"/>
  <c r="N471" i="5"/>
  <c r="P471" i="5" s="1"/>
  <c r="N472" i="5"/>
  <c r="P472" i="5" s="1"/>
  <c r="N473" i="5"/>
  <c r="P473" i="5" s="1"/>
  <c r="N474" i="5"/>
  <c r="P474" i="5" s="1"/>
  <c r="N475" i="5"/>
  <c r="P475" i="5" s="1"/>
  <c r="N476" i="5"/>
  <c r="P476" i="5" s="1"/>
  <c r="N477" i="5"/>
  <c r="P477" i="5" s="1"/>
  <c r="N478" i="5"/>
  <c r="P478" i="5" s="1"/>
  <c r="N479" i="5"/>
  <c r="P479" i="5" s="1"/>
  <c r="N480" i="5"/>
  <c r="P480" i="5" s="1"/>
  <c r="N481" i="5"/>
  <c r="P481" i="5" s="1"/>
  <c r="N482" i="5"/>
  <c r="P482" i="5" s="1"/>
  <c r="N483" i="5"/>
  <c r="P483" i="5" s="1"/>
  <c r="N484" i="5"/>
  <c r="P484" i="5" s="1"/>
  <c r="N485" i="5"/>
  <c r="P485" i="5" s="1"/>
  <c r="N486" i="5"/>
  <c r="P486" i="5" s="1"/>
  <c r="N487" i="5"/>
  <c r="P487" i="5" s="1"/>
  <c r="N488" i="5"/>
  <c r="P488" i="5" s="1"/>
  <c r="N489" i="5"/>
  <c r="P489" i="5" s="1"/>
  <c r="N490" i="5"/>
  <c r="P490" i="5" s="1"/>
  <c r="N491" i="5"/>
  <c r="P491" i="5" s="1"/>
  <c r="N492" i="5"/>
  <c r="P492" i="5" s="1"/>
  <c r="N493" i="5"/>
  <c r="P493" i="5" s="1"/>
  <c r="N494" i="5"/>
  <c r="P494" i="5" s="1"/>
  <c r="N495" i="5"/>
  <c r="P495" i="5" s="1"/>
  <c r="N496" i="5"/>
  <c r="P496" i="5" s="1"/>
  <c r="N497" i="5"/>
  <c r="P497" i="5" s="1"/>
  <c r="N498" i="5"/>
  <c r="P498" i="5" s="1"/>
  <c r="N499" i="5"/>
  <c r="P499" i="5" s="1"/>
  <c r="N500" i="5"/>
  <c r="P500" i="5" s="1"/>
  <c r="N501" i="5"/>
  <c r="P501" i="5" s="1"/>
  <c r="N502" i="5"/>
  <c r="P502" i="5" s="1"/>
  <c r="N503" i="5"/>
  <c r="P503" i="5" s="1"/>
  <c r="N504" i="5"/>
  <c r="P504" i="5" s="1"/>
  <c r="N505" i="5"/>
  <c r="P505" i="5" s="1"/>
  <c r="N506" i="5"/>
  <c r="P506" i="5" s="1"/>
  <c r="N507" i="5"/>
  <c r="P507" i="5" s="1"/>
  <c r="N508" i="5"/>
  <c r="P508" i="5" s="1"/>
  <c r="N509" i="5"/>
  <c r="P509" i="5" s="1"/>
  <c r="N510" i="5"/>
  <c r="P510" i="5" s="1"/>
  <c r="N511" i="5"/>
  <c r="P511" i="5" s="1"/>
  <c r="N512" i="5"/>
  <c r="P512" i="5" s="1"/>
  <c r="N513" i="5"/>
  <c r="P513" i="5" s="1"/>
  <c r="N514" i="5"/>
  <c r="P514" i="5" s="1"/>
  <c r="N515" i="5"/>
  <c r="P515" i="5" s="1"/>
  <c r="N516" i="5"/>
  <c r="P516" i="5" s="1"/>
  <c r="N517" i="5"/>
  <c r="P517" i="5" s="1"/>
  <c r="N518" i="5"/>
  <c r="P518" i="5" s="1"/>
  <c r="N519" i="5"/>
  <c r="P519" i="5" s="1"/>
  <c r="N520" i="5"/>
  <c r="P520" i="5" s="1"/>
  <c r="N521" i="5"/>
  <c r="P521" i="5" s="1"/>
  <c r="N522" i="5"/>
  <c r="P522" i="5" s="1"/>
  <c r="N523" i="5"/>
  <c r="P523" i="5" s="1"/>
  <c r="N524" i="5"/>
  <c r="P524" i="5" s="1"/>
  <c r="N525" i="5"/>
  <c r="P525" i="5" s="1"/>
  <c r="N526" i="5"/>
  <c r="P526" i="5" s="1"/>
  <c r="N527" i="5"/>
  <c r="P527" i="5" s="1"/>
  <c r="N528" i="5"/>
  <c r="P528" i="5" s="1"/>
  <c r="N529" i="5"/>
  <c r="P529" i="5" s="1"/>
  <c r="N530" i="5"/>
  <c r="P530" i="5" s="1"/>
  <c r="N531" i="5"/>
  <c r="P531" i="5" s="1"/>
  <c r="N532" i="5"/>
  <c r="P532" i="5" s="1"/>
  <c r="N533" i="5"/>
  <c r="P533" i="5" s="1"/>
  <c r="N534" i="5"/>
  <c r="P534" i="5" s="1"/>
  <c r="N535" i="5"/>
  <c r="P535" i="5" s="1"/>
  <c r="N536" i="5"/>
  <c r="P536" i="5" s="1"/>
  <c r="N537" i="5"/>
  <c r="P537" i="5" s="1"/>
  <c r="N538" i="5"/>
  <c r="P538" i="5" s="1"/>
  <c r="N539" i="5"/>
  <c r="P539" i="5" s="1"/>
  <c r="N540" i="5"/>
  <c r="P540" i="5" s="1"/>
  <c r="N541" i="5"/>
  <c r="P541" i="5" s="1"/>
  <c r="N542" i="5"/>
  <c r="P542" i="5" s="1"/>
  <c r="N543" i="5"/>
  <c r="P543" i="5" s="1"/>
  <c r="N544" i="5"/>
  <c r="P544" i="5" s="1"/>
  <c r="N545" i="5"/>
  <c r="P545" i="5" s="1"/>
  <c r="N546" i="5"/>
  <c r="P546" i="5" s="1"/>
  <c r="N547" i="5"/>
  <c r="P547" i="5" s="1"/>
  <c r="N548" i="5"/>
  <c r="P548" i="5" s="1"/>
  <c r="N549" i="5"/>
  <c r="P549" i="5" s="1"/>
  <c r="N550" i="5"/>
  <c r="P550" i="5" s="1"/>
  <c r="N551" i="5"/>
  <c r="P551" i="5" s="1"/>
  <c r="N552" i="5"/>
  <c r="P552" i="5" s="1"/>
  <c r="N553" i="5"/>
  <c r="P553" i="5" s="1"/>
  <c r="N554" i="5"/>
  <c r="P554" i="5" s="1"/>
  <c r="N555" i="5"/>
  <c r="P555" i="5" s="1"/>
  <c r="N556" i="5"/>
  <c r="P556" i="5" s="1"/>
  <c r="N557" i="5"/>
  <c r="P557" i="5" s="1"/>
  <c r="N558" i="5"/>
  <c r="P558" i="5" s="1"/>
  <c r="N559" i="5"/>
  <c r="P559" i="5" s="1"/>
  <c r="N560" i="5"/>
  <c r="P560" i="5" s="1"/>
  <c r="N561" i="5"/>
  <c r="P561" i="5" s="1"/>
  <c r="N562" i="5"/>
  <c r="P562" i="5" s="1"/>
  <c r="N563" i="5"/>
  <c r="P563" i="5" s="1"/>
  <c r="N564" i="5"/>
  <c r="P564" i="5" s="1"/>
  <c r="N565" i="5"/>
  <c r="P565" i="5" s="1"/>
  <c r="N566" i="5"/>
  <c r="P566" i="5" s="1"/>
  <c r="N567" i="5"/>
  <c r="P567" i="5" s="1"/>
  <c r="N568" i="5"/>
  <c r="P568" i="5" s="1"/>
  <c r="N569" i="5"/>
  <c r="P569" i="5" s="1"/>
  <c r="N570" i="5"/>
  <c r="P570" i="5" s="1"/>
  <c r="N571" i="5"/>
  <c r="P571" i="5" s="1"/>
  <c r="N572" i="5"/>
  <c r="P572" i="5" s="1"/>
  <c r="N573" i="5"/>
  <c r="P573" i="5" s="1"/>
  <c r="N574" i="5"/>
  <c r="P574" i="5" s="1"/>
  <c r="N575" i="5"/>
  <c r="P575" i="5" s="1"/>
  <c r="N576" i="5"/>
  <c r="P576" i="5" s="1"/>
  <c r="N577" i="5"/>
  <c r="P577" i="5" s="1"/>
  <c r="N578" i="5"/>
  <c r="P578" i="5" s="1"/>
  <c r="N579" i="5"/>
  <c r="P579" i="5" s="1"/>
  <c r="N580" i="5"/>
  <c r="P580" i="5" s="1"/>
  <c r="N581" i="5"/>
  <c r="P581" i="5" s="1"/>
  <c r="N582" i="5"/>
  <c r="P582" i="5" s="1"/>
  <c r="N583" i="5"/>
  <c r="P583" i="5" s="1"/>
  <c r="N584" i="5"/>
  <c r="P584" i="5" s="1"/>
  <c r="N585" i="5"/>
  <c r="P585" i="5" s="1"/>
  <c r="N586" i="5"/>
  <c r="P586" i="5" s="1"/>
  <c r="N587" i="5"/>
  <c r="P587" i="5" s="1"/>
  <c r="N588" i="5"/>
  <c r="P588" i="5" s="1"/>
  <c r="N589" i="5"/>
  <c r="P589" i="5" s="1"/>
  <c r="N590" i="5"/>
  <c r="P590" i="5" s="1"/>
  <c r="N591" i="5"/>
  <c r="P591" i="5" s="1"/>
  <c r="N592" i="5"/>
  <c r="P592" i="5" s="1"/>
  <c r="N593" i="5"/>
  <c r="P593" i="5" s="1"/>
  <c r="N594" i="5"/>
  <c r="P594" i="5" s="1"/>
  <c r="N595" i="5"/>
  <c r="P595" i="5" s="1"/>
  <c r="N596" i="5"/>
  <c r="P596" i="5" s="1"/>
  <c r="N597" i="5"/>
  <c r="P597" i="5" s="1"/>
  <c r="N598" i="5"/>
  <c r="P598" i="5" s="1"/>
  <c r="N599" i="5"/>
  <c r="P599" i="5" s="1"/>
  <c r="N600" i="5"/>
  <c r="P600" i="5" s="1"/>
  <c r="N601" i="5"/>
  <c r="P601" i="5" s="1"/>
  <c r="N602" i="5"/>
  <c r="P602" i="5" s="1"/>
  <c r="N603" i="5"/>
  <c r="P603" i="5" s="1"/>
  <c r="N604" i="5"/>
  <c r="P604" i="5" s="1"/>
  <c r="N605" i="5"/>
  <c r="P605" i="5" s="1"/>
  <c r="N606" i="5"/>
  <c r="P606" i="5" s="1"/>
  <c r="N607" i="5"/>
  <c r="P607" i="5" s="1"/>
  <c r="N608" i="5"/>
  <c r="P608" i="5" s="1"/>
  <c r="N609" i="5"/>
  <c r="P609" i="5" s="1"/>
  <c r="N610" i="5"/>
  <c r="P610" i="5" s="1"/>
  <c r="N611" i="5"/>
  <c r="P611" i="5" s="1"/>
  <c r="N612" i="5"/>
  <c r="P612" i="5" s="1"/>
  <c r="N613" i="5"/>
  <c r="P613" i="5" s="1"/>
  <c r="N614" i="5"/>
  <c r="P614" i="5" s="1"/>
  <c r="N615" i="5"/>
  <c r="P615" i="5" s="1"/>
  <c r="N616" i="5"/>
  <c r="P616" i="5" s="1"/>
  <c r="N617" i="5"/>
  <c r="P617" i="5" s="1"/>
  <c r="N618" i="5"/>
  <c r="P618" i="5" s="1"/>
  <c r="N619" i="5"/>
  <c r="P619" i="5" s="1"/>
  <c r="N620" i="5"/>
  <c r="P620" i="5" s="1"/>
  <c r="N621" i="5"/>
  <c r="P621" i="5" s="1"/>
  <c r="N622" i="5"/>
  <c r="P622" i="5" s="1"/>
  <c r="N623" i="5"/>
  <c r="P623" i="5" s="1"/>
  <c r="N624" i="5"/>
  <c r="P624" i="5" s="1"/>
  <c r="N625" i="5"/>
  <c r="P625" i="5" s="1"/>
  <c r="N626" i="5"/>
  <c r="P626" i="5" s="1"/>
  <c r="N627" i="5"/>
  <c r="P627" i="5" s="1"/>
  <c r="N628" i="5"/>
  <c r="P628" i="5" s="1"/>
  <c r="N629" i="5"/>
  <c r="P629" i="5" s="1"/>
  <c r="N630" i="5"/>
  <c r="P630" i="5" s="1"/>
  <c r="N631" i="5"/>
  <c r="P631" i="5" s="1"/>
  <c r="N632" i="5"/>
  <c r="P632" i="5" s="1"/>
  <c r="N633" i="5"/>
  <c r="P633" i="5" s="1"/>
  <c r="N634" i="5"/>
  <c r="P634" i="5" s="1"/>
  <c r="N635" i="5"/>
  <c r="P635" i="5" s="1"/>
  <c r="N636" i="5"/>
  <c r="P636" i="5" s="1"/>
  <c r="N637" i="5"/>
  <c r="P637" i="5" s="1"/>
  <c r="N638" i="5"/>
  <c r="P638" i="5" s="1"/>
  <c r="N639" i="5"/>
  <c r="P639" i="5" s="1"/>
  <c r="N640" i="5"/>
  <c r="P640" i="5" s="1"/>
  <c r="N641" i="5"/>
  <c r="P641" i="5" s="1"/>
  <c r="N642" i="5"/>
  <c r="P642" i="5" s="1"/>
  <c r="N643" i="5"/>
  <c r="P643" i="5" s="1"/>
  <c r="N644" i="5"/>
  <c r="P644" i="5" s="1"/>
  <c r="N645" i="5"/>
  <c r="P645" i="5" s="1"/>
  <c r="N646" i="5"/>
  <c r="P646" i="5" s="1"/>
  <c r="N647" i="5"/>
  <c r="P647" i="5" s="1"/>
  <c r="N648" i="5"/>
  <c r="P648" i="5" s="1"/>
  <c r="N649" i="5"/>
  <c r="P649" i="5" s="1"/>
  <c r="N650" i="5"/>
  <c r="P650" i="5" s="1"/>
  <c r="N651" i="5"/>
  <c r="P651" i="5" s="1"/>
  <c r="N652" i="5"/>
  <c r="P652" i="5" s="1"/>
  <c r="N653" i="5"/>
  <c r="P653" i="5" s="1"/>
  <c r="N654" i="5"/>
  <c r="P654" i="5" s="1"/>
  <c r="N655" i="5"/>
  <c r="P655" i="5" s="1"/>
  <c r="N656" i="5"/>
  <c r="P656" i="5" s="1"/>
  <c r="N657" i="5"/>
  <c r="P657" i="5" s="1"/>
  <c r="N658" i="5"/>
  <c r="P658" i="5" s="1"/>
  <c r="N659" i="5"/>
  <c r="P659" i="5" s="1"/>
  <c r="N660" i="5"/>
  <c r="P660" i="5" s="1"/>
  <c r="N661" i="5"/>
  <c r="P661" i="5" s="1"/>
  <c r="N662" i="5"/>
  <c r="P662" i="5" s="1"/>
  <c r="N663" i="5"/>
  <c r="P663" i="5" s="1"/>
  <c r="N664" i="5"/>
  <c r="P664" i="5" s="1"/>
  <c r="N665" i="5"/>
  <c r="P665" i="5" s="1"/>
  <c r="N666" i="5"/>
  <c r="P666" i="5" s="1"/>
  <c r="N667" i="5"/>
  <c r="P667" i="5" s="1"/>
  <c r="N668" i="5"/>
  <c r="P668" i="5" s="1"/>
  <c r="N669" i="5"/>
  <c r="P669" i="5" s="1"/>
  <c r="N670" i="5"/>
  <c r="P670" i="5" s="1"/>
  <c r="N671" i="5"/>
  <c r="P671" i="5" s="1"/>
  <c r="N672" i="5"/>
  <c r="P672" i="5" s="1"/>
  <c r="N673" i="5"/>
  <c r="P673" i="5" s="1"/>
  <c r="N674" i="5"/>
  <c r="P674" i="5" s="1"/>
  <c r="N675" i="5"/>
  <c r="P675" i="5" s="1"/>
  <c r="N676" i="5"/>
  <c r="P676" i="5" s="1"/>
  <c r="N677" i="5"/>
  <c r="P677" i="5" s="1"/>
  <c r="N678" i="5"/>
  <c r="P678" i="5" s="1"/>
  <c r="N679" i="5"/>
  <c r="P679" i="5" s="1"/>
  <c r="N680" i="5"/>
  <c r="P680" i="5" s="1"/>
  <c r="N681" i="5"/>
  <c r="P681" i="5" s="1"/>
  <c r="N682" i="5"/>
  <c r="P682" i="5" s="1"/>
  <c r="N683" i="5"/>
  <c r="P683" i="5" s="1"/>
  <c r="N684" i="5"/>
  <c r="P684" i="5" s="1"/>
  <c r="N685" i="5"/>
  <c r="P685" i="5" s="1"/>
  <c r="N686" i="5"/>
  <c r="P686" i="5" s="1"/>
  <c r="N687" i="5"/>
  <c r="P687" i="5" s="1"/>
  <c r="N688" i="5"/>
  <c r="P688" i="5" s="1"/>
  <c r="N689" i="5"/>
  <c r="P689" i="5" s="1"/>
  <c r="N690" i="5"/>
  <c r="P690" i="5" s="1"/>
  <c r="N691" i="5"/>
  <c r="P691" i="5" s="1"/>
  <c r="N692" i="5"/>
  <c r="P692" i="5" s="1"/>
  <c r="N693" i="5"/>
  <c r="P693" i="5" s="1"/>
  <c r="N694" i="5"/>
  <c r="P694" i="5" s="1"/>
  <c r="N695" i="5"/>
  <c r="P695" i="5" s="1"/>
  <c r="N696" i="5"/>
  <c r="P696" i="5" s="1"/>
  <c r="N697" i="5"/>
  <c r="P697" i="5" s="1"/>
  <c r="N698" i="5"/>
  <c r="P698" i="5" s="1"/>
  <c r="N699" i="5"/>
  <c r="P699" i="5" s="1"/>
  <c r="N700" i="5"/>
  <c r="P700" i="5" s="1"/>
  <c r="N701" i="5"/>
  <c r="P701" i="5" s="1"/>
  <c r="N702" i="5"/>
  <c r="P702" i="5" s="1"/>
  <c r="N703" i="5"/>
  <c r="P703" i="5" s="1"/>
  <c r="N704" i="5"/>
  <c r="P704" i="5" s="1"/>
  <c r="N705" i="5"/>
  <c r="P705" i="5" s="1"/>
  <c r="N706" i="5"/>
  <c r="P706" i="5" s="1"/>
  <c r="N707" i="5"/>
  <c r="P707" i="5" s="1"/>
  <c r="N708" i="5"/>
  <c r="P708" i="5" s="1"/>
  <c r="N709" i="5"/>
  <c r="P709" i="5" s="1"/>
  <c r="N710" i="5"/>
  <c r="P710" i="5" s="1"/>
  <c r="N711" i="5"/>
  <c r="P711" i="5" s="1"/>
  <c r="N712" i="5"/>
  <c r="P712" i="5" s="1"/>
  <c r="N713" i="5"/>
  <c r="P713" i="5" s="1"/>
  <c r="N714" i="5"/>
  <c r="P714" i="5" s="1"/>
  <c r="N715" i="5"/>
  <c r="P715" i="5" s="1"/>
  <c r="N716" i="5"/>
  <c r="P716" i="5" s="1"/>
  <c r="N717" i="5"/>
  <c r="P717" i="5" s="1"/>
  <c r="N718" i="5"/>
  <c r="P718" i="5" s="1"/>
  <c r="N719" i="5"/>
  <c r="P719" i="5" s="1"/>
  <c r="N720" i="5"/>
  <c r="P720" i="5" s="1"/>
  <c r="N721" i="5"/>
  <c r="P721" i="5" s="1"/>
  <c r="N722" i="5"/>
  <c r="P722" i="5" s="1"/>
  <c r="N723" i="5"/>
  <c r="P723" i="5" s="1"/>
  <c r="N724" i="5"/>
  <c r="P724" i="5" s="1"/>
  <c r="N725" i="5"/>
  <c r="P725" i="5" s="1"/>
  <c r="N726" i="5"/>
  <c r="P726" i="5" s="1"/>
  <c r="N727" i="5"/>
  <c r="P727" i="5" s="1"/>
  <c r="N728" i="5"/>
  <c r="P728" i="5" s="1"/>
  <c r="N729" i="5"/>
  <c r="P729" i="5" s="1"/>
  <c r="N730" i="5"/>
  <c r="P730" i="5" s="1"/>
  <c r="N731" i="5"/>
  <c r="P731" i="5" s="1"/>
  <c r="N732" i="5"/>
  <c r="P732" i="5" s="1"/>
  <c r="N733" i="5"/>
  <c r="P733" i="5" s="1"/>
  <c r="N734" i="5"/>
  <c r="P734" i="5" s="1"/>
  <c r="N735" i="5"/>
  <c r="P735" i="5" s="1"/>
  <c r="N736" i="5"/>
  <c r="P736" i="5" s="1"/>
  <c r="N737" i="5"/>
  <c r="P737" i="5" s="1"/>
  <c r="N738" i="5"/>
  <c r="P738" i="5" s="1"/>
  <c r="N739" i="5"/>
  <c r="P739" i="5" s="1"/>
  <c r="N740" i="5"/>
  <c r="P740" i="5" s="1"/>
  <c r="N741" i="5"/>
  <c r="P741" i="5" s="1"/>
  <c r="N742" i="5"/>
  <c r="P742" i="5" s="1"/>
  <c r="N743" i="5"/>
  <c r="P743" i="5" s="1"/>
  <c r="N744" i="5"/>
  <c r="P744" i="5" s="1"/>
  <c r="N745" i="5"/>
  <c r="P745" i="5" s="1"/>
  <c r="N746" i="5"/>
  <c r="P746" i="5" s="1"/>
  <c r="N747" i="5"/>
  <c r="P747" i="5" s="1"/>
  <c r="N748" i="5"/>
  <c r="P748" i="5" s="1"/>
  <c r="N749" i="5"/>
  <c r="P749" i="5" s="1"/>
  <c r="N750" i="5"/>
  <c r="P750" i="5" s="1"/>
  <c r="N751" i="5"/>
  <c r="P751" i="5" s="1"/>
  <c r="N752" i="5"/>
  <c r="P752" i="5" s="1"/>
  <c r="N753" i="5"/>
  <c r="P753" i="5" s="1"/>
  <c r="N754" i="5"/>
  <c r="P754" i="5" s="1"/>
  <c r="N755" i="5"/>
  <c r="P755" i="5" s="1"/>
  <c r="N756" i="5"/>
  <c r="P756" i="5" s="1"/>
  <c r="N757" i="5"/>
  <c r="P757" i="5" s="1"/>
  <c r="N758" i="5"/>
  <c r="P758" i="5" s="1"/>
  <c r="N759" i="5"/>
  <c r="P759" i="5" s="1"/>
  <c r="N760" i="5"/>
  <c r="P760" i="5" s="1"/>
  <c r="N761" i="5"/>
  <c r="P761" i="5" s="1"/>
  <c r="N762" i="5"/>
  <c r="P762" i="5" s="1"/>
  <c r="N763" i="5"/>
  <c r="P763" i="5" s="1"/>
  <c r="N764" i="5"/>
  <c r="P764" i="5" s="1"/>
  <c r="N765" i="5"/>
  <c r="P765" i="5" s="1"/>
  <c r="N766" i="5"/>
  <c r="P766" i="5" s="1"/>
  <c r="N767" i="5"/>
  <c r="P767" i="5" s="1"/>
  <c r="N768" i="5"/>
  <c r="P768" i="5" s="1"/>
  <c r="N769" i="5"/>
  <c r="P769" i="5" s="1"/>
  <c r="N770" i="5"/>
  <c r="P770" i="5" s="1"/>
  <c r="N771" i="5"/>
  <c r="P771" i="5" s="1"/>
  <c r="N772" i="5"/>
  <c r="P772" i="5" s="1"/>
  <c r="N773" i="5"/>
  <c r="P773" i="5" s="1"/>
  <c r="N774" i="5"/>
  <c r="P774" i="5" s="1"/>
  <c r="N775" i="5"/>
  <c r="P775" i="5" s="1"/>
  <c r="N776" i="5"/>
  <c r="P776" i="5" s="1"/>
  <c r="N777" i="5"/>
  <c r="P777" i="5" s="1"/>
  <c r="N778" i="5"/>
  <c r="P778" i="5" s="1"/>
  <c r="N779" i="5"/>
  <c r="P779" i="5" s="1"/>
  <c r="N780" i="5"/>
  <c r="P780" i="5" s="1"/>
  <c r="N781" i="5"/>
  <c r="P781" i="5" s="1"/>
  <c r="N782" i="5"/>
  <c r="P782" i="5" s="1"/>
  <c r="N783" i="5"/>
  <c r="P783" i="5" s="1"/>
  <c r="N784" i="5"/>
  <c r="P784" i="5" s="1"/>
  <c r="N785" i="5"/>
  <c r="P785" i="5" s="1"/>
  <c r="N786" i="5"/>
  <c r="P786" i="5" s="1"/>
  <c r="N787" i="5"/>
  <c r="P787" i="5" s="1"/>
  <c r="N788" i="5"/>
  <c r="P788" i="5" s="1"/>
  <c r="N789" i="5"/>
  <c r="P789" i="5" s="1"/>
  <c r="N790" i="5"/>
  <c r="P790" i="5" s="1"/>
  <c r="N791" i="5"/>
  <c r="P791" i="5" s="1"/>
  <c r="N792" i="5"/>
  <c r="P792" i="5" s="1"/>
  <c r="N793" i="5"/>
  <c r="P793" i="5" s="1"/>
  <c r="N794" i="5"/>
  <c r="P794" i="5" s="1"/>
  <c r="N795" i="5"/>
  <c r="P795" i="5" s="1"/>
  <c r="N796" i="5"/>
  <c r="P796" i="5" s="1"/>
  <c r="N797" i="5"/>
  <c r="P797" i="5" s="1"/>
  <c r="N798" i="5"/>
  <c r="P798" i="5" s="1"/>
  <c r="N799" i="5"/>
  <c r="P799" i="5" s="1"/>
  <c r="N800" i="5"/>
  <c r="P800" i="5" s="1"/>
  <c r="N801" i="5"/>
  <c r="P801" i="5" s="1"/>
  <c r="N802" i="5"/>
  <c r="P802" i="5" s="1"/>
  <c r="N803" i="5"/>
  <c r="P803" i="5" s="1"/>
  <c r="N804" i="5"/>
  <c r="P804" i="5" s="1"/>
  <c r="N805" i="5"/>
  <c r="P805" i="5" s="1"/>
  <c r="N806" i="5"/>
  <c r="P806" i="5" s="1"/>
  <c r="N807" i="5"/>
  <c r="P807" i="5" s="1"/>
  <c r="N808" i="5"/>
  <c r="P808" i="5" s="1"/>
  <c r="N809" i="5"/>
  <c r="P809" i="5" s="1"/>
  <c r="N810" i="5"/>
  <c r="P810" i="5" s="1"/>
  <c r="N811" i="5"/>
  <c r="P811" i="5" s="1"/>
  <c r="N812" i="5"/>
  <c r="P812" i="5" s="1"/>
  <c r="N813" i="5"/>
  <c r="P813" i="5" s="1"/>
  <c r="N814" i="5"/>
  <c r="P814" i="5" s="1"/>
  <c r="N815" i="5"/>
  <c r="P815" i="5" s="1"/>
  <c r="N816" i="5"/>
  <c r="P816" i="5" s="1"/>
  <c r="N817" i="5"/>
  <c r="P817" i="5" s="1"/>
  <c r="N818" i="5"/>
  <c r="P818" i="5" s="1"/>
  <c r="N819" i="5"/>
  <c r="P819" i="5" s="1"/>
  <c r="N820" i="5"/>
  <c r="P820" i="5" s="1"/>
  <c r="N821" i="5"/>
  <c r="P821" i="5" s="1"/>
  <c r="N822" i="5"/>
  <c r="P822" i="5" s="1"/>
  <c r="N823" i="5"/>
  <c r="P823" i="5" s="1"/>
  <c r="N824" i="5"/>
  <c r="P824" i="5" s="1"/>
  <c r="N825" i="5"/>
  <c r="P825" i="5" s="1"/>
  <c r="N826" i="5"/>
  <c r="P826" i="5" s="1"/>
  <c r="N827" i="5"/>
  <c r="P827" i="5" s="1"/>
  <c r="N828" i="5"/>
  <c r="P828" i="5" s="1"/>
  <c r="N829" i="5"/>
  <c r="P829" i="5" s="1"/>
  <c r="N830" i="5"/>
  <c r="P830" i="5" s="1"/>
  <c r="N831" i="5"/>
  <c r="P831" i="5" s="1"/>
  <c r="N832" i="5"/>
  <c r="P832" i="5" s="1"/>
  <c r="N833" i="5"/>
  <c r="P833" i="5" s="1"/>
  <c r="N834" i="5"/>
  <c r="P834" i="5" s="1"/>
  <c r="N835" i="5"/>
  <c r="P835" i="5" s="1"/>
  <c r="N836" i="5"/>
  <c r="P836" i="5" s="1"/>
  <c r="N837" i="5"/>
  <c r="P837" i="5" s="1"/>
  <c r="N838" i="5"/>
  <c r="P838" i="5" s="1"/>
  <c r="N839" i="5"/>
  <c r="P839" i="5" s="1"/>
  <c r="N840" i="5"/>
  <c r="P840" i="5" s="1"/>
  <c r="N841" i="5"/>
  <c r="P841" i="5" s="1"/>
  <c r="N842" i="5"/>
  <c r="P842" i="5" s="1"/>
  <c r="N843" i="5"/>
  <c r="P843" i="5" s="1"/>
  <c r="N844" i="5"/>
  <c r="P844" i="5" s="1"/>
  <c r="N845" i="5"/>
  <c r="P845" i="5" s="1"/>
  <c r="N846" i="5"/>
  <c r="P846" i="5" s="1"/>
  <c r="N847" i="5"/>
  <c r="P847" i="5" s="1"/>
  <c r="N848" i="5"/>
  <c r="P848" i="5" s="1"/>
  <c r="N849" i="5"/>
  <c r="P849" i="5" s="1"/>
  <c r="N850" i="5"/>
  <c r="P850" i="5" s="1"/>
  <c r="N851" i="5"/>
  <c r="P851" i="5" s="1"/>
  <c r="N852" i="5"/>
  <c r="P852" i="5" s="1"/>
  <c r="N853" i="5"/>
  <c r="P853" i="5" s="1"/>
  <c r="N854" i="5"/>
  <c r="P854" i="5" s="1"/>
  <c r="N855" i="5"/>
  <c r="P855" i="5" s="1"/>
  <c r="N856" i="5"/>
  <c r="P856" i="5" s="1"/>
  <c r="N857" i="5"/>
  <c r="P857" i="5" s="1"/>
  <c r="N858" i="5"/>
  <c r="P858" i="5" s="1"/>
  <c r="N859" i="5"/>
  <c r="P859" i="5" s="1"/>
  <c r="N860" i="5"/>
  <c r="P860" i="5" s="1"/>
  <c r="N861" i="5"/>
  <c r="P861" i="5" s="1"/>
  <c r="N862" i="5"/>
  <c r="P862" i="5" s="1"/>
  <c r="N863" i="5"/>
  <c r="P863" i="5" s="1"/>
  <c r="N864" i="5"/>
  <c r="P864" i="5" s="1"/>
  <c r="N865" i="5"/>
  <c r="P865" i="5" s="1"/>
  <c r="N866" i="5"/>
  <c r="P866" i="5" s="1"/>
  <c r="N867" i="5"/>
  <c r="P867" i="5" s="1"/>
  <c r="N868" i="5"/>
  <c r="P868" i="5" s="1"/>
  <c r="N869" i="5"/>
  <c r="P869" i="5" s="1"/>
  <c r="N870" i="5"/>
  <c r="P870" i="5" s="1"/>
  <c r="N871" i="5"/>
  <c r="P871" i="5" s="1"/>
  <c r="N872" i="5"/>
  <c r="P872" i="5" s="1"/>
  <c r="N873" i="5"/>
  <c r="P873" i="5" s="1"/>
  <c r="N874" i="5"/>
  <c r="P874" i="5" s="1"/>
  <c r="N875" i="5"/>
  <c r="P875" i="5" s="1"/>
  <c r="N876" i="5"/>
  <c r="P876" i="5" s="1"/>
  <c r="N877" i="5"/>
  <c r="P877" i="5" s="1"/>
  <c r="N878" i="5"/>
  <c r="P878" i="5" s="1"/>
  <c r="N879" i="5"/>
  <c r="P879" i="5" s="1"/>
  <c r="N880" i="5"/>
  <c r="P880" i="5" s="1"/>
  <c r="N881" i="5"/>
  <c r="P881" i="5" s="1"/>
  <c r="N882" i="5"/>
  <c r="P882" i="5" s="1"/>
  <c r="N883" i="5"/>
  <c r="P883" i="5" s="1"/>
  <c r="N884" i="5"/>
  <c r="P884" i="5" s="1"/>
  <c r="N885" i="5"/>
  <c r="P885" i="5" s="1"/>
  <c r="N886" i="5"/>
  <c r="P886" i="5" s="1"/>
  <c r="N887" i="5"/>
  <c r="P887" i="5" s="1"/>
  <c r="N888" i="5"/>
  <c r="P888" i="5" s="1"/>
  <c r="N889" i="5"/>
  <c r="P889" i="5" s="1"/>
  <c r="N890" i="5"/>
  <c r="P890" i="5" s="1"/>
  <c r="N891" i="5"/>
  <c r="P891" i="5" s="1"/>
  <c r="N892" i="5"/>
  <c r="P892" i="5" s="1"/>
  <c r="N893" i="5"/>
  <c r="P893" i="5" s="1"/>
  <c r="N894" i="5"/>
  <c r="P894" i="5" s="1"/>
  <c r="N895" i="5"/>
  <c r="P895" i="5" s="1"/>
  <c r="N896" i="5"/>
  <c r="P896" i="5" s="1"/>
  <c r="N897" i="5"/>
  <c r="P897" i="5" s="1"/>
  <c r="N898" i="5"/>
  <c r="P898" i="5" s="1"/>
  <c r="N899" i="5"/>
  <c r="P899" i="5" s="1"/>
  <c r="N900" i="5"/>
  <c r="P900" i="5" s="1"/>
  <c r="N901" i="5"/>
  <c r="P901" i="5" s="1"/>
  <c r="N902" i="5"/>
  <c r="P902" i="5" s="1"/>
  <c r="N903" i="5"/>
  <c r="P903" i="5" s="1"/>
  <c r="N904" i="5"/>
  <c r="P904" i="5" s="1"/>
  <c r="N905" i="5"/>
  <c r="P905" i="5" s="1"/>
  <c r="N906" i="5"/>
  <c r="P906" i="5" s="1"/>
  <c r="N907" i="5"/>
  <c r="P907" i="5" s="1"/>
  <c r="N908" i="5"/>
  <c r="P908" i="5" s="1"/>
  <c r="N909" i="5"/>
  <c r="P909" i="5" s="1"/>
  <c r="N910" i="5"/>
  <c r="P910" i="5" s="1"/>
  <c r="N911" i="5"/>
  <c r="P911" i="5" s="1"/>
  <c r="N912" i="5"/>
  <c r="P912" i="5" s="1"/>
  <c r="N913" i="5"/>
  <c r="P913" i="5" s="1"/>
  <c r="N914" i="5"/>
  <c r="P914" i="5" s="1"/>
  <c r="N915" i="5"/>
  <c r="P915" i="5" s="1"/>
  <c r="N916" i="5"/>
  <c r="P916" i="5" s="1"/>
  <c r="N917" i="5"/>
  <c r="P917" i="5" s="1"/>
  <c r="N918" i="5"/>
  <c r="P918" i="5" s="1"/>
  <c r="N919" i="5"/>
  <c r="P919" i="5" s="1"/>
  <c r="N920" i="5"/>
  <c r="P920" i="5" s="1"/>
  <c r="N921" i="5"/>
  <c r="P921" i="5" s="1"/>
  <c r="N922" i="5"/>
  <c r="P922" i="5" s="1"/>
  <c r="N923" i="5"/>
  <c r="P923" i="5" s="1"/>
  <c r="N924" i="5"/>
  <c r="P924" i="5" s="1"/>
  <c r="N925" i="5"/>
  <c r="P925" i="5" s="1"/>
  <c r="N926" i="5"/>
  <c r="P926" i="5" s="1"/>
  <c r="N927" i="5"/>
  <c r="P927" i="5" s="1"/>
  <c r="N928" i="5"/>
  <c r="P928" i="5" s="1"/>
  <c r="N929" i="5"/>
  <c r="P929" i="5" s="1"/>
  <c r="N930" i="5"/>
  <c r="P930" i="5" s="1"/>
  <c r="N931" i="5"/>
  <c r="P931" i="5" s="1"/>
  <c r="N932" i="5"/>
  <c r="P932" i="5" s="1"/>
  <c r="N933" i="5"/>
  <c r="P933" i="5" s="1"/>
  <c r="N934" i="5"/>
  <c r="P934" i="5" s="1"/>
  <c r="N935" i="5"/>
  <c r="P935" i="5" s="1"/>
  <c r="N936" i="5"/>
  <c r="P936" i="5" s="1"/>
  <c r="N937" i="5"/>
  <c r="P937" i="5" s="1"/>
  <c r="N938" i="5"/>
  <c r="P938" i="5" s="1"/>
  <c r="N939" i="5"/>
  <c r="P939" i="5" s="1"/>
  <c r="N940" i="5"/>
  <c r="P940" i="5" s="1"/>
  <c r="N941" i="5"/>
  <c r="P941" i="5" s="1"/>
  <c r="N942" i="5"/>
  <c r="P942" i="5" s="1"/>
  <c r="N943" i="5"/>
  <c r="P943" i="5" s="1"/>
  <c r="N944" i="5"/>
  <c r="P944" i="5" s="1"/>
  <c r="N945" i="5"/>
  <c r="P945" i="5" s="1"/>
  <c r="N946" i="5"/>
  <c r="P946" i="5" s="1"/>
  <c r="N947" i="5"/>
  <c r="P947" i="5" s="1"/>
  <c r="N948" i="5"/>
  <c r="P948" i="5" s="1"/>
  <c r="N949" i="5"/>
  <c r="P949" i="5" s="1"/>
  <c r="N950" i="5"/>
  <c r="P950" i="5" s="1"/>
  <c r="N951" i="5"/>
  <c r="P951" i="5" s="1"/>
  <c r="N952" i="5"/>
  <c r="P952" i="5" s="1"/>
  <c r="N953" i="5"/>
  <c r="P953" i="5" s="1"/>
  <c r="N954" i="5"/>
  <c r="P954" i="5" s="1"/>
  <c r="N955" i="5"/>
  <c r="P955" i="5" s="1"/>
  <c r="N956" i="5"/>
  <c r="P956" i="5" s="1"/>
  <c r="N957" i="5"/>
  <c r="P957" i="5" s="1"/>
  <c r="N958" i="5"/>
  <c r="P958" i="5" s="1"/>
  <c r="N959" i="5"/>
  <c r="P959" i="5" s="1"/>
  <c r="N960" i="5"/>
  <c r="P960" i="5" s="1"/>
  <c r="N961" i="5"/>
  <c r="P961" i="5" s="1"/>
  <c r="N962" i="5"/>
  <c r="P962" i="5" s="1"/>
  <c r="N963" i="5"/>
  <c r="P963" i="5" s="1"/>
  <c r="N964" i="5"/>
  <c r="P964" i="5" s="1"/>
  <c r="N965" i="5"/>
  <c r="P965" i="5" s="1"/>
  <c r="N966" i="5"/>
  <c r="P966" i="5" s="1"/>
  <c r="N967" i="5"/>
  <c r="P967" i="5" s="1"/>
  <c r="N968" i="5"/>
  <c r="P968" i="5" s="1"/>
  <c r="N969" i="5"/>
  <c r="P969" i="5" s="1"/>
  <c r="N970" i="5"/>
  <c r="P970" i="5" s="1"/>
  <c r="N971" i="5"/>
  <c r="P971" i="5" s="1"/>
  <c r="N972" i="5"/>
  <c r="P972" i="5" s="1"/>
  <c r="N973" i="5"/>
  <c r="P973" i="5" s="1"/>
  <c r="N974" i="5"/>
  <c r="P974" i="5" s="1"/>
  <c r="N975" i="5"/>
  <c r="P975" i="5" s="1"/>
  <c r="N976" i="5"/>
  <c r="P976" i="5" s="1"/>
  <c r="N977" i="5"/>
  <c r="P977" i="5" s="1"/>
  <c r="N978" i="5"/>
  <c r="P978" i="5" s="1"/>
  <c r="N979" i="5"/>
  <c r="P979" i="5" s="1"/>
  <c r="N980" i="5"/>
  <c r="P980" i="5" s="1"/>
  <c r="N981" i="5"/>
  <c r="P981" i="5" s="1"/>
  <c r="N982" i="5"/>
  <c r="P982" i="5" s="1"/>
  <c r="N983" i="5"/>
  <c r="P983" i="5" s="1"/>
  <c r="N984" i="5"/>
  <c r="P984" i="5" s="1"/>
  <c r="N985" i="5"/>
  <c r="P985" i="5" s="1"/>
  <c r="N986" i="5"/>
  <c r="P986" i="5" s="1"/>
  <c r="N987" i="5"/>
  <c r="P987" i="5" s="1"/>
  <c r="N988" i="5"/>
  <c r="P988" i="5" s="1"/>
  <c r="N989" i="5"/>
  <c r="P989" i="5" s="1"/>
  <c r="N990" i="5"/>
  <c r="P990" i="5" s="1"/>
  <c r="N991" i="5"/>
  <c r="P991" i="5" s="1"/>
  <c r="N992" i="5"/>
  <c r="P992" i="5" s="1"/>
  <c r="N993" i="5"/>
  <c r="P993" i="5" s="1"/>
  <c r="N994" i="5"/>
  <c r="P994" i="5" s="1"/>
  <c r="N995" i="5"/>
  <c r="P995" i="5" s="1"/>
  <c r="N996" i="5"/>
  <c r="P996" i="5" s="1"/>
  <c r="N997" i="5"/>
  <c r="P997" i="5" s="1"/>
  <c r="N998" i="5"/>
  <c r="P998" i="5" s="1"/>
  <c r="N999" i="5"/>
  <c r="P999" i="5" s="1"/>
  <c r="N1000" i="5"/>
  <c r="P1000" i="5" s="1"/>
  <c r="N1001" i="5"/>
  <c r="P1001" i="5" s="1"/>
  <c r="N1002" i="5"/>
  <c r="P1002" i="5" s="1"/>
  <c r="N1003" i="5"/>
  <c r="P1003" i="5" s="1"/>
  <c r="N1004" i="5"/>
  <c r="P1004" i="5" s="1"/>
  <c r="N1005" i="5"/>
  <c r="P1005" i="5" s="1"/>
  <c r="N1006" i="5"/>
  <c r="P1006" i="5" s="1"/>
  <c r="N1007" i="5"/>
  <c r="P1007" i="5" s="1"/>
  <c r="N1008" i="5"/>
  <c r="P1008" i="5" s="1"/>
  <c r="N1009" i="5"/>
  <c r="P1009" i="5" s="1"/>
  <c r="N1010" i="5"/>
  <c r="P1010" i="5" s="1"/>
  <c r="N1011" i="5"/>
  <c r="P1011" i="5" s="1"/>
  <c r="N1012" i="5"/>
  <c r="P1012" i="5" s="1"/>
  <c r="N1013" i="5"/>
  <c r="P1013" i="5" s="1"/>
  <c r="N1014" i="5"/>
  <c r="P1014" i="5" s="1"/>
  <c r="N1015" i="5"/>
  <c r="P1015" i="5" s="1"/>
  <c r="N1016" i="5"/>
  <c r="P1016" i="5" s="1"/>
  <c r="N1017" i="5"/>
  <c r="P1017" i="5" s="1"/>
  <c r="N1018" i="5"/>
  <c r="P1018" i="5" s="1"/>
  <c r="N1019" i="5"/>
  <c r="P1019" i="5" s="1"/>
  <c r="N1020" i="5"/>
  <c r="P1020" i="5" s="1"/>
  <c r="N1021" i="5"/>
  <c r="P1021" i="5" s="1"/>
  <c r="N1022" i="5"/>
  <c r="P1022" i="5" s="1"/>
  <c r="N1023" i="5"/>
  <c r="P1023" i="5" s="1"/>
  <c r="N1024" i="5"/>
  <c r="P1024" i="5" s="1"/>
  <c r="N1025" i="5"/>
  <c r="P1025" i="5" s="1"/>
  <c r="N1026" i="5"/>
  <c r="P1026" i="5" s="1"/>
  <c r="N1027" i="5"/>
  <c r="P1027" i="5" s="1"/>
  <c r="N1028" i="5"/>
  <c r="P1028" i="5" s="1"/>
  <c r="N1029" i="5"/>
  <c r="P1029" i="5" s="1"/>
  <c r="N1030" i="5"/>
  <c r="P1030" i="5" s="1"/>
  <c r="N1031" i="5"/>
  <c r="P1031" i="5" s="1"/>
  <c r="N1032" i="5"/>
  <c r="P1032" i="5" s="1"/>
  <c r="N1033" i="5"/>
  <c r="P1033" i="5" s="1"/>
  <c r="N1034" i="5"/>
  <c r="P1034" i="5" s="1"/>
  <c r="N1035" i="5"/>
  <c r="P1035" i="5" s="1"/>
  <c r="N1036" i="5"/>
  <c r="P1036" i="5" s="1"/>
  <c r="N1037" i="5"/>
  <c r="P1037" i="5" s="1"/>
  <c r="N1038" i="5"/>
  <c r="P1038" i="5" s="1"/>
  <c r="N1039" i="5"/>
  <c r="P1039" i="5" s="1"/>
  <c r="N1040" i="5"/>
  <c r="P1040" i="5" s="1"/>
  <c r="N1041" i="5"/>
  <c r="P1041" i="5" s="1"/>
  <c r="N1042" i="5"/>
  <c r="P1042" i="5" s="1"/>
  <c r="N1043" i="5"/>
  <c r="P1043" i="5" s="1"/>
  <c r="N1044" i="5"/>
  <c r="P1044" i="5" s="1"/>
  <c r="N1045" i="5"/>
  <c r="P1045" i="5" s="1"/>
  <c r="N1046" i="5"/>
  <c r="P1046" i="5" s="1"/>
  <c r="N1047" i="5"/>
  <c r="P1047" i="5" s="1"/>
  <c r="N1048" i="5"/>
  <c r="P1048" i="5" s="1"/>
  <c r="N1049" i="5"/>
  <c r="P1049" i="5" s="1"/>
  <c r="N1050" i="5"/>
  <c r="P1050" i="5" s="1"/>
  <c r="N1051" i="5"/>
  <c r="P1051" i="5" s="1"/>
  <c r="N1052" i="5"/>
  <c r="P1052" i="5" s="1"/>
  <c r="N1053" i="5"/>
  <c r="P1053" i="5" s="1"/>
  <c r="N1054" i="5"/>
  <c r="P1054" i="5" s="1"/>
  <c r="N1055" i="5"/>
  <c r="P1055" i="5" s="1"/>
  <c r="N1056" i="5"/>
  <c r="P1056" i="5" s="1"/>
  <c r="N1057" i="5"/>
  <c r="P1057" i="5" s="1"/>
  <c r="N1058" i="5"/>
  <c r="P1058" i="5" s="1"/>
  <c r="N1059" i="5"/>
  <c r="P1059" i="5" s="1"/>
  <c r="N1060" i="5"/>
  <c r="P1060" i="5" s="1"/>
  <c r="N1061" i="5"/>
  <c r="P1061" i="5" s="1"/>
  <c r="N1062" i="5"/>
  <c r="P1062" i="5" s="1"/>
  <c r="N1063" i="5"/>
  <c r="P1063" i="5" s="1"/>
  <c r="N1064" i="5"/>
  <c r="P1064" i="5" s="1"/>
  <c r="N1065" i="5"/>
  <c r="P1065" i="5" s="1"/>
  <c r="N1066" i="5"/>
  <c r="P1066" i="5" s="1"/>
  <c r="N1067" i="5"/>
  <c r="P1067" i="5" s="1"/>
  <c r="N1068" i="5"/>
  <c r="P1068" i="5" s="1"/>
  <c r="N1069" i="5"/>
  <c r="P1069" i="5" s="1"/>
  <c r="N1070" i="5"/>
  <c r="P1070" i="5" s="1"/>
  <c r="N1071" i="5"/>
  <c r="P1071" i="5" s="1"/>
  <c r="N1072" i="5"/>
  <c r="P1072" i="5" s="1"/>
  <c r="N1073" i="5"/>
  <c r="P1073" i="5" s="1"/>
  <c r="N1074" i="5"/>
  <c r="P1074" i="5" s="1"/>
  <c r="N1075" i="5"/>
  <c r="P1075" i="5" s="1"/>
  <c r="N1076" i="5"/>
  <c r="P1076" i="5" s="1"/>
  <c r="N1077" i="5"/>
  <c r="P1077" i="5" s="1"/>
  <c r="N1078" i="5"/>
  <c r="P1078" i="5" s="1"/>
  <c r="N1079" i="5"/>
  <c r="P1079" i="5" s="1"/>
  <c r="N1080" i="5"/>
  <c r="P1080" i="5" s="1"/>
  <c r="N1081" i="5"/>
  <c r="P1081" i="5" s="1"/>
  <c r="N1082" i="5"/>
  <c r="P1082" i="5" s="1"/>
  <c r="N1083" i="5"/>
  <c r="P1083" i="5" s="1"/>
  <c r="N1084" i="5"/>
  <c r="P1084" i="5" s="1"/>
  <c r="N1085" i="5"/>
  <c r="P1085" i="5" s="1"/>
  <c r="N1086" i="5"/>
  <c r="P1086" i="5" s="1"/>
  <c r="N1087" i="5"/>
  <c r="P1087" i="5" s="1"/>
  <c r="N1088" i="5"/>
  <c r="P1088" i="5" s="1"/>
  <c r="N1089" i="5"/>
  <c r="P1089" i="5" s="1"/>
  <c r="N1090" i="5"/>
  <c r="P1090" i="5" s="1"/>
  <c r="N1091" i="5"/>
  <c r="P1091" i="5" s="1"/>
  <c r="N1092" i="5"/>
  <c r="P1092" i="5" s="1"/>
  <c r="N1093" i="5"/>
  <c r="P1093" i="5" s="1"/>
  <c r="N1094" i="5"/>
  <c r="P1094" i="5" s="1"/>
  <c r="N1095" i="5"/>
  <c r="P1095" i="5" s="1"/>
  <c r="N1096" i="5"/>
  <c r="P1096" i="5" s="1"/>
  <c r="N1097" i="5"/>
  <c r="P1097" i="5" s="1"/>
  <c r="N1098" i="5"/>
  <c r="P1098" i="5" s="1"/>
  <c r="N1099" i="5"/>
  <c r="P1099" i="5" s="1"/>
  <c r="N1100" i="5"/>
  <c r="P1100" i="5" s="1"/>
  <c r="N1101" i="5"/>
  <c r="P1101" i="5" s="1"/>
  <c r="N1102" i="5"/>
  <c r="P1102" i="5" s="1"/>
  <c r="N1103" i="5"/>
  <c r="P1103" i="5" s="1"/>
  <c r="N1104" i="5"/>
  <c r="P1104" i="5" s="1"/>
  <c r="N1105" i="5"/>
  <c r="P1105" i="5" s="1"/>
  <c r="N1106" i="5"/>
  <c r="P1106" i="5" s="1"/>
  <c r="N1107" i="5"/>
  <c r="P1107" i="5" s="1"/>
  <c r="N1108" i="5"/>
  <c r="P1108" i="5" s="1"/>
  <c r="N1109" i="5"/>
  <c r="P1109" i="5" s="1"/>
  <c r="N1110" i="5"/>
  <c r="P1110" i="5" s="1"/>
  <c r="N1111" i="5"/>
  <c r="P1111" i="5" s="1"/>
  <c r="N1112" i="5"/>
  <c r="P1112" i="5" s="1"/>
  <c r="N1113" i="5"/>
  <c r="P1113" i="5" s="1"/>
  <c r="N1114" i="5"/>
  <c r="P1114" i="5" s="1"/>
  <c r="N1115" i="5"/>
  <c r="P1115" i="5" s="1"/>
  <c r="N1116" i="5"/>
  <c r="P1116" i="5" s="1"/>
  <c r="N1117" i="5"/>
  <c r="P1117" i="5" s="1"/>
  <c r="N1118" i="5"/>
  <c r="P1118" i="5" s="1"/>
  <c r="N1119" i="5"/>
  <c r="P1119" i="5" s="1"/>
  <c r="N1120" i="5"/>
  <c r="P1120" i="5" s="1"/>
  <c r="N1121" i="5"/>
  <c r="P1121" i="5" s="1"/>
  <c r="N1122" i="5"/>
  <c r="P1122" i="5" s="1"/>
  <c r="N1123" i="5"/>
  <c r="P1123" i="5" s="1"/>
  <c r="N1124" i="5"/>
  <c r="P1124" i="5" s="1"/>
  <c r="N1125" i="5"/>
  <c r="P1125" i="5" s="1"/>
  <c r="N1126" i="5"/>
  <c r="P1126" i="5" s="1"/>
  <c r="N1127" i="5"/>
  <c r="P1127" i="5" s="1"/>
  <c r="N1128" i="5"/>
  <c r="P1128" i="5" s="1"/>
  <c r="N1129" i="5"/>
  <c r="P1129" i="5" s="1"/>
  <c r="N1130" i="5"/>
  <c r="P1130" i="5" s="1"/>
  <c r="N1131" i="5"/>
  <c r="P1131" i="5" s="1"/>
  <c r="N1132" i="5"/>
  <c r="P1132" i="5" s="1"/>
  <c r="N1133" i="5"/>
  <c r="P1133" i="5" s="1"/>
  <c r="N1134" i="5"/>
  <c r="P1134" i="5" s="1"/>
  <c r="N1135" i="5"/>
  <c r="P1135" i="5" s="1"/>
  <c r="N1136" i="5"/>
  <c r="P1136" i="5" s="1"/>
  <c r="N1137" i="5"/>
  <c r="P1137" i="5" s="1"/>
  <c r="N1138" i="5"/>
  <c r="P1138" i="5" s="1"/>
  <c r="N1139" i="5"/>
  <c r="P1139" i="5" s="1"/>
  <c r="N1140" i="5"/>
  <c r="P1140" i="5" s="1"/>
  <c r="N1141" i="5"/>
  <c r="P1141" i="5" s="1"/>
  <c r="N1142" i="5"/>
  <c r="P1142" i="5" s="1"/>
  <c r="N1143" i="5"/>
  <c r="P1143" i="5" s="1"/>
  <c r="N1144" i="5"/>
  <c r="P1144" i="5" s="1"/>
  <c r="N1145" i="5"/>
  <c r="P1145" i="5" s="1"/>
  <c r="N1146" i="5"/>
  <c r="P1146" i="5" s="1"/>
  <c r="N1147" i="5"/>
  <c r="P1147" i="5" s="1"/>
  <c r="N1148" i="5"/>
  <c r="P1148" i="5" s="1"/>
  <c r="N1149" i="5"/>
  <c r="P1149" i="5" s="1"/>
  <c r="N1150" i="5"/>
  <c r="P1150" i="5" s="1"/>
  <c r="N1151" i="5"/>
  <c r="P1151" i="5" s="1"/>
  <c r="N1152" i="5"/>
  <c r="P1152" i="5" s="1"/>
  <c r="N1153" i="5"/>
  <c r="P1153" i="5" s="1"/>
  <c r="N1154" i="5"/>
  <c r="P1154" i="5" s="1"/>
  <c r="N1155" i="5"/>
  <c r="P1155" i="5" s="1"/>
  <c r="N1156" i="5"/>
  <c r="P1156" i="5" s="1"/>
  <c r="N1157" i="5"/>
  <c r="P1157" i="5" s="1"/>
  <c r="N1158" i="5"/>
  <c r="P1158" i="5" s="1"/>
  <c r="N1159" i="5"/>
  <c r="P1159" i="5" s="1"/>
  <c r="N1160" i="5"/>
  <c r="P1160" i="5" s="1"/>
  <c r="N1161" i="5"/>
  <c r="P1161" i="5" s="1"/>
  <c r="N1162" i="5"/>
  <c r="P1162" i="5" s="1"/>
  <c r="N1163" i="5"/>
  <c r="P1163" i="5" s="1"/>
  <c r="N1164" i="5"/>
  <c r="P1164" i="5" s="1"/>
  <c r="N1165" i="5"/>
  <c r="P1165" i="5" s="1"/>
  <c r="N1166" i="5"/>
  <c r="P1166" i="5" s="1"/>
  <c r="N1167" i="5"/>
  <c r="P1167" i="5" s="1"/>
  <c r="N1168" i="5"/>
  <c r="P1168" i="5" s="1"/>
  <c r="N1169" i="5"/>
  <c r="P1169" i="5" s="1"/>
  <c r="N1170" i="5"/>
  <c r="P1170" i="5" s="1"/>
  <c r="N1171" i="5"/>
  <c r="P1171" i="5" s="1"/>
  <c r="N1172" i="5"/>
  <c r="P1172" i="5" s="1"/>
  <c r="N1173" i="5"/>
  <c r="P1173" i="5" s="1"/>
  <c r="N1174" i="5"/>
  <c r="P1174" i="5" s="1"/>
  <c r="N1175" i="5"/>
  <c r="P1175" i="5" s="1"/>
  <c r="N1176" i="5"/>
  <c r="P1176" i="5" s="1"/>
  <c r="N1177" i="5"/>
  <c r="P1177" i="5" s="1"/>
  <c r="N1178" i="5"/>
  <c r="P1178" i="5" s="1"/>
  <c r="N1179" i="5"/>
  <c r="P1179" i="5" s="1"/>
  <c r="N1180" i="5"/>
  <c r="P1180" i="5" s="1"/>
  <c r="N1181" i="5"/>
  <c r="P1181" i="5" s="1"/>
  <c r="N1182" i="5"/>
  <c r="P1182" i="5" s="1"/>
  <c r="N1183" i="5"/>
  <c r="P1183" i="5" s="1"/>
  <c r="N1184" i="5"/>
  <c r="P1184" i="5" s="1"/>
  <c r="N1185" i="5"/>
  <c r="P1185" i="5" s="1"/>
  <c r="N1186" i="5"/>
  <c r="P1186" i="5" s="1"/>
  <c r="N1187" i="5"/>
  <c r="P1187" i="5" s="1"/>
  <c r="N1188" i="5"/>
  <c r="P1188" i="5" s="1"/>
  <c r="N1189" i="5"/>
  <c r="P1189" i="5" s="1"/>
  <c r="N1190" i="5"/>
  <c r="P1190" i="5" s="1"/>
  <c r="N1191" i="5"/>
  <c r="P1191" i="5" s="1"/>
  <c r="N1192" i="5"/>
  <c r="P1192" i="5" s="1"/>
  <c r="N1193" i="5"/>
  <c r="P1193" i="5" s="1"/>
  <c r="N1194" i="5"/>
  <c r="P1194" i="5" s="1"/>
  <c r="N1195" i="5"/>
  <c r="P1195" i="5" s="1"/>
  <c r="N1196" i="5"/>
  <c r="P1196" i="5" s="1"/>
  <c r="N1197" i="5"/>
  <c r="P1197" i="5" s="1"/>
  <c r="N1198" i="5"/>
  <c r="P1198" i="5" s="1"/>
  <c r="N1199" i="5"/>
  <c r="P1199" i="5" s="1"/>
  <c r="N1200" i="5"/>
  <c r="P1200" i="5" s="1"/>
  <c r="N1201" i="5"/>
  <c r="P1201" i="5" s="1"/>
  <c r="N1202" i="5"/>
  <c r="P1202" i="5" s="1"/>
  <c r="N1203" i="5"/>
  <c r="P1203" i="5" s="1"/>
  <c r="N1204" i="5"/>
  <c r="P1204" i="5" s="1"/>
  <c r="N1205" i="5"/>
  <c r="P1205" i="5" s="1"/>
  <c r="N1206" i="5"/>
  <c r="P1206" i="5" s="1"/>
  <c r="N1207" i="5"/>
  <c r="P1207" i="5" s="1"/>
  <c r="N1208" i="5"/>
  <c r="P1208" i="5" s="1"/>
  <c r="N1209" i="5"/>
  <c r="P1209" i="5" s="1"/>
  <c r="N1210" i="5"/>
  <c r="P1210" i="5" s="1"/>
  <c r="N1211" i="5"/>
  <c r="P1211" i="5" s="1"/>
  <c r="N1212" i="5"/>
  <c r="P1212" i="5" s="1"/>
  <c r="N1213" i="5"/>
  <c r="P1213" i="5" s="1"/>
  <c r="N1214" i="5"/>
  <c r="P1214" i="5" s="1"/>
  <c r="N1215" i="5"/>
  <c r="P1215" i="5" s="1"/>
  <c r="N1216" i="5"/>
  <c r="P1216" i="5" s="1"/>
  <c r="N1217" i="5"/>
  <c r="P1217" i="5" s="1"/>
  <c r="N1218" i="5"/>
  <c r="P1218" i="5" s="1"/>
  <c r="N1219" i="5"/>
  <c r="P1219" i="5" s="1"/>
  <c r="N1220" i="5"/>
  <c r="P1220" i="5" s="1"/>
  <c r="N1221" i="5"/>
  <c r="P1221" i="5" s="1"/>
  <c r="N1222" i="5"/>
  <c r="P1222" i="5" s="1"/>
  <c r="N1223" i="5"/>
  <c r="P1223" i="5" s="1"/>
  <c r="N1224" i="5"/>
  <c r="P1224" i="5" s="1"/>
  <c r="N1225" i="5"/>
  <c r="P1225" i="5" s="1"/>
  <c r="N1226" i="5"/>
  <c r="P1226" i="5" s="1"/>
  <c r="N1227" i="5"/>
  <c r="P1227" i="5" s="1"/>
  <c r="N1228" i="5"/>
  <c r="P1228" i="5" s="1"/>
  <c r="N1229" i="5"/>
  <c r="P1229" i="5" s="1"/>
  <c r="N1230" i="5"/>
  <c r="P1230" i="5" s="1"/>
  <c r="N1231" i="5"/>
  <c r="P1231" i="5" s="1"/>
  <c r="N1232" i="5"/>
  <c r="P1232" i="5" s="1"/>
  <c r="N1233" i="5"/>
  <c r="P1233" i="5" s="1"/>
  <c r="N1234" i="5"/>
  <c r="P1234" i="5" s="1"/>
  <c r="N1235" i="5"/>
  <c r="P1235" i="5" s="1"/>
  <c r="N1236" i="5"/>
  <c r="P1236" i="5" s="1"/>
  <c r="N1237" i="5"/>
  <c r="P1237" i="5" s="1"/>
  <c r="N1238" i="5"/>
  <c r="P1238" i="5" s="1"/>
  <c r="N1239" i="5"/>
  <c r="P1239" i="5" s="1"/>
  <c r="N1240" i="5"/>
  <c r="P1240" i="5" s="1"/>
  <c r="N1241" i="5"/>
  <c r="P1241" i="5" s="1"/>
  <c r="N1242" i="5"/>
  <c r="P1242" i="5" s="1"/>
  <c r="N1243" i="5"/>
  <c r="P1243" i="5" s="1"/>
  <c r="N1244" i="5"/>
  <c r="P1244" i="5" s="1"/>
  <c r="N1245" i="5"/>
  <c r="P1245" i="5" s="1"/>
  <c r="N1246" i="5"/>
  <c r="P1246" i="5" s="1"/>
  <c r="N1247" i="5"/>
  <c r="P1247" i="5" s="1"/>
  <c r="N1248" i="5"/>
  <c r="P1248" i="5" s="1"/>
  <c r="N1249" i="5"/>
  <c r="P1249" i="5" s="1"/>
  <c r="N1250" i="5"/>
  <c r="P1250" i="5" s="1"/>
  <c r="N1251" i="5"/>
  <c r="P1251" i="5" s="1"/>
  <c r="N1252" i="5"/>
  <c r="P1252" i="5" s="1"/>
  <c r="N1253" i="5"/>
  <c r="P1253" i="5" s="1"/>
  <c r="N1254" i="5"/>
  <c r="P1254" i="5" s="1"/>
  <c r="N1255" i="5"/>
  <c r="P1255" i="5" s="1"/>
  <c r="N1256" i="5"/>
  <c r="P1256" i="5" s="1"/>
  <c r="N1257" i="5"/>
  <c r="P1257" i="5" s="1"/>
  <c r="N1258" i="5"/>
  <c r="P1258" i="5" s="1"/>
  <c r="N1259" i="5"/>
  <c r="P1259" i="5" s="1"/>
  <c r="N1260" i="5"/>
  <c r="P1260" i="5" s="1"/>
  <c r="N1261" i="5"/>
  <c r="P1261" i="5" s="1"/>
  <c r="N1262" i="5"/>
  <c r="P1262" i="5" s="1"/>
  <c r="N1263" i="5"/>
  <c r="P1263" i="5" s="1"/>
  <c r="N1264" i="5"/>
  <c r="P1264" i="5" s="1"/>
  <c r="N1265" i="5"/>
  <c r="P1265" i="5" s="1"/>
  <c r="N1266" i="5"/>
  <c r="P1266" i="5" s="1"/>
  <c r="N1267" i="5"/>
  <c r="P1267" i="5" s="1"/>
  <c r="N1268" i="5"/>
  <c r="P1268" i="5" s="1"/>
  <c r="N1269" i="5"/>
  <c r="P1269" i="5" s="1"/>
  <c r="N1270" i="5"/>
  <c r="P1270" i="5" s="1"/>
  <c r="N1271" i="5"/>
  <c r="P1271" i="5" s="1"/>
  <c r="N1272" i="5"/>
  <c r="P1272" i="5" s="1"/>
  <c r="N1273" i="5"/>
  <c r="P1273" i="5" s="1"/>
  <c r="N1274" i="5"/>
  <c r="P1274" i="5" s="1"/>
  <c r="N1275" i="5"/>
  <c r="P1275" i="5" s="1"/>
  <c r="N1276" i="5"/>
  <c r="P1276" i="5" s="1"/>
  <c r="N1277" i="5"/>
  <c r="P1277" i="5" s="1"/>
  <c r="N1278" i="5"/>
  <c r="P1278" i="5" s="1"/>
  <c r="N1279" i="5"/>
  <c r="P1279" i="5" s="1"/>
  <c r="N1280" i="5"/>
  <c r="P1280" i="5" s="1"/>
  <c r="N1281" i="5"/>
  <c r="P1281" i="5" s="1"/>
  <c r="N1282" i="5"/>
  <c r="P1282" i="5" s="1"/>
  <c r="N1283" i="5"/>
  <c r="P1283" i="5" s="1"/>
  <c r="N1284" i="5"/>
  <c r="P1284" i="5" s="1"/>
  <c r="N1285" i="5"/>
  <c r="P1285" i="5" s="1"/>
  <c r="N1286" i="5"/>
  <c r="P1286" i="5" s="1"/>
  <c r="N1287" i="5"/>
  <c r="P1287" i="5" s="1"/>
  <c r="N1288" i="5"/>
  <c r="P1288" i="5" s="1"/>
  <c r="N1289" i="5"/>
  <c r="P1289" i="5" s="1"/>
  <c r="N1290" i="5"/>
  <c r="P1290" i="5" s="1"/>
  <c r="N1291" i="5"/>
  <c r="P1291" i="5" s="1"/>
  <c r="N1292" i="5"/>
  <c r="P1292" i="5" s="1"/>
  <c r="N1293" i="5"/>
  <c r="P1293" i="5" s="1"/>
  <c r="N1294" i="5"/>
  <c r="P1294" i="5" s="1"/>
  <c r="N1295" i="5"/>
  <c r="P1295" i="5" s="1"/>
  <c r="N1296" i="5"/>
  <c r="P1296" i="5" s="1"/>
  <c r="N1297" i="5"/>
  <c r="P1297" i="5" s="1"/>
  <c r="N1298" i="5"/>
  <c r="P1298" i="5" s="1"/>
  <c r="N1299" i="5"/>
  <c r="P1299" i="5" s="1"/>
  <c r="N1300" i="5"/>
  <c r="P1300" i="5" s="1"/>
  <c r="N1301" i="5"/>
  <c r="P1301" i="5" s="1"/>
  <c r="N1302" i="5"/>
  <c r="P1302" i="5" s="1"/>
  <c r="N1303" i="5"/>
  <c r="P1303" i="5" s="1"/>
  <c r="N1304" i="5"/>
  <c r="P1304" i="5" s="1"/>
  <c r="N1305" i="5"/>
  <c r="P1305" i="5" s="1"/>
  <c r="N1306" i="5"/>
  <c r="P1306" i="5" s="1"/>
  <c r="N1307" i="5"/>
  <c r="P1307" i="5" s="1"/>
  <c r="N1308" i="5"/>
  <c r="P1308" i="5" s="1"/>
  <c r="N1309" i="5"/>
  <c r="P1309" i="5" s="1"/>
  <c r="N1310" i="5"/>
  <c r="P1310" i="5" s="1"/>
  <c r="N1311" i="5"/>
  <c r="P1311" i="5" s="1"/>
  <c r="N1312" i="5"/>
  <c r="P1312" i="5" s="1"/>
  <c r="N1313" i="5"/>
  <c r="P1313" i="5" s="1"/>
  <c r="N1314" i="5"/>
  <c r="P1314" i="5" s="1"/>
  <c r="N1315" i="5"/>
  <c r="P1315" i="5" s="1"/>
  <c r="N1316" i="5"/>
  <c r="P1316" i="5" s="1"/>
  <c r="N1317" i="5"/>
  <c r="P1317" i="5" s="1"/>
  <c r="N1318" i="5"/>
  <c r="P1318" i="5" s="1"/>
  <c r="N1319" i="5"/>
  <c r="P1319" i="5" s="1"/>
  <c r="N1320" i="5"/>
  <c r="P1320" i="5" s="1"/>
  <c r="N1321" i="5"/>
  <c r="P1321" i="5" s="1"/>
  <c r="N1322" i="5"/>
  <c r="P1322" i="5" s="1"/>
  <c r="N1323" i="5"/>
  <c r="P1323" i="5" s="1"/>
  <c r="N1324" i="5"/>
  <c r="P1324" i="5" s="1"/>
  <c r="N1325" i="5"/>
  <c r="P1325" i="5" s="1"/>
  <c r="N1326" i="5"/>
  <c r="P1326" i="5" s="1"/>
  <c r="N1327" i="5"/>
  <c r="P1327" i="5" s="1"/>
  <c r="N1328" i="5"/>
  <c r="P1328" i="5" s="1"/>
  <c r="N1329" i="5"/>
  <c r="P1329" i="5" s="1"/>
  <c r="N1330" i="5"/>
  <c r="P1330" i="5" s="1"/>
  <c r="N1331" i="5"/>
  <c r="P1331" i="5" s="1"/>
  <c r="N1332" i="5"/>
  <c r="P1332" i="5" s="1"/>
  <c r="N1333" i="5"/>
  <c r="P1333" i="5" s="1"/>
  <c r="N1334" i="5"/>
  <c r="P1334" i="5" s="1"/>
  <c r="N1335" i="5"/>
  <c r="P1335" i="5" s="1"/>
  <c r="N1336" i="5"/>
  <c r="P1336" i="5" s="1"/>
  <c r="N1337" i="5"/>
  <c r="P1337" i="5" s="1"/>
  <c r="N1338" i="5"/>
  <c r="P1338" i="5" s="1"/>
  <c r="N1339" i="5"/>
  <c r="P1339" i="5" s="1"/>
  <c r="N1340" i="5"/>
  <c r="P1340" i="5" s="1"/>
  <c r="N1341" i="5"/>
  <c r="P1341" i="5" s="1"/>
  <c r="N1342" i="5"/>
  <c r="P1342" i="5" s="1"/>
  <c r="N1343" i="5"/>
  <c r="P1343" i="5" s="1"/>
  <c r="N1344" i="5"/>
  <c r="P1344" i="5" s="1"/>
  <c r="N1345" i="5"/>
  <c r="P1345" i="5" s="1"/>
  <c r="N1346" i="5"/>
  <c r="P1346" i="5" s="1"/>
  <c r="N1347" i="5"/>
  <c r="P1347" i="5" s="1"/>
  <c r="N1348" i="5"/>
  <c r="P1348" i="5" s="1"/>
  <c r="N1349" i="5"/>
  <c r="P1349" i="5" s="1"/>
  <c r="N1350" i="5"/>
  <c r="P1350" i="5" s="1"/>
  <c r="N1351" i="5"/>
  <c r="P1351" i="5" s="1"/>
  <c r="N1352" i="5"/>
  <c r="P1352" i="5" s="1"/>
  <c r="N1353" i="5"/>
  <c r="P1353" i="5" s="1"/>
  <c r="N1354" i="5"/>
  <c r="P1354" i="5" s="1"/>
  <c r="N1355" i="5"/>
  <c r="P1355" i="5" s="1"/>
  <c r="N1356" i="5"/>
  <c r="P1356" i="5" s="1"/>
  <c r="N1357" i="5"/>
  <c r="P1357" i="5" s="1"/>
  <c r="N1358" i="5"/>
  <c r="P1358" i="5" s="1"/>
  <c r="N1359" i="5"/>
  <c r="P1359" i="5" s="1"/>
  <c r="N1360" i="5"/>
  <c r="P1360" i="5" s="1"/>
  <c r="N1361" i="5"/>
  <c r="P1361" i="5" s="1"/>
  <c r="N1362" i="5"/>
  <c r="P1362" i="5" s="1"/>
  <c r="N1363" i="5"/>
  <c r="P1363" i="5" s="1"/>
  <c r="N1364" i="5"/>
  <c r="P1364" i="5" s="1"/>
  <c r="N1365" i="5"/>
  <c r="P1365" i="5" s="1"/>
  <c r="N1366" i="5"/>
  <c r="P1366" i="5" s="1"/>
  <c r="N1367" i="5"/>
  <c r="P1367" i="5" s="1"/>
  <c r="N1368" i="5"/>
  <c r="P1368" i="5" s="1"/>
  <c r="N1369" i="5"/>
  <c r="P1369" i="5" s="1"/>
  <c r="N1370" i="5"/>
  <c r="P1370" i="5" s="1"/>
  <c r="N1371" i="5"/>
  <c r="P1371" i="5" s="1"/>
  <c r="N1372" i="5"/>
  <c r="P1372" i="5" s="1"/>
  <c r="N1373" i="5"/>
  <c r="P1373" i="5" s="1"/>
  <c r="N1374" i="5"/>
  <c r="P1374" i="5" s="1"/>
  <c r="N1375" i="5"/>
  <c r="P1375" i="5" s="1"/>
  <c r="N1376" i="5"/>
  <c r="P1376" i="5" s="1"/>
  <c r="N1377" i="5"/>
  <c r="P1377" i="5" s="1"/>
  <c r="N1378" i="5"/>
  <c r="P1378" i="5" s="1"/>
  <c r="N1379" i="5"/>
  <c r="P1379" i="5" s="1"/>
  <c r="N1380" i="5"/>
  <c r="P1380" i="5" s="1"/>
  <c r="N1381" i="5"/>
  <c r="P1381" i="5" s="1"/>
  <c r="N1382" i="5"/>
  <c r="P1382" i="5" s="1"/>
  <c r="N1383" i="5"/>
  <c r="P1383" i="5" s="1"/>
  <c r="N1384" i="5"/>
  <c r="P1384" i="5" s="1"/>
  <c r="N1385" i="5"/>
  <c r="P1385" i="5" s="1"/>
  <c r="N1386" i="5"/>
  <c r="P1386" i="5" s="1"/>
  <c r="N1387" i="5"/>
  <c r="P1387" i="5" s="1"/>
  <c r="N1388" i="5"/>
  <c r="P1388" i="5" s="1"/>
  <c r="N1389" i="5"/>
  <c r="P1389" i="5" s="1"/>
  <c r="N1390" i="5"/>
  <c r="P1390" i="5" s="1"/>
  <c r="N1391" i="5"/>
  <c r="P1391" i="5" s="1"/>
  <c r="N1392" i="5"/>
  <c r="P1392" i="5" s="1"/>
  <c r="N1393" i="5"/>
  <c r="P1393" i="5" s="1"/>
  <c r="N1394" i="5"/>
  <c r="P1394" i="5" s="1"/>
  <c r="N1395" i="5"/>
  <c r="P1395" i="5" s="1"/>
  <c r="N1396" i="5"/>
  <c r="P1396" i="5" s="1"/>
  <c r="N1397" i="5"/>
  <c r="P1397" i="5" s="1"/>
  <c r="N1398" i="5"/>
  <c r="P1398" i="5" s="1"/>
  <c r="N1399" i="5"/>
  <c r="P1399" i="5" s="1"/>
  <c r="N1400" i="5"/>
  <c r="P1400" i="5" s="1"/>
  <c r="N1401" i="5"/>
  <c r="P1401" i="5" s="1"/>
  <c r="N1402" i="5"/>
  <c r="P1402" i="5" s="1"/>
  <c r="N1403" i="5"/>
  <c r="P1403" i="5" s="1"/>
  <c r="N1404" i="5"/>
  <c r="P1404" i="5" s="1"/>
  <c r="N1405" i="5"/>
  <c r="P1405" i="5" s="1"/>
  <c r="N1406" i="5"/>
  <c r="P1406" i="5" s="1"/>
  <c r="N1407" i="5"/>
  <c r="P1407" i="5" s="1"/>
  <c r="N1408" i="5"/>
  <c r="P1408" i="5" s="1"/>
  <c r="N1409" i="5"/>
  <c r="P1409" i="5" s="1"/>
  <c r="N1410" i="5"/>
  <c r="P1410" i="5" s="1"/>
  <c r="N1411" i="5"/>
  <c r="P1411" i="5" s="1"/>
  <c r="N1412" i="5"/>
  <c r="P1412" i="5" s="1"/>
  <c r="N1413" i="5"/>
  <c r="P1413" i="5" s="1"/>
  <c r="N1414" i="5"/>
  <c r="P1414" i="5" s="1"/>
  <c r="N1415" i="5"/>
  <c r="P1415" i="5" s="1"/>
  <c r="N1416" i="5"/>
  <c r="P1416" i="5" s="1"/>
  <c r="N1417" i="5"/>
  <c r="P1417" i="5" s="1"/>
  <c r="N1418" i="5"/>
  <c r="P1418" i="5" s="1"/>
  <c r="N1419" i="5"/>
  <c r="P1419" i="5" s="1"/>
  <c r="N1420" i="5"/>
  <c r="P1420" i="5" s="1"/>
  <c r="N1421" i="5"/>
  <c r="P1421" i="5" s="1"/>
  <c r="N1422" i="5"/>
  <c r="P1422" i="5" s="1"/>
  <c r="N1423" i="5"/>
  <c r="P1423" i="5" s="1"/>
  <c r="N1424" i="5"/>
  <c r="P1424" i="5" s="1"/>
  <c r="N1425" i="5"/>
  <c r="P1425" i="5" s="1"/>
  <c r="N1426" i="5"/>
  <c r="P1426" i="5" s="1"/>
  <c r="N1427" i="5"/>
  <c r="P1427" i="5" s="1"/>
  <c r="N1428" i="5"/>
  <c r="P1428" i="5" s="1"/>
  <c r="N1429" i="5"/>
  <c r="P1429" i="5" s="1"/>
  <c r="N1430" i="5"/>
  <c r="P1430" i="5" s="1"/>
  <c r="N1431" i="5"/>
  <c r="P1431" i="5" s="1"/>
  <c r="N1432" i="5"/>
  <c r="P1432" i="5" s="1"/>
  <c r="N1433" i="5"/>
  <c r="P1433" i="5" s="1"/>
  <c r="N1434" i="5"/>
  <c r="P1434" i="5" s="1"/>
  <c r="N1435" i="5"/>
  <c r="P1435" i="5" s="1"/>
  <c r="N1436" i="5"/>
  <c r="P1436" i="5" s="1"/>
  <c r="N1437" i="5"/>
  <c r="P1437" i="5" s="1"/>
  <c r="N1438" i="5"/>
  <c r="P1438" i="5" s="1"/>
  <c r="N1439" i="5"/>
  <c r="P1439" i="5" s="1"/>
  <c r="N1440" i="5"/>
  <c r="P1440" i="5" s="1"/>
  <c r="N1441" i="5"/>
  <c r="P1441" i="5" s="1"/>
  <c r="N1442" i="5"/>
  <c r="P1442" i="5" s="1"/>
  <c r="N1443" i="5"/>
  <c r="P1443" i="5" s="1"/>
  <c r="N1444" i="5"/>
  <c r="P1444" i="5" s="1"/>
  <c r="N1445" i="5"/>
  <c r="P1445" i="5" s="1"/>
  <c r="N1446" i="5"/>
  <c r="P1446" i="5" s="1"/>
  <c r="N1447" i="5"/>
  <c r="P1447" i="5" s="1"/>
  <c r="N1448" i="5"/>
  <c r="P1448" i="5" s="1"/>
  <c r="N1449" i="5"/>
  <c r="P1449" i="5" s="1"/>
  <c r="N1450" i="5"/>
  <c r="P1450" i="5" s="1"/>
  <c r="N1451" i="5"/>
  <c r="P1451" i="5" s="1"/>
  <c r="N1452" i="5"/>
  <c r="P1452" i="5" s="1"/>
  <c r="N1453" i="5"/>
  <c r="P1453" i="5" s="1"/>
  <c r="N1454" i="5"/>
  <c r="P1454" i="5" s="1"/>
  <c r="N1455" i="5"/>
  <c r="P1455" i="5" s="1"/>
  <c r="N1456" i="5"/>
  <c r="P1456" i="5" s="1"/>
  <c r="N1457" i="5"/>
  <c r="P1457" i="5" s="1"/>
  <c r="N1458" i="5"/>
  <c r="P1458" i="5" s="1"/>
  <c r="N1459" i="5"/>
  <c r="P1459" i="5" s="1"/>
  <c r="N1460" i="5"/>
  <c r="P1460" i="5" s="1"/>
  <c r="N1461" i="5"/>
  <c r="P1461" i="5" s="1"/>
  <c r="N1462" i="5"/>
  <c r="P1462" i="5" s="1"/>
  <c r="N1463" i="5"/>
  <c r="P1463" i="5" s="1"/>
  <c r="N1464" i="5"/>
  <c r="P1464" i="5" s="1"/>
  <c r="N1465" i="5"/>
  <c r="P1465" i="5" s="1"/>
  <c r="N1466" i="5"/>
  <c r="P1466" i="5" s="1"/>
  <c r="N1467" i="5"/>
  <c r="P1467" i="5" s="1"/>
  <c r="N1468" i="5"/>
  <c r="P1468" i="5" s="1"/>
  <c r="N1469" i="5"/>
  <c r="P1469" i="5" s="1"/>
  <c r="N1470" i="5"/>
  <c r="P1470" i="5" s="1"/>
  <c r="N1471" i="5"/>
  <c r="P1471" i="5" s="1"/>
  <c r="N1472" i="5"/>
  <c r="P1472" i="5" s="1"/>
  <c r="N1473" i="5"/>
  <c r="P1473" i="5" s="1"/>
  <c r="N1474" i="5"/>
  <c r="P1474" i="5" s="1"/>
  <c r="N1475" i="5"/>
  <c r="P1475" i="5" s="1"/>
  <c r="N1476" i="5"/>
  <c r="P1476" i="5" s="1"/>
  <c r="N1477" i="5"/>
  <c r="P1477" i="5" s="1"/>
  <c r="N1478" i="5"/>
  <c r="P1478" i="5" s="1"/>
  <c r="N1479" i="5"/>
  <c r="P1479" i="5" s="1"/>
  <c r="N1480" i="5"/>
  <c r="P1480" i="5" s="1"/>
  <c r="N1481" i="5"/>
  <c r="P1481" i="5" s="1"/>
  <c r="N1482" i="5"/>
  <c r="P1482" i="5" s="1"/>
  <c r="N1483" i="5"/>
  <c r="P1483" i="5" s="1"/>
  <c r="N1484" i="5"/>
  <c r="P1484" i="5" s="1"/>
  <c r="N1485" i="5"/>
  <c r="P1485" i="5" s="1"/>
  <c r="N1486" i="5"/>
  <c r="P1486" i="5" s="1"/>
  <c r="N1487" i="5"/>
  <c r="P1487" i="5" s="1"/>
  <c r="N1488" i="5"/>
  <c r="P1488" i="5" s="1"/>
  <c r="N1489" i="5"/>
  <c r="P1489" i="5" s="1"/>
  <c r="N1490" i="5"/>
  <c r="P1490" i="5" s="1"/>
  <c r="N1491" i="5"/>
  <c r="P1491" i="5" s="1"/>
  <c r="N1492" i="5"/>
  <c r="P1492" i="5" s="1"/>
  <c r="N1493" i="5"/>
  <c r="P1493" i="5" s="1"/>
  <c r="N1494" i="5"/>
  <c r="P1494" i="5" s="1"/>
  <c r="N1495" i="5"/>
  <c r="P1495" i="5" s="1"/>
  <c r="N1496" i="5"/>
  <c r="P1496" i="5" s="1"/>
  <c r="N1497" i="5"/>
  <c r="P1497" i="5" s="1"/>
  <c r="N1498" i="5"/>
  <c r="P1498" i="5" s="1"/>
  <c r="N1499" i="5"/>
  <c r="P1499" i="5" s="1"/>
  <c r="N1500" i="5"/>
  <c r="P1500" i="5" s="1"/>
  <c r="N1501" i="5"/>
  <c r="P1501" i="5" s="1"/>
  <c r="N1502" i="5"/>
  <c r="P1502" i="5" s="1"/>
  <c r="N1503" i="5"/>
  <c r="P1503" i="5" s="1"/>
  <c r="N1504" i="5"/>
  <c r="P1504" i="5" s="1"/>
  <c r="N1505" i="5"/>
  <c r="P1505" i="5" s="1"/>
  <c r="N1506" i="5"/>
  <c r="P1506" i="5" s="1"/>
  <c r="N1507" i="5"/>
  <c r="P1507" i="5" s="1"/>
  <c r="N1508" i="5"/>
  <c r="P1508" i="5" s="1"/>
  <c r="N1509" i="5"/>
  <c r="P1509" i="5" s="1"/>
  <c r="N1510" i="5"/>
  <c r="P1510" i="5" s="1"/>
  <c r="N1511" i="5"/>
  <c r="P1511" i="5" s="1"/>
  <c r="N1512" i="5"/>
  <c r="P1512" i="5" s="1"/>
  <c r="N1513" i="5"/>
  <c r="P1513" i="5" s="1"/>
  <c r="N1514" i="5"/>
  <c r="P1514" i="5" s="1"/>
  <c r="N1515" i="5"/>
  <c r="P1515" i="5" s="1"/>
  <c r="N1516" i="5"/>
  <c r="P1516" i="5" s="1"/>
  <c r="N1517" i="5"/>
  <c r="P1517" i="5" s="1"/>
  <c r="N1518" i="5"/>
  <c r="P1518" i="5" s="1"/>
  <c r="N1519" i="5"/>
  <c r="P1519" i="5" s="1"/>
  <c r="N1520" i="5"/>
  <c r="P1520" i="5" s="1"/>
  <c r="N1521" i="5"/>
  <c r="P1521" i="5" s="1"/>
  <c r="N1522" i="5"/>
  <c r="P1522" i="5" s="1"/>
  <c r="N1523" i="5"/>
  <c r="P1523" i="5" s="1"/>
  <c r="N1524" i="5"/>
  <c r="P1524" i="5" s="1"/>
  <c r="N1525" i="5"/>
  <c r="P1525" i="5" s="1"/>
  <c r="N1526" i="5"/>
  <c r="P1526" i="5" s="1"/>
  <c r="N1527" i="5"/>
  <c r="P1527" i="5" s="1"/>
  <c r="N1528" i="5"/>
  <c r="P1528" i="5" s="1"/>
  <c r="N1529" i="5"/>
  <c r="P1529" i="5" s="1"/>
  <c r="N1530" i="5"/>
  <c r="P1530" i="5" s="1"/>
  <c r="N1531" i="5"/>
  <c r="P1531" i="5" s="1"/>
  <c r="N1532" i="5"/>
  <c r="P1532" i="5" s="1"/>
  <c r="N1533" i="5"/>
  <c r="P1533" i="5" s="1"/>
  <c r="N1534" i="5"/>
  <c r="P1534" i="5" s="1"/>
  <c r="N1535" i="5"/>
  <c r="P1535" i="5" s="1"/>
  <c r="N1536" i="5"/>
  <c r="P1536" i="5" s="1"/>
  <c r="N1537" i="5"/>
  <c r="P1537" i="5" s="1"/>
  <c r="N1538" i="5"/>
  <c r="P1538" i="5" s="1"/>
  <c r="N1539" i="5"/>
  <c r="P1539" i="5" s="1"/>
  <c r="N1540" i="5"/>
  <c r="P1540" i="5" s="1"/>
  <c r="N1541" i="5"/>
  <c r="P1541" i="5" s="1"/>
  <c r="N1542" i="5"/>
  <c r="P1542" i="5" s="1"/>
  <c r="N1543" i="5"/>
  <c r="P1543" i="5" s="1"/>
  <c r="N1544" i="5"/>
  <c r="P1544" i="5" s="1"/>
  <c r="N1545" i="5"/>
  <c r="P1545" i="5" s="1"/>
  <c r="N1546" i="5"/>
  <c r="P1546" i="5" s="1"/>
  <c r="N1547" i="5"/>
  <c r="P1547" i="5" s="1"/>
  <c r="N1548" i="5"/>
  <c r="P1548" i="5" s="1"/>
  <c r="N1549" i="5"/>
  <c r="P1549" i="5" s="1"/>
  <c r="N1550" i="5"/>
  <c r="P1550" i="5" s="1"/>
  <c r="N1551" i="5"/>
  <c r="P1551" i="5" s="1"/>
  <c r="N1552" i="5"/>
  <c r="P1552" i="5" s="1"/>
  <c r="N1553" i="5"/>
  <c r="P1553" i="5" s="1"/>
  <c r="N1554" i="5"/>
  <c r="P1554" i="5" s="1"/>
  <c r="N1555" i="5"/>
  <c r="P1555" i="5" s="1"/>
  <c r="N1556" i="5"/>
  <c r="P1556" i="5" s="1"/>
  <c r="N1557" i="5"/>
  <c r="P1557" i="5" s="1"/>
  <c r="N1558" i="5"/>
  <c r="P1558" i="5" s="1"/>
  <c r="N1559" i="5"/>
  <c r="P1559" i="5" s="1"/>
  <c r="N1560" i="5"/>
  <c r="P1560" i="5" s="1"/>
  <c r="N1561" i="5"/>
  <c r="P1561" i="5" s="1"/>
  <c r="N1562" i="5"/>
  <c r="P1562" i="5" s="1"/>
  <c r="N1563" i="5"/>
  <c r="P1563" i="5" s="1"/>
  <c r="N1564" i="5"/>
  <c r="P1564" i="5" s="1"/>
  <c r="N1565" i="5"/>
  <c r="P1565" i="5" s="1"/>
  <c r="N1566" i="5"/>
  <c r="P1566" i="5" s="1"/>
  <c r="N1567" i="5"/>
  <c r="P1567" i="5" s="1"/>
  <c r="N1568" i="5"/>
  <c r="P1568" i="5" s="1"/>
  <c r="N1569" i="5"/>
  <c r="P1569" i="5" s="1"/>
  <c r="N1570" i="5"/>
  <c r="P1570" i="5" s="1"/>
  <c r="N1571" i="5"/>
  <c r="P1571" i="5" s="1"/>
  <c r="N1572" i="5"/>
  <c r="P1572" i="5" s="1"/>
  <c r="N1573" i="5"/>
  <c r="P1573" i="5" s="1"/>
  <c r="N1574" i="5"/>
  <c r="P1574" i="5" s="1"/>
  <c r="N1575" i="5"/>
  <c r="P1575" i="5" s="1"/>
  <c r="N1576" i="5"/>
  <c r="P1576" i="5" s="1"/>
  <c r="N1577" i="5"/>
  <c r="P1577" i="5" s="1"/>
  <c r="N1578" i="5"/>
  <c r="P1578" i="5" s="1"/>
  <c r="N1579" i="5"/>
  <c r="P1579" i="5" s="1"/>
  <c r="N1580" i="5"/>
  <c r="P1580" i="5" s="1"/>
  <c r="N1581" i="5"/>
  <c r="P1581" i="5" s="1"/>
  <c r="N1582" i="5"/>
  <c r="P1582" i="5" s="1"/>
  <c r="N1583" i="5"/>
  <c r="P1583" i="5" s="1"/>
  <c r="N1584" i="5"/>
  <c r="P1584" i="5" s="1"/>
  <c r="N1585" i="5"/>
  <c r="P1585" i="5" s="1"/>
  <c r="N1586" i="5"/>
  <c r="P1586" i="5" s="1"/>
  <c r="N1587" i="5"/>
  <c r="P1587" i="5" s="1"/>
  <c r="N1588" i="5"/>
  <c r="P1588" i="5" s="1"/>
  <c r="N1589" i="5"/>
  <c r="P1589" i="5" s="1"/>
  <c r="N1590" i="5"/>
  <c r="P1590" i="5" s="1"/>
  <c r="N1591" i="5"/>
  <c r="P1591" i="5" s="1"/>
  <c r="N1592" i="5"/>
  <c r="P1592" i="5" s="1"/>
  <c r="N1593" i="5"/>
  <c r="P1593" i="5" s="1"/>
  <c r="N1594" i="5"/>
  <c r="P1594" i="5" s="1"/>
  <c r="N1595" i="5"/>
  <c r="P1595" i="5" s="1"/>
  <c r="N1596" i="5"/>
  <c r="P1596" i="5" s="1"/>
  <c r="N1597" i="5"/>
  <c r="P1597" i="5" s="1"/>
  <c r="N1598" i="5"/>
  <c r="P1598" i="5" s="1"/>
  <c r="N1599" i="5"/>
  <c r="P1599" i="5" s="1"/>
  <c r="N1600" i="5"/>
  <c r="P1600" i="5" s="1"/>
  <c r="N1601" i="5"/>
  <c r="P1601" i="5" s="1"/>
  <c r="N1602" i="5"/>
  <c r="P1602" i="5" s="1"/>
  <c r="N1603" i="5"/>
  <c r="P1603" i="5" s="1"/>
  <c r="N1604" i="5"/>
  <c r="P1604" i="5" s="1"/>
  <c r="N1605" i="5"/>
  <c r="P1605" i="5" s="1"/>
  <c r="N1606" i="5"/>
  <c r="P1606" i="5" s="1"/>
  <c r="N1607" i="5"/>
  <c r="P1607" i="5" s="1"/>
  <c r="N1608" i="5"/>
  <c r="P1608" i="5" s="1"/>
  <c r="N1609" i="5"/>
  <c r="P1609" i="5" s="1"/>
  <c r="N1610" i="5"/>
  <c r="P1610" i="5" s="1"/>
  <c r="N1611" i="5"/>
  <c r="P1611" i="5" s="1"/>
  <c r="N1612" i="5"/>
  <c r="P1612" i="5" s="1"/>
  <c r="N1613" i="5"/>
  <c r="P1613" i="5" s="1"/>
  <c r="N1614" i="5"/>
  <c r="P1614" i="5" s="1"/>
  <c r="N1615" i="5"/>
  <c r="P1615" i="5" s="1"/>
  <c r="N1616" i="5"/>
  <c r="P1616" i="5" s="1"/>
  <c r="N1617" i="5"/>
  <c r="P1617" i="5" s="1"/>
  <c r="N1618" i="5"/>
  <c r="P1618" i="5" s="1"/>
  <c r="N1619" i="5"/>
  <c r="P1619" i="5" s="1"/>
  <c r="N1620" i="5"/>
  <c r="P1620" i="5" s="1"/>
  <c r="N1621" i="5"/>
  <c r="P1621" i="5" s="1"/>
  <c r="N1622" i="5"/>
  <c r="P1622" i="5" s="1"/>
  <c r="N1623" i="5"/>
  <c r="P1623" i="5" s="1"/>
  <c r="N1624" i="5"/>
  <c r="P1624" i="5" s="1"/>
  <c r="N1625" i="5"/>
  <c r="P1625" i="5" s="1"/>
  <c r="N1626" i="5"/>
  <c r="P1626" i="5" s="1"/>
  <c r="N1627" i="5"/>
  <c r="P1627" i="5" s="1"/>
  <c r="N1628" i="5"/>
  <c r="P1628" i="5" s="1"/>
  <c r="N1629" i="5"/>
  <c r="P1629" i="5" s="1"/>
  <c r="N1630" i="5"/>
  <c r="P1630" i="5" s="1"/>
  <c r="N1631" i="5"/>
  <c r="P1631" i="5" s="1"/>
  <c r="N1632" i="5"/>
  <c r="P1632" i="5" s="1"/>
  <c r="N1633" i="5"/>
  <c r="P1633" i="5" s="1"/>
  <c r="N1634" i="5"/>
  <c r="P1634" i="5" s="1"/>
  <c r="N1635" i="5"/>
  <c r="P1635" i="5" s="1"/>
  <c r="N1636" i="5"/>
  <c r="P1636" i="5" s="1"/>
  <c r="N1637" i="5"/>
  <c r="P1637" i="5" s="1"/>
  <c r="N1638" i="5"/>
  <c r="P1638" i="5" s="1"/>
  <c r="N1639" i="5"/>
  <c r="P1639" i="5" s="1"/>
  <c r="N1640" i="5"/>
  <c r="P1640" i="5" s="1"/>
  <c r="N1641" i="5"/>
  <c r="P1641" i="5" s="1"/>
  <c r="N1642" i="5"/>
  <c r="P1642" i="5" s="1"/>
  <c r="N1643" i="5"/>
  <c r="P1643" i="5" s="1"/>
  <c r="N1644" i="5"/>
  <c r="P1644" i="5" s="1"/>
  <c r="N1645" i="5"/>
  <c r="P1645" i="5" s="1"/>
  <c r="N1646" i="5"/>
  <c r="P1646" i="5" s="1"/>
  <c r="N1647" i="5"/>
  <c r="P1647" i="5" s="1"/>
  <c r="N1648" i="5"/>
  <c r="P1648" i="5" s="1"/>
  <c r="N1649" i="5"/>
  <c r="P1649" i="5" s="1"/>
  <c r="N1650" i="5"/>
  <c r="P1650" i="5" s="1"/>
  <c r="N1651" i="5"/>
  <c r="P1651" i="5" s="1"/>
  <c r="N1652" i="5"/>
  <c r="P1652" i="5" s="1"/>
  <c r="N1653" i="5"/>
  <c r="P1653" i="5" s="1"/>
  <c r="N1654" i="5"/>
  <c r="P1654" i="5" s="1"/>
  <c r="N1655" i="5"/>
  <c r="P1655" i="5" s="1"/>
  <c r="N1656" i="5"/>
  <c r="P1656" i="5" s="1"/>
  <c r="N1657" i="5"/>
  <c r="P1657" i="5" s="1"/>
  <c r="N1658" i="5"/>
  <c r="P1658" i="5" s="1"/>
  <c r="N1659" i="5"/>
  <c r="P1659" i="5" s="1"/>
  <c r="N1660" i="5"/>
  <c r="P1660" i="5" s="1"/>
  <c r="N1661" i="5"/>
  <c r="P1661" i="5" s="1"/>
  <c r="N1662" i="5"/>
  <c r="P1662" i="5" s="1"/>
  <c r="N1663" i="5"/>
  <c r="P1663" i="5" s="1"/>
  <c r="N1664" i="5"/>
  <c r="P1664" i="5" s="1"/>
  <c r="N1665" i="5"/>
  <c r="P1665" i="5" s="1"/>
  <c r="N1666" i="5"/>
  <c r="P1666" i="5" s="1"/>
  <c r="N1667" i="5"/>
  <c r="P1667" i="5" s="1"/>
  <c r="N1668" i="5"/>
  <c r="P1668" i="5" s="1"/>
  <c r="N1669" i="5"/>
  <c r="P1669" i="5" s="1"/>
  <c r="N1670" i="5"/>
  <c r="P1670" i="5" s="1"/>
  <c r="N1671" i="5"/>
  <c r="P1671" i="5" s="1"/>
  <c r="N1672" i="5"/>
  <c r="P1672" i="5" s="1"/>
  <c r="N1673" i="5"/>
  <c r="P1673" i="5" s="1"/>
  <c r="N1674" i="5"/>
  <c r="P1674" i="5" s="1"/>
  <c r="N1675" i="5"/>
  <c r="P1675" i="5" s="1"/>
  <c r="N1676" i="5"/>
  <c r="P1676" i="5" s="1"/>
  <c r="N1677" i="5"/>
  <c r="P1677" i="5" s="1"/>
  <c r="N1678" i="5"/>
  <c r="P1678" i="5" s="1"/>
  <c r="N1679" i="5"/>
  <c r="P1679" i="5" s="1"/>
  <c r="N1680" i="5"/>
  <c r="P1680" i="5" s="1"/>
  <c r="N1681" i="5"/>
  <c r="P1681" i="5" s="1"/>
  <c r="N1682" i="5"/>
  <c r="P1682" i="5" s="1"/>
  <c r="N1683" i="5"/>
  <c r="P1683" i="5" s="1"/>
  <c r="N1684" i="5"/>
  <c r="P1684" i="5" s="1"/>
  <c r="N1685" i="5"/>
  <c r="P1685" i="5" s="1"/>
  <c r="N1686" i="5"/>
  <c r="P1686" i="5" s="1"/>
  <c r="N1687" i="5"/>
  <c r="P1687" i="5" s="1"/>
  <c r="N1688" i="5"/>
  <c r="P1688" i="5" s="1"/>
  <c r="N1689" i="5"/>
  <c r="P1689" i="5" s="1"/>
  <c r="N1690" i="5"/>
  <c r="P1690" i="5" s="1"/>
  <c r="N1691" i="5"/>
  <c r="P1691" i="5" s="1"/>
  <c r="N1692" i="5"/>
  <c r="P1692" i="5" s="1"/>
  <c r="N1693" i="5"/>
  <c r="P1693" i="5" s="1"/>
  <c r="N1694" i="5"/>
  <c r="P1694" i="5" s="1"/>
  <c r="N1695" i="5"/>
  <c r="P1695" i="5" s="1"/>
  <c r="N1696" i="5"/>
  <c r="P1696" i="5" s="1"/>
  <c r="N1697" i="5"/>
  <c r="P1697" i="5" s="1"/>
  <c r="N1698" i="5"/>
  <c r="P1698" i="5" s="1"/>
  <c r="N1699" i="5"/>
  <c r="P1699" i="5" s="1"/>
  <c r="N1700" i="5"/>
  <c r="P1700" i="5" s="1"/>
  <c r="N1701" i="5"/>
  <c r="P1701" i="5" s="1"/>
  <c r="N1702" i="5"/>
  <c r="P1702" i="5" s="1"/>
  <c r="N1703" i="5"/>
  <c r="P1703" i="5" s="1"/>
  <c r="N1704" i="5"/>
  <c r="P1704" i="5" s="1"/>
  <c r="N1705" i="5"/>
  <c r="P1705" i="5" s="1"/>
  <c r="N1706" i="5"/>
  <c r="P1706" i="5" s="1"/>
  <c r="N1707" i="5"/>
  <c r="P1707" i="5" s="1"/>
  <c r="N1708" i="5"/>
  <c r="P1708" i="5" s="1"/>
  <c r="N1709" i="5"/>
  <c r="P1709" i="5" s="1"/>
  <c r="N1710" i="5"/>
  <c r="P1710" i="5" s="1"/>
  <c r="N1711" i="5"/>
  <c r="P1711" i="5" s="1"/>
  <c r="N1712" i="5"/>
  <c r="P1712" i="5" s="1"/>
  <c r="N1713" i="5"/>
  <c r="P1713" i="5" s="1"/>
  <c r="N1714" i="5"/>
  <c r="P1714" i="5" s="1"/>
  <c r="N1715" i="5"/>
  <c r="P1715" i="5" s="1"/>
  <c r="N1716" i="5"/>
  <c r="P1716" i="5" s="1"/>
  <c r="N1717" i="5"/>
  <c r="P1717" i="5" s="1"/>
  <c r="N1718" i="5"/>
  <c r="P1718" i="5" s="1"/>
  <c r="N1719" i="5"/>
  <c r="P1719" i="5" s="1"/>
  <c r="N1720" i="5"/>
  <c r="P1720" i="5" s="1"/>
  <c r="N1721" i="5"/>
  <c r="P1721" i="5" s="1"/>
  <c r="N1722" i="5"/>
  <c r="P1722" i="5" s="1"/>
  <c r="N1723" i="5"/>
  <c r="P1723" i="5" s="1"/>
  <c r="N1724" i="5"/>
  <c r="P1724" i="5" s="1"/>
  <c r="N1725" i="5"/>
  <c r="P1725" i="5" s="1"/>
  <c r="N1726" i="5"/>
  <c r="P1726" i="5" s="1"/>
  <c r="N1727" i="5"/>
  <c r="P1727" i="5" s="1"/>
  <c r="N1728" i="5"/>
  <c r="P1728" i="5" s="1"/>
  <c r="N1729" i="5"/>
  <c r="P1729" i="5" s="1"/>
  <c r="N1730" i="5"/>
  <c r="P1730" i="5" s="1"/>
  <c r="N1731" i="5"/>
  <c r="P1731" i="5" s="1"/>
  <c r="N1732" i="5"/>
  <c r="P1732" i="5" s="1"/>
  <c r="N1733" i="5"/>
  <c r="P1733" i="5" s="1"/>
  <c r="N1734" i="5"/>
  <c r="P1734" i="5" s="1"/>
  <c r="N1735" i="5"/>
  <c r="P1735" i="5" s="1"/>
  <c r="N1736" i="5"/>
  <c r="P1736" i="5" s="1"/>
  <c r="N1737" i="5"/>
  <c r="P1737" i="5" s="1"/>
  <c r="N1738" i="5"/>
  <c r="P1738" i="5" s="1"/>
  <c r="N1739" i="5"/>
  <c r="P1739" i="5" s="1"/>
  <c r="N1740" i="5"/>
  <c r="P1740" i="5" s="1"/>
  <c r="N1741" i="5"/>
  <c r="P1741" i="5" s="1"/>
  <c r="N1742" i="5"/>
  <c r="P1742" i="5" s="1"/>
  <c r="N1743" i="5"/>
  <c r="P1743" i="5" s="1"/>
  <c r="N1744" i="5"/>
  <c r="P1744" i="5" s="1"/>
  <c r="N1745" i="5"/>
  <c r="P1745" i="5" s="1"/>
  <c r="N1746" i="5"/>
  <c r="P1746" i="5" s="1"/>
  <c r="N1747" i="5"/>
  <c r="P1747" i="5" s="1"/>
  <c r="N1748" i="5"/>
  <c r="P1748" i="5" s="1"/>
  <c r="N1749" i="5"/>
  <c r="P1749" i="5" s="1"/>
  <c r="N1750" i="5"/>
  <c r="P1750" i="5" s="1"/>
  <c r="N1751" i="5"/>
  <c r="P1751" i="5" s="1"/>
  <c r="N1752" i="5"/>
  <c r="P1752" i="5" s="1"/>
  <c r="N1753" i="5"/>
  <c r="P1753" i="5" s="1"/>
  <c r="N1754" i="5"/>
  <c r="P1754" i="5" s="1"/>
  <c r="N1755" i="5"/>
  <c r="P1755" i="5" s="1"/>
  <c r="N1756" i="5"/>
  <c r="P1756" i="5" s="1"/>
  <c r="N1757" i="5"/>
  <c r="P1757" i="5" s="1"/>
  <c r="N1758" i="5"/>
  <c r="P1758" i="5" s="1"/>
  <c r="N1759" i="5"/>
  <c r="P1759" i="5" s="1"/>
  <c r="N1760" i="5"/>
  <c r="P1760" i="5" s="1"/>
  <c r="N1761" i="5"/>
  <c r="P1761" i="5" s="1"/>
  <c r="N1762" i="5"/>
  <c r="P1762" i="5" s="1"/>
  <c r="N1763" i="5"/>
  <c r="P1763" i="5" s="1"/>
  <c r="N1764" i="5"/>
  <c r="P1764" i="5" s="1"/>
  <c r="N1765" i="5"/>
  <c r="P1765" i="5" s="1"/>
  <c r="N1766" i="5"/>
  <c r="P1766" i="5" s="1"/>
  <c r="N1767" i="5"/>
  <c r="P1767" i="5" s="1"/>
  <c r="N1768" i="5"/>
  <c r="P1768" i="5" s="1"/>
  <c r="N1769" i="5"/>
  <c r="P1769" i="5" s="1"/>
  <c r="N1770" i="5"/>
  <c r="P1770" i="5" s="1"/>
  <c r="N1771" i="5"/>
  <c r="P1771" i="5" s="1"/>
  <c r="N1772" i="5"/>
  <c r="P1772" i="5" s="1"/>
  <c r="N1773" i="5"/>
  <c r="P1773" i="5" s="1"/>
  <c r="N1774" i="5"/>
  <c r="P1774" i="5" s="1"/>
  <c r="N1775" i="5"/>
  <c r="P1775" i="5" s="1"/>
  <c r="N1776" i="5"/>
  <c r="P1776" i="5" s="1"/>
  <c r="N1777" i="5"/>
  <c r="P1777" i="5" s="1"/>
  <c r="N1778" i="5"/>
  <c r="P1778" i="5" s="1"/>
  <c r="N1779" i="5"/>
  <c r="P1779" i="5" s="1"/>
  <c r="N1780" i="5"/>
  <c r="P1780" i="5" s="1"/>
  <c r="N1781" i="5"/>
  <c r="P1781" i="5" s="1"/>
  <c r="N1782" i="5"/>
  <c r="P1782" i="5" s="1"/>
  <c r="N1783" i="5"/>
  <c r="P1783" i="5" s="1"/>
  <c r="N1784" i="5"/>
  <c r="P1784" i="5" s="1"/>
  <c r="N1785" i="5"/>
  <c r="P1785" i="5" s="1"/>
  <c r="N1786" i="5"/>
  <c r="P1786" i="5" s="1"/>
  <c r="N1787" i="5"/>
  <c r="P1787" i="5" s="1"/>
  <c r="N1788" i="5"/>
  <c r="P1788" i="5" s="1"/>
  <c r="N1789" i="5"/>
  <c r="P1789" i="5" s="1"/>
  <c r="N1790" i="5"/>
  <c r="P1790" i="5" s="1"/>
  <c r="N1791" i="5"/>
  <c r="P1791" i="5" s="1"/>
  <c r="N1792" i="5"/>
  <c r="P1792" i="5" s="1"/>
  <c r="N1793" i="5"/>
  <c r="P1793" i="5" s="1"/>
  <c r="N1794" i="5"/>
  <c r="P1794" i="5" s="1"/>
  <c r="N1795" i="5"/>
  <c r="P1795" i="5" s="1"/>
  <c r="N1796" i="5"/>
  <c r="P1796" i="5" s="1"/>
  <c r="N1797" i="5"/>
  <c r="P1797" i="5" s="1"/>
  <c r="N1798" i="5"/>
  <c r="P1798" i="5" s="1"/>
  <c r="N1799" i="5"/>
  <c r="P1799" i="5" s="1"/>
  <c r="N1800" i="5"/>
  <c r="P1800" i="5" s="1"/>
  <c r="N1801" i="5"/>
  <c r="P1801" i="5" s="1"/>
  <c r="N1802" i="5"/>
  <c r="P1802" i="5" s="1"/>
  <c r="N1803" i="5"/>
  <c r="P1803" i="5" s="1"/>
  <c r="N1804" i="5"/>
  <c r="P1804" i="5" s="1"/>
  <c r="N1805" i="5"/>
  <c r="P1805" i="5" s="1"/>
  <c r="N1806" i="5"/>
  <c r="P1806" i="5" s="1"/>
  <c r="N1807" i="5"/>
  <c r="P1807" i="5" s="1"/>
  <c r="N1808" i="5"/>
  <c r="P1808" i="5" s="1"/>
  <c r="N1809" i="5"/>
  <c r="P1809" i="5" s="1"/>
  <c r="N1810" i="5"/>
  <c r="P1810" i="5" s="1"/>
  <c r="N1811" i="5"/>
  <c r="P1811" i="5" s="1"/>
  <c r="N1812" i="5"/>
  <c r="P1812" i="5" s="1"/>
  <c r="N1813" i="5"/>
  <c r="P1813" i="5" s="1"/>
  <c r="N1814" i="5"/>
  <c r="P1814" i="5" s="1"/>
  <c r="N1815" i="5"/>
  <c r="P1815" i="5" s="1"/>
  <c r="N1816" i="5"/>
  <c r="P1816" i="5" s="1"/>
  <c r="N1817" i="5"/>
  <c r="P1817" i="5" s="1"/>
  <c r="N1818" i="5"/>
  <c r="P1818" i="5" s="1"/>
  <c r="N1819" i="5"/>
  <c r="P1819" i="5" s="1"/>
  <c r="N1820" i="5"/>
  <c r="P1820" i="5" s="1"/>
  <c r="N1821" i="5"/>
  <c r="P1821" i="5" s="1"/>
  <c r="N1822" i="5"/>
  <c r="P1822" i="5" s="1"/>
  <c r="N1823" i="5"/>
  <c r="P1823" i="5" s="1"/>
  <c r="N1824" i="5"/>
  <c r="P1824" i="5" s="1"/>
  <c r="N1825" i="5"/>
  <c r="P1825" i="5" s="1"/>
  <c r="N1826" i="5"/>
  <c r="P1826" i="5" s="1"/>
  <c r="N1827" i="5"/>
  <c r="P1827" i="5" s="1"/>
  <c r="N1828" i="5"/>
  <c r="P1828" i="5" s="1"/>
  <c r="N1829" i="5"/>
  <c r="P1829" i="5" s="1"/>
  <c r="N1830" i="5"/>
  <c r="P1830" i="5" s="1"/>
  <c r="N1831" i="5"/>
  <c r="P1831" i="5" s="1"/>
  <c r="N1832" i="5"/>
  <c r="P1832" i="5" s="1"/>
  <c r="N1833" i="5"/>
  <c r="P1833" i="5" s="1"/>
  <c r="N1834" i="5"/>
  <c r="P1834" i="5" s="1"/>
  <c r="N1835" i="5"/>
  <c r="P1835" i="5" s="1"/>
  <c r="N1836" i="5"/>
  <c r="P1836" i="5" s="1"/>
  <c r="N1837" i="5"/>
  <c r="P1837" i="5" s="1"/>
  <c r="N1838" i="5"/>
  <c r="P1838" i="5" s="1"/>
  <c r="N1839" i="5"/>
  <c r="P1839" i="5" s="1"/>
  <c r="N1840" i="5"/>
  <c r="P1840" i="5" s="1"/>
  <c r="N1841" i="5"/>
  <c r="P1841" i="5" s="1"/>
  <c r="N1842" i="5"/>
  <c r="P1842" i="5" s="1"/>
  <c r="N1843" i="5"/>
  <c r="P1843" i="5" s="1"/>
  <c r="N1844" i="5"/>
  <c r="P1844" i="5" s="1"/>
  <c r="N1845" i="5"/>
  <c r="P1845" i="5" s="1"/>
  <c r="N1846" i="5"/>
  <c r="P1846" i="5" s="1"/>
  <c r="N1847" i="5"/>
  <c r="P1847" i="5" s="1"/>
  <c r="N1848" i="5"/>
  <c r="P1848" i="5" s="1"/>
  <c r="N1849" i="5"/>
  <c r="P1849" i="5" s="1"/>
  <c r="N1850" i="5"/>
  <c r="P1850" i="5" s="1"/>
  <c r="N1851" i="5"/>
  <c r="P1851" i="5" s="1"/>
  <c r="N1852" i="5"/>
  <c r="P1852" i="5" s="1"/>
  <c r="N1853" i="5"/>
  <c r="P1853" i="5" s="1"/>
  <c r="N1854" i="5"/>
  <c r="P1854" i="5" s="1"/>
  <c r="N1855" i="5"/>
  <c r="P1855" i="5" s="1"/>
  <c r="N1856" i="5"/>
  <c r="P1856" i="5" s="1"/>
  <c r="N1857" i="5"/>
  <c r="P1857" i="5" s="1"/>
  <c r="N1858" i="5"/>
  <c r="P1858" i="5" s="1"/>
  <c r="N1859" i="5"/>
  <c r="P1859" i="5" s="1"/>
  <c r="N1860" i="5"/>
  <c r="P1860" i="5" s="1"/>
  <c r="N1861" i="5"/>
  <c r="P1861" i="5" s="1"/>
  <c r="N1862" i="5"/>
  <c r="P1862" i="5" s="1"/>
  <c r="N1863" i="5"/>
  <c r="P1863" i="5" s="1"/>
  <c r="N1864" i="5"/>
  <c r="P1864" i="5" s="1"/>
  <c r="N1865" i="5"/>
  <c r="P1865" i="5" s="1"/>
  <c r="N1866" i="5"/>
  <c r="P1866" i="5" s="1"/>
  <c r="N1867" i="5"/>
  <c r="P1867" i="5" s="1"/>
  <c r="N1868" i="5"/>
  <c r="P1868" i="5" s="1"/>
  <c r="N1869" i="5"/>
  <c r="P1869" i="5" s="1"/>
  <c r="N1870" i="5"/>
  <c r="P1870" i="5" s="1"/>
  <c r="N1871" i="5"/>
  <c r="P1871" i="5" s="1"/>
  <c r="N1872" i="5"/>
  <c r="P1872" i="5" s="1"/>
  <c r="N1873" i="5"/>
  <c r="P1873" i="5" s="1"/>
  <c r="N1874" i="5"/>
  <c r="P1874" i="5" s="1"/>
  <c r="N1875" i="5"/>
  <c r="P1875" i="5" s="1"/>
  <c r="N1876" i="5"/>
  <c r="P1876" i="5" s="1"/>
  <c r="N1877" i="5"/>
  <c r="P1877" i="5" s="1"/>
  <c r="N1878" i="5"/>
  <c r="P1878" i="5" s="1"/>
  <c r="N1879" i="5"/>
  <c r="P1879" i="5" s="1"/>
  <c r="N1880" i="5"/>
  <c r="P1880" i="5" s="1"/>
  <c r="N1881" i="5"/>
  <c r="P1881" i="5" s="1"/>
  <c r="N1882" i="5"/>
  <c r="P1882" i="5" s="1"/>
  <c r="N1883" i="5"/>
  <c r="P1883" i="5" s="1"/>
  <c r="N1884" i="5"/>
  <c r="P1884" i="5" s="1"/>
  <c r="N1885" i="5"/>
  <c r="P1885" i="5" s="1"/>
  <c r="N1886" i="5"/>
  <c r="P1886" i="5" s="1"/>
  <c r="N1887" i="5"/>
  <c r="P1887" i="5" s="1"/>
  <c r="N1888" i="5"/>
  <c r="P1888" i="5" s="1"/>
  <c r="N1889" i="5"/>
  <c r="P1889" i="5" s="1"/>
  <c r="N1890" i="5"/>
  <c r="P1890" i="5" s="1"/>
  <c r="N1891" i="5"/>
  <c r="P1891" i="5" s="1"/>
  <c r="N1892" i="5"/>
  <c r="P1892" i="5" s="1"/>
  <c r="N1893" i="5"/>
  <c r="P1893" i="5" s="1"/>
  <c r="N1894" i="5"/>
  <c r="P1894" i="5" s="1"/>
  <c r="N1895" i="5"/>
  <c r="P1895" i="5" s="1"/>
  <c r="N1896" i="5"/>
  <c r="P1896" i="5" s="1"/>
  <c r="N1897" i="5"/>
  <c r="P1897" i="5" s="1"/>
  <c r="N1898" i="5"/>
  <c r="P1898" i="5" s="1"/>
  <c r="N1899" i="5"/>
  <c r="P1899" i="5" s="1"/>
  <c r="N1900" i="5"/>
  <c r="P1900" i="5" s="1"/>
  <c r="N1901" i="5"/>
  <c r="P1901" i="5" s="1"/>
  <c r="N1902" i="5"/>
  <c r="P1902" i="5" s="1"/>
  <c r="N1903" i="5"/>
  <c r="P1903" i="5" s="1"/>
  <c r="N1904" i="5"/>
  <c r="P1904" i="5" s="1"/>
  <c r="N1905" i="5"/>
  <c r="P1905" i="5" s="1"/>
  <c r="N1906" i="5"/>
  <c r="P1906" i="5" s="1"/>
  <c r="N1907" i="5"/>
  <c r="P1907" i="5" s="1"/>
  <c r="N1908" i="5"/>
  <c r="P1908" i="5" s="1"/>
  <c r="N1909" i="5"/>
  <c r="P1909" i="5" s="1"/>
  <c r="N1910" i="5"/>
  <c r="P1910" i="5" s="1"/>
  <c r="N1911" i="5"/>
  <c r="P1911" i="5" s="1"/>
  <c r="N1912" i="5"/>
  <c r="P1912" i="5" s="1"/>
  <c r="N1913" i="5"/>
  <c r="P1913" i="5" s="1"/>
  <c r="N1914" i="5"/>
  <c r="P1914" i="5" s="1"/>
  <c r="N1915" i="5"/>
  <c r="P1915" i="5" s="1"/>
  <c r="N1916" i="5"/>
  <c r="P1916" i="5" s="1"/>
  <c r="N1917" i="5"/>
  <c r="P1917" i="5" s="1"/>
  <c r="N1918" i="5"/>
  <c r="P1918" i="5" s="1"/>
  <c r="N1919" i="5"/>
  <c r="P1919" i="5" s="1"/>
  <c r="N1920" i="5"/>
  <c r="P1920" i="5" s="1"/>
  <c r="N1921" i="5"/>
  <c r="P1921" i="5" s="1"/>
  <c r="N1922" i="5"/>
  <c r="P1922" i="5" s="1"/>
  <c r="N1923" i="5"/>
  <c r="P1923" i="5" s="1"/>
  <c r="N1924" i="5"/>
  <c r="P1924" i="5" s="1"/>
  <c r="N1925" i="5"/>
  <c r="P1925" i="5" s="1"/>
  <c r="N1926" i="5"/>
  <c r="P1926" i="5" s="1"/>
  <c r="N1927" i="5"/>
  <c r="P1927" i="5" s="1"/>
  <c r="N1928" i="5"/>
  <c r="P1928" i="5" s="1"/>
  <c r="N1929" i="5"/>
  <c r="P1929" i="5" s="1"/>
  <c r="N1930" i="5"/>
  <c r="P1930" i="5" s="1"/>
  <c r="N1931" i="5"/>
  <c r="P1931" i="5" s="1"/>
  <c r="N1932" i="5"/>
  <c r="P1932" i="5" s="1"/>
  <c r="N1933" i="5"/>
  <c r="P1933" i="5" s="1"/>
  <c r="N1934" i="5"/>
  <c r="P1934" i="5" s="1"/>
  <c r="N1935" i="5"/>
  <c r="P1935" i="5" s="1"/>
  <c r="N1936" i="5"/>
  <c r="P1936" i="5" s="1"/>
  <c r="N1937" i="5"/>
  <c r="P1937" i="5" s="1"/>
  <c r="N1938" i="5"/>
  <c r="P1938" i="5" s="1"/>
  <c r="N1939" i="5"/>
  <c r="P1939" i="5" s="1"/>
  <c r="N1940" i="5"/>
  <c r="P1940" i="5" s="1"/>
  <c r="N1941" i="5"/>
  <c r="P1941" i="5" s="1"/>
  <c r="N1942" i="5"/>
  <c r="P1942" i="5" s="1"/>
  <c r="N1943" i="5"/>
  <c r="P1943" i="5" s="1"/>
  <c r="N1944" i="5"/>
  <c r="P1944" i="5" s="1"/>
  <c r="N1945" i="5"/>
  <c r="P1945" i="5" s="1"/>
  <c r="N1946" i="5"/>
  <c r="P1946" i="5" s="1"/>
  <c r="N1947" i="5"/>
  <c r="P1947" i="5" s="1"/>
  <c r="N1948" i="5"/>
  <c r="P1948" i="5" s="1"/>
  <c r="N1949" i="5"/>
  <c r="P1949" i="5" s="1"/>
  <c r="N1950" i="5"/>
  <c r="P1950" i="5" s="1"/>
  <c r="N1951" i="5"/>
  <c r="P1951" i="5" s="1"/>
  <c r="N1952" i="5"/>
  <c r="P1952" i="5" s="1"/>
  <c r="N1953" i="5"/>
  <c r="P1953" i="5" s="1"/>
  <c r="N1954" i="5"/>
  <c r="P1954" i="5" s="1"/>
  <c r="N1955" i="5"/>
  <c r="P1955" i="5" s="1"/>
  <c r="N1956" i="5"/>
  <c r="P1956" i="5" s="1"/>
  <c r="N1957" i="5"/>
  <c r="P1957" i="5" s="1"/>
  <c r="N1958" i="5"/>
  <c r="P1958" i="5" s="1"/>
  <c r="N1959" i="5"/>
  <c r="P1959" i="5" s="1"/>
  <c r="N1960" i="5"/>
  <c r="P1960" i="5" s="1"/>
  <c r="N1961" i="5"/>
  <c r="P1961" i="5" s="1"/>
  <c r="N1962" i="5"/>
  <c r="P1962" i="5" s="1"/>
  <c r="N1963" i="5"/>
  <c r="P1963" i="5" s="1"/>
  <c r="N1964" i="5"/>
  <c r="P1964" i="5" s="1"/>
  <c r="N1965" i="5"/>
  <c r="P1965" i="5" s="1"/>
  <c r="N1966" i="5"/>
  <c r="P1966" i="5" s="1"/>
  <c r="N1967" i="5"/>
  <c r="P1967" i="5" s="1"/>
  <c r="N1968" i="5"/>
  <c r="P1968" i="5" s="1"/>
  <c r="N1969" i="5"/>
  <c r="P1969" i="5" s="1"/>
  <c r="N1970" i="5"/>
  <c r="P1970" i="5" s="1"/>
  <c r="N1971" i="5"/>
  <c r="P1971" i="5" s="1"/>
  <c r="N1972" i="5"/>
  <c r="P1972" i="5" s="1"/>
  <c r="N1973" i="5"/>
  <c r="P1973" i="5" s="1"/>
  <c r="N1974" i="5"/>
  <c r="P1974" i="5" s="1"/>
  <c r="N1975" i="5"/>
  <c r="P1975" i="5" s="1"/>
  <c r="N1976" i="5"/>
  <c r="P1976" i="5" s="1"/>
  <c r="N1977" i="5"/>
  <c r="P1977" i="5" s="1"/>
  <c r="N1978" i="5"/>
  <c r="P1978" i="5" s="1"/>
  <c r="N1979" i="5"/>
  <c r="P1979" i="5" s="1"/>
  <c r="N1980" i="5"/>
  <c r="P1980" i="5" s="1"/>
  <c r="N1981" i="5"/>
  <c r="P1981" i="5" s="1"/>
  <c r="N1982" i="5"/>
  <c r="P1982" i="5" s="1"/>
  <c r="N1983" i="5"/>
  <c r="P1983" i="5" s="1"/>
  <c r="N1984" i="5"/>
  <c r="P1984" i="5" s="1"/>
  <c r="N1985" i="5"/>
  <c r="P1985" i="5" s="1"/>
  <c r="N1986" i="5"/>
  <c r="P1986" i="5" s="1"/>
  <c r="N1987" i="5"/>
  <c r="P1987" i="5" s="1"/>
  <c r="N1988" i="5"/>
  <c r="P1988" i="5" s="1"/>
  <c r="N1989" i="5"/>
  <c r="P1989" i="5" s="1"/>
  <c r="N1990" i="5"/>
  <c r="P1990" i="5" s="1"/>
  <c r="N1991" i="5"/>
  <c r="P1991" i="5" s="1"/>
  <c r="N1992" i="5"/>
  <c r="P1992" i="5" s="1"/>
  <c r="N1993" i="5"/>
  <c r="P1993" i="5" s="1"/>
  <c r="N1994" i="5"/>
  <c r="P1994" i="5" s="1"/>
  <c r="N1995" i="5"/>
  <c r="P1995" i="5" s="1"/>
  <c r="N1996" i="5"/>
  <c r="P1996" i="5" s="1"/>
  <c r="N1997" i="5"/>
  <c r="P1997" i="5" s="1"/>
  <c r="N1998" i="5"/>
  <c r="P1998" i="5" s="1"/>
  <c r="N1999" i="5"/>
  <c r="P1999" i="5" s="1"/>
  <c r="N2000" i="5"/>
  <c r="P2000" i="5" s="1"/>
  <c r="N2001" i="5"/>
  <c r="P2001" i="5" s="1"/>
  <c r="N2002" i="5"/>
  <c r="P2002" i="5" s="1"/>
  <c r="N2003" i="5"/>
  <c r="P2003" i="5" s="1"/>
  <c r="N2004" i="5"/>
  <c r="P2004" i="5" s="1"/>
  <c r="N2005" i="5"/>
  <c r="P2005" i="5" s="1"/>
  <c r="N2006" i="5"/>
  <c r="P2006" i="5" s="1"/>
  <c r="N2007" i="5"/>
  <c r="P2007" i="5" s="1"/>
  <c r="N2008" i="5"/>
  <c r="P2008" i="5" s="1"/>
  <c r="N2009" i="5"/>
  <c r="P2009" i="5" s="1"/>
  <c r="N2010" i="5"/>
  <c r="P2010" i="5" s="1"/>
  <c r="N2011" i="5"/>
  <c r="P2011" i="5" s="1"/>
  <c r="N2012" i="5"/>
  <c r="P2012" i="5" s="1"/>
  <c r="N2013" i="5"/>
  <c r="P2013" i="5" s="1"/>
  <c r="N2014" i="5"/>
  <c r="P2014" i="5" s="1"/>
  <c r="N2015" i="5"/>
  <c r="P2015" i="5" s="1"/>
  <c r="N2016" i="5"/>
  <c r="P2016" i="5" s="1"/>
  <c r="N2017" i="5"/>
  <c r="P2017" i="5" s="1"/>
  <c r="N2018" i="5"/>
  <c r="P2018" i="5" s="1"/>
  <c r="N2019" i="5"/>
  <c r="P2019" i="5" s="1"/>
  <c r="N2020" i="5"/>
  <c r="P2020" i="5" s="1"/>
  <c r="N2021" i="5"/>
  <c r="P2021" i="5" s="1"/>
  <c r="N2022" i="5"/>
  <c r="P2022" i="5" s="1"/>
  <c r="N2023" i="5"/>
  <c r="P2023" i="5" s="1"/>
  <c r="N2024" i="5"/>
  <c r="P2024" i="5" s="1"/>
  <c r="N2025" i="5"/>
  <c r="P2025" i="5" s="1"/>
  <c r="N2026" i="5"/>
  <c r="P2026" i="5" s="1"/>
  <c r="N2027" i="5"/>
  <c r="P2027" i="5" s="1"/>
  <c r="N2028" i="5"/>
  <c r="P2028" i="5" s="1"/>
  <c r="N2029" i="5"/>
  <c r="P2029" i="5" s="1"/>
  <c r="N2030" i="5"/>
  <c r="P2030" i="5" s="1"/>
  <c r="N2031" i="5"/>
  <c r="P2031" i="5" s="1"/>
  <c r="N2032" i="5"/>
  <c r="P2032" i="5" s="1"/>
  <c r="N2033" i="5"/>
  <c r="P2033" i="5" s="1"/>
  <c r="N2034" i="5"/>
  <c r="P2034" i="5" s="1"/>
  <c r="N2035" i="5"/>
  <c r="P2035" i="5" s="1"/>
  <c r="N2036" i="5"/>
  <c r="P2036" i="5" s="1"/>
  <c r="N2037" i="5"/>
  <c r="P2037" i="5" s="1"/>
  <c r="N2038" i="5"/>
  <c r="P2038" i="5" s="1"/>
  <c r="N2039" i="5"/>
  <c r="P2039" i="5" s="1"/>
  <c r="N2040" i="5"/>
  <c r="P2040" i="5" s="1"/>
  <c r="N2041" i="5"/>
  <c r="P2041" i="5" s="1"/>
  <c r="N2042" i="5"/>
  <c r="P2042" i="5" s="1"/>
  <c r="N2043" i="5"/>
  <c r="P2043" i="5" s="1"/>
  <c r="N2044" i="5"/>
  <c r="P2044" i="5" s="1"/>
  <c r="N2045" i="5"/>
  <c r="P2045" i="5" s="1"/>
  <c r="N2046" i="5"/>
  <c r="P2046" i="5" s="1"/>
  <c r="N2047" i="5"/>
  <c r="P2047" i="5" s="1"/>
  <c r="N2048" i="5"/>
  <c r="P2048" i="5" s="1"/>
  <c r="N2049" i="5"/>
  <c r="P2049" i="5" s="1"/>
  <c r="N2050" i="5"/>
  <c r="P2050" i="5" s="1"/>
  <c r="N2051" i="5"/>
  <c r="P2051" i="5" s="1"/>
  <c r="N2052" i="5"/>
  <c r="P2052" i="5" s="1"/>
  <c r="N2053" i="5"/>
  <c r="P2053" i="5" s="1"/>
  <c r="N2054" i="5"/>
  <c r="P2054" i="5" s="1"/>
  <c r="N2055" i="5"/>
  <c r="P2055" i="5" s="1"/>
  <c r="N2056" i="5"/>
  <c r="P2056" i="5" s="1"/>
  <c r="N2057" i="5"/>
  <c r="P2057" i="5" s="1"/>
  <c r="N2058" i="5"/>
  <c r="P2058" i="5" s="1"/>
  <c r="N2059" i="5"/>
  <c r="P2059" i="5" s="1"/>
  <c r="N2060" i="5"/>
  <c r="P2060" i="5" s="1"/>
  <c r="N2061" i="5"/>
  <c r="P2061" i="5" s="1"/>
  <c r="N2062" i="5"/>
  <c r="P2062" i="5" s="1"/>
  <c r="N2063" i="5"/>
  <c r="P2063" i="5" s="1"/>
  <c r="N2064" i="5"/>
  <c r="P2064" i="5" s="1"/>
  <c r="N2065" i="5"/>
  <c r="P2065" i="5" s="1"/>
  <c r="N2066" i="5"/>
  <c r="P2066" i="5" s="1"/>
  <c r="N2067" i="5"/>
  <c r="P2067" i="5" s="1"/>
  <c r="N2068" i="5"/>
  <c r="P2068" i="5" s="1"/>
  <c r="N2069" i="5"/>
  <c r="P2069" i="5" s="1"/>
  <c r="N2070" i="5"/>
  <c r="P2070" i="5" s="1"/>
  <c r="N2071" i="5"/>
  <c r="P2071" i="5" s="1"/>
  <c r="N2072" i="5"/>
  <c r="P2072" i="5" s="1"/>
  <c r="N2073" i="5"/>
  <c r="P2073" i="5" s="1"/>
  <c r="N2074" i="5"/>
  <c r="P2074" i="5" s="1"/>
  <c r="N2075" i="5"/>
  <c r="P2075" i="5" s="1"/>
  <c r="N2076" i="5"/>
  <c r="P2076" i="5" s="1"/>
  <c r="N2077" i="5"/>
  <c r="P2077" i="5" s="1"/>
  <c r="N2078" i="5"/>
  <c r="P2078" i="5" s="1"/>
  <c r="N2079" i="5"/>
  <c r="P2079" i="5" s="1"/>
  <c r="N2080" i="5"/>
  <c r="P2080" i="5" s="1"/>
  <c r="N2081" i="5"/>
  <c r="P2081" i="5" s="1"/>
  <c r="N2082" i="5"/>
  <c r="P2082" i="5" s="1"/>
  <c r="N2083" i="5"/>
  <c r="P2083" i="5" s="1"/>
  <c r="N2084" i="5"/>
  <c r="P2084" i="5" s="1"/>
  <c r="N2085" i="5"/>
  <c r="P2085" i="5" s="1"/>
  <c r="N2086" i="5"/>
  <c r="P2086" i="5" s="1"/>
  <c r="N2087" i="5"/>
  <c r="P2087" i="5" s="1"/>
  <c r="N2088" i="5"/>
  <c r="P2088" i="5" s="1"/>
  <c r="N2089" i="5"/>
  <c r="P2089" i="5" s="1"/>
  <c r="N2090" i="5"/>
  <c r="P2090" i="5" s="1"/>
  <c r="N2091" i="5"/>
  <c r="P2091" i="5" s="1"/>
  <c r="N2092" i="5"/>
  <c r="P2092" i="5" s="1"/>
  <c r="N2093" i="5"/>
  <c r="P2093" i="5" s="1"/>
  <c r="N2094" i="5"/>
  <c r="P2094" i="5" s="1"/>
  <c r="N2095" i="5"/>
  <c r="P2095" i="5" s="1"/>
  <c r="N2096" i="5"/>
  <c r="P2096" i="5" s="1"/>
  <c r="N2097" i="5"/>
  <c r="P2097" i="5" s="1"/>
  <c r="N2098" i="5"/>
  <c r="P2098" i="5" s="1"/>
  <c r="N2099" i="5"/>
  <c r="P2099" i="5" s="1"/>
  <c r="N2100" i="5"/>
  <c r="P2100" i="5" s="1"/>
  <c r="N2101" i="5"/>
  <c r="P2101" i="5" s="1"/>
  <c r="N2102" i="5"/>
  <c r="P2102" i="5" s="1"/>
  <c r="N2103" i="5"/>
  <c r="P2103" i="5" s="1"/>
  <c r="N2104" i="5"/>
  <c r="P2104" i="5" s="1"/>
  <c r="N2105" i="5"/>
  <c r="P2105" i="5" s="1"/>
  <c r="N2106" i="5"/>
  <c r="P2106" i="5" s="1"/>
  <c r="N2107" i="5"/>
  <c r="P2107" i="5" s="1"/>
  <c r="N2108" i="5"/>
  <c r="P2108" i="5" s="1"/>
  <c r="N2109" i="5"/>
  <c r="P2109" i="5" s="1"/>
  <c r="N2110" i="5"/>
  <c r="P2110" i="5" s="1"/>
  <c r="N2111" i="5"/>
  <c r="P2111" i="5" s="1"/>
  <c r="N2112" i="5"/>
  <c r="P2112" i="5" s="1"/>
  <c r="N2113" i="5"/>
  <c r="P2113" i="5" s="1"/>
  <c r="N2114" i="5"/>
  <c r="P2114" i="5" s="1"/>
  <c r="N2115" i="5"/>
  <c r="P2115" i="5" s="1"/>
  <c r="N2116" i="5"/>
  <c r="P2116" i="5" s="1"/>
  <c r="N2117" i="5"/>
  <c r="P2117" i="5" s="1"/>
  <c r="N2118" i="5"/>
  <c r="P2118" i="5" s="1"/>
  <c r="N2119" i="5"/>
  <c r="P2119" i="5" s="1"/>
  <c r="N2120" i="5"/>
  <c r="P2120" i="5" s="1"/>
  <c r="N2121" i="5"/>
  <c r="P2121" i="5" s="1"/>
  <c r="N2122" i="5"/>
  <c r="P2122" i="5" s="1"/>
  <c r="N2123" i="5"/>
  <c r="P2123" i="5" s="1"/>
  <c r="N2124" i="5"/>
  <c r="P2124" i="5" s="1"/>
  <c r="N2125" i="5"/>
  <c r="P2125" i="5" s="1"/>
  <c r="N2126" i="5"/>
  <c r="P2126" i="5" s="1"/>
  <c r="N2127" i="5"/>
  <c r="P2127" i="5" s="1"/>
  <c r="N2128" i="5"/>
  <c r="P2128" i="5" s="1"/>
  <c r="N2129" i="5"/>
  <c r="P2129" i="5" s="1"/>
  <c r="N2130" i="5"/>
  <c r="P2130" i="5" s="1"/>
  <c r="N2131" i="5"/>
  <c r="P2131" i="5" s="1"/>
  <c r="N2132" i="5"/>
  <c r="P2132" i="5" s="1"/>
  <c r="N2133" i="5"/>
  <c r="P2133" i="5" s="1"/>
  <c r="N2134" i="5"/>
  <c r="P2134" i="5" s="1"/>
  <c r="N2135" i="5"/>
  <c r="P2135" i="5" s="1"/>
  <c r="N2136" i="5"/>
  <c r="P2136" i="5" s="1"/>
  <c r="N2137" i="5"/>
  <c r="P2137" i="5" s="1"/>
  <c r="N2138" i="5"/>
  <c r="P2138" i="5" s="1"/>
  <c r="N2139" i="5"/>
  <c r="P2139" i="5" s="1"/>
  <c r="N2140" i="5"/>
  <c r="P2140" i="5" s="1"/>
  <c r="N2141" i="5"/>
  <c r="P2141" i="5" s="1"/>
  <c r="N2142" i="5"/>
  <c r="P2142" i="5" s="1"/>
  <c r="N2143" i="5"/>
  <c r="P2143" i="5" s="1"/>
  <c r="N2144" i="5"/>
  <c r="P2144" i="5" s="1"/>
  <c r="N2145" i="5"/>
  <c r="P2145" i="5" s="1"/>
  <c r="N2146" i="5"/>
  <c r="P2146" i="5" s="1"/>
  <c r="N2147" i="5"/>
  <c r="P2147" i="5" s="1"/>
  <c r="N2148" i="5"/>
  <c r="P2148" i="5" s="1"/>
  <c r="N2149" i="5"/>
  <c r="P2149" i="5" s="1"/>
  <c r="N2150" i="5"/>
  <c r="P2150" i="5" s="1"/>
  <c r="N2151" i="5"/>
  <c r="P2151" i="5" s="1"/>
  <c r="N2152" i="5"/>
  <c r="P2152" i="5" s="1"/>
  <c r="N2153" i="5"/>
  <c r="P2153" i="5" s="1"/>
  <c r="N2154" i="5"/>
  <c r="P2154" i="5" s="1"/>
  <c r="N2155" i="5"/>
  <c r="P2155" i="5" s="1"/>
  <c r="N2156" i="5"/>
  <c r="P2156" i="5" s="1"/>
  <c r="N2157" i="5"/>
  <c r="P2157" i="5" s="1"/>
  <c r="N2158" i="5"/>
  <c r="P2158" i="5" s="1"/>
  <c r="N2159" i="5"/>
  <c r="P2159" i="5" s="1"/>
  <c r="N2160" i="5"/>
  <c r="P2160" i="5" s="1"/>
  <c r="N2161" i="5"/>
  <c r="P2161" i="5" s="1"/>
  <c r="N2162" i="5"/>
  <c r="P2162" i="5" s="1"/>
  <c r="N2163" i="5"/>
  <c r="P2163" i="5" s="1"/>
  <c r="N2164" i="5"/>
  <c r="P2164" i="5" s="1"/>
  <c r="N2165" i="5"/>
  <c r="P2165" i="5" s="1"/>
  <c r="N2166" i="5"/>
  <c r="P2166" i="5" s="1"/>
  <c r="N2167" i="5"/>
  <c r="P2167" i="5" s="1"/>
  <c r="N2168" i="5"/>
  <c r="P2168" i="5" s="1"/>
  <c r="N2169" i="5"/>
  <c r="P2169" i="5" s="1"/>
  <c r="N2170" i="5"/>
  <c r="P2170" i="5" s="1"/>
  <c r="N2171" i="5"/>
  <c r="P2171" i="5" s="1"/>
  <c r="N2172" i="5"/>
  <c r="P2172" i="5" s="1"/>
  <c r="N2173" i="5"/>
  <c r="P2173" i="5" s="1"/>
  <c r="N2174" i="5"/>
  <c r="P2174" i="5" s="1"/>
  <c r="N2175" i="5"/>
  <c r="P2175" i="5" s="1"/>
  <c r="N2176" i="5"/>
  <c r="P2176" i="5" s="1"/>
  <c r="N2177" i="5"/>
  <c r="P2177" i="5" s="1"/>
  <c r="N2178" i="5"/>
  <c r="P2178" i="5" s="1"/>
  <c r="N2179" i="5"/>
  <c r="P2179" i="5" s="1"/>
  <c r="N2180" i="5"/>
  <c r="P2180" i="5" s="1"/>
  <c r="N2181" i="5"/>
  <c r="P2181" i="5" s="1"/>
  <c r="N2182" i="5"/>
  <c r="P2182" i="5" s="1"/>
  <c r="N2183" i="5"/>
  <c r="P2183" i="5" s="1"/>
  <c r="N2184" i="5"/>
  <c r="P2184" i="5" s="1"/>
  <c r="N2185" i="5"/>
  <c r="P2185" i="5" s="1"/>
  <c r="N2186" i="5"/>
  <c r="P2186" i="5" s="1"/>
  <c r="N2187" i="5"/>
  <c r="P2187" i="5" s="1"/>
  <c r="N2188" i="5"/>
  <c r="P2188" i="5" s="1"/>
  <c r="N2189" i="5"/>
  <c r="P2189" i="5" s="1"/>
  <c r="N2190" i="5"/>
  <c r="P2190" i="5" s="1"/>
  <c r="N2191" i="5"/>
  <c r="P2191" i="5" s="1"/>
  <c r="N2192" i="5"/>
  <c r="P2192" i="5" s="1"/>
  <c r="N2193" i="5"/>
  <c r="P2193" i="5" s="1"/>
  <c r="N2194" i="5"/>
  <c r="P2194" i="5" s="1"/>
  <c r="N2195" i="5"/>
  <c r="P2195" i="5" s="1"/>
  <c r="N2196" i="5"/>
  <c r="P2196" i="5" s="1"/>
  <c r="N2197" i="5"/>
  <c r="P2197" i="5" s="1"/>
  <c r="N2198" i="5"/>
  <c r="P2198" i="5" s="1"/>
  <c r="N2199" i="5"/>
  <c r="P2199" i="5" s="1"/>
  <c r="N2200" i="5"/>
  <c r="P2200" i="5" s="1"/>
  <c r="N2201" i="5"/>
  <c r="P2201" i="5" s="1"/>
  <c r="N2202" i="5"/>
  <c r="P2202" i="5" s="1"/>
  <c r="N2203" i="5"/>
  <c r="P2203" i="5" s="1"/>
  <c r="N2204" i="5"/>
  <c r="P2204" i="5" s="1"/>
  <c r="N2205" i="5"/>
  <c r="P2205" i="5" s="1"/>
  <c r="N2206" i="5"/>
  <c r="P2206" i="5" s="1"/>
  <c r="N2207" i="5"/>
  <c r="P2207" i="5" s="1"/>
  <c r="N2208" i="5"/>
  <c r="P2208" i="5" s="1"/>
  <c r="N2209" i="5"/>
  <c r="P2209" i="5" s="1"/>
  <c r="N2210" i="5"/>
  <c r="P2210" i="5" s="1"/>
  <c r="N2211" i="5"/>
  <c r="P2211" i="5" s="1"/>
  <c r="N2212" i="5"/>
  <c r="P2212" i="5" s="1"/>
  <c r="N2213" i="5"/>
  <c r="P2213" i="5" s="1"/>
  <c r="N2214" i="5"/>
  <c r="P2214" i="5" s="1"/>
  <c r="N2215" i="5"/>
  <c r="P2215" i="5" s="1"/>
  <c r="N2216" i="5"/>
  <c r="P2216" i="5" s="1"/>
  <c r="N2217" i="5"/>
  <c r="P2217" i="5" s="1"/>
  <c r="N2218" i="5"/>
  <c r="P2218" i="5" s="1"/>
  <c r="N2219" i="5"/>
  <c r="P2219" i="5" s="1"/>
  <c r="N2220" i="5"/>
  <c r="P2220" i="5" s="1"/>
  <c r="N2221" i="5"/>
  <c r="P2221" i="5" s="1"/>
  <c r="N2222" i="5"/>
  <c r="P2222" i="5" s="1"/>
  <c r="N2223" i="5"/>
  <c r="P2223" i="5" s="1"/>
  <c r="N2224" i="5"/>
  <c r="P2224" i="5" s="1"/>
  <c r="N2225" i="5"/>
  <c r="P2225" i="5" s="1"/>
  <c r="N2226" i="5"/>
  <c r="P2226" i="5" s="1"/>
  <c r="N2227" i="5"/>
  <c r="P2227" i="5" s="1"/>
  <c r="N2228" i="5"/>
  <c r="P2228" i="5" s="1"/>
  <c r="N2229" i="5"/>
  <c r="P2229" i="5" s="1"/>
  <c r="N2230" i="5"/>
  <c r="P2230" i="5" s="1"/>
  <c r="N2231" i="5"/>
  <c r="P2231" i="5" s="1"/>
  <c r="N2232" i="5"/>
  <c r="P2232" i="5" s="1"/>
  <c r="N2233" i="5"/>
  <c r="P2233" i="5" s="1"/>
  <c r="N2234" i="5"/>
  <c r="P2234" i="5" s="1"/>
  <c r="N2235" i="5"/>
  <c r="P2235" i="5" s="1"/>
  <c r="N2236" i="5"/>
  <c r="P2236" i="5" s="1"/>
  <c r="N2237" i="5"/>
  <c r="P2237" i="5" s="1"/>
  <c r="N2238" i="5"/>
  <c r="P2238" i="5" s="1"/>
  <c r="N2239" i="5"/>
  <c r="P2239" i="5" s="1"/>
  <c r="N2240" i="5"/>
  <c r="P2240" i="5" s="1"/>
  <c r="N2241" i="5"/>
  <c r="P2241" i="5" s="1"/>
  <c r="N2242" i="5"/>
  <c r="P2242" i="5" s="1"/>
  <c r="N2243" i="5"/>
  <c r="P2243" i="5" s="1"/>
  <c r="N2244" i="5"/>
  <c r="P2244" i="5" s="1"/>
  <c r="N2245" i="5"/>
  <c r="P2245" i="5" s="1"/>
  <c r="N2246" i="5"/>
  <c r="P2246" i="5" s="1"/>
  <c r="N2247" i="5"/>
  <c r="P2247" i="5" s="1"/>
  <c r="N2248" i="5"/>
  <c r="P2248" i="5" s="1"/>
  <c r="N2249" i="5"/>
  <c r="P2249" i="5" s="1"/>
  <c r="N2250" i="5"/>
  <c r="P2250" i="5" s="1"/>
  <c r="N2251" i="5"/>
  <c r="P2251" i="5" s="1"/>
  <c r="N2252" i="5"/>
  <c r="P2252" i="5" s="1"/>
  <c r="N2253" i="5"/>
  <c r="P2253" i="5" s="1"/>
  <c r="N2254" i="5"/>
  <c r="P2254" i="5" s="1"/>
  <c r="N2255" i="5"/>
  <c r="P2255" i="5" s="1"/>
  <c r="N2256" i="5"/>
  <c r="P2256" i="5" s="1"/>
  <c r="N2257" i="5"/>
  <c r="P2257" i="5" s="1"/>
  <c r="N2258" i="5"/>
  <c r="P2258" i="5" s="1"/>
  <c r="N2259" i="5"/>
  <c r="P2259" i="5" s="1"/>
  <c r="N2260" i="5"/>
  <c r="P2260" i="5" s="1"/>
  <c r="N2261" i="5"/>
  <c r="P2261" i="5" s="1"/>
  <c r="N2262" i="5"/>
  <c r="P2262" i="5" s="1"/>
  <c r="N2263" i="5"/>
  <c r="P2263" i="5" s="1"/>
  <c r="N2264" i="5"/>
  <c r="P2264" i="5" s="1"/>
  <c r="N2265" i="5"/>
  <c r="P2265" i="5" s="1"/>
  <c r="N2266" i="5"/>
  <c r="P2266" i="5" s="1"/>
  <c r="N2267" i="5"/>
  <c r="P2267" i="5" s="1"/>
  <c r="N2268" i="5"/>
  <c r="P2268" i="5" s="1"/>
  <c r="N2269" i="5"/>
  <c r="P2269" i="5" s="1"/>
  <c r="N2270" i="5"/>
  <c r="P2270" i="5" s="1"/>
  <c r="N2271" i="5"/>
  <c r="P2271" i="5" s="1"/>
  <c r="N2272" i="5"/>
  <c r="P2272" i="5" s="1"/>
  <c r="N2273" i="5"/>
  <c r="P2273" i="5" s="1"/>
  <c r="N2274" i="5"/>
  <c r="P2274" i="5" s="1"/>
  <c r="N2275" i="5"/>
  <c r="P2275" i="5" s="1"/>
  <c r="N2276" i="5"/>
  <c r="P2276" i="5" s="1"/>
  <c r="N2277" i="5"/>
  <c r="P2277" i="5" s="1"/>
  <c r="N2278" i="5"/>
  <c r="P2278" i="5" s="1"/>
  <c r="N2279" i="5"/>
  <c r="P2279" i="5" s="1"/>
  <c r="N2280" i="5"/>
  <c r="P2280" i="5" s="1"/>
  <c r="N2281" i="5"/>
  <c r="P2281" i="5" s="1"/>
  <c r="N2282" i="5"/>
  <c r="P2282" i="5" s="1"/>
  <c r="N2283" i="5"/>
  <c r="P2283" i="5" s="1"/>
  <c r="N2284" i="5"/>
  <c r="P2284" i="5" s="1"/>
  <c r="N2285" i="5"/>
  <c r="P2285" i="5" s="1"/>
  <c r="N2286" i="5"/>
  <c r="P2286" i="5" s="1"/>
  <c r="N2287" i="5"/>
  <c r="P2287" i="5" s="1"/>
  <c r="N2288" i="5"/>
  <c r="P2288" i="5" s="1"/>
  <c r="N2289" i="5"/>
  <c r="P2289" i="5" s="1"/>
  <c r="N2290" i="5"/>
  <c r="P2290" i="5" s="1"/>
  <c r="N2291" i="5"/>
  <c r="P2291" i="5" s="1"/>
  <c r="N2292" i="5"/>
  <c r="P2292" i="5" s="1"/>
  <c r="N2293" i="5"/>
  <c r="P2293" i="5" s="1"/>
  <c r="N2294" i="5"/>
  <c r="P2294" i="5" s="1"/>
  <c r="N2295" i="5"/>
  <c r="P2295" i="5" s="1"/>
  <c r="N2296" i="5"/>
  <c r="P2296" i="5" s="1"/>
  <c r="N2297" i="5"/>
  <c r="P2297" i="5" s="1"/>
  <c r="N2298" i="5"/>
  <c r="P2298" i="5" s="1"/>
  <c r="N2299" i="5"/>
  <c r="P2299" i="5" s="1"/>
  <c r="N2300" i="5"/>
  <c r="P2300" i="5" s="1"/>
  <c r="N2301" i="5"/>
  <c r="P2301" i="5" s="1"/>
  <c r="N2302" i="5"/>
  <c r="P2302" i="5" s="1"/>
  <c r="N2303" i="5"/>
  <c r="P2303" i="5" s="1"/>
  <c r="N2304" i="5"/>
  <c r="P2304" i="5" s="1"/>
  <c r="N2305" i="5"/>
  <c r="P2305" i="5" s="1"/>
  <c r="N2306" i="5"/>
  <c r="P2306" i="5" s="1"/>
  <c r="N2307" i="5"/>
  <c r="P2307" i="5" s="1"/>
  <c r="N2308" i="5"/>
  <c r="P2308" i="5" s="1"/>
  <c r="N2309" i="5"/>
  <c r="P2309" i="5" s="1"/>
  <c r="N2310" i="5"/>
  <c r="P2310" i="5" s="1"/>
  <c r="N2311" i="5"/>
  <c r="P2311" i="5" s="1"/>
  <c r="N2312" i="5"/>
  <c r="P2312" i="5" s="1"/>
  <c r="N2313" i="5"/>
  <c r="P2313" i="5" s="1"/>
  <c r="N2314" i="5"/>
  <c r="P2314" i="5" s="1"/>
  <c r="N2315" i="5"/>
  <c r="P2315" i="5" s="1"/>
  <c r="N2316" i="5"/>
  <c r="P2316" i="5" s="1"/>
  <c r="N2317" i="5"/>
  <c r="P2317" i="5" s="1"/>
  <c r="N2318" i="5"/>
  <c r="P2318" i="5" s="1"/>
  <c r="N2319" i="5"/>
  <c r="P2319" i="5" s="1"/>
  <c r="N2320" i="5"/>
  <c r="P2320" i="5" s="1"/>
  <c r="N2321" i="5"/>
  <c r="P2321" i="5" s="1"/>
  <c r="N2322" i="5"/>
  <c r="P2322" i="5" s="1"/>
  <c r="N2323" i="5"/>
  <c r="P2323" i="5" s="1"/>
  <c r="N2324" i="5"/>
  <c r="P2324" i="5" s="1"/>
  <c r="N2325" i="5"/>
  <c r="P2325" i="5" s="1"/>
  <c r="N2326" i="5"/>
  <c r="P2326" i="5" s="1"/>
  <c r="N2327" i="5"/>
  <c r="P2327" i="5" s="1"/>
  <c r="N2328" i="5"/>
  <c r="P2328" i="5" s="1"/>
  <c r="N2329" i="5"/>
  <c r="P2329" i="5" s="1"/>
  <c r="N2330" i="5"/>
  <c r="P2330" i="5" s="1"/>
  <c r="N2331" i="5"/>
  <c r="P2331" i="5" s="1"/>
  <c r="N2332" i="5"/>
  <c r="P2332" i="5" s="1"/>
  <c r="N2333" i="5"/>
  <c r="P2333" i="5" s="1"/>
  <c r="N2334" i="5"/>
  <c r="P2334" i="5" s="1"/>
  <c r="N2335" i="5"/>
  <c r="P2335" i="5" s="1"/>
  <c r="N2336" i="5"/>
  <c r="P2336" i="5" s="1"/>
  <c r="N2337" i="5"/>
  <c r="P2337" i="5" s="1"/>
  <c r="N2338" i="5"/>
  <c r="P2338" i="5" s="1"/>
  <c r="N2339" i="5"/>
  <c r="P2339" i="5" s="1"/>
  <c r="N2340" i="5"/>
  <c r="P2340" i="5" s="1"/>
  <c r="N2341" i="5"/>
  <c r="P2341" i="5" s="1"/>
  <c r="N2342" i="5"/>
  <c r="P2342" i="5" s="1"/>
  <c r="N2343" i="5"/>
  <c r="P2343" i="5" s="1"/>
  <c r="N2344" i="5"/>
  <c r="P2344" i="5" s="1"/>
  <c r="N2345" i="5"/>
  <c r="P2345" i="5" s="1"/>
  <c r="N2346" i="5"/>
  <c r="P2346" i="5" s="1"/>
  <c r="N2347" i="5"/>
  <c r="P2347" i="5" s="1"/>
  <c r="N2348" i="5"/>
  <c r="P2348" i="5" s="1"/>
  <c r="N2349" i="5"/>
  <c r="P2349" i="5" s="1"/>
  <c r="N2350" i="5"/>
  <c r="P2350" i="5" s="1"/>
  <c r="N2351" i="5"/>
  <c r="P2351" i="5" s="1"/>
  <c r="N2352" i="5"/>
  <c r="P2352" i="5" s="1"/>
  <c r="N2353" i="5"/>
  <c r="P2353" i="5" s="1"/>
  <c r="N2354" i="5"/>
  <c r="P2354" i="5" s="1"/>
  <c r="N2355" i="5"/>
  <c r="P2355" i="5" s="1"/>
  <c r="N2356" i="5"/>
  <c r="P2356" i="5" s="1"/>
  <c r="N2357" i="5"/>
  <c r="P2357" i="5" s="1"/>
  <c r="N2358" i="5"/>
  <c r="P2358" i="5" s="1"/>
  <c r="N2359" i="5"/>
  <c r="P2359" i="5" s="1"/>
  <c r="N2360" i="5"/>
  <c r="P2360" i="5" s="1"/>
  <c r="N2361" i="5"/>
  <c r="P2361" i="5" s="1"/>
  <c r="N2362" i="5"/>
  <c r="P2362" i="5" s="1"/>
  <c r="N2363" i="5"/>
  <c r="P2363" i="5" s="1"/>
  <c r="N2364" i="5"/>
  <c r="P2364" i="5" s="1"/>
  <c r="N2365" i="5"/>
  <c r="P2365" i="5" s="1"/>
  <c r="N2366" i="5"/>
  <c r="P2366" i="5" s="1"/>
  <c r="N2367" i="5"/>
  <c r="P2367" i="5" s="1"/>
  <c r="N2368" i="5"/>
  <c r="P2368" i="5" s="1"/>
  <c r="N2369" i="5"/>
  <c r="P2369" i="5" s="1"/>
  <c r="N2370" i="5"/>
  <c r="P2370" i="5" s="1"/>
  <c r="N2371" i="5"/>
  <c r="P2371" i="5" s="1"/>
  <c r="N2372" i="5"/>
  <c r="P2372" i="5" s="1"/>
  <c r="N2373" i="5"/>
  <c r="P2373" i="5" s="1"/>
  <c r="N2374" i="5"/>
  <c r="P2374" i="5" s="1"/>
  <c r="N2375" i="5"/>
  <c r="P2375" i="5" s="1"/>
  <c r="N2376" i="5"/>
  <c r="P2376" i="5" s="1"/>
  <c r="N2377" i="5"/>
  <c r="P2377" i="5" s="1"/>
  <c r="N2378" i="5"/>
  <c r="P2378" i="5" s="1"/>
  <c r="N2379" i="5"/>
  <c r="P2379" i="5" s="1"/>
  <c r="N2380" i="5"/>
  <c r="P2380" i="5" s="1"/>
  <c r="N2381" i="5"/>
  <c r="P2381" i="5" s="1"/>
  <c r="N2382" i="5"/>
  <c r="P2382" i="5" s="1"/>
  <c r="N2383" i="5"/>
  <c r="P2383" i="5" s="1"/>
  <c r="N2384" i="5"/>
  <c r="P2384" i="5" s="1"/>
  <c r="N2385" i="5"/>
  <c r="P2385" i="5" s="1"/>
  <c r="N2386" i="5"/>
  <c r="P2386" i="5" s="1"/>
  <c r="N2387" i="5"/>
  <c r="P2387" i="5" s="1"/>
  <c r="N2388" i="5"/>
  <c r="P2388" i="5" s="1"/>
  <c r="N2389" i="5"/>
  <c r="P2389" i="5" s="1"/>
  <c r="N2390" i="5"/>
  <c r="P2390" i="5" s="1"/>
  <c r="N2391" i="5"/>
  <c r="P2391" i="5" s="1"/>
  <c r="N2392" i="5"/>
  <c r="P2392" i="5" s="1"/>
  <c r="N2393" i="5"/>
  <c r="P2393" i="5" s="1"/>
  <c r="N2394" i="5"/>
  <c r="P2394" i="5" s="1"/>
  <c r="N2395" i="5"/>
  <c r="P2395" i="5" s="1"/>
  <c r="N2396" i="5"/>
  <c r="P2396" i="5" s="1"/>
  <c r="N2397" i="5"/>
  <c r="P2397" i="5" s="1"/>
  <c r="N2398" i="5"/>
  <c r="P2398" i="5" s="1"/>
  <c r="N2399" i="5"/>
  <c r="P2399" i="5" s="1"/>
  <c r="N2400" i="5"/>
  <c r="P2400" i="5" s="1"/>
  <c r="N2401" i="5"/>
  <c r="P2401" i="5" s="1"/>
  <c r="N2402" i="5"/>
  <c r="P2402" i="5" s="1"/>
  <c r="N2403" i="5"/>
  <c r="P2403" i="5" s="1"/>
  <c r="N2404" i="5"/>
  <c r="P2404" i="5" s="1"/>
  <c r="N2405" i="5"/>
  <c r="P2405" i="5" s="1"/>
  <c r="N2406" i="5"/>
  <c r="P2406" i="5" s="1"/>
  <c r="N2407" i="5"/>
  <c r="P2407" i="5" s="1"/>
  <c r="N2408" i="5"/>
  <c r="P2408" i="5" s="1"/>
  <c r="N2409" i="5"/>
  <c r="P2409" i="5" s="1"/>
  <c r="N2410" i="5"/>
  <c r="P2410" i="5" s="1"/>
  <c r="N2411" i="5"/>
  <c r="P2411" i="5" s="1"/>
  <c r="N2412" i="5"/>
  <c r="P2412" i="5" s="1"/>
  <c r="N2413" i="5"/>
  <c r="P2413" i="5" s="1"/>
  <c r="N2414" i="5"/>
  <c r="P2414" i="5" s="1"/>
  <c r="N2415" i="5"/>
  <c r="P2415" i="5" s="1"/>
  <c r="N2416" i="5"/>
  <c r="P2416" i="5" s="1"/>
  <c r="N2417" i="5"/>
  <c r="P2417" i="5" s="1"/>
  <c r="N2418" i="5"/>
  <c r="P2418" i="5" s="1"/>
  <c r="N2419" i="5"/>
  <c r="P2419" i="5" s="1"/>
  <c r="N2420" i="5"/>
  <c r="P2420" i="5" s="1"/>
  <c r="N2421" i="5"/>
  <c r="P2421" i="5" s="1"/>
  <c r="N2422" i="5"/>
  <c r="P2422" i="5" s="1"/>
  <c r="N2423" i="5"/>
  <c r="P2423" i="5" s="1"/>
  <c r="N2424" i="5"/>
  <c r="P2424" i="5" s="1"/>
  <c r="N2425" i="5"/>
  <c r="P2425" i="5" s="1"/>
  <c r="N2426" i="5"/>
  <c r="P2426" i="5" s="1"/>
  <c r="N2427" i="5"/>
  <c r="P2427" i="5" s="1"/>
  <c r="N2428" i="5"/>
  <c r="P2428" i="5" s="1"/>
  <c r="N2429" i="5"/>
  <c r="P2429" i="5" s="1"/>
  <c r="N2430" i="5"/>
  <c r="P2430" i="5" s="1"/>
  <c r="N2431" i="5"/>
  <c r="P2431" i="5" s="1"/>
  <c r="N2432" i="5"/>
  <c r="P2432" i="5" s="1"/>
  <c r="N2433" i="5"/>
  <c r="P2433" i="5" s="1"/>
  <c r="N2434" i="5"/>
  <c r="P2434" i="5" s="1"/>
  <c r="N2435" i="5"/>
  <c r="P2435" i="5" s="1"/>
  <c r="N2436" i="5"/>
  <c r="P2436" i="5" s="1"/>
  <c r="N2437" i="5"/>
  <c r="P2437" i="5" s="1"/>
  <c r="N2438" i="5"/>
  <c r="P2438" i="5" s="1"/>
  <c r="N2439" i="5"/>
  <c r="P2439" i="5" s="1"/>
  <c r="N2440" i="5"/>
  <c r="P2440" i="5" s="1"/>
  <c r="N2441" i="5"/>
  <c r="P2441" i="5" s="1"/>
  <c r="N2442" i="5"/>
  <c r="P2442" i="5" s="1"/>
  <c r="N2443" i="5"/>
  <c r="P2443" i="5" s="1"/>
  <c r="N2444" i="5"/>
  <c r="P2444" i="5" s="1"/>
  <c r="N2445" i="5"/>
  <c r="P2445" i="5" s="1"/>
  <c r="N2446" i="5"/>
  <c r="P2446" i="5" s="1"/>
  <c r="N2447" i="5"/>
  <c r="P2447" i="5" s="1"/>
  <c r="N2448" i="5"/>
  <c r="P2448" i="5" s="1"/>
  <c r="N2449" i="5"/>
  <c r="P2449" i="5" s="1"/>
  <c r="N2450" i="5"/>
  <c r="P2450" i="5" s="1"/>
  <c r="N2451" i="5"/>
  <c r="P2451" i="5" s="1"/>
  <c r="N2452" i="5"/>
  <c r="P2452" i="5" s="1"/>
  <c r="N2453" i="5"/>
  <c r="P2453" i="5" s="1"/>
  <c r="N2454" i="5"/>
  <c r="P2454" i="5" s="1"/>
  <c r="N2455" i="5"/>
  <c r="P2455" i="5" s="1"/>
  <c r="N2456" i="5"/>
  <c r="P2456" i="5" s="1"/>
  <c r="N2457" i="5"/>
  <c r="P2457" i="5" s="1"/>
  <c r="N2458" i="5"/>
  <c r="P2458" i="5" s="1"/>
  <c r="N2459" i="5"/>
  <c r="P2459" i="5" s="1"/>
  <c r="N2460" i="5"/>
  <c r="P2460" i="5" s="1"/>
  <c r="N2461" i="5"/>
  <c r="P2461" i="5" s="1"/>
  <c r="N2462" i="5"/>
  <c r="P2462" i="5" s="1"/>
  <c r="N2463" i="5"/>
  <c r="P2463" i="5" s="1"/>
  <c r="N2464" i="5"/>
  <c r="P2464" i="5" s="1"/>
  <c r="N2465" i="5"/>
  <c r="P2465" i="5" s="1"/>
  <c r="N2466" i="5"/>
  <c r="P2466" i="5" s="1"/>
  <c r="N2467" i="5"/>
  <c r="P2467" i="5" s="1"/>
  <c r="N2468" i="5"/>
  <c r="P2468" i="5" s="1"/>
  <c r="N2469" i="5"/>
  <c r="P2469" i="5" s="1"/>
  <c r="N2470" i="5"/>
  <c r="P2470" i="5" s="1"/>
  <c r="N2471" i="5"/>
  <c r="P2471" i="5" s="1"/>
  <c r="N2472" i="5"/>
  <c r="P2472" i="5" s="1"/>
  <c r="N2473" i="5"/>
  <c r="P2473" i="5" s="1"/>
  <c r="N2474" i="5"/>
  <c r="P2474" i="5" s="1"/>
  <c r="N2475" i="5"/>
  <c r="P2475" i="5" s="1"/>
  <c r="N2476" i="5"/>
  <c r="P2476" i="5" s="1"/>
  <c r="N2477" i="5"/>
  <c r="P2477" i="5" s="1"/>
  <c r="N2478" i="5"/>
  <c r="P2478" i="5" s="1"/>
  <c r="N2479" i="5"/>
  <c r="P2479" i="5" s="1"/>
  <c r="N2480" i="5"/>
  <c r="P2480" i="5" s="1"/>
  <c r="N2481" i="5"/>
  <c r="P2481" i="5" s="1"/>
  <c r="N2482" i="5"/>
  <c r="P2482" i="5" s="1"/>
  <c r="N2483" i="5"/>
  <c r="P2483" i="5" s="1"/>
  <c r="N2484" i="5"/>
  <c r="P2484" i="5" s="1"/>
  <c r="N2485" i="5"/>
  <c r="P2485" i="5" s="1"/>
  <c r="N2486" i="5"/>
  <c r="P2486" i="5" s="1"/>
  <c r="N2487" i="5"/>
  <c r="P2487" i="5" s="1"/>
  <c r="N2488" i="5"/>
  <c r="P2488" i="5" s="1"/>
  <c r="N2489" i="5"/>
  <c r="P2489" i="5" s="1"/>
  <c r="N2490" i="5"/>
  <c r="P2490" i="5" s="1"/>
  <c r="N2491" i="5"/>
  <c r="P2491" i="5" s="1"/>
  <c r="N2492" i="5"/>
  <c r="P2492" i="5" s="1"/>
  <c r="N2493" i="5"/>
  <c r="P2493" i="5" s="1"/>
  <c r="N2494" i="5"/>
  <c r="P2494" i="5" s="1"/>
  <c r="N2495" i="5"/>
  <c r="P2495" i="5" s="1"/>
  <c r="N2496" i="5"/>
  <c r="P2496" i="5" s="1"/>
  <c r="N2497" i="5"/>
  <c r="P2497" i="5" s="1"/>
  <c r="N2498" i="5"/>
  <c r="P2498" i="5" s="1"/>
  <c r="N2499" i="5"/>
  <c r="P2499" i="5" s="1"/>
  <c r="N2500" i="5"/>
  <c r="P2500" i="5" s="1"/>
  <c r="N2501" i="5"/>
  <c r="P2501" i="5" s="1"/>
  <c r="N2502" i="5"/>
  <c r="P2502" i="5" s="1"/>
  <c r="N2503" i="5"/>
  <c r="P2503" i="5" s="1"/>
  <c r="N2504" i="5"/>
  <c r="P2504" i="5" s="1"/>
  <c r="N2505" i="5"/>
  <c r="P2505" i="5" s="1"/>
  <c r="N2506" i="5"/>
  <c r="P2506" i="5" s="1"/>
  <c r="N2507" i="5"/>
  <c r="P2507" i="5" s="1"/>
  <c r="N2508" i="5"/>
  <c r="P2508" i="5" s="1"/>
  <c r="N2509" i="5"/>
  <c r="P2509" i="5" s="1"/>
  <c r="N2510" i="5"/>
  <c r="P2510" i="5" s="1"/>
  <c r="N2511" i="5"/>
  <c r="P2511" i="5" s="1"/>
  <c r="N2512" i="5"/>
  <c r="P2512" i="5" s="1"/>
  <c r="N2513" i="5"/>
  <c r="P2513" i="5" s="1"/>
  <c r="N2514" i="5"/>
  <c r="P2514" i="5" s="1"/>
  <c r="N2515" i="5"/>
  <c r="P2515" i="5" s="1"/>
  <c r="N2516" i="5"/>
  <c r="P2516" i="5" s="1"/>
  <c r="N2517" i="5"/>
  <c r="P2517" i="5" s="1"/>
  <c r="N2518" i="5"/>
  <c r="P2518" i="5" s="1"/>
  <c r="N2519" i="5"/>
  <c r="P2519" i="5" s="1"/>
  <c r="N2520" i="5"/>
  <c r="P2520" i="5" s="1"/>
  <c r="N2521" i="5"/>
  <c r="P2521" i="5" s="1"/>
  <c r="N2522" i="5"/>
  <c r="P2522" i="5" s="1"/>
  <c r="N2523" i="5"/>
  <c r="P2523" i="5" s="1"/>
  <c r="N2524" i="5"/>
  <c r="P2524" i="5" s="1"/>
  <c r="N2525" i="5"/>
  <c r="P2525" i="5" s="1"/>
  <c r="N2526" i="5"/>
  <c r="P2526" i="5" s="1"/>
  <c r="N2527" i="5"/>
  <c r="P2527" i="5" s="1"/>
  <c r="N2528" i="5"/>
  <c r="P2528" i="5" s="1"/>
  <c r="N2529" i="5"/>
  <c r="P2529" i="5" s="1"/>
  <c r="N2530" i="5"/>
  <c r="P2530" i="5" s="1"/>
  <c r="N2531" i="5"/>
  <c r="P2531" i="5" s="1"/>
  <c r="N2532" i="5"/>
  <c r="P2532" i="5" s="1"/>
  <c r="N2533" i="5"/>
  <c r="P2533" i="5" s="1"/>
  <c r="N2534" i="5"/>
  <c r="P2534" i="5" s="1"/>
  <c r="N2535" i="5"/>
  <c r="P2535" i="5" s="1"/>
  <c r="N2536" i="5"/>
  <c r="P2536" i="5" s="1"/>
  <c r="N2537" i="5"/>
  <c r="P2537" i="5" s="1"/>
  <c r="N2538" i="5"/>
  <c r="P2538" i="5" s="1"/>
  <c r="N2539" i="5"/>
  <c r="P2539" i="5" s="1"/>
  <c r="N2540" i="5"/>
  <c r="P2540" i="5" s="1"/>
  <c r="N2541" i="5"/>
  <c r="P2541" i="5" s="1"/>
  <c r="N2542" i="5"/>
  <c r="P2542" i="5" s="1"/>
  <c r="N2543" i="5"/>
  <c r="P2543" i="5" s="1"/>
  <c r="N2544" i="5"/>
  <c r="P2544" i="5" s="1"/>
  <c r="N2545" i="5"/>
  <c r="P2545" i="5" s="1"/>
  <c r="N2546" i="5"/>
  <c r="P2546" i="5" s="1"/>
  <c r="N2547" i="5"/>
  <c r="P2547" i="5" s="1"/>
  <c r="N2548" i="5"/>
  <c r="P2548" i="5" s="1"/>
  <c r="N2549" i="5"/>
  <c r="P2549" i="5" s="1"/>
  <c r="N2550" i="5"/>
  <c r="P2550" i="5" s="1"/>
  <c r="N2551" i="5"/>
  <c r="P2551" i="5" s="1"/>
  <c r="N2552" i="5"/>
  <c r="P2552" i="5" s="1"/>
  <c r="N2553" i="5"/>
  <c r="P2553" i="5" s="1"/>
  <c r="N2554" i="5"/>
  <c r="P2554" i="5" s="1"/>
  <c r="N2555" i="5"/>
  <c r="P2555" i="5" s="1"/>
  <c r="N2556" i="5"/>
  <c r="P2556" i="5" s="1"/>
  <c r="N2557" i="5"/>
  <c r="P2557" i="5" s="1"/>
  <c r="N2558" i="5"/>
  <c r="P2558" i="5" s="1"/>
  <c r="N2559" i="5"/>
  <c r="P2559" i="5" s="1"/>
  <c r="N2560" i="5"/>
  <c r="P2560" i="5" s="1"/>
  <c r="N2561" i="5"/>
  <c r="P2561" i="5" s="1"/>
  <c r="N2562" i="5"/>
  <c r="P2562" i="5" s="1"/>
  <c r="N2563" i="5"/>
  <c r="P2563" i="5" s="1"/>
  <c r="N2564" i="5"/>
  <c r="P2564" i="5" s="1"/>
  <c r="N2565" i="5"/>
  <c r="P2565" i="5" s="1"/>
  <c r="N2566" i="5"/>
  <c r="P2566" i="5" s="1"/>
  <c r="N2567" i="5"/>
  <c r="P2567" i="5" s="1"/>
  <c r="N2568" i="5"/>
  <c r="P2568" i="5" s="1"/>
  <c r="N2569" i="5"/>
  <c r="P2569" i="5" s="1"/>
  <c r="N2570" i="5"/>
  <c r="P2570" i="5" s="1"/>
  <c r="N2571" i="5"/>
  <c r="P2571" i="5" s="1"/>
  <c r="N2572" i="5"/>
  <c r="P2572" i="5" s="1"/>
  <c r="N2573" i="5"/>
  <c r="P2573" i="5" s="1"/>
  <c r="N2574" i="5"/>
  <c r="P2574" i="5" s="1"/>
  <c r="N2575" i="5"/>
  <c r="P2575" i="5" s="1"/>
  <c r="N2576" i="5"/>
  <c r="P2576" i="5" s="1"/>
  <c r="N2577" i="5"/>
  <c r="P2577" i="5" s="1"/>
  <c r="N2578" i="5"/>
  <c r="P2578" i="5" s="1"/>
  <c r="N2579" i="5"/>
  <c r="P2579" i="5" s="1"/>
  <c r="N2580" i="5"/>
  <c r="P2580" i="5" s="1"/>
  <c r="N2581" i="5"/>
  <c r="P2581" i="5" s="1"/>
  <c r="N2582" i="5"/>
  <c r="P2582" i="5" s="1"/>
  <c r="N2583" i="5"/>
  <c r="P2583" i="5" s="1"/>
  <c r="N2584" i="5"/>
  <c r="P2584" i="5" s="1"/>
  <c r="N2585" i="5"/>
  <c r="P2585" i="5" s="1"/>
  <c r="N2586" i="5"/>
  <c r="P2586" i="5" s="1"/>
  <c r="N2587" i="5"/>
  <c r="P2587" i="5" s="1"/>
  <c r="N2588" i="5"/>
  <c r="P2588" i="5" s="1"/>
  <c r="N2589" i="5"/>
  <c r="P2589" i="5" s="1"/>
  <c r="N2590" i="5"/>
  <c r="P2590" i="5" s="1"/>
  <c r="N2591" i="5"/>
  <c r="P2591" i="5" s="1"/>
  <c r="N2592" i="5"/>
  <c r="P2592" i="5" s="1"/>
  <c r="N2593" i="5"/>
  <c r="P2593" i="5" s="1"/>
  <c r="N2594" i="5"/>
  <c r="P2594" i="5" s="1"/>
  <c r="N2595" i="5"/>
  <c r="P2595" i="5" s="1"/>
  <c r="N2596" i="5"/>
  <c r="P2596" i="5" s="1"/>
  <c r="N2597" i="5"/>
  <c r="P2597" i="5" s="1"/>
  <c r="N2598" i="5"/>
  <c r="P2598" i="5" s="1"/>
  <c r="N2599" i="5"/>
  <c r="P2599" i="5" s="1"/>
  <c r="N2600" i="5"/>
  <c r="P2600" i="5" s="1"/>
  <c r="N2601" i="5"/>
  <c r="P2601" i="5" s="1"/>
  <c r="N2602" i="5"/>
  <c r="P2602" i="5" s="1"/>
  <c r="N2603" i="5"/>
  <c r="P2603" i="5" s="1"/>
  <c r="N2604" i="5"/>
  <c r="P2604" i="5" s="1"/>
  <c r="N2605" i="5"/>
  <c r="P2605" i="5" s="1"/>
  <c r="N2606" i="5"/>
  <c r="P2606" i="5" s="1"/>
  <c r="N2607" i="5"/>
  <c r="P2607" i="5" s="1"/>
  <c r="N2608" i="5"/>
  <c r="P2608" i="5" s="1"/>
  <c r="N2609" i="5"/>
  <c r="P2609" i="5" s="1"/>
  <c r="N2610" i="5"/>
  <c r="P2610" i="5" s="1"/>
  <c r="N2611" i="5"/>
  <c r="P2611" i="5" s="1"/>
  <c r="N2612" i="5"/>
  <c r="P2612" i="5" s="1"/>
  <c r="N2613" i="5"/>
  <c r="P2613" i="5" s="1"/>
  <c r="N2614" i="5"/>
  <c r="P2614" i="5" s="1"/>
  <c r="N2615" i="5"/>
  <c r="P2615" i="5" s="1"/>
  <c r="N2616" i="5"/>
  <c r="P2616" i="5" s="1"/>
  <c r="N2617" i="5"/>
  <c r="P2617" i="5" s="1"/>
  <c r="N2618" i="5"/>
  <c r="P2618" i="5" s="1"/>
  <c r="N2619" i="5"/>
  <c r="P2619" i="5" s="1"/>
  <c r="N2620" i="5"/>
  <c r="P2620" i="5" s="1"/>
  <c r="N2621" i="5"/>
  <c r="P2621" i="5" s="1"/>
  <c r="N2622" i="5"/>
  <c r="P2622" i="5" s="1"/>
  <c r="N2623" i="5"/>
  <c r="P2623" i="5" s="1"/>
  <c r="N2624" i="5"/>
  <c r="P2624" i="5" s="1"/>
  <c r="N2625" i="5"/>
  <c r="P2625" i="5" s="1"/>
  <c r="N2626" i="5"/>
  <c r="P2626" i="5" s="1"/>
  <c r="N2627" i="5"/>
  <c r="P2627" i="5" s="1"/>
  <c r="N2628" i="5"/>
  <c r="P2628" i="5" s="1"/>
  <c r="N2629" i="5"/>
  <c r="P2629" i="5" s="1"/>
  <c r="N2630" i="5"/>
  <c r="P2630" i="5" s="1"/>
  <c r="N2631" i="5"/>
  <c r="P2631" i="5" s="1"/>
  <c r="N2632" i="5"/>
  <c r="P2632" i="5" s="1"/>
  <c r="N2633" i="5"/>
  <c r="P2633" i="5" s="1"/>
  <c r="N2634" i="5"/>
  <c r="P2634" i="5" s="1"/>
  <c r="N2635" i="5"/>
  <c r="P2635" i="5" s="1"/>
  <c r="N2636" i="5"/>
  <c r="P2636" i="5" s="1"/>
  <c r="N2637" i="5"/>
  <c r="P2637" i="5" s="1"/>
  <c r="N2638" i="5"/>
  <c r="P2638" i="5" s="1"/>
  <c r="N2639" i="5"/>
  <c r="P2639" i="5" s="1"/>
  <c r="N2640" i="5"/>
  <c r="P2640" i="5" s="1"/>
  <c r="N2641" i="5"/>
  <c r="P2641" i="5" s="1"/>
  <c r="N2642" i="5"/>
  <c r="P2642" i="5" s="1"/>
  <c r="N2643" i="5"/>
  <c r="P2643" i="5" s="1"/>
  <c r="N2644" i="5"/>
  <c r="P2644" i="5" s="1"/>
  <c r="N2645" i="5"/>
  <c r="P2645" i="5" s="1"/>
  <c r="N2646" i="5"/>
  <c r="P2646" i="5" s="1"/>
  <c r="N2647" i="5"/>
  <c r="P2647" i="5" s="1"/>
  <c r="N2648" i="5"/>
  <c r="P2648" i="5" s="1"/>
  <c r="N2649" i="5"/>
  <c r="P2649" i="5" s="1"/>
  <c r="N2650" i="5"/>
  <c r="P2650" i="5" s="1"/>
  <c r="N2651" i="5"/>
  <c r="P2651" i="5" s="1"/>
  <c r="N2652" i="5"/>
  <c r="P2652" i="5" s="1"/>
  <c r="N2653" i="5"/>
  <c r="P2653" i="5" s="1"/>
  <c r="N2654" i="5"/>
  <c r="P2654" i="5" s="1"/>
  <c r="N2655" i="5"/>
  <c r="P2655" i="5" s="1"/>
  <c r="N2656" i="5"/>
  <c r="P2656" i="5" s="1"/>
  <c r="N2657" i="5"/>
  <c r="P2657" i="5" s="1"/>
  <c r="N2658" i="5"/>
  <c r="P2658" i="5" s="1"/>
  <c r="N2659" i="5"/>
  <c r="P2659" i="5" s="1"/>
  <c r="N2660" i="5"/>
  <c r="P2660" i="5" s="1"/>
  <c r="N2661" i="5"/>
  <c r="P2661" i="5" s="1"/>
  <c r="N2662" i="5"/>
  <c r="P2662" i="5" s="1"/>
  <c r="N2663" i="5"/>
  <c r="P2663" i="5" s="1"/>
  <c r="N2664" i="5"/>
  <c r="P2664" i="5" s="1"/>
  <c r="N2665" i="5"/>
  <c r="P2665" i="5" s="1"/>
  <c r="N2666" i="5"/>
  <c r="P2666" i="5" s="1"/>
  <c r="N2667" i="5"/>
  <c r="P2667" i="5" s="1"/>
  <c r="N2668" i="5"/>
  <c r="P2668" i="5" s="1"/>
  <c r="N2669" i="5"/>
  <c r="P2669" i="5" s="1"/>
  <c r="N2670" i="5"/>
  <c r="P2670" i="5" s="1"/>
  <c r="N2671" i="5"/>
  <c r="P2671" i="5" s="1"/>
  <c r="N2672" i="5"/>
  <c r="P2672" i="5" s="1"/>
  <c r="N2673" i="5"/>
  <c r="P2673" i="5" s="1"/>
  <c r="N2674" i="5"/>
  <c r="P2674" i="5" s="1"/>
  <c r="N2675" i="5"/>
  <c r="P2675" i="5" s="1"/>
  <c r="N2676" i="5"/>
  <c r="P2676" i="5" s="1"/>
  <c r="N2677" i="5"/>
  <c r="P2677" i="5" s="1"/>
  <c r="N2678" i="5"/>
  <c r="P2678" i="5" s="1"/>
  <c r="N2679" i="5"/>
  <c r="P2679" i="5" s="1"/>
  <c r="N2680" i="5"/>
  <c r="P2680" i="5" s="1"/>
  <c r="N2681" i="5"/>
  <c r="P2681" i="5" s="1"/>
  <c r="N2682" i="5"/>
  <c r="P2682" i="5" s="1"/>
  <c r="N2683" i="5"/>
  <c r="P2683" i="5" s="1"/>
  <c r="N2684" i="5"/>
  <c r="P2684" i="5" s="1"/>
  <c r="N2685" i="5"/>
  <c r="P2685" i="5" s="1"/>
  <c r="N2686" i="5"/>
  <c r="P2686" i="5" s="1"/>
  <c r="N2687" i="5"/>
  <c r="P2687" i="5" s="1"/>
  <c r="N2688" i="5"/>
  <c r="P2688" i="5" s="1"/>
  <c r="N2689" i="5"/>
  <c r="P2689" i="5" s="1"/>
  <c r="N2690" i="5"/>
  <c r="P2690" i="5" s="1"/>
  <c r="N2691" i="5"/>
  <c r="P2691" i="5" s="1"/>
  <c r="N2692" i="5"/>
  <c r="P2692" i="5" s="1"/>
  <c r="N2693" i="5"/>
  <c r="P2693" i="5" s="1"/>
  <c r="N2694" i="5"/>
  <c r="P2694" i="5" s="1"/>
  <c r="N2695" i="5"/>
  <c r="P2695" i="5" s="1"/>
  <c r="N2696" i="5"/>
  <c r="P2696" i="5" s="1"/>
  <c r="N2697" i="5"/>
  <c r="P2697" i="5" s="1"/>
  <c r="N2698" i="5"/>
  <c r="P2698" i="5" s="1"/>
  <c r="N2699" i="5"/>
  <c r="P2699" i="5" s="1"/>
  <c r="N2700" i="5"/>
  <c r="P2700" i="5" s="1"/>
  <c r="N2701" i="5"/>
  <c r="P2701" i="5" s="1"/>
  <c r="N2702" i="5"/>
  <c r="P2702" i="5" s="1"/>
  <c r="N2703" i="5"/>
  <c r="P2703" i="5" s="1"/>
  <c r="N2704" i="5"/>
  <c r="P2704" i="5" s="1"/>
  <c r="N2705" i="5"/>
  <c r="P2705" i="5" s="1"/>
  <c r="N2706" i="5"/>
  <c r="P2706" i="5" s="1"/>
  <c r="N2707" i="5"/>
  <c r="P2707" i="5" s="1"/>
  <c r="N2708" i="5"/>
  <c r="P2708" i="5" s="1"/>
  <c r="N2709" i="5"/>
  <c r="P2709" i="5" s="1"/>
  <c r="N2710" i="5"/>
  <c r="P2710" i="5" s="1"/>
  <c r="N2711" i="5"/>
  <c r="P2711" i="5" s="1"/>
  <c r="N2712" i="5"/>
  <c r="P2712" i="5" s="1"/>
  <c r="N2713" i="5"/>
  <c r="P2713" i="5" s="1"/>
  <c r="N2714" i="5"/>
  <c r="P2714" i="5" s="1"/>
  <c r="N2715" i="5"/>
  <c r="P2715" i="5" s="1"/>
  <c r="N2716" i="5"/>
  <c r="P2716" i="5" s="1"/>
  <c r="N2717" i="5"/>
  <c r="P2717" i="5" s="1"/>
  <c r="N2718" i="5"/>
  <c r="P2718" i="5" s="1"/>
  <c r="N2719" i="5"/>
  <c r="P2719" i="5" s="1"/>
  <c r="N2720" i="5"/>
  <c r="P2720" i="5" s="1"/>
  <c r="N2721" i="5"/>
  <c r="P2721" i="5" s="1"/>
  <c r="N2722" i="5"/>
  <c r="P2722" i="5" s="1"/>
  <c r="N2723" i="5"/>
  <c r="P2723" i="5" s="1"/>
  <c r="N2724" i="5"/>
  <c r="P2724" i="5" s="1"/>
  <c r="N2725" i="5"/>
  <c r="P2725" i="5" s="1"/>
  <c r="N2726" i="5"/>
  <c r="P2726" i="5" s="1"/>
  <c r="N2727" i="5"/>
  <c r="P2727" i="5" s="1"/>
  <c r="N2728" i="5"/>
  <c r="P2728" i="5" s="1"/>
  <c r="N2729" i="5"/>
  <c r="P2729" i="5" s="1"/>
  <c r="N2730" i="5"/>
  <c r="P2730" i="5" s="1"/>
  <c r="N2731" i="5"/>
  <c r="P2731" i="5" s="1"/>
  <c r="N2732" i="5"/>
  <c r="P2732" i="5" s="1"/>
  <c r="N2733" i="5"/>
  <c r="P2733" i="5" s="1"/>
  <c r="N2734" i="5"/>
  <c r="P2734" i="5" s="1"/>
  <c r="N2735" i="5"/>
  <c r="P2735" i="5" s="1"/>
  <c r="N2736" i="5"/>
  <c r="P2736" i="5" s="1"/>
  <c r="N2737" i="5"/>
  <c r="P2737" i="5" s="1"/>
  <c r="N2738" i="5"/>
  <c r="P2738" i="5" s="1"/>
  <c r="N2739" i="5"/>
  <c r="P2739" i="5" s="1"/>
  <c r="N2740" i="5"/>
  <c r="P2740" i="5" s="1"/>
  <c r="N2741" i="5"/>
  <c r="P2741" i="5" s="1"/>
  <c r="N2742" i="5"/>
  <c r="P2742" i="5" s="1"/>
  <c r="N2743" i="5"/>
  <c r="P2743" i="5" s="1"/>
  <c r="N2744" i="5"/>
  <c r="P2744" i="5" s="1"/>
  <c r="N2745" i="5"/>
  <c r="P2745" i="5" s="1"/>
  <c r="N2746" i="5"/>
  <c r="P2746" i="5" s="1"/>
  <c r="N2747" i="5"/>
  <c r="P2747" i="5" s="1"/>
  <c r="N2748" i="5"/>
  <c r="P2748" i="5" s="1"/>
  <c r="N2749" i="5"/>
  <c r="P2749" i="5" s="1"/>
  <c r="N2750" i="5"/>
  <c r="P2750" i="5" s="1"/>
  <c r="N2751" i="5"/>
  <c r="P2751" i="5" s="1"/>
  <c r="N2752" i="5"/>
  <c r="P2752" i="5" s="1"/>
  <c r="N2753" i="5"/>
  <c r="P2753" i="5" s="1"/>
  <c r="N2754" i="5"/>
  <c r="P2754" i="5" s="1"/>
  <c r="N2755" i="5"/>
  <c r="P2755" i="5" s="1"/>
  <c r="N2756" i="5"/>
  <c r="P2756" i="5" s="1"/>
  <c r="N2757" i="5"/>
  <c r="P2757" i="5" s="1"/>
  <c r="N2758" i="5"/>
  <c r="P2758" i="5" s="1"/>
  <c r="N2759" i="5"/>
  <c r="P2759" i="5" s="1"/>
  <c r="N2760" i="5"/>
  <c r="P2760" i="5" s="1"/>
  <c r="N2761" i="5"/>
  <c r="P2761" i="5" s="1"/>
  <c r="N2762" i="5"/>
  <c r="P2762" i="5" s="1"/>
  <c r="N2763" i="5"/>
  <c r="P2763" i="5" s="1"/>
  <c r="N2764" i="5"/>
  <c r="P2764" i="5" s="1"/>
  <c r="N2765" i="5"/>
  <c r="P2765" i="5" s="1"/>
  <c r="N2766" i="5"/>
  <c r="P2766" i="5" s="1"/>
  <c r="N2767" i="5"/>
  <c r="P2767" i="5" s="1"/>
  <c r="N2768" i="5"/>
  <c r="P2768" i="5" s="1"/>
  <c r="N2769" i="5"/>
  <c r="P2769" i="5" s="1"/>
  <c r="N2770" i="5"/>
  <c r="P2770" i="5" s="1"/>
  <c r="N2771" i="5"/>
  <c r="P2771" i="5" s="1"/>
  <c r="N2772" i="5"/>
  <c r="P2772" i="5" s="1"/>
  <c r="N2773" i="5"/>
  <c r="P2773" i="5" s="1"/>
  <c r="N2774" i="5"/>
  <c r="P2774" i="5" s="1"/>
  <c r="N2775" i="5"/>
  <c r="P2775" i="5" s="1"/>
  <c r="N2776" i="5"/>
  <c r="P2776" i="5" s="1"/>
  <c r="N2777" i="5"/>
  <c r="P2777" i="5" s="1"/>
  <c r="N2778" i="5"/>
  <c r="P2778" i="5" s="1"/>
  <c r="N2779" i="5"/>
  <c r="P2779" i="5" s="1"/>
  <c r="N2780" i="5"/>
  <c r="P2780" i="5" s="1"/>
  <c r="N2781" i="5"/>
  <c r="P2781" i="5" s="1"/>
  <c r="N2782" i="5"/>
  <c r="P2782" i="5" s="1"/>
  <c r="N2783" i="5"/>
  <c r="P2783" i="5" s="1"/>
  <c r="N2784" i="5"/>
  <c r="P2784" i="5" s="1"/>
  <c r="N2785" i="5"/>
  <c r="P2785" i="5" s="1"/>
  <c r="N2786" i="5"/>
  <c r="P2786" i="5" s="1"/>
  <c r="N2787" i="5"/>
  <c r="P2787" i="5" s="1"/>
  <c r="N2788" i="5"/>
  <c r="P2788" i="5" s="1"/>
  <c r="N2789" i="5"/>
  <c r="P2789" i="5" s="1"/>
  <c r="N2790" i="5"/>
  <c r="P2790" i="5" s="1"/>
  <c r="N2791" i="5"/>
  <c r="P2791" i="5" s="1"/>
  <c r="N2792" i="5"/>
  <c r="P2792" i="5" s="1"/>
  <c r="N2793" i="5"/>
  <c r="P2793" i="5" s="1"/>
  <c r="N2794" i="5"/>
  <c r="P2794" i="5" s="1"/>
  <c r="N2795" i="5"/>
  <c r="P2795" i="5" s="1"/>
  <c r="N2796" i="5"/>
  <c r="P2796" i="5" s="1"/>
  <c r="N2797" i="5"/>
  <c r="P2797" i="5" s="1"/>
  <c r="N2798" i="5"/>
  <c r="P2798" i="5" s="1"/>
  <c r="N2799" i="5"/>
  <c r="P2799" i="5" s="1"/>
  <c r="N2800" i="5"/>
  <c r="P2800" i="5" s="1"/>
  <c r="N2801" i="5"/>
  <c r="P2801" i="5" s="1"/>
  <c r="N2802" i="5"/>
  <c r="P2802" i="5" s="1"/>
  <c r="N2803" i="5"/>
  <c r="P2803" i="5" s="1"/>
  <c r="N2804" i="5"/>
  <c r="P2804" i="5" s="1"/>
  <c r="N2805" i="5"/>
  <c r="P2805" i="5" s="1"/>
  <c r="N2806" i="5"/>
  <c r="P2806" i="5" s="1"/>
  <c r="N2807" i="5"/>
  <c r="P2807" i="5" s="1"/>
  <c r="N2808" i="5"/>
  <c r="P2808" i="5" s="1"/>
  <c r="N2809" i="5"/>
  <c r="P2809" i="5" s="1"/>
  <c r="N2810" i="5"/>
  <c r="P2810" i="5" s="1"/>
  <c r="N2811" i="5"/>
  <c r="P2811" i="5" s="1"/>
  <c r="N2812" i="5"/>
  <c r="P2812" i="5" s="1"/>
  <c r="N2813" i="5"/>
  <c r="P2813" i="5" s="1"/>
  <c r="N2814" i="5"/>
  <c r="P2814" i="5" s="1"/>
  <c r="N2815" i="5"/>
  <c r="P2815" i="5" s="1"/>
  <c r="N2816" i="5"/>
  <c r="P2816" i="5" s="1"/>
  <c r="N2817" i="5"/>
  <c r="P2817" i="5" s="1"/>
  <c r="N2818" i="5"/>
  <c r="P2818" i="5" s="1"/>
  <c r="N2819" i="5"/>
  <c r="P2819" i="5" s="1"/>
  <c r="N2820" i="5"/>
  <c r="P2820" i="5" s="1"/>
  <c r="N2821" i="5"/>
  <c r="P2821" i="5" s="1"/>
  <c r="N2822" i="5"/>
  <c r="P2822" i="5" s="1"/>
  <c r="N2823" i="5"/>
  <c r="P2823" i="5" s="1"/>
  <c r="N2824" i="5"/>
  <c r="P2824" i="5" s="1"/>
  <c r="N2825" i="5"/>
  <c r="P2825" i="5" s="1"/>
  <c r="N2826" i="5"/>
  <c r="P2826" i="5" s="1"/>
  <c r="N2827" i="5"/>
  <c r="P2827" i="5" s="1"/>
  <c r="N2828" i="5"/>
  <c r="P2828" i="5" s="1"/>
  <c r="N2829" i="5"/>
  <c r="P2829" i="5" s="1"/>
  <c r="N2830" i="5"/>
  <c r="P2830" i="5" s="1"/>
  <c r="N2831" i="5"/>
  <c r="P2831" i="5" s="1"/>
  <c r="N2832" i="5"/>
  <c r="P2832" i="5" s="1"/>
  <c r="N2833" i="5"/>
  <c r="P2833" i="5" s="1"/>
  <c r="N2834" i="5"/>
  <c r="P2834" i="5" s="1"/>
  <c r="N2835" i="5"/>
  <c r="P2835" i="5" s="1"/>
  <c r="N2836" i="5"/>
  <c r="P2836" i="5" s="1"/>
  <c r="N2837" i="5"/>
  <c r="P2837" i="5" s="1"/>
  <c r="N2838" i="5"/>
  <c r="P2838" i="5" s="1"/>
  <c r="N2839" i="5"/>
  <c r="P2839" i="5" s="1"/>
  <c r="N2840" i="5"/>
  <c r="P2840" i="5" s="1"/>
  <c r="N2841" i="5"/>
  <c r="P2841" i="5" s="1"/>
  <c r="N2842" i="5"/>
  <c r="P2842" i="5" s="1"/>
  <c r="N2843" i="5"/>
  <c r="P2843" i="5" s="1"/>
  <c r="N2844" i="5"/>
  <c r="P2844" i="5" s="1"/>
  <c r="N2845" i="5"/>
  <c r="P2845" i="5" s="1"/>
  <c r="N2846" i="5"/>
  <c r="P2846" i="5" s="1"/>
  <c r="N2847" i="5"/>
  <c r="P2847" i="5" s="1"/>
  <c r="N2848" i="5"/>
  <c r="P2848" i="5" s="1"/>
  <c r="N2849" i="5"/>
  <c r="P2849" i="5" s="1"/>
  <c r="N2850" i="5"/>
  <c r="P2850" i="5" s="1"/>
  <c r="N2851" i="5"/>
  <c r="P2851" i="5" s="1"/>
  <c r="N2852" i="5"/>
  <c r="P2852" i="5" s="1"/>
  <c r="N2853" i="5"/>
  <c r="P2853" i="5" s="1"/>
  <c r="N2854" i="5"/>
  <c r="P2854" i="5" s="1"/>
  <c r="N2855" i="5"/>
  <c r="P2855" i="5" s="1"/>
  <c r="N2856" i="5"/>
  <c r="P2856" i="5" s="1"/>
  <c r="N2857" i="5"/>
  <c r="P2857" i="5" s="1"/>
  <c r="N2858" i="5"/>
  <c r="P2858" i="5" s="1"/>
  <c r="N2859" i="5"/>
  <c r="P2859" i="5" s="1"/>
  <c r="N2860" i="5"/>
  <c r="P2860" i="5" s="1"/>
  <c r="N2861" i="5"/>
  <c r="P2861" i="5" s="1"/>
  <c r="N2862" i="5"/>
  <c r="P2862" i="5" s="1"/>
  <c r="N2863" i="5"/>
  <c r="P2863" i="5" s="1"/>
  <c r="N2864" i="5"/>
  <c r="P2864" i="5" s="1"/>
  <c r="N2865" i="5"/>
  <c r="P2865" i="5" s="1"/>
  <c r="N2866" i="5"/>
  <c r="P2866" i="5" s="1"/>
  <c r="N2867" i="5"/>
  <c r="P2867" i="5" s="1"/>
  <c r="N2868" i="5"/>
  <c r="P2868" i="5" s="1"/>
  <c r="N2869" i="5"/>
  <c r="P2869" i="5" s="1"/>
  <c r="N2870" i="5"/>
  <c r="P2870" i="5" s="1"/>
  <c r="N2871" i="5"/>
  <c r="P2871" i="5" s="1"/>
  <c r="N2872" i="5"/>
  <c r="P2872" i="5" s="1"/>
  <c r="N2873" i="5"/>
  <c r="P2873" i="5" s="1"/>
  <c r="N2874" i="5"/>
  <c r="P2874" i="5" s="1"/>
  <c r="N2875" i="5"/>
  <c r="P2875" i="5" s="1"/>
  <c r="N2876" i="5"/>
  <c r="P2876" i="5" s="1"/>
  <c r="N2877" i="5"/>
  <c r="P2877" i="5" s="1"/>
  <c r="N2878" i="5"/>
  <c r="P2878" i="5" s="1"/>
  <c r="N2879" i="5"/>
  <c r="P2879" i="5" s="1"/>
  <c r="N2880" i="5"/>
  <c r="P2880" i="5" s="1"/>
  <c r="N2881" i="5"/>
  <c r="P2881" i="5" s="1"/>
  <c r="N2882" i="5"/>
  <c r="P2882" i="5" s="1"/>
  <c r="N2883" i="5"/>
  <c r="P2883" i="5" s="1"/>
  <c r="N2884" i="5"/>
  <c r="P2884" i="5" s="1"/>
  <c r="N2885" i="5"/>
  <c r="P2885" i="5" s="1"/>
  <c r="N2886" i="5"/>
  <c r="P2886" i="5" s="1"/>
  <c r="N2887" i="5"/>
  <c r="P2887" i="5" s="1"/>
  <c r="N2888" i="5"/>
  <c r="P2888" i="5" s="1"/>
  <c r="N2889" i="5"/>
  <c r="P2889" i="5" s="1"/>
  <c r="N2890" i="5"/>
  <c r="P2890" i="5" s="1"/>
  <c r="N2891" i="5"/>
  <c r="P2891" i="5" s="1"/>
  <c r="N2892" i="5"/>
  <c r="P2892" i="5" s="1"/>
  <c r="N2893" i="5"/>
  <c r="P2893" i="5" s="1"/>
  <c r="N2894" i="5"/>
  <c r="P2894" i="5" s="1"/>
  <c r="N2895" i="5"/>
  <c r="P2895" i="5" s="1"/>
  <c r="N2896" i="5"/>
  <c r="P2896" i="5" s="1"/>
  <c r="N2897" i="5"/>
  <c r="P2897" i="5" s="1"/>
  <c r="N2898" i="5"/>
  <c r="P2898" i="5" s="1"/>
  <c r="N2899" i="5"/>
  <c r="P2899" i="5" s="1"/>
  <c r="N2900" i="5"/>
  <c r="P2900" i="5" s="1"/>
  <c r="N2901" i="5"/>
  <c r="P2901" i="5" s="1"/>
  <c r="N2902" i="5"/>
  <c r="P2902" i="5" s="1"/>
  <c r="N2903" i="5"/>
  <c r="P2903" i="5" s="1"/>
  <c r="N2904" i="5"/>
  <c r="P2904" i="5" s="1"/>
  <c r="N2905" i="5"/>
  <c r="P2905" i="5" s="1"/>
  <c r="N2906" i="5"/>
  <c r="P2906" i="5" s="1"/>
  <c r="N2907" i="5"/>
  <c r="P2907" i="5" s="1"/>
  <c r="N2908" i="5"/>
  <c r="P2908" i="5" s="1"/>
  <c r="N2909" i="5"/>
  <c r="P2909" i="5" s="1"/>
  <c r="N2910" i="5"/>
  <c r="P2910" i="5" s="1"/>
  <c r="N2911" i="5"/>
  <c r="P2911" i="5" s="1"/>
  <c r="N2912" i="5"/>
  <c r="P2912" i="5" s="1"/>
  <c r="N2913" i="5"/>
  <c r="P2913" i="5" s="1"/>
  <c r="N2914" i="5"/>
  <c r="P2914" i="5" s="1"/>
  <c r="N2915" i="5"/>
  <c r="P2915" i="5" s="1"/>
  <c r="N2916" i="5"/>
  <c r="P2916" i="5" s="1"/>
  <c r="N2917" i="5"/>
  <c r="P2917" i="5" s="1"/>
  <c r="N2918" i="5"/>
  <c r="P2918" i="5" s="1"/>
  <c r="N2919" i="5"/>
  <c r="P2919" i="5" s="1"/>
  <c r="N2920" i="5"/>
  <c r="P2920" i="5" s="1"/>
  <c r="N2921" i="5"/>
  <c r="P2921" i="5" s="1"/>
  <c r="N2922" i="5"/>
  <c r="P2922" i="5" s="1"/>
  <c r="N2923" i="5"/>
  <c r="P2923" i="5" s="1"/>
  <c r="N2924" i="5"/>
  <c r="P2924" i="5" s="1"/>
  <c r="N2925" i="5"/>
  <c r="P2925" i="5" s="1"/>
  <c r="N2926" i="5"/>
  <c r="P2926" i="5" s="1"/>
  <c r="N2927" i="5"/>
  <c r="P2927" i="5" s="1"/>
  <c r="N2928" i="5"/>
  <c r="P2928" i="5" s="1"/>
  <c r="N2929" i="5"/>
  <c r="P2929" i="5" s="1"/>
  <c r="N2930" i="5"/>
  <c r="P2930" i="5" s="1"/>
  <c r="N2931" i="5"/>
  <c r="P2931" i="5" s="1"/>
  <c r="N2932" i="5"/>
  <c r="P2932" i="5" s="1"/>
  <c r="N2933" i="5"/>
  <c r="P2933" i="5" s="1"/>
  <c r="N2934" i="5"/>
  <c r="P2934" i="5" s="1"/>
  <c r="N2935" i="5"/>
  <c r="P2935" i="5" s="1"/>
  <c r="N2936" i="5"/>
  <c r="P2936" i="5" s="1"/>
  <c r="N2937" i="5"/>
  <c r="P2937" i="5" s="1"/>
  <c r="N2938" i="5"/>
  <c r="P2938" i="5" s="1"/>
  <c r="N2939" i="5"/>
  <c r="P2939" i="5" s="1"/>
  <c r="N2940" i="5"/>
  <c r="P2940" i="5" s="1"/>
  <c r="N2941" i="5"/>
  <c r="P2941" i="5" s="1"/>
  <c r="N2942" i="5"/>
  <c r="P2942" i="5" s="1"/>
  <c r="N2943" i="5"/>
  <c r="P2943" i="5" s="1"/>
  <c r="N2944" i="5"/>
  <c r="P2944" i="5" s="1"/>
  <c r="N2945" i="5"/>
  <c r="P2945" i="5" s="1"/>
  <c r="N2946" i="5"/>
  <c r="P2946" i="5" s="1"/>
  <c r="N2947" i="5"/>
  <c r="P2947" i="5" s="1"/>
  <c r="N2948" i="5"/>
  <c r="P2948" i="5" s="1"/>
  <c r="N2949" i="5"/>
  <c r="P2949" i="5" s="1"/>
  <c r="N2950" i="5"/>
  <c r="P2950" i="5" s="1"/>
  <c r="N2951" i="5"/>
  <c r="P2951" i="5" s="1"/>
  <c r="N2952" i="5"/>
  <c r="P2952" i="5" s="1"/>
  <c r="N2953" i="5"/>
  <c r="P2953" i="5" s="1"/>
  <c r="N2954" i="5"/>
  <c r="P2954" i="5" s="1"/>
  <c r="N2955" i="5"/>
  <c r="P2955" i="5" s="1"/>
  <c r="N2956" i="5"/>
  <c r="P2956" i="5" s="1"/>
  <c r="N2957" i="5"/>
  <c r="P2957" i="5" s="1"/>
  <c r="N2958" i="5"/>
  <c r="P2958" i="5" s="1"/>
  <c r="N2959" i="5"/>
  <c r="P2959" i="5" s="1"/>
  <c r="N2960" i="5"/>
  <c r="P2960" i="5" s="1"/>
  <c r="N2961" i="5"/>
  <c r="P2961" i="5" s="1"/>
  <c r="N2962" i="5"/>
  <c r="P2962" i="5" s="1"/>
  <c r="N2963" i="5"/>
  <c r="P2963" i="5" s="1"/>
  <c r="N2964" i="5"/>
  <c r="P2964" i="5" s="1"/>
  <c r="N2965" i="5"/>
  <c r="P2965" i="5" s="1"/>
  <c r="N2966" i="5"/>
  <c r="P2966" i="5" s="1"/>
  <c r="N2967" i="5"/>
  <c r="P2967" i="5" s="1"/>
  <c r="N2968" i="5"/>
  <c r="P2968" i="5" s="1"/>
  <c r="N2969" i="5"/>
  <c r="P2969" i="5" s="1"/>
  <c r="N2970" i="5"/>
  <c r="P2970" i="5" s="1"/>
  <c r="N2971" i="5"/>
  <c r="P2971" i="5" s="1"/>
  <c r="N2972" i="5"/>
  <c r="P2972" i="5" s="1"/>
  <c r="N2973" i="5"/>
  <c r="P2973" i="5" s="1"/>
  <c r="N2974" i="5"/>
  <c r="P2974" i="5" s="1"/>
  <c r="N2975" i="5"/>
  <c r="P2975" i="5" s="1"/>
  <c r="N2976" i="5"/>
  <c r="P2976" i="5" s="1"/>
  <c r="N2977" i="5"/>
  <c r="P2977" i="5" s="1"/>
  <c r="N2978" i="5"/>
  <c r="P2978" i="5" s="1"/>
  <c r="N2979" i="5"/>
  <c r="P2979" i="5" s="1"/>
  <c r="N2980" i="5"/>
  <c r="P2980" i="5" s="1"/>
  <c r="N2981" i="5"/>
  <c r="P2981" i="5" s="1"/>
  <c r="N2982" i="5"/>
  <c r="P2982" i="5" s="1"/>
  <c r="N2983" i="5"/>
  <c r="P2983" i="5" s="1"/>
  <c r="N2984" i="5"/>
  <c r="P2984" i="5" s="1"/>
  <c r="N2985" i="5"/>
  <c r="P2985" i="5" s="1"/>
  <c r="N2986" i="5"/>
  <c r="P2986" i="5" s="1"/>
  <c r="N2987" i="5"/>
  <c r="P2987" i="5" s="1"/>
  <c r="N2988" i="5"/>
  <c r="P2988" i="5" s="1"/>
  <c r="N2989" i="5"/>
  <c r="P2989" i="5" s="1"/>
  <c r="N2990" i="5"/>
  <c r="P2990" i="5" s="1"/>
  <c r="N2991" i="5"/>
  <c r="P2991" i="5" s="1"/>
  <c r="N2992" i="5"/>
  <c r="P2992" i="5" s="1"/>
  <c r="N2993" i="5"/>
  <c r="P2993" i="5" s="1"/>
  <c r="N2994" i="5"/>
  <c r="P2994" i="5" s="1"/>
  <c r="N2995" i="5"/>
  <c r="P2995" i="5" s="1"/>
  <c r="N2996" i="5"/>
  <c r="P2996" i="5" s="1"/>
  <c r="N2997" i="5"/>
  <c r="P2997" i="5" s="1"/>
  <c r="N2998" i="5"/>
  <c r="P2998" i="5" s="1"/>
  <c r="N2999" i="5"/>
  <c r="P2999" i="5" s="1"/>
  <c r="N3000" i="5"/>
  <c r="P3000" i="5" s="1"/>
  <c r="N3001" i="5"/>
  <c r="P3001" i="5" s="1"/>
  <c r="N3002" i="5"/>
  <c r="P3002" i="5" s="1"/>
  <c r="N3003" i="5"/>
  <c r="P3003" i="5" s="1"/>
  <c r="N3004" i="5"/>
  <c r="P3004" i="5" s="1"/>
  <c r="N3005" i="5"/>
  <c r="P3005" i="5" s="1"/>
  <c r="N3006" i="5"/>
  <c r="P3006" i="5" s="1"/>
  <c r="N3007" i="5"/>
  <c r="P3007" i="5" s="1"/>
  <c r="N3008" i="5"/>
  <c r="P3008" i="5" s="1"/>
  <c r="N3009" i="5"/>
  <c r="P3009" i="5" s="1"/>
  <c r="N3010" i="5"/>
  <c r="P3010" i="5" s="1"/>
  <c r="N3011" i="5"/>
  <c r="P3011" i="5" s="1"/>
  <c r="N3012" i="5"/>
  <c r="P3012" i="5" s="1"/>
  <c r="N3013" i="5"/>
  <c r="P3013" i="5" s="1"/>
  <c r="N3014" i="5"/>
  <c r="P3014" i="5" s="1"/>
  <c r="N3015" i="5"/>
  <c r="P3015" i="5" s="1"/>
  <c r="N3016" i="5"/>
  <c r="P3016" i="5" s="1"/>
  <c r="N3017" i="5"/>
  <c r="P3017" i="5" s="1"/>
  <c r="N3018" i="5"/>
  <c r="P3018" i="5" s="1"/>
  <c r="N3019" i="5"/>
  <c r="P3019" i="5" s="1"/>
  <c r="N3020" i="5"/>
  <c r="P3020" i="5" s="1"/>
  <c r="N3021" i="5"/>
  <c r="P3021" i="5" s="1"/>
  <c r="N3022" i="5"/>
  <c r="P3022" i="5" s="1"/>
  <c r="N3023" i="5"/>
  <c r="P3023" i="5" s="1"/>
  <c r="N3024" i="5"/>
  <c r="P3024" i="5" s="1"/>
  <c r="N3025" i="5"/>
  <c r="P3025" i="5" s="1"/>
  <c r="N3026" i="5"/>
  <c r="P3026" i="5" s="1"/>
  <c r="N3027" i="5"/>
  <c r="P3027" i="5" s="1"/>
  <c r="N3028" i="5"/>
  <c r="P3028" i="5" s="1"/>
  <c r="N3029" i="5"/>
  <c r="P3029" i="5" s="1"/>
  <c r="N3030" i="5"/>
  <c r="P3030" i="5" s="1"/>
  <c r="N3031" i="5"/>
  <c r="P3031" i="5" s="1"/>
  <c r="N3032" i="5"/>
  <c r="P3032" i="5" s="1"/>
  <c r="N3033" i="5"/>
  <c r="P3033" i="5" s="1"/>
  <c r="N3034" i="5"/>
  <c r="P3034" i="5" s="1"/>
  <c r="N3035" i="5"/>
  <c r="P3035" i="5" s="1"/>
  <c r="N3036" i="5"/>
  <c r="P3036" i="5" s="1"/>
  <c r="N3037" i="5"/>
  <c r="P3037" i="5" s="1"/>
  <c r="N3038" i="5"/>
  <c r="P3038" i="5" s="1"/>
  <c r="N3039" i="5"/>
  <c r="P3039" i="5" s="1"/>
  <c r="N3040" i="5"/>
  <c r="P3040" i="5" s="1"/>
  <c r="N3041" i="5"/>
  <c r="P3041" i="5" s="1"/>
  <c r="N3042" i="5"/>
  <c r="P3042" i="5" s="1"/>
  <c r="N3043" i="5"/>
  <c r="P3043" i="5" s="1"/>
  <c r="N3044" i="5"/>
  <c r="P3044" i="5" s="1"/>
  <c r="N3045" i="5"/>
  <c r="P3045" i="5" s="1"/>
  <c r="N3046" i="5"/>
  <c r="P3046" i="5" s="1"/>
  <c r="N3047" i="5"/>
  <c r="P3047" i="5" s="1"/>
  <c r="N3048" i="5"/>
  <c r="P3048" i="5" s="1"/>
  <c r="N3049" i="5"/>
  <c r="P3049" i="5" s="1"/>
  <c r="N3050" i="5"/>
  <c r="P3050" i="5" s="1"/>
  <c r="N3051" i="5"/>
  <c r="P3051" i="5" s="1"/>
  <c r="N3052" i="5"/>
  <c r="P3052" i="5" s="1"/>
  <c r="N3053" i="5"/>
  <c r="P3053" i="5" s="1"/>
  <c r="N3054" i="5"/>
  <c r="P3054" i="5" s="1"/>
  <c r="N3055" i="5"/>
  <c r="P3055" i="5" s="1"/>
  <c r="N3056" i="5"/>
  <c r="P3056" i="5" s="1"/>
  <c r="N3057" i="5"/>
  <c r="P3057" i="5" s="1"/>
  <c r="N3058" i="5"/>
  <c r="P3058" i="5" s="1"/>
  <c r="N3059" i="5"/>
  <c r="P3059" i="5" s="1"/>
  <c r="N3060" i="5"/>
  <c r="P3060" i="5" s="1"/>
  <c r="N3061" i="5"/>
  <c r="P3061" i="5" s="1"/>
  <c r="N3062" i="5"/>
  <c r="P3062" i="5" s="1"/>
  <c r="N3063" i="5"/>
  <c r="P3063" i="5" s="1"/>
  <c r="N3064" i="5"/>
  <c r="P3064" i="5" s="1"/>
  <c r="N3065" i="5"/>
  <c r="P3065" i="5" s="1"/>
  <c r="N3066" i="5"/>
  <c r="P3066" i="5" s="1"/>
  <c r="N3067" i="5"/>
  <c r="P3067" i="5" s="1"/>
  <c r="N3068" i="5"/>
  <c r="P3068" i="5" s="1"/>
  <c r="N3069" i="5"/>
  <c r="P3069" i="5" s="1"/>
  <c r="N3070" i="5"/>
  <c r="P3070" i="5" s="1"/>
  <c r="N3071" i="5"/>
  <c r="P3071" i="5" s="1"/>
  <c r="N3072" i="5"/>
  <c r="P3072" i="5" s="1"/>
  <c r="N3073" i="5"/>
  <c r="P3073" i="5" s="1"/>
  <c r="N3074" i="5"/>
  <c r="P3074" i="5" s="1"/>
  <c r="N3075" i="5"/>
  <c r="P3075" i="5" s="1"/>
  <c r="N3076" i="5"/>
  <c r="P3076" i="5" s="1"/>
  <c r="N3077" i="5"/>
  <c r="P3077" i="5" s="1"/>
  <c r="N3078" i="5"/>
  <c r="P3078" i="5" s="1"/>
  <c r="N3079" i="5"/>
  <c r="P3079" i="5" s="1"/>
  <c r="N3080" i="5"/>
  <c r="P3080" i="5" s="1"/>
  <c r="N3081" i="5"/>
  <c r="P3081" i="5" s="1"/>
  <c r="N3082" i="5"/>
  <c r="P3082" i="5" s="1"/>
  <c r="N3083" i="5"/>
  <c r="P3083" i="5" s="1"/>
  <c r="N3084" i="5"/>
  <c r="P3084" i="5" s="1"/>
  <c r="N3085" i="5"/>
  <c r="P3085" i="5" s="1"/>
  <c r="N3086" i="5"/>
  <c r="P3086" i="5" s="1"/>
  <c r="N3087" i="5"/>
  <c r="P3087" i="5" s="1"/>
  <c r="N3088" i="5"/>
  <c r="P3088" i="5" s="1"/>
  <c r="N3089" i="5"/>
  <c r="P3089" i="5" s="1"/>
  <c r="N3090" i="5"/>
  <c r="P3090" i="5" s="1"/>
  <c r="N3091" i="5"/>
  <c r="P3091" i="5" s="1"/>
  <c r="N3092" i="5"/>
  <c r="P3092" i="5" s="1"/>
  <c r="N3093" i="5"/>
  <c r="P3093" i="5" s="1"/>
  <c r="N3094" i="5"/>
  <c r="P3094" i="5" s="1"/>
  <c r="N3095" i="5"/>
  <c r="P3095" i="5" s="1"/>
  <c r="N3096" i="5"/>
  <c r="P3096" i="5" s="1"/>
  <c r="N3097" i="5"/>
  <c r="P3097" i="5" s="1"/>
  <c r="N3098" i="5"/>
  <c r="P3098" i="5" s="1"/>
  <c r="N3099" i="5"/>
  <c r="P3099" i="5" s="1"/>
  <c r="N3100" i="5"/>
  <c r="P3100" i="5" s="1"/>
  <c r="N3101" i="5"/>
  <c r="P3101" i="5" s="1"/>
  <c r="N3102" i="5"/>
  <c r="P3102" i="5" s="1"/>
  <c r="N3103" i="5"/>
  <c r="P3103" i="5" s="1"/>
  <c r="N3104" i="5"/>
  <c r="P3104" i="5" s="1"/>
  <c r="N3105" i="5"/>
  <c r="P3105" i="5" s="1"/>
  <c r="N3106" i="5"/>
  <c r="P3106" i="5" s="1"/>
  <c r="N3107" i="5"/>
  <c r="P3107" i="5" s="1"/>
  <c r="N3108" i="5"/>
  <c r="P3108" i="5" s="1"/>
  <c r="N3109" i="5"/>
  <c r="P3109" i="5" s="1"/>
  <c r="N3110" i="5"/>
  <c r="P3110" i="5" s="1"/>
  <c r="N3111" i="5"/>
  <c r="P3111" i="5" s="1"/>
  <c r="N3112" i="5"/>
  <c r="P3112" i="5" s="1"/>
  <c r="N3113" i="5"/>
  <c r="P3113" i="5" s="1"/>
  <c r="N3114" i="5"/>
  <c r="P3114" i="5" s="1"/>
  <c r="N3115" i="5"/>
  <c r="P3115" i="5" s="1"/>
  <c r="N3116" i="5"/>
  <c r="P3116" i="5" s="1"/>
  <c r="N3117" i="5"/>
  <c r="P3117" i="5" s="1"/>
  <c r="N3118" i="5"/>
  <c r="P3118" i="5" s="1"/>
  <c r="N3119" i="5"/>
  <c r="P3119" i="5" s="1"/>
  <c r="N3120" i="5"/>
  <c r="P3120" i="5" s="1"/>
  <c r="N3121" i="5"/>
  <c r="P3121" i="5" s="1"/>
  <c r="N3122" i="5"/>
  <c r="P3122" i="5" s="1"/>
  <c r="N3123" i="5"/>
  <c r="P3123" i="5" s="1"/>
  <c r="N3124" i="5"/>
  <c r="P3124" i="5" s="1"/>
  <c r="N3125" i="5"/>
  <c r="P3125" i="5" s="1"/>
  <c r="N3126" i="5"/>
  <c r="P3126" i="5" s="1"/>
  <c r="N3127" i="5"/>
  <c r="P3127" i="5" s="1"/>
  <c r="N3128" i="5"/>
  <c r="P3128" i="5" s="1"/>
  <c r="N3129" i="5"/>
  <c r="P3129" i="5" s="1"/>
  <c r="N3130" i="5"/>
  <c r="P3130" i="5" s="1"/>
  <c r="N3131" i="5"/>
  <c r="P3131" i="5" s="1"/>
  <c r="N3132" i="5"/>
  <c r="P3132" i="5" s="1"/>
  <c r="N3133" i="5"/>
  <c r="P3133" i="5" s="1"/>
  <c r="N3134" i="5"/>
  <c r="P3134" i="5" s="1"/>
  <c r="N3135" i="5"/>
  <c r="P3135" i="5" s="1"/>
  <c r="N3136" i="5"/>
  <c r="P3136" i="5" s="1"/>
  <c r="N3137" i="5"/>
  <c r="P3137" i="5" s="1"/>
  <c r="N3138" i="5"/>
  <c r="P3138" i="5" s="1"/>
  <c r="N3139" i="5"/>
  <c r="P3139" i="5" s="1"/>
  <c r="N3140" i="5"/>
  <c r="P3140" i="5" s="1"/>
  <c r="N3141" i="5"/>
  <c r="P3141" i="5" s="1"/>
  <c r="N3142" i="5"/>
  <c r="P3142" i="5" s="1"/>
  <c r="N3143" i="5"/>
  <c r="P3143" i="5" s="1"/>
  <c r="N3144" i="5"/>
  <c r="P3144" i="5" s="1"/>
  <c r="N3145" i="5"/>
  <c r="P3145" i="5" s="1"/>
  <c r="N3146" i="5"/>
  <c r="P3146" i="5" s="1"/>
  <c r="N3147" i="5"/>
  <c r="P3147" i="5" s="1"/>
  <c r="N3148" i="5"/>
  <c r="P3148" i="5" s="1"/>
  <c r="N3149" i="5"/>
  <c r="P3149" i="5" s="1"/>
  <c r="N3150" i="5"/>
  <c r="P3150" i="5" s="1"/>
  <c r="N3151" i="5"/>
  <c r="P3151" i="5" s="1"/>
  <c r="N3152" i="5"/>
  <c r="P3152" i="5" s="1"/>
  <c r="N3153" i="5"/>
  <c r="P3153" i="5" s="1"/>
  <c r="N3154" i="5"/>
  <c r="P3154" i="5" s="1"/>
  <c r="N3155" i="5"/>
  <c r="P3155" i="5" s="1"/>
  <c r="N3156" i="5"/>
  <c r="P3156" i="5" s="1"/>
  <c r="N3157" i="5"/>
  <c r="P3157" i="5" s="1"/>
  <c r="N3158" i="5"/>
  <c r="P3158" i="5" s="1"/>
  <c r="N3159" i="5"/>
  <c r="P3159" i="5" s="1"/>
  <c r="N3160" i="5"/>
  <c r="P3160" i="5" s="1"/>
  <c r="N3161" i="5"/>
  <c r="P3161" i="5" s="1"/>
  <c r="N3162" i="5"/>
  <c r="P3162" i="5" s="1"/>
  <c r="N3163" i="5"/>
  <c r="P3163" i="5" s="1"/>
  <c r="N3164" i="5"/>
  <c r="P3164" i="5" s="1"/>
  <c r="N3165" i="5"/>
  <c r="P3165" i="5" s="1"/>
  <c r="N3166" i="5"/>
  <c r="P3166" i="5" s="1"/>
  <c r="N3167" i="5"/>
  <c r="P3167" i="5" s="1"/>
  <c r="N3168" i="5"/>
  <c r="P3168" i="5" s="1"/>
  <c r="N3169" i="5"/>
  <c r="P3169" i="5" s="1"/>
  <c r="N3170" i="5"/>
  <c r="P3170" i="5" s="1"/>
  <c r="N3171" i="5"/>
  <c r="P3171" i="5" s="1"/>
  <c r="N3172" i="5"/>
  <c r="P3172" i="5" s="1"/>
  <c r="N3173" i="5"/>
  <c r="P3173" i="5" s="1"/>
  <c r="N3174" i="5"/>
  <c r="P3174" i="5" s="1"/>
  <c r="N3175" i="5"/>
  <c r="P3175" i="5" s="1"/>
  <c r="N3176" i="5"/>
  <c r="P3176" i="5" s="1"/>
  <c r="N3177" i="5"/>
  <c r="P3177" i="5" s="1"/>
  <c r="N3178" i="5"/>
  <c r="P3178" i="5" s="1"/>
  <c r="N3179" i="5"/>
  <c r="P3179" i="5" s="1"/>
  <c r="N3180" i="5"/>
  <c r="P3180" i="5" s="1"/>
  <c r="N3181" i="5"/>
  <c r="P3181" i="5" s="1"/>
  <c r="N3182" i="5"/>
  <c r="P3182" i="5" s="1"/>
  <c r="N3183" i="5"/>
  <c r="P3183" i="5" s="1"/>
  <c r="N3184" i="5"/>
  <c r="P3184" i="5" s="1"/>
  <c r="N3185" i="5"/>
  <c r="P3185" i="5" s="1"/>
  <c r="N3186" i="5"/>
  <c r="P3186" i="5" s="1"/>
  <c r="N3187" i="5"/>
  <c r="P3187" i="5" s="1"/>
  <c r="N3188" i="5"/>
  <c r="P3188" i="5" s="1"/>
  <c r="N3189" i="5"/>
  <c r="P3189" i="5" s="1"/>
  <c r="N3190" i="5"/>
  <c r="P3190" i="5" s="1"/>
  <c r="N3191" i="5"/>
  <c r="P3191" i="5" s="1"/>
  <c r="N3192" i="5"/>
  <c r="P3192" i="5" s="1"/>
  <c r="N3193" i="5"/>
  <c r="P3193" i="5" s="1"/>
  <c r="N3194" i="5"/>
  <c r="P3194" i="5" s="1"/>
  <c r="N3195" i="5"/>
  <c r="P3195" i="5" s="1"/>
  <c r="N3196" i="5"/>
  <c r="P3196" i="5" s="1"/>
  <c r="N3197" i="5"/>
  <c r="P3197" i="5" s="1"/>
  <c r="N3198" i="5"/>
  <c r="P3198" i="5" s="1"/>
  <c r="N3199" i="5"/>
  <c r="P3199" i="5" s="1"/>
  <c r="N3200" i="5"/>
  <c r="P3200" i="5" s="1"/>
  <c r="N3201" i="5"/>
  <c r="P3201" i="5" s="1"/>
  <c r="N3202" i="5"/>
  <c r="P3202" i="5" s="1"/>
  <c r="N3203" i="5"/>
  <c r="P3203" i="5" s="1"/>
  <c r="N3204" i="5"/>
  <c r="P3204" i="5" s="1"/>
  <c r="N3205" i="5"/>
  <c r="P3205" i="5" s="1"/>
  <c r="N3206" i="5"/>
  <c r="P3206" i="5" s="1"/>
  <c r="N3207" i="5"/>
  <c r="P3207" i="5" s="1"/>
  <c r="N3208" i="5"/>
  <c r="P3208" i="5" s="1"/>
  <c r="N3209" i="5"/>
  <c r="P3209" i="5" s="1"/>
  <c r="N3210" i="5"/>
  <c r="P3210" i="5" s="1"/>
  <c r="N3211" i="5"/>
  <c r="P3211" i="5" s="1"/>
  <c r="N3212" i="5"/>
  <c r="P3212" i="5" s="1"/>
  <c r="N3213" i="5"/>
  <c r="P3213" i="5" s="1"/>
  <c r="N3214" i="5"/>
  <c r="P3214" i="5" s="1"/>
  <c r="N3215" i="5"/>
  <c r="P3215" i="5" s="1"/>
  <c r="N3216" i="5"/>
  <c r="P3216" i="5" s="1"/>
  <c r="N3217" i="5"/>
  <c r="P3217" i="5" s="1"/>
  <c r="N3218" i="5"/>
  <c r="P3218" i="5" s="1"/>
  <c r="N3219" i="5"/>
  <c r="P3219" i="5" s="1"/>
  <c r="N3220" i="5"/>
  <c r="P3220" i="5" s="1"/>
  <c r="N3221" i="5"/>
  <c r="P3221" i="5" s="1"/>
  <c r="N3222" i="5"/>
  <c r="P3222" i="5" s="1"/>
  <c r="N3223" i="5"/>
  <c r="P3223" i="5" s="1"/>
  <c r="N3224" i="5"/>
  <c r="P3224" i="5" s="1"/>
  <c r="N3225" i="5"/>
  <c r="P3225" i="5" s="1"/>
  <c r="N3226" i="5"/>
  <c r="P3226" i="5" s="1"/>
  <c r="N3227" i="5"/>
  <c r="P3227" i="5" s="1"/>
  <c r="N3228" i="5"/>
  <c r="P3228" i="5" s="1"/>
  <c r="N3229" i="5"/>
  <c r="P3229" i="5" s="1"/>
  <c r="N3230" i="5"/>
  <c r="P3230" i="5" s="1"/>
  <c r="N3231" i="5"/>
  <c r="P3231" i="5" s="1"/>
  <c r="N3232" i="5"/>
  <c r="P3232" i="5" s="1"/>
  <c r="N3233" i="5"/>
  <c r="P3233" i="5" s="1"/>
  <c r="N3234" i="5"/>
  <c r="P3234" i="5" s="1"/>
  <c r="N3235" i="5"/>
  <c r="P3235" i="5" s="1"/>
  <c r="N3236" i="5"/>
  <c r="P3236" i="5" s="1"/>
  <c r="N3237" i="5"/>
  <c r="P3237" i="5" s="1"/>
  <c r="N3238" i="5"/>
  <c r="P3238" i="5" s="1"/>
  <c r="N3239" i="5"/>
  <c r="P3239" i="5" s="1"/>
  <c r="N3240" i="5"/>
  <c r="P3240" i="5" s="1"/>
  <c r="N3241" i="5"/>
  <c r="P3241" i="5" s="1"/>
  <c r="N3242" i="5"/>
  <c r="P3242" i="5" s="1"/>
  <c r="N3243" i="5"/>
  <c r="P3243" i="5" s="1"/>
  <c r="N3244" i="5"/>
  <c r="P3244" i="5" s="1"/>
  <c r="N3245" i="5"/>
  <c r="P3245" i="5" s="1"/>
  <c r="N3246" i="5"/>
  <c r="P3246" i="5" s="1"/>
  <c r="N3247" i="5"/>
  <c r="P3247" i="5" s="1"/>
  <c r="N3248" i="5"/>
  <c r="P3248" i="5" s="1"/>
  <c r="N3249" i="5"/>
  <c r="P3249" i="5" s="1"/>
  <c r="N3250" i="5"/>
  <c r="P3250" i="5" s="1"/>
  <c r="N3251" i="5"/>
  <c r="P3251" i="5" s="1"/>
  <c r="N3252" i="5"/>
  <c r="P3252" i="5" s="1"/>
  <c r="N3253" i="5"/>
  <c r="P3253" i="5" s="1"/>
  <c r="N3254" i="5"/>
  <c r="P3254" i="5" s="1"/>
  <c r="N3255" i="5"/>
  <c r="P3255" i="5" s="1"/>
  <c r="N3256" i="5"/>
  <c r="P3256" i="5" s="1"/>
  <c r="N3257" i="5"/>
  <c r="P3257" i="5" s="1"/>
  <c r="N3258" i="5"/>
  <c r="P3258" i="5" s="1"/>
  <c r="N3259" i="5"/>
  <c r="P3259" i="5" s="1"/>
  <c r="N3260" i="5"/>
  <c r="P3260" i="5" s="1"/>
  <c r="N3261" i="5"/>
  <c r="P3261" i="5" s="1"/>
  <c r="N3262" i="5"/>
  <c r="P3262" i="5" s="1"/>
  <c r="N3263" i="5"/>
  <c r="P3263" i="5" s="1"/>
  <c r="N3264" i="5"/>
  <c r="P3264" i="5" s="1"/>
  <c r="N3265" i="5"/>
  <c r="P3265" i="5" s="1"/>
  <c r="N3266" i="5"/>
  <c r="P3266" i="5" s="1"/>
  <c r="N3267" i="5"/>
  <c r="P3267" i="5" s="1"/>
  <c r="N3268" i="5"/>
  <c r="P3268" i="5" s="1"/>
  <c r="N3269" i="5"/>
  <c r="P3269" i="5" s="1"/>
  <c r="N3270" i="5"/>
  <c r="P3270" i="5" s="1"/>
  <c r="N3271" i="5"/>
  <c r="P3271" i="5" s="1"/>
  <c r="N3272" i="5"/>
  <c r="P3272" i="5" s="1"/>
  <c r="N3273" i="5"/>
  <c r="P3273" i="5" s="1"/>
  <c r="N3274" i="5"/>
  <c r="P3274" i="5" s="1"/>
  <c r="N3275" i="5"/>
  <c r="P3275" i="5" s="1"/>
  <c r="N3276" i="5"/>
  <c r="P3276" i="5" s="1"/>
  <c r="N3277" i="5"/>
  <c r="P3277" i="5" s="1"/>
  <c r="N3278" i="5"/>
  <c r="P3278" i="5" s="1"/>
  <c r="N3279" i="5"/>
  <c r="P3279" i="5" s="1"/>
  <c r="N3280" i="5"/>
  <c r="P3280" i="5" s="1"/>
  <c r="N3281" i="5"/>
  <c r="P3281" i="5" s="1"/>
  <c r="N3282" i="5"/>
  <c r="P3282" i="5" s="1"/>
  <c r="N3283" i="5"/>
  <c r="P3283" i="5" s="1"/>
  <c r="N3284" i="5"/>
  <c r="P3284" i="5" s="1"/>
  <c r="N3285" i="5"/>
  <c r="P3285" i="5" s="1"/>
  <c r="N3286" i="5"/>
  <c r="P3286" i="5" s="1"/>
  <c r="N3287" i="5"/>
  <c r="P3287" i="5" s="1"/>
  <c r="N3288" i="5"/>
  <c r="P3288" i="5" s="1"/>
  <c r="N3289" i="5"/>
  <c r="P3289" i="5" s="1"/>
  <c r="N3290" i="5"/>
  <c r="P3290" i="5" s="1"/>
  <c r="N3291" i="5"/>
  <c r="P3291" i="5" s="1"/>
  <c r="N3292" i="5"/>
  <c r="P3292" i="5" s="1"/>
  <c r="N3293" i="5"/>
  <c r="P3293" i="5" s="1"/>
  <c r="N3294" i="5"/>
  <c r="P3294" i="5" s="1"/>
  <c r="N3295" i="5"/>
  <c r="P3295" i="5" s="1"/>
  <c r="N3296" i="5"/>
  <c r="P3296" i="5" s="1"/>
  <c r="N3297" i="5"/>
  <c r="P3297" i="5" s="1"/>
  <c r="N3298" i="5"/>
  <c r="P3298" i="5" s="1"/>
  <c r="N3299" i="5"/>
  <c r="P3299" i="5" s="1"/>
  <c r="N3300" i="5"/>
  <c r="P3300" i="5" s="1"/>
  <c r="N3301" i="5"/>
  <c r="P3301" i="5" s="1"/>
  <c r="N3302" i="5"/>
  <c r="P3302" i="5" s="1"/>
  <c r="N3303" i="5"/>
  <c r="P3303" i="5" s="1"/>
  <c r="N3304" i="5"/>
  <c r="P3304" i="5" s="1"/>
  <c r="N3305" i="5"/>
  <c r="P3305" i="5" s="1"/>
  <c r="N3306" i="5"/>
  <c r="P3306" i="5" s="1"/>
  <c r="N3307" i="5"/>
  <c r="P3307" i="5" s="1"/>
  <c r="N3308" i="5"/>
  <c r="P3308" i="5" s="1"/>
  <c r="N3309" i="5"/>
  <c r="P3309" i="5" s="1"/>
  <c r="N3310" i="5"/>
  <c r="P3310" i="5" s="1"/>
  <c r="N3311" i="5"/>
  <c r="P3311" i="5" s="1"/>
  <c r="N3312" i="5"/>
  <c r="P3312" i="5" s="1"/>
  <c r="N3313" i="5"/>
  <c r="P3313" i="5" s="1"/>
  <c r="N3314" i="5"/>
  <c r="P3314" i="5" s="1"/>
  <c r="N3315" i="5"/>
  <c r="P3315" i="5" s="1"/>
  <c r="N3316" i="5"/>
  <c r="P3316" i="5" s="1"/>
  <c r="N3317" i="5"/>
  <c r="P3317" i="5" s="1"/>
  <c r="N3318" i="5"/>
  <c r="P3318" i="5" s="1"/>
  <c r="N3319" i="5"/>
  <c r="P3319" i="5" s="1"/>
  <c r="N3320" i="5"/>
  <c r="P3320" i="5" s="1"/>
  <c r="N3321" i="5"/>
  <c r="P3321" i="5" s="1"/>
  <c r="N3322" i="5"/>
  <c r="P3322" i="5" s="1"/>
  <c r="N3323" i="5"/>
  <c r="P3323" i="5" s="1"/>
  <c r="N3324" i="5"/>
  <c r="P3324" i="5" s="1"/>
  <c r="N3325" i="5"/>
  <c r="P3325" i="5" s="1"/>
  <c r="N3326" i="5"/>
  <c r="P3326" i="5" s="1"/>
  <c r="N3327" i="5"/>
  <c r="P3327" i="5" s="1"/>
  <c r="N3328" i="5"/>
  <c r="P3328" i="5" s="1"/>
  <c r="N3329" i="5"/>
  <c r="P3329" i="5" s="1"/>
  <c r="N3330" i="5"/>
  <c r="P3330" i="5" s="1"/>
  <c r="N3331" i="5"/>
  <c r="P3331" i="5" s="1"/>
  <c r="N3332" i="5"/>
  <c r="P3332" i="5" s="1"/>
  <c r="N3333" i="5"/>
  <c r="P3333" i="5" s="1"/>
  <c r="N3334" i="5"/>
  <c r="P3334" i="5" s="1"/>
  <c r="N3335" i="5"/>
  <c r="P3335" i="5" s="1"/>
  <c r="N3336" i="5"/>
  <c r="P3336" i="5" s="1"/>
  <c r="N3337" i="5"/>
  <c r="P3337" i="5" s="1"/>
  <c r="N3338" i="5"/>
  <c r="P3338" i="5" s="1"/>
  <c r="N3339" i="5"/>
  <c r="P3339" i="5" s="1"/>
  <c r="N3340" i="5"/>
  <c r="P3340" i="5" s="1"/>
  <c r="N3341" i="5"/>
  <c r="P3341" i="5" s="1"/>
  <c r="N3342" i="5"/>
  <c r="P3342" i="5" s="1"/>
  <c r="N3343" i="5"/>
  <c r="P3343" i="5" s="1"/>
  <c r="N3344" i="5"/>
  <c r="P3344" i="5" s="1"/>
  <c r="N3345" i="5"/>
  <c r="P3345" i="5" s="1"/>
  <c r="N3346" i="5"/>
  <c r="P3346" i="5" s="1"/>
  <c r="N3347" i="5"/>
  <c r="P3347" i="5" s="1"/>
  <c r="N3348" i="5"/>
  <c r="P3348" i="5" s="1"/>
  <c r="N3349" i="5"/>
  <c r="P3349" i="5" s="1"/>
  <c r="N3350" i="5"/>
  <c r="P3350" i="5" s="1"/>
  <c r="N3351" i="5"/>
  <c r="P3351" i="5" s="1"/>
  <c r="N3352" i="5"/>
  <c r="P3352" i="5" s="1"/>
  <c r="N3353" i="5"/>
  <c r="P3353" i="5" s="1"/>
  <c r="N3354" i="5"/>
  <c r="P3354" i="5" s="1"/>
  <c r="N3355" i="5"/>
  <c r="P3355" i="5" s="1"/>
  <c r="N3356" i="5"/>
  <c r="P3356" i="5" s="1"/>
  <c r="N3357" i="5"/>
  <c r="P3357" i="5" s="1"/>
  <c r="N3358" i="5"/>
  <c r="P3358" i="5" s="1"/>
  <c r="N3359" i="5"/>
  <c r="P3359" i="5" s="1"/>
  <c r="N3360" i="5"/>
  <c r="P3360" i="5" s="1"/>
  <c r="N3361" i="5"/>
  <c r="P3361" i="5" s="1"/>
  <c r="N3362" i="5"/>
  <c r="P3362" i="5" s="1"/>
  <c r="N3363" i="5"/>
  <c r="P3363" i="5" s="1"/>
  <c r="N3364" i="5"/>
  <c r="P3364" i="5" s="1"/>
  <c r="N3365" i="5"/>
  <c r="P3365" i="5" s="1"/>
  <c r="N3366" i="5"/>
  <c r="P3366" i="5" s="1"/>
  <c r="N3367" i="5"/>
  <c r="P3367" i="5" s="1"/>
  <c r="N3368" i="5"/>
  <c r="P3368" i="5" s="1"/>
  <c r="N3369" i="5"/>
  <c r="P3369" i="5" s="1"/>
  <c r="N3370" i="5"/>
  <c r="P3370" i="5" s="1"/>
  <c r="N3371" i="5"/>
  <c r="P3371" i="5" s="1"/>
  <c r="N3372" i="5"/>
  <c r="P3372" i="5" s="1"/>
  <c r="N3373" i="5"/>
  <c r="P3373" i="5" s="1"/>
  <c r="N3374" i="5"/>
  <c r="P3374" i="5" s="1"/>
  <c r="N3375" i="5"/>
  <c r="P3375" i="5" s="1"/>
  <c r="N3376" i="5"/>
  <c r="P3376" i="5" s="1"/>
  <c r="N3377" i="5"/>
  <c r="P3377" i="5" s="1"/>
  <c r="N3378" i="5"/>
  <c r="P3378" i="5" s="1"/>
  <c r="N3379" i="5"/>
  <c r="P3379" i="5" s="1"/>
  <c r="N3380" i="5"/>
  <c r="P3380" i="5" s="1"/>
  <c r="N3381" i="5"/>
  <c r="P3381" i="5" s="1"/>
  <c r="N3382" i="5"/>
  <c r="P3382" i="5" s="1"/>
  <c r="N3383" i="5"/>
  <c r="P3383" i="5" s="1"/>
  <c r="N3384" i="5"/>
  <c r="P3384" i="5" s="1"/>
  <c r="N3385" i="5"/>
  <c r="P3385" i="5" s="1"/>
  <c r="N3386" i="5"/>
  <c r="P3386" i="5" s="1"/>
  <c r="N3387" i="5"/>
  <c r="P3387" i="5" s="1"/>
  <c r="N3388" i="5"/>
  <c r="P3388" i="5" s="1"/>
  <c r="N3389" i="5"/>
  <c r="P3389" i="5" s="1"/>
  <c r="N3390" i="5"/>
  <c r="P3390" i="5" s="1"/>
  <c r="N3391" i="5"/>
  <c r="P3391" i="5" s="1"/>
  <c r="N3392" i="5"/>
  <c r="P3392" i="5" s="1"/>
  <c r="N3393" i="5"/>
  <c r="P3393" i="5" s="1"/>
  <c r="N3394" i="5"/>
  <c r="P3394" i="5" s="1"/>
  <c r="N3395" i="5"/>
  <c r="P3395" i="5" s="1"/>
  <c r="N3396" i="5"/>
  <c r="P3396" i="5" s="1"/>
  <c r="N3397" i="5"/>
  <c r="P3397" i="5" s="1"/>
  <c r="N3398" i="5"/>
  <c r="P3398" i="5" s="1"/>
  <c r="N3399" i="5"/>
  <c r="P3399" i="5" s="1"/>
  <c r="N3400" i="5"/>
  <c r="P3400" i="5" s="1"/>
  <c r="N3401" i="5"/>
  <c r="P3401" i="5" s="1"/>
  <c r="N3402" i="5"/>
  <c r="P3402" i="5" s="1"/>
  <c r="N3403" i="5"/>
  <c r="P3403" i="5" s="1"/>
  <c r="N3404" i="5"/>
  <c r="P3404" i="5" s="1"/>
  <c r="N3405" i="5"/>
  <c r="P3405" i="5" s="1"/>
  <c r="N3406" i="5"/>
  <c r="P3406" i="5" s="1"/>
  <c r="N3407" i="5"/>
  <c r="P3407" i="5" s="1"/>
  <c r="N3408" i="5"/>
  <c r="P3408" i="5" s="1"/>
  <c r="N3409" i="5"/>
  <c r="P3409" i="5" s="1"/>
  <c r="N3410" i="5"/>
  <c r="P3410" i="5" s="1"/>
  <c r="N3411" i="5"/>
  <c r="P3411" i="5" s="1"/>
  <c r="N3412" i="5"/>
  <c r="P3412" i="5" s="1"/>
  <c r="N3413" i="5"/>
  <c r="P3413" i="5" s="1"/>
  <c r="N3414" i="5"/>
  <c r="P3414" i="5" s="1"/>
  <c r="N3415" i="5"/>
  <c r="P3415" i="5" s="1"/>
  <c r="N3416" i="5"/>
  <c r="P3416" i="5" s="1"/>
  <c r="N3417" i="5"/>
  <c r="P3417" i="5" s="1"/>
  <c r="N3418" i="5"/>
  <c r="P3418" i="5" s="1"/>
  <c r="N3419" i="5"/>
  <c r="P3419" i="5" s="1"/>
  <c r="N3420" i="5"/>
  <c r="P3420" i="5" s="1"/>
  <c r="N3421" i="5"/>
  <c r="P3421" i="5" s="1"/>
  <c r="N3422" i="5"/>
  <c r="P3422" i="5" s="1"/>
  <c r="N3423" i="5"/>
  <c r="P3423" i="5" s="1"/>
  <c r="N3424" i="5"/>
  <c r="P3424" i="5" s="1"/>
  <c r="N3425" i="5"/>
  <c r="P3425" i="5" s="1"/>
  <c r="N3426" i="5"/>
  <c r="P3426" i="5" s="1"/>
  <c r="N3427" i="5"/>
  <c r="P3427" i="5" s="1"/>
  <c r="N3428" i="5"/>
  <c r="P3428" i="5" s="1"/>
  <c r="N3429" i="5"/>
  <c r="P3429" i="5" s="1"/>
  <c r="N3430" i="5"/>
  <c r="P3430" i="5" s="1"/>
  <c r="N3431" i="5"/>
  <c r="P3431" i="5" s="1"/>
  <c r="N3432" i="5"/>
  <c r="P3432" i="5" s="1"/>
  <c r="N3433" i="5"/>
  <c r="P3433" i="5" s="1"/>
  <c r="N3434" i="5"/>
  <c r="P3434" i="5" s="1"/>
  <c r="N3435" i="5"/>
  <c r="P3435" i="5" s="1"/>
  <c r="N3436" i="5"/>
  <c r="P3436" i="5" s="1"/>
  <c r="N3437" i="5"/>
  <c r="P3437" i="5" s="1"/>
  <c r="N3438" i="5"/>
  <c r="P3438" i="5" s="1"/>
  <c r="N3439" i="5"/>
  <c r="P3439" i="5" s="1"/>
  <c r="N3440" i="5"/>
  <c r="P3440" i="5" s="1"/>
  <c r="N3441" i="5"/>
  <c r="P3441" i="5" s="1"/>
  <c r="N3442" i="5"/>
  <c r="P3442" i="5" s="1"/>
  <c r="N3443" i="5"/>
  <c r="P3443" i="5" s="1"/>
  <c r="N3444" i="5"/>
  <c r="P3444" i="5" s="1"/>
  <c r="N3445" i="5"/>
  <c r="P3445" i="5" s="1"/>
  <c r="N3446" i="5"/>
  <c r="P3446" i="5" s="1"/>
  <c r="N3447" i="5"/>
  <c r="P3447" i="5" s="1"/>
  <c r="N3448" i="5"/>
  <c r="P3448" i="5" s="1"/>
  <c r="N3449" i="5"/>
  <c r="P3449" i="5" s="1"/>
  <c r="N3450" i="5"/>
  <c r="P3450" i="5" s="1"/>
  <c r="N3451" i="5"/>
  <c r="P3451" i="5" s="1"/>
  <c r="N3452" i="5"/>
  <c r="P3452" i="5" s="1"/>
  <c r="N3453" i="5"/>
  <c r="P3453" i="5" s="1"/>
  <c r="N3454" i="5"/>
  <c r="P3454" i="5" s="1"/>
  <c r="N3455" i="5"/>
  <c r="P3455" i="5" s="1"/>
  <c r="N3456" i="5"/>
  <c r="P3456" i="5" s="1"/>
  <c r="N3457" i="5"/>
  <c r="P3457" i="5" s="1"/>
  <c r="N3458" i="5"/>
  <c r="P3458" i="5" s="1"/>
  <c r="N3459" i="5"/>
  <c r="P3459" i="5" s="1"/>
  <c r="N3460" i="5"/>
  <c r="P3460" i="5" s="1"/>
  <c r="N3461" i="5"/>
  <c r="P3461" i="5" s="1"/>
  <c r="N3462" i="5"/>
  <c r="P3462" i="5" s="1"/>
  <c r="N3463" i="5"/>
  <c r="P3463" i="5" s="1"/>
  <c r="N3464" i="5"/>
  <c r="P3464" i="5" s="1"/>
  <c r="N3465" i="5"/>
  <c r="P3465" i="5" s="1"/>
  <c r="N3466" i="5"/>
  <c r="P3466" i="5" s="1"/>
  <c r="N3467" i="5"/>
  <c r="P3467" i="5" s="1"/>
  <c r="N3468" i="5"/>
  <c r="P3468" i="5" s="1"/>
  <c r="N3469" i="5"/>
  <c r="P3469" i="5" s="1"/>
  <c r="N3470" i="5"/>
  <c r="P3470" i="5" s="1"/>
  <c r="N3471" i="5"/>
  <c r="P3471" i="5" s="1"/>
  <c r="N3472" i="5"/>
  <c r="P3472" i="5" s="1"/>
  <c r="N3473" i="5"/>
  <c r="P3473" i="5" s="1"/>
  <c r="N3474" i="5"/>
  <c r="P3474" i="5" s="1"/>
  <c r="N3475" i="5"/>
  <c r="P3475" i="5" s="1"/>
  <c r="N3476" i="5"/>
  <c r="P3476" i="5" s="1"/>
  <c r="N3477" i="5"/>
  <c r="P3477" i="5" s="1"/>
  <c r="N3478" i="5"/>
  <c r="P3478" i="5" s="1"/>
  <c r="N3479" i="5"/>
  <c r="P3479" i="5" s="1"/>
  <c r="N3480" i="5"/>
  <c r="P3480" i="5" s="1"/>
  <c r="N3481" i="5"/>
  <c r="P3481" i="5" s="1"/>
  <c r="N3482" i="5"/>
  <c r="P3482" i="5" s="1"/>
  <c r="N3483" i="5"/>
  <c r="P3483" i="5" s="1"/>
  <c r="N3484" i="5"/>
  <c r="P3484" i="5" s="1"/>
  <c r="N3485" i="5"/>
  <c r="P3485" i="5" s="1"/>
  <c r="N3486" i="5"/>
  <c r="P3486" i="5" s="1"/>
  <c r="N3487" i="5"/>
  <c r="P3487" i="5" s="1"/>
  <c r="N3488" i="5"/>
  <c r="P3488" i="5" s="1"/>
  <c r="N3489" i="5"/>
  <c r="P3489" i="5" s="1"/>
  <c r="N3490" i="5"/>
  <c r="P3490" i="5" s="1"/>
  <c r="N3491" i="5"/>
  <c r="P3491" i="5" s="1"/>
  <c r="N3492" i="5"/>
  <c r="P3492" i="5" s="1"/>
  <c r="N3493" i="5"/>
  <c r="P3493" i="5" s="1"/>
  <c r="N3494" i="5"/>
  <c r="P3494" i="5" s="1"/>
  <c r="N3495" i="5"/>
  <c r="P3495" i="5" s="1"/>
  <c r="N3496" i="5"/>
  <c r="P3496" i="5" s="1"/>
  <c r="N3497" i="5"/>
  <c r="P3497" i="5" s="1"/>
  <c r="N3498" i="5"/>
  <c r="P3498" i="5" s="1"/>
  <c r="N3499" i="5"/>
  <c r="P3499" i="5" s="1"/>
  <c r="N3500" i="5"/>
  <c r="P3500" i="5" s="1"/>
  <c r="N3501" i="5"/>
  <c r="P3501" i="5" s="1"/>
  <c r="N3502" i="5"/>
  <c r="P3502" i="5" s="1"/>
  <c r="N3503" i="5"/>
  <c r="P3503" i="5" s="1"/>
  <c r="N3504" i="5"/>
  <c r="P3504" i="5" s="1"/>
  <c r="N3505" i="5"/>
  <c r="P3505" i="5" s="1"/>
  <c r="N3506" i="5"/>
  <c r="P3506" i="5" s="1"/>
  <c r="N3507" i="5"/>
  <c r="P3507" i="5" s="1"/>
  <c r="N3508" i="5"/>
  <c r="P3508" i="5" s="1"/>
  <c r="N3509" i="5"/>
  <c r="P3509" i="5" s="1"/>
  <c r="N3510" i="5"/>
  <c r="P3510" i="5" s="1"/>
  <c r="N3511" i="5"/>
  <c r="P3511" i="5" s="1"/>
  <c r="N3512" i="5"/>
  <c r="P3512" i="5" s="1"/>
  <c r="N3513" i="5"/>
  <c r="P3513" i="5" s="1"/>
  <c r="N3514" i="5"/>
  <c r="P3514" i="5" s="1"/>
  <c r="N3515" i="5"/>
  <c r="P3515" i="5" s="1"/>
  <c r="N3516" i="5"/>
  <c r="P3516" i="5" s="1"/>
  <c r="N3517" i="5"/>
  <c r="P3517" i="5" s="1"/>
  <c r="N3518" i="5"/>
  <c r="P3518" i="5" s="1"/>
  <c r="N3519" i="5"/>
  <c r="P3519" i="5" s="1"/>
  <c r="N3520" i="5"/>
  <c r="P3520" i="5" s="1"/>
  <c r="N3521" i="5"/>
  <c r="P3521" i="5" s="1"/>
  <c r="N3522" i="5"/>
  <c r="P3522" i="5" s="1"/>
  <c r="N3523" i="5"/>
  <c r="P3523" i="5" s="1"/>
  <c r="N3524" i="5"/>
  <c r="P3524" i="5" s="1"/>
  <c r="N3525" i="5"/>
  <c r="P3525" i="5" s="1"/>
  <c r="N3526" i="5"/>
  <c r="P3526" i="5" s="1"/>
  <c r="N3527" i="5"/>
  <c r="P3527" i="5" s="1"/>
  <c r="N3528" i="5"/>
  <c r="P3528" i="5" s="1"/>
  <c r="N3529" i="5"/>
  <c r="P3529" i="5" s="1"/>
  <c r="N3530" i="5"/>
  <c r="P3530" i="5" s="1"/>
  <c r="N3531" i="5"/>
  <c r="P3531" i="5" s="1"/>
  <c r="N3532" i="5"/>
  <c r="P3532" i="5" s="1"/>
  <c r="N3533" i="5"/>
  <c r="P3533" i="5" s="1"/>
  <c r="N3534" i="5"/>
  <c r="P3534" i="5" s="1"/>
  <c r="N3535" i="5"/>
  <c r="P3535" i="5" s="1"/>
  <c r="N3536" i="5"/>
  <c r="P3536" i="5" s="1"/>
  <c r="N3537" i="5"/>
  <c r="P3537" i="5" s="1"/>
  <c r="N3538" i="5"/>
  <c r="P3538" i="5" s="1"/>
  <c r="N3539" i="5"/>
  <c r="P3539" i="5" s="1"/>
  <c r="N3540" i="5"/>
  <c r="P3540" i="5" s="1"/>
  <c r="N3541" i="5"/>
  <c r="P3541" i="5" s="1"/>
  <c r="N3542" i="5"/>
  <c r="P3542" i="5" s="1"/>
  <c r="N3543" i="5"/>
  <c r="P3543" i="5" s="1"/>
  <c r="N3544" i="5"/>
  <c r="P3544" i="5" s="1"/>
  <c r="N3545" i="5"/>
  <c r="P3545" i="5" s="1"/>
  <c r="N3546" i="5"/>
  <c r="P3546" i="5" s="1"/>
  <c r="N3547" i="5"/>
  <c r="P3547" i="5" s="1"/>
  <c r="N3548" i="5"/>
  <c r="P3548" i="5" s="1"/>
  <c r="N3549" i="5"/>
  <c r="P3549" i="5" s="1"/>
  <c r="N3550" i="5"/>
  <c r="P3550" i="5" s="1"/>
  <c r="N3551" i="5"/>
  <c r="P3551" i="5" s="1"/>
  <c r="N3552" i="5"/>
  <c r="P3552" i="5" s="1"/>
  <c r="N3553" i="5"/>
  <c r="P3553" i="5" s="1"/>
  <c r="N3554" i="5"/>
  <c r="P3554" i="5" s="1"/>
  <c r="N3555" i="5"/>
  <c r="P3555" i="5" s="1"/>
  <c r="N3556" i="5"/>
  <c r="P3556" i="5" s="1"/>
  <c r="N3557" i="5"/>
  <c r="P3557" i="5" s="1"/>
  <c r="N3558" i="5"/>
  <c r="P3558" i="5" s="1"/>
  <c r="N3559" i="5"/>
  <c r="P3559" i="5" s="1"/>
  <c r="N3560" i="5"/>
  <c r="P3560" i="5" s="1"/>
  <c r="N3561" i="5"/>
  <c r="P3561" i="5" s="1"/>
  <c r="N3562" i="5"/>
  <c r="P3562" i="5" s="1"/>
  <c r="N3563" i="5"/>
  <c r="P3563" i="5" s="1"/>
  <c r="N3564" i="5"/>
  <c r="P3564" i="5" s="1"/>
  <c r="N3565" i="5"/>
  <c r="P3565" i="5" s="1"/>
  <c r="N3566" i="5"/>
  <c r="P3566" i="5" s="1"/>
  <c r="N3567" i="5"/>
  <c r="P3567" i="5" s="1"/>
  <c r="N3568" i="5"/>
  <c r="P3568" i="5" s="1"/>
  <c r="N3569" i="5"/>
  <c r="P3569" i="5" s="1"/>
  <c r="N3570" i="5"/>
  <c r="P3570" i="5" s="1"/>
  <c r="N3571" i="5"/>
  <c r="P3571" i="5" s="1"/>
  <c r="N3572" i="5"/>
  <c r="P3572" i="5" s="1"/>
  <c r="N3573" i="5"/>
  <c r="P3573" i="5" s="1"/>
  <c r="N3574" i="5"/>
  <c r="P3574" i="5" s="1"/>
  <c r="N3575" i="5"/>
  <c r="P3575" i="5" s="1"/>
  <c r="N3576" i="5"/>
  <c r="P3576" i="5" s="1"/>
  <c r="N3577" i="5"/>
  <c r="P3577" i="5" s="1"/>
  <c r="N3578" i="5"/>
  <c r="P3578" i="5" s="1"/>
  <c r="N3579" i="5"/>
  <c r="P3579" i="5" s="1"/>
  <c r="N3580" i="5"/>
  <c r="P3580" i="5" s="1"/>
  <c r="N3581" i="5"/>
  <c r="P3581" i="5" s="1"/>
  <c r="N3582" i="5"/>
  <c r="P3582" i="5" s="1"/>
  <c r="N3583" i="5"/>
  <c r="P3583" i="5" s="1"/>
  <c r="N3584" i="5"/>
  <c r="P3584" i="5" s="1"/>
  <c r="N3585" i="5"/>
  <c r="P3585" i="5" s="1"/>
  <c r="N3586" i="5"/>
  <c r="P3586" i="5" s="1"/>
  <c r="N3587" i="5"/>
  <c r="P3587" i="5" s="1"/>
  <c r="N3588" i="5"/>
  <c r="P3588" i="5" s="1"/>
  <c r="N3589" i="5"/>
  <c r="P3589" i="5" s="1"/>
  <c r="N3590" i="5"/>
  <c r="P3590" i="5" s="1"/>
  <c r="N3591" i="5"/>
  <c r="P3591" i="5" s="1"/>
  <c r="N3592" i="5"/>
  <c r="P3592" i="5" s="1"/>
  <c r="N3593" i="5"/>
  <c r="P3593" i="5" s="1"/>
  <c r="N3594" i="5"/>
  <c r="P3594" i="5" s="1"/>
  <c r="N3595" i="5"/>
  <c r="P3595" i="5" s="1"/>
  <c r="N3596" i="5"/>
  <c r="P3596" i="5" s="1"/>
  <c r="N3597" i="5"/>
  <c r="P3597" i="5" s="1"/>
  <c r="N3598" i="5"/>
  <c r="P3598" i="5" s="1"/>
  <c r="N3599" i="5"/>
  <c r="P3599" i="5" s="1"/>
  <c r="N3600" i="5"/>
  <c r="P3600" i="5" s="1"/>
  <c r="N3601" i="5"/>
  <c r="P3601" i="5" s="1"/>
  <c r="N3602" i="5"/>
  <c r="P3602" i="5" s="1"/>
  <c r="N3603" i="5"/>
  <c r="P3603" i="5" s="1"/>
  <c r="N3604" i="5"/>
  <c r="P3604" i="5" s="1"/>
  <c r="N3605" i="5"/>
  <c r="P3605" i="5" s="1"/>
  <c r="N3606" i="5"/>
  <c r="P3606" i="5" s="1"/>
  <c r="N3607" i="5"/>
  <c r="P3607" i="5" s="1"/>
  <c r="N3608" i="5"/>
  <c r="P3608" i="5" s="1"/>
  <c r="N3609" i="5"/>
  <c r="P3609" i="5" s="1"/>
  <c r="N3610" i="5"/>
  <c r="P3610" i="5" s="1"/>
  <c r="N3611" i="5"/>
  <c r="P3611" i="5" s="1"/>
  <c r="N3612" i="5"/>
  <c r="P3612" i="5" s="1"/>
  <c r="N3613" i="5"/>
  <c r="P3613" i="5" s="1"/>
  <c r="N3614" i="5"/>
  <c r="P3614" i="5" s="1"/>
  <c r="N3615" i="5"/>
  <c r="P3615" i="5" s="1"/>
  <c r="N3616" i="5"/>
  <c r="P3616" i="5" s="1"/>
  <c r="N3617" i="5"/>
  <c r="P3617" i="5" s="1"/>
  <c r="N3618" i="5"/>
  <c r="P3618" i="5" s="1"/>
  <c r="N3619" i="5"/>
  <c r="P3619" i="5" s="1"/>
  <c r="N3620" i="5"/>
  <c r="P3620" i="5" s="1"/>
  <c r="N3621" i="5"/>
  <c r="P3621" i="5" s="1"/>
  <c r="N3622" i="5"/>
  <c r="P3622" i="5" s="1"/>
  <c r="N3623" i="5"/>
  <c r="P3623" i="5" s="1"/>
  <c r="N3624" i="5"/>
  <c r="P3624" i="5" s="1"/>
  <c r="N3625" i="5"/>
  <c r="P3625" i="5" s="1"/>
  <c r="N3626" i="5"/>
  <c r="P3626" i="5" s="1"/>
  <c r="N3627" i="5"/>
  <c r="P3627" i="5" s="1"/>
  <c r="N3628" i="5"/>
  <c r="P3628" i="5" s="1"/>
  <c r="N3629" i="5"/>
  <c r="P3629" i="5" s="1"/>
  <c r="N3630" i="5"/>
  <c r="P3630" i="5" s="1"/>
  <c r="N3631" i="5"/>
  <c r="P3631" i="5" s="1"/>
  <c r="N3632" i="5"/>
  <c r="P3632" i="5" s="1"/>
  <c r="N3633" i="5"/>
  <c r="P3633" i="5" s="1"/>
  <c r="N3634" i="5"/>
  <c r="P3634" i="5" s="1"/>
  <c r="N3635" i="5"/>
  <c r="P3635" i="5" s="1"/>
  <c r="N3636" i="5"/>
  <c r="P3636" i="5" s="1"/>
  <c r="N3637" i="5"/>
  <c r="P3637" i="5" s="1"/>
  <c r="N3638" i="5"/>
  <c r="P3638" i="5" s="1"/>
  <c r="N3639" i="5"/>
  <c r="P3639" i="5" s="1"/>
  <c r="N3640" i="5"/>
  <c r="P3640" i="5" s="1"/>
  <c r="N3641" i="5"/>
  <c r="P3641" i="5" s="1"/>
  <c r="N3642" i="5"/>
  <c r="P3642" i="5" s="1"/>
  <c r="N3643" i="5"/>
  <c r="P3643" i="5" s="1"/>
  <c r="N3644" i="5"/>
  <c r="P3644" i="5" s="1"/>
  <c r="N3645" i="5"/>
  <c r="P3645" i="5" s="1"/>
  <c r="N3646" i="5"/>
  <c r="P3646" i="5" s="1"/>
  <c r="N3647" i="5"/>
  <c r="P3647" i="5" s="1"/>
  <c r="N3648" i="5"/>
  <c r="P3648" i="5" s="1"/>
  <c r="N3649" i="5"/>
  <c r="P3649" i="5" s="1"/>
  <c r="N3650" i="5"/>
  <c r="P3650" i="5" s="1"/>
  <c r="N3651" i="5"/>
  <c r="P3651" i="5" s="1"/>
  <c r="N3652" i="5"/>
  <c r="P3652" i="5" s="1"/>
  <c r="N3653" i="5"/>
  <c r="P3653" i="5" s="1"/>
  <c r="N3654" i="5"/>
  <c r="P3654" i="5" s="1"/>
  <c r="N3655" i="5"/>
  <c r="P3655" i="5" s="1"/>
  <c r="N3656" i="5"/>
  <c r="P3656" i="5" s="1"/>
  <c r="N3657" i="5"/>
  <c r="P3657" i="5" s="1"/>
  <c r="N3658" i="5"/>
  <c r="P3658" i="5" s="1"/>
  <c r="N3659" i="5"/>
  <c r="P3659" i="5" s="1"/>
  <c r="N3660" i="5"/>
  <c r="P3660" i="5" s="1"/>
  <c r="N3661" i="5"/>
  <c r="P3661" i="5" s="1"/>
  <c r="N3662" i="5"/>
  <c r="P3662" i="5" s="1"/>
  <c r="N3663" i="5"/>
  <c r="P3663" i="5" s="1"/>
  <c r="N3664" i="5"/>
  <c r="P3664" i="5" s="1"/>
  <c r="N3665" i="5"/>
  <c r="P3665" i="5" s="1"/>
  <c r="N3666" i="5"/>
  <c r="P3666" i="5" s="1"/>
  <c r="N3667" i="5"/>
  <c r="P3667" i="5" s="1"/>
  <c r="N3668" i="5"/>
  <c r="P3668" i="5" s="1"/>
  <c r="N3669" i="5"/>
  <c r="P3669" i="5" s="1"/>
  <c r="N3670" i="5"/>
  <c r="P3670" i="5" s="1"/>
  <c r="N3671" i="5"/>
  <c r="P3671" i="5" s="1"/>
  <c r="N3672" i="5"/>
  <c r="P3672" i="5" s="1"/>
  <c r="N3673" i="5"/>
  <c r="P3673" i="5" s="1"/>
  <c r="N3674" i="5"/>
  <c r="P3674" i="5" s="1"/>
  <c r="N3675" i="5"/>
  <c r="P3675" i="5" s="1"/>
  <c r="N3676" i="5"/>
  <c r="P3676" i="5" s="1"/>
  <c r="N3677" i="5"/>
  <c r="P3677" i="5" s="1"/>
  <c r="N3678" i="5"/>
  <c r="P3678" i="5" s="1"/>
  <c r="N3679" i="5"/>
  <c r="P3679" i="5" s="1"/>
  <c r="N3680" i="5"/>
  <c r="P3680" i="5" s="1"/>
  <c r="N3681" i="5"/>
  <c r="P3681" i="5" s="1"/>
  <c r="N3682" i="5"/>
  <c r="P3682" i="5" s="1"/>
  <c r="N3683" i="5"/>
  <c r="P3683" i="5" s="1"/>
  <c r="N3684" i="5"/>
  <c r="P3684" i="5" s="1"/>
  <c r="N3685" i="5"/>
  <c r="P3685" i="5" s="1"/>
  <c r="N3686" i="5"/>
  <c r="P3686" i="5" s="1"/>
  <c r="N3687" i="5"/>
  <c r="P3687" i="5" s="1"/>
  <c r="N3688" i="5"/>
  <c r="P3688" i="5" s="1"/>
  <c r="N3689" i="5"/>
  <c r="P3689" i="5" s="1"/>
  <c r="N3690" i="5"/>
  <c r="P3690" i="5" s="1"/>
  <c r="N3691" i="5"/>
  <c r="P3691" i="5" s="1"/>
  <c r="N3692" i="5"/>
  <c r="P3692" i="5" s="1"/>
  <c r="N3693" i="5"/>
  <c r="P3693" i="5" s="1"/>
  <c r="N3694" i="5"/>
  <c r="P3694" i="5" s="1"/>
  <c r="N3695" i="5"/>
  <c r="P3695" i="5" s="1"/>
  <c r="N3696" i="5"/>
  <c r="P3696" i="5" s="1"/>
  <c r="N3697" i="5"/>
  <c r="P3697" i="5" s="1"/>
  <c r="N3698" i="5"/>
  <c r="P3698" i="5" s="1"/>
  <c r="N3699" i="5"/>
  <c r="P3699" i="5" s="1"/>
  <c r="N3700" i="5"/>
  <c r="P3700" i="5" s="1"/>
  <c r="N3701" i="5"/>
  <c r="P3701" i="5" s="1"/>
  <c r="N3702" i="5"/>
  <c r="P3702" i="5" s="1"/>
  <c r="N3703" i="5"/>
  <c r="P3703" i="5" s="1"/>
  <c r="N3704" i="5"/>
  <c r="P3704" i="5" s="1"/>
  <c r="N3705" i="5"/>
  <c r="P3705" i="5" s="1"/>
  <c r="N3706" i="5"/>
  <c r="P3706" i="5" s="1"/>
  <c r="N3707" i="5"/>
  <c r="P3707" i="5" s="1"/>
  <c r="N3708" i="5"/>
  <c r="P3708" i="5" s="1"/>
  <c r="N3709" i="5"/>
  <c r="P3709" i="5" s="1"/>
  <c r="N3710" i="5"/>
  <c r="P3710" i="5" s="1"/>
  <c r="N3711" i="5"/>
  <c r="P3711" i="5" s="1"/>
  <c r="N3712" i="5"/>
  <c r="P3712" i="5" s="1"/>
  <c r="N3713" i="5"/>
  <c r="P3713" i="5" s="1"/>
  <c r="N3714" i="5"/>
  <c r="P3714" i="5" s="1"/>
  <c r="N3715" i="5"/>
  <c r="P3715" i="5" s="1"/>
  <c r="N3716" i="5"/>
  <c r="P3716" i="5" s="1"/>
  <c r="N3717" i="5"/>
  <c r="P3717" i="5" s="1"/>
  <c r="N3718" i="5"/>
  <c r="P3718" i="5" s="1"/>
  <c r="N3719" i="5"/>
  <c r="P3719" i="5" s="1"/>
  <c r="N3720" i="5"/>
  <c r="P3720" i="5" s="1"/>
  <c r="N3721" i="5"/>
  <c r="P3721" i="5" s="1"/>
  <c r="N3722" i="5"/>
  <c r="P3722" i="5" s="1"/>
  <c r="N3723" i="5"/>
  <c r="P3723" i="5" s="1"/>
  <c r="N3724" i="5"/>
  <c r="P3724" i="5" s="1"/>
  <c r="N3725" i="5"/>
  <c r="P3725" i="5" s="1"/>
  <c r="N3726" i="5"/>
  <c r="P3726" i="5" s="1"/>
  <c r="N3727" i="5"/>
  <c r="P3727" i="5" s="1"/>
  <c r="N3728" i="5"/>
  <c r="P3728" i="5" s="1"/>
  <c r="N3729" i="5"/>
  <c r="P3729" i="5" s="1"/>
  <c r="N3730" i="5"/>
  <c r="P3730" i="5" s="1"/>
  <c r="N3731" i="5"/>
  <c r="P3731" i="5" s="1"/>
  <c r="N3732" i="5"/>
  <c r="P3732" i="5" s="1"/>
  <c r="N3733" i="5"/>
  <c r="P3733" i="5" s="1"/>
  <c r="N3734" i="5"/>
  <c r="P3734" i="5" s="1"/>
  <c r="N3735" i="5"/>
  <c r="P3735" i="5" s="1"/>
  <c r="N3736" i="5"/>
  <c r="P3736" i="5" s="1"/>
  <c r="N3737" i="5"/>
  <c r="P3737" i="5" s="1"/>
  <c r="N3738" i="5"/>
  <c r="P3738" i="5" s="1"/>
  <c r="N3739" i="5"/>
  <c r="P3739" i="5" s="1"/>
  <c r="N3740" i="5"/>
  <c r="P3740" i="5" s="1"/>
  <c r="N3741" i="5"/>
  <c r="P3741" i="5" s="1"/>
  <c r="N3742" i="5"/>
  <c r="P3742" i="5" s="1"/>
  <c r="N3743" i="5"/>
  <c r="P3743" i="5" s="1"/>
  <c r="N3744" i="5"/>
  <c r="P3744" i="5" s="1"/>
  <c r="N3745" i="5"/>
  <c r="P3745" i="5" s="1"/>
  <c r="N3746" i="5"/>
  <c r="P3746" i="5" s="1"/>
  <c r="N3747" i="5"/>
  <c r="P3747" i="5" s="1"/>
  <c r="N3748" i="5"/>
  <c r="P3748" i="5" s="1"/>
  <c r="N3749" i="5"/>
  <c r="P3749" i="5" s="1"/>
  <c r="N3750" i="5"/>
  <c r="P3750" i="5" s="1"/>
  <c r="N3751" i="5"/>
  <c r="P3751" i="5" s="1"/>
  <c r="N3752" i="5"/>
  <c r="P3752" i="5" s="1"/>
  <c r="N3753" i="5"/>
  <c r="P3753" i="5" s="1"/>
  <c r="N3754" i="5"/>
  <c r="P3754" i="5" s="1"/>
  <c r="N3755" i="5"/>
  <c r="P3755" i="5" s="1"/>
  <c r="N3756" i="5"/>
  <c r="P3756" i="5" s="1"/>
  <c r="N3757" i="5"/>
  <c r="P3757" i="5" s="1"/>
  <c r="N3758" i="5"/>
  <c r="P3758" i="5" s="1"/>
  <c r="N3759" i="5"/>
  <c r="P3759" i="5" s="1"/>
  <c r="N3760" i="5"/>
  <c r="P3760" i="5" s="1"/>
  <c r="N3761" i="5"/>
  <c r="P3761" i="5" s="1"/>
  <c r="N3762" i="5"/>
  <c r="P3762" i="5" s="1"/>
  <c r="N3763" i="5"/>
  <c r="P3763" i="5" s="1"/>
  <c r="N3764" i="5"/>
  <c r="P3764" i="5" s="1"/>
  <c r="N3765" i="5"/>
  <c r="P3765" i="5" s="1"/>
  <c r="N3766" i="5"/>
  <c r="P3766" i="5" s="1"/>
  <c r="N3767" i="5"/>
  <c r="P3767" i="5" s="1"/>
  <c r="N3768" i="5"/>
  <c r="P3768" i="5" s="1"/>
  <c r="N3769" i="5"/>
  <c r="P3769" i="5" s="1"/>
  <c r="N3770" i="5"/>
  <c r="P3770" i="5" s="1"/>
  <c r="N3771" i="5"/>
  <c r="P3771" i="5" s="1"/>
  <c r="N3772" i="5"/>
  <c r="P3772" i="5" s="1"/>
  <c r="N3773" i="5"/>
  <c r="P3773" i="5" s="1"/>
  <c r="N3774" i="5"/>
  <c r="P3774" i="5" s="1"/>
  <c r="N3775" i="5"/>
  <c r="P3775" i="5" s="1"/>
  <c r="N3776" i="5"/>
  <c r="P3776" i="5" s="1"/>
  <c r="N3777" i="5"/>
  <c r="P3777" i="5" s="1"/>
  <c r="N3778" i="5"/>
  <c r="P3778" i="5" s="1"/>
  <c r="N3779" i="5"/>
  <c r="P3779" i="5" s="1"/>
  <c r="N3780" i="5"/>
  <c r="P3780" i="5" s="1"/>
  <c r="N3781" i="5"/>
  <c r="P3781" i="5" s="1"/>
  <c r="N3782" i="5"/>
  <c r="P3782" i="5" s="1"/>
  <c r="N3783" i="5"/>
  <c r="P3783" i="5" s="1"/>
  <c r="N3784" i="5"/>
  <c r="P3784" i="5" s="1"/>
  <c r="N3785" i="5"/>
  <c r="P3785" i="5" s="1"/>
  <c r="N3786" i="5"/>
  <c r="P3786" i="5" s="1"/>
  <c r="N3787" i="5"/>
  <c r="P3787" i="5" s="1"/>
  <c r="N3788" i="5"/>
  <c r="P3788" i="5" s="1"/>
  <c r="N3789" i="5"/>
  <c r="P3789" i="5" s="1"/>
  <c r="N3790" i="5"/>
  <c r="P3790" i="5" s="1"/>
  <c r="N3791" i="5"/>
  <c r="P3791" i="5" s="1"/>
  <c r="N3792" i="5"/>
  <c r="P3792" i="5" s="1"/>
  <c r="N3793" i="5"/>
  <c r="P3793" i="5" s="1"/>
  <c r="N3794" i="5"/>
  <c r="P3794" i="5" s="1"/>
  <c r="N3795" i="5"/>
  <c r="P3795" i="5" s="1"/>
  <c r="N3796" i="5"/>
  <c r="P3796" i="5" s="1"/>
  <c r="N3797" i="5"/>
  <c r="P3797" i="5" s="1"/>
  <c r="N3798" i="5"/>
  <c r="P3798" i="5" s="1"/>
  <c r="N3799" i="5"/>
  <c r="P3799" i="5" s="1"/>
  <c r="N3800" i="5"/>
  <c r="P3800" i="5" s="1"/>
  <c r="N3801" i="5"/>
  <c r="P3801" i="5" s="1"/>
  <c r="N3802" i="5"/>
  <c r="P3802" i="5" s="1"/>
  <c r="N3803" i="5"/>
  <c r="P3803" i="5" s="1"/>
  <c r="N3804" i="5"/>
  <c r="P3804" i="5" s="1"/>
  <c r="N3805" i="5"/>
  <c r="P3805" i="5" s="1"/>
  <c r="N3806" i="5"/>
  <c r="P3806" i="5" s="1"/>
  <c r="N3807" i="5"/>
  <c r="P3807" i="5" s="1"/>
  <c r="N3808" i="5"/>
  <c r="P3808" i="5" s="1"/>
  <c r="N3809" i="5"/>
  <c r="P3809" i="5" s="1"/>
  <c r="N3810" i="5"/>
  <c r="P3810" i="5" s="1"/>
  <c r="N3811" i="5"/>
  <c r="P3811" i="5" s="1"/>
  <c r="N3812" i="5"/>
  <c r="P3812" i="5" s="1"/>
  <c r="N3813" i="5"/>
  <c r="P3813" i="5" s="1"/>
  <c r="N3814" i="5"/>
  <c r="P3814" i="5" s="1"/>
  <c r="N3815" i="5"/>
  <c r="P3815" i="5" s="1"/>
  <c r="N3816" i="5"/>
  <c r="P3816" i="5" s="1"/>
  <c r="N3817" i="5"/>
  <c r="P3817" i="5" s="1"/>
  <c r="N3818" i="5"/>
  <c r="P3818" i="5" s="1"/>
  <c r="N3819" i="5"/>
  <c r="P3819" i="5" s="1"/>
  <c r="N3820" i="5"/>
  <c r="P3820" i="5" s="1"/>
  <c r="N3821" i="5"/>
  <c r="P3821" i="5" s="1"/>
  <c r="N3822" i="5"/>
  <c r="P3822" i="5" s="1"/>
  <c r="N3823" i="5"/>
  <c r="P3823" i="5" s="1"/>
  <c r="N3824" i="5"/>
  <c r="P3824" i="5" s="1"/>
  <c r="N3825" i="5"/>
  <c r="P3825" i="5" s="1"/>
  <c r="N3826" i="5"/>
  <c r="P3826" i="5" s="1"/>
  <c r="N3827" i="5"/>
  <c r="P3827" i="5" s="1"/>
  <c r="N3828" i="5"/>
  <c r="P3828" i="5" s="1"/>
  <c r="N3829" i="5"/>
  <c r="P3829" i="5" s="1"/>
  <c r="N3830" i="5"/>
  <c r="P3830" i="5" s="1"/>
  <c r="N3831" i="5"/>
  <c r="P3831" i="5" s="1"/>
  <c r="N3832" i="5"/>
  <c r="P3832" i="5" s="1"/>
  <c r="N3833" i="5"/>
  <c r="P3833" i="5" s="1"/>
  <c r="N3834" i="5"/>
  <c r="P3834" i="5" s="1"/>
  <c r="N3835" i="5"/>
  <c r="P3835" i="5" s="1"/>
  <c r="N3836" i="5"/>
  <c r="P3836" i="5" s="1"/>
  <c r="N3837" i="5"/>
  <c r="P3837" i="5" s="1"/>
  <c r="N3838" i="5"/>
  <c r="P3838" i="5" s="1"/>
  <c r="N3839" i="5"/>
  <c r="P3839" i="5" s="1"/>
  <c r="N3840" i="5"/>
  <c r="P3840" i="5" s="1"/>
  <c r="N3841" i="5"/>
  <c r="P3841" i="5" s="1"/>
  <c r="N3842" i="5"/>
  <c r="P3842" i="5" s="1"/>
  <c r="N3843" i="5"/>
  <c r="P3843" i="5" s="1"/>
  <c r="N3844" i="5"/>
  <c r="P3844" i="5" s="1"/>
  <c r="N3845" i="5"/>
  <c r="P3845" i="5" s="1"/>
  <c r="N3846" i="5"/>
  <c r="P3846" i="5" s="1"/>
  <c r="N3847" i="5"/>
  <c r="P3847" i="5" s="1"/>
  <c r="N3848" i="5"/>
  <c r="P3848" i="5" s="1"/>
  <c r="N3849" i="5"/>
  <c r="P3849" i="5" s="1"/>
  <c r="N3850" i="5"/>
  <c r="P3850" i="5" s="1"/>
  <c r="N3851" i="5"/>
  <c r="P3851" i="5" s="1"/>
  <c r="N3852" i="5"/>
  <c r="P3852" i="5" s="1"/>
  <c r="N3853" i="5"/>
  <c r="P3853" i="5" s="1"/>
  <c r="N3854" i="5"/>
  <c r="P3854" i="5" s="1"/>
  <c r="N3855" i="5"/>
  <c r="P3855" i="5" s="1"/>
  <c r="N3856" i="5"/>
  <c r="P3856" i="5" s="1"/>
  <c r="N3857" i="5"/>
  <c r="P3857" i="5" s="1"/>
  <c r="N3858" i="5"/>
  <c r="P3858" i="5" s="1"/>
  <c r="N3859" i="5"/>
  <c r="P3859" i="5" s="1"/>
  <c r="N3860" i="5"/>
  <c r="P3860" i="5" s="1"/>
  <c r="N3861" i="5"/>
  <c r="P3861" i="5" s="1"/>
  <c r="N3862" i="5"/>
  <c r="P3862" i="5" s="1"/>
  <c r="N3863" i="5"/>
  <c r="P3863" i="5" s="1"/>
  <c r="N3864" i="5"/>
  <c r="P3864" i="5" s="1"/>
  <c r="N3865" i="5"/>
  <c r="P3865" i="5" s="1"/>
  <c r="N3866" i="5"/>
  <c r="P3866" i="5" s="1"/>
  <c r="N3867" i="5"/>
  <c r="P3867" i="5" s="1"/>
  <c r="N3868" i="5"/>
  <c r="P3868" i="5" s="1"/>
  <c r="N3869" i="5"/>
  <c r="P3869" i="5" s="1"/>
  <c r="N3870" i="5"/>
  <c r="P3870" i="5" s="1"/>
  <c r="N3871" i="5"/>
  <c r="P3871" i="5" s="1"/>
  <c r="N3872" i="5"/>
  <c r="P3872" i="5" s="1"/>
  <c r="N3873" i="5"/>
  <c r="P3873" i="5" s="1"/>
  <c r="N3874" i="5"/>
  <c r="P3874" i="5" s="1"/>
  <c r="N3875" i="5"/>
  <c r="P3875" i="5" s="1"/>
  <c r="N3876" i="5"/>
  <c r="P3876" i="5" s="1"/>
  <c r="N3877" i="5"/>
  <c r="P3877" i="5" s="1"/>
  <c r="N3878" i="5"/>
  <c r="P3878" i="5" s="1"/>
  <c r="N3879" i="5"/>
  <c r="P3879" i="5" s="1"/>
  <c r="N3880" i="5"/>
  <c r="P3880" i="5" s="1"/>
  <c r="N3881" i="5"/>
  <c r="P3881" i="5" s="1"/>
  <c r="N3882" i="5"/>
  <c r="P3882" i="5" s="1"/>
  <c r="N3883" i="5"/>
  <c r="P3883" i="5" s="1"/>
  <c r="N3884" i="5"/>
  <c r="P3884" i="5" s="1"/>
  <c r="N3885" i="5"/>
  <c r="P3885" i="5" s="1"/>
  <c r="N3886" i="5"/>
  <c r="P3886" i="5" s="1"/>
  <c r="N3887" i="5"/>
  <c r="P3887" i="5" s="1"/>
  <c r="N3888" i="5"/>
  <c r="P3888" i="5" s="1"/>
  <c r="N3889" i="5"/>
  <c r="P3889" i="5" s="1"/>
  <c r="N3890" i="5"/>
  <c r="P3890" i="5" s="1"/>
  <c r="N3891" i="5"/>
  <c r="P3891" i="5" s="1"/>
  <c r="N3892" i="5"/>
  <c r="P3892" i="5" s="1"/>
  <c r="N3893" i="5"/>
  <c r="P3893" i="5" s="1"/>
  <c r="N3894" i="5"/>
  <c r="P3894" i="5" s="1"/>
  <c r="N3895" i="5"/>
  <c r="P3895" i="5" s="1"/>
  <c r="N3896" i="5"/>
  <c r="P3896" i="5" s="1"/>
  <c r="N3897" i="5"/>
  <c r="P3897" i="5" s="1"/>
  <c r="N3898" i="5"/>
  <c r="P3898" i="5" s="1"/>
  <c r="N3899" i="5"/>
  <c r="P3899" i="5" s="1"/>
  <c r="N3900" i="5"/>
  <c r="P3900" i="5" s="1"/>
  <c r="N3901" i="5"/>
  <c r="P3901" i="5" s="1"/>
  <c r="N3902" i="5"/>
  <c r="P3902" i="5" s="1"/>
  <c r="N3903" i="5"/>
  <c r="P3903" i="5" s="1"/>
  <c r="N3904" i="5"/>
  <c r="P3904" i="5" s="1"/>
  <c r="N3905" i="5"/>
  <c r="P3905" i="5" s="1"/>
  <c r="N3906" i="5"/>
  <c r="P3906" i="5" s="1"/>
  <c r="N3907" i="5"/>
  <c r="P3907" i="5" s="1"/>
  <c r="N3908" i="5"/>
  <c r="P3908" i="5" s="1"/>
  <c r="N3909" i="5"/>
  <c r="P3909" i="5" s="1"/>
  <c r="N3910" i="5"/>
  <c r="P3910" i="5" s="1"/>
  <c r="N3911" i="5"/>
  <c r="P3911" i="5" s="1"/>
  <c r="N3912" i="5"/>
  <c r="P3912" i="5" s="1"/>
  <c r="N3913" i="5"/>
  <c r="P3913" i="5" s="1"/>
  <c r="N3914" i="5"/>
  <c r="P3914" i="5" s="1"/>
  <c r="N3915" i="5"/>
  <c r="P3915" i="5" s="1"/>
  <c r="N3916" i="5"/>
  <c r="P3916" i="5" s="1"/>
  <c r="N3917" i="5"/>
  <c r="P3917" i="5" s="1"/>
  <c r="N3918" i="5"/>
  <c r="P3918" i="5" s="1"/>
  <c r="N3919" i="5"/>
  <c r="P3919" i="5" s="1"/>
  <c r="N3920" i="5"/>
  <c r="P3920" i="5" s="1"/>
  <c r="N3921" i="5"/>
  <c r="P3921" i="5" s="1"/>
  <c r="N3922" i="5"/>
  <c r="P3922" i="5" s="1"/>
  <c r="N3923" i="5"/>
  <c r="P3923" i="5" s="1"/>
  <c r="N3924" i="5"/>
  <c r="P3924" i="5" s="1"/>
  <c r="N3925" i="5"/>
  <c r="P3925" i="5" s="1"/>
  <c r="N3926" i="5"/>
  <c r="P3926" i="5" s="1"/>
  <c r="N3927" i="5"/>
  <c r="P3927" i="5" s="1"/>
  <c r="N3928" i="5"/>
  <c r="P3928" i="5" s="1"/>
  <c r="N3929" i="5"/>
  <c r="P3929" i="5" s="1"/>
  <c r="N3930" i="5"/>
  <c r="P3930" i="5" s="1"/>
  <c r="N3931" i="5"/>
  <c r="P3931" i="5" s="1"/>
  <c r="N3932" i="5"/>
  <c r="P3932" i="5" s="1"/>
  <c r="N3933" i="5"/>
  <c r="P3933" i="5" s="1"/>
  <c r="N3934" i="5"/>
  <c r="P3934" i="5" s="1"/>
  <c r="N3935" i="5"/>
  <c r="P3935" i="5" s="1"/>
  <c r="N3936" i="5"/>
  <c r="P3936" i="5" s="1"/>
  <c r="N3937" i="5"/>
  <c r="P3937" i="5" s="1"/>
  <c r="N3938" i="5"/>
  <c r="P3938" i="5" s="1"/>
  <c r="N3939" i="5"/>
  <c r="P3939" i="5" s="1"/>
  <c r="N3940" i="5"/>
  <c r="P3940" i="5" s="1"/>
  <c r="N3941" i="5"/>
  <c r="P3941" i="5" s="1"/>
  <c r="N3942" i="5"/>
  <c r="P3942" i="5" s="1"/>
  <c r="N3943" i="5"/>
  <c r="P3943" i="5" s="1"/>
  <c r="N3944" i="5"/>
  <c r="P3944" i="5" s="1"/>
  <c r="N3945" i="5"/>
  <c r="P3945" i="5" s="1"/>
  <c r="N3946" i="5"/>
  <c r="P3946" i="5" s="1"/>
  <c r="N3947" i="5"/>
  <c r="P3947" i="5" s="1"/>
  <c r="N3948" i="5"/>
  <c r="P3948" i="5" s="1"/>
  <c r="N3949" i="5"/>
  <c r="P3949" i="5" s="1"/>
  <c r="N3950" i="5"/>
  <c r="P3950" i="5" s="1"/>
  <c r="N3951" i="5"/>
  <c r="P3951" i="5" s="1"/>
  <c r="N3952" i="5"/>
  <c r="P3952" i="5" s="1"/>
  <c r="N3953" i="5"/>
  <c r="P3953" i="5" s="1"/>
  <c r="N3954" i="5"/>
  <c r="P3954" i="5" s="1"/>
  <c r="N3955" i="5"/>
  <c r="P3955" i="5" s="1"/>
  <c r="N3956" i="5"/>
  <c r="P3956" i="5" s="1"/>
  <c r="N3957" i="5"/>
  <c r="P3957" i="5" s="1"/>
  <c r="N3958" i="5"/>
  <c r="P3958" i="5" s="1"/>
  <c r="N3959" i="5"/>
  <c r="P3959" i="5" s="1"/>
  <c r="N3960" i="5"/>
  <c r="P3960" i="5" s="1"/>
  <c r="N3961" i="5"/>
  <c r="P3961" i="5" s="1"/>
  <c r="N3962" i="5"/>
  <c r="P3962" i="5" s="1"/>
  <c r="N3963" i="5"/>
  <c r="P3963" i="5" s="1"/>
  <c r="N3964" i="5"/>
  <c r="P3964" i="5" s="1"/>
  <c r="N3965" i="5"/>
  <c r="P3965" i="5" s="1"/>
  <c r="N3966" i="5"/>
  <c r="P3966" i="5" s="1"/>
  <c r="N3967" i="5"/>
  <c r="P3967" i="5" s="1"/>
  <c r="N3968" i="5"/>
  <c r="P3968" i="5" s="1"/>
  <c r="N3969" i="5"/>
  <c r="P3969" i="5" s="1"/>
  <c r="N3970" i="5"/>
  <c r="P3970" i="5" s="1"/>
  <c r="N3971" i="5"/>
  <c r="P3971" i="5" s="1"/>
  <c r="N3972" i="5"/>
  <c r="P3972" i="5" s="1"/>
  <c r="N3973" i="5"/>
  <c r="P3973" i="5" s="1"/>
  <c r="N3974" i="5"/>
  <c r="P3974" i="5" s="1"/>
  <c r="N3975" i="5"/>
  <c r="P3975" i="5" s="1"/>
  <c r="N3976" i="5"/>
  <c r="P3976" i="5" s="1"/>
  <c r="N3977" i="5"/>
  <c r="P3977" i="5" s="1"/>
  <c r="N3978" i="5"/>
  <c r="P3978" i="5" s="1"/>
  <c r="N3979" i="5"/>
  <c r="P3979" i="5" s="1"/>
  <c r="N3980" i="5"/>
  <c r="P3980" i="5" s="1"/>
  <c r="N3981" i="5"/>
  <c r="P3981" i="5" s="1"/>
  <c r="N3982" i="5"/>
  <c r="P3982" i="5" s="1"/>
  <c r="N3983" i="5"/>
  <c r="P3983" i="5" s="1"/>
  <c r="N3984" i="5"/>
  <c r="P3984" i="5" s="1"/>
  <c r="N3985" i="5"/>
  <c r="P3985" i="5" s="1"/>
  <c r="N3986" i="5"/>
  <c r="P3986" i="5" s="1"/>
  <c r="N3987" i="5"/>
  <c r="P3987" i="5" s="1"/>
  <c r="N3988" i="5"/>
  <c r="P3988" i="5" s="1"/>
  <c r="N3989" i="5"/>
  <c r="P3989" i="5" s="1"/>
  <c r="N3990" i="5"/>
  <c r="P3990" i="5" s="1"/>
  <c r="N3991" i="5"/>
  <c r="P3991" i="5" s="1"/>
  <c r="N3992" i="5"/>
  <c r="P3992" i="5" s="1"/>
  <c r="N3993" i="5"/>
  <c r="P3993" i="5" s="1"/>
  <c r="N3994" i="5"/>
  <c r="P3994" i="5" s="1"/>
  <c r="N3995" i="5"/>
  <c r="P3995" i="5" s="1"/>
  <c r="N3996" i="5"/>
  <c r="P3996" i="5" s="1"/>
  <c r="N3997" i="5"/>
  <c r="P3997" i="5" s="1"/>
  <c r="N3998" i="5"/>
  <c r="P3998" i="5" s="1"/>
  <c r="N3999" i="5"/>
  <c r="P3999" i="5" s="1"/>
  <c r="N4000" i="5"/>
  <c r="P4000" i="5" s="1"/>
  <c r="N4001" i="5"/>
  <c r="P4001" i="5" s="1"/>
  <c r="N4002" i="5"/>
  <c r="P4002" i="5" s="1"/>
  <c r="N4003" i="5"/>
  <c r="P4003" i="5" s="1"/>
  <c r="N4004" i="5"/>
  <c r="P4004" i="5" s="1"/>
  <c r="N4005" i="5"/>
  <c r="P4005" i="5" s="1"/>
  <c r="N4006" i="5"/>
  <c r="P4006" i="5" s="1"/>
  <c r="N4007" i="5"/>
  <c r="P4007" i="5" s="1"/>
  <c r="N4008" i="5"/>
  <c r="P4008" i="5" s="1"/>
  <c r="N4009" i="5"/>
  <c r="P4009" i="5" s="1"/>
  <c r="N4010" i="5"/>
  <c r="P4010" i="5" s="1"/>
  <c r="N4011" i="5"/>
  <c r="P4011" i="5" s="1"/>
  <c r="N4012" i="5"/>
  <c r="P4012" i="5" s="1"/>
  <c r="N4013" i="5"/>
  <c r="P4013" i="5" s="1"/>
  <c r="N4014" i="5"/>
  <c r="P4014" i="5" s="1"/>
  <c r="N4015" i="5"/>
  <c r="P4015" i="5" s="1"/>
  <c r="N4016" i="5"/>
  <c r="P4016" i="5" s="1"/>
  <c r="N4017" i="5"/>
  <c r="P4017" i="5" s="1"/>
  <c r="N4018" i="5"/>
  <c r="P4018" i="5" s="1"/>
  <c r="N4019" i="5"/>
  <c r="P4019" i="5" s="1"/>
  <c r="N4020" i="5"/>
  <c r="P4020" i="5" s="1"/>
  <c r="N4021" i="5"/>
  <c r="P4021" i="5" s="1"/>
  <c r="N4022" i="5"/>
  <c r="P4022" i="5" s="1"/>
  <c r="N4023" i="5"/>
  <c r="P4023" i="5" s="1"/>
  <c r="N4024" i="5"/>
  <c r="P4024" i="5" s="1"/>
  <c r="N4025" i="5"/>
  <c r="P4025" i="5" s="1"/>
  <c r="N4026" i="5"/>
  <c r="P4026" i="5" s="1"/>
  <c r="N4027" i="5"/>
  <c r="P4027" i="5" s="1"/>
  <c r="N4028" i="5"/>
  <c r="P4028" i="5" s="1"/>
  <c r="N4029" i="5"/>
  <c r="P4029" i="5" s="1"/>
  <c r="N4030" i="5"/>
  <c r="P4030" i="5" s="1"/>
  <c r="N4031" i="5"/>
  <c r="P4031" i="5" s="1"/>
  <c r="N4032" i="5"/>
  <c r="P4032" i="5" s="1"/>
  <c r="N4033" i="5"/>
  <c r="P4033" i="5" s="1"/>
  <c r="N4034" i="5"/>
  <c r="P4034" i="5" s="1"/>
  <c r="N4035" i="5"/>
  <c r="P4035" i="5" s="1"/>
  <c r="N4036" i="5"/>
  <c r="P4036" i="5" s="1"/>
  <c r="N4037" i="5"/>
  <c r="P4037" i="5" s="1"/>
  <c r="N4038" i="5"/>
  <c r="P4038" i="5" s="1"/>
  <c r="N4039" i="5"/>
  <c r="P4039" i="5" s="1"/>
  <c r="N4040" i="5"/>
  <c r="P4040" i="5" s="1"/>
  <c r="N4041" i="5"/>
  <c r="P4041" i="5" s="1"/>
  <c r="N4042" i="5"/>
  <c r="P4042" i="5" s="1"/>
  <c r="N4043" i="5"/>
  <c r="P4043" i="5" s="1"/>
  <c r="N4044" i="5"/>
  <c r="P4044" i="5" s="1"/>
  <c r="N4045" i="5"/>
  <c r="P4045" i="5" s="1"/>
  <c r="N4046" i="5"/>
  <c r="P4046" i="5" s="1"/>
  <c r="N4047" i="5"/>
  <c r="P4047" i="5" s="1"/>
  <c r="N4048" i="5"/>
  <c r="P4048" i="5" s="1"/>
  <c r="N4049" i="5"/>
  <c r="P4049" i="5" s="1"/>
  <c r="N4050" i="5"/>
  <c r="P4050" i="5" s="1"/>
  <c r="N4051" i="5"/>
  <c r="P4051" i="5" s="1"/>
  <c r="N4052" i="5"/>
  <c r="P4052" i="5" s="1"/>
  <c r="N4053" i="5"/>
  <c r="P4053" i="5" s="1"/>
  <c r="N4054" i="5"/>
  <c r="P4054" i="5" s="1"/>
  <c r="N4055" i="5"/>
  <c r="P4055" i="5" s="1"/>
  <c r="N4056" i="5"/>
  <c r="P4056" i="5" s="1"/>
  <c r="N4057" i="5"/>
  <c r="P4057" i="5" s="1"/>
  <c r="N4058" i="5"/>
  <c r="P4058" i="5" s="1"/>
  <c r="N4059" i="5"/>
  <c r="P4059" i="5" s="1"/>
  <c r="N4060" i="5"/>
  <c r="P4060" i="5" s="1"/>
  <c r="N4061" i="5"/>
  <c r="P4061" i="5" s="1"/>
  <c r="N4062" i="5"/>
  <c r="P4062" i="5" s="1"/>
  <c r="N4063" i="5"/>
  <c r="P4063" i="5" s="1"/>
  <c r="N4064" i="5"/>
  <c r="P4064" i="5" s="1"/>
  <c r="N4065" i="5"/>
  <c r="P4065" i="5" s="1"/>
  <c r="N4066" i="5"/>
  <c r="P4066" i="5" s="1"/>
  <c r="N4067" i="5"/>
  <c r="P4067" i="5" s="1"/>
  <c r="N4068" i="5"/>
  <c r="P4068" i="5" s="1"/>
  <c r="N4069" i="5"/>
  <c r="P4069" i="5" s="1"/>
  <c r="N4070" i="5"/>
  <c r="P4070" i="5" s="1"/>
  <c r="N4071" i="5"/>
  <c r="P4071" i="5" s="1"/>
  <c r="N4072" i="5"/>
  <c r="P4072" i="5" s="1"/>
  <c r="N4073" i="5"/>
  <c r="P4073" i="5" s="1"/>
  <c r="N4074" i="5"/>
  <c r="P4074" i="5" s="1"/>
  <c r="N4075" i="5"/>
  <c r="P4075" i="5" s="1"/>
  <c r="N4076" i="5"/>
  <c r="P4076" i="5" s="1"/>
  <c r="N4077" i="5"/>
  <c r="P4077" i="5" s="1"/>
  <c r="N4078" i="5"/>
  <c r="P4078" i="5" s="1"/>
  <c r="N4079" i="5"/>
  <c r="P4079" i="5" s="1"/>
  <c r="N4080" i="5"/>
  <c r="P4080" i="5" s="1"/>
  <c r="N4081" i="5"/>
  <c r="P4081" i="5" s="1"/>
  <c r="N4082" i="5"/>
  <c r="P4082" i="5" s="1"/>
  <c r="N4083" i="5"/>
  <c r="P4083" i="5" s="1"/>
  <c r="N4084" i="5"/>
  <c r="P4084" i="5" s="1"/>
  <c r="N4085" i="5"/>
  <c r="P4085" i="5" s="1"/>
  <c r="N4086" i="5"/>
  <c r="P4086" i="5" s="1"/>
  <c r="N4087" i="5"/>
  <c r="P4087" i="5" s="1"/>
  <c r="N4088" i="5"/>
  <c r="P4088" i="5" s="1"/>
  <c r="N4089" i="5"/>
  <c r="P4089" i="5" s="1"/>
  <c r="N4090" i="5"/>
  <c r="P4090" i="5" s="1"/>
  <c r="N4091" i="5"/>
  <c r="P4091" i="5" s="1"/>
  <c r="N4092" i="5"/>
  <c r="P4092" i="5" s="1"/>
  <c r="N4093" i="5"/>
  <c r="P4093" i="5" s="1"/>
  <c r="N4094" i="5"/>
  <c r="P4094" i="5" s="1"/>
  <c r="N4095" i="5"/>
  <c r="P4095" i="5" s="1"/>
  <c r="N4096" i="5"/>
  <c r="P4096" i="5" s="1"/>
  <c r="N4097" i="5"/>
  <c r="P4097" i="5" s="1"/>
  <c r="N4098" i="5"/>
  <c r="P4098" i="5" s="1"/>
  <c r="N4099" i="5"/>
  <c r="P4099" i="5" s="1"/>
  <c r="N4100" i="5"/>
  <c r="P4100" i="5" s="1"/>
  <c r="N4101" i="5"/>
  <c r="P4101" i="5" s="1"/>
  <c r="N4102" i="5"/>
  <c r="P4102" i="5" s="1"/>
  <c r="N4103" i="5"/>
  <c r="P4103" i="5" s="1"/>
  <c r="N4104" i="5"/>
  <c r="P4104" i="5" s="1"/>
  <c r="N4105" i="5"/>
  <c r="P4105" i="5" s="1"/>
  <c r="N4106" i="5"/>
  <c r="P4106" i="5" s="1"/>
  <c r="N4107" i="5"/>
  <c r="P4107" i="5" s="1"/>
  <c r="N4108" i="5"/>
  <c r="P4108" i="5" s="1"/>
  <c r="N4109" i="5"/>
  <c r="P4109" i="5" s="1"/>
  <c r="N4110" i="5"/>
  <c r="P4110" i="5" s="1"/>
  <c r="N4111" i="5"/>
  <c r="P4111" i="5" s="1"/>
  <c r="N4112" i="5"/>
  <c r="P4112" i="5" s="1"/>
  <c r="N4113" i="5"/>
  <c r="P4113" i="5" s="1"/>
  <c r="N4114" i="5"/>
  <c r="P4114" i="5" s="1"/>
  <c r="N4115" i="5"/>
  <c r="P4115" i="5" s="1"/>
  <c r="N4116" i="5"/>
  <c r="P4116" i="5" s="1"/>
  <c r="N4117" i="5"/>
  <c r="P4117" i="5" s="1"/>
  <c r="N4118" i="5"/>
  <c r="P4118" i="5" s="1"/>
  <c r="N4119" i="5"/>
  <c r="P4119" i="5" s="1"/>
  <c r="N4120" i="5"/>
  <c r="P4120" i="5" s="1"/>
  <c r="N4121" i="5"/>
  <c r="P4121" i="5" s="1"/>
  <c r="N4122" i="5"/>
  <c r="P4122" i="5" s="1"/>
  <c r="N4123" i="5"/>
  <c r="P4123" i="5" s="1"/>
  <c r="N4124" i="5"/>
  <c r="P4124" i="5" s="1"/>
  <c r="N4125" i="5"/>
  <c r="P4125" i="5" s="1"/>
  <c r="N4126" i="5"/>
  <c r="P4126" i="5" s="1"/>
  <c r="N4127" i="5"/>
  <c r="P4127" i="5" s="1"/>
  <c r="N4128" i="5"/>
  <c r="P4128" i="5" s="1"/>
  <c r="N4129" i="5"/>
  <c r="P4129" i="5" s="1"/>
  <c r="N4130" i="5"/>
  <c r="P4130" i="5" s="1"/>
  <c r="N4131" i="5"/>
  <c r="P4131" i="5" s="1"/>
  <c r="N4132" i="5"/>
  <c r="P4132" i="5" s="1"/>
  <c r="N4133" i="5"/>
  <c r="P4133" i="5" s="1"/>
  <c r="N4134" i="5"/>
  <c r="P4134" i="5" s="1"/>
  <c r="N4135" i="5"/>
  <c r="P4135" i="5" s="1"/>
  <c r="N4136" i="5"/>
  <c r="P4136" i="5" s="1"/>
  <c r="N4137" i="5"/>
  <c r="P4137" i="5" s="1"/>
  <c r="N4138" i="5"/>
  <c r="P4138" i="5" s="1"/>
  <c r="N4139" i="5"/>
  <c r="P4139" i="5" s="1"/>
  <c r="N4140" i="5"/>
  <c r="P4140" i="5" s="1"/>
  <c r="N4141" i="5"/>
  <c r="P4141" i="5" s="1"/>
  <c r="N4142" i="5"/>
  <c r="P4142" i="5" s="1"/>
  <c r="N4143" i="5"/>
  <c r="P4143" i="5" s="1"/>
  <c r="N4144" i="5"/>
  <c r="P4144" i="5" s="1"/>
  <c r="N4145" i="5"/>
  <c r="P4145" i="5" s="1"/>
  <c r="N4146" i="5"/>
  <c r="P4146" i="5" s="1"/>
  <c r="N4147" i="5"/>
  <c r="P4147" i="5" s="1"/>
  <c r="N4148" i="5"/>
  <c r="P4148" i="5" s="1"/>
  <c r="N4149" i="5"/>
  <c r="P4149" i="5" s="1"/>
  <c r="N4150" i="5"/>
  <c r="P4150" i="5" s="1"/>
  <c r="N4151" i="5"/>
  <c r="P4151" i="5" s="1"/>
  <c r="N4152" i="5"/>
  <c r="P4152" i="5" s="1"/>
  <c r="N4153" i="5"/>
  <c r="P4153" i="5" s="1"/>
  <c r="N4154" i="5"/>
  <c r="P4154" i="5" s="1"/>
  <c r="N4155" i="5"/>
  <c r="P4155" i="5" s="1"/>
  <c r="N4156" i="5"/>
  <c r="P4156" i="5" s="1"/>
  <c r="N4157" i="5"/>
  <c r="P4157" i="5" s="1"/>
  <c r="N4158" i="5"/>
  <c r="P4158" i="5" s="1"/>
  <c r="N4159" i="5"/>
  <c r="P4159" i="5" s="1"/>
  <c r="N4160" i="5"/>
  <c r="P4160" i="5" s="1"/>
  <c r="N4161" i="5"/>
  <c r="P4161" i="5" s="1"/>
  <c r="N4162" i="5"/>
  <c r="P4162" i="5" s="1"/>
  <c r="N4163" i="5"/>
  <c r="P4163" i="5" s="1"/>
  <c r="N4164" i="5"/>
  <c r="P4164" i="5" s="1"/>
  <c r="N4165" i="5"/>
  <c r="P4165" i="5" s="1"/>
  <c r="N4166" i="5"/>
  <c r="P4166" i="5" s="1"/>
  <c r="N4167" i="5"/>
  <c r="P4167" i="5" s="1"/>
  <c r="N4168" i="5"/>
  <c r="P4168" i="5" s="1"/>
  <c r="N4169" i="5"/>
  <c r="P4169" i="5" s="1"/>
  <c r="N4170" i="5"/>
  <c r="P4170" i="5" s="1"/>
  <c r="N4171" i="5"/>
  <c r="P4171" i="5" s="1"/>
  <c r="N4172" i="5"/>
  <c r="P4172" i="5" s="1"/>
  <c r="N4173" i="5"/>
  <c r="P4173" i="5" s="1"/>
  <c r="N4174" i="5"/>
  <c r="P4174" i="5" s="1"/>
  <c r="N4175" i="5"/>
  <c r="P4175" i="5" s="1"/>
  <c r="N4176" i="5"/>
  <c r="P4176" i="5" s="1"/>
  <c r="N4177" i="5"/>
  <c r="P4177" i="5" s="1"/>
  <c r="N4178" i="5"/>
  <c r="P4178" i="5" s="1"/>
  <c r="N4179" i="5"/>
  <c r="P4179" i="5" s="1"/>
  <c r="N4180" i="5"/>
  <c r="P4180" i="5" s="1"/>
  <c r="N4181" i="5"/>
  <c r="P4181" i="5" s="1"/>
  <c r="N4182" i="5"/>
  <c r="P4182" i="5" s="1"/>
  <c r="N4183" i="5"/>
  <c r="P4183" i="5" s="1"/>
  <c r="N4184" i="5"/>
  <c r="P4184" i="5" s="1"/>
  <c r="N4185" i="5"/>
  <c r="P4185" i="5" s="1"/>
  <c r="N4186" i="5"/>
  <c r="P4186" i="5" s="1"/>
  <c r="N4187" i="5"/>
  <c r="P4187" i="5" s="1"/>
  <c r="N4188" i="5"/>
  <c r="P4188" i="5" s="1"/>
  <c r="N4189" i="5"/>
  <c r="P4189" i="5" s="1"/>
  <c r="N4190" i="5"/>
  <c r="P4190" i="5" s="1"/>
  <c r="N4191" i="5"/>
  <c r="P4191" i="5" s="1"/>
  <c r="N4192" i="5"/>
  <c r="P4192" i="5" s="1"/>
  <c r="N4193" i="5"/>
  <c r="P4193" i="5" s="1"/>
  <c r="N4194" i="5"/>
  <c r="P4194" i="5" s="1"/>
  <c r="N4195" i="5"/>
  <c r="P4195" i="5" s="1"/>
  <c r="N4196" i="5"/>
  <c r="P4196" i="5" s="1"/>
  <c r="N4197" i="5"/>
  <c r="P4197" i="5" s="1"/>
  <c r="N4198" i="5"/>
  <c r="P4198" i="5" s="1"/>
  <c r="N4199" i="5"/>
  <c r="P4199" i="5" s="1"/>
  <c r="N4200" i="5"/>
  <c r="P4200" i="5" s="1"/>
  <c r="N4201" i="5"/>
  <c r="P4201" i="5" s="1"/>
  <c r="N4202" i="5"/>
  <c r="P4202" i="5" s="1"/>
  <c r="N4203" i="5"/>
  <c r="P4203" i="5" s="1"/>
  <c r="N4204" i="5"/>
  <c r="P4204" i="5" s="1"/>
  <c r="N4205" i="5"/>
  <c r="P4205" i="5" s="1"/>
  <c r="N4206" i="5"/>
  <c r="P4206" i="5" s="1"/>
  <c r="N4207" i="5"/>
  <c r="P4207" i="5" s="1"/>
  <c r="N4208" i="5"/>
  <c r="P4208" i="5" s="1"/>
  <c r="N4209" i="5"/>
  <c r="P4209" i="5" s="1"/>
  <c r="N4210" i="5"/>
  <c r="P4210" i="5" s="1"/>
  <c r="N4211" i="5"/>
  <c r="P4211" i="5" s="1"/>
  <c r="N4212" i="5"/>
  <c r="P4212" i="5" s="1"/>
  <c r="N4213" i="5"/>
  <c r="P4213" i="5" s="1"/>
  <c r="N4214" i="5"/>
  <c r="P4214" i="5" s="1"/>
  <c r="N4215" i="5"/>
  <c r="P4215" i="5" s="1"/>
  <c r="N4216" i="5"/>
  <c r="P4216" i="5" s="1"/>
  <c r="N4217" i="5"/>
  <c r="P4217" i="5" s="1"/>
  <c r="N4218" i="5"/>
  <c r="P4218" i="5" s="1"/>
  <c r="N4219" i="5"/>
  <c r="P4219" i="5" s="1"/>
  <c r="N4220" i="5"/>
  <c r="P4220" i="5" s="1"/>
  <c r="N4221" i="5"/>
  <c r="P4221" i="5" s="1"/>
  <c r="N4222" i="5"/>
  <c r="P4222" i="5" s="1"/>
  <c r="N4223" i="5"/>
  <c r="P4223" i="5" s="1"/>
  <c r="N4224" i="5"/>
  <c r="P4224" i="5" s="1"/>
  <c r="N4225" i="5"/>
  <c r="P4225" i="5" s="1"/>
  <c r="N4226" i="5"/>
  <c r="P4226" i="5" s="1"/>
  <c r="N4227" i="5"/>
  <c r="P4227" i="5" s="1"/>
  <c r="N4228" i="5"/>
  <c r="P4228" i="5" s="1"/>
  <c r="N4229" i="5"/>
  <c r="P4229" i="5" s="1"/>
  <c r="N4230" i="5"/>
  <c r="P4230" i="5" s="1"/>
  <c r="N4231" i="5"/>
  <c r="P4231" i="5" s="1"/>
  <c r="N4232" i="5"/>
  <c r="P4232" i="5" s="1"/>
  <c r="N4233" i="5"/>
  <c r="P4233" i="5" s="1"/>
  <c r="N4234" i="5"/>
  <c r="P4234" i="5" s="1"/>
  <c r="N4235" i="5"/>
  <c r="P4235" i="5" s="1"/>
  <c r="N4236" i="5"/>
  <c r="P4236" i="5" s="1"/>
  <c r="N4237" i="5"/>
  <c r="P4237" i="5" s="1"/>
  <c r="N4238" i="5"/>
  <c r="P4238" i="5" s="1"/>
  <c r="N4239" i="5"/>
  <c r="P4239" i="5" s="1"/>
  <c r="N4240" i="5"/>
  <c r="P4240" i="5" s="1"/>
  <c r="N4241" i="5"/>
  <c r="P4241" i="5" s="1"/>
  <c r="N4242" i="5"/>
  <c r="P4242" i="5" s="1"/>
  <c r="N4243" i="5"/>
  <c r="P4243" i="5" s="1"/>
  <c r="N4244" i="5"/>
  <c r="P4244" i="5" s="1"/>
  <c r="N4245" i="5"/>
  <c r="P4245" i="5" s="1"/>
  <c r="N4246" i="5"/>
  <c r="P4246" i="5" s="1"/>
  <c r="N4247" i="5"/>
  <c r="P4247" i="5" s="1"/>
  <c r="N4248" i="5"/>
  <c r="P4248" i="5" s="1"/>
  <c r="N4249" i="5"/>
  <c r="P4249" i="5" s="1"/>
  <c r="N4250" i="5"/>
  <c r="P4250" i="5" s="1"/>
  <c r="N4251" i="5"/>
  <c r="P4251" i="5" s="1"/>
  <c r="N4252" i="5"/>
  <c r="P4252" i="5" s="1"/>
  <c r="N4253" i="5"/>
  <c r="P4253" i="5" s="1"/>
  <c r="N4254" i="5"/>
  <c r="P4254" i="5" s="1"/>
  <c r="N4255" i="5"/>
  <c r="P4255" i="5" s="1"/>
  <c r="N4256" i="5"/>
  <c r="P4256" i="5" s="1"/>
  <c r="N4257" i="5"/>
  <c r="P4257" i="5" s="1"/>
  <c r="N4258" i="5"/>
  <c r="P4258" i="5" s="1"/>
  <c r="N4259" i="5"/>
  <c r="P4259" i="5" s="1"/>
  <c r="N4260" i="5"/>
  <c r="P4260" i="5" s="1"/>
  <c r="N4261" i="5"/>
  <c r="P4261" i="5" s="1"/>
  <c r="N4262" i="5"/>
  <c r="P4262" i="5" s="1"/>
  <c r="N4263" i="5"/>
  <c r="P4263" i="5" s="1"/>
  <c r="N4264" i="5"/>
  <c r="P4264" i="5" s="1"/>
  <c r="N4265" i="5"/>
  <c r="P4265" i="5" s="1"/>
  <c r="N4266" i="5"/>
  <c r="P4266" i="5" s="1"/>
  <c r="N4267" i="5"/>
  <c r="P4267" i="5" s="1"/>
  <c r="N4268" i="5"/>
  <c r="P4268" i="5" s="1"/>
  <c r="N4269" i="5"/>
  <c r="P4269" i="5" s="1"/>
  <c r="N4270" i="5"/>
  <c r="P4270" i="5" s="1"/>
  <c r="N4271" i="5"/>
  <c r="P4271" i="5" s="1"/>
  <c r="N4272" i="5"/>
  <c r="P4272" i="5" s="1"/>
  <c r="N4273" i="5"/>
  <c r="P4273" i="5" s="1"/>
  <c r="N4274" i="5"/>
  <c r="P4274" i="5" s="1"/>
  <c r="N4275" i="5"/>
  <c r="P4275" i="5" s="1"/>
  <c r="N4276" i="5"/>
  <c r="P4276" i="5" s="1"/>
  <c r="N4277" i="5"/>
  <c r="P4277" i="5" s="1"/>
  <c r="N4278" i="5"/>
  <c r="P4278" i="5" s="1"/>
  <c r="N4279" i="5"/>
  <c r="P4279" i="5" s="1"/>
  <c r="N4280" i="5"/>
  <c r="P4280" i="5" s="1"/>
  <c r="N4281" i="5"/>
  <c r="P4281" i="5" s="1"/>
  <c r="N4282" i="5"/>
  <c r="P4282" i="5" s="1"/>
  <c r="N4283" i="5"/>
  <c r="P4283" i="5" s="1"/>
  <c r="N4284" i="5"/>
  <c r="P4284" i="5" s="1"/>
  <c r="N4285" i="5"/>
  <c r="P4285" i="5" s="1"/>
  <c r="N4286" i="5"/>
  <c r="P4286" i="5" s="1"/>
  <c r="N4287" i="5"/>
  <c r="P4287" i="5" s="1"/>
  <c r="N4288" i="5"/>
  <c r="P4288" i="5" s="1"/>
  <c r="N4289" i="5"/>
  <c r="P4289" i="5" s="1"/>
  <c r="N4290" i="5"/>
  <c r="P4290" i="5" s="1"/>
  <c r="N4291" i="5"/>
  <c r="P4291" i="5" s="1"/>
  <c r="N4292" i="5"/>
  <c r="P4292" i="5" s="1"/>
  <c r="N4293" i="5"/>
  <c r="P4293" i="5" s="1"/>
  <c r="N4294" i="5"/>
  <c r="P4294" i="5" s="1"/>
  <c r="N4295" i="5"/>
  <c r="P4295" i="5" s="1"/>
  <c r="N4296" i="5"/>
  <c r="P4296" i="5" s="1"/>
  <c r="N4297" i="5"/>
  <c r="P4297" i="5" s="1"/>
  <c r="N4298" i="5"/>
  <c r="P4298" i="5" s="1"/>
  <c r="N4299" i="5"/>
  <c r="P4299" i="5" s="1"/>
  <c r="N4300" i="5"/>
  <c r="P4300" i="5" s="1"/>
  <c r="N4301" i="5"/>
  <c r="P4301" i="5" s="1"/>
  <c r="N4302" i="5"/>
  <c r="P4302" i="5" s="1"/>
  <c r="N4303" i="5"/>
  <c r="P4303" i="5" s="1"/>
  <c r="N4304" i="5"/>
  <c r="P4304" i="5" s="1"/>
  <c r="N4305" i="5"/>
  <c r="P4305" i="5" s="1"/>
  <c r="N4306" i="5"/>
  <c r="P4306" i="5" s="1"/>
  <c r="N4307" i="5"/>
  <c r="P4307" i="5" s="1"/>
  <c r="N4308" i="5"/>
  <c r="P4308" i="5" s="1"/>
  <c r="N4309" i="5"/>
  <c r="P4309" i="5" s="1"/>
  <c r="N4310" i="5"/>
  <c r="P4310" i="5" s="1"/>
  <c r="N4311" i="5"/>
  <c r="P4311" i="5" s="1"/>
  <c r="N4312" i="5"/>
  <c r="P4312" i="5" s="1"/>
  <c r="N4313" i="5"/>
  <c r="P4313" i="5" s="1"/>
  <c r="N4314" i="5"/>
  <c r="P4314" i="5" s="1"/>
  <c r="N4315" i="5"/>
  <c r="P4315" i="5" s="1"/>
  <c r="N4316" i="5"/>
  <c r="P4316" i="5" s="1"/>
  <c r="N4317" i="5"/>
  <c r="P4317" i="5" s="1"/>
  <c r="N4318" i="5"/>
  <c r="P4318" i="5" s="1"/>
  <c r="N4319" i="5"/>
  <c r="P4319" i="5" s="1"/>
  <c r="N4320" i="5"/>
  <c r="P4320" i="5" s="1"/>
  <c r="N4321" i="5"/>
  <c r="P4321" i="5" s="1"/>
  <c r="N4322" i="5"/>
  <c r="P4322" i="5" s="1"/>
  <c r="N4323" i="5"/>
  <c r="P4323" i="5" s="1"/>
  <c r="N4324" i="5"/>
  <c r="P4324" i="5" s="1"/>
  <c r="N4325" i="5"/>
  <c r="P4325" i="5" s="1"/>
  <c r="N4326" i="5"/>
  <c r="P4326" i="5" s="1"/>
  <c r="N4327" i="5"/>
  <c r="P4327" i="5" s="1"/>
  <c r="N4328" i="5"/>
  <c r="P4328" i="5" s="1"/>
  <c r="N4329" i="5"/>
  <c r="P4329" i="5" s="1"/>
  <c r="N4330" i="5"/>
  <c r="P4330" i="5" s="1"/>
  <c r="N4331" i="5"/>
  <c r="P4331" i="5" s="1"/>
  <c r="N4332" i="5"/>
  <c r="P4332" i="5" s="1"/>
  <c r="N4333" i="5"/>
  <c r="P4333" i="5" s="1"/>
  <c r="N4334" i="5"/>
  <c r="P4334" i="5" s="1"/>
  <c r="N4335" i="5"/>
  <c r="P4335" i="5" s="1"/>
  <c r="N4336" i="5"/>
  <c r="P4336" i="5" s="1"/>
  <c r="N4337" i="5"/>
  <c r="P4337" i="5" s="1"/>
  <c r="N4338" i="5"/>
  <c r="P4338" i="5" s="1"/>
  <c r="N4339" i="5"/>
  <c r="P4339" i="5" s="1"/>
  <c r="N4340" i="5"/>
  <c r="P4340" i="5" s="1"/>
  <c r="N4341" i="5"/>
  <c r="P4341" i="5" s="1"/>
  <c r="N4342" i="5"/>
  <c r="P4342" i="5" s="1"/>
  <c r="N4343" i="5"/>
  <c r="P4343" i="5" s="1"/>
  <c r="N4344" i="5"/>
  <c r="P4344" i="5" s="1"/>
  <c r="N4345" i="5"/>
  <c r="P4345" i="5" s="1"/>
  <c r="N4346" i="5"/>
  <c r="P4346" i="5" s="1"/>
  <c r="N4347" i="5"/>
  <c r="P4347" i="5" s="1"/>
  <c r="N4348" i="5"/>
  <c r="P4348" i="5" s="1"/>
  <c r="N4349" i="5"/>
  <c r="P4349" i="5" s="1"/>
  <c r="N4350" i="5"/>
  <c r="P4350" i="5" s="1"/>
  <c r="N4351" i="5"/>
  <c r="P4351" i="5" s="1"/>
  <c r="N4352" i="5"/>
  <c r="P4352" i="5" s="1"/>
  <c r="N4353" i="5"/>
  <c r="P4353" i="5" s="1"/>
  <c r="N4354" i="5"/>
  <c r="P4354" i="5" s="1"/>
  <c r="N4355" i="5"/>
  <c r="P4355" i="5" s="1"/>
  <c r="N4356" i="5"/>
  <c r="P4356" i="5" s="1"/>
  <c r="N4357" i="5"/>
  <c r="P4357" i="5" s="1"/>
  <c r="N4358" i="5"/>
  <c r="P4358" i="5" s="1"/>
  <c r="N4359" i="5"/>
  <c r="P4359" i="5" s="1"/>
  <c r="N4360" i="5"/>
  <c r="P4360" i="5" s="1"/>
  <c r="N4361" i="5"/>
  <c r="P4361" i="5" s="1"/>
  <c r="N4362" i="5"/>
  <c r="P4362" i="5" s="1"/>
  <c r="N4363" i="5"/>
  <c r="P4363" i="5" s="1"/>
  <c r="N4364" i="5"/>
  <c r="P4364" i="5" s="1"/>
  <c r="N4365" i="5"/>
  <c r="P4365" i="5" s="1"/>
  <c r="N4366" i="5"/>
  <c r="P4366" i="5" s="1"/>
  <c r="N4367" i="5"/>
  <c r="P4367" i="5" s="1"/>
  <c r="N4368" i="5"/>
  <c r="P4368" i="5" s="1"/>
  <c r="N4369" i="5"/>
  <c r="P4369" i="5" s="1"/>
  <c r="N4370" i="5"/>
  <c r="P4370" i="5" s="1"/>
  <c r="N4371" i="5"/>
  <c r="P4371" i="5" s="1"/>
  <c r="N4372" i="5"/>
  <c r="P4372" i="5" s="1"/>
  <c r="N4373" i="5"/>
  <c r="P4373" i="5" s="1"/>
  <c r="N4374" i="5"/>
  <c r="P4374" i="5" s="1"/>
  <c r="N4375" i="5"/>
  <c r="P4375" i="5" s="1"/>
  <c r="N4376" i="5"/>
  <c r="P4376" i="5" s="1"/>
  <c r="N4377" i="5"/>
  <c r="P4377" i="5" s="1"/>
  <c r="N4378" i="5"/>
  <c r="P4378" i="5" s="1"/>
  <c r="N4379" i="5"/>
  <c r="P4379" i="5" s="1"/>
  <c r="N4380" i="5"/>
  <c r="P4380" i="5" s="1"/>
  <c r="N4381" i="5"/>
  <c r="P4381" i="5" s="1"/>
  <c r="N4382" i="5"/>
  <c r="P4382" i="5" s="1"/>
  <c r="N4383" i="5"/>
  <c r="P4383" i="5" s="1"/>
  <c r="N4384" i="5"/>
  <c r="P4384" i="5" s="1"/>
  <c r="N4385" i="5"/>
  <c r="P4385" i="5" s="1"/>
  <c r="N4386" i="5"/>
  <c r="P4386" i="5" s="1"/>
  <c r="N4387" i="5"/>
  <c r="P4387" i="5" s="1"/>
  <c r="N4388" i="5"/>
  <c r="P4388" i="5" s="1"/>
  <c r="N4389" i="5"/>
  <c r="P4389" i="5" s="1"/>
  <c r="N4390" i="5"/>
  <c r="P4390" i="5" s="1"/>
  <c r="N4391" i="5"/>
  <c r="P4391" i="5" s="1"/>
  <c r="N4392" i="5"/>
  <c r="P4392" i="5" s="1"/>
  <c r="N4393" i="5"/>
  <c r="P4393" i="5" s="1"/>
  <c r="N4394" i="5"/>
  <c r="P4394" i="5" s="1"/>
  <c r="N4395" i="5"/>
  <c r="P4395" i="5" s="1"/>
  <c r="N4396" i="5"/>
  <c r="P4396" i="5" s="1"/>
  <c r="N4397" i="5"/>
  <c r="P4397" i="5" s="1"/>
  <c r="N4398" i="5"/>
  <c r="P4398" i="5" s="1"/>
  <c r="N4399" i="5"/>
  <c r="P4399" i="5" s="1"/>
  <c r="N4400" i="5"/>
  <c r="P4400" i="5" s="1"/>
  <c r="N4401" i="5"/>
  <c r="P4401" i="5" s="1"/>
  <c r="N4402" i="5"/>
  <c r="P4402" i="5" s="1"/>
  <c r="N4403" i="5"/>
  <c r="P4403" i="5" s="1"/>
  <c r="N4404" i="5"/>
  <c r="P4404" i="5" s="1"/>
  <c r="N4405" i="5"/>
  <c r="P4405" i="5" s="1"/>
  <c r="N4406" i="5"/>
  <c r="P4406" i="5" s="1"/>
  <c r="N4407" i="5"/>
  <c r="P4407" i="5" s="1"/>
  <c r="N4408" i="5"/>
  <c r="P4408" i="5" s="1"/>
  <c r="N4409" i="5"/>
  <c r="P4409" i="5" s="1"/>
  <c r="N4410" i="5"/>
  <c r="P4410" i="5" s="1"/>
  <c r="N4411" i="5"/>
  <c r="P4411" i="5" s="1"/>
  <c r="N4412" i="5"/>
  <c r="P4412" i="5" s="1"/>
  <c r="N4413" i="5"/>
  <c r="P4413" i="5" s="1"/>
  <c r="N4414" i="5"/>
  <c r="P4414" i="5" s="1"/>
  <c r="N4415" i="5"/>
  <c r="P4415" i="5" s="1"/>
  <c r="N4416" i="5"/>
  <c r="P4416" i="5" s="1"/>
  <c r="N4417" i="5"/>
  <c r="P4417" i="5" s="1"/>
  <c r="N4418" i="5"/>
  <c r="P4418" i="5" s="1"/>
  <c r="N4419" i="5"/>
  <c r="P4419" i="5" s="1"/>
  <c r="N4420" i="5"/>
  <c r="P4420" i="5" s="1"/>
  <c r="N4421" i="5"/>
  <c r="P4421" i="5" s="1"/>
  <c r="N4422" i="5"/>
  <c r="P4422" i="5" s="1"/>
  <c r="N4423" i="5"/>
  <c r="P4423" i="5" s="1"/>
  <c r="N4424" i="5"/>
  <c r="P4424" i="5" s="1"/>
  <c r="N4425" i="5"/>
  <c r="P4425" i="5" s="1"/>
  <c r="N4426" i="5"/>
  <c r="P4426" i="5" s="1"/>
  <c r="N4427" i="5"/>
  <c r="P4427" i="5" s="1"/>
  <c r="N4428" i="5"/>
  <c r="P4428" i="5" s="1"/>
  <c r="N4429" i="5"/>
  <c r="P4429" i="5" s="1"/>
  <c r="N4430" i="5"/>
  <c r="P4430" i="5" s="1"/>
  <c r="N4431" i="5"/>
  <c r="P4431" i="5" s="1"/>
  <c r="N4432" i="5"/>
  <c r="P4432" i="5" s="1"/>
  <c r="N4433" i="5"/>
  <c r="P4433" i="5" s="1"/>
  <c r="N4434" i="5"/>
  <c r="P4434" i="5" s="1"/>
  <c r="N4435" i="5"/>
  <c r="P4435" i="5" s="1"/>
  <c r="N4436" i="5"/>
  <c r="P4436" i="5" s="1"/>
  <c r="N4437" i="5"/>
  <c r="P4437" i="5" s="1"/>
  <c r="N4438" i="5"/>
  <c r="P4438" i="5" s="1"/>
  <c r="N4439" i="5"/>
  <c r="P4439" i="5" s="1"/>
  <c r="N4440" i="5"/>
  <c r="P4440" i="5" s="1"/>
  <c r="N4441" i="5"/>
  <c r="P4441" i="5" s="1"/>
  <c r="N4442" i="5"/>
  <c r="P4442" i="5" s="1"/>
  <c r="N4443" i="5"/>
  <c r="P4443" i="5" s="1"/>
  <c r="N4444" i="5"/>
  <c r="P4444" i="5" s="1"/>
  <c r="N4445" i="5"/>
  <c r="P4445" i="5" s="1"/>
  <c r="N4446" i="5"/>
  <c r="P4446" i="5" s="1"/>
  <c r="N4447" i="5"/>
  <c r="P4447" i="5" s="1"/>
  <c r="N4448" i="5"/>
  <c r="P4448" i="5" s="1"/>
  <c r="N4449" i="5"/>
  <c r="P4449" i="5" s="1"/>
  <c r="N4450" i="5"/>
  <c r="P4450" i="5" s="1"/>
  <c r="N4451" i="5"/>
  <c r="P4451" i="5" s="1"/>
  <c r="N4452" i="5"/>
  <c r="P4452" i="5" s="1"/>
  <c r="N4453" i="5"/>
  <c r="P4453" i="5" s="1"/>
  <c r="N4454" i="5"/>
  <c r="P4454" i="5" s="1"/>
  <c r="N4455" i="5"/>
  <c r="P4455" i="5" s="1"/>
  <c r="N4456" i="5"/>
  <c r="P4456" i="5" s="1"/>
  <c r="N4457" i="5"/>
  <c r="P4457" i="5" s="1"/>
  <c r="N4458" i="5"/>
  <c r="P4458" i="5" s="1"/>
  <c r="N4459" i="5"/>
  <c r="P4459" i="5" s="1"/>
  <c r="N4460" i="5"/>
  <c r="P4460" i="5" s="1"/>
  <c r="N4461" i="5"/>
  <c r="P4461" i="5" s="1"/>
  <c r="N4462" i="5"/>
  <c r="P4462" i="5" s="1"/>
  <c r="N4463" i="5"/>
  <c r="P4463" i="5" s="1"/>
  <c r="N4464" i="5"/>
  <c r="P4464" i="5" s="1"/>
  <c r="N4465" i="5"/>
  <c r="P4465" i="5" s="1"/>
  <c r="N4466" i="5"/>
  <c r="P4466" i="5" s="1"/>
  <c r="N4467" i="5"/>
  <c r="P4467" i="5" s="1"/>
  <c r="N4468" i="5"/>
  <c r="P4468" i="5" s="1"/>
  <c r="N4469" i="5"/>
  <c r="P4469" i="5" s="1"/>
  <c r="N4470" i="5"/>
  <c r="P4470" i="5" s="1"/>
  <c r="N4471" i="5"/>
  <c r="P4471" i="5" s="1"/>
  <c r="N4472" i="5"/>
  <c r="P4472" i="5" s="1"/>
  <c r="N4473" i="5"/>
  <c r="P4473" i="5" s="1"/>
  <c r="N4474" i="5"/>
  <c r="P4474" i="5" s="1"/>
  <c r="N4475" i="5"/>
  <c r="P4475" i="5" s="1"/>
  <c r="N4476" i="5"/>
  <c r="P4476" i="5" s="1"/>
  <c r="N4477" i="5"/>
  <c r="P4477" i="5" s="1"/>
  <c r="N4478" i="5"/>
  <c r="P4478" i="5" s="1"/>
  <c r="N4479" i="5"/>
  <c r="P4479" i="5" s="1"/>
  <c r="N4480" i="5"/>
  <c r="P4480" i="5" s="1"/>
  <c r="N4481" i="5"/>
  <c r="P4481" i="5" s="1"/>
  <c r="N4482" i="5"/>
  <c r="P4482" i="5" s="1"/>
  <c r="N4483" i="5"/>
  <c r="P4483" i="5" s="1"/>
  <c r="N4484" i="5"/>
  <c r="P4484" i="5" s="1"/>
  <c r="N4485" i="5"/>
  <c r="P4485" i="5" s="1"/>
  <c r="N4486" i="5"/>
  <c r="P4486" i="5" s="1"/>
  <c r="N4487" i="5"/>
  <c r="P4487" i="5" s="1"/>
  <c r="N4488" i="5"/>
  <c r="P4488" i="5" s="1"/>
  <c r="N4489" i="5"/>
  <c r="P4489" i="5" s="1"/>
  <c r="N4490" i="5"/>
  <c r="P4490" i="5" s="1"/>
  <c r="N4491" i="5"/>
  <c r="P4491" i="5" s="1"/>
  <c r="N4492" i="5"/>
  <c r="P4492" i="5" s="1"/>
  <c r="N4493" i="5"/>
  <c r="P4493" i="5" s="1"/>
  <c r="N4494" i="5"/>
  <c r="P4494" i="5" s="1"/>
  <c r="N4495" i="5"/>
  <c r="P4495" i="5" s="1"/>
  <c r="N4496" i="5"/>
  <c r="P4496" i="5" s="1"/>
  <c r="N4497" i="5"/>
  <c r="P4497" i="5" s="1"/>
  <c r="N4498" i="5"/>
  <c r="P4498" i="5" s="1"/>
  <c r="N4499" i="5"/>
  <c r="P4499" i="5" s="1"/>
  <c r="N4500" i="5"/>
  <c r="P4500" i="5" s="1"/>
  <c r="N4501" i="5"/>
  <c r="P4501" i="5" s="1"/>
  <c r="N4502" i="5"/>
  <c r="P4502" i="5" s="1"/>
  <c r="N4503" i="5"/>
  <c r="P4503" i="5" s="1"/>
  <c r="N4504" i="5"/>
  <c r="P4504" i="5" s="1"/>
  <c r="N4505" i="5"/>
  <c r="P4505" i="5" s="1"/>
  <c r="N4506" i="5"/>
  <c r="P4506" i="5" s="1"/>
  <c r="N4507" i="5"/>
  <c r="P4507" i="5" s="1"/>
  <c r="N4508" i="5"/>
  <c r="P4508" i="5" s="1"/>
  <c r="N4509" i="5"/>
  <c r="P4509" i="5" s="1"/>
  <c r="N4510" i="5"/>
  <c r="P4510" i="5" s="1"/>
  <c r="N4511" i="5"/>
  <c r="P4511" i="5" s="1"/>
  <c r="N4512" i="5"/>
  <c r="P4512" i="5" s="1"/>
  <c r="N4513" i="5"/>
  <c r="P4513" i="5" s="1"/>
  <c r="N4514" i="5"/>
  <c r="P4514" i="5" s="1"/>
  <c r="N4515" i="5"/>
  <c r="P4515" i="5" s="1"/>
  <c r="N4516" i="5"/>
  <c r="P4516" i="5" s="1"/>
  <c r="N4517" i="5"/>
  <c r="P4517" i="5" s="1"/>
  <c r="N4518" i="5"/>
  <c r="P4518" i="5" s="1"/>
  <c r="N4519" i="5"/>
  <c r="P4519" i="5" s="1"/>
  <c r="N4520" i="5"/>
  <c r="P4520" i="5" s="1"/>
  <c r="N4521" i="5"/>
  <c r="P4521" i="5" s="1"/>
  <c r="N4522" i="5"/>
  <c r="P4522" i="5" s="1"/>
  <c r="N4523" i="5"/>
  <c r="P4523" i="5" s="1"/>
  <c r="N4524" i="5"/>
  <c r="P4524" i="5" s="1"/>
  <c r="N4525" i="5"/>
  <c r="P4525" i="5" s="1"/>
  <c r="N4526" i="5"/>
  <c r="P4526" i="5" s="1"/>
  <c r="N4527" i="5"/>
  <c r="P4527" i="5" s="1"/>
  <c r="N4528" i="5"/>
  <c r="P4528" i="5" s="1"/>
  <c r="N4529" i="5"/>
  <c r="P4529" i="5" s="1"/>
  <c r="N4530" i="5"/>
  <c r="P4530" i="5" s="1"/>
  <c r="N4531" i="5"/>
  <c r="P4531" i="5" s="1"/>
  <c r="N4532" i="5"/>
  <c r="P4532" i="5" s="1"/>
  <c r="N4533" i="5"/>
  <c r="P4533" i="5" s="1"/>
  <c r="N4534" i="5"/>
  <c r="P4534" i="5" s="1"/>
  <c r="N4535" i="5"/>
  <c r="P4535" i="5" s="1"/>
  <c r="N4536" i="5"/>
  <c r="P4536" i="5" s="1"/>
  <c r="N4537" i="5"/>
  <c r="P4537" i="5" s="1"/>
  <c r="N4538" i="5"/>
  <c r="P4538" i="5" s="1"/>
  <c r="N4539" i="5"/>
  <c r="P4539" i="5" s="1"/>
  <c r="N4540" i="5"/>
  <c r="P4540" i="5" s="1"/>
  <c r="N4541" i="5"/>
  <c r="P4541" i="5" s="1"/>
  <c r="N4542" i="5"/>
  <c r="P4542" i="5" s="1"/>
  <c r="N4543" i="5"/>
  <c r="P4543" i="5" s="1"/>
  <c r="N4544" i="5"/>
  <c r="P4544" i="5" s="1"/>
  <c r="N4545" i="5"/>
  <c r="P4545" i="5" s="1"/>
  <c r="N4546" i="5"/>
  <c r="P4546" i="5" s="1"/>
  <c r="N4547" i="5"/>
  <c r="P4547" i="5" s="1"/>
  <c r="N4548" i="5"/>
  <c r="P4548" i="5" s="1"/>
  <c r="N4549" i="5"/>
  <c r="P4549" i="5" s="1"/>
  <c r="N4550" i="5"/>
  <c r="P4550" i="5" s="1"/>
  <c r="N4551" i="5"/>
  <c r="P4551" i="5" s="1"/>
  <c r="N4552" i="5"/>
  <c r="P4552" i="5" s="1"/>
  <c r="N4553" i="5"/>
  <c r="P4553" i="5" s="1"/>
  <c r="N4554" i="5"/>
  <c r="P4554" i="5" s="1"/>
  <c r="N4555" i="5"/>
  <c r="P4555" i="5" s="1"/>
  <c r="N4556" i="5"/>
  <c r="P4556" i="5" s="1"/>
  <c r="N4557" i="5"/>
  <c r="P4557" i="5" s="1"/>
  <c r="N4558" i="5"/>
  <c r="P4558" i="5" s="1"/>
  <c r="N4559" i="5"/>
  <c r="P4559" i="5" s="1"/>
  <c r="N4560" i="5"/>
  <c r="P4560" i="5" s="1"/>
  <c r="N4561" i="5"/>
  <c r="P4561" i="5" s="1"/>
  <c r="N4562" i="5"/>
  <c r="P4562" i="5" s="1"/>
  <c r="N4563" i="5"/>
  <c r="P4563" i="5" s="1"/>
  <c r="N4564" i="5"/>
  <c r="P4564" i="5" s="1"/>
  <c r="N4565" i="5"/>
  <c r="P4565" i="5" s="1"/>
  <c r="N4566" i="5"/>
  <c r="P4566" i="5" s="1"/>
  <c r="N4567" i="5"/>
  <c r="P4567" i="5" s="1"/>
  <c r="N4568" i="5"/>
  <c r="P4568" i="5" s="1"/>
  <c r="N4569" i="5"/>
  <c r="P4569" i="5" s="1"/>
  <c r="N4570" i="5"/>
  <c r="P4570" i="5" s="1"/>
  <c r="N4571" i="5"/>
  <c r="P4571" i="5" s="1"/>
  <c r="N4572" i="5"/>
  <c r="P4572" i="5" s="1"/>
  <c r="N4573" i="5"/>
  <c r="P4573" i="5" s="1"/>
  <c r="N4574" i="5"/>
  <c r="P4574" i="5" s="1"/>
  <c r="N4575" i="5"/>
  <c r="P4575" i="5" s="1"/>
  <c r="N4576" i="5"/>
  <c r="P4576" i="5" s="1"/>
  <c r="N4577" i="5"/>
  <c r="P4577" i="5" s="1"/>
  <c r="N4578" i="5"/>
  <c r="P4578" i="5" s="1"/>
  <c r="N4579" i="5"/>
  <c r="P4579" i="5" s="1"/>
  <c r="N4580" i="5"/>
  <c r="P4580" i="5" s="1"/>
  <c r="N4581" i="5"/>
  <c r="P4581" i="5" s="1"/>
  <c r="N4582" i="5"/>
  <c r="P4582" i="5" s="1"/>
  <c r="N4583" i="5"/>
  <c r="P4583" i="5" s="1"/>
  <c r="N4584" i="5"/>
  <c r="P4584" i="5" s="1"/>
  <c r="N4585" i="5"/>
  <c r="P4585" i="5" s="1"/>
  <c r="N4586" i="5"/>
  <c r="P4586" i="5" s="1"/>
  <c r="N4587" i="5"/>
  <c r="P4587" i="5" s="1"/>
  <c r="N4588" i="5"/>
  <c r="P4588" i="5" s="1"/>
  <c r="N4589" i="5"/>
  <c r="P4589" i="5" s="1"/>
  <c r="N4590" i="5"/>
  <c r="P4590" i="5" s="1"/>
  <c r="N4591" i="5"/>
  <c r="P4591" i="5" s="1"/>
  <c r="N4592" i="5"/>
  <c r="P4592" i="5" s="1"/>
  <c r="N4593" i="5"/>
  <c r="P4593" i="5" s="1"/>
  <c r="N4594" i="5"/>
  <c r="P4594" i="5" s="1"/>
  <c r="N4595" i="5"/>
  <c r="P4595" i="5" s="1"/>
  <c r="N4596" i="5"/>
  <c r="P4596" i="5" s="1"/>
  <c r="N4597" i="5"/>
  <c r="P4597" i="5" s="1"/>
  <c r="N4598" i="5"/>
  <c r="P4598" i="5" s="1"/>
  <c r="N4599" i="5"/>
  <c r="P4599" i="5" s="1"/>
  <c r="N4600" i="5"/>
  <c r="P4600" i="5" s="1"/>
  <c r="N4601" i="5"/>
  <c r="P4601" i="5" s="1"/>
  <c r="N4602" i="5"/>
  <c r="P4602" i="5" s="1"/>
  <c r="N4603" i="5"/>
  <c r="P4603" i="5" s="1"/>
  <c r="N4604" i="5"/>
  <c r="P4604" i="5" s="1"/>
  <c r="N4605" i="5"/>
  <c r="P4605" i="5" s="1"/>
  <c r="N4606" i="5"/>
  <c r="P4606" i="5" s="1"/>
  <c r="N4607" i="5"/>
  <c r="P4607" i="5" s="1"/>
  <c r="N4608" i="5"/>
  <c r="P4608" i="5" s="1"/>
  <c r="N4609" i="5"/>
  <c r="P4609" i="5" s="1"/>
  <c r="N4610" i="5"/>
  <c r="P4610" i="5" s="1"/>
  <c r="N4611" i="5"/>
  <c r="P4611" i="5" s="1"/>
  <c r="N4612" i="5"/>
  <c r="P4612" i="5" s="1"/>
  <c r="N4613" i="5"/>
  <c r="P4613" i="5" s="1"/>
  <c r="N4614" i="5"/>
  <c r="P4614" i="5" s="1"/>
  <c r="N4615" i="5"/>
  <c r="P4615" i="5" s="1"/>
  <c r="N4616" i="5"/>
  <c r="P4616" i="5" s="1"/>
  <c r="N4617" i="5"/>
  <c r="P4617" i="5" s="1"/>
  <c r="N4618" i="5"/>
  <c r="P4618" i="5" s="1"/>
  <c r="N4619" i="5"/>
  <c r="P4619" i="5" s="1"/>
  <c r="N4620" i="5"/>
  <c r="P4620" i="5" s="1"/>
  <c r="N4621" i="5"/>
  <c r="P4621" i="5" s="1"/>
  <c r="N4622" i="5"/>
  <c r="P4622" i="5" s="1"/>
  <c r="N4623" i="5"/>
  <c r="P4623" i="5" s="1"/>
  <c r="N4624" i="5"/>
  <c r="P4624" i="5" s="1"/>
  <c r="N4625" i="5"/>
  <c r="P4625" i="5" s="1"/>
  <c r="N4626" i="5"/>
  <c r="P4626" i="5" s="1"/>
  <c r="N4627" i="5"/>
  <c r="P4627" i="5" s="1"/>
  <c r="N4628" i="5"/>
  <c r="P4628" i="5" s="1"/>
  <c r="N4629" i="5"/>
  <c r="P4629" i="5" s="1"/>
  <c r="N4630" i="5"/>
  <c r="P4630" i="5" s="1"/>
  <c r="N4631" i="5"/>
  <c r="P4631" i="5" s="1"/>
  <c r="N4632" i="5"/>
  <c r="P4632" i="5" s="1"/>
  <c r="N4633" i="5"/>
  <c r="P4633" i="5" s="1"/>
  <c r="N4634" i="5"/>
  <c r="P4634" i="5" s="1"/>
  <c r="N4635" i="5"/>
  <c r="P4635" i="5" s="1"/>
  <c r="N4636" i="5"/>
  <c r="P4636" i="5" s="1"/>
  <c r="N4637" i="5"/>
  <c r="P4637" i="5" s="1"/>
  <c r="N4638" i="5"/>
  <c r="P4638" i="5" s="1"/>
  <c r="N4639" i="5"/>
  <c r="P4639" i="5" s="1"/>
  <c r="N4640" i="5"/>
  <c r="P4640" i="5" s="1"/>
  <c r="N4641" i="5"/>
  <c r="P4641" i="5" s="1"/>
  <c r="N4642" i="5"/>
  <c r="P4642" i="5" s="1"/>
  <c r="N4643" i="5"/>
  <c r="P4643" i="5" s="1"/>
  <c r="N4644" i="5"/>
  <c r="P4644" i="5" s="1"/>
  <c r="N4645" i="5"/>
  <c r="P4645" i="5" s="1"/>
  <c r="N4646" i="5"/>
  <c r="P4646" i="5" s="1"/>
  <c r="N4647" i="5"/>
  <c r="P4647" i="5" s="1"/>
  <c r="N4648" i="5"/>
  <c r="P4648" i="5" s="1"/>
  <c r="N4649" i="5"/>
  <c r="P4649" i="5" s="1"/>
  <c r="N4650" i="5"/>
  <c r="P4650" i="5" s="1"/>
  <c r="N4651" i="5"/>
  <c r="P4651" i="5" s="1"/>
  <c r="N4652" i="5"/>
  <c r="P4652" i="5" s="1"/>
  <c r="N4653" i="5"/>
  <c r="P4653" i="5" s="1"/>
  <c r="N4654" i="5"/>
  <c r="P4654" i="5" s="1"/>
  <c r="N4655" i="5"/>
  <c r="P4655" i="5" s="1"/>
  <c r="N4656" i="5"/>
  <c r="P4656" i="5" s="1"/>
  <c r="N4657" i="5"/>
  <c r="P4657" i="5" s="1"/>
  <c r="N4658" i="5"/>
  <c r="P4658" i="5" s="1"/>
  <c r="N4659" i="5"/>
  <c r="P4659" i="5" s="1"/>
  <c r="N4660" i="5"/>
  <c r="P4660" i="5" s="1"/>
  <c r="N4661" i="5"/>
  <c r="P4661" i="5" s="1"/>
  <c r="N4662" i="5"/>
  <c r="P4662" i="5" s="1"/>
  <c r="N4663" i="5"/>
  <c r="P4663" i="5" s="1"/>
  <c r="N4664" i="5"/>
  <c r="P4664" i="5" s="1"/>
  <c r="N4665" i="5"/>
  <c r="P4665" i="5" s="1"/>
  <c r="N4666" i="5"/>
  <c r="P4666" i="5" s="1"/>
  <c r="N4667" i="5"/>
  <c r="P4667" i="5" s="1"/>
  <c r="N4668" i="5"/>
  <c r="P4668" i="5" s="1"/>
  <c r="N4669" i="5"/>
  <c r="P4669" i="5" s="1"/>
  <c r="N4670" i="5"/>
  <c r="P4670" i="5" s="1"/>
  <c r="N4671" i="5"/>
  <c r="P4671" i="5" s="1"/>
  <c r="N4672" i="5"/>
  <c r="P4672" i="5" s="1"/>
  <c r="N4673" i="5"/>
  <c r="P4673" i="5" s="1"/>
  <c r="N4674" i="5"/>
  <c r="P4674" i="5" s="1"/>
  <c r="N4675" i="5"/>
  <c r="P4675" i="5" s="1"/>
  <c r="N4676" i="5"/>
  <c r="P4676" i="5" s="1"/>
  <c r="N4677" i="5"/>
  <c r="P4677" i="5" s="1"/>
  <c r="N4678" i="5"/>
  <c r="P4678" i="5" s="1"/>
  <c r="N4679" i="5"/>
  <c r="P4679" i="5" s="1"/>
  <c r="N4680" i="5"/>
  <c r="P4680" i="5" s="1"/>
  <c r="N4681" i="5"/>
  <c r="P4681" i="5" s="1"/>
  <c r="N4682" i="5"/>
  <c r="P4682" i="5" s="1"/>
  <c r="N4683" i="5"/>
  <c r="P4683" i="5" s="1"/>
  <c r="N4684" i="5"/>
  <c r="P4684" i="5" s="1"/>
  <c r="N4685" i="5"/>
  <c r="P4685" i="5" s="1"/>
  <c r="N4686" i="5"/>
  <c r="P4686" i="5" s="1"/>
  <c r="N4687" i="5"/>
  <c r="P4687" i="5" s="1"/>
  <c r="N4688" i="5"/>
  <c r="P4688" i="5" s="1"/>
  <c r="N4689" i="5"/>
  <c r="P4689" i="5" s="1"/>
  <c r="N4690" i="5"/>
  <c r="P4690" i="5" s="1"/>
  <c r="N4691" i="5"/>
  <c r="P4691" i="5" s="1"/>
  <c r="N4692" i="5"/>
  <c r="P4692" i="5" s="1"/>
  <c r="N4693" i="5"/>
  <c r="P4693" i="5" s="1"/>
  <c r="N4694" i="5"/>
  <c r="P4694" i="5" s="1"/>
  <c r="N4695" i="5"/>
  <c r="P4695" i="5" s="1"/>
  <c r="N4696" i="5"/>
  <c r="P4696" i="5" s="1"/>
  <c r="N4697" i="5"/>
  <c r="P4697" i="5" s="1"/>
  <c r="N4698" i="5"/>
  <c r="P4698" i="5" s="1"/>
  <c r="N4699" i="5"/>
  <c r="P4699" i="5" s="1"/>
  <c r="N4700" i="5"/>
  <c r="P4700" i="5" s="1"/>
  <c r="N4701" i="5"/>
  <c r="P4701" i="5" s="1"/>
  <c r="N4702" i="5"/>
  <c r="P4702" i="5" s="1"/>
  <c r="N4703" i="5"/>
  <c r="P4703" i="5" s="1"/>
  <c r="N4704" i="5"/>
  <c r="P4704" i="5" s="1"/>
  <c r="N4705" i="5"/>
  <c r="P4705" i="5" s="1"/>
  <c r="N4706" i="5"/>
  <c r="P4706" i="5" s="1"/>
  <c r="N4707" i="5"/>
  <c r="P4707" i="5" s="1"/>
  <c r="N4708" i="5"/>
  <c r="P4708" i="5" s="1"/>
  <c r="N4709" i="5"/>
  <c r="P4709" i="5" s="1"/>
  <c r="N4710" i="5"/>
  <c r="P4710" i="5" s="1"/>
  <c r="N4711" i="5"/>
  <c r="P4711" i="5" s="1"/>
  <c r="N4712" i="5"/>
  <c r="P4712" i="5" s="1"/>
  <c r="N4713" i="5"/>
  <c r="P4713" i="5" s="1"/>
  <c r="N4714" i="5"/>
  <c r="P4714" i="5" s="1"/>
  <c r="N4715" i="5"/>
  <c r="P4715" i="5" s="1"/>
  <c r="N4716" i="5"/>
  <c r="P4716" i="5" s="1"/>
  <c r="N4717" i="5"/>
  <c r="P4717" i="5" s="1"/>
  <c r="N4718" i="5"/>
  <c r="P4718" i="5" s="1"/>
  <c r="N4719" i="5"/>
  <c r="P4719" i="5" s="1"/>
  <c r="N4720" i="5"/>
  <c r="P4720" i="5" s="1"/>
  <c r="N4721" i="5"/>
  <c r="P4721" i="5" s="1"/>
  <c r="N4722" i="5"/>
  <c r="P4722" i="5" s="1"/>
  <c r="N4723" i="5"/>
  <c r="P4723" i="5" s="1"/>
  <c r="N4724" i="5"/>
  <c r="P4724" i="5" s="1"/>
  <c r="N4725" i="5"/>
  <c r="P4725" i="5" s="1"/>
  <c r="N4726" i="5"/>
  <c r="P4726" i="5" s="1"/>
  <c r="N4727" i="5"/>
  <c r="P4727" i="5" s="1"/>
  <c r="N4728" i="5"/>
  <c r="P4728" i="5" s="1"/>
  <c r="N4729" i="5"/>
  <c r="P4729" i="5" s="1"/>
  <c r="N4730" i="5"/>
  <c r="P4730" i="5" s="1"/>
  <c r="N4731" i="5"/>
  <c r="P4731" i="5" s="1"/>
  <c r="N4732" i="5"/>
  <c r="P4732" i="5" s="1"/>
  <c r="N4733" i="5"/>
  <c r="P4733" i="5" s="1"/>
  <c r="N4734" i="5"/>
  <c r="P4734" i="5" s="1"/>
  <c r="N4735" i="5"/>
  <c r="P4735" i="5" s="1"/>
  <c r="N4736" i="5"/>
  <c r="P4736" i="5" s="1"/>
  <c r="N4737" i="5"/>
  <c r="P4737" i="5" s="1"/>
  <c r="N4738" i="5"/>
  <c r="P4738" i="5" s="1"/>
  <c r="N4739" i="5"/>
  <c r="P4739" i="5" s="1"/>
  <c r="N4740" i="5"/>
  <c r="P4740" i="5" s="1"/>
  <c r="N4741" i="5"/>
  <c r="P4741" i="5" s="1"/>
  <c r="N4742" i="5"/>
  <c r="P4742" i="5" s="1"/>
  <c r="N4743" i="5"/>
  <c r="P4743" i="5" s="1"/>
  <c r="N4744" i="5"/>
  <c r="P4744" i="5" s="1"/>
  <c r="N4745" i="5"/>
  <c r="P4745" i="5" s="1"/>
  <c r="N4746" i="5"/>
  <c r="P4746" i="5" s="1"/>
  <c r="N4747" i="5"/>
  <c r="P4747" i="5" s="1"/>
  <c r="N4748" i="5"/>
  <c r="P4748" i="5" s="1"/>
  <c r="N4749" i="5"/>
  <c r="P4749" i="5" s="1"/>
  <c r="N4750" i="5"/>
  <c r="P4750" i="5" s="1"/>
  <c r="N4751" i="5"/>
  <c r="P4751" i="5" s="1"/>
  <c r="N4752" i="5"/>
  <c r="P4752" i="5" s="1"/>
  <c r="N4753" i="5"/>
  <c r="P4753" i="5" s="1"/>
  <c r="N4754" i="5"/>
  <c r="P4754" i="5" s="1"/>
  <c r="N4755" i="5"/>
  <c r="P4755" i="5" s="1"/>
  <c r="N4756" i="5"/>
  <c r="P4756" i="5" s="1"/>
  <c r="N4757" i="5"/>
  <c r="P4757" i="5" s="1"/>
  <c r="N4758" i="5"/>
  <c r="P4758" i="5" s="1"/>
  <c r="N4759" i="5"/>
  <c r="P4759" i="5" s="1"/>
  <c r="N4760" i="5"/>
  <c r="P4760" i="5" s="1"/>
  <c r="N4761" i="5"/>
  <c r="P4761" i="5" s="1"/>
  <c r="N4762" i="5"/>
  <c r="P4762" i="5" s="1"/>
  <c r="N4763" i="5"/>
  <c r="P4763" i="5" s="1"/>
  <c r="N4764" i="5"/>
  <c r="P4764" i="5" s="1"/>
  <c r="N4765" i="5"/>
  <c r="P4765" i="5" s="1"/>
  <c r="N4766" i="5"/>
  <c r="P4766" i="5" s="1"/>
  <c r="N4767" i="5"/>
  <c r="P4767" i="5" s="1"/>
  <c r="N4768" i="5"/>
  <c r="P4768" i="5" s="1"/>
  <c r="N4769" i="5"/>
  <c r="P4769" i="5" s="1"/>
  <c r="N4770" i="5"/>
  <c r="P4770" i="5" s="1"/>
  <c r="N4771" i="5"/>
  <c r="P4771" i="5" s="1"/>
  <c r="N4772" i="5"/>
  <c r="P4772" i="5" s="1"/>
  <c r="N4773" i="5"/>
  <c r="P4773" i="5" s="1"/>
  <c r="N4774" i="5"/>
  <c r="P4774" i="5" s="1"/>
  <c r="N4775" i="5"/>
  <c r="P4775" i="5" s="1"/>
  <c r="N4776" i="5"/>
  <c r="P4776" i="5" s="1"/>
  <c r="N4777" i="5"/>
  <c r="P4777" i="5" s="1"/>
  <c r="N4778" i="5"/>
  <c r="P4778" i="5" s="1"/>
  <c r="N4779" i="5"/>
  <c r="P4779" i="5" s="1"/>
  <c r="N4780" i="5"/>
  <c r="P4780" i="5" s="1"/>
  <c r="N4781" i="5"/>
  <c r="P4781" i="5" s="1"/>
  <c r="N4782" i="5"/>
  <c r="P4782" i="5" s="1"/>
  <c r="N4783" i="5"/>
  <c r="P4783" i="5" s="1"/>
  <c r="N4784" i="5"/>
  <c r="P4784" i="5" s="1"/>
  <c r="N4785" i="5"/>
  <c r="P4785" i="5" s="1"/>
  <c r="N4786" i="5"/>
  <c r="P4786" i="5" s="1"/>
  <c r="N4787" i="5"/>
  <c r="P4787" i="5" s="1"/>
  <c r="N4788" i="5"/>
  <c r="P4788" i="5" s="1"/>
  <c r="N4789" i="5"/>
  <c r="P4789" i="5" s="1"/>
  <c r="N4790" i="5"/>
  <c r="P4790" i="5" s="1"/>
  <c r="N4791" i="5"/>
  <c r="P4791" i="5" s="1"/>
  <c r="N4792" i="5"/>
  <c r="P4792" i="5" s="1"/>
  <c r="N4793" i="5"/>
  <c r="P4793" i="5" s="1"/>
  <c r="N4794" i="5"/>
  <c r="P4794" i="5" s="1"/>
  <c r="N4795" i="5"/>
  <c r="P4795" i="5" s="1"/>
  <c r="N4796" i="5"/>
  <c r="P4796" i="5" s="1"/>
  <c r="N4797" i="5"/>
  <c r="P4797" i="5" s="1"/>
  <c r="N4798" i="5"/>
  <c r="P4798" i="5" s="1"/>
  <c r="N4799" i="5"/>
  <c r="P4799" i="5" s="1"/>
  <c r="N4800" i="5"/>
  <c r="P4800" i="5" s="1"/>
  <c r="N4801" i="5"/>
  <c r="P4801" i="5" s="1"/>
  <c r="N4802" i="5"/>
  <c r="P4802" i="5" s="1"/>
  <c r="N4803" i="5"/>
  <c r="P4803" i="5" s="1"/>
  <c r="N4804" i="5"/>
  <c r="P4804" i="5" s="1"/>
  <c r="N4805" i="5"/>
  <c r="P4805" i="5" s="1"/>
  <c r="N4806" i="5"/>
  <c r="P4806" i="5" s="1"/>
  <c r="N4807" i="5"/>
  <c r="P4807" i="5" s="1"/>
  <c r="N4808" i="5"/>
  <c r="P4808" i="5" s="1"/>
  <c r="N4809" i="5"/>
  <c r="P4809" i="5" s="1"/>
  <c r="N4810" i="5"/>
  <c r="P4810" i="5" s="1"/>
  <c r="N4811" i="5"/>
  <c r="P4811" i="5" s="1"/>
  <c r="N4812" i="5"/>
  <c r="P4812" i="5" s="1"/>
  <c r="N4813" i="5"/>
  <c r="P4813" i="5" s="1"/>
  <c r="N4814" i="5"/>
  <c r="P4814" i="5" s="1"/>
  <c r="N4815" i="5"/>
  <c r="P4815" i="5" s="1"/>
  <c r="N4816" i="5"/>
  <c r="P4816" i="5" s="1"/>
  <c r="N4817" i="5"/>
  <c r="P4817" i="5" s="1"/>
  <c r="N4818" i="5"/>
  <c r="P4818" i="5" s="1"/>
  <c r="N4819" i="5"/>
  <c r="P4819" i="5" s="1"/>
  <c r="N4820" i="5"/>
  <c r="P4820" i="5" s="1"/>
  <c r="N4821" i="5"/>
  <c r="P4821" i="5" s="1"/>
  <c r="N4822" i="5"/>
  <c r="P4822" i="5" s="1"/>
  <c r="N4823" i="5"/>
  <c r="P4823" i="5" s="1"/>
  <c r="N4824" i="5"/>
  <c r="P4824" i="5" s="1"/>
  <c r="N4825" i="5"/>
  <c r="P4825" i="5" s="1"/>
  <c r="N4826" i="5"/>
  <c r="P4826" i="5" s="1"/>
  <c r="N4827" i="5"/>
  <c r="P4827" i="5" s="1"/>
  <c r="N4828" i="5"/>
  <c r="P4828" i="5" s="1"/>
  <c r="N4829" i="5"/>
  <c r="P4829" i="5" s="1"/>
  <c r="N4830" i="5"/>
  <c r="P4830" i="5" s="1"/>
  <c r="N4831" i="5"/>
  <c r="P4831" i="5" s="1"/>
  <c r="N4832" i="5"/>
  <c r="P4832" i="5" s="1"/>
  <c r="N4833" i="5"/>
  <c r="P4833" i="5" s="1"/>
  <c r="N4834" i="5"/>
  <c r="P4834" i="5" s="1"/>
  <c r="N4835" i="5"/>
  <c r="P4835" i="5" s="1"/>
  <c r="N4836" i="5"/>
  <c r="P4836" i="5" s="1"/>
  <c r="N4837" i="5"/>
  <c r="P4837" i="5" s="1"/>
  <c r="N4838" i="5"/>
  <c r="P4838" i="5" s="1"/>
  <c r="N4839" i="5"/>
  <c r="P4839" i="5" s="1"/>
  <c r="N4840" i="5"/>
  <c r="P4840" i="5" s="1"/>
  <c r="N4841" i="5"/>
  <c r="P4841" i="5" s="1"/>
  <c r="N4842" i="5"/>
  <c r="P4842" i="5" s="1"/>
  <c r="N4843" i="5"/>
  <c r="P4843" i="5" s="1"/>
  <c r="N4844" i="5"/>
  <c r="P4844" i="5" s="1"/>
  <c r="N4845" i="5"/>
  <c r="P4845" i="5" s="1"/>
  <c r="N4846" i="5"/>
  <c r="P4846" i="5" s="1"/>
  <c r="N4847" i="5"/>
  <c r="P4847" i="5" s="1"/>
  <c r="N4848" i="5"/>
  <c r="P4848" i="5" s="1"/>
  <c r="N4849" i="5"/>
  <c r="P4849" i="5" s="1"/>
  <c r="N4850" i="5"/>
  <c r="P4850" i="5" s="1"/>
  <c r="N4851" i="5"/>
  <c r="P4851" i="5" s="1"/>
  <c r="N4852" i="5"/>
  <c r="P4852" i="5" s="1"/>
  <c r="N4853" i="5"/>
  <c r="P4853" i="5" s="1"/>
  <c r="N4854" i="5"/>
  <c r="P4854" i="5" s="1"/>
  <c r="N4855" i="5"/>
  <c r="P4855" i="5" s="1"/>
  <c r="N4856" i="5"/>
  <c r="P4856" i="5" s="1"/>
  <c r="N4857" i="5"/>
  <c r="P4857" i="5" s="1"/>
  <c r="N4858" i="5"/>
  <c r="P4858" i="5" s="1"/>
  <c r="N4859" i="5"/>
  <c r="P4859" i="5" s="1"/>
  <c r="N4860" i="5"/>
  <c r="P4860" i="5" s="1"/>
  <c r="N4861" i="5"/>
  <c r="P4861" i="5" s="1"/>
  <c r="N4862" i="5"/>
  <c r="P4862" i="5" s="1"/>
  <c r="N4863" i="5"/>
  <c r="P4863" i="5" s="1"/>
  <c r="N4864" i="5"/>
  <c r="P4864" i="5" s="1"/>
  <c r="N4865" i="5"/>
  <c r="P4865" i="5" s="1"/>
  <c r="N4866" i="5"/>
  <c r="P4866" i="5" s="1"/>
  <c r="N4867" i="5"/>
  <c r="P4867" i="5" s="1"/>
  <c r="N4868" i="5"/>
  <c r="P4868" i="5" s="1"/>
  <c r="N4869" i="5"/>
  <c r="P4869" i="5" s="1"/>
  <c r="N4870" i="5"/>
  <c r="P4870" i="5" s="1"/>
  <c r="N4871" i="5"/>
  <c r="P4871" i="5" s="1"/>
  <c r="N4872" i="5"/>
  <c r="P4872" i="5" s="1"/>
  <c r="N4873" i="5"/>
  <c r="P4873" i="5" s="1"/>
  <c r="N4874" i="5"/>
  <c r="P4874" i="5" s="1"/>
  <c r="N4875" i="5"/>
  <c r="P4875" i="5" s="1"/>
  <c r="N4876" i="5"/>
  <c r="P4876" i="5" s="1"/>
  <c r="N4877" i="5"/>
  <c r="P4877" i="5" s="1"/>
  <c r="N4878" i="5"/>
  <c r="P4878" i="5" s="1"/>
  <c r="N4879" i="5"/>
  <c r="P4879" i="5" s="1"/>
  <c r="N4880" i="5"/>
  <c r="P4880" i="5" s="1"/>
  <c r="N4881" i="5"/>
  <c r="P4881" i="5" s="1"/>
  <c r="N4882" i="5"/>
  <c r="P4882" i="5" s="1"/>
  <c r="N4883" i="5"/>
  <c r="P4883" i="5" s="1"/>
  <c r="N4884" i="5"/>
  <c r="P4884" i="5" s="1"/>
  <c r="N4885" i="5"/>
  <c r="P4885" i="5" s="1"/>
  <c r="N4886" i="5"/>
  <c r="P4886" i="5" s="1"/>
  <c r="N4887" i="5"/>
  <c r="P4887" i="5" s="1"/>
  <c r="N4888" i="5"/>
  <c r="P4888" i="5" s="1"/>
  <c r="N4889" i="5"/>
  <c r="P4889" i="5" s="1"/>
  <c r="N4890" i="5"/>
  <c r="P4890" i="5" s="1"/>
  <c r="N4891" i="5"/>
  <c r="P4891" i="5" s="1"/>
  <c r="N4892" i="5"/>
  <c r="P4892" i="5" s="1"/>
  <c r="N4893" i="5"/>
  <c r="P4893" i="5" s="1"/>
  <c r="N4894" i="5"/>
  <c r="P4894" i="5" s="1"/>
  <c r="N4895" i="5"/>
  <c r="P4895" i="5" s="1"/>
  <c r="N4896" i="5"/>
  <c r="P4896" i="5" s="1"/>
  <c r="N4897" i="5"/>
  <c r="P4897" i="5" s="1"/>
  <c r="N4898" i="5"/>
  <c r="P4898" i="5" s="1"/>
  <c r="N4899" i="5"/>
  <c r="P4899" i="5" s="1"/>
  <c r="N4900" i="5"/>
  <c r="P4900" i="5" s="1"/>
  <c r="N4901" i="5"/>
  <c r="P4901" i="5" s="1"/>
  <c r="N4902" i="5"/>
  <c r="P4902" i="5" s="1"/>
  <c r="N4903" i="5"/>
  <c r="P4903" i="5" s="1"/>
  <c r="N4904" i="5"/>
  <c r="P4904" i="5" s="1"/>
  <c r="N4905" i="5"/>
  <c r="P4905" i="5" s="1"/>
  <c r="N4906" i="5"/>
  <c r="P4906" i="5" s="1"/>
  <c r="N4907" i="5"/>
  <c r="P4907" i="5" s="1"/>
  <c r="N4908" i="5"/>
  <c r="P4908" i="5" s="1"/>
  <c r="N4909" i="5"/>
  <c r="P4909" i="5" s="1"/>
  <c r="N4910" i="5"/>
  <c r="P4910" i="5" s="1"/>
  <c r="N4911" i="5"/>
  <c r="P4911" i="5" s="1"/>
  <c r="N4912" i="5"/>
  <c r="P4912" i="5" s="1"/>
  <c r="N4913" i="5"/>
  <c r="P4913" i="5" s="1"/>
  <c r="N4914" i="5"/>
  <c r="P4914" i="5" s="1"/>
  <c r="N4915" i="5"/>
  <c r="P4915" i="5" s="1"/>
  <c r="N4916" i="5"/>
  <c r="P4916" i="5" s="1"/>
  <c r="N4917" i="5"/>
  <c r="P4917" i="5" s="1"/>
  <c r="N4918" i="5"/>
  <c r="P4918" i="5" s="1"/>
  <c r="N4919" i="5"/>
  <c r="P4919" i="5" s="1"/>
  <c r="N4920" i="5"/>
  <c r="P4920" i="5" s="1"/>
  <c r="N4921" i="5"/>
  <c r="P4921" i="5" s="1"/>
  <c r="N4922" i="5"/>
  <c r="P4922" i="5" s="1"/>
  <c r="N4923" i="5"/>
  <c r="P4923" i="5" s="1"/>
  <c r="N4924" i="5"/>
  <c r="P4924" i="5" s="1"/>
  <c r="N4925" i="5"/>
  <c r="P4925" i="5" s="1"/>
  <c r="N4926" i="5"/>
  <c r="P4926" i="5" s="1"/>
  <c r="N4927" i="5"/>
  <c r="P4927" i="5" s="1"/>
  <c r="N4928" i="5"/>
  <c r="P4928" i="5" s="1"/>
  <c r="N4929" i="5"/>
  <c r="P4929" i="5" s="1"/>
  <c r="N4930" i="5"/>
  <c r="P4930" i="5" s="1"/>
  <c r="N4931" i="5"/>
  <c r="P4931" i="5" s="1"/>
  <c r="N4932" i="5"/>
  <c r="P4932" i="5" s="1"/>
  <c r="N4933" i="5"/>
  <c r="P4933" i="5" s="1"/>
  <c r="N4934" i="5"/>
  <c r="P4934" i="5" s="1"/>
  <c r="N4935" i="5"/>
  <c r="P4935" i="5" s="1"/>
  <c r="N4936" i="5"/>
  <c r="P4936" i="5" s="1"/>
  <c r="N4937" i="5"/>
  <c r="P4937" i="5" s="1"/>
  <c r="N4938" i="5"/>
  <c r="P4938" i="5" s="1"/>
  <c r="N4939" i="5"/>
  <c r="P4939" i="5" s="1"/>
  <c r="N4940" i="5"/>
  <c r="P4940" i="5" s="1"/>
  <c r="N4941" i="5"/>
  <c r="P4941" i="5" s="1"/>
  <c r="N4942" i="5"/>
  <c r="P4942" i="5" s="1"/>
  <c r="N4943" i="5"/>
  <c r="P4943" i="5" s="1"/>
  <c r="N4944" i="5"/>
  <c r="P4944" i="5" s="1"/>
  <c r="N4945" i="5"/>
  <c r="P4945" i="5" s="1"/>
  <c r="N4946" i="5"/>
  <c r="P4946" i="5" s="1"/>
  <c r="N4947" i="5"/>
  <c r="P4947" i="5" s="1"/>
  <c r="N4948" i="5"/>
  <c r="P4948" i="5" s="1"/>
  <c r="N4949" i="5"/>
  <c r="P4949" i="5" s="1"/>
  <c r="N4950" i="5"/>
  <c r="P4950" i="5" s="1"/>
  <c r="N4951" i="5"/>
  <c r="P4951" i="5" s="1"/>
  <c r="N4952" i="5"/>
  <c r="P4952" i="5" s="1"/>
  <c r="N4953" i="5"/>
  <c r="P4953" i="5" s="1"/>
  <c r="N4954" i="5"/>
  <c r="P4954" i="5" s="1"/>
  <c r="N4955" i="5"/>
  <c r="P4955" i="5" s="1"/>
  <c r="N4956" i="5"/>
  <c r="P4956" i="5" s="1"/>
  <c r="N4957" i="5"/>
  <c r="P4957" i="5" s="1"/>
  <c r="N4958" i="5"/>
  <c r="P4958" i="5" s="1"/>
  <c r="N4959" i="5"/>
  <c r="P4959" i="5" s="1"/>
  <c r="N4960" i="5"/>
  <c r="P4960" i="5" s="1"/>
  <c r="N4961" i="5"/>
  <c r="P4961" i="5" s="1"/>
  <c r="N4962" i="5"/>
  <c r="P4962" i="5" s="1"/>
  <c r="N4963" i="5"/>
  <c r="P4963" i="5" s="1"/>
  <c r="N4964" i="5"/>
  <c r="P4964" i="5" s="1"/>
  <c r="N4965" i="5"/>
  <c r="P4965" i="5" s="1"/>
  <c r="N4966" i="5"/>
  <c r="P4966" i="5" s="1"/>
  <c r="N4967" i="5"/>
  <c r="P4967" i="5" s="1"/>
  <c r="N4968" i="5"/>
  <c r="P4968" i="5" s="1"/>
  <c r="N4969" i="5"/>
  <c r="P4969" i="5" s="1"/>
  <c r="N4970" i="5"/>
  <c r="P4970" i="5" s="1"/>
  <c r="N4971" i="5"/>
  <c r="P4971" i="5" s="1"/>
  <c r="N4972" i="5"/>
  <c r="P4972" i="5" s="1"/>
  <c r="N4973" i="5"/>
  <c r="P4973" i="5" s="1"/>
  <c r="N4974" i="5"/>
  <c r="P4974" i="5" s="1"/>
  <c r="N4975" i="5"/>
  <c r="P4975" i="5" s="1"/>
  <c r="N4976" i="5"/>
  <c r="P4976" i="5" s="1"/>
  <c r="N4977" i="5"/>
  <c r="P4977" i="5" s="1"/>
  <c r="N4978" i="5"/>
  <c r="P4978" i="5" s="1"/>
  <c r="N4979" i="5"/>
  <c r="P4979" i="5" s="1"/>
  <c r="N4980" i="5"/>
  <c r="P4980" i="5" s="1"/>
  <c r="N4981" i="5"/>
  <c r="P4981" i="5" s="1"/>
  <c r="N4982" i="5"/>
  <c r="P4982" i="5" s="1"/>
  <c r="N4983" i="5"/>
  <c r="P4983" i="5" s="1"/>
  <c r="N4984" i="5"/>
  <c r="P4984" i="5" s="1"/>
  <c r="N4985" i="5"/>
  <c r="P4985" i="5" s="1"/>
  <c r="N4986" i="5"/>
  <c r="P4986" i="5" s="1"/>
  <c r="N4987" i="5"/>
  <c r="P4987" i="5" s="1"/>
  <c r="N4988" i="5"/>
  <c r="P4988" i="5" s="1"/>
  <c r="N4989" i="5"/>
  <c r="P4989" i="5" s="1"/>
  <c r="N4990" i="5"/>
  <c r="P4990" i="5" s="1"/>
  <c r="N4991" i="5"/>
  <c r="P4991" i="5" s="1"/>
  <c r="N4992" i="5"/>
  <c r="P4992" i="5" s="1"/>
  <c r="N4993" i="5"/>
  <c r="P4993" i="5" s="1"/>
  <c r="N4994" i="5"/>
  <c r="P4994" i="5" s="1"/>
  <c r="N4995" i="5"/>
  <c r="P4995" i="5" s="1"/>
  <c r="N4996" i="5"/>
  <c r="P4996" i="5" s="1"/>
  <c r="N4997" i="5"/>
  <c r="P4997" i="5" s="1"/>
  <c r="N4998" i="5"/>
  <c r="P4998" i="5" s="1"/>
  <c r="N4999" i="5"/>
  <c r="P4999" i="5" s="1"/>
  <c r="N5000" i="5"/>
  <c r="P5000" i="5" s="1"/>
  <c r="N5001" i="5"/>
  <c r="P5001" i="5" s="1"/>
  <c r="N5002" i="5"/>
  <c r="P5002" i="5" s="1"/>
  <c r="N5003" i="5"/>
  <c r="P5003" i="5" s="1"/>
  <c r="N5004" i="5"/>
  <c r="P5004" i="5" s="1"/>
  <c r="N5005" i="5"/>
  <c r="P5005" i="5" s="1"/>
  <c r="N5006" i="5"/>
  <c r="P5006" i="5" s="1"/>
  <c r="N5007" i="5"/>
  <c r="P5007" i="5" s="1"/>
  <c r="N5008" i="5"/>
  <c r="P5008" i="5" s="1"/>
  <c r="N5009" i="5"/>
  <c r="P5009" i="5" s="1"/>
  <c r="N5010" i="5"/>
  <c r="P5010" i="5" s="1"/>
  <c r="N5011" i="5"/>
  <c r="P5011" i="5" s="1"/>
  <c r="N5012" i="5"/>
  <c r="P5012" i="5" s="1"/>
  <c r="N5013" i="5"/>
  <c r="P5013" i="5" s="1"/>
  <c r="N5014" i="5"/>
  <c r="P5014" i="5" s="1"/>
  <c r="N5015" i="5"/>
  <c r="P5015" i="5" s="1"/>
  <c r="N5016" i="5"/>
  <c r="P5016" i="5" s="1"/>
  <c r="N5017" i="5"/>
  <c r="P5017" i="5" s="1"/>
  <c r="N5018" i="5"/>
  <c r="P5018" i="5" s="1"/>
  <c r="N5019" i="5"/>
  <c r="P5019" i="5" s="1"/>
  <c r="N5020" i="5"/>
  <c r="P5020" i="5" s="1"/>
  <c r="N5021" i="5"/>
  <c r="P5021" i="5" s="1"/>
  <c r="N5022" i="5"/>
  <c r="P5022" i="5" s="1"/>
  <c r="N5023" i="5"/>
  <c r="P5023" i="5" s="1"/>
  <c r="N5024" i="5"/>
  <c r="P5024" i="5" s="1"/>
  <c r="N5025" i="5"/>
  <c r="P5025" i="5" s="1"/>
  <c r="N5026" i="5"/>
  <c r="P5026" i="5" s="1"/>
  <c r="N5027" i="5"/>
  <c r="P5027" i="5" s="1"/>
  <c r="N5028" i="5"/>
  <c r="P5028" i="5" s="1"/>
  <c r="N5029" i="5"/>
  <c r="P5029" i="5" s="1"/>
  <c r="N5030" i="5"/>
  <c r="P5030" i="5" s="1"/>
  <c r="N5031" i="5"/>
  <c r="P5031" i="5" s="1"/>
  <c r="N5032" i="5"/>
  <c r="P5032" i="5" s="1"/>
  <c r="N5033" i="5"/>
  <c r="P5033" i="5" s="1"/>
  <c r="N5034" i="5"/>
  <c r="P5034" i="5" s="1"/>
  <c r="N5035" i="5"/>
  <c r="P5035" i="5" s="1"/>
  <c r="N5036" i="5"/>
  <c r="P5036" i="5" s="1"/>
  <c r="N5037" i="5"/>
  <c r="P5037" i="5" s="1"/>
  <c r="N5038" i="5"/>
  <c r="P5038" i="5" s="1"/>
  <c r="N5039" i="5"/>
  <c r="P5039" i="5" s="1"/>
  <c r="N5040" i="5"/>
  <c r="P5040" i="5" s="1"/>
  <c r="N5041" i="5"/>
  <c r="P5041" i="5" s="1"/>
  <c r="N5042" i="5"/>
  <c r="P5042" i="5" s="1"/>
  <c r="N5043" i="5"/>
  <c r="P5043" i="5" s="1"/>
  <c r="N5044" i="5"/>
  <c r="P5044" i="5" s="1"/>
  <c r="N5045" i="5"/>
  <c r="P5045" i="5" s="1"/>
  <c r="N5046" i="5"/>
  <c r="P5046" i="5" s="1"/>
  <c r="N5047" i="5"/>
  <c r="P5047" i="5" s="1"/>
  <c r="N5048" i="5"/>
  <c r="P5048" i="5" s="1"/>
  <c r="N5049" i="5"/>
  <c r="P5049" i="5" s="1"/>
  <c r="N5050" i="5"/>
  <c r="P5050" i="5" s="1"/>
  <c r="N5051" i="5"/>
  <c r="P5051" i="5" s="1"/>
  <c r="N5052" i="5"/>
  <c r="P5052" i="5" s="1"/>
  <c r="N5053" i="5"/>
  <c r="P5053" i="5" s="1"/>
  <c r="N5054" i="5"/>
  <c r="P5054" i="5" s="1"/>
  <c r="N5055" i="5"/>
  <c r="P5055" i="5" s="1"/>
  <c r="N5056" i="5"/>
  <c r="P5056" i="5" s="1"/>
  <c r="N5057" i="5"/>
  <c r="P5057" i="5" s="1"/>
  <c r="N5058" i="5"/>
  <c r="P5058" i="5" s="1"/>
  <c r="N5059" i="5"/>
  <c r="P5059" i="5" s="1"/>
  <c r="N5060" i="5"/>
  <c r="P5060" i="5" s="1"/>
  <c r="N5061" i="5"/>
  <c r="P5061" i="5" s="1"/>
  <c r="N5062" i="5"/>
  <c r="P5062" i="5" s="1"/>
  <c r="N5063" i="5"/>
  <c r="P5063" i="5" s="1"/>
  <c r="N5064" i="5"/>
  <c r="P5064" i="5" s="1"/>
  <c r="N5065" i="5"/>
  <c r="P5065" i="5" s="1"/>
  <c r="N5066" i="5"/>
  <c r="P5066" i="5" s="1"/>
  <c r="N5067" i="5"/>
  <c r="P5067" i="5" s="1"/>
  <c r="N5068" i="5"/>
  <c r="P5068" i="5" s="1"/>
  <c r="N5069" i="5"/>
  <c r="P5069" i="5" s="1"/>
  <c r="N5070" i="5"/>
  <c r="P5070" i="5" s="1"/>
  <c r="N5071" i="5"/>
  <c r="P5071" i="5" s="1"/>
  <c r="N5072" i="5"/>
  <c r="P5072" i="5" s="1"/>
  <c r="N5073" i="5"/>
  <c r="P5073" i="5" s="1"/>
  <c r="N5074" i="5"/>
  <c r="P5074" i="5" s="1"/>
  <c r="N5075" i="5"/>
  <c r="P5075" i="5" s="1"/>
  <c r="N5076" i="5"/>
  <c r="P5076" i="5" s="1"/>
  <c r="N5077" i="5"/>
  <c r="P5077" i="5" s="1"/>
  <c r="N5078" i="5"/>
  <c r="P5078" i="5" s="1"/>
  <c r="N5079" i="5"/>
  <c r="P5079" i="5" s="1"/>
  <c r="N5080" i="5"/>
  <c r="P5080" i="5" s="1"/>
  <c r="N5081" i="5"/>
  <c r="P5081" i="5" s="1"/>
  <c r="N5082" i="5"/>
  <c r="P5082" i="5" s="1"/>
  <c r="N5083" i="5"/>
  <c r="P5083" i="5" s="1"/>
  <c r="N5084" i="5"/>
  <c r="P5084" i="5" s="1"/>
  <c r="N5085" i="5"/>
  <c r="P5085" i="5" s="1"/>
  <c r="N5086" i="5"/>
  <c r="P5086" i="5" s="1"/>
  <c r="N5087" i="5"/>
  <c r="P5087" i="5" s="1"/>
  <c r="N5088" i="5"/>
  <c r="P5088" i="5" s="1"/>
  <c r="N5089" i="5"/>
  <c r="P5089" i="5" s="1"/>
  <c r="N5090" i="5"/>
  <c r="P5090" i="5" s="1"/>
  <c r="N5091" i="5"/>
  <c r="P5091" i="5" s="1"/>
  <c r="N5092" i="5"/>
  <c r="P5092" i="5" s="1"/>
  <c r="N5093" i="5"/>
  <c r="P5093" i="5" s="1"/>
  <c r="N5094" i="5"/>
  <c r="P5094" i="5" s="1"/>
  <c r="N5095" i="5"/>
  <c r="P5095" i="5" s="1"/>
  <c r="N5096" i="5"/>
  <c r="P5096" i="5" s="1"/>
  <c r="N5097" i="5"/>
  <c r="P5097" i="5" s="1"/>
  <c r="N5098" i="5"/>
  <c r="P5098" i="5" s="1"/>
  <c r="N5099" i="5"/>
  <c r="P5099" i="5" s="1"/>
  <c r="N5100" i="5"/>
  <c r="P5100" i="5" s="1"/>
  <c r="N5101" i="5"/>
  <c r="P5101" i="5" s="1"/>
  <c r="N5102" i="5"/>
  <c r="P5102" i="5" s="1"/>
  <c r="N5103" i="5"/>
  <c r="P5103" i="5" s="1"/>
  <c r="N5104" i="5"/>
  <c r="P5104" i="5" s="1"/>
  <c r="N5105" i="5"/>
  <c r="P5105" i="5" s="1"/>
  <c r="N5106" i="5"/>
  <c r="P5106" i="5" s="1"/>
  <c r="N5107" i="5"/>
  <c r="P5107" i="5" s="1"/>
  <c r="N5108" i="5"/>
  <c r="P5108" i="5" s="1"/>
  <c r="N5109" i="5"/>
  <c r="P5109" i="5" s="1"/>
  <c r="N5110" i="5"/>
  <c r="P5110" i="5" s="1"/>
  <c r="N5111" i="5"/>
  <c r="P5111" i="5" s="1"/>
  <c r="N5112" i="5"/>
  <c r="P5112" i="5" s="1"/>
  <c r="N5113" i="5"/>
  <c r="P5113" i="5" s="1"/>
  <c r="N5114" i="5"/>
  <c r="P5114" i="5" s="1"/>
  <c r="N5115" i="5"/>
  <c r="P5115" i="5" s="1"/>
  <c r="N5116" i="5"/>
  <c r="P5116" i="5" s="1"/>
  <c r="N5117" i="5"/>
  <c r="P5117" i="5" s="1"/>
  <c r="N5118" i="5"/>
  <c r="P5118" i="5" s="1"/>
  <c r="N5119" i="5"/>
  <c r="P5119" i="5" s="1"/>
  <c r="N5120" i="5"/>
  <c r="P5120" i="5" s="1"/>
  <c r="N5121" i="5"/>
  <c r="P5121" i="5" s="1"/>
  <c r="N5122" i="5"/>
  <c r="P5122" i="5" s="1"/>
  <c r="N5123" i="5"/>
  <c r="P5123" i="5" s="1"/>
  <c r="N5124" i="5"/>
  <c r="P5124" i="5" s="1"/>
  <c r="N5125" i="5"/>
  <c r="P5125" i="5" s="1"/>
  <c r="N5126" i="5"/>
  <c r="P5126" i="5" s="1"/>
  <c r="N5127" i="5"/>
  <c r="P5127" i="5" s="1"/>
  <c r="N5128" i="5"/>
  <c r="P5128" i="5" s="1"/>
  <c r="N5129" i="5"/>
  <c r="P5129" i="5" s="1"/>
  <c r="N5130" i="5"/>
  <c r="P5130" i="5" s="1"/>
  <c r="N5131" i="5"/>
  <c r="P5131" i="5" s="1"/>
  <c r="N5132" i="5"/>
  <c r="P5132" i="5" s="1"/>
  <c r="N5133" i="5"/>
  <c r="P5133" i="5" s="1"/>
  <c r="N5134" i="5"/>
  <c r="P5134" i="5" s="1"/>
  <c r="N5135" i="5"/>
  <c r="P5135" i="5" s="1"/>
  <c r="N5136" i="5"/>
  <c r="P5136" i="5" s="1"/>
  <c r="N5137" i="5"/>
  <c r="P5137" i="5" s="1"/>
  <c r="N5138" i="5"/>
  <c r="P5138" i="5" s="1"/>
  <c r="N5139" i="5"/>
  <c r="P5139" i="5" s="1"/>
  <c r="N5140" i="5"/>
  <c r="P5140" i="5" s="1"/>
  <c r="N5141" i="5"/>
  <c r="P5141" i="5" s="1"/>
  <c r="N5142" i="5"/>
  <c r="P5142" i="5" s="1"/>
  <c r="N5143" i="5"/>
  <c r="P5143" i="5" s="1"/>
  <c r="N5144" i="5"/>
  <c r="P5144" i="5" s="1"/>
  <c r="N5145" i="5"/>
  <c r="P5145" i="5" s="1"/>
  <c r="N5146" i="5"/>
  <c r="P5146" i="5" s="1"/>
  <c r="N5147" i="5"/>
  <c r="P5147" i="5" s="1"/>
  <c r="N5148" i="5"/>
  <c r="P5148" i="5" s="1"/>
  <c r="N5149" i="5"/>
  <c r="P5149" i="5" s="1"/>
  <c r="N5150" i="5"/>
  <c r="P5150" i="5" s="1"/>
  <c r="N5151" i="5"/>
  <c r="P5151" i="5" s="1"/>
  <c r="N5152" i="5"/>
  <c r="P5152" i="5" s="1"/>
  <c r="N5153" i="5"/>
  <c r="P5153" i="5" s="1"/>
  <c r="N5154" i="5"/>
  <c r="P5154" i="5" s="1"/>
  <c r="N5155" i="5"/>
  <c r="P5155" i="5" s="1"/>
  <c r="N5156" i="5"/>
  <c r="P5156" i="5" s="1"/>
  <c r="N5157" i="5"/>
  <c r="P5157" i="5" s="1"/>
  <c r="N5158" i="5"/>
  <c r="P5158" i="5" s="1"/>
  <c r="N5159" i="5"/>
  <c r="P5159" i="5" s="1"/>
  <c r="N5160" i="5"/>
  <c r="P5160" i="5" s="1"/>
  <c r="N5161" i="5"/>
  <c r="P5161" i="5" s="1"/>
  <c r="N5162" i="5"/>
  <c r="P5162" i="5" s="1"/>
  <c r="N5163" i="5"/>
  <c r="P5163" i="5" s="1"/>
  <c r="N5164" i="5"/>
  <c r="P5164" i="5" s="1"/>
  <c r="N5165" i="5"/>
  <c r="P5165" i="5" s="1"/>
  <c r="N5166" i="5"/>
  <c r="P5166" i="5" s="1"/>
  <c r="N5167" i="5"/>
  <c r="P5167" i="5" s="1"/>
  <c r="N5168" i="5"/>
  <c r="P5168" i="5" s="1"/>
  <c r="N5169" i="5"/>
  <c r="P5169" i="5" s="1"/>
  <c r="N5170" i="5"/>
  <c r="P5170" i="5" s="1"/>
  <c r="N5171" i="5"/>
  <c r="P5171" i="5" s="1"/>
  <c r="N5172" i="5"/>
  <c r="P5172" i="5" s="1"/>
  <c r="N5173" i="5"/>
  <c r="P5173" i="5" s="1"/>
  <c r="N5174" i="5"/>
  <c r="P5174" i="5" s="1"/>
  <c r="N5175" i="5"/>
  <c r="P5175" i="5" s="1"/>
  <c r="N5176" i="5"/>
  <c r="P5176" i="5" s="1"/>
  <c r="N5177" i="5"/>
  <c r="P5177" i="5" s="1"/>
  <c r="N5178" i="5"/>
  <c r="P5178" i="5" s="1"/>
  <c r="N5179" i="5"/>
  <c r="P5179" i="5" s="1"/>
  <c r="N5180" i="5"/>
  <c r="P5180" i="5" s="1"/>
  <c r="N5181" i="5"/>
  <c r="P5181" i="5" s="1"/>
  <c r="N5182" i="5"/>
  <c r="P5182" i="5" s="1"/>
  <c r="N5183" i="5"/>
  <c r="P5183" i="5" s="1"/>
  <c r="N5184" i="5"/>
  <c r="P5184" i="5" s="1"/>
  <c r="N5185" i="5"/>
  <c r="P5185" i="5" s="1"/>
  <c r="N5186" i="5"/>
  <c r="P5186" i="5" s="1"/>
  <c r="N5187" i="5"/>
  <c r="P5187" i="5" s="1"/>
  <c r="N5188" i="5"/>
  <c r="P5188" i="5" s="1"/>
  <c r="N5189" i="5"/>
  <c r="P5189" i="5" s="1"/>
  <c r="N5190" i="5"/>
  <c r="P5190" i="5" s="1"/>
  <c r="N5191" i="5"/>
  <c r="P5191" i="5" s="1"/>
  <c r="N5192" i="5"/>
  <c r="P5192" i="5" s="1"/>
  <c r="N5193" i="5"/>
  <c r="P5193" i="5" s="1"/>
  <c r="N5194" i="5"/>
  <c r="P5194" i="5" s="1"/>
  <c r="N5195" i="5"/>
  <c r="P5195" i="5" s="1"/>
  <c r="N5196" i="5"/>
  <c r="P5196" i="5" s="1"/>
  <c r="N5197" i="5"/>
  <c r="P5197" i="5" s="1"/>
  <c r="N5198" i="5"/>
  <c r="P5198" i="5" s="1"/>
  <c r="N5199" i="5"/>
  <c r="P5199" i="5" s="1"/>
  <c r="N5200" i="5"/>
  <c r="P5200" i="5" s="1"/>
  <c r="N5201" i="5"/>
  <c r="P5201" i="5" s="1"/>
  <c r="N5202" i="5"/>
  <c r="P5202" i="5" s="1"/>
  <c r="N5203" i="5"/>
  <c r="P5203" i="5" s="1"/>
  <c r="N5204" i="5"/>
  <c r="P5204" i="5" s="1"/>
  <c r="N5205" i="5"/>
  <c r="P5205" i="5" s="1"/>
  <c r="N5206" i="5"/>
  <c r="P5206" i="5" s="1"/>
  <c r="N5207" i="5"/>
  <c r="P5207" i="5" s="1"/>
  <c r="N5208" i="5"/>
  <c r="P5208" i="5" s="1"/>
  <c r="N5209" i="5"/>
  <c r="P5209" i="5" s="1"/>
  <c r="N5210" i="5"/>
  <c r="P5210" i="5" s="1"/>
  <c r="N5211" i="5"/>
  <c r="P5211" i="5" s="1"/>
  <c r="N5212" i="5"/>
  <c r="P5212" i="5" s="1"/>
  <c r="N5213" i="5"/>
  <c r="P5213" i="5" s="1"/>
  <c r="N5214" i="5"/>
  <c r="P5214" i="5" s="1"/>
  <c r="N5215" i="5"/>
  <c r="P5215" i="5" s="1"/>
  <c r="N5216" i="5"/>
  <c r="P5216" i="5" s="1"/>
  <c r="N5217" i="5"/>
  <c r="P5217" i="5" s="1"/>
  <c r="N5218" i="5"/>
  <c r="P5218" i="5" s="1"/>
  <c r="N5219" i="5"/>
  <c r="P5219" i="5" s="1"/>
  <c r="N5220" i="5"/>
  <c r="P5220" i="5" s="1"/>
  <c r="N5221" i="5"/>
  <c r="P5221" i="5" s="1"/>
  <c r="N5222" i="5"/>
  <c r="P5222" i="5" s="1"/>
  <c r="N5223" i="5"/>
  <c r="P5223" i="5" s="1"/>
  <c r="N5224" i="5"/>
  <c r="P5224" i="5" s="1"/>
  <c r="N5225" i="5"/>
  <c r="P5225" i="5" s="1"/>
  <c r="N5226" i="5"/>
  <c r="P5226" i="5" s="1"/>
  <c r="N5227" i="5"/>
  <c r="P5227" i="5" s="1"/>
  <c r="N5228" i="5"/>
  <c r="P5228" i="5" s="1"/>
  <c r="N5229" i="5"/>
  <c r="P5229" i="5" s="1"/>
  <c r="N5230" i="5"/>
  <c r="P5230" i="5" s="1"/>
  <c r="N5231" i="5"/>
  <c r="P5231" i="5" s="1"/>
  <c r="N5232" i="5"/>
  <c r="P5232" i="5" s="1"/>
  <c r="N5233" i="5"/>
  <c r="P5233" i="5" s="1"/>
  <c r="N5234" i="5"/>
  <c r="P5234" i="5" s="1"/>
  <c r="N5235" i="5"/>
  <c r="P5235" i="5" s="1"/>
  <c r="N5236" i="5"/>
  <c r="P5236" i="5" s="1"/>
  <c r="N5237" i="5"/>
  <c r="P5237" i="5" s="1"/>
  <c r="N5238" i="5"/>
  <c r="P5238" i="5" s="1"/>
  <c r="N5239" i="5"/>
  <c r="P5239" i="5" s="1"/>
  <c r="N5240" i="5"/>
  <c r="P5240" i="5" s="1"/>
  <c r="N5241" i="5"/>
  <c r="P5241" i="5" s="1"/>
  <c r="N5242" i="5"/>
  <c r="P5242" i="5" s="1"/>
  <c r="N5243" i="5"/>
  <c r="P5243" i="5" s="1"/>
  <c r="N5244" i="5"/>
  <c r="P5244" i="5" s="1"/>
  <c r="N5245" i="5"/>
  <c r="P5245" i="5" s="1"/>
  <c r="N5246" i="5"/>
  <c r="P5246" i="5" s="1"/>
  <c r="N5247" i="5"/>
  <c r="P5247" i="5" s="1"/>
  <c r="N5248" i="5"/>
  <c r="P5248" i="5" s="1"/>
  <c r="N5249" i="5"/>
  <c r="P5249" i="5" s="1"/>
  <c r="N5250" i="5"/>
  <c r="P5250" i="5" s="1"/>
  <c r="N5251" i="5"/>
  <c r="P5251" i="5" s="1"/>
  <c r="N5252" i="5"/>
  <c r="P5252" i="5" s="1"/>
  <c r="N5253" i="5"/>
  <c r="P5253" i="5" s="1"/>
  <c r="N5254" i="5"/>
  <c r="P5254" i="5" s="1"/>
  <c r="N5255" i="5"/>
  <c r="P5255" i="5" s="1"/>
  <c r="N5256" i="5"/>
  <c r="P5256" i="5" s="1"/>
  <c r="N5257" i="5"/>
  <c r="P5257" i="5" s="1"/>
  <c r="N5258" i="5"/>
  <c r="P5258" i="5" s="1"/>
  <c r="N5259" i="5"/>
  <c r="P5259" i="5" s="1"/>
  <c r="N5260" i="5"/>
  <c r="P5260" i="5" s="1"/>
  <c r="N5261" i="5"/>
  <c r="P5261" i="5" s="1"/>
  <c r="N5262" i="5"/>
  <c r="P5262" i="5" s="1"/>
  <c r="N5263" i="5"/>
  <c r="P5263" i="5" s="1"/>
  <c r="N5264" i="5"/>
  <c r="P5264" i="5" s="1"/>
  <c r="N5265" i="5"/>
  <c r="P5265" i="5" s="1"/>
  <c r="N5266" i="5"/>
  <c r="P5266" i="5" s="1"/>
  <c r="N5267" i="5"/>
  <c r="P5267" i="5" s="1"/>
  <c r="N5268" i="5"/>
  <c r="P5268" i="5" s="1"/>
  <c r="N5269" i="5"/>
  <c r="P5269" i="5" s="1"/>
  <c r="N5270" i="5"/>
  <c r="P5270" i="5" s="1"/>
  <c r="N5271" i="5"/>
  <c r="P5271" i="5" s="1"/>
  <c r="N5272" i="5"/>
  <c r="P5272" i="5" s="1"/>
  <c r="N5273" i="5"/>
  <c r="P5273" i="5" s="1"/>
  <c r="N5274" i="5"/>
  <c r="P5274" i="5" s="1"/>
  <c r="N5275" i="5"/>
  <c r="P5275" i="5" s="1"/>
  <c r="N5276" i="5"/>
  <c r="P5276" i="5" s="1"/>
  <c r="N5277" i="5"/>
  <c r="P5277" i="5" s="1"/>
  <c r="N5278" i="5"/>
  <c r="P5278" i="5" s="1"/>
  <c r="N5279" i="5"/>
  <c r="P5279" i="5" s="1"/>
  <c r="N5280" i="5"/>
  <c r="P5280" i="5" s="1"/>
  <c r="N5281" i="5"/>
  <c r="P5281" i="5" s="1"/>
  <c r="N5282" i="5"/>
  <c r="P5282" i="5" s="1"/>
  <c r="N5283" i="5"/>
  <c r="P5283" i="5" s="1"/>
  <c r="N5284" i="5"/>
  <c r="P5284" i="5" s="1"/>
  <c r="N5285" i="5"/>
  <c r="P5285" i="5" s="1"/>
  <c r="N5286" i="5"/>
  <c r="P5286" i="5" s="1"/>
  <c r="N5287" i="5"/>
  <c r="P5287" i="5" s="1"/>
  <c r="N5288" i="5"/>
  <c r="P5288" i="5" s="1"/>
  <c r="N5289" i="5"/>
  <c r="P5289" i="5" s="1"/>
  <c r="N5290" i="5"/>
  <c r="P5290" i="5" s="1"/>
  <c r="N5291" i="5"/>
  <c r="P5291" i="5" s="1"/>
  <c r="N5292" i="5"/>
  <c r="P5292" i="5" s="1"/>
  <c r="N5293" i="5"/>
  <c r="P5293" i="5" s="1"/>
  <c r="N5294" i="5"/>
  <c r="P5294" i="5" s="1"/>
  <c r="N5295" i="5"/>
  <c r="P5295" i="5" s="1"/>
  <c r="N5296" i="5"/>
  <c r="P5296" i="5" s="1"/>
  <c r="N5297" i="5"/>
  <c r="P5297" i="5" s="1"/>
  <c r="N5298" i="5"/>
  <c r="P5298" i="5" s="1"/>
  <c r="N5299" i="5"/>
  <c r="P5299" i="5" s="1"/>
  <c r="N5300" i="5"/>
  <c r="P5300" i="5" s="1"/>
  <c r="N5301" i="5"/>
  <c r="P5301" i="5" s="1"/>
  <c r="N5302" i="5"/>
  <c r="P5302" i="5" s="1"/>
  <c r="N5303" i="5"/>
  <c r="P5303" i="5" s="1"/>
  <c r="N5304" i="5"/>
  <c r="P5304" i="5" s="1"/>
  <c r="N5305" i="5"/>
  <c r="P5305" i="5" s="1"/>
  <c r="N5306" i="5"/>
  <c r="P5306" i="5" s="1"/>
  <c r="N5307" i="5"/>
  <c r="P5307" i="5" s="1"/>
  <c r="N5308" i="5"/>
  <c r="P5308" i="5" s="1"/>
  <c r="N5309" i="5"/>
  <c r="P5309" i="5" s="1"/>
  <c r="N5310" i="5"/>
  <c r="P5310" i="5" s="1"/>
  <c r="N5311" i="5"/>
  <c r="P5311" i="5" s="1"/>
  <c r="N5312" i="5"/>
  <c r="P5312" i="5" s="1"/>
  <c r="N5313" i="5"/>
  <c r="P5313" i="5" s="1"/>
  <c r="N5314" i="5"/>
  <c r="P5314" i="5" s="1"/>
  <c r="N5315" i="5"/>
  <c r="P5315" i="5" s="1"/>
  <c r="N5316" i="5"/>
  <c r="P5316" i="5" s="1"/>
  <c r="N5317" i="5"/>
  <c r="P5317" i="5" s="1"/>
  <c r="N5318" i="5"/>
  <c r="P5318" i="5" s="1"/>
  <c r="N5319" i="5"/>
  <c r="P5319" i="5" s="1"/>
  <c r="N5320" i="5"/>
  <c r="P5320" i="5" s="1"/>
  <c r="N5321" i="5"/>
  <c r="P5321" i="5" s="1"/>
  <c r="N5322" i="5"/>
  <c r="P5322" i="5" s="1"/>
  <c r="N5323" i="5"/>
  <c r="P5323" i="5" s="1"/>
  <c r="N5324" i="5"/>
  <c r="P5324" i="5" s="1"/>
  <c r="N5325" i="5"/>
  <c r="P5325" i="5" s="1"/>
  <c r="N5326" i="5"/>
  <c r="P5326" i="5" s="1"/>
  <c r="N5327" i="5"/>
  <c r="P5327" i="5" s="1"/>
  <c r="N5328" i="5"/>
  <c r="P5328" i="5" s="1"/>
  <c r="N5329" i="5"/>
  <c r="P5329" i="5" s="1"/>
  <c r="N5330" i="5"/>
  <c r="P5330" i="5" s="1"/>
  <c r="N5331" i="5"/>
  <c r="P5331" i="5" s="1"/>
  <c r="N5332" i="5"/>
  <c r="P5332" i="5" s="1"/>
  <c r="N5333" i="5"/>
  <c r="P5333" i="5" s="1"/>
  <c r="N5334" i="5"/>
  <c r="P5334" i="5" s="1"/>
  <c r="N5335" i="5"/>
  <c r="P5335" i="5" s="1"/>
  <c r="N5336" i="5"/>
  <c r="P5336" i="5" s="1"/>
  <c r="N5337" i="5"/>
  <c r="P5337" i="5" s="1"/>
  <c r="N5338" i="5"/>
  <c r="P5338" i="5" s="1"/>
  <c r="N5339" i="5"/>
  <c r="P5339" i="5" s="1"/>
  <c r="N5340" i="5"/>
  <c r="P5340" i="5" s="1"/>
  <c r="N5341" i="5"/>
  <c r="P5341" i="5" s="1"/>
  <c r="N5342" i="5"/>
  <c r="P5342" i="5" s="1"/>
  <c r="N5343" i="5"/>
  <c r="P5343" i="5" s="1"/>
  <c r="N5344" i="5"/>
  <c r="P5344" i="5" s="1"/>
  <c r="N5345" i="5"/>
  <c r="P5345" i="5" s="1"/>
  <c r="N5346" i="5"/>
  <c r="P5346" i="5" s="1"/>
  <c r="N5347" i="5"/>
  <c r="P5347" i="5" s="1"/>
  <c r="N5348" i="5"/>
  <c r="P5348" i="5" s="1"/>
  <c r="N5349" i="5"/>
  <c r="P5349" i="5" s="1"/>
  <c r="N5350" i="5"/>
  <c r="P5350" i="5" s="1"/>
  <c r="N5351" i="5"/>
  <c r="P5351" i="5" s="1"/>
  <c r="N5352" i="5"/>
  <c r="P5352" i="5" s="1"/>
  <c r="N5353" i="5"/>
  <c r="P5353" i="5" s="1"/>
  <c r="N5354" i="5"/>
  <c r="P5354" i="5" s="1"/>
  <c r="N5355" i="5"/>
  <c r="P5355" i="5" s="1"/>
  <c r="N5356" i="5"/>
  <c r="P5356" i="5" s="1"/>
  <c r="N5357" i="5"/>
  <c r="P5357" i="5" s="1"/>
  <c r="N5358" i="5"/>
  <c r="P5358" i="5" s="1"/>
  <c r="N5359" i="5"/>
  <c r="P5359" i="5" s="1"/>
  <c r="N5360" i="5"/>
  <c r="P5360" i="5" s="1"/>
  <c r="N5361" i="5"/>
  <c r="P5361" i="5" s="1"/>
  <c r="N5362" i="5"/>
  <c r="P5362" i="5" s="1"/>
  <c r="N5363" i="5"/>
  <c r="P5363" i="5" s="1"/>
  <c r="N5364" i="5"/>
  <c r="P5364" i="5" s="1"/>
  <c r="N5365" i="5"/>
  <c r="P5365" i="5" s="1"/>
  <c r="N5366" i="5"/>
  <c r="P5366" i="5" s="1"/>
  <c r="N5367" i="5"/>
  <c r="P5367" i="5" s="1"/>
  <c r="N5368" i="5"/>
  <c r="P5368" i="5" s="1"/>
  <c r="N5369" i="5"/>
  <c r="P5369" i="5" s="1"/>
  <c r="N5370" i="5"/>
  <c r="P5370" i="5" s="1"/>
  <c r="N5371" i="5"/>
  <c r="P5371" i="5" s="1"/>
  <c r="N5372" i="5"/>
  <c r="P5372" i="5" s="1"/>
  <c r="N5373" i="5"/>
  <c r="P5373" i="5" s="1"/>
  <c r="N5374" i="5"/>
  <c r="P5374" i="5" s="1"/>
  <c r="N5375" i="5"/>
  <c r="P5375" i="5" s="1"/>
  <c r="N5376" i="5"/>
  <c r="P5376" i="5" s="1"/>
  <c r="N5377" i="5"/>
  <c r="P5377" i="5" s="1"/>
  <c r="N5378" i="5"/>
  <c r="P5378" i="5" s="1"/>
  <c r="N5379" i="5"/>
  <c r="P5379" i="5" s="1"/>
  <c r="N5380" i="5"/>
  <c r="P5380" i="5" s="1"/>
  <c r="N5381" i="5"/>
  <c r="P5381" i="5" s="1"/>
  <c r="N5382" i="5"/>
  <c r="P5382" i="5" s="1"/>
  <c r="N5383" i="5"/>
  <c r="P5383" i="5" s="1"/>
  <c r="N5384" i="5"/>
  <c r="P5384" i="5" s="1"/>
  <c r="N5385" i="5"/>
  <c r="P5385" i="5" s="1"/>
  <c r="N5386" i="5"/>
  <c r="P5386" i="5" s="1"/>
  <c r="N5387" i="5"/>
  <c r="P5387" i="5" s="1"/>
  <c r="N5388" i="5"/>
  <c r="P5388" i="5" s="1"/>
  <c r="N5389" i="5"/>
  <c r="P5389" i="5" s="1"/>
  <c r="N5390" i="5"/>
  <c r="P5390" i="5" s="1"/>
  <c r="N5391" i="5"/>
  <c r="P5391" i="5" s="1"/>
  <c r="N5392" i="5"/>
  <c r="P5392" i="5" s="1"/>
  <c r="N5393" i="5"/>
  <c r="P5393" i="5" s="1"/>
  <c r="N5394" i="5"/>
  <c r="P5394" i="5" s="1"/>
  <c r="N5395" i="5"/>
  <c r="P5395" i="5" s="1"/>
  <c r="N5396" i="5"/>
  <c r="P5396" i="5" s="1"/>
  <c r="N5397" i="5"/>
  <c r="P5397" i="5" s="1"/>
  <c r="N5398" i="5"/>
  <c r="P5398" i="5" s="1"/>
  <c r="N5399" i="5"/>
  <c r="P5399" i="5" s="1"/>
  <c r="N5400" i="5"/>
  <c r="P5400" i="5" s="1"/>
  <c r="N5401" i="5"/>
  <c r="P5401" i="5" s="1"/>
  <c r="N5402" i="5"/>
  <c r="P5402" i="5" s="1"/>
  <c r="N5403" i="5"/>
  <c r="P5403" i="5" s="1"/>
  <c r="N5404" i="5"/>
  <c r="P5404" i="5" s="1"/>
  <c r="N5405" i="5"/>
  <c r="P5405" i="5" s="1"/>
  <c r="N5406" i="5"/>
  <c r="P5406" i="5" s="1"/>
  <c r="N5407" i="5"/>
  <c r="P5407" i="5" s="1"/>
  <c r="N5408" i="5"/>
  <c r="P5408" i="5" s="1"/>
  <c r="N5409" i="5"/>
  <c r="P5409" i="5" s="1"/>
  <c r="N5410" i="5"/>
  <c r="P5410" i="5" s="1"/>
  <c r="N5411" i="5"/>
  <c r="P5411" i="5" s="1"/>
  <c r="N5412" i="5"/>
  <c r="P5412" i="5" s="1"/>
  <c r="N5413" i="5"/>
  <c r="P5413" i="5" s="1"/>
  <c r="N5414" i="5"/>
  <c r="P5414" i="5" s="1"/>
  <c r="N5415" i="5"/>
  <c r="P5415" i="5" s="1"/>
  <c r="N5416" i="5"/>
  <c r="P5416" i="5" s="1"/>
  <c r="N5417" i="5"/>
  <c r="P5417" i="5" s="1"/>
  <c r="N5418" i="5"/>
  <c r="P5418" i="5" s="1"/>
  <c r="N5419" i="5"/>
  <c r="P5419" i="5" s="1"/>
  <c r="N5420" i="5"/>
  <c r="P5420" i="5" s="1"/>
  <c r="N5421" i="5"/>
  <c r="P5421" i="5" s="1"/>
  <c r="N5422" i="5"/>
  <c r="P5422" i="5" s="1"/>
  <c r="N5423" i="5"/>
  <c r="P5423" i="5" s="1"/>
  <c r="N5424" i="5"/>
  <c r="P5424" i="5" s="1"/>
  <c r="N5425" i="5"/>
  <c r="P5425" i="5" s="1"/>
  <c r="N5426" i="5"/>
  <c r="P5426" i="5" s="1"/>
  <c r="N5427" i="5"/>
  <c r="P5427" i="5" s="1"/>
  <c r="N5428" i="5"/>
  <c r="P5428" i="5" s="1"/>
  <c r="N5429" i="5"/>
  <c r="P5429" i="5" s="1"/>
  <c r="N5430" i="5"/>
  <c r="P5430" i="5" s="1"/>
  <c r="N5431" i="5"/>
  <c r="P5431" i="5" s="1"/>
  <c r="N5432" i="5"/>
  <c r="P5432" i="5" s="1"/>
  <c r="N5433" i="5"/>
  <c r="P5433" i="5" s="1"/>
  <c r="N5434" i="5"/>
  <c r="P5434" i="5" s="1"/>
  <c r="N5435" i="5"/>
  <c r="P5435" i="5" s="1"/>
  <c r="N5436" i="5"/>
  <c r="P5436" i="5" s="1"/>
  <c r="N5437" i="5"/>
  <c r="P5437" i="5" s="1"/>
  <c r="N5438" i="5"/>
  <c r="P5438" i="5" s="1"/>
  <c r="N5439" i="5"/>
  <c r="P5439" i="5" s="1"/>
  <c r="N5440" i="5"/>
  <c r="P5440" i="5" s="1"/>
  <c r="N5441" i="5"/>
  <c r="P5441" i="5" s="1"/>
  <c r="N5442" i="5"/>
  <c r="P5442" i="5" s="1"/>
  <c r="N5443" i="5"/>
  <c r="P5443" i="5" s="1"/>
  <c r="N5444" i="5"/>
  <c r="P5444" i="5" s="1"/>
  <c r="N5445" i="5"/>
  <c r="P5445" i="5" s="1"/>
  <c r="N5446" i="5"/>
  <c r="P5446" i="5" s="1"/>
  <c r="N5447" i="5"/>
  <c r="P5447" i="5" s="1"/>
  <c r="N5448" i="5"/>
  <c r="P5448" i="5" s="1"/>
  <c r="N5449" i="5"/>
  <c r="P5449" i="5" s="1"/>
  <c r="N5450" i="5"/>
  <c r="P5450" i="5" s="1"/>
  <c r="N5451" i="5"/>
  <c r="P5451" i="5" s="1"/>
  <c r="N5452" i="5"/>
  <c r="P5452" i="5" s="1"/>
  <c r="N5453" i="5"/>
  <c r="P5453" i="5" s="1"/>
  <c r="N5454" i="5"/>
  <c r="P5454" i="5" s="1"/>
  <c r="N5455" i="5"/>
  <c r="P5455" i="5" s="1"/>
  <c r="N5456" i="5"/>
  <c r="P5456" i="5" s="1"/>
  <c r="N5457" i="5"/>
  <c r="P5457" i="5" s="1"/>
  <c r="N5458" i="5"/>
  <c r="P5458" i="5" s="1"/>
  <c r="N5459" i="5"/>
  <c r="P5459" i="5" s="1"/>
  <c r="N5460" i="5"/>
  <c r="P5460" i="5" s="1"/>
  <c r="N5461" i="5"/>
  <c r="P5461" i="5" s="1"/>
  <c r="N5462" i="5"/>
  <c r="P5462" i="5" s="1"/>
  <c r="N5463" i="5"/>
  <c r="P5463" i="5" s="1"/>
  <c r="N5464" i="5"/>
  <c r="P5464" i="5" s="1"/>
  <c r="N5465" i="5"/>
  <c r="P5465" i="5" s="1"/>
  <c r="N5466" i="5"/>
  <c r="P5466" i="5" s="1"/>
  <c r="N5467" i="5"/>
  <c r="P5467" i="5" s="1"/>
  <c r="N5468" i="5"/>
  <c r="P5468" i="5" s="1"/>
  <c r="N5469" i="5"/>
  <c r="P5469" i="5" s="1"/>
  <c r="N5470" i="5"/>
  <c r="P5470" i="5" s="1"/>
  <c r="N5471" i="5"/>
  <c r="P5471" i="5" s="1"/>
  <c r="N5472" i="5"/>
  <c r="P5472" i="5" s="1"/>
  <c r="N5473" i="5"/>
  <c r="P5473" i="5" s="1"/>
  <c r="N5474" i="5"/>
  <c r="P5474" i="5" s="1"/>
  <c r="N5475" i="5"/>
  <c r="P5475" i="5" s="1"/>
  <c r="N5476" i="5"/>
  <c r="P5476" i="5" s="1"/>
  <c r="N5477" i="5"/>
  <c r="P5477" i="5" s="1"/>
  <c r="N5478" i="5"/>
  <c r="P5478" i="5" s="1"/>
  <c r="N5479" i="5"/>
  <c r="P5479" i="5" s="1"/>
  <c r="N5480" i="5"/>
  <c r="P5480" i="5" s="1"/>
  <c r="N5481" i="5"/>
  <c r="P5481" i="5" s="1"/>
  <c r="N5482" i="5"/>
  <c r="P5482" i="5" s="1"/>
  <c r="N5483" i="5"/>
  <c r="P5483" i="5" s="1"/>
  <c r="N5484" i="5"/>
  <c r="P5484" i="5" s="1"/>
  <c r="N5485" i="5"/>
  <c r="P5485" i="5" s="1"/>
  <c r="N5486" i="5"/>
  <c r="P5486" i="5" s="1"/>
  <c r="N5487" i="5"/>
  <c r="P5487" i="5" s="1"/>
  <c r="N5488" i="5"/>
  <c r="P5488" i="5" s="1"/>
  <c r="N5489" i="5"/>
  <c r="P5489" i="5" s="1"/>
  <c r="N5490" i="5"/>
  <c r="P5490" i="5" s="1"/>
  <c r="N5491" i="5"/>
  <c r="P5491" i="5" s="1"/>
  <c r="N5492" i="5"/>
  <c r="P5492" i="5" s="1"/>
  <c r="N5493" i="5"/>
  <c r="P5493" i="5" s="1"/>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337" i="5"/>
  <c r="M2338" i="5"/>
  <c r="M2339" i="5"/>
  <c r="M2340" i="5"/>
  <c r="M2341" i="5"/>
  <c r="M2342" i="5"/>
  <c r="M2343" i="5"/>
  <c r="M2344" i="5"/>
  <c r="M2345" i="5"/>
  <c r="M2346" i="5"/>
  <c r="M2347" i="5"/>
  <c r="M2348" i="5"/>
  <c r="M2349" i="5"/>
  <c r="M2350" i="5"/>
  <c r="M2351" i="5"/>
  <c r="M2352" i="5"/>
  <c r="M2353" i="5"/>
  <c r="M2354" i="5"/>
  <c r="M2355" i="5"/>
  <c r="M2356" i="5"/>
  <c r="M2357" i="5"/>
  <c r="M2358" i="5"/>
  <c r="M2359" i="5"/>
  <c r="M2360" i="5"/>
  <c r="M2361" i="5"/>
  <c r="M2362" i="5"/>
  <c r="M2363" i="5"/>
  <c r="M2364" i="5"/>
  <c r="M2365" i="5"/>
  <c r="M2366" i="5"/>
  <c r="M2367" i="5"/>
  <c r="M2368" i="5"/>
  <c r="M2369" i="5"/>
  <c r="M2370" i="5"/>
  <c r="M2371" i="5"/>
  <c r="M2372" i="5"/>
  <c r="M2373" i="5"/>
  <c r="M2374" i="5"/>
  <c r="M2375" i="5"/>
  <c r="M2376" i="5"/>
  <c r="M2377" i="5"/>
  <c r="M2378" i="5"/>
  <c r="M2379" i="5"/>
  <c r="M2380" i="5"/>
  <c r="M2381" i="5"/>
  <c r="M2382" i="5"/>
  <c r="M2383" i="5"/>
  <c r="M2384" i="5"/>
  <c r="M2385" i="5"/>
  <c r="M2386" i="5"/>
  <c r="M2387" i="5"/>
  <c r="M2388" i="5"/>
  <c r="M2389" i="5"/>
  <c r="M2390" i="5"/>
  <c r="M2391" i="5"/>
  <c r="M2392" i="5"/>
  <c r="M2393" i="5"/>
  <c r="M2394" i="5"/>
  <c r="M2395" i="5"/>
  <c r="M2396" i="5"/>
  <c r="M2397" i="5"/>
  <c r="M2398" i="5"/>
  <c r="M2399" i="5"/>
  <c r="M2400" i="5"/>
  <c r="M2401" i="5"/>
  <c r="M2402" i="5"/>
  <c r="M2403" i="5"/>
  <c r="M2404" i="5"/>
  <c r="M2405" i="5"/>
  <c r="M2406" i="5"/>
  <c r="M2407" i="5"/>
  <c r="M2408" i="5"/>
  <c r="M2409" i="5"/>
  <c r="M2410" i="5"/>
  <c r="M2411" i="5"/>
  <c r="M2412" i="5"/>
  <c r="M2413" i="5"/>
  <c r="M2414" i="5"/>
  <c r="M2415" i="5"/>
  <c r="M2416" i="5"/>
  <c r="M2417" i="5"/>
  <c r="M2418" i="5"/>
  <c r="M2419" i="5"/>
  <c r="M2420" i="5"/>
  <c r="M2421" i="5"/>
  <c r="M2422" i="5"/>
  <c r="M2423" i="5"/>
  <c r="M2424" i="5"/>
  <c r="M2425" i="5"/>
  <c r="M2426" i="5"/>
  <c r="M2427" i="5"/>
  <c r="M2428" i="5"/>
  <c r="M2429" i="5"/>
  <c r="M2430" i="5"/>
  <c r="M2431" i="5"/>
  <c r="M2432" i="5"/>
  <c r="M2433" i="5"/>
  <c r="M2434" i="5"/>
  <c r="M2435" i="5"/>
  <c r="M2436" i="5"/>
  <c r="M2437" i="5"/>
  <c r="M2438" i="5"/>
  <c r="M2439" i="5"/>
  <c r="M2440" i="5"/>
  <c r="M2441" i="5"/>
  <c r="M2442" i="5"/>
  <c r="M2443" i="5"/>
  <c r="M2444" i="5"/>
  <c r="M2445" i="5"/>
  <c r="M2446" i="5"/>
  <c r="M2447" i="5"/>
  <c r="M2448" i="5"/>
  <c r="M2449" i="5"/>
  <c r="M2450" i="5"/>
  <c r="M2451" i="5"/>
  <c r="M2452" i="5"/>
  <c r="M2453" i="5"/>
  <c r="M2454" i="5"/>
  <c r="M2455" i="5"/>
  <c r="M2456" i="5"/>
  <c r="M2457" i="5"/>
  <c r="M2458" i="5"/>
  <c r="M2459" i="5"/>
  <c r="M2460" i="5"/>
  <c r="M2461" i="5"/>
  <c r="M2462" i="5"/>
  <c r="M2463" i="5"/>
  <c r="M2464" i="5"/>
  <c r="M2465" i="5"/>
  <c r="M2466" i="5"/>
  <c r="M2467" i="5"/>
  <c r="M2468" i="5"/>
  <c r="M2469" i="5"/>
  <c r="M2470" i="5"/>
  <c r="M2471" i="5"/>
  <c r="M2472" i="5"/>
  <c r="M2473" i="5"/>
  <c r="M2474" i="5"/>
  <c r="M2475" i="5"/>
  <c r="M2476" i="5"/>
  <c r="M2477" i="5"/>
  <c r="M2478" i="5"/>
  <c r="M2479" i="5"/>
  <c r="M2480" i="5"/>
  <c r="M2481" i="5"/>
  <c r="M2482" i="5"/>
  <c r="M2483" i="5"/>
  <c r="M2484" i="5"/>
  <c r="M2485" i="5"/>
  <c r="M2486" i="5"/>
  <c r="M2487" i="5"/>
  <c r="M2488" i="5"/>
  <c r="M2489" i="5"/>
  <c r="M2490" i="5"/>
  <c r="M2491" i="5"/>
  <c r="M2492" i="5"/>
  <c r="M2493" i="5"/>
  <c r="M2494" i="5"/>
  <c r="M2495" i="5"/>
  <c r="M2496" i="5"/>
  <c r="M2497" i="5"/>
  <c r="M2498" i="5"/>
  <c r="M2499" i="5"/>
  <c r="M2500" i="5"/>
  <c r="M2501" i="5"/>
  <c r="M2502" i="5"/>
  <c r="M2503" i="5"/>
  <c r="M2504" i="5"/>
  <c r="M2505" i="5"/>
  <c r="M2506" i="5"/>
  <c r="M2507" i="5"/>
  <c r="M2508" i="5"/>
  <c r="M2509" i="5"/>
  <c r="M2510" i="5"/>
  <c r="M2511" i="5"/>
  <c r="M2512" i="5"/>
  <c r="M2513" i="5"/>
  <c r="M2514" i="5"/>
  <c r="M2515" i="5"/>
  <c r="M2516" i="5"/>
  <c r="M2517" i="5"/>
  <c r="M2518" i="5"/>
  <c r="M2519" i="5"/>
  <c r="M2520" i="5"/>
  <c r="M2521" i="5"/>
  <c r="M2522" i="5"/>
  <c r="M2523" i="5"/>
  <c r="M2524" i="5"/>
  <c r="M2525" i="5"/>
  <c r="M2526" i="5"/>
  <c r="M2527" i="5"/>
  <c r="M2528" i="5"/>
  <c r="M2529" i="5"/>
  <c r="M2530" i="5"/>
  <c r="M2531" i="5"/>
  <c r="M2532" i="5"/>
  <c r="M2533" i="5"/>
  <c r="M2534" i="5"/>
  <c r="M2535" i="5"/>
  <c r="M2536" i="5"/>
  <c r="M2537" i="5"/>
  <c r="M2538" i="5"/>
  <c r="M2539" i="5"/>
  <c r="M2540" i="5"/>
  <c r="M2541" i="5"/>
  <c r="M2542" i="5"/>
  <c r="M2543" i="5"/>
  <c r="M2544" i="5"/>
  <c r="M2545" i="5"/>
  <c r="M2546" i="5"/>
  <c r="M2547" i="5"/>
  <c r="M2548" i="5"/>
  <c r="M2549" i="5"/>
  <c r="M2550" i="5"/>
  <c r="M2551" i="5"/>
  <c r="M2552" i="5"/>
  <c r="M2553" i="5"/>
  <c r="M2554" i="5"/>
  <c r="M2555" i="5"/>
  <c r="M2556" i="5"/>
  <c r="M2557" i="5"/>
  <c r="M2558" i="5"/>
  <c r="M2559" i="5"/>
  <c r="M2560" i="5"/>
  <c r="M2561" i="5"/>
  <c r="M2562" i="5"/>
  <c r="M2563" i="5"/>
  <c r="M2564" i="5"/>
  <c r="M2565" i="5"/>
  <c r="M2566" i="5"/>
  <c r="M2567" i="5"/>
  <c r="M2568" i="5"/>
  <c r="M2569" i="5"/>
  <c r="M2570" i="5"/>
  <c r="M2571" i="5"/>
  <c r="M2572" i="5"/>
  <c r="M2573" i="5"/>
  <c r="M2574" i="5"/>
  <c r="M2575" i="5"/>
  <c r="M2576" i="5"/>
  <c r="M2577" i="5"/>
  <c r="M2578" i="5"/>
  <c r="M2579" i="5"/>
  <c r="M2580" i="5"/>
  <c r="M2581" i="5"/>
  <c r="M2582" i="5"/>
  <c r="M2583" i="5"/>
  <c r="M2584" i="5"/>
  <c r="M2585" i="5"/>
  <c r="M2586" i="5"/>
  <c r="M2587" i="5"/>
  <c r="M2588" i="5"/>
  <c r="M2589" i="5"/>
  <c r="M2590" i="5"/>
  <c r="M2591" i="5"/>
  <c r="M2592" i="5"/>
  <c r="M2593" i="5"/>
  <c r="M2594" i="5"/>
  <c r="M2595" i="5"/>
  <c r="M2596" i="5"/>
  <c r="M2597" i="5"/>
  <c r="M2598" i="5"/>
  <c r="M2599" i="5"/>
  <c r="M2600" i="5"/>
  <c r="M2601" i="5"/>
  <c r="M2602" i="5"/>
  <c r="M2603" i="5"/>
  <c r="M2604" i="5"/>
  <c r="M2605" i="5"/>
  <c r="M2606" i="5"/>
  <c r="M2607" i="5"/>
  <c r="M2608" i="5"/>
  <c r="M2609" i="5"/>
  <c r="M2610" i="5"/>
  <c r="M2611" i="5"/>
  <c r="M2612" i="5"/>
  <c r="M2613" i="5"/>
  <c r="M2614" i="5"/>
  <c r="M2615" i="5"/>
  <c r="M2616" i="5"/>
  <c r="M2617" i="5"/>
  <c r="M2618" i="5"/>
  <c r="M2619" i="5"/>
  <c r="M2620" i="5"/>
  <c r="M2621" i="5"/>
  <c r="M2622" i="5"/>
  <c r="M2623" i="5"/>
  <c r="M2624" i="5"/>
  <c r="M2625" i="5"/>
  <c r="M2626" i="5"/>
  <c r="M2627" i="5"/>
  <c r="M2628" i="5"/>
  <c r="M2629" i="5"/>
  <c r="M2630" i="5"/>
  <c r="M2631" i="5"/>
  <c r="M2632" i="5"/>
  <c r="M2633" i="5"/>
  <c r="M2634" i="5"/>
  <c r="M2635" i="5"/>
  <c r="M2636" i="5"/>
  <c r="M2637" i="5"/>
  <c r="M2638" i="5"/>
  <c r="M2639" i="5"/>
  <c r="M2640" i="5"/>
  <c r="M2641" i="5"/>
  <c r="M2642" i="5"/>
  <c r="M2643" i="5"/>
  <c r="M2644" i="5"/>
  <c r="M2645" i="5"/>
  <c r="M2646" i="5"/>
  <c r="M2647" i="5"/>
  <c r="M2648" i="5"/>
  <c r="M2649" i="5"/>
  <c r="M2650" i="5"/>
  <c r="M2651" i="5"/>
  <c r="M2652" i="5"/>
  <c r="M2653" i="5"/>
  <c r="M2654" i="5"/>
  <c r="M2655" i="5"/>
  <c r="M2656" i="5"/>
  <c r="M2657" i="5"/>
  <c r="M2658" i="5"/>
  <c r="M2659" i="5"/>
  <c r="M2660" i="5"/>
  <c r="M2661" i="5"/>
  <c r="M2662" i="5"/>
  <c r="M2663" i="5"/>
  <c r="M2664" i="5"/>
  <c r="M2665" i="5"/>
  <c r="M2666" i="5"/>
  <c r="M2667" i="5"/>
  <c r="M2668" i="5"/>
  <c r="M2669" i="5"/>
  <c r="M2670" i="5"/>
  <c r="M2671" i="5"/>
  <c r="M2672" i="5"/>
  <c r="M2673" i="5"/>
  <c r="M2674" i="5"/>
  <c r="M2675" i="5"/>
  <c r="M2676" i="5"/>
  <c r="M2677" i="5"/>
  <c r="M2678" i="5"/>
  <c r="M2679" i="5"/>
  <c r="M2680" i="5"/>
  <c r="M2681" i="5"/>
  <c r="M2682" i="5"/>
  <c r="M2683" i="5"/>
  <c r="M2684" i="5"/>
  <c r="M2685" i="5"/>
  <c r="M2686" i="5"/>
  <c r="M2687" i="5"/>
  <c r="M2688" i="5"/>
  <c r="M2689" i="5"/>
  <c r="M2690" i="5"/>
  <c r="M2691" i="5"/>
  <c r="M2692" i="5"/>
  <c r="M2693" i="5"/>
  <c r="M2694" i="5"/>
  <c r="M2695" i="5"/>
  <c r="M2696" i="5"/>
  <c r="M2697" i="5"/>
  <c r="M2698" i="5"/>
  <c r="M2699" i="5"/>
  <c r="M2700" i="5"/>
  <c r="M2701" i="5"/>
  <c r="M2702" i="5"/>
  <c r="M2703" i="5"/>
  <c r="M2704" i="5"/>
  <c r="M2705" i="5"/>
  <c r="M2706" i="5"/>
  <c r="M2707" i="5"/>
  <c r="M2708" i="5"/>
  <c r="M2709" i="5"/>
  <c r="M2710" i="5"/>
  <c r="M2711" i="5"/>
  <c r="M2712" i="5"/>
  <c r="M2713" i="5"/>
  <c r="M2714" i="5"/>
  <c r="M2715" i="5"/>
  <c r="M2716" i="5"/>
  <c r="M2717" i="5"/>
  <c r="M2718" i="5"/>
  <c r="M2719" i="5"/>
  <c r="M2720" i="5"/>
  <c r="M2721" i="5"/>
  <c r="M2722" i="5"/>
  <c r="M2723" i="5"/>
  <c r="M2724" i="5"/>
  <c r="M2725" i="5"/>
  <c r="M2726" i="5"/>
  <c r="M2727" i="5"/>
  <c r="M2728" i="5"/>
  <c r="M2729" i="5"/>
  <c r="M2730" i="5"/>
  <c r="M2731" i="5"/>
  <c r="M2732" i="5"/>
  <c r="M2733" i="5"/>
  <c r="M2734" i="5"/>
  <c r="M2735" i="5"/>
  <c r="M2736" i="5"/>
  <c r="M2737" i="5"/>
  <c r="M2738" i="5"/>
  <c r="M2739" i="5"/>
  <c r="M2740" i="5"/>
  <c r="M2741" i="5"/>
  <c r="M2742" i="5"/>
  <c r="M2743" i="5"/>
  <c r="M2744" i="5"/>
  <c r="M2745" i="5"/>
  <c r="M2746" i="5"/>
  <c r="M2747" i="5"/>
  <c r="M2748" i="5"/>
  <c r="M2749" i="5"/>
  <c r="M2750" i="5"/>
  <c r="M2751" i="5"/>
  <c r="M2752" i="5"/>
  <c r="M2753" i="5"/>
  <c r="M2754" i="5"/>
  <c r="M2755" i="5"/>
  <c r="M2756" i="5"/>
  <c r="M2757" i="5"/>
  <c r="M2758" i="5"/>
  <c r="M2759" i="5"/>
  <c r="M2760" i="5"/>
  <c r="M2761" i="5"/>
  <c r="M2762" i="5"/>
  <c r="M2763" i="5"/>
  <c r="M2764" i="5"/>
  <c r="M2765" i="5"/>
  <c r="M2766" i="5"/>
  <c r="M2767" i="5"/>
  <c r="M2768" i="5"/>
  <c r="M2769" i="5"/>
  <c r="M2770" i="5"/>
  <c r="M2771" i="5"/>
  <c r="M2772" i="5"/>
  <c r="M2773" i="5"/>
  <c r="M2774" i="5"/>
  <c r="M2775" i="5"/>
  <c r="M2776" i="5"/>
  <c r="M2777" i="5"/>
  <c r="M2778" i="5"/>
  <c r="M2779" i="5"/>
  <c r="M2780" i="5"/>
  <c r="M2781" i="5"/>
  <c r="M2782" i="5"/>
  <c r="M2783" i="5"/>
  <c r="M2784" i="5"/>
  <c r="M2785" i="5"/>
  <c r="M2786" i="5"/>
  <c r="M2787" i="5"/>
  <c r="M2788" i="5"/>
  <c r="M2789" i="5"/>
  <c r="M2790" i="5"/>
  <c r="M2791" i="5"/>
  <c r="M2792" i="5"/>
  <c r="M2793" i="5"/>
  <c r="M2794" i="5"/>
  <c r="M2795" i="5"/>
  <c r="M2796" i="5"/>
  <c r="M2797" i="5"/>
  <c r="M2798" i="5"/>
  <c r="M2799" i="5"/>
  <c r="M2800" i="5"/>
  <c r="M2801" i="5"/>
  <c r="M2802" i="5"/>
  <c r="M2803" i="5"/>
  <c r="M2804" i="5"/>
  <c r="M2805" i="5"/>
  <c r="M2806" i="5"/>
  <c r="M2807" i="5"/>
  <c r="M2808" i="5"/>
  <c r="M2809" i="5"/>
  <c r="M2810" i="5"/>
  <c r="M2811" i="5"/>
  <c r="M2812" i="5"/>
  <c r="M2813" i="5"/>
  <c r="M2814" i="5"/>
  <c r="M2815" i="5"/>
  <c r="M2816" i="5"/>
  <c r="M2817" i="5"/>
  <c r="M2818" i="5"/>
  <c r="M2819" i="5"/>
  <c r="M2820" i="5"/>
  <c r="M2821" i="5"/>
  <c r="M2822" i="5"/>
  <c r="M2823" i="5"/>
  <c r="M2824" i="5"/>
  <c r="M2825" i="5"/>
  <c r="M2826" i="5"/>
  <c r="M2827" i="5"/>
  <c r="M2828" i="5"/>
  <c r="M2829" i="5"/>
  <c r="M2830" i="5"/>
  <c r="M2831" i="5"/>
  <c r="M2832" i="5"/>
  <c r="M2833" i="5"/>
  <c r="M2834" i="5"/>
  <c r="M2835" i="5"/>
  <c r="M2836" i="5"/>
  <c r="M2837" i="5"/>
  <c r="M2838" i="5"/>
  <c r="M2839" i="5"/>
  <c r="M2840" i="5"/>
  <c r="M2841" i="5"/>
  <c r="M2842" i="5"/>
  <c r="M2843" i="5"/>
  <c r="M2844" i="5"/>
  <c r="M2845" i="5"/>
  <c r="M2846" i="5"/>
  <c r="M2847" i="5"/>
  <c r="M2848" i="5"/>
  <c r="M2849" i="5"/>
  <c r="M2850" i="5"/>
  <c r="M2851" i="5"/>
  <c r="M2852" i="5"/>
  <c r="M2853" i="5"/>
  <c r="M2854" i="5"/>
  <c r="M2855" i="5"/>
  <c r="M2856" i="5"/>
  <c r="M2857" i="5"/>
  <c r="M2858" i="5"/>
  <c r="M2859" i="5"/>
  <c r="M2860" i="5"/>
  <c r="M2861" i="5"/>
  <c r="M2862" i="5"/>
  <c r="M2863" i="5"/>
  <c r="M2864" i="5"/>
  <c r="M2865" i="5"/>
  <c r="M2866" i="5"/>
  <c r="M2867" i="5"/>
  <c r="M2868" i="5"/>
  <c r="M2869" i="5"/>
  <c r="M2870" i="5"/>
  <c r="M2871" i="5"/>
  <c r="M2872" i="5"/>
  <c r="M2873" i="5"/>
  <c r="M2874" i="5"/>
  <c r="M2875" i="5"/>
  <c r="M2876" i="5"/>
  <c r="M2877" i="5"/>
  <c r="M2878" i="5"/>
  <c r="M2879" i="5"/>
  <c r="M2880" i="5"/>
  <c r="M2881" i="5"/>
  <c r="M2882" i="5"/>
  <c r="M2883" i="5"/>
  <c r="M2884" i="5"/>
  <c r="M2885" i="5"/>
  <c r="M2886" i="5"/>
  <c r="M2887" i="5"/>
  <c r="M2888" i="5"/>
  <c r="M2889" i="5"/>
  <c r="M2890" i="5"/>
  <c r="M2891" i="5"/>
  <c r="M2892" i="5"/>
  <c r="M2893" i="5"/>
  <c r="M2894" i="5"/>
  <c r="M2895" i="5"/>
  <c r="M2896" i="5"/>
  <c r="M2897" i="5"/>
  <c r="M2898" i="5"/>
  <c r="M2899" i="5"/>
  <c r="M2900" i="5"/>
  <c r="M2901" i="5"/>
  <c r="M2902" i="5"/>
  <c r="M2903" i="5"/>
  <c r="M2904" i="5"/>
  <c r="M2905" i="5"/>
  <c r="M2906" i="5"/>
  <c r="M2907" i="5"/>
  <c r="M2908" i="5"/>
  <c r="M2909" i="5"/>
  <c r="M2910" i="5"/>
  <c r="M2911" i="5"/>
  <c r="M2912" i="5"/>
  <c r="M2913" i="5"/>
  <c r="M2914" i="5"/>
  <c r="M2915" i="5"/>
  <c r="M2916" i="5"/>
  <c r="M2917" i="5"/>
  <c r="M2918" i="5"/>
  <c r="M2919" i="5"/>
  <c r="M2920" i="5"/>
  <c r="M2921" i="5"/>
  <c r="M2922" i="5"/>
  <c r="M2923" i="5"/>
  <c r="M2924" i="5"/>
  <c r="M2925" i="5"/>
  <c r="M2926" i="5"/>
  <c r="M2927" i="5"/>
  <c r="M2928" i="5"/>
  <c r="M2929" i="5"/>
  <c r="M2930" i="5"/>
  <c r="M2931" i="5"/>
  <c r="M2932" i="5"/>
  <c r="M2933" i="5"/>
  <c r="M2934" i="5"/>
  <c r="M2935" i="5"/>
  <c r="M2936" i="5"/>
  <c r="M2937" i="5"/>
  <c r="M2938" i="5"/>
  <c r="M2939" i="5"/>
  <c r="M2940" i="5"/>
  <c r="M2941" i="5"/>
  <c r="M2942" i="5"/>
  <c r="M2943" i="5"/>
  <c r="M2944" i="5"/>
  <c r="M2945" i="5"/>
  <c r="M2946" i="5"/>
  <c r="M2947" i="5"/>
  <c r="M2948" i="5"/>
  <c r="M2949" i="5"/>
  <c r="M2950" i="5"/>
  <c r="M2951" i="5"/>
  <c r="M2952" i="5"/>
  <c r="M2953" i="5"/>
  <c r="M2954" i="5"/>
  <c r="M2955" i="5"/>
  <c r="M2956" i="5"/>
  <c r="M2957" i="5"/>
  <c r="M2958" i="5"/>
  <c r="M2959" i="5"/>
  <c r="M2960" i="5"/>
  <c r="M2961" i="5"/>
  <c r="M2962" i="5"/>
  <c r="M2963" i="5"/>
  <c r="M2964" i="5"/>
  <c r="M2965" i="5"/>
  <c r="M2966" i="5"/>
  <c r="M2967" i="5"/>
  <c r="M2968" i="5"/>
  <c r="M2969" i="5"/>
  <c r="M2970" i="5"/>
  <c r="M2971" i="5"/>
  <c r="M2972" i="5"/>
  <c r="M2973" i="5"/>
  <c r="M2974" i="5"/>
  <c r="M2975" i="5"/>
  <c r="M2976" i="5"/>
  <c r="M2977" i="5"/>
  <c r="M2978" i="5"/>
  <c r="M2979" i="5"/>
  <c r="M2980" i="5"/>
  <c r="M2981" i="5"/>
  <c r="M2982" i="5"/>
  <c r="M2983" i="5"/>
  <c r="M2984" i="5"/>
  <c r="M2985" i="5"/>
  <c r="M2986" i="5"/>
  <c r="M2987" i="5"/>
  <c r="M2988" i="5"/>
  <c r="M2989" i="5"/>
  <c r="M2990" i="5"/>
  <c r="M2991" i="5"/>
  <c r="M2992" i="5"/>
  <c r="M2993" i="5"/>
  <c r="M2994" i="5"/>
  <c r="M2995" i="5"/>
  <c r="M2996" i="5"/>
  <c r="M2997" i="5"/>
  <c r="M2998" i="5"/>
  <c r="M2999" i="5"/>
  <c r="M3000" i="5"/>
  <c r="M3001" i="5"/>
  <c r="M3002" i="5"/>
  <c r="M3003" i="5"/>
  <c r="M3004" i="5"/>
  <c r="M3005" i="5"/>
  <c r="M3006" i="5"/>
  <c r="M3007" i="5"/>
  <c r="M3008" i="5"/>
  <c r="M3009" i="5"/>
  <c r="M3010" i="5"/>
  <c r="M3011" i="5"/>
  <c r="M3012" i="5"/>
  <c r="M3013" i="5"/>
  <c r="M3014" i="5"/>
  <c r="M3015" i="5"/>
  <c r="M3016" i="5"/>
  <c r="M3017" i="5"/>
  <c r="M3018" i="5"/>
  <c r="M3019" i="5"/>
  <c r="M3020" i="5"/>
  <c r="M3021" i="5"/>
  <c r="M3022" i="5"/>
  <c r="M3023" i="5"/>
  <c r="M3024" i="5"/>
  <c r="M3025" i="5"/>
  <c r="M3026" i="5"/>
  <c r="M3027" i="5"/>
  <c r="M3028" i="5"/>
  <c r="M3029" i="5"/>
  <c r="M3030" i="5"/>
  <c r="M3031" i="5"/>
  <c r="M3032" i="5"/>
  <c r="M3033" i="5"/>
  <c r="M3034" i="5"/>
  <c r="M3035" i="5"/>
  <c r="M3036" i="5"/>
  <c r="M3037" i="5"/>
  <c r="M3038" i="5"/>
  <c r="M3039" i="5"/>
  <c r="M3040" i="5"/>
  <c r="M3041" i="5"/>
  <c r="M3042" i="5"/>
  <c r="M3043" i="5"/>
  <c r="M3044" i="5"/>
  <c r="M3045" i="5"/>
  <c r="M3046" i="5"/>
  <c r="M3047" i="5"/>
  <c r="M3048" i="5"/>
  <c r="M3049" i="5"/>
  <c r="M3050" i="5"/>
  <c r="M3051" i="5"/>
  <c r="M3052" i="5"/>
  <c r="M3053" i="5"/>
  <c r="M3054" i="5"/>
  <c r="M3055" i="5"/>
  <c r="M3056" i="5"/>
  <c r="M3057" i="5"/>
  <c r="M3058" i="5"/>
  <c r="M3059" i="5"/>
  <c r="M3060" i="5"/>
  <c r="M3061" i="5"/>
  <c r="M3062" i="5"/>
  <c r="M3063" i="5"/>
  <c r="M3064" i="5"/>
  <c r="M3065" i="5"/>
  <c r="M3066" i="5"/>
  <c r="M3067" i="5"/>
  <c r="M3068" i="5"/>
  <c r="M3069" i="5"/>
  <c r="M3070" i="5"/>
  <c r="M3071" i="5"/>
  <c r="M3072" i="5"/>
  <c r="M3073" i="5"/>
  <c r="M3074" i="5"/>
  <c r="M3075" i="5"/>
  <c r="M3076" i="5"/>
  <c r="M3077" i="5"/>
  <c r="M3078" i="5"/>
  <c r="M3079" i="5"/>
  <c r="M3080" i="5"/>
  <c r="M3081" i="5"/>
  <c r="M3082" i="5"/>
  <c r="M3083" i="5"/>
  <c r="M3084" i="5"/>
  <c r="M3085" i="5"/>
  <c r="M3086" i="5"/>
  <c r="M3087" i="5"/>
  <c r="M3088" i="5"/>
  <c r="M3089" i="5"/>
  <c r="M3090" i="5"/>
  <c r="M3091" i="5"/>
  <c r="M3092" i="5"/>
  <c r="M3093" i="5"/>
  <c r="M3094" i="5"/>
  <c r="M3095" i="5"/>
  <c r="M3096" i="5"/>
  <c r="M3097" i="5"/>
  <c r="M3098" i="5"/>
  <c r="M3099" i="5"/>
  <c r="M3100" i="5"/>
  <c r="M3101" i="5"/>
  <c r="M3102" i="5"/>
  <c r="M3103" i="5"/>
  <c r="M3104" i="5"/>
  <c r="M3105" i="5"/>
  <c r="M3106" i="5"/>
  <c r="M3107" i="5"/>
  <c r="M3108" i="5"/>
  <c r="M3109" i="5"/>
  <c r="M3110" i="5"/>
  <c r="M3111" i="5"/>
  <c r="M3112" i="5"/>
  <c r="M3113" i="5"/>
  <c r="M3114" i="5"/>
  <c r="M3115" i="5"/>
  <c r="M3116" i="5"/>
  <c r="M3117" i="5"/>
  <c r="M3118" i="5"/>
  <c r="M3119" i="5"/>
  <c r="M3120" i="5"/>
  <c r="M3121" i="5"/>
  <c r="M3122" i="5"/>
  <c r="M3123" i="5"/>
  <c r="M3124" i="5"/>
  <c r="M3125" i="5"/>
  <c r="M3126" i="5"/>
  <c r="M3127" i="5"/>
  <c r="M3128" i="5"/>
  <c r="M3129" i="5"/>
  <c r="M3130" i="5"/>
  <c r="M3131" i="5"/>
  <c r="M3132" i="5"/>
  <c r="M3133" i="5"/>
  <c r="M3134" i="5"/>
  <c r="M3135" i="5"/>
  <c r="M3136" i="5"/>
  <c r="M3137" i="5"/>
  <c r="M3138" i="5"/>
  <c r="M3139" i="5"/>
  <c r="M3140" i="5"/>
  <c r="M3141" i="5"/>
  <c r="M3142" i="5"/>
  <c r="M3143" i="5"/>
  <c r="M3144" i="5"/>
  <c r="M3145" i="5"/>
  <c r="M3146" i="5"/>
  <c r="M3147" i="5"/>
  <c r="M3148" i="5"/>
  <c r="M3149" i="5"/>
  <c r="M3150" i="5"/>
  <c r="M3151" i="5"/>
  <c r="M3152" i="5"/>
  <c r="M3153" i="5"/>
  <c r="M3154" i="5"/>
  <c r="M3155" i="5"/>
  <c r="M3156" i="5"/>
  <c r="M3157" i="5"/>
  <c r="M3158" i="5"/>
  <c r="M3159" i="5"/>
  <c r="M3160" i="5"/>
  <c r="M3161" i="5"/>
  <c r="M3162" i="5"/>
  <c r="M3163" i="5"/>
  <c r="M3164" i="5"/>
  <c r="M3165" i="5"/>
  <c r="M3166" i="5"/>
  <c r="M3167" i="5"/>
  <c r="M3168" i="5"/>
  <c r="M3169" i="5"/>
  <c r="M3170" i="5"/>
  <c r="M3171" i="5"/>
  <c r="M3172" i="5"/>
  <c r="M3173" i="5"/>
  <c r="M3174" i="5"/>
  <c r="M3175" i="5"/>
  <c r="M3176" i="5"/>
  <c r="M3177" i="5"/>
  <c r="M3178" i="5"/>
  <c r="M3179" i="5"/>
  <c r="M3180" i="5"/>
  <c r="M3181" i="5"/>
  <c r="M3182" i="5"/>
  <c r="M3183" i="5"/>
  <c r="M3184" i="5"/>
  <c r="M3185" i="5"/>
  <c r="M3186" i="5"/>
  <c r="M3187" i="5"/>
  <c r="M3188" i="5"/>
  <c r="M3189" i="5"/>
  <c r="M3190" i="5"/>
  <c r="M3191" i="5"/>
  <c r="M3192" i="5"/>
  <c r="M3193" i="5"/>
  <c r="M3194" i="5"/>
  <c r="M3195" i="5"/>
  <c r="M3196" i="5"/>
  <c r="M3197" i="5"/>
  <c r="M3198" i="5"/>
  <c r="M3199" i="5"/>
  <c r="M3200" i="5"/>
  <c r="M3201" i="5"/>
  <c r="M3202" i="5"/>
  <c r="M3203" i="5"/>
  <c r="M3204" i="5"/>
  <c r="M3205" i="5"/>
  <c r="M3206" i="5"/>
  <c r="M3207" i="5"/>
  <c r="M3208" i="5"/>
  <c r="M3209" i="5"/>
  <c r="M3210" i="5"/>
  <c r="M3211" i="5"/>
  <c r="M3212" i="5"/>
  <c r="M3213" i="5"/>
  <c r="M3214" i="5"/>
  <c r="M3215" i="5"/>
  <c r="M3216" i="5"/>
  <c r="M3217" i="5"/>
  <c r="M3218" i="5"/>
  <c r="M3219" i="5"/>
  <c r="M3220" i="5"/>
  <c r="M3221" i="5"/>
  <c r="M3222" i="5"/>
  <c r="M3223" i="5"/>
  <c r="M3224" i="5"/>
  <c r="M3225" i="5"/>
  <c r="M3226" i="5"/>
  <c r="M3227" i="5"/>
  <c r="M3228" i="5"/>
  <c r="M3229" i="5"/>
  <c r="M3230" i="5"/>
  <c r="M3231" i="5"/>
  <c r="M3232" i="5"/>
  <c r="M3233" i="5"/>
  <c r="M3234" i="5"/>
  <c r="M3235" i="5"/>
  <c r="M3236" i="5"/>
  <c r="M3237" i="5"/>
  <c r="M3238" i="5"/>
  <c r="M3239" i="5"/>
  <c r="M3240" i="5"/>
  <c r="M3241" i="5"/>
  <c r="M3242" i="5"/>
  <c r="M3243" i="5"/>
  <c r="M3244" i="5"/>
  <c r="M3245" i="5"/>
  <c r="M3246" i="5"/>
  <c r="M3247" i="5"/>
  <c r="M3248" i="5"/>
  <c r="M3249" i="5"/>
  <c r="M3250" i="5"/>
  <c r="M3251" i="5"/>
  <c r="M3252" i="5"/>
  <c r="M3253" i="5"/>
  <c r="M3254" i="5"/>
  <c r="M3255" i="5"/>
  <c r="M3256" i="5"/>
  <c r="M3257" i="5"/>
  <c r="M3258" i="5"/>
  <c r="M3259" i="5"/>
  <c r="M3260" i="5"/>
  <c r="M3261" i="5"/>
  <c r="M3262" i="5"/>
  <c r="M3263" i="5"/>
  <c r="M3264" i="5"/>
  <c r="M3265" i="5"/>
  <c r="M3266" i="5"/>
  <c r="M3267" i="5"/>
  <c r="M3268" i="5"/>
  <c r="M3269" i="5"/>
  <c r="M3270" i="5"/>
  <c r="M3271" i="5"/>
  <c r="M3272" i="5"/>
  <c r="M3273" i="5"/>
  <c r="M3274" i="5"/>
  <c r="M3275" i="5"/>
  <c r="M3276" i="5"/>
  <c r="M3277" i="5"/>
  <c r="M3278" i="5"/>
  <c r="M3279" i="5"/>
  <c r="M3280" i="5"/>
  <c r="M3281" i="5"/>
  <c r="M3282" i="5"/>
  <c r="M3283" i="5"/>
  <c r="M3284" i="5"/>
  <c r="M3285" i="5"/>
  <c r="M3286" i="5"/>
  <c r="M3287" i="5"/>
  <c r="M3288" i="5"/>
  <c r="M3289" i="5"/>
  <c r="M3290" i="5"/>
  <c r="M3291" i="5"/>
  <c r="M3292" i="5"/>
  <c r="M3293" i="5"/>
  <c r="M3294" i="5"/>
  <c r="M3295" i="5"/>
  <c r="M3296" i="5"/>
  <c r="M3297" i="5"/>
  <c r="M3298" i="5"/>
  <c r="M3299" i="5"/>
  <c r="M3300" i="5"/>
  <c r="M3301" i="5"/>
  <c r="M3302" i="5"/>
  <c r="M3303" i="5"/>
  <c r="M3304" i="5"/>
  <c r="M3305" i="5"/>
  <c r="M3306" i="5"/>
  <c r="M3307" i="5"/>
  <c r="M3308" i="5"/>
  <c r="M3309" i="5"/>
  <c r="M3310" i="5"/>
  <c r="M3311" i="5"/>
  <c r="M3312" i="5"/>
  <c r="M3313" i="5"/>
  <c r="M3314" i="5"/>
  <c r="M3315" i="5"/>
  <c r="M3316" i="5"/>
  <c r="M3317" i="5"/>
  <c r="M3318" i="5"/>
  <c r="M3319" i="5"/>
  <c r="M3320" i="5"/>
  <c r="M3321" i="5"/>
  <c r="M3322" i="5"/>
  <c r="M3323" i="5"/>
  <c r="M3324" i="5"/>
  <c r="M3325" i="5"/>
  <c r="M3326" i="5"/>
  <c r="M3327" i="5"/>
  <c r="M3328" i="5"/>
  <c r="M3329" i="5"/>
  <c r="M3330" i="5"/>
  <c r="M3331" i="5"/>
  <c r="M3332" i="5"/>
  <c r="M3333" i="5"/>
  <c r="M3334" i="5"/>
  <c r="M3335" i="5"/>
  <c r="M3336" i="5"/>
  <c r="M3337" i="5"/>
  <c r="M3338" i="5"/>
  <c r="M3339" i="5"/>
  <c r="M3340" i="5"/>
  <c r="M3341" i="5"/>
  <c r="M3342" i="5"/>
  <c r="M3343" i="5"/>
  <c r="M3344" i="5"/>
  <c r="M3345" i="5"/>
  <c r="M3346" i="5"/>
  <c r="M3347" i="5"/>
  <c r="M3348" i="5"/>
  <c r="M3349" i="5"/>
  <c r="M3350" i="5"/>
  <c r="M3351" i="5"/>
  <c r="M3352" i="5"/>
  <c r="M3353" i="5"/>
  <c r="M3354" i="5"/>
  <c r="M3355" i="5"/>
  <c r="M3356" i="5"/>
  <c r="M3357" i="5"/>
  <c r="M3358" i="5"/>
  <c r="M3359" i="5"/>
  <c r="M3360" i="5"/>
  <c r="M3361" i="5"/>
  <c r="M3362" i="5"/>
  <c r="M3363" i="5"/>
  <c r="M3364" i="5"/>
  <c r="M3365" i="5"/>
  <c r="M3366" i="5"/>
  <c r="M3367" i="5"/>
  <c r="M3368" i="5"/>
  <c r="M3369" i="5"/>
  <c r="M3370" i="5"/>
  <c r="M3371" i="5"/>
  <c r="M3372" i="5"/>
  <c r="M3373" i="5"/>
  <c r="M3374" i="5"/>
  <c r="M3375" i="5"/>
  <c r="M3376" i="5"/>
  <c r="M3377" i="5"/>
  <c r="M3378" i="5"/>
  <c r="M3379" i="5"/>
  <c r="M3380" i="5"/>
  <c r="M3381" i="5"/>
  <c r="M3382" i="5"/>
  <c r="M3383" i="5"/>
  <c r="M3384" i="5"/>
  <c r="M3385" i="5"/>
  <c r="M3386" i="5"/>
  <c r="M3387" i="5"/>
  <c r="M3388" i="5"/>
  <c r="M3389" i="5"/>
  <c r="M3390" i="5"/>
  <c r="M3391" i="5"/>
  <c r="M3392" i="5"/>
  <c r="M3393" i="5"/>
  <c r="M3394" i="5"/>
  <c r="M3395" i="5"/>
  <c r="M3396" i="5"/>
  <c r="M3397" i="5"/>
  <c r="M3398" i="5"/>
  <c r="M3399" i="5"/>
  <c r="M3400" i="5"/>
  <c r="M3401" i="5"/>
  <c r="M3402" i="5"/>
  <c r="M3403" i="5"/>
  <c r="M3404" i="5"/>
  <c r="M3405" i="5"/>
  <c r="M3406" i="5"/>
  <c r="M3407" i="5"/>
  <c r="M3408" i="5"/>
  <c r="M3409" i="5"/>
  <c r="M3410" i="5"/>
  <c r="M3411" i="5"/>
  <c r="M3412" i="5"/>
  <c r="M3413" i="5"/>
  <c r="M3414" i="5"/>
  <c r="M3415" i="5"/>
  <c r="M3416" i="5"/>
  <c r="M3417" i="5"/>
  <c r="M3418" i="5"/>
  <c r="M3419" i="5"/>
  <c r="M3420" i="5"/>
  <c r="M3421" i="5"/>
  <c r="M3422" i="5"/>
  <c r="M3423" i="5"/>
  <c r="M3424" i="5"/>
  <c r="M3425" i="5"/>
  <c r="M3426" i="5"/>
  <c r="M3427" i="5"/>
  <c r="M3428" i="5"/>
  <c r="M3429" i="5"/>
  <c r="M3430" i="5"/>
  <c r="M3431" i="5"/>
  <c r="M3432" i="5"/>
  <c r="M3433" i="5"/>
  <c r="M3434" i="5"/>
  <c r="M3435" i="5"/>
  <c r="M3436" i="5"/>
  <c r="M3437" i="5"/>
  <c r="M3438" i="5"/>
  <c r="M3439" i="5"/>
  <c r="M3440" i="5"/>
  <c r="M3441" i="5"/>
  <c r="M3442" i="5"/>
  <c r="M3443" i="5"/>
  <c r="M3444" i="5"/>
  <c r="M3445" i="5"/>
  <c r="M3446" i="5"/>
  <c r="M3447" i="5"/>
  <c r="M3448" i="5"/>
  <c r="M3449" i="5"/>
  <c r="M3450" i="5"/>
  <c r="M3451" i="5"/>
  <c r="M3452" i="5"/>
  <c r="M3453" i="5"/>
  <c r="M3454" i="5"/>
  <c r="M3455" i="5"/>
  <c r="M3456" i="5"/>
  <c r="M3457" i="5"/>
  <c r="M3458" i="5"/>
  <c r="M3459" i="5"/>
  <c r="M3460" i="5"/>
  <c r="M3461" i="5"/>
  <c r="M3462" i="5"/>
  <c r="M3463" i="5"/>
  <c r="M3464" i="5"/>
  <c r="M3465" i="5"/>
  <c r="M3466" i="5"/>
  <c r="M3467" i="5"/>
  <c r="M3468" i="5"/>
  <c r="M3469" i="5"/>
  <c r="M3470" i="5"/>
  <c r="M3471" i="5"/>
  <c r="M3472" i="5"/>
  <c r="M3473" i="5"/>
  <c r="M3474" i="5"/>
  <c r="M3475" i="5"/>
  <c r="M3476" i="5"/>
  <c r="M3477" i="5"/>
  <c r="M3478" i="5"/>
  <c r="M3479" i="5"/>
  <c r="M3480" i="5"/>
  <c r="M3481" i="5"/>
  <c r="M3482" i="5"/>
  <c r="M3483" i="5"/>
  <c r="M3484" i="5"/>
  <c r="M3485" i="5"/>
  <c r="M3486" i="5"/>
  <c r="M3487" i="5"/>
  <c r="M3488" i="5"/>
  <c r="M3489" i="5"/>
  <c r="M3490" i="5"/>
  <c r="M3491" i="5"/>
  <c r="M3492" i="5"/>
  <c r="M3493" i="5"/>
  <c r="M3494" i="5"/>
  <c r="M3495" i="5"/>
  <c r="M3496" i="5"/>
  <c r="M3497" i="5"/>
  <c r="M3498" i="5"/>
  <c r="M3499" i="5"/>
  <c r="M3500" i="5"/>
  <c r="M3501" i="5"/>
  <c r="M3502" i="5"/>
  <c r="M3503" i="5"/>
  <c r="M3504" i="5"/>
  <c r="M3505" i="5"/>
  <c r="M3506" i="5"/>
  <c r="M3507" i="5"/>
  <c r="M3508" i="5"/>
  <c r="M3509" i="5"/>
  <c r="M3510" i="5"/>
  <c r="M3511" i="5"/>
  <c r="M3512" i="5"/>
  <c r="M3513" i="5"/>
  <c r="M3514" i="5"/>
  <c r="M3515" i="5"/>
  <c r="M3516" i="5"/>
  <c r="M3517" i="5"/>
  <c r="M3518" i="5"/>
  <c r="M3519" i="5"/>
  <c r="M3520" i="5"/>
  <c r="M3521" i="5"/>
  <c r="M3522" i="5"/>
  <c r="M3523" i="5"/>
  <c r="M3524" i="5"/>
  <c r="M3525" i="5"/>
  <c r="M3526" i="5"/>
  <c r="M3527" i="5"/>
  <c r="M3528" i="5"/>
  <c r="M3529" i="5"/>
  <c r="M3530" i="5"/>
  <c r="M3531" i="5"/>
  <c r="M3532" i="5"/>
  <c r="M3533" i="5"/>
  <c r="M3534" i="5"/>
  <c r="M3535" i="5"/>
  <c r="M3536" i="5"/>
  <c r="M3537" i="5"/>
  <c r="M3538" i="5"/>
  <c r="M3539" i="5"/>
  <c r="M3540" i="5"/>
  <c r="M3541" i="5"/>
  <c r="M3542" i="5"/>
  <c r="M3543" i="5"/>
  <c r="M3544" i="5"/>
  <c r="M3545" i="5"/>
  <c r="M3546" i="5"/>
  <c r="M3547" i="5"/>
  <c r="M3548" i="5"/>
  <c r="M3549" i="5"/>
  <c r="M3550" i="5"/>
  <c r="M3551" i="5"/>
  <c r="M3552" i="5"/>
  <c r="M3553" i="5"/>
  <c r="M3554" i="5"/>
  <c r="M3555" i="5"/>
  <c r="M3556" i="5"/>
  <c r="M3557" i="5"/>
  <c r="M3558" i="5"/>
  <c r="M3559" i="5"/>
  <c r="M3560" i="5"/>
  <c r="M3561" i="5"/>
  <c r="M3562" i="5"/>
  <c r="M3563" i="5"/>
  <c r="M3564" i="5"/>
  <c r="M3565" i="5"/>
  <c r="M3566" i="5"/>
  <c r="M3567" i="5"/>
  <c r="M3568" i="5"/>
  <c r="M3569" i="5"/>
  <c r="M3570" i="5"/>
  <c r="M3571" i="5"/>
  <c r="M3572" i="5"/>
  <c r="M3573" i="5"/>
  <c r="M3574" i="5"/>
  <c r="M3575" i="5"/>
  <c r="M3576" i="5"/>
  <c r="M3577" i="5"/>
  <c r="M3578" i="5"/>
  <c r="M3579" i="5"/>
  <c r="M3580" i="5"/>
  <c r="M3581" i="5"/>
  <c r="M3582" i="5"/>
  <c r="M3583" i="5"/>
  <c r="M3584" i="5"/>
  <c r="M3585" i="5"/>
  <c r="M3586" i="5"/>
  <c r="M3587" i="5"/>
  <c r="M3588" i="5"/>
  <c r="M3589" i="5"/>
  <c r="M3590" i="5"/>
  <c r="M3591" i="5"/>
  <c r="M3592" i="5"/>
  <c r="M3593" i="5"/>
  <c r="M3594" i="5"/>
  <c r="M3595" i="5"/>
  <c r="M3596" i="5"/>
  <c r="M3597" i="5"/>
  <c r="M3598" i="5"/>
  <c r="M3599" i="5"/>
  <c r="M3600" i="5"/>
  <c r="M3601" i="5"/>
  <c r="M3602" i="5"/>
  <c r="M3603" i="5"/>
  <c r="M3604" i="5"/>
  <c r="M3605" i="5"/>
  <c r="M3606" i="5"/>
  <c r="M3607" i="5"/>
  <c r="M3608" i="5"/>
  <c r="M3609" i="5"/>
  <c r="M3610" i="5"/>
  <c r="M3611" i="5"/>
  <c r="M3612" i="5"/>
  <c r="M3613" i="5"/>
  <c r="M3614" i="5"/>
  <c r="M3615" i="5"/>
  <c r="M3616" i="5"/>
  <c r="M3617" i="5"/>
  <c r="M3618" i="5"/>
  <c r="M3619" i="5"/>
  <c r="M3620" i="5"/>
  <c r="M3621" i="5"/>
  <c r="M3622" i="5"/>
  <c r="M3623" i="5"/>
  <c r="M3624" i="5"/>
  <c r="M3625" i="5"/>
  <c r="M3626" i="5"/>
  <c r="M3627" i="5"/>
  <c r="M3628" i="5"/>
  <c r="M3629" i="5"/>
  <c r="M3630" i="5"/>
  <c r="M3631" i="5"/>
  <c r="M3632" i="5"/>
  <c r="M3633" i="5"/>
  <c r="M3634" i="5"/>
  <c r="M3635" i="5"/>
  <c r="M3636" i="5"/>
  <c r="M3637" i="5"/>
  <c r="M3638" i="5"/>
  <c r="M3639" i="5"/>
  <c r="M3640" i="5"/>
  <c r="M3641" i="5"/>
  <c r="M3642" i="5"/>
  <c r="M3643" i="5"/>
  <c r="M3644" i="5"/>
  <c r="M3645" i="5"/>
  <c r="M3646" i="5"/>
  <c r="M3647" i="5"/>
  <c r="M3648" i="5"/>
  <c r="M3649" i="5"/>
  <c r="M3650" i="5"/>
  <c r="M3651" i="5"/>
  <c r="M3652" i="5"/>
  <c r="M3653" i="5"/>
  <c r="M3654" i="5"/>
  <c r="M3655" i="5"/>
  <c r="M3656" i="5"/>
  <c r="M3657" i="5"/>
  <c r="M3658" i="5"/>
  <c r="M3659" i="5"/>
  <c r="M3660" i="5"/>
  <c r="M3661" i="5"/>
  <c r="M3662" i="5"/>
  <c r="M3663" i="5"/>
  <c r="M3664" i="5"/>
  <c r="M3665" i="5"/>
  <c r="M3666" i="5"/>
  <c r="M3667" i="5"/>
  <c r="M3668" i="5"/>
  <c r="M3669" i="5"/>
  <c r="M3670" i="5"/>
  <c r="M3671" i="5"/>
  <c r="M3672" i="5"/>
  <c r="M3673" i="5"/>
  <c r="M3674" i="5"/>
  <c r="M3675" i="5"/>
  <c r="M3676" i="5"/>
  <c r="M3677" i="5"/>
  <c r="M3678" i="5"/>
  <c r="M3679" i="5"/>
  <c r="M3680" i="5"/>
  <c r="M3681" i="5"/>
  <c r="M3682" i="5"/>
  <c r="M3683" i="5"/>
  <c r="M3684" i="5"/>
  <c r="M3685" i="5"/>
  <c r="M3686" i="5"/>
  <c r="M3687" i="5"/>
  <c r="M3688" i="5"/>
  <c r="M3689" i="5"/>
  <c r="M3690" i="5"/>
  <c r="M3691" i="5"/>
  <c r="M3692" i="5"/>
  <c r="M3693" i="5"/>
  <c r="M3694" i="5"/>
  <c r="M3695" i="5"/>
  <c r="M3696" i="5"/>
  <c r="M3697" i="5"/>
  <c r="M3698" i="5"/>
  <c r="M3699" i="5"/>
  <c r="M3700" i="5"/>
  <c r="M3701" i="5"/>
  <c r="M3702" i="5"/>
  <c r="M3703" i="5"/>
  <c r="M3704" i="5"/>
  <c r="M3705" i="5"/>
  <c r="M3706" i="5"/>
  <c r="M3707" i="5"/>
  <c r="M3708" i="5"/>
  <c r="M3709" i="5"/>
  <c r="M3710" i="5"/>
  <c r="M3711" i="5"/>
  <c r="M3712" i="5"/>
  <c r="M3713" i="5"/>
  <c r="M3714" i="5"/>
  <c r="M3715" i="5"/>
  <c r="M3716" i="5"/>
  <c r="M3717" i="5"/>
  <c r="M3718" i="5"/>
  <c r="M3719" i="5"/>
  <c r="M3720" i="5"/>
  <c r="M3721" i="5"/>
  <c r="M3722" i="5"/>
  <c r="M3723" i="5"/>
  <c r="M3724" i="5"/>
  <c r="M3725" i="5"/>
  <c r="M3726" i="5"/>
  <c r="M3727" i="5"/>
  <c r="M3728" i="5"/>
  <c r="M3729" i="5"/>
  <c r="M3730" i="5"/>
  <c r="M3731" i="5"/>
  <c r="M3732" i="5"/>
  <c r="M3733" i="5"/>
  <c r="M3734" i="5"/>
  <c r="M3735" i="5"/>
  <c r="M3736" i="5"/>
  <c r="M3737" i="5"/>
  <c r="M3738" i="5"/>
  <c r="M3739" i="5"/>
  <c r="M3740" i="5"/>
  <c r="M3741" i="5"/>
  <c r="M3742" i="5"/>
  <c r="M3743" i="5"/>
  <c r="M3744" i="5"/>
  <c r="M3745" i="5"/>
  <c r="M3746" i="5"/>
  <c r="M3747" i="5"/>
  <c r="M3748" i="5"/>
  <c r="M3749" i="5"/>
  <c r="M3750" i="5"/>
  <c r="M3751" i="5"/>
  <c r="M3752" i="5"/>
  <c r="M3753" i="5"/>
  <c r="M3754" i="5"/>
  <c r="M3755" i="5"/>
  <c r="M3756" i="5"/>
  <c r="M3757" i="5"/>
  <c r="M3758" i="5"/>
  <c r="M3759" i="5"/>
  <c r="M3760" i="5"/>
  <c r="M3761" i="5"/>
  <c r="M3762" i="5"/>
  <c r="M3763" i="5"/>
  <c r="M3764" i="5"/>
  <c r="M3765" i="5"/>
  <c r="M3766" i="5"/>
  <c r="M3767" i="5"/>
  <c r="M3768" i="5"/>
  <c r="M3769" i="5"/>
  <c r="M3770" i="5"/>
  <c r="M3771" i="5"/>
  <c r="M3772" i="5"/>
  <c r="M3773" i="5"/>
  <c r="M3774" i="5"/>
  <c r="M3775" i="5"/>
  <c r="M3776" i="5"/>
  <c r="M3777" i="5"/>
  <c r="M3778" i="5"/>
  <c r="M3779" i="5"/>
  <c r="M3780" i="5"/>
  <c r="M3781" i="5"/>
  <c r="M3782" i="5"/>
  <c r="M3783" i="5"/>
  <c r="M3784" i="5"/>
  <c r="M3785" i="5"/>
  <c r="M3786" i="5"/>
  <c r="M3787" i="5"/>
  <c r="M3788" i="5"/>
  <c r="M3789" i="5"/>
  <c r="M3790" i="5"/>
  <c r="M3791" i="5"/>
  <c r="M3792" i="5"/>
  <c r="M3793" i="5"/>
  <c r="M3794" i="5"/>
  <c r="M3795" i="5"/>
  <c r="M3796" i="5"/>
  <c r="M3797" i="5"/>
  <c r="M3798" i="5"/>
  <c r="M3799" i="5"/>
  <c r="M3800" i="5"/>
  <c r="M3801" i="5"/>
  <c r="M3802" i="5"/>
  <c r="M3803" i="5"/>
  <c r="M3804" i="5"/>
  <c r="M3805" i="5"/>
  <c r="M3806" i="5"/>
  <c r="M3807" i="5"/>
  <c r="M3808" i="5"/>
  <c r="M3809" i="5"/>
  <c r="M3810" i="5"/>
  <c r="M3811" i="5"/>
  <c r="M3812" i="5"/>
  <c r="M3813" i="5"/>
  <c r="M3814" i="5"/>
  <c r="M3815" i="5"/>
  <c r="M3816" i="5"/>
  <c r="M3817" i="5"/>
  <c r="M3818" i="5"/>
  <c r="M3819" i="5"/>
  <c r="M3820" i="5"/>
  <c r="M3821" i="5"/>
  <c r="M3822" i="5"/>
  <c r="M3823" i="5"/>
  <c r="M3824" i="5"/>
  <c r="M3825" i="5"/>
  <c r="M3826" i="5"/>
  <c r="M3827" i="5"/>
  <c r="M3828" i="5"/>
  <c r="M3829" i="5"/>
  <c r="M3830" i="5"/>
  <c r="M3831" i="5"/>
  <c r="M3832" i="5"/>
  <c r="M3833" i="5"/>
  <c r="M3834" i="5"/>
  <c r="M3835" i="5"/>
  <c r="M3836" i="5"/>
  <c r="M3837" i="5"/>
  <c r="M3838" i="5"/>
  <c r="M3839" i="5"/>
  <c r="M3840" i="5"/>
  <c r="M3841" i="5"/>
  <c r="M3842" i="5"/>
  <c r="M3843" i="5"/>
  <c r="M3844" i="5"/>
  <c r="M3845" i="5"/>
  <c r="M3846" i="5"/>
  <c r="M3847" i="5"/>
  <c r="M3848" i="5"/>
  <c r="M3849" i="5"/>
  <c r="M3850" i="5"/>
  <c r="M3851" i="5"/>
  <c r="M3852" i="5"/>
  <c r="M3853" i="5"/>
  <c r="M3854" i="5"/>
  <c r="M3855" i="5"/>
  <c r="M3856" i="5"/>
  <c r="M3857" i="5"/>
  <c r="M3858" i="5"/>
  <c r="M3859" i="5"/>
  <c r="M3860" i="5"/>
  <c r="M3861" i="5"/>
  <c r="M3862" i="5"/>
  <c r="M3863" i="5"/>
  <c r="M3864" i="5"/>
  <c r="M3865" i="5"/>
  <c r="M3866" i="5"/>
  <c r="M3867" i="5"/>
  <c r="M3868" i="5"/>
  <c r="M3869" i="5"/>
  <c r="M3870" i="5"/>
  <c r="M3871" i="5"/>
  <c r="M3872" i="5"/>
  <c r="M3873" i="5"/>
  <c r="M3874" i="5"/>
  <c r="M3875" i="5"/>
  <c r="M3876" i="5"/>
  <c r="M3877" i="5"/>
  <c r="M3878" i="5"/>
  <c r="M3879" i="5"/>
  <c r="M3880" i="5"/>
  <c r="M3881" i="5"/>
  <c r="M3882" i="5"/>
  <c r="M3883" i="5"/>
  <c r="M3884" i="5"/>
  <c r="M3885" i="5"/>
  <c r="M3886" i="5"/>
  <c r="M3887" i="5"/>
  <c r="M3888" i="5"/>
  <c r="M3889" i="5"/>
  <c r="M3890" i="5"/>
  <c r="M3891" i="5"/>
  <c r="M3892" i="5"/>
  <c r="M3893" i="5"/>
  <c r="M3894" i="5"/>
  <c r="M3895" i="5"/>
  <c r="M3896" i="5"/>
  <c r="M3897" i="5"/>
  <c r="M3898" i="5"/>
  <c r="M3899" i="5"/>
  <c r="M3900" i="5"/>
  <c r="M3901" i="5"/>
  <c r="M3902" i="5"/>
  <c r="M3903" i="5"/>
  <c r="M3904" i="5"/>
  <c r="M3905" i="5"/>
  <c r="M3906" i="5"/>
  <c r="M3907" i="5"/>
  <c r="M3908" i="5"/>
  <c r="M3909" i="5"/>
  <c r="M3910" i="5"/>
  <c r="M3911" i="5"/>
  <c r="M3912" i="5"/>
  <c r="M3913" i="5"/>
  <c r="M3914" i="5"/>
  <c r="M3915" i="5"/>
  <c r="M3916" i="5"/>
  <c r="M3917" i="5"/>
  <c r="M3918" i="5"/>
  <c r="M3919" i="5"/>
  <c r="M3920" i="5"/>
  <c r="M3921" i="5"/>
  <c r="M3922" i="5"/>
  <c r="M3923" i="5"/>
  <c r="M3924" i="5"/>
  <c r="M3925" i="5"/>
  <c r="M3926" i="5"/>
  <c r="M3927" i="5"/>
  <c r="M3928" i="5"/>
  <c r="M3929" i="5"/>
  <c r="M3930" i="5"/>
  <c r="M3931" i="5"/>
  <c r="M3932" i="5"/>
  <c r="M3933" i="5"/>
  <c r="M3934" i="5"/>
  <c r="M3935" i="5"/>
  <c r="M3936" i="5"/>
  <c r="M3937" i="5"/>
  <c r="M3938" i="5"/>
  <c r="M3939" i="5"/>
  <c r="M3940" i="5"/>
  <c r="M3941" i="5"/>
  <c r="M3942" i="5"/>
  <c r="M3943" i="5"/>
  <c r="M3944" i="5"/>
  <c r="M3945" i="5"/>
  <c r="M3946" i="5"/>
  <c r="M3947" i="5"/>
  <c r="M3948" i="5"/>
  <c r="M3949" i="5"/>
  <c r="M3950" i="5"/>
  <c r="M3951" i="5"/>
  <c r="M3952" i="5"/>
  <c r="M3953" i="5"/>
  <c r="M3954" i="5"/>
  <c r="M3955" i="5"/>
  <c r="M3956" i="5"/>
  <c r="M3957" i="5"/>
  <c r="M3958" i="5"/>
  <c r="M3959" i="5"/>
  <c r="M3960" i="5"/>
  <c r="M3961" i="5"/>
  <c r="M3962" i="5"/>
  <c r="M3963" i="5"/>
  <c r="M3964" i="5"/>
  <c r="M3965" i="5"/>
  <c r="M3966" i="5"/>
  <c r="M3967" i="5"/>
  <c r="M3968" i="5"/>
  <c r="M3969" i="5"/>
  <c r="M3970" i="5"/>
  <c r="M3971" i="5"/>
  <c r="M3972" i="5"/>
  <c r="M3973" i="5"/>
  <c r="M3974" i="5"/>
  <c r="M3975" i="5"/>
  <c r="M3976" i="5"/>
  <c r="M3977" i="5"/>
  <c r="M3978" i="5"/>
  <c r="M3979" i="5"/>
  <c r="M3980" i="5"/>
  <c r="M3981" i="5"/>
  <c r="M3982" i="5"/>
  <c r="M3983" i="5"/>
  <c r="M3984" i="5"/>
  <c r="M3985" i="5"/>
  <c r="M3986" i="5"/>
  <c r="M3987" i="5"/>
  <c r="M3988" i="5"/>
  <c r="M3989" i="5"/>
  <c r="M3990" i="5"/>
  <c r="M3991" i="5"/>
  <c r="M3992" i="5"/>
  <c r="M3993" i="5"/>
  <c r="M3994" i="5"/>
  <c r="M3995" i="5"/>
  <c r="M3996" i="5"/>
  <c r="M3997" i="5"/>
  <c r="M3998" i="5"/>
  <c r="M3999" i="5"/>
  <c r="M4000" i="5"/>
  <c r="M4001" i="5"/>
  <c r="M4002" i="5"/>
  <c r="M4003" i="5"/>
  <c r="M4004" i="5"/>
  <c r="M4005" i="5"/>
  <c r="M4006" i="5"/>
  <c r="M4007" i="5"/>
  <c r="M4008" i="5"/>
  <c r="M4009" i="5"/>
  <c r="M4010" i="5"/>
  <c r="M4011" i="5"/>
  <c r="M4012" i="5"/>
  <c r="M4013" i="5"/>
  <c r="M4014" i="5"/>
  <c r="M4015" i="5"/>
  <c r="M4016" i="5"/>
  <c r="M4017" i="5"/>
  <c r="M4018" i="5"/>
  <c r="M4019" i="5"/>
  <c r="M4020" i="5"/>
  <c r="M4021" i="5"/>
  <c r="M4022" i="5"/>
  <c r="M4023" i="5"/>
  <c r="M4024" i="5"/>
  <c r="M4025" i="5"/>
  <c r="M4026" i="5"/>
  <c r="M4027" i="5"/>
  <c r="M4028" i="5"/>
  <c r="M4029" i="5"/>
  <c r="M4030" i="5"/>
  <c r="M4031" i="5"/>
  <c r="M4032" i="5"/>
  <c r="M4033" i="5"/>
  <c r="M4034" i="5"/>
  <c r="M4035" i="5"/>
  <c r="M4036" i="5"/>
  <c r="M4037" i="5"/>
  <c r="M4038" i="5"/>
  <c r="M4039" i="5"/>
  <c r="M4040" i="5"/>
  <c r="M4041" i="5"/>
  <c r="M4042" i="5"/>
  <c r="M4043" i="5"/>
  <c r="M4044" i="5"/>
  <c r="M4045" i="5"/>
  <c r="M4046" i="5"/>
  <c r="M4047" i="5"/>
  <c r="M4048" i="5"/>
  <c r="M4049" i="5"/>
  <c r="M4050" i="5"/>
  <c r="M4051" i="5"/>
  <c r="M4052" i="5"/>
  <c r="M4053" i="5"/>
  <c r="M4054" i="5"/>
  <c r="M4055" i="5"/>
  <c r="M4056" i="5"/>
  <c r="M4057" i="5"/>
  <c r="M4058" i="5"/>
  <c r="M4059" i="5"/>
  <c r="M4060" i="5"/>
  <c r="M4061" i="5"/>
  <c r="M4062" i="5"/>
  <c r="M4063" i="5"/>
  <c r="M4064" i="5"/>
  <c r="M4065" i="5"/>
  <c r="M4066" i="5"/>
  <c r="M4067" i="5"/>
  <c r="M4068" i="5"/>
  <c r="M4069" i="5"/>
  <c r="M4070" i="5"/>
  <c r="M4071" i="5"/>
  <c r="M4072" i="5"/>
  <c r="M4073" i="5"/>
  <c r="M4074" i="5"/>
  <c r="M4075" i="5"/>
  <c r="M4076" i="5"/>
  <c r="M4077" i="5"/>
  <c r="M4078" i="5"/>
  <c r="M4079" i="5"/>
  <c r="M4080" i="5"/>
  <c r="M4081" i="5"/>
  <c r="M4082" i="5"/>
  <c r="M4083" i="5"/>
  <c r="M4084" i="5"/>
  <c r="M4085" i="5"/>
  <c r="M4086" i="5"/>
  <c r="M4087" i="5"/>
  <c r="M4088" i="5"/>
  <c r="M4089" i="5"/>
  <c r="M4090" i="5"/>
  <c r="M4091" i="5"/>
  <c r="M4092" i="5"/>
  <c r="M4093" i="5"/>
  <c r="M4094" i="5"/>
  <c r="M4095" i="5"/>
  <c r="M4096" i="5"/>
  <c r="M4097" i="5"/>
  <c r="M4098" i="5"/>
  <c r="M4099" i="5"/>
  <c r="M4100" i="5"/>
  <c r="M4101" i="5"/>
  <c r="M4102" i="5"/>
  <c r="M4103" i="5"/>
  <c r="M4104" i="5"/>
  <c r="M4105" i="5"/>
  <c r="M4106" i="5"/>
  <c r="M4107" i="5"/>
  <c r="M4108" i="5"/>
  <c r="M4109" i="5"/>
  <c r="M4110" i="5"/>
  <c r="M4111" i="5"/>
  <c r="M4112" i="5"/>
  <c r="M4113" i="5"/>
  <c r="M4114" i="5"/>
  <c r="M4115" i="5"/>
  <c r="M4116" i="5"/>
  <c r="M4117" i="5"/>
  <c r="M4118" i="5"/>
  <c r="M4119" i="5"/>
  <c r="M4120" i="5"/>
  <c r="M4121" i="5"/>
  <c r="M4122" i="5"/>
  <c r="M4123" i="5"/>
  <c r="M4124" i="5"/>
  <c r="M4125" i="5"/>
  <c r="M4126" i="5"/>
  <c r="M4127" i="5"/>
  <c r="M4128" i="5"/>
  <c r="M4129" i="5"/>
  <c r="M4130" i="5"/>
  <c r="M4131" i="5"/>
  <c r="M4132" i="5"/>
  <c r="M4133" i="5"/>
  <c r="M4134" i="5"/>
  <c r="M4135" i="5"/>
  <c r="M4136" i="5"/>
  <c r="M4137" i="5"/>
  <c r="M4138" i="5"/>
  <c r="M4139" i="5"/>
  <c r="M4140" i="5"/>
  <c r="M4141" i="5"/>
  <c r="M4142" i="5"/>
  <c r="M4143" i="5"/>
  <c r="M4144" i="5"/>
  <c r="M4145" i="5"/>
  <c r="M4146" i="5"/>
  <c r="M4147" i="5"/>
  <c r="M4148" i="5"/>
  <c r="M4149" i="5"/>
  <c r="M4150" i="5"/>
  <c r="M4151" i="5"/>
  <c r="M4152" i="5"/>
  <c r="M4153" i="5"/>
  <c r="M4154" i="5"/>
  <c r="M4155" i="5"/>
  <c r="M4156" i="5"/>
  <c r="M4157" i="5"/>
  <c r="M4158" i="5"/>
  <c r="M4159" i="5"/>
  <c r="M4160" i="5"/>
  <c r="M4161" i="5"/>
  <c r="M4162" i="5"/>
  <c r="M4163" i="5"/>
  <c r="M4164" i="5"/>
  <c r="M4165" i="5"/>
  <c r="M4166" i="5"/>
  <c r="M4167" i="5"/>
  <c r="M4168" i="5"/>
  <c r="M4169" i="5"/>
  <c r="M4170" i="5"/>
  <c r="M4171" i="5"/>
  <c r="M4172" i="5"/>
  <c r="M4173" i="5"/>
  <c r="M4174" i="5"/>
  <c r="M4175" i="5"/>
  <c r="M4176" i="5"/>
  <c r="M4177" i="5"/>
  <c r="M4178" i="5"/>
  <c r="M4179" i="5"/>
  <c r="M4180" i="5"/>
  <c r="M4181" i="5"/>
  <c r="M4182" i="5"/>
  <c r="M4183" i="5"/>
  <c r="M4184" i="5"/>
  <c r="M4185" i="5"/>
  <c r="M4186" i="5"/>
  <c r="M4187" i="5"/>
  <c r="M4188" i="5"/>
  <c r="M4189" i="5"/>
  <c r="M4190" i="5"/>
  <c r="M4191" i="5"/>
  <c r="M4192" i="5"/>
  <c r="M4193" i="5"/>
  <c r="M4194" i="5"/>
  <c r="M4195" i="5"/>
  <c r="M4196" i="5"/>
  <c r="M4197" i="5"/>
  <c r="M4198" i="5"/>
  <c r="M4199" i="5"/>
  <c r="M4200" i="5"/>
  <c r="M4201" i="5"/>
  <c r="M4202" i="5"/>
  <c r="M4203" i="5"/>
  <c r="M4204" i="5"/>
  <c r="M4205" i="5"/>
  <c r="M4206" i="5"/>
  <c r="M4207" i="5"/>
  <c r="M4208" i="5"/>
  <c r="M4209" i="5"/>
  <c r="M4210" i="5"/>
  <c r="M4211" i="5"/>
  <c r="M4212" i="5"/>
  <c r="M4213" i="5"/>
  <c r="M4214" i="5"/>
  <c r="M4215" i="5"/>
  <c r="M4216" i="5"/>
  <c r="M4217" i="5"/>
  <c r="M4218" i="5"/>
  <c r="M4219" i="5"/>
  <c r="M4220" i="5"/>
  <c r="M4221" i="5"/>
  <c r="M4222" i="5"/>
  <c r="M4223" i="5"/>
  <c r="M4224" i="5"/>
  <c r="M4225" i="5"/>
  <c r="M4226" i="5"/>
  <c r="M4227" i="5"/>
  <c r="M4228" i="5"/>
  <c r="M4229" i="5"/>
  <c r="M4230" i="5"/>
  <c r="M4231" i="5"/>
  <c r="M4232" i="5"/>
  <c r="M4233" i="5"/>
  <c r="M4234" i="5"/>
  <c r="M4235" i="5"/>
  <c r="M4236" i="5"/>
  <c r="M4237" i="5"/>
  <c r="M4238" i="5"/>
  <c r="M4239" i="5"/>
  <c r="M4240" i="5"/>
  <c r="M4241" i="5"/>
  <c r="M4242" i="5"/>
  <c r="M4243" i="5"/>
  <c r="M4244" i="5"/>
  <c r="M4245" i="5"/>
  <c r="M4246" i="5"/>
  <c r="M4247" i="5"/>
  <c r="M4248" i="5"/>
  <c r="M4249" i="5"/>
  <c r="M4250" i="5"/>
  <c r="M4251" i="5"/>
  <c r="M4252" i="5"/>
  <c r="M4253" i="5"/>
  <c r="M4254" i="5"/>
  <c r="M4255" i="5"/>
  <c r="M4256" i="5"/>
  <c r="M4257" i="5"/>
  <c r="M4258" i="5"/>
  <c r="M4259" i="5"/>
  <c r="M4260" i="5"/>
  <c r="M4261" i="5"/>
  <c r="M4262" i="5"/>
  <c r="M4263" i="5"/>
  <c r="M4264" i="5"/>
  <c r="M4265" i="5"/>
  <c r="M4266" i="5"/>
  <c r="M4267" i="5"/>
  <c r="M4268" i="5"/>
  <c r="M4269" i="5"/>
  <c r="M4270" i="5"/>
  <c r="M4271" i="5"/>
  <c r="M4272" i="5"/>
  <c r="M4273" i="5"/>
  <c r="M4274" i="5"/>
  <c r="M4275" i="5"/>
  <c r="M4276" i="5"/>
  <c r="M4277" i="5"/>
  <c r="M4278" i="5"/>
  <c r="M4279" i="5"/>
  <c r="M4280" i="5"/>
  <c r="M4281" i="5"/>
  <c r="M4282" i="5"/>
  <c r="M4283" i="5"/>
  <c r="M4284" i="5"/>
  <c r="M4285" i="5"/>
  <c r="M4286" i="5"/>
  <c r="M4287" i="5"/>
  <c r="M4288" i="5"/>
  <c r="M4289" i="5"/>
  <c r="M4290" i="5"/>
  <c r="M4291" i="5"/>
  <c r="M4292" i="5"/>
  <c r="M4293" i="5"/>
  <c r="M4294" i="5"/>
  <c r="M4295" i="5"/>
  <c r="M4296" i="5"/>
  <c r="M4297" i="5"/>
  <c r="M4298" i="5"/>
  <c r="M4299" i="5"/>
  <c r="M4300" i="5"/>
  <c r="M4301" i="5"/>
  <c r="M4302" i="5"/>
  <c r="M4303" i="5"/>
  <c r="M4304" i="5"/>
  <c r="M4305" i="5"/>
  <c r="M4306" i="5"/>
  <c r="M4307" i="5"/>
  <c r="M4308" i="5"/>
  <c r="M4309" i="5"/>
  <c r="M4310" i="5"/>
  <c r="M4311" i="5"/>
  <c r="M4312" i="5"/>
  <c r="M4313" i="5"/>
  <c r="M4314" i="5"/>
  <c r="M4315" i="5"/>
  <c r="M4316" i="5"/>
  <c r="M4317" i="5"/>
  <c r="M4318" i="5"/>
  <c r="M4319" i="5"/>
  <c r="M4320" i="5"/>
  <c r="M4321" i="5"/>
  <c r="M4322" i="5"/>
  <c r="M4323" i="5"/>
  <c r="M4324" i="5"/>
  <c r="M4325" i="5"/>
  <c r="M4326" i="5"/>
  <c r="M4327" i="5"/>
  <c r="M4328" i="5"/>
  <c r="M4329" i="5"/>
  <c r="M4330" i="5"/>
  <c r="M4331" i="5"/>
  <c r="M4332" i="5"/>
  <c r="M4333" i="5"/>
  <c r="M4334" i="5"/>
  <c r="M4335" i="5"/>
  <c r="M4336" i="5"/>
  <c r="M4337" i="5"/>
  <c r="M4338" i="5"/>
  <c r="M4339" i="5"/>
  <c r="M4340" i="5"/>
  <c r="M4341" i="5"/>
  <c r="M4342" i="5"/>
  <c r="M4343" i="5"/>
  <c r="M4344" i="5"/>
  <c r="M4345" i="5"/>
  <c r="M4346" i="5"/>
  <c r="M4347" i="5"/>
  <c r="M4348" i="5"/>
  <c r="M4349" i="5"/>
  <c r="M4350" i="5"/>
  <c r="M4351" i="5"/>
  <c r="M4352" i="5"/>
  <c r="M4353" i="5"/>
  <c r="M4354" i="5"/>
  <c r="M4355" i="5"/>
  <c r="M4356" i="5"/>
  <c r="M4357" i="5"/>
  <c r="M4358" i="5"/>
  <c r="M4359" i="5"/>
  <c r="M4360" i="5"/>
  <c r="M4361" i="5"/>
  <c r="M4362" i="5"/>
  <c r="M4363" i="5"/>
  <c r="M4364" i="5"/>
  <c r="M4365" i="5"/>
  <c r="M4366" i="5"/>
  <c r="M4367" i="5"/>
  <c r="M4368" i="5"/>
  <c r="M4369" i="5"/>
  <c r="M4370" i="5"/>
  <c r="M4371" i="5"/>
  <c r="M4372" i="5"/>
  <c r="M4373" i="5"/>
  <c r="M4374" i="5"/>
  <c r="M4375" i="5"/>
  <c r="M4376" i="5"/>
  <c r="M4377" i="5"/>
  <c r="M4378" i="5"/>
  <c r="M4379" i="5"/>
  <c r="M4380" i="5"/>
  <c r="M4381" i="5"/>
  <c r="M4382" i="5"/>
  <c r="M4383" i="5"/>
  <c r="M4384" i="5"/>
  <c r="M4385" i="5"/>
  <c r="M4386" i="5"/>
  <c r="M4387" i="5"/>
  <c r="M4388" i="5"/>
  <c r="M4389" i="5"/>
  <c r="M4390" i="5"/>
  <c r="M4391" i="5"/>
  <c r="M4392" i="5"/>
  <c r="M4393" i="5"/>
  <c r="M4394" i="5"/>
  <c r="M4395" i="5"/>
  <c r="M4396" i="5"/>
  <c r="M4397" i="5"/>
  <c r="M4398" i="5"/>
  <c r="M4399" i="5"/>
  <c r="M4400" i="5"/>
  <c r="M4401" i="5"/>
  <c r="M4402" i="5"/>
  <c r="M4403" i="5"/>
  <c r="M4404" i="5"/>
  <c r="M4405" i="5"/>
  <c r="M4406" i="5"/>
  <c r="M4407" i="5"/>
  <c r="M4408" i="5"/>
  <c r="M4409" i="5"/>
  <c r="M4410" i="5"/>
  <c r="M4411" i="5"/>
  <c r="M4412" i="5"/>
  <c r="M4413" i="5"/>
  <c r="M4414" i="5"/>
  <c r="M4415" i="5"/>
  <c r="M4416" i="5"/>
  <c r="M4417" i="5"/>
  <c r="M4418" i="5"/>
  <c r="M4419" i="5"/>
  <c r="M4420" i="5"/>
  <c r="M4421" i="5"/>
  <c r="M4422" i="5"/>
  <c r="M4423" i="5"/>
  <c r="M4424" i="5"/>
  <c r="M4425" i="5"/>
  <c r="M4426" i="5"/>
  <c r="M4427" i="5"/>
  <c r="M4428" i="5"/>
  <c r="M4429" i="5"/>
  <c r="M4430" i="5"/>
  <c r="M4431" i="5"/>
  <c r="M4432" i="5"/>
  <c r="M4433" i="5"/>
  <c r="M4434" i="5"/>
  <c r="M4435" i="5"/>
  <c r="M4436" i="5"/>
  <c r="M4437" i="5"/>
  <c r="M4438" i="5"/>
  <c r="M4439" i="5"/>
  <c r="M4440" i="5"/>
  <c r="M4441" i="5"/>
  <c r="M4442" i="5"/>
  <c r="M4443" i="5"/>
  <c r="M4444" i="5"/>
  <c r="M4445" i="5"/>
  <c r="M4446" i="5"/>
  <c r="M4447" i="5"/>
  <c r="M4448" i="5"/>
  <c r="M4449" i="5"/>
  <c r="M4450" i="5"/>
  <c r="M4451" i="5"/>
  <c r="M4452" i="5"/>
  <c r="M4453" i="5"/>
  <c r="M4454" i="5"/>
  <c r="M4455" i="5"/>
  <c r="M4456" i="5"/>
  <c r="M4457" i="5"/>
  <c r="M4458" i="5"/>
  <c r="M4459" i="5"/>
  <c r="M4460" i="5"/>
  <c r="M4461" i="5"/>
  <c r="M4462" i="5"/>
  <c r="M4463" i="5"/>
  <c r="M4464" i="5"/>
  <c r="M4465" i="5"/>
  <c r="M4466" i="5"/>
  <c r="M4467" i="5"/>
  <c r="M4468" i="5"/>
  <c r="M4469" i="5"/>
  <c r="M4470" i="5"/>
  <c r="M4471" i="5"/>
  <c r="M4472" i="5"/>
  <c r="M4473" i="5"/>
  <c r="M4474" i="5"/>
  <c r="M4475" i="5"/>
  <c r="M4476" i="5"/>
  <c r="M4477" i="5"/>
  <c r="M4478" i="5"/>
  <c r="M4479" i="5"/>
  <c r="M4480" i="5"/>
  <c r="M4481" i="5"/>
  <c r="M4482" i="5"/>
  <c r="M4483" i="5"/>
  <c r="M4484" i="5"/>
  <c r="M4485" i="5"/>
  <c r="M4486" i="5"/>
  <c r="M4487" i="5"/>
  <c r="M4488" i="5"/>
  <c r="M4489" i="5"/>
  <c r="M4490" i="5"/>
  <c r="M4491" i="5"/>
  <c r="M4492" i="5"/>
  <c r="M4493" i="5"/>
  <c r="M4494" i="5"/>
  <c r="M4495" i="5"/>
  <c r="M4496" i="5"/>
  <c r="M4497" i="5"/>
  <c r="M4498" i="5"/>
  <c r="M4499" i="5"/>
  <c r="M4500" i="5"/>
  <c r="M4501" i="5"/>
  <c r="M4502" i="5"/>
  <c r="M4503" i="5"/>
  <c r="M4504" i="5"/>
  <c r="M4505" i="5"/>
  <c r="M4506" i="5"/>
  <c r="M4507" i="5"/>
  <c r="M4508" i="5"/>
  <c r="M4509" i="5"/>
  <c r="M4510" i="5"/>
  <c r="M4511" i="5"/>
  <c r="M4512" i="5"/>
  <c r="M4513" i="5"/>
  <c r="M4514" i="5"/>
  <c r="M4515" i="5"/>
  <c r="M4516" i="5"/>
  <c r="M4517" i="5"/>
  <c r="M4518" i="5"/>
  <c r="M4519" i="5"/>
  <c r="M4520" i="5"/>
  <c r="M4521" i="5"/>
  <c r="M4522" i="5"/>
  <c r="M4523" i="5"/>
  <c r="M4524" i="5"/>
  <c r="M4525" i="5"/>
  <c r="M4526" i="5"/>
  <c r="M4527" i="5"/>
  <c r="M4528" i="5"/>
  <c r="M4529" i="5"/>
  <c r="M4530" i="5"/>
  <c r="M4531" i="5"/>
  <c r="M4532" i="5"/>
  <c r="M4533" i="5"/>
  <c r="M4534" i="5"/>
  <c r="M4535" i="5"/>
  <c r="M4536" i="5"/>
  <c r="M4537" i="5"/>
  <c r="M4538" i="5"/>
  <c r="M4539" i="5"/>
  <c r="M4540" i="5"/>
  <c r="M4541" i="5"/>
  <c r="M4542" i="5"/>
  <c r="M4543" i="5"/>
  <c r="M4544" i="5"/>
  <c r="M4545" i="5"/>
  <c r="M4546" i="5"/>
  <c r="M4547" i="5"/>
  <c r="M4548" i="5"/>
  <c r="M4549" i="5"/>
  <c r="M4550" i="5"/>
  <c r="M4551" i="5"/>
  <c r="M4552" i="5"/>
  <c r="M4553" i="5"/>
  <c r="M4554" i="5"/>
  <c r="M4555" i="5"/>
  <c r="M4556" i="5"/>
  <c r="M4557" i="5"/>
  <c r="M4558" i="5"/>
  <c r="M4559" i="5"/>
  <c r="M4560" i="5"/>
  <c r="M4561" i="5"/>
  <c r="M4562" i="5"/>
  <c r="M4563" i="5"/>
  <c r="M4564" i="5"/>
  <c r="M4565" i="5"/>
  <c r="M4566" i="5"/>
  <c r="M4567" i="5"/>
  <c r="M4568" i="5"/>
  <c r="M4569" i="5"/>
  <c r="M4570" i="5"/>
  <c r="M4571" i="5"/>
  <c r="M4572" i="5"/>
  <c r="M4573" i="5"/>
  <c r="M4574" i="5"/>
  <c r="M4575" i="5"/>
  <c r="M4576" i="5"/>
  <c r="M4577" i="5"/>
  <c r="M4578" i="5"/>
  <c r="M4579" i="5"/>
  <c r="M4580" i="5"/>
  <c r="M4581" i="5"/>
  <c r="M4582" i="5"/>
  <c r="M4583" i="5"/>
  <c r="M4584" i="5"/>
  <c r="M4585" i="5"/>
  <c r="M4586" i="5"/>
  <c r="M4587" i="5"/>
  <c r="M4588" i="5"/>
  <c r="M4589" i="5"/>
  <c r="M4590" i="5"/>
  <c r="M4591" i="5"/>
  <c r="M4592" i="5"/>
  <c r="M4593" i="5"/>
  <c r="M4594" i="5"/>
  <c r="M4595" i="5"/>
  <c r="M4596" i="5"/>
  <c r="M4597" i="5"/>
  <c r="M4598" i="5"/>
  <c r="M4599" i="5"/>
  <c r="M4600" i="5"/>
  <c r="M4601" i="5"/>
  <c r="M4602" i="5"/>
  <c r="M4603" i="5"/>
  <c r="M4604" i="5"/>
  <c r="M4605" i="5"/>
  <c r="M4606" i="5"/>
  <c r="M4607" i="5"/>
  <c r="M4608" i="5"/>
  <c r="M4609" i="5"/>
  <c r="M4610" i="5"/>
  <c r="M4611" i="5"/>
  <c r="M4612" i="5"/>
  <c r="M4613" i="5"/>
  <c r="M4614" i="5"/>
  <c r="M4615" i="5"/>
  <c r="M4616" i="5"/>
  <c r="M4617" i="5"/>
  <c r="M4618" i="5"/>
  <c r="M4619" i="5"/>
  <c r="M4620" i="5"/>
  <c r="M4621" i="5"/>
  <c r="M4622" i="5"/>
  <c r="M4623" i="5"/>
  <c r="M4624" i="5"/>
  <c r="M4625" i="5"/>
  <c r="M4626" i="5"/>
  <c r="M4627" i="5"/>
  <c r="M4628" i="5"/>
  <c r="M4629" i="5"/>
  <c r="M4630" i="5"/>
  <c r="M4631" i="5"/>
  <c r="M4632" i="5"/>
  <c r="M4633" i="5"/>
  <c r="M4634" i="5"/>
  <c r="M4635" i="5"/>
  <c r="M4636" i="5"/>
  <c r="M4637" i="5"/>
  <c r="M4638" i="5"/>
  <c r="M4639" i="5"/>
  <c r="M4640" i="5"/>
  <c r="M4641" i="5"/>
  <c r="M4642" i="5"/>
  <c r="M4643" i="5"/>
  <c r="M4644" i="5"/>
  <c r="M4645" i="5"/>
  <c r="M4646" i="5"/>
  <c r="M4647" i="5"/>
  <c r="M4648" i="5"/>
  <c r="M4649" i="5"/>
  <c r="M4650" i="5"/>
  <c r="M4651" i="5"/>
  <c r="M4652" i="5"/>
  <c r="M4653" i="5"/>
  <c r="M4654" i="5"/>
  <c r="M4655" i="5"/>
  <c r="M4656" i="5"/>
  <c r="M4657" i="5"/>
  <c r="M4658" i="5"/>
  <c r="M4659" i="5"/>
  <c r="M4660" i="5"/>
  <c r="M4661" i="5"/>
  <c r="M4662" i="5"/>
  <c r="M4663" i="5"/>
  <c r="M4664" i="5"/>
  <c r="M4665" i="5"/>
  <c r="M4666" i="5"/>
  <c r="M4667" i="5"/>
  <c r="M4668" i="5"/>
  <c r="M4669" i="5"/>
  <c r="M4670" i="5"/>
  <c r="M4671" i="5"/>
  <c r="M4672" i="5"/>
  <c r="M4673" i="5"/>
  <c r="M4674" i="5"/>
  <c r="M4675" i="5"/>
  <c r="M4676" i="5"/>
  <c r="M4677" i="5"/>
  <c r="M4678" i="5"/>
  <c r="M4679" i="5"/>
  <c r="M4680" i="5"/>
  <c r="M4681" i="5"/>
  <c r="M4682" i="5"/>
  <c r="M4683" i="5"/>
  <c r="M4684" i="5"/>
  <c r="M4685" i="5"/>
  <c r="M4686" i="5"/>
  <c r="M4687" i="5"/>
  <c r="M4688" i="5"/>
  <c r="M4689" i="5"/>
  <c r="M4690" i="5"/>
  <c r="M4691" i="5"/>
  <c r="M4692" i="5"/>
  <c r="M4693" i="5"/>
  <c r="M4694" i="5"/>
  <c r="M4695" i="5"/>
  <c r="M4696" i="5"/>
  <c r="M4697" i="5"/>
  <c r="M4698" i="5"/>
  <c r="M4699" i="5"/>
  <c r="M4700" i="5"/>
  <c r="M4701" i="5"/>
  <c r="M4702" i="5"/>
  <c r="M4703" i="5"/>
  <c r="M4704" i="5"/>
  <c r="M4705" i="5"/>
  <c r="M4706" i="5"/>
  <c r="M4707" i="5"/>
  <c r="M4708" i="5"/>
  <c r="M4709" i="5"/>
  <c r="M4710" i="5"/>
  <c r="M4711" i="5"/>
  <c r="M4712" i="5"/>
  <c r="M4713" i="5"/>
  <c r="M4714" i="5"/>
  <c r="M4715" i="5"/>
  <c r="M4716" i="5"/>
  <c r="M4717" i="5"/>
  <c r="M4718" i="5"/>
  <c r="M4719" i="5"/>
  <c r="M4720" i="5"/>
  <c r="M4721" i="5"/>
  <c r="M4722" i="5"/>
  <c r="M4723" i="5"/>
  <c r="M4724" i="5"/>
  <c r="M4725" i="5"/>
  <c r="M4726" i="5"/>
  <c r="M4727" i="5"/>
  <c r="M4728" i="5"/>
  <c r="M4729" i="5"/>
  <c r="M4730" i="5"/>
  <c r="M4731" i="5"/>
  <c r="M4732" i="5"/>
  <c r="M4733" i="5"/>
  <c r="M4734" i="5"/>
  <c r="M4735" i="5"/>
  <c r="M4736" i="5"/>
  <c r="M4737" i="5"/>
  <c r="M4738" i="5"/>
  <c r="M4739" i="5"/>
  <c r="M4740" i="5"/>
  <c r="M4741" i="5"/>
  <c r="M4742" i="5"/>
  <c r="M4743" i="5"/>
  <c r="M4744" i="5"/>
  <c r="M4745" i="5"/>
  <c r="M4746" i="5"/>
  <c r="M4747" i="5"/>
  <c r="M4748" i="5"/>
  <c r="M4749" i="5"/>
  <c r="M4750" i="5"/>
  <c r="M4751" i="5"/>
  <c r="M4752" i="5"/>
  <c r="M4753" i="5"/>
  <c r="M4754" i="5"/>
  <c r="M4755" i="5"/>
  <c r="M4756" i="5"/>
  <c r="M4757" i="5"/>
  <c r="M4758" i="5"/>
  <c r="M4759" i="5"/>
  <c r="M4760" i="5"/>
  <c r="M4761" i="5"/>
  <c r="M4762" i="5"/>
  <c r="M4763" i="5"/>
  <c r="M4764" i="5"/>
  <c r="M4765" i="5"/>
  <c r="M4766" i="5"/>
  <c r="M4767" i="5"/>
  <c r="M4768" i="5"/>
  <c r="M4769" i="5"/>
  <c r="M4770" i="5"/>
  <c r="M4771" i="5"/>
  <c r="M4772" i="5"/>
  <c r="M4773" i="5"/>
  <c r="M4774" i="5"/>
  <c r="M4775" i="5"/>
  <c r="M4776" i="5"/>
  <c r="M4777" i="5"/>
  <c r="M4778" i="5"/>
  <c r="M4779" i="5"/>
  <c r="M4780" i="5"/>
  <c r="M4781" i="5"/>
  <c r="M4782" i="5"/>
  <c r="M4783" i="5"/>
  <c r="M4784" i="5"/>
  <c r="M4785" i="5"/>
  <c r="M4786" i="5"/>
  <c r="M4787" i="5"/>
  <c r="M4788" i="5"/>
  <c r="M4789" i="5"/>
  <c r="M4790" i="5"/>
  <c r="M4791" i="5"/>
  <c r="M4792" i="5"/>
  <c r="M4793" i="5"/>
  <c r="M4794" i="5"/>
  <c r="M4795" i="5"/>
  <c r="M4796" i="5"/>
  <c r="M4797" i="5"/>
  <c r="M4798" i="5"/>
  <c r="M4799" i="5"/>
  <c r="M4800" i="5"/>
  <c r="M4801" i="5"/>
  <c r="M4802" i="5"/>
  <c r="M4803" i="5"/>
  <c r="M4804" i="5"/>
  <c r="M4805" i="5"/>
  <c r="M4806" i="5"/>
  <c r="M4807" i="5"/>
  <c r="M4808" i="5"/>
  <c r="M4809" i="5"/>
  <c r="M4810" i="5"/>
  <c r="M4811" i="5"/>
  <c r="M4812" i="5"/>
  <c r="M4813" i="5"/>
  <c r="M4814" i="5"/>
  <c r="M4815" i="5"/>
  <c r="M4816" i="5"/>
  <c r="M4817" i="5"/>
  <c r="M4818" i="5"/>
  <c r="M4819" i="5"/>
  <c r="M4820" i="5"/>
  <c r="M4821" i="5"/>
  <c r="M4822" i="5"/>
  <c r="M4823" i="5"/>
  <c r="M4824" i="5"/>
  <c r="M4825" i="5"/>
  <c r="M4826" i="5"/>
  <c r="M4827" i="5"/>
  <c r="M4828" i="5"/>
  <c r="M4829" i="5"/>
  <c r="M4830" i="5"/>
  <c r="M4831" i="5"/>
  <c r="M4832" i="5"/>
  <c r="M4833" i="5"/>
  <c r="M4834" i="5"/>
  <c r="M4835" i="5"/>
  <c r="M4836" i="5"/>
  <c r="M4837" i="5"/>
  <c r="M4838" i="5"/>
  <c r="M4839" i="5"/>
  <c r="M4840" i="5"/>
  <c r="M4841" i="5"/>
  <c r="M4842" i="5"/>
  <c r="M4843" i="5"/>
  <c r="M4844" i="5"/>
  <c r="M4845" i="5"/>
  <c r="M4846" i="5"/>
  <c r="M4847" i="5"/>
  <c r="M4848" i="5"/>
  <c r="M4849" i="5"/>
  <c r="M4850" i="5"/>
  <c r="M4851" i="5"/>
  <c r="M4852" i="5"/>
  <c r="M4853" i="5"/>
  <c r="M4854" i="5"/>
  <c r="M4855" i="5"/>
  <c r="M4856" i="5"/>
  <c r="M4857" i="5"/>
  <c r="M4858" i="5"/>
  <c r="M4859" i="5"/>
  <c r="M4860" i="5"/>
  <c r="M4861" i="5"/>
  <c r="M4862" i="5"/>
  <c r="M4863" i="5"/>
  <c r="M4864" i="5"/>
  <c r="M4865" i="5"/>
  <c r="M4866" i="5"/>
  <c r="M4867" i="5"/>
  <c r="M4868" i="5"/>
  <c r="M4869" i="5"/>
  <c r="M4870" i="5"/>
  <c r="M4871" i="5"/>
  <c r="M4872" i="5"/>
  <c r="M4873" i="5"/>
  <c r="M4874" i="5"/>
  <c r="M4875" i="5"/>
  <c r="M4876" i="5"/>
  <c r="M4877" i="5"/>
  <c r="M4878" i="5"/>
  <c r="M4879" i="5"/>
  <c r="M4880" i="5"/>
  <c r="M4881" i="5"/>
  <c r="M4882" i="5"/>
  <c r="M4883" i="5"/>
  <c r="M4884" i="5"/>
  <c r="M4885" i="5"/>
  <c r="M4886" i="5"/>
  <c r="M4887" i="5"/>
  <c r="M4888" i="5"/>
  <c r="M4889" i="5"/>
  <c r="M4890" i="5"/>
  <c r="M4891" i="5"/>
  <c r="M4892" i="5"/>
  <c r="M4893" i="5"/>
  <c r="M4894" i="5"/>
  <c r="M4895" i="5"/>
  <c r="M4896" i="5"/>
  <c r="M4897" i="5"/>
  <c r="M4898" i="5"/>
  <c r="M4899" i="5"/>
  <c r="M4900" i="5"/>
  <c r="M4901" i="5"/>
  <c r="M4902" i="5"/>
  <c r="M4903" i="5"/>
  <c r="M4904" i="5"/>
  <c r="M4905" i="5"/>
  <c r="M4906" i="5"/>
  <c r="M4907" i="5"/>
  <c r="M4908" i="5"/>
  <c r="M4909" i="5"/>
  <c r="M4910" i="5"/>
  <c r="M4911" i="5"/>
  <c r="M4912" i="5"/>
  <c r="M4913" i="5"/>
  <c r="M4914" i="5"/>
  <c r="M4915" i="5"/>
  <c r="M4916" i="5"/>
  <c r="M4917" i="5"/>
  <c r="M4918" i="5"/>
  <c r="M4919" i="5"/>
  <c r="M4920" i="5"/>
  <c r="M4921" i="5"/>
  <c r="M4922" i="5"/>
  <c r="M4923" i="5"/>
  <c r="M4924" i="5"/>
  <c r="M4925" i="5"/>
  <c r="M4926" i="5"/>
  <c r="M4927" i="5"/>
  <c r="M4928" i="5"/>
  <c r="M4929" i="5"/>
  <c r="M4930" i="5"/>
  <c r="M4931" i="5"/>
  <c r="M4932" i="5"/>
  <c r="M4933" i="5"/>
  <c r="M4934" i="5"/>
  <c r="M4935" i="5"/>
  <c r="M4936" i="5"/>
  <c r="M4937" i="5"/>
  <c r="M4938" i="5"/>
  <c r="M4939" i="5"/>
  <c r="M4940" i="5"/>
  <c r="M4941" i="5"/>
  <c r="M4942" i="5"/>
  <c r="M4943" i="5"/>
  <c r="M4944" i="5"/>
  <c r="M4945" i="5"/>
  <c r="M4946" i="5"/>
  <c r="M4947" i="5"/>
  <c r="M4948" i="5"/>
  <c r="M4949" i="5"/>
  <c r="M4950" i="5"/>
  <c r="M4951" i="5"/>
  <c r="M4952" i="5"/>
  <c r="M4953" i="5"/>
  <c r="M4954" i="5"/>
  <c r="M4955" i="5"/>
  <c r="M4956" i="5"/>
  <c r="M4957" i="5"/>
  <c r="M4958" i="5"/>
  <c r="M4959" i="5"/>
  <c r="M4960" i="5"/>
  <c r="M4961" i="5"/>
  <c r="M4962" i="5"/>
  <c r="M4963" i="5"/>
  <c r="M4964" i="5"/>
  <c r="M4965" i="5"/>
  <c r="M4966" i="5"/>
  <c r="M4967" i="5"/>
  <c r="M4968" i="5"/>
  <c r="M4969" i="5"/>
  <c r="M4970" i="5"/>
  <c r="M4971" i="5"/>
  <c r="M4972" i="5"/>
  <c r="M4973" i="5"/>
  <c r="M4974" i="5"/>
  <c r="M4975" i="5"/>
  <c r="M4976" i="5"/>
  <c r="M4977" i="5"/>
  <c r="M4978" i="5"/>
  <c r="M4979" i="5"/>
  <c r="M4980" i="5"/>
  <c r="M4981" i="5"/>
  <c r="M4982" i="5"/>
  <c r="M4983" i="5"/>
  <c r="M4984" i="5"/>
  <c r="M4985" i="5"/>
  <c r="M4986" i="5"/>
  <c r="M4987" i="5"/>
  <c r="M4988" i="5"/>
  <c r="M4989" i="5"/>
  <c r="M4990" i="5"/>
  <c r="M4991" i="5"/>
  <c r="M4992" i="5"/>
  <c r="M4993" i="5"/>
  <c r="M4994" i="5"/>
  <c r="M4995" i="5"/>
  <c r="M4996" i="5"/>
  <c r="M4997" i="5"/>
  <c r="M4998" i="5"/>
  <c r="M4999" i="5"/>
  <c r="M5000" i="5"/>
  <c r="M5001" i="5"/>
  <c r="M5002" i="5"/>
  <c r="M5003" i="5"/>
  <c r="M5004" i="5"/>
  <c r="M5005" i="5"/>
  <c r="M5006" i="5"/>
  <c r="M5007" i="5"/>
  <c r="M5008" i="5"/>
  <c r="M5009" i="5"/>
  <c r="M5010" i="5"/>
  <c r="M5011" i="5"/>
  <c r="M5012" i="5"/>
  <c r="M5013" i="5"/>
  <c r="M5014" i="5"/>
  <c r="M5015" i="5"/>
  <c r="M5016" i="5"/>
  <c r="M5017" i="5"/>
  <c r="M5018" i="5"/>
  <c r="M5019" i="5"/>
  <c r="M5020" i="5"/>
  <c r="M5021" i="5"/>
  <c r="M5022" i="5"/>
  <c r="M5023" i="5"/>
  <c r="M5024" i="5"/>
  <c r="M5025" i="5"/>
  <c r="M5026" i="5"/>
  <c r="M5027" i="5"/>
  <c r="M5028" i="5"/>
  <c r="M5029" i="5"/>
  <c r="M5030" i="5"/>
  <c r="M5031" i="5"/>
  <c r="M5032" i="5"/>
  <c r="M5033" i="5"/>
  <c r="M5034" i="5"/>
  <c r="M5035" i="5"/>
  <c r="M5036" i="5"/>
  <c r="M5037" i="5"/>
  <c r="M5038" i="5"/>
  <c r="M5039" i="5"/>
  <c r="M5040" i="5"/>
  <c r="M5041" i="5"/>
  <c r="M5042" i="5"/>
  <c r="M5043" i="5"/>
  <c r="M5044" i="5"/>
  <c r="M5045" i="5"/>
  <c r="M5046" i="5"/>
  <c r="M5047" i="5"/>
  <c r="M5048" i="5"/>
  <c r="M5049" i="5"/>
  <c r="M5050" i="5"/>
  <c r="M5051" i="5"/>
  <c r="M5052" i="5"/>
  <c r="M5053" i="5"/>
  <c r="M5054" i="5"/>
  <c r="M5055" i="5"/>
  <c r="M5056" i="5"/>
  <c r="M5057" i="5"/>
  <c r="M5058" i="5"/>
  <c r="M5059" i="5"/>
  <c r="M5060" i="5"/>
  <c r="M5061" i="5"/>
  <c r="M5062" i="5"/>
  <c r="M5063" i="5"/>
  <c r="M5064" i="5"/>
  <c r="M5065" i="5"/>
  <c r="M5066" i="5"/>
  <c r="M5067" i="5"/>
  <c r="M5068" i="5"/>
  <c r="M5069" i="5"/>
  <c r="M5070" i="5"/>
  <c r="M5071" i="5"/>
  <c r="M5072" i="5"/>
  <c r="M5073" i="5"/>
  <c r="M5074" i="5"/>
  <c r="M5075" i="5"/>
  <c r="M5076" i="5"/>
  <c r="M5077" i="5"/>
  <c r="M5078" i="5"/>
  <c r="M5079" i="5"/>
  <c r="M5080" i="5"/>
  <c r="M5081" i="5"/>
  <c r="M5082" i="5"/>
  <c r="M5083" i="5"/>
  <c r="M5084" i="5"/>
  <c r="M5085" i="5"/>
  <c r="M5086" i="5"/>
  <c r="M5087" i="5"/>
  <c r="M5088" i="5"/>
  <c r="M5089" i="5"/>
  <c r="M5090" i="5"/>
  <c r="M5091" i="5"/>
  <c r="M5092" i="5"/>
  <c r="M5093" i="5"/>
  <c r="M5094" i="5"/>
  <c r="M5095" i="5"/>
  <c r="M5096" i="5"/>
  <c r="M5097" i="5"/>
  <c r="M5098" i="5"/>
  <c r="M5099" i="5"/>
  <c r="M5100" i="5"/>
  <c r="M5101" i="5"/>
  <c r="M5102" i="5"/>
  <c r="M5103" i="5"/>
  <c r="M5104" i="5"/>
  <c r="M5105" i="5"/>
  <c r="M5106" i="5"/>
  <c r="M5107" i="5"/>
  <c r="M5108" i="5"/>
  <c r="M5109" i="5"/>
  <c r="M5110" i="5"/>
  <c r="M5111" i="5"/>
  <c r="M5112" i="5"/>
  <c r="M5113" i="5"/>
  <c r="M5114" i="5"/>
  <c r="M5115" i="5"/>
  <c r="M5116" i="5"/>
  <c r="M5117" i="5"/>
  <c r="M5118" i="5"/>
  <c r="M5119" i="5"/>
  <c r="M5120" i="5"/>
  <c r="M5121" i="5"/>
  <c r="M5122" i="5"/>
  <c r="M5123" i="5"/>
  <c r="M5124" i="5"/>
  <c r="M5125" i="5"/>
  <c r="M5126" i="5"/>
  <c r="M5127" i="5"/>
  <c r="M5128" i="5"/>
  <c r="M5129" i="5"/>
  <c r="M5130" i="5"/>
  <c r="M5131" i="5"/>
  <c r="M5132" i="5"/>
  <c r="M5133" i="5"/>
  <c r="M5134" i="5"/>
  <c r="M5135" i="5"/>
  <c r="M5136" i="5"/>
  <c r="M5137" i="5"/>
  <c r="M5138" i="5"/>
  <c r="M5139" i="5"/>
  <c r="M5140" i="5"/>
  <c r="M5141" i="5"/>
  <c r="M5142" i="5"/>
  <c r="M5143" i="5"/>
  <c r="M5144" i="5"/>
  <c r="M5145" i="5"/>
  <c r="M5146" i="5"/>
  <c r="M5147" i="5"/>
  <c r="M5148" i="5"/>
  <c r="M5149" i="5"/>
  <c r="M5150" i="5"/>
  <c r="M5151" i="5"/>
  <c r="M5152" i="5"/>
  <c r="M5153" i="5"/>
  <c r="M5154" i="5"/>
  <c r="M5155" i="5"/>
  <c r="M5156" i="5"/>
  <c r="M5157" i="5"/>
  <c r="M5158" i="5"/>
  <c r="M5159" i="5"/>
  <c r="M5160" i="5"/>
  <c r="M5161" i="5"/>
  <c r="M5162" i="5"/>
  <c r="M5163" i="5"/>
  <c r="M5164" i="5"/>
  <c r="M5165" i="5"/>
  <c r="M5166" i="5"/>
  <c r="M5167" i="5"/>
  <c r="M5168" i="5"/>
  <c r="M5169" i="5"/>
  <c r="M5170" i="5"/>
  <c r="M5171" i="5"/>
  <c r="M5172" i="5"/>
  <c r="M5173" i="5"/>
  <c r="M5174" i="5"/>
  <c r="M5175" i="5"/>
  <c r="M5176" i="5"/>
  <c r="M5177" i="5"/>
  <c r="M5178" i="5"/>
  <c r="M5179" i="5"/>
  <c r="M5180" i="5"/>
  <c r="M5181" i="5"/>
  <c r="M5182" i="5"/>
  <c r="M5183" i="5"/>
  <c r="M5184" i="5"/>
  <c r="M5185" i="5"/>
  <c r="M5186" i="5"/>
  <c r="M5187" i="5"/>
  <c r="M5188" i="5"/>
  <c r="M5189" i="5"/>
  <c r="M5190" i="5"/>
  <c r="M5191" i="5"/>
  <c r="M5192" i="5"/>
  <c r="M5193" i="5"/>
  <c r="M5194" i="5"/>
  <c r="M5195" i="5"/>
  <c r="M5196" i="5"/>
  <c r="M5197" i="5"/>
  <c r="M5198" i="5"/>
  <c r="M5199" i="5"/>
  <c r="M5200" i="5"/>
  <c r="M5201" i="5"/>
  <c r="M5202" i="5"/>
  <c r="M5203" i="5"/>
  <c r="M5204" i="5"/>
  <c r="M5205" i="5"/>
  <c r="M5206" i="5"/>
  <c r="M5207" i="5"/>
  <c r="M5208" i="5"/>
  <c r="M5209" i="5"/>
  <c r="M5210" i="5"/>
  <c r="M5211" i="5"/>
  <c r="M5212" i="5"/>
  <c r="M5213" i="5"/>
  <c r="M5214" i="5"/>
  <c r="M5215" i="5"/>
  <c r="M5216" i="5"/>
  <c r="M5217" i="5"/>
  <c r="M5218" i="5"/>
  <c r="M5219" i="5"/>
  <c r="M5220" i="5"/>
  <c r="M5221" i="5"/>
  <c r="M5222" i="5"/>
  <c r="M5223" i="5"/>
  <c r="M5224" i="5"/>
  <c r="M5225" i="5"/>
  <c r="M5226" i="5"/>
  <c r="M5227" i="5"/>
  <c r="M5228" i="5"/>
  <c r="M5229" i="5"/>
  <c r="M5230" i="5"/>
  <c r="M5231" i="5"/>
  <c r="M5232" i="5"/>
  <c r="M5233" i="5"/>
  <c r="M5234" i="5"/>
  <c r="M5235" i="5"/>
  <c r="M5236" i="5"/>
  <c r="M5237" i="5"/>
  <c r="M5238" i="5"/>
  <c r="M5239" i="5"/>
  <c r="M5240" i="5"/>
  <c r="M5241" i="5"/>
  <c r="M5242" i="5"/>
  <c r="M5243" i="5"/>
  <c r="M5244" i="5"/>
  <c r="M5245" i="5"/>
  <c r="M5246" i="5"/>
  <c r="M5247" i="5"/>
  <c r="M5248" i="5"/>
  <c r="M5249" i="5"/>
  <c r="M5250" i="5"/>
  <c r="M5251" i="5"/>
  <c r="M5252" i="5"/>
  <c r="M5253" i="5"/>
  <c r="M5254" i="5"/>
  <c r="M5255" i="5"/>
  <c r="M5256" i="5"/>
  <c r="M5257" i="5"/>
  <c r="M5258" i="5"/>
  <c r="M5259" i="5"/>
  <c r="M5260" i="5"/>
  <c r="M5261" i="5"/>
  <c r="M5262" i="5"/>
  <c r="M5263" i="5"/>
  <c r="M5264" i="5"/>
  <c r="M5265" i="5"/>
  <c r="M5266" i="5"/>
  <c r="M5267" i="5"/>
  <c r="M5268" i="5"/>
  <c r="M5269" i="5"/>
  <c r="M5270" i="5"/>
  <c r="M5271" i="5"/>
  <c r="M5272" i="5"/>
  <c r="M5273" i="5"/>
  <c r="M5274" i="5"/>
  <c r="M5275" i="5"/>
  <c r="M5276" i="5"/>
  <c r="M5277" i="5"/>
  <c r="M5278" i="5"/>
  <c r="M5279" i="5"/>
  <c r="M5280" i="5"/>
  <c r="M5281" i="5"/>
  <c r="M5282" i="5"/>
  <c r="M5283" i="5"/>
  <c r="M5284" i="5"/>
  <c r="M5285" i="5"/>
  <c r="M5286" i="5"/>
  <c r="M5287" i="5"/>
  <c r="M5288" i="5"/>
  <c r="M5289" i="5"/>
  <c r="M5290" i="5"/>
  <c r="M5291" i="5"/>
  <c r="M5292" i="5"/>
  <c r="M5293" i="5"/>
  <c r="M5294" i="5"/>
  <c r="M5295" i="5"/>
  <c r="M5296" i="5"/>
  <c r="M5297" i="5"/>
  <c r="M5298" i="5"/>
  <c r="M5299" i="5"/>
  <c r="M5300" i="5"/>
  <c r="M5301" i="5"/>
  <c r="M5302" i="5"/>
  <c r="M5303" i="5"/>
  <c r="M5304" i="5"/>
  <c r="M5305" i="5"/>
  <c r="M5306" i="5"/>
  <c r="M5307" i="5"/>
  <c r="M5308" i="5"/>
  <c r="M5309" i="5"/>
  <c r="M5310" i="5"/>
  <c r="M5311" i="5"/>
  <c r="M5312" i="5"/>
  <c r="M5313" i="5"/>
  <c r="M5314" i="5"/>
  <c r="M5315" i="5"/>
  <c r="M5316" i="5"/>
  <c r="M5317" i="5"/>
  <c r="M5318" i="5"/>
  <c r="M5319" i="5"/>
  <c r="M5320" i="5"/>
  <c r="M5321" i="5"/>
  <c r="M5322" i="5"/>
  <c r="M5323" i="5"/>
  <c r="M5324" i="5"/>
  <c r="M5325" i="5"/>
  <c r="M5326" i="5"/>
  <c r="M5327" i="5"/>
  <c r="M5328" i="5"/>
  <c r="M5329" i="5"/>
  <c r="M5330" i="5"/>
  <c r="M5331" i="5"/>
  <c r="M5332" i="5"/>
  <c r="M5333" i="5"/>
  <c r="M5334" i="5"/>
  <c r="M5335" i="5"/>
  <c r="M5336" i="5"/>
  <c r="M5337" i="5"/>
  <c r="M5338" i="5"/>
  <c r="M5339" i="5"/>
  <c r="M5340" i="5"/>
  <c r="M5341" i="5"/>
  <c r="M5342" i="5"/>
  <c r="M5343" i="5"/>
  <c r="M5344" i="5"/>
  <c r="M5345" i="5"/>
  <c r="M5346" i="5"/>
  <c r="M5347" i="5"/>
  <c r="M5348" i="5"/>
  <c r="M5349" i="5"/>
  <c r="M5350" i="5"/>
  <c r="M5351" i="5"/>
  <c r="M5352" i="5"/>
  <c r="M5353" i="5"/>
  <c r="M5354" i="5"/>
  <c r="M5355" i="5"/>
  <c r="M5356" i="5"/>
  <c r="M5357" i="5"/>
  <c r="M5358" i="5"/>
  <c r="M5359" i="5"/>
  <c r="M5360" i="5"/>
  <c r="M5361" i="5"/>
  <c r="M5362" i="5"/>
  <c r="M5363" i="5"/>
  <c r="M5364" i="5"/>
  <c r="M5365" i="5"/>
  <c r="M5366" i="5"/>
  <c r="M5367" i="5"/>
  <c r="M5368" i="5"/>
  <c r="M5369" i="5"/>
  <c r="M5370" i="5"/>
  <c r="M5371" i="5"/>
  <c r="M5372" i="5"/>
  <c r="M5373" i="5"/>
  <c r="M5374" i="5"/>
  <c r="M5375" i="5"/>
  <c r="M5376" i="5"/>
  <c r="M5377" i="5"/>
  <c r="M5378" i="5"/>
  <c r="M5379" i="5"/>
  <c r="M5380" i="5"/>
  <c r="M5381" i="5"/>
  <c r="M5382" i="5"/>
  <c r="M5383" i="5"/>
  <c r="M5384" i="5"/>
  <c r="M5385" i="5"/>
  <c r="M5386" i="5"/>
  <c r="M5387" i="5"/>
  <c r="M5388" i="5"/>
  <c r="M5389" i="5"/>
  <c r="M5390" i="5"/>
  <c r="M5391" i="5"/>
  <c r="M5392" i="5"/>
  <c r="M5393" i="5"/>
  <c r="M5394" i="5"/>
  <c r="M5395" i="5"/>
  <c r="M5396" i="5"/>
  <c r="M5397" i="5"/>
  <c r="M5398" i="5"/>
  <c r="M5399" i="5"/>
  <c r="M5400" i="5"/>
  <c r="M5401" i="5"/>
  <c r="M5402" i="5"/>
  <c r="M5403" i="5"/>
  <c r="M5404" i="5"/>
  <c r="M5405" i="5"/>
  <c r="M5406" i="5"/>
  <c r="M5407" i="5"/>
  <c r="M5408" i="5"/>
  <c r="M5409" i="5"/>
  <c r="M5410" i="5"/>
  <c r="M5411" i="5"/>
  <c r="M5412" i="5"/>
  <c r="M5413" i="5"/>
  <c r="M5414" i="5"/>
  <c r="M5415" i="5"/>
  <c r="M5416" i="5"/>
  <c r="M5417" i="5"/>
  <c r="M5418" i="5"/>
  <c r="M5419" i="5"/>
  <c r="M5420" i="5"/>
  <c r="M5421" i="5"/>
  <c r="M5422" i="5"/>
  <c r="M5423" i="5"/>
  <c r="M5424" i="5"/>
  <c r="M5425" i="5"/>
  <c r="M5426" i="5"/>
  <c r="M5427" i="5"/>
  <c r="M5428" i="5"/>
  <c r="M5429" i="5"/>
  <c r="M5430" i="5"/>
  <c r="M5431" i="5"/>
  <c r="M5432" i="5"/>
  <c r="M5433" i="5"/>
  <c r="M5434" i="5"/>
  <c r="M5435" i="5"/>
  <c r="M5436" i="5"/>
  <c r="M5437" i="5"/>
  <c r="M5438" i="5"/>
  <c r="M5439" i="5"/>
  <c r="M5440" i="5"/>
  <c r="M5441" i="5"/>
  <c r="M5442" i="5"/>
  <c r="M5443" i="5"/>
  <c r="M5444" i="5"/>
  <c r="M5445" i="5"/>
  <c r="M5446" i="5"/>
  <c r="M5447" i="5"/>
  <c r="M5448" i="5"/>
  <c r="M5449" i="5"/>
  <c r="M5450" i="5"/>
  <c r="M5451" i="5"/>
  <c r="M5452" i="5"/>
  <c r="M5453" i="5"/>
  <c r="M5454" i="5"/>
  <c r="M5455" i="5"/>
  <c r="M5456" i="5"/>
  <c r="M5457" i="5"/>
  <c r="M5458" i="5"/>
  <c r="M5459" i="5"/>
  <c r="M5460" i="5"/>
  <c r="M5461" i="5"/>
  <c r="M5462" i="5"/>
  <c r="M5463" i="5"/>
  <c r="M5464" i="5"/>
  <c r="M5465" i="5"/>
  <c r="M5466" i="5"/>
  <c r="M5467" i="5"/>
  <c r="M5468" i="5"/>
  <c r="M5469" i="5"/>
  <c r="M5470" i="5"/>
  <c r="M5471" i="5"/>
  <c r="M5472" i="5"/>
  <c r="M5473" i="5"/>
  <c r="M5474" i="5"/>
  <c r="M5475" i="5"/>
  <c r="M5476" i="5"/>
  <c r="M5477" i="5"/>
  <c r="M5478" i="5"/>
  <c r="M5479" i="5"/>
  <c r="M5480" i="5"/>
  <c r="M5481" i="5"/>
  <c r="M5482" i="5"/>
  <c r="M5483" i="5"/>
  <c r="M5484" i="5"/>
  <c r="M5485" i="5"/>
  <c r="M5486" i="5"/>
  <c r="M5487" i="5"/>
  <c r="M5488" i="5"/>
  <c r="M5489" i="5"/>
  <c r="M5490" i="5"/>
  <c r="M5491" i="5"/>
  <c r="M5492" i="5"/>
  <c r="M5493" i="5"/>
  <c r="A12" i="3"/>
  <c r="A11" i="3"/>
  <c r="A10" i="3"/>
  <c r="A9" i="3"/>
  <c r="A8" i="3"/>
  <c r="C11" i="3"/>
  <c r="C12" i="3" s="1"/>
  <c r="C10" i="3"/>
  <c r="H12" i="3" l="1"/>
  <c r="J4" i="1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38270E2-26F0-4285-ACF2-9909B72D66FF}" keepAlive="1" name="Query - V3" description="Connection to the 'V3' query in the workbook." type="5" refreshedVersion="8" background="1" saveData="1">
    <dbPr connection="Provider=Microsoft.Mashup.OleDb.1;Data Source=$Workbook$;Location=V3;Extended Properties=&quot;&quot;" command="SELECT * FROM [V3]"/>
  </connection>
  <connection id="2" xr16:uid="{F5EEABA0-1CA4-4A19-9374-47A9F3AB67DD}" keepAlive="1" name="Query - V3 (2)" description="Connection to the 'V3 (2)' query in the workbook." type="5" refreshedVersion="8" background="1" saveData="1">
    <dbPr connection="Provider=Microsoft.Mashup.OleDb.1;Data Source=$Workbook$;Location=&quot;V3 (2)&quot;;Extended Properties=&quot;&quot;" command="SELECT * FROM [V3 (2)]"/>
  </connection>
  <connection id="3" xr16:uid="{5F027BD9-0BBC-48B7-B0A0-F6C8746A87C1}" keepAlive="1" name="Query - V3 (3)" description="Connection to the 'V3 (3)' query in the workbook." type="5" refreshedVersion="8" background="1" saveData="1">
    <dbPr connection="Provider=Microsoft.Mashup.OleDb.1;Data Source=$Workbook$;Location=&quot;V3 (3)&quot;;Extended Properties=&quot;&quot;" command="SELECT * FROM [V3 (3)]"/>
  </connection>
</connections>
</file>

<file path=xl/sharedStrings.xml><?xml version="1.0" encoding="utf-8"?>
<sst xmlns="http://schemas.openxmlformats.org/spreadsheetml/2006/main" count="66095" uniqueCount="100">
  <si>
    <t>Date</t>
  </si>
  <si>
    <t>Year</t>
  </si>
  <si>
    <t>Locality</t>
  </si>
  <si>
    <t>Estimated Value</t>
  </si>
  <si>
    <t>Sale Price</t>
  </si>
  <si>
    <t>Property</t>
  </si>
  <si>
    <t>Residential</t>
  </si>
  <si>
    <t>num_rooms</t>
  </si>
  <si>
    <t>num_bathrooms</t>
  </si>
  <si>
    <t>carpet_area</t>
  </si>
  <si>
    <t>property_tax_rate</t>
  </si>
  <si>
    <t>Face</t>
  </si>
  <si>
    <t>Waterbury</t>
  </si>
  <si>
    <t>Single Family</t>
  </si>
  <si>
    <t>Detached House</t>
  </si>
  <si>
    <t>South</t>
  </si>
  <si>
    <t>East</t>
  </si>
  <si>
    <t>Bridgeport</t>
  </si>
  <si>
    <t>Norwalk</t>
  </si>
  <si>
    <t>Two Family</t>
  </si>
  <si>
    <t>Duplex</t>
  </si>
  <si>
    <t>Greenwich</t>
  </si>
  <si>
    <t>West</t>
  </si>
  <si>
    <t>Three Family</t>
  </si>
  <si>
    <t>Triplex</t>
  </si>
  <si>
    <t>North</t>
  </si>
  <si>
    <t>Fairfield</t>
  </si>
  <si>
    <t>Four Family</t>
  </si>
  <si>
    <t>Fourplex</t>
  </si>
  <si>
    <t>West Hartford</t>
  </si>
  <si>
    <t>Stamford</t>
  </si>
  <si>
    <t>coulmn</t>
  </si>
  <si>
    <t>meaning</t>
  </si>
  <si>
    <t xml:space="preserve">data type </t>
  </si>
  <si>
    <t xml:space="preserve">date of property transaction </t>
  </si>
  <si>
    <t xml:space="preserve">year of transaction </t>
  </si>
  <si>
    <t>location of property</t>
  </si>
  <si>
    <t xml:space="preserve">Estimated/assessed property value  </t>
  </si>
  <si>
    <t>Actual recorded sale price</t>
  </si>
  <si>
    <t>Property classification</t>
  </si>
  <si>
    <t xml:space="preserve">Residential property type </t>
  </si>
  <si>
    <t xml:space="preserve"> Number of rooms</t>
  </si>
  <si>
    <t xml:space="preserve">  Number of bathrooms</t>
  </si>
  <si>
    <t xml:space="preserve"> Carpet area</t>
  </si>
  <si>
    <t xml:space="preserve"> Property tax rate</t>
  </si>
  <si>
    <t xml:space="preserve">date </t>
  </si>
  <si>
    <t>property</t>
  </si>
  <si>
    <t xml:space="preserve">integer </t>
  </si>
  <si>
    <t xml:space="preserve">text </t>
  </si>
  <si>
    <t xml:space="preserve">numeric </t>
  </si>
  <si>
    <t xml:space="preserve">Date </t>
  </si>
  <si>
    <t xml:space="preserve">Year </t>
  </si>
  <si>
    <t xml:space="preserve">              Locality </t>
  </si>
  <si>
    <t xml:space="preserve">sale perice </t>
  </si>
  <si>
    <t xml:space="preserve">example </t>
  </si>
  <si>
    <t>waterbury</t>
  </si>
  <si>
    <t>single family</t>
  </si>
  <si>
    <t>detached house</t>
  </si>
  <si>
    <t>south</t>
  </si>
  <si>
    <t>price per. Sq. ft</t>
  </si>
  <si>
    <t xml:space="preserve">price diffrence </t>
  </si>
  <si>
    <t>pd %</t>
  </si>
  <si>
    <t xml:space="preserve">sale status </t>
  </si>
  <si>
    <t>price per sq.ft.</t>
  </si>
  <si>
    <t>price diffrence %</t>
  </si>
  <si>
    <t>sales status</t>
  </si>
  <si>
    <t>actual sale pricec / carpet area</t>
  </si>
  <si>
    <t>diff between actual and estimeted price</t>
  </si>
  <si>
    <t>Percentage difference between actual and estimated value</t>
  </si>
  <si>
    <t>Indicates whether sale price was above, below, or equal to estimated value</t>
  </si>
  <si>
    <t xml:space="preserve">percentage </t>
  </si>
  <si>
    <t>above estimated</t>
  </si>
  <si>
    <t xml:space="preserve">max ssale </t>
  </si>
  <si>
    <t xml:space="preserve">min sale </t>
  </si>
  <si>
    <t xml:space="preserve"> avg sale </t>
  </si>
  <si>
    <t xml:space="preserve">median sale </t>
  </si>
  <si>
    <t xml:space="preserve">total sale </t>
  </si>
  <si>
    <t>avg carpet area</t>
  </si>
  <si>
    <t>avg price sq.ft</t>
  </si>
  <si>
    <t>avg rooms</t>
  </si>
  <si>
    <t>Transactions</t>
  </si>
  <si>
    <t>Average Price</t>
  </si>
  <si>
    <t>Total Sales</t>
  </si>
  <si>
    <t>locality analysis</t>
  </si>
  <si>
    <t>Average Sale Price</t>
  </si>
  <si>
    <t>Average ₹/sq.ft.</t>
  </si>
  <si>
    <t>Column Labels</t>
  </si>
  <si>
    <t>Grand Total</t>
  </si>
  <si>
    <t>Row Labels</t>
  </si>
  <si>
    <t>Sum of Sale Price</t>
  </si>
  <si>
    <t>Average of Sale Price</t>
  </si>
  <si>
    <t>Average of price per. Sq. ft</t>
  </si>
  <si>
    <t>Count of Date</t>
  </si>
  <si>
    <t>Sum of Estimated Value</t>
  </si>
  <si>
    <t>property type</t>
  </si>
  <si>
    <t>REAL ESTATE MARKET &amp; INVESTMENT INTELLIGENCE</t>
  </si>
  <si>
    <t>TOTAL TRANSACTION</t>
  </si>
  <si>
    <t xml:space="preserve">TOTAL SALE </t>
  </si>
  <si>
    <t xml:space="preserve">AVG.SALE PRICE </t>
  </si>
  <si>
    <t xml:space="preserve">MEDIAN PRICE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</si>
</sst>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font>
    <font>
      <b/>
      <sz val="16"/>
      <color theme="1"/>
      <name val="Calibri"/>
      <family val="2"/>
    </font>
    <font>
      <b/>
      <sz val="16"/>
      <color theme="0"/>
      <name val="Calibri"/>
      <family val="2"/>
    </font>
    <font>
      <b/>
      <sz val="24"/>
      <color theme="2"/>
      <name val="Calibri"/>
      <family val="2"/>
    </font>
    <font>
      <sz val="11"/>
      <color rgb="FF002060"/>
      <name val="Calibri"/>
      <family val="2"/>
    </font>
    <font>
      <sz val="16"/>
      <color theme="1"/>
      <name val="Calibri"/>
      <family val="2"/>
    </font>
  </fonts>
  <fills count="6">
    <fill>
      <patternFill patternType="none"/>
    </fill>
    <fill>
      <patternFill patternType="gray125"/>
    </fill>
    <fill>
      <patternFill patternType="solid">
        <fgColor theme="5"/>
        <bgColor theme="5"/>
      </patternFill>
    </fill>
    <fill>
      <patternFill patternType="solid">
        <fgColor theme="7" tint="-0.249977111117893"/>
        <bgColor indexed="64"/>
      </patternFill>
    </fill>
    <fill>
      <patternFill patternType="solid">
        <fgColor theme="2" tint="-9.9978637043366805E-2"/>
        <bgColor indexed="64"/>
      </patternFill>
    </fill>
    <fill>
      <patternFill patternType="solid">
        <fgColor theme="9" tint="0.59999389629810485"/>
        <bgColor indexed="64"/>
      </patternFill>
    </fill>
  </fills>
  <borders count="4">
    <border>
      <left/>
      <right/>
      <top/>
      <bottom/>
      <diagonal/>
    </border>
    <border>
      <left style="thin">
        <color theme="5"/>
      </left>
      <right/>
      <top style="thin">
        <color theme="5"/>
      </top>
      <bottom/>
      <diagonal/>
    </border>
    <border>
      <left/>
      <right/>
      <top style="thin">
        <color theme="5"/>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Alignment="1">
      <alignment horizontal="center"/>
    </xf>
    <xf numFmtId="0" fontId="1" fillId="0" borderId="0" xfId="0" applyFont="1" applyAlignment="1">
      <alignment horizontal="center"/>
    </xf>
    <xf numFmtId="0" fontId="0" fillId="0" borderId="0" xfId="0" applyAlignment="1">
      <alignment vertical="center" wrapText="1"/>
    </xf>
    <xf numFmtId="10" fontId="0" fillId="0" borderId="0" xfId="0" applyNumberFormat="1" applyAlignment="1">
      <alignment horizontal="center"/>
    </xf>
    <xf numFmtId="2" fontId="0" fillId="0" borderId="0" xfId="0" applyNumberFormat="1"/>
    <xf numFmtId="0" fontId="2" fillId="2" borderId="1" xfId="0" applyFont="1" applyFill="1" applyBorder="1" applyAlignment="1">
      <alignment horizontal="center"/>
    </xf>
    <xf numFmtId="0" fontId="2" fillId="2" borderId="2" xfId="0" applyFont="1" applyFill="1" applyBorder="1" applyAlignment="1">
      <alignment horizontal="center"/>
    </xf>
    <xf numFmtId="0" fontId="0" fillId="0" borderId="0" xfId="0" applyAlignment="1">
      <alignment horizontal="right" vertical="center" wrapText="1"/>
    </xf>
    <xf numFmtId="0" fontId="0" fillId="0" borderId="0" xfId="0" pivotButton="1"/>
    <xf numFmtId="0" fontId="0" fillId="0" borderId="0" xfId="0" applyAlignment="1">
      <alignment horizontal="left"/>
    </xf>
    <xf numFmtId="0" fontId="0" fillId="3" borderId="0" xfId="0" applyFill="1"/>
    <xf numFmtId="0" fontId="3" fillId="3" borderId="0" xfId="0" applyFont="1" applyFill="1"/>
    <xf numFmtId="0" fontId="0" fillId="3" borderId="0" xfId="0" applyFill="1" applyAlignment="1">
      <alignment wrapText="1"/>
    </xf>
    <xf numFmtId="0" fontId="0" fillId="3" borderId="0" xfId="0" applyFill="1" applyAlignment="1">
      <alignment horizontal="center"/>
    </xf>
    <xf numFmtId="0" fontId="4" fillId="4" borderId="3" xfId="0" applyFont="1" applyFill="1" applyBorder="1" applyAlignment="1">
      <alignment horizontal="center" wrapText="1"/>
    </xf>
    <xf numFmtId="2" fontId="5" fillId="5" borderId="3" xfId="0" applyNumberFormat="1" applyFont="1" applyFill="1" applyBorder="1" applyAlignment="1">
      <alignment horizontal="center"/>
    </xf>
  </cellXfs>
  <cellStyles count="1">
    <cellStyle name="Normal" xfId="0" builtinId="0"/>
  </cellStyles>
  <dxfs count="29">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strike val="0"/>
        <outline val="0"/>
        <shadow val="0"/>
        <u val="none"/>
        <vertAlign val="baseline"/>
        <sz val="16"/>
        <color theme="1"/>
        <name val="Calibri"/>
        <family val="2"/>
        <scheme val="none"/>
      </font>
      <alignment horizontal="center" vertical="bottom" textRotation="0" wrapText="0" indent="0" justifyLastLine="0" shrinkToFit="0" readingOrder="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 ana!average of sale price</c:name>
    <c:fmtId val="5"/>
  </c:pivotSource>
  <c:chart>
    <c:title>
      <c:tx>
        <c:rich>
          <a:bodyPr rot="0" spcFirstLastPara="1" vertOverflow="ellipsis" vert="horz" wrap="square" anchor="ctr" anchorCtr="1"/>
          <a:lstStyle/>
          <a:p>
            <a:pPr>
              <a:defRPr lang="en-US"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71000">
                      <a:srgbClr val="FF0000"/>
                    </a:gs>
                  </a:gsLst>
                  <a:lin ang="5400000" scaled="1"/>
                </a:gradFill>
                <a:effectLst>
                  <a:outerShdw blurRad="50800" dist="38100" dir="5400000" algn="t" rotWithShape="0">
                    <a:prstClr val="black">
                      <a:alpha val="40000"/>
                    </a:prstClr>
                  </a:outerShdw>
                </a:effectLst>
                <a:latin typeface="+mn-lt"/>
                <a:ea typeface="+mn-ea"/>
                <a:cs typeface="+mn-cs"/>
              </a:defRPr>
            </a:pPr>
            <a:r>
              <a:rPr lang="en-US"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71000">
                      <a:srgbClr val="FF0000"/>
                    </a:gs>
                  </a:gsLst>
                  <a:lin ang="5400000" scaled="1"/>
                </a:gradFill>
                <a:effectLst>
                  <a:outerShdw blurRad="50800" dist="38100" dir="5400000" algn="t" rotWithShape="0">
                    <a:prstClr val="black">
                      <a:alpha val="40000"/>
                    </a:prstClr>
                  </a:outerShdw>
                </a:effectLst>
                <a:latin typeface="+mn-lt"/>
                <a:ea typeface="+mn-ea"/>
                <a:cs typeface="+mn-cs"/>
              </a:rPr>
              <a:t>AVG SALE PRICE BY LOCALITY </a:t>
            </a:r>
          </a:p>
        </c:rich>
      </c:tx>
      <c:overlay val="0"/>
      <c:spPr>
        <a:noFill/>
        <a:ln>
          <a:noFill/>
        </a:ln>
        <a:effectLst/>
      </c:spPr>
      <c:txPr>
        <a:bodyPr rot="0" spcFirstLastPara="1" vertOverflow="ellipsis" vert="horz" wrap="square" anchor="ctr" anchorCtr="1"/>
        <a:lstStyle/>
        <a:p>
          <a:pPr>
            <a:defRPr lang="en-US"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71000">
                    <a:srgbClr val="FF0000"/>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ana'!$A$4:$A$11</c:f>
              <c:strCache>
                <c:ptCount val="7"/>
                <c:pt idx="0">
                  <c:v>Bridgeport</c:v>
                </c:pt>
                <c:pt idx="1">
                  <c:v>Fairfield</c:v>
                </c:pt>
                <c:pt idx="2">
                  <c:v>Greenwich</c:v>
                </c:pt>
                <c:pt idx="3">
                  <c:v>Norwalk</c:v>
                </c:pt>
                <c:pt idx="4">
                  <c:v>Stamford</c:v>
                </c:pt>
                <c:pt idx="5">
                  <c:v>Waterbury</c:v>
                </c:pt>
                <c:pt idx="6">
                  <c:v>West Hartford</c:v>
                </c:pt>
              </c:strCache>
            </c:strRef>
          </c:cat>
          <c:val>
            <c:numRef>
              <c:f>'pivot ana'!$B$4:$B$11</c:f>
              <c:numCache>
                <c:formatCode>General</c:formatCode>
                <c:ptCount val="7"/>
                <c:pt idx="0">
                  <c:v>177767.69953051643</c:v>
                </c:pt>
                <c:pt idx="1">
                  <c:v>738969.45058823528</c:v>
                </c:pt>
                <c:pt idx="2">
                  <c:v>2229739.7119645495</c:v>
                </c:pt>
                <c:pt idx="3">
                  <c:v>569822.75905511808</c:v>
                </c:pt>
                <c:pt idx="4">
                  <c:v>647855.45625000005</c:v>
                </c:pt>
                <c:pt idx="5">
                  <c:v>108362.86737967914</c:v>
                </c:pt>
                <c:pt idx="6">
                  <c:v>333589.59130434785</c:v>
                </c:pt>
              </c:numCache>
            </c:numRef>
          </c:val>
          <c:extLst>
            <c:ext xmlns:c16="http://schemas.microsoft.com/office/drawing/2014/chart" uri="{C3380CC4-5D6E-409C-BE32-E72D297353CC}">
              <c16:uniqueId val="{00000000-E1A5-4C38-AF00-E6D474C7EA30}"/>
            </c:ext>
          </c:extLst>
        </c:ser>
        <c:dLbls>
          <c:showLegendKey val="0"/>
          <c:showVal val="0"/>
          <c:showCatName val="0"/>
          <c:showSerName val="0"/>
          <c:showPercent val="0"/>
          <c:showBubbleSize val="0"/>
        </c:dLbls>
        <c:gapWidth val="100"/>
        <c:overlap val="-24"/>
        <c:axId val="1414370127"/>
        <c:axId val="1576057487"/>
      </c:barChart>
      <c:catAx>
        <c:axId val="141437012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6057487"/>
        <c:crosses val="autoZero"/>
        <c:auto val="1"/>
        <c:lblAlgn val="ctr"/>
        <c:lblOffset val="100"/>
        <c:noMultiLvlLbl val="0"/>
      </c:catAx>
      <c:valAx>
        <c:axId val="15760574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43701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a:outerShdw blurRad="50800" dist="50800" dir="5400000" algn="ctr" rotWithShape="0">
        <a:schemeClr val="bg2">
          <a:lumMod val="75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 ana!avg per sq ft price</c:name>
    <c:fmtId val="3"/>
  </c:pivotSource>
  <c:chart>
    <c:title>
      <c:tx>
        <c:rich>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71000">
                      <a:srgbClr val="FF0000"/>
                    </a:gs>
                  </a:gsLst>
                  <a:lin ang="5400000" scaled="1"/>
                </a:gradFill>
                <a:effectLst>
                  <a:outerShdw blurRad="50800" dist="38100" dir="5400000" algn="t" rotWithShape="0">
                    <a:prstClr val="black">
                      <a:alpha val="40000"/>
                    </a:prstClr>
                  </a:outerShdw>
                </a:effectLst>
                <a:latin typeface="+mn-lt"/>
                <a:ea typeface="+mn-ea"/>
                <a:cs typeface="+mn-cs"/>
              </a:defRPr>
            </a:pPr>
            <a:r>
              <a:rPr lang="en-IN">
                <a:gradFill>
                  <a:gsLst>
                    <a:gs pos="0">
                      <a:schemeClr val="accent1">
                        <a:lumMod val="5000"/>
                        <a:lumOff val="95000"/>
                      </a:schemeClr>
                    </a:gs>
                    <a:gs pos="74000">
                      <a:schemeClr val="accent1">
                        <a:lumMod val="45000"/>
                        <a:lumOff val="55000"/>
                      </a:schemeClr>
                    </a:gs>
                    <a:gs pos="83000">
                      <a:schemeClr val="accent1">
                        <a:lumMod val="45000"/>
                        <a:lumOff val="55000"/>
                      </a:schemeClr>
                    </a:gs>
                    <a:gs pos="71000">
                      <a:srgbClr val="FF0000"/>
                    </a:gs>
                  </a:gsLst>
                  <a:lin ang="5400000" scaled="1"/>
                </a:gradFill>
                <a:effectLst>
                  <a:outerShdw blurRad="50800" dist="38100" dir="5400000" algn="t" rotWithShape="0">
                    <a:prstClr val="black">
                      <a:alpha val="40000"/>
                    </a:prstClr>
                  </a:outerShdw>
                </a:effectLst>
              </a:rPr>
              <a:t>AVG  PRICE PER SQ.FT BY LOCALITY </a:t>
            </a:r>
          </a:p>
        </c:rich>
      </c:tx>
      <c:overlay val="0"/>
      <c:spPr>
        <a:noFill/>
        <a:ln>
          <a:noFill/>
        </a:ln>
        <a:effectLst/>
      </c:spPr>
      <c:txPr>
        <a:bodyPr rot="0" spcFirstLastPara="1" vertOverflow="ellipsis" vert="horz" wrap="square" anchor="ctr" anchorCtr="1"/>
        <a:lstStyle/>
        <a:p>
          <a:pPr>
            <a:defRPr sz="1600" b="1" i="0" u="none" strike="noStrike" kern="1200" spc="1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71000">
                    <a:srgbClr val="FF0000"/>
                  </a:gs>
                </a:gsLst>
                <a:lin ang="5400000" scaled="1"/>
              </a:gra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ana'!$F$60</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ana'!$E$61:$E$68</c:f>
              <c:strCache>
                <c:ptCount val="7"/>
                <c:pt idx="0">
                  <c:v>Bridgeport</c:v>
                </c:pt>
                <c:pt idx="1">
                  <c:v>Fairfield</c:v>
                </c:pt>
                <c:pt idx="2">
                  <c:v>Greenwich</c:v>
                </c:pt>
                <c:pt idx="3">
                  <c:v>Norwalk</c:v>
                </c:pt>
                <c:pt idx="4">
                  <c:v>Stamford</c:v>
                </c:pt>
                <c:pt idx="5">
                  <c:v>Waterbury</c:v>
                </c:pt>
                <c:pt idx="6">
                  <c:v>West Hartford</c:v>
                </c:pt>
              </c:strCache>
            </c:strRef>
          </c:cat>
          <c:val>
            <c:numRef>
              <c:f>'pivot ana'!$F$61:$F$68</c:f>
              <c:numCache>
                <c:formatCode>General</c:formatCode>
                <c:ptCount val="7"/>
                <c:pt idx="0">
                  <c:v>151.34315237702839</c:v>
                </c:pt>
                <c:pt idx="1">
                  <c:v>740.78473352051321</c:v>
                </c:pt>
                <c:pt idx="2">
                  <c:v>2213.8073725223003</c:v>
                </c:pt>
                <c:pt idx="3">
                  <c:v>558.45667337798636</c:v>
                </c:pt>
                <c:pt idx="4">
                  <c:v>629.12242341806939</c:v>
                </c:pt>
                <c:pt idx="5">
                  <c:v>97.074145336095086</c:v>
                </c:pt>
                <c:pt idx="6">
                  <c:v>329.11941890304581</c:v>
                </c:pt>
              </c:numCache>
            </c:numRef>
          </c:val>
          <c:extLst>
            <c:ext xmlns:c16="http://schemas.microsoft.com/office/drawing/2014/chart" uri="{C3380CC4-5D6E-409C-BE32-E72D297353CC}">
              <c16:uniqueId val="{00000000-FBE3-4397-9442-D94B7F0A5F0B}"/>
            </c:ext>
          </c:extLst>
        </c:ser>
        <c:dLbls>
          <c:showLegendKey val="0"/>
          <c:showVal val="0"/>
          <c:showCatName val="0"/>
          <c:showSerName val="0"/>
          <c:showPercent val="0"/>
          <c:showBubbleSize val="0"/>
        </c:dLbls>
        <c:gapWidth val="100"/>
        <c:overlap val="-24"/>
        <c:axId val="1416572431"/>
        <c:axId val="1459172047"/>
      </c:barChart>
      <c:catAx>
        <c:axId val="141657243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59172047"/>
        <c:crosses val="autoZero"/>
        <c:auto val="1"/>
        <c:lblAlgn val="ctr"/>
        <c:lblOffset val="100"/>
        <c:noMultiLvlLbl val="0"/>
      </c:catAx>
      <c:valAx>
        <c:axId val="145917204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16572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 ana! avg by r type</c:name>
    <c:fmtId val="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ana'!$E$36</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412-4B03-B188-CE00DECD17F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412-4B03-B188-CE00DECD17FA}"/>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412-4B03-B188-CE00DECD17FA}"/>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412-4B03-B188-CE00DECD17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ana'!$D$37:$D$41</c:f>
              <c:strCache>
                <c:ptCount val="4"/>
                <c:pt idx="0">
                  <c:v>Detached House</c:v>
                </c:pt>
                <c:pt idx="1">
                  <c:v>Duplex</c:v>
                </c:pt>
                <c:pt idx="2">
                  <c:v>Fourplex</c:v>
                </c:pt>
                <c:pt idx="3">
                  <c:v>Triplex</c:v>
                </c:pt>
              </c:strCache>
            </c:strRef>
          </c:cat>
          <c:val>
            <c:numRef>
              <c:f>'pivot ana'!$E$37:$E$41</c:f>
              <c:numCache>
                <c:formatCode>General</c:formatCode>
                <c:ptCount val="4"/>
                <c:pt idx="0">
                  <c:v>705426.36956521741</c:v>
                </c:pt>
                <c:pt idx="1">
                  <c:v>270238.44718309859</c:v>
                </c:pt>
                <c:pt idx="2">
                  <c:v>215878.66666666666</c:v>
                </c:pt>
                <c:pt idx="3">
                  <c:v>181581.57993730408</c:v>
                </c:pt>
              </c:numCache>
            </c:numRef>
          </c:val>
          <c:extLst>
            <c:ext xmlns:c16="http://schemas.microsoft.com/office/drawing/2014/chart" uri="{C3380CC4-5D6E-409C-BE32-E72D297353CC}">
              <c16:uniqueId val="{00000008-4412-4B03-B188-CE00DECD17FA}"/>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 ana!t by year</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ana'!$D$75</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ana'!$C$76:$C$90</c:f>
              <c:strCache>
                <c:ptCount val="14"/>
                <c:pt idx="0">
                  <c:v>2009</c:v>
                </c:pt>
                <c:pt idx="1">
                  <c:v>2010</c:v>
                </c:pt>
                <c:pt idx="2">
                  <c:v>2011</c:v>
                </c:pt>
                <c:pt idx="3">
                  <c:v>2012</c:v>
                </c:pt>
                <c:pt idx="4">
                  <c:v>2013</c:v>
                </c:pt>
                <c:pt idx="5">
                  <c:v>2014</c:v>
                </c:pt>
                <c:pt idx="6">
                  <c:v>2015</c:v>
                </c:pt>
                <c:pt idx="7">
                  <c:v>2016</c:v>
                </c:pt>
                <c:pt idx="8">
                  <c:v>2017</c:v>
                </c:pt>
                <c:pt idx="9">
                  <c:v>2018</c:v>
                </c:pt>
                <c:pt idx="10">
                  <c:v>2019</c:v>
                </c:pt>
                <c:pt idx="11">
                  <c:v>2020</c:v>
                </c:pt>
                <c:pt idx="12">
                  <c:v>2021</c:v>
                </c:pt>
                <c:pt idx="13">
                  <c:v>2022</c:v>
                </c:pt>
              </c:strCache>
            </c:strRef>
          </c:cat>
          <c:val>
            <c:numRef>
              <c:f>'pivot ana'!$D$76:$D$90</c:f>
              <c:numCache>
                <c:formatCode>General</c:formatCode>
                <c:ptCount val="14"/>
                <c:pt idx="0">
                  <c:v>458</c:v>
                </c:pt>
                <c:pt idx="1">
                  <c:v>276</c:v>
                </c:pt>
                <c:pt idx="2">
                  <c:v>316</c:v>
                </c:pt>
                <c:pt idx="3">
                  <c:v>441</c:v>
                </c:pt>
                <c:pt idx="4">
                  <c:v>273</c:v>
                </c:pt>
                <c:pt idx="5">
                  <c:v>330</c:v>
                </c:pt>
                <c:pt idx="6">
                  <c:v>372</c:v>
                </c:pt>
                <c:pt idx="7">
                  <c:v>452</c:v>
                </c:pt>
                <c:pt idx="8">
                  <c:v>426</c:v>
                </c:pt>
                <c:pt idx="9">
                  <c:v>325</c:v>
                </c:pt>
                <c:pt idx="10">
                  <c:v>488</c:v>
                </c:pt>
                <c:pt idx="11">
                  <c:v>408</c:v>
                </c:pt>
                <c:pt idx="12">
                  <c:v>484</c:v>
                </c:pt>
                <c:pt idx="13">
                  <c:v>443</c:v>
                </c:pt>
              </c:numCache>
            </c:numRef>
          </c:val>
          <c:smooth val="0"/>
          <c:extLst>
            <c:ext xmlns:c16="http://schemas.microsoft.com/office/drawing/2014/chart" uri="{C3380CC4-5D6E-409C-BE32-E72D297353CC}">
              <c16:uniqueId val="{00000000-BE5C-493B-AC57-964DD8611955}"/>
            </c:ext>
          </c:extLst>
        </c:ser>
        <c:dLbls>
          <c:dLblPos val="t"/>
          <c:showLegendKey val="0"/>
          <c:showVal val="1"/>
          <c:showCatName val="0"/>
          <c:showSerName val="0"/>
          <c:showPercent val="0"/>
          <c:showBubbleSize val="0"/>
        </c:dLbls>
        <c:marker val="1"/>
        <c:smooth val="0"/>
        <c:axId val="396951455"/>
        <c:axId val="177381551"/>
      </c:lineChart>
      <c:catAx>
        <c:axId val="396951455"/>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7381551"/>
        <c:crosses val="autoZero"/>
        <c:auto val="1"/>
        <c:lblAlgn val="ctr"/>
        <c:lblOffset val="100"/>
        <c:noMultiLvlLbl val="0"/>
      </c:catAx>
      <c:valAx>
        <c:axId val="177381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69514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3.xlsx]pivot ana!actual vs estimated</c:name>
    <c:fmtId val="5"/>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ana'!$H$95</c:f>
              <c:strCache>
                <c:ptCount val="1"/>
                <c:pt idx="0">
                  <c:v>Sum of Sale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ana'!$G$96:$G$100</c:f>
              <c:strCache>
                <c:ptCount val="4"/>
                <c:pt idx="0">
                  <c:v>Detached House</c:v>
                </c:pt>
                <c:pt idx="1">
                  <c:v>Duplex</c:v>
                </c:pt>
                <c:pt idx="2">
                  <c:v>Fourplex</c:v>
                </c:pt>
                <c:pt idx="3">
                  <c:v>Triplex</c:v>
                </c:pt>
              </c:strCache>
            </c:strRef>
          </c:cat>
          <c:val>
            <c:numRef>
              <c:f>'pivot ana'!$H$96:$H$100</c:f>
              <c:numCache>
                <c:formatCode>General</c:formatCode>
                <c:ptCount val="4"/>
                <c:pt idx="0">
                  <c:v>3212511687</c:v>
                </c:pt>
                <c:pt idx="1">
                  <c:v>153495438</c:v>
                </c:pt>
                <c:pt idx="2">
                  <c:v>11009812</c:v>
                </c:pt>
                <c:pt idx="3">
                  <c:v>57924524</c:v>
                </c:pt>
              </c:numCache>
            </c:numRef>
          </c:val>
          <c:extLst>
            <c:ext xmlns:c16="http://schemas.microsoft.com/office/drawing/2014/chart" uri="{C3380CC4-5D6E-409C-BE32-E72D297353CC}">
              <c16:uniqueId val="{00000000-0927-453C-9EA2-1C995DF2BBC3}"/>
            </c:ext>
          </c:extLst>
        </c:ser>
        <c:ser>
          <c:idx val="1"/>
          <c:order val="1"/>
          <c:tx>
            <c:strRef>
              <c:f>'pivot ana'!$I$95</c:f>
              <c:strCache>
                <c:ptCount val="1"/>
                <c:pt idx="0">
                  <c:v>Sum of Estimated Value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ana'!$G$96:$G$100</c:f>
              <c:strCache>
                <c:ptCount val="4"/>
                <c:pt idx="0">
                  <c:v>Detached House</c:v>
                </c:pt>
                <c:pt idx="1">
                  <c:v>Duplex</c:v>
                </c:pt>
                <c:pt idx="2">
                  <c:v>Fourplex</c:v>
                </c:pt>
                <c:pt idx="3">
                  <c:v>Triplex</c:v>
                </c:pt>
              </c:strCache>
            </c:strRef>
          </c:cat>
          <c:val>
            <c:numRef>
              <c:f>'pivot ana'!$I$96:$I$100</c:f>
              <c:numCache>
                <c:formatCode>General</c:formatCode>
                <c:ptCount val="4"/>
                <c:pt idx="0">
                  <c:v>2279847220</c:v>
                </c:pt>
                <c:pt idx="1">
                  <c:v>111478307</c:v>
                </c:pt>
                <c:pt idx="2">
                  <c:v>9285887</c:v>
                </c:pt>
                <c:pt idx="3">
                  <c:v>48332999</c:v>
                </c:pt>
              </c:numCache>
            </c:numRef>
          </c:val>
          <c:extLst>
            <c:ext xmlns:c16="http://schemas.microsoft.com/office/drawing/2014/chart" uri="{C3380CC4-5D6E-409C-BE32-E72D297353CC}">
              <c16:uniqueId val="{00000001-0927-453C-9EA2-1C995DF2BBC3}"/>
            </c:ext>
          </c:extLst>
        </c:ser>
        <c:dLbls>
          <c:showLegendKey val="0"/>
          <c:showVal val="0"/>
          <c:showCatName val="0"/>
          <c:showSerName val="0"/>
          <c:showPercent val="0"/>
          <c:showBubbleSize val="0"/>
        </c:dLbls>
        <c:gapWidth val="100"/>
        <c:overlap val="-24"/>
        <c:axId val="1504405471"/>
        <c:axId val="170689871"/>
      </c:barChart>
      <c:catAx>
        <c:axId val="15044054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0689871"/>
        <c:crosses val="autoZero"/>
        <c:auto val="1"/>
        <c:lblAlgn val="ctr"/>
        <c:lblOffset val="100"/>
        <c:noMultiLvlLbl val="0"/>
      </c:catAx>
      <c:valAx>
        <c:axId val="1706898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04405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Relationship Between Area and Sale Price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lotArea>
      <c:layout/>
      <c:lineChart>
        <c:grouping val="standard"/>
        <c:varyColors val="0"/>
        <c:ser>
          <c:idx val="0"/>
          <c:order val="0"/>
          <c:spPr>
            <a:ln w="22225" cap="rnd">
              <a:solidFill>
                <a:schemeClr val="accent1"/>
              </a:solidFill>
            </a:ln>
            <a:effectLst>
              <a:glow rad="139700">
                <a:schemeClr val="accent1">
                  <a:satMod val="175000"/>
                  <a:alpha val="14000"/>
                </a:schemeClr>
              </a:glow>
            </a:effectLst>
          </c:spPr>
          <c:marker>
            <c:symbol val="none"/>
          </c:marker>
          <c:val>
            <c:numRef>
              <c:f>'calculated data '!$J$8</c:f>
              <c:numCache>
                <c:formatCode>General</c:formatCode>
                <c:ptCount val="1"/>
                <c:pt idx="0">
                  <c:v>933</c:v>
                </c:pt>
              </c:numCache>
            </c:numRef>
          </c:val>
          <c:smooth val="0"/>
          <c:extLst>
            <c:ext xmlns:c16="http://schemas.microsoft.com/office/drawing/2014/chart" uri="{C3380CC4-5D6E-409C-BE32-E72D297353CC}">
              <c16:uniqueId val="{00000000-5CDC-4790-B4ED-5B8A6AD35B39}"/>
            </c:ext>
          </c:extLst>
        </c:ser>
        <c:ser>
          <c:idx val="1"/>
          <c:order val="1"/>
          <c:spPr>
            <a:ln w="22225" cap="rnd">
              <a:solidFill>
                <a:schemeClr val="accent2"/>
              </a:solidFill>
            </a:ln>
            <a:effectLst>
              <a:glow rad="139700">
                <a:schemeClr val="accent2">
                  <a:satMod val="175000"/>
                  <a:alpha val="14000"/>
                </a:schemeClr>
              </a:glow>
            </a:effectLst>
          </c:spPr>
          <c:marker>
            <c:symbol val="none"/>
          </c:marker>
          <c:val>
            <c:numRef>
              <c:f>'calculated data '!$J$1:$J$5493</c:f>
              <c:numCache>
                <c:formatCode>General</c:formatCode>
                <c:ptCount val="5493"/>
                <c:pt idx="0">
                  <c:v>0</c:v>
                </c:pt>
                <c:pt idx="1">
                  <c:v>996</c:v>
                </c:pt>
                <c:pt idx="2">
                  <c:v>951</c:v>
                </c:pt>
                <c:pt idx="3">
                  <c:v>971</c:v>
                </c:pt>
                <c:pt idx="4">
                  <c:v>1063</c:v>
                </c:pt>
                <c:pt idx="5">
                  <c:v>1471</c:v>
                </c:pt>
                <c:pt idx="6">
                  <c:v>963</c:v>
                </c:pt>
                <c:pt idx="7">
                  <c:v>933</c:v>
                </c:pt>
                <c:pt idx="8">
                  <c:v>1373</c:v>
                </c:pt>
                <c:pt idx="9">
                  <c:v>1284</c:v>
                </c:pt>
                <c:pt idx="10">
                  <c:v>914</c:v>
                </c:pt>
                <c:pt idx="11">
                  <c:v>1295</c:v>
                </c:pt>
                <c:pt idx="12">
                  <c:v>1338</c:v>
                </c:pt>
                <c:pt idx="13">
                  <c:v>955</c:v>
                </c:pt>
                <c:pt idx="14">
                  <c:v>1817</c:v>
                </c:pt>
                <c:pt idx="15">
                  <c:v>1065</c:v>
                </c:pt>
                <c:pt idx="16">
                  <c:v>984</c:v>
                </c:pt>
                <c:pt idx="17">
                  <c:v>2131</c:v>
                </c:pt>
                <c:pt idx="18">
                  <c:v>952</c:v>
                </c:pt>
                <c:pt idx="19">
                  <c:v>967</c:v>
                </c:pt>
                <c:pt idx="20">
                  <c:v>963</c:v>
                </c:pt>
                <c:pt idx="21">
                  <c:v>959</c:v>
                </c:pt>
                <c:pt idx="22">
                  <c:v>1079</c:v>
                </c:pt>
                <c:pt idx="23">
                  <c:v>999</c:v>
                </c:pt>
                <c:pt idx="24">
                  <c:v>1819</c:v>
                </c:pt>
                <c:pt idx="25">
                  <c:v>1062</c:v>
                </c:pt>
                <c:pt idx="26">
                  <c:v>1056</c:v>
                </c:pt>
                <c:pt idx="27">
                  <c:v>954</c:v>
                </c:pt>
                <c:pt idx="28">
                  <c:v>1040</c:v>
                </c:pt>
                <c:pt idx="29">
                  <c:v>1030</c:v>
                </c:pt>
                <c:pt idx="30">
                  <c:v>1064</c:v>
                </c:pt>
                <c:pt idx="31">
                  <c:v>931</c:v>
                </c:pt>
                <c:pt idx="32">
                  <c:v>904</c:v>
                </c:pt>
                <c:pt idx="33">
                  <c:v>1046</c:v>
                </c:pt>
                <c:pt idx="34">
                  <c:v>1034</c:v>
                </c:pt>
                <c:pt idx="35">
                  <c:v>1080</c:v>
                </c:pt>
                <c:pt idx="36">
                  <c:v>1057</c:v>
                </c:pt>
                <c:pt idx="37">
                  <c:v>906</c:v>
                </c:pt>
                <c:pt idx="38">
                  <c:v>1300</c:v>
                </c:pt>
                <c:pt idx="39">
                  <c:v>1016</c:v>
                </c:pt>
                <c:pt idx="40">
                  <c:v>900</c:v>
                </c:pt>
                <c:pt idx="41">
                  <c:v>1025</c:v>
                </c:pt>
                <c:pt idx="42">
                  <c:v>1029</c:v>
                </c:pt>
                <c:pt idx="43">
                  <c:v>1023</c:v>
                </c:pt>
                <c:pt idx="44">
                  <c:v>1821</c:v>
                </c:pt>
                <c:pt idx="45">
                  <c:v>2062</c:v>
                </c:pt>
                <c:pt idx="46">
                  <c:v>2935</c:v>
                </c:pt>
                <c:pt idx="47">
                  <c:v>920</c:v>
                </c:pt>
                <c:pt idx="48">
                  <c:v>913</c:v>
                </c:pt>
                <c:pt idx="49">
                  <c:v>2142</c:v>
                </c:pt>
                <c:pt idx="50">
                  <c:v>928</c:v>
                </c:pt>
                <c:pt idx="51">
                  <c:v>1016</c:v>
                </c:pt>
                <c:pt idx="52">
                  <c:v>909</c:v>
                </c:pt>
                <c:pt idx="53">
                  <c:v>904</c:v>
                </c:pt>
                <c:pt idx="54">
                  <c:v>975</c:v>
                </c:pt>
                <c:pt idx="55">
                  <c:v>1058</c:v>
                </c:pt>
                <c:pt idx="56">
                  <c:v>909</c:v>
                </c:pt>
                <c:pt idx="57">
                  <c:v>932</c:v>
                </c:pt>
                <c:pt idx="58">
                  <c:v>913</c:v>
                </c:pt>
                <c:pt idx="59">
                  <c:v>959</c:v>
                </c:pt>
                <c:pt idx="60">
                  <c:v>1487</c:v>
                </c:pt>
                <c:pt idx="61">
                  <c:v>1009</c:v>
                </c:pt>
                <c:pt idx="62">
                  <c:v>2041</c:v>
                </c:pt>
                <c:pt idx="63">
                  <c:v>1365</c:v>
                </c:pt>
                <c:pt idx="64">
                  <c:v>960</c:v>
                </c:pt>
                <c:pt idx="65">
                  <c:v>1027</c:v>
                </c:pt>
                <c:pt idx="66">
                  <c:v>939</c:v>
                </c:pt>
                <c:pt idx="67">
                  <c:v>1061</c:v>
                </c:pt>
                <c:pt idx="68">
                  <c:v>1024</c:v>
                </c:pt>
                <c:pt idx="69">
                  <c:v>1426</c:v>
                </c:pt>
                <c:pt idx="70">
                  <c:v>937</c:v>
                </c:pt>
                <c:pt idx="71">
                  <c:v>2003</c:v>
                </c:pt>
                <c:pt idx="72">
                  <c:v>1052</c:v>
                </c:pt>
                <c:pt idx="73">
                  <c:v>948</c:v>
                </c:pt>
                <c:pt idx="74">
                  <c:v>1024</c:v>
                </c:pt>
                <c:pt idx="75">
                  <c:v>964</c:v>
                </c:pt>
                <c:pt idx="76">
                  <c:v>1454</c:v>
                </c:pt>
                <c:pt idx="77">
                  <c:v>1226</c:v>
                </c:pt>
                <c:pt idx="78">
                  <c:v>908</c:v>
                </c:pt>
                <c:pt idx="79">
                  <c:v>940</c:v>
                </c:pt>
                <c:pt idx="80">
                  <c:v>2184</c:v>
                </c:pt>
                <c:pt idx="81">
                  <c:v>1025</c:v>
                </c:pt>
                <c:pt idx="82">
                  <c:v>1339</c:v>
                </c:pt>
                <c:pt idx="83">
                  <c:v>936</c:v>
                </c:pt>
                <c:pt idx="84">
                  <c:v>1048</c:v>
                </c:pt>
                <c:pt idx="85">
                  <c:v>1089</c:v>
                </c:pt>
                <c:pt idx="86">
                  <c:v>1053</c:v>
                </c:pt>
                <c:pt idx="87">
                  <c:v>1078</c:v>
                </c:pt>
                <c:pt idx="88">
                  <c:v>1095</c:v>
                </c:pt>
                <c:pt idx="89">
                  <c:v>1021</c:v>
                </c:pt>
                <c:pt idx="90">
                  <c:v>1021</c:v>
                </c:pt>
                <c:pt idx="91">
                  <c:v>900</c:v>
                </c:pt>
                <c:pt idx="92">
                  <c:v>985</c:v>
                </c:pt>
                <c:pt idx="93">
                  <c:v>1347</c:v>
                </c:pt>
                <c:pt idx="94">
                  <c:v>1064</c:v>
                </c:pt>
                <c:pt idx="95">
                  <c:v>1055</c:v>
                </c:pt>
                <c:pt idx="96">
                  <c:v>924</c:v>
                </c:pt>
                <c:pt idx="97">
                  <c:v>1978</c:v>
                </c:pt>
                <c:pt idx="98">
                  <c:v>2146</c:v>
                </c:pt>
                <c:pt idx="99">
                  <c:v>931</c:v>
                </c:pt>
                <c:pt idx="100">
                  <c:v>2983</c:v>
                </c:pt>
                <c:pt idx="101">
                  <c:v>919</c:v>
                </c:pt>
                <c:pt idx="102">
                  <c:v>1953</c:v>
                </c:pt>
                <c:pt idx="103">
                  <c:v>1091</c:v>
                </c:pt>
                <c:pt idx="104">
                  <c:v>982</c:v>
                </c:pt>
                <c:pt idx="105">
                  <c:v>1061</c:v>
                </c:pt>
                <c:pt idx="106">
                  <c:v>1093</c:v>
                </c:pt>
                <c:pt idx="107">
                  <c:v>1014</c:v>
                </c:pt>
                <c:pt idx="108">
                  <c:v>2019</c:v>
                </c:pt>
                <c:pt idx="109">
                  <c:v>980</c:v>
                </c:pt>
                <c:pt idx="110">
                  <c:v>1372</c:v>
                </c:pt>
                <c:pt idx="111">
                  <c:v>947</c:v>
                </c:pt>
                <c:pt idx="112">
                  <c:v>991</c:v>
                </c:pt>
                <c:pt idx="113">
                  <c:v>923</c:v>
                </c:pt>
                <c:pt idx="114">
                  <c:v>950</c:v>
                </c:pt>
                <c:pt idx="115">
                  <c:v>986</c:v>
                </c:pt>
                <c:pt idx="116">
                  <c:v>973</c:v>
                </c:pt>
                <c:pt idx="117">
                  <c:v>999</c:v>
                </c:pt>
                <c:pt idx="118">
                  <c:v>1804</c:v>
                </c:pt>
                <c:pt idx="119">
                  <c:v>991</c:v>
                </c:pt>
                <c:pt idx="120">
                  <c:v>1035</c:v>
                </c:pt>
                <c:pt idx="121">
                  <c:v>945</c:v>
                </c:pt>
                <c:pt idx="122">
                  <c:v>972</c:v>
                </c:pt>
                <c:pt idx="123">
                  <c:v>1083</c:v>
                </c:pt>
                <c:pt idx="124">
                  <c:v>913</c:v>
                </c:pt>
                <c:pt idx="125">
                  <c:v>1024</c:v>
                </c:pt>
                <c:pt idx="126">
                  <c:v>1806</c:v>
                </c:pt>
                <c:pt idx="127">
                  <c:v>992</c:v>
                </c:pt>
                <c:pt idx="128">
                  <c:v>1241</c:v>
                </c:pt>
                <c:pt idx="129">
                  <c:v>1044</c:v>
                </c:pt>
                <c:pt idx="130">
                  <c:v>996</c:v>
                </c:pt>
                <c:pt idx="131">
                  <c:v>1054</c:v>
                </c:pt>
                <c:pt idx="132">
                  <c:v>913</c:v>
                </c:pt>
                <c:pt idx="133">
                  <c:v>909</c:v>
                </c:pt>
                <c:pt idx="134">
                  <c:v>1033</c:v>
                </c:pt>
                <c:pt idx="135">
                  <c:v>1094</c:v>
                </c:pt>
                <c:pt idx="136">
                  <c:v>967</c:v>
                </c:pt>
                <c:pt idx="137">
                  <c:v>926</c:v>
                </c:pt>
                <c:pt idx="138">
                  <c:v>1023</c:v>
                </c:pt>
                <c:pt idx="139">
                  <c:v>945</c:v>
                </c:pt>
                <c:pt idx="140">
                  <c:v>1023</c:v>
                </c:pt>
                <c:pt idx="141">
                  <c:v>1041</c:v>
                </c:pt>
                <c:pt idx="142">
                  <c:v>1032</c:v>
                </c:pt>
                <c:pt idx="143">
                  <c:v>1061</c:v>
                </c:pt>
                <c:pt idx="144">
                  <c:v>1010</c:v>
                </c:pt>
                <c:pt idx="145">
                  <c:v>961</c:v>
                </c:pt>
                <c:pt idx="146">
                  <c:v>976</c:v>
                </c:pt>
                <c:pt idx="147">
                  <c:v>1033</c:v>
                </c:pt>
                <c:pt idx="148">
                  <c:v>1012</c:v>
                </c:pt>
                <c:pt idx="149">
                  <c:v>1055</c:v>
                </c:pt>
                <c:pt idx="150">
                  <c:v>1018</c:v>
                </c:pt>
                <c:pt idx="151">
                  <c:v>1074</c:v>
                </c:pt>
                <c:pt idx="152">
                  <c:v>988</c:v>
                </c:pt>
                <c:pt idx="153">
                  <c:v>1072</c:v>
                </c:pt>
                <c:pt idx="154">
                  <c:v>1095</c:v>
                </c:pt>
                <c:pt idx="155">
                  <c:v>904</c:v>
                </c:pt>
                <c:pt idx="156">
                  <c:v>2034</c:v>
                </c:pt>
                <c:pt idx="157">
                  <c:v>1096</c:v>
                </c:pt>
                <c:pt idx="158">
                  <c:v>1015</c:v>
                </c:pt>
                <c:pt idx="159">
                  <c:v>1036</c:v>
                </c:pt>
                <c:pt idx="160">
                  <c:v>1059</c:v>
                </c:pt>
                <c:pt idx="161">
                  <c:v>1077</c:v>
                </c:pt>
                <c:pt idx="162">
                  <c:v>1020</c:v>
                </c:pt>
                <c:pt idx="163">
                  <c:v>1078</c:v>
                </c:pt>
                <c:pt idx="164">
                  <c:v>1093</c:v>
                </c:pt>
                <c:pt idx="165">
                  <c:v>2180</c:v>
                </c:pt>
                <c:pt idx="166">
                  <c:v>1034</c:v>
                </c:pt>
                <c:pt idx="167">
                  <c:v>1343</c:v>
                </c:pt>
                <c:pt idx="168">
                  <c:v>1026</c:v>
                </c:pt>
                <c:pt idx="169">
                  <c:v>984</c:v>
                </c:pt>
                <c:pt idx="170">
                  <c:v>1099</c:v>
                </c:pt>
                <c:pt idx="171">
                  <c:v>908</c:v>
                </c:pt>
                <c:pt idx="172">
                  <c:v>1060</c:v>
                </c:pt>
                <c:pt idx="173">
                  <c:v>1389</c:v>
                </c:pt>
                <c:pt idx="174">
                  <c:v>1100</c:v>
                </c:pt>
                <c:pt idx="175">
                  <c:v>1049</c:v>
                </c:pt>
                <c:pt idx="176">
                  <c:v>910</c:v>
                </c:pt>
                <c:pt idx="177">
                  <c:v>1300</c:v>
                </c:pt>
                <c:pt idx="178">
                  <c:v>1021</c:v>
                </c:pt>
                <c:pt idx="179">
                  <c:v>951</c:v>
                </c:pt>
                <c:pt idx="180">
                  <c:v>1991</c:v>
                </c:pt>
                <c:pt idx="181">
                  <c:v>1469</c:v>
                </c:pt>
                <c:pt idx="182">
                  <c:v>926</c:v>
                </c:pt>
                <c:pt idx="183">
                  <c:v>1046</c:v>
                </c:pt>
                <c:pt idx="184">
                  <c:v>965</c:v>
                </c:pt>
                <c:pt idx="185">
                  <c:v>1296</c:v>
                </c:pt>
                <c:pt idx="186">
                  <c:v>2176</c:v>
                </c:pt>
                <c:pt idx="187">
                  <c:v>1838</c:v>
                </c:pt>
                <c:pt idx="188">
                  <c:v>956</c:v>
                </c:pt>
                <c:pt idx="189">
                  <c:v>1032</c:v>
                </c:pt>
                <c:pt idx="190">
                  <c:v>1020</c:v>
                </c:pt>
                <c:pt idx="191">
                  <c:v>935</c:v>
                </c:pt>
                <c:pt idx="192">
                  <c:v>925</c:v>
                </c:pt>
                <c:pt idx="193">
                  <c:v>984</c:v>
                </c:pt>
                <c:pt idx="194">
                  <c:v>982</c:v>
                </c:pt>
                <c:pt idx="195">
                  <c:v>1082</c:v>
                </c:pt>
                <c:pt idx="196">
                  <c:v>1086</c:v>
                </c:pt>
                <c:pt idx="197">
                  <c:v>1081</c:v>
                </c:pt>
                <c:pt idx="198">
                  <c:v>1088</c:v>
                </c:pt>
                <c:pt idx="199">
                  <c:v>963</c:v>
                </c:pt>
                <c:pt idx="200">
                  <c:v>1067</c:v>
                </c:pt>
                <c:pt idx="201">
                  <c:v>923</c:v>
                </c:pt>
                <c:pt idx="202">
                  <c:v>906</c:v>
                </c:pt>
                <c:pt idx="203">
                  <c:v>1098</c:v>
                </c:pt>
                <c:pt idx="204">
                  <c:v>1034</c:v>
                </c:pt>
                <c:pt idx="205">
                  <c:v>905</c:v>
                </c:pt>
                <c:pt idx="206">
                  <c:v>1061</c:v>
                </c:pt>
                <c:pt idx="207">
                  <c:v>1372</c:v>
                </c:pt>
                <c:pt idx="208">
                  <c:v>1032</c:v>
                </c:pt>
                <c:pt idx="209">
                  <c:v>1076</c:v>
                </c:pt>
                <c:pt idx="210">
                  <c:v>1072</c:v>
                </c:pt>
                <c:pt idx="211">
                  <c:v>1022</c:v>
                </c:pt>
                <c:pt idx="212">
                  <c:v>1062</c:v>
                </c:pt>
                <c:pt idx="213">
                  <c:v>1078</c:v>
                </c:pt>
                <c:pt idx="214">
                  <c:v>904</c:v>
                </c:pt>
                <c:pt idx="215">
                  <c:v>1069</c:v>
                </c:pt>
                <c:pt idx="216">
                  <c:v>942</c:v>
                </c:pt>
                <c:pt idx="217">
                  <c:v>936</c:v>
                </c:pt>
                <c:pt idx="218">
                  <c:v>2148</c:v>
                </c:pt>
                <c:pt idx="219">
                  <c:v>1046</c:v>
                </c:pt>
                <c:pt idx="220">
                  <c:v>988</c:v>
                </c:pt>
                <c:pt idx="221">
                  <c:v>1053</c:v>
                </c:pt>
                <c:pt idx="222">
                  <c:v>1303</c:v>
                </c:pt>
                <c:pt idx="223">
                  <c:v>906</c:v>
                </c:pt>
                <c:pt idx="224">
                  <c:v>1413</c:v>
                </c:pt>
                <c:pt idx="225">
                  <c:v>996</c:v>
                </c:pt>
                <c:pt idx="226">
                  <c:v>1082</c:v>
                </c:pt>
                <c:pt idx="227">
                  <c:v>1052</c:v>
                </c:pt>
                <c:pt idx="228">
                  <c:v>1082</c:v>
                </c:pt>
                <c:pt idx="229">
                  <c:v>1051</c:v>
                </c:pt>
                <c:pt idx="230">
                  <c:v>1006</c:v>
                </c:pt>
                <c:pt idx="231">
                  <c:v>974</c:v>
                </c:pt>
                <c:pt idx="232">
                  <c:v>936</c:v>
                </c:pt>
                <c:pt idx="233">
                  <c:v>1000</c:v>
                </c:pt>
                <c:pt idx="234">
                  <c:v>1060</c:v>
                </c:pt>
                <c:pt idx="235">
                  <c:v>1074</c:v>
                </c:pt>
                <c:pt idx="236">
                  <c:v>999</c:v>
                </c:pt>
                <c:pt idx="237">
                  <c:v>984</c:v>
                </c:pt>
                <c:pt idx="238">
                  <c:v>1013</c:v>
                </c:pt>
                <c:pt idx="239">
                  <c:v>913</c:v>
                </c:pt>
                <c:pt idx="240">
                  <c:v>906</c:v>
                </c:pt>
                <c:pt idx="241">
                  <c:v>978</c:v>
                </c:pt>
                <c:pt idx="242">
                  <c:v>1018</c:v>
                </c:pt>
                <c:pt idx="243">
                  <c:v>1399</c:v>
                </c:pt>
                <c:pt idx="244">
                  <c:v>1042</c:v>
                </c:pt>
                <c:pt idx="245">
                  <c:v>1075</c:v>
                </c:pt>
                <c:pt idx="246">
                  <c:v>1059</c:v>
                </c:pt>
                <c:pt idx="247">
                  <c:v>936</c:v>
                </c:pt>
                <c:pt idx="248">
                  <c:v>1038</c:v>
                </c:pt>
                <c:pt idx="249">
                  <c:v>1074</c:v>
                </c:pt>
                <c:pt idx="250">
                  <c:v>988</c:v>
                </c:pt>
                <c:pt idx="251">
                  <c:v>1374</c:v>
                </c:pt>
                <c:pt idx="252">
                  <c:v>1069</c:v>
                </c:pt>
                <c:pt idx="253">
                  <c:v>1004</c:v>
                </c:pt>
                <c:pt idx="254">
                  <c:v>1044</c:v>
                </c:pt>
                <c:pt idx="255">
                  <c:v>914</c:v>
                </c:pt>
                <c:pt idx="256">
                  <c:v>998</c:v>
                </c:pt>
                <c:pt idx="257">
                  <c:v>1068</c:v>
                </c:pt>
                <c:pt idx="258">
                  <c:v>1051</c:v>
                </c:pt>
                <c:pt idx="259">
                  <c:v>1009</c:v>
                </c:pt>
                <c:pt idx="260">
                  <c:v>1028</c:v>
                </c:pt>
                <c:pt idx="261">
                  <c:v>1060</c:v>
                </c:pt>
                <c:pt idx="262">
                  <c:v>1091</c:v>
                </c:pt>
                <c:pt idx="263">
                  <c:v>1891</c:v>
                </c:pt>
                <c:pt idx="264">
                  <c:v>953</c:v>
                </c:pt>
                <c:pt idx="265">
                  <c:v>1006</c:v>
                </c:pt>
                <c:pt idx="266">
                  <c:v>1242</c:v>
                </c:pt>
                <c:pt idx="267">
                  <c:v>946</c:v>
                </c:pt>
                <c:pt idx="268">
                  <c:v>1068</c:v>
                </c:pt>
                <c:pt idx="269">
                  <c:v>1022</c:v>
                </c:pt>
                <c:pt idx="270">
                  <c:v>986</c:v>
                </c:pt>
                <c:pt idx="271">
                  <c:v>940</c:v>
                </c:pt>
                <c:pt idx="272">
                  <c:v>2006</c:v>
                </c:pt>
                <c:pt idx="273">
                  <c:v>1082</c:v>
                </c:pt>
                <c:pt idx="274">
                  <c:v>1284</c:v>
                </c:pt>
                <c:pt idx="275">
                  <c:v>948</c:v>
                </c:pt>
                <c:pt idx="276">
                  <c:v>1045</c:v>
                </c:pt>
                <c:pt idx="277">
                  <c:v>1094</c:v>
                </c:pt>
                <c:pt idx="278">
                  <c:v>1082</c:v>
                </c:pt>
                <c:pt idx="279">
                  <c:v>1940</c:v>
                </c:pt>
                <c:pt idx="280">
                  <c:v>1019</c:v>
                </c:pt>
                <c:pt idx="281">
                  <c:v>1330</c:v>
                </c:pt>
                <c:pt idx="282">
                  <c:v>964</c:v>
                </c:pt>
                <c:pt idx="283">
                  <c:v>1088</c:v>
                </c:pt>
                <c:pt idx="284">
                  <c:v>1038</c:v>
                </c:pt>
                <c:pt idx="285">
                  <c:v>925</c:v>
                </c:pt>
                <c:pt idx="286">
                  <c:v>1027</c:v>
                </c:pt>
                <c:pt idx="287">
                  <c:v>1309</c:v>
                </c:pt>
                <c:pt idx="288">
                  <c:v>1254</c:v>
                </c:pt>
                <c:pt idx="289">
                  <c:v>904</c:v>
                </c:pt>
                <c:pt idx="290">
                  <c:v>2646</c:v>
                </c:pt>
                <c:pt idx="291">
                  <c:v>1351</c:v>
                </c:pt>
                <c:pt idx="292">
                  <c:v>1995</c:v>
                </c:pt>
                <c:pt idx="293">
                  <c:v>1037</c:v>
                </c:pt>
                <c:pt idx="294">
                  <c:v>1296</c:v>
                </c:pt>
                <c:pt idx="295">
                  <c:v>1059</c:v>
                </c:pt>
                <c:pt idx="296">
                  <c:v>969</c:v>
                </c:pt>
                <c:pt idx="297">
                  <c:v>2171</c:v>
                </c:pt>
                <c:pt idx="298">
                  <c:v>1030</c:v>
                </c:pt>
                <c:pt idx="299">
                  <c:v>1038</c:v>
                </c:pt>
                <c:pt idx="300">
                  <c:v>968</c:v>
                </c:pt>
                <c:pt idx="301">
                  <c:v>947</c:v>
                </c:pt>
                <c:pt idx="302">
                  <c:v>961</c:v>
                </c:pt>
                <c:pt idx="303">
                  <c:v>957</c:v>
                </c:pt>
                <c:pt idx="304">
                  <c:v>1100</c:v>
                </c:pt>
                <c:pt idx="305">
                  <c:v>992</c:v>
                </c:pt>
                <c:pt idx="306">
                  <c:v>979</c:v>
                </c:pt>
                <c:pt idx="307">
                  <c:v>1056</c:v>
                </c:pt>
                <c:pt idx="308">
                  <c:v>966</c:v>
                </c:pt>
                <c:pt idx="309">
                  <c:v>971</c:v>
                </c:pt>
                <c:pt idx="310">
                  <c:v>993</c:v>
                </c:pt>
                <c:pt idx="311">
                  <c:v>1090</c:v>
                </c:pt>
                <c:pt idx="312">
                  <c:v>988</c:v>
                </c:pt>
                <c:pt idx="313">
                  <c:v>1009</c:v>
                </c:pt>
                <c:pt idx="314">
                  <c:v>963</c:v>
                </c:pt>
                <c:pt idx="315">
                  <c:v>1027</c:v>
                </c:pt>
                <c:pt idx="316">
                  <c:v>1042</c:v>
                </c:pt>
                <c:pt idx="317">
                  <c:v>998</c:v>
                </c:pt>
                <c:pt idx="318">
                  <c:v>1099</c:v>
                </c:pt>
                <c:pt idx="319">
                  <c:v>1002</c:v>
                </c:pt>
                <c:pt idx="320">
                  <c:v>983</c:v>
                </c:pt>
                <c:pt idx="321">
                  <c:v>967</c:v>
                </c:pt>
                <c:pt idx="322">
                  <c:v>1245</c:v>
                </c:pt>
                <c:pt idx="323">
                  <c:v>934</c:v>
                </c:pt>
                <c:pt idx="324">
                  <c:v>1420</c:v>
                </c:pt>
                <c:pt idx="325">
                  <c:v>1070</c:v>
                </c:pt>
                <c:pt idx="326">
                  <c:v>1095</c:v>
                </c:pt>
                <c:pt idx="327">
                  <c:v>1022</c:v>
                </c:pt>
                <c:pt idx="328">
                  <c:v>1033</c:v>
                </c:pt>
                <c:pt idx="329">
                  <c:v>947</c:v>
                </c:pt>
                <c:pt idx="330">
                  <c:v>991</c:v>
                </c:pt>
                <c:pt idx="331">
                  <c:v>919</c:v>
                </c:pt>
                <c:pt idx="332">
                  <c:v>1081</c:v>
                </c:pt>
                <c:pt idx="333">
                  <c:v>940</c:v>
                </c:pt>
                <c:pt idx="334">
                  <c:v>968</c:v>
                </c:pt>
                <c:pt idx="335">
                  <c:v>967</c:v>
                </c:pt>
                <c:pt idx="336">
                  <c:v>1053</c:v>
                </c:pt>
                <c:pt idx="337">
                  <c:v>1039</c:v>
                </c:pt>
                <c:pt idx="338">
                  <c:v>913</c:v>
                </c:pt>
                <c:pt idx="339">
                  <c:v>1068</c:v>
                </c:pt>
                <c:pt idx="340">
                  <c:v>911</c:v>
                </c:pt>
                <c:pt idx="341">
                  <c:v>1050</c:v>
                </c:pt>
                <c:pt idx="342">
                  <c:v>928</c:v>
                </c:pt>
                <c:pt idx="343">
                  <c:v>1811</c:v>
                </c:pt>
                <c:pt idx="344">
                  <c:v>1044</c:v>
                </c:pt>
                <c:pt idx="345">
                  <c:v>909</c:v>
                </c:pt>
                <c:pt idx="346">
                  <c:v>1009</c:v>
                </c:pt>
                <c:pt idx="347">
                  <c:v>969</c:v>
                </c:pt>
                <c:pt idx="348">
                  <c:v>989</c:v>
                </c:pt>
                <c:pt idx="349">
                  <c:v>926</c:v>
                </c:pt>
                <c:pt idx="350">
                  <c:v>1023</c:v>
                </c:pt>
                <c:pt idx="351">
                  <c:v>2020</c:v>
                </c:pt>
                <c:pt idx="352">
                  <c:v>1075</c:v>
                </c:pt>
                <c:pt idx="353">
                  <c:v>1031</c:v>
                </c:pt>
                <c:pt idx="354">
                  <c:v>1442</c:v>
                </c:pt>
                <c:pt idx="355">
                  <c:v>987</c:v>
                </c:pt>
                <c:pt idx="356">
                  <c:v>1078</c:v>
                </c:pt>
                <c:pt idx="357">
                  <c:v>1012</c:v>
                </c:pt>
                <c:pt idx="358">
                  <c:v>1324</c:v>
                </c:pt>
                <c:pt idx="359">
                  <c:v>1232</c:v>
                </c:pt>
                <c:pt idx="360">
                  <c:v>1090</c:v>
                </c:pt>
                <c:pt idx="361">
                  <c:v>937</c:v>
                </c:pt>
                <c:pt idx="362">
                  <c:v>900</c:v>
                </c:pt>
                <c:pt idx="363">
                  <c:v>1085</c:v>
                </c:pt>
                <c:pt idx="364">
                  <c:v>902</c:v>
                </c:pt>
                <c:pt idx="365">
                  <c:v>1077</c:v>
                </c:pt>
                <c:pt idx="366">
                  <c:v>945</c:v>
                </c:pt>
                <c:pt idx="367">
                  <c:v>1871</c:v>
                </c:pt>
                <c:pt idx="368">
                  <c:v>1079</c:v>
                </c:pt>
                <c:pt idx="369">
                  <c:v>967</c:v>
                </c:pt>
                <c:pt idx="370">
                  <c:v>1094</c:v>
                </c:pt>
                <c:pt idx="371">
                  <c:v>906</c:v>
                </c:pt>
                <c:pt idx="372">
                  <c:v>900</c:v>
                </c:pt>
                <c:pt idx="373">
                  <c:v>1200</c:v>
                </c:pt>
                <c:pt idx="374">
                  <c:v>1853</c:v>
                </c:pt>
                <c:pt idx="375">
                  <c:v>1084</c:v>
                </c:pt>
                <c:pt idx="376">
                  <c:v>917</c:v>
                </c:pt>
                <c:pt idx="377">
                  <c:v>1019</c:v>
                </c:pt>
                <c:pt idx="378">
                  <c:v>1022</c:v>
                </c:pt>
                <c:pt idx="379">
                  <c:v>1063</c:v>
                </c:pt>
                <c:pt idx="380">
                  <c:v>975</c:v>
                </c:pt>
                <c:pt idx="381">
                  <c:v>971</c:v>
                </c:pt>
                <c:pt idx="382">
                  <c:v>1219</c:v>
                </c:pt>
                <c:pt idx="383">
                  <c:v>1313</c:v>
                </c:pt>
                <c:pt idx="384">
                  <c:v>907</c:v>
                </c:pt>
                <c:pt idx="385">
                  <c:v>1211</c:v>
                </c:pt>
                <c:pt idx="386">
                  <c:v>944</c:v>
                </c:pt>
                <c:pt idx="387">
                  <c:v>1288</c:v>
                </c:pt>
                <c:pt idx="388">
                  <c:v>1269</c:v>
                </c:pt>
                <c:pt idx="389">
                  <c:v>1001</c:v>
                </c:pt>
                <c:pt idx="390">
                  <c:v>1037</c:v>
                </c:pt>
                <c:pt idx="391">
                  <c:v>1087</c:v>
                </c:pt>
                <c:pt idx="392">
                  <c:v>1002</c:v>
                </c:pt>
                <c:pt idx="393">
                  <c:v>937</c:v>
                </c:pt>
                <c:pt idx="394">
                  <c:v>1854</c:v>
                </c:pt>
                <c:pt idx="395">
                  <c:v>984</c:v>
                </c:pt>
                <c:pt idx="396">
                  <c:v>933</c:v>
                </c:pt>
                <c:pt idx="397">
                  <c:v>1093</c:v>
                </c:pt>
                <c:pt idx="398">
                  <c:v>938</c:v>
                </c:pt>
                <c:pt idx="399">
                  <c:v>1097</c:v>
                </c:pt>
                <c:pt idx="400">
                  <c:v>1083</c:v>
                </c:pt>
                <c:pt idx="401">
                  <c:v>923</c:v>
                </c:pt>
                <c:pt idx="402">
                  <c:v>968</c:v>
                </c:pt>
                <c:pt idx="403">
                  <c:v>2041</c:v>
                </c:pt>
                <c:pt idx="404">
                  <c:v>1079</c:v>
                </c:pt>
                <c:pt idx="405">
                  <c:v>1091</c:v>
                </c:pt>
                <c:pt idx="406">
                  <c:v>1067</c:v>
                </c:pt>
                <c:pt idx="407">
                  <c:v>1059</c:v>
                </c:pt>
                <c:pt idx="408">
                  <c:v>1061</c:v>
                </c:pt>
                <c:pt idx="409">
                  <c:v>1010</c:v>
                </c:pt>
                <c:pt idx="410">
                  <c:v>997</c:v>
                </c:pt>
                <c:pt idx="411">
                  <c:v>992</c:v>
                </c:pt>
                <c:pt idx="412">
                  <c:v>1057</c:v>
                </c:pt>
                <c:pt idx="413">
                  <c:v>1400</c:v>
                </c:pt>
                <c:pt idx="414">
                  <c:v>933</c:v>
                </c:pt>
                <c:pt idx="415">
                  <c:v>1050</c:v>
                </c:pt>
                <c:pt idx="416">
                  <c:v>1059</c:v>
                </c:pt>
                <c:pt idx="417">
                  <c:v>977</c:v>
                </c:pt>
                <c:pt idx="418">
                  <c:v>903</c:v>
                </c:pt>
                <c:pt idx="419">
                  <c:v>912</c:v>
                </c:pt>
                <c:pt idx="420">
                  <c:v>956</c:v>
                </c:pt>
                <c:pt idx="421">
                  <c:v>1030</c:v>
                </c:pt>
                <c:pt idx="422">
                  <c:v>1050</c:v>
                </c:pt>
                <c:pt idx="423">
                  <c:v>1044</c:v>
                </c:pt>
                <c:pt idx="424">
                  <c:v>977</c:v>
                </c:pt>
                <c:pt idx="425">
                  <c:v>960</c:v>
                </c:pt>
                <c:pt idx="426">
                  <c:v>948</c:v>
                </c:pt>
                <c:pt idx="427">
                  <c:v>1009</c:v>
                </c:pt>
                <c:pt idx="428">
                  <c:v>935</c:v>
                </c:pt>
                <c:pt idx="429">
                  <c:v>925</c:v>
                </c:pt>
                <c:pt idx="430">
                  <c:v>1252</c:v>
                </c:pt>
                <c:pt idx="431">
                  <c:v>990</c:v>
                </c:pt>
                <c:pt idx="432">
                  <c:v>1069</c:v>
                </c:pt>
                <c:pt idx="433">
                  <c:v>913</c:v>
                </c:pt>
                <c:pt idx="434">
                  <c:v>1498</c:v>
                </c:pt>
                <c:pt idx="435">
                  <c:v>972</c:v>
                </c:pt>
                <c:pt idx="436">
                  <c:v>974</c:v>
                </c:pt>
                <c:pt idx="437">
                  <c:v>1053</c:v>
                </c:pt>
                <c:pt idx="438">
                  <c:v>1041</c:v>
                </c:pt>
                <c:pt idx="439">
                  <c:v>1297</c:v>
                </c:pt>
                <c:pt idx="440">
                  <c:v>971</c:v>
                </c:pt>
                <c:pt idx="441">
                  <c:v>953</c:v>
                </c:pt>
                <c:pt idx="442">
                  <c:v>977</c:v>
                </c:pt>
                <c:pt idx="443">
                  <c:v>1069</c:v>
                </c:pt>
                <c:pt idx="444">
                  <c:v>966</c:v>
                </c:pt>
                <c:pt idx="445">
                  <c:v>1077</c:v>
                </c:pt>
                <c:pt idx="446">
                  <c:v>1373</c:v>
                </c:pt>
                <c:pt idx="447">
                  <c:v>1264</c:v>
                </c:pt>
                <c:pt idx="448">
                  <c:v>1025</c:v>
                </c:pt>
                <c:pt idx="449">
                  <c:v>1393</c:v>
                </c:pt>
                <c:pt idx="450">
                  <c:v>912</c:v>
                </c:pt>
                <c:pt idx="451">
                  <c:v>967</c:v>
                </c:pt>
                <c:pt idx="452">
                  <c:v>922</c:v>
                </c:pt>
                <c:pt idx="453">
                  <c:v>1043</c:v>
                </c:pt>
                <c:pt idx="454">
                  <c:v>925</c:v>
                </c:pt>
                <c:pt idx="455">
                  <c:v>1031</c:v>
                </c:pt>
                <c:pt idx="456">
                  <c:v>964</c:v>
                </c:pt>
                <c:pt idx="457">
                  <c:v>1478</c:v>
                </c:pt>
                <c:pt idx="458">
                  <c:v>947</c:v>
                </c:pt>
                <c:pt idx="459">
                  <c:v>1036</c:v>
                </c:pt>
                <c:pt idx="460">
                  <c:v>900</c:v>
                </c:pt>
                <c:pt idx="461">
                  <c:v>2148</c:v>
                </c:pt>
                <c:pt idx="462">
                  <c:v>1324</c:v>
                </c:pt>
                <c:pt idx="463">
                  <c:v>1048</c:v>
                </c:pt>
                <c:pt idx="464">
                  <c:v>1076</c:v>
                </c:pt>
                <c:pt idx="465">
                  <c:v>1394</c:v>
                </c:pt>
                <c:pt idx="466">
                  <c:v>901</c:v>
                </c:pt>
                <c:pt idx="467">
                  <c:v>924</c:v>
                </c:pt>
                <c:pt idx="468">
                  <c:v>1076</c:v>
                </c:pt>
                <c:pt idx="469">
                  <c:v>1473</c:v>
                </c:pt>
                <c:pt idx="470">
                  <c:v>1065</c:v>
                </c:pt>
                <c:pt idx="471">
                  <c:v>1005</c:v>
                </c:pt>
                <c:pt idx="472">
                  <c:v>1895</c:v>
                </c:pt>
                <c:pt idx="473">
                  <c:v>1231</c:v>
                </c:pt>
                <c:pt idx="474">
                  <c:v>970</c:v>
                </c:pt>
                <c:pt idx="475">
                  <c:v>975</c:v>
                </c:pt>
                <c:pt idx="476">
                  <c:v>979</c:v>
                </c:pt>
                <c:pt idx="477">
                  <c:v>979</c:v>
                </c:pt>
                <c:pt idx="478">
                  <c:v>1063</c:v>
                </c:pt>
                <c:pt idx="479">
                  <c:v>1061</c:v>
                </c:pt>
                <c:pt idx="480">
                  <c:v>1025</c:v>
                </c:pt>
                <c:pt idx="481">
                  <c:v>921</c:v>
                </c:pt>
                <c:pt idx="482">
                  <c:v>1066</c:v>
                </c:pt>
                <c:pt idx="483">
                  <c:v>954</c:v>
                </c:pt>
                <c:pt idx="484">
                  <c:v>921</c:v>
                </c:pt>
                <c:pt idx="485">
                  <c:v>1017</c:v>
                </c:pt>
                <c:pt idx="486">
                  <c:v>1087</c:v>
                </c:pt>
                <c:pt idx="487">
                  <c:v>1328</c:v>
                </c:pt>
                <c:pt idx="488">
                  <c:v>994</c:v>
                </c:pt>
                <c:pt idx="489">
                  <c:v>978</c:v>
                </c:pt>
                <c:pt idx="490">
                  <c:v>1042</c:v>
                </c:pt>
                <c:pt idx="491">
                  <c:v>994</c:v>
                </c:pt>
                <c:pt idx="492">
                  <c:v>1099</c:v>
                </c:pt>
                <c:pt idx="493">
                  <c:v>968</c:v>
                </c:pt>
                <c:pt idx="494">
                  <c:v>1058</c:v>
                </c:pt>
                <c:pt idx="495">
                  <c:v>953</c:v>
                </c:pt>
                <c:pt idx="496">
                  <c:v>1011</c:v>
                </c:pt>
                <c:pt idx="497">
                  <c:v>1387</c:v>
                </c:pt>
                <c:pt idx="498">
                  <c:v>1086</c:v>
                </c:pt>
                <c:pt idx="499">
                  <c:v>1058</c:v>
                </c:pt>
                <c:pt idx="500">
                  <c:v>951</c:v>
                </c:pt>
                <c:pt idx="501">
                  <c:v>1076</c:v>
                </c:pt>
                <c:pt idx="502">
                  <c:v>1042</c:v>
                </c:pt>
                <c:pt idx="503">
                  <c:v>1012</c:v>
                </c:pt>
                <c:pt idx="504">
                  <c:v>1031</c:v>
                </c:pt>
                <c:pt idx="505">
                  <c:v>1016</c:v>
                </c:pt>
                <c:pt idx="506">
                  <c:v>928</c:v>
                </c:pt>
                <c:pt idx="507">
                  <c:v>1070</c:v>
                </c:pt>
                <c:pt idx="508">
                  <c:v>935</c:v>
                </c:pt>
                <c:pt idx="509">
                  <c:v>1099</c:v>
                </c:pt>
                <c:pt idx="510">
                  <c:v>939</c:v>
                </c:pt>
                <c:pt idx="511">
                  <c:v>958</c:v>
                </c:pt>
                <c:pt idx="512">
                  <c:v>965</c:v>
                </c:pt>
                <c:pt idx="513">
                  <c:v>1043</c:v>
                </c:pt>
                <c:pt idx="514">
                  <c:v>1439</c:v>
                </c:pt>
                <c:pt idx="515">
                  <c:v>945</c:v>
                </c:pt>
                <c:pt idx="516">
                  <c:v>925</c:v>
                </c:pt>
                <c:pt idx="517">
                  <c:v>917</c:v>
                </c:pt>
                <c:pt idx="518">
                  <c:v>1046</c:v>
                </c:pt>
                <c:pt idx="519">
                  <c:v>1082</c:v>
                </c:pt>
                <c:pt idx="520">
                  <c:v>1053</c:v>
                </c:pt>
                <c:pt idx="521">
                  <c:v>1029</c:v>
                </c:pt>
                <c:pt idx="522">
                  <c:v>1073</c:v>
                </c:pt>
                <c:pt idx="523">
                  <c:v>909</c:v>
                </c:pt>
                <c:pt idx="524">
                  <c:v>1267</c:v>
                </c:pt>
                <c:pt idx="525">
                  <c:v>912</c:v>
                </c:pt>
                <c:pt idx="526">
                  <c:v>902</c:v>
                </c:pt>
                <c:pt idx="527">
                  <c:v>910</c:v>
                </c:pt>
                <c:pt idx="528">
                  <c:v>1054</c:v>
                </c:pt>
                <c:pt idx="529">
                  <c:v>928</c:v>
                </c:pt>
                <c:pt idx="530">
                  <c:v>1012</c:v>
                </c:pt>
                <c:pt idx="531">
                  <c:v>1028</c:v>
                </c:pt>
                <c:pt idx="532">
                  <c:v>959</c:v>
                </c:pt>
                <c:pt idx="533">
                  <c:v>970</c:v>
                </c:pt>
                <c:pt idx="534">
                  <c:v>1040</c:v>
                </c:pt>
                <c:pt idx="535">
                  <c:v>958</c:v>
                </c:pt>
                <c:pt idx="536">
                  <c:v>904</c:v>
                </c:pt>
                <c:pt idx="537">
                  <c:v>2832</c:v>
                </c:pt>
                <c:pt idx="538">
                  <c:v>1013</c:v>
                </c:pt>
                <c:pt idx="539">
                  <c:v>1278</c:v>
                </c:pt>
                <c:pt idx="540">
                  <c:v>1831</c:v>
                </c:pt>
                <c:pt idx="541">
                  <c:v>1314</c:v>
                </c:pt>
                <c:pt idx="542">
                  <c:v>1017</c:v>
                </c:pt>
                <c:pt idx="543">
                  <c:v>1028</c:v>
                </c:pt>
                <c:pt idx="544">
                  <c:v>1039</c:v>
                </c:pt>
                <c:pt idx="545">
                  <c:v>1001</c:v>
                </c:pt>
                <c:pt idx="546">
                  <c:v>957</c:v>
                </c:pt>
                <c:pt idx="547">
                  <c:v>937</c:v>
                </c:pt>
                <c:pt idx="548">
                  <c:v>914</c:v>
                </c:pt>
                <c:pt idx="549">
                  <c:v>945</c:v>
                </c:pt>
                <c:pt idx="550">
                  <c:v>1934</c:v>
                </c:pt>
                <c:pt idx="551">
                  <c:v>1090</c:v>
                </c:pt>
                <c:pt idx="552">
                  <c:v>927</c:v>
                </c:pt>
                <c:pt idx="553">
                  <c:v>945</c:v>
                </c:pt>
                <c:pt idx="554">
                  <c:v>933</c:v>
                </c:pt>
                <c:pt idx="555">
                  <c:v>913</c:v>
                </c:pt>
                <c:pt idx="556">
                  <c:v>1006</c:v>
                </c:pt>
                <c:pt idx="557">
                  <c:v>957</c:v>
                </c:pt>
                <c:pt idx="558">
                  <c:v>1012</c:v>
                </c:pt>
                <c:pt idx="559">
                  <c:v>1002</c:v>
                </c:pt>
                <c:pt idx="560">
                  <c:v>1081</c:v>
                </c:pt>
                <c:pt idx="561">
                  <c:v>1049</c:v>
                </c:pt>
                <c:pt idx="562">
                  <c:v>1009</c:v>
                </c:pt>
                <c:pt idx="563">
                  <c:v>991</c:v>
                </c:pt>
                <c:pt idx="564">
                  <c:v>1004</c:v>
                </c:pt>
                <c:pt idx="565">
                  <c:v>1038</c:v>
                </c:pt>
                <c:pt idx="566">
                  <c:v>968</c:v>
                </c:pt>
                <c:pt idx="567">
                  <c:v>916</c:v>
                </c:pt>
                <c:pt idx="568">
                  <c:v>1002</c:v>
                </c:pt>
                <c:pt idx="569">
                  <c:v>1032</c:v>
                </c:pt>
                <c:pt idx="570">
                  <c:v>909</c:v>
                </c:pt>
                <c:pt idx="571">
                  <c:v>956</c:v>
                </c:pt>
                <c:pt idx="572">
                  <c:v>992</c:v>
                </c:pt>
                <c:pt idx="573">
                  <c:v>971</c:v>
                </c:pt>
                <c:pt idx="574">
                  <c:v>926</c:v>
                </c:pt>
                <c:pt idx="575">
                  <c:v>911</c:v>
                </c:pt>
                <c:pt idx="576">
                  <c:v>990</c:v>
                </c:pt>
                <c:pt idx="577">
                  <c:v>965</c:v>
                </c:pt>
                <c:pt idx="578">
                  <c:v>1058</c:v>
                </c:pt>
                <c:pt idx="579">
                  <c:v>999</c:v>
                </c:pt>
                <c:pt idx="580">
                  <c:v>959</c:v>
                </c:pt>
                <c:pt idx="581">
                  <c:v>905</c:v>
                </c:pt>
                <c:pt idx="582">
                  <c:v>1059</c:v>
                </c:pt>
                <c:pt idx="583">
                  <c:v>1030</c:v>
                </c:pt>
                <c:pt idx="584">
                  <c:v>2770</c:v>
                </c:pt>
                <c:pt idx="585">
                  <c:v>1081</c:v>
                </c:pt>
                <c:pt idx="586">
                  <c:v>1093</c:v>
                </c:pt>
                <c:pt idx="587">
                  <c:v>1046</c:v>
                </c:pt>
                <c:pt idx="588">
                  <c:v>951</c:v>
                </c:pt>
                <c:pt idx="589">
                  <c:v>918</c:v>
                </c:pt>
                <c:pt idx="590">
                  <c:v>969</c:v>
                </c:pt>
                <c:pt idx="591">
                  <c:v>928</c:v>
                </c:pt>
                <c:pt idx="592">
                  <c:v>1037</c:v>
                </c:pt>
                <c:pt idx="593">
                  <c:v>1008</c:v>
                </c:pt>
                <c:pt idx="594">
                  <c:v>1036</c:v>
                </c:pt>
                <c:pt idx="595">
                  <c:v>936</c:v>
                </c:pt>
                <c:pt idx="596">
                  <c:v>1004</c:v>
                </c:pt>
                <c:pt idx="597">
                  <c:v>1046</c:v>
                </c:pt>
                <c:pt idx="598">
                  <c:v>1009</c:v>
                </c:pt>
                <c:pt idx="599">
                  <c:v>1084</c:v>
                </c:pt>
                <c:pt idx="600">
                  <c:v>1030</c:v>
                </c:pt>
                <c:pt idx="601">
                  <c:v>995</c:v>
                </c:pt>
                <c:pt idx="602">
                  <c:v>1014</c:v>
                </c:pt>
                <c:pt idx="603">
                  <c:v>900</c:v>
                </c:pt>
                <c:pt idx="604">
                  <c:v>981</c:v>
                </c:pt>
                <c:pt idx="605">
                  <c:v>1075</c:v>
                </c:pt>
                <c:pt idx="606">
                  <c:v>1092</c:v>
                </c:pt>
                <c:pt idx="607">
                  <c:v>1036</c:v>
                </c:pt>
                <c:pt idx="608">
                  <c:v>1457</c:v>
                </c:pt>
                <c:pt idx="609">
                  <c:v>959</c:v>
                </c:pt>
                <c:pt idx="610">
                  <c:v>943</c:v>
                </c:pt>
                <c:pt idx="611">
                  <c:v>994</c:v>
                </c:pt>
                <c:pt idx="612">
                  <c:v>919</c:v>
                </c:pt>
                <c:pt idx="613">
                  <c:v>982</c:v>
                </c:pt>
                <c:pt idx="614">
                  <c:v>941</c:v>
                </c:pt>
                <c:pt idx="615">
                  <c:v>1100</c:v>
                </c:pt>
                <c:pt idx="616">
                  <c:v>970</c:v>
                </c:pt>
                <c:pt idx="617">
                  <c:v>1239</c:v>
                </c:pt>
                <c:pt idx="618">
                  <c:v>978</c:v>
                </c:pt>
                <c:pt idx="619">
                  <c:v>1002</c:v>
                </c:pt>
                <c:pt idx="620">
                  <c:v>997</c:v>
                </c:pt>
                <c:pt idx="621">
                  <c:v>1292</c:v>
                </c:pt>
                <c:pt idx="622">
                  <c:v>1056</c:v>
                </c:pt>
                <c:pt idx="623">
                  <c:v>964</c:v>
                </c:pt>
                <c:pt idx="624">
                  <c:v>1047</c:v>
                </c:pt>
                <c:pt idx="625">
                  <c:v>1060</c:v>
                </c:pt>
                <c:pt idx="626">
                  <c:v>1381</c:v>
                </c:pt>
                <c:pt idx="627">
                  <c:v>922</c:v>
                </c:pt>
                <c:pt idx="628">
                  <c:v>919</c:v>
                </c:pt>
                <c:pt idx="629">
                  <c:v>950</c:v>
                </c:pt>
                <c:pt idx="630">
                  <c:v>1039</c:v>
                </c:pt>
                <c:pt idx="631">
                  <c:v>967</c:v>
                </c:pt>
                <c:pt idx="632">
                  <c:v>2093</c:v>
                </c:pt>
                <c:pt idx="633">
                  <c:v>987</c:v>
                </c:pt>
                <c:pt idx="634">
                  <c:v>942</c:v>
                </c:pt>
                <c:pt idx="635">
                  <c:v>1048</c:v>
                </c:pt>
                <c:pt idx="636">
                  <c:v>913</c:v>
                </c:pt>
                <c:pt idx="637">
                  <c:v>1029</c:v>
                </c:pt>
                <c:pt idx="638">
                  <c:v>1030</c:v>
                </c:pt>
                <c:pt idx="639">
                  <c:v>945</c:v>
                </c:pt>
                <c:pt idx="640">
                  <c:v>1046</c:v>
                </c:pt>
                <c:pt idx="641">
                  <c:v>909</c:v>
                </c:pt>
                <c:pt idx="642">
                  <c:v>925</c:v>
                </c:pt>
                <c:pt idx="643">
                  <c:v>1018</c:v>
                </c:pt>
                <c:pt idx="644">
                  <c:v>911</c:v>
                </c:pt>
                <c:pt idx="645">
                  <c:v>918</c:v>
                </c:pt>
                <c:pt idx="646">
                  <c:v>1086</c:v>
                </c:pt>
                <c:pt idx="647">
                  <c:v>943</c:v>
                </c:pt>
                <c:pt idx="648">
                  <c:v>924</c:v>
                </c:pt>
                <c:pt idx="649">
                  <c:v>1074</c:v>
                </c:pt>
                <c:pt idx="650">
                  <c:v>1045</c:v>
                </c:pt>
                <c:pt idx="651">
                  <c:v>947</c:v>
                </c:pt>
                <c:pt idx="652">
                  <c:v>1100</c:v>
                </c:pt>
                <c:pt idx="653">
                  <c:v>1033</c:v>
                </c:pt>
                <c:pt idx="654">
                  <c:v>964</c:v>
                </c:pt>
                <c:pt idx="655">
                  <c:v>1056</c:v>
                </c:pt>
                <c:pt idx="656">
                  <c:v>1073</c:v>
                </c:pt>
                <c:pt idx="657">
                  <c:v>1000</c:v>
                </c:pt>
                <c:pt idx="658">
                  <c:v>956</c:v>
                </c:pt>
                <c:pt idx="659">
                  <c:v>1084</c:v>
                </c:pt>
                <c:pt idx="660">
                  <c:v>1027</c:v>
                </c:pt>
                <c:pt idx="661">
                  <c:v>941</c:v>
                </c:pt>
                <c:pt idx="662">
                  <c:v>978</c:v>
                </c:pt>
                <c:pt idx="663">
                  <c:v>1023</c:v>
                </c:pt>
                <c:pt idx="664">
                  <c:v>965</c:v>
                </c:pt>
                <c:pt idx="665">
                  <c:v>967</c:v>
                </c:pt>
                <c:pt idx="666">
                  <c:v>1084</c:v>
                </c:pt>
                <c:pt idx="667">
                  <c:v>1024</c:v>
                </c:pt>
                <c:pt idx="668">
                  <c:v>1056</c:v>
                </c:pt>
                <c:pt idx="669">
                  <c:v>1008</c:v>
                </c:pt>
                <c:pt idx="670">
                  <c:v>2047</c:v>
                </c:pt>
                <c:pt idx="671">
                  <c:v>1006</c:v>
                </c:pt>
                <c:pt idx="672">
                  <c:v>1099</c:v>
                </c:pt>
                <c:pt idx="673">
                  <c:v>938</c:v>
                </c:pt>
                <c:pt idx="674">
                  <c:v>1377</c:v>
                </c:pt>
                <c:pt idx="675">
                  <c:v>947</c:v>
                </c:pt>
                <c:pt idx="676">
                  <c:v>953</c:v>
                </c:pt>
                <c:pt idx="677">
                  <c:v>967</c:v>
                </c:pt>
                <c:pt idx="678">
                  <c:v>1051</c:v>
                </c:pt>
                <c:pt idx="679">
                  <c:v>1833</c:v>
                </c:pt>
                <c:pt idx="680">
                  <c:v>1003</c:v>
                </c:pt>
                <c:pt idx="681">
                  <c:v>930</c:v>
                </c:pt>
                <c:pt idx="682">
                  <c:v>907</c:v>
                </c:pt>
                <c:pt idx="683">
                  <c:v>930</c:v>
                </c:pt>
                <c:pt idx="684">
                  <c:v>981</c:v>
                </c:pt>
                <c:pt idx="685">
                  <c:v>924</c:v>
                </c:pt>
                <c:pt idx="686">
                  <c:v>902</c:v>
                </c:pt>
                <c:pt idx="687">
                  <c:v>949</c:v>
                </c:pt>
                <c:pt idx="688">
                  <c:v>966</c:v>
                </c:pt>
                <c:pt idx="689">
                  <c:v>1089</c:v>
                </c:pt>
                <c:pt idx="690">
                  <c:v>924</c:v>
                </c:pt>
                <c:pt idx="691">
                  <c:v>1386</c:v>
                </c:pt>
                <c:pt idx="692">
                  <c:v>977</c:v>
                </c:pt>
                <c:pt idx="693">
                  <c:v>2725</c:v>
                </c:pt>
                <c:pt idx="694">
                  <c:v>1038</c:v>
                </c:pt>
                <c:pt idx="695">
                  <c:v>1006</c:v>
                </c:pt>
                <c:pt idx="696">
                  <c:v>1056</c:v>
                </c:pt>
                <c:pt idx="697">
                  <c:v>1083</c:v>
                </c:pt>
                <c:pt idx="698">
                  <c:v>1059</c:v>
                </c:pt>
                <c:pt idx="699">
                  <c:v>1009</c:v>
                </c:pt>
                <c:pt idx="700">
                  <c:v>969</c:v>
                </c:pt>
                <c:pt idx="701">
                  <c:v>1008</c:v>
                </c:pt>
                <c:pt idx="702">
                  <c:v>1067</c:v>
                </c:pt>
                <c:pt idx="703">
                  <c:v>919</c:v>
                </c:pt>
                <c:pt idx="704">
                  <c:v>1000</c:v>
                </c:pt>
                <c:pt idx="705">
                  <c:v>972</c:v>
                </c:pt>
                <c:pt idx="706">
                  <c:v>916</c:v>
                </c:pt>
                <c:pt idx="707">
                  <c:v>1031</c:v>
                </c:pt>
                <c:pt idx="708">
                  <c:v>998</c:v>
                </c:pt>
                <c:pt idx="709">
                  <c:v>1099</c:v>
                </c:pt>
                <c:pt idx="710">
                  <c:v>961</c:v>
                </c:pt>
                <c:pt idx="711">
                  <c:v>1038</c:v>
                </c:pt>
                <c:pt idx="712">
                  <c:v>1029</c:v>
                </c:pt>
                <c:pt idx="713">
                  <c:v>1042</c:v>
                </c:pt>
                <c:pt idx="714">
                  <c:v>903</c:v>
                </c:pt>
                <c:pt idx="715">
                  <c:v>1893</c:v>
                </c:pt>
                <c:pt idx="716">
                  <c:v>1095</c:v>
                </c:pt>
                <c:pt idx="717">
                  <c:v>905</c:v>
                </c:pt>
                <c:pt idx="718">
                  <c:v>905</c:v>
                </c:pt>
                <c:pt idx="719">
                  <c:v>1021</c:v>
                </c:pt>
                <c:pt idx="720">
                  <c:v>1097</c:v>
                </c:pt>
                <c:pt idx="721">
                  <c:v>1320</c:v>
                </c:pt>
                <c:pt idx="722">
                  <c:v>1031</c:v>
                </c:pt>
                <c:pt idx="723">
                  <c:v>957</c:v>
                </c:pt>
                <c:pt idx="724">
                  <c:v>904</c:v>
                </c:pt>
                <c:pt idx="725">
                  <c:v>998</c:v>
                </c:pt>
                <c:pt idx="726">
                  <c:v>1049</c:v>
                </c:pt>
                <c:pt idx="727">
                  <c:v>928</c:v>
                </c:pt>
                <c:pt idx="728">
                  <c:v>1387</c:v>
                </c:pt>
                <c:pt idx="729">
                  <c:v>1050</c:v>
                </c:pt>
                <c:pt idx="730">
                  <c:v>2148</c:v>
                </c:pt>
                <c:pt idx="731">
                  <c:v>1425</c:v>
                </c:pt>
                <c:pt idx="732">
                  <c:v>933</c:v>
                </c:pt>
                <c:pt idx="733">
                  <c:v>1070</c:v>
                </c:pt>
                <c:pt idx="734">
                  <c:v>1200</c:v>
                </c:pt>
                <c:pt idx="735">
                  <c:v>1083</c:v>
                </c:pt>
                <c:pt idx="736">
                  <c:v>1918</c:v>
                </c:pt>
                <c:pt idx="737">
                  <c:v>972</c:v>
                </c:pt>
                <c:pt idx="738">
                  <c:v>1073</c:v>
                </c:pt>
                <c:pt idx="739">
                  <c:v>1390</c:v>
                </c:pt>
                <c:pt idx="740">
                  <c:v>1100</c:v>
                </c:pt>
                <c:pt idx="741">
                  <c:v>926</c:v>
                </c:pt>
                <c:pt idx="742">
                  <c:v>1015</c:v>
                </c:pt>
                <c:pt idx="743">
                  <c:v>986</c:v>
                </c:pt>
                <c:pt idx="744">
                  <c:v>1396</c:v>
                </c:pt>
                <c:pt idx="745">
                  <c:v>1007</c:v>
                </c:pt>
                <c:pt idx="746">
                  <c:v>931</c:v>
                </c:pt>
                <c:pt idx="747">
                  <c:v>939</c:v>
                </c:pt>
                <c:pt idx="748">
                  <c:v>976</c:v>
                </c:pt>
                <c:pt idx="749">
                  <c:v>1089</c:v>
                </c:pt>
                <c:pt idx="750">
                  <c:v>933</c:v>
                </c:pt>
                <c:pt idx="751">
                  <c:v>1475</c:v>
                </c:pt>
                <c:pt idx="752">
                  <c:v>995</c:v>
                </c:pt>
                <c:pt idx="753">
                  <c:v>1026</c:v>
                </c:pt>
                <c:pt idx="754">
                  <c:v>1081</c:v>
                </c:pt>
                <c:pt idx="755">
                  <c:v>1834</c:v>
                </c:pt>
                <c:pt idx="756">
                  <c:v>1424</c:v>
                </c:pt>
                <c:pt idx="757">
                  <c:v>901</c:v>
                </c:pt>
                <c:pt idx="758">
                  <c:v>1413</c:v>
                </c:pt>
                <c:pt idx="759">
                  <c:v>943</c:v>
                </c:pt>
                <c:pt idx="760">
                  <c:v>916</c:v>
                </c:pt>
                <c:pt idx="761">
                  <c:v>1033</c:v>
                </c:pt>
                <c:pt idx="762">
                  <c:v>2139</c:v>
                </c:pt>
                <c:pt idx="763">
                  <c:v>1081</c:v>
                </c:pt>
                <c:pt idx="764">
                  <c:v>905</c:v>
                </c:pt>
                <c:pt idx="765">
                  <c:v>934</c:v>
                </c:pt>
                <c:pt idx="766">
                  <c:v>1836</c:v>
                </c:pt>
                <c:pt idx="767">
                  <c:v>1061</c:v>
                </c:pt>
                <c:pt idx="768">
                  <c:v>1095</c:v>
                </c:pt>
                <c:pt idx="769">
                  <c:v>936</c:v>
                </c:pt>
                <c:pt idx="770">
                  <c:v>1057</c:v>
                </c:pt>
                <c:pt idx="771">
                  <c:v>903</c:v>
                </c:pt>
                <c:pt idx="772">
                  <c:v>948</c:v>
                </c:pt>
                <c:pt idx="773">
                  <c:v>976</c:v>
                </c:pt>
                <c:pt idx="774">
                  <c:v>918</c:v>
                </c:pt>
                <c:pt idx="775">
                  <c:v>2177</c:v>
                </c:pt>
                <c:pt idx="776">
                  <c:v>947</c:v>
                </c:pt>
                <c:pt idx="777">
                  <c:v>1331</c:v>
                </c:pt>
                <c:pt idx="778">
                  <c:v>1228</c:v>
                </c:pt>
                <c:pt idx="779">
                  <c:v>1085</c:v>
                </c:pt>
                <c:pt idx="780">
                  <c:v>1095</c:v>
                </c:pt>
                <c:pt idx="781">
                  <c:v>1070</c:v>
                </c:pt>
                <c:pt idx="782">
                  <c:v>1066</c:v>
                </c:pt>
                <c:pt idx="783">
                  <c:v>960</c:v>
                </c:pt>
                <c:pt idx="784">
                  <c:v>1060</c:v>
                </c:pt>
                <c:pt idx="785">
                  <c:v>984</c:v>
                </c:pt>
                <c:pt idx="786">
                  <c:v>963</c:v>
                </c:pt>
                <c:pt idx="787">
                  <c:v>907</c:v>
                </c:pt>
                <c:pt idx="788">
                  <c:v>1007</c:v>
                </c:pt>
                <c:pt idx="789">
                  <c:v>1048</c:v>
                </c:pt>
                <c:pt idx="790">
                  <c:v>1029</c:v>
                </c:pt>
                <c:pt idx="791">
                  <c:v>1088</c:v>
                </c:pt>
                <c:pt idx="792">
                  <c:v>929</c:v>
                </c:pt>
                <c:pt idx="793">
                  <c:v>1063</c:v>
                </c:pt>
                <c:pt idx="794">
                  <c:v>964</c:v>
                </c:pt>
                <c:pt idx="795">
                  <c:v>1093</c:v>
                </c:pt>
                <c:pt idx="796">
                  <c:v>1097</c:v>
                </c:pt>
                <c:pt idx="797">
                  <c:v>1240</c:v>
                </c:pt>
                <c:pt idx="798">
                  <c:v>1044</c:v>
                </c:pt>
                <c:pt idx="799">
                  <c:v>1088</c:v>
                </c:pt>
                <c:pt idx="800">
                  <c:v>960</c:v>
                </c:pt>
                <c:pt idx="801">
                  <c:v>1485</c:v>
                </c:pt>
                <c:pt idx="802">
                  <c:v>1066</c:v>
                </c:pt>
                <c:pt idx="803">
                  <c:v>1088</c:v>
                </c:pt>
                <c:pt idx="804">
                  <c:v>906</c:v>
                </c:pt>
                <c:pt idx="805">
                  <c:v>1019</c:v>
                </c:pt>
                <c:pt idx="806">
                  <c:v>1082</c:v>
                </c:pt>
                <c:pt idx="807">
                  <c:v>924</c:v>
                </c:pt>
                <c:pt idx="808">
                  <c:v>901</c:v>
                </c:pt>
                <c:pt idx="809">
                  <c:v>939</c:v>
                </c:pt>
                <c:pt idx="810">
                  <c:v>956</c:v>
                </c:pt>
                <c:pt idx="811">
                  <c:v>1094</c:v>
                </c:pt>
                <c:pt idx="812">
                  <c:v>1047</c:v>
                </c:pt>
                <c:pt idx="813">
                  <c:v>964</c:v>
                </c:pt>
                <c:pt idx="814">
                  <c:v>906</c:v>
                </c:pt>
                <c:pt idx="815">
                  <c:v>1007</c:v>
                </c:pt>
                <c:pt idx="816">
                  <c:v>968</c:v>
                </c:pt>
                <c:pt idx="817">
                  <c:v>1015</c:v>
                </c:pt>
                <c:pt idx="818">
                  <c:v>1030</c:v>
                </c:pt>
                <c:pt idx="819">
                  <c:v>911</c:v>
                </c:pt>
                <c:pt idx="820">
                  <c:v>992</c:v>
                </c:pt>
                <c:pt idx="821">
                  <c:v>1087</c:v>
                </c:pt>
                <c:pt idx="822">
                  <c:v>1051</c:v>
                </c:pt>
                <c:pt idx="823">
                  <c:v>1339</c:v>
                </c:pt>
                <c:pt idx="824">
                  <c:v>984</c:v>
                </c:pt>
                <c:pt idx="825">
                  <c:v>1052</c:v>
                </c:pt>
                <c:pt idx="826">
                  <c:v>914</c:v>
                </c:pt>
                <c:pt idx="827">
                  <c:v>990</c:v>
                </c:pt>
                <c:pt idx="828">
                  <c:v>1044</c:v>
                </c:pt>
                <c:pt idx="829">
                  <c:v>927</c:v>
                </c:pt>
                <c:pt idx="830">
                  <c:v>953</c:v>
                </c:pt>
                <c:pt idx="831">
                  <c:v>1043</c:v>
                </c:pt>
                <c:pt idx="832">
                  <c:v>987</c:v>
                </c:pt>
                <c:pt idx="833">
                  <c:v>907</c:v>
                </c:pt>
                <c:pt idx="834">
                  <c:v>957</c:v>
                </c:pt>
                <c:pt idx="835">
                  <c:v>1026</c:v>
                </c:pt>
                <c:pt idx="836">
                  <c:v>1353</c:v>
                </c:pt>
                <c:pt idx="837">
                  <c:v>1060</c:v>
                </c:pt>
                <c:pt idx="838">
                  <c:v>1027</c:v>
                </c:pt>
                <c:pt idx="839">
                  <c:v>990</c:v>
                </c:pt>
                <c:pt idx="840">
                  <c:v>971</c:v>
                </c:pt>
                <c:pt idx="841">
                  <c:v>1033</c:v>
                </c:pt>
                <c:pt idx="842">
                  <c:v>1039</c:v>
                </c:pt>
                <c:pt idx="843">
                  <c:v>1904</c:v>
                </c:pt>
                <c:pt idx="844">
                  <c:v>954</c:v>
                </c:pt>
                <c:pt idx="845">
                  <c:v>1043</c:v>
                </c:pt>
                <c:pt idx="846">
                  <c:v>947</c:v>
                </c:pt>
                <c:pt idx="847">
                  <c:v>969</c:v>
                </c:pt>
                <c:pt idx="848">
                  <c:v>1052</c:v>
                </c:pt>
                <c:pt idx="849">
                  <c:v>1010</c:v>
                </c:pt>
                <c:pt idx="850">
                  <c:v>1008</c:v>
                </c:pt>
                <c:pt idx="851">
                  <c:v>965</c:v>
                </c:pt>
                <c:pt idx="852">
                  <c:v>2024</c:v>
                </c:pt>
                <c:pt idx="853">
                  <c:v>950</c:v>
                </c:pt>
                <c:pt idx="854">
                  <c:v>1442</c:v>
                </c:pt>
                <c:pt idx="855">
                  <c:v>915</c:v>
                </c:pt>
                <c:pt idx="856">
                  <c:v>917</c:v>
                </c:pt>
                <c:pt idx="857">
                  <c:v>968</c:v>
                </c:pt>
                <c:pt idx="858">
                  <c:v>1044</c:v>
                </c:pt>
                <c:pt idx="859">
                  <c:v>1014</c:v>
                </c:pt>
                <c:pt idx="860">
                  <c:v>1060</c:v>
                </c:pt>
                <c:pt idx="861">
                  <c:v>1029</c:v>
                </c:pt>
                <c:pt idx="862">
                  <c:v>966</c:v>
                </c:pt>
                <c:pt idx="863">
                  <c:v>1042</c:v>
                </c:pt>
                <c:pt idx="864">
                  <c:v>1390</c:v>
                </c:pt>
                <c:pt idx="865">
                  <c:v>1065</c:v>
                </c:pt>
                <c:pt idx="866">
                  <c:v>1035</c:v>
                </c:pt>
                <c:pt idx="867">
                  <c:v>1095</c:v>
                </c:pt>
                <c:pt idx="868">
                  <c:v>1400</c:v>
                </c:pt>
                <c:pt idx="869">
                  <c:v>909</c:v>
                </c:pt>
                <c:pt idx="870">
                  <c:v>1351</c:v>
                </c:pt>
                <c:pt idx="871">
                  <c:v>981</c:v>
                </c:pt>
                <c:pt idx="872">
                  <c:v>1033</c:v>
                </c:pt>
                <c:pt idx="873">
                  <c:v>1218</c:v>
                </c:pt>
                <c:pt idx="874">
                  <c:v>1013</c:v>
                </c:pt>
                <c:pt idx="875">
                  <c:v>1078</c:v>
                </c:pt>
                <c:pt idx="876">
                  <c:v>972</c:v>
                </c:pt>
                <c:pt idx="877">
                  <c:v>1072</c:v>
                </c:pt>
                <c:pt idx="878">
                  <c:v>942</c:v>
                </c:pt>
                <c:pt idx="879">
                  <c:v>1063</c:v>
                </c:pt>
                <c:pt idx="880">
                  <c:v>952</c:v>
                </c:pt>
                <c:pt idx="881">
                  <c:v>1060</c:v>
                </c:pt>
                <c:pt idx="882">
                  <c:v>1041</c:v>
                </c:pt>
                <c:pt idx="883">
                  <c:v>1079</c:v>
                </c:pt>
                <c:pt idx="884">
                  <c:v>915</c:v>
                </c:pt>
                <c:pt idx="885">
                  <c:v>922</c:v>
                </c:pt>
                <c:pt idx="886">
                  <c:v>907</c:v>
                </c:pt>
                <c:pt idx="887">
                  <c:v>1009</c:v>
                </c:pt>
                <c:pt idx="888">
                  <c:v>980</c:v>
                </c:pt>
                <c:pt idx="889">
                  <c:v>1064</c:v>
                </c:pt>
                <c:pt idx="890">
                  <c:v>912</c:v>
                </c:pt>
                <c:pt idx="891">
                  <c:v>1241</c:v>
                </c:pt>
                <c:pt idx="892">
                  <c:v>972</c:v>
                </c:pt>
                <c:pt idx="893">
                  <c:v>921</c:v>
                </c:pt>
                <c:pt idx="894">
                  <c:v>911</c:v>
                </c:pt>
                <c:pt idx="895">
                  <c:v>1038</c:v>
                </c:pt>
                <c:pt idx="896">
                  <c:v>1011</c:v>
                </c:pt>
                <c:pt idx="897">
                  <c:v>955</c:v>
                </c:pt>
                <c:pt idx="898">
                  <c:v>992</c:v>
                </c:pt>
                <c:pt idx="899">
                  <c:v>993</c:v>
                </c:pt>
                <c:pt idx="900">
                  <c:v>1018</c:v>
                </c:pt>
                <c:pt idx="901">
                  <c:v>1054</c:v>
                </c:pt>
                <c:pt idx="902">
                  <c:v>987</c:v>
                </c:pt>
                <c:pt idx="903">
                  <c:v>997</c:v>
                </c:pt>
                <c:pt idx="904">
                  <c:v>908</c:v>
                </c:pt>
                <c:pt idx="905">
                  <c:v>910</c:v>
                </c:pt>
                <c:pt idx="906">
                  <c:v>1058</c:v>
                </c:pt>
                <c:pt idx="907">
                  <c:v>910</c:v>
                </c:pt>
                <c:pt idx="908">
                  <c:v>1024</c:v>
                </c:pt>
                <c:pt idx="909">
                  <c:v>998</c:v>
                </c:pt>
                <c:pt idx="910">
                  <c:v>921</c:v>
                </c:pt>
                <c:pt idx="911">
                  <c:v>909</c:v>
                </c:pt>
                <c:pt idx="912">
                  <c:v>957</c:v>
                </c:pt>
                <c:pt idx="913">
                  <c:v>959</c:v>
                </c:pt>
                <c:pt idx="914">
                  <c:v>1036</c:v>
                </c:pt>
                <c:pt idx="915">
                  <c:v>974</c:v>
                </c:pt>
                <c:pt idx="916">
                  <c:v>903</c:v>
                </c:pt>
                <c:pt idx="917">
                  <c:v>1475</c:v>
                </c:pt>
                <c:pt idx="918">
                  <c:v>1055</c:v>
                </c:pt>
                <c:pt idx="919">
                  <c:v>961</c:v>
                </c:pt>
                <c:pt idx="920">
                  <c:v>1312</c:v>
                </c:pt>
                <c:pt idx="921">
                  <c:v>929</c:v>
                </c:pt>
                <c:pt idx="922">
                  <c:v>973</c:v>
                </c:pt>
                <c:pt idx="923">
                  <c:v>965</c:v>
                </c:pt>
                <c:pt idx="924">
                  <c:v>1035</c:v>
                </c:pt>
                <c:pt idx="925">
                  <c:v>986</c:v>
                </c:pt>
                <c:pt idx="926">
                  <c:v>993</c:v>
                </c:pt>
                <c:pt idx="927">
                  <c:v>1058</c:v>
                </c:pt>
                <c:pt idx="928">
                  <c:v>1082</c:v>
                </c:pt>
                <c:pt idx="929">
                  <c:v>1019</c:v>
                </c:pt>
                <c:pt idx="930">
                  <c:v>1037</c:v>
                </c:pt>
                <c:pt idx="931">
                  <c:v>1050</c:v>
                </c:pt>
                <c:pt idx="932">
                  <c:v>1043</c:v>
                </c:pt>
                <c:pt idx="933">
                  <c:v>936</c:v>
                </c:pt>
                <c:pt idx="934">
                  <c:v>1006</c:v>
                </c:pt>
                <c:pt idx="935">
                  <c:v>970</c:v>
                </c:pt>
                <c:pt idx="936">
                  <c:v>1089</c:v>
                </c:pt>
                <c:pt idx="937">
                  <c:v>1891</c:v>
                </c:pt>
                <c:pt idx="938">
                  <c:v>1820</c:v>
                </c:pt>
                <c:pt idx="939">
                  <c:v>1048</c:v>
                </c:pt>
                <c:pt idx="940">
                  <c:v>1086</c:v>
                </c:pt>
                <c:pt idx="941">
                  <c:v>1057</c:v>
                </c:pt>
                <c:pt idx="942">
                  <c:v>1006</c:v>
                </c:pt>
                <c:pt idx="943">
                  <c:v>1073</c:v>
                </c:pt>
                <c:pt idx="944">
                  <c:v>1332</c:v>
                </c:pt>
                <c:pt idx="945">
                  <c:v>1100</c:v>
                </c:pt>
                <c:pt idx="946">
                  <c:v>951</c:v>
                </c:pt>
                <c:pt idx="947">
                  <c:v>922</c:v>
                </c:pt>
                <c:pt idx="948">
                  <c:v>1093</c:v>
                </c:pt>
                <c:pt idx="949">
                  <c:v>971</c:v>
                </c:pt>
                <c:pt idx="950">
                  <c:v>928</c:v>
                </c:pt>
                <c:pt idx="951">
                  <c:v>917</c:v>
                </c:pt>
                <c:pt idx="952">
                  <c:v>1013</c:v>
                </c:pt>
                <c:pt idx="953">
                  <c:v>912</c:v>
                </c:pt>
                <c:pt idx="954">
                  <c:v>1463</c:v>
                </c:pt>
                <c:pt idx="955">
                  <c:v>1024</c:v>
                </c:pt>
                <c:pt idx="956">
                  <c:v>968</c:v>
                </c:pt>
                <c:pt idx="957">
                  <c:v>907</c:v>
                </c:pt>
                <c:pt idx="958">
                  <c:v>916</c:v>
                </c:pt>
                <c:pt idx="959">
                  <c:v>1870</c:v>
                </c:pt>
                <c:pt idx="960">
                  <c:v>1321</c:v>
                </c:pt>
                <c:pt idx="961">
                  <c:v>1021</c:v>
                </c:pt>
                <c:pt idx="962">
                  <c:v>904</c:v>
                </c:pt>
                <c:pt idx="963">
                  <c:v>1029</c:v>
                </c:pt>
                <c:pt idx="964">
                  <c:v>949</c:v>
                </c:pt>
                <c:pt idx="965">
                  <c:v>934</c:v>
                </c:pt>
                <c:pt idx="966">
                  <c:v>930</c:v>
                </c:pt>
                <c:pt idx="967">
                  <c:v>2071</c:v>
                </c:pt>
                <c:pt idx="968">
                  <c:v>1063</c:v>
                </c:pt>
                <c:pt idx="969">
                  <c:v>929</c:v>
                </c:pt>
                <c:pt idx="970">
                  <c:v>1498</c:v>
                </c:pt>
                <c:pt idx="971">
                  <c:v>1011</c:v>
                </c:pt>
                <c:pt idx="972">
                  <c:v>1820</c:v>
                </c:pt>
                <c:pt idx="973">
                  <c:v>940</c:v>
                </c:pt>
                <c:pt idx="974">
                  <c:v>969</c:v>
                </c:pt>
                <c:pt idx="975">
                  <c:v>963</c:v>
                </c:pt>
                <c:pt idx="976">
                  <c:v>914</c:v>
                </c:pt>
                <c:pt idx="977">
                  <c:v>901</c:v>
                </c:pt>
                <c:pt idx="978">
                  <c:v>993</c:v>
                </c:pt>
                <c:pt idx="979">
                  <c:v>1995</c:v>
                </c:pt>
                <c:pt idx="980">
                  <c:v>912</c:v>
                </c:pt>
                <c:pt idx="981">
                  <c:v>1038</c:v>
                </c:pt>
                <c:pt idx="982">
                  <c:v>1002</c:v>
                </c:pt>
                <c:pt idx="983">
                  <c:v>1073</c:v>
                </c:pt>
                <c:pt idx="984">
                  <c:v>1084</c:v>
                </c:pt>
                <c:pt idx="985">
                  <c:v>954</c:v>
                </c:pt>
                <c:pt idx="986">
                  <c:v>1035</c:v>
                </c:pt>
                <c:pt idx="987">
                  <c:v>1033</c:v>
                </c:pt>
                <c:pt idx="988">
                  <c:v>1032</c:v>
                </c:pt>
                <c:pt idx="989">
                  <c:v>942</c:v>
                </c:pt>
                <c:pt idx="990">
                  <c:v>1026</c:v>
                </c:pt>
                <c:pt idx="991">
                  <c:v>936</c:v>
                </c:pt>
                <c:pt idx="992">
                  <c:v>1294</c:v>
                </c:pt>
                <c:pt idx="993">
                  <c:v>975</c:v>
                </c:pt>
                <c:pt idx="994">
                  <c:v>956</c:v>
                </c:pt>
                <c:pt idx="995">
                  <c:v>1048</c:v>
                </c:pt>
                <c:pt idx="996">
                  <c:v>1015</c:v>
                </c:pt>
                <c:pt idx="997">
                  <c:v>975</c:v>
                </c:pt>
                <c:pt idx="998">
                  <c:v>947</c:v>
                </c:pt>
                <c:pt idx="999">
                  <c:v>1337</c:v>
                </c:pt>
                <c:pt idx="1000">
                  <c:v>1096</c:v>
                </c:pt>
                <c:pt idx="1001">
                  <c:v>956</c:v>
                </c:pt>
                <c:pt idx="1002">
                  <c:v>966</c:v>
                </c:pt>
                <c:pt idx="1003">
                  <c:v>2037</c:v>
                </c:pt>
                <c:pt idx="1004">
                  <c:v>1026</c:v>
                </c:pt>
                <c:pt idx="1005">
                  <c:v>1016</c:v>
                </c:pt>
                <c:pt idx="1006">
                  <c:v>903</c:v>
                </c:pt>
                <c:pt idx="1007">
                  <c:v>1276</c:v>
                </c:pt>
                <c:pt idx="1008">
                  <c:v>930</c:v>
                </c:pt>
                <c:pt idx="1009">
                  <c:v>1094</c:v>
                </c:pt>
                <c:pt idx="1010">
                  <c:v>991</c:v>
                </c:pt>
                <c:pt idx="1011">
                  <c:v>966</c:v>
                </c:pt>
                <c:pt idx="1012">
                  <c:v>2130</c:v>
                </c:pt>
                <c:pt idx="1013">
                  <c:v>1039</c:v>
                </c:pt>
                <c:pt idx="1014">
                  <c:v>1060</c:v>
                </c:pt>
                <c:pt idx="1015">
                  <c:v>994</c:v>
                </c:pt>
                <c:pt idx="1016">
                  <c:v>974</c:v>
                </c:pt>
                <c:pt idx="1017">
                  <c:v>928</c:v>
                </c:pt>
                <c:pt idx="1018">
                  <c:v>911</c:v>
                </c:pt>
                <c:pt idx="1019">
                  <c:v>958</c:v>
                </c:pt>
                <c:pt idx="1020">
                  <c:v>1078</c:v>
                </c:pt>
                <c:pt idx="1021">
                  <c:v>2627</c:v>
                </c:pt>
                <c:pt idx="1022">
                  <c:v>941</c:v>
                </c:pt>
                <c:pt idx="1023">
                  <c:v>1060</c:v>
                </c:pt>
                <c:pt idx="1024">
                  <c:v>1092</c:v>
                </c:pt>
                <c:pt idx="1025">
                  <c:v>1034</c:v>
                </c:pt>
                <c:pt idx="1026">
                  <c:v>928</c:v>
                </c:pt>
                <c:pt idx="1027">
                  <c:v>1100</c:v>
                </c:pt>
                <c:pt idx="1028">
                  <c:v>984</c:v>
                </c:pt>
                <c:pt idx="1029">
                  <c:v>997</c:v>
                </c:pt>
                <c:pt idx="1030">
                  <c:v>996</c:v>
                </c:pt>
                <c:pt idx="1031">
                  <c:v>980</c:v>
                </c:pt>
                <c:pt idx="1032">
                  <c:v>1483</c:v>
                </c:pt>
                <c:pt idx="1033">
                  <c:v>1085</c:v>
                </c:pt>
                <c:pt idx="1034">
                  <c:v>1362</c:v>
                </c:pt>
                <c:pt idx="1035">
                  <c:v>955</c:v>
                </c:pt>
                <c:pt idx="1036">
                  <c:v>961</c:v>
                </c:pt>
                <c:pt idx="1037">
                  <c:v>2013</c:v>
                </c:pt>
                <c:pt idx="1038">
                  <c:v>998</c:v>
                </c:pt>
                <c:pt idx="1039">
                  <c:v>905</c:v>
                </c:pt>
                <c:pt idx="1040">
                  <c:v>996</c:v>
                </c:pt>
                <c:pt idx="1041">
                  <c:v>921</c:v>
                </c:pt>
                <c:pt idx="1042">
                  <c:v>1341</c:v>
                </c:pt>
                <c:pt idx="1043">
                  <c:v>1472</c:v>
                </c:pt>
                <c:pt idx="1044">
                  <c:v>915</c:v>
                </c:pt>
                <c:pt idx="1045">
                  <c:v>2113</c:v>
                </c:pt>
                <c:pt idx="1046">
                  <c:v>943</c:v>
                </c:pt>
                <c:pt idx="1047">
                  <c:v>928</c:v>
                </c:pt>
                <c:pt idx="1048">
                  <c:v>1375</c:v>
                </c:pt>
                <c:pt idx="1049">
                  <c:v>1085</c:v>
                </c:pt>
                <c:pt idx="1050">
                  <c:v>1022</c:v>
                </c:pt>
                <c:pt idx="1051">
                  <c:v>1063</c:v>
                </c:pt>
                <c:pt idx="1052">
                  <c:v>997</c:v>
                </c:pt>
                <c:pt idx="1053">
                  <c:v>942</c:v>
                </c:pt>
                <c:pt idx="1054">
                  <c:v>958</c:v>
                </c:pt>
                <c:pt idx="1055">
                  <c:v>1033</c:v>
                </c:pt>
                <c:pt idx="1056">
                  <c:v>1861</c:v>
                </c:pt>
                <c:pt idx="1057">
                  <c:v>989</c:v>
                </c:pt>
                <c:pt idx="1058">
                  <c:v>1038</c:v>
                </c:pt>
                <c:pt idx="1059">
                  <c:v>951</c:v>
                </c:pt>
                <c:pt idx="1060">
                  <c:v>1077</c:v>
                </c:pt>
                <c:pt idx="1061">
                  <c:v>1042</c:v>
                </c:pt>
                <c:pt idx="1062">
                  <c:v>1233</c:v>
                </c:pt>
                <c:pt idx="1063">
                  <c:v>1290</c:v>
                </c:pt>
                <c:pt idx="1064">
                  <c:v>1037</c:v>
                </c:pt>
                <c:pt idx="1065">
                  <c:v>1066</c:v>
                </c:pt>
                <c:pt idx="1066">
                  <c:v>1091</c:v>
                </c:pt>
                <c:pt idx="1067">
                  <c:v>1066</c:v>
                </c:pt>
                <c:pt idx="1068">
                  <c:v>939</c:v>
                </c:pt>
                <c:pt idx="1069">
                  <c:v>916</c:v>
                </c:pt>
                <c:pt idx="1070">
                  <c:v>925</c:v>
                </c:pt>
                <c:pt idx="1071">
                  <c:v>2161</c:v>
                </c:pt>
                <c:pt idx="1072">
                  <c:v>1014</c:v>
                </c:pt>
                <c:pt idx="1073">
                  <c:v>1063</c:v>
                </c:pt>
                <c:pt idx="1074">
                  <c:v>1465</c:v>
                </c:pt>
                <c:pt idx="1075">
                  <c:v>1043</c:v>
                </c:pt>
                <c:pt idx="1076">
                  <c:v>936</c:v>
                </c:pt>
                <c:pt idx="1077">
                  <c:v>941</c:v>
                </c:pt>
                <c:pt idx="1078">
                  <c:v>1291</c:v>
                </c:pt>
                <c:pt idx="1079">
                  <c:v>1350</c:v>
                </c:pt>
                <c:pt idx="1080">
                  <c:v>1018</c:v>
                </c:pt>
                <c:pt idx="1081">
                  <c:v>1272</c:v>
                </c:pt>
                <c:pt idx="1082">
                  <c:v>1930</c:v>
                </c:pt>
                <c:pt idx="1083">
                  <c:v>978</c:v>
                </c:pt>
                <c:pt idx="1084">
                  <c:v>1076</c:v>
                </c:pt>
                <c:pt idx="1085">
                  <c:v>966</c:v>
                </c:pt>
                <c:pt idx="1086">
                  <c:v>1089</c:v>
                </c:pt>
                <c:pt idx="1087">
                  <c:v>963</c:v>
                </c:pt>
                <c:pt idx="1088">
                  <c:v>1022</c:v>
                </c:pt>
                <c:pt idx="1089">
                  <c:v>1461</c:v>
                </c:pt>
                <c:pt idx="1090">
                  <c:v>1020</c:v>
                </c:pt>
                <c:pt idx="1091">
                  <c:v>964</c:v>
                </c:pt>
                <c:pt idx="1092">
                  <c:v>951</c:v>
                </c:pt>
                <c:pt idx="1093">
                  <c:v>959</c:v>
                </c:pt>
                <c:pt idx="1094">
                  <c:v>953</c:v>
                </c:pt>
                <c:pt idx="1095">
                  <c:v>1082</c:v>
                </c:pt>
                <c:pt idx="1096">
                  <c:v>1023</c:v>
                </c:pt>
                <c:pt idx="1097">
                  <c:v>957</c:v>
                </c:pt>
                <c:pt idx="1098">
                  <c:v>918</c:v>
                </c:pt>
                <c:pt idx="1099">
                  <c:v>976</c:v>
                </c:pt>
                <c:pt idx="1100">
                  <c:v>1079</c:v>
                </c:pt>
                <c:pt idx="1101">
                  <c:v>1066</c:v>
                </c:pt>
                <c:pt idx="1102">
                  <c:v>1097</c:v>
                </c:pt>
                <c:pt idx="1103">
                  <c:v>1029</c:v>
                </c:pt>
                <c:pt idx="1104">
                  <c:v>1097</c:v>
                </c:pt>
                <c:pt idx="1105">
                  <c:v>1385</c:v>
                </c:pt>
                <c:pt idx="1106">
                  <c:v>923</c:v>
                </c:pt>
                <c:pt idx="1107">
                  <c:v>2733</c:v>
                </c:pt>
                <c:pt idx="1108">
                  <c:v>1094</c:v>
                </c:pt>
                <c:pt idx="1109">
                  <c:v>902</c:v>
                </c:pt>
                <c:pt idx="1110">
                  <c:v>2124</c:v>
                </c:pt>
                <c:pt idx="1111">
                  <c:v>988</c:v>
                </c:pt>
                <c:pt idx="1112">
                  <c:v>909</c:v>
                </c:pt>
                <c:pt idx="1113">
                  <c:v>923</c:v>
                </c:pt>
                <c:pt idx="1114">
                  <c:v>1002</c:v>
                </c:pt>
                <c:pt idx="1115">
                  <c:v>2147</c:v>
                </c:pt>
                <c:pt idx="1116">
                  <c:v>1087</c:v>
                </c:pt>
                <c:pt idx="1117">
                  <c:v>923</c:v>
                </c:pt>
                <c:pt idx="1118">
                  <c:v>991</c:v>
                </c:pt>
                <c:pt idx="1119">
                  <c:v>1092</c:v>
                </c:pt>
                <c:pt idx="1120">
                  <c:v>952</c:v>
                </c:pt>
                <c:pt idx="1121">
                  <c:v>1078</c:v>
                </c:pt>
                <c:pt idx="1122">
                  <c:v>1004</c:v>
                </c:pt>
                <c:pt idx="1123">
                  <c:v>911</c:v>
                </c:pt>
                <c:pt idx="1124">
                  <c:v>1012</c:v>
                </c:pt>
                <c:pt idx="1125">
                  <c:v>938</c:v>
                </c:pt>
                <c:pt idx="1126">
                  <c:v>1800</c:v>
                </c:pt>
                <c:pt idx="1127">
                  <c:v>1026</c:v>
                </c:pt>
                <c:pt idx="1128">
                  <c:v>921</c:v>
                </c:pt>
                <c:pt idx="1129">
                  <c:v>1275</c:v>
                </c:pt>
                <c:pt idx="1130">
                  <c:v>1277</c:v>
                </c:pt>
                <c:pt idx="1131">
                  <c:v>1005</c:v>
                </c:pt>
                <c:pt idx="1132">
                  <c:v>1475</c:v>
                </c:pt>
                <c:pt idx="1133">
                  <c:v>1059</c:v>
                </c:pt>
                <c:pt idx="1134">
                  <c:v>934</c:v>
                </c:pt>
                <c:pt idx="1135">
                  <c:v>909</c:v>
                </c:pt>
                <c:pt idx="1136">
                  <c:v>953</c:v>
                </c:pt>
                <c:pt idx="1137">
                  <c:v>917</c:v>
                </c:pt>
                <c:pt idx="1138">
                  <c:v>2455</c:v>
                </c:pt>
                <c:pt idx="1139">
                  <c:v>921</c:v>
                </c:pt>
                <c:pt idx="1140">
                  <c:v>1067</c:v>
                </c:pt>
                <c:pt idx="1141">
                  <c:v>1068</c:v>
                </c:pt>
                <c:pt idx="1142">
                  <c:v>930</c:v>
                </c:pt>
                <c:pt idx="1143">
                  <c:v>969</c:v>
                </c:pt>
                <c:pt idx="1144">
                  <c:v>1058</c:v>
                </c:pt>
                <c:pt idx="1145">
                  <c:v>1036</c:v>
                </c:pt>
                <c:pt idx="1146">
                  <c:v>999</c:v>
                </c:pt>
                <c:pt idx="1147">
                  <c:v>974</c:v>
                </c:pt>
                <c:pt idx="1148">
                  <c:v>928</c:v>
                </c:pt>
                <c:pt idx="1149">
                  <c:v>932</c:v>
                </c:pt>
                <c:pt idx="1150">
                  <c:v>1096</c:v>
                </c:pt>
                <c:pt idx="1151">
                  <c:v>1049</c:v>
                </c:pt>
                <c:pt idx="1152">
                  <c:v>942</c:v>
                </c:pt>
                <c:pt idx="1153">
                  <c:v>907</c:v>
                </c:pt>
                <c:pt idx="1154">
                  <c:v>927</c:v>
                </c:pt>
                <c:pt idx="1155">
                  <c:v>1007</c:v>
                </c:pt>
                <c:pt idx="1156">
                  <c:v>1096</c:v>
                </c:pt>
                <c:pt idx="1157">
                  <c:v>967</c:v>
                </c:pt>
                <c:pt idx="1158">
                  <c:v>1063</c:v>
                </c:pt>
                <c:pt idx="1159">
                  <c:v>1075</c:v>
                </c:pt>
                <c:pt idx="1160">
                  <c:v>1058</c:v>
                </c:pt>
                <c:pt idx="1161">
                  <c:v>999</c:v>
                </c:pt>
                <c:pt idx="1162">
                  <c:v>981</c:v>
                </c:pt>
                <c:pt idx="1163">
                  <c:v>1058</c:v>
                </c:pt>
                <c:pt idx="1164">
                  <c:v>937</c:v>
                </c:pt>
                <c:pt idx="1165">
                  <c:v>970</c:v>
                </c:pt>
                <c:pt idx="1166">
                  <c:v>993</c:v>
                </c:pt>
                <c:pt idx="1167">
                  <c:v>1073</c:v>
                </c:pt>
                <c:pt idx="1168">
                  <c:v>961</c:v>
                </c:pt>
                <c:pt idx="1169">
                  <c:v>937</c:v>
                </c:pt>
                <c:pt idx="1170">
                  <c:v>1065</c:v>
                </c:pt>
                <c:pt idx="1171">
                  <c:v>997</c:v>
                </c:pt>
                <c:pt idx="1172">
                  <c:v>994</c:v>
                </c:pt>
                <c:pt idx="1173">
                  <c:v>914</c:v>
                </c:pt>
                <c:pt idx="1174">
                  <c:v>914</c:v>
                </c:pt>
                <c:pt idx="1175">
                  <c:v>1098</c:v>
                </c:pt>
                <c:pt idx="1176">
                  <c:v>984</c:v>
                </c:pt>
                <c:pt idx="1177">
                  <c:v>992</c:v>
                </c:pt>
                <c:pt idx="1178">
                  <c:v>1023</c:v>
                </c:pt>
                <c:pt idx="1179">
                  <c:v>1095</c:v>
                </c:pt>
                <c:pt idx="1180">
                  <c:v>997</c:v>
                </c:pt>
                <c:pt idx="1181">
                  <c:v>902</c:v>
                </c:pt>
                <c:pt idx="1182">
                  <c:v>1428</c:v>
                </c:pt>
                <c:pt idx="1183">
                  <c:v>1015</c:v>
                </c:pt>
                <c:pt idx="1184">
                  <c:v>1029</c:v>
                </c:pt>
                <c:pt idx="1185">
                  <c:v>1024</c:v>
                </c:pt>
                <c:pt idx="1186">
                  <c:v>1055</c:v>
                </c:pt>
                <c:pt idx="1187">
                  <c:v>911</c:v>
                </c:pt>
                <c:pt idx="1188">
                  <c:v>1020</c:v>
                </c:pt>
                <c:pt idx="1189">
                  <c:v>1458</c:v>
                </c:pt>
                <c:pt idx="1190">
                  <c:v>971</c:v>
                </c:pt>
                <c:pt idx="1191">
                  <c:v>922</c:v>
                </c:pt>
                <c:pt idx="1192">
                  <c:v>1256</c:v>
                </c:pt>
                <c:pt idx="1193">
                  <c:v>2175</c:v>
                </c:pt>
                <c:pt idx="1194">
                  <c:v>1433</c:v>
                </c:pt>
                <c:pt idx="1195">
                  <c:v>1399</c:v>
                </c:pt>
                <c:pt idx="1196">
                  <c:v>965</c:v>
                </c:pt>
                <c:pt idx="1197">
                  <c:v>1068</c:v>
                </c:pt>
                <c:pt idx="1198">
                  <c:v>1078</c:v>
                </c:pt>
                <c:pt idx="1199">
                  <c:v>933</c:v>
                </c:pt>
                <c:pt idx="1200">
                  <c:v>995</c:v>
                </c:pt>
                <c:pt idx="1201">
                  <c:v>981</c:v>
                </c:pt>
                <c:pt idx="1202">
                  <c:v>911</c:v>
                </c:pt>
                <c:pt idx="1203">
                  <c:v>960</c:v>
                </c:pt>
                <c:pt idx="1204">
                  <c:v>1014</c:v>
                </c:pt>
                <c:pt idx="1205">
                  <c:v>913</c:v>
                </c:pt>
                <c:pt idx="1206">
                  <c:v>1082</c:v>
                </c:pt>
                <c:pt idx="1207">
                  <c:v>975</c:v>
                </c:pt>
                <c:pt idx="1208">
                  <c:v>906</c:v>
                </c:pt>
                <c:pt idx="1209">
                  <c:v>1065</c:v>
                </c:pt>
                <c:pt idx="1210">
                  <c:v>954</c:v>
                </c:pt>
                <c:pt idx="1211">
                  <c:v>1840</c:v>
                </c:pt>
                <c:pt idx="1212">
                  <c:v>1029</c:v>
                </c:pt>
                <c:pt idx="1213">
                  <c:v>1296</c:v>
                </c:pt>
                <c:pt idx="1214">
                  <c:v>1081</c:v>
                </c:pt>
                <c:pt idx="1215">
                  <c:v>1007</c:v>
                </c:pt>
                <c:pt idx="1216">
                  <c:v>904</c:v>
                </c:pt>
                <c:pt idx="1217">
                  <c:v>1032</c:v>
                </c:pt>
                <c:pt idx="1218">
                  <c:v>961</c:v>
                </c:pt>
                <c:pt idx="1219">
                  <c:v>1096</c:v>
                </c:pt>
                <c:pt idx="1220">
                  <c:v>1090</c:v>
                </c:pt>
                <c:pt idx="1221">
                  <c:v>1089</c:v>
                </c:pt>
                <c:pt idx="1222">
                  <c:v>924</c:v>
                </c:pt>
                <c:pt idx="1223">
                  <c:v>935</c:v>
                </c:pt>
                <c:pt idx="1224">
                  <c:v>1073</c:v>
                </c:pt>
                <c:pt idx="1225">
                  <c:v>1016</c:v>
                </c:pt>
                <c:pt idx="1226">
                  <c:v>1913</c:v>
                </c:pt>
                <c:pt idx="1227">
                  <c:v>1250</c:v>
                </c:pt>
                <c:pt idx="1228">
                  <c:v>987</c:v>
                </c:pt>
                <c:pt idx="1229">
                  <c:v>1012</c:v>
                </c:pt>
                <c:pt idx="1230">
                  <c:v>964</c:v>
                </c:pt>
                <c:pt idx="1231">
                  <c:v>983</c:v>
                </c:pt>
                <c:pt idx="1232">
                  <c:v>974</c:v>
                </c:pt>
                <c:pt idx="1233">
                  <c:v>1009</c:v>
                </c:pt>
                <c:pt idx="1234">
                  <c:v>1432</c:v>
                </c:pt>
                <c:pt idx="1235">
                  <c:v>1074</c:v>
                </c:pt>
                <c:pt idx="1236">
                  <c:v>981</c:v>
                </c:pt>
                <c:pt idx="1237">
                  <c:v>923</c:v>
                </c:pt>
                <c:pt idx="1238">
                  <c:v>1051</c:v>
                </c:pt>
                <c:pt idx="1239">
                  <c:v>945</c:v>
                </c:pt>
                <c:pt idx="1240">
                  <c:v>1020</c:v>
                </c:pt>
                <c:pt idx="1241">
                  <c:v>1094</c:v>
                </c:pt>
                <c:pt idx="1242">
                  <c:v>1070</c:v>
                </c:pt>
                <c:pt idx="1243">
                  <c:v>979</c:v>
                </c:pt>
                <c:pt idx="1244">
                  <c:v>1054</c:v>
                </c:pt>
                <c:pt idx="1245">
                  <c:v>958</c:v>
                </c:pt>
                <c:pt idx="1246">
                  <c:v>1360</c:v>
                </c:pt>
                <c:pt idx="1247">
                  <c:v>1051</c:v>
                </c:pt>
                <c:pt idx="1248">
                  <c:v>906</c:v>
                </c:pt>
                <c:pt idx="1249">
                  <c:v>945</c:v>
                </c:pt>
                <c:pt idx="1250">
                  <c:v>931</c:v>
                </c:pt>
                <c:pt idx="1251">
                  <c:v>1061</c:v>
                </c:pt>
                <c:pt idx="1252">
                  <c:v>1051</c:v>
                </c:pt>
                <c:pt idx="1253">
                  <c:v>1089</c:v>
                </c:pt>
                <c:pt idx="1254">
                  <c:v>955</c:v>
                </c:pt>
                <c:pt idx="1255">
                  <c:v>913</c:v>
                </c:pt>
                <c:pt idx="1256">
                  <c:v>941</c:v>
                </c:pt>
                <c:pt idx="1257">
                  <c:v>1048</c:v>
                </c:pt>
                <c:pt idx="1258">
                  <c:v>911</c:v>
                </c:pt>
                <c:pt idx="1259">
                  <c:v>1084</c:v>
                </c:pt>
                <c:pt idx="1260">
                  <c:v>1264</c:v>
                </c:pt>
                <c:pt idx="1261">
                  <c:v>1035</c:v>
                </c:pt>
                <c:pt idx="1262">
                  <c:v>1043</c:v>
                </c:pt>
                <c:pt idx="1263">
                  <c:v>1030</c:v>
                </c:pt>
                <c:pt idx="1264">
                  <c:v>950</c:v>
                </c:pt>
                <c:pt idx="1265">
                  <c:v>1061</c:v>
                </c:pt>
                <c:pt idx="1266">
                  <c:v>909</c:v>
                </c:pt>
                <c:pt idx="1267">
                  <c:v>943</c:v>
                </c:pt>
                <c:pt idx="1268">
                  <c:v>1092</c:v>
                </c:pt>
                <c:pt idx="1269">
                  <c:v>935</c:v>
                </c:pt>
                <c:pt idx="1270">
                  <c:v>1070</c:v>
                </c:pt>
                <c:pt idx="1271">
                  <c:v>1087</c:v>
                </c:pt>
                <c:pt idx="1272">
                  <c:v>1038</c:v>
                </c:pt>
                <c:pt idx="1273">
                  <c:v>937</c:v>
                </c:pt>
                <c:pt idx="1274">
                  <c:v>1068</c:v>
                </c:pt>
                <c:pt idx="1275">
                  <c:v>1044</c:v>
                </c:pt>
                <c:pt idx="1276">
                  <c:v>916</c:v>
                </c:pt>
                <c:pt idx="1277">
                  <c:v>1074</c:v>
                </c:pt>
                <c:pt idx="1278">
                  <c:v>982</c:v>
                </c:pt>
                <c:pt idx="1279">
                  <c:v>1078</c:v>
                </c:pt>
                <c:pt idx="1280">
                  <c:v>1022</c:v>
                </c:pt>
                <c:pt idx="1281">
                  <c:v>2100</c:v>
                </c:pt>
                <c:pt idx="1282">
                  <c:v>912</c:v>
                </c:pt>
                <c:pt idx="1283">
                  <c:v>992</c:v>
                </c:pt>
                <c:pt idx="1284">
                  <c:v>950</c:v>
                </c:pt>
                <c:pt idx="1285">
                  <c:v>1030</c:v>
                </c:pt>
                <c:pt idx="1286">
                  <c:v>921</c:v>
                </c:pt>
                <c:pt idx="1287">
                  <c:v>1071</c:v>
                </c:pt>
                <c:pt idx="1288">
                  <c:v>915</c:v>
                </c:pt>
                <c:pt idx="1289">
                  <c:v>1040</c:v>
                </c:pt>
                <c:pt idx="1290">
                  <c:v>981</c:v>
                </c:pt>
                <c:pt idx="1291">
                  <c:v>997</c:v>
                </c:pt>
                <c:pt idx="1292">
                  <c:v>1025</c:v>
                </c:pt>
                <c:pt idx="1293">
                  <c:v>1085</c:v>
                </c:pt>
                <c:pt idx="1294">
                  <c:v>1371</c:v>
                </c:pt>
                <c:pt idx="1295">
                  <c:v>1100</c:v>
                </c:pt>
                <c:pt idx="1296">
                  <c:v>995</c:v>
                </c:pt>
                <c:pt idx="1297">
                  <c:v>1036</c:v>
                </c:pt>
                <c:pt idx="1298">
                  <c:v>910</c:v>
                </c:pt>
                <c:pt idx="1299">
                  <c:v>1005</c:v>
                </c:pt>
                <c:pt idx="1300">
                  <c:v>977</c:v>
                </c:pt>
                <c:pt idx="1301">
                  <c:v>919</c:v>
                </c:pt>
                <c:pt idx="1302">
                  <c:v>2056</c:v>
                </c:pt>
                <c:pt idx="1303">
                  <c:v>1080</c:v>
                </c:pt>
                <c:pt idx="1304">
                  <c:v>991</c:v>
                </c:pt>
                <c:pt idx="1305">
                  <c:v>983</c:v>
                </c:pt>
                <c:pt idx="1306">
                  <c:v>1000</c:v>
                </c:pt>
                <c:pt idx="1307">
                  <c:v>1077</c:v>
                </c:pt>
                <c:pt idx="1308">
                  <c:v>913</c:v>
                </c:pt>
                <c:pt idx="1309">
                  <c:v>1093</c:v>
                </c:pt>
                <c:pt idx="1310">
                  <c:v>982</c:v>
                </c:pt>
                <c:pt idx="1311">
                  <c:v>903</c:v>
                </c:pt>
                <c:pt idx="1312">
                  <c:v>921</c:v>
                </c:pt>
                <c:pt idx="1313">
                  <c:v>1091</c:v>
                </c:pt>
                <c:pt idx="1314">
                  <c:v>993</c:v>
                </c:pt>
                <c:pt idx="1315">
                  <c:v>941</c:v>
                </c:pt>
                <c:pt idx="1316">
                  <c:v>958</c:v>
                </c:pt>
                <c:pt idx="1317">
                  <c:v>1062</c:v>
                </c:pt>
                <c:pt idx="1318">
                  <c:v>1057</c:v>
                </c:pt>
                <c:pt idx="1319">
                  <c:v>1343</c:v>
                </c:pt>
                <c:pt idx="1320">
                  <c:v>1874</c:v>
                </c:pt>
                <c:pt idx="1321">
                  <c:v>1052</c:v>
                </c:pt>
                <c:pt idx="1322">
                  <c:v>1046</c:v>
                </c:pt>
                <c:pt idx="1323">
                  <c:v>981</c:v>
                </c:pt>
                <c:pt idx="1324">
                  <c:v>1076</c:v>
                </c:pt>
                <c:pt idx="1325">
                  <c:v>1023</c:v>
                </c:pt>
                <c:pt idx="1326">
                  <c:v>967</c:v>
                </c:pt>
                <c:pt idx="1327">
                  <c:v>972</c:v>
                </c:pt>
                <c:pt idx="1328">
                  <c:v>1423</c:v>
                </c:pt>
                <c:pt idx="1329">
                  <c:v>1032</c:v>
                </c:pt>
                <c:pt idx="1330">
                  <c:v>1067</c:v>
                </c:pt>
                <c:pt idx="1331">
                  <c:v>1094</c:v>
                </c:pt>
                <c:pt idx="1332">
                  <c:v>939</c:v>
                </c:pt>
                <c:pt idx="1333">
                  <c:v>947</c:v>
                </c:pt>
                <c:pt idx="1334">
                  <c:v>999</c:v>
                </c:pt>
                <c:pt idx="1335">
                  <c:v>920</c:v>
                </c:pt>
                <c:pt idx="1336">
                  <c:v>2727</c:v>
                </c:pt>
                <c:pt idx="1337">
                  <c:v>981</c:v>
                </c:pt>
                <c:pt idx="1338">
                  <c:v>1028</c:v>
                </c:pt>
                <c:pt idx="1339">
                  <c:v>936</c:v>
                </c:pt>
                <c:pt idx="1340">
                  <c:v>991</c:v>
                </c:pt>
                <c:pt idx="1341">
                  <c:v>1057</c:v>
                </c:pt>
                <c:pt idx="1342">
                  <c:v>954</c:v>
                </c:pt>
                <c:pt idx="1343">
                  <c:v>966</c:v>
                </c:pt>
                <c:pt idx="1344">
                  <c:v>1033</c:v>
                </c:pt>
                <c:pt idx="1345">
                  <c:v>962</c:v>
                </c:pt>
                <c:pt idx="1346">
                  <c:v>1097</c:v>
                </c:pt>
                <c:pt idx="1347">
                  <c:v>1033</c:v>
                </c:pt>
                <c:pt idx="1348">
                  <c:v>1089</c:v>
                </c:pt>
                <c:pt idx="1349">
                  <c:v>1071</c:v>
                </c:pt>
                <c:pt idx="1350">
                  <c:v>979</c:v>
                </c:pt>
                <c:pt idx="1351">
                  <c:v>977</c:v>
                </c:pt>
                <c:pt idx="1352">
                  <c:v>963</c:v>
                </c:pt>
                <c:pt idx="1353">
                  <c:v>1051</c:v>
                </c:pt>
                <c:pt idx="1354">
                  <c:v>1028</c:v>
                </c:pt>
                <c:pt idx="1355">
                  <c:v>1094</c:v>
                </c:pt>
                <c:pt idx="1356">
                  <c:v>927</c:v>
                </c:pt>
                <c:pt idx="1357">
                  <c:v>1008</c:v>
                </c:pt>
                <c:pt idx="1358">
                  <c:v>1092</c:v>
                </c:pt>
                <c:pt idx="1359">
                  <c:v>1027</c:v>
                </c:pt>
                <c:pt idx="1360">
                  <c:v>1843</c:v>
                </c:pt>
                <c:pt idx="1361">
                  <c:v>1016</c:v>
                </c:pt>
                <c:pt idx="1362">
                  <c:v>993</c:v>
                </c:pt>
                <c:pt idx="1363">
                  <c:v>1449</c:v>
                </c:pt>
                <c:pt idx="1364">
                  <c:v>1021</c:v>
                </c:pt>
                <c:pt idx="1365">
                  <c:v>1028</c:v>
                </c:pt>
                <c:pt idx="1366">
                  <c:v>902</c:v>
                </c:pt>
                <c:pt idx="1367">
                  <c:v>2166</c:v>
                </c:pt>
                <c:pt idx="1368">
                  <c:v>1074</c:v>
                </c:pt>
                <c:pt idx="1369">
                  <c:v>1057</c:v>
                </c:pt>
                <c:pt idx="1370">
                  <c:v>933</c:v>
                </c:pt>
                <c:pt idx="1371">
                  <c:v>1098</c:v>
                </c:pt>
                <c:pt idx="1372">
                  <c:v>1082</c:v>
                </c:pt>
                <c:pt idx="1373">
                  <c:v>1078</c:v>
                </c:pt>
                <c:pt idx="1374">
                  <c:v>1906</c:v>
                </c:pt>
                <c:pt idx="1375">
                  <c:v>1051</c:v>
                </c:pt>
                <c:pt idx="1376">
                  <c:v>943</c:v>
                </c:pt>
                <c:pt idx="1377">
                  <c:v>1082</c:v>
                </c:pt>
                <c:pt idx="1378">
                  <c:v>1347</c:v>
                </c:pt>
                <c:pt idx="1379">
                  <c:v>970</c:v>
                </c:pt>
                <c:pt idx="1380">
                  <c:v>950</c:v>
                </c:pt>
                <c:pt idx="1381">
                  <c:v>974</c:v>
                </c:pt>
                <c:pt idx="1382">
                  <c:v>1011</c:v>
                </c:pt>
                <c:pt idx="1383">
                  <c:v>1085</c:v>
                </c:pt>
                <c:pt idx="1384">
                  <c:v>957</c:v>
                </c:pt>
                <c:pt idx="1385">
                  <c:v>1364</c:v>
                </c:pt>
                <c:pt idx="1386">
                  <c:v>961</c:v>
                </c:pt>
                <c:pt idx="1387">
                  <c:v>947</c:v>
                </c:pt>
                <c:pt idx="1388">
                  <c:v>956</c:v>
                </c:pt>
                <c:pt idx="1389">
                  <c:v>949</c:v>
                </c:pt>
                <c:pt idx="1390">
                  <c:v>1910</c:v>
                </c:pt>
                <c:pt idx="1391">
                  <c:v>989</c:v>
                </c:pt>
                <c:pt idx="1392">
                  <c:v>963</c:v>
                </c:pt>
                <c:pt idx="1393">
                  <c:v>1865</c:v>
                </c:pt>
                <c:pt idx="1394">
                  <c:v>931</c:v>
                </c:pt>
                <c:pt idx="1395">
                  <c:v>1034</c:v>
                </c:pt>
                <c:pt idx="1396">
                  <c:v>925</c:v>
                </c:pt>
                <c:pt idx="1397">
                  <c:v>1025</c:v>
                </c:pt>
                <c:pt idx="1398">
                  <c:v>2010</c:v>
                </c:pt>
                <c:pt idx="1399">
                  <c:v>976</c:v>
                </c:pt>
                <c:pt idx="1400">
                  <c:v>931</c:v>
                </c:pt>
                <c:pt idx="1401">
                  <c:v>1065</c:v>
                </c:pt>
                <c:pt idx="1402">
                  <c:v>1010</c:v>
                </c:pt>
                <c:pt idx="1403">
                  <c:v>994</c:v>
                </c:pt>
                <c:pt idx="1404">
                  <c:v>1073</c:v>
                </c:pt>
                <c:pt idx="1405">
                  <c:v>1389</c:v>
                </c:pt>
                <c:pt idx="1406">
                  <c:v>2033</c:v>
                </c:pt>
                <c:pt idx="1407">
                  <c:v>969</c:v>
                </c:pt>
                <c:pt idx="1408">
                  <c:v>1013</c:v>
                </c:pt>
                <c:pt idx="1409">
                  <c:v>1012</c:v>
                </c:pt>
                <c:pt idx="1410">
                  <c:v>2821</c:v>
                </c:pt>
                <c:pt idx="1411">
                  <c:v>2064</c:v>
                </c:pt>
                <c:pt idx="1412">
                  <c:v>1061</c:v>
                </c:pt>
                <c:pt idx="1413">
                  <c:v>983</c:v>
                </c:pt>
                <c:pt idx="1414">
                  <c:v>1015</c:v>
                </c:pt>
                <c:pt idx="1415">
                  <c:v>1041</c:v>
                </c:pt>
                <c:pt idx="1416">
                  <c:v>972</c:v>
                </c:pt>
                <c:pt idx="1417">
                  <c:v>1985</c:v>
                </c:pt>
                <c:pt idx="1418">
                  <c:v>957</c:v>
                </c:pt>
                <c:pt idx="1419">
                  <c:v>1064</c:v>
                </c:pt>
                <c:pt idx="1420">
                  <c:v>949</c:v>
                </c:pt>
                <c:pt idx="1421">
                  <c:v>978</c:v>
                </c:pt>
                <c:pt idx="1422">
                  <c:v>905</c:v>
                </c:pt>
                <c:pt idx="1423">
                  <c:v>1377</c:v>
                </c:pt>
                <c:pt idx="1424">
                  <c:v>1002</c:v>
                </c:pt>
                <c:pt idx="1425">
                  <c:v>1024</c:v>
                </c:pt>
                <c:pt idx="1426">
                  <c:v>1000</c:v>
                </c:pt>
                <c:pt idx="1427">
                  <c:v>933</c:v>
                </c:pt>
                <c:pt idx="1428">
                  <c:v>915</c:v>
                </c:pt>
                <c:pt idx="1429">
                  <c:v>1889</c:v>
                </c:pt>
                <c:pt idx="1430">
                  <c:v>948</c:v>
                </c:pt>
                <c:pt idx="1431">
                  <c:v>973</c:v>
                </c:pt>
                <c:pt idx="1432">
                  <c:v>1470</c:v>
                </c:pt>
                <c:pt idx="1433">
                  <c:v>1047</c:v>
                </c:pt>
                <c:pt idx="1434">
                  <c:v>986</c:v>
                </c:pt>
                <c:pt idx="1435">
                  <c:v>1028</c:v>
                </c:pt>
                <c:pt idx="1436">
                  <c:v>1346</c:v>
                </c:pt>
                <c:pt idx="1437">
                  <c:v>929</c:v>
                </c:pt>
                <c:pt idx="1438">
                  <c:v>1087</c:v>
                </c:pt>
                <c:pt idx="1439">
                  <c:v>1067</c:v>
                </c:pt>
                <c:pt idx="1440">
                  <c:v>1055</c:v>
                </c:pt>
                <c:pt idx="1441">
                  <c:v>1007</c:v>
                </c:pt>
                <c:pt idx="1442">
                  <c:v>958</c:v>
                </c:pt>
                <c:pt idx="1443">
                  <c:v>1284</c:v>
                </c:pt>
                <c:pt idx="1444">
                  <c:v>1852</c:v>
                </c:pt>
                <c:pt idx="1445">
                  <c:v>1398</c:v>
                </c:pt>
                <c:pt idx="1446">
                  <c:v>1093</c:v>
                </c:pt>
                <c:pt idx="1447">
                  <c:v>1097</c:v>
                </c:pt>
                <c:pt idx="1448">
                  <c:v>1067</c:v>
                </c:pt>
                <c:pt idx="1449">
                  <c:v>1021</c:v>
                </c:pt>
                <c:pt idx="1450">
                  <c:v>965</c:v>
                </c:pt>
                <c:pt idx="1451">
                  <c:v>960</c:v>
                </c:pt>
                <c:pt idx="1452">
                  <c:v>1079</c:v>
                </c:pt>
                <c:pt idx="1453">
                  <c:v>1055</c:v>
                </c:pt>
                <c:pt idx="1454">
                  <c:v>1036</c:v>
                </c:pt>
                <c:pt idx="1455">
                  <c:v>1080</c:v>
                </c:pt>
                <c:pt idx="1456">
                  <c:v>1405</c:v>
                </c:pt>
                <c:pt idx="1457">
                  <c:v>1007</c:v>
                </c:pt>
                <c:pt idx="1458">
                  <c:v>1079</c:v>
                </c:pt>
                <c:pt idx="1459">
                  <c:v>2141</c:v>
                </c:pt>
                <c:pt idx="1460">
                  <c:v>985</c:v>
                </c:pt>
                <c:pt idx="1461">
                  <c:v>943</c:v>
                </c:pt>
                <c:pt idx="1462">
                  <c:v>2194</c:v>
                </c:pt>
                <c:pt idx="1463">
                  <c:v>924</c:v>
                </c:pt>
                <c:pt idx="1464">
                  <c:v>910</c:v>
                </c:pt>
                <c:pt idx="1465">
                  <c:v>926</c:v>
                </c:pt>
                <c:pt idx="1466">
                  <c:v>1359</c:v>
                </c:pt>
                <c:pt idx="1467">
                  <c:v>1002</c:v>
                </c:pt>
                <c:pt idx="1468">
                  <c:v>1382</c:v>
                </c:pt>
                <c:pt idx="1469">
                  <c:v>910</c:v>
                </c:pt>
                <c:pt idx="1470">
                  <c:v>992</c:v>
                </c:pt>
                <c:pt idx="1471">
                  <c:v>2000</c:v>
                </c:pt>
                <c:pt idx="1472">
                  <c:v>974</c:v>
                </c:pt>
                <c:pt idx="1473">
                  <c:v>946</c:v>
                </c:pt>
                <c:pt idx="1474">
                  <c:v>1368</c:v>
                </c:pt>
                <c:pt idx="1475">
                  <c:v>1406</c:v>
                </c:pt>
                <c:pt idx="1476">
                  <c:v>2189</c:v>
                </c:pt>
                <c:pt idx="1477">
                  <c:v>2075</c:v>
                </c:pt>
                <c:pt idx="1478">
                  <c:v>2143</c:v>
                </c:pt>
                <c:pt idx="1479">
                  <c:v>956</c:v>
                </c:pt>
                <c:pt idx="1480">
                  <c:v>1370</c:v>
                </c:pt>
                <c:pt idx="1481">
                  <c:v>1095</c:v>
                </c:pt>
                <c:pt idx="1482">
                  <c:v>1294</c:v>
                </c:pt>
                <c:pt idx="1483">
                  <c:v>1259</c:v>
                </c:pt>
                <c:pt idx="1484">
                  <c:v>1045</c:v>
                </c:pt>
                <c:pt idx="1485">
                  <c:v>1312</c:v>
                </c:pt>
                <c:pt idx="1486">
                  <c:v>1059</c:v>
                </c:pt>
                <c:pt idx="1487">
                  <c:v>1221</c:v>
                </c:pt>
                <c:pt idx="1488">
                  <c:v>2009</c:v>
                </c:pt>
                <c:pt idx="1489">
                  <c:v>1005</c:v>
                </c:pt>
                <c:pt idx="1490">
                  <c:v>970</c:v>
                </c:pt>
                <c:pt idx="1491">
                  <c:v>1002</c:v>
                </c:pt>
                <c:pt idx="1492">
                  <c:v>2047</c:v>
                </c:pt>
                <c:pt idx="1493">
                  <c:v>1085</c:v>
                </c:pt>
                <c:pt idx="1494">
                  <c:v>948</c:v>
                </c:pt>
                <c:pt idx="1495">
                  <c:v>900</c:v>
                </c:pt>
                <c:pt idx="1496">
                  <c:v>1208</c:v>
                </c:pt>
                <c:pt idx="1497">
                  <c:v>2125</c:v>
                </c:pt>
                <c:pt idx="1498">
                  <c:v>1049</c:v>
                </c:pt>
                <c:pt idx="1499">
                  <c:v>989</c:v>
                </c:pt>
                <c:pt idx="1500">
                  <c:v>1970</c:v>
                </c:pt>
                <c:pt idx="1501">
                  <c:v>989</c:v>
                </c:pt>
                <c:pt idx="1502">
                  <c:v>962</c:v>
                </c:pt>
                <c:pt idx="1503">
                  <c:v>1895</c:v>
                </c:pt>
                <c:pt idx="1504">
                  <c:v>1032</c:v>
                </c:pt>
                <c:pt idx="1505">
                  <c:v>1025</c:v>
                </c:pt>
                <c:pt idx="1506">
                  <c:v>1052</c:v>
                </c:pt>
                <c:pt idx="1507">
                  <c:v>2044</c:v>
                </c:pt>
                <c:pt idx="1508">
                  <c:v>919</c:v>
                </c:pt>
                <c:pt idx="1509">
                  <c:v>2082</c:v>
                </c:pt>
                <c:pt idx="1510">
                  <c:v>1051</c:v>
                </c:pt>
                <c:pt idx="1511">
                  <c:v>1495</c:v>
                </c:pt>
                <c:pt idx="1512">
                  <c:v>1088</c:v>
                </c:pt>
                <c:pt idx="1513">
                  <c:v>966</c:v>
                </c:pt>
                <c:pt idx="1514">
                  <c:v>1042</c:v>
                </c:pt>
                <c:pt idx="1515">
                  <c:v>1338</c:v>
                </c:pt>
                <c:pt idx="1516">
                  <c:v>1485</c:v>
                </c:pt>
                <c:pt idx="1517">
                  <c:v>1255</c:v>
                </c:pt>
                <c:pt idx="1518">
                  <c:v>1042</c:v>
                </c:pt>
                <c:pt idx="1519">
                  <c:v>994</c:v>
                </c:pt>
                <c:pt idx="1520">
                  <c:v>969</c:v>
                </c:pt>
                <c:pt idx="1521">
                  <c:v>1475</c:v>
                </c:pt>
                <c:pt idx="1522">
                  <c:v>951</c:v>
                </c:pt>
                <c:pt idx="1523">
                  <c:v>965</c:v>
                </c:pt>
                <c:pt idx="1524">
                  <c:v>983</c:v>
                </c:pt>
                <c:pt idx="1525">
                  <c:v>1424</c:v>
                </c:pt>
                <c:pt idx="1526">
                  <c:v>1825</c:v>
                </c:pt>
                <c:pt idx="1527">
                  <c:v>1047</c:v>
                </c:pt>
                <c:pt idx="1528">
                  <c:v>1038</c:v>
                </c:pt>
                <c:pt idx="1529">
                  <c:v>956</c:v>
                </c:pt>
                <c:pt idx="1530">
                  <c:v>1399</c:v>
                </c:pt>
                <c:pt idx="1531">
                  <c:v>1256</c:v>
                </c:pt>
                <c:pt idx="1532">
                  <c:v>1045</c:v>
                </c:pt>
                <c:pt idx="1533">
                  <c:v>1262</c:v>
                </c:pt>
                <c:pt idx="1534">
                  <c:v>971</c:v>
                </c:pt>
                <c:pt idx="1535">
                  <c:v>948</c:v>
                </c:pt>
                <c:pt idx="1536">
                  <c:v>1017</c:v>
                </c:pt>
                <c:pt idx="1537">
                  <c:v>960</c:v>
                </c:pt>
                <c:pt idx="1538">
                  <c:v>1078</c:v>
                </c:pt>
                <c:pt idx="1539">
                  <c:v>2751</c:v>
                </c:pt>
                <c:pt idx="1540">
                  <c:v>1095</c:v>
                </c:pt>
                <c:pt idx="1541">
                  <c:v>1061</c:v>
                </c:pt>
                <c:pt idx="1542">
                  <c:v>985</c:v>
                </c:pt>
                <c:pt idx="1543">
                  <c:v>1033</c:v>
                </c:pt>
                <c:pt idx="1544">
                  <c:v>1027</c:v>
                </c:pt>
                <c:pt idx="1545">
                  <c:v>954</c:v>
                </c:pt>
                <c:pt idx="1546">
                  <c:v>1429</c:v>
                </c:pt>
                <c:pt idx="1547">
                  <c:v>1090</c:v>
                </c:pt>
                <c:pt idx="1548">
                  <c:v>2678</c:v>
                </c:pt>
                <c:pt idx="1549">
                  <c:v>2084</c:v>
                </c:pt>
                <c:pt idx="1550">
                  <c:v>958</c:v>
                </c:pt>
                <c:pt idx="1551">
                  <c:v>933</c:v>
                </c:pt>
                <c:pt idx="1552">
                  <c:v>1326</c:v>
                </c:pt>
                <c:pt idx="1553">
                  <c:v>915</c:v>
                </c:pt>
                <c:pt idx="1554">
                  <c:v>1071</c:v>
                </c:pt>
                <c:pt idx="1555">
                  <c:v>914</c:v>
                </c:pt>
                <c:pt idx="1556">
                  <c:v>1094</c:v>
                </c:pt>
                <c:pt idx="1557">
                  <c:v>999</c:v>
                </c:pt>
                <c:pt idx="1558">
                  <c:v>903</c:v>
                </c:pt>
                <c:pt idx="1559">
                  <c:v>1095</c:v>
                </c:pt>
                <c:pt idx="1560">
                  <c:v>972</c:v>
                </c:pt>
                <c:pt idx="1561">
                  <c:v>1236</c:v>
                </c:pt>
                <c:pt idx="1562">
                  <c:v>1448</c:v>
                </c:pt>
                <c:pt idx="1563">
                  <c:v>1006</c:v>
                </c:pt>
                <c:pt idx="1564">
                  <c:v>995</c:v>
                </c:pt>
                <c:pt idx="1565">
                  <c:v>944</c:v>
                </c:pt>
                <c:pt idx="1566">
                  <c:v>1018</c:v>
                </c:pt>
                <c:pt idx="1567">
                  <c:v>1026</c:v>
                </c:pt>
                <c:pt idx="1568">
                  <c:v>1013</c:v>
                </c:pt>
                <c:pt idx="1569">
                  <c:v>1031</c:v>
                </c:pt>
                <c:pt idx="1570">
                  <c:v>1042</c:v>
                </c:pt>
                <c:pt idx="1571">
                  <c:v>1072</c:v>
                </c:pt>
                <c:pt idx="1572">
                  <c:v>1076</c:v>
                </c:pt>
                <c:pt idx="1573">
                  <c:v>992</c:v>
                </c:pt>
                <c:pt idx="1574">
                  <c:v>1009</c:v>
                </c:pt>
                <c:pt idx="1575">
                  <c:v>1027</c:v>
                </c:pt>
                <c:pt idx="1576">
                  <c:v>2196</c:v>
                </c:pt>
                <c:pt idx="1577">
                  <c:v>1027</c:v>
                </c:pt>
                <c:pt idx="1578">
                  <c:v>2091</c:v>
                </c:pt>
                <c:pt idx="1579">
                  <c:v>982</c:v>
                </c:pt>
                <c:pt idx="1580">
                  <c:v>2093</c:v>
                </c:pt>
                <c:pt idx="1581">
                  <c:v>971</c:v>
                </c:pt>
                <c:pt idx="1582">
                  <c:v>1050</c:v>
                </c:pt>
                <c:pt idx="1583">
                  <c:v>1056</c:v>
                </c:pt>
                <c:pt idx="1584">
                  <c:v>924</c:v>
                </c:pt>
                <c:pt idx="1585">
                  <c:v>1038</c:v>
                </c:pt>
                <c:pt idx="1586">
                  <c:v>990</c:v>
                </c:pt>
                <c:pt idx="1587">
                  <c:v>2419</c:v>
                </c:pt>
                <c:pt idx="1588">
                  <c:v>1004</c:v>
                </c:pt>
                <c:pt idx="1589">
                  <c:v>1024</c:v>
                </c:pt>
                <c:pt idx="1590">
                  <c:v>1082</c:v>
                </c:pt>
                <c:pt idx="1591">
                  <c:v>1011</c:v>
                </c:pt>
                <c:pt idx="1592">
                  <c:v>916</c:v>
                </c:pt>
                <c:pt idx="1593">
                  <c:v>1033</c:v>
                </c:pt>
                <c:pt idx="1594">
                  <c:v>933</c:v>
                </c:pt>
                <c:pt idx="1595">
                  <c:v>1100</c:v>
                </c:pt>
                <c:pt idx="1596">
                  <c:v>1009</c:v>
                </c:pt>
                <c:pt idx="1597">
                  <c:v>1020</c:v>
                </c:pt>
                <c:pt idx="1598">
                  <c:v>1903</c:v>
                </c:pt>
                <c:pt idx="1599">
                  <c:v>1421</c:v>
                </c:pt>
                <c:pt idx="1600">
                  <c:v>1010</c:v>
                </c:pt>
                <c:pt idx="1601">
                  <c:v>2054</c:v>
                </c:pt>
                <c:pt idx="1602">
                  <c:v>2492</c:v>
                </c:pt>
                <c:pt idx="1603">
                  <c:v>1484</c:v>
                </c:pt>
                <c:pt idx="1604">
                  <c:v>1030</c:v>
                </c:pt>
                <c:pt idx="1605">
                  <c:v>976</c:v>
                </c:pt>
                <c:pt idx="1606">
                  <c:v>2040</c:v>
                </c:pt>
                <c:pt idx="1607">
                  <c:v>913</c:v>
                </c:pt>
                <c:pt idx="1608">
                  <c:v>955</c:v>
                </c:pt>
                <c:pt idx="1609">
                  <c:v>1079</c:v>
                </c:pt>
                <c:pt idx="1610">
                  <c:v>930</c:v>
                </c:pt>
                <c:pt idx="1611">
                  <c:v>954</c:v>
                </c:pt>
                <c:pt idx="1612">
                  <c:v>1002</c:v>
                </c:pt>
                <c:pt idx="1613">
                  <c:v>1882</c:v>
                </c:pt>
                <c:pt idx="1614">
                  <c:v>988</c:v>
                </c:pt>
                <c:pt idx="1615">
                  <c:v>1029</c:v>
                </c:pt>
                <c:pt idx="1616">
                  <c:v>1040</c:v>
                </c:pt>
                <c:pt idx="1617">
                  <c:v>929</c:v>
                </c:pt>
                <c:pt idx="1618">
                  <c:v>1032</c:v>
                </c:pt>
                <c:pt idx="1619">
                  <c:v>978</c:v>
                </c:pt>
                <c:pt idx="1620">
                  <c:v>982</c:v>
                </c:pt>
                <c:pt idx="1621">
                  <c:v>929</c:v>
                </c:pt>
                <c:pt idx="1622">
                  <c:v>998</c:v>
                </c:pt>
                <c:pt idx="1623">
                  <c:v>951</c:v>
                </c:pt>
                <c:pt idx="1624">
                  <c:v>977</c:v>
                </c:pt>
                <c:pt idx="1625">
                  <c:v>994</c:v>
                </c:pt>
                <c:pt idx="1626">
                  <c:v>1003</c:v>
                </c:pt>
                <c:pt idx="1627">
                  <c:v>1354</c:v>
                </c:pt>
                <c:pt idx="1628">
                  <c:v>1089</c:v>
                </c:pt>
                <c:pt idx="1629">
                  <c:v>935</c:v>
                </c:pt>
                <c:pt idx="1630">
                  <c:v>1032</c:v>
                </c:pt>
                <c:pt idx="1631">
                  <c:v>1034</c:v>
                </c:pt>
                <c:pt idx="1632">
                  <c:v>1332</c:v>
                </c:pt>
                <c:pt idx="1633">
                  <c:v>1321</c:v>
                </c:pt>
                <c:pt idx="1634">
                  <c:v>1099</c:v>
                </c:pt>
                <c:pt idx="1635">
                  <c:v>968</c:v>
                </c:pt>
                <c:pt idx="1636">
                  <c:v>1086</c:v>
                </c:pt>
                <c:pt idx="1637">
                  <c:v>1055</c:v>
                </c:pt>
                <c:pt idx="1638">
                  <c:v>1438</c:v>
                </c:pt>
                <c:pt idx="1639">
                  <c:v>935</c:v>
                </c:pt>
                <c:pt idx="1640">
                  <c:v>919</c:v>
                </c:pt>
                <c:pt idx="1641">
                  <c:v>970</c:v>
                </c:pt>
                <c:pt idx="1642">
                  <c:v>921</c:v>
                </c:pt>
                <c:pt idx="1643">
                  <c:v>929</c:v>
                </c:pt>
                <c:pt idx="1644">
                  <c:v>921</c:v>
                </c:pt>
                <c:pt idx="1645">
                  <c:v>1025</c:v>
                </c:pt>
                <c:pt idx="1646">
                  <c:v>977</c:v>
                </c:pt>
                <c:pt idx="1647">
                  <c:v>988</c:v>
                </c:pt>
                <c:pt idx="1648">
                  <c:v>1068</c:v>
                </c:pt>
                <c:pt idx="1649">
                  <c:v>1015</c:v>
                </c:pt>
                <c:pt idx="1650">
                  <c:v>1867</c:v>
                </c:pt>
                <c:pt idx="1651">
                  <c:v>1006</c:v>
                </c:pt>
                <c:pt idx="1652">
                  <c:v>1019</c:v>
                </c:pt>
                <c:pt idx="1653">
                  <c:v>1069</c:v>
                </c:pt>
                <c:pt idx="1654">
                  <c:v>1096</c:v>
                </c:pt>
                <c:pt idx="1655">
                  <c:v>937</c:v>
                </c:pt>
                <c:pt idx="1656">
                  <c:v>1091</c:v>
                </c:pt>
                <c:pt idx="1657">
                  <c:v>945</c:v>
                </c:pt>
                <c:pt idx="1658">
                  <c:v>1007</c:v>
                </c:pt>
                <c:pt idx="1659">
                  <c:v>1004</c:v>
                </c:pt>
                <c:pt idx="1660">
                  <c:v>945</c:v>
                </c:pt>
                <c:pt idx="1661">
                  <c:v>1241</c:v>
                </c:pt>
                <c:pt idx="1662">
                  <c:v>1450</c:v>
                </c:pt>
                <c:pt idx="1663">
                  <c:v>1475</c:v>
                </c:pt>
                <c:pt idx="1664">
                  <c:v>1054</c:v>
                </c:pt>
                <c:pt idx="1665">
                  <c:v>1034</c:v>
                </c:pt>
                <c:pt idx="1666">
                  <c:v>952</c:v>
                </c:pt>
                <c:pt idx="1667">
                  <c:v>916</c:v>
                </c:pt>
                <c:pt idx="1668">
                  <c:v>1071</c:v>
                </c:pt>
                <c:pt idx="1669">
                  <c:v>990</c:v>
                </c:pt>
                <c:pt idx="1670">
                  <c:v>1033</c:v>
                </c:pt>
                <c:pt idx="1671">
                  <c:v>1086</c:v>
                </c:pt>
                <c:pt idx="1672">
                  <c:v>1099</c:v>
                </c:pt>
                <c:pt idx="1673">
                  <c:v>967</c:v>
                </c:pt>
                <c:pt idx="1674">
                  <c:v>1007</c:v>
                </c:pt>
                <c:pt idx="1675">
                  <c:v>1096</c:v>
                </c:pt>
                <c:pt idx="1676">
                  <c:v>1084</c:v>
                </c:pt>
                <c:pt idx="1677">
                  <c:v>1030</c:v>
                </c:pt>
                <c:pt idx="1678">
                  <c:v>961</c:v>
                </c:pt>
                <c:pt idx="1679">
                  <c:v>933</c:v>
                </c:pt>
                <c:pt idx="1680">
                  <c:v>1024</c:v>
                </c:pt>
                <c:pt idx="1681">
                  <c:v>1036</c:v>
                </c:pt>
                <c:pt idx="1682">
                  <c:v>975</c:v>
                </c:pt>
                <c:pt idx="1683">
                  <c:v>986</c:v>
                </c:pt>
                <c:pt idx="1684">
                  <c:v>1044</c:v>
                </c:pt>
                <c:pt idx="1685">
                  <c:v>1020</c:v>
                </c:pt>
                <c:pt idx="1686">
                  <c:v>1023</c:v>
                </c:pt>
                <c:pt idx="1687">
                  <c:v>978</c:v>
                </c:pt>
                <c:pt idx="1688">
                  <c:v>1016</c:v>
                </c:pt>
                <c:pt idx="1689">
                  <c:v>1070</c:v>
                </c:pt>
                <c:pt idx="1690">
                  <c:v>1060</c:v>
                </c:pt>
                <c:pt idx="1691">
                  <c:v>1336</c:v>
                </c:pt>
                <c:pt idx="1692">
                  <c:v>1949</c:v>
                </c:pt>
                <c:pt idx="1693">
                  <c:v>975</c:v>
                </c:pt>
                <c:pt idx="1694">
                  <c:v>990</c:v>
                </c:pt>
                <c:pt idx="1695">
                  <c:v>1077</c:v>
                </c:pt>
                <c:pt idx="1696">
                  <c:v>1085</c:v>
                </c:pt>
                <c:pt idx="1697">
                  <c:v>1090</c:v>
                </c:pt>
                <c:pt idx="1698">
                  <c:v>937</c:v>
                </c:pt>
                <c:pt idx="1699">
                  <c:v>1093</c:v>
                </c:pt>
                <c:pt idx="1700">
                  <c:v>908</c:v>
                </c:pt>
                <c:pt idx="1701">
                  <c:v>988</c:v>
                </c:pt>
                <c:pt idx="1702">
                  <c:v>2029</c:v>
                </c:pt>
                <c:pt idx="1703">
                  <c:v>1094</c:v>
                </c:pt>
                <c:pt idx="1704">
                  <c:v>1015</c:v>
                </c:pt>
                <c:pt idx="1705">
                  <c:v>2066</c:v>
                </c:pt>
                <c:pt idx="1706">
                  <c:v>1825</c:v>
                </c:pt>
                <c:pt idx="1707">
                  <c:v>2460</c:v>
                </c:pt>
                <c:pt idx="1708">
                  <c:v>1079</c:v>
                </c:pt>
                <c:pt idx="1709">
                  <c:v>904</c:v>
                </c:pt>
                <c:pt idx="1710">
                  <c:v>1061</c:v>
                </c:pt>
                <c:pt idx="1711">
                  <c:v>955</c:v>
                </c:pt>
                <c:pt idx="1712">
                  <c:v>1050</c:v>
                </c:pt>
                <c:pt idx="1713">
                  <c:v>1052</c:v>
                </c:pt>
                <c:pt idx="1714">
                  <c:v>1067</c:v>
                </c:pt>
                <c:pt idx="1715">
                  <c:v>974</c:v>
                </c:pt>
                <c:pt idx="1716">
                  <c:v>1328</c:v>
                </c:pt>
                <c:pt idx="1717">
                  <c:v>974</c:v>
                </c:pt>
                <c:pt idx="1718">
                  <c:v>996</c:v>
                </c:pt>
                <c:pt idx="1719">
                  <c:v>970</c:v>
                </c:pt>
                <c:pt idx="1720">
                  <c:v>1099</c:v>
                </c:pt>
                <c:pt idx="1721">
                  <c:v>928</c:v>
                </c:pt>
                <c:pt idx="1722">
                  <c:v>902</c:v>
                </c:pt>
                <c:pt idx="1723">
                  <c:v>1027</c:v>
                </c:pt>
                <c:pt idx="1724">
                  <c:v>918</c:v>
                </c:pt>
                <c:pt idx="1725">
                  <c:v>1035</c:v>
                </c:pt>
                <c:pt idx="1726">
                  <c:v>1382</c:v>
                </c:pt>
                <c:pt idx="1727">
                  <c:v>1923</c:v>
                </c:pt>
                <c:pt idx="1728">
                  <c:v>902</c:v>
                </c:pt>
                <c:pt idx="1729">
                  <c:v>1013</c:v>
                </c:pt>
                <c:pt idx="1730">
                  <c:v>912</c:v>
                </c:pt>
                <c:pt idx="1731">
                  <c:v>956</c:v>
                </c:pt>
                <c:pt idx="1732">
                  <c:v>1214</c:v>
                </c:pt>
                <c:pt idx="1733">
                  <c:v>990</c:v>
                </c:pt>
                <c:pt idx="1734">
                  <c:v>923</c:v>
                </c:pt>
                <c:pt idx="1735">
                  <c:v>1205</c:v>
                </c:pt>
                <c:pt idx="1736">
                  <c:v>1421</c:v>
                </c:pt>
                <c:pt idx="1737">
                  <c:v>946</c:v>
                </c:pt>
                <c:pt idx="1738">
                  <c:v>1035</c:v>
                </c:pt>
                <c:pt idx="1739">
                  <c:v>1025</c:v>
                </c:pt>
                <c:pt idx="1740">
                  <c:v>1058</c:v>
                </c:pt>
                <c:pt idx="1741">
                  <c:v>949</c:v>
                </c:pt>
                <c:pt idx="1742">
                  <c:v>966</c:v>
                </c:pt>
                <c:pt idx="1743">
                  <c:v>979</c:v>
                </c:pt>
                <c:pt idx="1744">
                  <c:v>1074</c:v>
                </c:pt>
                <c:pt idx="1745">
                  <c:v>1025</c:v>
                </c:pt>
                <c:pt idx="1746">
                  <c:v>925</c:v>
                </c:pt>
                <c:pt idx="1747">
                  <c:v>1469</c:v>
                </c:pt>
                <c:pt idx="1748">
                  <c:v>1026</c:v>
                </c:pt>
                <c:pt idx="1749">
                  <c:v>1048</c:v>
                </c:pt>
                <c:pt idx="1750">
                  <c:v>1034</c:v>
                </c:pt>
                <c:pt idx="1751">
                  <c:v>1007</c:v>
                </c:pt>
                <c:pt idx="1752">
                  <c:v>948</c:v>
                </c:pt>
                <c:pt idx="1753">
                  <c:v>1049</c:v>
                </c:pt>
                <c:pt idx="1754">
                  <c:v>964</c:v>
                </c:pt>
                <c:pt idx="1755">
                  <c:v>1289</c:v>
                </c:pt>
                <c:pt idx="1756">
                  <c:v>951</c:v>
                </c:pt>
                <c:pt idx="1757">
                  <c:v>1043</c:v>
                </c:pt>
                <c:pt idx="1758">
                  <c:v>1410</c:v>
                </c:pt>
                <c:pt idx="1759">
                  <c:v>1094</c:v>
                </c:pt>
                <c:pt idx="1760">
                  <c:v>1015</c:v>
                </c:pt>
                <c:pt idx="1761">
                  <c:v>1070</c:v>
                </c:pt>
                <c:pt idx="1762">
                  <c:v>980</c:v>
                </c:pt>
                <c:pt idx="1763">
                  <c:v>1095</c:v>
                </c:pt>
                <c:pt idx="1764">
                  <c:v>999</c:v>
                </c:pt>
                <c:pt idx="1765">
                  <c:v>1050</c:v>
                </c:pt>
                <c:pt idx="1766">
                  <c:v>2520</c:v>
                </c:pt>
                <c:pt idx="1767">
                  <c:v>1081</c:v>
                </c:pt>
                <c:pt idx="1768">
                  <c:v>929</c:v>
                </c:pt>
                <c:pt idx="1769">
                  <c:v>1017</c:v>
                </c:pt>
                <c:pt idx="1770">
                  <c:v>993</c:v>
                </c:pt>
                <c:pt idx="1771">
                  <c:v>1847</c:v>
                </c:pt>
                <c:pt idx="1772">
                  <c:v>995</c:v>
                </c:pt>
                <c:pt idx="1773">
                  <c:v>1071</c:v>
                </c:pt>
                <c:pt idx="1774">
                  <c:v>2800</c:v>
                </c:pt>
                <c:pt idx="1775">
                  <c:v>1013</c:v>
                </c:pt>
                <c:pt idx="1776">
                  <c:v>918</c:v>
                </c:pt>
                <c:pt idx="1777">
                  <c:v>1058</c:v>
                </c:pt>
                <c:pt idx="1778">
                  <c:v>1071</c:v>
                </c:pt>
                <c:pt idx="1779">
                  <c:v>1053</c:v>
                </c:pt>
                <c:pt idx="1780">
                  <c:v>2033</c:v>
                </c:pt>
                <c:pt idx="1781">
                  <c:v>1011</c:v>
                </c:pt>
                <c:pt idx="1782">
                  <c:v>959</c:v>
                </c:pt>
                <c:pt idx="1783">
                  <c:v>1005</c:v>
                </c:pt>
                <c:pt idx="1784">
                  <c:v>1023</c:v>
                </c:pt>
                <c:pt idx="1785">
                  <c:v>1000</c:v>
                </c:pt>
                <c:pt idx="1786">
                  <c:v>1067</c:v>
                </c:pt>
                <c:pt idx="1787">
                  <c:v>1043</c:v>
                </c:pt>
                <c:pt idx="1788">
                  <c:v>1064</c:v>
                </c:pt>
                <c:pt idx="1789">
                  <c:v>1343</c:v>
                </c:pt>
                <c:pt idx="1790">
                  <c:v>1082</c:v>
                </c:pt>
                <c:pt idx="1791">
                  <c:v>1879</c:v>
                </c:pt>
                <c:pt idx="1792">
                  <c:v>971</c:v>
                </c:pt>
                <c:pt idx="1793">
                  <c:v>1000</c:v>
                </c:pt>
                <c:pt idx="1794">
                  <c:v>2183</c:v>
                </c:pt>
                <c:pt idx="1795">
                  <c:v>1073</c:v>
                </c:pt>
                <c:pt idx="1796">
                  <c:v>997</c:v>
                </c:pt>
                <c:pt idx="1797">
                  <c:v>1027</c:v>
                </c:pt>
                <c:pt idx="1798">
                  <c:v>1016</c:v>
                </c:pt>
                <c:pt idx="1799">
                  <c:v>989</c:v>
                </c:pt>
                <c:pt idx="1800">
                  <c:v>2044</c:v>
                </c:pt>
                <c:pt idx="1801">
                  <c:v>917</c:v>
                </c:pt>
                <c:pt idx="1802">
                  <c:v>952</c:v>
                </c:pt>
                <c:pt idx="1803">
                  <c:v>1023</c:v>
                </c:pt>
                <c:pt idx="1804">
                  <c:v>1361</c:v>
                </c:pt>
                <c:pt idx="1805">
                  <c:v>916</c:v>
                </c:pt>
                <c:pt idx="1806">
                  <c:v>901</c:v>
                </c:pt>
                <c:pt idx="1807">
                  <c:v>1010</c:v>
                </c:pt>
                <c:pt idx="1808">
                  <c:v>931</c:v>
                </c:pt>
                <c:pt idx="1809">
                  <c:v>936</c:v>
                </c:pt>
                <c:pt idx="1810">
                  <c:v>2082</c:v>
                </c:pt>
                <c:pt idx="1811">
                  <c:v>1081</c:v>
                </c:pt>
                <c:pt idx="1812">
                  <c:v>2098</c:v>
                </c:pt>
                <c:pt idx="1813">
                  <c:v>966</c:v>
                </c:pt>
                <c:pt idx="1814">
                  <c:v>999</c:v>
                </c:pt>
                <c:pt idx="1815">
                  <c:v>1000</c:v>
                </c:pt>
                <c:pt idx="1816">
                  <c:v>1067</c:v>
                </c:pt>
                <c:pt idx="1817">
                  <c:v>969</c:v>
                </c:pt>
                <c:pt idx="1818">
                  <c:v>1261</c:v>
                </c:pt>
                <c:pt idx="1819">
                  <c:v>1952</c:v>
                </c:pt>
                <c:pt idx="1820">
                  <c:v>1066</c:v>
                </c:pt>
                <c:pt idx="1821">
                  <c:v>1093</c:v>
                </c:pt>
                <c:pt idx="1822">
                  <c:v>973</c:v>
                </c:pt>
                <c:pt idx="1823">
                  <c:v>968</c:v>
                </c:pt>
                <c:pt idx="1824">
                  <c:v>1052</c:v>
                </c:pt>
                <c:pt idx="1825">
                  <c:v>939</c:v>
                </c:pt>
                <c:pt idx="1826">
                  <c:v>1001</c:v>
                </c:pt>
                <c:pt idx="1827">
                  <c:v>986</c:v>
                </c:pt>
                <c:pt idx="1828">
                  <c:v>966</c:v>
                </c:pt>
                <c:pt idx="1829">
                  <c:v>910</c:v>
                </c:pt>
                <c:pt idx="1830">
                  <c:v>1460</c:v>
                </c:pt>
                <c:pt idx="1831">
                  <c:v>966</c:v>
                </c:pt>
                <c:pt idx="1832">
                  <c:v>1093</c:v>
                </c:pt>
                <c:pt idx="1833">
                  <c:v>1864</c:v>
                </c:pt>
                <c:pt idx="1834">
                  <c:v>1087</c:v>
                </c:pt>
                <c:pt idx="1835">
                  <c:v>900</c:v>
                </c:pt>
                <c:pt idx="1836">
                  <c:v>1065</c:v>
                </c:pt>
                <c:pt idx="1837">
                  <c:v>1092</c:v>
                </c:pt>
                <c:pt idx="1838">
                  <c:v>994</c:v>
                </c:pt>
                <c:pt idx="1839">
                  <c:v>926</c:v>
                </c:pt>
                <c:pt idx="1840">
                  <c:v>2131</c:v>
                </c:pt>
                <c:pt idx="1841">
                  <c:v>1492</c:v>
                </c:pt>
                <c:pt idx="1842">
                  <c:v>1021</c:v>
                </c:pt>
                <c:pt idx="1843">
                  <c:v>2570</c:v>
                </c:pt>
                <c:pt idx="1844">
                  <c:v>999</c:v>
                </c:pt>
                <c:pt idx="1845">
                  <c:v>971</c:v>
                </c:pt>
                <c:pt idx="1846">
                  <c:v>942</c:v>
                </c:pt>
                <c:pt idx="1847">
                  <c:v>913</c:v>
                </c:pt>
                <c:pt idx="1848">
                  <c:v>932</c:v>
                </c:pt>
                <c:pt idx="1849">
                  <c:v>904</c:v>
                </c:pt>
                <c:pt idx="1850">
                  <c:v>1003</c:v>
                </c:pt>
                <c:pt idx="1851">
                  <c:v>1415</c:v>
                </c:pt>
                <c:pt idx="1852">
                  <c:v>912</c:v>
                </c:pt>
                <c:pt idx="1853">
                  <c:v>1033</c:v>
                </c:pt>
                <c:pt idx="1854">
                  <c:v>1005</c:v>
                </c:pt>
                <c:pt idx="1855">
                  <c:v>2036</c:v>
                </c:pt>
                <c:pt idx="1856">
                  <c:v>908</c:v>
                </c:pt>
                <c:pt idx="1857">
                  <c:v>1099</c:v>
                </c:pt>
                <c:pt idx="1858">
                  <c:v>997</c:v>
                </c:pt>
                <c:pt idx="1859">
                  <c:v>1096</c:v>
                </c:pt>
                <c:pt idx="1860">
                  <c:v>1053</c:v>
                </c:pt>
                <c:pt idx="1861">
                  <c:v>929</c:v>
                </c:pt>
                <c:pt idx="1862">
                  <c:v>1019</c:v>
                </c:pt>
                <c:pt idx="1863">
                  <c:v>1019</c:v>
                </c:pt>
                <c:pt idx="1864">
                  <c:v>1859</c:v>
                </c:pt>
                <c:pt idx="1865">
                  <c:v>985</c:v>
                </c:pt>
                <c:pt idx="1866">
                  <c:v>1015</c:v>
                </c:pt>
                <c:pt idx="1867">
                  <c:v>1371</c:v>
                </c:pt>
                <c:pt idx="1868">
                  <c:v>1019</c:v>
                </c:pt>
                <c:pt idx="1869">
                  <c:v>947</c:v>
                </c:pt>
                <c:pt idx="1870">
                  <c:v>1054</c:v>
                </c:pt>
                <c:pt idx="1871">
                  <c:v>908</c:v>
                </c:pt>
                <c:pt idx="1872">
                  <c:v>1084</c:v>
                </c:pt>
                <c:pt idx="1873">
                  <c:v>1098</c:v>
                </c:pt>
                <c:pt idx="1874">
                  <c:v>1942</c:v>
                </c:pt>
                <c:pt idx="1875">
                  <c:v>950</c:v>
                </c:pt>
                <c:pt idx="1876">
                  <c:v>1321</c:v>
                </c:pt>
                <c:pt idx="1877">
                  <c:v>1069</c:v>
                </c:pt>
                <c:pt idx="1878">
                  <c:v>1397</c:v>
                </c:pt>
                <c:pt idx="1879">
                  <c:v>933</c:v>
                </c:pt>
                <c:pt idx="1880">
                  <c:v>2037</c:v>
                </c:pt>
                <c:pt idx="1881">
                  <c:v>1085</c:v>
                </c:pt>
                <c:pt idx="1882">
                  <c:v>1044</c:v>
                </c:pt>
                <c:pt idx="1883">
                  <c:v>2100</c:v>
                </c:pt>
                <c:pt idx="1884">
                  <c:v>912</c:v>
                </c:pt>
                <c:pt idx="1885">
                  <c:v>1076</c:v>
                </c:pt>
                <c:pt idx="1886">
                  <c:v>1041</c:v>
                </c:pt>
                <c:pt idx="1887">
                  <c:v>915</c:v>
                </c:pt>
                <c:pt idx="1888">
                  <c:v>1005</c:v>
                </c:pt>
                <c:pt idx="1889">
                  <c:v>1015</c:v>
                </c:pt>
                <c:pt idx="1890">
                  <c:v>985</c:v>
                </c:pt>
                <c:pt idx="1891">
                  <c:v>932</c:v>
                </c:pt>
                <c:pt idx="1892">
                  <c:v>932</c:v>
                </c:pt>
                <c:pt idx="1893">
                  <c:v>1097</c:v>
                </c:pt>
                <c:pt idx="1894">
                  <c:v>1060</c:v>
                </c:pt>
                <c:pt idx="1895">
                  <c:v>1060</c:v>
                </c:pt>
                <c:pt idx="1896">
                  <c:v>1292</c:v>
                </c:pt>
                <c:pt idx="1897">
                  <c:v>943</c:v>
                </c:pt>
                <c:pt idx="1898">
                  <c:v>1007</c:v>
                </c:pt>
                <c:pt idx="1899">
                  <c:v>1021</c:v>
                </c:pt>
                <c:pt idx="1900">
                  <c:v>961</c:v>
                </c:pt>
                <c:pt idx="1901">
                  <c:v>2494</c:v>
                </c:pt>
                <c:pt idx="1902">
                  <c:v>925</c:v>
                </c:pt>
                <c:pt idx="1903">
                  <c:v>1017</c:v>
                </c:pt>
                <c:pt idx="1904">
                  <c:v>1028</c:v>
                </c:pt>
                <c:pt idx="1905">
                  <c:v>1034</c:v>
                </c:pt>
                <c:pt idx="1906">
                  <c:v>1034</c:v>
                </c:pt>
                <c:pt idx="1907">
                  <c:v>1205</c:v>
                </c:pt>
                <c:pt idx="1908">
                  <c:v>973</c:v>
                </c:pt>
                <c:pt idx="1909">
                  <c:v>1216</c:v>
                </c:pt>
                <c:pt idx="1910">
                  <c:v>907</c:v>
                </c:pt>
                <c:pt idx="1911">
                  <c:v>935</c:v>
                </c:pt>
                <c:pt idx="1912">
                  <c:v>1092</c:v>
                </c:pt>
                <c:pt idx="1913">
                  <c:v>952</c:v>
                </c:pt>
                <c:pt idx="1914">
                  <c:v>999</c:v>
                </c:pt>
                <c:pt idx="1915">
                  <c:v>921</c:v>
                </c:pt>
                <c:pt idx="1916">
                  <c:v>1065</c:v>
                </c:pt>
                <c:pt idx="1917">
                  <c:v>944</c:v>
                </c:pt>
                <c:pt idx="1918">
                  <c:v>1017</c:v>
                </c:pt>
                <c:pt idx="1919">
                  <c:v>1067</c:v>
                </c:pt>
                <c:pt idx="1920">
                  <c:v>1032</c:v>
                </c:pt>
                <c:pt idx="1921">
                  <c:v>1020</c:v>
                </c:pt>
                <c:pt idx="1922">
                  <c:v>906</c:v>
                </c:pt>
                <c:pt idx="1923">
                  <c:v>1088</c:v>
                </c:pt>
                <c:pt idx="1924">
                  <c:v>938</c:v>
                </c:pt>
                <c:pt idx="1925">
                  <c:v>912</c:v>
                </c:pt>
                <c:pt idx="1926">
                  <c:v>1098</c:v>
                </c:pt>
                <c:pt idx="1927">
                  <c:v>1008</c:v>
                </c:pt>
                <c:pt idx="1928">
                  <c:v>1439</c:v>
                </c:pt>
                <c:pt idx="1929">
                  <c:v>1057</c:v>
                </c:pt>
                <c:pt idx="1930">
                  <c:v>1040</c:v>
                </c:pt>
                <c:pt idx="1931">
                  <c:v>919</c:v>
                </c:pt>
                <c:pt idx="1932">
                  <c:v>1084</c:v>
                </c:pt>
                <c:pt idx="1933">
                  <c:v>963</c:v>
                </c:pt>
                <c:pt idx="1934">
                  <c:v>933</c:v>
                </c:pt>
                <c:pt idx="1935">
                  <c:v>1009</c:v>
                </c:pt>
                <c:pt idx="1936">
                  <c:v>903</c:v>
                </c:pt>
                <c:pt idx="1937">
                  <c:v>1061</c:v>
                </c:pt>
                <c:pt idx="1938">
                  <c:v>920</c:v>
                </c:pt>
                <c:pt idx="1939">
                  <c:v>991</c:v>
                </c:pt>
                <c:pt idx="1940">
                  <c:v>1089</c:v>
                </c:pt>
                <c:pt idx="1941">
                  <c:v>1005</c:v>
                </c:pt>
                <c:pt idx="1942">
                  <c:v>1362</c:v>
                </c:pt>
                <c:pt idx="1943">
                  <c:v>991</c:v>
                </c:pt>
                <c:pt idx="1944">
                  <c:v>1028</c:v>
                </c:pt>
                <c:pt idx="1945">
                  <c:v>1060</c:v>
                </c:pt>
                <c:pt idx="1946">
                  <c:v>1051</c:v>
                </c:pt>
                <c:pt idx="1947">
                  <c:v>1015</c:v>
                </c:pt>
                <c:pt idx="1948">
                  <c:v>932</c:v>
                </c:pt>
                <c:pt idx="1949">
                  <c:v>968</c:v>
                </c:pt>
                <c:pt idx="1950">
                  <c:v>1067</c:v>
                </c:pt>
                <c:pt idx="1951">
                  <c:v>2097</c:v>
                </c:pt>
                <c:pt idx="1952">
                  <c:v>919</c:v>
                </c:pt>
                <c:pt idx="1953">
                  <c:v>936</c:v>
                </c:pt>
                <c:pt idx="1954">
                  <c:v>947</c:v>
                </c:pt>
                <c:pt idx="1955">
                  <c:v>1380</c:v>
                </c:pt>
                <c:pt idx="1956">
                  <c:v>992</c:v>
                </c:pt>
                <c:pt idx="1957">
                  <c:v>966</c:v>
                </c:pt>
                <c:pt idx="1958">
                  <c:v>1084</c:v>
                </c:pt>
                <c:pt idx="1959">
                  <c:v>1947</c:v>
                </c:pt>
                <c:pt idx="1960">
                  <c:v>1057</c:v>
                </c:pt>
                <c:pt idx="1961">
                  <c:v>1035</c:v>
                </c:pt>
                <c:pt idx="1962">
                  <c:v>965</c:v>
                </c:pt>
                <c:pt idx="1963">
                  <c:v>997</c:v>
                </c:pt>
                <c:pt idx="1964">
                  <c:v>1008</c:v>
                </c:pt>
                <c:pt idx="1965">
                  <c:v>1067</c:v>
                </c:pt>
                <c:pt idx="1966">
                  <c:v>910</c:v>
                </c:pt>
                <c:pt idx="1967">
                  <c:v>1040</c:v>
                </c:pt>
                <c:pt idx="1968">
                  <c:v>2094</c:v>
                </c:pt>
                <c:pt idx="1969">
                  <c:v>982</c:v>
                </c:pt>
                <c:pt idx="1970">
                  <c:v>919</c:v>
                </c:pt>
                <c:pt idx="1971">
                  <c:v>994</c:v>
                </c:pt>
                <c:pt idx="1972">
                  <c:v>910</c:v>
                </c:pt>
                <c:pt idx="1973">
                  <c:v>970</c:v>
                </c:pt>
                <c:pt idx="1974">
                  <c:v>1074</c:v>
                </c:pt>
                <c:pt idx="1975">
                  <c:v>1417</c:v>
                </c:pt>
                <c:pt idx="1976">
                  <c:v>950</c:v>
                </c:pt>
                <c:pt idx="1977">
                  <c:v>1038</c:v>
                </c:pt>
                <c:pt idx="1978">
                  <c:v>919</c:v>
                </c:pt>
                <c:pt idx="1979">
                  <c:v>1063</c:v>
                </c:pt>
                <c:pt idx="1980">
                  <c:v>2165</c:v>
                </c:pt>
                <c:pt idx="1981">
                  <c:v>1063</c:v>
                </c:pt>
                <c:pt idx="1982">
                  <c:v>1003</c:v>
                </c:pt>
                <c:pt idx="1983">
                  <c:v>1094</c:v>
                </c:pt>
                <c:pt idx="1984">
                  <c:v>964</c:v>
                </c:pt>
                <c:pt idx="1985">
                  <c:v>916</c:v>
                </c:pt>
                <c:pt idx="1986">
                  <c:v>999</c:v>
                </c:pt>
                <c:pt idx="1987">
                  <c:v>1001</c:v>
                </c:pt>
                <c:pt idx="1988">
                  <c:v>2073</c:v>
                </c:pt>
                <c:pt idx="1989">
                  <c:v>903</c:v>
                </c:pt>
                <c:pt idx="1990">
                  <c:v>980</c:v>
                </c:pt>
                <c:pt idx="1991">
                  <c:v>931</c:v>
                </c:pt>
                <c:pt idx="1992">
                  <c:v>1040</c:v>
                </c:pt>
                <c:pt idx="1993">
                  <c:v>1392</c:v>
                </c:pt>
                <c:pt idx="1994">
                  <c:v>1056</c:v>
                </c:pt>
                <c:pt idx="1995">
                  <c:v>973</c:v>
                </c:pt>
                <c:pt idx="1996">
                  <c:v>951</c:v>
                </c:pt>
                <c:pt idx="1997">
                  <c:v>1043</c:v>
                </c:pt>
                <c:pt idx="1998">
                  <c:v>1079</c:v>
                </c:pt>
                <c:pt idx="1999">
                  <c:v>1258</c:v>
                </c:pt>
                <c:pt idx="2000">
                  <c:v>913</c:v>
                </c:pt>
                <c:pt idx="2001">
                  <c:v>1089</c:v>
                </c:pt>
                <c:pt idx="2002">
                  <c:v>935</c:v>
                </c:pt>
                <c:pt idx="2003">
                  <c:v>981</c:v>
                </c:pt>
                <c:pt idx="2004">
                  <c:v>975</c:v>
                </c:pt>
                <c:pt idx="2005">
                  <c:v>996</c:v>
                </c:pt>
                <c:pt idx="2006">
                  <c:v>1046</c:v>
                </c:pt>
                <c:pt idx="2007">
                  <c:v>944</c:v>
                </c:pt>
                <c:pt idx="2008">
                  <c:v>932</c:v>
                </c:pt>
                <c:pt idx="2009">
                  <c:v>1020</c:v>
                </c:pt>
                <c:pt idx="2010">
                  <c:v>1047</c:v>
                </c:pt>
                <c:pt idx="2011">
                  <c:v>1023</c:v>
                </c:pt>
                <c:pt idx="2012">
                  <c:v>931</c:v>
                </c:pt>
                <c:pt idx="2013">
                  <c:v>941</c:v>
                </c:pt>
                <c:pt idx="2014">
                  <c:v>2093</c:v>
                </c:pt>
                <c:pt idx="2015">
                  <c:v>993</c:v>
                </c:pt>
                <c:pt idx="2016">
                  <c:v>904</c:v>
                </c:pt>
                <c:pt idx="2017">
                  <c:v>1466</c:v>
                </c:pt>
                <c:pt idx="2018">
                  <c:v>1039</c:v>
                </c:pt>
                <c:pt idx="2019">
                  <c:v>1316</c:v>
                </c:pt>
                <c:pt idx="2020">
                  <c:v>980</c:v>
                </c:pt>
                <c:pt idx="2021">
                  <c:v>1023</c:v>
                </c:pt>
                <c:pt idx="2022">
                  <c:v>901</c:v>
                </c:pt>
                <c:pt idx="2023">
                  <c:v>2008</c:v>
                </c:pt>
                <c:pt idx="2024">
                  <c:v>1082</c:v>
                </c:pt>
                <c:pt idx="2025">
                  <c:v>1048</c:v>
                </c:pt>
                <c:pt idx="2026">
                  <c:v>974</c:v>
                </c:pt>
                <c:pt idx="2027">
                  <c:v>955</c:v>
                </c:pt>
                <c:pt idx="2028">
                  <c:v>965</c:v>
                </c:pt>
                <c:pt idx="2029">
                  <c:v>923</c:v>
                </c:pt>
                <c:pt idx="2030">
                  <c:v>2057</c:v>
                </c:pt>
                <c:pt idx="2031">
                  <c:v>974</c:v>
                </c:pt>
                <c:pt idx="2032">
                  <c:v>1916</c:v>
                </c:pt>
                <c:pt idx="2033">
                  <c:v>915</c:v>
                </c:pt>
                <c:pt idx="2034">
                  <c:v>988</c:v>
                </c:pt>
                <c:pt idx="2035">
                  <c:v>1017</c:v>
                </c:pt>
                <c:pt idx="2036">
                  <c:v>1003</c:v>
                </c:pt>
                <c:pt idx="2037">
                  <c:v>910</c:v>
                </c:pt>
                <c:pt idx="2038">
                  <c:v>900</c:v>
                </c:pt>
                <c:pt idx="2039">
                  <c:v>1043</c:v>
                </c:pt>
                <c:pt idx="2040">
                  <c:v>971</c:v>
                </c:pt>
                <c:pt idx="2041">
                  <c:v>1023</c:v>
                </c:pt>
                <c:pt idx="2042">
                  <c:v>1014</c:v>
                </c:pt>
                <c:pt idx="2043">
                  <c:v>1083</c:v>
                </c:pt>
                <c:pt idx="2044">
                  <c:v>1004</c:v>
                </c:pt>
                <c:pt idx="2045">
                  <c:v>1265</c:v>
                </c:pt>
                <c:pt idx="2046">
                  <c:v>958</c:v>
                </c:pt>
                <c:pt idx="2047">
                  <c:v>1984</c:v>
                </c:pt>
                <c:pt idx="2048">
                  <c:v>1050</c:v>
                </c:pt>
                <c:pt idx="2049">
                  <c:v>1048</c:v>
                </c:pt>
                <c:pt idx="2050">
                  <c:v>1032</c:v>
                </c:pt>
                <c:pt idx="2051">
                  <c:v>1055</c:v>
                </c:pt>
                <c:pt idx="2052">
                  <c:v>1086</c:v>
                </c:pt>
                <c:pt idx="2053">
                  <c:v>1412</c:v>
                </c:pt>
                <c:pt idx="2054">
                  <c:v>905</c:v>
                </c:pt>
                <c:pt idx="2055">
                  <c:v>1032</c:v>
                </c:pt>
                <c:pt idx="2056">
                  <c:v>1261</c:v>
                </c:pt>
                <c:pt idx="2057">
                  <c:v>951</c:v>
                </c:pt>
                <c:pt idx="2058">
                  <c:v>1486</c:v>
                </c:pt>
                <c:pt idx="2059">
                  <c:v>935</c:v>
                </c:pt>
                <c:pt idx="2060">
                  <c:v>1083</c:v>
                </c:pt>
                <c:pt idx="2061">
                  <c:v>1086</c:v>
                </c:pt>
                <c:pt idx="2062">
                  <c:v>989</c:v>
                </c:pt>
                <c:pt idx="2063">
                  <c:v>1048</c:v>
                </c:pt>
                <c:pt idx="2064">
                  <c:v>1007</c:v>
                </c:pt>
                <c:pt idx="2065">
                  <c:v>1032</c:v>
                </c:pt>
                <c:pt idx="2066">
                  <c:v>983</c:v>
                </c:pt>
                <c:pt idx="2067">
                  <c:v>1060</c:v>
                </c:pt>
                <c:pt idx="2068">
                  <c:v>983</c:v>
                </c:pt>
                <c:pt idx="2069">
                  <c:v>1022</c:v>
                </c:pt>
                <c:pt idx="2070">
                  <c:v>1068</c:v>
                </c:pt>
                <c:pt idx="2071">
                  <c:v>1243</c:v>
                </c:pt>
                <c:pt idx="2072">
                  <c:v>1045</c:v>
                </c:pt>
                <c:pt idx="2073">
                  <c:v>1049</c:v>
                </c:pt>
                <c:pt idx="2074">
                  <c:v>1030</c:v>
                </c:pt>
                <c:pt idx="2075">
                  <c:v>990</c:v>
                </c:pt>
                <c:pt idx="2076">
                  <c:v>1099</c:v>
                </c:pt>
                <c:pt idx="2077">
                  <c:v>1058</c:v>
                </c:pt>
                <c:pt idx="2078">
                  <c:v>2542</c:v>
                </c:pt>
                <c:pt idx="2079">
                  <c:v>2180</c:v>
                </c:pt>
                <c:pt idx="2080">
                  <c:v>1046</c:v>
                </c:pt>
                <c:pt idx="2081">
                  <c:v>1097</c:v>
                </c:pt>
                <c:pt idx="2082">
                  <c:v>1327</c:v>
                </c:pt>
                <c:pt idx="2083">
                  <c:v>951</c:v>
                </c:pt>
                <c:pt idx="2084">
                  <c:v>1073</c:v>
                </c:pt>
                <c:pt idx="2085">
                  <c:v>1063</c:v>
                </c:pt>
                <c:pt idx="2086">
                  <c:v>990</c:v>
                </c:pt>
                <c:pt idx="2087">
                  <c:v>1092</c:v>
                </c:pt>
                <c:pt idx="2088">
                  <c:v>979</c:v>
                </c:pt>
                <c:pt idx="2089">
                  <c:v>1028</c:v>
                </c:pt>
                <c:pt idx="2090">
                  <c:v>1089</c:v>
                </c:pt>
                <c:pt idx="2091">
                  <c:v>1001</c:v>
                </c:pt>
                <c:pt idx="2092">
                  <c:v>1339</c:v>
                </c:pt>
                <c:pt idx="2093">
                  <c:v>1249</c:v>
                </c:pt>
                <c:pt idx="2094">
                  <c:v>1098</c:v>
                </c:pt>
                <c:pt idx="2095">
                  <c:v>1419</c:v>
                </c:pt>
                <c:pt idx="2096">
                  <c:v>1048</c:v>
                </c:pt>
                <c:pt idx="2097">
                  <c:v>932</c:v>
                </c:pt>
                <c:pt idx="2098">
                  <c:v>922</c:v>
                </c:pt>
                <c:pt idx="2099">
                  <c:v>1008</c:v>
                </c:pt>
                <c:pt idx="2100">
                  <c:v>2132</c:v>
                </c:pt>
                <c:pt idx="2101">
                  <c:v>1036</c:v>
                </c:pt>
                <c:pt idx="2102">
                  <c:v>1875</c:v>
                </c:pt>
                <c:pt idx="2103">
                  <c:v>2075</c:v>
                </c:pt>
                <c:pt idx="2104">
                  <c:v>1077</c:v>
                </c:pt>
                <c:pt idx="2105">
                  <c:v>1010</c:v>
                </c:pt>
                <c:pt idx="2106">
                  <c:v>1066</c:v>
                </c:pt>
                <c:pt idx="2107">
                  <c:v>1023</c:v>
                </c:pt>
                <c:pt idx="2108">
                  <c:v>993</c:v>
                </c:pt>
                <c:pt idx="2109">
                  <c:v>1004</c:v>
                </c:pt>
                <c:pt idx="2110">
                  <c:v>900</c:v>
                </c:pt>
                <c:pt idx="2111">
                  <c:v>1083</c:v>
                </c:pt>
                <c:pt idx="2112">
                  <c:v>984</c:v>
                </c:pt>
                <c:pt idx="2113">
                  <c:v>946</c:v>
                </c:pt>
                <c:pt idx="2114">
                  <c:v>934</c:v>
                </c:pt>
                <c:pt idx="2115">
                  <c:v>1069</c:v>
                </c:pt>
                <c:pt idx="2116">
                  <c:v>1030</c:v>
                </c:pt>
                <c:pt idx="2117">
                  <c:v>985</c:v>
                </c:pt>
                <c:pt idx="2118">
                  <c:v>1085</c:v>
                </c:pt>
                <c:pt idx="2119">
                  <c:v>984</c:v>
                </c:pt>
                <c:pt idx="2120">
                  <c:v>920</c:v>
                </c:pt>
                <c:pt idx="2121">
                  <c:v>1031</c:v>
                </c:pt>
                <c:pt idx="2122">
                  <c:v>984</c:v>
                </c:pt>
                <c:pt idx="2123">
                  <c:v>937</c:v>
                </c:pt>
                <c:pt idx="2124">
                  <c:v>1003</c:v>
                </c:pt>
                <c:pt idx="2125">
                  <c:v>1099</c:v>
                </c:pt>
                <c:pt idx="2126">
                  <c:v>1095</c:v>
                </c:pt>
                <c:pt idx="2127">
                  <c:v>1004</c:v>
                </c:pt>
                <c:pt idx="2128">
                  <c:v>967</c:v>
                </c:pt>
                <c:pt idx="2129">
                  <c:v>1073</c:v>
                </c:pt>
                <c:pt idx="2130">
                  <c:v>1040</c:v>
                </c:pt>
                <c:pt idx="2131">
                  <c:v>1023</c:v>
                </c:pt>
                <c:pt idx="2132">
                  <c:v>922</c:v>
                </c:pt>
                <c:pt idx="2133">
                  <c:v>1092</c:v>
                </c:pt>
                <c:pt idx="2134">
                  <c:v>1059</c:v>
                </c:pt>
                <c:pt idx="2135">
                  <c:v>1020</c:v>
                </c:pt>
                <c:pt idx="2136">
                  <c:v>906</c:v>
                </c:pt>
                <c:pt idx="2137">
                  <c:v>1064</c:v>
                </c:pt>
                <c:pt idx="2138">
                  <c:v>1069</c:v>
                </c:pt>
                <c:pt idx="2139">
                  <c:v>1246</c:v>
                </c:pt>
                <c:pt idx="2140">
                  <c:v>954</c:v>
                </c:pt>
                <c:pt idx="2141">
                  <c:v>1092</c:v>
                </c:pt>
                <c:pt idx="2142">
                  <c:v>1077</c:v>
                </c:pt>
                <c:pt idx="2143">
                  <c:v>1004</c:v>
                </c:pt>
                <c:pt idx="2144">
                  <c:v>1045</c:v>
                </c:pt>
                <c:pt idx="2145">
                  <c:v>1089</c:v>
                </c:pt>
                <c:pt idx="2146">
                  <c:v>1020</c:v>
                </c:pt>
                <c:pt idx="2147">
                  <c:v>1368</c:v>
                </c:pt>
                <c:pt idx="2148">
                  <c:v>1376</c:v>
                </c:pt>
                <c:pt idx="2149">
                  <c:v>912</c:v>
                </c:pt>
                <c:pt idx="2150">
                  <c:v>963</c:v>
                </c:pt>
                <c:pt idx="2151">
                  <c:v>1006</c:v>
                </c:pt>
                <c:pt idx="2152">
                  <c:v>1373</c:v>
                </c:pt>
                <c:pt idx="2153">
                  <c:v>929</c:v>
                </c:pt>
                <c:pt idx="2154">
                  <c:v>908</c:v>
                </c:pt>
                <c:pt idx="2155">
                  <c:v>1459</c:v>
                </c:pt>
                <c:pt idx="2156">
                  <c:v>967</c:v>
                </c:pt>
                <c:pt idx="2157">
                  <c:v>946</c:v>
                </c:pt>
                <c:pt idx="2158">
                  <c:v>926</c:v>
                </c:pt>
                <c:pt idx="2159">
                  <c:v>1075</c:v>
                </c:pt>
                <c:pt idx="2160">
                  <c:v>1066</c:v>
                </c:pt>
                <c:pt idx="2161">
                  <c:v>1385</c:v>
                </c:pt>
                <c:pt idx="2162">
                  <c:v>1038</c:v>
                </c:pt>
                <c:pt idx="2163">
                  <c:v>994</c:v>
                </c:pt>
                <c:pt idx="2164">
                  <c:v>949</c:v>
                </c:pt>
                <c:pt idx="2165">
                  <c:v>980</c:v>
                </c:pt>
                <c:pt idx="2166">
                  <c:v>905</c:v>
                </c:pt>
                <c:pt idx="2167">
                  <c:v>947</c:v>
                </c:pt>
                <c:pt idx="2168">
                  <c:v>1006</c:v>
                </c:pt>
                <c:pt idx="2169">
                  <c:v>1990</c:v>
                </c:pt>
                <c:pt idx="2170">
                  <c:v>1058</c:v>
                </c:pt>
                <c:pt idx="2171">
                  <c:v>1092</c:v>
                </c:pt>
                <c:pt idx="2172">
                  <c:v>990</c:v>
                </c:pt>
                <c:pt idx="2173">
                  <c:v>978</c:v>
                </c:pt>
                <c:pt idx="2174">
                  <c:v>1011</c:v>
                </c:pt>
                <c:pt idx="2175">
                  <c:v>1056</c:v>
                </c:pt>
                <c:pt idx="2176">
                  <c:v>914</c:v>
                </c:pt>
                <c:pt idx="2177">
                  <c:v>900</c:v>
                </c:pt>
                <c:pt idx="2178">
                  <c:v>909</c:v>
                </c:pt>
                <c:pt idx="2179">
                  <c:v>1371</c:v>
                </c:pt>
                <c:pt idx="2180">
                  <c:v>1062</c:v>
                </c:pt>
                <c:pt idx="2181">
                  <c:v>927</c:v>
                </c:pt>
                <c:pt idx="2182">
                  <c:v>922</c:v>
                </c:pt>
                <c:pt idx="2183">
                  <c:v>900</c:v>
                </c:pt>
                <c:pt idx="2184">
                  <c:v>1032</c:v>
                </c:pt>
                <c:pt idx="2185">
                  <c:v>1019</c:v>
                </c:pt>
                <c:pt idx="2186">
                  <c:v>942</c:v>
                </c:pt>
                <c:pt idx="2187">
                  <c:v>1093</c:v>
                </c:pt>
                <c:pt idx="2188">
                  <c:v>1061</c:v>
                </c:pt>
                <c:pt idx="2189">
                  <c:v>990</c:v>
                </c:pt>
                <c:pt idx="2190">
                  <c:v>986</c:v>
                </c:pt>
                <c:pt idx="2191">
                  <c:v>937</c:v>
                </c:pt>
                <c:pt idx="2192">
                  <c:v>930</c:v>
                </c:pt>
                <c:pt idx="2193">
                  <c:v>919</c:v>
                </c:pt>
                <c:pt idx="2194">
                  <c:v>2681</c:v>
                </c:pt>
                <c:pt idx="2195">
                  <c:v>955</c:v>
                </c:pt>
                <c:pt idx="2196">
                  <c:v>1082</c:v>
                </c:pt>
                <c:pt idx="2197">
                  <c:v>951</c:v>
                </c:pt>
                <c:pt idx="2198">
                  <c:v>1069</c:v>
                </c:pt>
                <c:pt idx="2199">
                  <c:v>1028</c:v>
                </c:pt>
                <c:pt idx="2200">
                  <c:v>1096</c:v>
                </c:pt>
                <c:pt idx="2201">
                  <c:v>944</c:v>
                </c:pt>
                <c:pt idx="2202">
                  <c:v>1215</c:v>
                </c:pt>
                <c:pt idx="2203">
                  <c:v>918</c:v>
                </c:pt>
                <c:pt idx="2204">
                  <c:v>1345</c:v>
                </c:pt>
                <c:pt idx="2205">
                  <c:v>951</c:v>
                </c:pt>
                <c:pt idx="2206">
                  <c:v>990</c:v>
                </c:pt>
                <c:pt idx="2207">
                  <c:v>951</c:v>
                </c:pt>
                <c:pt idx="2208">
                  <c:v>1074</c:v>
                </c:pt>
                <c:pt idx="2209">
                  <c:v>1061</c:v>
                </c:pt>
                <c:pt idx="2210">
                  <c:v>1024</c:v>
                </c:pt>
                <c:pt idx="2211">
                  <c:v>1499</c:v>
                </c:pt>
                <c:pt idx="2212">
                  <c:v>1029</c:v>
                </c:pt>
                <c:pt idx="2213">
                  <c:v>902</c:v>
                </c:pt>
                <c:pt idx="2214">
                  <c:v>969</c:v>
                </c:pt>
                <c:pt idx="2215">
                  <c:v>1074</c:v>
                </c:pt>
                <c:pt idx="2216">
                  <c:v>966</c:v>
                </c:pt>
                <c:pt idx="2217">
                  <c:v>1823</c:v>
                </c:pt>
                <c:pt idx="2218">
                  <c:v>914</c:v>
                </c:pt>
                <c:pt idx="2219">
                  <c:v>1062</c:v>
                </c:pt>
                <c:pt idx="2220">
                  <c:v>1099</c:v>
                </c:pt>
                <c:pt idx="2221">
                  <c:v>1083</c:v>
                </c:pt>
                <c:pt idx="2222">
                  <c:v>1048</c:v>
                </c:pt>
                <c:pt idx="2223">
                  <c:v>1088</c:v>
                </c:pt>
                <c:pt idx="2224">
                  <c:v>1056</c:v>
                </c:pt>
                <c:pt idx="2225">
                  <c:v>908</c:v>
                </c:pt>
                <c:pt idx="2226">
                  <c:v>1007</c:v>
                </c:pt>
                <c:pt idx="2227">
                  <c:v>1055</c:v>
                </c:pt>
                <c:pt idx="2228">
                  <c:v>902</c:v>
                </c:pt>
                <c:pt idx="2229">
                  <c:v>953</c:v>
                </c:pt>
                <c:pt idx="2230">
                  <c:v>1008</c:v>
                </c:pt>
                <c:pt idx="2231">
                  <c:v>1027</c:v>
                </c:pt>
                <c:pt idx="2232">
                  <c:v>1244</c:v>
                </c:pt>
                <c:pt idx="2233">
                  <c:v>952</c:v>
                </c:pt>
                <c:pt idx="2234">
                  <c:v>931</c:v>
                </c:pt>
                <c:pt idx="2235">
                  <c:v>938</c:v>
                </c:pt>
                <c:pt idx="2236">
                  <c:v>983</c:v>
                </c:pt>
                <c:pt idx="2237">
                  <c:v>969</c:v>
                </c:pt>
                <c:pt idx="2238">
                  <c:v>1081</c:v>
                </c:pt>
                <c:pt idx="2239">
                  <c:v>928</c:v>
                </c:pt>
                <c:pt idx="2240">
                  <c:v>952</c:v>
                </c:pt>
                <c:pt idx="2241">
                  <c:v>933</c:v>
                </c:pt>
                <c:pt idx="2242">
                  <c:v>990</c:v>
                </c:pt>
                <c:pt idx="2243">
                  <c:v>1458</c:v>
                </c:pt>
                <c:pt idx="2244">
                  <c:v>1073</c:v>
                </c:pt>
                <c:pt idx="2245">
                  <c:v>960</c:v>
                </c:pt>
                <c:pt idx="2246">
                  <c:v>962</c:v>
                </c:pt>
                <c:pt idx="2247">
                  <c:v>918</c:v>
                </c:pt>
                <c:pt idx="2248">
                  <c:v>957</c:v>
                </c:pt>
                <c:pt idx="2249">
                  <c:v>1001</c:v>
                </c:pt>
                <c:pt idx="2250">
                  <c:v>975</c:v>
                </c:pt>
                <c:pt idx="2251">
                  <c:v>994</c:v>
                </c:pt>
                <c:pt idx="2252">
                  <c:v>2550</c:v>
                </c:pt>
                <c:pt idx="2253">
                  <c:v>963</c:v>
                </c:pt>
                <c:pt idx="2254">
                  <c:v>936</c:v>
                </c:pt>
                <c:pt idx="2255">
                  <c:v>1087</c:v>
                </c:pt>
                <c:pt idx="2256">
                  <c:v>980</c:v>
                </c:pt>
                <c:pt idx="2257">
                  <c:v>926</c:v>
                </c:pt>
                <c:pt idx="2258">
                  <c:v>979</c:v>
                </c:pt>
                <c:pt idx="2259">
                  <c:v>1030</c:v>
                </c:pt>
                <c:pt idx="2260">
                  <c:v>951</c:v>
                </c:pt>
                <c:pt idx="2261">
                  <c:v>1203</c:v>
                </c:pt>
                <c:pt idx="2262">
                  <c:v>1060</c:v>
                </c:pt>
                <c:pt idx="2263">
                  <c:v>932</c:v>
                </c:pt>
                <c:pt idx="2264">
                  <c:v>1004</c:v>
                </c:pt>
                <c:pt idx="2265">
                  <c:v>982</c:v>
                </c:pt>
                <c:pt idx="2266">
                  <c:v>929</c:v>
                </c:pt>
                <c:pt idx="2267">
                  <c:v>1034</c:v>
                </c:pt>
                <c:pt idx="2268">
                  <c:v>1031</c:v>
                </c:pt>
                <c:pt idx="2269">
                  <c:v>1360</c:v>
                </c:pt>
                <c:pt idx="2270">
                  <c:v>1068</c:v>
                </c:pt>
                <c:pt idx="2271">
                  <c:v>912</c:v>
                </c:pt>
                <c:pt idx="2272">
                  <c:v>1012</c:v>
                </c:pt>
                <c:pt idx="2273">
                  <c:v>997</c:v>
                </c:pt>
                <c:pt idx="2274">
                  <c:v>973</c:v>
                </c:pt>
                <c:pt idx="2275">
                  <c:v>1088</c:v>
                </c:pt>
                <c:pt idx="2276">
                  <c:v>937</c:v>
                </c:pt>
                <c:pt idx="2277">
                  <c:v>992</c:v>
                </c:pt>
                <c:pt idx="2278">
                  <c:v>1071</c:v>
                </c:pt>
                <c:pt idx="2279">
                  <c:v>981</c:v>
                </c:pt>
                <c:pt idx="2280">
                  <c:v>971</c:v>
                </c:pt>
                <c:pt idx="2281">
                  <c:v>981</c:v>
                </c:pt>
                <c:pt idx="2282">
                  <c:v>912</c:v>
                </c:pt>
                <c:pt idx="2283">
                  <c:v>1226</c:v>
                </c:pt>
                <c:pt idx="2284">
                  <c:v>1062</c:v>
                </c:pt>
                <c:pt idx="2285">
                  <c:v>956</c:v>
                </c:pt>
                <c:pt idx="2286">
                  <c:v>921</c:v>
                </c:pt>
                <c:pt idx="2287">
                  <c:v>1063</c:v>
                </c:pt>
                <c:pt idx="2288">
                  <c:v>953</c:v>
                </c:pt>
                <c:pt idx="2289">
                  <c:v>1039</c:v>
                </c:pt>
                <c:pt idx="2290">
                  <c:v>1062</c:v>
                </c:pt>
                <c:pt idx="2291">
                  <c:v>1023</c:v>
                </c:pt>
                <c:pt idx="2292">
                  <c:v>994</c:v>
                </c:pt>
                <c:pt idx="2293">
                  <c:v>996</c:v>
                </c:pt>
                <c:pt idx="2294">
                  <c:v>1068</c:v>
                </c:pt>
                <c:pt idx="2295">
                  <c:v>1063</c:v>
                </c:pt>
                <c:pt idx="2296">
                  <c:v>933</c:v>
                </c:pt>
                <c:pt idx="2297">
                  <c:v>1041</c:v>
                </c:pt>
                <c:pt idx="2298">
                  <c:v>976</c:v>
                </c:pt>
                <c:pt idx="2299">
                  <c:v>1045</c:v>
                </c:pt>
                <c:pt idx="2300">
                  <c:v>951</c:v>
                </c:pt>
                <c:pt idx="2301">
                  <c:v>1027</c:v>
                </c:pt>
                <c:pt idx="2302">
                  <c:v>955</c:v>
                </c:pt>
                <c:pt idx="2303">
                  <c:v>911</c:v>
                </c:pt>
                <c:pt idx="2304">
                  <c:v>1031</c:v>
                </c:pt>
                <c:pt idx="2305">
                  <c:v>936</c:v>
                </c:pt>
                <c:pt idx="2306">
                  <c:v>1039</c:v>
                </c:pt>
                <c:pt idx="2307">
                  <c:v>903</c:v>
                </c:pt>
                <c:pt idx="2308">
                  <c:v>981</c:v>
                </c:pt>
                <c:pt idx="2309">
                  <c:v>1075</c:v>
                </c:pt>
                <c:pt idx="2310">
                  <c:v>1004</c:v>
                </c:pt>
                <c:pt idx="2311">
                  <c:v>942</c:v>
                </c:pt>
                <c:pt idx="2312">
                  <c:v>1258</c:v>
                </c:pt>
                <c:pt idx="2313">
                  <c:v>928</c:v>
                </c:pt>
                <c:pt idx="2314">
                  <c:v>905</c:v>
                </c:pt>
                <c:pt idx="2315">
                  <c:v>1090</c:v>
                </c:pt>
                <c:pt idx="2316">
                  <c:v>928</c:v>
                </c:pt>
                <c:pt idx="2317">
                  <c:v>933</c:v>
                </c:pt>
                <c:pt idx="2318">
                  <c:v>1034</c:v>
                </c:pt>
                <c:pt idx="2319">
                  <c:v>1099</c:v>
                </c:pt>
                <c:pt idx="2320">
                  <c:v>924</c:v>
                </c:pt>
                <c:pt idx="2321">
                  <c:v>1056</c:v>
                </c:pt>
                <c:pt idx="2322">
                  <c:v>1090</c:v>
                </c:pt>
                <c:pt idx="2323">
                  <c:v>971</c:v>
                </c:pt>
                <c:pt idx="2324">
                  <c:v>987</c:v>
                </c:pt>
                <c:pt idx="2325">
                  <c:v>2531</c:v>
                </c:pt>
                <c:pt idx="2326">
                  <c:v>904</c:v>
                </c:pt>
                <c:pt idx="2327">
                  <c:v>1042</c:v>
                </c:pt>
                <c:pt idx="2328">
                  <c:v>1060</c:v>
                </c:pt>
                <c:pt idx="2329">
                  <c:v>928</c:v>
                </c:pt>
                <c:pt idx="2330">
                  <c:v>1023</c:v>
                </c:pt>
                <c:pt idx="2331">
                  <c:v>981</c:v>
                </c:pt>
                <c:pt idx="2332">
                  <c:v>1002</c:v>
                </c:pt>
                <c:pt idx="2333">
                  <c:v>976</c:v>
                </c:pt>
                <c:pt idx="2334">
                  <c:v>1073</c:v>
                </c:pt>
                <c:pt idx="2335">
                  <c:v>1076</c:v>
                </c:pt>
                <c:pt idx="2336">
                  <c:v>923</c:v>
                </c:pt>
                <c:pt idx="2337">
                  <c:v>1029</c:v>
                </c:pt>
                <c:pt idx="2338">
                  <c:v>1037</c:v>
                </c:pt>
                <c:pt idx="2339">
                  <c:v>1059</c:v>
                </c:pt>
                <c:pt idx="2340">
                  <c:v>1006</c:v>
                </c:pt>
                <c:pt idx="2341">
                  <c:v>1033</c:v>
                </c:pt>
                <c:pt idx="2342">
                  <c:v>1053</c:v>
                </c:pt>
                <c:pt idx="2343">
                  <c:v>976</c:v>
                </c:pt>
                <c:pt idx="2344">
                  <c:v>1437</c:v>
                </c:pt>
                <c:pt idx="2345">
                  <c:v>1092</c:v>
                </c:pt>
                <c:pt idx="2346">
                  <c:v>1329</c:v>
                </c:pt>
                <c:pt idx="2347">
                  <c:v>1014</c:v>
                </c:pt>
                <c:pt idx="2348">
                  <c:v>914</c:v>
                </c:pt>
                <c:pt idx="2349">
                  <c:v>1053</c:v>
                </c:pt>
                <c:pt idx="2350">
                  <c:v>923</c:v>
                </c:pt>
                <c:pt idx="2351">
                  <c:v>957</c:v>
                </c:pt>
                <c:pt idx="2352">
                  <c:v>1054</c:v>
                </c:pt>
                <c:pt idx="2353">
                  <c:v>1080</c:v>
                </c:pt>
                <c:pt idx="2354">
                  <c:v>912</c:v>
                </c:pt>
                <c:pt idx="2355">
                  <c:v>928</c:v>
                </c:pt>
                <c:pt idx="2356">
                  <c:v>950</c:v>
                </c:pt>
                <c:pt idx="2357">
                  <c:v>1078</c:v>
                </c:pt>
                <c:pt idx="2358">
                  <c:v>1082</c:v>
                </c:pt>
                <c:pt idx="2359">
                  <c:v>922</c:v>
                </c:pt>
                <c:pt idx="2360">
                  <c:v>1453</c:v>
                </c:pt>
                <c:pt idx="2361">
                  <c:v>913</c:v>
                </c:pt>
                <c:pt idx="2362">
                  <c:v>1837</c:v>
                </c:pt>
                <c:pt idx="2363">
                  <c:v>931</c:v>
                </c:pt>
                <c:pt idx="2364">
                  <c:v>939</c:v>
                </c:pt>
                <c:pt idx="2365">
                  <c:v>1004</c:v>
                </c:pt>
                <c:pt idx="2366">
                  <c:v>1285</c:v>
                </c:pt>
                <c:pt idx="2367">
                  <c:v>940</c:v>
                </c:pt>
                <c:pt idx="2368">
                  <c:v>1090</c:v>
                </c:pt>
                <c:pt idx="2369">
                  <c:v>950</c:v>
                </c:pt>
                <c:pt idx="2370">
                  <c:v>1088</c:v>
                </c:pt>
                <c:pt idx="2371">
                  <c:v>1428</c:v>
                </c:pt>
                <c:pt idx="2372">
                  <c:v>1100</c:v>
                </c:pt>
                <c:pt idx="2373">
                  <c:v>989</c:v>
                </c:pt>
                <c:pt idx="2374">
                  <c:v>979</c:v>
                </c:pt>
                <c:pt idx="2375">
                  <c:v>907</c:v>
                </c:pt>
                <c:pt idx="2376">
                  <c:v>1976</c:v>
                </c:pt>
                <c:pt idx="2377">
                  <c:v>946</c:v>
                </c:pt>
                <c:pt idx="2378">
                  <c:v>1055</c:v>
                </c:pt>
                <c:pt idx="2379">
                  <c:v>914</c:v>
                </c:pt>
                <c:pt idx="2380">
                  <c:v>1086</c:v>
                </c:pt>
                <c:pt idx="2381">
                  <c:v>1042</c:v>
                </c:pt>
                <c:pt idx="2382">
                  <c:v>997</c:v>
                </c:pt>
                <c:pt idx="2383">
                  <c:v>1062</c:v>
                </c:pt>
                <c:pt idx="2384">
                  <c:v>982</c:v>
                </c:pt>
                <c:pt idx="2385">
                  <c:v>1097</c:v>
                </c:pt>
                <c:pt idx="2386">
                  <c:v>901</c:v>
                </c:pt>
                <c:pt idx="2387">
                  <c:v>956</c:v>
                </c:pt>
                <c:pt idx="2388">
                  <c:v>965</c:v>
                </c:pt>
                <c:pt idx="2389">
                  <c:v>1312</c:v>
                </c:pt>
                <c:pt idx="2390">
                  <c:v>1311</c:v>
                </c:pt>
                <c:pt idx="2391">
                  <c:v>1090</c:v>
                </c:pt>
                <c:pt idx="2392">
                  <c:v>1092</c:v>
                </c:pt>
                <c:pt idx="2393">
                  <c:v>917</c:v>
                </c:pt>
                <c:pt idx="2394">
                  <c:v>1032</c:v>
                </c:pt>
                <c:pt idx="2395">
                  <c:v>989</c:v>
                </c:pt>
                <c:pt idx="2396">
                  <c:v>1483</c:v>
                </c:pt>
                <c:pt idx="2397">
                  <c:v>1029</c:v>
                </c:pt>
                <c:pt idx="2398">
                  <c:v>1097</c:v>
                </c:pt>
                <c:pt idx="2399">
                  <c:v>977</c:v>
                </c:pt>
                <c:pt idx="2400">
                  <c:v>1977</c:v>
                </c:pt>
                <c:pt idx="2401">
                  <c:v>947</c:v>
                </c:pt>
                <c:pt idx="2402">
                  <c:v>1315</c:v>
                </c:pt>
                <c:pt idx="2403">
                  <c:v>1079</c:v>
                </c:pt>
                <c:pt idx="2404">
                  <c:v>1077</c:v>
                </c:pt>
                <c:pt idx="2405">
                  <c:v>994</c:v>
                </c:pt>
                <c:pt idx="2406">
                  <c:v>970</c:v>
                </c:pt>
                <c:pt idx="2407">
                  <c:v>1083</c:v>
                </c:pt>
                <c:pt idx="2408">
                  <c:v>1047</c:v>
                </c:pt>
                <c:pt idx="2409">
                  <c:v>1087</c:v>
                </c:pt>
                <c:pt idx="2410">
                  <c:v>1301</c:v>
                </c:pt>
                <c:pt idx="2411">
                  <c:v>1063</c:v>
                </c:pt>
                <c:pt idx="2412">
                  <c:v>992</c:v>
                </c:pt>
                <c:pt idx="2413">
                  <c:v>1085</c:v>
                </c:pt>
                <c:pt idx="2414">
                  <c:v>1068</c:v>
                </c:pt>
                <c:pt idx="2415">
                  <c:v>2126</c:v>
                </c:pt>
                <c:pt idx="2416">
                  <c:v>937</c:v>
                </c:pt>
                <c:pt idx="2417">
                  <c:v>1020</c:v>
                </c:pt>
                <c:pt idx="2418">
                  <c:v>1048</c:v>
                </c:pt>
                <c:pt idx="2419">
                  <c:v>938</c:v>
                </c:pt>
                <c:pt idx="2420">
                  <c:v>1366</c:v>
                </c:pt>
                <c:pt idx="2421">
                  <c:v>968</c:v>
                </c:pt>
                <c:pt idx="2422">
                  <c:v>964</c:v>
                </c:pt>
                <c:pt idx="2423">
                  <c:v>957</c:v>
                </c:pt>
                <c:pt idx="2424">
                  <c:v>1029</c:v>
                </c:pt>
                <c:pt idx="2425">
                  <c:v>988</c:v>
                </c:pt>
                <c:pt idx="2426">
                  <c:v>940</c:v>
                </c:pt>
                <c:pt idx="2427">
                  <c:v>918</c:v>
                </c:pt>
                <c:pt idx="2428">
                  <c:v>1021</c:v>
                </c:pt>
                <c:pt idx="2429">
                  <c:v>903</c:v>
                </c:pt>
                <c:pt idx="2430">
                  <c:v>933</c:v>
                </c:pt>
                <c:pt idx="2431">
                  <c:v>1812</c:v>
                </c:pt>
                <c:pt idx="2432">
                  <c:v>910</c:v>
                </c:pt>
                <c:pt idx="2433">
                  <c:v>2004</c:v>
                </c:pt>
                <c:pt idx="2434">
                  <c:v>2080</c:v>
                </c:pt>
                <c:pt idx="2435">
                  <c:v>931</c:v>
                </c:pt>
                <c:pt idx="2436">
                  <c:v>1004</c:v>
                </c:pt>
                <c:pt idx="2437">
                  <c:v>1332</c:v>
                </c:pt>
                <c:pt idx="2438">
                  <c:v>947</c:v>
                </c:pt>
                <c:pt idx="2439">
                  <c:v>1057</c:v>
                </c:pt>
                <c:pt idx="2440">
                  <c:v>905</c:v>
                </c:pt>
                <c:pt idx="2441">
                  <c:v>967</c:v>
                </c:pt>
                <c:pt idx="2442">
                  <c:v>1023</c:v>
                </c:pt>
                <c:pt idx="2443">
                  <c:v>957</c:v>
                </c:pt>
                <c:pt idx="2444">
                  <c:v>1093</c:v>
                </c:pt>
                <c:pt idx="2445">
                  <c:v>1002</c:v>
                </c:pt>
                <c:pt idx="2446">
                  <c:v>925</c:v>
                </c:pt>
                <c:pt idx="2447">
                  <c:v>1954</c:v>
                </c:pt>
                <c:pt idx="2448">
                  <c:v>906</c:v>
                </c:pt>
                <c:pt idx="2449">
                  <c:v>1036</c:v>
                </c:pt>
                <c:pt idx="2450">
                  <c:v>1036</c:v>
                </c:pt>
                <c:pt idx="2451">
                  <c:v>972</c:v>
                </c:pt>
                <c:pt idx="2452">
                  <c:v>962</c:v>
                </c:pt>
                <c:pt idx="2453">
                  <c:v>921</c:v>
                </c:pt>
                <c:pt idx="2454">
                  <c:v>1024</c:v>
                </c:pt>
                <c:pt idx="2455">
                  <c:v>918</c:v>
                </c:pt>
                <c:pt idx="2456">
                  <c:v>1004</c:v>
                </c:pt>
                <c:pt idx="2457">
                  <c:v>906</c:v>
                </c:pt>
                <c:pt idx="2458">
                  <c:v>1994</c:v>
                </c:pt>
                <c:pt idx="2459">
                  <c:v>964</c:v>
                </c:pt>
                <c:pt idx="2460">
                  <c:v>1087</c:v>
                </c:pt>
                <c:pt idx="2461">
                  <c:v>1491</c:v>
                </c:pt>
                <c:pt idx="2462">
                  <c:v>1027</c:v>
                </c:pt>
                <c:pt idx="2463">
                  <c:v>2510</c:v>
                </c:pt>
                <c:pt idx="2464">
                  <c:v>1817</c:v>
                </c:pt>
                <c:pt idx="2465">
                  <c:v>1486</c:v>
                </c:pt>
                <c:pt idx="2466">
                  <c:v>1006</c:v>
                </c:pt>
                <c:pt idx="2467">
                  <c:v>1081</c:v>
                </c:pt>
                <c:pt idx="2468">
                  <c:v>1024</c:v>
                </c:pt>
                <c:pt idx="2469">
                  <c:v>1046</c:v>
                </c:pt>
                <c:pt idx="2470">
                  <c:v>1030</c:v>
                </c:pt>
                <c:pt idx="2471">
                  <c:v>1086</c:v>
                </c:pt>
                <c:pt idx="2472">
                  <c:v>911</c:v>
                </c:pt>
                <c:pt idx="2473">
                  <c:v>914</c:v>
                </c:pt>
                <c:pt idx="2474">
                  <c:v>1078</c:v>
                </c:pt>
                <c:pt idx="2475">
                  <c:v>993</c:v>
                </c:pt>
                <c:pt idx="2476">
                  <c:v>2068</c:v>
                </c:pt>
                <c:pt idx="2477">
                  <c:v>907</c:v>
                </c:pt>
                <c:pt idx="2478">
                  <c:v>1042</c:v>
                </c:pt>
                <c:pt idx="2479">
                  <c:v>929</c:v>
                </c:pt>
                <c:pt idx="2480">
                  <c:v>1011</c:v>
                </c:pt>
                <c:pt idx="2481">
                  <c:v>922</c:v>
                </c:pt>
                <c:pt idx="2482">
                  <c:v>1065</c:v>
                </c:pt>
                <c:pt idx="2483">
                  <c:v>2087</c:v>
                </c:pt>
                <c:pt idx="2484">
                  <c:v>934</c:v>
                </c:pt>
                <c:pt idx="2485">
                  <c:v>1075</c:v>
                </c:pt>
                <c:pt idx="2486">
                  <c:v>1012</c:v>
                </c:pt>
                <c:pt idx="2487">
                  <c:v>951</c:v>
                </c:pt>
                <c:pt idx="2488">
                  <c:v>911</c:v>
                </c:pt>
                <c:pt idx="2489">
                  <c:v>976</c:v>
                </c:pt>
                <c:pt idx="2490">
                  <c:v>1811</c:v>
                </c:pt>
                <c:pt idx="2491">
                  <c:v>1259</c:v>
                </c:pt>
                <c:pt idx="2492">
                  <c:v>997</c:v>
                </c:pt>
                <c:pt idx="2493">
                  <c:v>1084</c:v>
                </c:pt>
                <c:pt idx="2494">
                  <c:v>982</c:v>
                </c:pt>
                <c:pt idx="2495">
                  <c:v>935</c:v>
                </c:pt>
                <c:pt idx="2496">
                  <c:v>1360</c:v>
                </c:pt>
                <c:pt idx="2497">
                  <c:v>1058</c:v>
                </c:pt>
                <c:pt idx="2498">
                  <c:v>2190</c:v>
                </c:pt>
                <c:pt idx="2499">
                  <c:v>988</c:v>
                </c:pt>
                <c:pt idx="2500">
                  <c:v>1008</c:v>
                </c:pt>
                <c:pt idx="2501">
                  <c:v>1072</c:v>
                </c:pt>
                <c:pt idx="2502">
                  <c:v>929</c:v>
                </c:pt>
                <c:pt idx="2503">
                  <c:v>930</c:v>
                </c:pt>
                <c:pt idx="2504">
                  <c:v>1043</c:v>
                </c:pt>
                <c:pt idx="2505">
                  <c:v>1073</c:v>
                </c:pt>
                <c:pt idx="2506">
                  <c:v>941</c:v>
                </c:pt>
                <c:pt idx="2507">
                  <c:v>945</c:v>
                </c:pt>
                <c:pt idx="2508">
                  <c:v>2134</c:v>
                </c:pt>
                <c:pt idx="2509">
                  <c:v>986</c:v>
                </c:pt>
                <c:pt idx="2510">
                  <c:v>1025</c:v>
                </c:pt>
                <c:pt idx="2511">
                  <c:v>966</c:v>
                </c:pt>
                <c:pt idx="2512">
                  <c:v>914</c:v>
                </c:pt>
                <c:pt idx="2513">
                  <c:v>901</c:v>
                </c:pt>
                <c:pt idx="2514">
                  <c:v>1088</c:v>
                </c:pt>
                <c:pt idx="2515">
                  <c:v>1233</c:v>
                </c:pt>
                <c:pt idx="2516">
                  <c:v>939</c:v>
                </c:pt>
                <c:pt idx="2517">
                  <c:v>1011</c:v>
                </c:pt>
                <c:pt idx="2518">
                  <c:v>974</c:v>
                </c:pt>
                <c:pt idx="2519">
                  <c:v>1053</c:v>
                </c:pt>
                <c:pt idx="2520">
                  <c:v>930</c:v>
                </c:pt>
                <c:pt idx="2521">
                  <c:v>2056</c:v>
                </c:pt>
                <c:pt idx="2522">
                  <c:v>1048</c:v>
                </c:pt>
                <c:pt idx="2523">
                  <c:v>1089</c:v>
                </c:pt>
                <c:pt idx="2524">
                  <c:v>1227</c:v>
                </c:pt>
                <c:pt idx="2525">
                  <c:v>1093</c:v>
                </c:pt>
                <c:pt idx="2526">
                  <c:v>988</c:v>
                </c:pt>
                <c:pt idx="2527">
                  <c:v>2700</c:v>
                </c:pt>
                <c:pt idx="2528">
                  <c:v>961</c:v>
                </c:pt>
                <c:pt idx="2529">
                  <c:v>1029</c:v>
                </c:pt>
                <c:pt idx="2530">
                  <c:v>2193</c:v>
                </c:pt>
                <c:pt idx="2531">
                  <c:v>970</c:v>
                </c:pt>
                <c:pt idx="2532">
                  <c:v>939</c:v>
                </c:pt>
                <c:pt idx="2533">
                  <c:v>1084</c:v>
                </c:pt>
                <c:pt idx="2534">
                  <c:v>969</c:v>
                </c:pt>
                <c:pt idx="2535">
                  <c:v>1054</c:v>
                </c:pt>
                <c:pt idx="2536">
                  <c:v>985</c:v>
                </c:pt>
                <c:pt idx="2537">
                  <c:v>999</c:v>
                </c:pt>
                <c:pt idx="2538">
                  <c:v>916</c:v>
                </c:pt>
                <c:pt idx="2539">
                  <c:v>1011</c:v>
                </c:pt>
                <c:pt idx="2540">
                  <c:v>986</c:v>
                </c:pt>
                <c:pt idx="2541">
                  <c:v>1923</c:v>
                </c:pt>
                <c:pt idx="2542">
                  <c:v>1098</c:v>
                </c:pt>
                <c:pt idx="2543">
                  <c:v>1053</c:v>
                </c:pt>
                <c:pt idx="2544">
                  <c:v>943</c:v>
                </c:pt>
                <c:pt idx="2545">
                  <c:v>987</c:v>
                </c:pt>
                <c:pt idx="2546">
                  <c:v>922</c:v>
                </c:pt>
                <c:pt idx="2547">
                  <c:v>1005</c:v>
                </c:pt>
                <c:pt idx="2548">
                  <c:v>1011</c:v>
                </c:pt>
                <c:pt idx="2549">
                  <c:v>911</c:v>
                </c:pt>
                <c:pt idx="2550">
                  <c:v>991</c:v>
                </c:pt>
                <c:pt idx="2551">
                  <c:v>986</c:v>
                </c:pt>
                <c:pt idx="2552">
                  <c:v>971</c:v>
                </c:pt>
                <c:pt idx="2553">
                  <c:v>988</c:v>
                </c:pt>
                <c:pt idx="2554">
                  <c:v>1060</c:v>
                </c:pt>
                <c:pt idx="2555">
                  <c:v>1009</c:v>
                </c:pt>
                <c:pt idx="2556">
                  <c:v>942</c:v>
                </c:pt>
                <c:pt idx="2557">
                  <c:v>1022</c:v>
                </c:pt>
                <c:pt idx="2558">
                  <c:v>1068</c:v>
                </c:pt>
                <c:pt idx="2559">
                  <c:v>931</c:v>
                </c:pt>
                <c:pt idx="2560">
                  <c:v>1005</c:v>
                </c:pt>
                <c:pt idx="2561">
                  <c:v>985</c:v>
                </c:pt>
                <c:pt idx="2562">
                  <c:v>1226</c:v>
                </c:pt>
                <c:pt idx="2563">
                  <c:v>906</c:v>
                </c:pt>
                <c:pt idx="2564">
                  <c:v>1000</c:v>
                </c:pt>
                <c:pt idx="2565">
                  <c:v>1007</c:v>
                </c:pt>
                <c:pt idx="2566">
                  <c:v>1068</c:v>
                </c:pt>
                <c:pt idx="2567">
                  <c:v>964</c:v>
                </c:pt>
                <c:pt idx="2568">
                  <c:v>921</c:v>
                </c:pt>
                <c:pt idx="2569">
                  <c:v>1315</c:v>
                </c:pt>
                <c:pt idx="2570">
                  <c:v>979</c:v>
                </c:pt>
                <c:pt idx="2571">
                  <c:v>1004</c:v>
                </c:pt>
                <c:pt idx="2572">
                  <c:v>2141</c:v>
                </c:pt>
                <c:pt idx="2573">
                  <c:v>908</c:v>
                </c:pt>
                <c:pt idx="2574">
                  <c:v>1014</c:v>
                </c:pt>
                <c:pt idx="2575">
                  <c:v>911</c:v>
                </c:pt>
                <c:pt idx="2576">
                  <c:v>1232</c:v>
                </c:pt>
                <c:pt idx="2577">
                  <c:v>1038</c:v>
                </c:pt>
                <c:pt idx="2578">
                  <c:v>1072</c:v>
                </c:pt>
                <c:pt idx="2579">
                  <c:v>905</c:v>
                </c:pt>
                <c:pt idx="2580">
                  <c:v>972</c:v>
                </c:pt>
                <c:pt idx="2581">
                  <c:v>1025</c:v>
                </c:pt>
                <c:pt idx="2582">
                  <c:v>1032</c:v>
                </c:pt>
                <c:pt idx="2583">
                  <c:v>958</c:v>
                </c:pt>
                <c:pt idx="2584">
                  <c:v>1936</c:v>
                </c:pt>
                <c:pt idx="2585">
                  <c:v>1035</c:v>
                </c:pt>
                <c:pt idx="2586">
                  <c:v>978</c:v>
                </c:pt>
                <c:pt idx="2587">
                  <c:v>1425</c:v>
                </c:pt>
                <c:pt idx="2588">
                  <c:v>964</c:v>
                </c:pt>
                <c:pt idx="2589">
                  <c:v>1858</c:v>
                </c:pt>
                <c:pt idx="2590">
                  <c:v>966</c:v>
                </c:pt>
                <c:pt idx="2591">
                  <c:v>1014</c:v>
                </c:pt>
                <c:pt idx="2592">
                  <c:v>925</c:v>
                </c:pt>
                <c:pt idx="2593">
                  <c:v>1065</c:v>
                </c:pt>
                <c:pt idx="2594">
                  <c:v>1293</c:v>
                </c:pt>
                <c:pt idx="2595">
                  <c:v>1082</c:v>
                </c:pt>
                <c:pt idx="2596">
                  <c:v>985</c:v>
                </c:pt>
                <c:pt idx="2597">
                  <c:v>1100</c:v>
                </c:pt>
                <c:pt idx="2598">
                  <c:v>1093</c:v>
                </c:pt>
                <c:pt idx="2599">
                  <c:v>924</c:v>
                </c:pt>
                <c:pt idx="2600">
                  <c:v>2059</c:v>
                </c:pt>
                <c:pt idx="2601">
                  <c:v>1043</c:v>
                </c:pt>
                <c:pt idx="2602">
                  <c:v>921</c:v>
                </c:pt>
                <c:pt idx="2603">
                  <c:v>2189</c:v>
                </c:pt>
                <c:pt idx="2604">
                  <c:v>2163</c:v>
                </c:pt>
                <c:pt idx="2605">
                  <c:v>1096</c:v>
                </c:pt>
                <c:pt idx="2606">
                  <c:v>1066</c:v>
                </c:pt>
                <c:pt idx="2607">
                  <c:v>953</c:v>
                </c:pt>
                <c:pt idx="2608">
                  <c:v>999</c:v>
                </c:pt>
                <c:pt idx="2609">
                  <c:v>1098</c:v>
                </c:pt>
                <c:pt idx="2610">
                  <c:v>1012</c:v>
                </c:pt>
                <c:pt idx="2611">
                  <c:v>970</c:v>
                </c:pt>
                <c:pt idx="2612">
                  <c:v>935</c:v>
                </c:pt>
                <c:pt idx="2613">
                  <c:v>948</c:v>
                </c:pt>
                <c:pt idx="2614">
                  <c:v>948</c:v>
                </c:pt>
                <c:pt idx="2615">
                  <c:v>1078</c:v>
                </c:pt>
                <c:pt idx="2616">
                  <c:v>1452</c:v>
                </c:pt>
                <c:pt idx="2617">
                  <c:v>1096</c:v>
                </c:pt>
                <c:pt idx="2618">
                  <c:v>1068</c:v>
                </c:pt>
                <c:pt idx="2619">
                  <c:v>997</c:v>
                </c:pt>
                <c:pt idx="2620">
                  <c:v>1457</c:v>
                </c:pt>
                <c:pt idx="2621">
                  <c:v>1819</c:v>
                </c:pt>
                <c:pt idx="2622">
                  <c:v>954</c:v>
                </c:pt>
                <c:pt idx="2623">
                  <c:v>1022</c:v>
                </c:pt>
                <c:pt idx="2624">
                  <c:v>947</c:v>
                </c:pt>
                <c:pt idx="2625">
                  <c:v>917</c:v>
                </c:pt>
                <c:pt idx="2626">
                  <c:v>969</c:v>
                </c:pt>
                <c:pt idx="2627">
                  <c:v>1066</c:v>
                </c:pt>
                <c:pt idx="2628">
                  <c:v>931</c:v>
                </c:pt>
                <c:pt idx="2629">
                  <c:v>1066</c:v>
                </c:pt>
                <c:pt idx="2630">
                  <c:v>2917</c:v>
                </c:pt>
                <c:pt idx="2631">
                  <c:v>901</c:v>
                </c:pt>
                <c:pt idx="2632">
                  <c:v>1063</c:v>
                </c:pt>
                <c:pt idx="2633">
                  <c:v>981</c:v>
                </c:pt>
                <c:pt idx="2634">
                  <c:v>946</c:v>
                </c:pt>
                <c:pt idx="2635">
                  <c:v>1038</c:v>
                </c:pt>
                <c:pt idx="2636">
                  <c:v>938</c:v>
                </c:pt>
                <c:pt idx="2637">
                  <c:v>1056</c:v>
                </c:pt>
                <c:pt idx="2638">
                  <c:v>1055</c:v>
                </c:pt>
                <c:pt idx="2639">
                  <c:v>998</c:v>
                </c:pt>
                <c:pt idx="2640">
                  <c:v>977</c:v>
                </c:pt>
                <c:pt idx="2641">
                  <c:v>1258</c:v>
                </c:pt>
                <c:pt idx="2642">
                  <c:v>1093</c:v>
                </c:pt>
                <c:pt idx="2643">
                  <c:v>1074</c:v>
                </c:pt>
                <c:pt idx="2644">
                  <c:v>988</c:v>
                </c:pt>
                <c:pt idx="2645">
                  <c:v>911</c:v>
                </c:pt>
                <c:pt idx="2646">
                  <c:v>927</c:v>
                </c:pt>
                <c:pt idx="2647">
                  <c:v>942</c:v>
                </c:pt>
                <c:pt idx="2648">
                  <c:v>910</c:v>
                </c:pt>
                <c:pt idx="2649">
                  <c:v>983</c:v>
                </c:pt>
                <c:pt idx="2650">
                  <c:v>1075</c:v>
                </c:pt>
                <c:pt idx="2651">
                  <c:v>1025</c:v>
                </c:pt>
                <c:pt idx="2652">
                  <c:v>2619</c:v>
                </c:pt>
                <c:pt idx="2653">
                  <c:v>1065</c:v>
                </c:pt>
                <c:pt idx="2654">
                  <c:v>1276</c:v>
                </c:pt>
                <c:pt idx="2655">
                  <c:v>1396</c:v>
                </c:pt>
                <c:pt idx="2656">
                  <c:v>1075</c:v>
                </c:pt>
                <c:pt idx="2657">
                  <c:v>1056</c:v>
                </c:pt>
                <c:pt idx="2658">
                  <c:v>997</c:v>
                </c:pt>
                <c:pt idx="2659">
                  <c:v>1048</c:v>
                </c:pt>
                <c:pt idx="2660">
                  <c:v>1347</c:v>
                </c:pt>
                <c:pt idx="2661">
                  <c:v>931</c:v>
                </c:pt>
                <c:pt idx="2662">
                  <c:v>2124</c:v>
                </c:pt>
                <c:pt idx="2663">
                  <c:v>1084</c:v>
                </c:pt>
                <c:pt idx="2664">
                  <c:v>1060</c:v>
                </c:pt>
                <c:pt idx="2665">
                  <c:v>996</c:v>
                </c:pt>
                <c:pt idx="2666">
                  <c:v>1045</c:v>
                </c:pt>
                <c:pt idx="2667">
                  <c:v>1080</c:v>
                </c:pt>
                <c:pt idx="2668">
                  <c:v>1072</c:v>
                </c:pt>
                <c:pt idx="2669">
                  <c:v>975</c:v>
                </c:pt>
                <c:pt idx="2670">
                  <c:v>1438</c:v>
                </c:pt>
                <c:pt idx="2671">
                  <c:v>1005</c:v>
                </c:pt>
                <c:pt idx="2672">
                  <c:v>921</c:v>
                </c:pt>
                <c:pt idx="2673">
                  <c:v>946</c:v>
                </c:pt>
                <c:pt idx="2674">
                  <c:v>1023</c:v>
                </c:pt>
                <c:pt idx="2675">
                  <c:v>1061</c:v>
                </c:pt>
                <c:pt idx="2676">
                  <c:v>1099</c:v>
                </c:pt>
                <c:pt idx="2677">
                  <c:v>949</c:v>
                </c:pt>
                <c:pt idx="2678">
                  <c:v>1003</c:v>
                </c:pt>
                <c:pt idx="2679">
                  <c:v>1064</c:v>
                </c:pt>
                <c:pt idx="2680">
                  <c:v>986</c:v>
                </c:pt>
                <c:pt idx="2681">
                  <c:v>1082</c:v>
                </c:pt>
                <c:pt idx="2682">
                  <c:v>937</c:v>
                </c:pt>
                <c:pt idx="2683">
                  <c:v>1022</c:v>
                </c:pt>
                <c:pt idx="2684">
                  <c:v>1006</c:v>
                </c:pt>
                <c:pt idx="2685">
                  <c:v>908</c:v>
                </c:pt>
                <c:pt idx="2686">
                  <c:v>927</c:v>
                </c:pt>
                <c:pt idx="2687">
                  <c:v>902</c:v>
                </c:pt>
                <c:pt idx="2688">
                  <c:v>978</c:v>
                </c:pt>
                <c:pt idx="2689">
                  <c:v>2429</c:v>
                </c:pt>
                <c:pt idx="2690">
                  <c:v>973</c:v>
                </c:pt>
                <c:pt idx="2691">
                  <c:v>1019</c:v>
                </c:pt>
                <c:pt idx="2692">
                  <c:v>972</c:v>
                </c:pt>
                <c:pt idx="2693">
                  <c:v>1072</c:v>
                </c:pt>
                <c:pt idx="2694">
                  <c:v>1066</c:v>
                </c:pt>
                <c:pt idx="2695">
                  <c:v>1086</c:v>
                </c:pt>
                <c:pt idx="2696">
                  <c:v>1008</c:v>
                </c:pt>
                <c:pt idx="2697">
                  <c:v>969</c:v>
                </c:pt>
                <c:pt idx="2698">
                  <c:v>1098</c:v>
                </c:pt>
                <c:pt idx="2699">
                  <c:v>948</c:v>
                </c:pt>
                <c:pt idx="2700">
                  <c:v>911</c:v>
                </c:pt>
                <c:pt idx="2701">
                  <c:v>960</c:v>
                </c:pt>
                <c:pt idx="2702">
                  <c:v>1004</c:v>
                </c:pt>
                <c:pt idx="2703">
                  <c:v>924</c:v>
                </c:pt>
                <c:pt idx="2704">
                  <c:v>991</c:v>
                </c:pt>
                <c:pt idx="2705">
                  <c:v>940</c:v>
                </c:pt>
                <c:pt idx="2706">
                  <c:v>951</c:v>
                </c:pt>
                <c:pt idx="2707">
                  <c:v>940</c:v>
                </c:pt>
                <c:pt idx="2708">
                  <c:v>1047</c:v>
                </c:pt>
                <c:pt idx="2709">
                  <c:v>956</c:v>
                </c:pt>
                <c:pt idx="2710">
                  <c:v>991</c:v>
                </c:pt>
                <c:pt idx="2711">
                  <c:v>1083</c:v>
                </c:pt>
                <c:pt idx="2712">
                  <c:v>914</c:v>
                </c:pt>
                <c:pt idx="2713">
                  <c:v>1975</c:v>
                </c:pt>
                <c:pt idx="2714">
                  <c:v>1035</c:v>
                </c:pt>
                <c:pt idx="2715">
                  <c:v>1019</c:v>
                </c:pt>
                <c:pt idx="2716">
                  <c:v>993</c:v>
                </c:pt>
                <c:pt idx="2717">
                  <c:v>963</c:v>
                </c:pt>
                <c:pt idx="2718">
                  <c:v>913</c:v>
                </c:pt>
                <c:pt idx="2719">
                  <c:v>1059</c:v>
                </c:pt>
                <c:pt idx="2720">
                  <c:v>1027</c:v>
                </c:pt>
                <c:pt idx="2721">
                  <c:v>1083</c:v>
                </c:pt>
                <c:pt idx="2722">
                  <c:v>1087</c:v>
                </c:pt>
                <c:pt idx="2723">
                  <c:v>970</c:v>
                </c:pt>
                <c:pt idx="2724">
                  <c:v>920</c:v>
                </c:pt>
                <c:pt idx="2725">
                  <c:v>1061</c:v>
                </c:pt>
                <c:pt idx="2726">
                  <c:v>1944</c:v>
                </c:pt>
                <c:pt idx="2727">
                  <c:v>1086</c:v>
                </c:pt>
                <c:pt idx="2728">
                  <c:v>968</c:v>
                </c:pt>
                <c:pt idx="2729">
                  <c:v>939</c:v>
                </c:pt>
                <c:pt idx="2730">
                  <c:v>962</c:v>
                </c:pt>
                <c:pt idx="2731">
                  <c:v>941</c:v>
                </c:pt>
                <c:pt idx="2732">
                  <c:v>935</c:v>
                </c:pt>
                <c:pt idx="2733">
                  <c:v>1086</c:v>
                </c:pt>
                <c:pt idx="2734">
                  <c:v>997</c:v>
                </c:pt>
                <c:pt idx="2735">
                  <c:v>932</c:v>
                </c:pt>
                <c:pt idx="2736">
                  <c:v>1060</c:v>
                </c:pt>
                <c:pt idx="2737">
                  <c:v>928</c:v>
                </c:pt>
                <c:pt idx="2738">
                  <c:v>1098</c:v>
                </c:pt>
                <c:pt idx="2739">
                  <c:v>1054</c:v>
                </c:pt>
                <c:pt idx="2740">
                  <c:v>993</c:v>
                </c:pt>
                <c:pt idx="2741">
                  <c:v>953</c:v>
                </c:pt>
                <c:pt idx="2742">
                  <c:v>1025</c:v>
                </c:pt>
                <c:pt idx="2743">
                  <c:v>1014</c:v>
                </c:pt>
                <c:pt idx="2744">
                  <c:v>1067</c:v>
                </c:pt>
                <c:pt idx="2745">
                  <c:v>2181</c:v>
                </c:pt>
                <c:pt idx="2746">
                  <c:v>947</c:v>
                </c:pt>
                <c:pt idx="2747">
                  <c:v>1008</c:v>
                </c:pt>
                <c:pt idx="2748">
                  <c:v>1046</c:v>
                </c:pt>
                <c:pt idx="2749">
                  <c:v>1004</c:v>
                </c:pt>
                <c:pt idx="2750">
                  <c:v>913</c:v>
                </c:pt>
                <c:pt idx="2751">
                  <c:v>920</c:v>
                </c:pt>
                <c:pt idx="2752">
                  <c:v>1030</c:v>
                </c:pt>
                <c:pt idx="2753">
                  <c:v>981</c:v>
                </c:pt>
                <c:pt idx="2754">
                  <c:v>1082</c:v>
                </c:pt>
                <c:pt idx="2755">
                  <c:v>984</c:v>
                </c:pt>
                <c:pt idx="2756">
                  <c:v>1088</c:v>
                </c:pt>
                <c:pt idx="2757">
                  <c:v>935</c:v>
                </c:pt>
                <c:pt idx="2758">
                  <c:v>1046</c:v>
                </c:pt>
                <c:pt idx="2759">
                  <c:v>1023</c:v>
                </c:pt>
                <c:pt idx="2760">
                  <c:v>1274</c:v>
                </c:pt>
                <c:pt idx="2761">
                  <c:v>1071</c:v>
                </c:pt>
                <c:pt idx="2762">
                  <c:v>1044</c:v>
                </c:pt>
                <c:pt idx="2763">
                  <c:v>981</c:v>
                </c:pt>
                <c:pt idx="2764">
                  <c:v>936</c:v>
                </c:pt>
                <c:pt idx="2765">
                  <c:v>1085</c:v>
                </c:pt>
                <c:pt idx="2766">
                  <c:v>939</c:v>
                </c:pt>
                <c:pt idx="2767">
                  <c:v>953</c:v>
                </c:pt>
                <c:pt idx="2768">
                  <c:v>971</c:v>
                </c:pt>
                <c:pt idx="2769">
                  <c:v>987</c:v>
                </c:pt>
                <c:pt idx="2770">
                  <c:v>928</c:v>
                </c:pt>
                <c:pt idx="2771">
                  <c:v>977</c:v>
                </c:pt>
                <c:pt idx="2772">
                  <c:v>1014</c:v>
                </c:pt>
                <c:pt idx="2773">
                  <c:v>905</c:v>
                </c:pt>
                <c:pt idx="2774">
                  <c:v>1040</c:v>
                </c:pt>
                <c:pt idx="2775">
                  <c:v>906</c:v>
                </c:pt>
                <c:pt idx="2776">
                  <c:v>985</c:v>
                </c:pt>
                <c:pt idx="2777">
                  <c:v>930</c:v>
                </c:pt>
                <c:pt idx="2778">
                  <c:v>1024</c:v>
                </c:pt>
                <c:pt idx="2779">
                  <c:v>1056</c:v>
                </c:pt>
                <c:pt idx="2780">
                  <c:v>931</c:v>
                </c:pt>
                <c:pt idx="2781">
                  <c:v>1088</c:v>
                </c:pt>
                <c:pt idx="2782">
                  <c:v>1038</c:v>
                </c:pt>
                <c:pt idx="2783">
                  <c:v>1025</c:v>
                </c:pt>
                <c:pt idx="2784">
                  <c:v>980</c:v>
                </c:pt>
                <c:pt idx="2785">
                  <c:v>934</c:v>
                </c:pt>
                <c:pt idx="2786">
                  <c:v>1223</c:v>
                </c:pt>
                <c:pt idx="2787">
                  <c:v>977</c:v>
                </c:pt>
                <c:pt idx="2788">
                  <c:v>1495</c:v>
                </c:pt>
                <c:pt idx="2789">
                  <c:v>950</c:v>
                </c:pt>
                <c:pt idx="2790">
                  <c:v>1206</c:v>
                </c:pt>
                <c:pt idx="2791">
                  <c:v>1017</c:v>
                </c:pt>
                <c:pt idx="2792">
                  <c:v>978</c:v>
                </c:pt>
                <c:pt idx="2793">
                  <c:v>2041</c:v>
                </c:pt>
                <c:pt idx="2794">
                  <c:v>1201</c:v>
                </c:pt>
                <c:pt idx="2795">
                  <c:v>1029</c:v>
                </c:pt>
                <c:pt idx="2796">
                  <c:v>1011</c:v>
                </c:pt>
                <c:pt idx="2797">
                  <c:v>921</c:v>
                </c:pt>
                <c:pt idx="2798">
                  <c:v>1045</c:v>
                </c:pt>
                <c:pt idx="2799">
                  <c:v>1435</c:v>
                </c:pt>
                <c:pt idx="2800">
                  <c:v>948</c:v>
                </c:pt>
                <c:pt idx="2801">
                  <c:v>1950</c:v>
                </c:pt>
                <c:pt idx="2802">
                  <c:v>1316</c:v>
                </c:pt>
                <c:pt idx="2803">
                  <c:v>2057</c:v>
                </c:pt>
                <c:pt idx="2804">
                  <c:v>2557</c:v>
                </c:pt>
                <c:pt idx="2805">
                  <c:v>950</c:v>
                </c:pt>
                <c:pt idx="2806">
                  <c:v>975</c:v>
                </c:pt>
                <c:pt idx="2807">
                  <c:v>1026</c:v>
                </c:pt>
                <c:pt idx="2808">
                  <c:v>997</c:v>
                </c:pt>
                <c:pt idx="2809">
                  <c:v>1493</c:v>
                </c:pt>
                <c:pt idx="2810">
                  <c:v>1059</c:v>
                </c:pt>
                <c:pt idx="2811">
                  <c:v>1930</c:v>
                </c:pt>
                <c:pt idx="2812">
                  <c:v>928</c:v>
                </c:pt>
                <c:pt idx="2813">
                  <c:v>968</c:v>
                </c:pt>
                <c:pt idx="2814">
                  <c:v>987</c:v>
                </c:pt>
                <c:pt idx="2815">
                  <c:v>1035</c:v>
                </c:pt>
                <c:pt idx="2816">
                  <c:v>1071</c:v>
                </c:pt>
                <c:pt idx="2817">
                  <c:v>1037</c:v>
                </c:pt>
                <c:pt idx="2818">
                  <c:v>995</c:v>
                </c:pt>
                <c:pt idx="2819">
                  <c:v>909</c:v>
                </c:pt>
                <c:pt idx="2820">
                  <c:v>2093</c:v>
                </c:pt>
                <c:pt idx="2821">
                  <c:v>925</c:v>
                </c:pt>
                <c:pt idx="2822">
                  <c:v>955</c:v>
                </c:pt>
                <c:pt idx="2823">
                  <c:v>1209</c:v>
                </c:pt>
                <c:pt idx="2824">
                  <c:v>1045</c:v>
                </c:pt>
                <c:pt idx="2825">
                  <c:v>955</c:v>
                </c:pt>
                <c:pt idx="2826">
                  <c:v>956</c:v>
                </c:pt>
                <c:pt idx="2827">
                  <c:v>1084</c:v>
                </c:pt>
                <c:pt idx="2828">
                  <c:v>1087</c:v>
                </c:pt>
                <c:pt idx="2829">
                  <c:v>1014</c:v>
                </c:pt>
                <c:pt idx="2830">
                  <c:v>979</c:v>
                </c:pt>
                <c:pt idx="2831">
                  <c:v>1072</c:v>
                </c:pt>
                <c:pt idx="2832">
                  <c:v>911</c:v>
                </c:pt>
                <c:pt idx="2833">
                  <c:v>2191</c:v>
                </c:pt>
                <c:pt idx="2834">
                  <c:v>1049</c:v>
                </c:pt>
                <c:pt idx="2835">
                  <c:v>1078</c:v>
                </c:pt>
                <c:pt idx="2836">
                  <c:v>1061</c:v>
                </c:pt>
                <c:pt idx="2837">
                  <c:v>1028</c:v>
                </c:pt>
                <c:pt idx="2838">
                  <c:v>1058</c:v>
                </c:pt>
                <c:pt idx="2839">
                  <c:v>991</c:v>
                </c:pt>
                <c:pt idx="2840">
                  <c:v>966</c:v>
                </c:pt>
                <c:pt idx="2841">
                  <c:v>1492</c:v>
                </c:pt>
                <c:pt idx="2842">
                  <c:v>1039</c:v>
                </c:pt>
                <c:pt idx="2843">
                  <c:v>1093</c:v>
                </c:pt>
                <c:pt idx="2844">
                  <c:v>1038</c:v>
                </c:pt>
                <c:pt idx="2845">
                  <c:v>961</c:v>
                </c:pt>
                <c:pt idx="2846">
                  <c:v>954</c:v>
                </c:pt>
                <c:pt idx="2847">
                  <c:v>993</c:v>
                </c:pt>
                <c:pt idx="2848">
                  <c:v>959</c:v>
                </c:pt>
                <c:pt idx="2849">
                  <c:v>1013</c:v>
                </c:pt>
                <c:pt idx="2850">
                  <c:v>904</c:v>
                </c:pt>
                <c:pt idx="2851">
                  <c:v>982</c:v>
                </c:pt>
                <c:pt idx="2852">
                  <c:v>1054</c:v>
                </c:pt>
                <c:pt idx="2853">
                  <c:v>938</c:v>
                </c:pt>
                <c:pt idx="2854">
                  <c:v>949</c:v>
                </c:pt>
                <c:pt idx="2855">
                  <c:v>927</c:v>
                </c:pt>
                <c:pt idx="2856">
                  <c:v>1087</c:v>
                </c:pt>
                <c:pt idx="2857">
                  <c:v>963</c:v>
                </c:pt>
                <c:pt idx="2858">
                  <c:v>1026</c:v>
                </c:pt>
                <c:pt idx="2859">
                  <c:v>1490</c:v>
                </c:pt>
                <c:pt idx="2860">
                  <c:v>955</c:v>
                </c:pt>
                <c:pt idx="2861">
                  <c:v>1416</c:v>
                </c:pt>
                <c:pt idx="2862">
                  <c:v>1042</c:v>
                </c:pt>
                <c:pt idx="2863">
                  <c:v>992</c:v>
                </c:pt>
                <c:pt idx="2864">
                  <c:v>989</c:v>
                </c:pt>
                <c:pt idx="2865">
                  <c:v>1060</c:v>
                </c:pt>
                <c:pt idx="2866">
                  <c:v>975</c:v>
                </c:pt>
                <c:pt idx="2867">
                  <c:v>958</c:v>
                </c:pt>
                <c:pt idx="2868">
                  <c:v>949</c:v>
                </c:pt>
                <c:pt idx="2869">
                  <c:v>1002</c:v>
                </c:pt>
                <c:pt idx="2870">
                  <c:v>1058</c:v>
                </c:pt>
                <c:pt idx="2871">
                  <c:v>1029</c:v>
                </c:pt>
                <c:pt idx="2872">
                  <c:v>1064</c:v>
                </c:pt>
                <c:pt idx="2873">
                  <c:v>1037</c:v>
                </c:pt>
                <c:pt idx="2874">
                  <c:v>927</c:v>
                </c:pt>
                <c:pt idx="2875">
                  <c:v>2103</c:v>
                </c:pt>
                <c:pt idx="2876">
                  <c:v>1099</c:v>
                </c:pt>
                <c:pt idx="2877">
                  <c:v>1045</c:v>
                </c:pt>
                <c:pt idx="2878">
                  <c:v>1008</c:v>
                </c:pt>
                <c:pt idx="2879">
                  <c:v>988</c:v>
                </c:pt>
                <c:pt idx="2880">
                  <c:v>1062</c:v>
                </c:pt>
                <c:pt idx="2881">
                  <c:v>921</c:v>
                </c:pt>
                <c:pt idx="2882">
                  <c:v>1006</c:v>
                </c:pt>
                <c:pt idx="2883">
                  <c:v>1439</c:v>
                </c:pt>
                <c:pt idx="2884">
                  <c:v>1808</c:v>
                </c:pt>
                <c:pt idx="2885">
                  <c:v>942</c:v>
                </c:pt>
                <c:pt idx="2886">
                  <c:v>900</c:v>
                </c:pt>
                <c:pt idx="2887">
                  <c:v>1045</c:v>
                </c:pt>
                <c:pt idx="2888">
                  <c:v>1359</c:v>
                </c:pt>
                <c:pt idx="2889">
                  <c:v>1019</c:v>
                </c:pt>
                <c:pt idx="2890">
                  <c:v>1011</c:v>
                </c:pt>
                <c:pt idx="2891">
                  <c:v>915</c:v>
                </c:pt>
                <c:pt idx="2892">
                  <c:v>1814</c:v>
                </c:pt>
                <c:pt idx="2893">
                  <c:v>912</c:v>
                </c:pt>
                <c:pt idx="2894">
                  <c:v>989</c:v>
                </c:pt>
                <c:pt idx="2895">
                  <c:v>933</c:v>
                </c:pt>
                <c:pt idx="2896">
                  <c:v>947</c:v>
                </c:pt>
                <c:pt idx="2897">
                  <c:v>926</c:v>
                </c:pt>
                <c:pt idx="2898">
                  <c:v>1095</c:v>
                </c:pt>
                <c:pt idx="2899">
                  <c:v>996</c:v>
                </c:pt>
                <c:pt idx="2900">
                  <c:v>1048</c:v>
                </c:pt>
                <c:pt idx="2901">
                  <c:v>1087</c:v>
                </c:pt>
                <c:pt idx="2902">
                  <c:v>1078</c:v>
                </c:pt>
                <c:pt idx="2903">
                  <c:v>1447</c:v>
                </c:pt>
                <c:pt idx="2904">
                  <c:v>942</c:v>
                </c:pt>
                <c:pt idx="2905">
                  <c:v>926</c:v>
                </c:pt>
                <c:pt idx="2906">
                  <c:v>1013</c:v>
                </c:pt>
                <c:pt idx="2907">
                  <c:v>1278</c:v>
                </c:pt>
                <c:pt idx="2908">
                  <c:v>926</c:v>
                </c:pt>
                <c:pt idx="2909">
                  <c:v>1223</c:v>
                </c:pt>
                <c:pt idx="2910">
                  <c:v>986</c:v>
                </c:pt>
                <c:pt idx="2911">
                  <c:v>1009</c:v>
                </c:pt>
                <c:pt idx="2912">
                  <c:v>1336</c:v>
                </c:pt>
                <c:pt idx="2913">
                  <c:v>1354</c:v>
                </c:pt>
                <c:pt idx="2914">
                  <c:v>1052</c:v>
                </c:pt>
                <c:pt idx="2915">
                  <c:v>950</c:v>
                </c:pt>
                <c:pt idx="2916">
                  <c:v>956</c:v>
                </c:pt>
                <c:pt idx="2917">
                  <c:v>1010</c:v>
                </c:pt>
                <c:pt idx="2918">
                  <c:v>937</c:v>
                </c:pt>
                <c:pt idx="2919">
                  <c:v>914</c:v>
                </c:pt>
                <c:pt idx="2920">
                  <c:v>1057</c:v>
                </c:pt>
                <c:pt idx="2921">
                  <c:v>1032</c:v>
                </c:pt>
                <c:pt idx="2922">
                  <c:v>912</c:v>
                </c:pt>
                <c:pt idx="2923">
                  <c:v>938</c:v>
                </c:pt>
                <c:pt idx="2924">
                  <c:v>1090</c:v>
                </c:pt>
                <c:pt idx="2925">
                  <c:v>1045</c:v>
                </c:pt>
                <c:pt idx="2926">
                  <c:v>1038</c:v>
                </c:pt>
                <c:pt idx="2927">
                  <c:v>1040</c:v>
                </c:pt>
                <c:pt idx="2928">
                  <c:v>916</c:v>
                </c:pt>
                <c:pt idx="2929">
                  <c:v>908</c:v>
                </c:pt>
                <c:pt idx="2930">
                  <c:v>934</c:v>
                </c:pt>
                <c:pt idx="2931">
                  <c:v>1080</c:v>
                </c:pt>
                <c:pt idx="2932">
                  <c:v>1069</c:v>
                </c:pt>
                <c:pt idx="2933">
                  <c:v>970</c:v>
                </c:pt>
                <c:pt idx="2934">
                  <c:v>907</c:v>
                </c:pt>
                <c:pt idx="2935">
                  <c:v>976</c:v>
                </c:pt>
                <c:pt idx="2936">
                  <c:v>983</c:v>
                </c:pt>
                <c:pt idx="2937">
                  <c:v>1025</c:v>
                </c:pt>
                <c:pt idx="2938">
                  <c:v>966</c:v>
                </c:pt>
                <c:pt idx="2939">
                  <c:v>1030</c:v>
                </c:pt>
                <c:pt idx="2940">
                  <c:v>952</c:v>
                </c:pt>
                <c:pt idx="2941">
                  <c:v>951</c:v>
                </c:pt>
                <c:pt idx="2942">
                  <c:v>956</c:v>
                </c:pt>
                <c:pt idx="2943">
                  <c:v>939</c:v>
                </c:pt>
                <c:pt idx="2944">
                  <c:v>952</c:v>
                </c:pt>
                <c:pt idx="2945">
                  <c:v>1416</c:v>
                </c:pt>
                <c:pt idx="2946">
                  <c:v>958</c:v>
                </c:pt>
                <c:pt idx="2947">
                  <c:v>968</c:v>
                </c:pt>
                <c:pt idx="2948">
                  <c:v>1055</c:v>
                </c:pt>
                <c:pt idx="2949">
                  <c:v>1072</c:v>
                </c:pt>
                <c:pt idx="2950">
                  <c:v>1058</c:v>
                </c:pt>
                <c:pt idx="2951">
                  <c:v>1057</c:v>
                </c:pt>
                <c:pt idx="2952">
                  <c:v>919</c:v>
                </c:pt>
                <c:pt idx="2953">
                  <c:v>900</c:v>
                </c:pt>
                <c:pt idx="2954">
                  <c:v>936</c:v>
                </c:pt>
                <c:pt idx="2955">
                  <c:v>1327</c:v>
                </c:pt>
                <c:pt idx="2956">
                  <c:v>1001</c:v>
                </c:pt>
                <c:pt idx="2957">
                  <c:v>956</c:v>
                </c:pt>
                <c:pt idx="2958">
                  <c:v>1067</c:v>
                </c:pt>
                <c:pt idx="2959">
                  <c:v>1002</c:v>
                </c:pt>
                <c:pt idx="2960">
                  <c:v>1269</c:v>
                </c:pt>
                <c:pt idx="2961">
                  <c:v>967</c:v>
                </c:pt>
                <c:pt idx="2962">
                  <c:v>1221</c:v>
                </c:pt>
                <c:pt idx="2963">
                  <c:v>982</c:v>
                </c:pt>
                <c:pt idx="2964">
                  <c:v>1058</c:v>
                </c:pt>
                <c:pt idx="2965">
                  <c:v>947</c:v>
                </c:pt>
                <c:pt idx="2966">
                  <c:v>1038</c:v>
                </c:pt>
                <c:pt idx="2967">
                  <c:v>1091</c:v>
                </c:pt>
                <c:pt idx="2968">
                  <c:v>1071</c:v>
                </c:pt>
                <c:pt idx="2969">
                  <c:v>1012</c:v>
                </c:pt>
                <c:pt idx="2970">
                  <c:v>1470</c:v>
                </c:pt>
                <c:pt idx="2971">
                  <c:v>1078</c:v>
                </c:pt>
                <c:pt idx="2972">
                  <c:v>978</c:v>
                </c:pt>
                <c:pt idx="2973">
                  <c:v>1015</c:v>
                </c:pt>
                <c:pt idx="2974">
                  <c:v>1092</c:v>
                </c:pt>
                <c:pt idx="2975">
                  <c:v>975</c:v>
                </c:pt>
                <c:pt idx="2976">
                  <c:v>1426</c:v>
                </c:pt>
                <c:pt idx="2977">
                  <c:v>1041</c:v>
                </c:pt>
                <c:pt idx="2978">
                  <c:v>994</c:v>
                </c:pt>
                <c:pt idx="2979">
                  <c:v>1475</c:v>
                </c:pt>
                <c:pt idx="2980">
                  <c:v>976</c:v>
                </c:pt>
                <c:pt idx="2981">
                  <c:v>1042</c:v>
                </c:pt>
                <c:pt idx="2982">
                  <c:v>1077</c:v>
                </c:pt>
                <c:pt idx="2983">
                  <c:v>1053</c:v>
                </c:pt>
                <c:pt idx="2984">
                  <c:v>1080</c:v>
                </c:pt>
                <c:pt idx="2985">
                  <c:v>902</c:v>
                </c:pt>
                <c:pt idx="2986">
                  <c:v>1469</c:v>
                </c:pt>
                <c:pt idx="2987">
                  <c:v>1087</c:v>
                </c:pt>
                <c:pt idx="2988">
                  <c:v>926</c:v>
                </c:pt>
                <c:pt idx="2989">
                  <c:v>1047</c:v>
                </c:pt>
                <c:pt idx="2990">
                  <c:v>998</c:v>
                </c:pt>
                <c:pt idx="2991">
                  <c:v>2056</c:v>
                </c:pt>
                <c:pt idx="2992">
                  <c:v>1076</c:v>
                </c:pt>
                <c:pt idx="2993">
                  <c:v>1040</c:v>
                </c:pt>
                <c:pt idx="2994">
                  <c:v>980</c:v>
                </c:pt>
                <c:pt idx="2995">
                  <c:v>1407</c:v>
                </c:pt>
                <c:pt idx="2996">
                  <c:v>1015</c:v>
                </c:pt>
                <c:pt idx="2997">
                  <c:v>975</c:v>
                </c:pt>
                <c:pt idx="2998">
                  <c:v>1076</c:v>
                </c:pt>
                <c:pt idx="2999">
                  <c:v>953</c:v>
                </c:pt>
                <c:pt idx="3000">
                  <c:v>1031</c:v>
                </c:pt>
                <c:pt idx="3001">
                  <c:v>1098</c:v>
                </c:pt>
                <c:pt idx="3002">
                  <c:v>914</c:v>
                </c:pt>
                <c:pt idx="3003">
                  <c:v>1072</c:v>
                </c:pt>
                <c:pt idx="3004">
                  <c:v>1320</c:v>
                </c:pt>
                <c:pt idx="3005">
                  <c:v>1028</c:v>
                </c:pt>
                <c:pt idx="3006">
                  <c:v>901</c:v>
                </c:pt>
                <c:pt idx="3007">
                  <c:v>1005</c:v>
                </c:pt>
                <c:pt idx="3008">
                  <c:v>981</c:v>
                </c:pt>
                <c:pt idx="3009">
                  <c:v>949</c:v>
                </c:pt>
                <c:pt idx="3010">
                  <c:v>1018</c:v>
                </c:pt>
                <c:pt idx="3011">
                  <c:v>910</c:v>
                </c:pt>
                <c:pt idx="3012">
                  <c:v>918</c:v>
                </c:pt>
                <c:pt idx="3013">
                  <c:v>1007</c:v>
                </c:pt>
                <c:pt idx="3014">
                  <c:v>980</c:v>
                </c:pt>
                <c:pt idx="3015">
                  <c:v>1074</c:v>
                </c:pt>
                <c:pt idx="3016">
                  <c:v>1084</c:v>
                </c:pt>
                <c:pt idx="3017">
                  <c:v>1040</c:v>
                </c:pt>
                <c:pt idx="3018">
                  <c:v>921</c:v>
                </c:pt>
                <c:pt idx="3019">
                  <c:v>1049</c:v>
                </c:pt>
                <c:pt idx="3020">
                  <c:v>1048</c:v>
                </c:pt>
                <c:pt idx="3021">
                  <c:v>2841</c:v>
                </c:pt>
                <c:pt idx="3022">
                  <c:v>1024</c:v>
                </c:pt>
                <c:pt idx="3023">
                  <c:v>2063</c:v>
                </c:pt>
                <c:pt idx="3024">
                  <c:v>1034</c:v>
                </c:pt>
                <c:pt idx="3025">
                  <c:v>1082</c:v>
                </c:pt>
                <c:pt idx="3026">
                  <c:v>1023</c:v>
                </c:pt>
                <c:pt idx="3027">
                  <c:v>1021</c:v>
                </c:pt>
                <c:pt idx="3028">
                  <c:v>1028</c:v>
                </c:pt>
                <c:pt idx="3029">
                  <c:v>986</c:v>
                </c:pt>
                <c:pt idx="3030">
                  <c:v>900</c:v>
                </c:pt>
                <c:pt idx="3031">
                  <c:v>1075</c:v>
                </c:pt>
                <c:pt idx="3032">
                  <c:v>935</c:v>
                </c:pt>
                <c:pt idx="3033">
                  <c:v>1439</c:v>
                </c:pt>
                <c:pt idx="3034">
                  <c:v>945</c:v>
                </c:pt>
                <c:pt idx="3035">
                  <c:v>1018</c:v>
                </c:pt>
                <c:pt idx="3036">
                  <c:v>1935</c:v>
                </c:pt>
                <c:pt idx="3037">
                  <c:v>1019</c:v>
                </c:pt>
                <c:pt idx="3038">
                  <c:v>907</c:v>
                </c:pt>
                <c:pt idx="3039">
                  <c:v>972</c:v>
                </c:pt>
                <c:pt idx="3040">
                  <c:v>1014</c:v>
                </c:pt>
                <c:pt idx="3041">
                  <c:v>1099</c:v>
                </c:pt>
                <c:pt idx="3042">
                  <c:v>1030</c:v>
                </c:pt>
                <c:pt idx="3043">
                  <c:v>966</c:v>
                </c:pt>
                <c:pt idx="3044">
                  <c:v>1054</c:v>
                </c:pt>
                <c:pt idx="3045">
                  <c:v>979</c:v>
                </c:pt>
                <c:pt idx="3046">
                  <c:v>1085</c:v>
                </c:pt>
                <c:pt idx="3047">
                  <c:v>1096</c:v>
                </c:pt>
                <c:pt idx="3048">
                  <c:v>904</c:v>
                </c:pt>
                <c:pt idx="3049">
                  <c:v>954</c:v>
                </c:pt>
                <c:pt idx="3050">
                  <c:v>1096</c:v>
                </c:pt>
                <c:pt idx="3051">
                  <c:v>944</c:v>
                </c:pt>
                <c:pt idx="3052">
                  <c:v>1927</c:v>
                </c:pt>
                <c:pt idx="3053">
                  <c:v>900</c:v>
                </c:pt>
                <c:pt idx="3054">
                  <c:v>1045</c:v>
                </c:pt>
                <c:pt idx="3055">
                  <c:v>1325</c:v>
                </c:pt>
                <c:pt idx="3056">
                  <c:v>966</c:v>
                </c:pt>
                <c:pt idx="3057">
                  <c:v>1272</c:v>
                </c:pt>
                <c:pt idx="3058">
                  <c:v>1437</c:v>
                </c:pt>
                <c:pt idx="3059">
                  <c:v>1350</c:v>
                </c:pt>
                <c:pt idx="3060">
                  <c:v>1023</c:v>
                </c:pt>
                <c:pt idx="3061">
                  <c:v>915</c:v>
                </c:pt>
                <c:pt idx="3062">
                  <c:v>924</c:v>
                </c:pt>
                <c:pt idx="3063">
                  <c:v>1070</c:v>
                </c:pt>
                <c:pt idx="3064">
                  <c:v>939</c:v>
                </c:pt>
                <c:pt idx="3065">
                  <c:v>917</c:v>
                </c:pt>
                <c:pt idx="3066">
                  <c:v>934</c:v>
                </c:pt>
                <c:pt idx="3067">
                  <c:v>1387</c:v>
                </c:pt>
                <c:pt idx="3068">
                  <c:v>1011</c:v>
                </c:pt>
                <c:pt idx="3069">
                  <c:v>1490</c:v>
                </c:pt>
                <c:pt idx="3070">
                  <c:v>966</c:v>
                </c:pt>
                <c:pt idx="3071">
                  <c:v>913</c:v>
                </c:pt>
                <c:pt idx="3072">
                  <c:v>949</c:v>
                </c:pt>
                <c:pt idx="3073">
                  <c:v>1033</c:v>
                </c:pt>
                <c:pt idx="3074">
                  <c:v>1460</c:v>
                </c:pt>
                <c:pt idx="3075">
                  <c:v>986</c:v>
                </c:pt>
                <c:pt idx="3076">
                  <c:v>1018</c:v>
                </c:pt>
                <c:pt idx="3077">
                  <c:v>925</c:v>
                </c:pt>
                <c:pt idx="3078">
                  <c:v>1051</c:v>
                </c:pt>
                <c:pt idx="3079">
                  <c:v>977</c:v>
                </c:pt>
                <c:pt idx="3080">
                  <c:v>984</c:v>
                </c:pt>
                <c:pt idx="3081">
                  <c:v>1092</c:v>
                </c:pt>
                <c:pt idx="3082">
                  <c:v>929</c:v>
                </c:pt>
                <c:pt idx="3083">
                  <c:v>1071</c:v>
                </c:pt>
                <c:pt idx="3084">
                  <c:v>967</c:v>
                </c:pt>
                <c:pt idx="3085">
                  <c:v>1035</c:v>
                </c:pt>
                <c:pt idx="3086">
                  <c:v>903</c:v>
                </c:pt>
                <c:pt idx="3087">
                  <c:v>986</c:v>
                </c:pt>
                <c:pt idx="3088">
                  <c:v>966</c:v>
                </c:pt>
                <c:pt idx="3089">
                  <c:v>901</c:v>
                </c:pt>
                <c:pt idx="3090">
                  <c:v>1082</c:v>
                </c:pt>
                <c:pt idx="3091">
                  <c:v>1069</c:v>
                </c:pt>
                <c:pt idx="3092">
                  <c:v>1028</c:v>
                </c:pt>
                <c:pt idx="3093">
                  <c:v>1040</c:v>
                </c:pt>
                <c:pt idx="3094">
                  <c:v>900</c:v>
                </c:pt>
                <c:pt idx="3095">
                  <c:v>1327</c:v>
                </c:pt>
                <c:pt idx="3096">
                  <c:v>908</c:v>
                </c:pt>
                <c:pt idx="3097">
                  <c:v>1019</c:v>
                </c:pt>
                <c:pt idx="3098">
                  <c:v>990</c:v>
                </c:pt>
                <c:pt idx="3099">
                  <c:v>1066</c:v>
                </c:pt>
                <c:pt idx="3100">
                  <c:v>970</c:v>
                </c:pt>
                <c:pt idx="3101">
                  <c:v>963</c:v>
                </c:pt>
                <c:pt idx="3102">
                  <c:v>1089</c:v>
                </c:pt>
                <c:pt idx="3103">
                  <c:v>1026</c:v>
                </c:pt>
                <c:pt idx="3104">
                  <c:v>987</c:v>
                </c:pt>
                <c:pt idx="3105">
                  <c:v>966</c:v>
                </c:pt>
                <c:pt idx="3106">
                  <c:v>973</c:v>
                </c:pt>
                <c:pt idx="3107">
                  <c:v>1018</c:v>
                </c:pt>
                <c:pt idx="3108">
                  <c:v>958</c:v>
                </c:pt>
                <c:pt idx="3109">
                  <c:v>1011</c:v>
                </c:pt>
                <c:pt idx="3110">
                  <c:v>913</c:v>
                </c:pt>
                <c:pt idx="3111">
                  <c:v>906</c:v>
                </c:pt>
                <c:pt idx="3112">
                  <c:v>952</c:v>
                </c:pt>
                <c:pt idx="3113">
                  <c:v>2116</c:v>
                </c:pt>
                <c:pt idx="3114">
                  <c:v>1067</c:v>
                </c:pt>
                <c:pt idx="3115">
                  <c:v>1064</c:v>
                </c:pt>
                <c:pt idx="3116">
                  <c:v>936</c:v>
                </c:pt>
                <c:pt idx="3117">
                  <c:v>1098</c:v>
                </c:pt>
                <c:pt idx="3118">
                  <c:v>1455</c:v>
                </c:pt>
                <c:pt idx="3119">
                  <c:v>1036</c:v>
                </c:pt>
                <c:pt idx="3120">
                  <c:v>911</c:v>
                </c:pt>
                <c:pt idx="3121">
                  <c:v>1074</c:v>
                </c:pt>
                <c:pt idx="3122">
                  <c:v>910</c:v>
                </c:pt>
                <c:pt idx="3123">
                  <c:v>1029</c:v>
                </c:pt>
                <c:pt idx="3124">
                  <c:v>1037</c:v>
                </c:pt>
                <c:pt idx="3125">
                  <c:v>907</c:v>
                </c:pt>
                <c:pt idx="3126">
                  <c:v>1083</c:v>
                </c:pt>
                <c:pt idx="3127">
                  <c:v>953</c:v>
                </c:pt>
                <c:pt idx="3128">
                  <c:v>1035</c:v>
                </c:pt>
                <c:pt idx="3129">
                  <c:v>1819</c:v>
                </c:pt>
                <c:pt idx="3130">
                  <c:v>1025</c:v>
                </c:pt>
                <c:pt idx="3131">
                  <c:v>1012</c:v>
                </c:pt>
                <c:pt idx="3132">
                  <c:v>1027</c:v>
                </c:pt>
                <c:pt idx="3133">
                  <c:v>1016</c:v>
                </c:pt>
                <c:pt idx="3134">
                  <c:v>932</c:v>
                </c:pt>
                <c:pt idx="3135">
                  <c:v>1057</c:v>
                </c:pt>
                <c:pt idx="3136">
                  <c:v>1097</c:v>
                </c:pt>
                <c:pt idx="3137">
                  <c:v>1019</c:v>
                </c:pt>
                <c:pt idx="3138">
                  <c:v>905</c:v>
                </c:pt>
                <c:pt idx="3139">
                  <c:v>1012</c:v>
                </c:pt>
                <c:pt idx="3140">
                  <c:v>949</c:v>
                </c:pt>
                <c:pt idx="3141">
                  <c:v>936</c:v>
                </c:pt>
                <c:pt idx="3142">
                  <c:v>1426</c:v>
                </c:pt>
                <c:pt idx="3143">
                  <c:v>1025</c:v>
                </c:pt>
                <c:pt idx="3144">
                  <c:v>1034</c:v>
                </c:pt>
                <c:pt idx="3145">
                  <c:v>910</c:v>
                </c:pt>
                <c:pt idx="3146">
                  <c:v>1094</c:v>
                </c:pt>
                <c:pt idx="3147">
                  <c:v>905</c:v>
                </c:pt>
                <c:pt idx="3148">
                  <c:v>992</c:v>
                </c:pt>
                <c:pt idx="3149">
                  <c:v>1009</c:v>
                </c:pt>
                <c:pt idx="3150">
                  <c:v>943</c:v>
                </c:pt>
                <c:pt idx="3151">
                  <c:v>1078</c:v>
                </c:pt>
                <c:pt idx="3152">
                  <c:v>1272</c:v>
                </c:pt>
                <c:pt idx="3153">
                  <c:v>1463</c:v>
                </c:pt>
                <c:pt idx="3154">
                  <c:v>1296</c:v>
                </c:pt>
                <c:pt idx="3155">
                  <c:v>918</c:v>
                </c:pt>
                <c:pt idx="3156">
                  <c:v>1408</c:v>
                </c:pt>
                <c:pt idx="3157">
                  <c:v>971</c:v>
                </c:pt>
                <c:pt idx="3158">
                  <c:v>967</c:v>
                </c:pt>
                <c:pt idx="3159">
                  <c:v>1378</c:v>
                </c:pt>
                <c:pt idx="3160">
                  <c:v>1009</c:v>
                </c:pt>
                <c:pt idx="3161">
                  <c:v>923</c:v>
                </c:pt>
                <c:pt idx="3162">
                  <c:v>1059</c:v>
                </c:pt>
                <c:pt idx="3163">
                  <c:v>1895</c:v>
                </c:pt>
                <c:pt idx="3164">
                  <c:v>1071</c:v>
                </c:pt>
                <c:pt idx="3165">
                  <c:v>983</c:v>
                </c:pt>
                <c:pt idx="3166">
                  <c:v>980</c:v>
                </c:pt>
                <c:pt idx="3167">
                  <c:v>1082</c:v>
                </c:pt>
                <c:pt idx="3168">
                  <c:v>1069</c:v>
                </c:pt>
                <c:pt idx="3169">
                  <c:v>939</c:v>
                </c:pt>
                <c:pt idx="3170">
                  <c:v>1352</c:v>
                </c:pt>
                <c:pt idx="3171">
                  <c:v>905</c:v>
                </c:pt>
                <c:pt idx="3172">
                  <c:v>1018</c:v>
                </c:pt>
                <c:pt idx="3173">
                  <c:v>1001</c:v>
                </c:pt>
                <c:pt idx="3174">
                  <c:v>914</c:v>
                </c:pt>
                <c:pt idx="3175">
                  <c:v>1086</c:v>
                </c:pt>
                <c:pt idx="3176">
                  <c:v>989</c:v>
                </c:pt>
                <c:pt idx="3177">
                  <c:v>1090</c:v>
                </c:pt>
                <c:pt idx="3178">
                  <c:v>1072</c:v>
                </c:pt>
                <c:pt idx="3179">
                  <c:v>1085</c:v>
                </c:pt>
                <c:pt idx="3180">
                  <c:v>995</c:v>
                </c:pt>
                <c:pt idx="3181">
                  <c:v>902</c:v>
                </c:pt>
                <c:pt idx="3182">
                  <c:v>1405</c:v>
                </c:pt>
                <c:pt idx="3183">
                  <c:v>964</c:v>
                </c:pt>
                <c:pt idx="3184">
                  <c:v>1099</c:v>
                </c:pt>
                <c:pt idx="3185">
                  <c:v>1063</c:v>
                </c:pt>
                <c:pt idx="3186">
                  <c:v>1057</c:v>
                </c:pt>
                <c:pt idx="3187">
                  <c:v>939</c:v>
                </c:pt>
                <c:pt idx="3188">
                  <c:v>968</c:v>
                </c:pt>
                <c:pt idx="3189">
                  <c:v>2045</c:v>
                </c:pt>
                <c:pt idx="3190">
                  <c:v>1023</c:v>
                </c:pt>
                <c:pt idx="3191">
                  <c:v>1094</c:v>
                </c:pt>
                <c:pt idx="3192">
                  <c:v>944</c:v>
                </c:pt>
                <c:pt idx="3193">
                  <c:v>1061</c:v>
                </c:pt>
                <c:pt idx="3194">
                  <c:v>1059</c:v>
                </c:pt>
                <c:pt idx="3195">
                  <c:v>993</c:v>
                </c:pt>
                <c:pt idx="3196">
                  <c:v>917</c:v>
                </c:pt>
                <c:pt idx="3197">
                  <c:v>936</c:v>
                </c:pt>
                <c:pt idx="3198">
                  <c:v>951</c:v>
                </c:pt>
                <c:pt idx="3199">
                  <c:v>2007</c:v>
                </c:pt>
                <c:pt idx="3200">
                  <c:v>1034</c:v>
                </c:pt>
                <c:pt idx="3201">
                  <c:v>1001</c:v>
                </c:pt>
                <c:pt idx="3202">
                  <c:v>1293</c:v>
                </c:pt>
                <c:pt idx="3203">
                  <c:v>984</c:v>
                </c:pt>
                <c:pt idx="3204">
                  <c:v>1275</c:v>
                </c:pt>
                <c:pt idx="3205">
                  <c:v>1321</c:v>
                </c:pt>
                <c:pt idx="3206">
                  <c:v>978</c:v>
                </c:pt>
                <c:pt idx="3207">
                  <c:v>995</c:v>
                </c:pt>
                <c:pt idx="3208">
                  <c:v>1031</c:v>
                </c:pt>
                <c:pt idx="3209">
                  <c:v>1063</c:v>
                </c:pt>
                <c:pt idx="3210">
                  <c:v>990</c:v>
                </c:pt>
                <c:pt idx="3211">
                  <c:v>967</c:v>
                </c:pt>
                <c:pt idx="3212">
                  <c:v>1099</c:v>
                </c:pt>
                <c:pt idx="3213">
                  <c:v>1052</c:v>
                </c:pt>
                <c:pt idx="3214">
                  <c:v>941</c:v>
                </c:pt>
                <c:pt idx="3215">
                  <c:v>1077</c:v>
                </c:pt>
                <c:pt idx="3216">
                  <c:v>985</c:v>
                </c:pt>
                <c:pt idx="3217">
                  <c:v>1055</c:v>
                </c:pt>
                <c:pt idx="3218">
                  <c:v>910</c:v>
                </c:pt>
                <c:pt idx="3219">
                  <c:v>988</c:v>
                </c:pt>
                <c:pt idx="3220">
                  <c:v>978</c:v>
                </c:pt>
                <c:pt idx="3221">
                  <c:v>1064</c:v>
                </c:pt>
                <c:pt idx="3222">
                  <c:v>910</c:v>
                </c:pt>
                <c:pt idx="3223">
                  <c:v>1100</c:v>
                </c:pt>
                <c:pt idx="3224">
                  <c:v>960</c:v>
                </c:pt>
                <c:pt idx="3225">
                  <c:v>1016</c:v>
                </c:pt>
                <c:pt idx="3226">
                  <c:v>1025</c:v>
                </c:pt>
                <c:pt idx="3227">
                  <c:v>969</c:v>
                </c:pt>
                <c:pt idx="3228">
                  <c:v>906</c:v>
                </c:pt>
                <c:pt idx="3229">
                  <c:v>907</c:v>
                </c:pt>
                <c:pt idx="3230">
                  <c:v>2017</c:v>
                </c:pt>
                <c:pt idx="3231">
                  <c:v>1011</c:v>
                </c:pt>
                <c:pt idx="3232">
                  <c:v>1053</c:v>
                </c:pt>
                <c:pt idx="3233">
                  <c:v>959</c:v>
                </c:pt>
                <c:pt idx="3234">
                  <c:v>1042</c:v>
                </c:pt>
                <c:pt idx="3235">
                  <c:v>1031</c:v>
                </c:pt>
                <c:pt idx="3236">
                  <c:v>1050</c:v>
                </c:pt>
                <c:pt idx="3237">
                  <c:v>1012</c:v>
                </c:pt>
                <c:pt idx="3238">
                  <c:v>1080</c:v>
                </c:pt>
                <c:pt idx="3239">
                  <c:v>976</c:v>
                </c:pt>
                <c:pt idx="3240">
                  <c:v>1098</c:v>
                </c:pt>
                <c:pt idx="3241">
                  <c:v>972</c:v>
                </c:pt>
                <c:pt idx="3242">
                  <c:v>1437</c:v>
                </c:pt>
                <c:pt idx="3243">
                  <c:v>952</c:v>
                </c:pt>
                <c:pt idx="3244">
                  <c:v>916</c:v>
                </c:pt>
                <c:pt idx="3245">
                  <c:v>974</c:v>
                </c:pt>
                <c:pt idx="3246">
                  <c:v>961</c:v>
                </c:pt>
                <c:pt idx="3247">
                  <c:v>1071</c:v>
                </c:pt>
                <c:pt idx="3248">
                  <c:v>999</c:v>
                </c:pt>
                <c:pt idx="3249">
                  <c:v>1370</c:v>
                </c:pt>
                <c:pt idx="3250">
                  <c:v>1458</c:v>
                </c:pt>
                <c:pt idx="3251">
                  <c:v>1052</c:v>
                </c:pt>
                <c:pt idx="3252">
                  <c:v>1019</c:v>
                </c:pt>
                <c:pt idx="3253">
                  <c:v>1414</c:v>
                </c:pt>
                <c:pt idx="3254">
                  <c:v>1075</c:v>
                </c:pt>
                <c:pt idx="3255">
                  <c:v>1022</c:v>
                </c:pt>
                <c:pt idx="3256">
                  <c:v>963</c:v>
                </c:pt>
                <c:pt idx="3257">
                  <c:v>984</c:v>
                </c:pt>
                <c:pt idx="3258">
                  <c:v>1305</c:v>
                </c:pt>
                <c:pt idx="3259">
                  <c:v>960</c:v>
                </c:pt>
                <c:pt idx="3260">
                  <c:v>905</c:v>
                </c:pt>
                <c:pt idx="3261">
                  <c:v>1080</c:v>
                </c:pt>
                <c:pt idx="3262">
                  <c:v>987</c:v>
                </c:pt>
                <c:pt idx="3263">
                  <c:v>985</c:v>
                </c:pt>
                <c:pt idx="3264">
                  <c:v>1026</c:v>
                </c:pt>
                <c:pt idx="3265">
                  <c:v>1437</c:v>
                </c:pt>
                <c:pt idx="3266">
                  <c:v>969</c:v>
                </c:pt>
                <c:pt idx="3267">
                  <c:v>1077</c:v>
                </c:pt>
                <c:pt idx="3268">
                  <c:v>937</c:v>
                </c:pt>
                <c:pt idx="3269">
                  <c:v>1059</c:v>
                </c:pt>
                <c:pt idx="3270">
                  <c:v>942</c:v>
                </c:pt>
                <c:pt idx="3271">
                  <c:v>961</c:v>
                </c:pt>
                <c:pt idx="3272">
                  <c:v>1007</c:v>
                </c:pt>
                <c:pt idx="3273">
                  <c:v>1384</c:v>
                </c:pt>
                <c:pt idx="3274">
                  <c:v>934</c:v>
                </c:pt>
                <c:pt idx="3275">
                  <c:v>946</c:v>
                </c:pt>
                <c:pt idx="3276">
                  <c:v>1014</c:v>
                </c:pt>
                <c:pt idx="3277">
                  <c:v>903</c:v>
                </c:pt>
                <c:pt idx="3278">
                  <c:v>1445</c:v>
                </c:pt>
                <c:pt idx="3279">
                  <c:v>1055</c:v>
                </c:pt>
                <c:pt idx="3280">
                  <c:v>910</c:v>
                </c:pt>
                <c:pt idx="3281">
                  <c:v>1080</c:v>
                </c:pt>
                <c:pt idx="3282">
                  <c:v>1018</c:v>
                </c:pt>
                <c:pt idx="3283">
                  <c:v>1082</c:v>
                </c:pt>
                <c:pt idx="3284">
                  <c:v>1052</c:v>
                </c:pt>
                <c:pt idx="3285">
                  <c:v>1874</c:v>
                </c:pt>
                <c:pt idx="3286">
                  <c:v>1079</c:v>
                </c:pt>
                <c:pt idx="3287">
                  <c:v>913</c:v>
                </c:pt>
                <c:pt idx="3288">
                  <c:v>1070</c:v>
                </c:pt>
                <c:pt idx="3289">
                  <c:v>1246</c:v>
                </c:pt>
                <c:pt idx="3290">
                  <c:v>903</c:v>
                </c:pt>
                <c:pt idx="3291">
                  <c:v>949</c:v>
                </c:pt>
                <c:pt idx="3292">
                  <c:v>1060</c:v>
                </c:pt>
                <c:pt idx="3293">
                  <c:v>921</c:v>
                </c:pt>
                <c:pt idx="3294">
                  <c:v>920</c:v>
                </c:pt>
                <c:pt idx="3295">
                  <c:v>2853</c:v>
                </c:pt>
                <c:pt idx="3296">
                  <c:v>1044</c:v>
                </c:pt>
                <c:pt idx="3297">
                  <c:v>1046</c:v>
                </c:pt>
                <c:pt idx="3298">
                  <c:v>1062</c:v>
                </c:pt>
                <c:pt idx="3299">
                  <c:v>991</c:v>
                </c:pt>
                <c:pt idx="3300">
                  <c:v>1232</c:v>
                </c:pt>
                <c:pt idx="3301">
                  <c:v>960</c:v>
                </c:pt>
                <c:pt idx="3302">
                  <c:v>1483</c:v>
                </c:pt>
                <c:pt idx="3303">
                  <c:v>968</c:v>
                </c:pt>
                <c:pt idx="3304">
                  <c:v>1393</c:v>
                </c:pt>
                <c:pt idx="3305">
                  <c:v>1054</c:v>
                </c:pt>
                <c:pt idx="3306">
                  <c:v>1023</c:v>
                </c:pt>
                <c:pt idx="3307">
                  <c:v>1073</c:v>
                </c:pt>
                <c:pt idx="3308">
                  <c:v>1040</c:v>
                </c:pt>
                <c:pt idx="3309">
                  <c:v>1058</c:v>
                </c:pt>
                <c:pt idx="3310">
                  <c:v>1363</c:v>
                </c:pt>
                <c:pt idx="3311">
                  <c:v>991</c:v>
                </c:pt>
                <c:pt idx="3312">
                  <c:v>1259</c:v>
                </c:pt>
                <c:pt idx="3313">
                  <c:v>907</c:v>
                </c:pt>
                <c:pt idx="3314">
                  <c:v>935</c:v>
                </c:pt>
                <c:pt idx="3315">
                  <c:v>1304</c:v>
                </c:pt>
                <c:pt idx="3316">
                  <c:v>1020</c:v>
                </c:pt>
                <c:pt idx="3317">
                  <c:v>956</c:v>
                </c:pt>
                <c:pt idx="3318">
                  <c:v>1085</c:v>
                </c:pt>
                <c:pt idx="3319">
                  <c:v>1085</c:v>
                </c:pt>
                <c:pt idx="3320">
                  <c:v>1015</c:v>
                </c:pt>
                <c:pt idx="3321">
                  <c:v>1053</c:v>
                </c:pt>
                <c:pt idx="3322">
                  <c:v>983</c:v>
                </c:pt>
                <c:pt idx="3323">
                  <c:v>999</c:v>
                </c:pt>
                <c:pt idx="3324">
                  <c:v>1054</c:v>
                </c:pt>
                <c:pt idx="3325">
                  <c:v>902</c:v>
                </c:pt>
                <c:pt idx="3326">
                  <c:v>979</c:v>
                </c:pt>
                <c:pt idx="3327">
                  <c:v>1068</c:v>
                </c:pt>
                <c:pt idx="3328">
                  <c:v>940</c:v>
                </c:pt>
                <c:pt idx="3329">
                  <c:v>901</c:v>
                </c:pt>
                <c:pt idx="3330">
                  <c:v>1066</c:v>
                </c:pt>
                <c:pt idx="3331">
                  <c:v>2192</c:v>
                </c:pt>
                <c:pt idx="3332">
                  <c:v>1086</c:v>
                </c:pt>
                <c:pt idx="3333">
                  <c:v>953</c:v>
                </c:pt>
                <c:pt idx="3334">
                  <c:v>1053</c:v>
                </c:pt>
                <c:pt idx="3335">
                  <c:v>1091</c:v>
                </c:pt>
                <c:pt idx="3336">
                  <c:v>928</c:v>
                </c:pt>
                <c:pt idx="3337">
                  <c:v>1055</c:v>
                </c:pt>
                <c:pt idx="3338">
                  <c:v>1099</c:v>
                </c:pt>
                <c:pt idx="3339">
                  <c:v>1430</c:v>
                </c:pt>
                <c:pt idx="3340">
                  <c:v>2413</c:v>
                </c:pt>
                <c:pt idx="3341">
                  <c:v>1400</c:v>
                </c:pt>
                <c:pt idx="3342">
                  <c:v>955</c:v>
                </c:pt>
                <c:pt idx="3343">
                  <c:v>1093</c:v>
                </c:pt>
                <c:pt idx="3344">
                  <c:v>1340</c:v>
                </c:pt>
                <c:pt idx="3345">
                  <c:v>1267</c:v>
                </c:pt>
                <c:pt idx="3346">
                  <c:v>1097</c:v>
                </c:pt>
                <c:pt idx="3347">
                  <c:v>1483</c:v>
                </c:pt>
                <c:pt idx="3348">
                  <c:v>981</c:v>
                </c:pt>
                <c:pt idx="3349">
                  <c:v>984</c:v>
                </c:pt>
                <c:pt idx="3350">
                  <c:v>940</c:v>
                </c:pt>
                <c:pt idx="3351">
                  <c:v>1028</c:v>
                </c:pt>
                <c:pt idx="3352">
                  <c:v>1000</c:v>
                </c:pt>
                <c:pt idx="3353">
                  <c:v>968</c:v>
                </c:pt>
                <c:pt idx="3354">
                  <c:v>939</c:v>
                </c:pt>
                <c:pt idx="3355">
                  <c:v>933</c:v>
                </c:pt>
                <c:pt idx="3356">
                  <c:v>1037</c:v>
                </c:pt>
                <c:pt idx="3357">
                  <c:v>1334</c:v>
                </c:pt>
                <c:pt idx="3358">
                  <c:v>1035</c:v>
                </c:pt>
                <c:pt idx="3359">
                  <c:v>1064</c:v>
                </c:pt>
                <c:pt idx="3360">
                  <c:v>1070</c:v>
                </c:pt>
                <c:pt idx="3361">
                  <c:v>901</c:v>
                </c:pt>
                <c:pt idx="3362">
                  <c:v>919</c:v>
                </c:pt>
                <c:pt idx="3363">
                  <c:v>1939</c:v>
                </c:pt>
                <c:pt idx="3364">
                  <c:v>1092</c:v>
                </c:pt>
                <c:pt idx="3365">
                  <c:v>928</c:v>
                </c:pt>
                <c:pt idx="3366">
                  <c:v>1033</c:v>
                </c:pt>
                <c:pt idx="3367">
                  <c:v>1097</c:v>
                </c:pt>
                <c:pt idx="3368">
                  <c:v>2528</c:v>
                </c:pt>
                <c:pt idx="3369">
                  <c:v>947</c:v>
                </c:pt>
                <c:pt idx="3370">
                  <c:v>1034</c:v>
                </c:pt>
                <c:pt idx="3371">
                  <c:v>959</c:v>
                </c:pt>
                <c:pt idx="3372">
                  <c:v>1014</c:v>
                </c:pt>
                <c:pt idx="3373">
                  <c:v>972</c:v>
                </c:pt>
                <c:pt idx="3374">
                  <c:v>1044</c:v>
                </c:pt>
                <c:pt idx="3375">
                  <c:v>1029</c:v>
                </c:pt>
                <c:pt idx="3376">
                  <c:v>1088</c:v>
                </c:pt>
                <c:pt idx="3377">
                  <c:v>1365</c:v>
                </c:pt>
                <c:pt idx="3378">
                  <c:v>1431</c:v>
                </c:pt>
                <c:pt idx="3379">
                  <c:v>1018</c:v>
                </c:pt>
                <c:pt idx="3380">
                  <c:v>1002</c:v>
                </c:pt>
                <c:pt idx="3381">
                  <c:v>986</c:v>
                </c:pt>
                <c:pt idx="3382">
                  <c:v>1065</c:v>
                </c:pt>
                <c:pt idx="3383">
                  <c:v>1014</c:v>
                </c:pt>
                <c:pt idx="3384">
                  <c:v>943</c:v>
                </c:pt>
                <c:pt idx="3385">
                  <c:v>967</c:v>
                </c:pt>
                <c:pt idx="3386">
                  <c:v>1068</c:v>
                </c:pt>
                <c:pt idx="3387">
                  <c:v>1030</c:v>
                </c:pt>
                <c:pt idx="3388">
                  <c:v>1313</c:v>
                </c:pt>
                <c:pt idx="3389">
                  <c:v>946</c:v>
                </c:pt>
                <c:pt idx="3390">
                  <c:v>1085</c:v>
                </c:pt>
                <c:pt idx="3391">
                  <c:v>1039</c:v>
                </c:pt>
                <c:pt idx="3392">
                  <c:v>1062</c:v>
                </c:pt>
                <c:pt idx="3393">
                  <c:v>904</c:v>
                </c:pt>
                <c:pt idx="3394">
                  <c:v>924</c:v>
                </c:pt>
                <c:pt idx="3395">
                  <c:v>939</c:v>
                </c:pt>
                <c:pt idx="3396">
                  <c:v>909</c:v>
                </c:pt>
                <c:pt idx="3397">
                  <c:v>1409</c:v>
                </c:pt>
                <c:pt idx="3398">
                  <c:v>1068</c:v>
                </c:pt>
                <c:pt idx="3399">
                  <c:v>2124</c:v>
                </c:pt>
                <c:pt idx="3400">
                  <c:v>936</c:v>
                </c:pt>
                <c:pt idx="3401">
                  <c:v>979</c:v>
                </c:pt>
                <c:pt idx="3402">
                  <c:v>967</c:v>
                </c:pt>
                <c:pt idx="3403">
                  <c:v>1056</c:v>
                </c:pt>
                <c:pt idx="3404">
                  <c:v>934</c:v>
                </c:pt>
                <c:pt idx="3405">
                  <c:v>2086</c:v>
                </c:pt>
                <c:pt idx="3406">
                  <c:v>1022</c:v>
                </c:pt>
                <c:pt idx="3407">
                  <c:v>958</c:v>
                </c:pt>
                <c:pt idx="3408">
                  <c:v>979</c:v>
                </c:pt>
                <c:pt idx="3409">
                  <c:v>2116</c:v>
                </c:pt>
                <c:pt idx="3410">
                  <c:v>931</c:v>
                </c:pt>
                <c:pt idx="3411">
                  <c:v>928</c:v>
                </c:pt>
                <c:pt idx="3412">
                  <c:v>900</c:v>
                </c:pt>
                <c:pt idx="3413">
                  <c:v>980</c:v>
                </c:pt>
                <c:pt idx="3414">
                  <c:v>903</c:v>
                </c:pt>
                <c:pt idx="3415">
                  <c:v>930</c:v>
                </c:pt>
                <c:pt idx="3416">
                  <c:v>1801</c:v>
                </c:pt>
                <c:pt idx="3417">
                  <c:v>921</c:v>
                </c:pt>
                <c:pt idx="3418">
                  <c:v>1013</c:v>
                </c:pt>
                <c:pt idx="3419">
                  <c:v>948</c:v>
                </c:pt>
                <c:pt idx="3420">
                  <c:v>1031</c:v>
                </c:pt>
                <c:pt idx="3421">
                  <c:v>1072</c:v>
                </c:pt>
                <c:pt idx="3422">
                  <c:v>927</c:v>
                </c:pt>
                <c:pt idx="3423">
                  <c:v>1002</c:v>
                </c:pt>
                <c:pt idx="3424">
                  <c:v>1096</c:v>
                </c:pt>
                <c:pt idx="3425">
                  <c:v>995</c:v>
                </c:pt>
                <c:pt idx="3426">
                  <c:v>1062</c:v>
                </c:pt>
                <c:pt idx="3427">
                  <c:v>950</c:v>
                </c:pt>
                <c:pt idx="3428">
                  <c:v>1018</c:v>
                </c:pt>
                <c:pt idx="3429">
                  <c:v>982</c:v>
                </c:pt>
                <c:pt idx="3430">
                  <c:v>1040</c:v>
                </c:pt>
                <c:pt idx="3431">
                  <c:v>1093</c:v>
                </c:pt>
                <c:pt idx="3432">
                  <c:v>1434</c:v>
                </c:pt>
                <c:pt idx="3433">
                  <c:v>1069</c:v>
                </c:pt>
                <c:pt idx="3434">
                  <c:v>1042</c:v>
                </c:pt>
                <c:pt idx="3435">
                  <c:v>1485</c:v>
                </c:pt>
                <c:pt idx="3436">
                  <c:v>949</c:v>
                </c:pt>
                <c:pt idx="3437">
                  <c:v>915</c:v>
                </c:pt>
                <c:pt idx="3438">
                  <c:v>1850</c:v>
                </c:pt>
                <c:pt idx="3439">
                  <c:v>920</c:v>
                </c:pt>
                <c:pt idx="3440">
                  <c:v>918</c:v>
                </c:pt>
                <c:pt idx="3441">
                  <c:v>936</c:v>
                </c:pt>
                <c:pt idx="3442">
                  <c:v>973</c:v>
                </c:pt>
                <c:pt idx="3443">
                  <c:v>965</c:v>
                </c:pt>
                <c:pt idx="3444">
                  <c:v>1025</c:v>
                </c:pt>
                <c:pt idx="3445">
                  <c:v>1075</c:v>
                </c:pt>
                <c:pt idx="3446">
                  <c:v>1040</c:v>
                </c:pt>
                <c:pt idx="3447">
                  <c:v>1321</c:v>
                </c:pt>
                <c:pt idx="3448">
                  <c:v>1059</c:v>
                </c:pt>
                <c:pt idx="3449">
                  <c:v>1022</c:v>
                </c:pt>
                <c:pt idx="3450">
                  <c:v>1838</c:v>
                </c:pt>
                <c:pt idx="3451">
                  <c:v>1040</c:v>
                </c:pt>
                <c:pt idx="3452">
                  <c:v>1356</c:v>
                </c:pt>
                <c:pt idx="3453">
                  <c:v>1085</c:v>
                </c:pt>
                <c:pt idx="3454">
                  <c:v>926</c:v>
                </c:pt>
                <c:pt idx="3455">
                  <c:v>1011</c:v>
                </c:pt>
                <c:pt idx="3456">
                  <c:v>1053</c:v>
                </c:pt>
                <c:pt idx="3457">
                  <c:v>910</c:v>
                </c:pt>
                <c:pt idx="3458">
                  <c:v>1054</c:v>
                </c:pt>
                <c:pt idx="3459">
                  <c:v>1009</c:v>
                </c:pt>
                <c:pt idx="3460">
                  <c:v>961</c:v>
                </c:pt>
                <c:pt idx="3461">
                  <c:v>1001</c:v>
                </c:pt>
                <c:pt idx="3462">
                  <c:v>1425</c:v>
                </c:pt>
                <c:pt idx="3463">
                  <c:v>988</c:v>
                </c:pt>
                <c:pt idx="3464">
                  <c:v>1413</c:v>
                </c:pt>
                <c:pt idx="3465">
                  <c:v>1096</c:v>
                </c:pt>
                <c:pt idx="3466">
                  <c:v>1081</c:v>
                </c:pt>
                <c:pt idx="3467">
                  <c:v>907</c:v>
                </c:pt>
                <c:pt idx="3468">
                  <c:v>971</c:v>
                </c:pt>
                <c:pt idx="3469">
                  <c:v>1925</c:v>
                </c:pt>
                <c:pt idx="3470">
                  <c:v>934</c:v>
                </c:pt>
                <c:pt idx="3471">
                  <c:v>999</c:v>
                </c:pt>
                <c:pt idx="3472">
                  <c:v>1436</c:v>
                </c:pt>
                <c:pt idx="3473">
                  <c:v>907</c:v>
                </c:pt>
                <c:pt idx="3474">
                  <c:v>1410</c:v>
                </c:pt>
                <c:pt idx="3475">
                  <c:v>1004</c:v>
                </c:pt>
                <c:pt idx="3476">
                  <c:v>1055</c:v>
                </c:pt>
                <c:pt idx="3477">
                  <c:v>1069</c:v>
                </c:pt>
                <c:pt idx="3478">
                  <c:v>1063</c:v>
                </c:pt>
                <c:pt idx="3479">
                  <c:v>1071</c:v>
                </c:pt>
                <c:pt idx="3480">
                  <c:v>2019</c:v>
                </c:pt>
                <c:pt idx="3481">
                  <c:v>2465</c:v>
                </c:pt>
                <c:pt idx="3482">
                  <c:v>926</c:v>
                </c:pt>
                <c:pt idx="3483">
                  <c:v>1008</c:v>
                </c:pt>
                <c:pt idx="3484">
                  <c:v>941</c:v>
                </c:pt>
                <c:pt idx="3485">
                  <c:v>1078</c:v>
                </c:pt>
                <c:pt idx="3486">
                  <c:v>1028</c:v>
                </c:pt>
                <c:pt idx="3487">
                  <c:v>981</c:v>
                </c:pt>
                <c:pt idx="3488">
                  <c:v>994</c:v>
                </c:pt>
                <c:pt idx="3489">
                  <c:v>1049</c:v>
                </c:pt>
                <c:pt idx="3490">
                  <c:v>2193</c:v>
                </c:pt>
                <c:pt idx="3491">
                  <c:v>1046</c:v>
                </c:pt>
                <c:pt idx="3492">
                  <c:v>951</c:v>
                </c:pt>
                <c:pt idx="3493">
                  <c:v>971</c:v>
                </c:pt>
                <c:pt idx="3494">
                  <c:v>908</c:v>
                </c:pt>
                <c:pt idx="3495">
                  <c:v>999</c:v>
                </c:pt>
                <c:pt idx="3496">
                  <c:v>1022</c:v>
                </c:pt>
                <c:pt idx="3497">
                  <c:v>919</c:v>
                </c:pt>
                <c:pt idx="3498">
                  <c:v>948</c:v>
                </c:pt>
                <c:pt idx="3499">
                  <c:v>944</c:v>
                </c:pt>
                <c:pt idx="3500">
                  <c:v>923</c:v>
                </c:pt>
                <c:pt idx="3501">
                  <c:v>913</c:v>
                </c:pt>
                <c:pt idx="3502">
                  <c:v>920</c:v>
                </c:pt>
                <c:pt idx="3503">
                  <c:v>1344</c:v>
                </c:pt>
                <c:pt idx="3504">
                  <c:v>911</c:v>
                </c:pt>
                <c:pt idx="3505">
                  <c:v>1015</c:v>
                </c:pt>
                <c:pt idx="3506">
                  <c:v>1081</c:v>
                </c:pt>
                <c:pt idx="3507">
                  <c:v>1957</c:v>
                </c:pt>
                <c:pt idx="3508">
                  <c:v>1090</c:v>
                </c:pt>
                <c:pt idx="3509">
                  <c:v>916</c:v>
                </c:pt>
                <c:pt idx="3510">
                  <c:v>971</c:v>
                </c:pt>
                <c:pt idx="3511">
                  <c:v>1009</c:v>
                </c:pt>
                <c:pt idx="3512">
                  <c:v>920</c:v>
                </c:pt>
                <c:pt idx="3513">
                  <c:v>1055</c:v>
                </c:pt>
                <c:pt idx="3514">
                  <c:v>1096</c:v>
                </c:pt>
                <c:pt idx="3515">
                  <c:v>1239</c:v>
                </c:pt>
                <c:pt idx="3516">
                  <c:v>1830</c:v>
                </c:pt>
                <c:pt idx="3517">
                  <c:v>921</c:v>
                </c:pt>
                <c:pt idx="3518">
                  <c:v>1092</c:v>
                </c:pt>
                <c:pt idx="3519">
                  <c:v>1024</c:v>
                </c:pt>
                <c:pt idx="3520">
                  <c:v>904</c:v>
                </c:pt>
                <c:pt idx="3521">
                  <c:v>998</c:v>
                </c:pt>
                <c:pt idx="3522">
                  <c:v>904</c:v>
                </c:pt>
                <c:pt idx="3523">
                  <c:v>1070</c:v>
                </c:pt>
                <c:pt idx="3524">
                  <c:v>2472</c:v>
                </c:pt>
                <c:pt idx="3525">
                  <c:v>948</c:v>
                </c:pt>
                <c:pt idx="3526">
                  <c:v>1024</c:v>
                </c:pt>
                <c:pt idx="3527">
                  <c:v>1017</c:v>
                </c:pt>
                <c:pt idx="3528">
                  <c:v>1053</c:v>
                </c:pt>
                <c:pt idx="3529">
                  <c:v>1096</c:v>
                </c:pt>
                <c:pt idx="3530">
                  <c:v>1015</c:v>
                </c:pt>
                <c:pt idx="3531">
                  <c:v>1026</c:v>
                </c:pt>
                <c:pt idx="3532">
                  <c:v>921</c:v>
                </c:pt>
                <c:pt idx="3533">
                  <c:v>973</c:v>
                </c:pt>
                <c:pt idx="3534">
                  <c:v>951</c:v>
                </c:pt>
                <c:pt idx="3535">
                  <c:v>1046</c:v>
                </c:pt>
                <c:pt idx="3536">
                  <c:v>1008</c:v>
                </c:pt>
                <c:pt idx="3537">
                  <c:v>1096</c:v>
                </c:pt>
                <c:pt idx="3538">
                  <c:v>2027</c:v>
                </c:pt>
                <c:pt idx="3539">
                  <c:v>1036</c:v>
                </c:pt>
                <c:pt idx="3540">
                  <c:v>1067</c:v>
                </c:pt>
                <c:pt idx="3541">
                  <c:v>997</c:v>
                </c:pt>
                <c:pt idx="3542">
                  <c:v>923</c:v>
                </c:pt>
                <c:pt idx="3543">
                  <c:v>1060</c:v>
                </c:pt>
                <c:pt idx="3544">
                  <c:v>994</c:v>
                </c:pt>
                <c:pt idx="3545">
                  <c:v>938</c:v>
                </c:pt>
                <c:pt idx="3546">
                  <c:v>954</c:v>
                </c:pt>
                <c:pt idx="3547">
                  <c:v>1234</c:v>
                </c:pt>
                <c:pt idx="3548">
                  <c:v>1077</c:v>
                </c:pt>
                <c:pt idx="3549">
                  <c:v>967</c:v>
                </c:pt>
                <c:pt idx="3550">
                  <c:v>921</c:v>
                </c:pt>
                <c:pt idx="3551">
                  <c:v>1990</c:v>
                </c:pt>
                <c:pt idx="3552">
                  <c:v>949</c:v>
                </c:pt>
                <c:pt idx="3553">
                  <c:v>1064</c:v>
                </c:pt>
                <c:pt idx="3554">
                  <c:v>1215</c:v>
                </c:pt>
                <c:pt idx="3555">
                  <c:v>980</c:v>
                </c:pt>
                <c:pt idx="3556">
                  <c:v>1032</c:v>
                </c:pt>
                <c:pt idx="3557">
                  <c:v>949</c:v>
                </c:pt>
                <c:pt idx="3558">
                  <c:v>908</c:v>
                </c:pt>
                <c:pt idx="3559">
                  <c:v>1049</c:v>
                </c:pt>
                <c:pt idx="3560">
                  <c:v>960</c:v>
                </c:pt>
                <c:pt idx="3561">
                  <c:v>1097</c:v>
                </c:pt>
                <c:pt idx="3562">
                  <c:v>1079</c:v>
                </c:pt>
                <c:pt idx="3563">
                  <c:v>1441</c:v>
                </c:pt>
                <c:pt idx="3564">
                  <c:v>924</c:v>
                </c:pt>
                <c:pt idx="3565">
                  <c:v>1089</c:v>
                </c:pt>
                <c:pt idx="3566">
                  <c:v>951</c:v>
                </c:pt>
                <c:pt idx="3567">
                  <c:v>919</c:v>
                </c:pt>
                <c:pt idx="3568">
                  <c:v>949</c:v>
                </c:pt>
                <c:pt idx="3569">
                  <c:v>904</c:v>
                </c:pt>
                <c:pt idx="3570">
                  <c:v>930</c:v>
                </c:pt>
                <c:pt idx="3571">
                  <c:v>926</c:v>
                </c:pt>
                <c:pt idx="3572">
                  <c:v>1298</c:v>
                </c:pt>
                <c:pt idx="3573">
                  <c:v>968</c:v>
                </c:pt>
                <c:pt idx="3574">
                  <c:v>1003</c:v>
                </c:pt>
                <c:pt idx="3575">
                  <c:v>1478</c:v>
                </c:pt>
                <c:pt idx="3576">
                  <c:v>923</c:v>
                </c:pt>
                <c:pt idx="3577">
                  <c:v>917</c:v>
                </c:pt>
                <c:pt idx="3578">
                  <c:v>939</c:v>
                </c:pt>
                <c:pt idx="3579">
                  <c:v>1346</c:v>
                </c:pt>
                <c:pt idx="3580">
                  <c:v>2130</c:v>
                </c:pt>
                <c:pt idx="3581">
                  <c:v>909</c:v>
                </c:pt>
                <c:pt idx="3582">
                  <c:v>975</c:v>
                </c:pt>
                <c:pt idx="3583">
                  <c:v>1018</c:v>
                </c:pt>
                <c:pt idx="3584">
                  <c:v>1067</c:v>
                </c:pt>
                <c:pt idx="3585">
                  <c:v>901</c:v>
                </c:pt>
                <c:pt idx="3586">
                  <c:v>1411</c:v>
                </c:pt>
                <c:pt idx="3587">
                  <c:v>1086</c:v>
                </c:pt>
                <c:pt idx="3588">
                  <c:v>950</c:v>
                </c:pt>
                <c:pt idx="3589">
                  <c:v>968</c:v>
                </c:pt>
                <c:pt idx="3590">
                  <c:v>1076</c:v>
                </c:pt>
                <c:pt idx="3591">
                  <c:v>1011</c:v>
                </c:pt>
                <c:pt idx="3592">
                  <c:v>1259</c:v>
                </c:pt>
                <c:pt idx="3593">
                  <c:v>1040</c:v>
                </c:pt>
                <c:pt idx="3594">
                  <c:v>913</c:v>
                </c:pt>
                <c:pt idx="3595">
                  <c:v>990</c:v>
                </c:pt>
                <c:pt idx="3596">
                  <c:v>1306</c:v>
                </c:pt>
                <c:pt idx="3597">
                  <c:v>929</c:v>
                </c:pt>
                <c:pt idx="3598">
                  <c:v>955</c:v>
                </c:pt>
                <c:pt idx="3599">
                  <c:v>1017</c:v>
                </c:pt>
                <c:pt idx="3600">
                  <c:v>2083</c:v>
                </c:pt>
                <c:pt idx="3601">
                  <c:v>1000</c:v>
                </c:pt>
                <c:pt idx="3602">
                  <c:v>925</c:v>
                </c:pt>
                <c:pt idx="3603">
                  <c:v>1063</c:v>
                </c:pt>
                <c:pt idx="3604">
                  <c:v>926</c:v>
                </c:pt>
                <c:pt idx="3605">
                  <c:v>1075</c:v>
                </c:pt>
                <c:pt idx="3606">
                  <c:v>973</c:v>
                </c:pt>
                <c:pt idx="3607">
                  <c:v>1351</c:v>
                </c:pt>
                <c:pt idx="3608">
                  <c:v>1228</c:v>
                </c:pt>
                <c:pt idx="3609">
                  <c:v>1049</c:v>
                </c:pt>
                <c:pt idx="3610">
                  <c:v>1076</c:v>
                </c:pt>
                <c:pt idx="3611">
                  <c:v>1974</c:v>
                </c:pt>
                <c:pt idx="3612">
                  <c:v>1067</c:v>
                </c:pt>
                <c:pt idx="3613">
                  <c:v>1425</c:v>
                </c:pt>
                <c:pt idx="3614">
                  <c:v>1053</c:v>
                </c:pt>
                <c:pt idx="3615">
                  <c:v>1013</c:v>
                </c:pt>
                <c:pt idx="3616">
                  <c:v>959</c:v>
                </c:pt>
                <c:pt idx="3617">
                  <c:v>1027</c:v>
                </c:pt>
                <c:pt idx="3618">
                  <c:v>991</c:v>
                </c:pt>
                <c:pt idx="3619">
                  <c:v>1343</c:v>
                </c:pt>
                <c:pt idx="3620">
                  <c:v>953</c:v>
                </c:pt>
                <c:pt idx="3621">
                  <c:v>933</c:v>
                </c:pt>
                <c:pt idx="3622">
                  <c:v>1063</c:v>
                </c:pt>
                <c:pt idx="3623">
                  <c:v>1025</c:v>
                </c:pt>
                <c:pt idx="3624">
                  <c:v>1016</c:v>
                </c:pt>
                <c:pt idx="3625">
                  <c:v>2068</c:v>
                </c:pt>
                <c:pt idx="3626">
                  <c:v>955</c:v>
                </c:pt>
                <c:pt idx="3627">
                  <c:v>1061</c:v>
                </c:pt>
                <c:pt idx="3628">
                  <c:v>934</c:v>
                </c:pt>
                <c:pt idx="3629">
                  <c:v>1096</c:v>
                </c:pt>
                <c:pt idx="3630">
                  <c:v>905</c:v>
                </c:pt>
                <c:pt idx="3631">
                  <c:v>931</c:v>
                </c:pt>
                <c:pt idx="3632">
                  <c:v>904</c:v>
                </c:pt>
                <c:pt idx="3633">
                  <c:v>985</c:v>
                </c:pt>
                <c:pt idx="3634">
                  <c:v>1047</c:v>
                </c:pt>
                <c:pt idx="3635">
                  <c:v>1289</c:v>
                </c:pt>
                <c:pt idx="3636">
                  <c:v>987</c:v>
                </c:pt>
                <c:pt idx="3637">
                  <c:v>949</c:v>
                </c:pt>
                <c:pt idx="3638">
                  <c:v>2635</c:v>
                </c:pt>
                <c:pt idx="3639">
                  <c:v>999</c:v>
                </c:pt>
                <c:pt idx="3640">
                  <c:v>1096</c:v>
                </c:pt>
                <c:pt idx="3641">
                  <c:v>1035</c:v>
                </c:pt>
                <c:pt idx="3642">
                  <c:v>990</c:v>
                </c:pt>
                <c:pt idx="3643">
                  <c:v>1883</c:v>
                </c:pt>
                <c:pt idx="3644">
                  <c:v>1823</c:v>
                </c:pt>
                <c:pt idx="3645">
                  <c:v>996</c:v>
                </c:pt>
                <c:pt idx="3646">
                  <c:v>914</c:v>
                </c:pt>
                <c:pt idx="3647">
                  <c:v>995</c:v>
                </c:pt>
                <c:pt idx="3648">
                  <c:v>935</c:v>
                </c:pt>
                <c:pt idx="3649">
                  <c:v>985</c:v>
                </c:pt>
                <c:pt idx="3650">
                  <c:v>1015</c:v>
                </c:pt>
                <c:pt idx="3651">
                  <c:v>928</c:v>
                </c:pt>
                <c:pt idx="3652">
                  <c:v>903</c:v>
                </c:pt>
                <c:pt idx="3653">
                  <c:v>920</c:v>
                </c:pt>
                <c:pt idx="3654">
                  <c:v>1093</c:v>
                </c:pt>
                <c:pt idx="3655">
                  <c:v>1015</c:v>
                </c:pt>
                <c:pt idx="3656">
                  <c:v>994</c:v>
                </c:pt>
                <c:pt idx="3657">
                  <c:v>992</c:v>
                </c:pt>
                <c:pt idx="3658">
                  <c:v>1211</c:v>
                </c:pt>
                <c:pt idx="3659">
                  <c:v>979</c:v>
                </c:pt>
                <c:pt idx="3660">
                  <c:v>1458</c:v>
                </c:pt>
                <c:pt idx="3661">
                  <c:v>953</c:v>
                </c:pt>
                <c:pt idx="3662">
                  <c:v>1061</c:v>
                </c:pt>
                <c:pt idx="3663">
                  <c:v>1065</c:v>
                </c:pt>
                <c:pt idx="3664">
                  <c:v>985</c:v>
                </c:pt>
                <c:pt idx="3665">
                  <c:v>1045</c:v>
                </c:pt>
                <c:pt idx="3666">
                  <c:v>1034</c:v>
                </c:pt>
                <c:pt idx="3667">
                  <c:v>941</c:v>
                </c:pt>
                <c:pt idx="3668">
                  <c:v>1082</c:v>
                </c:pt>
                <c:pt idx="3669">
                  <c:v>962</c:v>
                </c:pt>
                <c:pt idx="3670">
                  <c:v>1000</c:v>
                </c:pt>
                <c:pt idx="3671">
                  <c:v>1056</c:v>
                </c:pt>
                <c:pt idx="3672">
                  <c:v>1053</c:v>
                </c:pt>
                <c:pt idx="3673">
                  <c:v>1039</c:v>
                </c:pt>
                <c:pt idx="3674">
                  <c:v>1008</c:v>
                </c:pt>
                <c:pt idx="3675">
                  <c:v>994</c:v>
                </c:pt>
                <c:pt idx="3676">
                  <c:v>922</c:v>
                </c:pt>
                <c:pt idx="3677">
                  <c:v>1086</c:v>
                </c:pt>
                <c:pt idx="3678">
                  <c:v>1049</c:v>
                </c:pt>
                <c:pt idx="3679">
                  <c:v>978</c:v>
                </c:pt>
                <c:pt idx="3680">
                  <c:v>922</c:v>
                </c:pt>
                <c:pt idx="3681">
                  <c:v>1069</c:v>
                </c:pt>
                <c:pt idx="3682">
                  <c:v>1050</c:v>
                </c:pt>
                <c:pt idx="3683">
                  <c:v>1011</c:v>
                </c:pt>
                <c:pt idx="3684">
                  <c:v>925</c:v>
                </c:pt>
                <c:pt idx="3685">
                  <c:v>1044</c:v>
                </c:pt>
                <c:pt idx="3686">
                  <c:v>1209</c:v>
                </c:pt>
                <c:pt idx="3687">
                  <c:v>928</c:v>
                </c:pt>
                <c:pt idx="3688">
                  <c:v>1039</c:v>
                </c:pt>
                <c:pt idx="3689">
                  <c:v>1058</c:v>
                </c:pt>
                <c:pt idx="3690">
                  <c:v>1420</c:v>
                </c:pt>
                <c:pt idx="3691">
                  <c:v>1047</c:v>
                </c:pt>
                <c:pt idx="3692">
                  <c:v>1040</c:v>
                </c:pt>
                <c:pt idx="3693">
                  <c:v>1017</c:v>
                </c:pt>
                <c:pt idx="3694">
                  <c:v>1904</c:v>
                </c:pt>
                <c:pt idx="3695">
                  <c:v>957</c:v>
                </c:pt>
                <c:pt idx="3696">
                  <c:v>1041</c:v>
                </c:pt>
                <c:pt idx="3697">
                  <c:v>1099</c:v>
                </c:pt>
                <c:pt idx="3698">
                  <c:v>1026</c:v>
                </c:pt>
                <c:pt idx="3699">
                  <c:v>1089</c:v>
                </c:pt>
                <c:pt idx="3700">
                  <c:v>1261</c:v>
                </c:pt>
                <c:pt idx="3701">
                  <c:v>968</c:v>
                </c:pt>
                <c:pt idx="3702">
                  <c:v>2056</c:v>
                </c:pt>
                <c:pt idx="3703">
                  <c:v>1057</c:v>
                </c:pt>
                <c:pt idx="3704">
                  <c:v>1096</c:v>
                </c:pt>
                <c:pt idx="3705">
                  <c:v>903</c:v>
                </c:pt>
                <c:pt idx="3706">
                  <c:v>991</c:v>
                </c:pt>
                <c:pt idx="3707">
                  <c:v>1090</c:v>
                </c:pt>
                <c:pt idx="3708">
                  <c:v>1381</c:v>
                </c:pt>
                <c:pt idx="3709">
                  <c:v>1065</c:v>
                </c:pt>
                <c:pt idx="3710">
                  <c:v>1934</c:v>
                </c:pt>
                <c:pt idx="3711">
                  <c:v>1032</c:v>
                </c:pt>
                <c:pt idx="3712">
                  <c:v>985</c:v>
                </c:pt>
                <c:pt idx="3713">
                  <c:v>965</c:v>
                </c:pt>
                <c:pt idx="3714">
                  <c:v>1005</c:v>
                </c:pt>
                <c:pt idx="3715">
                  <c:v>1095</c:v>
                </c:pt>
                <c:pt idx="3716">
                  <c:v>1010</c:v>
                </c:pt>
                <c:pt idx="3717">
                  <c:v>957</c:v>
                </c:pt>
                <c:pt idx="3718">
                  <c:v>1084</c:v>
                </c:pt>
                <c:pt idx="3719">
                  <c:v>1050</c:v>
                </c:pt>
                <c:pt idx="3720">
                  <c:v>967</c:v>
                </c:pt>
                <c:pt idx="3721">
                  <c:v>905</c:v>
                </c:pt>
                <c:pt idx="3722">
                  <c:v>1398</c:v>
                </c:pt>
                <c:pt idx="3723">
                  <c:v>906</c:v>
                </c:pt>
                <c:pt idx="3724">
                  <c:v>1415</c:v>
                </c:pt>
                <c:pt idx="3725">
                  <c:v>1292</c:v>
                </c:pt>
                <c:pt idx="3726">
                  <c:v>1027</c:v>
                </c:pt>
                <c:pt idx="3727">
                  <c:v>1065</c:v>
                </c:pt>
                <c:pt idx="3728">
                  <c:v>1076</c:v>
                </c:pt>
                <c:pt idx="3729">
                  <c:v>947</c:v>
                </c:pt>
                <c:pt idx="3730">
                  <c:v>1431</c:v>
                </c:pt>
                <c:pt idx="3731">
                  <c:v>1065</c:v>
                </c:pt>
                <c:pt idx="3732">
                  <c:v>1892</c:v>
                </c:pt>
                <c:pt idx="3733">
                  <c:v>1027</c:v>
                </c:pt>
                <c:pt idx="3734">
                  <c:v>920</c:v>
                </c:pt>
                <c:pt idx="3735">
                  <c:v>980</c:v>
                </c:pt>
                <c:pt idx="3736">
                  <c:v>1042</c:v>
                </c:pt>
                <c:pt idx="3737">
                  <c:v>952</c:v>
                </c:pt>
                <c:pt idx="3738">
                  <c:v>1218</c:v>
                </c:pt>
                <c:pt idx="3739">
                  <c:v>1002</c:v>
                </c:pt>
                <c:pt idx="3740">
                  <c:v>1001</c:v>
                </c:pt>
                <c:pt idx="3741">
                  <c:v>1046</c:v>
                </c:pt>
                <c:pt idx="3742">
                  <c:v>1044</c:v>
                </c:pt>
                <c:pt idx="3743">
                  <c:v>1029</c:v>
                </c:pt>
                <c:pt idx="3744">
                  <c:v>951</c:v>
                </c:pt>
                <c:pt idx="3745">
                  <c:v>1053</c:v>
                </c:pt>
                <c:pt idx="3746">
                  <c:v>1030</c:v>
                </c:pt>
                <c:pt idx="3747">
                  <c:v>954</c:v>
                </c:pt>
                <c:pt idx="3748">
                  <c:v>951</c:v>
                </c:pt>
                <c:pt idx="3749">
                  <c:v>941</c:v>
                </c:pt>
                <c:pt idx="3750">
                  <c:v>969</c:v>
                </c:pt>
                <c:pt idx="3751">
                  <c:v>1066</c:v>
                </c:pt>
                <c:pt idx="3752">
                  <c:v>1277</c:v>
                </c:pt>
                <c:pt idx="3753">
                  <c:v>990</c:v>
                </c:pt>
                <c:pt idx="3754">
                  <c:v>965</c:v>
                </c:pt>
                <c:pt idx="3755">
                  <c:v>1099</c:v>
                </c:pt>
                <c:pt idx="3756">
                  <c:v>1998</c:v>
                </c:pt>
                <c:pt idx="3757">
                  <c:v>912</c:v>
                </c:pt>
                <c:pt idx="3758">
                  <c:v>905</c:v>
                </c:pt>
                <c:pt idx="3759">
                  <c:v>1051</c:v>
                </c:pt>
                <c:pt idx="3760">
                  <c:v>1076</c:v>
                </c:pt>
                <c:pt idx="3761">
                  <c:v>919</c:v>
                </c:pt>
                <c:pt idx="3762">
                  <c:v>936</c:v>
                </c:pt>
                <c:pt idx="3763">
                  <c:v>1080</c:v>
                </c:pt>
                <c:pt idx="3764">
                  <c:v>1058</c:v>
                </c:pt>
                <c:pt idx="3765">
                  <c:v>1089</c:v>
                </c:pt>
                <c:pt idx="3766">
                  <c:v>971</c:v>
                </c:pt>
                <c:pt idx="3767">
                  <c:v>926</c:v>
                </c:pt>
                <c:pt idx="3768">
                  <c:v>949</c:v>
                </c:pt>
                <c:pt idx="3769">
                  <c:v>1048</c:v>
                </c:pt>
                <c:pt idx="3770">
                  <c:v>1372</c:v>
                </c:pt>
                <c:pt idx="3771">
                  <c:v>1920</c:v>
                </c:pt>
                <c:pt idx="3772">
                  <c:v>960</c:v>
                </c:pt>
                <c:pt idx="3773">
                  <c:v>1284</c:v>
                </c:pt>
                <c:pt idx="3774">
                  <c:v>930</c:v>
                </c:pt>
                <c:pt idx="3775">
                  <c:v>972</c:v>
                </c:pt>
                <c:pt idx="3776">
                  <c:v>948</c:v>
                </c:pt>
                <c:pt idx="3777">
                  <c:v>991</c:v>
                </c:pt>
                <c:pt idx="3778">
                  <c:v>935</c:v>
                </c:pt>
                <c:pt idx="3779">
                  <c:v>960</c:v>
                </c:pt>
                <c:pt idx="3780">
                  <c:v>992</c:v>
                </c:pt>
                <c:pt idx="3781">
                  <c:v>2090</c:v>
                </c:pt>
                <c:pt idx="3782">
                  <c:v>2086</c:v>
                </c:pt>
                <c:pt idx="3783">
                  <c:v>1043</c:v>
                </c:pt>
                <c:pt idx="3784">
                  <c:v>1022</c:v>
                </c:pt>
                <c:pt idx="3785">
                  <c:v>955</c:v>
                </c:pt>
                <c:pt idx="3786">
                  <c:v>1416</c:v>
                </c:pt>
                <c:pt idx="3787">
                  <c:v>971</c:v>
                </c:pt>
                <c:pt idx="3788">
                  <c:v>1931</c:v>
                </c:pt>
                <c:pt idx="3789">
                  <c:v>950</c:v>
                </c:pt>
                <c:pt idx="3790">
                  <c:v>1325</c:v>
                </c:pt>
                <c:pt idx="3791">
                  <c:v>933</c:v>
                </c:pt>
                <c:pt idx="3792">
                  <c:v>1041</c:v>
                </c:pt>
                <c:pt idx="3793">
                  <c:v>2401</c:v>
                </c:pt>
                <c:pt idx="3794">
                  <c:v>1095</c:v>
                </c:pt>
                <c:pt idx="3795">
                  <c:v>1860</c:v>
                </c:pt>
                <c:pt idx="3796">
                  <c:v>985</c:v>
                </c:pt>
                <c:pt idx="3797">
                  <c:v>1080</c:v>
                </c:pt>
                <c:pt idx="3798">
                  <c:v>2014</c:v>
                </c:pt>
                <c:pt idx="3799">
                  <c:v>991</c:v>
                </c:pt>
                <c:pt idx="3800">
                  <c:v>957</c:v>
                </c:pt>
                <c:pt idx="3801">
                  <c:v>2115</c:v>
                </c:pt>
                <c:pt idx="3802">
                  <c:v>2904</c:v>
                </c:pt>
                <c:pt idx="3803">
                  <c:v>958</c:v>
                </c:pt>
                <c:pt idx="3804">
                  <c:v>1067</c:v>
                </c:pt>
                <c:pt idx="3805">
                  <c:v>932</c:v>
                </c:pt>
                <c:pt idx="3806">
                  <c:v>1039</c:v>
                </c:pt>
                <c:pt idx="3807">
                  <c:v>1090</c:v>
                </c:pt>
                <c:pt idx="3808">
                  <c:v>1037</c:v>
                </c:pt>
                <c:pt idx="3809">
                  <c:v>1088</c:v>
                </c:pt>
                <c:pt idx="3810">
                  <c:v>1392</c:v>
                </c:pt>
                <c:pt idx="3811">
                  <c:v>971</c:v>
                </c:pt>
                <c:pt idx="3812">
                  <c:v>2152</c:v>
                </c:pt>
                <c:pt idx="3813">
                  <c:v>993</c:v>
                </c:pt>
                <c:pt idx="3814">
                  <c:v>1488</c:v>
                </c:pt>
                <c:pt idx="3815">
                  <c:v>987</c:v>
                </c:pt>
                <c:pt idx="3816">
                  <c:v>1098</c:v>
                </c:pt>
                <c:pt idx="3817">
                  <c:v>1301</c:v>
                </c:pt>
                <c:pt idx="3818">
                  <c:v>979</c:v>
                </c:pt>
                <c:pt idx="3819">
                  <c:v>1005</c:v>
                </c:pt>
                <c:pt idx="3820">
                  <c:v>922</c:v>
                </c:pt>
                <c:pt idx="3821">
                  <c:v>1011</c:v>
                </c:pt>
                <c:pt idx="3822">
                  <c:v>916</c:v>
                </c:pt>
                <c:pt idx="3823">
                  <c:v>995</c:v>
                </c:pt>
                <c:pt idx="3824">
                  <c:v>1024</c:v>
                </c:pt>
                <c:pt idx="3825">
                  <c:v>1019</c:v>
                </c:pt>
                <c:pt idx="3826">
                  <c:v>2066</c:v>
                </c:pt>
                <c:pt idx="3827">
                  <c:v>1054</c:v>
                </c:pt>
                <c:pt idx="3828">
                  <c:v>922</c:v>
                </c:pt>
                <c:pt idx="3829">
                  <c:v>936</c:v>
                </c:pt>
                <c:pt idx="3830">
                  <c:v>1080</c:v>
                </c:pt>
                <c:pt idx="3831">
                  <c:v>1830</c:v>
                </c:pt>
                <c:pt idx="3832">
                  <c:v>1422</c:v>
                </c:pt>
                <c:pt idx="3833">
                  <c:v>1911</c:v>
                </c:pt>
                <c:pt idx="3834">
                  <c:v>1006</c:v>
                </c:pt>
                <c:pt idx="3835">
                  <c:v>1024</c:v>
                </c:pt>
                <c:pt idx="3836">
                  <c:v>1079</c:v>
                </c:pt>
                <c:pt idx="3837">
                  <c:v>983</c:v>
                </c:pt>
                <c:pt idx="3838">
                  <c:v>1013</c:v>
                </c:pt>
                <c:pt idx="3839">
                  <c:v>1348</c:v>
                </c:pt>
                <c:pt idx="3840">
                  <c:v>1406</c:v>
                </c:pt>
                <c:pt idx="3841">
                  <c:v>900</c:v>
                </c:pt>
                <c:pt idx="3842">
                  <c:v>974</c:v>
                </c:pt>
                <c:pt idx="3843">
                  <c:v>1016</c:v>
                </c:pt>
                <c:pt idx="3844">
                  <c:v>1056</c:v>
                </c:pt>
                <c:pt idx="3845">
                  <c:v>978</c:v>
                </c:pt>
                <c:pt idx="3846">
                  <c:v>1477</c:v>
                </c:pt>
                <c:pt idx="3847">
                  <c:v>1015</c:v>
                </c:pt>
                <c:pt idx="3848">
                  <c:v>997</c:v>
                </c:pt>
                <c:pt idx="3849">
                  <c:v>1207</c:v>
                </c:pt>
                <c:pt idx="3850">
                  <c:v>903</c:v>
                </c:pt>
                <c:pt idx="3851">
                  <c:v>944</c:v>
                </c:pt>
                <c:pt idx="3852">
                  <c:v>1035</c:v>
                </c:pt>
                <c:pt idx="3853">
                  <c:v>969</c:v>
                </c:pt>
                <c:pt idx="3854">
                  <c:v>1091</c:v>
                </c:pt>
                <c:pt idx="3855">
                  <c:v>1053</c:v>
                </c:pt>
                <c:pt idx="3856">
                  <c:v>1244</c:v>
                </c:pt>
                <c:pt idx="3857">
                  <c:v>1044</c:v>
                </c:pt>
                <c:pt idx="3858">
                  <c:v>1059</c:v>
                </c:pt>
                <c:pt idx="3859">
                  <c:v>1828</c:v>
                </c:pt>
                <c:pt idx="3860">
                  <c:v>1059</c:v>
                </c:pt>
                <c:pt idx="3861">
                  <c:v>978</c:v>
                </c:pt>
                <c:pt idx="3862">
                  <c:v>1251</c:v>
                </c:pt>
                <c:pt idx="3863">
                  <c:v>1025</c:v>
                </c:pt>
                <c:pt idx="3864">
                  <c:v>1041</c:v>
                </c:pt>
                <c:pt idx="3865">
                  <c:v>1056</c:v>
                </c:pt>
                <c:pt idx="3866">
                  <c:v>994</c:v>
                </c:pt>
                <c:pt idx="3867">
                  <c:v>924</c:v>
                </c:pt>
                <c:pt idx="3868">
                  <c:v>1054</c:v>
                </c:pt>
                <c:pt idx="3869">
                  <c:v>965</c:v>
                </c:pt>
                <c:pt idx="3870">
                  <c:v>945</c:v>
                </c:pt>
                <c:pt idx="3871">
                  <c:v>1017</c:v>
                </c:pt>
                <c:pt idx="3872">
                  <c:v>953</c:v>
                </c:pt>
                <c:pt idx="3873">
                  <c:v>2900</c:v>
                </c:pt>
                <c:pt idx="3874">
                  <c:v>1060</c:v>
                </c:pt>
                <c:pt idx="3875">
                  <c:v>955</c:v>
                </c:pt>
                <c:pt idx="3876">
                  <c:v>910</c:v>
                </c:pt>
                <c:pt idx="3877">
                  <c:v>1842</c:v>
                </c:pt>
                <c:pt idx="3878">
                  <c:v>1025</c:v>
                </c:pt>
                <c:pt idx="3879">
                  <c:v>932</c:v>
                </c:pt>
                <c:pt idx="3880">
                  <c:v>933</c:v>
                </c:pt>
                <c:pt idx="3881">
                  <c:v>910</c:v>
                </c:pt>
                <c:pt idx="3882">
                  <c:v>1058</c:v>
                </c:pt>
                <c:pt idx="3883">
                  <c:v>950</c:v>
                </c:pt>
                <c:pt idx="3884">
                  <c:v>903</c:v>
                </c:pt>
                <c:pt idx="3885">
                  <c:v>1008</c:v>
                </c:pt>
                <c:pt idx="3886">
                  <c:v>1072</c:v>
                </c:pt>
                <c:pt idx="3887">
                  <c:v>912</c:v>
                </c:pt>
                <c:pt idx="3888">
                  <c:v>1079</c:v>
                </c:pt>
                <c:pt idx="3889">
                  <c:v>1021</c:v>
                </c:pt>
                <c:pt idx="3890">
                  <c:v>1392</c:v>
                </c:pt>
                <c:pt idx="3891">
                  <c:v>1040</c:v>
                </c:pt>
                <c:pt idx="3892">
                  <c:v>927</c:v>
                </c:pt>
                <c:pt idx="3893">
                  <c:v>1026</c:v>
                </c:pt>
                <c:pt idx="3894">
                  <c:v>1014</c:v>
                </c:pt>
                <c:pt idx="3895">
                  <c:v>980</c:v>
                </c:pt>
                <c:pt idx="3896">
                  <c:v>971</c:v>
                </c:pt>
                <c:pt idx="3897">
                  <c:v>1872</c:v>
                </c:pt>
                <c:pt idx="3898">
                  <c:v>970</c:v>
                </c:pt>
                <c:pt idx="3899">
                  <c:v>1094</c:v>
                </c:pt>
                <c:pt idx="3900">
                  <c:v>1202</c:v>
                </c:pt>
                <c:pt idx="3901">
                  <c:v>1089</c:v>
                </c:pt>
                <c:pt idx="3902">
                  <c:v>2195</c:v>
                </c:pt>
                <c:pt idx="3903">
                  <c:v>911</c:v>
                </c:pt>
                <c:pt idx="3904">
                  <c:v>950</c:v>
                </c:pt>
                <c:pt idx="3905">
                  <c:v>1045</c:v>
                </c:pt>
                <c:pt idx="3906">
                  <c:v>922</c:v>
                </c:pt>
                <c:pt idx="3907">
                  <c:v>979</c:v>
                </c:pt>
                <c:pt idx="3908">
                  <c:v>1018</c:v>
                </c:pt>
                <c:pt idx="3909">
                  <c:v>984</c:v>
                </c:pt>
                <c:pt idx="3910">
                  <c:v>944</c:v>
                </c:pt>
                <c:pt idx="3911">
                  <c:v>936</c:v>
                </c:pt>
                <c:pt idx="3912">
                  <c:v>1030</c:v>
                </c:pt>
                <c:pt idx="3913">
                  <c:v>922</c:v>
                </c:pt>
                <c:pt idx="3914">
                  <c:v>983</c:v>
                </c:pt>
                <c:pt idx="3915">
                  <c:v>1046</c:v>
                </c:pt>
                <c:pt idx="3916">
                  <c:v>1062</c:v>
                </c:pt>
                <c:pt idx="3917">
                  <c:v>908</c:v>
                </c:pt>
                <c:pt idx="3918">
                  <c:v>952</c:v>
                </c:pt>
                <c:pt idx="3919">
                  <c:v>1001</c:v>
                </c:pt>
                <c:pt idx="3920">
                  <c:v>1013</c:v>
                </c:pt>
                <c:pt idx="3921">
                  <c:v>947</c:v>
                </c:pt>
                <c:pt idx="3922">
                  <c:v>1016</c:v>
                </c:pt>
                <c:pt idx="3923">
                  <c:v>941</c:v>
                </c:pt>
                <c:pt idx="3924">
                  <c:v>926</c:v>
                </c:pt>
                <c:pt idx="3925">
                  <c:v>997</c:v>
                </c:pt>
                <c:pt idx="3926">
                  <c:v>938</c:v>
                </c:pt>
                <c:pt idx="3927">
                  <c:v>1225</c:v>
                </c:pt>
                <c:pt idx="3928">
                  <c:v>1012</c:v>
                </c:pt>
                <c:pt idx="3929">
                  <c:v>1378</c:v>
                </c:pt>
                <c:pt idx="3930">
                  <c:v>988</c:v>
                </c:pt>
                <c:pt idx="3931">
                  <c:v>2960</c:v>
                </c:pt>
                <c:pt idx="3932">
                  <c:v>908</c:v>
                </c:pt>
                <c:pt idx="3933">
                  <c:v>1014</c:v>
                </c:pt>
                <c:pt idx="3934">
                  <c:v>2172</c:v>
                </c:pt>
                <c:pt idx="3935">
                  <c:v>1012</c:v>
                </c:pt>
                <c:pt idx="3936">
                  <c:v>1022</c:v>
                </c:pt>
                <c:pt idx="3937">
                  <c:v>902</c:v>
                </c:pt>
                <c:pt idx="3938">
                  <c:v>1013</c:v>
                </c:pt>
                <c:pt idx="3939">
                  <c:v>1070</c:v>
                </c:pt>
                <c:pt idx="3940">
                  <c:v>980</c:v>
                </c:pt>
                <c:pt idx="3941">
                  <c:v>2898</c:v>
                </c:pt>
                <c:pt idx="3942">
                  <c:v>963</c:v>
                </c:pt>
                <c:pt idx="3943">
                  <c:v>1099</c:v>
                </c:pt>
                <c:pt idx="3944">
                  <c:v>2150</c:v>
                </c:pt>
                <c:pt idx="3945">
                  <c:v>949</c:v>
                </c:pt>
                <c:pt idx="3946">
                  <c:v>1011</c:v>
                </c:pt>
                <c:pt idx="3947">
                  <c:v>909</c:v>
                </c:pt>
                <c:pt idx="3948">
                  <c:v>1028</c:v>
                </c:pt>
                <c:pt idx="3949">
                  <c:v>1093</c:v>
                </c:pt>
                <c:pt idx="3950">
                  <c:v>1058</c:v>
                </c:pt>
                <c:pt idx="3951">
                  <c:v>1845</c:v>
                </c:pt>
                <c:pt idx="3952">
                  <c:v>1257</c:v>
                </c:pt>
                <c:pt idx="3953">
                  <c:v>1215</c:v>
                </c:pt>
                <c:pt idx="3954">
                  <c:v>1204</c:v>
                </c:pt>
                <c:pt idx="3955">
                  <c:v>1028</c:v>
                </c:pt>
                <c:pt idx="3956">
                  <c:v>1068</c:v>
                </c:pt>
                <c:pt idx="3957">
                  <c:v>999</c:v>
                </c:pt>
                <c:pt idx="3958">
                  <c:v>1003</c:v>
                </c:pt>
                <c:pt idx="3959">
                  <c:v>921</c:v>
                </c:pt>
                <c:pt idx="3960">
                  <c:v>1086</c:v>
                </c:pt>
                <c:pt idx="3961">
                  <c:v>1067</c:v>
                </c:pt>
                <c:pt idx="3962">
                  <c:v>993</c:v>
                </c:pt>
                <c:pt idx="3963">
                  <c:v>973</c:v>
                </c:pt>
                <c:pt idx="3964">
                  <c:v>1274</c:v>
                </c:pt>
                <c:pt idx="3965">
                  <c:v>2102</c:v>
                </c:pt>
                <c:pt idx="3966">
                  <c:v>914</c:v>
                </c:pt>
                <c:pt idx="3967">
                  <c:v>922</c:v>
                </c:pt>
                <c:pt idx="3968">
                  <c:v>1302</c:v>
                </c:pt>
                <c:pt idx="3969">
                  <c:v>924</c:v>
                </c:pt>
                <c:pt idx="3970">
                  <c:v>935</c:v>
                </c:pt>
                <c:pt idx="3971">
                  <c:v>905</c:v>
                </c:pt>
                <c:pt idx="3972">
                  <c:v>986</c:v>
                </c:pt>
                <c:pt idx="3973">
                  <c:v>906</c:v>
                </c:pt>
                <c:pt idx="3974">
                  <c:v>1027</c:v>
                </c:pt>
                <c:pt idx="3975">
                  <c:v>2739</c:v>
                </c:pt>
                <c:pt idx="3976">
                  <c:v>922</c:v>
                </c:pt>
                <c:pt idx="3977">
                  <c:v>1040</c:v>
                </c:pt>
                <c:pt idx="3978">
                  <c:v>2176</c:v>
                </c:pt>
                <c:pt idx="3979">
                  <c:v>977</c:v>
                </c:pt>
                <c:pt idx="3980">
                  <c:v>943</c:v>
                </c:pt>
                <c:pt idx="3981">
                  <c:v>933</c:v>
                </c:pt>
                <c:pt idx="3982">
                  <c:v>949</c:v>
                </c:pt>
                <c:pt idx="3983">
                  <c:v>946</c:v>
                </c:pt>
                <c:pt idx="3984">
                  <c:v>969</c:v>
                </c:pt>
                <c:pt idx="3985">
                  <c:v>1020</c:v>
                </c:pt>
                <c:pt idx="3986">
                  <c:v>1068</c:v>
                </c:pt>
                <c:pt idx="3987">
                  <c:v>1022</c:v>
                </c:pt>
                <c:pt idx="3988">
                  <c:v>960</c:v>
                </c:pt>
                <c:pt idx="3989">
                  <c:v>937</c:v>
                </c:pt>
                <c:pt idx="3990">
                  <c:v>923</c:v>
                </c:pt>
                <c:pt idx="3991">
                  <c:v>949</c:v>
                </c:pt>
                <c:pt idx="3992">
                  <c:v>984</c:v>
                </c:pt>
                <c:pt idx="3993">
                  <c:v>991</c:v>
                </c:pt>
                <c:pt idx="3994">
                  <c:v>995</c:v>
                </c:pt>
                <c:pt idx="3995">
                  <c:v>1061</c:v>
                </c:pt>
                <c:pt idx="3996">
                  <c:v>1873</c:v>
                </c:pt>
                <c:pt idx="3997">
                  <c:v>991</c:v>
                </c:pt>
                <c:pt idx="3998">
                  <c:v>995</c:v>
                </c:pt>
                <c:pt idx="3999">
                  <c:v>909</c:v>
                </c:pt>
                <c:pt idx="4000">
                  <c:v>1002</c:v>
                </c:pt>
                <c:pt idx="4001">
                  <c:v>1094</c:v>
                </c:pt>
                <c:pt idx="4002">
                  <c:v>1043</c:v>
                </c:pt>
                <c:pt idx="4003">
                  <c:v>1222</c:v>
                </c:pt>
                <c:pt idx="4004">
                  <c:v>940</c:v>
                </c:pt>
                <c:pt idx="4005">
                  <c:v>934</c:v>
                </c:pt>
                <c:pt idx="4006">
                  <c:v>1480</c:v>
                </c:pt>
                <c:pt idx="4007">
                  <c:v>1062</c:v>
                </c:pt>
                <c:pt idx="4008">
                  <c:v>1084</c:v>
                </c:pt>
                <c:pt idx="4009">
                  <c:v>1090</c:v>
                </c:pt>
                <c:pt idx="4010">
                  <c:v>1016</c:v>
                </c:pt>
                <c:pt idx="4011">
                  <c:v>981</c:v>
                </c:pt>
                <c:pt idx="4012">
                  <c:v>1007</c:v>
                </c:pt>
                <c:pt idx="4013">
                  <c:v>951</c:v>
                </c:pt>
                <c:pt idx="4014">
                  <c:v>1050</c:v>
                </c:pt>
                <c:pt idx="4015">
                  <c:v>946</c:v>
                </c:pt>
                <c:pt idx="4016">
                  <c:v>916</c:v>
                </c:pt>
                <c:pt idx="4017">
                  <c:v>1024</c:v>
                </c:pt>
                <c:pt idx="4018">
                  <c:v>905</c:v>
                </c:pt>
                <c:pt idx="4019">
                  <c:v>1099</c:v>
                </c:pt>
                <c:pt idx="4020">
                  <c:v>933</c:v>
                </c:pt>
                <c:pt idx="4021">
                  <c:v>1054</c:v>
                </c:pt>
                <c:pt idx="4022">
                  <c:v>1051</c:v>
                </c:pt>
                <c:pt idx="4023">
                  <c:v>981</c:v>
                </c:pt>
                <c:pt idx="4024">
                  <c:v>1016</c:v>
                </c:pt>
                <c:pt idx="4025">
                  <c:v>2133</c:v>
                </c:pt>
                <c:pt idx="4026">
                  <c:v>1018</c:v>
                </c:pt>
                <c:pt idx="4027">
                  <c:v>961</c:v>
                </c:pt>
                <c:pt idx="4028">
                  <c:v>927</c:v>
                </c:pt>
                <c:pt idx="4029">
                  <c:v>991</c:v>
                </c:pt>
                <c:pt idx="4030">
                  <c:v>1026</c:v>
                </c:pt>
                <c:pt idx="4031">
                  <c:v>1093</c:v>
                </c:pt>
                <c:pt idx="4032">
                  <c:v>912</c:v>
                </c:pt>
                <c:pt idx="4033">
                  <c:v>903</c:v>
                </c:pt>
                <c:pt idx="4034">
                  <c:v>1051</c:v>
                </c:pt>
                <c:pt idx="4035">
                  <c:v>1218</c:v>
                </c:pt>
                <c:pt idx="4036">
                  <c:v>1077</c:v>
                </c:pt>
                <c:pt idx="4037">
                  <c:v>958</c:v>
                </c:pt>
                <c:pt idx="4038">
                  <c:v>909</c:v>
                </c:pt>
                <c:pt idx="4039">
                  <c:v>1065</c:v>
                </c:pt>
                <c:pt idx="4040">
                  <c:v>1078</c:v>
                </c:pt>
                <c:pt idx="4041">
                  <c:v>910</c:v>
                </c:pt>
                <c:pt idx="4042">
                  <c:v>902</c:v>
                </c:pt>
                <c:pt idx="4043">
                  <c:v>1038</c:v>
                </c:pt>
                <c:pt idx="4044">
                  <c:v>1097</c:v>
                </c:pt>
                <c:pt idx="4045">
                  <c:v>916</c:v>
                </c:pt>
                <c:pt idx="4046">
                  <c:v>1273</c:v>
                </c:pt>
                <c:pt idx="4047">
                  <c:v>916</c:v>
                </c:pt>
                <c:pt idx="4048">
                  <c:v>1031</c:v>
                </c:pt>
                <c:pt idx="4049">
                  <c:v>1875</c:v>
                </c:pt>
                <c:pt idx="4050">
                  <c:v>993</c:v>
                </c:pt>
                <c:pt idx="4051">
                  <c:v>1079</c:v>
                </c:pt>
                <c:pt idx="4052">
                  <c:v>901</c:v>
                </c:pt>
                <c:pt idx="4053">
                  <c:v>969</c:v>
                </c:pt>
                <c:pt idx="4054">
                  <c:v>969</c:v>
                </c:pt>
                <c:pt idx="4055">
                  <c:v>953</c:v>
                </c:pt>
                <c:pt idx="4056">
                  <c:v>954</c:v>
                </c:pt>
                <c:pt idx="4057">
                  <c:v>969</c:v>
                </c:pt>
                <c:pt idx="4058">
                  <c:v>901</c:v>
                </c:pt>
                <c:pt idx="4059">
                  <c:v>1088</c:v>
                </c:pt>
                <c:pt idx="4060">
                  <c:v>943</c:v>
                </c:pt>
                <c:pt idx="4061">
                  <c:v>1085</c:v>
                </c:pt>
                <c:pt idx="4062">
                  <c:v>1961</c:v>
                </c:pt>
                <c:pt idx="4063">
                  <c:v>998</c:v>
                </c:pt>
                <c:pt idx="4064">
                  <c:v>983</c:v>
                </c:pt>
                <c:pt idx="4065">
                  <c:v>937</c:v>
                </c:pt>
                <c:pt idx="4066">
                  <c:v>1490</c:v>
                </c:pt>
                <c:pt idx="4067">
                  <c:v>1216</c:v>
                </c:pt>
                <c:pt idx="4068">
                  <c:v>904</c:v>
                </c:pt>
                <c:pt idx="4069">
                  <c:v>977</c:v>
                </c:pt>
                <c:pt idx="4070">
                  <c:v>954</c:v>
                </c:pt>
                <c:pt idx="4071">
                  <c:v>1860</c:v>
                </c:pt>
                <c:pt idx="4072">
                  <c:v>928</c:v>
                </c:pt>
                <c:pt idx="4073">
                  <c:v>1076</c:v>
                </c:pt>
                <c:pt idx="4074">
                  <c:v>1016</c:v>
                </c:pt>
                <c:pt idx="4075">
                  <c:v>1089</c:v>
                </c:pt>
                <c:pt idx="4076">
                  <c:v>1096</c:v>
                </c:pt>
                <c:pt idx="4077">
                  <c:v>900</c:v>
                </c:pt>
                <c:pt idx="4078">
                  <c:v>979</c:v>
                </c:pt>
                <c:pt idx="4079">
                  <c:v>1278</c:v>
                </c:pt>
                <c:pt idx="4080">
                  <c:v>1000</c:v>
                </c:pt>
                <c:pt idx="4081">
                  <c:v>912</c:v>
                </c:pt>
                <c:pt idx="4082">
                  <c:v>1000</c:v>
                </c:pt>
                <c:pt idx="4083">
                  <c:v>1039</c:v>
                </c:pt>
                <c:pt idx="4084">
                  <c:v>958</c:v>
                </c:pt>
                <c:pt idx="4085">
                  <c:v>1041</c:v>
                </c:pt>
                <c:pt idx="4086">
                  <c:v>957</c:v>
                </c:pt>
                <c:pt idx="4087">
                  <c:v>963</c:v>
                </c:pt>
                <c:pt idx="4088">
                  <c:v>1026</c:v>
                </c:pt>
                <c:pt idx="4089">
                  <c:v>1925</c:v>
                </c:pt>
                <c:pt idx="4090">
                  <c:v>970</c:v>
                </c:pt>
                <c:pt idx="4091">
                  <c:v>933</c:v>
                </c:pt>
                <c:pt idx="4092">
                  <c:v>1051</c:v>
                </c:pt>
                <c:pt idx="4093">
                  <c:v>1058</c:v>
                </c:pt>
                <c:pt idx="4094">
                  <c:v>1366</c:v>
                </c:pt>
                <c:pt idx="4095">
                  <c:v>1496</c:v>
                </c:pt>
                <c:pt idx="4096">
                  <c:v>1060</c:v>
                </c:pt>
                <c:pt idx="4097">
                  <c:v>1089</c:v>
                </c:pt>
                <c:pt idx="4098">
                  <c:v>1034</c:v>
                </c:pt>
                <c:pt idx="4099">
                  <c:v>932</c:v>
                </c:pt>
                <c:pt idx="4100">
                  <c:v>915</c:v>
                </c:pt>
                <c:pt idx="4101">
                  <c:v>1052</c:v>
                </c:pt>
                <c:pt idx="4102">
                  <c:v>2016</c:v>
                </c:pt>
                <c:pt idx="4103">
                  <c:v>918</c:v>
                </c:pt>
                <c:pt idx="4104">
                  <c:v>902</c:v>
                </c:pt>
                <c:pt idx="4105">
                  <c:v>973</c:v>
                </c:pt>
                <c:pt idx="4106">
                  <c:v>1010</c:v>
                </c:pt>
                <c:pt idx="4107">
                  <c:v>1086</c:v>
                </c:pt>
                <c:pt idx="4108">
                  <c:v>1078</c:v>
                </c:pt>
                <c:pt idx="4109">
                  <c:v>1042</c:v>
                </c:pt>
                <c:pt idx="4110">
                  <c:v>1066</c:v>
                </c:pt>
                <c:pt idx="4111">
                  <c:v>956</c:v>
                </c:pt>
                <c:pt idx="4112">
                  <c:v>926</c:v>
                </c:pt>
                <c:pt idx="4113">
                  <c:v>1301</c:v>
                </c:pt>
                <c:pt idx="4114">
                  <c:v>1057</c:v>
                </c:pt>
                <c:pt idx="4115">
                  <c:v>1486</c:v>
                </c:pt>
                <c:pt idx="4116">
                  <c:v>922</c:v>
                </c:pt>
                <c:pt idx="4117">
                  <c:v>1462</c:v>
                </c:pt>
                <c:pt idx="4118">
                  <c:v>931</c:v>
                </c:pt>
                <c:pt idx="4119">
                  <c:v>1093</c:v>
                </c:pt>
                <c:pt idx="4120">
                  <c:v>1030</c:v>
                </c:pt>
                <c:pt idx="4121">
                  <c:v>996</c:v>
                </c:pt>
                <c:pt idx="4122">
                  <c:v>1066</c:v>
                </c:pt>
                <c:pt idx="4123">
                  <c:v>963</c:v>
                </c:pt>
                <c:pt idx="4124">
                  <c:v>942</c:v>
                </c:pt>
                <c:pt idx="4125">
                  <c:v>947</c:v>
                </c:pt>
                <c:pt idx="4126">
                  <c:v>985</c:v>
                </c:pt>
                <c:pt idx="4127">
                  <c:v>1011</c:v>
                </c:pt>
                <c:pt idx="4128">
                  <c:v>1370</c:v>
                </c:pt>
                <c:pt idx="4129">
                  <c:v>1065</c:v>
                </c:pt>
                <c:pt idx="4130">
                  <c:v>1065</c:v>
                </c:pt>
                <c:pt idx="4131">
                  <c:v>1041</c:v>
                </c:pt>
                <c:pt idx="4132">
                  <c:v>1447</c:v>
                </c:pt>
                <c:pt idx="4133">
                  <c:v>913</c:v>
                </c:pt>
                <c:pt idx="4134">
                  <c:v>1040</c:v>
                </c:pt>
                <c:pt idx="4135">
                  <c:v>926</c:v>
                </c:pt>
                <c:pt idx="4136">
                  <c:v>930</c:v>
                </c:pt>
                <c:pt idx="4137">
                  <c:v>967</c:v>
                </c:pt>
                <c:pt idx="4138">
                  <c:v>1019</c:v>
                </c:pt>
                <c:pt idx="4139">
                  <c:v>1044</c:v>
                </c:pt>
                <c:pt idx="4140">
                  <c:v>1236</c:v>
                </c:pt>
                <c:pt idx="4141">
                  <c:v>1270</c:v>
                </c:pt>
                <c:pt idx="4142">
                  <c:v>1418</c:v>
                </c:pt>
                <c:pt idx="4143">
                  <c:v>1269</c:v>
                </c:pt>
                <c:pt idx="4144">
                  <c:v>1341</c:v>
                </c:pt>
                <c:pt idx="4145">
                  <c:v>956</c:v>
                </c:pt>
                <c:pt idx="4146">
                  <c:v>1073</c:v>
                </c:pt>
                <c:pt idx="4147">
                  <c:v>961</c:v>
                </c:pt>
                <c:pt idx="4148">
                  <c:v>1241</c:v>
                </c:pt>
                <c:pt idx="4149">
                  <c:v>954</c:v>
                </c:pt>
                <c:pt idx="4150">
                  <c:v>941</c:v>
                </c:pt>
                <c:pt idx="4151">
                  <c:v>2108</c:v>
                </c:pt>
                <c:pt idx="4152">
                  <c:v>952</c:v>
                </c:pt>
                <c:pt idx="4153">
                  <c:v>1061</c:v>
                </c:pt>
                <c:pt idx="4154">
                  <c:v>1008</c:v>
                </c:pt>
                <c:pt idx="4155">
                  <c:v>965</c:v>
                </c:pt>
                <c:pt idx="4156">
                  <c:v>1426</c:v>
                </c:pt>
                <c:pt idx="4157">
                  <c:v>1029</c:v>
                </c:pt>
                <c:pt idx="4158">
                  <c:v>1050</c:v>
                </c:pt>
                <c:pt idx="4159">
                  <c:v>1063</c:v>
                </c:pt>
                <c:pt idx="4160">
                  <c:v>1058</c:v>
                </c:pt>
                <c:pt idx="4161">
                  <c:v>938</c:v>
                </c:pt>
                <c:pt idx="4162">
                  <c:v>938</c:v>
                </c:pt>
                <c:pt idx="4163">
                  <c:v>901</c:v>
                </c:pt>
                <c:pt idx="4164">
                  <c:v>955</c:v>
                </c:pt>
                <c:pt idx="4165">
                  <c:v>972</c:v>
                </c:pt>
                <c:pt idx="4166">
                  <c:v>985</c:v>
                </c:pt>
                <c:pt idx="4167">
                  <c:v>1097</c:v>
                </c:pt>
                <c:pt idx="4168">
                  <c:v>912</c:v>
                </c:pt>
                <c:pt idx="4169">
                  <c:v>1248</c:v>
                </c:pt>
                <c:pt idx="4170">
                  <c:v>1003</c:v>
                </c:pt>
                <c:pt idx="4171">
                  <c:v>903</c:v>
                </c:pt>
                <c:pt idx="4172">
                  <c:v>1041</c:v>
                </c:pt>
                <c:pt idx="4173">
                  <c:v>986</c:v>
                </c:pt>
                <c:pt idx="4174">
                  <c:v>1076</c:v>
                </c:pt>
                <c:pt idx="4175">
                  <c:v>935</c:v>
                </c:pt>
                <c:pt idx="4176">
                  <c:v>1005</c:v>
                </c:pt>
                <c:pt idx="4177">
                  <c:v>2175</c:v>
                </c:pt>
                <c:pt idx="4178">
                  <c:v>912</c:v>
                </c:pt>
                <c:pt idx="4179">
                  <c:v>956</c:v>
                </c:pt>
                <c:pt idx="4180">
                  <c:v>1311</c:v>
                </c:pt>
                <c:pt idx="4181">
                  <c:v>1200</c:v>
                </c:pt>
                <c:pt idx="4182">
                  <c:v>1451</c:v>
                </c:pt>
                <c:pt idx="4183">
                  <c:v>931</c:v>
                </c:pt>
                <c:pt idx="4184">
                  <c:v>984</c:v>
                </c:pt>
                <c:pt idx="4185">
                  <c:v>1063</c:v>
                </c:pt>
                <c:pt idx="4186">
                  <c:v>1091</c:v>
                </c:pt>
                <c:pt idx="4187">
                  <c:v>992</c:v>
                </c:pt>
                <c:pt idx="4188">
                  <c:v>946</c:v>
                </c:pt>
                <c:pt idx="4189">
                  <c:v>946</c:v>
                </c:pt>
                <c:pt idx="4190">
                  <c:v>919</c:v>
                </c:pt>
                <c:pt idx="4191">
                  <c:v>1024</c:v>
                </c:pt>
                <c:pt idx="4192">
                  <c:v>1301</c:v>
                </c:pt>
                <c:pt idx="4193">
                  <c:v>921</c:v>
                </c:pt>
                <c:pt idx="4194">
                  <c:v>1040</c:v>
                </c:pt>
                <c:pt idx="4195">
                  <c:v>1929</c:v>
                </c:pt>
                <c:pt idx="4196">
                  <c:v>950</c:v>
                </c:pt>
                <c:pt idx="4197">
                  <c:v>1993</c:v>
                </c:pt>
                <c:pt idx="4198">
                  <c:v>1058</c:v>
                </c:pt>
                <c:pt idx="4199">
                  <c:v>973</c:v>
                </c:pt>
                <c:pt idx="4200">
                  <c:v>991</c:v>
                </c:pt>
                <c:pt idx="4201">
                  <c:v>1086</c:v>
                </c:pt>
                <c:pt idx="4202">
                  <c:v>1072</c:v>
                </c:pt>
                <c:pt idx="4203">
                  <c:v>985</c:v>
                </c:pt>
                <c:pt idx="4204">
                  <c:v>1038</c:v>
                </c:pt>
                <c:pt idx="4205">
                  <c:v>1440</c:v>
                </c:pt>
                <c:pt idx="4206">
                  <c:v>1234</c:v>
                </c:pt>
                <c:pt idx="4207">
                  <c:v>1482</c:v>
                </c:pt>
                <c:pt idx="4208">
                  <c:v>1372</c:v>
                </c:pt>
                <c:pt idx="4209">
                  <c:v>949</c:v>
                </c:pt>
                <c:pt idx="4210">
                  <c:v>1060</c:v>
                </c:pt>
                <c:pt idx="4211">
                  <c:v>909</c:v>
                </c:pt>
                <c:pt idx="4212">
                  <c:v>900</c:v>
                </c:pt>
                <c:pt idx="4213">
                  <c:v>1008</c:v>
                </c:pt>
                <c:pt idx="4214">
                  <c:v>1012</c:v>
                </c:pt>
                <c:pt idx="4215">
                  <c:v>1074</c:v>
                </c:pt>
                <c:pt idx="4216">
                  <c:v>1079</c:v>
                </c:pt>
                <c:pt idx="4217">
                  <c:v>1028</c:v>
                </c:pt>
                <c:pt idx="4218">
                  <c:v>1018</c:v>
                </c:pt>
                <c:pt idx="4219">
                  <c:v>1031</c:v>
                </c:pt>
                <c:pt idx="4220">
                  <c:v>1238</c:v>
                </c:pt>
                <c:pt idx="4221">
                  <c:v>952</c:v>
                </c:pt>
                <c:pt idx="4222">
                  <c:v>1029</c:v>
                </c:pt>
                <c:pt idx="4223">
                  <c:v>1030</c:v>
                </c:pt>
                <c:pt idx="4224">
                  <c:v>954</c:v>
                </c:pt>
                <c:pt idx="4225">
                  <c:v>1482</c:v>
                </c:pt>
                <c:pt idx="4226">
                  <c:v>948</c:v>
                </c:pt>
                <c:pt idx="4227">
                  <c:v>948</c:v>
                </c:pt>
                <c:pt idx="4228">
                  <c:v>1100</c:v>
                </c:pt>
                <c:pt idx="4229">
                  <c:v>916</c:v>
                </c:pt>
                <c:pt idx="4230">
                  <c:v>1069</c:v>
                </c:pt>
                <c:pt idx="4231">
                  <c:v>1008</c:v>
                </c:pt>
                <c:pt idx="4232">
                  <c:v>1090</c:v>
                </c:pt>
                <c:pt idx="4233">
                  <c:v>1096</c:v>
                </c:pt>
                <c:pt idx="4234">
                  <c:v>1014</c:v>
                </c:pt>
                <c:pt idx="4235">
                  <c:v>1066</c:v>
                </c:pt>
                <c:pt idx="4236">
                  <c:v>1057</c:v>
                </c:pt>
                <c:pt idx="4237">
                  <c:v>929</c:v>
                </c:pt>
                <c:pt idx="4238">
                  <c:v>978</c:v>
                </c:pt>
                <c:pt idx="4239">
                  <c:v>1009</c:v>
                </c:pt>
                <c:pt idx="4240">
                  <c:v>1035</c:v>
                </c:pt>
                <c:pt idx="4241">
                  <c:v>1089</c:v>
                </c:pt>
                <c:pt idx="4242">
                  <c:v>906</c:v>
                </c:pt>
                <c:pt idx="4243">
                  <c:v>1314</c:v>
                </c:pt>
                <c:pt idx="4244">
                  <c:v>1247</c:v>
                </c:pt>
                <c:pt idx="4245">
                  <c:v>988</c:v>
                </c:pt>
                <c:pt idx="4246">
                  <c:v>1223</c:v>
                </c:pt>
                <c:pt idx="4247">
                  <c:v>920</c:v>
                </c:pt>
                <c:pt idx="4248">
                  <c:v>1084</c:v>
                </c:pt>
                <c:pt idx="4249">
                  <c:v>1097</c:v>
                </c:pt>
                <c:pt idx="4250">
                  <c:v>948</c:v>
                </c:pt>
                <c:pt idx="4251">
                  <c:v>1022</c:v>
                </c:pt>
                <c:pt idx="4252">
                  <c:v>932</c:v>
                </c:pt>
                <c:pt idx="4253">
                  <c:v>1002</c:v>
                </c:pt>
                <c:pt idx="4254">
                  <c:v>973</c:v>
                </c:pt>
                <c:pt idx="4255">
                  <c:v>987</c:v>
                </c:pt>
                <c:pt idx="4256">
                  <c:v>1021</c:v>
                </c:pt>
                <c:pt idx="4257">
                  <c:v>1878</c:v>
                </c:pt>
                <c:pt idx="4258">
                  <c:v>1418</c:v>
                </c:pt>
                <c:pt idx="4259">
                  <c:v>928</c:v>
                </c:pt>
                <c:pt idx="4260">
                  <c:v>934</c:v>
                </c:pt>
                <c:pt idx="4261">
                  <c:v>1022</c:v>
                </c:pt>
                <c:pt idx="4262">
                  <c:v>1036</c:v>
                </c:pt>
                <c:pt idx="4263">
                  <c:v>916</c:v>
                </c:pt>
                <c:pt idx="4264">
                  <c:v>917</c:v>
                </c:pt>
                <c:pt idx="4265">
                  <c:v>2053</c:v>
                </c:pt>
                <c:pt idx="4266">
                  <c:v>956</c:v>
                </c:pt>
                <c:pt idx="4267">
                  <c:v>989</c:v>
                </c:pt>
                <c:pt idx="4268">
                  <c:v>2097</c:v>
                </c:pt>
                <c:pt idx="4269">
                  <c:v>1017</c:v>
                </c:pt>
                <c:pt idx="4270">
                  <c:v>1438</c:v>
                </c:pt>
                <c:pt idx="4271">
                  <c:v>1089</c:v>
                </c:pt>
                <c:pt idx="4272">
                  <c:v>1076</c:v>
                </c:pt>
                <c:pt idx="4273">
                  <c:v>962</c:v>
                </c:pt>
                <c:pt idx="4274">
                  <c:v>1079</c:v>
                </c:pt>
                <c:pt idx="4275">
                  <c:v>946</c:v>
                </c:pt>
                <c:pt idx="4276">
                  <c:v>1063</c:v>
                </c:pt>
                <c:pt idx="4277">
                  <c:v>1029</c:v>
                </c:pt>
                <c:pt idx="4278">
                  <c:v>913</c:v>
                </c:pt>
                <c:pt idx="4279">
                  <c:v>944</c:v>
                </c:pt>
                <c:pt idx="4280">
                  <c:v>911</c:v>
                </c:pt>
                <c:pt idx="4281">
                  <c:v>1032</c:v>
                </c:pt>
                <c:pt idx="4282">
                  <c:v>942</c:v>
                </c:pt>
                <c:pt idx="4283">
                  <c:v>948</c:v>
                </c:pt>
                <c:pt idx="4284">
                  <c:v>975</c:v>
                </c:pt>
                <c:pt idx="4285">
                  <c:v>917</c:v>
                </c:pt>
                <c:pt idx="4286">
                  <c:v>1017</c:v>
                </c:pt>
                <c:pt idx="4287">
                  <c:v>935</c:v>
                </c:pt>
                <c:pt idx="4288">
                  <c:v>974</c:v>
                </c:pt>
                <c:pt idx="4289">
                  <c:v>973</c:v>
                </c:pt>
                <c:pt idx="4290">
                  <c:v>904</c:v>
                </c:pt>
                <c:pt idx="4291">
                  <c:v>911</c:v>
                </c:pt>
                <c:pt idx="4292">
                  <c:v>1242</c:v>
                </c:pt>
                <c:pt idx="4293">
                  <c:v>950</c:v>
                </c:pt>
                <c:pt idx="4294">
                  <c:v>981</c:v>
                </c:pt>
                <c:pt idx="4295">
                  <c:v>959</c:v>
                </c:pt>
                <c:pt idx="4296">
                  <c:v>1080</c:v>
                </c:pt>
                <c:pt idx="4297">
                  <c:v>903</c:v>
                </c:pt>
                <c:pt idx="4298">
                  <c:v>983</c:v>
                </c:pt>
                <c:pt idx="4299">
                  <c:v>2177</c:v>
                </c:pt>
                <c:pt idx="4300">
                  <c:v>968</c:v>
                </c:pt>
                <c:pt idx="4301">
                  <c:v>956</c:v>
                </c:pt>
                <c:pt idx="4302">
                  <c:v>1060</c:v>
                </c:pt>
                <c:pt idx="4303">
                  <c:v>1043</c:v>
                </c:pt>
                <c:pt idx="4304">
                  <c:v>942</c:v>
                </c:pt>
                <c:pt idx="4305">
                  <c:v>981</c:v>
                </c:pt>
                <c:pt idx="4306">
                  <c:v>1051</c:v>
                </c:pt>
                <c:pt idx="4307">
                  <c:v>1037</c:v>
                </c:pt>
                <c:pt idx="4308">
                  <c:v>929</c:v>
                </c:pt>
                <c:pt idx="4309">
                  <c:v>961</c:v>
                </c:pt>
                <c:pt idx="4310">
                  <c:v>953</c:v>
                </c:pt>
                <c:pt idx="4311">
                  <c:v>1006</c:v>
                </c:pt>
                <c:pt idx="4312">
                  <c:v>909</c:v>
                </c:pt>
                <c:pt idx="4313">
                  <c:v>1033</c:v>
                </c:pt>
                <c:pt idx="4314">
                  <c:v>1001</c:v>
                </c:pt>
                <c:pt idx="4315">
                  <c:v>1283</c:v>
                </c:pt>
                <c:pt idx="4316">
                  <c:v>1013</c:v>
                </c:pt>
                <c:pt idx="4317">
                  <c:v>962</c:v>
                </c:pt>
                <c:pt idx="4318">
                  <c:v>1050</c:v>
                </c:pt>
                <c:pt idx="4319">
                  <c:v>1099</c:v>
                </c:pt>
                <c:pt idx="4320">
                  <c:v>1387</c:v>
                </c:pt>
                <c:pt idx="4321">
                  <c:v>924</c:v>
                </c:pt>
                <c:pt idx="4322">
                  <c:v>915</c:v>
                </c:pt>
                <c:pt idx="4323">
                  <c:v>2530</c:v>
                </c:pt>
                <c:pt idx="4324">
                  <c:v>965</c:v>
                </c:pt>
                <c:pt idx="4325">
                  <c:v>1080</c:v>
                </c:pt>
                <c:pt idx="4326">
                  <c:v>958</c:v>
                </c:pt>
                <c:pt idx="4327">
                  <c:v>1014</c:v>
                </c:pt>
                <c:pt idx="4328">
                  <c:v>1061</c:v>
                </c:pt>
                <c:pt idx="4329">
                  <c:v>1051</c:v>
                </c:pt>
                <c:pt idx="4330">
                  <c:v>985</c:v>
                </c:pt>
                <c:pt idx="4331">
                  <c:v>1048</c:v>
                </c:pt>
                <c:pt idx="4332">
                  <c:v>1457</c:v>
                </c:pt>
                <c:pt idx="4333">
                  <c:v>1076</c:v>
                </c:pt>
                <c:pt idx="4334">
                  <c:v>1071</c:v>
                </c:pt>
                <c:pt idx="4335">
                  <c:v>1086</c:v>
                </c:pt>
                <c:pt idx="4336">
                  <c:v>1080</c:v>
                </c:pt>
                <c:pt idx="4337">
                  <c:v>1061</c:v>
                </c:pt>
                <c:pt idx="4338">
                  <c:v>1049</c:v>
                </c:pt>
                <c:pt idx="4339">
                  <c:v>975</c:v>
                </c:pt>
                <c:pt idx="4340">
                  <c:v>1092</c:v>
                </c:pt>
                <c:pt idx="4341">
                  <c:v>1090</c:v>
                </c:pt>
                <c:pt idx="4342">
                  <c:v>950</c:v>
                </c:pt>
                <c:pt idx="4343">
                  <c:v>1045</c:v>
                </c:pt>
                <c:pt idx="4344">
                  <c:v>903</c:v>
                </c:pt>
                <c:pt idx="4345">
                  <c:v>1072</c:v>
                </c:pt>
                <c:pt idx="4346">
                  <c:v>980</c:v>
                </c:pt>
                <c:pt idx="4347">
                  <c:v>1021</c:v>
                </c:pt>
                <c:pt idx="4348">
                  <c:v>1073</c:v>
                </c:pt>
                <c:pt idx="4349">
                  <c:v>1408</c:v>
                </c:pt>
                <c:pt idx="4350">
                  <c:v>930</c:v>
                </c:pt>
                <c:pt idx="4351">
                  <c:v>1014</c:v>
                </c:pt>
                <c:pt idx="4352">
                  <c:v>1306</c:v>
                </c:pt>
                <c:pt idx="4353">
                  <c:v>1480</c:v>
                </c:pt>
                <c:pt idx="4354">
                  <c:v>908</c:v>
                </c:pt>
                <c:pt idx="4355">
                  <c:v>1482</c:v>
                </c:pt>
                <c:pt idx="4356">
                  <c:v>943</c:v>
                </c:pt>
                <c:pt idx="4357">
                  <c:v>948</c:v>
                </c:pt>
                <c:pt idx="4358">
                  <c:v>973</c:v>
                </c:pt>
                <c:pt idx="4359">
                  <c:v>1377</c:v>
                </c:pt>
                <c:pt idx="4360">
                  <c:v>1057</c:v>
                </c:pt>
                <c:pt idx="4361">
                  <c:v>907</c:v>
                </c:pt>
                <c:pt idx="4362">
                  <c:v>968</c:v>
                </c:pt>
                <c:pt idx="4363">
                  <c:v>1033</c:v>
                </c:pt>
                <c:pt idx="4364">
                  <c:v>2169</c:v>
                </c:pt>
                <c:pt idx="4365">
                  <c:v>1000</c:v>
                </c:pt>
                <c:pt idx="4366">
                  <c:v>904</c:v>
                </c:pt>
                <c:pt idx="4367">
                  <c:v>907</c:v>
                </c:pt>
                <c:pt idx="4368">
                  <c:v>969</c:v>
                </c:pt>
                <c:pt idx="4369">
                  <c:v>1028</c:v>
                </c:pt>
                <c:pt idx="4370">
                  <c:v>1076</c:v>
                </c:pt>
                <c:pt idx="4371">
                  <c:v>1424</c:v>
                </c:pt>
                <c:pt idx="4372">
                  <c:v>917</c:v>
                </c:pt>
                <c:pt idx="4373">
                  <c:v>922</c:v>
                </c:pt>
                <c:pt idx="4374">
                  <c:v>994</c:v>
                </c:pt>
                <c:pt idx="4375">
                  <c:v>1376</c:v>
                </c:pt>
                <c:pt idx="4376">
                  <c:v>1061</c:v>
                </c:pt>
                <c:pt idx="4377">
                  <c:v>1061</c:v>
                </c:pt>
                <c:pt idx="4378">
                  <c:v>989</c:v>
                </c:pt>
                <c:pt idx="4379">
                  <c:v>935</c:v>
                </c:pt>
                <c:pt idx="4380">
                  <c:v>975</c:v>
                </c:pt>
                <c:pt idx="4381">
                  <c:v>1016</c:v>
                </c:pt>
                <c:pt idx="4382">
                  <c:v>1038</c:v>
                </c:pt>
                <c:pt idx="4383">
                  <c:v>970</c:v>
                </c:pt>
                <c:pt idx="4384">
                  <c:v>1219</c:v>
                </c:pt>
                <c:pt idx="4385">
                  <c:v>1030</c:v>
                </c:pt>
                <c:pt idx="4386">
                  <c:v>1062</c:v>
                </c:pt>
                <c:pt idx="4387">
                  <c:v>980</c:v>
                </c:pt>
                <c:pt idx="4388">
                  <c:v>1079</c:v>
                </c:pt>
                <c:pt idx="4389">
                  <c:v>1084</c:v>
                </c:pt>
                <c:pt idx="4390">
                  <c:v>1017</c:v>
                </c:pt>
                <c:pt idx="4391">
                  <c:v>1040</c:v>
                </c:pt>
                <c:pt idx="4392">
                  <c:v>1095</c:v>
                </c:pt>
                <c:pt idx="4393">
                  <c:v>1061</c:v>
                </c:pt>
                <c:pt idx="4394">
                  <c:v>966</c:v>
                </c:pt>
                <c:pt idx="4395">
                  <c:v>1031</c:v>
                </c:pt>
                <c:pt idx="4396">
                  <c:v>935</c:v>
                </c:pt>
                <c:pt idx="4397">
                  <c:v>941</c:v>
                </c:pt>
                <c:pt idx="4398">
                  <c:v>1093</c:v>
                </c:pt>
                <c:pt idx="4399">
                  <c:v>974</c:v>
                </c:pt>
                <c:pt idx="4400">
                  <c:v>1050</c:v>
                </c:pt>
                <c:pt idx="4401">
                  <c:v>1352</c:v>
                </c:pt>
                <c:pt idx="4402">
                  <c:v>1059</c:v>
                </c:pt>
                <c:pt idx="4403">
                  <c:v>954</c:v>
                </c:pt>
                <c:pt idx="4404">
                  <c:v>1057</c:v>
                </c:pt>
                <c:pt idx="4405">
                  <c:v>946</c:v>
                </c:pt>
                <c:pt idx="4406">
                  <c:v>1069</c:v>
                </c:pt>
                <c:pt idx="4407">
                  <c:v>1812</c:v>
                </c:pt>
                <c:pt idx="4408">
                  <c:v>1073</c:v>
                </c:pt>
                <c:pt idx="4409">
                  <c:v>2146</c:v>
                </c:pt>
                <c:pt idx="4410">
                  <c:v>1041</c:v>
                </c:pt>
                <c:pt idx="4411">
                  <c:v>1070</c:v>
                </c:pt>
                <c:pt idx="4412">
                  <c:v>2148</c:v>
                </c:pt>
                <c:pt idx="4413">
                  <c:v>1819</c:v>
                </c:pt>
                <c:pt idx="4414">
                  <c:v>933</c:v>
                </c:pt>
                <c:pt idx="4415">
                  <c:v>903</c:v>
                </c:pt>
                <c:pt idx="4416">
                  <c:v>953</c:v>
                </c:pt>
                <c:pt idx="4417">
                  <c:v>1011</c:v>
                </c:pt>
                <c:pt idx="4418">
                  <c:v>912</c:v>
                </c:pt>
                <c:pt idx="4419">
                  <c:v>1049</c:v>
                </c:pt>
                <c:pt idx="4420">
                  <c:v>1074</c:v>
                </c:pt>
                <c:pt idx="4421">
                  <c:v>1069</c:v>
                </c:pt>
                <c:pt idx="4422">
                  <c:v>1065</c:v>
                </c:pt>
                <c:pt idx="4423">
                  <c:v>1392</c:v>
                </c:pt>
                <c:pt idx="4424">
                  <c:v>1480</c:v>
                </c:pt>
                <c:pt idx="4425">
                  <c:v>959</c:v>
                </c:pt>
                <c:pt idx="4426">
                  <c:v>1231</c:v>
                </c:pt>
                <c:pt idx="4427">
                  <c:v>907</c:v>
                </c:pt>
                <c:pt idx="4428">
                  <c:v>1046</c:v>
                </c:pt>
                <c:pt idx="4429">
                  <c:v>1030</c:v>
                </c:pt>
                <c:pt idx="4430">
                  <c:v>1398</c:v>
                </c:pt>
                <c:pt idx="4431">
                  <c:v>937</c:v>
                </c:pt>
                <c:pt idx="4432">
                  <c:v>1100</c:v>
                </c:pt>
                <c:pt idx="4433">
                  <c:v>1210</c:v>
                </c:pt>
                <c:pt idx="4434">
                  <c:v>908</c:v>
                </c:pt>
                <c:pt idx="4435">
                  <c:v>1023</c:v>
                </c:pt>
                <c:pt idx="4436">
                  <c:v>1386</c:v>
                </c:pt>
                <c:pt idx="4437">
                  <c:v>1985</c:v>
                </c:pt>
                <c:pt idx="4438">
                  <c:v>916</c:v>
                </c:pt>
                <c:pt idx="4439">
                  <c:v>1418</c:v>
                </c:pt>
                <c:pt idx="4440">
                  <c:v>1036</c:v>
                </c:pt>
                <c:pt idx="4441">
                  <c:v>913</c:v>
                </c:pt>
                <c:pt idx="4442">
                  <c:v>1473</c:v>
                </c:pt>
                <c:pt idx="4443">
                  <c:v>1035</c:v>
                </c:pt>
                <c:pt idx="4444">
                  <c:v>1090</c:v>
                </c:pt>
                <c:pt idx="4445">
                  <c:v>999</c:v>
                </c:pt>
                <c:pt idx="4446">
                  <c:v>903</c:v>
                </c:pt>
                <c:pt idx="4447">
                  <c:v>919</c:v>
                </c:pt>
                <c:pt idx="4448">
                  <c:v>1100</c:v>
                </c:pt>
                <c:pt idx="4449">
                  <c:v>1850</c:v>
                </c:pt>
                <c:pt idx="4450">
                  <c:v>1431</c:v>
                </c:pt>
                <c:pt idx="4451">
                  <c:v>1389</c:v>
                </c:pt>
                <c:pt idx="4452">
                  <c:v>915</c:v>
                </c:pt>
                <c:pt idx="4453">
                  <c:v>1030</c:v>
                </c:pt>
                <c:pt idx="4454">
                  <c:v>950</c:v>
                </c:pt>
                <c:pt idx="4455">
                  <c:v>1069</c:v>
                </c:pt>
                <c:pt idx="4456">
                  <c:v>1256</c:v>
                </c:pt>
                <c:pt idx="4457">
                  <c:v>951</c:v>
                </c:pt>
                <c:pt idx="4458">
                  <c:v>987</c:v>
                </c:pt>
                <c:pt idx="4459">
                  <c:v>1027</c:v>
                </c:pt>
                <c:pt idx="4460">
                  <c:v>1027</c:v>
                </c:pt>
                <c:pt idx="4461">
                  <c:v>985</c:v>
                </c:pt>
                <c:pt idx="4462">
                  <c:v>926</c:v>
                </c:pt>
                <c:pt idx="4463">
                  <c:v>1077</c:v>
                </c:pt>
                <c:pt idx="4464">
                  <c:v>1063</c:v>
                </c:pt>
                <c:pt idx="4465">
                  <c:v>908</c:v>
                </c:pt>
                <c:pt idx="4466">
                  <c:v>977</c:v>
                </c:pt>
                <c:pt idx="4467">
                  <c:v>1057</c:v>
                </c:pt>
                <c:pt idx="4468">
                  <c:v>949</c:v>
                </c:pt>
                <c:pt idx="4469">
                  <c:v>1017</c:v>
                </c:pt>
                <c:pt idx="4470">
                  <c:v>964</c:v>
                </c:pt>
                <c:pt idx="4471">
                  <c:v>1060</c:v>
                </c:pt>
                <c:pt idx="4472">
                  <c:v>958</c:v>
                </c:pt>
                <c:pt idx="4473">
                  <c:v>1075</c:v>
                </c:pt>
                <c:pt idx="4474">
                  <c:v>1093</c:v>
                </c:pt>
                <c:pt idx="4475">
                  <c:v>1029</c:v>
                </c:pt>
                <c:pt idx="4476">
                  <c:v>998</c:v>
                </c:pt>
                <c:pt idx="4477">
                  <c:v>973</c:v>
                </c:pt>
                <c:pt idx="4478">
                  <c:v>1041</c:v>
                </c:pt>
                <c:pt idx="4479">
                  <c:v>2148</c:v>
                </c:pt>
                <c:pt idx="4480">
                  <c:v>1070</c:v>
                </c:pt>
                <c:pt idx="4481">
                  <c:v>998</c:v>
                </c:pt>
                <c:pt idx="4482">
                  <c:v>1026</c:v>
                </c:pt>
                <c:pt idx="4483">
                  <c:v>1456</c:v>
                </c:pt>
                <c:pt idx="4484">
                  <c:v>926</c:v>
                </c:pt>
                <c:pt idx="4485">
                  <c:v>979</c:v>
                </c:pt>
                <c:pt idx="4486">
                  <c:v>932</c:v>
                </c:pt>
                <c:pt idx="4487">
                  <c:v>1203</c:v>
                </c:pt>
                <c:pt idx="4488">
                  <c:v>1069</c:v>
                </c:pt>
                <c:pt idx="4489">
                  <c:v>1088</c:v>
                </c:pt>
                <c:pt idx="4490">
                  <c:v>1030</c:v>
                </c:pt>
                <c:pt idx="4491">
                  <c:v>920</c:v>
                </c:pt>
                <c:pt idx="4492">
                  <c:v>1497</c:v>
                </c:pt>
                <c:pt idx="4493">
                  <c:v>1004</c:v>
                </c:pt>
                <c:pt idx="4494">
                  <c:v>978</c:v>
                </c:pt>
                <c:pt idx="4495">
                  <c:v>1216</c:v>
                </c:pt>
                <c:pt idx="4496">
                  <c:v>923</c:v>
                </c:pt>
                <c:pt idx="4497">
                  <c:v>1061</c:v>
                </c:pt>
                <c:pt idx="4498">
                  <c:v>1006</c:v>
                </c:pt>
                <c:pt idx="4499">
                  <c:v>1028</c:v>
                </c:pt>
                <c:pt idx="4500">
                  <c:v>931</c:v>
                </c:pt>
                <c:pt idx="4501">
                  <c:v>1088</c:v>
                </c:pt>
                <c:pt idx="4502">
                  <c:v>945</c:v>
                </c:pt>
                <c:pt idx="4503">
                  <c:v>1042</c:v>
                </c:pt>
                <c:pt idx="4504">
                  <c:v>1042</c:v>
                </c:pt>
                <c:pt idx="4505">
                  <c:v>964</c:v>
                </c:pt>
                <c:pt idx="4506">
                  <c:v>1027</c:v>
                </c:pt>
                <c:pt idx="4507">
                  <c:v>2033</c:v>
                </c:pt>
                <c:pt idx="4508">
                  <c:v>1258</c:v>
                </c:pt>
                <c:pt idx="4509">
                  <c:v>1074</c:v>
                </c:pt>
                <c:pt idx="4510">
                  <c:v>1366</c:v>
                </c:pt>
                <c:pt idx="4511">
                  <c:v>995</c:v>
                </c:pt>
                <c:pt idx="4512">
                  <c:v>1017</c:v>
                </c:pt>
                <c:pt idx="4513">
                  <c:v>1271</c:v>
                </c:pt>
                <c:pt idx="4514">
                  <c:v>1089</c:v>
                </c:pt>
                <c:pt idx="4515">
                  <c:v>1230</c:v>
                </c:pt>
                <c:pt idx="4516">
                  <c:v>1087</c:v>
                </c:pt>
                <c:pt idx="4517">
                  <c:v>900</c:v>
                </c:pt>
                <c:pt idx="4518">
                  <c:v>1241</c:v>
                </c:pt>
                <c:pt idx="4519">
                  <c:v>942</c:v>
                </c:pt>
                <c:pt idx="4520">
                  <c:v>949</c:v>
                </c:pt>
                <c:pt idx="4521">
                  <c:v>1076</c:v>
                </c:pt>
                <c:pt idx="4522">
                  <c:v>1099</c:v>
                </c:pt>
                <c:pt idx="4523">
                  <c:v>904</c:v>
                </c:pt>
                <c:pt idx="4524">
                  <c:v>1399</c:v>
                </c:pt>
                <c:pt idx="4525">
                  <c:v>1007</c:v>
                </c:pt>
                <c:pt idx="4526">
                  <c:v>1036</c:v>
                </c:pt>
                <c:pt idx="4527">
                  <c:v>923</c:v>
                </c:pt>
                <c:pt idx="4528">
                  <c:v>1097</c:v>
                </c:pt>
                <c:pt idx="4529">
                  <c:v>904</c:v>
                </c:pt>
                <c:pt idx="4530">
                  <c:v>1074</c:v>
                </c:pt>
                <c:pt idx="4531">
                  <c:v>921</c:v>
                </c:pt>
                <c:pt idx="4532">
                  <c:v>980</c:v>
                </c:pt>
                <c:pt idx="4533">
                  <c:v>1980</c:v>
                </c:pt>
                <c:pt idx="4534">
                  <c:v>1021</c:v>
                </c:pt>
                <c:pt idx="4535">
                  <c:v>1028</c:v>
                </c:pt>
                <c:pt idx="4536">
                  <c:v>1071</c:v>
                </c:pt>
                <c:pt idx="4537">
                  <c:v>1051</c:v>
                </c:pt>
                <c:pt idx="4538">
                  <c:v>937</c:v>
                </c:pt>
                <c:pt idx="4539">
                  <c:v>1085</c:v>
                </c:pt>
                <c:pt idx="4540">
                  <c:v>1077</c:v>
                </c:pt>
                <c:pt idx="4541">
                  <c:v>912</c:v>
                </c:pt>
                <c:pt idx="4542">
                  <c:v>961</c:v>
                </c:pt>
                <c:pt idx="4543">
                  <c:v>1063</c:v>
                </c:pt>
                <c:pt idx="4544">
                  <c:v>1058</c:v>
                </c:pt>
                <c:pt idx="4545">
                  <c:v>1025</c:v>
                </c:pt>
                <c:pt idx="4546">
                  <c:v>1092</c:v>
                </c:pt>
                <c:pt idx="4547">
                  <c:v>1032</c:v>
                </c:pt>
                <c:pt idx="4548">
                  <c:v>986</c:v>
                </c:pt>
                <c:pt idx="4549">
                  <c:v>1333</c:v>
                </c:pt>
                <c:pt idx="4550">
                  <c:v>1250</c:v>
                </c:pt>
                <c:pt idx="4551">
                  <c:v>965</c:v>
                </c:pt>
                <c:pt idx="4552">
                  <c:v>924</c:v>
                </c:pt>
                <c:pt idx="4553">
                  <c:v>1082</c:v>
                </c:pt>
                <c:pt idx="4554">
                  <c:v>955</c:v>
                </c:pt>
                <c:pt idx="4555">
                  <c:v>1008</c:v>
                </c:pt>
                <c:pt idx="4556">
                  <c:v>1070</c:v>
                </c:pt>
                <c:pt idx="4557">
                  <c:v>926</c:v>
                </c:pt>
                <c:pt idx="4558">
                  <c:v>993</c:v>
                </c:pt>
                <c:pt idx="4559">
                  <c:v>1096</c:v>
                </c:pt>
                <c:pt idx="4560">
                  <c:v>1086</c:v>
                </c:pt>
                <c:pt idx="4561">
                  <c:v>973</c:v>
                </c:pt>
                <c:pt idx="4562">
                  <c:v>926</c:v>
                </c:pt>
                <c:pt idx="4563">
                  <c:v>972</c:v>
                </c:pt>
                <c:pt idx="4564">
                  <c:v>1013</c:v>
                </c:pt>
                <c:pt idx="4565">
                  <c:v>983</c:v>
                </c:pt>
                <c:pt idx="4566">
                  <c:v>964</c:v>
                </c:pt>
                <c:pt idx="4567">
                  <c:v>1006</c:v>
                </c:pt>
                <c:pt idx="4568">
                  <c:v>1447</c:v>
                </c:pt>
                <c:pt idx="4569">
                  <c:v>928</c:v>
                </c:pt>
                <c:pt idx="4570">
                  <c:v>934</c:v>
                </c:pt>
                <c:pt idx="4571">
                  <c:v>1889</c:v>
                </c:pt>
                <c:pt idx="4572">
                  <c:v>2425</c:v>
                </c:pt>
                <c:pt idx="4573">
                  <c:v>1283</c:v>
                </c:pt>
                <c:pt idx="4574">
                  <c:v>934</c:v>
                </c:pt>
                <c:pt idx="4575">
                  <c:v>1410</c:v>
                </c:pt>
                <c:pt idx="4576">
                  <c:v>912</c:v>
                </c:pt>
                <c:pt idx="4577">
                  <c:v>951</c:v>
                </c:pt>
                <c:pt idx="4578">
                  <c:v>1037</c:v>
                </c:pt>
                <c:pt idx="4579">
                  <c:v>1308</c:v>
                </c:pt>
                <c:pt idx="4580">
                  <c:v>911</c:v>
                </c:pt>
                <c:pt idx="4581">
                  <c:v>1041</c:v>
                </c:pt>
                <c:pt idx="4582">
                  <c:v>1332</c:v>
                </c:pt>
                <c:pt idx="4583">
                  <c:v>1050</c:v>
                </c:pt>
                <c:pt idx="4584">
                  <c:v>999</c:v>
                </c:pt>
                <c:pt idx="4585">
                  <c:v>1395</c:v>
                </c:pt>
                <c:pt idx="4586">
                  <c:v>2093</c:v>
                </c:pt>
                <c:pt idx="4587">
                  <c:v>904</c:v>
                </c:pt>
                <c:pt idx="4588">
                  <c:v>1431</c:v>
                </c:pt>
                <c:pt idx="4589">
                  <c:v>1084</c:v>
                </c:pt>
                <c:pt idx="4590">
                  <c:v>927</c:v>
                </c:pt>
                <c:pt idx="4591">
                  <c:v>965</c:v>
                </c:pt>
                <c:pt idx="4592">
                  <c:v>1004</c:v>
                </c:pt>
                <c:pt idx="4593">
                  <c:v>906</c:v>
                </c:pt>
                <c:pt idx="4594">
                  <c:v>1421</c:v>
                </c:pt>
                <c:pt idx="4595">
                  <c:v>949</c:v>
                </c:pt>
                <c:pt idx="4596">
                  <c:v>1969</c:v>
                </c:pt>
                <c:pt idx="4597">
                  <c:v>1072</c:v>
                </c:pt>
                <c:pt idx="4598">
                  <c:v>968</c:v>
                </c:pt>
                <c:pt idx="4599">
                  <c:v>1997</c:v>
                </c:pt>
                <c:pt idx="4600">
                  <c:v>1250</c:v>
                </c:pt>
                <c:pt idx="4601">
                  <c:v>1241</c:v>
                </c:pt>
                <c:pt idx="4602">
                  <c:v>1062</c:v>
                </c:pt>
                <c:pt idx="4603">
                  <c:v>1441</c:v>
                </c:pt>
                <c:pt idx="4604">
                  <c:v>1040</c:v>
                </c:pt>
                <c:pt idx="4605">
                  <c:v>1002</c:v>
                </c:pt>
                <c:pt idx="4606">
                  <c:v>1006</c:v>
                </c:pt>
                <c:pt idx="4607">
                  <c:v>997</c:v>
                </c:pt>
                <c:pt idx="4608">
                  <c:v>1293</c:v>
                </c:pt>
                <c:pt idx="4609">
                  <c:v>2043</c:v>
                </c:pt>
                <c:pt idx="4610">
                  <c:v>1035</c:v>
                </c:pt>
                <c:pt idx="4611">
                  <c:v>967</c:v>
                </c:pt>
                <c:pt idx="4612">
                  <c:v>1371</c:v>
                </c:pt>
                <c:pt idx="4613">
                  <c:v>1025</c:v>
                </c:pt>
                <c:pt idx="4614">
                  <c:v>945</c:v>
                </c:pt>
                <c:pt idx="4615">
                  <c:v>1011</c:v>
                </c:pt>
                <c:pt idx="4616">
                  <c:v>1065</c:v>
                </c:pt>
                <c:pt idx="4617">
                  <c:v>1078</c:v>
                </c:pt>
                <c:pt idx="4618">
                  <c:v>911</c:v>
                </c:pt>
                <c:pt idx="4619">
                  <c:v>940</c:v>
                </c:pt>
                <c:pt idx="4620">
                  <c:v>1093</c:v>
                </c:pt>
                <c:pt idx="4621">
                  <c:v>1098</c:v>
                </c:pt>
                <c:pt idx="4622">
                  <c:v>975</c:v>
                </c:pt>
                <c:pt idx="4623">
                  <c:v>1068</c:v>
                </c:pt>
                <c:pt idx="4624">
                  <c:v>927</c:v>
                </c:pt>
                <c:pt idx="4625">
                  <c:v>903</c:v>
                </c:pt>
                <c:pt idx="4626">
                  <c:v>1037</c:v>
                </c:pt>
                <c:pt idx="4627">
                  <c:v>1082</c:v>
                </c:pt>
                <c:pt idx="4628">
                  <c:v>1054</c:v>
                </c:pt>
                <c:pt idx="4629">
                  <c:v>966</c:v>
                </c:pt>
                <c:pt idx="4630">
                  <c:v>960</c:v>
                </c:pt>
                <c:pt idx="4631">
                  <c:v>1038</c:v>
                </c:pt>
                <c:pt idx="4632">
                  <c:v>1020</c:v>
                </c:pt>
                <c:pt idx="4633">
                  <c:v>931</c:v>
                </c:pt>
                <c:pt idx="4634">
                  <c:v>1358</c:v>
                </c:pt>
                <c:pt idx="4635">
                  <c:v>1062</c:v>
                </c:pt>
                <c:pt idx="4636">
                  <c:v>989</c:v>
                </c:pt>
                <c:pt idx="4637">
                  <c:v>1099</c:v>
                </c:pt>
                <c:pt idx="4638">
                  <c:v>1050</c:v>
                </c:pt>
                <c:pt idx="4639">
                  <c:v>1445</c:v>
                </c:pt>
                <c:pt idx="4640">
                  <c:v>1067</c:v>
                </c:pt>
                <c:pt idx="4641">
                  <c:v>1966</c:v>
                </c:pt>
                <c:pt idx="4642">
                  <c:v>1091</c:v>
                </c:pt>
                <c:pt idx="4643">
                  <c:v>1490</c:v>
                </c:pt>
                <c:pt idx="4644">
                  <c:v>1032</c:v>
                </c:pt>
                <c:pt idx="4645">
                  <c:v>973</c:v>
                </c:pt>
                <c:pt idx="4646">
                  <c:v>991</c:v>
                </c:pt>
                <c:pt idx="4647">
                  <c:v>1089</c:v>
                </c:pt>
                <c:pt idx="4648">
                  <c:v>951</c:v>
                </c:pt>
                <c:pt idx="4649">
                  <c:v>1005</c:v>
                </c:pt>
                <c:pt idx="4650">
                  <c:v>1097</c:v>
                </c:pt>
                <c:pt idx="4651">
                  <c:v>914</c:v>
                </c:pt>
                <c:pt idx="4652">
                  <c:v>948</c:v>
                </c:pt>
                <c:pt idx="4653">
                  <c:v>922</c:v>
                </c:pt>
                <c:pt idx="4654">
                  <c:v>1013</c:v>
                </c:pt>
                <c:pt idx="4655">
                  <c:v>1249</c:v>
                </c:pt>
                <c:pt idx="4656">
                  <c:v>1017</c:v>
                </c:pt>
                <c:pt idx="4657">
                  <c:v>965</c:v>
                </c:pt>
                <c:pt idx="4658">
                  <c:v>936</c:v>
                </c:pt>
                <c:pt idx="4659">
                  <c:v>925</c:v>
                </c:pt>
                <c:pt idx="4660">
                  <c:v>1099</c:v>
                </c:pt>
                <c:pt idx="4661">
                  <c:v>1025</c:v>
                </c:pt>
                <c:pt idx="4662">
                  <c:v>1212</c:v>
                </c:pt>
                <c:pt idx="4663">
                  <c:v>1346</c:v>
                </c:pt>
                <c:pt idx="4664">
                  <c:v>1076</c:v>
                </c:pt>
                <c:pt idx="4665">
                  <c:v>986</c:v>
                </c:pt>
                <c:pt idx="4666">
                  <c:v>1487</c:v>
                </c:pt>
                <c:pt idx="4667">
                  <c:v>969</c:v>
                </c:pt>
                <c:pt idx="4668">
                  <c:v>938</c:v>
                </c:pt>
                <c:pt idx="4669">
                  <c:v>1089</c:v>
                </c:pt>
                <c:pt idx="4670">
                  <c:v>1088</c:v>
                </c:pt>
                <c:pt idx="4671">
                  <c:v>1481</c:v>
                </c:pt>
                <c:pt idx="4672">
                  <c:v>1066</c:v>
                </c:pt>
                <c:pt idx="4673">
                  <c:v>1022</c:v>
                </c:pt>
                <c:pt idx="4674">
                  <c:v>988</c:v>
                </c:pt>
                <c:pt idx="4675">
                  <c:v>985</c:v>
                </c:pt>
                <c:pt idx="4676">
                  <c:v>915</c:v>
                </c:pt>
                <c:pt idx="4677">
                  <c:v>1036</c:v>
                </c:pt>
                <c:pt idx="4678">
                  <c:v>936</c:v>
                </c:pt>
                <c:pt idx="4679">
                  <c:v>986</c:v>
                </c:pt>
                <c:pt idx="4680">
                  <c:v>1300</c:v>
                </c:pt>
                <c:pt idx="4681">
                  <c:v>2166</c:v>
                </c:pt>
                <c:pt idx="4682">
                  <c:v>1001</c:v>
                </c:pt>
                <c:pt idx="4683">
                  <c:v>933</c:v>
                </c:pt>
                <c:pt idx="4684">
                  <c:v>977</c:v>
                </c:pt>
                <c:pt idx="4685">
                  <c:v>941</c:v>
                </c:pt>
                <c:pt idx="4686">
                  <c:v>1041</c:v>
                </c:pt>
                <c:pt idx="4687">
                  <c:v>1044</c:v>
                </c:pt>
                <c:pt idx="4688">
                  <c:v>1904</c:v>
                </c:pt>
                <c:pt idx="4689">
                  <c:v>1222</c:v>
                </c:pt>
                <c:pt idx="4690">
                  <c:v>917</c:v>
                </c:pt>
                <c:pt idx="4691">
                  <c:v>1100</c:v>
                </c:pt>
                <c:pt idx="4692">
                  <c:v>1960</c:v>
                </c:pt>
                <c:pt idx="4693">
                  <c:v>1084</c:v>
                </c:pt>
                <c:pt idx="4694">
                  <c:v>985</c:v>
                </c:pt>
                <c:pt idx="4695">
                  <c:v>905</c:v>
                </c:pt>
                <c:pt idx="4696">
                  <c:v>2058</c:v>
                </c:pt>
                <c:pt idx="4697">
                  <c:v>958</c:v>
                </c:pt>
                <c:pt idx="4698">
                  <c:v>2897</c:v>
                </c:pt>
                <c:pt idx="4699">
                  <c:v>1960</c:v>
                </c:pt>
                <c:pt idx="4700">
                  <c:v>1080</c:v>
                </c:pt>
                <c:pt idx="4701">
                  <c:v>1080</c:v>
                </c:pt>
                <c:pt idx="4702">
                  <c:v>1236</c:v>
                </c:pt>
                <c:pt idx="4703">
                  <c:v>976</c:v>
                </c:pt>
                <c:pt idx="4704">
                  <c:v>1875</c:v>
                </c:pt>
                <c:pt idx="4705">
                  <c:v>938</c:v>
                </c:pt>
                <c:pt idx="4706">
                  <c:v>1035</c:v>
                </c:pt>
                <c:pt idx="4707">
                  <c:v>972</c:v>
                </c:pt>
                <c:pt idx="4708">
                  <c:v>1062</c:v>
                </c:pt>
                <c:pt idx="4709">
                  <c:v>996</c:v>
                </c:pt>
                <c:pt idx="4710">
                  <c:v>904</c:v>
                </c:pt>
                <c:pt idx="4711">
                  <c:v>981</c:v>
                </c:pt>
                <c:pt idx="4712">
                  <c:v>1973</c:v>
                </c:pt>
                <c:pt idx="4713">
                  <c:v>945</c:v>
                </c:pt>
                <c:pt idx="4714">
                  <c:v>1457</c:v>
                </c:pt>
                <c:pt idx="4715">
                  <c:v>962</c:v>
                </c:pt>
                <c:pt idx="4716">
                  <c:v>979</c:v>
                </c:pt>
                <c:pt idx="4717">
                  <c:v>977</c:v>
                </c:pt>
                <c:pt idx="4718">
                  <c:v>937</c:v>
                </c:pt>
                <c:pt idx="4719">
                  <c:v>1097</c:v>
                </c:pt>
                <c:pt idx="4720">
                  <c:v>1010</c:v>
                </c:pt>
                <c:pt idx="4721">
                  <c:v>967</c:v>
                </c:pt>
                <c:pt idx="4722">
                  <c:v>927</c:v>
                </c:pt>
                <c:pt idx="4723">
                  <c:v>1095</c:v>
                </c:pt>
                <c:pt idx="4724">
                  <c:v>2103</c:v>
                </c:pt>
                <c:pt idx="4725">
                  <c:v>919</c:v>
                </c:pt>
                <c:pt idx="4726">
                  <c:v>941</c:v>
                </c:pt>
                <c:pt idx="4727">
                  <c:v>1000</c:v>
                </c:pt>
                <c:pt idx="4728">
                  <c:v>1493</c:v>
                </c:pt>
                <c:pt idx="4729">
                  <c:v>1049</c:v>
                </c:pt>
                <c:pt idx="4730">
                  <c:v>1921</c:v>
                </c:pt>
                <c:pt idx="4731">
                  <c:v>1440</c:v>
                </c:pt>
                <c:pt idx="4732">
                  <c:v>1097</c:v>
                </c:pt>
                <c:pt idx="4733">
                  <c:v>997</c:v>
                </c:pt>
                <c:pt idx="4734">
                  <c:v>980</c:v>
                </c:pt>
                <c:pt idx="4735">
                  <c:v>1035</c:v>
                </c:pt>
                <c:pt idx="4736">
                  <c:v>1356</c:v>
                </c:pt>
                <c:pt idx="4737">
                  <c:v>1248</c:v>
                </c:pt>
                <c:pt idx="4738">
                  <c:v>973</c:v>
                </c:pt>
                <c:pt idx="4739">
                  <c:v>1097</c:v>
                </c:pt>
                <c:pt idx="4740">
                  <c:v>989</c:v>
                </c:pt>
                <c:pt idx="4741">
                  <c:v>1062</c:v>
                </c:pt>
                <c:pt idx="4742">
                  <c:v>991</c:v>
                </c:pt>
                <c:pt idx="4743">
                  <c:v>1017</c:v>
                </c:pt>
                <c:pt idx="4744">
                  <c:v>903</c:v>
                </c:pt>
                <c:pt idx="4745">
                  <c:v>1021</c:v>
                </c:pt>
                <c:pt idx="4746">
                  <c:v>1379</c:v>
                </c:pt>
                <c:pt idx="4747">
                  <c:v>971</c:v>
                </c:pt>
                <c:pt idx="4748">
                  <c:v>910</c:v>
                </c:pt>
                <c:pt idx="4749">
                  <c:v>1062</c:v>
                </c:pt>
                <c:pt idx="4750">
                  <c:v>1430</c:v>
                </c:pt>
                <c:pt idx="4751">
                  <c:v>1045</c:v>
                </c:pt>
                <c:pt idx="4752">
                  <c:v>1082</c:v>
                </c:pt>
                <c:pt idx="4753">
                  <c:v>1059</c:v>
                </c:pt>
                <c:pt idx="4754">
                  <c:v>2506</c:v>
                </c:pt>
                <c:pt idx="4755">
                  <c:v>1086</c:v>
                </c:pt>
                <c:pt idx="4756">
                  <c:v>1013</c:v>
                </c:pt>
                <c:pt idx="4757">
                  <c:v>1348</c:v>
                </c:pt>
                <c:pt idx="4758">
                  <c:v>1037</c:v>
                </c:pt>
                <c:pt idx="4759">
                  <c:v>1039</c:v>
                </c:pt>
                <c:pt idx="4760">
                  <c:v>931</c:v>
                </c:pt>
                <c:pt idx="4761">
                  <c:v>901</c:v>
                </c:pt>
                <c:pt idx="4762">
                  <c:v>1083</c:v>
                </c:pt>
                <c:pt idx="4763">
                  <c:v>1051</c:v>
                </c:pt>
                <c:pt idx="4764">
                  <c:v>941</c:v>
                </c:pt>
                <c:pt idx="4765">
                  <c:v>1912</c:v>
                </c:pt>
                <c:pt idx="4766">
                  <c:v>1077</c:v>
                </c:pt>
                <c:pt idx="4767">
                  <c:v>915</c:v>
                </c:pt>
                <c:pt idx="4768">
                  <c:v>1097</c:v>
                </c:pt>
                <c:pt idx="4769">
                  <c:v>916</c:v>
                </c:pt>
                <c:pt idx="4770">
                  <c:v>903</c:v>
                </c:pt>
                <c:pt idx="4771">
                  <c:v>933</c:v>
                </c:pt>
                <c:pt idx="4772">
                  <c:v>999</c:v>
                </c:pt>
                <c:pt idx="4773">
                  <c:v>900</c:v>
                </c:pt>
                <c:pt idx="4774">
                  <c:v>1021</c:v>
                </c:pt>
                <c:pt idx="4775">
                  <c:v>972</c:v>
                </c:pt>
                <c:pt idx="4776">
                  <c:v>968</c:v>
                </c:pt>
                <c:pt idx="4777">
                  <c:v>1026</c:v>
                </c:pt>
                <c:pt idx="4778">
                  <c:v>922</c:v>
                </c:pt>
                <c:pt idx="4779">
                  <c:v>1015</c:v>
                </c:pt>
                <c:pt idx="4780">
                  <c:v>1048</c:v>
                </c:pt>
                <c:pt idx="4781">
                  <c:v>912</c:v>
                </c:pt>
                <c:pt idx="4782">
                  <c:v>991</c:v>
                </c:pt>
                <c:pt idx="4783">
                  <c:v>1066</c:v>
                </c:pt>
                <c:pt idx="4784">
                  <c:v>1347</c:v>
                </c:pt>
                <c:pt idx="4785">
                  <c:v>954</c:v>
                </c:pt>
                <c:pt idx="4786">
                  <c:v>994</c:v>
                </c:pt>
                <c:pt idx="4787">
                  <c:v>1391</c:v>
                </c:pt>
                <c:pt idx="4788">
                  <c:v>981</c:v>
                </c:pt>
                <c:pt idx="4789">
                  <c:v>1391</c:v>
                </c:pt>
                <c:pt idx="4790">
                  <c:v>983</c:v>
                </c:pt>
                <c:pt idx="4791">
                  <c:v>1096</c:v>
                </c:pt>
                <c:pt idx="4792">
                  <c:v>923</c:v>
                </c:pt>
                <c:pt idx="4793">
                  <c:v>1020</c:v>
                </c:pt>
                <c:pt idx="4794">
                  <c:v>1043</c:v>
                </c:pt>
                <c:pt idx="4795">
                  <c:v>1005</c:v>
                </c:pt>
                <c:pt idx="4796">
                  <c:v>953</c:v>
                </c:pt>
                <c:pt idx="4797">
                  <c:v>1015</c:v>
                </c:pt>
                <c:pt idx="4798">
                  <c:v>928</c:v>
                </c:pt>
                <c:pt idx="4799">
                  <c:v>1023</c:v>
                </c:pt>
                <c:pt idx="4800">
                  <c:v>1057</c:v>
                </c:pt>
                <c:pt idx="4801">
                  <c:v>1061</c:v>
                </c:pt>
                <c:pt idx="4802">
                  <c:v>1360</c:v>
                </c:pt>
                <c:pt idx="4803">
                  <c:v>1080</c:v>
                </c:pt>
                <c:pt idx="4804">
                  <c:v>1043</c:v>
                </c:pt>
                <c:pt idx="4805">
                  <c:v>1301</c:v>
                </c:pt>
                <c:pt idx="4806">
                  <c:v>1314</c:v>
                </c:pt>
                <c:pt idx="4807">
                  <c:v>962</c:v>
                </c:pt>
                <c:pt idx="4808">
                  <c:v>1039</c:v>
                </c:pt>
                <c:pt idx="4809">
                  <c:v>1019</c:v>
                </c:pt>
                <c:pt idx="4810">
                  <c:v>1312</c:v>
                </c:pt>
                <c:pt idx="4811">
                  <c:v>2163</c:v>
                </c:pt>
                <c:pt idx="4812">
                  <c:v>947</c:v>
                </c:pt>
                <c:pt idx="4813">
                  <c:v>1059</c:v>
                </c:pt>
                <c:pt idx="4814">
                  <c:v>965</c:v>
                </c:pt>
                <c:pt idx="4815">
                  <c:v>1094</c:v>
                </c:pt>
                <c:pt idx="4816">
                  <c:v>1282</c:v>
                </c:pt>
                <c:pt idx="4817">
                  <c:v>2067</c:v>
                </c:pt>
                <c:pt idx="4818">
                  <c:v>1491</c:v>
                </c:pt>
                <c:pt idx="4819">
                  <c:v>983</c:v>
                </c:pt>
                <c:pt idx="4820">
                  <c:v>912</c:v>
                </c:pt>
                <c:pt idx="4821">
                  <c:v>2093</c:v>
                </c:pt>
                <c:pt idx="4822">
                  <c:v>1024</c:v>
                </c:pt>
                <c:pt idx="4823">
                  <c:v>1074</c:v>
                </c:pt>
                <c:pt idx="4824">
                  <c:v>975</c:v>
                </c:pt>
                <c:pt idx="4825">
                  <c:v>1422</c:v>
                </c:pt>
                <c:pt idx="4826">
                  <c:v>996</c:v>
                </c:pt>
                <c:pt idx="4827">
                  <c:v>954</c:v>
                </c:pt>
                <c:pt idx="4828">
                  <c:v>1009</c:v>
                </c:pt>
                <c:pt idx="4829">
                  <c:v>1031</c:v>
                </c:pt>
                <c:pt idx="4830">
                  <c:v>1095</c:v>
                </c:pt>
                <c:pt idx="4831">
                  <c:v>1319</c:v>
                </c:pt>
                <c:pt idx="4832">
                  <c:v>1098</c:v>
                </c:pt>
                <c:pt idx="4833">
                  <c:v>979</c:v>
                </c:pt>
                <c:pt idx="4834">
                  <c:v>955</c:v>
                </c:pt>
                <c:pt idx="4835">
                  <c:v>1050</c:v>
                </c:pt>
                <c:pt idx="4836">
                  <c:v>1093</c:v>
                </c:pt>
                <c:pt idx="4837">
                  <c:v>2069</c:v>
                </c:pt>
                <c:pt idx="4838">
                  <c:v>949</c:v>
                </c:pt>
                <c:pt idx="4839">
                  <c:v>903</c:v>
                </c:pt>
                <c:pt idx="4840">
                  <c:v>1005</c:v>
                </c:pt>
                <c:pt idx="4841">
                  <c:v>1424</c:v>
                </c:pt>
                <c:pt idx="4842">
                  <c:v>1015</c:v>
                </c:pt>
                <c:pt idx="4843">
                  <c:v>986</c:v>
                </c:pt>
                <c:pt idx="4844">
                  <c:v>1066</c:v>
                </c:pt>
                <c:pt idx="4845">
                  <c:v>1047</c:v>
                </c:pt>
                <c:pt idx="4846">
                  <c:v>1836</c:v>
                </c:pt>
                <c:pt idx="4847">
                  <c:v>969</c:v>
                </c:pt>
                <c:pt idx="4848">
                  <c:v>925</c:v>
                </c:pt>
                <c:pt idx="4849">
                  <c:v>907</c:v>
                </c:pt>
                <c:pt idx="4850">
                  <c:v>1285</c:v>
                </c:pt>
                <c:pt idx="4851">
                  <c:v>987</c:v>
                </c:pt>
                <c:pt idx="4852">
                  <c:v>1013</c:v>
                </c:pt>
                <c:pt idx="4853">
                  <c:v>916</c:v>
                </c:pt>
                <c:pt idx="4854">
                  <c:v>1087</c:v>
                </c:pt>
                <c:pt idx="4855">
                  <c:v>1061</c:v>
                </c:pt>
                <c:pt idx="4856">
                  <c:v>1028</c:v>
                </c:pt>
                <c:pt idx="4857">
                  <c:v>908</c:v>
                </c:pt>
                <c:pt idx="4858">
                  <c:v>927</c:v>
                </c:pt>
                <c:pt idx="4859">
                  <c:v>1848</c:v>
                </c:pt>
                <c:pt idx="4860">
                  <c:v>1026</c:v>
                </c:pt>
                <c:pt idx="4861">
                  <c:v>1444</c:v>
                </c:pt>
                <c:pt idx="4862">
                  <c:v>1019</c:v>
                </c:pt>
                <c:pt idx="4863">
                  <c:v>992</c:v>
                </c:pt>
                <c:pt idx="4864">
                  <c:v>972</c:v>
                </c:pt>
                <c:pt idx="4865">
                  <c:v>1058</c:v>
                </c:pt>
                <c:pt idx="4866">
                  <c:v>1329</c:v>
                </c:pt>
                <c:pt idx="4867">
                  <c:v>912</c:v>
                </c:pt>
                <c:pt idx="4868">
                  <c:v>992</c:v>
                </c:pt>
                <c:pt idx="4869">
                  <c:v>1042</c:v>
                </c:pt>
                <c:pt idx="4870">
                  <c:v>905</c:v>
                </c:pt>
                <c:pt idx="4871">
                  <c:v>990</c:v>
                </c:pt>
                <c:pt idx="4872">
                  <c:v>954</c:v>
                </c:pt>
                <c:pt idx="4873">
                  <c:v>1277</c:v>
                </c:pt>
                <c:pt idx="4874">
                  <c:v>988</c:v>
                </c:pt>
                <c:pt idx="4875">
                  <c:v>909</c:v>
                </c:pt>
                <c:pt idx="4876">
                  <c:v>1803</c:v>
                </c:pt>
                <c:pt idx="4877">
                  <c:v>1076</c:v>
                </c:pt>
                <c:pt idx="4878">
                  <c:v>2632</c:v>
                </c:pt>
                <c:pt idx="4879">
                  <c:v>1064</c:v>
                </c:pt>
                <c:pt idx="4880">
                  <c:v>974</c:v>
                </c:pt>
                <c:pt idx="4881">
                  <c:v>1203</c:v>
                </c:pt>
                <c:pt idx="4882">
                  <c:v>929</c:v>
                </c:pt>
                <c:pt idx="4883">
                  <c:v>986</c:v>
                </c:pt>
                <c:pt idx="4884">
                  <c:v>1058</c:v>
                </c:pt>
                <c:pt idx="4885">
                  <c:v>1029</c:v>
                </c:pt>
                <c:pt idx="4886">
                  <c:v>1031</c:v>
                </c:pt>
                <c:pt idx="4887">
                  <c:v>925</c:v>
                </c:pt>
                <c:pt idx="4888">
                  <c:v>1068</c:v>
                </c:pt>
                <c:pt idx="4889">
                  <c:v>1091</c:v>
                </c:pt>
                <c:pt idx="4890">
                  <c:v>1023</c:v>
                </c:pt>
                <c:pt idx="4891">
                  <c:v>982</c:v>
                </c:pt>
                <c:pt idx="4892">
                  <c:v>1032</c:v>
                </c:pt>
                <c:pt idx="4893">
                  <c:v>971</c:v>
                </c:pt>
                <c:pt idx="4894">
                  <c:v>917</c:v>
                </c:pt>
                <c:pt idx="4895">
                  <c:v>1918</c:v>
                </c:pt>
                <c:pt idx="4896">
                  <c:v>903</c:v>
                </c:pt>
                <c:pt idx="4897">
                  <c:v>999</c:v>
                </c:pt>
                <c:pt idx="4898">
                  <c:v>1014</c:v>
                </c:pt>
                <c:pt idx="4899">
                  <c:v>1056</c:v>
                </c:pt>
                <c:pt idx="4900">
                  <c:v>1963</c:v>
                </c:pt>
                <c:pt idx="4901">
                  <c:v>1432</c:v>
                </c:pt>
                <c:pt idx="4902">
                  <c:v>1079</c:v>
                </c:pt>
                <c:pt idx="4903">
                  <c:v>1087</c:v>
                </c:pt>
                <c:pt idx="4904">
                  <c:v>1435</c:v>
                </c:pt>
                <c:pt idx="4905">
                  <c:v>977</c:v>
                </c:pt>
                <c:pt idx="4906">
                  <c:v>970</c:v>
                </c:pt>
                <c:pt idx="4907">
                  <c:v>1024</c:v>
                </c:pt>
                <c:pt idx="4908">
                  <c:v>1451</c:v>
                </c:pt>
                <c:pt idx="4909">
                  <c:v>928</c:v>
                </c:pt>
                <c:pt idx="4910">
                  <c:v>930</c:v>
                </c:pt>
                <c:pt idx="4911">
                  <c:v>1068</c:v>
                </c:pt>
                <c:pt idx="4912">
                  <c:v>1419</c:v>
                </c:pt>
                <c:pt idx="4913">
                  <c:v>1002</c:v>
                </c:pt>
                <c:pt idx="4914">
                  <c:v>1050</c:v>
                </c:pt>
                <c:pt idx="4915">
                  <c:v>1035</c:v>
                </c:pt>
                <c:pt idx="4916">
                  <c:v>990</c:v>
                </c:pt>
                <c:pt idx="4917">
                  <c:v>1090</c:v>
                </c:pt>
                <c:pt idx="4918">
                  <c:v>916</c:v>
                </c:pt>
                <c:pt idx="4919">
                  <c:v>968</c:v>
                </c:pt>
                <c:pt idx="4920">
                  <c:v>977</c:v>
                </c:pt>
                <c:pt idx="4921">
                  <c:v>1025</c:v>
                </c:pt>
                <c:pt idx="4922">
                  <c:v>2989</c:v>
                </c:pt>
                <c:pt idx="4923">
                  <c:v>1005</c:v>
                </c:pt>
                <c:pt idx="4924">
                  <c:v>1068</c:v>
                </c:pt>
                <c:pt idx="4925">
                  <c:v>1911</c:v>
                </c:pt>
                <c:pt idx="4926">
                  <c:v>915</c:v>
                </c:pt>
                <c:pt idx="4927">
                  <c:v>1077</c:v>
                </c:pt>
                <c:pt idx="4928">
                  <c:v>999</c:v>
                </c:pt>
                <c:pt idx="4929">
                  <c:v>958</c:v>
                </c:pt>
                <c:pt idx="4930">
                  <c:v>1072</c:v>
                </c:pt>
                <c:pt idx="4931">
                  <c:v>986</c:v>
                </c:pt>
                <c:pt idx="4932">
                  <c:v>1092</c:v>
                </c:pt>
                <c:pt idx="4933">
                  <c:v>2055</c:v>
                </c:pt>
                <c:pt idx="4934">
                  <c:v>1039</c:v>
                </c:pt>
                <c:pt idx="4935">
                  <c:v>1939</c:v>
                </c:pt>
                <c:pt idx="4936">
                  <c:v>1472</c:v>
                </c:pt>
                <c:pt idx="4937">
                  <c:v>966</c:v>
                </c:pt>
                <c:pt idx="4938">
                  <c:v>932</c:v>
                </c:pt>
                <c:pt idx="4939">
                  <c:v>1029</c:v>
                </c:pt>
                <c:pt idx="4940">
                  <c:v>1047</c:v>
                </c:pt>
                <c:pt idx="4941">
                  <c:v>903</c:v>
                </c:pt>
                <c:pt idx="4942">
                  <c:v>965</c:v>
                </c:pt>
                <c:pt idx="4943">
                  <c:v>1348</c:v>
                </c:pt>
                <c:pt idx="4944">
                  <c:v>1230</c:v>
                </c:pt>
                <c:pt idx="4945">
                  <c:v>2183</c:v>
                </c:pt>
                <c:pt idx="4946">
                  <c:v>937</c:v>
                </c:pt>
                <c:pt idx="4947">
                  <c:v>2029</c:v>
                </c:pt>
                <c:pt idx="4948">
                  <c:v>916</c:v>
                </c:pt>
                <c:pt idx="4949">
                  <c:v>911</c:v>
                </c:pt>
                <c:pt idx="4950">
                  <c:v>1040</c:v>
                </c:pt>
                <c:pt idx="4951">
                  <c:v>1838</c:v>
                </c:pt>
                <c:pt idx="4952">
                  <c:v>998</c:v>
                </c:pt>
                <c:pt idx="4953">
                  <c:v>966</c:v>
                </c:pt>
                <c:pt idx="4954">
                  <c:v>923</c:v>
                </c:pt>
                <c:pt idx="4955">
                  <c:v>1071</c:v>
                </c:pt>
                <c:pt idx="4956">
                  <c:v>1392</c:v>
                </c:pt>
                <c:pt idx="4957">
                  <c:v>1046</c:v>
                </c:pt>
                <c:pt idx="4958">
                  <c:v>946</c:v>
                </c:pt>
                <c:pt idx="4959">
                  <c:v>1015</c:v>
                </c:pt>
                <c:pt idx="4960">
                  <c:v>1072</c:v>
                </c:pt>
                <c:pt idx="4961">
                  <c:v>1063</c:v>
                </c:pt>
                <c:pt idx="4962">
                  <c:v>1051</c:v>
                </c:pt>
                <c:pt idx="4963">
                  <c:v>1840</c:v>
                </c:pt>
                <c:pt idx="4964">
                  <c:v>993</c:v>
                </c:pt>
                <c:pt idx="4965">
                  <c:v>1008</c:v>
                </c:pt>
                <c:pt idx="4966">
                  <c:v>1065</c:v>
                </c:pt>
                <c:pt idx="4967">
                  <c:v>1421</c:v>
                </c:pt>
                <c:pt idx="4968">
                  <c:v>1037</c:v>
                </c:pt>
                <c:pt idx="4969">
                  <c:v>921</c:v>
                </c:pt>
                <c:pt idx="4970">
                  <c:v>1027</c:v>
                </c:pt>
                <c:pt idx="4971">
                  <c:v>1013</c:v>
                </c:pt>
                <c:pt idx="4972">
                  <c:v>928</c:v>
                </c:pt>
                <c:pt idx="4973">
                  <c:v>1027</c:v>
                </c:pt>
                <c:pt idx="4974">
                  <c:v>1043</c:v>
                </c:pt>
                <c:pt idx="4975">
                  <c:v>2097</c:v>
                </c:pt>
                <c:pt idx="4976">
                  <c:v>955</c:v>
                </c:pt>
                <c:pt idx="4977">
                  <c:v>990</c:v>
                </c:pt>
                <c:pt idx="4978">
                  <c:v>2196</c:v>
                </c:pt>
                <c:pt idx="4979">
                  <c:v>943</c:v>
                </c:pt>
                <c:pt idx="4980">
                  <c:v>1013</c:v>
                </c:pt>
                <c:pt idx="4981">
                  <c:v>1040</c:v>
                </c:pt>
                <c:pt idx="4982">
                  <c:v>961</c:v>
                </c:pt>
                <c:pt idx="4983">
                  <c:v>924</c:v>
                </c:pt>
                <c:pt idx="4984">
                  <c:v>951</c:v>
                </c:pt>
                <c:pt idx="4985">
                  <c:v>975</c:v>
                </c:pt>
                <c:pt idx="4986">
                  <c:v>931</c:v>
                </c:pt>
                <c:pt idx="4987">
                  <c:v>924</c:v>
                </c:pt>
                <c:pt idx="4988">
                  <c:v>1069</c:v>
                </c:pt>
                <c:pt idx="4989">
                  <c:v>1343</c:v>
                </c:pt>
                <c:pt idx="4990">
                  <c:v>1052</c:v>
                </c:pt>
                <c:pt idx="4991">
                  <c:v>951</c:v>
                </c:pt>
                <c:pt idx="4992">
                  <c:v>1045</c:v>
                </c:pt>
                <c:pt idx="4993">
                  <c:v>2076</c:v>
                </c:pt>
                <c:pt idx="4994">
                  <c:v>973</c:v>
                </c:pt>
                <c:pt idx="4995">
                  <c:v>1044</c:v>
                </c:pt>
                <c:pt idx="4996">
                  <c:v>2098</c:v>
                </c:pt>
                <c:pt idx="4997">
                  <c:v>945</c:v>
                </c:pt>
                <c:pt idx="4998">
                  <c:v>1061</c:v>
                </c:pt>
                <c:pt idx="4999">
                  <c:v>1053</c:v>
                </c:pt>
                <c:pt idx="5000">
                  <c:v>1003</c:v>
                </c:pt>
                <c:pt idx="5001">
                  <c:v>1465</c:v>
                </c:pt>
                <c:pt idx="5002">
                  <c:v>1040</c:v>
                </c:pt>
                <c:pt idx="5003">
                  <c:v>1089</c:v>
                </c:pt>
                <c:pt idx="5004">
                  <c:v>911</c:v>
                </c:pt>
                <c:pt idx="5005">
                  <c:v>1088</c:v>
                </c:pt>
                <c:pt idx="5006">
                  <c:v>1290</c:v>
                </c:pt>
                <c:pt idx="5007">
                  <c:v>960</c:v>
                </c:pt>
                <c:pt idx="5008">
                  <c:v>1055</c:v>
                </c:pt>
                <c:pt idx="5009">
                  <c:v>980</c:v>
                </c:pt>
                <c:pt idx="5010">
                  <c:v>946</c:v>
                </c:pt>
                <c:pt idx="5011">
                  <c:v>1066</c:v>
                </c:pt>
                <c:pt idx="5012">
                  <c:v>957</c:v>
                </c:pt>
                <c:pt idx="5013">
                  <c:v>1076</c:v>
                </c:pt>
                <c:pt idx="5014">
                  <c:v>935</c:v>
                </c:pt>
                <c:pt idx="5015">
                  <c:v>985</c:v>
                </c:pt>
                <c:pt idx="5016">
                  <c:v>1024</c:v>
                </c:pt>
                <c:pt idx="5017">
                  <c:v>988</c:v>
                </c:pt>
                <c:pt idx="5018">
                  <c:v>1049</c:v>
                </c:pt>
                <c:pt idx="5019">
                  <c:v>1209</c:v>
                </c:pt>
                <c:pt idx="5020">
                  <c:v>948</c:v>
                </c:pt>
                <c:pt idx="5021">
                  <c:v>1090</c:v>
                </c:pt>
                <c:pt idx="5022">
                  <c:v>994</c:v>
                </c:pt>
                <c:pt idx="5023">
                  <c:v>1022</c:v>
                </c:pt>
                <c:pt idx="5024">
                  <c:v>923</c:v>
                </c:pt>
                <c:pt idx="5025">
                  <c:v>1259</c:v>
                </c:pt>
                <c:pt idx="5026">
                  <c:v>2137</c:v>
                </c:pt>
                <c:pt idx="5027">
                  <c:v>1073</c:v>
                </c:pt>
                <c:pt idx="5028">
                  <c:v>977</c:v>
                </c:pt>
                <c:pt idx="5029">
                  <c:v>922</c:v>
                </c:pt>
                <c:pt idx="5030">
                  <c:v>1084</c:v>
                </c:pt>
                <c:pt idx="5031">
                  <c:v>1083</c:v>
                </c:pt>
                <c:pt idx="5032">
                  <c:v>900</c:v>
                </c:pt>
                <c:pt idx="5033">
                  <c:v>1024</c:v>
                </c:pt>
                <c:pt idx="5034">
                  <c:v>977</c:v>
                </c:pt>
                <c:pt idx="5035">
                  <c:v>1828</c:v>
                </c:pt>
                <c:pt idx="5036">
                  <c:v>945</c:v>
                </c:pt>
                <c:pt idx="5037">
                  <c:v>942</c:v>
                </c:pt>
                <c:pt idx="5038">
                  <c:v>1077</c:v>
                </c:pt>
                <c:pt idx="5039">
                  <c:v>996</c:v>
                </c:pt>
                <c:pt idx="5040">
                  <c:v>1007</c:v>
                </c:pt>
                <c:pt idx="5041">
                  <c:v>953</c:v>
                </c:pt>
                <c:pt idx="5042">
                  <c:v>1061</c:v>
                </c:pt>
                <c:pt idx="5043">
                  <c:v>1393</c:v>
                </c:pt>
                <c:pt idx="5044">
                  <c:v>1067</c:v>
                </c:pt>
                <c:pt idx="5045">
                  <c:v>913</c:v>
                </c:pt>
                <c:pt idx="5046">
                  <c:v>900</c:v>
                </c:pt>
                <c:pt idx="5047">
                  <c:v>943</c:v>
                </c:pt>
                <c:pt idx="5048">
                  <c:v>1013</c:v>
                </c:pt>
                <c:pt idx="5049">
                  <c:v>1088</c:v>
                </c:pt>
                <c:pt idx="5050">
                  <c:v>1025</c:v>
                </c:pt>
                <c:pt idx="5051">
                  <c:v>1086</c:v>
                </c:pt>
                <c:pt idx="5052">
                  <c:v>1839</c:v>
                </c:pt>
                <c:pt idx="5053">
                  <c:v>971</c:v>
                </c:pt>
                <c:pt idx="5054">
                  <c:v>1058</c:v>
                </c:pt>
                <c:pt idx="5055">
                  <c:v>1018</c:v>
                </c:pt>
                <c:pt idx="5056">
                  <c:v>1046</c:v>
                </c:pt>
                <c:pt idx="5057">
                  <c:v>991</c:v>
                </c:pt>
                <c:pt idx="5058">
                  <c:v>985</c:v>
                </c:pt>
                <c:pt idx="5059">
                  <c:v>1047</c:v>
                </c:pt>
                <c:pt idx="5060">
                  <c:v>954</c:v>
                </c:pt>
                <c:pt idx="5061">
                  <c:v>1034</c:v>
                </c:pt>
                <c:pt idx="5062">
                  <c:v>2121</c:v>
                </c:pt>
                <c:pt idx="5063">
                  <c:v>980</c:v>
                </c:pt>
                <c:pt idx="5064">
                  <c:v>1059</c:v>
                </c:pt>
                <c:pt idx="5065">
                  <c:v>1065</c:v>
                </c:pt>
                <c:pt idx="5066">
                  <c:v>1322</c:v>
                </c:pt>
                <c:pt idx="5067">
                  <c:v>919</c:v>
                </c:pt>
                <c:pt idx="5068">
                  <c:v>1087</c:v>
                </c:pt>
                <c:pt idx="5069">
                  <c:v>935</c:v>
                </c:pt>
                <c:pt idx="5070">
                  <c:v>1983</c:v>
                </c:pt>
                <c:pt idx="5071">
                  <c:v>1066</c:v>
                </c:pt>
                <c:pt idx="5072">
                  <c:v>1400</c:v>
                </c:pt>
                <c:pt idx="5073">
                  <c:v>944</c:v>
                </c:pt>
                <c:pt idx="5074">
                  <c:v>905</c:v>
                </c:pt>
                <c:pt idx="5075">
                  <c:v>1065</c:v>
                </c:pt>
                <c:pt idx="5076">
                  <c:v>1011</c:v>
                </c:pt>
                <c:pt idx="5077">
                  <c:v>1499</c:v>
                </c:pt>
                <c:pt idx="5078">
                  <c:v>1082</c:v>
                </c:pt>
                <c:pt idx="5079">
                  <c:v>986</c:v>
                </c:pt>
                <c:pt idx="5080">
                  <c:v>1251</c:v>
                </c:pt>
                <c:pt idx="5081">
                  <c:v>1041</c:v>
                </c:pt>
                <c:pt idx="5082">
                  <c:v>1309</c:v>
                </c:pt>
                <c:pt idx="5083">
                  <c:v>1035</c:v>
                </c:pt>
                <c:pt idx="5084">
                  <c:v>922</c:v>
                </c:pt>
                <c:pt idx="5085">
                  <c:v>1009</c:v>
                </c:pt>
                <c:pt idx="5086">
                  <c:v>1010</c:v>
                </c:pt>
                <c:pt idx="5087">
                  <c:v>2072</c:v>
                </c:pt>
                <c:pt idx="5088">
                  <c:v>1044</c:v>
                </c:pt>
                <c:pt idx="5089">
                  <c:v>1055</c:v>
                </c:pt>
                <c:pt idx="5090">
                  <c:v>914</c:v>
                </c:pt>
                <c:pt idx="5091">
                  <c:v>1271</c:v>
                </c:pt>
                <c:pt idx="5092">
                  <c:v>966</c:v>
                </c:pt>
                <c:pt idx="5093">
                  <c:v>910</c:v>
                </c:pt>
                <c:pt idx="5094">
                  <c:v>1075</c:v>
                </c:pt>
                <c:pt idx="5095">
                  <c:v>1070</c:v>
                </c:pt>
                <c:pt idx="5096">
                  <c:v>942</c:v>
                </c:pt>
                <c:pt idx="5097">
                  <c:v>1076</c:v>
                </c:pt>
                <c:pt idx="5098">
                  <c:v>1018</c:v>
                </c:pt>
                <c:pt idx="5099">
                  <c:v>947</c:v>
                </c:pt>
                <c:pt idx="5100">
                  <c:v>1058</c:v>
                </c:pt>
                <c:pt idx="5101">
                  <c:v>936</c:v>
                </c:pt>
                <c:pt idx="5102">
                  <c:v>936</c:v>
                </c:pt>
                <c:pt idx="5103">
                  <c:v>930</c:v>
                </c:pt>
                <c:pt idx="5104">
                  <c:v>981</c:v>
                </c:pt>
                <c:pt idx="5105">
                  <c:v>936</c:v>
                </c:pt>
                <c:pt idx="5106">
                  <c:v>981</c:v>
                </c:pt>
                <c:pt idx="5107">
                  <c:v>1085</c:v>
                </c:pt>
                <c:pt idx="5108">
                  <c:v>1002</c:v>
                </c:pt>
                <c:pt idx="5109">
                  <c:v>1951</c:v>
                </c:pt>
                <c:pt idx="5110">
                  <c:v>944</c:v>
                </c:pt>
                <c:pt idx="5111">
                  <c:v>1395</c:v>
                </c:pt>
                <c:pt idx="5112">
                  <c:v>1082</c:v>
                </c:pt>
                <c:pt idx="5113">
                  <c:v>1042</c:v>
                </c:pt>
                <c:pt idx="5114">
                  <c:v>1016</c:v>
                </c:pt>
                <c:pt idx="5115">
                  <c:v>1078</c:v>
                </c:pt>
                <c:pt idx="5116">
                  <c:v>2044</c:v>
                </c:pt>
                <c:pt idx="5117">
                  <c:v>1456</c:v>
                </c:pt>
                <c:pt idx="5118">
                  <c:v>1810</c:v>
                </c:pt>
                <c:pt idx="5119">
                  <c:v>1065</c:v>
                </c:pt>
                <c:pt idx="5120">
                  <c:v>988</c:v>
                </c:pt>
                <c:pt idx="5121">
                  <c:v>1034</c:v>
                </c:pt>
                <c:pt idx="5122">
                  <c:v>991</c:v>
                </c:pt>
                <c:pt idx="5123">
                  <c:v>976</c:v>
                </c:pt>
                <c:pt idx="5124">
                  <c:v>2041</c:v>
                </c:pt>
                <c:pt idx="5125">
                  <c:v>985</c:v>
                </c:pt>
                <c:pt idx="5126">
                  <c:v>1095</c:v>
                </c:pt>
                <c:pt idx="5127">
                  <c:v>943</c:v>
                </c:pt>
                <c:pt idx="5128">
                  <c:v>1009</c:v>
                </c:pt>
                <c:pt idx="5129">
                  <c:v>1359</c:v>
                </c:pt>
                <c:pt idx="5130">
                  <c:v>1084</c:v>
                </c:pt>
                <c:pt idx="5131">
                  <c:v>906</c:v>
                </c:pt>
                <c:pt idx="5132">
                  <c:v>1302</c:v>
                </c:pt>
                <c:pt idx="5133">
                  <c:v>1040</c:v>
                </c:pt>
                <c:pt idx="5134">
                  <c:v>911</c:v>
                </c:pt>
                <c:pt idx="5135">
                  <c:v>1009</c:v>
                </c:pt>
                <c:pt idx="5136">
                  <c:v>1055</c:v>
                </c:pt>
                <c:pt idx="5137">
                  <c:v>952</c:v>
                </c:pt>
                <c:pt idx="5138">
                  <c:v>984</c:v>
                </c:pt>
                <c:pt idx="5139">
                  <c:v>1065</c:v>
                </c:pt>
                <c:pt idx="5140">
                  <c:v>1476</c:v>
                </c:pt>
                <c:pt idx="5141">
                  <c:v>1284</c:v>
                </c:pt>
                <c:pt idx="5142">
                  <c:v>917</c:v>
                </c:pt>
                <c:pt idx="5143">
                  <c:v>1421</c:v>
                </c:pt>
                <c:pt idx="5144">
                  <c:v>1043</c:v>
                </c:pt>
                <c:pt idx="5145">
                  <c:v>1025</c:v>
                </c:pt>
                <c:pt idx="5146">
                  <c:v>989</c:v>
                </c:pt>
                <c:pt idx="5147">
                  <c:v>907</c:v>
                </c:pt>
                <c:pt idx="5148">
                  <c:v>984</c:v>
                </c:pt>
                <c:pt idx="5149">
                  <c:v>1045</c:v>
                </c:pt>
                <c:pt idx="5150">
                  <c:v>1285</c:v>
                </c:pt>
                <c:pt idx="5151">
                  <c:v>953</c:v>
                </c:pt>
                <c:pt idx="5152">
                  <c:v>916</c:v>
                </c:pt>
                <c:pt idx="5153">
                  <c:v>1054</c:v>
                </c:pt>
                <c:pt idx="5154">
                  <c:v>2499</c:v>
                </c:pt>
                <c:pt idx="5155">
                  <c:v>904</c:v>
                </c:pt>
                <c:pt idx="5156">
                  <c:v>937</c:v>
                </c:pt>
                <c:pt idx="5157">
                  <c:v>1024</c:v>
                </c:pt>
                <c:pt idx="5158">
                  <c:v>1313</c:v>
                </c:pt>
                <c:pt idx="5159">
                  <c:v>976</c:v>
                </c:pt>
                <c:pt idx="5160">
                  <c:v>1261</c:v>
                </c:pt>
                <c:pt idx="5161">
                  <c:v>1029</c:v>
                </c:pt>
                <c:pt idx="5162">
                  <c:v>1004</c:v>
                </c:pt>
                <c:pt idx="5163">
                  <c:v>1049</c:v>
                </c:pt>
                <c:pt idx="5164">
                  <c:v>981</c:v>
                </c:pt>
                <c:pt idx="5165">
                  <c:v>1080</c:v>
                </c:pt>
                <c:pt idx="5166">
                  <c:v>980</c:v>
                </c:pt>
                <c:pt idx="5167">
                  <c:v>950</c:v>
                </c:pt>
                <c:pt idx="5168">
                  <c:v>950</c:v>
                </c:pt>
                <c:pt idx="5169">
                  <c:v>930</c:v>
                </c:pt>
                <c:pt idx="5170">
                  <c:v>983</c:v>
                </c:pt>
                <c:pt idx="5171">
                  <c:v>984</c:v>
                </c:pt>
                <c:pt idx="5172">
                  <c:v>1015</c:v>
                </c:pt>
                <c:pt idx="5173">
                  <c:v>927</c:v>
                </c:pt>
                <c:pt idx="5174">
                  <c:v>928</c:v>
                </c:pt>
                <c:pt idx="5175">
                  <c:v>947</c:v>
                </c:pt>
                <c:pt idx="5176">
                  <c:v>1069</c:v>
                </c:pt>
                <c:pt idx="5177">
                  <c:v>1095</c:v>
                </c:pt>
                <c:pt idx="5178">
                  <c:v>1050</c:v>
                </c:pt>
                <c:pt idx="5179">
                  <c:v>1258</c:v>
                </c:pt>
                <c:pt idx="5180">
                  <c:v>1040</c:v>
                </c:pt>
                <c:pt idx="5181">
                  <c:v>1006</c:v>
                </c:pt>
                <c:pt idx="5182">
                  <c:v>1098</c:v>
                </c:pt>
                <c:pt idx="5183">
                  <c:v>1041</c:v>
                </c:pt>
                <c:pt idx="5184">
                  <c:v>1088</c:v>
                </c:pt>
                <c:pt idx="5185">
                  <c:v>1052</c:v>
                </c:pt>
                <c:pt idx="5186">
                  <c:v>939</c:v>
                </c:pt>
                <c:pt idx="5187">
                  <c:v>958</c:v>
                </c:pt>
                <c:pt idx="5188">
                  <c:v>1064</c:v>
                </c:pt>
                <c:pt idx="5189">
                  <c:v>976</c:v>
                </c:pt>
                <c:pt idx="5190">
                  <c:v>950</c:v>
                </c:pt>
                <c:pt idx="5191">
                  <c:v>926</c:v>
                </c:pt>
                <c:pt idx="5192">
                  <c:v>967</c:v>
                </c:pt>
                <c:pt idx="5193">
                  <c:v>913</c:v>
                </c:pt>
                <c:pt idx="5194">
                  <c:v>1061</c:v>
                </c:pt>
                <c:pt idx="5195">
                  <c:v>1487</c:v>
                </c:pt>
                <c:pt idx="5196">
                  <c:v>978</c:v>
                </c:pt>
                <c:pt idx="5197">
                  <c:v>1086</c:v>
                </c:pt>
                <c:pt idx="5198">
                  <c:v>915</c:v>
                </c:pt>
                <c:pt idx="5199">
                  <c:v>993</c:v>
                </c:pt>
                <c:pt idx="5200">
                  <c:v>1048</c:v>
                </c:pt>
                <c:pt idx="5201">
                  <c:v>1088</c:v>
                </c:pt>
                <c:pt idx="5202">
                  <c:v>943</c:v>
                </c:pt>
                <c:pt idx="5203">
                  <c:v>941</c:v>
                </c:pt>
                <c:pt idx="5204">
                  <c:v>947</c:v>
                </c:pt>
                <c:pt idx="5205">
                  <c:v>1049</c:v>
                </c:pt>
                <c:pt idx="5206">
                  <c:v>1041</c:v>
                </c:pt>
                <c:pt idx="5207">
                  <c:v>1003</c:v>
                </c:pt>
                <c:pt idx="5208">
                  <c:v>975</c:v>
                </c:pt>
                <c:pt idx="5209">
                  <c:v>1074</c:v>
                </c:pt>
                <c:pt idx="5210">
                  <c:v>1046</c:v>
                </c:pt>
                <c:pt idx="5211">
                  <c:v>1008</c:v>
                </c:pt>
                <c:pt idx="5212">
                  <c:v>1428</c:v>
                </c:pt>
                <c:pt idx="5213">
                  <c:v>977</c:v>
                </c:pt>
                <c:pt idx="5214">
                  <c:v>945</c:v>
                </c:pt>
                <c:pt idx="5215">
                  <c:v>906</c:v>
                </c:pt>
                <c:pt idx="5216">
                  <c:v>1061</c:v>
                </c:pt>
                <c:pt idx="5217">
                  <c:v>2047</c:v>
                </c:pt>
                <c:pt idx="5218">
                  <c:v>950</c:v>
                </c:pt>
                <c:pt idx="5219">
                  <c:v>930</c:v>
                </c:pt>
                <c:pt idx="5220">
                  <c:v>1039</c:v>
                </c:pt>
                <c:pt idx="5221">
                  <c:v>1089</c:v>
                </c:pt>
                <c:pt idx="5222">
                  <c:v>1037</c:v>
                </c:pt>
                <c:pt idx="5223">
                  <c:v>1029</c:v>
                </c:pt>
                <c:pt idx="5224">
                  <c:v>1980</c:v>
                </c:pt>
                <c:pt idx="5225">
                  <c:v>1031</c:v>
                </c:pt>
                <c:pt idx="5226">
                  <c:v>966</c:v>
                </c:pt>
                <c:pt idx="5227">
                  <c:v>919</c:v>
                </c:pt>
                <c:pt idx="5228">
                  <c:v>996</c:v>
                </c:pt>
                <c:pt idx="5229">
                  <c:v>1802</c:v>
                </c:pt>
                <c:pt idx="5230">
                  <c:v>1449</c:v>
                </c:pt>
                <c:pt idx="5231">
                  <c:v>1366</c:v>
                </c:pt>
                <c:pt idx="5232">
                  <c:v>981</c:v>
                </c:pt>
                <c:pt idx="5233">
                  <c:v>983</c:v>
                </c:pt>
                <c:pt idx="5234">
                  <c:v>1066</c:v>
                </c:pt>
                <c:pt idx="5235">
                  <c:v>908</c:v>
                </c:pt>
                <c:pt idx="5236">
                  <c:v>1048</c:v>
                </c:pt>
                <c:pt idx="5237">
                  <c:v>947</c:v>
                </c:pt>
                <c:pt idx="5238">
                  <c:v>1253</c:v>
                </c:pt>
                <c:pt idx="5239">
                  <c:v>1069</c:v>
                </c:pt>
                <c:pt idx="5240">
                  <c:v>931</c:v>
                </c:pt>
                <c:pt idx="5241">
                  <c:v>957</c:v>
                </c:pt>
                <c:pt idx="5242">
                  <c:v>1077</c:v>
                </c:pt>
                <c:pt idx="5243">
                  <c:v>1098</c:v>
                </c:pt>
                <c:pt idx="5244">
                  <c:v>1398</c:v>
                </c:pt>
                <c:pt idx="5245">
                  <c:v>1032</c:v>
                </c:pt>
                <c:pt idx="5246">
                  <c:v>1083</c:v>
                </c:pt>
                <c:pt idx="5247">
                  <c:v>1098</c:v>
                </c:pt>
                <c:pt idx="5248">
                  <c:v>1017</c:v>
                </c:pt>
                <c:pt idx="5249">
                  <c:v>1082</c:v>
                </c:pt>
                <c:pt idx="5250">
                  <c:v>1030</c:v>
                </c:pt>
                <c:pt idx="5251">
                  <c:v>1082</c:v>
                </c:pt>
                <c:pt idx="5252">
                  <c:v>2116</c:v>
                </c:pt>
                <c:pt idx="5253">
                  <c:v>1983</c:v>
                </c:pt>
                <c:pt idx="5254">
                  <c:v>2043</c:v>
                </c:pt>
                <c:pt idx="5255">
                  <c:v>1258</c:v>
                </c:pt>
                <c:pt idx="5256">
                  <c:v>1033</c:v>
                </c:pt>
                <c:pt idx="5257">
                  <c:v>1070</c:v>
                </c:pt>
                <c:pt idx="5258">
                  <c:v>1366</c:v>
                </c:pt>
                <c:pt idx="5259">
                  <c:v>1098</c:v>
                </c:pt>
                <c:pt idx="5260">
                  <c:v>1322</c:v>
                </c:pt>
                <c:pt idx="5261">
                  <c:v>966</c:v>
                </c:pt>
                <c:pt idx="5262">
                  <c:v>963</c:v>
                </c:pt>
                <c:pt idx="5263">
                  <c:v>1021</c:v>
                </c:pt>
                <c:pt idx="5264">
                  <c:v>944</c:v>
                </c:pt>
                <c:pt idx="5265">
                  <c:v>1056</c:v>
                </c:pt>
                <c:pt idx="5266">
                  <c:v>909</c:v>
                </c:pt>
                <c:pt idx="5267">
                  <c:v>1233</c:v>
                </c:pt>
                <c:pt idx="5268">
                  <c:v>1405</c:v>
                </c:pt>
                <c:pt idx="5269">
                  <c:v>1075</c:v>
                </c:pt>
                <c:pt idx="5270">
                  <c:v>1048</c:v>
                </c:pt>
                <c:pt idx="5271">
                  <c:v>907</c:v>
                </c:pt>
                <c:pt idx="5272">
                  <c:v>985</c:v>
                </c:pt>
                <c:pt idx="5273">
                  <c:v>1065</c:v>
                </c:pt>
                <c:pt idx="5274">
                  <c:v>1010</c:v>
                </c:pt>
                <c:pt idx="5275">
                  <c:v>968</c:v>
                </c:pt>
                <c:pt idx="5276">
                  <c:v>939</c:v>
                </c:pt>
                <c:pt idx="5277">
                  <c:v>1011</c:v>
                </c:pt>
                <c:pt idx="5278">
                  <c:v>1095</c:v>
                </c:pt>
                <c:pt idx="5279">
                  <c:v>1091</c:v>
                </c:pt>
                <c:pt idx="5280">
                  <c:v>1033</c:v>
                </c:pt>
                <c:pt idx="5281">
                  <c:v>970</c:v>
                </c:pt>
                <c:pt idx="5282">
                  <c:v>965</c:v>
                </c:pt>
                <c:pt idx="5283">
                  <c:v>1428</c:v>
                </c:pt>
                <c:pt idx="5284">
                  <c:v>974</c:v>
                </c:pt>
                <c:pt idx="5285">
                  <c:v>1036</c:v>
                </c:pt>
                <c:pt idx="5286">
                  <c:v>1450</c:v>
                </c:pt>
                <c:pt idx="5287">
                  <c:v>997</c:v>
                </c:pt>
                <c:pt idx="5288">
                  <c:v>973</c:v>
                </c:pt>
                <c:pt idx="5289">
                  <c:v>941</c:v>
                </c:pt>
                <c:pt idx="5290">
                  <c:v>1872</c:v>
                </c:pt>
                <c:pt idx="5291">
                  <c:v>1001</c:v>
                </c:pt>
                <c:pt idx="5292">
                  <c:v>979</c:v>
                </c:pt>
                <c:pt idx="5293">
                  <c:v>1062</c:v>
                </c:pt>
                <c:pt idx="5294">
                  <c:v>912</c:v>
                </c:pt>
                <c:pt idx="5295">
                  <c:v>919</c:v>
                </c:pt>
                <c:pt idx="5296">
                  <c:v>960</c:v>
                </c:pt>
                <c:pt idx="5297">
                  <c:v>992</c:v>
                </c:pt>
                <c:pt idx="5298">
                  <c:v>1016</c:v>
                </c:pt>
                <c:pt idx="5299">
                  <c:v>1088</c:v>
                </c:pt>
                <c:pt idx="5300">
                  <c:v>984</c:v>
                </c:pt>
                <c:pt idx="5301">
                  <c:v>1012</c:v>
                </c:pt>
                <c:pt idx="5302">
                  <c:v>1021</c:v>
                </c:pt>
                <c:pt idx="5303">
                  <c:v>945</c:v>
                </c:pt>
                <c:pt idx="5304">
                  <c:v>1097</c:v>
                </c:pt>
                <c:pt idx="5305">
                  <c:v>1045</c:v>
                </c:pt>
                <c:pt idx="5306">
                  <c:v>2695</c:v>
                </c:pt>
                <c:pt idx="5307">
                  <c:v>1015</c:v>
                </c:pt>
                <c:pt idx="5308">
                  <c:v>1083</c:v>
                </c:pt>
                <c:pt idx="5309">
                  <c:v>907</c:v>
                </c:pt>
                <c:pt idx="5310">
                  <c:v>1094</c:v>
                </c:pt>
                <c:pt idx="5311">
                  <c:v>945</c:v>
                </c:pt>
                <c:pt idx="5312">
                  <c:v>1095</c:v>
                </c:pt>
                <c:pt idx="5313">
                  <c:v>958</c:v>
                </c:pt>
                <c:pt idx="5314">
                  <c:v>928</c:v>
                </c:pt>
                <c:pt idx="5315">
                  <c:v>903</c:v>
                </c:pt>
                <c:pt idx="5316">
                  <c:v>907</c:v>
                </c:pt>
                <c:pt idx="5317">
                  <c:v>1059</c:v>
                </c:pt>
                <c:pt idx="5318">
                  <c:v>994</c:v>
                </c:pt>
                <c:pt idx="5319">
                  <c:v>1029</c:v>
                </c:pt>
                <c:pt idx="5320">
                  <c:v>1024</c:v>
                </c:pt>
                <c:pt idx="5321">
                  <c:v>1069</c:v>
                </c:pt>
                <c:pt idx="5322">
                  <c:v>999</c:v>
                </c:pt>
                <c:pt idx="5323">
                  <c:v>1046</c:v>
                </c:pt>
                <c:pt idx="5324">
                  <c:v>1031</c:v>
                </c:pt>
                <c:pt idx="5325">
                  <c:v>978</c:v>
                </c:pt>
                <c:pt idx="5326">
                  <c:v>947</c:v>
                </c:pt>
                <c:pt idx="5327">
                  <c:v>1078</c:v>
                </c:pt>
                <c:pt idx="5328">
                  <c:v>1002</c:v>
                </c:pt>
                <c:pt idx="5329">
                  <c:v>1098</c:v>
                </c:pt>
                <c:pt idx="5330">
                  <c:v>1013</c:v>
                </c:pt>
                <c:pt idx="5331">
                  <c:v>1034</c:v>
                </c:pt>
                <c:pt idx="5332">
                  <c:v>1098</c:v>
                </c:pt>
                <c:pt idx="5333">
                  <c:v>1022</c:v>
                </c:pt>
                <c:pt idx="5334">
                  <c:v>1033</c:v>
                </c:pt>
                <c:pt idx="5335">
                  <c:v>1020</c:v>
                </c:pt>
                <c:pt idx="5336">
                  <c:v>918</c:v>
                </c:pt>
                <c:pt idx="5337">
                  <c:v>1269</c:v>
                </c:pt>
                <c:pt idx="5338">
                  <c:v>947</c:v>
                </c:pt>
                <c:pt idx="5339">
                  <c:v>958</c:v>
                </c:pt>
                <c:pt idx="5340">
                  <c:v>1088</c:v>
                </c:pt>
                <c:pt idx="5341">
                  <c:v>939</c:v>
                </c:pt>
                <c:pt idx="5342">
                  <c:v>987</c:v>
                </c:pt>
                <c:pt idx="5343">
                  <c:v>1098</c:v>
                </c:pt>
                <c:pt idx="5344">
                  <c:v>998</c:v>
                </c:pt>
                <c:pt idx="5345">
                  <c:v>1313</c:v>
                </c:pt>
                <c:pt idx="5346">
                  <c:v>912</c:v>
                </c:pt>
                <c:pt idx="5347">
                  <c:v>1003</c:v>
                </c:pt>
                <c:pt idx="5348">
                  <c:v>2008</c:v>
                </c:pt>
                <c:pt idx="5349">
                  <c:v>975</c:v>
                </c:pt>
                <c:pt idx="5350">
                  <c:v>965</c:v>
                </c:pt>
                <c:pt idx="5351">
                  <c:v>1008</c:v>
                </c:pt>
                <c:pt idx="5352">
                  <c:v>917</c:v>
                </c:pt>
                <c:pt idx="5353">
                  <c:v>1079</c:v>
                </c:pt>
                <c:pt idx="5354">
                  <c:v>1489</c:v>
                </c:pt>
                <c:pt idx="5355">
                  <c:v>946</c:v>
                </c:pt>
                <c:pt idx="5356">
                  <c:v>964</c:v>
                </c:pt>
                <c:pt idx="5357">
                  <c:v>1021</c:v>
                </c:pt>
                <c:pt idx="5358">
                  <c:v>1060</c:v>
                </c:pt>
                <c:pt idx="5359">
                  <c:v>1085</c:v>
                </c:pt>
                <c:pt idx="5360">
                  <c:v>1094</c:v>
                </c:pt>
                <c:pt idx="5361">
                  <c:v>925</c:v>
                </c:pt>
                <c:pt idx="5362">
                  <c:v>1050</c:v>
                </c:pt>
                <c:pt idx="5363">
                  <c:v>1067</c:v>
                </c:pt>
                <c:pt idx="5364">
                  <c:v>1072</c:v>
                </c:pt>
                <c:pt idx="5365">
                  <c:v>941</c:v>
                </c:pt>
                <c:pt idx="5366">
                  <c:v>1221</c:v>
                </c:pt>
                <c:pt idx="5367">
                  <c:v>950</c:v>
                </c:pt>
                <c:pt idx="5368">
                  <c:v>1399</c:v>
                </c:pt>
                <c:pt idx="5369">
                  <c:v>928</c:v>
                </c:pt>
                <c:pt idx="5370">
                  <c:v>990</c:v>
                </c:pt>
                <c:pt idx="5371">
                  <c:v>980</c:v>
                </c:pt>
                <c:pt idx="5372">
                  <c:v>1083</c:v>
                </c:pt>
                <c:pt idx="5373">
                  <c:v>1298</c:v>
                </c:pt>
                <c:pt idx="5374">
                  <c:v>1066</c:v>
                </c:pt>
                <c:pt idx="5375">
                  <c:v>936</c:v>
                </c:pt>
                <c:pt idx="5376">
                  <c:v>990</c:v>
                </c:pt>
                <c:pt idx="5377">
                  <c:v>1058</c:v>
                </c:pt>
                <c:pt idx="5378">
                  <c:v>1059</c:v>
                </c:pt>
                <c:pt idx="5379">
                  <c:v>920</c:v>
                </c:pt>
                <c:pt idx="5380">
                  <c:v>1094</c:v>
                </c:pt>
                <c:pt idx="5381">
                  <c:v>1283</c:v>
                </c:pt>
                <c:pt idx="5382">
                  <c:v>1011</c:v>
                </c:pt>
                <c:pt idx="5383">
                  <c:v>966</c:v>
                </c:pt>
                <c:pt idx="5384">
                  <c:v>1088</c:v>
                </c:pt>
                <c:pt idx="5385">
                  <c:v>1093</c:v>
                </c:pt>
                <c:pt idx="5386">
                  <c:v>1026</c:v>
                </c:pt>
                <c:pt idx="5387">
                  <c:v>2024</c:v>
                </c:pt>
                <c:pt idx="5388">
                  <c:v>1027</c:v>
                </c:pt>
                <c:pt idx="5389">
                  <c:v>990</c:v>
                </c:pt>
                <c:pt idx="5390">
                  <c:v>943</c:v>
                </c:pt>
                <c:pt idx="5391">
                  <c:v>1441</c:v>
                </c:pt>
                <c:pt idx="5392">
                  <c:v>1266</c:v>
                </c:pt>
                <c:pt idx="5393">
                  <c:v>2026</c:v>
                </c:pt>
                <c:pt idx="5394">
                  <c:v>1036</c:v>
                </c:pt>
                <c:pt idx="5395">
                  <c:v>1080</c:v>
                </c:pt>
                <c:pt idx="5396">
                  <c:v>941</c:v>
                </c:pt>
                <c:pt idx="5397">
                  <c:v>1046</c:v>
                </c:pt>
                <c:pt idx="5398">
                  <c:v>1013</c:v>
                </c:pt>
                <c:pt idx="5399">
                  <c:v>923</c:v>
                </c:pt>
                <c:pt idx="5400">
                  <c:v>1092</c:v>
                </c:pt>
                <c:pt idx="5401">
                  <c:v>1068</c:v>
                </c:pt>
                <c:pt idx="5402">
                  <c:v>1263</c:v>
                </c:pt>
                <c:pt idx="5403">
                  <c:v>993</c:v>
                </c:pt>
                <c:pt idx="5404">
                  <c:v>1001</c:v>
                </c:pt>
                <c:pt idx="5405">
                  <c:v>970</c:v>
                </c:pt>
                <c:pt idx="5406">
                  <c:v>1092</c:v>
                </c:pt>
                <c:pt idx="5407">
                  <c:v>901</c:v>
                </c:pt>
                <c:pt idx="5408">
                  <c:v>914</c:v>
                </c:pt>
                <c:pt idx="5409">
                  <c:v>989</c:v>
                </c:pt>
                <c:pt idx="5410">
                  <c:v>1310</c:v>
                </c:pt>
                <c:pt idx="5411">
                  <c:v>1012</c:v>
                </c:pt>
                <c:pt idx="5412">
                  <c:v>1060</c:v>
                </c:pt>
                <c:pt idx="5413">
                  <c:v>1086</c:v>
                </c:pt>
                <c:pt idx="5414">
                  <c:v>1043</c:v>
                </c:pt>
                <c:pt idx="5415">
                  <c:v>1029</c:v>
                </c:pt>
                <c:pt idx="5416">
                  <c:v>1027</c:v>
                </c:pt>
                <c:pt idx="5417">
                  <c:v>1081</c:v>
                </c:pt>
                <c:pt idx="5418">
                  <c:v>1073</c:v>
                </c:pt>
                <c:pt idx="5419">
                  <c:v>1073</c:v>
                </c:pt>
                <c:pt idx="5420">
                  <c:v>930</c:v>
                </c:pt>
                <c:pt idx="5421">
                  <c:v>978</c:v>
                </c:pt>
                <c:pt idx="5422">
                  <c:v>1059</c:v>
                </c:pt>
                <c:pt idx="5423">
                  <c:v>1070</c:v>
                </c:pt>
                <c:pt idx="5424">
                  <c:v>1062</c:v>
                </c:pt>
                <c:pt idx="5425">
                  <c:v>1845</c:v>
                </c:pt>
                <c:pt idx="5426">
                  <c:v>929</c:v>
                </c:pt>
                <c:pt idx="5427">
                  <c:v>1067</c:v>
                </c:pt>
                <c:pt idx="5428">
                  <c:v>1043</c:v>
                </c:pt>
                <c:pt idx="5429">
                  <c:v>1060</c:v>
                </c:pt>
                <c:pt idx="5430">
                  <c:v>967</c:v>
                </c:pt>
                <c:pt idx="5431">
                  <c:v>915</c:v>
                </c:pt>
                <c:pt idx="5432">
                  <c:v>1078</c:v>
                </c:pt>
                <c:pt idx="5433">
                  <c:v>1034</c:v>
                </c:pt>
                <c:pt idx="5434">
                  <c:v>1024</c:v>
                </c:pt>
                <c:pt idx="5435">
                  <c:v>2194</c:v>
                </c:pt>
                <c:pt idx="5436">
                  <c:v>980</c:v>
                </c:pt>
                <c:pt idx="5437">
                  <c:v>1089</c:v>
                </c:pt>
                <c:pt idx="5438">
                  <c:v>1059</c:v>
                </c:pt>
                <c:pt idx="5439">
                  <c:v>1077</c:v>
                </c:pt>
                <c:pt idx="5440">
                  <c:v>927</c:v>
                </c:pt>
                <c:pt idx="5441">
                  <c:v>950</c:v>
                </c:pt>
                <c:pt idx="5442">
                  <c:v>1082</c:v>
                </c:pt>
                <c:pt idx="5443">
                  <c:v>998</c:v>
                </c:pt>
                <c:pt idx="5444">
                  <c:v>1100</c:v>
                </c:pt>
                <c:pt idx="5445">
                  <c:v>1046</c:v>
                </c:pt>
                <c:pt idx="5446">
                  <c:v>1033</c:v>
                </c:pt>
                <c:pt idx="5447">
                  <c:v>987</c:v>
                </c:pt>
                <c:pt idx="5448">
                  <c:v>1001</c:v>
                </c:pt>
                <c:pt idx="5449">
                  <c:v>928</c:v>
                </c:pt>
                <c:pt idx="5450">
                  <c:v>1025</c:v>
                </c:pt>
                <c:pt idx="5451">
                  <c:v>938</c:v>
                </c:pt>
                <c:pt idx="5452">
                  <c:v>939</c:v>
                </c:pt>
                <c:pt idx="5453">
                  <c:v>968</c:v>
                </c:pt>
                <c:pt idx="5454">
                  <c:v>1089</c:v>
                </c:pt>
                <c:pt idx="5455">
                  <c:v>1029</c:v>
                </c:pt>
                <c:pt idx="5456">
                  <c:v>1984</c:v>
                </c:pt>
                <c:pt idx="5457">
                  <c:v>986</c:v>
                </c:pt>
                <c:pt idx="5458">
                  <c:v>1472</c:v>
                </c:pt>
                <c:pt idx="5459">
                  <c:v>980</c:v>
                </c:pt>
                <c:pt idx="5460">
                  <c:v>1014</c:v>
                </c:pt>
                <c:pt idx="5461">
                  <c:v>1078</c:v>
                </c:pt>
                <c:pt idx="5462">
                  <c:v>918</c:v>
                </c:pt>
                <c:pt idx="5463">
                  <c:v>981</c:v>
                </c:pt>
                <c:pt idx="5464">
                  <c:v>1061</c:v>
                </c:pt>
                <c:pt idx="5465">
                  <c:v>1048</c:v>
                </c:pt>
                <c:pt idx="5466">
                  <c:v>1044</c:v>
                </c:pt>
                <c:pt idx="5467">
                  <c:v>1063</c:v>
                </c:pt>
                <c:pt idx="5468">
                  <c:v>974</c:v>
                </c:pt>
                <c:pt idx="5469">
                  <c:v>1060</c:v>
                </c:pt>
                <c:pt idx="5470">
                  <c:v>998</c:v>
                </c:pt>
                <c:pt idx="5471">
                  <c:v>935</c:v>
                </c:pt>
                <c:pt idx="5472">
                  <c:v>930</c:v>
                </c:pt>
                <c:pt idx="5473">
                  <c:v>1085</c:v>
                </c:pt>
                <c:pt idx="5474">
                  <c:v>1030</c:v>
                </c:pt>
                <c:pt idx="5475">
                  <c:v>933</c:v>
                </c:pt>
                <c:pt idx="5476">
                  <c:v>944</c:v>
                </c:pt>
                <c:pt idx="5477">
                  <c:v>934</c:v>
                </c:pt>
                <c:pt idx="5478">
                  <c:v>1438</c:v>
                </c:pt>
                <c:pt idx="5479">
                  <c:v>1033</c:v>
                </c:pt>
                <c:pt idx="5480">
                  <c:v>1463</c:v>
                </c:pt>
                <c:pt idx="5481">
                  <c:v>1002</c:v>
                </c:pt>
                <c:pt idx="5482">
                  <c:v>1411</c:v>
                </c:pt>
                <c:pt idx="5483">
                  <c:v>961</c:v>
                </c:pt>
                <c:pt idx="5484">
                  <c:v>981</c:v>
                </c:pt>
                <c:pt idx="5485">
                  <c:v>1069</c:v>
                </c:pt>
                <c:pt idx="5486">
                  <c:v>974</c:v>
                </c:pt>
                <c:pt idx="5487">
                  <c:v>995</c:v>
                </c:pt>
                <c:pt idx="5488">
                  <c:v>1073</c:v>
                </c:pt>
                <c:pt idx="5489">
                  <c:v>944</c:v>
                </c:pt>
                <c:pt idx="5490">
                  <c:v>932</c:v>
                </c:pt>
                <c:pt idx="5491">
                  <c:v>916</c:v>
                </c:pt>
                <c:pt idx="5492">
                  <c:v>922</c:v>
                </c:pt>
              </c:numCache>
            </c:numRef>
          </c:val>
          <c:smooth val="0"/>
          <c:extLst>
            <c:ext xmlns:c16="http://schemas.microsoft.com/office/drawing/2014/chart" uri="{C3380CC4-5D6E-409C-BE32-E72D297353CC}">
              <c16:uniqueId val="{00000001-5CDC-4790-B4ED-5B8A6AD35B39}"/>
            </c:ext>
          </c:extLst>
        </c:ser>
        <c:ser>
          <c:idx val="2"/>
          <c:order val="2"/>
          <c:spPr>
            <a:ln w="22225" cap="rnd">
              <a:solidFill>
                <a:schemeClr val="accent3"/>
              </a:solidFill>
            </a:ln>
            <a:effectLst>
              <a:glow rad="139700">
                <a:schemeClr val="accent3">
                  <a:satMod val="175000"/>
                  <a:alpha val="14000"/>
                </a:schemeClr>
              </a:glow>
            </a:effectLst>
          </c:spPr>
          <c:marker>
            <c:symbol val="none"/>
          </c:marker>
          <c:val>
            <c:numRef>
              <c:f>'calculated data '!$E$1:$E$5493</c:f>
              <c:numCache>
                <c:formatCode>General</c:formatCode>
                <c:ptCount val="5493"/>
                <c:pt idx="0" formatCode="0.00">
                  <c:v>0</c:v>
                </c:pt>
                <c:pt idx="1">
                  <c:v>185000</c:v>
                </c:pt>
                <c:pt idx="2">
                  <c:v>105000</c:v>
                </c:pt>
                <c:pt idx="3">
                  <c:v>272900</c:v>
                </c:pt>
                <c:pt idx="4">
                  <c:v>370000</c:v>
                </c:pt>
                <c:pt idx="5">
                  <c:v>220000</c:v>
                </c:pt>
                <c:pt idx="6">
                  <c:v>2860000</c:v>
                </c:pt>
                <c:pt idx="7">
                  <c:v>340000</c:v>
                </c:pt>
                <c:pt idx="8">
                  <c:v>75000</c:v>
                </c:pt>
                <c:pt idx="9">
                  <c:v>399900</c:v>
                </c:pt>
                <c:pt idx="10">
                  <c:v>850000</c:v>
                </c:pt>
                <c:pt idx="11">
                  <c:v>280000</c:v>
                </c:pt>
                <c:pt idx="12">
                  <c:v>362560</c:v>
                </c:pt>
                <c:pt idx="13">
                  <c:v>412000</c:v>
                </c:pt>
                <c:pt idx="14">
                  <c:v>305000</c:v>
                </c:pt>
                <c:pt idx="15">
                  <c:v>2925000</c:v>
                </c:pt>
                <c:pt idx="16">
                  <c:v>1052000</c:v>
                </c:pt>
                <c:pt idx="17">
                  <c:v>384000</c:v>
                </c:pt>
                <c:pt idx="18">
                  <c:v>202500</c:v>
                </c:pt>
                <c:pt idx="19">
                  <c:v>437000</c:v>
                </c:pt>
                <c:pt idx="20">
                  <c:v>289900</c:v>
                </c:pt>
                <c:pt idx="21">
                  <c:v>330000</c:v>
                </c:pt>
                <c:pt idx="22">
                  <c:v>1372500</c:v>
                </c:pt>
                <c:pt idx="23">
                  <c:v>289000</c:v>
                </c:pt>
                <c:pt idx="24">
                  <c:v>232677</c:v>
                </c:pt>
                <c:pt idx="25">
                  <c:v>224500</c:v>
                </c:pt>
                <c:pt idx="26">
                  <c:v>720000</c:v>
                </c:pt>
                <c:pt idx="27">
                  <c:v>422000</c:v>
                </c:pt>
                <c:pt idx="28">
                  <c:v>1750000</c:v>
                </c:pt>
                <c:pt idx="29">
                  <c:v>154000</c:v>
                </c:pt>
                <c:pt idx="30">
                  <c:v>1000000</c:v>
                </c:pt>
                <c:pt idx="31">
                  <c:v>249900</c:v>
                </c:pt>
                <c:pt idx="32">
                  <c:v>1600000</c:v>
                </c:pt>
                <c:pt idx="33">
                  <c:v>129900</c:v>
                </c:pt>
                <c:pt idx="34">
                  <c:v>2700000</c:v>
                </c:pt>
                <c:pt idx="35">
                  <c:v>8500000</c:v>
                </c:pt>
                <c:pt idx="36">
                  <c:v>220000</c:v>
                </c:pt>
                <c:pt idx="37">
                  <c:v>340000</c:v>
                </c:pt>
                <c:pt idx="38">
                  <c:v>200000</c:v>
                </c:pt>
                <c:pt idx="39">
                  <c:v>230000</c:v>
                </c:pt>
                <c:pt idx="40">
                  <c:v>190000</c:v>
                </c:pt>
                <c:pt idx="41">
                  <c:v>800000</c:v>
                </c:pt>
                <c:pt idx="42">
                  <c:v>770000</c:v>
                </c:pt>
                <c:pt idx="43">
                  <c:v>290000</c:v>
                </c:pt>
                <c:pt idx="44">
                  <c:v>184900</c:v>
                </c:pt>
                <c:pt idx="45">
                  <c:v>175000</c:v>
                </c:pt>
                <c:pt idx="46">
                  <c:v>363000</c:v>
                </c:pt>
                <c:pt idx="47">
                  <c:v>4450000</c:v>
                </c:pt>
                <c:pt idx="48">
                  <c:v>320000</c:v>
                </c:pt>
                <c:pt idx="49">
                  <c:v>299900</c:v>
                </c:pt>
                <c:pt idx="50">
                  <c:v>3500000</c:v>
                </c:pt>
                <c:pt idx="51">
                  <c:v>230000</c:v>
                </c:pt>
                <c:pt idx="52">
                  <c:v>110000</c:v>
                </c:pt>
                <c:pt idx="53">
                  <c:v>250000</c:v>
                </c:pt>
                <c:pt idx="54">
                  <c:v>177000</c:v>
                </c:pt>
                <c:pt idx="55">
                  <c:v>7000</c:v>
                </c:pt>
                <c:pt idx="56">
                  <c:v>135000</c:v>
                </c:pt>
                <c:pt idx="57">
                  <c:v>1250000</c:v>
                </c:pt>
                <c:pt idx="58">
                  <c:v>96400</c:v>
                </c:pt>
                <c:pt idx="59">
                  <c:v>240000</c:v>
                </c:pt>
                <c:pt idx="60">
                  <c:v>121500</c:v>
                </c:pt>
                <c:pt idx="61">
                  <c:v>300000</c:v>
                </c:pt>
                <c:pt idx="62">
                  <c:v>230000</c:v>
                </c:pt>
                <c:pt idx="63">
                  <c:v>826000</c:v>
                </c:pt>
                <c:pt idx="64">
                  <c:v>1900000</c:v>
                </c:pt>
                <c:pt idx="65">
                  <c:v>569900</c:v>
                </c:pt>
                <c:pt idx="66">
                  <c:v>3000000</c:v>
                </c:pt>
                <c:pt idx="67">
                  <c:v>48521</c:v>
                </c:pt>
                <c:pt idx="68">
                  <c:v>1425000</c:v>
                </c:pt>
                <c:pt idx="69">
                  <c:v>183000</c:v>
                </c:pt>
                <c:pt idx="70">
                  <c:v>223000</c:v>
                </c:pt>
                <c:pt idx="71">
                  <c:v>130000</c:v>
                </c:pt>
                <c:pt idx="72">
                  <c:v>271000</c:v>
                </c:pt>
                <c:pt idx="73">
                  <c:v>267500</c:v>
                </c:pt>
                <c:pt idx="74">
                  <c:v>1160000</c:v>
                </c:pt>
                <c:pt idx="75">
                  <c:v>7850000</c:v>
                </c:pt>
                <c:pt idx="76">
                  <c:v>233000</c:v>
                </c:pt>
                <c:pt idx="77">
                  <c:v>159000</c:v>
                </c:pt>
                <c:pt idx="78">
                  <c:v>2200000</c:v>
                </c:pt>
                <c:pt idx="79">
                  <c:v>490000</c:v>
                </c:pt>
                <c:pt idx="80">
                  <c:v>395000</c:v>
                </c:pt>
                <c:pt idx="81">
                  <c:v>340000</c:v>
                </c:pt>
                <c:pt idx="82">
                  <c:v>148847</c:v>
                </c:pt>
                <c:pt idx="83">
                  <c:v>157000</c:v>
                </c:pt>
                <c:pt idx="84">
                  <c:v>525000</c:v>
                </c:pt>
                <c:pt idx="85">
                  <c:v>867500</c:v>
                </c:pt>
                <c:pt idx="86">
                  <c:v>269000</c:v>
                </c:pt>
                <c:pt idx="87">
                  <c:v>570000</c:v>
                </c:pt>
                <c:pt idx="88">
                  <c:v>435000</c:v>
                </c:pt>
                <c:pt idx="89">
                  <c:v>2150000</c:v>
                </c:pt>
                <c:pt idx="90">
                  <c:v>427000</c:v>
                </c:pt>
                <c:pt idx="91">
                  <c:v>777500</c:v>
                </c:pt>
                <c:pt idx="92">
                  <c:v>235000</c:v>
                </c:pt>
                <c:pt idx="93">
                  <c:v>249900</c:v>
                </c:pt>
                <c:pt idx="94">
                  <c:v>412000</c:v>
                </c:pt>
                <c:pt idx="95">
                  <c:v>8236500</c:v>
                </c:pt>
                <c:pt idx="96">
                  <c:v>820000</c:v>
                </c:pt>
                <c:pt idx="97">
                  <c:v>15000</c:v>
                </c:pt>
                <c:pt idx="98">
                  <c:v>355000</c:v>
                </c:pt>
                <c:pt idx="99">
                  <c:v>177500</c:v>
                </c:pt>
                <c:pt idx="100">
                  <c:v>295000</c:v>
                </c:pt>
                <c:pt idx="101">
                  <c:v>299750</c:v>
                </c:pt>
                <c:pt idx="102">
                  <c:v>196000</c:v>
                </c:pt>
                <c:pt idx="103">
                  <c:v>430000</c:v>
                </c:pt>
                <c:pt idx="104">
                  <c:v>270000</c:v>
                </c:pt>
                <c:pt idx="105">
                  <c:v>320000</c:v>
                </c:pt>
                <c:pt idx="106">
                  <c:v>515000</c:v>
                </c:pt>
                <c:pt idx="107">
                  <c:v>407500</c:v>
                </c:pt>
                <c:pt idx="108">
                  <c:v>329000</c:v>
                </c:pt>
                <c:pt idx="109">
                  <c:v>445000</c:v>
                </c:pt>
                <c:pt idx="110">
                  <c:v>52000</c:v>
                </c:pt>
                <c:pt idx="111">
                  <c:v>3150000</c:v>
                </c:pt>
                <c:pt idx="112">
                  <c:v>270000</c:v>
                </c:pt>
                <c:pt idx="113">
                  <c:v>1695000</c:v>
                </c:pt>
                <c:pt idx="114">
                  <c:v>425000</c:v>
                </c:pt>
                <c:pt idx="115">
                  <c:v>6750000</c:v>
                </c:pt>
                <c:pt idx="116">
                  <c:v>285000</c:v>
                </c:pt>
                <c:pt idx="117">
                  <c:v>7000000</c:v>
                </c:pt>
                <c:pt idx="118">
                  <c:v>257000</c:v>
                </c:pt>
                <c:pt idx="119">
                  <c:v>410000</c:v>
                </c:pt>
                <c:pt idx="120">
                  <c:v>375000</c:v>
                </c:pt>
                <c:pt idx="121">
                  <c:v>1575000</c:v>
                </c:pt>
                <c:pt idx="122">
                  <c:v>185000</c:v>
                </c:pt>
                <c:pt idx="123">
                  <c:v>860000</c:v>
                </c:pt>
                <c:pt idx="124">
                  <c:v>206000</c:v>
                </c:pt>
                <c:pt idx="125">
                  <c:v>125185</c:v>
                </c:pt>
                <c:pt idx="126">
                  <c:v>245000</c:v>
                </c:pt>
                <c:pt idx="127">
                  <c:v>605000</c:v>
                </c:pt>
                <c:pt idx="128">
                  <c:v>243750</c:v>
                </c:pt>
                <c:pt idx="129">
                  <c:v>2899000</c:v>
                </c:pt>
                <c:pt idx="130">
                  <c:v>670000</c:v>
                </c:pt>
                <c:pt idx="131">
                  <c:v>164000</c:v>
                </c:pt>
                <c:pt idx="132">
                  <c:v>1500000</c:v>
                </c:pt>
                <c:pt idx="133">
                  <c:v>130000</c:v>
                </c:pt>
                <c:pt idx="134">
                  <c:v>84900</c:v>
                </c:pt>
                <c:pt idx="135">
                  <c:v>2650000</c:v>
                </c:pt>
                <c:pt idx="136">
                  <c:v>1200000</c:v>
                </c:pt>
                <c:pt idx="137">
                  <c:v>710000</c:v>
                </c:pt>
                <c:pt idx="138">
                  <c:v>389900</c:v>
                </c:pt>
                <c:pt idx="139">
                  <c:v>702500</c:v>
                </c:pt>
                <c:pt idx="140">
                  <c:v>455000</c:v>
                </c:pt>
                <c:pt idx="141">
                  <c:v>159900</c:v>
                </c:pt>
                <c:pt idx="142">
                  <c:v>805000</c:v>
                </c:pt>
                <c:pt idx="143">
                  <c:v>140000</c:v>
                </c:pt>
                <c:pt idx="144">
                  <c:v>254000</c:v>
                </c:pt>
                <c:pt idx="145">
                  <c:v>316000</c:v>
                </c:pt>
                <c:pt idx="146">
                  <c:v>570000</c:v>
                </c:pt>
                <c:pt idx="147">
                  <c:v>2000000</c:v>
                </c:pt>
                <c:pt idx="148">
                  <c:v>3200000</c:v>
                </c:pt>
                <c:pt idx="149">
                  <c:v>399000</c:v>
                </c:pt>
                <c:pt idx="150">
                  <c:v>560000</c:v>
                </c:pt>
                <c:pt idx="151">
                  <c:v>243000</c:v>
                </c:pt>
                <c:pt idx="152">
                  <c:v>195900</c:v>
                </c:pt>
                <c:pt idx="153">
                  <c:v>715000</c:v>
                </c:pt>
                <c:pt idx="154">
                  <c:v>456100</c:v>
                </c:pt>
                <c:pt idx="155">
                  <c:v>450000</c:v>
                </c:pt>
                <c:pt idx="156">
                  <c:v>1150000</c:v>
                </c:pt>
                <c:pt idx="157">
                  <c:v>722500</c:v>
                </c:pt>
                <c:pt idx="158">
                  <c:v>1550000</c:v>
                </c:pt>
                <c:pt idx="159">
                  <c:v>398000</c:v>
                </c:pt>
                <c:pt idx="160">
                  <c:v>400000</c:v>
                </c:pt>
                <c:pt idx="161">
                  <c:v>188000</c:v>
                </c:pt>
                <c:pt idx="162">
                  <c:v>1650000</c:v>
                </c:pt>
                <c:pt idx="163">
                  <c:v>226000</c:v>
                </c:pt>
                <c:pt idx="164">
                  <c:v>2650000</c:v>
                </c:pt>
                <c:pt idx="165">
                  <c:v>307500</c:v>
                </c:pt>
                <c:pt idx="166">
                  <c:v>225000</c:v>
                </c:pt>
                <c:pt idx="167">
                  <c:v>137120</c:v>
                </c:pt>
                <c:pt idx="168">
                  <c:v>439000</c:v>
                </c:pt>
                <c:pt idx="169">
                  <c:v>1262500</c:v>
                </c:pt>
                <c:pt idx="170">
                  <c:v>190000</c:v>
                </c:pt>
                <c:pt idx="171">
                  <c:v>407500</c:v>
                </c:pt>
                <c:pt idx="172">
                  <c:v>168000</c:v>
                </c:pt>
                <c:pt idx="173">
                  <c:v>345500</c:v>
                </c:pt>
                <c:pt idx="174">
                  <c:v>478000</c:v>
                </c:pt>
                <c:pt idx="175">
                  <c:v>4000000</c:v>
                </c:pt>
                <c:pt idx="176">
                  <c:v>530000</c:v>
                </c:pt>
                <c:pt idx="177">
                  <c:v>178000</c:v>
                </c:pt>
                <c:pt idx="178">
                  <c:v>2300000</c:v>
                </c:pt>
                <c:pt idx="179">
                  <c:v>174900</c:v>
                </c:pt>
                <c:pt idx="180">
                  <c:v>784000</c:v>
                </c:pt>
                <c:pt idx="181">
                  <c:v>315000</c:v>
                </c:pt>
                <c:pt idx="182">
                  <c:v>575000</c:v>
                </c:pt>
                <c:pt idx="183">
                  <c:v>500000</c:v>
                </c:pt>
                <c:pt idx="184">
                  <c:v>159000</c:v>
                </c:pt>
                <c:pt idx="185">
                  <c:v>179000</c:v>
                </c:pt>
                <c:pt idx="186">
                  <c:v>235000</c:v>
                </c:pt>
                <c:pt idx="187">
                  <c:v>209000</c:v>
                </c:pt>
                <c:pt idx="188">
                  <c:v>2000000</c:v>
                </c:pt>
                <c:pt idx="189">
                  <c:v>290000</c:v>
                </c:pt>
                <c:pt idx="190">
                  <c:v>329000</c:v>
                </c:pt>
                <c:pt idx="191">
                  <c:v>18500000</c:v>
                </c:pt>
                <c:pt idx="192">
                  <c:v>679000</c:v>
                </c:pt>
                <c:pt idx="193">
                  <c:v>421000</c:v>
                </c:pt>
                <c:pt idx="194">
                  <c:v>1379130</c:v>
                </c:pt>
                <c:pt idx="195">
                  <c:v>895000</c:v>
                </c:pt>
                <c:pt idx="196">
                  <c:v>191250</c:v>
                </c:pt>
                <c:pt idx="197">
                  <c:v>78833</c:v>
                </c:pt>
                <c:pt idx="198">
                  <c:v>800000</c:v>
                </c:pt>
                <c:pt idx="199">
                  <c:v>507500</c:v>
                </c:pt>
                <c:pt idx="200">
                  <c:v>1699000</c:v>
                </c:pt>
                <c:pt idx="201">
                  <c:v>635000</c:v>
                </c:pt>
                <c:pt idx="202">
                  <c:v>335000</c:v>
                </c:pt>
                <c:pt idx="203">
                  <c:v>197500</c:v>
                </c:pt>
                <c:pt idx="204">
                  <c:v>175000</c:v>
                </c:pt>
                <c:pt idx="205">
                  <c:v>2175000</c:v>
                </c:pt>
                <c:pt idx="206">
                  <c:v>2200000</c:v>
                </c:pt>
                <c:pt idx="207">
                  <c:v>355000</c:v>
                </c:pt>
                <c:pt idx="208">
                  <c:v>212000</c:v>
                </c:pt>
                <c:pt idx="209">
                  <c:v>422500</c:v>
                </c:pt>
                <c:pt idx="210">
                  <c:v>580000</c:v>
                </c:pt>
                <c:pt idx="211">
                  <c:v>288400</c:v>
                </c:pt>
                <c:pt idx="212">
                  <c:v>112000</c:v>
                </c:pt>
                <c:pt idx="213">
                  <c:v>497500</c:v>
                </c:pt>
                <c:pt idx="214">
                  <c:v>268000</c:v>
                </c:pt>
                <c:pt idx="215">
                  <c:v>1475000</c:v>
                </c:pt>
                <c:pt idx="216">
                  <c:v>2400000</c:v>
                </c:pt>
                <c:pt idx="217">
                  <c:v>910000</c:v>
                </c:pt>
                <c:pt idx="218">
                  <c:v>185000</c:v>
                </c:pt>
                <c:pt idx="219">
                  <c:v>374500</c:v>
                </c:pt>
                <c:pt idx="220">
                  <c:v>1471300</c:v>
                </c:pt>
                <c:pt idx="221">
                  <c:v>466598</c:v>
                </c:pt>
                <c:pt idx="222">
                  <c:v>331055</c:v>
                </c:pt>
                <c:pt idx="223">
                  <c:v>234900</c:v>
                </c:pt>
                <c:pt idx="224">
                  <c:v>120000</c:v>
                </c:pt>
                <c:pt idx="225">
                  <c:v>242000</c:v>
                </c:pt>
                <c:pt idx="226">
                  <c:v>514000</c:v>
                </c:pt>
                <c:pt idx="227">
                  <c:v>461000</c:v>
                </c:pt>
                <c:pt idx="228">
                  <c:v>93333</c:v>
                </c:pt>
                <c:pt idx="229">
                  <c:v>197000</c:v>
                </c:pt>
                <c:pt idx="230">
                  <c:v>625000</c:v>
                </c:pt>
                <c:pt idx="231">
                  <c:v>135000</c:v>
                </c:pt>
                <c:pt idx="232">
                  <c:v>208000</c:v>
                </c:pt>
                <c:pt idx="233">
                  <c:v>2000000</c:v>
                </c:pt>
                <c:pt idx="234">
                  <c:v>675000</c:v>
                </c:pt>
                <c:pt idx="235">
                  <c:v>40000</c:v>
                </c:pt>
                <c:pt idx="236">
                  <c:v>159000</c:v>
                </c:pt>
                <c:pt idx="237">
                  <c:v>260000</c:v>
                </c:pt>
                <c:pt idx="238">
                  <c:v>243000</c:v>
                </c:pt>
                <c:pt idx="239">
                  <c:v>1540000</c:v>
                </c:pt>
                <c:pt idx="240">
                  <c:v>810000</c:v>
                </c:pt>
                <c:pt idx="241">
                  <c:v>334000</c:v>
                </c:pt>
                <c:pt idx="242">
                  <c:v>625000</c:v>
                </c:pt>
                <c:pt idx="243">
                  <c:v>143000</c:v>
                </c:pt>
                <c:pt idx="244">
                  <c:v>500000</c:v>
                </c:pt>
                <c:pt idx="245">
                  <c:v>445000</c:v>
                </c:pt>
                <c:pt idx="246">
                  <c:v>1295000</c:v>
                </c:pt>
                <c:pt idx="247">
                  <c:v>1100000</c:v>
                </c:pt>
                <c:pt idx="248">
                  <c:v>250000</c:v>
                </c:pt>
                <c:pt idx="249">
                  <c:v>150000</c:v>
                </c:pt>
                <c:pt idx="250">
                  <c:v>695000</c:v>
                </c:pt>
                <c:pt idx="251">
                  <c:v>190000</c:v>
                </c:pt>
                <c:pt idx="252">
                  <c:v>155000</c:v>
                </c:pt>
                <c:pt idx="253">
                  <c:v>655000</c:v>
                </c:pt>
                <c:pt idx="254">
                  <c:v>670000</c:v>
                </c:pt>
                <c:pt idx="255">
                  <c:v>1236000</c:v>
                </c:pt>
                <c:pt idx="256">
                  <c:v>140000</c:v>
                </c:pt>
                <c:pt idx="257">
                  <c:v>445000</c:v>
                </c:pt>
                <c:pt idx="258">
                  <c:v>410000</c:v>
                </c:pt>
                <c:pt idx="259">
                  <c:v>230000</c:v>
                </c:pt>
                <c:pt idx="260">
                  <c:v>1400000</c:v>
                </c:pt>
                <c:pt idx="261">
                  <c:v>2650000</c:v>
                </c:pt>
                <c:pt idx="262">
                  <c:v>503500</c:v>
                </c:pt>
                <c:pt idx="263">
                  <c:v>105000</c:v>
                </c:pt>
                <c:pt idx="264">
                  <c:v>1668900</c:v>
                </c:pt>
                <c:pt idx="265">
                  <c:v>7400000</c:v>
                </c:pt>
                <c:pt idx="266">
                  <c:v>189900</c:v>
                </c:pt>
                <c:pt idx="267">
                  <c:v>575000</c:v>
                </c:pt>
                <c:pt idx="268">
                  <c:v>605000</c:v>
                </c:pt>
                <c:pt idx="269">
                  <c:v>3250000</c:v>
                </c:pt>
                <c:pt idx="270">
                  <c:v>505000</c:v>
                </c:pt>
                <c:pt idx="271">
                  <c:v>433000</c:v>
                </c:pt>
                <c:pt idx="272">
                  <c:v>181000</c:v>
                </c:pt>
                <c:pt idx="273">
                  <c:v>975000</c:v>
                </c:pt>
                <c:pt idx="274">
                  <c:v>560000</c:v>
                </c:pt>
                <c:pt idx="275">
                  <c:v>715000</c:v>
                </c:pt>
                <c:pt idx="276">
                  <c:v>150000</c:v>
                </c:pt>
                <c:pt idx="277">
                  <c:v>180000</c:v>
                </c:pt>
                <c:pt idx="278">
                  <c:v>250000</c:v>
                </c:pt>
                <c:pt idx="279">
                  <c:v>307500</c:v>
                </c:pt>
                <c:pt idx="280">
                  <c:v>3850000</c:v>
                </c:pt>
                <c:pt idx="281">
                  <c:v>3010000</c:v>
                </c:pt>
                <c:pt idx="282">
                  <c:v>2300000</c:v>
                </c:pt>
                <c:pt idx="283">
                  <c:v>199900</c:v>
                </c:pt>
                <c:pt idx="284">
                  <c:v>334900</c:v>
                </c:pt>
                <c:pt idx="285">
                  <c:v>500000</c:v>
                </c:pt>
                <c:pt idx="286">
                  <c:v>156620</c:v>
                </c:pt>
                <c:pt idx="287">
                  <c:v>260000</c:v>
                </c:pt>
                <c:pt idx="288">
                  <c:v>430000</c:v>
                </c:pt>
                <c:pt idx="289">
                  <c:v>54000</c:v>
                </c:pt>
                <c:pt idx="290">
                  <c:v>190000</c:v>
                </c:pt>
                <c:pt idx="291">
                  <c:v>320000</c:v>
                </c:pt>
                <c:pt idx="292">
                  <c:v>177000</c:v>
                </c:pt>
                <c:pt idx="293">
                  <c:v>2335000</c:v>
                </c:pt>
                <c:pt idx="294">
                  <c:v>259000</c:v>
                </c:pt>
                <c:pt idx="295">
                  <c:v>188000</c:v>
                </c:pt>
                <c:pt idx="296">
                  <c:v>11200000</c:v>
                </c:pt>
                <c:pt idx="297">
                  <c:v>360500</c:v>
                </c:pt>
                <c:pt idx="298">
                  <c:v>260000</c:v>
                </c:pt>
                <c:pt idx="299">
                  <c:v>555000</c:v>
                </c:pt>
                <c:pt idx="300">
                  <c:v>215750</c:v>
                </c:pt>
                <c:pt idx="301">
                  <c:v>402535</c:v>
                </c:pt>
                <c:pt idx="302">
                  <c:v>211150</c:v>
                </c:pt>
                <c:pt idx="303">
                  <c:v>3225000</c:v>
                </c:pt>
                <c:pt idx="304">
                  <c:v>125000</c:v>
                </c:pt>
                <c:pt idx="305">
                  <c:v>250000</c:v>
                </c:pt>
                <c:pt idx="306">
                  <c:v>815000</c:v>
                </c:pt>
                <c:pt idx="307">
                  <c:v>379000</c:v>
                </c:pt>
                <c:pt idx="308">
                  <c:v>460000</c:v>
                </c:pt>
                <c:pt idx="309">
                  <c:v>129000</c:v>
                </c:pt>
                <c:pt idx="310">
                  <c:v>1100000</c:v>
                </c:pt>
                <c:pt idx="311">
                  <c:v>160000</c:v>
                </c:pt>
                <c:pt idx="312">
                  <c:v>263500</c:v>
                </c:pt>
                <c:pt idx="313">
                  <c:v>560000</c:v>
                </c:pt>
                <c:pt idx="314">
                  <c:v>555000</c:v>
                </c:pt>
                <c:pt idx="315">
                  <c:v>172042</c:v>
                </c:pt>
                <c:pt idx="316">
                  <c:v>235000</c:v>
                </c:pt>
                <c:pt idx="317">
                  <c:v>295000</c:v>
                </c:pt>
                <c:pt idx="318">
                  <c:v>697500</c:v>
                </c:pt>
                <c:pt idx="319">
                  <c:v>8600000</c:v>
                </c:pt>
                <c:pt idx="320">
                  <c:v>1230000</c:v>
                </c:pt>
                <c:pt idx="321">
                  <c:v>470000</c:v>
                </c:pt>
                <c:pt idx="322">
                  <c:v>550000</c:v>
                </c:pt>
                <c:pt idx="323">
                  <c:v>155000</c:v>
                </c:pt>
                <c:pt idx="324">
                  <c:v>580000</c:v>
                </c:pt>
                <c:pt idx="325">
                  <c:v>3000000</c:v>
                </c:pt>
                <c:pt idx="326">
                  <c:v>159750</c:v>
                </c:pt>
                <c:pt idx="327">
                  <c:v>389000</c:v>
                </c:pt>
                <c:pt idx="328">
                  <c:v>1237500</c:v>
                </c:pt>
                <c:pt idx="329">
                  <c:v>875000</c:v>
                </c:pt>
                <c:pt idx="330">
                  <c:v>81450</c:v>
                </c:pt>
                <c:pt idx="331">
                  <c:v>2950000</c:v>
                </c:pt>
                <c:pt idx="332">
                  <c:v>440000</c:v>
                </c:pt>
                <c:pt idx="333">
                  <c:v>186000</c:v>
                </c:pt>
                <c:pt idx="334">
                  <c:v>775000</c:v>
                </c:pt>
                <c:pt idx="335">
                  <c:v>3600000</c:v>
                </c:pt>
                <c:pt idx="336">
                  <c:v>175000</c:v>
                </c:pt>
                <c:pt idx="337">
                  <c:v>199900</c:v>
                </c:pt>
                <c:pt idx="338">
                  <c:v>430000</c:v>
                </c:pt>
                <c:pt idx="339">
                  <c:v>178000</c:v>
                </c:pt>
                <c:pt idx="340">
                  <c:v>1395000</c:v>
                </c:pt>
                <c:pt idx="341">
                  <c:v>282500</c:v>
                </c:pt>
                <c:pt idx="342">
                  <c:v>520000</c:v>
                </c:pt>
                <c:pt idx="343">
                  <c:v>256000</c:v>
                </c:pt>
                <c:pt idx="344">
                  <c:v>113500</c:v>
                </c:pt>
                <c:pt idx="345">
                  <c:v>539000</c:v>
                </c:pt>
                <c:pt idx="346">
                  <c:v>5400000</c:v>
                </c:pt>
                <c:pt idx="347">
                  <c:v>2450000</c:v>
                </c:pt>
                <c:pt idx="348">
                  <c:v>240000</c:v>
                </c:pt>
                <c:pt idx="349">
                  <c:v>199000</c:v>
                </c:pt>
                <c:pt idx="350">
                  <c:v>440000</c:v>
                </c:pt>
                <c:pt idx="351">
                  <c:v>297000</c:v>
                </c:pt>
                <c:pt idx="352">
                  <c:v>675000</c:v>
                </c:pt>
                <c:pt idx="353">
                  <c:v>895000</c:v>
                </c:pt>
                <c:pt idx="354">
                  <c:v>385000</c:v>
                </c:pt>
                <c:pt idx="355">
                  <c:v>675000</c:v>
                </c:pt>
                <c:pt idx="356">
                  <c:v>409000</c:v>
                </c:pt>
                <c:pt idx="357">
                  <c:v>140000</c:v>
                </c:pt>
                <c:pt idx="358">
                  <c:v>260000</c:v>
                </c:pt>
                <c:pt idx="359">
                  <c:v>330000</c:v>
                </c:pt>
                <c:pt idx="360">
                  <c:v>718750</c:v>
                </c:pt>
                <c:pt idx="361">
                  <c:v>520000</c:v>
                </c:pt>
                <c:pt idx="362">
                  <c:v>175000</c:v>
                </c:pt>
                <c:pt idx="363">
                  <c:v>272500</c:v>
                </c:pt>
                <c:pt idx="364">
                  <c:v>1075000</c:v>
                </c:pt>
                <c:pt idx="365">
                  <c:v>375000</c:v>
                </c:pt>
                <c:pt idx="366">
                  <c:v>470000</c:v>
                </c:pt>
                <c:pt idx="367">
                  <c:v>260000</c:v>
                </c:pt>
                <c:pt idx="368">
                  <c:v>2615000</c:v>
                </c:pt>
                <c:pt idx="369">
                  <c:v>1950000</c:v>
                </c:pt>
                <c:pt idx="370">
                  <c:v>370000</c:v>
                </c:pt>
                <c:pt idx="371">
                  <c:v>1025000</c:v>
                </c:pt>
                <c:pt idx="372">
                  <c:v>270000</c:v>
                </c:pt>
                <c:pt idx="373">
                  <c:v>255000</c:v>
                </c:pt>
                <c:pt idx="374">
                  <c:v>329000</c:v>
                </c:pt>
                <c:pt idx="375">
                  <c:v>270000</c:v>
                </c:pt>
                <c:pt idx="376">
                  <c:v>275000</c:v>
                </c:pt>
                <c:pt idx="377">
                  <c:v>999000</c:v>
                </c:pt>
                <c:pt idx="378">
                  <c:v>525000</c:v>
                </c:pt>
                <c:pt idx="379">
                  <c:v>230000</c:v>
                </c:pt>
                <c:pt idx="380">
                  <c:v>1620000</c:v>
                </c:pt>
                <c:pt idx="381">
                  <c:v>560000</c:v>
                </c:pt>
                <c:pt idx="382">
                  <c:v>294500</c:v>
                </c:pt>
                <c:pt idx="383">
                  <c:v>198500</c:v>
                </c:pt>
                <c:pt idx="384">
                  <c:v>947500</c:v>
                </c:pt>
                <c:pt idx="385">
                  <c:v>354000</c:v>
                </c:pt>
                <c:pt idx="386">
                  <c:v>747500</c:v>
                </c:pt>
                <c:pt idx="387">
                  <c:v>127000</c:v>
                </c:pt>
                <c:pt idx="388">
                  <c:v>310000</c:v>
                </c:pt>
                <c:pt idx="389">
                  <c:v>230000</c:v>
                </c:pt>
                <c:pt idx="390">
                  <c:v>2100000</c:v>
                </c:pt>
                <c:pt idx="391">
                  <c:v>2650000</c:v>
                </c:pt>
                <c:pt idx="392">
                  <c:v>1230000</c:v>
                </c:pt>
                <c:pt idx="393">
                  <c:v>220000</c:v>
                </c:pt>
                <c:pt idx="394">
                  <c:v>384000</c:v>
                </c:pt>
                <c:pt idx="395">
                  <c:v>310000</c:v>
                </c:pt>
                <c:pt idx="396">
                  <c:v>304100</c:v>
                </c:pt>
                <c:pt idx="397">
                  <c:v>675000</c:v>
                </c:pt>
                <c:pt idx="398">
                  <c:v>1414500</c:v>
                </c:pt>
                <c:pt idx="399">
                  <c:v>595000</c:v>
                </c:pt>
                <c:pt idx="400">
                  <c:v>356000</c:v>
                </c:pt>
                <c:pt idx="401">
                  <c:v>300000</c:v>
                </c:pt>
                <c:pt idx="402">
                  <c:v>174900</c:v>
                </c:pt>
                <c:pt idx="403">
                  <c:v>410000</c:v>
                </c:pt>
                <c:pt idx="404">
                  <c:v>925000</c:v>
                </c:pt>
                <c:pt idx="405">
                  <c:v>550000</c:v>
                </c:pt>
                <c:pt idx="406">
                  <c:v>980500</c:v>
                </c:pt>
                <c:pt idx="407">
                  <c:v>375000</c:v>
                </c:pt>
                <c:pt idx="408">
                  <c:v>200000</c:v>
                </c:pt>
                <c:pt idx="409">
                  <c:v>290450</c:v>
                </c:pt>
                <c:pt idx="410">
                  <c:v>268500</c:v>
                </c:pt>
                <c:pt idx="411">
                  <c:v>125000</c:v>
                </c:pt>
                <c:pt idx="412">
                  <c:v>2100000</c:v>
                </c:pt>
                <c:pt idx="413">
                  <c:v>662000</c:v>
                </c:pt>
                <c:pt idx="414">
                  <c:v>827000</c:v>
                </c:pt>
                <c:pt idx="415">
                  <c:v>2495000</c:v>
                </c:pt>
                <c:pt idx="416">
                  <c:v>515000</c:v>
                </c:pt>
                <c:pt idx="417">
                  <c:v>725000</c:v>
                </c:pt>
                <c:pt idx="418">
                  <c:v>977000</c:v>
                </c:pt>
                <c:pt idx="419">
                  <c:v>765000</c:v>
                </c:pt>
                <c:pt idx="420">
                  <c:v>174900</c:v>
                </c:pt>
                <c:pt idx="421">
                  <c:v>665000</c:v>
                </c:pt>
                <c:pt idx="422">
                  <c:v>2750000</c:v>
                </c:pt>
                <c:pt idx="423">
                  <c:v>1200000</c:v>
                </c:pt>
                <c:pt idx="424">
                  <c:v>203000</c:v>
                </c:pt>
                <c:pt idx="425">
                  <c:v>252000</c:v>
                </c:pt>
                <c:pt idx="426">
                  <c:v>533000</c:v>
                </c:pt>
                <c:pt idx="427">
                  <c:v>224000</c:v>
                </c:pt>
                <c:pt idx="428">
                  <c:v>348000</c:v>
                </c:pt>
                <c:pt idx="429">
                  <c:v>185000</c:v>
                </c:pt>
                <c:pt idx="430">
                  <c:v>42500</c:v>
                </c:pt>
                <c:pt idx="431">
                  <c:v>425000</c:v>
                </c:pt>
                <c:pt idx="432">
                  <c:v>3150000</c:v>
                </c:pt>
                <c:pt idx="433">
                  <c:v>8000000</c:v>
                </c:pt>
                <c:pt idx="434">
                  <c:v>64000</c:v>
                </c:pt>
                <c:pt idx="435">
                  <c:v>289000</c:v>
                </c:pt>
                <c:pt idx="436">
                  <c:v>400000</c:v>
                </c:pt>
                <c:pt idx="437">
                  <c:v>273000</c:v>
                </c:pt>
                <c:pt idx="438">
                  <c:v>875000</c:v>
                </c:pt>
                <c:pt idx="439">
                  <c:v>246000</c:v>
                </c:pt>
                <c:pt idx="440">
                  <c:v>217000</c:v>
                </c:pt>
                <c:pt idx="441">
                  <c:v>1075000</c:v>
                </c:pt>
                <c:pt idx="442">
                  <c:v>295000</c:v>
                </c:pt>
                <c:pt idx="443">
                  <c:v>390000</c:v>
                </c:pt>
                <c:pt idx="444">
                  <c:v>450000</c:v>
                </c:pt>
                <c:pt idx="445">
                  <c:v>282000</c:v>
                </c:pt>
                <c:pt idx="446">
                  <c:v>487000</c:v>
                </c:pt>
                <c:pt idx="447">
                  <c:v>174000</c:v>
                </c:pt>
                <c:pt idx="448">
                  <c:v>400000</c:v>
                </c:pt>
                <c:pt idx="449">
                  <c:v>60150</c:v>
                </c:pt>
                <c:pt idx="450">
                  <c:v>500000</c:v>
                </c:pt>
                <c:pt idx="451">
                  <c:v>258000</c:v>
                </c:pt>
                <c:pt idx="452">
                  <c:v>274000</c:v>
                </c:pt>
                <c:pt idx="453">
                  <c:v>150000</c:v>
                </c:pt>
                <c:pt idx="454">
                  <c:v>167000</c:v>
                </c:pt>
                <c:pt idx="455">
                  <c:v>207500</c:v>
                </c:pt>
                <c:pt idx="456">
                  <c:v>1372500</c:v>
                </c:pt>
                <c:pt idx="457">
                  <c:v>47000</c:v>
                </c:pt>
                <c:pt idx="458">
                  <c:v>1195000</c:v>
                </c:pt>
                <c:pt idx="459">
                  <c:v>1060000</c:v>
                </c:pt>
                <c:pt idx="460">
                  <c:v>850000</c:v>
                </c:pt>
                <c:pt idx="461">
                  <c:v>315000</c:v>
                </c:pt>
                <c:pt idx="462">
                  <c:v>60576</c:v>
                </c:pt>
                <c:pt idx="463">
                  <c:v>385000</c:v>
                </c:pt>
                <c:pt idx="464">
                  <c:v>6901000</c:v>
                </c:pt>
                <c:pt idx="465">
                  <c:v>191020</c:v>
                </c:pt>
                <c:pt idx="466">
                  <c:v>351000</c:v>
                </c:pt>
                <c:pt idx="467">
                  <c:v>130000</c:v>
                </c:pt>
                <c:pt idx="468">
                  <c:v>790000</c:v>
                </c:pt>
                <c:pt idx="469">
                  <c:v>560000</c:v>
                </c:pt>
                <c:pt idx="470">
                  <c:v>1012500</c:v>
                </c:pt>
                <c:pt idx="471">
                  <c:v>1430000</c:v>
                </c:pt>
                <c:pt idx="472">
                  <c:v>199750</c:v>
                </c:pt>
                <c:pt idx="473">
                  <c:v>242796</c:v>
                </c:pt>
                <c:pt idx="474">
                  <c:v>150000</c:v>
                </c:pt>
                <c:pt idx="475">
                  <c:v>1568150</c:v>
                </c:pt>
                <c:pt idx="476">
                  <c:v>448000</c:v>
                </c:pt>
                <c:pt idx="477">
                  <c:v>465000</c:v>
                </c:pt>
                <c:pt idx="478">
                  <c:v>350000</c:v>
                </c:pt>
                <c:pt idx="479">
                  <c:v>131500</c:v>
                </c:pt>
                <c:pt idx="480">
                  <c:v>2170000</c:v>
                </c:pt>
                <c:pt idx="481">
                  <c:v>260000</c:v>
                </c:pt>
                <c:pt idx="482">
                  <c:v>1612500</c:v>
                </c:pt>
                <c:pt idx="483">
                  <c:v>260000</c:v>
                </c:pt>
                <c:pt idx="484">
                  <c:v>217500</c:v>
                </c:pt>
                <c:pt idx="485">
                  <c:v>310000</c:v>
                </c:pt>
                <c:pt idx="486">
                  <c:v>4200000</c:v>
                </c:pt>
                <c:pt idx="487">
                  <c:v>348000</c:v>
                </c:pt>
                <c:pt idx="488">
                  <c:v>379900</c:v>
                </c:pt>
                <c:pt idx="489">
                  <c:v>328000</c:v>
                </c:pt>
                <c:pt idx="490">
                  <c:v>925000</c:v>
                </c:pt>
                <c:pt idx="491">
                  <c:v>37500</c:v>
                </c:pt>
                <c:pt idx="492">
                  <c:v>808000</c:v>
                </c:pt>
                <c:pt idx="493">
                  <c:v>290000</c:v>
                </c:pt>
                <c:pt idx="494">
                  <c:v>712500</c:v>
                </c:pt>
                <c:pt idx="495">
                  <c:v>259000</c:v>
                </c:pt>
                <c:pt idx="496">
                  <c:v>255000</c:v>
                </c:pt>
                <c:pt idx="497">
                  <c:v>168500</c:v>
                </c:pt>
                <c:pt idx="498">
                  <c:v>320000</c:v>
                </c:pt>
                <c:pt idx="499">
                  <c:v>350000</c:v>
                </c:pt>
                <c:pt idx="500">
                  <c:v>275000</c:v>
                </c:pt>
                <c:pt idx="501">
                  <c:v>236500</c:v>
                </c:pt>
                <c:pt idx="502">
                  <c:v>180000</c:v>
                </c:pt>
                <c:pt idx="503">
                  <c:v>655000</c:v>
                </c:pt>
                <c:pt idx="504">
                  <c:v>1775000</c:v>
                </c:pt>
                <c:pt idx="505">
                  <c:v>425000</c:v>
                </c:pt>
                <c:pt idx="506">
                  <c:v>190000</c:v>
                </c:pt>
                <c:pt idx="507">
                  <c:v>849900</c:v>
                </c:pt>
                <c:pt idx="508">
                  <c:v>615000</c:v>
                </c:pt>
                <c:pt idx="509">
                  <c:v>266000</c:v>
                </c:pt>
                <c:pt idx="510">
                  <c:v>475000</c:v>
                </c:pt>
                <c:pt idx="511">
                  <c:v>610000</c:v>
                </c:pt>
                <c:pt idx="512">
                  <c:v>3208000</c:v>
                </c:pt>
                <c:pt idx="513">
                  <c:v>850000</c:v>
                </c:pt>
                <c:pt idx="514">
                  <c:v>302000</c:v>
                </c:pt>
                <c:pt idx="515">
                  <c:v>75000</c:v>
                </c:pt>
                <c:pt idx="516">
                  <c:v>210000</c:v>
                </c:pt>
                <c:pt idx="517">
                  <c:v>570000</c:v>
                </c:pt>
                <c:pt idx="518">
                  <c:v>1450000</c:v>
                </c:pt>
                <c:pt idx="519">
                  <c:v>1000000</c:v>
                </c:pt>
                <c:pt idx="520">
                  <c:v>180000</c:v>
                </c:pt>
                <c:pt idx="521">
                  <c:v>497000</c:v>
                </c:pt>
                <c:pt idx="522">
                  <c:v>166666</c:v>
                </c:pt>
                <c:pt idx="523">
                  <c:v>399000</c:v>
                </c:pt>
                <c:pt idx="524">
                  <c:v>150000</c:v>
                </c:pt>
                <c:pt idx="525">
                  <c:v>225000</c:v>
                </c:pt>
                <c:pt idx="526">
                  <c:v>1500000</c:v>
                </c:pt>
                <c:pt idx="527">
                  <c:v>165000</c:v>
                </c:pt>
                <c:pt idx="528">
                  <c:v>149950</c:v>
                </c:pt>
                <c:pt idx="529">
                  <c:v>227615</c:v>
                </c:pt>
                <c:pt idx="530">
                  <c:v>1200000</c:v>
                </c:pt>
                <c:pt idx="531">
                  <c:v>325000</c:v>
                </c:pt>
                <c:pt idx="532">
                  <c:v>420000</c:v>
                </c:pt>
                <c:pt idx="533">
                  <c:v>1850000</c:v>
                </c:pt>
                <c:pt idx="534">
                  <c:v>815000</c:v>
                </c:pt>
                <c:pt idx="535">
                  <c:v>234900</c:v>
                </c:pt>
                <c:pt idx="536">
                  <c:v>160000</c:v>
                </c:pt>
                <c:pt idx="537">
                  <c:v>375000</c:v>
                </c:pt>
                <c:pt idx="538">
                  <c:v>6600000</c:v>
                </c:pt>
                <c:pt idx="539">
                  <c:v>389000</c:v>
                </c:pt>
                <c:pt idx="540">
                  <c:v>177225</c:v>
                </c:pt>
                <c:pt idx="541">
                  <c:v>229537</c:v>
                </c:pt>
                <c:pt idx="542">
                  <c:v>140000</c:v>
                </c:pt>
                <c:pt idx="543">
                  <c:v>690000</c:v>
                </c:pt>
                <c:pt idx="544">
                  <c:v>1737550</c:v>
                </c:pt>
                <c:pt idx="545">
                  <c:v>932500</c:v>
                </c:pt>
                <c:pt idx="546">
                  <c:v>710000</c:v>
                </c:pt>
                <c:pt idx="547">
                  <c:v>360000</c:v>
                </c:pt>
                <c:pt idx="548">
                  <c:v>4400000</c:v>
                </c:pt>
                <c:pt idx="549">
                  <c:v>500000</c:v>
                </c:pt>
                <c:pt idx="550">
                  <c:v>180766</c:v>
                </c:pt>
                <c:pt idx="551">
                  <c:v>3222500</c:v>
                </c:pt>
                <c:pt idx="552">
                  <c:v>349900</c:v>
                </c:pt>
                <c:pt idx="553">
                  <c:v>423000</c:v>
                </c:pt>
                <c:pt idx="554">
                  <c:v>39000</c:v>
                </c:pt>
                <c:pt idx="555">
                  <c:v>267884</c:v>
                </c:pt>
                <c:pt idx="556">
                  <c:v>375000</c:v>
                </c:pt>
                <c:pt idx="557">
                  <c:v>285746</c:v>
                </c:pt>
                <c:pt idx="558">
                  <c:v>522500</c:v>
                </c:pt>
                <c:pt idx="559">
                  <c:v>260000</c:v>
                </c:pt>
                <c:pt idx="560">
                  <c:v>350000</c:v>
                </c:pt>
                <c:pt idx="561">
                  <c:v>282000</c:v>
                </c:pt>
                <c:pt idx="562">
                  <c:v>215000</c:v>
                </c:pt>
                <c:pt idx="563">
                  <c:v>420000</c:v>
                </c:pt>
                <c:pt idx="564">
                  <c:v>850000</c:v>
                </c:pt>
                <c:pt idx="565">
                  <c:v>558000</c:v>
                </c:pt>
                <c:pt idx="566">
                  <c:v>925000</c:v>
                </c:pt>
                <c:pt idx="567">
                  <c:v>320000</c:v>
                </c:pt>
                <c:pt idx="568">
                  <c:v>1070000</c:v>
                </c:pt>
                <c:pt idx="569">
                  <c:v>2405000</c:v>
                </c:pt>
                <c:pt idx="570">
                  <c:v>185000</c:v>
                </c:pt>
                <c:pt idx="571">
                  <c:v>1265000</c:v>
                </c:pt>
                <c:pt idx="572">
                  <c:v>475000</c:v>
                </c:pt>
                <c:pt idx="573">
                  <c:v>529000</c:v>
                </c:pt>
                <c:pt idx="574">
                  <c:v>541250</c:v>
                </c:pt>
                <c:pt idx="575">
                  <c:v>165000</c:v>
                </c:pt>
                <c:pt idx="576">
                  <c:v>415000</c:v>
                </c:pt>
                <c:pt idx="577">
                  <c:v>510000</c:v>
                </c:pt>
                <c:pt idx="578">
                  <c:v>1030000</c:v>
                </c:pt>
                <c:pt idx="579">
                  <c:v>442500</c:v>
                </c:pt>
                <c:pt idx="580">
                  <c:v>630000</c:v>
                </c:pt>
                <c:pt idx="581">
                  <c:v>1100000</c:v>
                </c:pt>
                <c:pt idx="582">
                  <c:v>3075000</c:v>
                </c:pt>
                <c:pt idx="583">
                  <c:v>6375000</c:v>
                </c:pt>
                <c:pt idx="584">
                  <c:v>54000</c:v>
                </c:pt>
                <c:pt idx="585">
                  <c:v>205000</c:v>
                </c:pt>
                <c:pt idx="586">
                  <c:v>8050000</c:v>
                </c:pt>
                <c:pt idx="587">
                  <c:v>385000</c:v>
                </c:pt>
                <c:pt idx="588">
                  <c:v>230000</c:v>
                </c:pt>
                <c:pt idx="589">
                  <c:v>595000</c:v>
                </c:pt>
                <c:pt idx="590">
                  <c:v>1530000</c:v>
                </c:pt>
                <c:pt idx="591">
                  <c:v>720000</c:v>
                </c:pt>
                <c:pt idx="592">
                  <c:v>820000</c:v>
                </c:pt>
                <c:pt idx="593">
                  <c:v>1675000</c:v>
                </c:pt>
                <c:pt idx="594">
                  <c:v>1345000</c:v>
                </c:pt>
                <c:pt idx="595">
                  <c:v>775000</c:v>
                </c:pt>
                <c:pt idx="596">
                  <c:v>4649000</c:v>
                </c:pt>
                <c:pt idx="597">
                  <c:v>2795000</c:v>
                </c:pt>
                <c:pt idx="598">
                  <c:v>1150000</c:v>
                </c:pt>
                <c:pt idx="599">
                  <c:v>530000</c:v>
                </c:pt>
                <c:pt idx="600">
                  <c:v>199780</c:v>
                </c:pt>
                <c:pt idx="601">
                  <c:v>2123500</c:v>
                </c:pt>
                <c:pt idx="602">
                  <c:v>570000</c:v>
                </c:pt>
                <c:pt idx="603">
                  <c:v>501000</c:v>
                </c:pt>
                <c:pt idx="604">
                  <c:v>325000</c:v>
                </c:pt>
                <c:pt idx="605">
                  <c:v>330000</c:v>
                </c:pt>
                <c:pt idx="606">
                  <c:v>925000</c:v>
                </c:pt>
                <c:pt idx="607">
                  <c:v>206000</c:v>
                </c:pt>
                <c:pt idx="608">
                  <c:v>137000</c:v>
                </c:pt>
                <c:pt idx="609">
                  <c:v>684000</c:v>
                </c:pt>
                <c:pt idx="610">
                  <c:v>3850000</c:v>
                </c:pt>
                <c:pt idx="611">
                  <c:v>476000</c:v>
                </c:pt>
                <c:pt idx="612">
                  <c:v>675000</c:v>
                </c:pt>
                <c:pt idx="613">
                  <c:v>2100000</c:v>
                </c:pt>
                <c:pt idx="614">
                  <c:v>400000</c:v>
                </c:pt>
                <c:pt idx="615">
                  <c:v>345000</c:v>
                </c:pt>
                <c:pt idx="616">
                  <c:v>321500</c:v>
                </c:pt>
                <c:pt idx="617">
                  <c:v>127000</c:v>
                </c:pt>
                <c:pt idx="618">
                  <c:v>155000</c:v>
                </c:pt>
                <c:pt idx="619">
                  <c:v>140000</c:v>
                </c:pt>
                <c:pt idx="620">
                  <c:v>1250000</c:v>
                </c:pt>
                <c:pt idx="621">
                  <c:v>65000</c:v>
                </c:pt>
                <c:pt idx="622">
                  <c:v>2712500</c:v>
                </c:pt>
                <c:pt idx="623">
                  <c:v>1275000</c:v>
                </c:pt>
                <c:pt idx="624">
                  <c:v>360000</c:v>
                </c:pt>
                <c:pt idx="625">
                  <c:v>830000</c:v>
                </c:pt>
                <c:pt idx="626">
                  <c:v>210000</c:v>
                </c:pt>
                <c:pt idx="627">
                  <c:v>495000</c:v>
                </c:pt>
                <c:pt idx="628">
                  <c:v>165000</c:v>
                </c:pt>
                <c:pt idx="629">
                  <c:v>337000</c:v>
                </c:pt>
                <c:pt idx="630">
                  <c:v>354000</c:v>
                </c:pt>
                <c:pt idx="631">
                  <c:v>291000</c:v>
                </c:pt>
                <c:pt idx="632">
                  <c:v>250000</c:v>
                </c:pt>
                <c:pt idx="633">
                  <c:v>390000</c:v>
                </c:pt>
                <c:pt idx="634">
                  <c:v>530000</c:v>
                </c:pt>
                <c:pt idx="635">
                  <c:v>410000</c:v>
                </c:pt>
                <c:pt idx="636">
                  <c:v>275000</c:v>
                </c:pt>
                <c:pt idx="637">
                  <c:v>191000</c:v>
                </c:pt>
                <c:pt idx="638">
                  <c:v>2250000</c:v>
                </c:pt>
                <c:pt idx="639">
                  <c:v>2180000</c:v>
                </c:pt>
                <c:pt idx="640">
                  <c:v>6000</c:v>
                </c:pt>
                <c:pt idx="641">
                  <c:v>894900</c:v>
                </c:pt>
                <c:pt idx="642">
                  <c:v>315000</c:v>
                </c:pt>
                <c:pt idx="643">
                  <c:v>1250000</c:v>
                </c:pt>
                <c:pt idx="644">
                  <c:v>430000</c:v>
                </c:pt>
                <c:pt idx="645">
                  <c:v>247000</c:v>
                </c:pt>
                <c:pt idx="646">
                  <c:v>167000</c:v>
                </c:pt>
                <c:pt idx="647">
                  <c:v>284500</c:v>
                </c:pt>
                <c:pt idx="648">
                  <c:v>95000</c:v>
                </c:pt>
                <c:pt idx="649">
                  <c:v>265000</c:v>
                </c:pt>
                <c:pt idx="650">
                  <c:v>1245000</c:v>
                </c:pt>
                <c:pt idx="651">
                  <c:v>549000</c:v>
                </c:pt>
                <c:pt idx="652">
                  <c:v>190000</c:v>
                </c:pt>
                <c:pt idx="653">
                  <c:v>141226</c:v>
                </c:pt>
                <c:pt idx="654">
                  <c:v>225000</c:v>
                </c:pt>
                <c:pt idx="655">
                  <c:v>555000</c:v>
                </c:pt>
                <c:pt idx="656">
                  <c:v>157500</c:v>
                </c:pt>
                <c:pt idx="657">
                  <c:v>157500</c:v>
                </c:pt>
                <c:pt idx="658">
                  <c:v>190500</c:v>
                </c:pt>
                <c:pt idx="659">
                  <c:v>2000000</c:v>
                </c:pt>
                <c:pt idx="660">
                  <c:v>255000</c:v>
                </c:pt>
                <c:pt idx="661">
                  <c:v>177371</c:v>
                </c:pt>
                <c:pt idx="662">
                  <c:v>268500</c:v>
                </c:pt>
                <c:pt idx="663">
                  <c:v>197024</c:v>
                </c:pt>
                <c:pt idx="664">
                  <c:v>57500</c:v>
                </c:pt>
                <c:pt idx="665">
                  <c:v>690000</c:v>
                </c:pt>
                <c:pt idx="666">
                  <c:v>950000</c:v>
                </c:pt>
                <c:pt idx="667">
                  <c:v>355000</c:v>
                </c:pt>
                <c:pt idx="668">
                  <c:v>380000</c:v>
                </c:pt>
                <c:pt idx="669">
                  <c:v>515000</c:v>
                </c:pt>
                <c:pt idx="670">
                  <c:v>170000</c:v>
                </c:pt>
                <c:pt idx="671">
                  <c:v>750000</c:v>
                </c:pt>
                <c:pt idx="672">
                  <c:v>1800000</c:v>
                </c:pt>
                <c:pt idx="673">
                  <c:v>318000</c:v>
                </c:pt>
                <c:pt idx="674">
                  <c:v>95000</c:v>
                </c:pt>
                <c:pt idx="675">
                  <c:v>243800</c:v>
                </c:pt>
                <c:pt idx="676">
                  <c:v>2075000</c:v>
                </c:pt>
                <c:pt idx="677">
                  <c:v>180000</c:v>
                </c:pt>
                <c:pt idx="678">
                  <c:v>314000</c:v>
                </c:pt>
                <c:pt idx="679">
                  <c:v>127500</c:v>
                </c:pt>
                <c:pt idx="680">
                  <c:v>318000</c:v>
                </c:pt>
                <c:pt idx="681">
                  <c:v>1900000</c:v>
                </c:pt>
                <c:pt idx="682">
                  <c:v>360000</c:v>
                </c:pt>
                <c:pt idx="683">
                  <c:v>245000</c:v>
                </c:pt>
                <c:pt idx="684">
                  <c:v>200450</c:v>
                </c:pt>
                <c:pt idx="685">
                  <c:v>230000</c:v>
                </c:pt>
                <c:pt idx="686">
                  <c:v>60000</c:v>
                </c:pt>
                <c:pt idx="687">
                  <c:v>731000</c:v>
                </c:pt>
                <c:pt idx="688">
                  <c:v>47235</c:v>
                </c:pt>
                <c:pt idx="689">
                  <c:v>1125000</c:v>
                </c:pt>
                <c:pt idx="690">
                  <c:v>204000</c:v>
                </c:pt>
                <c:pt idx="691">
                  <c:v>360000</c:v>
                </c:pt>
                <c:pt idx="692">
                  <c:v>832000</c:v>
                </c:pt>
                <c:pt idx="693">
                  <c:v>399000</c:v>
                </c:pt>
                <c:pt idx="694">
                  <c:v>3900000</c:v>
                </c:pt>
                <c:pt idx="695">
                  <c:v>385000</c:v>
                </c:pt>
                <c:pt idx="696">
                  <c:v>197000</c:v>
                </c:pt>
                <c:pt idx="697">
                  <c:v>100000</c:v>
                </c:pt>
                <c:pt idx="698">
                  <c:v>750000</c:v>
                </c:pt>
                <c:pt idx="699">
                  <c:v>2150000</c:v>
                </c:pt>
                <c:pt idx="700">
                  <c:v>276000</c:v>
                </c:pt>
                <c:pt idx="701">
                  <c:v>937500</c:v>
                </c:pt>
                <c:pt idx="702">
                  <c:v>70000</c:v>
                </c:pt>
                <c:pt idx="703">
                  <c:v>1680000</c:v>
                </c:pt>
                <c:pt idx="704">
                  <c:v>110000</c:v>
                </c:pt>
                <c:pt idx="705">
                  <c:v>475000</c:v>
                </c:pt>
                <c:pt idx="706">
                  <c:v>687530</c:v>
                </c:pt>
                <c:pt idx="707">
                  <c:v>309000</c:v>
                </c:pt>
                <c:pt idx="708">
                  <c:v>114000</c:v>
                </c:pt>
                <c:pt idx="709">
                  <c:v>640000</c:v>
                </c:pt>
                <c:pt idx="710">
                  <c:v>1650000</c:v>
                </c:pt>
                <c:pt idx="711">
                  <c:v>336000</c:v>
                </c:pt>
                <c:pt idx="712">
                  <c:v>1200000</c:v>
                </c:pt>
                <c:pt idx="713">
                  <c:v>160000</c:v>
                </c:pt>
                <c:pt idx="714">
                  <c:v>558000</c:v>
                </c:pt>
                <c:pt idx="715">
                  <c:v>99397</c:v>
                </c:pt>
                <c:pt idx="716">
                  <c:v>135000</c:v>
                </c:pt>
                <c:pt idx="717">
                  <c:v>390000</c:v>
                </c:pt>
                <c:pt idx="718">
                  <c:v>570000</c:v>
                </c:pt>
                <c:pt idx="719">
                  <c:v>710000</c:v>
                </c:pt>
                <c:pt idx="720">
                  <c:v>174000</c:v>
                </c:pt>
                <c:pt idx="721">
                  <c:v>325000</c:v>
                </c:pt>
                <c:pt idx="722">
                  <c:v>279900</c:v>
                </c:pt>
                <c:pt idx="723">
                  <c:v>290000</c:v>
                </c:pt>
                <c:pt idx="724">
                  <c:v>56105</c:v>
                </c:pt>
                <c:pt idx="725">
                  <c:v>330000</c:v>
                </c:pt>
                <c:pt idx="726">
                  <c:v>150000</c:v>
                </c:pt>
                <c:pt idx="727">
                  <c:v>139000</c:v>
                </c:pt>
                <c:pt idx="728">
                  <c:v>410000</c:v>
                </c:pt>
                <c:pt idx="729">
                  <c:v>84000</c:v>
                </c:pt>
                <c:pt idx="730">
                  <c:v>85000</c:v>
                </c:pt>
                <c:pt idx="731">
                  <c:v>725000</c:v>
                </c:pt>
                <c:pt idx="732">
                  <c:v>170000</c:v>
                </c:pt>
                <c:pt idx="733">
                  <c:v>375000</c:v>
                </c:pt>
                <c:pt idx="734">
                  <c:v>23000</c:v>
                </c:pt>
                <c:pt idx="735">
                  <c:v>177000</c:v>
                </c:pt>
                <c:pt idx="736">
                  <c:v>11000</c:v>
                </c:pt>
                <c:pt idx="737">
                  <c:v>400000</c:v>
                </c:pt>
                <c:pt idx="738">
                  <c:v>555000</c:v>
                </c:pt>
                <c:pt idx="739">
                  <c:v>420000</c:v>
                </c:pt>
                <c:pt idx="740">
                  <c:v>309275</c:v>
                </c:pt>
                <c:pt idx="741">
                  <c:v>360000</c:v>
                </c:pt>
                <c:pt idx="742">
                  <c:v>129000</c:v>
                </c:pt>
                <c:pt idx="743">
                  <c:v>600000</c:v>
                </c:pt>
                <c:pt idx="744">
                  <c:v>600000</c:v>
                </c:pt>
                <c:pt idx="745">
                  <c:v>715000</c:v>
                </c:pt>
                <c:pt idx="746">
                  <c:v>325000</c:v>
                </c:pt>
                <c:pt idx="747">
                  <c:v>92000</c:v>
                </c:pt>
                <c:pt idx="748">
                  <c:v>900000</c:v>
                </c:pt>
                <c:pt idx="749">
                  <c:v>381500</c:v>
                </c:pt>
                <c:pt idx="750">
                  <c:v>1600000</c:v>
                </c:pt>
                <c:pt idx="751">
                  <c:v>86500</c:v>
                </c:pt>
                <c:pt idx="752">
                  <c:v>322000</c:v>
                </c:pt>
                <c:pt idx="753">
                  <c:v>515185</c:v>
                </c:pt>
                <c:pt idx="754">
                  <c:v>53000</c:v>
                </c:pt>
                <c:pt idx="755">
                  <c:v>199000</c:v>
                </c:pt>
                <c:pt idx="756">
                  <c:v>95000</c:v>
                </c:pt>
                <c:pt idx="757">
                  <c:v>1010000</c:v>
                </c:pt>
                <c:pt idx="758">
                  <c:v>115000</c:v>
                </c:pt>
                <c:pt idx="759">
                  <c:v>265000</c:v>
                </c:pt>
                <c:pt idx="760">
                  <c:v>499000</c:v>
                </c:pt>
                <c:pt idx="761">
                  <c:v>235000</c:v>
                </c:pt>
                <c:pt idx="762">
                  <c:v>15000</c:v>
                </c:pt>
                <c:pt idx="763">
                  <c:v>360000</c:v>
                </c:pt>
                <c:pt idx="764">
                  <c:v>158000</c:v>
                </c:pt>
                <c:pt idx="765">
                  <c:v>6000000</c:v>
                </c:pt>
                <c:pt idx="766">
                  <c:v>27900</c:v>
                </c:pt>
                <c:pt idx="767">
                  <c:v>241500</c:v>
                </c:pt>
                <c:pt idx="768">
                  <c:v>410000</c:v>
                </c:pt>
                <c:pt idx="769">
                  <c:v>335000</c:v>
                </c:pt>
                <c:pt idx="770">
                  <c:v>270000</c:v>
                </c:pt>
                <c:pt idx="771">
                  <c:v>94000</c:v>
                </c:pt>
                <c:pt idx="772">
                  <c:v>170000</c:v>
                </c:pt>
                <c:pt idx="773">
                  <c:v>41000</c:v>
                </c:pt>
                <c:pt idx="774">
                  <c:v>170000</c:v>
                </c:pt>
                <c:pt idx="775">
                  <c:v>39500</c:v>
                </c:pt>
                <c:pt idx="776">
                  <c:v>260000</c:v>
                </c:pt>
                <c:pt idx="777">
                  <c:v>110000</c:v>
                </c:pt>
                <c:pt idx="778">
                  <c:v>340000</c:v>
                </c:pt>
                <c:pt idx="779">
                  <c:v>147500</c:v>
                </c:pt>
                <c:pt idx="780">
                  <c:v>285835</c:v>
                </c:pt>
                <c:pt idx="781">
                  <c:v>3000000</c:v>
                </c:pt>
                <c:pt idx="782">
                  <c:v>138000</c:v>
                </c:pt>
                <c:pt idx="783">
                  <c:v>380000</c:v>
                </c:pt>
                <c:pt idx="784">
                  <c:v>1350000</c:v>
                </c:pt>
                <c:pt idx="785">
                  <c:v>576000</c:v>
                </c:pt>
                <c:pt idx="786">
                  <c:v>213500</c:v>
                </c:pt>
                <c:pt idx="787">
                  <c:v>2415000</c:v>
                </c:pt>
                <c:pt idx="788">
                  <c:v>713000</c:v>
                </c:pt>
                <c:pt idx="789">
                  <c:v>265000</c:v>
                </c:pt>
                <c:pt idx="790">
                  <c:v>266000</c:v>
                </c:pt>
                <c:pt idx="791">
                  <c:v>3434510</c:v>
                </c:pt>
                <c:pt idx="792">
                  <c:v>565000</c:v>
                </c:pt>
                <c:pt idx="793">
                  <c:v>316000</c:v>
                </c:pt>
                <c:pt idx="794">
                  <c:v>220000</c:v>
                </c:pt>
                <c:pt idx="795">
                  <c:v>282000</c:v>
                </c:pt>
                <c:pt idx="796">
                  <c:v>1475000</c:v>
                </c:pt>
                <c:pt idx="797">
                  <c:v>34900</c:v>
                </c:pt>
                <c:pt idx="798">
                  <c:v>486000</c:v>
                </c:pt>
                <c:pt idx="799">
                  <c:v>125000</c:v>
                </c:pt>
                <c:pt idx="800">
                  <c:v>310000</c:v>
                </c:pt>
                <c:pt idx="801">
                  <c:v>14000</c:v>
                </c:pt>
                <c:pt idx="802">
                  <c:v>450000</c:v>
                </c:pt>
                <c:pt idx="803">
                  <c:v>408000</c:v>
                </c:pt>
                <c:pt idx="804">
                  <c:v>2025000</c:v>
                </c:pt>
                <c:pt idx="805">
                  <c:v>75400</c:v>
                </c:pt>
                <c:pt idx="806">
                  <c:v>322500</c:v>
                </c:pt>
                <c:pt idx="807">
                  <c:v>278334</c:v>
                </c:pt>
                <c:pt idx="808">
                  <c:v>143500</c:v>
                </c:pt>
                <c:pt idx="809">
                  <c:v>160000</c:v>
                </c:pt>
                <c:pt idx="810">
                  <c:v>61000</c:v>
                </c:pt>
                <c:pt idx="811">
                  <c:v>2509500</c:v>
                </c:pt>
                <c:pt idx="812">
                  <c:v>639000</c:v>
                </c:pt>
                <c:pt idx="813">
                  <c:v>555000</c:v>
                </c:pt>
                <c:pt idx="814">
                  <c:v>797500</c:v>
                </c:pt>
                <c:pt idx="815">
                  <c:v>546000</c:v>
                </c:pt>
                <c:pt idx="816">
                  <c:v>140000</c:v>
                </c:pt>
                <c:pt idx="817">
                  <c:v>400000</c:v>
                </c:pt>
                <c:pt idx="818">
                  <c:v>400000</c:v>
                </c:pt>
                <c:pt idx="819">
                  <c:v>1075000</c:v>
                </c:pt>
                <c:pt idx="820">
                  <c:v>345000</c:v>
                </c:pt>
                <c:pt idx="821">
                  <c:v>70000</c:v>
                </c:pt>
                <c:pt idx="822">
                  <c:v>935000</c:v>
                </c:pt>
                <c:pt idx="823">
                  <c:v>320000</c:v>
                </c:pt>
                <c:pt idx="824">
                  <c:v>145950</c:v>
                </c:pt>
                <c:pt idx="825">
                  <c:v>465000</c:v>
                </c:pt>
                <c:pt idx="826">
                  <c:v>26500</c:v>
                </c:pt>
                <c:pt idx="827">
                  <c:v>400000</c:v>
                </c:pt>
                <c:pt idx="828">
                  <c:v>960000</c:v>
                </c:pt>
                <c:pt idx="829">
                  <c:v>165000</c:v>
                </c:pt>
                <c:pt idx="830">
                  <c:v>24350</c:v>
                </c:pt>
                <c:pt idx="831">
                  <c:v>66000</c:v>
                </c:pt>
                <c:pt idx="832">
                  <c:v>241000</c:v>
                </c:pt>
                <c:pt idx="833">
                  <c:v>387000</c:v>
                </c:pt>
                <c:pt idx="834">
                  <c:v>195000</c:v>
                </c:pt>
                <c:pt idx="835">
                  <c:v>125000</c:v>
                </c:pt>
                <c:pt idx="836">
                  <c:v>15000</c:v>
                </c:pt>
                <c:pt idx="837">
                  <c:v>1485000</c:v>
                </c:pt>
                <c:pt idx="838">
                  <c:v>507000</c:v>
                </c:pt>
                <c:pt idx="839">
                  <c:v>242500</c:v>
                </c:pt>
                <c:pt idx="840">
                  <c:v>679000</c:v>
                </c:pt>
                <c:pt idx="841">
                  <c:v>274500</c:v>
                </c:pt>
                <c:pt idx="842">
                  <c:v>150000</c:v>
                </c:pt>
                <c:pt idx="843">
                  <c:v>18000</c:v>
                </c:pt>
                <c:pt idx="844">
                  <c:v>495000</c:v>
                </c:pt>
                <c:pt idx="845">
                  <c:v>288000</c:v>
                </c:pt>
                <c:pt idx="846">
                  <c:v>538500</c:v>
                </c:pt>
                <c:pt idx="847">
                  <c:v>260000</c:v>
                </c:pt>
                <c:pt idx="848">
                  <c:v>630000</c:v>
                </c:pt>
                <c:pt idx="849">
                  <c:v>90000</c:v>
                </c:pt>
                <c:pt idx="850">
                  <c:v>59000</c:v>
                </c:pt>
                <c:pt idx="851">
                  <c:v>230000</c:v>
                </c:pt>
                <c:pt idx="852">
                  <c:v>170600</c:v>
                </c:pt>
                <c:pt idx="853">
                  <c:v>236000</c:v>
                </c:pt>
                <c:pt idx="854">
                  <c:v>125000</c:v>
                </c:pt>
                <c:pt idx="855">
                  <c:v>600000</c:v>
                </c:pt>
                <c:pt idx="856">
                  <c:v>1825000</c:v>
                </c:pt>
                <c:pt idx="857">
                  <c:v>140000</c:v>
                </c:pt>
                <c:pt idx="858">
                  <c:v>109575</c:v>
                </c:pt>
                <c:pt idx="859">
                  <c:v>140000</c:v>
                </c:pt>
                <c:pt idx="860">
                  <c:v>570000</c:v>
                </c:pt>
                <c:pt idx="861">
                  <c:v>540000</c:v>
                </c:pt>
                <c:pt idx="862">
                  <c:v>475000</c:v>
                </c:pt>
                <c:pt idx="863">
                  <c:v>265000</c:v>
                </c:pt>
                <c:pt idx="864">
                  <c:v>1000000</c:v>
                </c:pt>
                <c:pt idx="865">
                  <c:v>215000</c:v>
                </c:pt>
                <c:pt idx="866">
                  <c:v>430000</c:v>
                </c:pt>
                <c:pt idx="867">
                  <c:v>534500</c:v>
                </c:pt>
                <c:pt idx="868">
                  <c:v>400000</c:v>
                </c:pt>
                <c:pt idx="869">
                  <c:v>242000</c:v>
                </c:pt>
                <c:pt idx="870">
                  <c:v>20000</c:v>
                </c:pt>
                <c:pt idx="871">
                  <c:v>32000</c:v>
                </c:pt>
                <c:pt idx="872">
                  <c:v>3576000</c:v>
                </c:pt>
                <c:pt idx="873">
                  <c:v>334900</c:v>
                </c:pt>
                <c:pt idx="874">
                  <c:v>1550000</c:v>
                </c:pt>
                <c:pt idx="875">
                  <c:v>105000</c:v>
                </c:pt>
                <c:pt idx="876">
                  <c:v>455900</c:v>
                </c:pt>
                <c:pt idx="877">
                  <c:v>7820000</c:v>
                </c:pt>
                <c:pt idx="878">
                  <c:v>329000</c:v>
                </c:pt>
                <c:pt idx="879">
                  <c:v>184900</c:v>
                </c:pt>
                <c:pt idx="880">
                  <c:v>700000</c:v>
                </c:pt>
                <c:pt idx="881">
                  <c:v>748251</c:v>
                </c:pt>
                <c:pt idx="882">
                  <c:v>18151749</c:v>
                </c:pt>
                <c:pt idx="883">
                  <c:v>689270</c:v>
                </c:pt>
                <c:pt idx="884">
                  <c:v>135000</c:v>
                </c:pt>
                <c:pt idx="885">
                  <c:v>625000</c:v>
                </c:pt>
                <c:pt idx="886">
                  <c:v>1137500</c:v>
                </c:pt>
                <c:pt idx="887">
                  <c:v>121000</c:v>
                </c:pt>
                <c:pt idx="888">
                  <c:v>335000</c:v>
                </c:pt>
                <c:pt idx="889">
                  <c:v>250000</c:v>
                </c:pt>
                <c:pt idx="890">
                  <c:v>205000</c:v>
                </c:pt>
                <c:pt idx="891">
                  <c:v>478000</c:v>
                </c:pt>
                <c:pt idx="892">
                  <c:v>264900</c:v>
                </c:pt>
                <c:pt idx="893">
                  <c:v>607500</c:v>
                </c:pt>
                <c:pt idx="894">
                  <c:v>55000</c:v>
                </c:pt>
                <c:pt idx="895">
                  <c:v>590000</c:v>
                </c:pt>
                <c:pt idx="896">
                  <c:v>515000</c:v>
                </c:pt>
                <c:pt idx="897">
                  <c:v>568400</c:v>
                </c:pt>
                <c:pt idx="898">
                  <c:v>700000</c:v>
                </c:pt>
                <c:pt idx="899">
                  <c:v>121500</c:v>
                </c:pt>
                <c:pt idx="900">
                  <c:v>2500000</c:v>
                </c:pt>
                <c:pt idx="901">
                  <c:v>1399000</c:v>
                </c:pt>
                <c:pt idx="902">
                  <c:v>1100000</c:v>
                </c:pt>
                <c:pt idx="903">
                  <c:v>360000</c:v>
                </c:pt>
                <c:pt idx="904">
                  <c:v>193500</c:v>
                </c:pt>
                <c:pt idx="905">
                  <c:v>355000</c:v>
                </c:pt>
                <c:pt idx="906">
                  <c:v>710000</c:v>
                </c:pt>
                <c:pt idx="907">
                  <c:v>2260000</c:v>
                </c:pt>
                <c:pt idx="908">
                  <c:v>530000</c:v>
                </c:pt>
                <c:pt idx="909">
                  <c:v>145000</c:v>
                </c:pt>
                <c:pt idx="910">
                  <c:v>467500</c:v>
                </c:pt>
                <c:pt idx="911">
                  <c:v>165000</c:v>
                </c:pt>
                <c:pt idx="912">
                  <c:v>875000</c:v>
                </c:pt>
                <c:pt idx="913">
                  <c:v>60000</c:v>
                </c:pt>
                <c:pt idx="914">
                  <c:v>227500</c:v>
                </c:pt>
                <c:pt idx="915">
                  <c:v>134000</c:v>
                </c:pt>
                <c:pt idx="916">
                  <c:v>190000</c:v>
                </c:pt>
                <c:pt idx="917">
                  <c:v>92000</c:v>
                </c:pt>
                <c:pt idx="918">
                  <c:v>385000</c:v>
                </c:pt>
                <c:pt idx="919">
                  <c:v>1537500</c:v>
                </c:pt>
                <c:pt idx="920">
                  <c:v>379500</c:v>
                </c:pt>
                <c:pt idx="921">
                  <c:v>310000</c:v>
                </c:pt>
                <c:pt idx="922">
                  <c:v>1250000</c:v>
                </c:pt>
                <c:pt idx="923">
                  <c:v>123574</c:v>
                </c:pt>
                <c:pt idx="924">
                  <c:v>129000</c:v>
                </c:pt>
                <c:pt idx="925">
                  <c:v>124500</c:v>
                </c:pt>
                <c:pt idx="926">
                  <c:v>95000</c:v>
                </c:pt>
                <c:pt idx="927">
                  <c:v>280000</c:v>
                </c:pt>
                <c:pt idx="928">
                  <c:v>144000</c:v>
                </c:pt>
                <c:pt idx="929">
                  <c:v>589900</c:v>
                </c:pt>
                <c:pt idx="930">
                  <c:v>4022500</c:v>
                </c:pt>
                <c:pt idx="931">
                  <c:v>410000</c:v>
                </c:pt>
                <c:pt idx="932">
                  <c:v>375000</c:v>
                </c:pt>
                <c:pt idx="933">
                  <c:v>764500</c:v>
                </c:pt>
                <c:pt idx="934">
                  <c:v>2375000</c:v>
                </c:pt>
                <c:pt idx="935">
                  <c:v>395000</c:v>
                </c:pt>
                <c:pt idx="936">
                  <c:v>780000</c:v>
                </c:pt>
                <c:pt idx="937">
                  <c:v>221000</c:v>
                </c:pt>
                <c:pt idx="938">
                  <c:v>138100</c:v>
                </c:pt>
                <c:pt idx="939">
                  <c:v>100000</c:v>
                </c:pt>
                <c:pt idx="940">
                  <c:v>254000</c:v>
                </c:pt>
                <c:pt idx="941">
                  <c:v>3137500</c:v>
                </c:pt>
                <c:pt idx="942">
                  <c:v>279000</c:v>
                </c:pt>
                <c:pt idx="943">
                  <c:v>250000</c:v>
                </c:pt>
                <c:pt idx="944">
                  <c:v>147000</c:v>
                </c:pt>
                <c:pt idx="945">
                  <c:v>186000</c:v>
                </c:pt>
                <c:pt idx="946">
                  <c:v>230000</c:v>
                </c:pt>
                <c:pt idx="947">
                  <c:v>1130000</c:v>
                </c:pt>
                <c:pt idx="948">
                  <c:v>646250</c:v>
                </c:pt>
                <c:pt idx="949">
                  <c:v>2050000</c:v>
                </c:pt>
                <c:pt idx="950">
                  <c:v>244900</c:v>
                </c:pt>
                <c:pt idx="951">
                  <c:v>100000</c:v>
                </c:pt>
                <c:pt idx="952">
                  <c:v>252000</c:v>
                </c:pt>
                <c:pt idx="953">
                  <c:v>605000</c:v>
                </c:pt>
                <c:pt idx="954">
                  <c:v>170000</c:v>
                </c:pt>
                <c:pt idx="955">
                  <c:v>290000</c:v>
                </c:pt>
                <c:pt idx="956">
                  <c:v>757500</c:v>
                </c:pt>
                <c:pt idx="957">
                  <c:v>515000</c:v>
                </c:pt>
                <c:pt idx="958">
                  <c:v>435000</c:v>
                </c:pt>
                <c:pt idx="959">
                  <c:v>18000</c:v>
                </c:pt>
                <c:pt idx="960">
                  <c:v>50000</c:v>
                </c:pt>
                <c:pt idx="961">
                  <c:v>337000</c:v>
                </c:pt>
                <c:pt idx="962">
                  <c:v>498358</c:v>
                </c:pt>
                <c:pt idx="963">
                  <c:v>196000</c:v>
                </c:pt>
                <c:pt idx="964">
                  <c:v>325000</c:v>
                </c:pt>
                <c:pt idx="965">
                  <c:v>1235000</c:v>
                </c:pt>
                <c:pt idx="966">
                  <c:v>129900</c:v>
                </c:pt>
                <c:pt idx="967">
                  <c:v>65000</c:v>
                </c:pt>
                <c:pt idx="968">
                  <c:v>195000</c:v>
                </c:pt>
                <c:pt idx="969">
                  <c:v>17000</c:v>
                </c:pt>
                <c:pt idx="970">
                  <c:v>148000</c:v>
                </c:pt>
                <c:pt idx="971">
                  <c:v>435000</c:v>
                </c:pt>
                <c:pt idx="972">
                  <c:v>175000</c:v>
                </c:pt>
                <c:pt idx="973">
                  <c:v>681500</c:v>
                </c:pt>
                <c:pt idx="974">
                  <c:v>1800000</c:v>
                </c:pt>
                <c:pt idx="975">
                  <c:v>1200000</c:v>
                </c:pt>
                <c:pt idx="976">
                  <c:v>400000</c:v>
                </c:pt>
                <c:pt idx="977">
                  <c:v>227500</c:v>
                </c:pt>
                <c:pt idx="978">
                  <c:v>850000</c:v>
                </c:pt>
                <c:pt idx="979">
                  <c:v>50000</c:v>
                </c:pt>
                <c:pt idx="980">
                  <c:v>180000</c:v>
                </c:pt>
                <c:pt idx="981">
                  <c:v>129900</c:v>
                </c:pt>
                <c:pt idx="982">
                  <c:v>1350000</c:v>
                </c:pt>
                <c:pt idx="983">
                  <c:v>146000</c:v>
                </c:pt>
                <c:pt idx="984">
                  <c:v>1550000</c:v>
                </c:pt>
                <c:pt idx="985">
                  <c:v>30000</c:v>
                </c:pt>
                <c:pt idx="986">
                  <c:v>463000</c:v>
                </c:pt>
                <c:pt idx="987">
                  <c:v>365000</c:v>
                </c:pt>
                <c:pt idx="988">
                  <c:v>125000</c:v>
                </c:pt>
                <c:pt idx="989">
                  <c:v>200000</c:v>
                </c:pt>
                <c:pt idx="990">
                  <c:v>48000</c:v>
                </c:pt>
                <c:pt idx="991">
                  <c:v>235000</c:v>
                </c:pt>
                <c:pt idx="992">
                  <c:v>1159000</c:v>
                </c:pt>
                <c:pt idx="993">
                  <c:v>139900</c:v>
                </c:pt>
                <c:pt idx="994">
                  <c:v>245000</c:v>
                </c:pt>
                <c:pt idx="995">
                  <c:v>550000</c:v>
                </c:pt>
                <c:pt idx="996">
                  <c:v>305000</c:v>
                </c:pt>
                <c:pt idx="997">
                  <c:v>119000</c:v>
                </c:pt>
                <c:pt idx="998">
                  <c:v>1197500</c:v>
                </c:pt>
                <c:pt idx="999">
                  <c:v>110000</c:v>
                </c:pt>
                <c:pt idx="1000">
                  <c:v>85000</c:v>
                </c:pt>
                <c:pt idx="1001">
                  <c:v>400000</c:v>
                </c:pt>
                <c:pt idx="1002">
                  <c:v>575000</c:v>
                </c:pt>
                <c:pt idx="1003">
                  <c:v>10000</c:v>
                </c:pt>
                <c:pt idx="1004">
                  <c:v>217000</c:v>
                </c:pt>
                <c:pt idx="1005">
                  <c:v>565000</c:v>
                </c:pt>
                <c:pt idx="1006">
                  <c:v>374000</c:v>
                </c:pt>
                <c:pt idx="1007">
                  <c:v>65000</c:v>
                </c:pt>
                <c:pt idx="1008">
                  <c:v>325000</c:v>
                </c:pt>
                <c:pt idx="1009">
                  <c:v>960000</c:v>
                </c:pt>
                <c:pt idx="1010">
                  <c:v>295000</c:v>
                </c:pt>
                <c:pt idx="1011">
                  <c:v>190000</c:v>
                </c:pt>
                <c:pt idx="1012">
                  <c:v>200000</c:v>
                </c:pt>
                <c:pt idx="1013">
                  <c:v>575000</c:v>
                </c:pt>
                <c:pt idx="1014">
                  <c:v>3850000</c:v>
                </c:pt>
                <c:pt idx="1015">
                  <c:v>310000</c:v>
                </c:pt>
                <c:pt idx="1016">
                  <c:v>325000</c:v>
                </c:pt>
                <c:pt idx="1017">
                  <c:v>30000</c:v>
                </c:pt>
                <c:pt idx="1018">
                  <c:v>185000</c:v>
                </c:pt>
                <c:pt idx="1019">
                  <c:v>282500</c:v>
                </c:pt>
                <c:pt idx="1020">
                  <c:v>820000</c:v>
                </c:pt>
                <c:pt idx="1021">
                  <c:v>185000</c:v>
                </c:pt>
                <c:pt idx="1022">
                  <c:v>585000</c:v>
                </c:pt>
                <c:pt idx="1023">
                  <c:v>2600000</c:v>
                </c:pt>
                <c:pt idx="1024">
                  <c:v>136500</c:v>
                </c:pt>
                <c:pt idx="1025">
                  <c:v>62500</c:v>
                </c:pt>
                <c:pt idx="1026">
                  <c:v>228750</c:v>
                </c:pt>
                <c:pt idx="1027">
                  <c:v>5800000</c:v>
                </c:pt>
                <c:pt idx="1028">
                  <c:v>2400000</c:v>
                </c:pt>
                <c:pt idx="1029">
                  <c:v>2000000</c:v>
                </c:pt>
                <c:pt idx="1030">
                  <c:v>115000</c:v>
                </c:pt>
                <c:pt idx="1031">
                  <c:v>900000</c:v>
                </c:pt>
                <c:pt idx="1032">
                  <c:v>917000</c:v>
                </c:pt>
                <c:pt idx="1033">
                  <c:v>39000</c:v>
                </c:pt>
                <c:pt idx="1034">
                  <c:v>320000</c:v>
                </c:pt>
                <c:pt idx="1035">
                  <c:v>410000</c:v>
                </c:pt>
                <c:pt idx="1036">
                  <c:v>587500</c:v>
                </c:pt>
                <c:pt idx="1037">
                  <c:v>400000</c:v>
                </c:pt>
                <c:pt idx="1038">
                  <c:v>435000</c:v>
                </c:pt>
                <c:pt idx="1039">
                  <c:v>425000</c:v>
                </c:pt>
                <c:pt idx="1040">
                  <c:v>675000</c:v>
                </c:pt>
                <c:pt idx="1041">
                  <c:v>1262000</c:v>
                </c:pt>
                <c:pt idx="1042">
                  <c:v>28000</c:v>
                </c:pt>
                <c:pt idx="1043">
                  <c:v>45731</c:v>
                </c:pt>
                <c:pt idx="1044">
                  <c:v>515000</c:v>
                </c:pt>
                <c:pt idx="1045">
                  <c:v>69000</c:v>
                </c:pt>
                <c:pt idx="1046">
                  <c:v>120000</c:v>
                </c:pt>
                <c:pt idx="1047">
                  <c:v>325000</c:v>
                </c:pt>
                <c:pt idx="1048">
                  <c:v>85000</c:v>
                </c:pt>
                <c:pt idx="1049">
                  <c:v>188000</c:v>
                </c:pt>
                <c:pt idx="1050">
                  <c:v>260000</c:v>
                </c:pt>
                <c:pt idx="1051">
                  <c:v>410000</c:v>
                </c:pt>
                <c:pt idx="1052">
                  <c:v>1202500</c:v>
                </c:pt>
                <c:pt idx="1053">
                  <c:v>215000</c:v>
                </c:pt>
                <c:pt idx="1054">
                  <c:v>76750</c:v>
                </c:pt>
                <c:pt idx="1055">
                  <c:v>325500</c:v>
                </c:pt>
                <c:pt idx="1056">
                  <c:v>36000</c:v>
                </c:pt>
                <c:pt idx="1057">
                  <c:v>239640</c:v>
                </c:pt>
                <c:pt idx="1058">
                  <c:v>760000</c:v>
                </c:pt>
                <c:pt idx="1059">
                  <c:v>300000</c:v>
                </c:pt>
                <c:pt idx="1060">
                  <c:v>598000</c:v>
                </c:pt>
                <c:pt idx="1061">
                  <c:v>1350000</c:v>
                </c:pt>
                <c:pt idx="1062">
                  <c:v>113000</c:v>
                </c:pt>
                <c:pt idx="1063">
                  <c:v>200000</c:v>
                </c:pt>
                <c:pt idx="1064">
                  <c:v>192000</c:v>
                </c:pt>
                <c:pt idx="1065">
                  <c:v>136000</c:v>
                </c:pt>
                <c:pt idx="1066">
                  <c:v>745000</c:v>
                </c:pt>
                <c:pt idx="1067">
                  <c:v>225000</c:v>
                </c:pt>
                <c:pt idx="1068">
                  <c:v>17500</c:v>
                </c:pt>
                <c:pt idx="1069">
                  <c:v>323000</c:v>
                </c:pt>
                <c:pt idx="1070">
                  <c:v>355000</c:v>
                </c:pt>
                <c:pt idx="1071">
                  <c:v>30500</c:v>
                </c:pt>
                <c:pt idx="1072">
                  <c:v>300000</c:v>
                </c:pt>
                <c:pt idx="1073">
                  <c:v>280000</c:v>
                </c:pt>
                <c:pt idx="1074">
                  <c:v>435000</c:v>
                </c:pt>
                <c:pt idx="1075">
                  <c:v>270000</c:v>
                </c:pt>
                <c:pt idx="1076">
                  <c:v>145000</c:v>
                </c:pt>
                <c:pt idx="1077">
                  <c:v>682000</c:v>
                </c:pt>
                <c:pt idx="1078">
                  <c:v>148500</c:v>
                </c:pt>
                <c:pt idx="1079">
                  <c:v>385000</c:v>
                </c:pt>
                <c:pt idx="1080">
                  <c:v>275000</c:v>
                </c:pt>
                <c:pt idx="1081">
                  <c:v>69287</c:v>
                </c:pt>
                <c:pt idx="1082">
                  <c:v>380000</c:v>
                </c:pt>
                <c:pt idx="1083">
                  <c:v>284000</c:v>
                </c:pt>
                <c:pt idx="1084">
                  <c:v>339000</c:v>
                </c:pt>
                <c:pt idx="1085">
                  <c:v>288000</c:v>
                </c:pt>
                <c:pt idx="1086">
                  <c:v>495500</c:v>
                </c:pt>
                <c:pt idx="1087">
                  <c:v>2100000</c:v>
                </c:pt>
                <c:pt idx="1088">
                  <c:v>50000</c:v>
                </c:pt>
                <c:pt idx="1089">
                  <c:v>114741</c:v>
                </c:pt>
                <c:pt idx="1090">
                  <c:v>160000</c:v>
                </c:pt>
                <c:pt idx="1091">
                  <c:v>1600000</c:v>
                </c:pt>
                <c:pt idx="1092">
                  <c:v>365000</c:v>
                </c:pt>
                <c:pt idx="1093">
                  <c:v>436000</c:v>
                </c:pt>
                <c:pt idx="1094">
                  <c:v>395000</c:v>
                </c:pt>
                <c:pt idx="1095">
                  <c:v>70000</c:v>
                </c:pt>
                <c:pt idx="1096">
                  <c:v>635000</c:v>
                </c:pt>
                <c:pt idx="1097">
                  <c:v>35000</c:v>
                </c:pt>
                <c:pt idx="1098">
                  <c:v>299000</c:v>
                </c:pt>
                <c:pt idx="1099">
                  <c:v>180000</c:v>
                </c:pt>
                <c:pt idx="1100">
                  <c:v>327500</c:v>
                </c:pt>
                <c:pt idx="1101">
                  <c:v>337000</c:v>
                </c:pt>
                <c:pt idx="1102">
                  <c:v>35200</c:v>
                </c:pt>
                <c:pt idx="1103">
                  <c:v>292500</c:v>
                </c:pt>
                <c:pt idx="1104">
                  <c:v>312500</c:v>
                </c:pt>
                <c:pt idx="1105">
                  <c:v>74000</c:v>
                </c:pt>
                <c:pt idx="1106">
                  <c:v>187000</c:v>
                </c:pt>
                <c:pt idx="1107">
                  <c:v>128961</c:v>
                </c:pt>
                <c:pt idx="1108">
                  <c:v>425000</c:v>
                </c:pt>
                <c:pt idx="1109">
                  <c:v>125000</c:v>
                </c:pt>
                <c:pt idx="1110">
                  <c:v>109500</c:v>
                </c:pt>
                <c:pt idx="1111">
                  <c:v>450000</c:v>
                </c:pt>
                <c:pt idx="1112">
                  <c:v>540000</c:v>
                </c:pt>
                <c:pt idx="1113">
                  <c:v>136000</c:v>
                </c:pt>
                <c:pt idx="1114">
                  <c:v>1100000</c:v>
                </c:pt>
                <c:pt idx="1115">
                  <c:v>65000</c:v>
                </c:pt>
                <c:pt idx="1116">
                  <c:v>348000</c:v>
                </c:pt>
                <c:pt idx="1117">
                  <c:v>355000</c:v>
                </c:pt>
                <c:pt idx="1118">
                  <c:v>48100</c:v>
                </c:pt>
                <c:pt idx="1119">
                  <c:v>490000</c:v>
                </c:pt>
                <c:pt idx="1120">
                  <c:v>1142366</c:v>
                </c:pt>
                <c:pt idx="1121">
                  <c:v>28000</c:v>
                </c:pt>
                <c:pt idx="1122">
                  <c:v>7000</c:v>
                </c:pt>
                <c:pt idx="1123">
                  <c:v>132300</c:v>
                </c:pt>
                <c:pt idx="1124">
                  <c:v>7000</c:v>
                </c:pt>
                <c:pt idx="1125">
                  <c:v>545000</c:v>
                </c:pt>
                <c:pt idx="1126">
                  <c:v>230000</c:v>
                </c:pt>
                <c:pt idx="1127">
                  <c:v>765000</c:v>
                </c:pt>
                <c:pt idx="1128">
                  <c:v>60000</c:v>
                </c:pt>
                <c:pt idx="1129">
                  <c:v>35000</c:v>
                </c:pt>
                <c:pt idx="1130">
                  <c:v>155000</c:v>
                </c:pt>
                <c:pt idx="1131">
                  <c:v>249000</c:v>
                </c:pt>
                <c:pt idx="1132">
                  <c:v>165000</c:v>
                </c:pt>
                <c:pt idx="1133">
                  <c:v>300000</c:v>
                </c:pt>
                <c:pt idx="1134">
                  <c:v>242000</c:v>
                </c:pt>
                <c:pt idx="1135">
                  <c:v>700000</c:v>
                </c:pt>
                <c:pt idx="1136">
                  <c:v>179900</c:v>
                </c:pt>
                <c:pt idx="1137">
                  <c:v>175000</c:v>
                </c:pt>
                <c:pt idx="1138">
                  <c:v>89500</c:v>
                </c:pt>
                <c:pt idx="1139">
                  <c:v>900000</c:v>
                </c:pt>
                <c:pt idx="1140">
                  <c:v>3350000</c:v>
                </c:pt>
                <c:pt idx="1141">
                  <c:v>435000</c:v>
                </c:pt>
                <c:pt idx="1142">
                  <c:v>273000</c:v>
                </c:pt>
                <c:pt idx="1143">
                  <c:v>520000</c:v>
                </c:pt>
                <c:pt idx="1144">
                  <c:v>314000</c:v>
                </c:pt>
                <c:pt idx="1145">
                  <c:v>300000</c:v>
                </c:pt>
                <c:pt idx="1146">
                  <c:v>250000</c:v>
                </c:pt>
                <c:pt idx="1147">
                  <c:v>317500</c:v>
                </c:pt>
                <c:pt idx="1148">
                  <c:v>1186000</c:v>
                </c:pt>
                <c:pt idx="1149">
                  <c:v>410000</c:v>
                </c:pt>
                <c:pt idx="1150">
                  <c:v>375000</c:v>
                </c:pt>
                <c:pt idx="1151">
                  <c:v>466000</c:v>
                </c:pt>
                <c:pt idx="1152">
                  <c:v>470000</c:v>
                </c:pt>
                <c:pt idx="1153">
                  <c:v>225000</c:v>
                </c:pt>
                <c:pt idx="1154">
                  <c:v>82500</c:v>
                </c:pt>
                <c:pt idx="1155">
                  <c:v>490000</c:v>
                </c:pt>
                <c:pt idx="1156">
                  <c:v>500000</c:v>
                </c:pt>
                <c:pt idx="1157">
                  <c:v>110000</c:v>
                </c:pt>
                <c:pt idx="1158">
                  <c:v>200000</c:v>
                </c:pt>
                <c:pt idx="1159">
                  <c:v>407000</c:v>
                </c:pt>
                <c:pt idx="1160">
                  <c:v>251000</c:v>
                </c:pt>
                <c:pt idx="1161">
                  <c:v>358000</c:v>
                </c:pt>
                <c:pt idx="1162">
                  <c:v>461000</c:v>
                </c:pt>
                <c:pt idx="1163">
                  <c:v>1700000</c:v>
                </c:pt>
                <c:pt idx="1164">
                  <c:v>127000</c:v>
                </c:pt>
                <c:pt idx="1165">
                  <c:v>232000</c:v>
                </c:pt>
                <c:pt idx="1166">
                  <c:v>256000</c:v>
                </c:pt>
                <c:pt idx="1167">
                  <c:v>145000</c:v>
                </c:pt>
                <c:pt idx="1168">
                  <c:v>760000</c:v>
                </c:pt>
                <c:pt idx="1169">
                  <c:v>1850000</c:v>
                </c:pt>
                <c:pt idx="1170">
                  <c:v>4800000</c:v>
                </c:pt>
                <c:pt idx="1171">
                  <c:v>97590</c:v>
                </c:pt>
                <c:pt idx="1172">
                  <c:v>73000</c:v>
                </c:pt>
                <c:pt idx="1173">
                  <c:v>737500</c:v>
                </c:pt>
                <c:pt idx="1174">
                  <c:v>2390000</c:v>
                </c:pt>
                <c:pt idx="1175">
                  <c:v>159900</c:v>
                </c:pt>
                <c:pt idx="1176">
                  <c:v>380000</c:v>
                </c:pt>
                <c:pt idx="1177">
                  <c:v>345000</c:v>
                </c:pt>
                <c:pt idx="1178">
                  <c:v>3200000</c:v>
                </c:pt>
                <c:pt idx="1179">
                  <c:v>430000</c:v>
                </c:pt>
                <c:pt idx="1180">
                  <c:v>280000</c:v>
                </c:pt>
                <c:pt idx="1181">
                  <c:v>1560000</c:v>
                </c:pt>
                <c:pt idx="1182">
                  <c:v>269900</c:v>
                </c:pt>
                <c:pt idx="1183">
                  <c:v>320000</c:v>
                </c:pt>
                <c:pt idx="1184">
                  <c:v>178500</c:v>
                </c:pt>
                <c:pt idx="1185">
                  <c:v>553000</c:v>
                </c:pt>
                <c:pt idx="1186">
                  <c:v>125000</c:v>
                </c:pt>
                <c:pt idx="1187">
                  <c:v>242000</c:v>
                </c:pt>
                <c:pt idx="1188">
                  <c:v>750000</c:v>
                </c:pt>
                <c:pt idx="1189">
                  <c:v>225000</c:v>
                </c:pt>
                <c:pt idx="1190">
                  <c:v>230000</c:v>
                </c:pt>
                <c:pt idx="1191">
                  <c:v>91000</c:v>
                </c:pt>
                <c:pt idx="1192">
                  <c:v>110000</c:v>
                </c:pt>
                <c:pt idx="1193">
                  <c:v>359000</c:v>
                </c:pt>
                <c:pt idx="1194">
                  <c:v>20000</c:v>
                </c:pt>
                <c:pt idx="1195">
                  <c:v>82500</c:v>
                </c:pt>
                <c:pt idx="1196">
                  <c:v>133000</c:v>
                </c:pt>
                <c:pt idx="1197">
                  <c:v>139900</c:v>
                </c:pt>
                <c:pt idx="1198">
                  <c:v>510000</c:v>
                </c:pt>
                <c:pt idx="1199">
                  <c:v>2050000</c:v>
                </c:pt>
                <c:pt idx="1200">
                  <c:v>612000</c:v>
                </c:pt>
                <c:pt idx="1201">
                  <c:v>485000</c:v>
                </c:pt>
                <c:pt idx="1202">
                  <c:v>860000</c:v>
                </c:pt>
                <c:pt idx="1203">
                  <c:v>235000</c:v>
                </c:pt>
                <c:pt idx="1204">
                  <c:v>1150000</c:v>
                </c:pt>
                <c:pt idx="1205">
                  <c:v>1080500</c:v>
                </c:pt>
                <c:pt idx="1206">
                  <c:v>450000</c:v>
                </c:pt>
                <c:pt idx="1207">
                  <c:v>423000</c:v>
                </c:pt>
                <c:pt idx="1208">
                  <c:v>385000</c:v>
                </c:pt>
                <c:pt idx="1209">
                  <c:v>276000</c:v>
                </c:pt>
                <c:pt idx="1210">
                  <c:v>558750</c:v>
                </c:pt>
                <c:pt idx="1211">
                  <c:v>110000</c:v>
                </c:pt>
                <c:pt idx="1212">
                  <c:v>250500</c:v>
                </c:pt>
                <c:pt idx="1213">
                  <c:v>44900</c:v>
                </c:pt>
                <c:pt idx="1214">
                  <c:v>400000</c:v>
                </c:pt>
                <c:pt idx="1215">
                  <c:v>150000</c:v>
                </c:pt>
                <c:pt idx="1216">
                  <c:v>560000</c:v>
                </c:pt>
                <c:pt idx="1217">
                  <c:v>392400</c:v>
                </c:pt>
                <c:pt idx="1218">
                  <c:v>110000</c:v>
                </c:pt>
                <c:pt idx="1219">
                  <c:v>209000</c:v>
                </c:pt>
                <c:pt idx="1220">
                  <c:v>345000</c:v>
                </c:pt>
                <c:pt idx="1221">
                  <c:v>1000000</c:v>
                </c:pt>
                <c:pt idx="1222">
                  <c:v>430000</c:v>
                </c:pt>
                <c:pt idx="1223">
                  <c:v>282500</c:v>
                </c:pt>
                <c:pt idx="1224">
                  <c:v>525000</c:v>
                </c:pt>
                <c:pt idx="1225">
                  <c:v>424000</c:v>
                </c:pt>
                <c:pt idx="1226">
                  <c:v>148000</c:v>
                </c:pt>
                <c:pt idx="1227">
                  <c:v>250000</c:v>
                </c:pt>
                <c:pt idx="1228">
                  <c:v>288000</c:v>
                </c:pt>
                <c:pt idx="1229">
                  <c:v>1412500</c:v>
                </c:pt>
                <c:pt idx="1230">
                  <c:v>2050000</c:v>
                </c:pt>
                <c:pt idx="1231">
                  <c:v>395000</c:v>
                </c:pt>
                <c:pt idx="1232">
                  <c:v>582500</c:v>
                </c:pt>
                <c:pt idx="1233">
                  <c:v>117300</c:v>
                </c:pt>
                <c:pt idx="1234">
                  <c:v>125000</c:v>
                </c:pt>
                <c:pt idx="1235">
                  <c:v>280000</c:v>
                </c:pt>
                <c:pt idx="1236">
                  <c:v>950000</c:v>
                </c:pt>
                <c:pt idx="1237">
                  <c:v>165000</c:v>
                </c:pt>
                <c:pt idx="1238">
                  <c:v>130000</c:v>
                </c:pt>
                <c:pt idx="1239">
                  <c:v>135200</c:v>
                </c:pt>
                <c:pt idx="1240">
                  <c:v>1647500</c:v>
                </c:pt>
                <c:pt idx="1241">
                  <c:v>160000</c:v>
                </c:pt>
                <c:pt idx="1242">
                  <c:v>479000</c:v>
                </c:pt>
                <c:pt idx="1243">
                  <c:v>330000</c:v>
                </c:pt>
                <c:pt idx="1244">
                  <c:v>1455000</c:v>
                </c:pt>
                <c:pt idx="1245">
                  <c:v>461625</c:v>
                </c:pt>
                <c:pt idx="1246">
                  <c:v>135000</c:v>
                </c:pt>
                <c:pt idx="1247">
                  <c:v>374000</c:v>
                </c:pt>
                <c:pt idx="1248">
                  <c:v>432000</c:v>
                </c:pt>
                <c:pt idx="1249">
                  <c:v>531000</c:v>
                </c:pt>
                <c:pt idx="1250">
                  <c:v>247000</c:v>
                </c:pt>
                <c:pt idx="1251">
                  <c:v>912400</c:v>
                </c:pt>
                <c:pt idx="1252">
                  <c:v>55000</c:v>
                </c:pt>
                <c:pt idx="1253">
                  <c:v>656875</c:v>
                </c:pt>
                <c:pt idx="1254">
                  <c:v>410000</c:v>
                </c:pt>
                <c:pt idx="1255">
                  <c:v>128500</c:v>
                </c:pt>
                <c:pt idx="1256">
                  <c:v>750000</c:v>
                </c:pt>
                <c:pt idx="1257">
                  <c:v>722000</c:v>
                </c:pt>
                <c:pt idx="1258">
                  <c:v>100600</c:v>
                </c:pt>
                <c:pt idx="1259">
                  <c:v>977250</c:v>
                </c:pt>
                <c:pt idx="1260">
                  <c:v>429000</c:v>
                </c:pt>
                <c:pt idx="1261">
                  <c:v>3750000</c:v>
                </c:pt>
                <c:pt idx="1262">
                  <c:v>245000</c:v>
                </c:pt>
                <c:pt idx="1263">
                  <c:v>539000</c:v>
                </c:pt>
                <c:pt idx="1264">
                  <c:v>369000</c:v>
                </c:pt>
                <c:pt idx="1265">
                  <c:v>142500</c:v>
                </c:pt>
                <c:pt idx="1266">
                  <c:v>120000</c:v>
                </c:pt>
                <c:pt idx="1267">
                  <c:v>345000</c:v>
                </c:pt>
                <c:pt idx="1268">
                  <c:v>483500</c:v>
                </c:pt>
                <c:pt idx="1269">
                  <c:v>3450000</c:v>
                </c:pt>
                <c:pt idx="1270">
                  <c:v>210000</c:v>
                </c:pt>
                <c:pt idx="1271">
                  <c:v>442000</c:v>
                </c:pt>
                <c:pt idx="1272">
                  <c:v>279900</c:v>
                </c:pt>
                <c:pt idx="1273">
                  <c:v>349950</c:v>
                </c:pt>
                <c:pt idx="1274">
                  <c:v>88000</c:v>
                </c:pt>
                <c:pt idx="1275">
                  <c:v>275000</c:v>
                </c:pt>
                <c:pt idx="1276">
                  <c:v>170000</c:v>
                </c:pt>
                <c:pt idx="1277">
                  <c:v>1060000</c:v>
                </c:pt>
                <c:pt idx="1278">
                  <c:v>850000</c:v>
                </c:pt>
                <c:pt idx="1279">
                  <c:v>70000</c:v>
                </c:pt>
                <c:pt idx="1280">
                  <c:v>433000</c:v>
                </c:pt>
                <c:pt idx="1281">
                  <c:v>75000</c:v>
                </c:pt>
                <c:pt idx="1282">
                  <c:v>1875000</c:v>
                </c:pt>
                <c:pt idx="1283">
                  <c:v>1550000</c:v>
                </c:pt>
                <c:pt idx="1284">
                  <c:v>254200</c:v>
                </c:pt>
                <c:pt idx="1285">
                  <c:v>480000</c:v>
                </c:pt>
                <c:pt idx="1286">
                  <c:v>900000</c:v>
                </c:pt>
                <c:pt idx="1287">
                  <c:v>275000</c:v>
                </c:pt>
                <c:pt idx="1288">
                  <c:v>2000000</c:v>
                </c:pt>
                <c:pt idx="1289">
                  <c:v>725000</c:v>
                </c:pt>
                <c:pt idx="1290">
                  <c:v>442500</c:v>
                </c:pt>
                <c:pt idx="1291">
                  <c:v>155000</c:v>
                </c:pt>
                <c:pt idx="1292">
                  <c:v>585000</c:v>
                </c:pt>
                <c:pt idx="1293">
                  <c:v>109000</c:v>
                </c:pt>
                <c:pt idx="1294">
                  <c:v>70000</c:v>
                </c:pt>
                <c:pt idx="1295">
                  <c:v>172500</c:v>
                </c:pt>
                <c:pt idx="1296">
                  <c:v>345000</c:v>
                </c:pt>
                <c:pt idx="1297">
                  <c:v>650000</c:v>
                </c:pt>
                <c:pt idx="1298">
                  <c:v>462500</c:v>
                </c:pt>
                <c:pt idx="1299">
                  <c:v>105000</c:v>
                </c:pt>
                <c:pt idx="1300">
                  <c:v>60000</c:v>
                </c:pt>
                <c:pt idx="1301">
                  <c:v>266000</c:v>
                </c:pt>
                <c:pt idx="1302">
                  <c:v>32500</c:v>
                </c:pt>
                <c:pt idx="1303">
                  <c:v>475000</c:v>
                </c:pt>
                <c:pt idx="1304">
                  <c:v>206000</c:v>
                </c:pt>
                <c:pt idx="1305">
                  <c:v>150000</c:v>
                </c:pt>
                <c:pt idx="1306">
                  <c:v>103900</c:v>
                </c:pt>
                <c:pt idx="1307">
                  <c:v>607500</c:v>
                </c:pt>
                <c:pt idx="1308">
                  <c:v>104900</c:v>
                </c:pt>
                <c:pt idx="1309">
                  <c:v>450000</c:v>
                </c:pt>
                <c:pt idx="1310">
                  <c:v>80000</c:v>
                </c:pt>
                <c:pt idx="1311">
                  <c:v>230000</c:v>
                </c:pt>
                <c:pt idx="1312">
                  <c:v>100000</c:v>
                </c:pt>
                <c:pt idx="1313">
                  <c:v>1350000</c:v>
                </c:pt>
                <c:pt idx="1314">
                  <c:v>2500</c:v>
                </c:pt>
                <c:pt idx="1315">
                  <c:v>875000</c:v>
                </c:pt>
                <c:pt idx="1316">
                  <c:v>298000</c:v>
                </c:pt>
                <c:pt idx="1317">
                  <c:v>480000</c:v>
                </c:pt>
                <c:pt idx="1318">
                  <c:v>139000</c:v>
                </c:pt>
                <c:pt idx="1319">
                  <c:v>75000</c:v>
                </c:pt>
                <c:pt idx="1320">
                  <c:v>85000</c:v>
                </c:pt>
                <c:pt idx="1321">
                  <c:v>883000</c:v>
                </c:pt>
                <c:pt idx="1322">
                  <c:v>45000</c:v>
                </c:pt>
                <c:pt idx="1323">
                  <c:v>1830000</c:v>
                </c:pt>
                <c:pt idx="1324">
                  <c:v>366200</c:v>
                </c:pt>
                <c:pt idx="1325">
                  <c:v>395000</c:v>
                </c:pt>
                <c:pt idx="1326">
                  <c:v>330000</c:v>
                </c:pt>
                <c:pt idx="1327">
                  <c:v>3500000</c:v>
                </c:pt>
                <c:pt idx="1328">
                  <c:v>80000</c:v>
                </c:pt>
                <c:pt idx="1329">
                  <c:v>575000</c:v>
                </c:pt>
                <c:pt idx="1330">
                  <c:v>497500</c:v>
                </c:pt>
                <c:pt idx="1331">
                  <c:v>770000</c:v>
                </c:pt>
                <c:pt idx="1332">
                  <c:v>90000</c:v>
                </c:pt>
                <c:pt idx="1333">
                  <c:v>1225000</c:v>
                </c:pt>
                <c:pt idx="1334">
                  <c:v>205000</c:v>
                </c:pt>
                <c:pt idx="1335">
                  <c:v>133700</c:v>
                </c:pt>
                <c:pt idx="1336">
                  <c:v>42000</c:v>
                </c:pt>
                <c:pt idx="1337">
                  <c:v>765000</c:v>
                </c:pt>
                <c:pt idx="1338">
                  <c:v>1000000</c:v>
                </c:pt>
                <c:pt idx="1339">
                  <c:v>625000</c:v>
                </c:pt>
                <c:pt idx="1340">
                  <c:v>292500</c:v>
                </c:pt>
                <c:pt idx="1341">
                  <c:v>1270000</c:v>
                </c:pt>
                <c:pt idx="1342">
                  <c:v>380000</c:v>
                </c:pt>
                <c:pt idx="1343">
                  <c:v>400000</c:v>
                </c:pt>
                <c:pt idx="1344">
                  <c:v>280000</c:v>
                </c:pt>
                <c:pt idx="1345">
                  <c:v>450000</c:v>
                </c:pt>
                <c:pt idx="1346">
                  <c:v>470000</c:v>
                </c:pt>
                <c:pt idx="1347">
                  <c:v>425000</c:v>
                </c:pt>
                <c:pt idx="1348">
                  <c:v>1743000</c:v>
                </c:pt>
                <c:pt idx="1349">
                  <c:v>190000</c:v>
                </c:pt>
                <c:pt idx="1350">
                  <c:v>355000</c:v>
                </c:pt>
                <c:pt idx="1351">
                  <c:v>125000</c:v>
                </c:pt>
                <c:pt idx="1352">
                  <c:v>210000</c:v>
                </c:pt>
                <c:pt idx="1353">
                  <c:v>325000</c:v>
                </c:pt>
                <c:pt idx="1354">
                  <c:v>917000</c:v>
                </c:pt>
                <c:pt idx="1355">
                  <c:v>2975000</c:v>
                </c:pt>
                <c:pt idx="1356">
                  <c:v>210000</c:v>
                </c:pt>
                <c:pt idx="1357">
                  <c:v>1500000</c:v>
                </c:pt>
                <c:pt idx="1358">
                  <c:v>1200000</c:v>
                </c:pt>
                <c:pt idx="1359">
                  <c:v>740000</c:v>
                </c:pt>
                <c:pt idx="1360">
                  <c:v>40000</c:v>
                </c:pt>
                <c:pt idx="1361">
                  <c:v>430000</c:v>
                </c:pt>
                <c:pt idx="1362">
                  <c:v>550900</c:v>
                </c:pt>
                <c:pt idx="1363">
                  <c:v>270000</c:v>
                </c:pt>
                <c:pt idx="1364">
                  <c:v>255000</c:v>
                </c:pt>
                <c:pt idx="1365">
                  <c:v>539000</c:v>
                </c:pt>
                <c:pt idx="1366">
                  <c:v>535000</c:v>
                </c:pt>
                <c:pt idx="1367">
                  <c:v>166000</c:v>
                </c:pt>
                <c:pt idx="1368">
                  <c:v>25000</c:v>
                </c:pt>
                <c:pt idx="1369">
                  <c:v>206000</c:v>
                </c:pt>
                <c:pt idx="1370">
                  <c:v>437000</c:v>
                </c:pt>
                <c:pt idx="1371">
                  <c:v>702500</c:v>
                </c:pt>
                <c:pt idx="1372">
                  <c:v>152000</c:v>
                </c:pt>
                <c:pt idx="1373">
                  <c:v>1625000</c:v>
                </c:pt>
                <c:pt idx="1374">
                  <c:v>40000</c:v>
                </c:pt>
                <c:pt idx="1375">
                  <c:v>152000</c:v>
                </c:pt>
                <c:pt idx="1376">
                  <c:v>1100000</c:v>
                </c:pt>
                <c:pt idx="1377">
                  <c:v>45000</c:v>
                </c:pt>
                <c:pt idx="1378">
                  <c:v>153000</c:v>
                </c:pt>
                <c:pt idx="1379">
                  <c:v>955000</c:v>
                </c:pt>
                <c:pt idx="1380">
                  <c:v>636500</c:v>
                </c:pt>
                <c:pt idx="1381">
                  <c:v>158000</c:v>
                </c:pt>
                <c:pt idx="1382">
                  <c:v>588000</c:v>
                </c:pt>
                <c:pt idx="1383">
                  <c:v>1495000</c:v>
                </c:pt>
                <c:pt idx="1384">
                  <c:v>40000</c:v>
                </c:pt>
                <c:pt idx="1385">
                  <c:v>50000</c:v>
                </c:pt>
                <c:pt idx="1386">
                  <c:v>92000</c:v>
                </c:pt>
                <c:pt idx="1387">
                  <c:v>340000</c:v>
                </c:pt>
                <c:pt idx="1388">
                  <c:v>425000</c:v>
                </c:pt>
                <c:pt idx="1389">
                  <c:v>700000</c:v>
                </c:pt>
                <c:pt idx="1390">
                  <c:v>39400</c:v>
                </c:pt>
                <c:pt idx="1391">
                  <c:v>685000</c:v>
                </c:pt>
                <c:pt idx="1392">
                  <c:v>450000</c:v>
                </c:pt>
                <c:pt idx="1393">
                  <c:v>270000</c:v>
                </c:pt>
                <c:pt idx="1394">
                  <c:v>735000</c:v>
                </c:pt>
                <c:pt idx="1395">
                  <c:v>127500</c:v>
                </c:pt>
                <c:pt idx="1396">
                  <c:v>153500</c:v>
                </c:pt>
                <c:pt idx="1397">
                  <c:v>810000</c:v>
                </c:pt>
                <c:pt idx="1398">
                  <c:v>72000</c:v>
                </c:pt>
                <c:pt idx="1399">
                  <c:v>407000</c:v>
                </c:pt>
                <c:pt idx="1400">
                  <c:v>420000</c:v>
                </c:pt>
                <c:pt idx="1401">
                  <c:v>3550000</c:v>
                </c:pt>
                <c:pt idx="1402">
                  <c:v>2375000</c:v>
                </c:pt>
                <c:pt idx="1403">
                  <c:v>65500</c:v>
                </c:pt>
                <c:pt idx="1404">
                  <c:v>136500</c:v>
                </c:pt>
                <c:pt idx="1405">
                  <c:v>139900</c:v>
                </c:pt>
                <c:pt idx="1406">
                  <c:v>85000</c:v>
                </c:pt>
                <c:pt idx="1407">
                  <c:v>100410</c:v>
                </c:pt>
                <c:pt idx="1408">
                  <c:v>328000</c:v>
                </c:pt>
                <c:pt idx="1409">
                  <c:v>355000</c:v>
                </c:pt>
                <c:pt idx="1410">
                  <c:v>250000</c:v>
                </c:pt>
                <c:pt idx="1411">
                  <c:v>255000</c:v>
                </c:pt>
                <c:pt idx="1412">
                  <c:v>130000</c:v>
                </c:pt>
                <c:pt idx="1413">
                  <c:v>187500</c:v>
                </c:pt>
                <c:pt idx="1414">
                  <c:v>85000</c:v>
                </c:pt>
                <c:pt idx="1415">
                  <c:v>262500</c:v>
                </c:pt>
                <c:pt idx="1416">
                  <c:v>105000</c:v>
                </c:pt>
                <c:pt idx="1417">
                  <c:v>25000</c:v>
                </c:pt>
                <c:pt idx="1418">
                  <c:v>407500</c:v>
                </c:pt>
                <c:pt idx="1419">
                  <c:v>330000</c:v>
                </c:pt>
                <c:pt idx="1420">
                  <c:v>560000</c:v>
                </c:pt>
                <c:pt idx="1421">
                  <c:v>376000</c:v>
                </c:pt>
                <c:pt idx="1422">
                  <c:v>340000</c:v>
                </c:pt>
                <c:pt idx="1423">
                  <c:v>77100</c:v>
                </c:pt>
                <c:pt idx="1424">
                  <c:v>335000</c:v>
                </c:pt>
                <c:pt idx="1425">
                  <c:v>18400</c:v>
                </c:pt>
                <c:pt idx="1426">
                  <c:v>90000</c:v>
                </c:pt>
                <c:pt idx="1427">
                  <c:v>399000</c:v>
                </c:pt>
                <c:pt idx="1428">
                  <c:v>59000</c:v>
                </c:pt>
                <c:pt idx="1429">
                  <c:v>525000</c:v>
                </c:pt>
                <c:pt idx="1430">
                  <c:v>100000</c:v>
                </c:pt>
                <c:pt idx="1431">
                  <c:v>848000</c:v>
                </c:pt>
                <c:pt idx="1432">
                  <c:v>165000</c:v>
                </c:pt>
                <c:pt idx="1433">
                  <c:v>715000</c:v>
                </c:pt>
                <c:pt idx="1434">
                  <c:v>242500</c:v>
                </c:pt>
                <c:pt idx="1435">
                  <c:v>220000</c:v>
                </c:pt>
                <c:pt idx="1436">
                  <c:v>161000</c:v>
                </c:pt>
                <c:pt idx="1437">
                  <c:v>470000</c:v>
                </c:pt>
                <c:pt idx="1438">
                  <c:v>142900</c:v>
                </c:pt>
                <c:pt idx="1439">
                  <c:v>85000</c:v>
                </c:pt>
                <c:pt idx="1440">
                  <c:v>359900</c:v>
                </c:pt>
                <c:pt idx="1441">
                  <c:v>190000</c:v>
                </c:pt>
                <c:pt idx="1442">
                  <c:v>330000</c:v>
                </c:pt>
                <c:pt idx="1443">
                  <c:v>165000</c:v>
                </c:pt>
                <c:pt idx="1444">
                  <c:v>125668</c:v>
                </c:pt>
                <c:pt idx="1445">
                  <c:v>15000</c:v>
                </c:pt>
                <c:pt idx="1446">
                  <c:v>106000</c:v>
                </c:pt>
                <c:pt idx="1447">
                  <c:v>84000</c:v>
                </c:pt>
                <c:pt idx="1448">
                  <c:v>285000</c:v>
                </c:pt>
                <c:pt idx="1449">
                  <c:v>421500</c:v>
                </c:pt>
                <c:pt idx="1450">
                  <c:v>205000</c:v>
                </c:pt>
                <c:pt idx="1451">
                  <c:v>255000</c:v>
                </c:pt>
                <c:pt idx="1452">
                  <c:v>175000</c:v>
                </c:pt>
                <c:pt idx="1453">
                  <c:v>420000</c:v>
                </c:pt>
                <c:pt idx="1454">
                  <c:v>702500</c:v>
                </c:pt>
                <c:pt idx="1455">
                  <c:v>41000</c:v>
                </c:pt>
                <c:pt idx="1456">
                  <c:v>122000</c:v>
                </c:pt>
                <c:pt idx="1457">
                  <c:v>135000</c:v>
                </c:pt>
                <c:pt idx="1458">
                  <c:v>250000</c:v>
                </c:pt>
                <c:pt idx="1459">
                  <c:v>73000</c:v>
                </c:pt>
                <c:pt idx="1460">
                  <c:v>49400</c:v>
                </c:pt>
                <c:pt idx="1461">
                  <c:v>119900</c:v>
                </c:pt>
                <c:pt idx="1462">
                  <c:v>110750</c:v>
                </c:pt>
                <c:pt idx="1463">
                  <c:v>142000</c:v>
                </c:pt>
                <c:pt idx="1464">
                  <c:v>281000</c:v>
                </c:pt>
                <c:pt idx="1465">
                  <c:v>75000</c:v>
                </c:pt>
                <c:pt idx="1466">
                  <c:v>135000</c:v>
                </c:pt>
                <c:pt idx="1467">
                  <c:v>312500</c:v>
                </c:pt>
                <c:pt idx="1468">
                  <c:v>101000</c:v>
                </c:pt>
                <c:pt idx="1469">
                  <c:v>292500</c:v>
                </c:pt>
                <c:pt idx="1470">
                  <c:v>569000</c:v>
                </c:pt>
                <c:pt idx="1471">
                  <c:v>13451</c:v>
                </c:pt>
                <c:pt idx="1472">
                  <c:v>577500</c:v>
                </c:pt>
                <c:pt idx="1473">
                  <c:v>165000</c:v>
                </c:pt>
                <c:pt idx="1474">
                  <c:v>270000</c:v>
                </c:pt>
                <c:pt idx="1475">
                  <c:v>200000</c:v>
                </c:pt>
                <c:pt idx="1476">
                  <c:v>76000</c:v>
                </c:pt>
                <c:pt idx="1477">
                  <c:v>68750</c:v>
                </c:pt>
                <c:pt idx="1478">
                  <c:v>161000</c:v>
                </c:pt>
                <c:pt idx="1479">
                  <c:v>750000</c:v>
                </c:pt>
                <c:pt idx="1480">
                  <c:v>45000</c:v>
                </c:pt>
                <c:pt idx="1481">
                  <c:v>131000</c:v>
                </c:pt>
                <c:pt idx="1482">
                  <c:v>90000</c:v>
                </c:pt>
                <c:pt idx="1483">
                  <c:v>75000</c:v>
                </c:pt>
                <c:pt idx="1484">
                  <c:v>129000</c:v>
                </c:pt>
                <c:pt idx="1485">
                  <c:v>300000</c:v>
                </c:pt>
                <c:pt idx="1486">
                  <c:v>310000</c:v>
                </c:pt>
                <c:pt idx="1487">
                  <c:v>185000</c:v>
                </c:pt>
                <c:pt idx="1488">
                  <c:v>365000</c:v>
                </c:pt>
                <c:pt idx="1489">
                  <c:v>348050</c:v>
                </c:pt>
                <c:pt idx="1490">
                  <c:v>97500</c:v>
                </c:pt>
                <c:pt idx="1491">
                  <c:v>50000</c:v>
                </c:pt>
                <c:pt idx="1492">
                  <c:v>121000</c:v>
                </c:pt>
                <c:pt idx="1493">
                  <c:v>345000</c:v>
                </c:pt>
                <c:pt idx="1494">
                  <c:v>250000</c:v>
                </c:pt>
                <c:pt idx="1495">
                  <c:v>279900</c:v>
                </c:pt>
                <c:pt idx="1496">
                  <c:v>91500</c:v>
                </c:pt>
                <c:pt idx="1497">
                  <c:v>44900</c:v>
                </c:pt>
                <c:pt idx="1498">
                  <c:v>247500</c:v>
                </c:pt>
                <c:pt idx="1499">
                  <c:v>3000</c:v>
                </c:pt>
                <c:pt idx="1500">
                  <c:v>8500</c:v>
                </c:pt>
                <c:pt idx="1501">
                  <c:v>480000</c:v>
                </c:pt>
                <c:pt idx="1502">
                  <c:v>236700</c:v>
                </c:pt>
                <c:pt idx="1503">
                  <c:v>52000</c:v>
                </c:pt>
                <c:pt idx="1504">
                  <c:v>217000</c:v>
                </c:pt>
                <c:pt idx="1505">
                  <c:v>215000</c:v>
                </c:pt>
                <c:pt idx="1506">
                  <c:v>152000</c:v>
                </c:pt>
                <c:pt idx="1507">
                  <c:v>18500</c:v>
                </c:pt>
                <c:pt idx="1508">
                  <c:v>106500</c:v>
                </c:pt>
                <c:pt idx="1509">
                  <c:v>145000</c:v>
                </c:pt>
                <c:pt idx="1510">
                  <c:v>360000</c:v>
                </c:pt>
                <c:pt idx="1511">
                  <c:v>26300</c:v>
                </c:pt>
                <c:pt idx="1512">
                  <c:v>115000</c:v>
                </c:pt>
                <c:pt idx="1513">
                  <c:v>143000</c:v>
                </c:pt>
                <c:pt idx="1514">
                  <c:v>225000</c:v>
                </c:pt>
                <c:pt idx="1515">
                  <c:v>235000</c:v>
                </c:pt>
                <c:pt idx="1516">
                  <c:v>15000</c:v>
                </c:pt>
                <c:pt idx="1517">
                  <c:v>225000</c:v>
                </c:pt>
                <c:pt idx="1518">
                  <c:v>345000</c:v>
                </c:pt>
                <c:pt idx="1519">
                  <c:v>419000</c:v>
                </c:pt>
                <c:pt idx="1520">
                  <c:v>216500</c:v>
                </c:pt>
                <c:pt idx="1521">
                  <c:v>115000</c:v>
                </c:pt>
                <c:pt idx="1522">
                  <c:v>310000</c:v>
                </c:pt>
                <c:pt idx="1523">
                  <c:v>31077</c:v>
                </c:pt>
                <c:pt idx="1524">
                  <c:v>45500</c:v>
                </c:pt>
                <c:pt idx="1525">
                  <c:v>250000</c:v>
                </c:pt>
                <c:pt idx="1526">
                  <c:v>112000</c:v>
                </c:pt>
                <c:pt idx="1527">
                  <c:v>601000</c:v>
                </c:pt>
                <c:pt idx="1528">
                  <c:v>145000</c:v>
                </c:pt>
                <c:pt idx="1529">
                  <c:v>21000</c:v>
                </c:pt>
                <c:pt idx="1530">
                  <c:v>188000</c:v>
                </c:pt>
                <c:pt idx="1531">
                  <c:v>165000</c:v>
                </c:pt>
                <c:pt idx="1532">
                  <c:v>145900</c:v>
                </c:pt>
                <c:pt idx="1533">
                  <c:v>15512</c:v>
                </c:pt>
                <c:pt idx="1534">
                  <c:v>13115</c:v>
                </c:pt>
                <c:pt idx="1535">
                  <c:v>130000</c:v>
                </c:pt>
                <c:pt idx="1536">
                  <c:v>177000</c:v>
                </c:pt>
                <c:pt idx="1537">
                  <c:v>36000</c:v>
                </c:pt>
                <c:pt idx="1538">
                  <c:v>597500</c:v>
                </c:pt>
                <c:pt idx="1539">
                  <c:v>38500</c:v>
                </c:pt>
                <c:pt idx="1540">
                  <c:v>500050</c:v>
                </c:pt>
                <c:pt idx="1541">
                  <c:v>31000</c:v>
                </c:pt>
                <c:pt idx="1542">
                  <c:v>109900</c:v>
                </c:pt>
                <c:pt idx="1543">
                  <c:v>515000</c:v>
                </c:pt>
                <c:pt idx="1544">
                  <c:v>264500</c:v>
                </c:pt>
                <c:pt idx="1545">
                  <c:v>610000</c:v>
                </c:pt>
                <c:pt idx="1546">
                  <c:v>68990</c:v>
                </c:pt>
                <c:pt idx="1547">
                  <c:v>339900</c:v>
                </c:pt>
                <c:pt idx="1548">
                  <c:v>22236</c:v>
                </c:pt>
                <c:pt idx="1549">
                  <c:v>37500</c:v>
                </c:pt>
                <c:pt idx="1550">
                  <c:v>285000</c:v>
                </c:pt>
                <c:pt idx="1551">
                  <c:v>605000</c:v>
                </c:pt>
                <c:pt idx="1552">
                  <c:v>117500</c:v>
                </c:pt>
                <c:pt idx="1553">
                  <c:v>136000</c:v>
                </c:pt>
                <c:pt idx="1554">
                  <c:v>55000</c:v>
                </c:pt>
                <c:pt idx="1555">
                  <c:v>356250</c:v>
                </c:pt>
                <c:pt idx="1556">
                  <c:v>1695000</c:v>
                </c:pt>
                <c:pt idx="1557">
                  <c:v>63000</c:v>
                </c:pt>
                <c:pt idx="1558">
                  <c:v>106250</c:v>
                </c:pt>
                <c:pt idx="1559">
                  <c:v>430000</c:v>
                </c:pt>
                <c:pt idx="1560">
                  <c:v>48000</c:v>
                </c:pt>
                <c:pt idx="1561">
                  <c:v>37500</c:v>
                </c:pt>
                <c:pt idx="1562">
                  <c:v>129000</c:v>
                </c:pt>
                <c:pt idx="1563">
                  <c:v>380000</c:v>
                </c:pt>
                <c:pt idx="1564">
                  <c:v>40000</c:v>
                </c:pt>
                <c:pt idx="1565">
                  <c:v>30000</c:v>
                </c:pt>
                <c:pt idx="1566">
                  <c:v>76000</c:v>
                </c:pt>
                <c:pt idx="1567">
                  <c:v>98750</c:v>
                </c:pt>
                <c:pt idx="1568">
                  <c:v>100000</c:v>
                </c:pt>
                <c:pt idx="1569">
                  <c:v>759000</c:v>
                </c:pt>
                <c:pt idx="1570">
                  <c:v>370000</c:v>
                </c:pt>
                <c:pt idx="1571">
                  <c:v>175000</c:v>
                </c:pt>
                <c:pt idx="1572">
                  <c:v>114750</c:v>
                </c:pt>
                <c:pt idx="1573">
                  <c:v>1299000</c:v>
                </c:pt>
                <c:pt idx="1574">
                  <c:v>517500</c:v>
                </c:pt>
                <c:pt idx="1575">
                  <c:v>144900</c:v>
                </c:pt>
                <c:pt idx="1576">
                  <c:v>100000</c:v>
                </c:pt>
                <c:pt idx="1577">
                  <c:v>426500</c:v>
                </c:pt>
                <c:pt idx="1578">
                  <c:v>37000</c:v>
                </c:pt>
                <c:pt idx="1579">
                  <c:v>116000</c:v>
                </c:pt>
                <c:pt idx="1580">
                  <c:v>153000</c:v>
                </c:pt>
                <c:pt idx="1581">
                  <c:v>130000</c:v>
                </c:pt>
                <c:pt idx="1582">
                  <c:v>337500</c:v>
                </c:pt>
                <c:pt idx="1583">
                  <c:v>85000</c:v>
                </c:pt>
                <c:pt idx="1584">
                  <c:v>615000</c:v>
                </c:pt>
                <c:pt idx="1585">
                  <c:v>140000</c:v>
                </c:pt>
                <c:pt idx="1586">
                  <c:v>55000</c:v>
                </c:pt>
                <c:pt idx="1587">
                  <c:v>98000</c:v>
                </c:pt>
                <c:pt idx="1588">
                  <c:v>159900</c:v>
                </c:pt>
                <c:pt idx="1589">
                  <c:v>291000</c:v>
                </c:pt>
                <c:pt idx="1590">
                  <c:v>60000</c:v>
                </c:pt>
                <c:pt idx="1591">
                  <c:v>135000</c:v>
                </c:pt>
                <c:pt idx="1592">
                  <c:v>555000</c:v>
                </c:pt>
                <c:pt idx="1593">
                  <c:v>235000</c:v>
                </c:pt>
                <c:pt idx="1594">
                  <c:v>155000</c:v>
                </c:pt>
                <c:pt idx="1595">
                  <c:v>345000</c:v>
                </c:pt>
                <c:pt idx="1596">
                  <c:v>390000</c:v>
                </c:pt>
                <c:pt idx="1597">
                  <c:v>412000</c:v>
                </c:pt>
                <c:pt idx="1598">
                  <c:v>120000</c:v>
                </c:pt>
                <c:pt idx="1599">
                  <c:v>82000</c:v>
                </c:pt>
                <c:pt idx="1600">
                  <c:v>30000</c:v>
                </c:pt>
                <c:pt idx="1601">
                  <c:v>100000</c:v>
                </c:pt>
                <c:pt idx="1602">
                  <c:v>17000</c:v>
                </c:pt>
                <c:pt idx="1603">
                  <c:v>95000</c:v>
                </c:pt>
                <c:pt idx="1604">
                  <c:v>90000</c:v>
                </c:pt>
                <c:pt idx="1605">
                  <c:v>172500</c:v>
                </c:pt>
                <c:pt idx="1606">
                  <c:v>157000</c:v>
                </c:pt>
                <c:pt idx="1607">
                  <c:v>415000</c:v>
                </c:pt>
                <c:pt idx="1608">
                  <c:v>235000</c:v>
                </c:pt>
                <c:pt idx="1609">
                  <c:v>210000</c:v>
                </c:pt>
                <c:pt idx="1610">
                  <c:v>612000</c:v>
                </c:pt>
                <c:pt idx="1611">
                  <c:v>85000</c:v>
                </c:pt>
                <c:pt idx="1612">
                  <c:v>409000</c:v>
                </c:pt>
                <c:pt idx="1613">
                  <c:v>39000</c:v>
                </c:pt>
                <c:pt idx="1614">
                  <c:v>75000</c:v>
                </c:pt>
                <c:pt idx="1615">
                  <c:v>160000</c:v>
                </c:pt>
                <c:pt idx="1616">
                  <c:v>635000</c:v>
                </c:pt>
                <c:pt idx="1617">
                  <c:v>275000</c:v>
                </c:pt>
                <c:pt idx="1618">
                  <c:v>270000</c:v>
                </c:pt>
                <c:pt idx="1619">
                  <c:v>125500</c:v>
                </c:pt>
                <c:pt idx="1620">
                  <c:v>900000</c:v>
                </c:pt>
                <c:pt idx="1621">
                  <c:v>540000</c:v>
                </c:pt>
                <c:pt idx="1622">
                  <c:v>927500</c:v>
                </c:pt>
                <c:pt idx="1623">
                  <c:v>545000</c:v>
                </c:pt>
                <c:pt idx="1624">
                  <c:v>800000</c:v>
                </c:pt>
                <c:pt idx="1625">
                  <c:v>165000</c:v>
                </c:pt>
                <c:pt idx="1626">
                  <c:v>265000</c:v>
                </c:pt>
                <c:pt idx="1627">
                  <c:v>155000</c:v>
                </c:pt>
                <c:pt idx="1628">
                  <c:v>1250000</c:v>
                </c:pt>
                <c:pt idx="1629">
                  <c:v>99900</c:v>
                </c:pt>
                <c:pt idx="1630">
                  <c:v>437500</c:v>
                </c:pt>
                <c:pt idx="1631">
                  <c:v>375000</c:v>
                </c:pt>
                <c:pt idx="1632">
                  <c:v>211000</c:v>
                </c:pt>
                <c:pt idx="1633">
                  <c:v>107000</c:v>
                </c:pt>
                <c:pt idx="1634">
                  <c:v>970000</c:v>
                </c:pt>
                <c:pt idx="1635">
                  <c:v>315000</c:v>
                </c:pt>
                <c:pt idx="1636">
                  <c:v>323000</c:v>
                </c:pt>
                <c:pt idx="1637">
                  <c:v>170000</c:v>
                </c:pt>
                <c:pt idx="1638">
                  <c:v>19105</c:v>
                </c:pt>
                <c:pt idx="1639">
                  <c:v>150000</c:v>
                </c:pt>
                <c:pt idx="1640">
                  <c:v>400000</c:v>
                </c:pt>
                <c:pt idx="1641">
                  <c:v>152000</c:v>
                </c:pt>
                <c:pt idx="1642">
                  <c:v>10000</c:v>
                </c:pt>
                <c:pt idx="1643">
                  <c:v>442500</c:v>
                </c:pt>
                <c:pt idx="1644">
                  <c:v>265000</c:v>
                </c:pt>
                <c:pt idx="1645">
                  <c:v>515000</c:v>
                </c:pt>
                <c:pt idx="1646">
                  <c:v>405000</c:v>
                </c:pt>
                <c:pt idx="1647">
                  <c:v>83000</c:v>
                </c:pt>
                <c:pt idx="1648">
                  <c:v>605000</c:v>
                </c:pt>
                <c:pt idx="1649">
                  <c:v>280000</c:v>
                </c:pt>
                <c:pt idx="1650">
                  <c:v>55000</c:v>
                </c:pt>
                <c:pt idx="1651">
                  <c:v>380000</c:v>
                </c:pt>
                <c:pt idx="1652">
                  <c:v>92000</c:v>
                </c:pt>
                <c:pt idx="1653">
                  <c:v>49000</c:v>
                </c:pt>
                <c:pt idx="1654">
                  <c:v>801000</c:v>
                </c:pt>
                <c:pt idx="1655">
                  <c:v>725000</c:v>
                </c:pt>
                <c:pt idx="1656">
                  <c:v>190000</c:v>
                </c:pt>
                <c:pt idx="1657">
                  <c:v>61000</c:v>
                </c:pt>
                <c:pt idx="1658">
                  <c:v>400000</c:v>
                </c:pt>
                <c:pt idx="1659">
                  <c:v>511500</c:v>
                </c:pt>
                <c:pt idx="1660">
                  <c:v>550000</c:v>
                </c:pt>
                <c:pt idx="1661">
                  <c:v>40500</c:v>
                </c:pt>
                <c:pt idx="1662">
                  <c:v>140000</c:v>
                </c:pt>
                <c:pt idx="1663">
                  <c:v>25010</c:v>
                </c:pt>
                <c:pt idx="1664">
                  <c:v>575000</c:v>
                </c:pt>
                <c:pt idx="1665">
                  <c:v>420000</c:v>
                </c:pt>
                <c:pt idx="1666">
                  <c:v>29000</c:v>
                </c:pt>
                <c:pt idx="1667">
                  <c:v>340000</c:v>
                </c:pt>
                <c:pt idx="1668">
                  <c:v>245000</c:v>
                </c:pt>
                <c:pt idx="1669">
                  <c:v>507000</c:v>
                </c:pt>
                <c:pt idx="1670">
                  <c:v>150000</c:v>
                </c:pt>
                <c:pt idx="1671">
                  <c:v>328000</c:v>
                </c:pt>
                <c:pt idx="1672">
                  <c:v>165000</c:v>
                </c:pt>
                <c:pt idx="1673">
                  <c:v>600000</c:v>
                </c:pt>
                <c:pt idx="1674">
                  <c:v>105000</c:v>
                </c:pt>
                <c:pt idx="1675">
                  <c:v>480000</c:v>
                </c:pt>
                <c:pt idx="1676">
                  <c:v>626000</c:v>
                </c:pt>
                <c:pt idx="1677">
                  <c:v>415000</c:v>
                </c:pt>
                <c:pt idx="1678">
                  <c:v>310000</c:v>
                </c:pt>
                <c:pt idx="1679">
                  <c:v>105000</c:v>
                </c:pt>
                <c:pt idx="1680">
                  <c:v>165000</c:v>
                </c:pt>
                <c:pt idx="1681">
                  <c:v>220000</c:v>
                </c:pt>
                <c:pt idx="1682">
                  <c:v>600000</c:v>
                </c:pt>
                <c:pt idx="1683">
                  <c:v>360000</c:v>
                </c:pt>
                <c:pt idx="1684">
                  <c:v>1260658</c:v>
                </c:pt>
                <c:pt idx="1685">
                  <c:v>302500</c:v>
                </c:pt>
                <c:pt idx="1686">
                  <c:v>170000</c:v>
                </c:pt>
                <c:pt idx="1687">
                  <c:v>365000</c:v>
                </c:pt>
                <c:pt idx="1688">
                  <c:v>185000</c:v>
                </c:pt>
                <c:pt idx="1689">
                  <c:v>440000</c:v>
                </c:pt>
                <c:pt idx="1690">
                  <c:v>390000</c:v>
                </c:pt>
                <c:pt idx="1691">
                  <c:v>76100</c:v>
                </c:pt>
                <c:pt idx="1692">
                  <c:v>75000</c:v>
                </c:pt>
                <c:pt idx="1693">
                  <c:v>118000</c:v>
                </c:pt>
                <c:pt idx="1694">
                  <c:v>4050000</c:v>
                </c:pt>
                <c:pt idx="1695">
                  <c:v>120000</c:v>
                </c:pt>
                <c:pt idx="1696">
                  <c:v>238000</c:v>
                </c:pt>
                <c:pt idx="1697">
                  <c:v>181000</c:v>
                </c:pt>
                <c:pt idx="1698">
                  <c:v>420000</c:v>
                </c:pt>
                <c:pt idx="1699">
                  <c:v>423000</c:v>
                </c:pt>
                <c:pt idx="1700">
                  <c:v>4495000</c:v>
                </c:pt>
                <c:pt idx="1701">
                  <c:v>312500</c:v>
                </c:pt>
                <c:pt idx="1702">
                  <c:v>140000</c:v>
                </c:pt>
                <c:pt idx="1703">
                  <c:v>2275000</c:v>
                </c:pt>
                <c:pt idx="1704">
                  <c:v>1152500</c:v>
                </c:pt>
                <c:pt idx="1705">
                  <c:v>270000</c:v>
                </c:pt>
                <c:pt idx="1706">
                  <c:v>270000</c:v>
                </c:pt>
                <c:pt idx="1707">
                  <c:v>5000</c:v>
                </c:pt>
                <c:pt idx="1708">
                  <c:v>165000</c:v>
                </c:pt>
                <c:pt idx="1709">
                  <c:v>18500</c:v>
                </c:pt>
                <c:pt idx="1710">
                  <c:v>300000</c:v>
                </c:pt>
                <c:pt idx="1711">
                  <c:v>75000</c:v>
                </c:pt>
                <c:pt idx="1712">
                  <c:v>495000</c:v>
                </c:pt>
                <c:pt idx="1713">
                  <c:v>500000</c:v>
                </c:pt>
                <c:pt idx="1714">
                  <c:v>145000</c:v>
                </c:pt>
                <c:pt idx="1715">
                  <c:v>65000</c:v>
                </c:pt>
                <c:pt idx="1716">
                  <c:v>89000</c:v>
                </c:pt>
                <c:pt idx="1717">
                  <c:v>93000</c:v>
                </c:pt>
                <c:pt idx="1718">
                  <c:v>260000</c:v>
                </c:pt>
                <c:pt idx="1719">
                  <c:v>140000</c:v>
                </c:pt>
                <c:pt idx="1720">
                  <c:v>179900</c:v>
                </c:pt>
                <c:pt idx="1721">
                  <c:v>295000</c:v>
                </c:pt>
                <c:pt idx="1722">
                  <c:v>642500</c:v>
                </c:pt>
                <c:pt idx="1723">
                  <c:v>25000</c:v>
                </c:pt>
                <c:pt idx="1724">
                  <c:v>202500</c:v>
                </c:pt>
                <c:pt idx="1725">
                  <c:v>115000</c:v>
                </c:pt>
                <c:pt idx="1726">
                  <c:v>165000</c:v>
                </c:pt>
                <c:pt idx="1727">
                  <c:v>350000</c:v>
                </c:pt>
                <c:pt idx="1728">
                  <c:v>400000</c:v>
                </c:pt>
                <c:pt idx="1729">
                  <c:v>173000</c:v>
                </c:pt>
                <c:pt idx="1730">
                  <c:v>500000</c:v>
                </c:pt>
                <c:pt idx="1731">
                  <c:v>105000</c:v>
                </c:pt>
                <c:pt idx="1732">
                  <c:v>400000</c:v>
                </c:pt>
                <c:pt idx="1733">
                  <c:v>2500000</c:v>
                </c:pt>
                <c:pt idx="1734">
                  <c:v>147500</c:v>
                </c:pt>
                <c:pt idx="1735">
                  <c:v>41655</c:v>
                </c:pt>
                <c:pt idx="1736">
                  <c:v>230000</c:v>
                </c:pt>
                <c:pt idx="1737">
                  <c:v>430000</c:v>
                </c:pt>
                <c:pt idx="1738">
                  <c:v>212000</c:v>
                </c:pt>
                <c:pt idx="1739">
                  <c:v>150000</c:v>
                </c:pt>
                <c:pt idx="1740">
                  <c:v>240000</c:v>
                </c:pt>
                <c:pt idx="1741">
                  <c:v>800000</c:v>
                </c:pt>
                <c:pt idx="1742">
                  <c:v>68000</c:v>
                </c:pt>
                <c:pt idx="1743">
                  <c:v>38500</c:v>
                </c:pt>
                <c:pt idx="1744">
                  <c:v>100000</c:v>
                </c:pt>
                <c:pt idx="1745">
                  <c:v>580000</c:v>
                </c:pt>
                <c:pt idx="1746">
                  <c:v>1087500</c:v>
                </c:pt>
                <c:pt idx="1747">
                  <c:v>115000</c:v>
                </c:pt>
                <c:pt idx="1748">
                  <c:v>977000</c:v>
                </c:pt>
                <c:pt idx="1749">
                  <c:v>122000</c:v>
                </c:pt>
                <c:pt idx="1750">
                  <c:v>610000</c:v>
                </c:pt>
                <c:pt idx="1751">
                  <c:v>642900</c:v>
                </c:pt>
                <c:pt idx="1752">
                  <c:v>160000</c:v>
                </c:pt>
                <c:pt idx="1753">
                  <c:v>710000</c:v>
                </c:pt>
                <c:pt idx="1754">
                  <c:v>470000</c:v>
                </c:pt>
                <c:pt idx="1755">
                  <c:v>250000</c:v>
                </c:pt>
                <c:pt idx="1756">
                  <c:v>169000</c:v>
                </c:pt>
                <c:pt idx="1757">
                  <c:v>40000</c:v>
                </c:pt>
                <c:pt idx="1758">
                  <c:v>330000</c:v>
                </c:pt>
                <c:pt idx="1759">
                  <c:v>948000</c:v>
                </c:pt>
                <c:pt idx="1760">
                  <c:v>50000</c:v>
                </c:pt>
                <c:pt idx="1761">
                  <c:v>155000</c:v>
                </c:pt>
                <c:pt idx="1762">
                  <c:v>127900</c:v>
                </c:pt>
                <c:pt idx="1763">
                  <c:v>350000</c:v>
                </c:pt>
                <c:pt idx="1764">
                  <c:v>358000</c:v>
                </c:pt>
                <c:pt idx="1765">
                  <c:v>110000</c:v>
                </c:pt>
                <c:pt idx="1766">
                  <c:v>340000</c:v>
                </c:pt>
                <c:pt idx="1767">
                  <c:v>285000</c:v>
                </c:pt>
                <c:pt idx="1768">
                  <c:v>515000</c:v>
                </c:pt>
                <c:pt idx="1769">
                  <c:v>200000</c:v>
                </c:pt>
                <c:pt idx="1770">
                  <c:v>1800000</c:v>
                </c:pt>
                <c:pt idx="1771">
                  <c:v>69900</c:v>
                </c:pt>
                <c:pt idx="1772">
                  <c:v>170000</c:v>
                </c:pt>
                <c:pt idx="1773">
                  <c:v>154900</c:v>
                </c:pt>
                <c:pt idx="1774">
                  <c:v>530000</c:v>
                </c:pt>
                <c:pt idx="1775">
                  <c:v>97000</c:v>
                </c:pt>
                <c:pt idx="1776">
                  <c:v>3675000</c:v>
                </c:pt>
                <c:pt idx="1777">
                  <c:v>92500</c:v>
                </c:pt>
                <c:pt idx="1778">
                  <c:v>525000</c:v>
                </c:pt>
                <c:pt idx="1779">
                  <c:v>580750</c:v>
                </c:pt>
                <c:pt idx="1780">
                  <c:v>185000</c:v>
                </c:pt>
                <c:pt idx="1781">
                  <c:v>91000</c:v>
                </c:pt>
                <c:pt idx="1782">
                  <c:v>149000</c:v>
                </c:pt>
                <c:pt idx="1783">
                  <c:v>1189000</c:v>
                </c:pt>
                <c:pt idx="1784">
                  <c:v>1060783</c:v>
                </c:pt>
                <c:pt idx="1785">
                  <c:v>45000</c:v>
                </c:pt>
                <c:pt idx="1786">
                  <c:v>35000</c:v>
                </c:pt>
                <c:pt idx="1787">
                  <c:v>134260</c:v>
                </c:pt>
                <c:pt idx="1788">
                  <c:v>3650000</c:v>
                </c:pt>
                <c:pt idx="1789">
                  <c:v>70000</c:v>
                </c:pt>
                <c:pt idx="1790">
                  <c:v>325000</c:v>
                </c:pt>
                <c:pt idx="1791">
                  <c:v>140000</c:v>
                </c:pt>
                <c:pt idx="1792">
                  <c:v>6450000</c:v>
                </c:pt>
                <c:pt idx="1793">
                  <c:v>2755000</c:v>
                </c:pt>
                <c:pt idx="1794">
                  <c:v>55000</c:v>
                </c:pt>
                <c:pt idx="1795">
                  <c:v>2365000</c:v>
                </c:pt>
                <c:pt idx="1796">
                  <c:v>215000</c:v>
                </c:pt>
                <c:pt idx="1797">
                  <c:v>37500</c:v>
                </c:pt>
                <c:pt idx="1798">
                  <c:v>1450000</c:v>
                </c:pt>
                <c:pt idx="1799">
                  <c:v>1330000</c:v>
                </c:pt>
                <c:pt idx="1800">
                  <c:v>37500</c:v>
                </c:pt>
                <c:pt idx="1801">
                  <c:v>163500</c:v>
                </c:pt>
                <c:pt idx="1802">
                  <c:v>275000</c:v>
                </c:pt>
                <c:pt idx="1803">
                  <c:v>82300</c:v>
                </c:pt>
                <c:pt idx="1804">
                  <c:v>458333</c:v>
                </c:pt>
                <c:pt idx="1805">
                  <c:v>110000</c:v>
                </c:pt>
                <c:pt idx="1806">
                  <c:v>1250000</c:v>
                </c:pt>
                <c:pt idx="1807">
                  <c:v>365000</c:v>
                </c:pt>
                <c:pt idx="1808">
                  <c:v>322500</c:v>
                </c:pt>
                <c:pt idx="1809">
                  <c:v>110000</c:v>
                </c:pt>
                <c:pt idx="1810">
                  <c:v>50000</c:v>
                </c:pt>
                <c:pt idx="1811">
                  <c:v>175000</c:v>
                </c:pt>
                <c:pt idx="1812">
                  <c:v>75000</c:v>
                </c:pt>
                <c:pt idx="1813">
                  <c:v>520000</c:v>
                </c:pt>
                <c:pt idx="1814">
                  <c:v>129500</c:v>
                </c:pt>
                <c:pt idx="1815">
                  <c:v>42900</c:v>
                </c:pt>
                <c:pt idx="1816">
                  <c:v>1515000</c:v>
                </c:pt>
                <c:pt idx="1817">
                  <c:v>90000</c:v>
                </c:pt>
                <c:pt idx="1818">
                  <c:v>275000</c:v>
                </c:pt>
                <c:pt idx="1819">
                  <c:v>10000</c:v>
                </c:pt>
                <c:pt idx="1820">
                  <c:v>1150000</c:v>
                </c:pt>
                <c:pt idx="1821">
                  <c:v>16163</c:v>
                </c:pt>
                <c:pt idx="1822">
                  <c:v>149000</c:v>
                </c:pt>
                <c:pt idx="1823">
                  <c:v>450000</c:v>
                </c:pt>
                <c:pt idx="1824">
                  <c:v>539185</c:v>
                </c:pt>
                <c:pt idx="1825">
                  <c:v>1250000</c:v>
                </c:pt>
                <c:pt idx="1826">
                  <c:v>1020000</c:v>
                </c:pt>
                <c:pt idx="1827">
                  <c:v>338000</c:v>
                </c:pt>
                <c:pt idx="1828">
                  <c:v>579500</c:v>
                </c:pt>
                <c:pt idx="1829">
                  <c:v>291300</c:v>
                </c:pt>
                <c:pt idx="1830">
                  <c:v>510000</c:v>
                </c:pt>
                <c:pt idx="1831">
                  <c:v>140000</c:v>
                </c:pt>
                <c:pt idx="1832">
                  <c:v>537000</c:v>
                </c:pt>
                <c:pt idx="1833">
                  <c:v>36500</c:v>
                </c:pt>
                <c:pt idx="1834">
                  <c:v>675000</c:v>
                </c:pt>
                <c:pt idx="1835">
                  <c:v>2025000</c:v>
                </c:pt>
                <c:pt idx="1836">
                  <c:v>150150</c:v>
                </c:pt>
                <c:pt idx="1837">
                  <c:v>90000</c:v>
                </c:pt>
                <c:pt idx="1838">
                  <c:v>650000</c:v>
                </c:pt>
                <c:pt idx="1839">
                  <c:v>166000</c:v>
                </c:pt>
                <c:pt idx="1840">
                  <c:v>42000</c:v>
                </c:pt>
                <c:pt idx="1841">
                  <c:v>40000</c:v>
                </c:pt>
                <c:pt idx="1842">
                  <c:v>575000</c:v>
                </c:pt>
                <c:pt idx="1843">
                  <c:v>210000</c:v>
                </c:pt>
                <c:pt idx="1844">
                  <c:v>950000</c:v>
                </c:pt>
                <c:pt idx="1845">
                  <c:v>222750</c:v>
                </c:pt>
                <c:pt idx="1846">
                  <c:v>365000</c:v>
                </c:pt>
                <c:pt idx="1847">
                  <c:v>315000</c:v>
                </c:pt>
                <c:pt idx="1848">
                  <c:v>1325000</c:v>
                </c:pt>
                <c:pt idx="1849">
                  <c:v>425000</c:v>
                </c:pt>
                <c:pt idx="1850">
                  <c:v>1200000</c:v>
                </c:pt>
                <c:pt idx="1851">
                  <c:v>125000</c:v>
                </c:pt>
                <c:pt idx="1852">
                  <c:v>172000</c:v>
                </c:pt>
                <c:pt idx="1853">
                  <c:v>435000</c:v>
                </c:pt>
                <c:pt idx="1854">
                  <c:v>350000</c:v>
                </c:pt>
                <c:pt idx="1855">
                  <c:v>121916</c:v>
                </c:pt>
                <c:pt idx="1856">
                  <c:v>875000</c:v>
                </c:pt>
                <c:pt idx="1857">
                  <c:v>319000</c:v>
                </c:pt>
                <c:pt idx="1858">
                  <c:v>1150000</c:v>
                </c:pt>
                <c:pt idx="1859">
                  <c:v>500000</c:v>
                </c:pt>
                <c:pt idx="1860">
                  <c:v>2950000</c:v>
                </c:pt>
                <c:pt idx="1861">
                  <c:v>245000</c:v>
                </c:pt>
                <c:pt idx="1862">
                  <c:v>350000</c:v>
                </c:pt>
                <c:pt idx="1863">
                  <c:v>45000</c:v>
                </c:pt>
                <c:pt idx="1864">
                  <c:v>90000</c:v>
                </c:pt>
                <c:pt idx="1865">
                  <c:v>780000</c:v>
                </c:pt>
                <c:pt idx="1866">
                  <c:v>331900</c:v>
                </c:pt>
                <c:pt idx="1867">
                  <c:v>130000</c:v>
                </c:pt>
                <c:pt idx="1868">
                  <c:v>79900</c:v>
                </c:pt>
                <c:pt idx="1869">
                  <c:v>226800</c:v>
                </c:pt>
                <c:pt idx="1870">
                  <c:v>3000</c:v>
                </c:pt>
                <c:pt idx="1871">
                  <c:v>100000</c:v>
                </c:pt>
                <c:pt idx="1872">
                  <c:v>130000</c:v>
                </c:pt>
                <c:pt idx="1873">
                  <c:v>38400</c:v>
                </c:pt>
                <c:pt idx="1874">
                  <c:v>38000</c:v>
                </c:pt>
                <c:pt idx="1875">
                  <c:v>309000</c:v>
                </c:pt>
                <c:pt idx="1876">
                  <c:v>92000</c:v>
                </c:pt>
                <c:pt idx="1877">
                  <c:v>1075000</c:v>
                </c:pt>
                <c:pt idx="1878">
                  <c:v>395000</c:v>
                </c:pt>
                <c:pt idx="1879">
                  <c:v>635000</c:v>
                </c:pt>
                <c:pt idx="1880">
                  <c:v>320000</c:v>
                </c:pt>
                <c:pt idx="1881">
                  <c:v>430000</c:v>
                </c:pt>
                <c:pt idx="1882">
                  <c:v>424000</c:v>
                </c:pt>
                <c:pt idx="1883">
                  <c:v>42000</c:v>
                </c:pt>
                <c:pt idx="1884">
                  <c:v>2500000</c:v>
                </c:pt>
                <c:pt idx="1885">
                  <c:v>707000</c:v>
                </c:pt>
                <c:pt idx="1886">
                  <c:v>425000</c:v>
                </c:pt>
                <c:pt idx="1887">
                  <c:v>699000</c:v>
                </c:pt>
                <c:pt idx="1888">
                  <c:v>424975</c:v>
                </c:pt>
                <c:pt idx="1889">
                  <c:v>617500</c:v>
                </c:pt>
                <c:pt idx="1890">
                  <c:v>152000</c:v>
                </c:pt>
                <c:pt idx="1891">
                  <c:v>537500</c:v>
                </c:pt>
                <c:pt idx="1892">
                  <c:v>445000</c:v>
                </c:pt>
                <c:pt idx="1893">
                  <c:v>355000</c:v>
                </c:pt>
                <c:pt idx="1894">
                  <c:v>639000</c:v>
                </c:pt>
                <c:pt idx="1895">
                  <c:v>380000</c:v>
                </c:pt>
                <c:pt idx="1896">
                  <c:v>107000</c:v>
                </c:pt>
                <c:pt idx="1897">
                  <c:v>181000</c:v>
                </c:pt>
                <c:pt idx="1898">
                  <c:v>390000</c:v>
                </c:pt>
                <c:pt idx="1899">
                  <c:v>950000</c:v>
                </c:pt>
                <c:pt idx="1900">
                  <c:v>848000</c:v>
                </c:pt>
                <c:pt idx="1901">
                  <c:v>45000</c:v>
                </c:pt>
                <c:pt idx="1902">
                  <c:v>1175000</c:v>
                </c:pt>
                <c:pt idx="1903">
                  <c:v>21500</c:v>
                </c:pt>
                <c:pt idx="1904">
                  <c:v>765100</c:v>
                </c:pt>
                <c:pt idx="1905">
                  <c:v>154900</c:v>
                </c:pt>
                <c:pt idx="1906">
                  <c:v>255000</c:v>
                </c:pt>
                <c:pt idx="1907">
                  <c:v>45000</c:v>
                </c:pt>
                <c:pt idx="1908">
                  <c:v>488000</c:v>
                </c:pt>
                <c:pt idx="1909">
                  <c:v>20000</c:v>
                </c:pt>
                <c:pt idx="1910">
                  <c:v>129900</c:v>
                </c:pt>
                <c:pt idx="1911">
                  <c:v>950000</c:v>
                </c:pt>
                <c:pt idx="1912">
                  <c:v>99000</c:v>
                </c:pt>
                <c:pt idx="1913">
                  <c:v>796500</c:v>
                </c:pt>
                <c:pt idx="1914">
                  <c:v>2300000</c:v>
                </c:pt>
                <c:pt idx="1915">
                  <c:v>415000</c:v>
                </c:pt>
                <c:pt idx="1916">
                  <c:v>600000</c:v>
                </c:pt>
                <c:pt idx="1917">
                  <c:v>440000</c:v>
                </c:pt>
                <c:pt idx="1918">
                  <c:v>335000</c:v>
                </c:pt>
                <c:pt idx="1919">
                  <c:v>672000</c:v>
                </c:pt>
                <c:pt idx="1920">
                  <c:v>286500</c:v>
                </c:pt>
                <c:pt idx="1921">
                  <c:v>84000</c:v>
                </c:pt>
                <c:pt idx="1922">
                  <c:v>220000</c:v>
                </c:pt>
                <c:pt idx="1923">
                  <c:v>160000</c:v>
                </c:pt>
                <c:pt idx="1924">
                  <c:v>212500</c:v>
                </c:pt>
                <c:pt idx="1925">
                  <c:v>56500</c:v>
                </c:pt>
                <c:pt idx="1926">
                  <c:v>3700000</c:v>
                </c:pt>
                <c:pt idx="1927">
                  <c:v>600000</c:v>
                </c:pt>
                <c:pt idx="1928">
                  <c:v>30000</c:v>
                </c:pt>
                <c:pt idx="1929">
                  <c:v>120000</c:v>
                </c:pt>
                <c:pt idx="1930">
                  <c:v>755000</c:v>
                </c:pt>
                <c:pt idx="1931">
                  <c:v>430000</c:v>
                </c:pt>
                <c:pt idx="1932">
                  <c:v>169900</c:v>
                </c:pt>
                <c:pt idx="1933">
                  <c:v>341500</c:v>
                </c:pt>
                <c:pt idx="1934">
                  <c:v>160000</c:v>
                </c:pt>
                <c:pt idx="1935">
                  <c:v>305000</c:v>
                </c:pt>
                <c:pt idx="1936">
                  <c:v>375000</c:v>
                </c:pt>
                <c:pt idx="1937">
                  <c:v>450000</c:v>
                </c:pt>
                <c:pt idx="1938">
                  <c:v>423250</c:v>
                </c:pt>
                <c:pt idx="1939">
                  <c:v>290000</c:v>
                </c:pt>
                <c:pt idx="1940">
                  <c:v>407500</c:v>
                </c:pt>
                <c:pt idx="1941">
                  <c:v>528000</c:v>
                </c:pt>
                <c:pt idx="1942">
                  <c:v>97000</c:v>
                </c:pt>
                <c:pt idx="1943">
                  <c:v>700000</c:v>
                </c:pt>
                <c:pt idx="1944">
                  <c:v>390000</c:v>
                </c:pt>
                <c:pt idx="1945">
                  <c:v>575000</c:v>
                </c:pt>
                <c:pt idx="1946">
                  <c:v>113500</c:v>
                </c:pt>
                <c:pt idx="1947">
                  <c:v>950000</c:v>
                </c:pt>
                <c:pt idx="1948">
                  <c:v>580000</c:v>
                </c:pt>
                <c:pt idx="1949">
                  <c:v>200000</c:v>
                </c:pt>
                <c:pt idx="1950">
                  <c:v>4995000</c:v>
                </c:pt>
                <c:pt idx="1951">
                  <c:v>165000</c:v>
                </c:pt>
                <c:pt idx="1952">
                  <c:v>287500</c:v>
                </c:pt>
                <c:pt idx="1953">
                  <c:v>387000</c:v>
                </c:pt>
                <c:pt idx="1954">
                  <c:v>1325000</c:v>
                </c:pt>
                <c:pt idx="1955">
                  <c:v>80000</c:v>
                </c:pt>
                <c:pt idx="1956">
                  <c:v>286500</c:v>
                </c:pt>
                <c:pt idx="1957">
                  <c:v>285000</c:v>
                </c:pt>
                <c:pt idx="1958">
                  <c:v>95000</c:v>
                </c:pt>
                <c:pt idx="1959">
                  <c:v>330000</c:v>
                </c:pt>
                <c:pt idx="1960">
                  <c:v>410000</c:v>
                </c:pt>
                <c:pt idx="1961">
                  <c:v>625000</c:v>
                </c:pt>
                <c:pt idx="1962">
                  <c:v>450000</c:v>
                </c:pt>
                <c:pt idx="1963">
                  <c:v>56500</c:v>
                </c:pt>
                <c:pt idx="1964">
                  <c:v>825000</c:v>
                </c:pt>
                <c:pt idx="1965">
                  <c:v>2500000</c:v>
                </c:pt>
                <c:pt idx="1966">
                  <c:v>2600000</c:v>
                </c:pt>
                <c:pt idx="1967">
                  <c:v>1100000</c:v>
                </c:pt>
                <c:pt idx="1968">
                  <c:v>18100</c:v>
                </c:pt>
                <c:pt idx="1969">
                  <c:v>270923</c:v>
                </c:pt>
                <c:pt idx="1970">
                  <c:v>875000</c:v>
                </c:pt>
                <c:pt idx="1971">
                  <c:v>565000</c:v>
                </c:pt>
                <c:pt idx="1972">
                  <c:v>492500</c:v>
                </c:pt>
                <c:pt idx="1973">
                  <c:v>609000</c:v>
                </c:pt>
                <c:pt idx="1974">
                  <c:v>35000</c:v>
                </c:pt>
                <c:pt idx="1975">
                  <c:v>60000</c:v>
                </c:pt>
                <c:pt idx="1976">
                  <c:v>262500</c:v>
                </c:pt>
                <c:pt idx="1977">
                  <c:v>28000</c:v>
                </c:pt>
                <c:pt idx="1978">
                  <c:v>101000</c:v>
                </c:pt>
                <c:pt idx="1979">
                  <c:v>205000</c:v>
                </c:pt>
                <c:pt idx="1980">
                  <c:v>30000</c:v>
                </c:pt>
                <c:pt idx="1981">
                  <c:v>238000</c:v>
                </c:pt>
                <c:pt idx="1982">
                  <c:v>1285000</c:v>
                </c:pt>
                <c:pt idx="1983">
                  <c:v>1120000</c:v>
                </c:pt>
                <c:pt idx="1984">
                  <c:v>488000</c:v>
                </c:pt>
                <c:pt idx="1985">
                  <c:v>700000</c:v>
                </c:pt>
                <c:pt idx="1986">
                  <c:v>885000</c:v>
                </c:pt>
                <c:pt idx="1987">
                  <c:v>420000</c:v>
                </c:pt>
                <c:pt idx="1988">
                  <c:v>22000</c:v>
                </c:pt>
                <c:pt idx="1989">
                  <c:v>23000</c:v>
                </c:pt>
                <c:pt idx="1990">
                  <c:v>1380000</c:v>
                </c:pt>
                <c:pt idx="1991">
                  <c:v>575000</c:v>
                </c:pt>
                <c:pt idx="1992">
                  <c:v>200000</c:v>
                </c:pt>
                <c:pt idx="1993">
                  <c:v>550000</c:v>
                </c:pt>
                <c:pt idx="1994">
                  <c:v>190000</c:v>
                </c:pt>
                <c:pt idx="1995">
                  <c:v>117000</c:v>
                </c:pt>
                <c:pt idx="1996">
                  <c:v>1075500</c:v>
                </c:pt>
                <c:pt idx="1997">
                  <c:v>2100000</c:v>
                </c:pt>
                <c:pt idx="1998">
                  <c:v>636500</c:v>
                </c:pt>
                <c:pt idx="1999">
                  <c:v>395000</c:v>
                </c:pt>
                <c:pt idx="2000">
                  <c:v>80000</c:v>
                </c:pt>
                <c:pt idx="2001">
                  <c:v>955000</c:v>
                </c:pt>
                <c:pt idx="2002">
                  <c:v>325000</c:v>
                </c:pt>
                <c:pt idx="2003">
                  <c:v>270000</c:v>
                </c:pt>
                <c:pt idx="2004">
                  <c:v>1685000</c:v>
                </c:pt>
                <c:pt idx="2005">
                  <c:v>100000</c:v>
                </c:pt>
                <c:pt idx="2006">
                  <c:v>163000</c:v>
                </c:pt>
                <c:pt idx="2007">
                  <c:v>412000</c:v>
                </c:pt>
                <c:pt idx="2008">
                  <c:v>1225000</c:v>
                </c:pt>
                <c:pt idx="2009">
                  <c:v>209000</c:v>
                </c:pt>
                <c:pt idx="2010">
                  <c:v>400000</c:v>
                </c:pt>
                <c:pt idx="2011">
                  <c:v>270000</c:v>
                </c:pt>
                <c:pt idx="2012">
                  <c:v>342500</c:v>
                </c:pt>
                <c:pt idx="2013">
                  <c:v>120000</c:v>
                </c:pt>
                <c:pt idx="2014">
                  <c:v>202000</c:v>
                </c:pt>
                <c:pt idx="2015">
                  <c:v>400000</c:v>
                </c:pt>
                <c:pt idx="2016">
                  <c:v>515000</c:v>
                </c:pt>
                <c:pt idx="2017">
                  <c:v>167500</c:v>
                </c:pt>
                <c:pt idx="2018">
                  <c:v>130000</c:v>
                </c:pt>
                <c:pt idx="2019">
                  <c:v>77250</c:v>
                </c:pt>
                <c:pt idx="2020">
                  <c:v>651000</c:v>
                </c:pt>
                <c:pt idx="2021">
                  <c:v>53700</c:v>
                </c:pt>
                <c:pt idx="2022">
                  <c:v>1350000</c:v>
                </c:pt>
                <c:pt idx="2023">
                  <c:v>195000</c:v>
                </c:pt>
                <c:pt idx="2024">
                  <c:v>800000</c:v>
                </c:pt>
                <c:pt idx="2025">
                  <c:v>4150000</c:v>
                </c:pt>
                <c:pt idx="2026">
                  <c:v>1394250</c:v>
                </c:pt>
                <c:pt idx="2027">
                  <c:v>925000</c:v>
                </c:pt>
                <c:pt idx="2028">
                  <c:v>340000</c:v>
                </c:pt>
                <c:pt idx="2029">
                  <c:v>6100000</c:v>
                </c:pt>
                <c:pt idx="2030">
                  <c:v>115000</c:v>
                </c:pt>
                <c:pt idx="2031">
                  <c:v>3070000</c:v>
                </c:pt>
                <c:pt idx="2032">
                  <c:v>145000</c:v>
                </c:pt>
                <c:pt idx="2033">
                  <c:v>416000</c:v>
                </c:pt>
                <c:pt idx="2034">
                  <c:v>453000</c:v>
                </c:pt>
                <c:pt idx="2035">
                  <c:v>250000</c:v>
                </c:pt>
                <c:pt idx="2036">
                  <c:v>280000</c:v>
                </c:pt>
                <c:pt idx="2037">
                  <c:v>231582</c:v>
                </c:pt>
                <c:pt idx="2038">
                  <c:v>235000</c:v>
                </c:pt>
                <c:pt idx="2039">
                  <c:v>190000</c:v>
                </c:pt>
                <c:pt idx="2040">
                  <c:v>360000</c:v>
                </c:pt>
                <c:pt idx="2041">
                  <c:v>295000</c:v>
                </c:pt>
                <c:pt idx="2042">
                  <c:v>1450000</c:v>
                </c:pt>
                <c:pt idx="2043">
                  <c:v>325000</c:v>
                </c:pt>
                <c:pt idx="2044">
                  <c:v>290000</c:v>
                </c:pt>
                <c:pt idx="2045">
                  <c:v>340000</c:v>
                </c:pt>
                <c:pt idx="2046">
                  <c:v>410000</c:v>
                </c:pt>
                <c:pt idx="2047">
                  <c:v>347500</c:v>
                </c:pt>
                <c:pt idx="2048">
                  <c:v>1200000</c:v>
                </c:pt>
                <c:pt idx="2049">
                  <c:v>323000</c:v>
                </c:pt>
                <c:pt idx="2050">
                  <c:v>313330</c:v>
                </c:pt>
                <c:pt idx="2051">
                  <c:v>245000</c:v>
                </c:pt>
                <c:pt idx="2052">
                  <c:v>56000</c:v>
                </c:pt>
                <c:pt idx="2053">
                  <c:v>160000</c:v>
                </c:pt>
                <c:pt idx="2054">
                  <c:v>410000</c:v>
                </c:pt>
                <c:pt idx="2055">
                  <c:v>490000</c:v>
                </c:pt>
                <c:pt idx="2056">
                  <c:v>160000</c:v>
                </c:pt>
                <c:pt idx="2057">
                  <c:v>88500</c:v>
                </c:pt>
                <c:pt idx="2058">
                  <c:v>1675000</c:v>
                </c:pt>
                <c:pt idx="2059">
                  <c:v>950000</c:v>
                </c:pt>
                <c:pt idx="2060">
                  <c:v>2650000</c:v>
                </c:pt>
                <c:pt idx="2061">
                  <c:v>3500000</c:v>
                </c:pt>
                <c:pt idx="2062">
                  <c:v>312000</c:v>
                </c:pt>
                <c:pt idx="2063">
                  <c:v>270000</c:v>
                </c:pt>
                <c:pt idx="2064">
                  <c:v>442500</c:v>
                </c:pt>
                <c:pt idx="2065">
                  <c:v>705000</c:v>
                </c:pt>
                <c:pt idx="2066">
                  <c:v>1750000</c:v>
                </c:pt>
                <c:pt idx="2067">
                  <c:v>27000</c:v>
                </c:pt>
                <c:pt idx="2068">
                  <c:v>115000</c:v>
                </c:pt>
                <c:pt idx="2069">
                  <c:v>420000</c:v>
                </c:pt>
                <c:pt idx="2070">
                  <c:v>982000</c:v>
                </c:pt>
                <c:pt idx="2071">
                  <c:v>795700</c:v>
                </c:pt>
                <c:pt idx="2072">
                  <c:v>185000</c:v>
                </c:pt>
                <c:pt idx="2073">
                  <c:v>370000</c:v>
                </c:pt>
                <c:pt idx="2074">
                  <c:v>625000</c:v>
                </c:pt>
                <c:pt idx="2075">
                  <c:v>97000</c:v>
                </c:pt>
                <c:pt idx="2076">
                  <c:v>390000</c:v>
                </c:pt>
                <c:pt idx="2077">
                  <c:v>410000</c:v>
                </c:pt>
                <c:pt idx="2078">
                  <c:v>157500</c:v>
                </c:pt>
                <c:pt idx="2079">
                  <c:v>180000</c:v>
                </c:pt>
                <c:pt idx="2080">
                  <c:v>5650000</c:v>
                </c:pt>
                <c:pt idx="2081">
                  <c:v>1435000</c:v>
                </c:pt>
                <c:pt idx="2082">
                  <c:v>498750</c:v>
                </c:pt>
                <c:pt idx="2083">
                  <c:v>347695</c:v>
                </c:pt>
                <c:pt idx="2084">
                  <c:v>4925250</c:v>
                </c:pt>
                <c:pt idx="2085">
                  <c:v>746250</c:v>
                </c:pt>
                <c:pt idx="2086">
                  <c:v>435000</c:v>
                </c:pt>
                <c:pt idx="2087">
                  <c:v>215000</c:v>
                </c:pt>
                <c:pt idx="2088">
                  <c:v>27500</c:v>
                </c:pt>
                <c:pt idx="2089">
                  <c:v>220000</c:v>
                </c:pt>
                <c:pt idx="2090">
                  <c:v>825000</c:v>
                </c:pt>
                <c:pt idx="2091">
                  <c:v>274280</c:v>
                </c:pt>
                <c:pt idx="2092">
                  <c:v>350000</c:v>
                </c:pt>
                <c:pt idx="2093">
                  <c:v>28299</c:v>
                </c:pt>
                <c:pt idx="2094">
                  <c:v>6900000</c:v>
                </c:pt>
                <c:pt idx="2095">
                  <c:v>30000</c:v>
                </c:pt>
                <c:pt idx="2096">
                  <c:v>58000</c:v>
                </c:pt>
                <c:pt idx="2097">
                  <c:v>230000</c:v>
                </c:pt>
                <c:pt idx="2098">
                  <c:v>175000</c:v>
                </c:pt>
                <c:pt idx="2099">
                  <c:v>1470000</c:v>
                </c:pt>
                <c:pt idx="2100">
                  <c:v>460000</c:v>
                </c:pt>
                <c:pt idx="2101">
                  <c:v>255008</c:v>
                </c:pt>
                <c:pt idx="2102">
                  <c:v>139620</c:v>
                </c:pt>
                <c:pt idx="2103">
                  <c:v>65000</c:v>
                </c:pt>
                <c:pt idx="2104">
                  <c:v>155000</c:v>
                </c:pt>
                <c:pt idx="2105">
                  <c:v>430000</c:v>
                </c:pt>
                <c:pt idx="2106">
                  <c:v>75000</c:v>
                </c:pt>
                <c:pt idx="2107">
                  <c:v>658500</c:v>
                </c:pt>
                <c:pt idx="2108">
                  <c:v>1000000</c:v>
                </c:pt>
                <c:pt idx="2109">
                  <c:v>1200000</c:v>
                </c:pt>
                <c:pt idx="2110">
                  <c:v>1300000</c:v>
                </c:pt>
                <c:pt idx="2111">
                  <c:v>300000</c:v>
                </c:pt>
                <c:pt idx="2112">
                  <c:v>174900</c:v>
                </c:pt>
                <c:pt idx="2113">
                  <c:v>27000</c:v>
                </c:pt>
                <c:pt idx="2114">
                  <c:v>144000</c:v>
                </c:pt>
                <c:pt idx="2115">
                  <c:v>219000</c:v>
                </c:pt>
                <c:pt idx="2116">
                  <c:v>266000</c:v>
                </c:pt>
                <c:pt idx="2117">
                  <c:v>352500</c:v>
                </c:pt>
                <c:pt idx="2118">
                  <c:v>347000</c:v>
                </c:pt>
                <c:pt idx="2119">
                  <c:v>800000</c:v>
                </c:pt>
                <c:pt idx="2120">
                  <c:v>5755448</c:v>
                </c:pt>
                <c:pt idx="2121">
                  <c:v>500000</c:v>
                </c:pt>
                <c:pt idx="2122">
                  <c:v>303000</c:v>
                </c:pt>
                <c:pt idx="2123">
                  <c:v>210000</c:v>
                </c:pt>
                <c:pt idx="2124">
                  <c:v>1393000</c:v>
                </c:pt>
                <c:pt idx="2125">
                  <c:v>5800000</c:v>
                </c:pt>
                <c:pt idx="2126">
                  <c:v>235000</c:v>
                </c:pt>
                <c:pt idx="2127">
                  <c:v>600000</c:v>
                </c:pt>
                <c:pt idx="2128">
                  <c:v>100000</c:v>
                </c:pt>
                <c:pt idx="2129">
                  <c:v>88000</c:v>
                </c:pt>
                <c:pt idx="2130">
                  <c:v>186000</c:v>
                </c:pt>
                <c:pt idx="2131">
                  <c:v>64000</c:v>
                </c:pt>
                <c:pt idx="2132">
                  <c:v>109000</c:v>
                </c:pt>
                <c:pt idx="2133">
                  <c:v>735000</c:v>
                </c:pt>
                <c:pt idx="2134">
                  <c:v>462500</c:v>
                </c:pt>
                <c:pt idx="2135">
                  <c:v>282600</c:v>
                </c:pt>
                <c:pt idx="2136">
                  <c:v>5200000</c:v>
                </c:pt>
                <c:pt idx="2137">
                  <c:v>355750</c:v>
                </c:pt>
                <c:pt idx="2138">
                  <c:v>400000</c:v>
                </c:pt>
                <c:pt idx="2139">
                  <c:v>254400</c:v>
                </c:pt>
                <c:pt idx="2140">
                  <c:v>378500</c:v>
                </c:pt>
                <c:pt idx="2141">
                  <c:v>295000</c:v>
                </c:pt>
                <c:pt idx="2142">
                  <c:v>90584</c:v>
                </c:pt>
                <c:pt idx="2143">
                  <c:v>232000</c:v>
                </c:pt>
                <c:pt idx="2144">
                  <c:v>1215000</c:v>
                </c:pt>
                <c:pt idx="2145">
                  <c:v>180000</c:v>
                </c:pt>
                <c:pt idx="2146">
                  <c:v>255000</c:v>
                </c:pt>
                <c:pt idx="2147">
                  <c:v>75000</c:v>
                </c:pt>
                <c:pt idx="2148">
                  <c:v>127500</c:v>
                </c:pt>
                <c:pt idx="2149">
                  <c:v>700000</c:v>
                </c:pt>
                <c:pt idx="2150">
                  <c:v>395000</c:v>
                </c:pt>
                <c:pt idx="2151">
                  <c:v>228000</c:v>
                </c:pt>
                <c:pt idx="2152">
                  <c:v>96000</c:v>
                </c:pt>
                <c:pt idx="2153">
                  <c:v>215000</c:v>
                </c:pt>
                <c:pt idx="2154">
                  <c:v>325000</c:v>
                </c:pt>
                <c:pt idx="2155">
                  <c:v>220000</c:v>
                </c:pt>
                <c:pt idx="2156">
                  <c:v>1850000</c:v>
                </c:pt>
                <c:pt idx="2157">
                  <c:v>190000</c:v>
                </c:pt>
                <c:pt idx="2158">
                  <c:v>225000</c:v>
                </c:pt>
                <c:pt idx="2159">
                  <c:v>480000</c:v>
                </c:pt>
                <c:pt idx="2160">
                  <c:v>160000</c:v>
                </c:pt>
                <c:pt idx="2161">
                  <c:v>21000</c:v>
                </c:pt>
                <c:pt idx="2162">
                  <c:v>487000</c:v>
                </c:pt>
                <c:pt idx="2163">
                  <c:v>1888700</c:v>
                </c:pt>
                <c:pt idx="2164">
                  <c:v>440000</c:v>
                </c:pt>
                <c:pt idx="2165">
                  <c:v>633000</c:v>
                </c:pt>
                <c:pt idx="2166">
                  <c:v>525000</c:v>
                </c:pt>
                <c:pt idx="2167">
                  <c:v>635000</c:v>
                </c:pt>
                <c:pt idx="2168">
                  <c:v>165000</c:v>
                </c:pt>
                <c:pt idx="2169">
                  <c:v>98000</c:v>
                </c:pt>
                <c:pt idx="2170">
                  <c:v>2195000</c:v>
                </c:pt>
                <c:pt idx="2171">
                  <c:v>601000</c:v>
                </c:pt>
                <c:pt idx="2172">
                  <c:v>190000</c:v>
                </c:pt>
                <c:pt idx="2173">
                  <c:v>1797000</c:v>
                </c:pt>
                <c:pt idx="2174">
                  <c:v>340000</c:v>
                </c:pt>
                <c:pt idx="2175">
                  <c:v>660000</c:v>
                </c:pt>
                <c:pt idx="2176">
                  <c:v>451000</c:v>
                </c:pt>
                <c:pt idx="2177">
                  <c:v>403000</c:v>
                </c:pt>
                <c:pt idx="2178">
                  <c:v>847000</c:v>
                </c:pt>
                <c:pt idx="2179">
                  <c:v>170000</c:v>
                </c:pt>
                <c:pt idx="2180">
                  <c:v>400000</c:v>
                </c:pt>
                <c:pt idx="2181">
                  <c:v>827500</c:v>
                </c:pt>
                <c:pt idx="2182">
                  <c:v>485000</c:v>
                </c:pt>
                <c:pt idx="2183">
                  <c:v>195000</c:v>
                </c:pt>
                <c:pt idx="2184">
                  <c:v>780000</c:v>
                </c:pt>
                <c:pt idx="2185">
                  <c:v>326000</c:v>
                </c:pt>
                <c:pt idx="2186">
                  <c:v>368778</c:v>
                </c:pt>
                <c:pt idx="2187">
                  <c:v>70000</c:v>
                </c:pt>
                <c:pt idx="2188">
                  <c:v>440100</c:v>
                </c:pt>
                <c:pt idx="2189">
                  <c:v>508500</c:v>
                </c:pt>
                <c:pt idx="2190">
                  <c:v>387000</c:v>
                </c:pt>
                <c:pt idx="2191">
                  <c:v>1540000</c:v>
                </c:pt>
                <c:pt idx="2192">
                  <c:v>1190000</c:v>
                </c:pt>
                <c:pt idx="2193">
                  <c:v>4945000</c:v>
                </c:pt>
                <c:pt idx="2194">
                  <c:v>800000</c:v>
                </c:pt>
                <c:pt idx="2195">
                  <c:v>692000</c:v>
                </c:pt>
                <c:pt idx="2196">
                  <c:v>177900</c:v>
                </c:pt>
                <c:pt idx="2197">
                  <c:v>361000</c:v>
                </c:pt>
                <c:pt idx="2198">
                  <c:v>565000</c:v>
                </c:pt>
                <c:pt idx="2199">
                  <c:v>306000</c:v>
                </c:pt>
                <c:pt idx="2200">
                  <c:v>408000</c:v>
                </c:pt>
                <c:pt idx="2201">
                  <c:v>343000</c:v>
                </c:pt>
                <c:pt idx="2202">
                  <c:v>70500</c:v>
                </c:pt>
                <c:pt idx="2203">
                  <c:v>335000</c:v>
                </c:pt>
                <c:pt idx="2204">
                  <c:v>46666</c:v>
                </c:pt>
                <c:pt idx="2205">
                  <c:v>26100</c:v>
                </c:pt>
                <c:pt idx="2206">
                  <c:v>455000</c:v>
                </c:pt>
                <c:pt idx="2207">
                  <c:v>876500</c:v>
                </c:pt>
                <c:pt idx="2208">
                  <c:v>1187500</c:v>
                </c:pt>
                <c:pt idx="2209">
                  <c:v>2565000</c:v>
                </c:pt>
                <c:pt idx="2210">
                  <c:v>4050000</c:v>
                </c:pt>
                <c:pt idx="2211">
                  <c:v>47000</c:v>
                </c:pt>
                <c:pt idx="2212">
                  <c:v>100400</c:v>
                </c:pt>
                <c:pt idx="2213">
                  <c:v>185000</c:v>
                </c:pt>
                <c:pt idx="2214">
                  <c:v>415000</c:v>
                </c:pt>
                <c:pt idx="2215">
                  <c:v>45000</c:v>
                </c:pt>
                <c:pt idx="2216">
                  <c:v>360000</c:v>
                </c:pt>
                <c:pt idx="2217">
                  <c:v>430000</c:v>
                </c:pt>
                <c:pt idx="2218">
                  <c:v>734000</c:v>
                </c:pt>
                <c:pt idx="2219">
                  <c:v>875000</c:v>
                </c:pt>
                <c:pt idx="2220">
                  <c:v>745000</c:v>
                </c:pt>
                <c:pt idx="2221">
                  <c:v>1300000</c:v>
                </c:pt>
                <c:pt idx="2222">
                  <c:v>90000</c:v>
                </c:pt>
                <c:pt idx="2223">
                  <c:v>312500</c:v>
                </c:pt>
                <c:pt idx="2224">
                  <c:v>238000</c:v>
                </c:pt>
                <c:pt idx="2225">
                  <c:v>115000</c:v>
                </c:pt>
                <c:pt idx="2226">
                  <c:v>263500</c:v>
                </c:pt>
                <c:pt idx="2227">
                  <c:v>1150000</c:v>
                </c:pt>
                <c:pt idx="2228">
                  <c:v>416000</c:v>
                </c:pt>
                <c:pt idx="2229">
                  <c:v>64000</c:v>
                </c:pt>
                <c:pt idx="2230">
                  <c:v>25000</c:v>
                </c:pt>
                <c:pt idx="2231">
                  <c:v>1825000</c:v>
                </c:pt>
                <c:pt idx="2232">
                  <c:v>143500</c:v>
                </c:pt>
                <c:pt idx="2233">
                  <c:v>565000</c:v>
                </c:pt>
                <c:pt idx="2234">
                  <c:v>132000</c:v>
                </c:pt>
                <c:pt idx="2235">
                  <c:v>802000</c:v>
                </c:pt>
                <c:pt idx="2236">
                  <c:v>1622500</c:v>
                </c:pt>
                <c:pt idx="2237">
                  <c:v>639700</c:v>
                </c:pt>
                <c:pt idx="2238">
                  <c:v>345000</c:v>
                </c:pt>
                <c:pt idx="2239">
                  <c:v>650000</c:v>
                </c:pt>
                <c:pt idx="2240">
                  <c:v>412000</c:v>
                </c:pt>
                <c:pt idx="2241">
                  <c:v>910000</c:v>
                </c:pt>
                <c:pt idx="2242">
                  <c:v>2865000</c:v>
                </c:pt>
                <c:pt idx="2243">
                  <c:v>288660</c:v>
                </c:pt>
                <c:pt idx="2244">
                  <c:v>65000</c:v>
                </c:pt>
                <c:pt idx="2245">
                  <c:v>1750000</c:v>
                </c:pt>
                <c:pt idx="2246">
                  <c:v>372500</c:v>
                </c:pt>
                <c:pt idx="2247">
                  <c:v>305000</c:v>
                </c:pt>
                <c:pt idx="2248">
                  <c:v>829000</c:v>
                </c:pt>
                <c:pt idx="2249">
                  <c:v>2950000</c:v>
                </c:pt>
                <c:pt idx="2250">
                  <c:v>320000</c:v>
                </c:pt>
                <c:pt idx="2251">
                  <c:v>235000</c:v>
                </c:pt>
                <c:pt idx="2252">
                  <c:v>280000</c:v>
                </c:pt>
                <c:pt idx="2253">
                  <c:v>223000</c:v>
                </c:pt>
                <c:pt idx="2254">
                  <c:v>199000</c:v>
                </c:pt>
                <c:pt idx="2255">
                  <c:v>1593533</c:v>
                </c:pt>
                <c:pt idx="2256">
                  <c:v>700000</c:v>
                </c:pt>
                <c:pt idx="2257">
                  <c:v>486888</c:v>
                </c:pt>
                <c:pt idx="2258">
                  <c:v>499000</c:v>
                </c:pt>
                <c:pt idx="2259">
                  <c:v>2050000</c:v>
                </c:pt>
                <c:pt idx="2260">
                  <c:v>400000</c:v>
                </c:pt>
                <c:pt idx="2261">
                  <c:v>71000</c:v>
                </c:pt>
                <c:pt idx="2262">
                  <c:v>2550000</c:v>
                </c:pt>
                <c:pt idx="2263">
                  <c:v>2390000</c:v>
                </c:pt>
                <c:pt idx="2264">
                  <c:v>254900</c:v>
                </c:pt>
                <c:pt idx="2265">
                  <c:v>84000</c:v>
                </c:pt>
                <c:pt idx="2266">
                  <c:v>1925000</c:v>
                </c:pt>
                <c:pt idx="2267">
                  <c:v>1750000</c:v>
                </c:pt>
                <c:pt idx="2268">
                  <c:v>3295000</c:v>
                </c:pt>
                <c:pt idx="2269">
                  <c:v>290000</c:v>
                </c:pt>
                <c:pt idx="2270">
                  <c:v>691000</c:v>
                </c:pt>
                <c:pt idx="2271">
                  <c:v>585000</c:v>
                </c:pt>
                <c:pt idx="2272">
                  <c:v>927000</c:v>
                </c:pt>
                <c:pt idx="2273">
                  <c:v>339000</c:v>
                </c:pt>
                <c:pt idx="2274">
                  <c:v>268000</c:v>
                </c:pt>
                <c:pt idx="2275">
                  <c:v>949000</c:v>
                </c:pt>
                <c:pt idx="2276">
                  <c:v>300000</c:v>
                </c:pt>
                <c:pt idx="2277">
                  <c:v>455000</c:v>
                </c:pt>
                <c:pt idx="2278">
                  <c:v>2727500</c:v>
                </c:pt>
                <c:pt idx="2279">
                  <c:v>125349</c:v>
                </c:pt>
                <c:pt idx="2280">
                  <c:v>410000</c:v>
                </c:pt>
                <c:pt idx="2281">
                  <c:v>629000</c:v>
                </c:pt>
                <c:pt idx="2282">
                  <c:v>290500</c:v>
                </c:pt>
                <c:pt idx="2283">
                  <c:v>77900</c:v>
                </c:pt>
                <c:pt idx="2284">
                  <c:v>275000</c:v>
                </c:pt>
                <c:pt idx="2285">
                  <c:v>378107</c:v>
                </c:pt>
                <c:pt idx="2286">
                  <c:v>355000</c:v>
                </c:pt>
                <c:pt idx="2287">
                  <c:v>5000000</c:v>
                </c:pt>
                <c:pt idx="2288">
                  <c:v>1715000</c:v>
                </c:pt>
                <c:pt idx="2289">
                  <c:v>1525000</c:v>
                </c:pt>
                <c:pt idx="2290">
                  <c:v>247500</c:v>
                </c:pt>
                <c:pt idx="2291">
                  <c:v>3647000</c:v>
                </c:pt>
                <c:pt idx="2292">
                  <c:v>1075000</c:v>
                </c:pt>
                <c:pt idx="2293">
                  <c:v>1800000</c:v>
                </c:pt>
                <c:pt idx="2294">
                  <c:v>500000</c:v>
                </c:pt>
                <c:pt idx="2295">
                  <c:v>537000</c:v>
                </c:pt>
                <c:pt idx="2296">
                  <c:v>699000</c:v>
                </c:pt>
                <c:pt idx="2297">
                  <c:v>410000</c:v>
                </c:pt>
                <c:pt idx="2298">
                  <c:v>295000</c:v>
                </c:pt>
                <c:pt idx="2299">
                  <c:v>348000</c:v>
                </c:pt>
                <c:pt idx="2300">
                  <c:v>1350000</c:v>
                </c:pt>
                <c:pt idx="2301">
                  <c:v>495000</c:v>
                </c:pt>
                <c:pt idx="2302">
                  <c:v>340000</c:v>
                </c:pt>
                <c:pt idx="2303">
                  <c:v>1600000</c:v>
                </c:pt>
                <c:pt idx="2304">
                  <c:v>43100</c:v>
                </c:pt>
                <c:pt idx="2305">
                  <c:v>930000</c:v>
                </c:pt>
                <c:pt idx="2306">
                  <c:v>299900</c:v>
                </c:pt>
                <c:pt idx="2307">
                  <c:v>260000</c:v>
                </c:pt>
                <c:pt idx="2308">
                  <c:v>450000</c:v>
                </c:pt>
                <c:pt idx="2309">
                  <c:v>1780000</c:v>
                </c:pt>
                <c:pt idx="2310">
                  <c:v>700000</c:v>
                </c:pt>
                <c:pt idx="2311">
                  <c:v>481000</c:v>
                </c:pt>
                <c:pt idx="2312">
                  <c:v>270000</c:v>
                </c:pt>
                <c:pt idx="2313">
                  <c:v>392500</c:v>
                </c:pt>
                <c:pt idx="2314">
                  <c:v>190000</c:v>
                </c:pt>
                <c:pt idx="2315">
                  <c:v>425000</c:v>
                </c:pt>
                <c:pt idx="2316">
                  <c:v>1045000</c:v>
                </c:pt>
                <c:pt idx="2317">
                  <c:v>460500</c:v>
                </c:pt>
                <c:pt idx="2318">
                  <c:v>274000</c:v>
                </c:pt>
                <c:pt idx="2319">
                  <c:v>1800000</c:v>
                </c:pt>
                <c:pt idx="2320">
                  <c:v>720000</c:v>
                </c:pt>
                <c:pt idx="2321">
                  <c:v>955000</c:v>
                </c:pt>
                <c:pt idx="2322">
                  <c:v>730000</c:v>
                </c:pt>
                <c:pt idx="2323">
                  <c:v>420000</c:v>
                </c:pt>
                <c:pt idx="2324">
                  <c:v>111000</c:v>
                </c:pt>
                <c:pt idx="2325">
                  <c:v>150000</c:v>
                </c:pt>
                <c:pt idx="2326">
                  <c:v>331000</c:v>
                </c:pt>
                <c:pt idx="2327">
                  <c:v>422500</c:v>
                </c:pt>
                <c:pt idx="2328">
                  <c:v>438500</c:v>
                </c:pt>
                <c:pt idx="2329">
                  <c:v>1115000</c:v>
                </c:pt>
                <c:pt idx="2330">
                  <c:v>780000</c:v>
                </c:pt>
                <c:pt idx="2331">
                  <c:v>700000</c:v>
                </c:pt>
                <c:pt idx="2332">
                  <c:v>785000</c:v>
                </c:pt>
                <c:pt idx="2333">
                  <c:v>5050000</c:v>
                </c:pt>
                <c:pt idx="2334">
                  <c:v>253000</c:v>
                </c:pt>
                <c:pt idx="2335">
                  <c:v>138000</c:v>
                </c:pt>
                <c:pt idx="2336">
                  <c:v>305000</c:v>
                </c:pt>
                <c:pt idx="2337">
                  <c:v>490000</c:v>
                </c:pt>
                <c:pt idx="2338">
                  <c:v>310000</c:v>
                </c:pt>
                <c:pt idx="2339">
                  <c:v>1175000</c:v>
                </c:pt>
                <c:pt idx="2340">
                  <c:v>175000</c:v>
                </c:pt>
                <c:pt idx="2341">
                  <c:v>949000</c:v>
                </c:pt>
                <c:pt idx="2342">
                  <c:v>260000</c:v>
                </c:pt>
                <c:pt idx="2343">
                  <c:v>382500</c:v>
                </c:pt>
                <c:pt idx="2344">
                  <c:v>130000</c:v>
                </c:pt>
                <c:pt idx="2345">
                  <c:v>525000</c:v>
                </c:pt>
                <c:pt idx="2346">
                  <c:v>130000</c:v>
                </c:pt>
                <c:pt idx="2347">
                  <c:v>721000</c:v>
                </c:pt>
                <c:pt idx="2348">
                  <c:v>445000</c:v>
                </c:pt>
                <c:pt idx="2349">
                  <c:v>125000</c:v>
                </c:pt>
                <c:pt idx="2350">
                  <c:v>140000</c:v>
                </c:pt>
                <c:pt idx="2351">
                  <c:v>850000</c:v>
                </c:pt>
                <c:pt idx="2352">
                  <c:v>343000</c:v>
                </c:pt>
                <c:pt idx="2353">
                  <c:v>293500</c:v>
                </c:pt>
                <c:pt idx="2354">
                  <c:v>290000</c:v>
                </c:pt>
                <c:pt idx="2355">
                  <c:v>720000</c:v>
                </c:pt>
                <c:pt idx="2356">
                  <c:v>427500</c:v>
                </c:pt>
                <c:pt idx="2357">
                  <c:v>227585</c:v>
                </c:pt>
                <c:pt idx="2358">
                  <c:v>200000</c:v>
                </c:pt>
                <c:pt idx="2359">
                  <c:v>400000</c:v>
                </c:pt>
                <c:pt idx="2360">
                  <c:v>550000</c:v>
                </c:pt>
                <c:pt idx="2361">
                  <c:v>344000</c:v>
                </c:pt>
                <c:pt idx="2362">
                  <c:v>90000</c:v>
                </c:pt>
                <c:pt idx="2363">
                  <c:v>420000</c:v>
                </c:pt>
                <c:pt idx="2364">
                  <c:v>480000</c:v>
                </c:pt>
                <c:pt idx="2365">
                  <c:v>91000</c:v>
                </c:pt>
                <c:pt idx="2366">
                  <c:v>96500</c:v>
                </c:pt>
                <c:pt idx="2367">
                  <c:v>800000</c:v>
                </c:pt>
                <c:pt idx="2368">
                  <c:v>45000</c:v>
                </c:pt>
                <c:pt idx="2369">
                  <c:v>38344</c:v>
                </c:pt>
                <c:pt idx="2370">
                  <c:v>100000</c:v>
                </c:pt>
                <c:pt idx="2371">
                  <c:v>90000</c:v>
                </c:pt>
                <c:pt idx="2372">
                  <c:v>397000</c:v>
                </c:pt>
                <c:pt idx="2373">
                  <c:v>120000</c:v>
                </c:pt>
                <c:pt idx="2374">
                  <c:v>825000</c:v>
                </c:pt>
                <c:pt idx="2375">
                  <c:v>520000</c:v>
                </c:pt>
                <c:pt idx="2376">
                  <c:v>72000</c:v>
                </c:pt>
                <c:pt idx="2377">
                  <c:v>666000</c:v>
                </c:pt>
                <c:pt idx="2378">
                  <c:v>250000</c:v>
                </c:pt>
                <c:pt idx="2379">
                  <c:v>390000</c:v>
                </c:pt>
                <c:pt idx="2380">
                  <c:v>27500</c:v>
                </c:pt>
                <c:pt idx="2381">
                  <c:v>120000</c:v>
                </c:pt>
                <c:pt idx="2382">
                  <c:v>2085000</c:v>
                </c:pt>
                <c:pt idx="2383">
                  <c:v>3375000</c:v>
                </c:pt>
                <c:pt idx="2384">
                  <c:v>515000</c:v>
                </c:pt>
                <c:pt idx="2385">
                  <c:v>970000</c:v>
                </c:pt>
                <c:pt idx="2386">
                  <c:v>148000</c:v>
                </c:pt>
                <c:pt idx="2387">
                  <c:v>13500</c:v>
                </c:pt>
                <c:pt idx="2388">
                  <c:v>3030000</c:v>
                </c:pt>
                <c:pt idx="2389">
                  <c:v>246667</c:v>
                </c:pt>
                <c:pt idx="2390">
                  <c:v>159000</c:v>
                </c:pt>
                <c:pt idx="2391">
                  <c:v>65000</c:v>
                </c:pt>
                <c:pt idx="2392">
                  <c:v>2050000</c:v>
                </c:pt>
                <c:pt idx="2393">
                  <c:v>2647500</c:v>
                </c:pt>
                <c:pt idx="2394">
                  <c:v>675000</c:v>
                </c:pt>
                <c:pt idx="2395">
                  <c:v>1125000</c:v>
                </c:pt>
                <c:pt idx="2396">
                  <c:v>241314</c:v>
                </c:pt>
                <c:pt idx="2397">
                  <c:v>63750</c:v>
                </c:pt>
                <c:pt idx="2398">
                  <c:v>71500</c:v>
                </c:pt>
                <c:pt idx="2399">
                  <c:v>144200</c:v>
                </c:pt>
                <c:pt idx="2400">
                  <c:v>180000</c:v>
                </c:pt>
                <c:pt idx="2401">
                  <c:v>155000</c:v>
                </c:pt>
                <c:pt idx="2402">
                  <c:v>525000</c:v>
                </c:pt>
                <c:pt idx="2403">
                  <c:v>867500</c:v>
                </c:pt>
                <c:pt idx="2404">
                  <c:v>975000</c:v>
                </c:pt>
                <c:pt idx="2405">
                  <c:v>712000</c:v>
                </c:pt>
                <c:pt idx="2406">
                  <c:v>1125000</c:v>
                </c:pt>
                <c:pt idx="2407">
                  <c:v>327500</c:v>
                </c:pt>
                <c:pt idx="2408">
                  <c:v>395000</c:v>
                </c:pt>
                <c:pt idx="2409">
                  <c:v>1175000</c:v>
                </c:pt>
                <c:pt idx="2410">
                  <c:v>70000</c:v>
                </c:pt>
                <c:pt idx="2411">
                  <c:v>1315000</c:v>
                </c:pt>
                <c:pt idx="2412">
                  <c:v>36000</c:v>
                </c:pt>
                <c:pt idx="2413">
                  <c:v>49900</c:v>
                </c:pt>
                <c:pt idx="2414">
                  <c:v>626850</c:v>
                </c:pt>
                <c:pt idx="2415">
                  <c:v>61000</c:v>
                </c:pt>
                <c:pt idx="2416">
                  <c:v>295000</c:v>
                </c:pt>
                <c:pt idx="2417">
                  <c:v>196000</c:v>
                </c:pt>
                <c:pt idx="2418">
                  <c:v>355000</c:v>
                </c:pt>
                <c:pt idx="2419">
                  <c:v>2600000</c:v>
                </c:pt>
                <c:pt idx="2420">
                  <c:v>41500</c:v>
                </c:pt>
                <c:pt idx="2421">
                  <c:v>35800</c:v>
                </c:pt>
                <c:pt idx="2422">
                  <c:v>710000</c:v>
                </c:pt>
                <c:pt idx="2423">
                  <c:v>72000</c:v>
                </c:pt>
                <c:pt idx="2424">
                  <c:v>149900</c:v>
                </c:pt>
                <c:pt idx="2425">
                  <c:v>375000</c:v>
                </c:pt>
                <c:pt idx="2426">
                  <c:v>300000</c:v>
                </c:pt>
                <c:pt idx="2427">
                  <c:v>228000</c:v>
                </c:pt>
                <c:pt idx="2428">
                  <c:v>560000</c:v>
                </c:pt>
                <c:pt idx="2429">
                  <c:v>2825000</c:v>
                </c:pt>
                <c:pt idx="2430">
                  <c:v>510000</c:v>
                </c:pt>
                <c:pt idx="2431">
                  <c:v>120000</c:v>
                </c:pt>
                <c:pt idx="2432">
                  <c:v>125000</c:v>
                </c:pt>
                <c:pt idx="2433">
                  <c:v>30000</c:v>
                </c:pt>
                <c:pt idx="2434">
                  <c:v>155000</c:v>
                </c:pt>
                <c:pt idx="2435">
                  <c:v>23000</c:v>
                </c:pt>
                <c:pt idx="2436">
                  <c:v>695000</c:v>
                </c:pt>
                <c:pt idx="2437">
                  <c:v>66000</c:v>
                </c:pt>
                <c:pt idx="2438">
                  <c:v>177500</c:v>
                </c:pt>
                <c:pt idx="2439">
                  <c:v>250000</c:v>
                </c:pt>
                <c:pt idx="2440">
                  <c:v>1075000</c:v>
                </c:pt>
                <c:pt idx="2441">
                  <c:v>4070000</c:v>
                </c:pt>
                <c:pt idx="2442">
                  <c:v>558000</c:v>
                </c:pt>
                <c:pt idx="2443">
                  <c:v>1352500</c:v>
                </c:pt>
                <c:pt idx="2444">
                  <c:v>92000</c:v>
                </c:pt>
                <c:pt idx="2445">
                  <c:v>420000</c:v>
                </c:pt>
                <c:pt idx="2446">
                  <c:v>365000</c:v>
                </c:pt>
                <c:pt idx="2447">
                  <c:v>110000</c:v>
                </c:pt>
                <c:pt idx="2448">
                  <c:v>1050000</c:v>
                </c:pt>
                <c:pt idx="2449">
                  <c:v>80100</c:v>
                </c:pt>
                <c:pt idx="2450">
                  <c:v>2500000</c:v>
                </c:pt>
                <c:pt idx="2451">
                  <c:v>210000</c:v>
                </c:pt>
                <c:pt idx="2452">
                  <c:v>64500</c:v>
                </c:pt>
                <c:pt idx="2453">
                  <c:v>85501</c:v>
                </c:pt>
                <c:pt idx="2454">
                  <c:v>540000</c:v>
                </c:pt>
                <c:pt idx="2455">
                  <c:v>78750</c:v>
                </c:pt>
                <c:pt idx="2456">
                  <c:v>610000</c:v>
                </c:pt>
                <c:pt idx="2457">
                  <c:v>750000</c:v>
                </c:pt>
                <c:pt idx="2458">
                  <c:v>34050</c:v>
                </c:pt>
                <c:pt idx="2459">
                  <c:v>2935000</c:v>
                </c:pt>
                <c:pt idx="2460">
                  <c:v>635000</c:v>
                </c:pt>
                <c:pt idx="2461">
                  <c:v>147000</c:v>
                </c:pt>
                <c:pt idx="2462">
                  <c:v>85000</c:v>
                </c:pt>
                <c:pt idx="2463">
                  <c:v>255000</c:v>
                </c:pt>
                <c:pt idx="2464">
                  <c:v>15000</c:v>
                </c:pt>
                <c:pt idx="2465">
                  <c:v>49000</c:v>
                </c:pt>
                <c:pt idx="2466">
                  <c:v>330000</c:v>
                </c:pt>
                <c:pt idx="2467">
                  <c:v>675000</c:v>
                </c:pt>
                <c:pt idx="2468">
                  <c:v>609807</c:v>
                </c:pt>
                <c:pt idx="2469">
                  <c:v>585000</c:v>
                </c:pt>
                <c:pt idx="2470">
                  <c:v>299250</c:v>
                </c:pt>
                <c:pt idx="2471">
                  <c:v>320000</c:v>
                </c:pt>
                <c:pt idx="2472">
                  <c:v>1100000</c:v>
                </c:pt>
                <c:pt idx="2473">
                  <c:v>400000</c:v>
                </c:pt>
                <c:pt idx="2474">
                  <c:v>78000</c:v>
                </c:pt>
                <c:pt idx="2475">
                  <c:v>2675000</c:v>
                </c:pt>
                <c:pt idx="2476">
                  <c:v>36000</c:v>
                </c:pt>
                <c:pt idx="2477">
                  <c:v>1128000</c:v>
                </c:pt>
                <c:pt idx="2478">
                  <c:v>208000</c:v>
                </c:pt>
                <c:pt idx="2479">
                  <c:v>800000</c:v>
                </c:pt>
                <c:pt idx="2480">
                  <c:v>163500</c:v>
                </c:pt>
                <c:pt idx="2481">
                  <c:v>14500</c:v>
                </c:pt>
                <c:pt idx="2482">
                  <c:v>545000</c:v>
                </c:pt>
                <c:pt idx="2483">
                  <c:v>176800</c:v>
                </c:pt>
                <c:pt idx="2484">
                  <c:v>109900</c:v>
                </c:pt>
                <c:pt idx="2485">
                  <c:v>350000</c:v>
                </c:pt>
                <c:pt idx="2486">
                  <c:v>45000</c:v>
                </c:pt>
                <c:pt idx="2487">
                  <c:v>2000000</c:v>
                </c:pt>
                <c:pt idx="2488">
                  <c:v>390000</c:v>
                </c:pt>
                <c:pt idx="2489">
                  <c:v>690000</c:v>
                </c:pt>
                <c:pt idx="2490">
                  <c:v>70000</c:v>
                </c:pt>
                <c:pt idx="2491">
                  <c:v>50000</c:v>
                </c:pt>
                <c:pt idx="2492">
                  <c:v>260000</c:v>
                </c:pt>
                <c:pt idx="2493">
                  <c:v>405000</c:v>
                </c:pt>
                <c:pt idx="2494">
                  <c:v>1775000</c:v>
                </c:pt>
                <c:pt idx="2495">
                  <c:v>371000</c:v>
                </c:pt>
                <c:pt idx="2496">
                  <c:v>45100</c:v>
                </c:pt>
                <c:pt idx="2497">
                  <c:v>545000</c:v>
                </c:pt>
                <c:pt idx="2498">
                  <c:v>1400000</c:v>
                </c:pt>
                <c:pt idx="2499">
                  <c:v>30000</c:v>
                </c:pt>
                <c:pt idx="2500">
                  <c:v>105000</c:v>
                </c:pt>
                <c:pt idx="2501">
                  <c:v>11840000</c:v>
                </c:pt>
                <c:pt idx="2502">
                  <c:v>168000</c:v>
                </c:pt>
                <c:pt idx="2503">
                  <c:v>260000</c:v>
                </c:pt>
                <c:pt idx="2504">
                  <c:v>140000</c:v>
                </c:pt>
                <c:pt idx="2505">
                  <c:v>660000</c:v>
                </c:pt>
                <c:pt idx="2506">
                  <c:v>42000</c:v>
                </c:pt>
                <c:pt idx="2507">
                  <c:v>815000</c:v>
                </c:pt>
                <c:pt idx="2508">
                  <c:v>29900</c:v>
                </c:pt>
                <c:pt idx="2509">
                  <c:v>368000</c:v>
                </c:pt>
                <c:pt idx="2510">
                  <c:v>270000</c:v>
                </c:pt>
                <c:pt idx="2511">
                  <c:v>60000</c:v>
                </c:pt>
                <c:pt idx="2512">
                  <c:v>160000</c:v>
                </c:pt>
                <c:pt idx="2513">
                  <c:v>199923</c:v>
                </c:pt>
                <c:pt idx="2514">
                  <c:v>512000</c:v>
                </c:pt>
                <c:pt idx="2515">
                  <c:v>6000</c:v>
                </c:pt>
                <c:pt idx="2516">
                  <c:v>31500</c:v>
                </c:pt>
                <c:pt idx="2517">
                  <c:v>3050000</c:v>
                </c:pt>
                <c:pt idx="2518">
                  <c:v>197000</c:v>
                </c:pt>
                <c:pt idx="2519">
                  <c:v>132000</c:v>
                </c:pt>
                <c:pt idx="2520">
                  <c:v>102000</c:v>
                </c:pt>
                <c:pt idx="2521">
                  <c:v>375000</c:v>
                </c:pt>
                <c:pt idx="2522">
                  <c:v>148000</c:v>
                </c:pt>
                <c:pt idx="2523">
                  <c:v>2075000</c:v>
                </c:pt>
                <c:pt idx="2524">
                  <c:v>66000</c:v>
                </c:pt>
                <c:pt idx="2525">
                  <c:v>147000</c:v>
                </c:pt>
                <c:pt idx="2526">
                  <c:v>485000</c:v>
                </c:pt>
                <c:pt idx="2527">
                  <c:v>504000</c:v>
                </c:pt>
                <c:pt idx="2528">
                  <c:v>100000</c:v>
                </c:pt>
                <c:pt idx="2529">
                  <c:v>75000</c:v>
                </c:pt>
                <c:pt idx="2530">
                  <c:v>110000</c:v>
                </c:pt>
                <c:pt idx="2531">
                  <c:v>88500</c:v>
                </c:pt>
                <c:pt idx="2532">
                  <c:v>110000</c:v>
                </c:pt>
                <c:pt idx="2533">
                  <c:v>165000</c:v>
                </c:pt>
                <c:pt idx="2534">
                  <c:v>35000</c:v>
                </c:pt>
                <c:pt idx="2535">
                  <c:v>205000</c:v>
                </c:pt>
                <c:pt idx="2536">
                  <c:v>145110</c:v>
                </c:pt>
                <c:pt idx="2537">
                  <c:v>170000</c:v>
                </c:pt>
                <c:pt idx="2538">
                  <c:v>322500</c:v>
                </c:pt>
                <c:pt idx="2539">
                  <c:v>310000</c:v>
                </c:pt>
                <c:pt idx="2540">
                  <c:v>1130000</c:v>
                </c:pt>
                <c:pt idx="2541">
                  <c:v>12587</c:v>
                </c:pt>
                <c:pt idx="2542">
                  <c:v>700000</c:v>
                </c:pt>
                <c:pt idx="2543">
                  <c:v>2515000</c:v>
                </c:pt>
                <c:pt idx="2544">
                  <c:v>120000</c:v>
                </c:pt>
                <c:pt idx="2545">
                  <c:v>280000</c:v>
                </c:pt>
                <c:pt idx="2546">
                  <c:v>248110</c:v>
                </c:pt>
                <c:pt idx="2547">
                  <c:v>620000</c:v>
                </c:pt>
                <c:pt idx="2548">
                  <c:v>196000</c:v>
                </c:pt>
                <c:pt idx="2549">
                  <c:v>440000</c:v>
                </c:pt>
                <c:pt idx="2550">
                  <c:v>20000</c:v>
                </c:pt>
                <c:pt idx="2551">
                  <c:v>143000</c:v>
                </c:pt>
                <c:pt idx="2552">
                  <c:v>342000</c:v>
                </c:pt>
                <c:pt idx="2553">
                  <c:v>730000</c:v>
                </c:pt>
                <c:pt idx="2554">
                  <c:v>125000</c:v>
                </c:pt>
                <c:pt idx="2555">
                  <c:v>752500</c:v>
                </c:pt>
                <c:pt idx="2556">
                  <c:v>375000</c:v>
                </c:pt>
                <c:pt idx="2557">
                  <c:v>1149500</c:v>
                </c:pt>
                <c:pt idx="2558">
                  <c:v>120000</c:v>
                </c:pt>
                <c:pt idx="2559">
                  <c:v>115000</c:v>
                </c:pt>
                <c:pt idx="2560">
                  <c:v>35000</c:v>
                </c:pt>
                <c:pt idx="2561">
                  <c:v>95000</c:v>
                </c:pt>
                <c:pt idx="2562">
                  <c:v>565000</c:v>
                </c:pt>
                <c:pt idx="2563">
                  <c:v>707000</c:v>
                </c:pt>
                <c:pt idx="2564">
                  <c:v>230000</c:v>
                </c:pt>
                <c:pt idx="2565">
                  <c:v>1100000</c:v>
                </c:pt>
                <c:pt idx="2566">
                  <c:v>168500</c:v>
                </c:pt>
                <c:pt idx="2567">
                  <c:v>1200000</c:v>
                </c:pt>
                <c:pt idx="2568">
                  <c:v>3450000</c:v>
                </c:pt>
                <c:pt idx="2569">
                  <c:v>90000</c:v>
                </c:pt>
                <c:pt idx="2570">
                  <c:v>69900</c:v>
                </c:pt>
                <c:pt idx="2571">
                  <c:v>3050000</c:v>
                </c:pt>
                <c:pt idx="2572">
                  <c:v>95000</c:v>
                </c:pt>
                <c:pt idx="2573">
                  <c:v>345000</c:v>
                </c:pt>
                <c:pt idx="2574">
                  <c:v>58000</c:v>
                </c:pt>
                <c:pt idx="2575">
                  <c:v>62000</c:v>
                </c:pt>
                <c:pt idx="2576">
                  <c:v>99000</c:v>
                </c:pt>
                <c:pt idx="2577">
                  <c:v>350000</c:v>
                </c:pt>
                <c:pt idx="2578">
                  <c:v>27000</c:v>
                </c:pt>
                <c:pt idx="2579">
                  <c:v>859000</c:v>
                </c:pt>
                <c:pt idx="2580">
                  <c:v>5900000</c:v>
                </c:pt>
                <c:pt idx="2581">
                  <c:v>165000</c:v>
                </c:pt>
                <c:pt idx="2582">
                  <c:v>360000</c:v>
                </c:pt>
                <c:pt idx="2583">
                  <c:v>759000</c:v>
                </c:pt>
                <c:pt idx="2584">
                  <c:v>140000</c:v>
                </c:pt>
                <c:pt idx="2585">
                  <c:v>320000</c:v>
                </c:pt>
                <c:pt idx="2586">
                  <c:v>3925000</c:v>
                </c:pt>
                <c:pt idx="2587">
                  <c:v>392000</c:v>
                </c:pt>
                <c:pt idx="2588">
                  <c:v>2975000</c:v>
                </c:pt>
                <c:pt idx="2589">
                  <c:v>232000</c:v>
                </c:pt>
                <c:pt idx="2590">
                  <c:v>505000</c:v>
                </c:pt>
                <c:pt idx="2591">
                  <c:v>144900</c:v>
                </c:pt>
                <c:pt idx="2592">
                  <c:v>585000</c:v>
                </c:pt>
                <c:pt idx="2593">
                  <c:v>278000</c:v>
                </c:pt>
                <c:pt idx="2594">
                  <c:v>50900</c:v>
                </c:pt>
                <c:pt idx="2595">
                  <c:v>32000</c:v>
                </c:pt>
                <c:pt idx="2596">
                  <c:v>1050000</c:v>
                </c:pt>
                <c:pt idx="2597">
                  <c:v>492000</c:v>
                </c:pt>
                <c:pt idx="2598">
                  <c:v>45000</c:v>
                </c:pt>
                <c:pt idx="2599">
                  <c:v>155000</c:v>
                </c:pt>
                <c:pt idx="2600">
                  <c:v>115000</c:v>
                </c:pt>
                <c:pt idx="2601">
                  <c:v>140000</c:v>
                </c:pt>
                <c:pt idx="2602">
                  <c:v>1335000</c:v>
                </c:pt>
                <c:pt idx="2603">
                  <c:v>30000</c:v>
                </c:pt>
                <c:pt idx="2604">
                  <c:v>13000</c:v>
                </c:pt>
                <c:pt idx="2605">
                  <c:v>144149</c:v>
                </c:pt>
                <c:pt idx="2606">
                  <c:v>3825000</c:v>
                </c:pt>
                <c:pt idx="2607">
                  <c:v>223500</c:v>
                </c:pt>
                <c:pt idx="2608">
                  <c:v>178000</c:v>
                </c:pt>
                <c:pt idx="2609">
                  <c:v>340000</c:v>
                </c:pt>
                <c:pt idx="2610">
                  <c:v>247000</c:v>
                </c:pt>
                <c:pt idx="2611">
                  <c:v>458500</c:v>
                </c:pt>
                <c:pt idx="2612">
                  <c:v>300500</c:v>
                </c:pt>
                <c:pt idx="2613">
                  <c:v>560000</c:v>
                </c:pt>
                <c:pt idx="2614">
                  <c:v>3500000</c:v>
                </c:pt>
                <c:pt idx="2615">
                  <c:v>995000</c:v>
                </c:pt>
                <c:pt idx="2616">
                  <c:v>140000</c:v>
                </c:pt>
                <c:pt idx="2617">
                  <c:v>24645</c:v>
                </c:pt>
                <c:pt idx="2618">
                  <c:v>209000</c:v>
                </c:pt>
                <c:pt idx="2619">
                  <c:v>305000</c:v>
                </c:pt>
                <c:pt idx="2620">
                  <c:v>215000</c:v>
                </c:pt>
                <c:pt idx="2621">
                  <c:v>25000</c:v>
                </c:pt>
                <c:pt idx="2622">
                  <c:v>640000</c:v>
                </c:pt>
                <c:pt idx="2623">
                  <c:v>69000</c:v>
                </c:pt>
                <c:pt idx="2624">
                  <c:v>1950000</c:v>
                </c:pt>
                <c:pt idx="2625">
                  <c:v>31000</c:v>
                </c:pt>
                <c:pt idx="2626">
                  <c:v>228000</c:v>
                </c:pt>
                <c:pt idx="2627">
                  <c:v>368000</c:v>
                </c:pt>
                <c:pt idx="2628">
                  <c:v>46000</c:v>
                </c:pt>
                <c:pt idx="2629">
                  <c:v>192500</c:v>
                </c:pt>
                <c:pt idx="2630">
                  <c:v>160000</c:v>
                </c:pt>
                <c:pt idx="2631">
                  <c:v>510000</c:v>
                </c:pt>
                <c:pt idx="2632">
                  <c:v>72510</c:v>
                </c:pt>
                <c:pt idx="2633">
                  <c:v>25100</c:v>
                </c:pt>
                <c:pt idx="2634">
                  <c:v>325000</c:v>
                </c:pt>
                <c:pt idx="2635">
                  <c:v>111000</c:v>
                </c:pt>
                <c:pt idx="2636">
                  <c:v>3200000</c:v>
                </c:pt>
                <c:pt idx="2637">
                  <c:v>2608000</c:v>
                </c:pt>
                <c:pt idx="2638">
                  <c:v>370000</c:v>
                </c:pt>
                <c:pt idx="2639">
                  <c:v>660000</c:v>
                </c:pt>
                <c:pt idx="2640">
                  <c:v>90000</c:v>
                </c:pt>
                <c:pt idx="2641">
                  <c:v>100000</c:v>
                </c:pt>
                <c:pt idx="2642">
                  <c:v>55000</c:v>
                </c:pt>
                <c:pt idx="2643">
                  <c:v>353000</c:v>
                </c:pt>
                <c:pt idx="2644">
                  <c:v>644000</c:v>
                </c:pt>
                <c:pt idx="2645">
                  <c:v>126000</c:v>
                </c:pt>
                <c:pt idx="2646">
                  <c:v>11977816</c:v>
                </c:pt>
                <c:pt idx="2647">
                  <c:v>77629</c:v>
                </c:pt>
                <c:pt idx="2648">
                  <c:v>241640</c:v>
                </c:pt>
                <c:pt idx="2649">
                  <c:v>1595000</c:v>
                </c:pt>
                <c:pt idx="2650">
                  <c:v>850000</c:v>
                </c:pt>
                <c:pt idx="2651">
                  <c:v>163000</c:v>
                </c:pt>
                <c:pt idx="2652">
                  <c:v>25000</c:v>
                </c:pt>
                <c:pt idx="2653">
                  <c:v>105000</c:v>
                </c:pt>
                <c:pt idx="2654">
                  <c:v>68250</c:v>
                </c:pt>
                <c:pt idx="2655">
                  <c:v>141500</c:v>
                </c:pt>
                <c:pt idx="2656">
                  <c:v>649000</c:v>
                </c:pt>
                <c:pt idx="2657">
                  <c:v>748000</c:v>
                </c:pt>
                <c:pt idx="2658">
                  <c:v>926000</c:v>
                </c:pt>
                <c:pt idx="2659">
                  <c:v>450000</c:v>
                </c:pt>
                <c:pt idx="2660">
                  <c:v>322000</c:v>
                </c:pt>
                <c:pt idx="2661">
                  <c:v>490000</c:v>
                </c:pt>
                <c:pt idx="2662">
                  <c:v>183000</c:v>
                </c:pt>
                <c:pt idx="2663">
                  <c:v>40000</c:v>
                </c:pt>
                <c:pt idx="2664">
                  <c:v>547000</c:v>
                </c:pt>
                <c:pt idx="2665">
                  <c:v>4800000</c:v>
                </c:pt>
                <c:pt idx="2666">
                  <c:v>570000</c:v>
                </c:pt>
                <c:pt idx="2667">
                  <c:v>679000</c:v>
                </c:pt>
                <c:pt idx="2668">
                  <c:v>6755000</c:v>
                </c:pt>
                <c:pt idx="2669">
                  <c:v>420000</c:v>
                </c:pt>
                <c:pt idx="2670">
                  <c:v>305000</c:v>
                </c:pt>
                <c:pt idx="2671">
                  <c:v>248000</c:v>
                </c:pt>
                <c:pt idx="2672">
                  <c:v>54667</c:v>
                </c:pt>
                <c:pt idx="2673">
                  <c:v>2035000</c:v>
                </c:pt>
                <c:pt idx="2674">
                  <c:v>6257000</c:v>
                </c:pt>
                <c:pt idx="2675">
                  <c:v>1540000</c:v>
                </c:pt>
                <c:pt idx="2676">
                  <c:v>800000</c:v>
                </c:pt>
                <c:pt idx="2677">
                  <c:v>6200000</c:v>
                </c:pt>
                <c:pt idx="2678">
                  <c:v>484000</c:v>
                </c:pt>
                <c:pt idx="2679">
                  <c:v>470000</c:v>
                </c:pt>
                <c:pt idx="2680">
                  <c:v>2655000</c:v>
                </c:pt>
                <c:pt idx="2681">
                  <c:v>163000</c:v>
                </c:pt>
                <c:pt idx="2682">
                  <c:v>725000</c:v>
                </c:pt>
                <c:pt idx="2683">
                  <c:v>425000</c:v>
                </c:pt>
                <c:pt idx="2684">
                  <c:v>460000</c:v>
                </c:pt>
                <c:pt idx="2685">
                  <c:v>535000</c:v>
                </c:pt>
                <c:pt idx="2686">
                  <c:v>585000</c:v>
                </c:pt>
                <c:pt idx="2687">
                  <c:v>329000</c:v>
                </c:pt>
                <c:pt idx="2688">
                  <c:v>675000</c:v>
                </c:pt>
                <c:pt idx="2689">
                  <c:v>180000</c:v>
                </c:pt>
                <c:pt idx="2690">
                  <c:v>40000</c:v>
                </c:pt>
                <c:pt idx="2691">
                  <c:v>1200000</c:v>
                </c:pt>
                <c:pt idx="2692">
                  <c:v>425000</c:v>
                </c:pt>
                <c:pt idx="2693">
                  <c:v>1900000</c:v>
                </c:pt>
                <c:pt idx="2694">
                  <c:v>187000</c:v>
                </c:pt>
                <c:pt idx="2695">
                  <c:v>1431875</c:v>
                </c:pt>
                <c:pt idx="2696">
                  <c:v>447000</c:v>
                </c:pt>
                <c:pt idx="2697">
                  <c:v>101000</c:v>
                </c:pt>
                <c:pt idx="2698">
                  <c:v>575000</c:v>
                </c:pt>
                <c:pt idx="2699">
                  <c:v>2667480</c:v>
                </c:pt>
                <c:pt idx="2700">
                  <c:v>410375</c:v>
                </c:pt>
                <c:pt idx="2701">
                  <c:v>1320000</c:v>
                </c:pt>
                <c:pt idx="2702">
                  <c:v>170000</c:v>
                </c:pt>
                <c:pt idx="2703">
                  <c:v>320000</c:v>
                </c:pt>
                <c:pt idx="2704">
                  <c:v>507000</c:v>
                </c:pt>
                <c:pt idx="2705">
                  <c:v>850000</c:v>
                </c:pt>
                <c:pt idx="2706">
                  <c:v>457000</c:v>
                </c:pt>
                <c:pt idx="2707">
                  <c:v>450000</c:v>
                </c:pt>
                <c:pt idx="2708">
                  <c:v>167750</c:v>
                </c:pt>
                <c:pt idx="2709">
                  <c:v>160000</c:v>
                </c:pt>
                <c:pt idx="2710">
                  <c:v>1076000</c:v>
                </c:pt>
                <c:pt idx="2711">
                  <c:v>3265000</c:v>
                </c:pt>
                <c:pt idx="2712">
                  <c:v>900001</c:v>
                </c:pt>
                <c:pt idx="2713">
                  <c:v>6000</c:v>
                </c:pt>
                <c:pt idx="2714">
                  <c:v>525000</c:v>
                </c:pt>
                <c:pt idx="2715">
                  <c:v>465000</c:v>
                </c:pt>
                <c:pt idx="2716">
                  <c:v>436000</c:v>
                </c:pt>
                <c:pt idx="2717">
                  <c:v>1750000</c:v>
                </c:pt>
                <c:pt idx="2718">
                  <c:v>800000</c:v>
                </c:pt>
                <c:pt idx="2719">
                  <c:v>850000</c:v>
                </c:pt>
                <c:pt idx="2720">
                  <c:v>420000</c:v>
                </c:pt>
                <c:pt idx="2721">
                  <c:v>116000</c:v>
                </c:pt>
                <c:pt idx="2722">
                  <c:v>1575000</c:v>
                </c:pt>
                <c:pt idx="2723">
                  <c:v>840000</c:v>
                </c:pt>
                <c:pt idx="2724">
                  <c:v>25000</c:v>
                </c:pt>
                <c:pt idx="2725">
                  <c:v>325000</c:v>
                </c:pt>
                <c:pt idx="2726">
                  <c:v>150000</c:v>
                </c:pt>
                <c:pt idx="2727">
                  <c:v>109000</c:v>
                </c:pt>
                <c:pt idx="2728">
                  <c:v>360000</c:v>
                </c:pt>
                <c:pt idx="2729">
                  <c:v>1500000</c:v>
                </c:pt>
                <c:pt idx="2730">
                  <c:v>1298000</c:v>
                </c:pt>
                <c:pt idx="2731">
                  <c:v>800000</c:v>
                </c:pt>
                <c:pt idx="2732">
                  <c:v>955000</c:v>
                </c:pt>
                <c:pt idx="2733">
                  <c:v>625000</c:v>
                </c:pt>
                <c:pt idx="2734">
                  <c:v>1406000</c:v>
                </c:pt>
                <c:pt idx="2735">
                  <c:v>472000</c:v>
                </c:pt>
                <c:pt idx="2736">
                  <c:v>407000</c:v>
                </c:pt>
                <c:pt idx="2737">
                  <c:v>1415000</c:v>
                </c:pt>
                <c:pt idx="2738">
                  <c:v>355000</c:v>
                </c:pt>
                <c:pt idx="2739">
                  <c:v>967500</c:v>
                </c:pt>
                <c:pt idx="2740">
                  <c:v>1525000</c:v>
                </c:pt>
                <c:pt idx="2741">
                  <c:v>50000</c:v>
                </c:pt>
                <c:pt idx="2742">
                  <c:v>95031</c:v>
                </c:pt>
                <c:pt idx="2743">
                  <c:v>128700</c:v>
                </c:pt>
                <c:pt idx="2744">
                  <c:v>153500</c:v>
                </c:pt>
                <c:pt idx="2745">
                  <c:v>45000</c:v>
                </c:pt>
                <c:pt idx="2746">
                  <c:v>252000</c:v>
                </c:pt>
                <c:pt idx="2747">
                  <c:v>41000</c:v>
                </c:pt>
                <c:pt idx="2748">
                  <c:v>329000</c:v>
                </c:pt>
                <c:pt idx="2749">
                  <c:v>257000</c:v>
                </c:pt>
                <c:pt idx="2750">
                  <c:v>999000</c:v>
                </c:pt>
                <c:pt idx="2751">
                  <c:v>45900</c:v>
                </c:pt>
                <c:pt idx="2752">
                  <c:v>312500</c:v>
                </c:pt>
                <c:pt idx="2753">
                  <c:v>451000</c:v>
                </c:pt>
                <c:pt idx="2754">
                  <c:v>35000</c:v>
                </c:pt>
                <c:pt idx="2755">
                  <c:v>49100</c:v>
                </c:pt>
                <c:pt idx="2756">
                  <c:v>1275000</c:v>
                </c:pt>
                <c:pt idx="2757">
                  <c:v>215000</c:v>
                </c:pt>
                <c:pt idx="2758">
                  <c:v>259000</c:v>
                </c:pt>
                <c:pt idx="2759">
                  <c:v>678522</c:v>
                </c:pt>
                <c:pt idx="2760">
                  <c:v>295000</c:v>
                </c:pt>
                <c:pt idx="2761">
                  <c:v>37500</c:v>
                </c:pt>
                <c:pt idx="2762">
                  <c:v>875000</c:v>
                </c:pt>
                <c:pt idx="2763">
                  <c:v>242000</c:v>
                </c:pt>
                <c:pt idx="2764">
                  <c:v>375000</c:v>
                </c:pt>
                <c:pt idx="2765">
                  <c:v>2407000</c:v>
                </c:pt>
                <c:pt idx="2766">
                  <c:v>650000</c:v>
                </c:pt>
                <c:pt idx="2767">
                  <c:v>417500</c:v>
                </c:pt>
                <c:pt idx="2768">
                  <c:v>237000</c:v>
                </c:pt>
                <c:pt idx="2769">
                  <c:v>31500</c:v>
                </c:pt>
                <c:pt idx="2770">
                  <c:v>1600000</c:v>
                </c:pt>
                <c:pt idx="2771">
                  <c:v>135000</c:v>
                </c:pt>
                <c:pt idx="2772">
                  <c:v>1000000</c:v>
                </c:pt>
                <c:pt idx="2773">
                  <c:v>50000</c:v>
                </c:pt>
                <c:pt idx="2774">
                  <c:v>210000</c:v>
                </c:pt>
                <c:pt idx="2775">
                  <c:v>530000</c:v>
                </c:pt>
                <c:pt idx="2776">
                  <c:v>5475000</c:v>
                </c:pt>
                <c:pt idx="2777">
                  <c:v>2325000</c:v>
                </c:pt>
                <c:pt idx="2778">
                  <c:v>169000</c:v>
                </c:pt>
                <c:pt idx="2779">
                  <c:v>173000</c:v>
                </c:pt>
                <c:pt idx="2780">
                  <c:v>89900</c:v>
                </c:pt>
                <c:pt idx="2781">
                  <c:v>287500</c:v>
                </c:pt>
                <c:pt idx="2782">
                  <c:v>130500</c:v>
                </c:pt>
                <c:pt idx="2783">
                  <c:v>70000</c:v>
                </c:pt>
                <c:pt idx="2784">
                  <c:v>469900</c:v>
                </c:pt>
                <c:pt idx="2785">
                  <c:v>960000</c:v>
                </c:pt>
                <c:pt idx="2786">
                  <c:v>23500</c:v>
                </c:pt>
                <c:pt idx="2787">
                  <c:v>16666</c:v>
                </c:pt>
                <c:pt idx="2788">
                  <c:v>42000</c:v>
                </c:pt>
                <c:pt idx="2789">
                  <c:v>68000</c:v>
                </c:pt>
                <c:pt idx="2790">
                  <c:v>24900</c:v>
                </c:pt>
                <c:pt idx="2791">
                  <c:v>850000</c:v>
                </c:pt>
                <c:pt idx="2792">
                  <c:v>430000</c:v>
                </c:pt>
                <c:pt idx="2793">
                  <c:v>131600</c:v>
                </c:pt>
                <c:pt idx="2794">
                  <c:v>246000</c:v>
                </c:pt>
                <c:pt idx="2795">
                  <c:v>450000</c:v>
                </c:pt>
                <c:pt idx="2796">
                  <c:v>472500</c:v>
                </c:pt>
                <c:pt idx="2797">
                  <c:v>440000</c:v>
                </c:pt>
                <c:pt idx="2798">
                  <c:v>2150000</c:v>
                </c:pt>
                <c:pt idx="2799">
                  <c:v>34900</c:v>
                </c:pt>
                <c:pt idx="2800">
                  <c:v>2940000</c:v>
                </c:pt>
                <c:pt idx="2801">
                  <c:v>135000</c:v>
                </c:pt>
                <c:pt idx="2802">
                  <c:v>160000</c:v>
                </c:pt>
                <c:pt idx="2803">
                  <c:v>40500</c:v>
                </c:pt>
                <c:pt idx="2804">
                  <c:v>52857</c:v>
                </c:pt>
                <c:pt idx="2805">
                  <c:v>175500</c:v>
                </c:pt>
                <c:pt idx="2806">
                  <c:v>240000</c:v>
                </c:pt>
                <c:pt idx="2807">
                  <c:v>5993000</c:v>
                </c:pt>
                <c:pt idx="2808">
                  <c:v>1525000</c:v>
                </c:pt>
                <c:pt idx="2809">
                  <c:v>150000</c:v>
                </c:pt>
                <c:pt idx="2810">
                  <c:v>391500</c:v>
                </c:pt>
                <c:pt idx="2811">
                  <c:v>62500</c:v>
                </c:pt>
                <c:pt idx="2812">
                  <c:v>2100000</c:v>
                </c:pt>
                <c:pt idx="2813">
                  <c:v>191250</c:v>
                </c:pt>
                <c:pt idx="2814">
                  <c:v>1200000</c:v>
                </c:pt>
                <c:pt idx="2815">
                  <c:v>720000</c:v>
                </c:pt>
                <c:pt idx="2816">
                  <c:v>140000</c:v>
                </c:pt>
                <c:pt idx="2817">
                  <c:v>415000</c:v>
                </c:pt>
                <c:pt idx="2818">
                  <c:v>248000</c:v>
                </c:pt>
                <c:pt idx="2819">
                  <c:v>120000</c:v>
                </c:pt>
                <c:pt idx="2820">
                  <c:v>170000</c:v>
                </c:pt>
                <c:pt idx="2821">
                  <c:v>425000</c:v>
                </c:pt>
                <c:pt idx="2822">
                  <c:v>535000</c:v>
                </c:pt>
                <c:pt idx="2823">
                  <c:v>231000</c:v>
                </c:pt>
                <c:pt idx="2824">
                  <c:v>880000</c:v>
                </c:pt>
                <c:pt idx="2825">
                  <c:v>412000</c:v>
                </c:pt>
                <c:pt idx="2826">
                  <c:v>1464000</c:v>
                </c:pt>
                <c:pt idx="2827">
                  <c:v>99700</c:v>
                </c:pt>
                <c:pt idx="2828">
                  <c:v>275000</c:v>
                </c:pt>
                <c:pt idx="2829">
                  <c:v>398000</c:v>
                </c:pt>
                <c:pt idx="2830">
                  <c:v>135000</c:v>
                </c:pt>
                <c:pt idx="2831">
                  <c:v>139050</c:v>
                </c:pt>
                <c:pt idx="2832">
                  <c:v>460000</c:v>
                </c:pt>
                <c:pt idx="2833">
                  <c:v>86000</c:v>
                </c:pt>
                <c:pt idx="2834">
                  <c:v>455000</c:v>
                </c:pt>
                <c:pt idx="2835">
                  <c:v>347000</c:v>
                </c:pt>
                <c:pt idx="2836">
                  <c:v>1825000</c:v>
                </c:pt>
                <c:pt idx="2837">
                  <c:v>737000</c:v>
                </c:pt>
                <c:pt idx="2838">
                  <c:v>98500</c:v>
                </c:pt>
                <c:pt idx="2839">
                  <c:v>630000</c:v>
                </c:pt>
                <c:pt idx="2840">
                  <c:v>52500</c:v>
                </c:pt>
                <c:pt idx="2841">
                  <c:v>10400</c:v>
                </c:pt>
                <c:pt idx="2842">
                  <c:v>1675000</c:v>
                </c:pt>
                <c:pt idx="2843">
                  <c:v>440000</c:v>
                </c:pt>
                <c:pt idx="2844">
                  <c:v>360000</c:v>
                </c:pt>
                <c:pt idx="2845">
                  <c:v>105000</c:v>
                </c:pt>
                <c:pt idx="2846">
                  <c:v>242000</c:v>
                </c:pt>
                <c:pt idx="2847">
                  <c:v>395000</c:v>
                </c:pt>
                <c:pt idx="2848">
                  <c:v>420000</c:v>
                </c:pt>
                <c:pt idx="2849">
                  <c:v>375000</c:v>
                </c:pt>
                <c:pt idx="2850">
                  <c:v>523500</c:v>
                </c:pt>
                <c:pt idx="2851">
                  <c:v>418000</c:v>
                </c:pt>
                <c:pt idx="2852">
                  <c:v>106080</c:v>
                </c:pt>
                <c:pt idx="2853">
                  <c:v>1750000</c:v>
                </c:pt>
                <c:pt idx="2854">
                  <c:v>700000</c:v>
                </c:pt>
                <c:pt idx="2855">
                  <c:v>146000</c:v>
                </c:pt>
                <c:pt idx="2856">
                  <c:v>475000</c:v>
                </c:pt>
                <c:pt idx="2857">
                  <c:v>159900</c:v>
                </c:pt>
                <c:pt idx="2858">
                  <c:v>245000</c:v>
                </c:pt>
                <c:pt idx="2859">
                  <c:v>43000</c:v>
                </c:pt>
                <c:pt idx="2860">
                  <c:v>374000</c:v>
                </c:pt>
                <c:pt idx="2861">
                  <c:v>5000</c:v>
                </c:pt>
                <c:pt idx="2862">
                  <c:v>154000</c:v>
                </c:pt>
                <c:pt idx="2863">
                  <c:v>185000</c:v>
                </c:pt>
                <c:pt idx="2864">
                  <c:v>375000</c:v>
                </c:pt>
                <c:pt idx="2865">
                  <c:v>750000</c:v>
                </c:pt>
                <c:pt idx="2866">
                  <c:v>75000</c:v>
                </c:pt>
                <c:pt idx="2867">
                  <c:v>2934000</c:v>
                </c:pt>
                <c:pt idx="2868">
                  <c:v>130000</c:v>
                </c:pt>
                <c:pt idx="2869">
                  <c:v>485000</c:v>
                </c:pt>
                <c:pt idx="2870">
                  <c:v>625000</c:v>
                </c:pt>
                <c:pt idx="2871">
                  <c:v>229000</c:v>
                </c:pt>
                <c:pt idx="2872">
                  <c:v>2895500</c:v>
                </c:pt>
                <c:pt idx="2873">
                  <c:v>350000</c:v>
                </c:pt>
                <c:pt idx="2874">
                  <c:v>67500</c:v>
                </c:pt>
                <c:pt idx="2875">
                  <c:v>110000</c:v>
                </c:pt>
                <c:pt idx="2876">
                  <c:v>435000</c:v>
                </c:pt>
                <c:pt idx="2877">
                  <c:v>1099000</c:v>
                </c:pt>
                <c:pt idx="2878">
                  <c:v>140000</c:v>
                </c:pt>
                <c:pt idx="2879">
                  <c:v>164000</c:v>
                </c:pt>
                <c:pt idx="2880">
                  <c:v>835000</c:v>
                </c:pt>
                <c:pt idx="2881">
                  <c:v>260000</c:v>
                </c:pt>
                <c:pt idx="2882">
                  <c:v>143000</c:v>
                </c:pt>
                <c:pt idx="2883">
                  <c:v>187900</c:v>
                </c:pt>
                <c:pt idx="2884">
                  <c:v>382890</c:v>
                </c:pt>
                <c:pt idx="2885">
                  <c:v>362500</c:v>
                </c:pt>
                <c:pt idx="2886">
                  <c:v>635000</c:v>
                </c:pt>
                <c:pt idx="2887">
                  <c:v>453000</c:v>
                </c:pt>
                <c:pt idx="2888">
                  <c:v>115000</c:v>
                </c:pt>
                <c:pt idx="2889">
                  <c:v>90000</c:v>
                </c:pt>
                <c:pt idx="2890">
                  <c:v>112500</c:v>
                </c:pt>
                <c:pt idx="2891">
                  <c:v>405000</c:v>
                </c:pt>
                <c:pt idx="2892">
                  <c:v>125000</c:v>
                </c:pt>
                <c:pt idx="2893">
                  <c:v>218000</c:v>
                </c:pt>
                <c:pt idx="2894">
                  <c:v>875000</c:v>
                </c:pt>
                <c:pt idx="2895">
                  <c:v>292500</c:v>
                </c:pt>
                <c:pt idx="2896">
                  <c:v>175000</c:v>
                </c:pt>
                <c:pt idx="2897">
                  <c:v>65000</c:v>
                </c:pt>
                <c:pt idx="2898">
                  <c:v>725000</c:v>
                </c:pt>
                <c:pt idx="2899">
                  <c:v>857500</c:v>
                </c:pt>
                <c:pt idx="2900">
                  <c:v>780000</c:v>
                </c:pt>
                <c:pt idx="2901">
                  <c:v>124000</c:v>
                </c:pt>
                <c:pt idx="2902">
                  <c:v>53000</c:v>
                </c:pt>
                <c:pt idx="2903">
                  <c:v>104000</c:v>
                </c:pt>
                <c:pt idx="2904">
                  <c:v>62117</c:v>
                </c:pt>
                <c:pt idx="2905">
                  <c:v>42000</c:v>
                </c:pt>
                <c:pt idx="2906">
                  <c:v>110000</c:v>
                </c:pt>
                <c:pt idx="2907">
                  <c:v>160000</c:v>
                </c:pt>
                <c:pt idx="2908">
                  <c:v>26500</c:v>
                </c:pt>
                <c:pt idx="2909">
                  <c:v>5000</c:v>
                </c:pt>
                <c:pt idx="2910">
                  <c:v>170000</c:v>
                </c:pt>
                <c:pt idx="2911">
                  <c:v>28000</c:v>
                </c:pt>
                <c:pt idx="2912">
                  <c:v>70000</c:v>
                </c:pt>
                <c:pt idx="2913">
                  <c:v>81000</c:v>
                </c:pt>
                <c:pt idx="2914">
                  <c:v>945000</c:v>
                </c:pt>
                <c:pt idx="2915">
                  <c:v>1030000</c:v>
                </c:pt>
                <c:pt idx="2916">
                  <c:v>650000</c:v>
                </c:pt>
                <c:pt idx="2917">
                  <c:v>29500</c:v>
                </c:pt>
                <c:pt idx="2918">
                  <c:v>262000</c:v>
                </c:pt>
                <c:pt idx="2919">
                  <c:v>30000</c:v>
                </c:pt>
                <c:pt idx="2920">
                  <c:v>110000</c:v>
                </c:pt>
                <c:pt idx="2921">
                  <c:v>82680</c:v>
                </c:pt>
                <c:pt idx="2922">
                  <c:v>196000</c:v>
                </c:pt>
                <c:pt idx="2923">
                  <c:v>545000</c:v>
                </c:pt>
                <c:pt idx="2924">
                  <c:v>225000</c:v>
                </c:pt>
                <c:pt idx="2925">
                  <c:v>155000</c:v>
                </c:pt>
                <c:pt idx="2926">
                  <c:v>13900000</c:v>
                </c:pt>
                <c:pt idx="2927">
                  <c:v>360000</c:v>
                </c:pt>
                <c:pt idx="2928">
                  <c:v>580000</c:v>
                </c:pt>
                <c:pt idx="2929">
                  <c:v>178781</c:v>
                </c:pt>
                <c:pt idx="2930">
                  <c:v>76500</c:v>
                </c:pt>
                <c:pt idx="2931">
                  <c:v>910000</c:v>
                </c:pt>
                <c:pt idx="2932">
                  <c:v>627500</c:v>
                </c:pt>
                <c:pt idx="2933">
                  <c:v>265000</c:v>
                </c:pt>
                <c:pt idx="2934">
                  <c:v>859000</c:v>
                </c:pt>
                <c:pt idx="2935">
                  <c:v>154397</c:v>
                </c:pt>
                <c:pt idx="2936">
                  <c:v>580000</c:v>
                </c:pt>
                <c:pt idx="2937">
                  <c:v>1385000</c:v>
                </c:pt>
                <c:pt idx="2938">
                  <c:v>1250000</c:v>
                </c:pt>
                <c:pt idx="2939">
                  <c:v>78979</c:v>
                </c:pt>
                <c:pt idx="2940">
                  <c:v>689000</c:v>
                </c:pt>
                <c:pt idx="2941">
                  <c:v>575000</c:v>
                </c:pt>
                <c:pt idx="2942">
                  <c:v>486500</c:v>
                </c:pt>
                <c:pt idx="2943">
                  <c:v>267500</c:v>
                </c:pt>
                <c:pt idx="2944">
                  <c:v>2475000</c:v>
                </c:pt>
                <c:pt idx="2945">
                  <c:v>126750</c:v>
                </c:pt>
                <c:pt idx="2946">
                  <c:v>400000</c:v>
                </c:pt>
                <c:pt idx="2947">
                  <c:v>450000</c:v>
                </c:pt>
                <c:pt idx="2948">
                  <c:v>89900</c:v>
                </c:pt>
                <c:pt idx="2949">
                  <c:v>120000</c:v>
                </c:pt>
                <c:pt idx="2950">
                  <c:v>230000</c:v>
                </c:pt>
                <c:pt idx="2951">
                  <c:v>259000</c:v>
                </c:pt>
                <c:pt idx="2952">
                  <c:v>139900</c:v>
                </c:pt>
                <c:pt idx="2953">
                  <c:v>360000</c:v>
                </c:pt>
                <c:pt idx="2954">
                  <c:v>105000</c:v>
                </c:pt>
                <c:pt idx="2955">
                  <c:v>45000</c:v>
                </c:pt>
                <c:pt idx="2956">
                  <c:v>137500</c:v>
                </c:pt>
                <c:pt idx="2957">
                  <c:v>1930000</c:v>
                </c:pt>
                <c:pt idx="2958">
                  <c:v>6750000</c:v>
                </c:pt>
                <c:pt idx="2959">
                  <c:v>1900000</c:v>
                </c:pt>
                <c:pt idx="2960">
                  <c:v>230000</c:v>
                </c:pt>
                <c:pt idx="2961">
                  <c:v>112000</c:v>
                </c:pt>
                <c:pt idx="2962">
                  <c:v>64000</c:v>
                </c:pt>
                <c:pt idx="2963">
                  <c:v>1750000</c:v>
                </c:pt>
                <c:pt idx="2964">
                  <c:v>69500</c:v>
                </c:pt>
                <c:pt idx="2965">
                  <c:v>350000</c:v>
                </c:pt>
                <c:pt idx="2966">
                  <c:v>545000</c:v>
                </c:pt>
                <c:pt idx="2967">
                  <c:v>735000</c:v>
                </c:pt>
                <c:pt idx="2968">
                  <c:v>410500</c:v>
                </c:pt>
                <c:pt idx="2969">
                  <c:v>147000</c:v>
                </c:pt>
                <c:pt idx="2970">
                  <c:v>120000</c:v>
                </c:pt>
                <c:pt idx="2971">
                  <c:v>1825000</c:v>
                </c:pt>
                <c:pt idx="2972">
                  <c:v>380000</c:v>
                </c:pt>
                <c:pt idx="2973">
                  <c:v>22900</c:v>
                </c:pt>
                <c:pt idx="2974">
                  <c:v>1500000</c:v>
                </c:pt>
                <c:pt idx="2975">
                  <c:v>1460000</c:v>
                </c:pt>
                <c:pt idx="2976">
                  <c:v>346500</c:v>
                </c:pt>
                <c:pt idx="2977">
                  <c:v>350000</c:v>
                </c:pt>
                <c:pt idx="2978">
                  <c:v>10000</c:v>
                </c:pt>
                <c:pt idx="2979">
                  <c:v>420000</c:v>
                </c:pt>
                <c:pt idx="2980">
                  <c:v>438089</c:v>
                </c:pt>
                <c:pt idx="2981">
                  <c:v>505000</c:v>
                </c:pt>
                <c:pt idx="2982">
                  <c:v>284658</c:v>
                </c:pt>
                <c:pt idx="2983">
                  <c:v>55000</c:v>
                </c:pt>
                <c:pt idx="2984">
                  <c:v>33100</c:v>
                </c:pt>
                <c:pt idx="2985">
                  <c:v>6089365</c:v>
                </c:pt>
                <c:pt idx="2986">
                  <c:v>445000</c:v>
                </c:pt>
                <c:pt idx="2987">
                  <c:v>215000</c:v>
                </c:pt>
                <c:pt idx="2988">
                  <c:v>365000</c:v>
                </c:pt>
                <c:pt idx="2989">
                  <c:v>42000</c:v>
                </c:pt>
                <c:pt idx="2990">
                  <c:v>1100000</c:v>
                </c:pt>
                <c:pt idx="2991">
                  <c:v>105000</c:v>
                </c:pt>
                <c:pt idx="2992">
                  <c:v>475000</c:v>
                </c:pt>
                <c:pt idx="2993">
                  <c:v>415000</c:v>
                </c:pt>
                <c:pt idx="2994">
                  <c:v>557500</c:v>
                </c:pt>
                <c:pt idx="2995">
                  <c:v>71000</c:v>
                </c:pt>
                <c:pt idx="2996">
                  <c:v>199000</c:v>
                </c:pt>
                <c:pt idx="2997">
                  <c:v>110000</c:v>
                </c:pt>
                <c:pt idx="2998">
                  <c:v>460000</c:v>
                </c:pt>
                <c:pt idx="2999">
                  <c:v>1080000</c:v>
                </c:pt>
                <c:pt idx="3000">
                  <c:v>78000</c:v>
                </c:pt>
                <c:pt idx="3001">
                  <c:v>1450000</c:v>
                </c:pt>
                <c:pt idx="3002">
                  <c:v>96600</c:v>
                </c:pt>
                <c:pt idx="3003">
                  <c:v>150000</c:v>
                </c:pt>
                <c:pt idx="3004">
                  <c:v>380000</c:v>
                </c:pt>
                <c:pt idx="3005">
                  <c:v>328500</c:v>
                </c:pt>
                <c:pt idx="3006">
                  <c:v>107100</c:v>
                </c:pt>
                <c:pt idx="3007">
                  <c:v>1085000</c:v>
                </c:pt>
                <c:pt idx="3008">
                  <c:v>510000</c:v>
                </c:pt>
                <c:pt idx="3009">
                  <c:v>4850000</c:v>
                </c:pt>
                <c:pt idx="3010">
                  <c:v>115000</c:v>
                </c:pt>
                <c:pt idx="3011">
                  <c:v>355000</c:v>
                </c:pt>
                <c:pt idx="3012">
                  <c:v>1800000</c:v>
                </c:pt>
                <c:pt idx="3013">
                  <c:v>549000</c:v>
                </c:pt>
                <c:pt idx="3014">
                  <c:v>175000</c:v>
                </c:pt>
                <c:pt idx="3015">
                  <c:v>772000</c:v>
                </c:pt>
                <c:pt idx="3016">
                  <c:v>25000</c:v>
                </c:pt>
                <c:pt idx="3017">
                  <c:v>37460</c:v>
                </c:pt>
                <c:pt idx="3018">
                  <c:v>46317</c:v>
                </c:pt>
                <c:pt idx="3019">
                  <c:v>205000</c:v>
                </c:pt>
                <c:pt idx="3020">
                  <c:v>1655000</c:v>
                </c:pt>
                <c:pt idx="3021">
                  <c:v>32000</c:v>
                </c:pt>
                <c:pt idx="3022">
                  <c:v>340000</c:v>
                </c:pt>
                <c:pt idx="3023">
                  <c:v>65000</c:v>
                </c:pt>
                <c:pt idx="3024">
                  <c:v>141500</c:v>
                </c:pt>
                <c:pt idx="3025">
                  <c:v>63000</c:v>
                </c:pt>
                <c:pt idx="3026">
                  <c:v>350000</c:v>
                </c:pt>
                <c:pt idx="3027">
                  <c:v>25125</c:v>
                </c:pt>
                <c:pt idx="3028">
                  <c:v>805000</c:v>
                </c:pt>
                <c:pt idx="3029">
                  <c:v>60000</c:v>
                </c:pt>
                <c:pt idx="3030">
                  <c:v>107500</c:v>
                </c:pt>
                <c:pt idx="3031">
                  <c:v>1076130</c:v>
                </c:pt>
                <c:pt idx="3032">
                  <c:v>65200</c:v>
                </c:pt>
                <c:pt idx="3033">
                  <c:v>34000</c:v>
                </c:pt>
                <c:pt idx="3034">
                  <c:v>609000</c:v>
                </c:pt>
                <c:pt idx="3035">
                  <c:v>360000</c:v>
                </c:pt>
                <c:pt idx="3036">
                  <c:v>40500</c:v>
                </c:pt>
                <c:pt idx="3037">
                  <c:v>150000</c:v>
                </c:pt>
                <c:pt idx="3038">
                  <c:v>911000</c:v>
                </c:pt>
                <c:pt idx="3039">
                  <c:v>286500</c:v>
                </c:pt>
                <c:pt idx="3040">
                  <c:v>4211000</c:v>
                </c:pt>
                <c:pt idx="3041">
                  <c:v>7000000</c:v>
                </c:pt>
                <c:pt idx="3042">
                  <c:v>180000</c:v>
                </c:pt>
                <c:pt idx="3043">
                  <c:v>145000</c:v>
                </c:pt>
                <c:pt idx="3044">
                  <c:v>156000</c:v>
                </c:pt>
                <c:pt idx="3045">
                  <c:v>314000</c:v>
                </c:pt>
                <c:pt idx="3046">
                  <c:v>640000</c:v>
                </c:pt>
                <c:pt idx="3047">
                  <c:v>44300</c:v>
                </c:pt>
                <c:pt idx="3048">
                  <c:v>450000</c:v>
                </c:pt>
                <c:pt idx="3049">
                  <c:v>380000</c:v>
                </c:pt>
                <c:pt idx="3050">
                  <c:v>220000</c:v>
                </c:pt>
                <c:pt idx="3051">
                  <c:v>70000</c:v>
                </c:pt>
                <c:pt idx="3052">
                  <c:v>76000</c:v>
                </c:pt>
                <c:pt idx="3053">
                  <c:v>669000</c:v>
                </c:pt>
                <c:pt idx="3054">
                  <c:v>1092500</c:v>
                </c:pt>
                <c:pt idx="3055">
                  <c:v>553500</c:v>
                </c:pt>
                <c:pt idx="3056">
                  <c:v>148000</c:v>
                </c:pt>
                <c:pt idx="3057">
                  <c:v>121100</c:v>
                </c:pt>
                <c:pt idx="3058">
                  <c:v>220000</c:v>
                </c:pt>
                <c:pt idx="3059">
                  <c:v>170000</c:v>
                </c:pt>
                <c:pt idx="3060">
                  <c:v>450000</c:v>
                </c:pt>
                <c:pt idx="3061">
                  <c:v>470000</c:v>
                </c:pt>
                <c:pt idx="3062">
                  <c:v>513000</c:v>
                </c:pt>
                <c:pt idx="3063">
                  <c:v>220794</c:v>
                </c:pt>
                <c:pt idx="3064">
                  <c:v>42000</c:v>
                </c:pt>
                <c:pt idx="3065">
                  <c:v>1875000</c:v>
                </c:pt>
                <c:pt idx="3066">
                  <c:v>820000</c:v>
                </c:pt>
                <c:pt idx="3067">
                  <c:v>50000</c:v>
                </c:pt>
                <c:pt idx="3068">
                  <c:v>380000</c:v>
                </c:pt>
                <c:pt idx="3069">
                  <c:v>205000</c:v>
                </c:pt>
                <c:pt idx="3070">
                  <c:v>35200</c:v>
                </c:pt>
                <c:pt idx="3071">
                  <c:v>1825000</c:v>
                </c:pt>
                <c:pt idx="3072">
                  <c:v>15700</c:v>
                </c:pt>
                <c:pt idx="3073">
                  <c:v>215000</c:v>
                </c:pt>
                <c:pt idx="3074">
                  <c:v>55000</c:v>
                </c:pt>
                <c:pt idx="3075">
                  <c:v>1500000</c:v>
                </c:pt>
                <c:pt idx="3076">
                  <c:v>440000</c:v>
                </c:pt>
                <c:pt idx="3077">
                  <c:v>370000</c:v>
                </c:pt>
                <c:pt idx="3078">
                  <c:v>1305000</c:v>
                </c:pt>
                <c:pt idx="3079">
                  <c:v>431000</c:v>
                </c:pt>
                <c:pt idx="3080">
                  <c:v>700000</c:v>
                </c:pt>
                <c:pt idx="3081">
                  <c:v>180000</c:v>
                </c:pt>
                <c:pt idx="3082">
                  <c:v>260000</c:v>
                </c:pt>
                <c:pt idx="3083">
                  <c:v>195000</c:v>
                </c:pt>
                <c:pt idx="3084">
                  <c:v>2450000</c:v>
                </c:pt>
                <c:pt idx="3085">
                  <c:v>135000</c:v>
                </c:pt>
                <c:pt idx="3086">
                  <c:v>1080000</c:v>
                </c:pt>
                <c:pt idx="3087">
                  <c:v>43600</c:v>
                </c:pt>
                <c:pt idx="3088">
                  <c:v>410000</c:v>
                </c:pt>
                <c:pt idx="3089">
                  <c:v>359000</c:v>
                </c:pt>
                <c:pt idx="3090">
                  <c:v>635000</c:v>
                </c:pt>
                <c:pt idx="3091">
                  <c:v>295000</c:v>
                </c:pt>
                <c:pt idx="3092">
                  <c:v>2300000</c:v>
                </c:pt>
                <c:pt idx="3093">
                  <c:v>3722000</c:v>
                </c:pt>
                <c:pt idx="3094">
                  <c:v>195000</c:v>
                </c:pt>
                <c:pt idx="3095">
                  <c:v>72000</c:v>
                </c:pt>
                <c:pt idx="3096">
                  <c:v>65000</c:v>
                </c:pt>
                <c:pt idx="3097">
                  <c:v>540001</c:v>
                </c:pt>
                <c:pt idx="3098">
                  <c:v>100000</c:v>
                </c:pt>
                <c:pt idx="3099">
                  <c:v>415000</c:v>
                </c:pt>
                <c:pt idx="3100">
                  <c:v>445000</c:v>
                </c:pt>
                <c:pt idx="3101">
                  <c:v>105000</c:v>
                </c:pt>
                <c:pt idx="3102">
                  <c:v>137800</c:v>
                </c:pt>
                <c:pt idx="3103">
                  <c:v>224500</c:v>
                </c:pt>
                <c:pt idx="3104">
                  <c:v>326025</c:v>
                </c:pt>
                <c:pt idx="3105">
                  <c:v>505000</c:v>
                </c:pt>
                <c:pt idx="3106">
                  <c:v>740000</c:v>
                </c:pt>
                <c:pt idx="3107">
                  <c:v>300000</c:v>
                </c:pt>
                <c:pt idx="3108">
                  <c:v>400000</c:v>
                </c:pt>
                <c:pt idx="3109">
                  <c:v>3195000</c:v>
                </c:pt>
                <c:pt idx="3110">
                  <c:v>360000</c:v>
                </c:pt>
                <c:pt idx="3111">
                  <c:v>800000</c:v>
                </c:pt>
                <c:pt idx="3112">
                  <c:v>90000</c:v>
                </c:pt>
                <c:pt idx="3113">
                  <c:v>500000</c:v>
                </c:pt>
                <c:pt idx="3114">
                  <c:v>910000</c:v>
                </c:pt>
                <c:pt idx="3115">
                  <c:v>110400</c:v>
                </c:pt>
                <c:pt idx="3116">
                  <c:v>425000</c:v>
                </c:pt>
                <c:pt idx="3117">
                  <c:v>230000</c:v>
                </c:pt>
                <c:pt idx="3118">
                  <c:v>75000</c:v>
                </c:pt>
                <c:pt idx="3119">
                  <c:v>250750</c:v>
                </c:pt>
                <c:pt idx="3120">
                  <c:v>209000</c:v>
                </c:pt>
                <c:pt idx="3121">
                  <c:v>635000</c:v>
                </c:pt>
                <c:pt idx="3122">
                  <c:v>510000</c:v>
                </c:pt>
                <c:pt idx="3123">
                  <c:v>99900</c:v>
                </c:pt>
                <c:pt idx="3124">
                  <c:v>246000</c:v>
                </c:pt>
                <c:pt idx="3125">
                  <c:v>1550000</c:v>
                </c:pt>
                <c:pt idx="3126">
                  <c:v>115000</c:v>
                </c:pt>
                <c:pt idx="3127">
                  <c:v>815000</c:v>
                </c:pt>
                <c:pt idx="3128">
                  <c:v>239000</c:v>
                </c:pt>
                <c:pt idx="3129">
                  <c:v>99900</c:v>
                </c:pt>
                <c:pt idx="3130">
                  <c:v>282000</c:v>
                </c:pt>
                <c:pt idx="3131">
                  <c:v>219199</c:v>
                </c:pt>
                <c:pt idx="3132">
                  <c:v>420000</c:v>
                </c:pt>
                <c:pt idx="3133">
                  <c:v>320000</c:v>
                </c:pt>
                <c:pt idx="3134">
                  <c:v>460000</c:v>
                </c:pt>
                <c:pt idx="3135">
                  <c:v>1175000</c:v>
                </c:pt>
                <c:pt idx="3136">
                  <c:v>575000</c:v>
                </c:pt>
                <c:pt idx="3137">
                  <c:v>550000</c:v>
                </c:pt>
                <c:pt idx="3138">
                  <c:v>995000</c:v>
                </c:pt>
                <c:pt idx="3139">
                  <c:v>500000</c:v>
                </c:pt>
                <c:pt idx="3140">
                  <c:v>545612</c:v>
                </c:pt>
                <c:pt idx="3141">
                  <c:v>147000</c:v>
                </c:pt>
                <c:pt idx="3142">
                  <c:v>290000</c:v>
                </c:pt>
                <c:pt idx="3143">
                  <c:v>2315000</c:v>
                </c:pt>
                <c:pt idx="3144">
                  <c:v>596000</c:v>
                </c:pt>
                <c:pt idx="3145">
                  <c:v>310000</c:v>
                </c:pt>
                <c:pt idx="3146">
                  <c:v>445000</c:v>
                </c:pt>
                <c:pt idx="3147">
                  <c:v>935000</c:v>
                </c:pt>
                <c:pt idx="3148">
                  <c:v>924500</c:v>
                </c:pt>
                <c:pt idx="3149">
                  <c:v>265000</c:v>
                </c:pt>
                <c:pt idx="3150">
                  <c:v>530000</c:v>
                </c:pt>
                <c:pt idx="3151">
                  <c:v>1600000</c:v>
                </c:pt>
                <c:pt idx="3152">
                  <c:v>175000</c:v>
                </c:pt>
                <c:pt idx="3153">
                  <c:v>235000</c:v>
                </c:pt>
                <c:pt idx="3154">
                  <c:v>279000</c:v>
                </c:pt>
                <c:pt idx="3155">
                  <c:v>427500</c:v>
                </c:pt>
                <c:pt idx="3156">
                  <c:v>50000</c:v>
                </c:pt>
                <c:pt idx="3157">
                  <c:v>617000</c:v>
                </c:pt>
                <c:pt idx="3158">
                  <c:v>2230000</c:v>
                </c:pt>
                <c:pt idx="3159">
                  <c:v>115000</c:v>
                </c:pt>
                <c:pt idx="3160">
                  <c:v>97000</c:v>
                </c:pt>
                <c:pt idx="3161">
                  <c:v>555000</c:v>
                </c:pt>
                <c:pt idx="3162">
                  <c:v>429000</c:v>
                </c:pt>
                <c:pt idx="3163">
                  <c:v>15500</c:v>
                </c:pt>
                <c:pt idx="3164">
                  <c:v>228000</c:v>
                </c:pt>
                <c:pt idx="3165">
                  <c:v>440000</c:v>
                </c:pt>
                <c:pt idx="3166">
                  <c:v>17500</c:v>
                </c:pt>
                <c:pt idx="3167">
                  <c:v>3325000</c:v>
                </c:pt>
                <c:pt idx="3168">
                  <c:v>432500</c:v>
                </c:pt>
                <c:pt idx="3169">
                  <c:v>500000</c:v>
                </c:pt>
                <c:pt idx="3170">
                  <c:v>81000</c:v>
                </c:pt>
                <c:pt idx="3171">
                  <c:v>60000</c:v>
                </c:pt>
                <c:pt idx="3172">
                  <c:v>35000</c:v>
                </c:pt>
                <c:pt idx="3173">
                  <c:v>2860000</c:v>
                </c:pt>
                <c:pt idx="3174">
                  <c:v>483500</c:v>
                </c:pt>
                <c:pt idx="3175">
                  <c:v>85000</c:v>
                </c:pt>
                <c:pt idx="3176">
                  <c:v>176000</c:v>
                </c:pt>
                <c:pt idx="3177">
                  <c:v>208000</c:v>
                </c:pt>
                <c:pt idx="3178">
                  <c:v>389110</c:v>
                </c:pt>
                <c:pt idx="3179">
                  <c:v>436500</c:v>
                </c:pt>
                <c:pt idx="3180">
                  <c:v>299900</c:v>
                </c:pt>
                <c:pt idx="3181">
                  <c:v>82000</c:v>
                </c:pt>
                <c:pt idx="3182">
                  <c:v>499900</c:v>
                </c:pt>
                <c:pt idx="3183">
                  <c:v>430000</c:v>
                </c:pt>
                <c:pt idx="3184">
                  <c:v>130000</c:v>
                </c:pt>
                <c:pt idx="3185">
                  <c:v>470000</c:v>
                </c:pt>
                <c:pt idx="3186">
                  <c:v>475000</c:v>
                </c:pt>
                <c:pt idx="3187">
                  <c:v>495000</c:v>
                </c:pt>
                <c:pt idx="3188">
                  <c:v>128500</c:v>
                </c:pt>
                <c:pt idx="3189">
                  <c:v>395000</c:v>
                </c:pt>
                <c:pt idx="3190">
                  <c:v>265000</c:v>
                </c:pt>
                <c:pt idx="3191">
                  <c:v>192500</c:v>
                </c:pt>
                <c:pt idx="3192">
                  <c:v>2125000</c:v>
                </c:pt>
                <c:pt idx="3193">
                  <c:v>3525000</c:v>
                </c:pt>
                <c:pt idx="3194">
                  <c:v>132000</c:v>
                </c:pt>
                <c:pt idx="3195">
                  <c:v>368000</c:v>
                </c:pt>
                <c:pt idx="3196">
                  <c:v>931000</c:v>
                </c:pt>
                <c:pt idx="3197">
                  <c:v>485000</c:v>
                </c:pt>
                <c:pt idx="3198">
                  <c:v>37500</c:v>
                </c:pt>
                <c:pt idx="3199">
                  <c:v>160000</c:v>
                </c:pt>
                <c:pt idx="3200">
                  <c:v>420000</c:v>
                </c:pt>
                <c:pt idx="3201">
                  <c:v>380000</c:v>
                </c:pt>
                <c:pt idx="3202">
                  <c:v>130000</c:v>
                </c:pt>
                <c:pt idx="3203">
                  <c:v>355000</c:v>
                </c:pt>
                <c:pt idx="3204">
                  <c:v>58000</c:v>
                </c:pt>
                <c:pt idx="3205">
                  <c:v>321000</c:v>
                </c:pt>
                <c:pt idx="3206">
                  <c:v>1550000</c:v>
                </c:pt>
                <c:pt idx="3207">
                  <c:v>312000</c:v>
                </c:pt>
                <c:pt idx="3208">
                  <c:v>570000</c:v>
                </c:pt>
                <c:pt idx="3209">
                  <c:v>189900</c:v>
                </c:pt>
                <c:pt idx="3210">
                  <c:v>257500</c:v>
                </c:pt>
                <c:pt idx="3211">
                  <c:v>542500</c:v>
                </c:pt>
                <c:pt idx="3212">
                  <c:v>850000</c:v>
                </c:pt>
                <c:pt idx="3213">
                  <c:v>575000</c:v>
                </c:pt>
                <c:pt idx="3214">
                  <c:v>268500</c:v>
                </c:pt>
                <c:pt idx="3215">
                  <c:v>1005000</c:v>
                </c:pt>
                <c:pt idx="3216">
                  <c:v>237500</c:v>
                </c:pt>
                <c:pt idx="3217">
                  <c:v>1050000</c:v>
                </c:pt>
                <c:pt idx="3218">
                  <c:v>508000</c:v>
                </c:pt>
                <c:pt idx="3219">
                  <c:v>1000000</c:v>
                </c:pt>
                <c:pt idx="3220">
                  <c:v>1100000</c:v>
                </c:pt>
                <c:pt idx="3221">
                  <c:v>120000</c:v>
                </c:pt>
                <c:pt idx="3222">
                  <c:v>425000</c:v>
                </c:pt>
                <c:pt idx="3223">
                  <c:v>413000</c:v>
                </c:pt>
                <c:pt idx="3224">
                  <c:v>218000</c:v>
                </c:pt>
                <c:pt idx="3225">
                  <c:v>150000</c:v>
                </c:pt>
                <c:pt idx="3226">
                  <c:v>1290000</c:v>
                </c:pt>
                <c:pt idx="3227">
                  <c:v>1100000</c:v>
                </c:pt>
                <c:pt idx="3228">
                  <c:v>635000</c:v>
                </c:pt>
                <c:pt idx="3229">
                  <c:v>6100000</c:v>
                </c:pt>
                <c:pt idx="3230">
                  <c:v>50000</c:v>
                </c:pt>
                <c:pt idx="3231">
                  <c:v>6923500</c:v>
                </c:pt>
                <c:pt idx="3232">
                  <c:v>545900</c:v>
                </c:pt>
                <c:pt idx="3233">
                  <c:v>140000</c:v>
                </c:pt>
                <c:pt idx="3234">
                  <c:v>605000</c:v>
                </c:pt>
                <c:pt idx="3235">
                  <c:v>390000</c:v>
                </c:pt>
                <c:pt idx="3236">
                  <c:v>430000</c:v>
                </c:pt>
                <c:pt idx="3237">
                  <c:v>1575000</c:v>
                </c:pt>
                <c:pt idx="3238">
                  <c:v>463000</c:v>
                </c:pt>
                <c:pt idx="3239">
                  <c:v>410000</c:v>
                </c:pt>
                <c:pt idx="3240">
                  <c:v>383000</c:v>
                </c:pt>
                <c:pt idx="3241">
                  <c:v>17500</c:v>
                </c:pt>
                <c:pt idx="3242">
                  <c:v>174500</c:v>
                </c:pt>
                <c:pt idx="3243">
                  <c:v>15000</c:v>
                </c:pt>
                <c:pt idx="3244">
                  <c:v>76500</c:v>
                </c:pt>
                <c:pt idx="3245">
                  <c:v>38000</c:v>
                </c:pt>
                <c:pt idx="3246">
                  <c:v>625000</c:v>
                </c:pt>
                <c:pt idx="3247">
                  <c:v>62000</c:v>
                </c:pt>
                <c:pt idx="3248">
                  <c:v>59363</c:v>
                </c:pt>
                <c:pt idx="3249">
                  <c:v>265000</c:v>
                </c:pt>
                <c:pt idx="3250">
                  <c:v>770000</c:v>
                </c:pt>
                <c:pt idx="3251">
                  <c:v>1025000</c:v>
                </c:pt>
                <c:pt idx="3252">
                  <c:v>5450000</c:v>
                </c:pt>
                <c:pt idx="3253">
                  <c:v>320000</c:v>
                </c:pt>
                <c:pt idx="3254">
                  <c:v>53500</c:v>
                </c:pt>
                <c:pt idx="3255">
                  <c:v>251500</c:v>
                </c:pt>
                <c:pt idx="3256">
                  <c:v>485000</c:v>
                </c:pt>
                <c:pt idx="3257">
                  <c:v>1500000</c:v>
                </c:pt>
                <c:pt idx="3258">
                  <c:v>330000</c:v>
                </c:pt>
                <c:pt idx="3259">
                  <c:v>400000</c:v>
                </c:pt>
                <c:pt idx="3260">
                  <c:v>80000</c:v>
                </c:pt>
                <c:pt idx="3261">
                  <c:v>94635</c:v>
                </c:pt>
                <c:pt idx="3262">
                  <c:v>299000</c:v>
                </c:pt>
                <c:pt idx="3263">
                  <c:v>4400000</c:v>
                </c:pt>
                <c:pt idx="3264">
                  <c:v>485000</c:v>
                </c:pt>
                <c:pt idx="3265">
                  <c:v>70000</c:v>
                </c:pt>
                <c:pt idx="3266">
                  <c:v>203000</c:v>
                </c:pt>
                <c:pt idx="3267">
                  <c:v>489000</c:v>
                </c:pt>
                <c:pt idx="3268">
                  <c:v>40100</c:v>
                </c:pt>
                <c:pt idx="3269">
                  <c:v>350000</c:v>
                </c:pt>
                <c:pt idx="3270">
                  <c:v>9750000</c:v>
                </c:pt>
                <c:pt idx="3271">
                  <c:v>628000</c:v>
                </c:pt>
                <c:pt idx="3272">
                  <c:v>99900</c:v>
                </c:pt>
                <c:pt idx="3273">
                  <c:v>272000</c:v>
                </c:pt>
                <c:pt idx="3274">
                  <c:v>385000</c:v>
                </c:pt>
                <c:pt idx="3275">
                  <c:v>109900</c:v>
                </c:pt>
                <c:pt idx="3276">
                  <c:v>335000</c:v>
                </c:pt>
                <c:pt idx="3277">
                  <c:v>92000</c:v>
                </c:pt>
                <c:pt idx="3278">
                  <c:v>235000</c:v>
                </c:pt>
                <c:pt idx="3279">
                  <c:v>249050</c:v>
                </c:pt>
                <c:pt idx="3280">
                  <c:v>124000</c:v>
                </c:pt>
                <c:pt idx="3281">
                  <c:v>555000</c:v>
                </c:pt>
                <c:pt idx="3282">
                  <c:v>430000</c:v>
                </c:pt>
                <c:pt idx="3283">
                  <c:v>47250</c:v>
                </c:pt>
                <c:pt idx="3284">
                  <c:v>430000</c:v>
                </c:pt>
                <c:pt idx="3285">
                  <c:v>35000</c:v>
                </c:pt>
                <c:pt idx="3286">
                  <c:v>400000</c:v>
                </c:pt>
                <c:pt idx="3287">
                  <c:v>240000</c:v>
                </c:pt>
                <c:pt idx="3288">
                  <c:v>48600</c:v>
                </c:pt>
                <c:pt idx="3289">
                  <c:v>31000</c:v>
                </c:pt>
                <c:pt idx="3290">
                  <c:v>50000</c:v>
                </c:pt>
                <c:pt idx="3291">
                  <c:v>370000</c:v>
                </c:pt>
                <c:pt idx="3292">
                  <c:v>150000</c:v>
                </c:pt>
                <c:pt idx="3293">
                  <c:v>365000</c:v>
                </c:pt>
                <c:pt idx="3294">
                  <c:v>895000</c:v>
                </c:pt>
                <c:pt idx="3295">
                  <c:v>475000</c:v>
                </c:pt>
                <c:pt idx="3296">
                  <c:v>176000</c:v>
                </c:pt>
                <c:pt idx="3297">
                  <c:v>198000</c:v>
                </c:pt>
                <c:pt idx="3298">
                  <c:v>125000</c:v>
                </c:pt>
                <c:pt idx="3299">
                  <c:v>405000</c:v>
                </c:pt>
                <c:pt idx="3300">
                  <c:v>89500</c:v>
                </c:pt>
                <c:pt idx="3301">
                  <c:v>52200</c:v>
                </c:pt>
                <c:pt idx="3302">
                  <c:v>350000</c:v>
                </c:pt>
                <c:pt idx="3303">
                  <c:v>330000</c:v>
                </c:pt>
                <c:pt idx="3304">
                  <c:v>450000</c:v>
                </c:pt>
                <c:pt idx="3305">
                  <c:v>710000</c:v>
                </c:pt>
                <c:pt idx="3306">
                  <c:v>435000</c:v>
                </c:pt>
                <c:pt idx="3307">
                  <c:v>239000</c:v>
                </c:pt>
                <c:pt idx="3308">
                  <c:v>96000</c:v>
                </c:pt>
                <c:pt idx="3309">
                  <c:v>124000</c:v>
                </c:pt>
                <c:pt idx="3310">
                  <c:v>395000</c:v>
                </c:pt>
                <c:pt idx="3311">
                  <c:v>153000</c:v>
                </c:pt>
                <c:pt idx="3312">
                  <c:v>633000</c:v>
                </c:pt>
                <c:pt idx="3313">
                  <c:v>129000</c:v>
                </c:pt>
                <c:pt idx="3314">
                  <c:v>67200</c:v>
                </c:pt>
                <c:pt idx="3315">
                  <c:v>15000</c:v>
                </c:pt>
                <c:pt idx="3316">
                  <c:v>290000</c:v>
                </c:pt>
                <c:pt idx="3317">
                  <c:v>126900</c:v>
                </c:pt>
                <c:pt idx="3318">
                  <c:v>140000</c:v>
                </c:pt>
                <c:pt idx="3319">
                  <c:v>235000</c:v>
                </c:pt>
                <c:pt idx="3320">
                  <c:v>1475000</c:v>
                </c:pt>
                <c:pt idx="3321">
                  <c:v>37000</c:v>
                </c:pt>
                <c:pt idx="3322">
                  <c:v>289900</c:v>
                </c:pt>
                <c:pt idx="3323">
                  <c:v>200000</c:v>
                </c:pt>
                <c:pt idx="3324">
                  <c:v>387500</c:v>
                </c:pt>
                <c:pt idx="3325">
                  <c:v>715000</c:v>
                </c:pt>
                <c:pt idx="3326">
                  <c:v>460000</c:v>
                </c:pt>
                <c:pt idx="3327">
                  <c:v>600000</c:v>
                </c:pt>
                <c:pt idx="3328">
                  <c:v>182500</c:v>
                </c:pt>
                <c:pt idx="3329">
                  <c:v>187700</c:v>
                </c:pt>
                <c:pt idx="3330">
                  <c:v>110500</c:v>
                </c:pt>
                <c:pt idx="3331">
                  <c:v>192500</c:v>
                </c:pt>
                <c:pt idx="3332">
                  <c:v>1225000</c:v>
                </c:pt>
                <c:pt idx="3333">
                  <c:v>360000</c:v>
                </c:pt>
                <c:pt idx="3334">
                  <c:v>500000</c:v>
                </c:pt>
                <c:pt idx="3335">
                  <c:v>1555000</c:v>
                </c:pt>
                <c:pt idx="3336">
                  <c:v>112000</c:v>
                </c:pt>
                <c:pt idx="3337">
                  <c:v>280000</c:v>
                </c:pt>
                <c:pt idx="3338">
                  <c:v>96000</c:v>
                </c:pt>
                <c:pt idx="3339">
                  <c:v>415000</c:v>
                </c:pt>
                <c:pt idx="3340">
                  <c:v>540000</c:v>
                </c:pt>
                <c:pt idx="3341">
                  <c:v>130000</c:v>
                </c:pt>
                <c:pt idx="3342">
                  <c:v>57000</c:v>
                </c:pt>
                <c:pt idx="3343">
                  <c:v>235000</c:v>
                </c:pt>
                <c:pt idx="3344">
                  <c:v>242900</c:v>
                </c:pt>
                <c:pt idx="3345">
                  <c:v>49000</c:v>
                </c:pt>
                <c:pt idx="3346">
                  <c:v>415000</c:v>
                </c:pt>
                <c:pt idx="3347">
                  <c:v>430000</c:v>
                </c:pt>
                <c:pt idx="3348">
                  <c:v>775000</c:v>
                </c:pt>
                <c:pt idx="3349">
                  <c:v>1025800</c:v>
                </c:pt>
                <c:pt idx="3350">
                  <c:v>95876</c:v>
                </c:pt>
                <c:pt idx="3351">
                  <c:v>435000</c:v>
                </c:pt>
                <c:pt idx="3352">
                  <c:v>169900</c:v>
                </c:pt>
                <c:pt idx="3353">
                  <c:v>28000</c:v>
                </c:pt>
                <c:pt idx="3354">
                  <c:v>160000</c:v>
                </c:pt>
                <c:pt idx="3355">
                  <c:v>725000</c:v>
                </c:pt>
                <c:pt idx="3356">
                  <c:v>650000</c:v>
                </c:pt>
                <c:pt idx="3357">
                  <c:v>170000</c:v>
                </c:pt>
                <c:pt idx="3358">
                  <c:v>960000</c:v>
                </c:pt>
                <c:pt idx="3359">
                  <c:v>104000</c:v>
                </c:pt>
                <c:pt idx="3360">
                  <c:v>900000</c:v>
                </c:pt>
                <c:pt idx="3361">
                  <c:v>403000</c:v>
                </c:pt>
                <c:pt idx="3362">
                  <c:v>600000</c:v>
                </c:pt>
                <c:pt idx="3363">
                  <c:v>25500</c:v>
                </c:pt>
                <c:pt idx="3364">
                  <c:v>303000</c:v>
                </c:pt>
                <c:pt idx="3365">
                  <c:v>84000</c:v>
                </c:pt>
                <c:pt idx="3366">
                  <c:v>212500</c:v>
                </c:pt>
                <c:pt idx="3367">
                  <c:v>73223</c:v>
                </c:pt>
                <c:pt idx="3368">
                  <c:v>150000</c:v>
                </c:pt>
                <c:pt idx="3369">
                  <c:v>24000</c:v>
                </c:pt>
                <c:pt idx="3370">
                  <c:v>605000</c:v>
                </c:pt>
                <c:pt idx="3371">
                  <c:v>724000</c:v>
                </c:pt>
                <c:pt idx="3372">
                  <c:v>605000</c:v>
                </c:pt>
                <c:pt idx="3373">
                  <c:v>79500</c:v>
                </c:pt>
                <c:pt idx="3374">
                  <c:v>159900</c:v>
                </c:pt>
                <c:pt idx="3375">
                  <c:v>199000</c:v>
                </c:pt>
                <c:pt idx="3376">
                  <c:v>430000</c:v>
                </c:pt>
                <c:pt idx="3377">
                  <c:v>517500</c:v>
                </c:pt>
                <c:pt idx="3378">
                  <c:v>305000</c:v>
                </c:pt>
                <c:pt idx="3379">
                  <c:v>975000</c:v>
                </c:pt>
                <c:pt idx="3380">
                  <c:v>43500</c:v>
                </c:pt>
                <c:pt idx="3381">
                  <c:v>352500</c:v>
                </c:pt>
                <c:pt idx="3382">
                  <c:v>545000</c:v>
                </c:pt>
                <c:pt idx="3383">
                  <c:v>458792</c:v>
                </c:pt>
                <c:pt idx="3384">
                  <c:v>192000</c:v>
                </c:pt>
                <c:pt idx="3385">
                  <c:v>335000</c:v>
                </c:pt>
                <c:pt idx="3386">
                  <c:v>160000</c:v>
                </c:pt>
                <c:pt idx="3387">
                  <c:v>275000</c:v>
                </c:pt>
                <c:pt idx="3388">
                  <c:v>150000</c:v>
                </c:pt>
                <c:pt idx="3389">
                  <c:v>125000</c:v>
                </c:pt>
                <c:pt idx="3390">
                  <c:v>45500</c:v>
                </c:pt>
                <c:pt idx="3391">
                  <c:v>675000</c:v>
                </c:pt>
                <c:pt idx="3392">
                  <c:v>475000</c:v>
                </c:pt>
                <c:pt idx="3393">
                  <c:v>45000</c:v>
                </c:pt>
                <c:pt idx="3394">
                  <c:v>299000</c:v>
                </c:pt>
                <c:pt idx="3395">
                  <c:v>220000</c:v>
                </c:pt>
                <c:pt idx="3396">
                  <c:v>275000</c:v>
                </c:pt>
                <c:pt idx="3397">
                  <c:v>18000</c:v>
                </c:pt>
                <c:pt idx="3398">
                  <c:v>275000</c:v>
                </c:pt>
                <c:pt idx="3399">
                  <c:v>600000</c:v>
                </c:pt>
                <c:pt idx="3400">
                  <c:v>635000</c:v>
                </c:pt>
                <c:pt idx="3401">
                  <c:v>1650000</c:v>
                </c:pt>
                <c:pt idx="3402">
                  <c:v>665000</c:v>
                </c:pt>
                <c:pt idx="3403">
                  <c:v>128000</c:v>
                </c:pt>
                <c:pt idx="3404">
                  <c:v>367000</c:v>
                </c:pt>
                <c:pt idx="3405">
                  <c:v>12000</c:v>
                </c:pt>
                <c:pt idx="3406">
                  <c:v>560000</c:v>
                </c:pt>
                <c:pt idx="3407">
                  <c:v>232000</c:v>
                </c:pt>
                <c:pt idx="3408">
                  <c:v>735000</c:v>
                </c:pt>
                <c:pt idx="3409">
                  <c:v>405000</c:v>
                </c:pt>
                <c:pt idx="3410">
                  <c:v>522000</c:v>
                </c:pt>
                <c:pt idx="3411">
                  <c:v>510000</c:v>
                </c:pt>
                <c:pt idx="3412">
                  <c:v>325000</c:v>
                </c:pt>
                <c:pt idx="3413">
                  <c:v>118500</c:v>
                </c:pt>
                <c:pt idx="3414">
                  <c:v>575000</c:v>
                </c:pt>
                <c:pt idx="3415">
                  <c:v>750000</c:v>
                </c:pt>
                <c:pt idx="3416">
                  <c:v>151500</c:v>
                </c:pt>
                <c:pt idx="3417">
                  <c:v>440000</c:v>
                </c:pt>
                <c:pt idx="3418">
                  <c:v>305000</c:v>
                </c:pt>
                <c:pt idx="3419">
                  <c:v>27000</c:v>
                </c:pt>
                <c:pt idx="3420">
                  <c:v>450000</c:v>
                </c:pt>
                <c:pt idx="3421">
                  <c:v>4825000</c:v>
                </c:pt>
                <c:pt idx="3422">
                  <c:v>85000</c:v>
                </c:pt>
                <c:pt idx="3423">
                  <c:v>83200</c:v>
                </c:pt>
                <c:pt idx="3424">
                  <c:v>450000</c:v>
                </c:pt>
                <c:pt idx="3425">
                  <c:v>145000</c:v>
                </c:pt>
                <c:pt idx="3426">
                  <c:v>533750</c:v>
                </c:pt>
                <c:pt idx="3427">
                  <c:v>668000</c:v>
                </c:pt>
                <c:pt idx="3428">
                  <c:v>596000</c:v>
                </c:pt>
                <c:pt idx="3429">
                  <c:v>717500</c:v>
                </c:pt>
                <c:pt idx="3430">
                  <c:v>525000</c:v>
                </c:pt>
                <c:pt idx="3431">
                  <c:v>475000</c:v>
                </c:pt>
                <c:pt idx="3432">
                  <c:v>302500</c:v>
                </c:pt>
                <c:pt idx="3433">
                  <c:v>589000</c:v>
                </c:pt>
                <c:pt idx="3434">
                  <c:v>760000</c:v>
                </c:pt>
                <c:pt idx="3435">
                  <c:v>365000</c:v>
                </c:pt>
                <c:pt idx="3436">
                  <c:v>409900</c:v>
                </c:pt>
                <c:pt idx="3437">
                  <c:v>792000</c:v>
                </c:pt>
                <c:pt idx="3438">
                  <c:v>27000</c:v>
                </c:pt>
                <c:pt idx="3439">
                  <c:v>43000</c:v>
                </c:pt>
                <c:pt idx="3440">
                  <c:v>575000</c:v>
                </c:pt>
                <c:pt idx="3441">
                  <c:v>160000</c:v>
                </c:pt>
                <c:pt idx="3442">
                  <c:v>215000</c:v>
                </c:pt>
                <c:pt idx="3443">
                  <c:v>347500</c:v>
                </c:pt>
                <c:pt idx="3444">
                  <c:v>515000</c:v>
                </c:pt>
                <c:pt idx="3445">
                  <c:v>117000</c:v>
                </c:pt>
                <c:pt idx="3446">
                  <c:v>177000</c:v>
                </c:pt>
                <c:pt idx="3447">
                  <c:v>72341</c:v>
                </c:pt>
                <c:pt idx="3448">
                  <c:v>194000</c:v>
                </c:pt>
                <c:pt idx="3449">
                  <c:v>581025</c:v>
                </c:pt>
                <c:pt idx="3450">
                  <c:v>135000</c:v>
                </c:pt>
                <c:pt idx="3451">
                  <c:v>626000</c:v>
                </c:pt>
                <c:pt idx="3452">
                  <c:v>310000</c:v>
                </c:pt>
                <c:pt idx="3453">
                  <c:v>182500</c:v>
                </c:pt>
                <c:pt idx="3454">
                  <c:v>64600</c:v>
                </c:pt>
                <c:pt idx="3455">
                  <c:v>59000</c:v>
                </c:pt>
                <c:pt idx="3456">
                  <c:v>412500</c:v>
                </c:pt>
                <c:pt idx="3457">
                  <c:v>155000</c:v>
                </c:pt>
                <c:pt idx="3458">
                  <c:v>340500</c:v>
                </c:pt>
                <c:pt idx="3459">
                  <c:v>159500</c:v>
                </c:pt>
                <c:pt idx="3460">
                  <c:v>385000</c:v>
                </c:pt>
                <c:pt idx="3461">
                  <c:v>465000</c:v>
                </c:pt>
                <c:pt idx="3462">
                  <c:v>30000</c:v>
                </c:pt>
                <c:pt idx="3463">
                  <c:v>160000</c:v>
                </c:pt>
                <c:pt idx="3464">
                  <c:v>385000</c:v>
                </c:pt>
                <c:pt idx="3465">
                  <c:v>420000</c:v>
                </c:pt>
                <c:pt idx="3466">
                  <c:v>545000</c:v>
                </c:pt>
                <c:pt idx="3467">
                  <c:v>222075</c:v>
                </c:pt>
                <c:pt idx="3468">
                  <c:v>108000</c:v>
                </c:pt>
                <c:pt idx="3469">
                  <c:v>138500</c:v>
                </c:pt>
                <c:pt idx="3470">
                  <c:v>529000</c:v>
                </c:pt>
                <c:pt idx="3471">
                  <c:v>722500</c:v>
                </c:pt>
                <c:pt idx="3472">
                  <c:v>330500</c:v>
                </c:pt>
                <c:pt idx="3473">
                  <c:v>765000</c:v>
                </c:pt>
                <c:pt idx="3474">
                  <c:v>129500</c:v>
                </c:pt>
                <c:pt idx="3475">
                  <c:v>392000</c:v>
                </c:pt>
                <c:pt idx="3476">
                  <c:v>354000</c:v>
                </c:pt>
                <c:pt idx="3477">
                  <c:v>422500</c:v>
                </c:pt>
                <c:pt idx="3478">
                  <c:v>150500</c:v>
                </c:pt>
                <c:pt idx="3479">
                  <c:v>20000</c:v>
                </c:pt>
                <c:pt idx="3480">
                  <c:v>125000</c:v>
                </c:pt>
                <c:pt idx="3481">
                  <c:v>80500</c:v>
                </c:pt>
                <c:pt idx="3482">
                  <c:v>745000</c:v>
                </c:pt>
                <c:pt idx="3483">
                  <c:v>910000</c:v>
                </c:pt>
                <c:pt idx="3484">
                  <c:v>250000</c:v>
                </c:pt>
                <c:pt idx="3485">
                  <c:v>703000</c:v>
                </c:pt>
                <c:pt idx="3486">
                  <c:v>675000</c:v>
                </c:pt>
                <c:pt idx="3487">
                  <c:v>175200</c:v>
                </c:pt>
                <c:pt idx="3488">
                  <c:v>375000</c:v>
                </c:pt>
                <c:pt idx="3489">
                  <c:v>230000</c:v>
                </c:pt>
                <c:pt idx="3490">
                  <c:v>125000</c:v>
                </c:pt>
                <c:pt idx="3491">
                  <c:v>42387</c:v>
                </c:pt>
                <c:pt idx="3492">
                  <c:v>237500</c:v>
                </c:pt>
                <c:pt idx="3493">
                  <c:v>302500</c:v>
                </c:pt>
                <c:pt idx="3494">
                  <c:v>104000</c:v>
                </c:pt>
                <c:pt idx="3495">
                  <c:v>357000</c:v>
                </c:pt>
                <c:pt idx="3496">
                  <c:v>645000</c:v>
                </c:pt>
                <c:pt idx="3497">
                  <c:v>80000</c:v>
                </c:pt>
                <c:pt idx="3498">
                  <c:v>380000</c:v>
                </c:pt>
                <c:pt idx="3499">
                  <c:v>169000</c:v>
                </c:pt>
                <c:pt idx="3500">
                  <c:v>330000</c:v>
                </c:pt>
                <c:pt idx="3501">
                  <c:v>700000</c:v>
                </c:pt>
                <c:pt idx="3502">
                  <c:v>160500</c:v>
                </c:pt>
                <c:pt idx="3503">
                  <c:v>56175</c:v>
                </c:pt>
                <c:pt idx="3504">
                  <c:v>106000</c:v>
                </c:pt>
                <c:pt idx="3505">
                  <c:v>428500</c:v>
                </c:pt>
                <c:pt idx="3506">
                  <c:v>268000</c:v>
                </c:pt>
                <c:pt idx="3507">
                  <c:v>235000</c:v>
                </c:pt>
                <c:pt idx="3508">
                  <c:v>165800</c:v>
                </c:pt>
                <c:pt idx="3509">
                  <c:v>538350</c:v>
                </c:pt>
                <c:pt idx="3510">
                  <c:v>500000</c:v>
                </c:pt>
                <c:pt idx="3511">
                  <c:v>780000</c:v>
                </c:pt>
                <c:pt idx="3512">
                  <c:v>329000</c:v>
                </c:pt>
                <c:pt idx="3513">
                  <c:v>625000</c:v>
                </c:pt>
                <c:pt idx="3514">
                  <c:v>1065000</c:v>
                </c:pt>
                <c:pt idx="3515">
                  <c:v>255000</c:v>
                </c:pt>
                <c:pt idx="3516">
                  <c:v>35000</c:v>
                </c:pt>
                <c:pt idx="3517">
                  <c:v>95000</c:v>
                </c:pt>
                <c:pt idx="3518">
                  <c:v>456000</c:v>
                </c:pt>
                <c:pt idx="3519">
                  <c:v>2100000</c:v>
                </c:pt>
                <c:pt idx="3520">
                  <c:v>855000</c:v>
                </c:pt>
                <c:pt idx="3521">
                  <c:v>91000</c:v>
                </c:pt>
                <c:pt idx="3522">
                  <c:v>66150</c:v>
                </c:pt>
                <c:pt idx="3523">
                  <c:v>65000</c:v>
                </c:pt>
                <c:pt idx="3524">
                  <c:v>160000</c:v>
                </c:pt>
                <c:pt idx="3525">
                  <c:v>93000</c:v>
                </c:pt>
                <c:pt idx="3526">
                  <c:v>31500</c:v>
                </c:pt>
                <c:pt idx="3527">
                  <c:v>290000</c:v>
                </c:pt>
                <c:pt idx="3528">
                  <c:v>112000</c:v>
                </c:pt>
                <c:pt idx="3529">
                  <c:v>55000</c:v>
                </c:pt>
                <c:pt idx="3530">
                  <c:v>1375000</c:v>
                </c:pt>
                <c:pt idx="3531">
                  <c:v>1260000</c:v>
                </c:pt>
                <c:pt idx="3532">
                  <c:v>317000</c:v>
                </c:pt>
                <c:pt idx="3533">
                  <c:v>282000</c:v>
                </c:pt>
                <c:pt idx="3534">
                  <c:v>85000</c:v>
                </c:pt>
                <c:pt idx="3535">
                  <c:v>315000</c:v>
                </c:pt>
                <c:pt idx="3536">
                  <c:v>455000</c:v>
                </c:pt>
                <c:pt idx="3537">
                  <c:v>50500</c:v>
                </c:pt>
                <c:pt idx="3538">
                  <c:v>45000</c:v>
                </c:pt>
                <c:pt idx="3539">
                  <c:v>335000</c:v>
                </c:pt>
                <c:pt idx="3540">
                  <c:v>380000</c:v>
                </c:pt>
                <c:pt idx="3541">
                  <c:v>435000</c:v>
                </c:pt>
                <c:pt idx="3542">
                  <c:v>81600</c:v>
                </c:pt>
                <c:pt idx="3543">
                  <c:v>120000</c:v>
                </c:pt>
                <c:pt idx="3544">
                  <c:v>320000</c:v>
                </c:pt>
                <c:pt idx="3545">
                  <c:v>50350</c:v>
                </c:pt>
                <c:pt idx="3546">
                  <c:v>686000</c:v>
                </c:pt>
                <c:pt idx="3547">
                  <c:v>480000</c:v>
                </c:pt>
                <c:pt idx="3548">
                  <c:v>316000</c:v>
                </c:pt>
                <c:pt idx="3549">
                  <c:v>452000</c:v>
                </c:pt>
                <c:pt idx="3550">
                  <c:v>445000</c:v>
                </c:pt>
                <c:pt idx="3551">
                  <c:v>62500</c:v>
                </c:pt>
                <c:pt idx="3552">
                  <c:v>555000</c:v>
                </c:pt>
                <c:pt idx="3553">
                  <c:v>30000</c:v>
                </c:pt>
                <c:pt idx="3554">
                  <c:v>236000</c:v>
                </c:pt>
                <c:pt idx="3555">
                  <c:v>93000</c:v>
                </c:pt>
                <c:pt idx="3556">
                  <c:v>120000</c:v>
                </c:pt>
                <c:pt idx="3557">
                  <c:v>470000</c:v>
                </c:pt>
                <c:pt idx="3558">
                  <c:v>46000</c:v>
                </c:pt>
                <c:pt idx="3559">
                  <c:v>169000</c:v>
                </c:pt>
                <c:pt idx="3560">
                  <c:v>189900</c:v>
                </c:pt>
                <c:pt idx="3561">
                  <c:v>595000</c:v>
                </c:pt>
                <c:pt idx="3562">
                  <c:v>1085000</c:v>
                </c:pt>
                <c:pt idx="3563">
                  <c:v>133000</c:v>
                </c:pt>
                <c:pt idx="3564">
                  <c:v>1715000</c:v>
                </c:pt>
                <c:pt idx="3565">
                  <c:v>375000</c:v>
                </c:pt>
                <c:pt idx="3566">
                  <c:v>1630000</c:v>
                </c:pt>
                <c:pt idx="3567">
                  <c:v>395000</c:v>
                </c:pt>
                <c:pt idx="3568">
                  <c:v>825000</c:v>
                </c:pt>
                <c:pt idx="3569">
                  <c:v>900000</c:v>
                </c:pt>
                <c:pt idx="3570">
                  <c:v>1085000</c:v>
                </c:pt>
                <c:pt idx="3571">
                  <c:v>558125</c:v>
                </c:pt>
                <c:pt idx="3572">
                  <c:v>137500</c:v>
                </c:pt>
                <c:pt idx="3573">
                  <c:v>789000</c:v>
                </c:pt>
                <c:pt idx="3574">
                  <c:v>200000</c:v>
                </c:pt>
                <c:pt idx="3575">
                  <c:v>450000</c:v>
                </c:pt>
                <c:pt idx="3576">
                  <c:v>1838520</c:v>
                </c:pt>
                <c:pt idx="3577">
                  <c:v>285000</c:v>
                </c:pt>
                <c:pt idx="3578">
                  <c:v>4350000</c:v>
                </c:pt>
                <c:pt idx="3579">
                  <c:v>575000</c:v>
                </c:pt>
                <c:pt idx="3580">
                  <c:v>6500</c:v>
                </c:pt>
                <c:pt idx="3581">
                  <c:v>165000</c:v>
                </c:pt>
                <c:pt idx="3582">
                  <c:v>266000</c:v>
                </c:pt>
                <c:pt idx="3583">
                  <c:v>44000</c:v>
                </c:pt>
                <c:pt idx="3584">
                  <c:v>420000</c:v>
                </c:pt>
                <c:pt idx="3585">
                  <c:v>160000</c:v>
                </c:pt>
                <c:pt idx="3586">
                  <c:v>102000</c:v>
                </c:pt>
                <c:pt idx="3587">
                  <c:v>83660</c:v>
                </c:pt>
                <c:pt idx="3588">
                  <c:v>840000</c:v>
                </c:pt>
                <c:pt idx="3589">
                  <c:v>220000</c:v>
                </c:pt>
                <c:pt idx="3590">
                  <c:v>170000</c:v>
                </c:pt>
                <c:pt idx="3591">
                  <c:v>570000</c:v>
                </c:pt>
                <c:pt idx="3592">
                  <c:v>405000</c:v>
                </c:pt>
                <c:pt idx="3593">
                  <c:v>230000</c:v>
                </c:pt>
                <c:pt idx="3594">
                  <c:v>747500</c:v>
                </c:pt>
                <c:pt idx="3595">
                  <c:v>80001</c:v>
                </c:pt>
                <c:pt idx="3596">
                  <c:v>90000</c:v>
                </c:pt>
                <c:pt idx="3597">
                  <c:v>550000</c:v>
                </c:pt>
                <c:pt idx="3598">
                  <c:v>470000</c:v>
                </c:pt>
                <c:pt idx="3599">
                  <c:v>975500</c:v>
                </c:pt>
                <c:pt idx="3600">
                  <c:v>55000</c:v>
                </c:pt>
                <c:pt idx="3601">
                  <c:v>3775000</c:v>
                </c:pt>
                <c:pt idx="3602">
                  <c:v>201500</c:v>
                </c:pt>
                <c:pt idx="3603">
                  <c:v>715000</c:v>
                </c:pt>
                <c:pt idx="3604">
                  <c:v>764000</c:v>
                </c:pt>
                <c:pt idx="3605">
                  <c:v>412000</c:v>
                </c:pt>
                <c:pt idx="3606">
                  <c:v>479000</c:v>
                </c:pt>
                <c:pt idx="3607">
                  <c:v>145000</c:v>
                </c:pt>
                <c:pt idx="3608">
                  <c:v>348000</c:v>
                </c:pt>
                <c:pt idx="3609">
                  <c:v>1350000</c:v>
                </c:pt>
                <c:pt idx="3610">
                  <c:v>487000</c:v>
                </c:pt>
                <c:pt idx="3611">
                  <c:v>71000</c:v>
                </c:pt>
                <c:pt idx="3612">
                  <c:v>55000</c:v>
                </c:pt>
                <c:pt idx="3613">
                  <c:v>83000</c:v>
                </c:pt>
                <c:pt idx="3614">
                  <c:v>1550000</c:v>
                </c:pt>
                <c:pt idx="3615">
                  <c:v>158900</c:v>
                </c:pt>
                <c:pt idx="3616">
                  <c:v>31633</c:v>
                </c:pt>
                <c:pt idx="3617">
                  <c:v>737500</c:v>
                </c:pt>
                <c:pt idx="3618">
                  <c:v>217875</c:v>
                </c:pt>
                <c:pt idx="3619">
                  <c:v>385000</c:v>
                </c:pt>
                <c:pt idx="3620">
                  <c:v>580000</c:v>
                </c:pt>
                <c:pt idx="3621">
                  <c:v>835000</c:v>
                </c:pt>
                <c:pt idx="3622">
                  <c:v>163000</c:v>
                </c:pt>
                <c:pt idx="3623">
                  <c:v>605000</c:v>
                </c:pt>
                <c:pt idx="3624">
                  <c:v>50000</c:v>
                </c:pt>
                <c:pt idx="3625">
                  <c:v>150000</c:v>
                </c:pt>
                <c:pt idx="3626">
                  <c:v>4900000</c:v>
                </c:pt>
                <c:pt idx="3627">
                  <c:v>300000</c:v>
                </c:pt>
                <c:pt idx="3628">
                  <c:v>100000</c:v>
                </c:pt>
                <c:pt idx="3629">
                  <c:v>315000</c:v>
                </c:pt>
                <c:pt idx="3630">
                  <c:v>300000</c:v>
                </c:pt>
                <c:pt idx="3631">
                  <c:v>408000</c:v>
                </c:pt>
                <c:pt idx="3632">
                  <c:v>655000</c:v>
                </c:pt>
                <c:pt idx="3633">
                  <c:v>450000</c:v>
                </c:pt>
                <c:pt idx="3634">
                  <c:v>145000</c:v>
                </c:pt>
                <c:pt idx="3635">
                  <c:v>140000</c:v>
                </c:pt>
                <c:pt idx="3636">
                  <c:v>130000</c:v>
                </c:pt>
                <c:pt idx="3637">
                  <c:v>1900000</c:v>
                </c:pt>
                <c:pt idx="3638">
                  <c:v>6608</c:v>
                </c:pt>
                <c:pt idx="3639">
                  <c:v>118000</c:v>
                </c:pt>
                <c:pt idx="3640">
                  <c:v>141200</c:v>
                </c:pt>
                <c:pt idx="3641">
                  <c:v>350000</c:v>
                </c:pt>
                <c:pt idx="3642">
                  <c:v>335000</c:v>
                </c:pt>
                <c:pt idx="3643">
                  <c:v>98000</c:v>
                </c:pt>
                <c:pt idx="3644">
                  <c:v>317000</c:v>
                </c:pt>
                <c:pt idx="3645">
                  <c:v>1885000</c:v>
                </c:pt>
                <c:pt idx="3646">
                  <c:v>2315000</c:v>
                </c:pt>
                <c:pt idx="3647">
                  <c:v>382850</c:v>
                </c:pt>
                <c:pt idx="3648">
                  <c:v>3000000</c:v>
                </c:pt>
                <c:pt idx="3649">
                  <c:v>195000</c:v>
                </c:pt>
                <c:pt idx="3650">
                  <c:v>1065000</c:v>
                </c:pt>
                <c:pt idx="3651">
                  <c:v>1580000</c:v>
                </c:pt>
                <c:pt idx="3652">
                  <c:v>1725000</c:v>
                </c:pt>
                <c:pt idx="3653">
                  <c:v>940000</c:v>
                </c:pt>
                <c:pt idx="3654">
                  <c:v>120000</c:v>
                </c:pt>
                <c:pt idx="3655">
                  <c:v>570000</c:v>
                </c:pt>
                <c:pt idx="3656">
                  <c:v>195000</c:v>
                </c:pt>
                <c:pt idx="3657">
                  <c:v>525000</c:v>
                </c:pt>
                <c:pt idx="3658">
                  <c:v>254500</c:v>
                </c:pt>
                <c:pt idx="3659">
                  <c:v>183450</c:v>
                </c:pt>
                <c:pt idx="3660">
                  <c:v>250000</c:v>
                </c:pt>
                <c:pt idx="3661">
                  <c:v>1360000</c:v>
                </c:pt>
                <c:pt idx="3662">
                  <c:v>307000</c:v>
                </c:pt>
                <c:pt idx="3663">
                  <c:v>127900</c:v>
                </c:pt>
                <c:pt idx="3664">
                  <c:v>93500</c:v>
                </c:pt>
                <c:pt idx="3665">
                  <c:v>125000</c:v>
                </c:pt>
                <c:pt idx="3666">
                  <c:v>1020000</c:v>
                </c:pt>
                <c:pt idx="3667">
                  <c:v>548000</c:v>
                </c:pt>
                <c:pt idx="3668">
                  <c:v>589000</c:v>
                </c:pt>
                <c:pt idx="3669">
                  <c:v>590000</c:v>
                </c:pt>
                <c:pt idx="3670">
                  <c:v>245000</c:v>
                </c:pt>
                <c:pt idx="3671">
                  <c:v>237000</c:v>
                </c:pt>
                <c:pt idx="3672">
                  <c:v>80500</c:v>
                </c:pt>
                <c:pt idx="3673">
                  <c:v>475000</c:v>
                </c:pt>
                <c:pt idx="3674">
                  <c:v>110000</c:v>
                </c:pt>
                <c:pt idx="3675">
                  <c:v>395000</c:v>
                </c:pt>
                <c:pt idx="3676">
                  <c:v>325000</c:v>
                </c:pt>
                <c:pt idx="3677">
                  <c:v>1307500</c:v>
                </c:pt>
                <c:pt idx="3678">
                  <c:v>140000</c:v>
                </c:pt>
                <c:pt idx="3679">
                  <c:v>190000</c:v>
                </c:pt>
                <c:pt idx="3680">
                  <c:v>390000</c:v>
                </c:pt>
                <c:pt idx="3681">
                  <c:v>951000</c:v>
                </c:pt>
                <c:pt idx="3682">
                  <c:v>185000</c:v>
                </c:pt>
                <c:pt idx="3683">
                  <c:v>765000</c:v>
                </c:pt>
                <c:pt idx="3684">
                  <c:v>1275000</c:v>
                </c:pt>
                <c:pt idx="3685">
                  <c:v>150000</c:v>
                </c:pt>
                <c:pt idx="3686">
                  <c:v>392500</c:v>
                </c:pt>
                <c:pt idx="3687">
                  <c:v>137500</c:v>
                </c:pt>
                <c:pt idx="3688">
                  <c:v>3650000</c:v>
                </c:pt>
                <c:pt idx="3689">
                  <c:v>475000</c:v>
                </c:pt>
                <c:pt idx="3690">
                  <c:v>139999</c:v>
                </c:pt>
                <c:pt idx="3691">
                  <c:v>150000</c:v>
                </c:pt>
                <c:pt idx="3692">
                  <c:v>755000</c:v>
                </c:pt>
                <c:pt idx="3693">
                  <c:v>135000</c:v>
                </c:pt>
                <c:pt idx="3694">
                  <c:v>248000</c:v>
                </c:pt>
                <c:pt idx="3695">
                  <c:v>1375000</c:v>
                </c:pt>
                <c:pt idx="3696">
                  <c:v>550000</c:v>
                </c:pt>
                <c:pt idx="3697">
                  <c:v>165000</c:v>
                </c:pt>
                <c:pt idx="3698">
                  <c:v>305000</c:v>
                </c:pt>
                <c:pt idx="3699">
                  <c:v>940000</c:v>
                </c:pt>
                <c:pt idx="3700">
                  <c:v>65000</c:v>
                </c:pt>
                <c:pt idx="3701">
                  <c:v>3400000</c:v>
                </c:pt>
                <c:pt idx="3702">
                  <c:v>130101</c:v>
                </c:pt>
                <c:pt idx="3703">
                  <c:v>1695000</c:v>
                </c:pt>
                <c:pt idx="3704">
                  <c:v>905000</c:v>
                </c:pt>
                <c:pt idx="3705">
                  <c:v>400000</c:v>
                </c:pt>
                <c:pt idx="3706">
                  <c:v>40100</c:v>
                </c:pt>
                <c:pt idx="3707">
                  <c:v>127500</c:v>
                </c:pt>
                <c:pt idx="3708">
                  <c:v>310299</c:v>
                </c:pt>
                <c:pt idx="3709">
                  <c:v>1695000</c:v>
                </c:pt>
                <c:pt idx="3710">
                  <c:v>65000</c:v>
                </c:pt>
                <c:pt idx="3711">
                  <c:v>35000</c:v>
                </c:pt>
                <c:pt idx="3712">
                  <c:v>118000</c:v>
                </c:pt>
                <c:pt idx="3713">
                  <c:v>97000</c:v>
                </c:pt>
                <c:pt idx="3714">
                  <c:v>7000</c:v>
                </c:pt>
                <c:pt idx="3715">
                  <c:v>815000</c:v>
                </c:pt>
                <c:pt idx="3716">
                  <c:v>415000</c:v>
                </c:pt>
                <c:pt idx="3717">
                  <c:v>269000</c:v>
                </c:pt>
                <c:pt idx="3718">
                  <c:v>100800</c:v>
                </c:pt>
                <c:pt idx="3719">
                  <c:v>580000</c:v>
                </c:pt>
                <c:pt idx="3720">
                  <c:v>370000</c:v>
                </c:pt>
                <c:pt idx="3721">
                  <c:v>320000</c:v>
                </c:pt>
                <c:pt idx="3722">
                  <c:v>405000</c:v>
                </c:pt>
                <c:pt idx="3723">
                  <c:v>1850000</c:v>
                </c:pt>
                <c:pt idx="3724">
                  <c:v>240000</c:v>
                </c:pt>
                <c:pt idx="3725">
                  <c:v>148000</c:v>
                </c:pt>
                <c:pt idx="3726">
                  <c:v>642000</c:v>
                </c:pt>
                <c:pt idx="3727">
                  <c:v>615000</c:v>
                </c:pt>
                <c:pt idx="3728">
                  <c:v>159900</c:v>
                </c:pt>
                <c:pt idx="3729">
                  <c:v>495000</c:v>
                </c:pt>
                <c:pt idx="3730">
                  <c:v>110000</c:v>
                </c:pt>
                <c:pt idx="3731">
                  <c:v>530000</c:v>
                </c:pt>
                <c:pt idx="3732">
                  <c:v>525000</c:v>
                </c:pt>
                <c:pt idx="3733">
                  <c:v>60000</c:v>
                </c:pt>
                <c:pt idx="3734">
                  <c:v>245000</c:v>
                </c:pt>
                <c:pt idx="3735">
                  <c:v>620000</c:v>
                </c:pt>
                <c:pt idx="3736">
                  <c:v>610000</c:v>
                </c:pt>
                <c:pt idx="3737">
                  <c:v>55400</c:v>
                </c:pt>
                <c:pt idx="3738">
                  <c:v>90000</c:v>
                </c:pt>
                <c:pt idx="3739">
                  <c:v>160000</c:v>
                </c:pt>
                <c:pt idx="3740">
                  <c:v>617500</c:v>
                </c:pt>
                <c:pt idx="3741">
                  <c:v>925000</c:v>
                </c:pt>
                <c:pt idx="3742">
                  <c:v>200000</c:v>
                </c:pt>
                <c:pt idx="3743">
                  <c:v>1632500</c:v>
                </c:pt>
                <c:pt idx="3744">
                  <c:v>1050524</c:v>
                </c:pt>
                <c:pt idx="3745">
                  <c:v>845000</c:v>
                </c:pt>
                <c:pt idx="3746">
                  <c:v>550000</c:v>
                </c:pt>
                <c:pt idx="3747">
                  <c:v>135000</c:v>
                </c:pt>
                <c:pt idx="3748">
                  <c:v>1000000</c:v>
                </c:pt>
                <c:pt idx="3749">
                  <c:v>5620000</c:v>
                </c:pt>
                <c:pt idx="3750">
                  <c:v>43377</c:v>
                </c:pt>
                <c:pt idx="3751">
                  <c:v>763000</c:v>
                </c:pt>
                <c:pt idx="3752">
                  <c:v>680000</c:v>
                </c:pt>
                <c:pt idx="3753">
                  <c:v>174399</c:v>
                </c:pt>
                <c:pt idx="3754">
                  <c:v>215000</c:v>
                </c:pt>
                <c:pt idx="3755">
                  <c:v>2525000</c:v>
                </c:pt>
                <c:pt idx="3756">
                  <c:v>570000</c:v>
                </c:pt>
                <c:pt idx="3757">
                  <c:v>115000</c:v>
                </c:pt>
                <c:pt idx="3758">
                  <c:v>525000</c:v>
                </c:pt>
                <c:pt idx="3759">
                  <c:v>115815</c:v>
                </c:pt>
                <c:pt idx="3760">
                  <c:v>230000</c:v>
                </c:pt>
                <c:pt idx="3761">
                  <c:v>455000</c:v>
                </c:pt>
                <c:pt idx="3762">
                  <c:v>1300000</c:v>
                </c:pt>
                <c:pt idx="3763">
                  <c:v>1425000</c:v>
                </c:pt>
                <c:pt idx="3764">
                  <c:v>840000</c:v>
                </c:pt>
                <c:pt idx="3765">
                  <c:v>412500</c:v>
                </c:pt>
                <c:pt idx="3766">
                  <c:v>97000</c:v>
                </c:pt>
                <c:pt idx="3767">
                  <c:v>200000</c:v>
                </c:pt>
                <c:pt idx="3768">
                  <c:v>92000</c:v>
                </c:pt>
                <c:pt idx="3769">
                  <c:v>389000</c:v>
                </c:pt>
                <c:pt idx="3770">
                  <c:v>85000</c:v>
                </c:pt>
                <c:pt idx="3771">
                  <c:v>102100</c:v>
                </c:pt>
                <c:pt idx="3772">
                  <c:v>106500</c:v>
                </c:pt>
                <c:pt idx="3773">
                  <c:v>371000</c:v>
                </c:pt>
                <c:pt idx="3774">
                  <c:v>460000</c:v>
                </c:pt>
                <c:pt idx="3775">
                  <c:v>1075000</c:v>
                </c:pt>
                <c:pt idx="3776">
                  <c:v>114500</c:v>
                </c:pt>
                <c:pt idx="3777">
                  <c:v>415000</c:v>
                </c:pt>
                <c:pt idx="3778">
                  <c:v>620000</c:v>
                </c:pt>
                <c:pt idx="3779">
                  <c:v>112900</c:v>
                </c:pt>
                <c:pt idx="3780">
                  <c:v>106000</c:v>
                </c:pt>
                <c:pt idx="3781">
                  <c:v>125000</c:v>
                </c:pt>
                <c:pt idx="3782">
                  <c:v>60000</c:v>
                </c:pt>
                <c:pt idx="3783">
                  <c:v>1989000</c:v>
                </c:pt>
                <c:pt idx="3784">
                  <c:v>2710000</c:v>
                </c:pt>
                <c:pt idx="3785">
                  <c:v>441000</c:v>
                </c:pt>
                <c:pt idx="3786">
                  <c:v>510000</c:v>
                </c:pt>
                <c:pt idx="3787">
                  <c:v>512500</c:v>
                </c:pt>
                <c:pt idx="3788">
                  <c:v>106000</c:v>
                </c:pt>
                <c:pt idx="3789">
                  <c:v>430000</c:v>
                </c:pt>
                <c:pt idx="3790">
                  <c:v>190000</c:v>
                </c:pt>
                <c:pt idx="3791">
                  <c:v>975000</c:v>
                </c:pt>
                <c:pt idx="3792">
                  <c:v>475000</c:v>
                </c:pt>
                <c:pt idx="3793">
                  <c:v>234070</c:v>
                </c:pt>
                <c:pt idx="3794">
                  <c:v>990000</c:v>
                </c:pt>
                <c:pt idx="3795">
                  <c:v>106000</c:v>
                </c:pt>
                <c:pt idx="3796">
                  <c:v>1700000</c:v>
                </c:pt>
                <c:pt idx="3797">
                  <c:v>100000</c:v>
                </c:pt>
                <c:pt idx="3798">
                  <c:v>110000</c:v>
                </c:pt>
                <c:pt idx="3799">
                  <c:v>420000</c:v>
                </c:pt>
                <c:pt idx="3800">
                  <c:v>107000</c:v>
                </c:pt>
                <c:pt idx="3801">
                  <c:v>30000</c:v>
                </c:pt>
                <c:pt idx="3802">
                  <c:v>597000</c:v>
                </c:pt>
                <c:pt idx="3803">
                  <c:v>5800000</c:v>
                </c:pt>
                <c:pt idx="3804">
                  <c:v>891500</c:v>
                </c:pt>
                <c:pt idx="3805">
                  <c:v>195000</c:v>
                </c:pt>
                <c:pt idx="3806">
                  <c:v>77000</c:v>
                </c:pt>
                <c:pt idx="3807">
                  <c:v>802500</c:v>
                </c:pt>
                <c:pt idx="3808">
                  <c:v>16000</c:v>
                </c:pt>
                <c:pt idx="3809">
                  <c:v>522000</c:v>
                </c:pt>
                <c:pt idx="3810">
                  <c:v>175000</c:v>
                </c:pt>
                <c:pt idx="3811">
                  <c:v>952500</c:v>
                </c:pt>
                <c:pt idx="3812">
                  <c:v>93500</c:v>
                </c:pt>
                <c:pt idx="3813">
                  <c:v>639500</c:v>
                </c:pt>
                <c:pt idx="3814">
                  <c:v>1500000</c:v>
                </c:pt>
                <c:pt idx="3815">
                  <c:v>438000</c:v>
                </c:pt>
                <c:pt idx="3816">
                  <c:v>790000</c:v>
                </c:pt>
                <c:pt idx="3817">
                  <c:v>215000</c:v>
                </c:pt>
                <c:pt idx="3818">
                  <c:v>79900</c:v>
                </c:pt>
                <c:pt idx="3819">
                  <c:v>240000</c:v>
                </c:pt>
                <c:pt idx="3820">
                  <c:v>1120000</c:v>
                </c:pt>
                <c:pt idx="3821">
                  <c:v>478000</c:v>
                </c:pt>
                <c:pt idx="3822">
                  <c:v>427000</c:v>
                </c:pt>
                <c:pt idx="3823">
                  <c:v>380704</c:v>
                </c:pt>
                <c:pt idx="3824">
                  <c:v>1600000</c:v>
                </c:pt>
                <c:pt idx="3825">
                  <c:v>489500</c:v>
                </c:pt>
                <c:pt idx="3826">
                  <c:v>88000</c:v>
                </c:pt>
                <c:pt idx="3827">
                  <c:v>97000</c:v>
                </c:pt>
                <c:pt idx="3828">
                  <c:v>273000</c:v>
                </c:pt>
                <c:pt idx="3829">
                  <c:v>196000</c:v>
                </c:pt>
                <c:pt idx="3830">
                  <c:v>820000</c:v>
                </c:pt>
                <c:pt idx="3831">
                  <c:v>140000</c:v>
                </c:pt>
                <c:pt idx="3832">
                  <c:v>430000</c:v>
                </c:pt>
                <c:pt idx="3833">
                  <c:v>64000</c:v>
                </c:pt>
                <c:pt idx="3834">
                  <c:v>567500</c:v>
                </c:pt>
                <c:pt idx="3835">
                  <c:v>300000</c:v>
                </c:pt>
                <c:pt idx="3836">
                  <c:v>625000</c:v>
                </c:pt>
                <c:pt idx="3837">
                  <c:v>875000</c:v>
                </c:pt>
                <c:pt idx="3838">
                  <c:v>1050000</c:v>
                </c:pt>
                <c:pt idx="3839">
                  <c:v>74250</c:v>
                </c:pt>
                <c:pt idx="3840">
                  <c:v>545000</c:v>
                </c:pt>
                <c:pt idx="3841">
                  <c:v>177000</c:v>
                </c:pt>
                <c:pt idx="3842">
                  <c:v>1525000</c:v>
                </c:pt>
                <c:pt idx="3843">
                  <c:v>233000</c:v>
                </c:pt>
                <c:pt idx="3844">
                  <c:v>192225</c:v>
                </c:pt>
                <c:pt idx="3845">
                  <c:v>950000</c:v>
                </c:pt>
                <c:pt idx="3846">
                  <c:v>315000</c:v>
                </c:pt>
                <c:pt idx="3847">
                  <c:v>182000</c:v>
                </c:pt>
                <c:pt idx="3848">
                  <c:v>3100000</c:v>
                </c:pt>
                <c:pt idx="3849">
                  <c:v>520000</c:v>
                </c:pt>
                <c:pt idx="3850">
                  <c:v>450000</c:v>
                </c:pt>
                <c:pt idx="3851">
                  <c:v>44000</c:v>
                </c:pt>
                <c:pt idx="3852">
                  <c:v>197000</c:v>
                </c:pt>
                <c:pt idx="3853">
                  <c:v>295000</c:v>
                </c:pt>
                <c:pt idx="3854">
                  <c:v>116000</c:v>
                </c:pt>
                <c:pt idx="3855">
                  <c:v>118500</c:v>
                </c:pt>
                <c:pt idx="3856">
                  <c:v>149058</c:v>
                </c:pt>
                <c:pt idx="3857">
                  <c:v>16000</c:v>
                </c:pt>
                <c:pt idx="3858">
                  <c:v>685000</c:v>
                </c:pt>
                <c:pt idx="3859">
                  <c:v>137800</c:v>
                </c:pt>
                <c:pt idx="3860">
                  <c:v>3700000</c:v>
                </c:pt>
                <c:pt idx="3861">
                  <c:v>435000</c:v>
                </c:pt>
                <c:pt idx="3862">
                  <c:v>450000</c:v>
                </c:pt>
                <c:pt idx="3863">
                  <c:v>615000</c:v>
                </c:pt>
                <c:pt idx="3864">
                  <c:v>790000</c:v>
                </c:pt>
                <c:pt idx="3865">
                  <c:v>713000</c:v>
                </c:pt>
                <c:pt idx="3866">
                  <c:v>50000</c:v>
                </c:pt>
                <c:pt idx="3867">
                  <c:v>132500</c:v>
                </c:pt>
                <c:pt idx="3868">
                  <c:v>1610000</c:v>
                </c:pt>
                <c:pt idx="3869">
                  <c:v>2850000</c:v>
                </c:pt>
                <c:pt idx="3870">
                  <c:v>1010000</c:v>
                </c:pt>
                <c:pt idx="3871">
                  <c:v>341000</c:v>
                </c:pt>
                <c:pt idx="3872">
                  <c:v>1079000</c:v>
                </c:pt>
                <c:pt idx="3873">
                  <c:v>55000</c:v>
                </c:pt>
                <c:pt idx="3874">
                  <c:v>551000</c:v>
                </c:pt>
                <c:pt idx="3875">
                  <c:v>4200000</c:v>
                </c:pt>
                <c:pt idx="3876">
                  <c:v>1200000</c:v>
                </c:pt>
                <c:pt idx="3877">
                  <c:v>375000</c:v>
                </c:pt>
                <c:pt idx="3878">
                  <c:v>6775000</c:v>
                </c:pt>
                <c:pt idx="3879">
                  <c:v>1050000</c:v>
                </c:pt>
                <c:pt idx="3880">
                  <c:v>160000</c:v>
                </c:pt>
                <c:pt idx="3881">
                  <c:v>1717000</c:v>
                </c:pt>
                <c:pt idx="3882">
                  <c:v>825000</c:v>
                </c:pt>
                <c:pt idx="3883">
                  <c:v>535000</c:v>
                </c:pt>
                <c:pt idx="3884">
                  <c:v>1300000</c:v>
                </c:pt>
                <c:pt idx="3885">
                  <c:v>375500</c:v>
                </c:pt>
                <c:pt idx="3886">
                  <c:v>398000</c:v>
                </c:pt>
                <c:pt idx="3887">
                  <c:v>425000</c:v>
                </c:pt>
                <c:pt idx="3888">
                  <c:v>5800000</c:v>
                </c:pt>
                <c:pt idx="3889">
                  <c:v>66900</c:v>
                </c:pt>
                <c:pt idx="3890">
                  <c:v>80000</c:v>
                </c:pt>
                <c:pt idx="3891">
                  <c:v>460000</c:v>
                </c:pt>
                <c:pt idx="3892">
                  <c:v>615000</c:v>
                </c:pt>
                <c:pt idx="3893">
                  <c:v>519000</c:v>
                </c:pt>
                <c:pt idx="3894">
                  <c:v>975000</c:v>
                </c:pt>
                <c:pt idx="3895">
                  <c:v>4066000</c:v>
                </c:pt>
                <c:pt idx="3896">
                  <c:v>870000</c:v>
                </c:pt>
                <c:pt idx="3897">
                  <c:v>130000</c:v>
                </c:pt>
                <c:pt idx="3898">
                  <c:v>983000</c:v>
                </c:pt>
                <c:pt idx="3899">
                  <c:v>1275000</c:v>
                </c:pt>
                <c:pt idx="3900">
                  <c:v>800000</c:v>
                </c:pt>
                <c:pt idx="3901">
                  <c:v>327400</c:v>
                </c:pt>
                <c:pt idx="3902">
                  <c:v>120000</c:v>
                </c:pt>
                <c:pt idx="3903">
                  <c:v>439000</c:v>
                </c:pt>
                <c:pt idx="3904">
                  <c:v>586000</c:v>
                </c:pt>
                <c:pt idx="3905">
                  <c:v>3900000</c:v>
                </c:pt>
                <c:pt idx="3906">
                  <c:v>1110000</c:v>
                </c:pt>
                <c:pt idx="3907">
                  <c:v>765500</c:v>
                </c:pt>
                <c:pt idx="3908">
                  <c:v>695000</c:v>
                </c:pt>
                <c:pt idx="3909">
                  <c:v>3850000</c:v>
                </c:pt>
                <c:pt idx="3910">
                  <c:v>1000000</c:v>
                </c:pt>
                <c:pt idx="3911">
                  <c:v>870000</c:v>
                </c:pt>
                <c:pt idx="3912">
                  <c:v>665000</c:v>
                </c:pt>
                <c:pt idx="3913">
                  <c:v>332000</c:v>
                </c:pt>
                <c:pt idx="3914">
                  <c:v>340000</c:v>
                </c:pt>
                <c:pt idx="3915">
                  <c:v>2200000</c:v>
                </c:pt>
                <c:pt idx="3916">
                  <c:v>224900</c:v>
                </c:pt>
                <c:pt idx="3917">
                  <c:v>882000</c:v>
                </c:pt>
                <c:pt idx="3918">
                  <c:v>625000</c:v>
                </c:pt>
                <c:pt idx="3919">
                  <c:v>843375</c:v>
                </c:pt>
                <c:pt idx="3920">
                  <c:v>149900</c:v>
                </c:pt>
                <c:pt idx="3921">
                  <c:v>384000</c:v>
                </c:pt>
                <c:pt idx="3922">
                  <c:v>125000</c:v>
                </c:pt>
                <c:pt idx="3923">
                  <c:v>445000</c:v>
                </c:pt>
                <c:pt idx="3924">
                  <c:v>108000</c:v>
                </c:pt>
                <c:pt idx="3925">
                  <c:v>500000</c:v>
                </c:pt>
                <c:pt idx="3926">
                  <c:v>1725000</c:v>
                </c:pt>
                <c:pt idx="3927">
                  <c:v>475000</c:v>
                </c:pt>
                <c:pt idx="3928">
                  <c:v>751000</c:v>
                </c:pt>
                <c:pt idx="3929">
                  <c:v>420000</c:v>
                </c:pt>
                <c:pt idx="3930">
                  <c:v>2160000</c:v>
                </c:pt>
                <c:pt idx="3931">
                  <c:v>350000</c:v>
                </c:pt>
                <c:pt idx="3932">
                  <c:v>449000</c:v>
                </c:pt>
                <c:pt idx="3933">
                  <c:v>145000</c:v>
                </c:pt>
                <c:pt idx="3934">
                  <c:v>259000</c:v>
                </c:pt>
                <c:pt idx="3935">
                  <c:v>109000</c:v>
                </c:pt>
                <c:pt idx="3936">
                  <c:v>124900</c:v>
                </c:pt>
                <c:pt idx="3937">
                  <c:v>72000</c:v>
                </c:pt>
                <c:pt idx="3938">
                  <c:v>2600000</c:v>
                </c:pt>
                <c:pt idx="3939">
                  <c:v>512000</c:v>
                </c:pt>
                <c:pt idx="3940">
                  <c:v>329000</c:v>
                </c:pt>
                <c:pt idx="3941">
                  <c:v>239604</c:v>
                </c:pt>
                <c:pt idx="3942">
                  <c:v>785000</c:v>
                </c:pt>
                <c:pt idx="3943">
                  <c:v>4900000</c:v>
                </c:pt>
                <c:pt idx="3944">
                  <c:v>220000</c:v>
                </c:pt>
                <c:pt idx="3945">
                  <c:v>620000</c:v>
                </c:pt>
                <c:pt idx="3946">
                  <c:v>240000</c:v>
                </c:pt>
                <c:pt idx="3947">
                  <c:v>73000</c:v>
                </c:pt>
                <c:pt idx="3948">
                  <c:v>117775</c:v>
                </c:pt>
                <c:pt idx="3949">
                  <c:v>235000</c:v>
                </c:pt>
                <c:pt idx="3950">
                  <c:v>632500</c:v>
                </c:pt>
                <c:pt idx="3951">
                  <c:v>275000</c:v>
                </c:pt>
                <c:pt idx="3952">
                  <c:v>40000</c:v>
                </c:pt>
                <c:pt idx="3953">
                  <c:v>40000</c:v>
                </c:pt>
                <c:pt idx="3954">
                  <c:v>25500</c:v>
                </c:pt>
                <c:pt idx="3955">
                  <c:v>440000</c:v>
                </c:pt>
                <c:pt idx="3956">
                  <c:v>385000</c:v>
                </c:pt>
                <c:pt idx="3957">
                  <c:v>79500</c:v>
                </c:pt>
                <c:pt idx="3958">
                  <c:v>216500</c:v>
                </c:pt>
                <c:pt idx="3959">
                  <c:v>562000</c:v>
                </c:pt>
                <c:pt idx="3960">
                  <c:v>4275000</c:v>
                </c:pt>
                <c:pt idx="3961">
                  <c:v>630000</c:v>
                </c:pt>
                <c:pt idx="3962">
                  <c:v>584400</c:v>
                </c:pt>
                <c:pt idx="3963">
                  <c:v>136171</c:v>
                </c:pt>
                <c:pt idx="3964">
                  <c:v>142000</c:v>
                </c:pt>
                <c:pt idx="3965">
                  <c:v>171383</c:v>
                </c:pt>
                <c:pt idx="3966">
                  <c:v>75000</c:v>
                </c:pt>
                <c:pt idx="3967">
                  <c:v>625000</c:v>
                </c:pt>
                <c:pt idx="3968">
                  <c:v>169900</c:v>
                </c:pt>
                <c:pt idx="3969">
                  <c:v>325000</c:v>
                </c:pt>
                <c:pt idx="3970">
                  <c:v>38507</c:v>
                </c:pt>
                <c:pt idx="3971">
                  <c:v>1200000</c:v>
                </c:pt>
                <c:pt idx="3972">
                  <c:v>267000</c:v>
                </c:pt>
                <c:pt idx="3973">
                  <c:v>85000</c:v>
                </c:pt>
                <c:pt idx="3974">
                  <c:v>565000</c:v>
                </c:pt>
                <c:pt idx="3975">
                  <c:v>109900</c:v>
                </c:pt>
                <c:pt idx="3976">
                  <c:v>6650000</c:v>
                </c:pt>
                <c:pt idx="3977">
                  <c:v>365500</c:v>
                </c:pt>
                <c:pt idx="3978">
                  <c:v>27000</c:v>
                </c:pt>
                <c:pt idx="3979">
                  <c:v>95700</c:v>
                </c:pt>
                <c:pt idx="3980">
                  <c:v>100800</c:v>
                </c:pt>
                <c:pt idx="3981">
                  <c:v>730000</c:v>
                </c:pt>
                <c:pt idx="3982">
                  <c:v>550000</c:v>
                </c:pt>
                <c:pt idx="3983">
                  <c:v>2200000</c:v>
                </c:pt>
                <c:pt idx="3984">
                  <c:v>200000</c:v>
                </c:pt>
                <c:pt idx="3985">
                  <c:v>640000</c:v>
                </c:pt>
                <c:pt idx="3986">
                  <c:v>165000</c:v>
                </c:pt>
                <c:pt idx="3987">
                  <c:v>180000</c:v>
                </c:pt>
                <c:pt idx="3988">
                  <c:v>372000</c:v>
                </c:pt>
                <c:pt idx="3989">
                  <c:v>108000</c:v>
                </c:pt>
                <c:pt idx="3990">
                  <c:v>425500</c:v>
                </c:pt>
                <c:pt idx="3991">
                  <c:v>396147</c:v>
                </c:pt>
                <c:pt idx="3992">
                  <c:v>400000</c:v>
                </c:pt>
                <c:pt idx="3993">
                  <c:v>1335750</c:v>
                </c:pt>
                <c:pt idx="3994">
                  <c:v>475000</c:v>
                </c:pt>
                <c:pt idx="3995">
                  <c:v>1100000</c:v>
                </c:pt>
                <c:pt idx="3996">
                  <c:v>71000</c:v>
                </c:pt>
                <c:pt idx="3997">
                  <c:v>330000</c:v>
                </c:pt>
                <c:pt idx="3998">
                  <c:v>645000</c:v>
                </c:pt>
                <c:pt idx="3999">
                  <c:v>1485000</c:v>
                </c:pt>
                <c:pt idx="4000">
                  <c:v>179900</c:v>
                </c:pt>
                <c:pt idx="4001">
                  <c:v>70000</c:v>
                </c:pt>
                <c:pt idx="4002">
                  <c:v>450000</c:v>
                </c:pt>
                <c:pt idx="4003">
                  <c:v>35000</c:v>
                </c:pt>
                <c:pt idx="4004">
                  <c:v>185000</c:v>
                </c:pt>
                <c:pt idx="4005">
                  <c:v>560000</c:v>
                </c:pt>
                <c:pt idx="4006">
                  <c:v>75000</c:v>
                </c:pt>
                <c:pt idx="4007">
                  <c:v>90000</c:v>
                </c:pt>
                <c:pt idx="4008">
                  <c:v>400000</c:v>
                </c:pt>
                <c:pt idx="4009">
                  <c:v>15000</c:v>
                </c:pt>
                <c:pt idx="4010">
                  <c:v>650000</c:v>
                </c:pt>
                <c:pt idx="4011">
                  <c:v>820000</c:v>
                </c:pt>
                <c:pt idx="4012">
                  <c:v>160000</c:v>
                </c:pt>
                <c:pt idx="4013">
                  <c:v>15000</c:v>
                </c:pt>
                <c:pt idx="4014">
                  <c:v>1285000</c:v>
                </c:pt>
                <c:pt idx="4015">
                  <c:v>17000</c:v>
                </c:pt>
                <c:pt idx="4016">
                  <c:v>150000</c:v>
                </c:pt>
                <c:pt idx="4017">
                  <c:v>895000</c:v>
                </c:pt>
                <c:pt idx="4018">
                  <c:v>520000</c:v>
                </c:pt>
                <c:pt idx="4019">
                  <c:v>662000</c:v>
                </c:pt>
                <c:pt idx="4020">
                  <c:v>2080000</c:v>
                </c:pt>
                <c:pt idx="4021">
                  <c:v>601000</c:v>
                </c:pt>
                <c:pt idx="4022">
                  <c:v>340000</c:v>
                </c:pt>
                <c:pt idx="4023">
                  <c:v>493000</c:v>
                </c:pt>
                <c:pt idx="4024">
                  <c:v>230000</c:v>
                </c:pt>
                <c:pt idx="4025">
                  <c:v>45000</c:v>
                </c:pt>
                <c:pt idx="4026">
                  <c:v>800000</c:v>
                </c:pt>
                <c:pt idx="4027">
                  <c:v>100000</c:v>
                </c:pt>
                <c:pt idx="4028">
                  <c:v>1190000</c:v>
                </c:pt>
                <c:pt idx="4029">
                  <c:v>378000</c:v>
                </c:pt>
                <c:pt idx="4030">
                  <c:v>63100</c:v>
                </c:pt>
                <c:pt idx="4031">
                  <c:v>679000</c:v>
                </c:pt>
                <c:pt idx="4032">
                  <c:v>521000</c:v>
                </c:pt>
                <c:pt idx="4033">
                  <c:v>390000</c:v>
                </c:pt>
                <c:pt idx="4034">
                  <c:v>30000</c:v>
                </c:pt>
                <c:pt idx="4035">
                  <c:v>125000</c:v>
                </c:pt>
                <c:pt idx="4036">
                  <c:v>7125000</c:v>
                </c:pt>
                <c:pt idx="4037">
                  <c:v>1175000</c:v>
                </c:pt>
                <c:pt idx="4038">
                  <c:v>1605000</c:v>
                </c:pt>
                <c:pt idx="4039">
                  <c:v>342000</c:v>
                </c:pt>
                <c:pt idx="4040">
                  <c:v>2700000</c:v>
                </c:pt>
                <c:pt idx="4041">
                  <c:v>125000</c:v>
                </c:pt>
                <c:pt idx="4042">
                  <c:v>219000</c:v>
                </c:pt>
                <c:pt idx="4043">
                  <c:v>600000</c:v>
                </c:pt>
                <c:pt idx="4044">
                  <c:v>875000</c:v>
                </c:pt>
                <c:pt idx="4045">
                  <c:v>425000</c:v>
                </c:pt>
                <c:pt idx="4046">
                  <c:v>265000</c:v>
                </c:pt>
                <c:pt idx="4047">
                  <c:v>237500</c:v>
                </c:pt>
                <c:pt idx="4048">
                  <c:v>345000</c:v>
                </c:pt>
                <c:pt idx="4049">
                  <c:v>500000</c:v>
                </c:pt>
                <c:pt idx="4050">
                  <c:v>160250</c:v>
                </c:pt>
                <c:pt idx="4051">
                  <c:v>887000</c:v>
                </c:pt>
                <c:pt idx="4052">
                  <c:v>275000</c:v>
                </c:pt>
                <c:pt idx="4053">
                  <c:v>967500</c:v>
                </c:pt>
                <c:pt idx="4054">
                  <c:v>102901</c:v>
                </c:pt>
                <c:pt idx="4055">
                  <c:v>1570000</c:v>
                </c:pt>
                <c:pt idx="4056">
                  <c:v>460000</c:v>
                </c:pt>
                <c:pt idx="4057">
                  <c:v>489352</c:v>
                </c:pt>
                <c:pt idx="4058">
                  <c:v>785000</c:v>
                </c:pt>
                <c:pt idx="4059">
                  <c:v>100000</c:v>
                </c:pt>
                <c:pt idx="4060">
                  <c:v>119900</c:v>
                </c:pt>
                <c:pt idx="4061">
                  <c:v>347500</c:v>
                </c:pt>
                <c:pt idx="4062">
                  <c:v>190000</c:v>
                </c:pt>
                <c:pt idx="4063">
                  <c:v>509000</c:v>
                </c:pt>
                <c:pt idx="4064">
                  <c:v>229900</c:v>
                </c:pt>
                <c:pt idx="4065">
                  <c:v>73500</c:v>
                </c:pt>
                <c:pt idx="4066">
                  <c:v>155000</c:v>
                </c:pt>
                <c:pt idx="4067">
                  <c:v>900000</c:v>
                </c:pt>
                <c:pt idx="4068">
                  <c:v>195000</c:v>
                </c:pt>
                <c:pt idx="4069">
                  <c:v>285000</c:v>
                </c:pt>
                <c:pt idx="4070">
                  <c:v>169000</c:v>
                </c:pt>
                <c:pt idx="4071">
                  <c:v>131100</c:v>
                </c:pt>
                <c:pt idx="4072">
                  <c:v>270000</c:v>
                </c:pt>
                <c:pt idx="4073">
                  <c:v>180000</c:v>
                </c:pt>
                <c:pt idx="4074">
                  <c:v>300000</c:v>
                </c:pt>
                <c:pt idx="4075">
                  <c:v>227000</c:v>
                </c:pt>
                <c:pt idx="4076">
                  <c:v>385000</c:v>
                </c:pt>
                <c:pt idx="4077">
                  <c:v>1325000</c:v>
                </c:pt>
                <c:pt idx="4078">
                  <c:v>268000</c:v>
                </c:pt>
                <c:pt idx="4079">
                  <c:v>1200000</c:v>
                </c:pt>
                <c:pt idx="4080">
                  <c:v>5900000</c:v>
                </c:pt>
                <c:pt idx="4081">
                  <c:v>255000</c:v>
                </c:pt>
                <c:pt idx="4082">
                  <c:v>232000</c:v>
                </c:pt>
                <c:pt idx="4083">
                  <c:v>400000</c:v>
                </c:pt>
                <c:pt idx="4084">
                  <c:v>645000</c:v>
                </c:pt>
                <c:pt idx="4085">
                  <c:v>1850000</c:v>
                </c:pt>
                <c:pt idx="4086">
                  <c:v>450000</c:v>
                </c:pt>
                <c:pt idx="4087">
                  <c:v>318000</c:v>
                </c:pt>
                <c:pt idx="4088">
                  <c:v>330000</c:v>
                </c:pt>
                <c:pt idx="4089">
                  <c:v>165000</c:v>
                </c:pt>
                <c:pt idx="4090">
                  <c:v>205000</c:v>
                </c:pt>
                <c:pt idx="4091">
                  <c:v>548000</c:v>
                </c:pt>
                <c:pt idx="4092">
                  <c:v>5688200</c:v>
                </c:pt>
                <c:pt idx="4093">
                  <c:v>370000</c:v>
                </c:pt>
                <c:pt idx="4094">
                  <c:v>480000</c:v>
                </c:pt>
                <c:pt idx="4095">
                  <c:v>248000</c:v>
                </c:pt>
                <c:pt idx="4096">
                  <c:v>170000</c:v>
                </c:pt>
                <c:pt idx="4097">
                  <c:v>258000</c:v>
                </c:pt>
                <c:pt idx="4098">
                  <c:v>3200000</c:v>
                </c:pt>
                <c:pt idx="4099">
                  <c:v>60000</c:v>
                </c:pt>
                <c:pt idx="4100">
                  <c:v>482500</c:v>
                </c:pt>
                <c:pt idx="4101">
                  <c:v>223000</c:v>
                </c:pt>
                <c:pt idx="4102">
                  <c:v>169750</c:v>
                </c:pt>
                <c:pt idx="4103">
                  <c:v>153000</c:v>
                </c:pt>
                <c:pt idx="4104">
                  <c:v>1250000</c:v>
                </c:pt>
                <c:pt idx="4105">
                  <c:v>2675000</c:v>
                </c:pt>
                <c:pt idx="4106">
                  <c:v>275000</c:v>
                </c:pt>
                <c:pt idx="4107">
                  <c:v>370000</c:v>
                </c:pt>
                <c:pt idx="4108">
                  <c:v>1600000</c:v>
                </c:pt>
                <c:pt idx="4109">
                  <c:v>2200000</c:v>
                </c:pt>
                <c:pt idx="4110">
                  <c:v>399999</c:v>
                </c:pt>
                <c:pt idx="4111">
                  <c:v>120000</c:v>
                </c:pt>
                <c:pt idx="4112">
                  <c:v>725000</c:v>
                </c:pt>
                <c:pt idx="4113">
                  <c:v>215400</c:v>
                </c:pt>
                <c:pt idx="4114">
                  <c:v>327000</c:v>
                </c:pt>
                <c:pt idx="4115">
                  <c:v>215400</c:v>
                </c:pt>
                <c:pt idx="4116">
                  <c:v>880000</c:v>
                </c:pt>
                <c:pt idx="4117">
                  <c:v>269000</c:v>
                </c:pt>
                <c:pt idx="4118">
                  <c:v>97500</c:v>
                </c:pt>
                <c:pt idx="4119">
                  <c:v>397000</c:v>
                </c:pt>
                <c:pt idx="4120">
                  <c:v>208000</c:v>
                </c:pt>
                <c:pt idx="4121">
                  <c:v>1970000</c:v>
                </c:pt>
                <c:pt idx="4122">
                  <c:v>851568</c:v>
                </c:pt>
                <c:pt idx="4123">
                  <c:v>270000</c:v>
                </c:pt>
                <c:pt idx="4124">
                  <c:v>470000</c:v>
                </c:pt>
                <c:pt idx="4125">
                  <c:v>530000</c:v>
                </c:pt>
                <c:pt idx="4126">
                  <c:v>264000</c:v>
                </c:pt>
                <c:pt idx="4127">
                  <c:v>406667</c:v>
                </c:pt>
                <c:pt idx="4128">
                  <c:v>160000</c:v>
                </c:pt>
                <c:pt idx="4129">
                  <c:v>395000</c:v>
                </c:pt>
                <c:pt idx="4130">
                  <c:v>845000</c:v>
                </c:pt>
                <c:pt idx="4131">
                  <c:v>220000</c:v>
                </c:pt>
                <c:pt idx="4132">
                  <c:v>41000</c:v>
                </c:pt>
                <c:pt idx="4133">
                  <c:v>400000</c:v>
                </c:pt>
                <c:pt idx="4134">
                  <c:v>379000</c:v>
                </c:pt>
                <c:pt idx="4135">
                  <c:v>790000</c:v>
                </c:pt>
                <c:pt idx="4136">
                  <c:v>205000</c:v>
                </c:pt>
                <c:pt idx="4137">
                  <c:v>350000</c:v>
                </c:pt>
                <c:pt idx="4138">
                  <c:v>385000</c:v>
                </c:pt>
                <c:pt idx="4139">
                  <c:v>302500</c:v>
                </c:pt>
                <c:pt idx="4140">
                  <c:v>355000</c:v>
                </c:pt>
                <c:pt idx="4141">
                  <c:v>279900</c:v>
                </c:pt>
                <c:pt idx="4142">
                  <c:v>268000</c:v>
                </c:pt>
                <c:pt idx="4143">
                  <c:v>690000</c:v>
                </c:pt>
                <c:pt idx="4144">
                  <c:v>335000</c:v>
                </c:pt>
                <c:pt idx="4145">
                  <c:v>239200</c:v>
                </c:pt>
                <c:pt idx="4146">
                  <c:v>990000</c:v>
                </c:pt>
                <c:pt idx="4147">
                  <c:v>198000</c:v>
                </c:pt>
                <c:pt idx="4148">
                  <c:v>239900</c:v>
                </c:pt>
                <c:pt idx="4149">
                  <c:v>1700000</c:v>
                </c:pt>
                <c:pt idx="4150">
                  <c:v>89228</c:v>
                </c:pt>
                <c:pt idx="4151">
                  <c:v>120000</c:v>
                </c:pt>
                <c:pt idx="4152">
                  <c:v>1230000</c:v>
                </c:pt>
                <c:pt idx="4153">
                  <c:v>1955278</c:v>
                </c:pt>
                <c:pt idx="4154">
                  <c:v>525000</c:v>
                </c:pt>
                <c:pt idx="4155">
                  <c:v>345000</c:v>
                </c:pt>
                <c:pt idx="4156">
                  <c:v>380000</c:v>
                </c:pt>
                <c:pt idx="4157">
                  <c:v>5511000</c:v>
                </c:pt>
                <c:pt idx="4158">
                  <c:v>137550</c:v>
                </c:pt>
                <c:pt idx="4159">
                  <c:v>243500</c:v>
                </c:pt>
                <c:pt idx="4160">
                  <c:v>418000</c:v>
                </c:pt>
                <c:pt idx="4161">
                  <c:v>393500</c:v>
                </c:pt>
                <c:pt idx="4162">
                  <c:v>630000</c:v>
                </c:pt>
                <c:pt idx="4163">
                  <c:v>331000</c:v>
                </c:pt>
                <c:pt idx="4164">
                  <c:v>112513</c:v>
                </c:pt>
                <c:pt idx="4165">
                  <c:v>462000</c:v>
                </c:pt>
                <c:pt idx="4166">
                  <c:v>333247</c:v>
                </c:pt>
                <c:pt idx="4167">
                  <c:v>295000</c:v>
                </c:pt>
                <c:pt idx="4168">
                  <c:v>220000</c:v>
                </c:pt>
                <c:pt idx="4169">
                  <c:v>655000</c:v>
                </c:pt>
                <c:pt idx="4170">
                  <c:v>300000</c:v>
                </c:pt>
                <c:pt idx="4171">
                  <c:v>260000</c:v>
                </c:pt>
                <c:pt idx="4172">
                  <c:v>630700</c:v>
                </c:pt>
                <c:pt idx="4173">
                  <c:v>510000</c:v>
                </c:pt>
                <c:pt idx="4174">
                  <c:v>550000</c:v>
                </c:pt>
                <c:pt idx="4175">
                  <c:v>2000000</c:v>
                </c:pt>
                <c:pt idx="4176">
                  <c:v>1500000</c:v>
                </c:pt>
                <c:pt idx="4177">
                  <c:v>131000</c:v>
                </c:pt>
                <c:pt idx="4178">
                  <c:v>220000</c:v>
                </c:pt>
                <c:pt idx="4179">
                  <c:v>200000</c:v>
                </c:pt>
                <c:pt idx="4180">
                  <c:v>88250</c:v>
                </c:pt>
                <c:pt idx="4181">
                  <c:v>90000</c:v>
                </c:pt>
                <c:pt idx="4182">
                  <c:v>391100</c:v>
                </c:pt>
                <c:pt idx="4183">
                  <c:v>226700</c:v>
                </c:pt>
                <c:pt idx="4184">
                  <c:v>755000</c:v>
                </c:pt>
                <c:pt idx="4185">
                  <c:v>1196000</c:v>
                </c:pt>
                <c:pt idx="4186">
                  <c:v>2800000</c:v>
                </c:pt>
                <c:pt idx="4187">
                  <c:v>385000</c:v>
                </c:pt>
                <c:pt idx="4188">
                  <c:v>200000</c:v>
                </c:pt>
                <c:pt idx="4189">
                  <c:v>295000</c:v>
                </c:pt>
                <c:pt idx="4190">
                  <c:v>172000</c:v>
                </c:pt>
                <c:pt idx="4191">
                  <c:v>675000</c:v>
                </c:pt>
                <c:pt idx="4192">
                  <c:v>125000</c:v>
                </c:pt>
                <c:pt idx="4193">
                  <c:v>1355000</c:v>
                </c:pt>
                <c:pt idx="4194">
                  <c:v>1200000</c:v>
                </c:pt>
                <c:pt idx="4195">
                  <c:v>108000</c:v>
                </c:pt>
                <c:pt idx="4196">
                  <c:v>731000</c:v>
                </c:pt>
                <c:pt idx="4197">
                  <c:v>400000</c:v>
                </c:pt>
                <c:pt idx="4198">
                  <c:v>267000</c:v>
                </c:pt>
                <c:pt idx="4199">
                  <c:v>269900</c:v>
                </c:pt>
                <c:pt idx="4200">
                  <c:v>107500</c:v>
                </c:pt>
                <c:pt idx="4201">
                  <c:v>260000</c:v>
                </c:pt>
                <c:pt idx="4202">
                  <c:v>995000</c:v>
                </c:pt>
                <c:pt idx="4203">
                  <c:v>380000</c:v>
                </c:pt>
                <c:pt idx="4204">
                  <c:v>440000</c:v>
                </c:pt>
                <c:pt idx="4205">
                  <c:v>180000</c:v>
                </c:pt>
                <c:pt idx="4206">
                  <c:v>322000</c:v>
                </c:pt>
                <c:pt idx="4207">
                  <c:v>205000</c:v>
                </c:pt>
                <c:pt idx="4208">
                  <c:v>269000</c:v>
                </c:pt>
                <c:pt idx="4209">
                  <c:v>238000</c:v>
                </c:pt>
                <c:pt idx="4210">
                  <c:v>385000</c:v>
                </c:pt>
                <c:pt idx="4211">
                  <c:v>3500000</c:v>
                </c:pt>
                <c:pt idx="4212">
                  <c:v>432000</c:v>
                </c:pt>
                <c:pt idx="4213">
                  <c:v>1526000</c:v>
                </c:pt>
                <c:pt idx="4214">
                  <c:v>310800</c:v>
                </c:pt>
                <c:pt idx="4215">
                  <c:v>715000</c:v>
                </c:pt>
                <c:pt idx="4216">
                  <c:v>950000</c:v>
                </c:pt>
                <c:pt idx="4217">
                  <c:v>525000</c:v>
                </c:pt>
                <c:pt idx="4218">
                  <c:v>235500</c:v>
                </c:pt>
                <c:pt idx="4219">
                  <c:v>161500</c:v>
                </c:pt>
                <c:pt idx="4220">
                  <c:v>55375</c:v>
                </c:pt>
                <c:pt idx="4221">
                  <c:v>1006000</c:v>
                </c:pt>
                <c:pt idx="4222">
                  <c:v>375000</c:v>
                </c:pt>
                <c:pt idx="4223">
                  <c:v>1795000</c:v>
                </c:pt>
                <c:pt idx="4224">
                  <c:v>4800000</c:v>
                </c:pt>
                <c:pt idx="4225">
                  <c:v>131200</c:v>
                </c:pt>
                <c:pt idx="4226">
                  <c:v>1925000</c:v>
                </c:pt>
                <c:pt idx="4227">
                  <c:v>147500</c:v>
                </c:pt>
                <c:pt idx="4228">
                  <c:v>222549</c:v>
                </c:pt>
                <c:pt idx="4229">
                  <c:v>165000</c:v>
                </c:pt>
                <c:pt idx="4230">
                  <c:v>340000</c:v>
                </c:pt>
                <c:pt idx="4231">
                  <c:v>190000</c:v>
                </c:pt>
                <c:pt idx="4232">
                  <c:v>999000</c:v>
                </c:pt>
                <c:pt idx="4233">
                  <c:v>1225000</c:v>
                </c:pt>
                <c:pt idx="4234">
                  <c:v>580000</c:v>
                </c:pt>
                <c:pt idx="4235">
                  <c:v>563500</c:v>
                </c:pt>
                <c:pt idx="4236">
                  <c:v>300000</c:v>
                </c:pt>
                <c:pt idx="4237">
                  <c:v>1700000</c:v>
                </c:pt>
                <c:pt idx="4238">
                  <c:v>182000</c:v>
                </c:pt>
                <c:pt idx="4239">
                  <c:v>200000</c:v>
                </c:pt>
                <c:pt idx="4240">
                  <c:v>136500</c:v>
                </c:pt>
                <c:pt idx="4241">
                  <c:v>191099</c:v>
                </c:pt>
                <c:pt idx="4242">
                  <c:v>180000</c:v>
                </c:pt>
                <c:pt idx="4243">
                  <c:v>796500</c:v>
                </c:pt>
                <c:pt idx="4244">
                  <c:v>423500</c:v>
                </c:pt>
                <c:pt idx="4245">
                  <c:v>430000</c:v>
                </c:pt>
                <c:pt idx="4246">
                  <c:v>425500</c:v>
                </c:pt>
                <c:pt idx="4247">
                  <c:v>3100000</c:v>
                </c:pt>
                <c:pt idx="4248">
                  <c:v>625000</c:v>
                </c:pt>
                <c:pt idx="4249">
                  <c:v>930000</c:v>
                </c:pt>
                <c:pt idx="4250">
                  <c:v>426500</c:v>
                </c:pt>
                <c:pt idx="4251">
                  <c:v>325000</c:v>
                </c:pt>
                <c:pt idx="4252">
                  <c:v>390299</c:v>
                </c:pt>
                <c:pt idx="4253">
                  <c:v>547500</c:v>
                </c:pt>
                <c:pt idx="4254">
                  <c:v>75000</c:v>
                </c:pt>
                <c:pt idx="4255">
                  <c:v>1865000</c:v>
                </c:pt>
                <c:pt idx="4256">
                  <c:v>380000</c:v>
                </c:pt>
                <c:pt idx="4257">
                  <c:v>272000</c:v>
                </c:pt>
                <c:pt idx="4258">
                  <c:v>679900</c:v>
                </c:pt>
                <c:pt idx="4259">
                  <c:v>600000</c:v>
                </c:pt>
                <c:pt idx="4260">
                  <c:v>167000</c:v>
                </c:pt>
                <c:pt idx="4261">
                  <c:v>457500</c:v>
                </c:pt>
                <c:pt idx="4262">
                  <c:v>233000</c:v>
                </c:pt>
                <c:pt idx="4263">
                  <c:v>4250000</c:v>
                </c:pt>
                <c:pt idx="4264">
                  <c:v>640000</c:v>
                </c:pt>
                <c:pt idx="4265">
                  <c:v>240000</c:v>
                </c:pt>
                <c:pt idx="4266">
                  <c:v>2495000</c:v>
                </c:pt>
                <c:pt idx="4267">
                  <c:v>370000</c:v>
                </c:pt>
                <c:pt idx="4268">
                  <c:v>280000</c:v>
                </c:pt>
                <c:pt idx="4269">
                  <c:v>165000</c:v>
                </c:pt>
                <c:pt idx="4270">
                  <c:v>915000</c:v>
                </c:pt>
                <c:pt idx="4271">
                  <c:v>595000</c:v>
                </c:pt>
                <c:pt idx="4272">
                  <c:v>105000</c:v>
                </c:pt>
                <c:pt idx="4273">
                  <c:v>385000</c:v>
                </c:pt>
                <c:pt idx="4274">
                  <c:v>399000</c:v>
                </c:pt>
                <c:pt idx="4275">
                  <c:v>300000</c:v>
                </c:pt>
                <c:pt idx="4276">
                  <c:v>775000</c:v>
                </c:pt>
                <c:pt idx="4277">
                  <c:v>690000</c:v>
                </c:pt>
                <c:pt idx="4278">
                  <c:v>1765000</c:v>
                </c:pt>
                <c:pt idx="4279">
                  <c:v>709000</c:v>
                </c:pt>
                <c:pt idx="4280">
                  <c:v>263000</c:v>
                </c:pt>
                <c:pt idx="4281">
                  <c:v>975000</c:v>
                </c:pt>
                <c:pt idx="4282">
                  <c:v>390000</c:v>
                </c:pt>
                <c:pt idx="4283">
                  <c:v>210000</c:v>
                </c:pt>
                <c:pt idx="4284">
                  <c:v>326500</c:v>
                </c:pt>
                <c:pt idx="4285">
                  <c:v>655000</c:v>
                </c:pt>
                <c:pt idx="4286">
                  <c:v>480000</c:v>
                </c:pt>
                <c:pt idx="4287">
                  <c:v>1207500</c:v>
                </c:pt>
                <c:pt idx="4288">
                  <c:v>490000</c:v>
                </c:pt>
                <c:pt idx="4289">
                  <c:v>810000</c:v>
                </c:pt>
                <c:pt idx="4290">
                  <c:v>535000</c:v>
                </c:pt>
                <c:pt idx="4291">
                  <c:v>300000</c:v>
                </c:pt>
                <c:pt idx="4292">
                  <c:v>250000</c:v>
                </c:pt>
                <c:pt idx="4293">
                  <c:v>255000</c:v>
                </c:pt>
                <c:pt idx="4294">
                  <c:v>595000</c:v>
                </c:pt>
                <c:pt idx="4295">
                  <c:v>250000</c:v>
                </c:pt>
                <c:pt idx="4296">
                  <c:v>293000</c:v>
                </c:pt>
                <c:pt idx="4297">
                  <c:v>414000</c:v>
                </c:pt>
                <c:pt idx="4298">
                  <c:v>450000</c:v>
                </c:pt>
                <c:pt idx="4299">
                  <c:v>405000</c:v>
                </c:pt>
                <c:pt idx="4300">
                  <c:v>495000</c:v>
                </c:pt>
                <c:pt idx="4301">
                  <c:v>236000</c:v>
                </c:pt>
                <c:pt idx="4302">
                  <c:v>329900</c:v>
                </c:pt>
                <c:pt idx="4303">
                  <c:v>2500000</c:v>
                </c:pt>
                <c:pt idx="4304">
                  <c:v>590000</c:v>
                </c:pt>
                <c:pt idx="4305">
                  <c:v>132000</c:v>
                </c:pt>
                <c:pt idx="4306">
                  <c:v>430000</c:v>
                </c:pt>
                <c:pt idx="4307">
                  <c:v>2525000</c:v>
                </c:pt>
                <c:pt idx="4308">
                  <c:v>360000</c:v>
                </c:pt>
                <c:pt idx="4309">
                  <c:v>863800</c:v>
                </c:pt>
                <c:pt idx="4310">
                  <c:v>338000</c:v>
                </c:pt>
                <c:pt idx="4311">
                  <c:v>314000</c:v>
                </c:pt>
                <c:pt idx="4312">
                  <c:v>360000</c:v>
                </c:pt>
                <c:pt idx="4313">
                  <c:v>240000</c:v>
                </c:pt>
                <c:pt idx="4314">
                  <c:v>215000</c:v>
                </c:pt>
                <c:pt idx="4315">
                  <c:v>265000</c:v>
                </c:pt>
                <c:pt idx="4316">
                  <c:v>638000</c:v>
                </c:pt>
                <c:pt idx="4317">
                  <c:v>935000</c:v>
                </c:pt>
                <c:pt idx="4318">
                  <c:v>1085000</c:v>
                </c:pt>
                <c:pt idx="4319">
                  <c:v>309900</c:v>
                </c:pt>
                <c:pt idx="4320">
                  <c:v>1400000</c:v>
                </c:pt>
                <c:pt idx="4321">
                  <c:v>265000</c:v>
                </c:pt>
                <c:pt idx="4322">
                  <c:v>372000</c:v>
                </c:pt>
                <c:pt idx="4323">
                  <c:v>355000</c:v>
                </c:pt>
                <c:pt idx="4324">
                  <c:v>620000</c:v>
                </c:pt>
                <c:pt idx="4325">
                  <c:v>260000</c:v>
                </c:pt>
                <c:pt idx="4326">
                  <c:v>435000</c:v>
                </c:pt>
                <c:pt idx="4327">
                  <c:v>322500</c:v>
                </c:pt>
                <c:pt idx="4328">
                  <c:v>1040000</c:v>
                </c:pt>
                <c:pt idx="4329">
                  <c:v>225000</c:v>
                </c:pt>
                <c:pt idx="4330">
                  <c:v>186500</c:v>
                </c:pt>
                <c:pt idx="4331">
                  <c:v>285000</c:v>
                </c:pt>
                <c:pt idx="4332">
                  <c:v>315000</c:v>
                </c:pt>
                <c:pt idx="4333">
                  <c:v>185000</c:v>
                </c:pt>
                <c:pt idx="4334">
                  <c:v>1075500</c:v>
                </c:pt>
                <c:pt idx="4335">
                  <c:v>5230000</c:v>
                </c:pt>
                <c:pt idx="4336">
                  <c:v>1760000</c:v>
                </c:pt>
                <c:pt idx="4337">
                  <c:v>175000</c:v>
                </c:pt>
                <c:pt idx="4338">
                  <c:v>4649400</c:v>
                </c:pt>
                <c:pt idx="4339">
                  <c:v>1892500</c:v>
                </c:pt>
                <c:pt idx="4340">
                  <c:v>2090000</c:v>
                </c:pt>
                <c:pt idx="4341">
                  <c:v>1300000</c:v>
                </c:pt>
                <c:pt idx="4342">
                  <c:v>2000000</c:v>
                </c:pt>
                <c:pt idx="4343">
                  <c:v>750000</c:v>
                </c:pt>
                <c:pt idx="4344">
                  <c:v>5000000</c:v>
                </c:pt>
                <c:pt idx="4345">
                  <c:v>390000</c:v>
                </c:pt>
                <c:pt idx="4346">
                  <c:v>459000</c:v>
                </c:pt>
                <c:pt idx="4347">
                  <c:v>287000</c:v>
                </c:pt>
                <c:pt idx="4348">
                  <c:v>770000</c:v>
                </c:pt>
                <c:pt idx="4349">
                  <c:v>190000</c:v>
                </c:pt>
                <c:pt idx="4350">
                  <c:v>570000</c:v>
                </c:pt>
                <c:pt idx="4351">
                  <c:v>406500</c:v>
                </c:pt>
                <c:pt idx="4352">
                  <c:v>475000</c:v>
                </c:pt>
                <c:pt idx="4353">
                  <c:v>250000</c:v>
                </c:pt>
                <c:pt idx="4354">
                  <c:v>700000</c:v>
                </c:pt>
                <c:pt idx="4355">
                  <c:v>246667</c:v>
                </c:pt>
                <c:pt idx="4356">
                  <c:v>705000</c:v>
                </c:pt>
                <c:pt idx="4357">
                  <c:v>2625000</c:v>
                </c:pt>
                <c:pt idx="4358">
                  <c:v>865000</c:v>
                </c:pt>
                <c:pt idx="4359">
                  <c:v>325000</c:v>
                </c:pt>
                <c:pt idx="4360">
                  <c:v>325000</c:v>
                </c:pt>
                <c:pt idx="4361">
                  <c:v>102375</c:v>
                </c:pt>
                <c:pt idx="4362">
                  <c:v>460000</c:v>
                </c:pt>
                <c:pt idx="4363">
                  <c:v>3382200</c:v>
                </c:pt>
                <c:pt idx="4364">
                  <c:v>285000</c:v>
                </c:pt>
                <c:pt idx="4365">
                  <c:v>471850</c:v>
                </c:pt>
                <c:pt idx="4366">
                  <c:v>113000</c:v>
                </c:pt>
                <c:pt idx="4367">
                  <c:v>230000</c:v>
                </c:pt>
                <c:pt idx="4368">
                  <c:v>1450000</c:v>
                </c:pt>
                <c:pt idx="4369">
                  <c:v>218000</c:v>
                </c:pt>
                <c:pt idx="4370">
                  <c:v>87000</c:v>
                </c:pt>
                <c:pt idx="4371">
                  <c:v>950000</c:v>
                </c:pt>
                <c:pt idx="4372">
                  <c:v>590000</c:v>
                </c:pt>
                <c:pt idx="4373">
                  <c:v>555000</c:v>
                </c:pt>
                <c:pt idx="4374">
                  <c:v>315000</c:v>
                </c:pt>
                <c:pt idx="4375">
                  <c:v>150000</c:v>
                </c:pt>
                <c:pt idx="4376">
                  <c:v>296000</c:v>
                </c:pt>
                <c:pt idx="4377">
                  <c:v>301000</c:v>
                </c:pt>
                <c:pt idx="4378">
                  <c:v>2100000</c:v>
                </c:pt>
                <c:pt idx="4379">
                  <c:v>1700000</c:v>
                </c:pt>
                <c:pt idx="4380">
                  <c:v>300000</c:v>
                </c:pt>
                <c:pt idx="4381">
                  <c:v>263000</c:v>
                </c:pt>
                <c:pt idx="4382">
                  <c:v>162000</c:v>
                </c:pt>
                <c:pt idx="4383">
                  <c:v>130000</c:v>
                </c:pt>
                <c:pt idx="4384">
                  <c:v>325000</c:v>
                </c:pt>
                <c:pt idx="4385">
                  <c:v>245286</c:v>
                </c:pt>
                <c:pt idx="4386">
                  <c:v>900000</c:v>
                </c:pt>
                <c:pt idx="4387">
                  <c:v>720000</c:v>
                </c:pt>
                <c:pt idx="4388">
                  <c:v>429900</c:v>
                </c:pt>
                <c:pt idx="4389">
                  <c:v>260000</c:v>
                </c:pt>
                <c:pt idx="4390">
                  <c:v>505000</c:v>
                </c:pt>
                <c:pt idx="4391">
                  <c:v>210000</c:v>
                </c:pt>
                <c:pt idx="4392">
                  <c:v>204000</c:v>
                </c:pt>
                <c:pt idx="4393">
                  <c:v>333000</c:v>
                </c:pt>
                <c:pt idx="4394">
                  <c:v>255000</c:v>
                </c:pt>
                <c:pt idx="4395">
                  <c:v>220000</c:v>
                </c:pt>
                <c:pt idx="4396">
                  <c:v>2600000</c:v>
                </c:pt>
                <c:pt idx="4397">
                  <c:v>1075000</c:v>
                </c:pt>
                <c:pt idx="4398">
                  <c:v>545100</c:v>
                </c:pt>
                <c:pt idx="4399">
                  <c:v>255000</c:v>
                </c:pt>
                <c:pt idx="4400">
                  <c:v>1700000</c:v>
                </c:pt>
                <c:pt idx="4401">
                  <c:v>123000</c:v>
                </c:pt>
                <c:pt idx="4402">
                  <c:v>300000</c:v>
                </c:pt>
                <c:pt idx="4403">
                  <c:v>289900</c:v>
                </c:pt>
                <c:pt idx="4404">
                  <c:v>548000</c:v>
                </c:pt>
                <c:pt idx="4405">
                  <c:v>150000</c:v>
                </c:pt>
                <c:pt idx="4406">
                  <c:v>1500000</c:v>
                </c:pt>
                <c:pt idx="4407">
                  <c:v>425000</c:v>
                </c:pt>
                <c:pt idx="4408">
                  <c:v>259000</c:v>
                </c:pt>
                <c:pt idx="4409">
                  <c:v>180000</c:v>
                </c:pt>
                <c:pt idx="4410">
                  <c:v>280000</c:v>
                </c:pt>
                <c:pt idx="4411">
                  <c:v>1600000</c:v>
                </c:pt>
                <c:pt idx="4412">
                  <c:v>181000</c:v>
                </c:pt>
                <c:pt idx="4413">
                  <c:v>233000</c:v>
                </c:pt>
                <c:pt idx="4414">
                  <c:v>570000</c:v>
                </c:pt>
                <c:pt idx="4415">
                  <c:v>1700000</c:v>
                </c:pt>
                <c:pt idx="4416">
                  <c:v>284701</c:v>
                </c:pt>
                <c:pt idx="4417">
                  <c:v>335000</c:v>
                </c:pt>
                <c:pt idx="4418">
                  <c:v>260000</c:v>
                </c:pt>
                <c:pt idx="4419">
                  <c:v>670000</c:v>
                </c:pt>
                <c:pt idx="4420">
                  <c:v>1175000</c:v>
                </c:pt>
                <c:pt idx="4421">
                  <c:v>674933</c:v>
                </c:pt>
                <c:pt idx="4422">
                  <c:v>910000</c:v>
                </c:pt>
                <c:pt idx="4423">
                  <c:v>116600</c:v>
                </c:pt>
                <c:pt idx="4424">
                  <c:v>225000</c:v>
                </c:pt>
                <c:pt idx="4425">
                  <c:v>350000</c:v>
                </c:pt>
                <c:pt idx="4426">
                  <c:v>950000</c:v>
                </c:pt>
                <c:pt idx="4427">
                  <c:v>407500</c:v>
                </c:pt>
                <c:pt idx="4428">
                  <c:v>1529500</c:v>
                </c:pt>
                <c:pt idx="4429">
                  <c:v>120000</c:v>
                </c:pt>
                <c:pt idx="4430">
                  <c:v>150000</c:v>
                </c:pt>
                <c:pt idx="4431">
                  <c:v>195000</c:v>
                </c:pt>
                <c:pt idx="4432">
                  <c:v>6300000</c:v>
                </c:pt>
                <c:pt idx="4433">
                  <c:v>305000</c:v>
                </c:pt>
                <c:pt idx="4434">
                  <c:v>450000</c:v>
                </c:pt>
                <c:pt idx="4435">
                  <c:v>230000</c:v>
                </c:pt>
                <c:pt idx="4436">
                  <c:v>750000</c:v>
                </c:pt>
                <c:pt idx="4437">
                  <c:v>413000</c:v>
                </c:pt>
                <c:pt idx="4438">
                  <c:v>745000</c:v>
                </c:pt>
                <c:pt idx="4439">
                  <c:v>440000</c:v>
                </c:pt>
                <c:pt idx="4440">
                  <c:v>425000</c:v>
                </c:pt>
                <c:pt idx="4441">
                  <c:v>199800</c:v>
                </c:pt>
                <c:pt idx="4442">
                  <c:v>500000</c:v>
                </c:pt>
                <c:pt idx="4443">
                  <c:v>565000</c:v>
                </c:pt>
                <c:pt idx="4444">
                  <c:v>257000</c:v>
                </c:pt>
                <c:pt idx="4445">
                  <c:v>809200</c:v>
                </c:pt>
                <c:pt idx="4446">
                  <c:v>399900</c:v>
                </c:pt>
                <c:pt idx="4447">
                  <c:v>239000</c:v>
                </c:pt>
                <c:pt idx="4448">
                  <c:v>86000</c:v>
                </c:pt>
                <c:pt idx="4449">
                  <c:v>144000</c:v>
                </c:pt>
                <c:pt idx="4450">
                  <c:v>175901</c:v>
                </c:pt>
                <c:pt idx="4451">
                  <c:v>310000</c:v>
                </c:pt>
                <c:pt idx="4452">
                  <c:v>340000</c:v>
                </c:pt>
                <c:pt idx="4453">
                  <c:v>453000</c:v>
                </c:pt>
                <c:pt idx="4454">
                  <c:v>231000</c:v>
                </c:pt>
                <c:pt idx="4455">
                  <c:v>520000</c:v>
                </c:pt>
                <c:pt idx="4456">
                  <c:v>485000</c:v>
                </c:pt>
                <c:pt idx="4457">
                  <c:v>470000</c:v>
                </c:pt>
                <c:pt idx="4458">
                  <c:v>317500</c:v>
                </c:pt>
                <c:pt idx="4459">
                  <c:v>600000</c:v>
                </c:pt>
                <c:pt idx="4460">
                  <c:v>260000</c:v>
                </c:pt>
                <c:pt idx="4461">
                  <c:v>89500</c:v>
                </c:pt>
                <c:pt idx="4462">
                  <c:v>115500</c:v>
                </c:pt>
                <c:pt idx="4463">
                  <c:v>2050000</c:v>
                </c:pt>
                <c:pt idx="4464">
                  <c:v>1275000</c:v>
                </c:pt>
                <c:pt idx="4465">
                  <c:v>725000</c:v>
                </c:pt>
                <c:pt idx="4466">
                  <c:v>212533</c:v>
                </c:pt>
                <c:pt idx="4467">
                  <c:v>170000</c:v>
                </c:pt>
                <c:pt idx="4468">
                  <c:v>1945000</c:v>
                </c:pt>
                <c:pt idx="4469">
                  <c:v>523000</c:v>
                </c:pt>
                <c:pt idx="4470">
                  <c:v>325000</c:v>
                </c:pt>
                <c:pt idx="4471">
                  <c:v>190550</c:v>
                </c:pt>
                <c:pt idx="4472">
                  <c:v>705000</c:v>
                </c:pt>
                <c:pt idx="4473">
                  <c:v>170000</c:v>
                </c:pt>
                <c:pt idx="4474">
                  <c:v>725000</c:v>
                </c:pt>
                <c:pt idx="4475">
                  <c:v>178000</c:v>
                </c:pt>
                <c:pt idx="4476">
                  <c:v>252500</c:v>
                </c:pt>
                <c:pt idx="4477">
                  <c:v>170000</c:v>
                </c:pt>
                <c:pt idx="4478">
                  <c:v>445500</c:v>
                </c:pt>
                <c:pt idx="4479">
                  <c:v>80000</c:v>
                </c:pt>
                <c:pt idx="4480">
                  <c:v>209000</c:v>
                </c:pt>
                <c:pt idx="4481">
                  <c:v>103000</c:v>
                </c:pt>
                <c:pt idx="4482">
                  <c:v>500000</c:v>
                </c:pt>
                <c:pt idx="4483">
                  <c:v>113000</c:v>
                </c:pt>
                <c:pt idx="4484">
                  <c:v>169900</c:v>
                </c:pt>
                <c:pt idx="4485">
                  <c:v>685000</c:v>
                </c:pt>
                <c:pt idx="4486">
                  <c:v>418000</c:v>
                </c:pt>
                <c:pt idx="4487">
                  <c:v>125000</c:v>
                </c:pt>
                <c:pt idx="4488">
                  <c:v>285000</c:v>
                </c:pt>
                <c:pt idx="4489">
                  <c:v>250000</c:v>
                </c:pt>
                <c:pt idx="4490">
                  <c:v>57957</c:v>
                </c:pt>
                <c:pt idx="4491">
                  <c:v>19985</c:v>
                </c:pt>
                <c:pt idx="4492">
                  <c:v>172000</c:v>
                </c:pt>
                <c:pt idx="4493">
                  <c:v>445000</c:v>
                </c:pt>
                <c:pt idx="4494">
                  <c:v>185000</c:v>
                </c:pt>
                <c:pt idx="4495">
                  <c:v>135555</c:v>
                </c:pt>
                <c:pt idx="4496">
                  <c:v>670000</c:v>
                </c:pt>
                <c:pt idx="4497">
                  <c:v>217000</c:v>
                </c:pt>
                <c:pt idx="4498">
                  <c:v>510000</c:v>
                </c:pt>
                <c:pt idx="4499">
                  <c:v>1385000</c:v>
                </c:pt>
                <c:pt idx="4500">
                  <c:v>975000</c:v>
                </c:pt>
                <c:pt idx="4501">
                  <c:v>369000</c:v>
                </c:pt>
                <c:pt idx="4502">
                  <c:v>750000</c:v>
                </c:pt>
                <c:pt idx="4503">
                  <c:v>405000</c:v>
                </c:pt>
                <c:pt idx="4504">
                  <c:v>134000</c:v>
                </c:pt>
                <c:pt idx="4505">
                  <c:v>330000</c:v>
                </c:pt>
                <c:pt idx="4506">
                  <c:v>279900</c:v>
                </c:pt>
                <c:pt idx="4507">
                  <c:v>50000</c:v>
                </c:pt>
                <c:pt idx="4508">
                  <c:v>180500</c:v>
                </c:pt>
                <c:pt idx="4509">
                  <c:v>118750</c:v>
                </c:pt>
                <c:pt idx="4510">
                  <c:v>40000</c:v>
                </c:pt>
                <c:pt idx="4511">
                  <c:v>370000</c:v>
                </c:pt>
                <c:pt idx="4512">
                  <c:v>591500</c:v>
                </c:pt>
                <c:pt idx="4513">
                  <c:v>85400</c:v>
                </c:pt>
                <c:pt idx="4514">
                  <c:v>107000</c:v>
                </c:pt>
                <c:pt idx="4515">
                  <c:v>220000</c:v>
                </c:pt>
                <c:pt idx="4516">
                  <c:v>426000</c:v>
                </c:pt>
                <c:pt idx="4517">
                  <c:v>186000</c:v>
                </c:pt>
                <c:pt idx="4518">
                  <c:v>525000</c:v>
                </c:pt>
                <c:pt idx="4519">
                  <c:v>4985000</c:v>
                </c:pt>
                <c:pt idx="4520">
                  <c:v>359000</c:v>
                </c:pt>
                <c:pt idx="4521">
                  <c:v>109200</c:v>
                </c:pt>
                <c:pt idx="4522">
                  <c:v>460000</c:v>
                </c:pt>
                <c:pt idx="4523">
                  <c:v>475000</c:v>
                </c:pt>
                <c:pt idx="4524">
                  <c:v>950000</c:v>
                </c:pt>
                <c:pt idx="4525">
                  <c:v>138000</c:v>
                </c:pt>
                <c:pt idx="4526">
                  <c:v>125000</c:v>
                </c:pt>
                <c:pt idx="4527">
                  <c:v>402000</c:v>
                </c:pt>
                <c:pt idx="4528">
                  <c:v>3550000</c:v>
                </c:pt>
                <c:pt idx="4529">
                  <c:v>55000</c:v>
                </c:pt>
                <c:pt idx="4530">
                  <c:v>245000</c:v>
                </c:pt>
                <c:pt idx="4531">
                  <c:v>452000</c:v>
                </c:pt>
                <c:pt idx="4532">
                  <c:v>163500</c:v>
                </c:pt>
                <c:pt idx="4533">
                  <c:v>80000</c:v>
                </c:pt>
                <c:pt idx="4534">
                  <c:v>665000</c:v>
                </c:pt>
                <c:pt idx="4535">
                  <c:v>975000</c:v>
                </c:pt>
                <c:pt idx="4536">
                  <c:v>660000</c:v>
                </c:pt>
                <c:pt idx="4537">
                  <c:v>745000</c:v>
                </c:pt>
                <c:pt idx="4538">
                  <c:v>263000</c:v>
                </c:pt>
                <c:pt idx="4539">
                  <c:v>2332500</c:v>
                </c:pt>
                <c:pt idx="4540">
                  <c:v>230000</c:v>
                </c:pt>
                <c:pt idx="4541">
                  <c:v>910000</c:v>
                </c:pt>
                <c:pt idx="4542">
                  <c:v>1395000</c:v>
                </c:pt>
                <c:pt idx="4543">
                  <c:v>250000</c:v>
                </c:pt>
                <c:pt idx="4544">
                  <c:v>328500</c:v>
                </c:pt>
                <c:pt idx="4545">
                  <c:v>368000</c:v>
                </c:pt>
                <c:pt idx="4546">
                  <c:v>190000</c:v>
                </c:pt>
                <c:pt idx="4547">
                  <c:v>1065061</c:v>
                </c:pt>
                <c:pt idx="4548">
                  <c:v>805000</c:v>
                </c:pt>
                <c:pt idx="4549">
                  <c:v>279900</c:v>
                </c:pt>
                <c:pt idx="4550">
                  <c:v>205000</c:v>
                </c:pt>
                <c:pt idx="4551">
                  <c:v>163000</c:v>
                </c:pt>
                <c:pt idx="4552">
                  <c:v>2640000</c:v>
                </c:pt>
                <c:pt idx="4553">
                  <c:v>163000</c:v>
                </c:pt>
                <c:pt idx="4554">
                  <c:v>690000</c:v>
                </c:pt>
                <c:pt idx="4555">
                  <c:v>958000</c:v>
                </c:pt>
                <c:pt idx="4556">
                  <c:v>650000</c:v>
                </c:pt>
                <c:pt idx="4557">
                  <c:v>100000</c:v>
                </c:pt>
                <c:pt idx="4558">
                  <c:v>1500000</c:v>
                </c:pt>
                <c:pt idx="4559">
                  <c:v>55000</c:v>
                </c:pt>
                <c:pt idx="4560">
                  <c:v>10000</c:v>
                </c:pt>
                <c:pt idx="4561">
                  <c:v>575000</c:v>
                </c:pt>
                <c:pt idx="4562">
                  <c:v>205000</c:v>
                </c:pt>
                <c:pt idx="4563">
                  <c:v>79000</c:v>
                </c:pt>
                <c:pt idx="4564">
                  <c:v>120000</c:v>
                </c:pt>
                <c:pt idx="4565">
                  <c:v>120000</c:v>
                </c:pt>
                <c:pt idx="4566">
                  <c:v>173000</c:v>
                </c:pt>
                <c:pt idx="4567">
                  <c:v>1305000</c:v>
                </c:pt>
                <c:pt idx="4568">
                  <c:v>159900</c:v>
                </c:pt>
                <c:pt idx="4569">
                  <c:v>140000</c:v>
                </c:pt>
                <c:pt idx="4570">
                  <c:v>610000</c:v>
                </c:pt>
                <c:pt idx="4571">
                  <c:v>225000</c:v>
                </c:pt>
                <c:pt idx="4572">
                  <c:v>69825</c:v>
                </c:pt>
                <c:pt idx="4573">
                  <c:v>250000</c:v>
                </c:pt>
                <c:pt idx="4574">
                  <c:v>149900</c:v>
                </c:pt>
                <c:pt idx="4575">
                  <c:v>386500</c:v>
                </c:pt>
                <c:pt idx="4576">
                  <c:v>505000</c:v>
                </c:pt>
                <c:pt idx="4577">
                  <c:v>30000</c:v>
                </c:pt>
                <c:pt idx="4578">
                  <c:v>423150</c:v>
                </c:pt>
                <c:pt idx="4579">
                  <c:v>130000</c:v>
                </c:pt>
                <c:pt idx="4580">
                  <c:v>646000</c:v>
                </c:pt>
                <c:pt idx="4581">
                  <c:v>2140000</c:v>
                </c:pt>
                <c:pt idx="4582">
                  <c:v>2140000</c:v>
                </c:pt>
                <c:pt idx="4583">
                  <c:v>2140000</c:v>
                </c:pt>
                <c:pt idx="4584">
                  <c:v>10800</c:v>
                </c:pt>
                <c:pt idx="4585">
                  <c:v>50000</c:v>
                </c:pt>
                <c:pt idx="4586">
                  <c:v>295700</c:v>
                </c:pt>
                <c:pt idx="4587">
                  <c:v>196000</c:v>
                </c:pt>
                <c:pt idx="4588">
                  <c:v>230000</c:v>
                </c:pt>
                <c:pt idx="4589">
                  <c:v>500000</c:v>
                </c:pt>
                <c:pt idx="4590">
                  <c:v>95000</c:v>
                </c:pt>
                <c:pt idx="4591">
                  <c:v>485000</c:v>
                </c:pt>
                <c:pt idx="4592">
                  <c:v>285000</c:v>
                </c:pt>
                <c:pt idx="4593">
                  <c:v>630000</c:v>
                </c:pt>
                <c:pt idx="4594">
                  <c:v>320000</c:v>
                </c:pt>
                <c:pt idx="4595">
                  <c:v>255000</c:v>
                </c:pt>
                <c:pt idx="4596">
                  <c:v>310417</c:v>
                </c:pt>
                <c:pt idx="4597">
                  <c:v>550000</c:v>
                </c:pt>
                <c:pt idx="4598">
                  <c:v>1637500</c:v>
                </c:pt>
                <c:pt idx="4599">
                  <c:v>202000</c:v>
                </c:pt>
                <c:pt idx="4600">
                  <c:v>680000</c:v>
                </c:pt>
                <c:pt idx="4601">
                  <c:v>179000</c:v>
                </c:pt>
                <c:pt idx="4602">
                  <c:v>53000</c:v>
                </c:pt>
                <c:pt idx="4603">
                  <c:v>110500</c:v>
                </c:pt>
                <c:pt idx="4604">
                  <c:v>144000</c:v>
                </c:pt>
                <c:pt idx="4605">
                  <c:v>350000</c:v>
                </c:pt>
                <c:pt idx="4606">
                  <c:v>114000</c:v>
                </c:pt>
                <c:pt idx="4607">
                  <c:v>15000</c:v>
                </c:pt>
                <c:pt idx="4608">
                  <c:v>340000</c:v>
                </c:pt>
                <c:pt idx="4609">
                  <c:v>140250</c:v>
                </c:pt>
                <c:pt idx="4610">
                  <c:v>450000</c:v>
                </c:pt>
                <c:pt idx="4611">
                  <c:v>540900</c:v>
                </c:pt>
                <c:pt idx="4612">
                  <c:v>375000</c:v>
                </c:pt>
                <c:pt idx="4613">
                  <c:v>422000</c:v>
                </c:pt>
                <c:pt idx="4614">
                  <c:v>305000</c:v>
                </c:pt>
                <c:pt idx="4615">
                  <c:v>699000</c:v>
                </c:pt>
                <c:pt idx="4616">
                  <c:v>415000</c:v>
                </c:pt>
                <c:pt idx="4617">
                  <c:v>70000</c:v>
                </c:pt>
                <c:pt idx="4618">
                  <c:v>530000</c:v>
                </c:pt>
                <c:pt idx="4619">
                  <c:v>185000</c:v>
                </c:pt>
                <c:pt idx="4620">
                  <c:v>116000</c:v>
                </c:pt>
                <c:pt idx="4621">
                  <c:v>148000</c:v>
                </c:pt>
                <c:pt idx="4622">
                  <c:v>305000</c:v>
                </c:pt>
                <c:pt idx="4623">
                  <c:v>80000</c:v>
                </c:pt>
                <c:pt idx="4624">
                  <c:v>250000</c:v>
                </c:pt>
                <c:pt idx="4625">
                  <c:v>1325000</c:v>
                </c:pt>
                <c:pt idx="4626">
                  <c:v>115000</c:v>
                </c:pt>
                <c:pt idx="4627">
                  <c:v>925000</c:v>
                </c:pt>
                <c:pt idx="4628">
                  <c:v>630000</c:v>
                </c:pt>
                <c:pt idx="4629">
                  <c:v>190550</c:v>
                </c:pt>
                <c:pt idx="4630">
                  <c:v>315000</c:v>
                </c:pt>
                <c:pt idx="4631">
                  <c:v>227501</c:v>
                </c:pt>
                <c:pt idx="4632">
                  <c:v>21000</c:v>
                </c:pt>
                <c:pt idx="4633">
                  <c:v>380000</c:v>
                </c:pt>
                <c:pt idx="4634">
                  <c:v>725000</c:v>
                </c:pt>
                <c:pt idx="4635">
                  <c:v>739000</c:v>
                </c:pt>
                <c:pt idx="4636">
                  <c:v>170000</c:v>
                </c:pt>
                <c:pt idx="4637">
                  <c:v>154500</c:v>
                </c:pt>
                <c:pt idx="4638">
                  <c:v>262000</c:v>
                </c:pt>
                <c:pt idx="4639">
                  <c:v>189000</c:v>
                </c:pt>
                <c:pt idx="4640">
                  <c:v>127500</c:v>
                </c:pt>
                <c:pt idx="4641">
                  <c:v>130000</c:v>
                </c:pt>
                <c:pt idx="4642">
                  <c:v>180000</c:v>
                </c:pt>
                <c:pt idx="4643">
                  <c:v>131900</c:v>
                </c:pt>
                <c:pt idx="4644">
                  <c:v>260000</c:v>
                </c:pt>
                <c:pt idx="4645">
                  <c:v>283500</c:v>
                </c:pt>
                <c:pt idx="4646">
                  <c:v>3850000</c:v>
                </c:pt>
                <c:pt idx="4647">
                  <c:v>200000</c:v>
                </c:pt>
                <c:pt idx="4648">
                  <c:v>416000</c:v>
                </c:pt>
                <c:pt idx="4649">
                  <c:v>177000</c:v>
                </c:pt>
                <c:pt idx="4650">
                  <c:v>32000</c:v>
                </c:pt>
                <c:pt idx="4651">
                  <c:v>475000</c:v>
                </c:pt>
                <c:pt idx="4652">
                  <c:v>1200000</c:v>
                </c:pt>
                <c:pt idx="4653">
                  <c:v>128000</c:v>
                </c:pt>
                <c:pt idx="4654">
                  <c:v>512500</c:v>
                </c:pt>
                <c:pt idx="4655">
                  <c:v>205000</c:v>
                </c:pt>
                <c:pt idx="4656">
                  <c:v>134900</c:v>
                </c:pt>
                <c:pt idx="4657">
                  <c:v>138000</c:v>
                </c:pt>
                <c:pt idx="4658">
                  <c:v>100700</c:v>
                </c:pt>
                <c:pt idx="4659">
                  <c:v>285000</c:v>
                </c:pt>
                <c:pt idx="4660">
                  <c:v>473200</c:v>
                </c:pt>
                <c:pt idx="4661">
                  <c:v>2250000</c:v>
                </c:pt>
                <c:pt idx="4662">
                  <c:v>120000</c:v>
                </c:pt>
                <c:pt idx="4663">
                  <c:v>355000</c:v>
                </c:pt>
                <c:pt idx="4664">
                  <c:v>660000</c:v>
                </c:pt>
                <c:pt idx="4665">
                  <c:v>745200</c:v>
                </c:pt>
                <c:pt idx="4666">
                  <c:v>75300</c:v>
                </c:pt>
                <c:pt idx="4667">
                  <c:v>35000</c:v>
                </c:pt>
                <c:pt idx="4668">
                  <c:v>1910822</c:v>
                </c:pt>
                <c:pt idx="4669">
                  <c:v>48000</c:v>
                </c:pt>
                <c:pt idx="4670">
                  <c:v>230000</c:v>
                </c:pt>
                <c:pt idx="4671">
                  <c:v>124687</c:v>
                </c:pt>
                <c:pt idx="4672">
                  <c:v>250000</c:v>
                </c:pt>
                <c:pt idx="4673">
                  <c:v>589000</c:v>
                </c:pt>
                <c:pt idx="4674">
                  <c:v>146000</c:v>
                </c:pt>
                <c:pt idx="4675">
                  <c:v>210000</c:v>
                </c:pt>
                <c:pt idx="4676">
                  <c:v>1328250</c:v>
                </c:pt>
                <c:pt idx="4677">
                  <c:v>17000</c:v>
                </c:pt>
                <c:pt idx="4678">
                  <c:v>2675000</c:v>
                </c:pt>
                <c:pt idx="4679">
                  <c:v>390000</c:v>
                </c:pt>
                <c:pt idx="4680">
                  <c:v>142000</c:v>
                </c:pt>
                <c:pt idx="4681">
                  <c:v>145000</c:v>
                </c:pt>
                <c:pt idx="4682">
                  <c:v>155000</c:v>
                </c:pt>
                <c:pt idx="4683">
                  <c:v>95000</c:v>
                </c:pt>
                <c:pt idx="4684">
                  <c:v>1670000</c:v>
                </c:pt>
                <c:pt idx="4685">
                  <c:v>208000</c:v>
                </c:pt>
                <c:pt idx="4686">
                  <c:v>889000</c:v>
                </c:pt>
                <c:pt idx="4687">
                  <c:v>162960</c:v>
                </c:pt>
                <c:pt idx="4688">
                  <c:v>175000</c:v>
                </c:pt>
                <c:pt idx="4689">
                  <c:v>223125</c:v>
                </c:pt>
                <c:pt idx="4690">
                  <c:v>48500</c:v>
                </c:pt>
                <c:pt idx="4691">
                  <c:v>195000</c:v>
                </c:pt>
                <c:pt idx="4692">
                  <c:v>650000</c:v>
                </c:pt>
                <c:pt idx="4693">
                  <c:v>227500</c:v>
                </c:pt>
                <c:pt idx="4694">
                  <c:v>3000000</c:v>
                </c:pt>
                <c:pt idx="4695">
                  <c:v>119000</c:v>
                </c:pt>
                <c:pt idx="4696">
                  <c:v>675000</c:v>
                </c:pt>
                <c:pt idx="4697">
                  <c:v>200000</c:v>
                </c:pt>
                <c:pt idx="4698">
                  <c:v>123751</c:v>
                </c:pt>
                <c:pt idx="4699">
                  <c:v>220000</c:v>
                </c:pt>
                <c:pt idx="4700">
                  <c:v>73500</c:v>
                </c:pt>
                <c:pt idx="4701">
                  <c:v>9400000</c:v>
                </c:pt>
                <c:pt idx="4702">
                  <c:v>175000</c:v>
                </c:pt>
                <c:pt idx="4703">
                  <c:v>220000</c:v>
                </c:pt>
                <c:pt idx="4704">
                  <c:v>89900</c:v>
                </c:pt>
                <c:pt idx="4705">
                  <c:v>113000</c:v>
                </c:pt>
                <c:pt idx="4706">
                  <c:v>180000</c:v>
                </c:pt>
                <c:pt idx="4707">
                  <c:v>2433600</c:v>
                </c:pt>
                <c:pt idx="4708">
                  <c:v>142500</c:v>
                </c:pt>
                <c:pt idx="4709">
                  <c:v>660000</c:v>
                </c:pt>
                <c:pt idx="4710">
                  <c:v>1275000</c:v>
                </c:pt>
                <c:pt idx="4711">
                  <c:v>135000</c:v>
                </c:pt>
                <c:pt idx="4712">
                  <c:v>102500</c:v>
                </c:pt>
                <c:pt idx="4713">
                  <c:v>163500</c:v>
                </c:pt>
                <c:pt idx="4714">
                  <c:v>240000</c:v>
                </c:pt>
                <c:pt idx="4715">
                  <c:v>800000</c:v>
                </c:pt>
                <c:pt idx="4716">
                  <c:v>71500</c:v>
                </c:pt>
                <c:pt idx="4717">
                  <c:v>70000</c:v>
                </c:pt>
                <c:pt idx="4718">
                  <c:v>1165000</c:v>
                </c:pt>
                <c:pt idx="4719">
                  <c:v>84000</c:v>
                </c:pt>
                <c:pt idx="4720">
                  <c:v>1146500</c:v>
                </c:pt>
                <c:pt idx="4721">
                  <c:v>398000</c:v>
                </c:pt>
                <c:pt idx="4722">
                  <c:v>90000</c:v>
                </c:pt>
                <c:pt idx="4723">
                  <c:v>360000</c:v>
                </c:pt>
                <c:pt idx="4724">
                  <c:v>250000</c:v>
                </c:pt>
                <c:pt idx="4725">
                  <c:v>775000</c:v>
                </c:pt>
                <c:pt idx="4726">
                  <c:v>227000</c:v>
                </c:pt>
                <c:pt idx="4727">
                  <c:v>322000</c:v>
                </c:pt>
                <c:pt idx="4728">
                  <c:v>420000</c:v>
                </c:pt>
                <c:pt idx="4729">
                  <c:v>2500000</c:v>
                </c:pt>
                <c:pt idx="4730">
                  <c:v>130000</c:v>
                </c:pt>
                <c:pt idx="4731">
                  <c:v>650000</c:v>
                </c:pt>
                <c:pt idx="4732">
                  <c:v>388000</c:v>
                </c:pt>
                <c:pt idx="4733">
                  <c:v>395000</c:v>
                </c:pt>
                <c:pt idx="4734">
                  <c:v>395000</c:v>
                </c:pt>
                <c:pt idx="4735">
                  <c:v>1850000</c:v>
                </c:pt>
                <c:pt idx="4736">
                  <c:v>130000</c:v>
                </c:pt>
                <c:pt idx="4737">
                  <c:v>120000</c:v>
                </c:pt>
                <c:pt idx="4738">
                  <c:v>179900</c:v>
                </c:pt>
                <c:pt idx="4739">
                  <c:v>3500000</c:v>
                </c:pt>
                <c:pt idx="4740">
                  <c:v>1070000</c:v>
                </c:pt>
                <c:pt idx="4741">
                  <c:v>870000</c:v>
                </c:pt>
                <c:pt idx="4742">
                  <c:v>237000</c:v>
                </c:pt>
                <c:pt idx="4743">
                  <c:v>675000</c:v>
                </c:pt>
                <c:pt idx="4744">
                  <c:v>125000</c:v>
                </c:pt>
                <c:pt idx="4745">
                  <c:v>270000</c:v>
                </c:pt>
                <c:pt idx="4746">
                  <c:v>99500</c:v>
                </c:pt>
                <c:pt idx="4747">
                  <c:v>492000</c:v>
                </c:pt>
                <c:pt idx="4748">
                  <c:v>1212500</c:v>
                </c:pt>
                <c:pt idx="4749">
                  <c:v>349900</c:v>
                </c:pt>
                <c:pt idx="4750">
                  <c:v>364500</c:v>
                </c:pt>
                <c:pt idx="4751">
                  <c:v>1350000</c:v>
                </c:pt>
                <c:pt idx="4752">
                  <c:v>258000</c:v>
                </c:pt>
                <c:pt idx="4753">
                  <c:v>130000</c:v>
                </c:pt>
                <c:pt idx="4754">
                  <c:v>210000</c:v>
                </c:pt>
                <c:pt idx="4755">
                  <c:v>294000</c:v>
                </c:pt>
                <c:pt idx="4756">
                  <c:v>189000</c:v>
                </c:pt>
                <c:pt idx="4757">
                  <c:v>91500</c:v>
                </c:pt>
                <c:pt idx="4758">
                  <c:v>182400</c:v>
                </c:pt>
                <c:pt idx="4759">
                  <c:v>350000</c:v>
                </c:pt>
                <c:pt idx="4760">
                  <c:v>845000</c:v>
                </c:pt>
                <c:pt idx="4761">
                  <c:v>749000</c:v>
                </c:pt>
                <c:pt idx="4762">
                  <c:v>900000</c:v>
                </c:pt>
                <c:pt idx="4763">
                  <c:v>280500</c:v>
                </c:pt>
                <c:pt idx="4764">
                  <c:v>137500</c:v>
                </c:pt>
                <c:pt idx="4765">
                  <c:v>475000</c:v>
                </c:pt>
                <c:pt idx="4766">
                  <c:v>586118</c:v>
                </c:pt>
                <c:pt idx="4767">
                  <c:v>140000</c:v>
                </c:pt>
                <c:pt idx="4768">
                  <c:v>4640000</c:v>
                </c:pt>
                <c:pt idx="4769">
                  <c:v>725000</c:v>
                </c:pt>
                <c:pt idx="4770">
                  <c:v>6600000</c:v>
                </c:pt>
                <c:pt idx="4771">
                  <c:v>610500</c:v>
                </c:pt>
                <c:pt idx="4772">
                  <c:v>750000</c:v>
                </c:pt>
                <c:pt idx="4773">
                  <c:v>380000</c:v>
                </c:pt>
                <c:pt idx="4774">
                  <c:v>770000</c:v>
                </c:pt>
                <c:pt idx="4775">
                  <c:v>3075000</c:v>
                </c:pt>
                <c:pt idx="4776">
                  <c:v>160000</c:v>
                </c:pt>
                <c:pt idx="4777">
                  <c:v>150000</c:v>
                </c:pt>
                <c:pt idx="4778">
                  <c:v>110000</c:v>
                </c:pt>
                <c:pt idx="4779">
                  <c:v>650000</c:v>
                </c:pt>
                <c:pt idx="4780">
                  <c:v>257000</c:v>
                </c:pt>
                <c:pt idx="4781">
                  <c:v>755000</c:v>
                </c:pt>
                <c:pt idx="4782">
                  <c:v>152000</c:v>
                </c:pt>
                <c:pt idx="4783">
                  <c:v>520000</c:v>
                </c:pt>
                <c:pt idx="4784">
                  <c:v>230000</c:v>
                </c:pt>
                <c:pt idx="4785">
                  <c:v>485000</c:v>
                </c:pt>
                <c:pt idx="4786">
                  <c:v>220000</c:v>
                </c:pt>
                <c:pt idx="4787">
                  <c:v>175000</c:v>
                </c:pt>
                <c:pt idx="4788">
                  <c:v>2940000</c:v>
                </c:pt>
                <c:pt idx="4789">
                  <c:v>330000</c:v>
                </c:pt>
                <c:pt idx="4790">
                  <c:v>265000</c:v>
                </c:pt>
                <c:pt idx="4791">
                  <c:v>1165000</c:v>
                </c:pt>
                <c:pt idx="4792">
                  <c:v>460000</c:v>
                </c:pt>
                <c:pt idx="4793">
                  <c:v>440000</c:v>
                </c:pt>
                <c:pt idx="4794">
                  <c:v>375000</c:v>
                </c:pt>
                <c:pt idx="4795">
                  <c:v>220000</c:v>
                </c:pt>
                <c:pt idx="4796">
                  <c:v>3975000</c:v>
                </c:pt>
                <c:pt idx="4797">
                  <c:v>319900</c:v>
                </c:pt>
                <c:pt idx="4798">
                  <c:v>290000</c:v>
                </c:pt>
                <c:pt idx="4799">
                  <c:v>945000</c:v>
                </c:pt>
                <c:pt idx="4800">
                  <c:v>795000</c:v>
                </c:pt>
                <c:pt idx="4801">
                  <c:v>785000</c:v>
                </c:pt>
                <c:pt idx="4802">
                  <c:v>425000</c:v>
                </c:pt>
                <c:pt idx="4803">
                  <c:v>327000</c:v>
                </c:pt>
                <c:pt idx="4804">
                  <c:v>447500</c:v>
                </c:pt>
                <c:pt idx="4805">
                  <c:v>103000</c:v>
                </c:pt>
                <c:pt idx="4806">
                  <c:v>550000</c:v>
                </c:pt>
                <c:pt idx="4807">
                  <c:v>370000</c:v>
                </c:pt>
                <c:pt idx="4808">
                  <c:v>175000</c:v>
                </c:pt>
                <c:pt idx="4809">
                  <c:v>580000</c:v>
                </c:pt>
                <c:pt idx="4810">
                  <c:v>465000</c:v>
                </c:pt>
                <c:pt idx="4811">
                  <c:v>505000</c:v>
                </c:pt>
                <c:pt idx="4812">
                  <c:v>112500</c:v>
                </c:pt>
                <c:pt idx="4813">
                  <c:v>927000</c:v>
                </c:pt>
                <c:pt idx="4814">
                  <c:v>25000</c:v>
                </c:pt>
                <c:pt idx="4815">
                  <c:v>540000</c:v>
                </c:pt>
                <c:pt idx="4816">
                  <c:v>140000</c:v>
                </c:pt>
                <c:pt idx="4817">
                  <c:v>73000</c:v>
                </c:pt>
                <c:pt idx="4818">
                  <c:v>195000</c:v>
                </c:pt>
                <c:pt idx="4819">
                  <c:v>355000</c:v>
                </c:pt>
                <c:pt idx="4820">
                  <c:v>726500</c:v>
                </c:pt>
                <c:pt idx="4821">
                  <c:v>130000</c:v>
                </c:pt>
                <c:pt idx="4822">
                  <c:v>590000</c:v>
                </c:pt>
                <c:pt idx="4823">
                  <c:v>630000</c:v>
                </c:pt>
                <c:pt idx="4824">
                  <c:v>427000</c:v>
                </c:pt>
                <c:pt idx="4825">
                  <c:v>1500000</c:v>
                </c:pt>
                <c:pt idx="4826">
                  <c:v>212000</c:v>
                </c:pt>
                <c:pt idx="4827">
                  <c:v>107000</c:v>
                </c:pt>
                <c:pt idx="4828">
                  <c:v>157000</c:v>
                </c:pt>
                <c:pt idx="4829">
                  <c:v>68629</c:v>
                </c:pt>
                <c:pt idx="4830">
                  <c:v>95800</c:v>
                </c:pt>
                <c:pt idx="4831">
                  <c:v>335000</c:v>
                </c:pt>
                <c:pt idx="4832">
                  <c:v>1520000</c:v>
                </c:pt>
                <c:pt idx="4833">
                  <c:v>827000</c:v>
                </c:pt>
                <c:pt idx="4834">
                  <c:v>410000</c:v>
                </c:pt>
                <c:pt idx="4835">
                  <c:v>51000</c:v>
                </c:pt>
                <c:pt idx="4836">
                  <c:v>2850000</c:v>
                </c:pt>
                <c:pt idx="4837">
                  <c:v>110000</c:v>
                </c:pt>
                <c:pt idx="4838">
                  <c:v>79900</c:v>
                </c:pt>
                <c:pt idx="4839">
                  <c:v>329000</c:v>
                </c:pt>
                <c:pt idx="4840">
                  <c:v>300000</c:v>
                </c:pt>
                <c:pt idx="4841">
                  <c:v>370000</c:v>
                </c:pt>
                <c:pt idx="4842">
                  <c:v>160000</c:v>
                </c:pt>
                <c:pt idx="4843">
                  <c:v>650000</c:v>
                </c:pt>
                <c:pt idx="4844">
                  <c:v>742000</c:v>
                </c:pt>
                <c:pt idx="4845">
                  <c:v>829000</c:v>
                </c:pt>
                <c:pt idx="4846">
                  <c:v>67600</c:v>
                </c:pt>
                <c:pt idx="4847">
                  <c:v>279000</c:v>
                </c:pt>
                <c:pt idx="4848">
                  <c:v>810000</c:v>
                </c:pt>
                <c:pt idx="4849">
                  <c:v>275000</c:v>
                </c:pt>
                <c:pt idx="4850">
                  <c:v>215000</c:v>
                </c:pt>
                <c:pt idx="4851">
                  <c:v>450000</c:v>
                </c:pt>
                <c:pt idx="4852">
                  <c:v>168610</c:v>
                </c:pt>
                <c:pt idx="4853">
                  <c:v>265000</c:v>
                </c:pt>
                <c:pt idx="4854">
                  <c:v>901500</c:v>
                </c:pt>
                <c:pt idx="4855">
                  <c:v>404000</c:v>
                </c:pt>
                <c:pt idx="4856">
                  <c:v>540000</c:v>
                </c:pt>
                <c:pt idx="4857">
                  <c:v>88500</c:v>
                </c:pt>
                <c:pt idx="4858">
                  <c:v>225000</c:v>
                </c:pt>
                <c:pt idx="4859">
                  <c:v>220000</c:v>
                </c:pt>
                <c:pt idx="4860">
                  <c:v>717500</c:v>
                </c:pt>
                <c:pt idx="4861">
                  <c:v>398000</c:v>
                </c:pt>
                <c:pt idx="4862">
                  <c:v>239000</c:v>
                </c:pt>
                <c:pt idx="4863">
                  <c:v>156000</c:v>
                </c:pt>
                <c:pt idx="4864">
                  <c:v>395000</c:v>
                </c:pt>
                <c:pt idx="4865">
                  <c:v>746000</c:v>
                </c:pt>
                <c:pt idx="4866">
                  <c:v>802500</c:v>
                </c:pt>
                <c:pt idx="4867">
                  <c:v>530000</c:v>
                </c:pt>
                <c:pt idx="4868">
                  <c:v>450000</c:v>
                </c:pt>
                <c:pt idx="4869">
                  <c:v>105000</c:v>
                </c:pt>
                <c:pt idx="4870">
                  <c:v>129900</c:v>
                </c:pt>
                <c:pt idx="4871">
                  <c:v>243000</c:v>
                </c:pt>
                <c:pt idx="4872">
                  <c:v>35000</c:v>
                </c:pt>
                <c:pt idx="4873">
                  <c:v>599950</c:v>
                </c:pt>
                <c:pt idx="4874">
                  <c:v>670000</c:v>
                </c:pt>
                <c:pt idx="4875">
                  <c:v>275000</c:v>
                </c:pt>
                <c:pt idx="4876">
                  <c:v>180000</c:v>
                </c:pt>
                <c:pt idx="4877">
                  <c:v>395000</c:v>
                </c:pt>
                <c:pt idx="4878">
                  <c:v>265000</c:v>
                </c:pt>
                <c:pt idx="4879">
                  <c:v>285000</c:v>
                </c:pt>
                <c:pt idx="4880">
                  <c:v>507500</c:v>
                </c:pt>
                <c:pt idx="4881">
                  <c:v>256000</c:v>
                </c:pt>
                <c:pt idx="4882">
                  <c:v>670000</c:v>
                </c:pt>
                <c:pt idx="4883">
                  <c:v>1350000</c:v>
                </c:pt>
                <c:pt idx="4884">
                  <c:v>865000</c:v>
                </c:pt>
                <c:pt idx="4885">
                  <c:v>1199000</c:v>
                </c:pt>
                <c:pt idx="4886">
                  <c:v>730000</c:v>
                </c:pt>
                <c:pt idx="4887">
                  <c:v>360000</c:v>
                </c:pt>
                <c:pt idx="4888">
                  <c:v>1000000</c:v>
                </c:pt>
                <c:pt idx="4889">
                  <c:v>399000</c:v>
                </c:pt>
                <c:pt idx="4890">
                  <c:v>438000</c:v>
                </c:pt>
                <c:pt idx="4891">
                  <c:v>775300</c:v>
                </c:pt>
                <c:pt idx="4892">
                  <c:v>203000</c:v>
                </c:pt>
                <c:pt idx="4893">
                  <c:v>230000</c:v>
                </c:pt>
                <c:pt idx="4894">
                  <c:v>453000</c:v>
                </c:pt>
                <c:pt idx="4895">
                  <c:v>164900</c:v>
                </c:pt>
                <c:pt idx="4896">
                  <c:v>121000</c:v>
                </c:pt>
                <c:pt idx="4897">
                  <c:v>335000</c:v>
                </c:pt>
                <c:pt idx="4898">
                  <c:v>550000</c:v>
                </c:pt>
                <c:pt idx="4899">
                  <c:v>145000</c:v>
                </c:pt>
                <c:pt idx="4900">
                  <c:v>250000</c:v>
                </c:pt>
                <c:pt idx="4901">
                  <c:v>510000</c:v>
                </c:pt>
                <c:pt idx="4902">
                  <c:v>491000</c:v>
                </c:pt>
                <c:pt idx="4903">
                  <c:v>164600</c:v>
                </c:pt>
                <c:pt idx="4904">
                  <c:v>125000</c:v>
                </c:pt>
                <c:pt idx="4905">
                  <c:v>506000</c:v>
                </c:pt>
                <c:pt idx="4906">
                  <c:v>272000</c:v>
                </c:pt>
                <c:pt idx="4907">
                  <c:v>333900</c:v>
                </c:pt>
                <c:pt idx="4908">
                  <c:v>174000</c:v>
                </c:pt>
                <c:pt idx="4909">
                  <c:v>775000</c:v>
                </c:pt>
                <c:pt idx="4910">
                  <c:v>65000</c:v>
                </c:pt>
                <c:pt idx="4911">
                  <c:v>485000</c:v>
                </c:pt>
                <c:pt idx="4912">
                  <c:v>174250</c:v>
                </c:pt>
                <c:pt idx="4913">
                  <c:v>800000</c:v>
                </c:pt>
                <c:pt idx="4914">
                  <c:v>60000</c:v>
                </c:pt>
                <c:pt idx="4915">
                  <c:v>485000</c:v>
                </c:pt>
                <c:pt idx="4916">
                  <c:v>90000</c:v>
                </c:pt>
                <c:pt idx="4917">
                  <c:v>330000</c:v>
                </c:pt>
                <c:pt idx="4918">
                  <c:v>1500000</c:v>
                </c:pt>
                <c:pt idx="4919">
                  <c:v>130000</c:v>
                </c:pt>
                <c:pt idx="4920">
                  <c:v>2286250</c:v>
                </c:pt>
                <c:pt idx="4921">
                  <c:v>140000</c:v>
                </c:pt>
                <c:pt idx="4922">
                  <c:v>175000</c:v>
                </c:pt>
                <c:pt idx="4923">
                  <c:v>950000</c:v>
                </c:pt>
                <c:pt idx="4924">
                  <c:v>195000</c:v>
                </c:pt>
                <c:pt idx="4925">
                  <c:v>50000</c:v>
                </c:pt>
                <c:pt idx="4926">
                  <c:v>560000</c:v>
                </c:pt>
                <c:pt idx="4927">
                  <c:v>285000</c:v>
                </c:pt>
                <c:pt idx="4928">
                  <c:v>90000</c:v>
                </c:pt>
                <c:pt idx="4929">
                  <c:v>405000</c:v>
                </c:pt>
                <c:pt idx="4930">
                  <c:v>250000</c:v>
                </c:pt>
                <c:pt idx="4931">
                  <c:v>560000</c:v>
                </c:pt>
                <c:pt idx="4932">
                  <c:v>475000</c:v>
                </c:pt>
                <c:pt idx="4933">
                  <c:v>227500</c:v>
                </c:pt>
                <c:pt idx="4934">
                  <c:v>685000</c:v>
                </c:pt>
                <c:pt idx="4935">
                  <c:v>157000</c:v>
                </c:pt>
                <c:pt idx="4936">
                  <c:v>340000</c:v>
                </c:pt>
                <c:pt idx="4937">
                  <c:v>720000</c:v>
                </c:pt>
                <c:pt idx="4938">
                  <c:v>438000</c:v>
                </c:pt>
                <c:pt idx="4939">
                  <c:v>325000</c:v>
                </c:pt>
                <c:pt idx="4940">
                  <c:v>272000</c:v>
                </c:pt>
                <c:pt idx="4941">
                  <c:v>1150000</c:v>
                </c:pt>
                <c:pt idx="4942">
                  <c:v>475000</c:v>
                </c:pt>
                <c:pt idx="4943">
                  <c:v>194000</c:v>
                </c:pt>
                <c:pt idx="4944">
                  <c:v>600000</c:v>
                </c:pt>
                <c:pt idx="4945">
                  <c:v>120000</c:v>
                </c:pt>
                <c:pt idx="4946">
                  <c:v>326000</c:v>
                </c:pt>
                <c:pt idx="4947">
                  <c:v>60000</c:v>
                </c:pt>
                <c:pt idx="4948">
                  <c:v>147000</c:v>
                </c:pt>
                <c:pt idx="4949">
                  <c:v>1005000</c:v>
                </c:pt>
                <c:pt idx="4950">
                  <c:v>110000</c:v>
                </c:pt>
                <c:pt idx="4951">
                  <c:v>325000</c:v>
                </c:pt>
                <c:pt idx="4952">
                  <c:v>156000</c:v>
                </c:pt>
                <c:pt idx="4953">
                  <c:v>68000</c:v>
                </c:pt>
                <c:pt idx="4954">
                  <c:v>986000</c:v>
                </c:pt>
                <c:pt idx="4955">
                  <c:v>197500</c:v>
                </c:pt>
                <c:pt idx="4956">
                  <c:v>240000</c:v>
                </c:pt>
                <c:pt idx="4957">
                  <c:v>1075000</c:v>
                </c:pt>
                <c:pt idx="4958">
                  <c:v>415000</c:v>
                </c:pt>
                <c:pt idx="4959">
                  <c:v>155000</c:v>
                </c:pt>
                <c:pt idx="4960">
                  <c:v>2000000</c:v>
                </c:pt>
                <c:pt idx="4961">
                  <c:v>96000</c:v>
                </c:pt>
                <c:pt idx="4962">
                  <c:v>175000</c:v>
                </c:pt>
                <c:pt idx="4963">
                  <c:v>260101</c:v>
                </c:pt>
                <c:pt idx="4964">
                  <c:v>217000</c:v>
                </c:pt>
                <c:pt idx="4965">
                  <c:v>907500</c:v>
                </c:pt>
                <c:pt idx="4966">
                  <c:v>297500</c:v>
                </c:pt>
                <c:pt idx="4967">
                  <c:v>179000</c:v>
                </c:pt>
                <c:pt idx="4968">
                  <c:v>32500</c:v>
                </c:pt>
                <c:pt idx="4969">
                  <c:v>430000</c:v>
                </c:pt>
                <c:pt idx="4970">
                  <c:v>425000</c:v>
                </c:pt>
                <c:pt idx="4971">
                  <c:v>185000</c:v>
                </c:pt>
                <c:pt idx="4972">
                  <c:v>125000</c:v>
                </c:pt>
                <c:pt idx="4973">
                  <c:v>1075000</c:v>
                </c:pt>
                <c:pt idx="4974">
                  <c:v>420000</c:v>
                </c:pt>
                <c:pt idx="4975">
                  <c:v>225225</c:v>
                </c:pt>
                <c:pt idx="4976">
                  <c:v>118000</c:v>
                </c:pt>
                <c:pt idx="4977">
                  <c:v>250000</c:v>
                </c:pt>
                <c:pt idx="4978">
                  <c:v>165000</c:v>
                </c:pt>
                <c:pt idx="4979">
                  <c:v>1075000</c:v>
                </c:pt>
                <c:pt idx="4980">
                  <c:v>268000</c:v>
                </c:pt>
                <c:pt idx="4981">
                  <c:v>153100</c:v>
                </c:pt>
                <c:pt idx="4982">
                  <c:v>175000</c:v>
                </c:pt>
                <c:pt idx="4983">
                  <c:v>2098444</c:v>
                </c:pt>
                <c:pt idx="4984">
                  <c:v>1430000</c:v>
                </c:pt>
                <c:pt idx="4985">
                  <c:v>1025000</c:v>
                </c:pt>
                <c:pt idx="4986">
                  <c:v>635000</c:v>
                </c:pt>
                <c:pt idx="4987">
                  <c:v>265000</c:v>
                </c:pt>
                <c:pt idx="4988">
                  <c:v>195000</c:v>
                </c:pt>
                <c:pt idx="4989">
                  <c:v>76000</c:v>
                </c:pt>
                <c:pt idx="4990">
                  <c:v>910000</c:v>
                </c:pt>
                <c:pt idx="4991">
                  <c:v>375000</c:v>
                </c:pt>
                <c:pt idx="4992">
                  <c:v>1700000</c:v>
                </c:pt>
                <c:pt idx="4993">
                  <c:v>310000</c:v>
                </c:pt>
                <c:pt idx="4994">
                  <c:v>940000</c:v>
                </c:pt>
                <c:pt idx="4995">
                  <c:v>735000</c:v>
                </c:pt>
                <c:pt idx="4996">
                  <c:v>247500</c:v>
                </c:pt>
                <c:pt idx="4997">
                  <c:v>89900</c:v>
                </c:pt>
                <c:pt idx="4998">
                  <c:v>137000</c:v>
                </c:pt>
                <c:pt idx="4999">
                  <c:v>445000</c:v>
                </c:pt>
                <c:pt idx="5000">
                  <c:v>535000</c:v>
                </c:pt>
                <c:pt idx="5001">
                  <c:v>195000</c:v>
                </c:pt>
                <c:pt idx="5002">
                  <c:v>715000</c:v>
                </c:pt>
                <c:pt idx="5003">
                  <c:v>652222</c:v>
                </c:pt>
                <c:pt idx="5004">
                  <c:v>375000</c:v>
                </c:pt>
                <c:pt idx="5005">
                  <c:v>3775000</c:v>
                </c:pt>
                <c:pt idx="5006">
                  <c:v>150000</c:v>
                </c:pt>
                <c:pt idx="5007">
                  <c:v>324000</c:v>
                </c:pt>
                <c:pt idx="5008">
                  <c:v>125000</c:v>
                </c:pt>
                <c:pt idx="5009">
                  <c:v>436250</c:v>
                </c:pt>
                <c:pt idx="5010">
                  <c:v>46000</c:v>
                </c:pt>
                <c:pt idx="5011">
                  <c:v>358500</c:v>
                </c:pt>
                <c:pt idx="5012">
                  <c:v>2900000</c:v>
                </c:pt>
                <c:pt idx="5013">
                  <c:v>295000</c:v>
                </c:pt>
                <c:pt idx="5014">
                  <c:v>18000</c:v>
                </c:pt>
                <c:pt idx="5015">
                  <c:v>285000</c:v>
                </c:pt>
                <c:pt idx="5016">
                  <c:v>100000</c:v>
                </c:pt>
                <c:pt idx="5017">
                  <c:v>322500</c:v>
                </c:pt>
                <c:pt idx="5018">
                  <c:v>1600000</c:v>
                </c:pt>
                <c:pt idx="5019">
                  <c:v>288000</c:v>
                </c:pt>
                <c:pt idx="5020">
                  <c:v>243900</c:v>
                </c:pt>
                <c:pt idx="5021">
                  <c:v>65000</c:v>
                </c:pt>
                <c:pt idx="5022">
                  <c:v>58000</c:v>
                </c:pt>
                <c:pt idx="5023">
                  <c:v>3017500</c:v>
                </c:pt>
                <c:pt idx="5024">
                  <c:v>2875000</c:v>
                </c:pt>
                <c:pt idx="5025">
                  <c:v>180000</c:v>
                </c:pt>
                <c:pt idx="5026">
                  <c:v>120000</c:v>
                </c:pt>
                <c:pt idx="5027">
                  <c:v>336000</c:v>
                </c:pt>
                <c:pt idx="5028">
                  <c:v>150000</c:v>
                </c:pt>
                <c:pt idx="5029">
                  <c:v>2020000</c:v>
                </c:pt>
                <c:pt idx="5030">
                  <c:v>253432</c:v>
                </c:pt>
                <c:pt idx="5031">
                  <c:v>550000</c:v>
                </c:pt>
                <c:pt idx="5032">
                  <c:v>875000</c:v>
                </c:pt>
                <c:pt idx="5033">
                  <c:v>230000</c:v>
                </c:pt>
                <c:pt idx="5034">
                  <c:v>298000</c:v>
                </c:pt>
                <c:pt idx="5035">
                  <c:v>180000</c:v>
                </c:pt>
                <c:pt idx="5036">
                  <c:v>350000</c:v>
                </c:pt>
                <c:pt idx="5037">
                  <c:v>160000</c:v>
                </c:pt>
                <c:pt idx="5038">
                  <c:v>220000</c:v>
                </c:pt>
                <c:pt idx="5039">
                  <c:v>205000</c:v>
                </c:pt>
                <c:pt idx="5040">
                  <c:v>360000</c:v>
                </c:pt>
                <c:pt idx="5041">
                  <c:v>700000</c:v>
                </c:pt>
                <c:pt idx="5042">
                  <c:v>272950</c:v>
                </c:pt>
                <c:pt idx="5043">
                  <c:v>244000</c:v>
                </c:pt>
                <c:pt idx="5044">
                  <c:v>725000</c:v>
                </c:pt>
                <c:pt idx="5045">
                  <c:v>425000</c:v>
                </c:pt>
                <c:pt idx="5046">
                  <c:v>90000</c:v>
                </c:pt>
                <c:pt idx="5047">
                  <c:v>57500</c:v>
                </c:pt>
                <c:pt idx="5048">
                  <c:v>190000</c:v>
                </c:pt>
                <c:pt idx="5049">
                  <c:v>578000</c:v>
                </c:pt>
                <c:pt idx="5050">
                  <c:v>393250</c:v>
                </c:pt>
                <c:pt idx="5051">
                  <c:v>174000</c:v>
                </c:pt>
                <c:pt idx="5052">
                  <c:v>186000</c:v>
                </c:pt>
                <c:pt idx="5053">
                  <c:v>167000</c:v>
                </c:pt>
                <c:pt idx="5054">
                  <c:v>310000</c:v>
                </c:pt>
                <c:pt idx="5055">
                  <c:v>1375000</c:v>
                </c:pt>
                <c:pt idx="5056">
                  <c:v>120000</c:v>
                </c:pt>
                <c:pt idx="5057">
                  <c:v>485000</c:v>
                </c:pt>
                <c:pt idx="5058">
                  <c:v>171000</c:v>
                </c:pt>
                <c:pt idx="5059">
                  <c:v>12916</c:v>
                </c:pt>
                <c:pt idx="5060">
                  <c:v>178000</c:v>
                </c:pt>
                <c:pt idx="5061">
                  <c:v>12916</c:v>
                </c:pt>
                <c:pt idx="5062">
                  <c:v>115000</c:v>
                </c:pt>
                <c:pt idx="5063">
                  <c:v>867500</c:v>
                </c:pt>
                <c:pt idx="5064">
                  <c:v>750000</c:v>
                </c:pt>
                <c:pt idx="5065">
                  <c:v>4250000</c:v>
                </c:pt>
                <c:pt idx="5066">
                  <c:v>319000</c:v>
                </c:pt>
                <c:pt idx="5067">
                  <c:v>235000</c:v>
                </c:pt>
                <c:pt idx="5068">
                  <c:v>329000</c:v>
                </c:pt>
                <c:pt idx="5069">
                  <c:v>283501</c:v>
                </c:pt>
                <c:pt idx="5070">
                  <c:v>169000</c:v>
                </c:pt>
                <c:pt idx="5071">
                  <c:v>545000</c:v>
                </c:pt>
                <c:pt idx="5072">
                  <c:v>321900</c:v>
                </c:pt>
                <c:pt idx="5073">
                  <c:v>420000</c:v>
                </c:pt>
                <c:pt idx="5074">
                  <c:v>235000</c:v>
                </c:pt>
                <c:pt idx="5075">
                  <c:v>215000</c:v>
                </c:pt>
                <c:pt idx="5076">
                  <c:v>825000</c:v>
                </c:pt>
                <c:pt idx="5077">
                  <c:v>245000</c:v>
                </c:pt>
                <c:pt idx="5078">
                  <c:v>147000</c:v>
                </c:pt>
                <c:pt idx="5079">
                  <c:v>950000</c:v>
                </c:pt>
                <c:pt idx="5080">
                  <c:v>240000</c:v>
                </c:pt>
                <c:pt idx="5081">
                  <c:v>390000</c:v>
                </c:pt>
                <c:pt idx="5082">
                  <c:v>163000</c:v>
                </c:pt>
                <c:pt idx="5083">
                  <c:v>1350000</c:v>
                </c:pt>
                <c:pt idx="5084">
                  <c:v>1250000</c:v>
                </c:pt>
                <c:pt idx="5085">
                  <c:v>287000</c:v>
                </c:pt>
                <c:pt idx="5086">
                  <c:v>95000</c:v>
                </c:pt>
                <c:pt idx="5087">
                  <c:v>390000</c:v>
                </c:pt>
                <c:pt idx="5088">
                  <c:v>335000</c:v>
                </c:pt>
                <c:pt idx="5089">
                  <c:v>80000</c:v>
                </c:pt>
                <c:pt idx="5090">
                  <c:v>3350000</c:v>
                </c:pt>
                <c:pt idx="5091">
                  <c:v>212000</c:v>
                </c:pt>
                <c:pt idx="5092">
                  <c:v>317500</c:v>
                </c:pt>
                <c:pt idx="5093">
                  <c:v>303000</c:v>
                </c:pt>
                <c:pt idx="5094">
                  <c:v>500000</c:v>
                </c:pt>
                <c:pt idx="5095">
                  <c:v>140000</c:v>
                </c:pt>
                <c:pt idx="5096">
                  <c:v>6200</c:v>
                </c:pt>
                <c:pt idx="5097">
                  <c:v>219900</c:v>
                </c:pt>
                <c:pt idx="5098">
                  <c:v>159000</c:v>
                </c:pt>
                <c:pt idx="5099">
                  <c:v>221000</c:v>
                </c:pt>
                <c:pt idx="5100">
                  <c:v>502000</c:v>
                </c:pt>
                <c:pt idx="5101">
                  <c:v>625000</c:v>
                </c:pt>
                <c:pt idx="5102">
                  <c:v>302150</c:v>
                </c:pt>
                <c:pt idx="5103">
                  <c:v>370000</c:v>
                </c:pt>
                <c:pt idx="5104">
                  <c:v>748500</c:v>
                </c:pt>
                <c:pt idx="5105">
                  <c:v>1127000</c:v>
                </c:pt>
                <c:pt idx="5106">
                  <c:v>107000</c:v>
                </c:pt>
                <c:pt idx="5107">
                  <c:v>344000</c:v>
                </c:pt>
                <c:pt idx="5108">
                  <c:v>270000</c:v>
                </c:pt>
                <c:pt idx="5109">
                  <c:v>190000</c:v>
                </c:pt>
                <c:pt idx="5110">
                  <c:v>99417</c:v>
                </c:pt>
                <c:pt idx="5111">
                  <c:v>400000</c:v>
                </c:pt>
                <c:pt idx="5112">
                  <c:v>1630000</c:v>
                </c:pt>
                <c:pt idx="5113">
                  <c:v>520000</c:v>
                </c:pt>
                <c:pt idx="5114">
                  <c:v>118000</c:v>
                </c:pt>
                <c:pt idx="5115">
                  <c:v>361500</c:v>
                </c:pt>
                <c:pt idx="5116">
                  <c:v>320500</c:v>
                </c:pt>
                <c:pt idx="5117">
                  <c:v>565000</c:v>
                </c:pt>
                <c:pt idx="5118">
                  <c:v>425800</c:v>
                </c:pt>
                <c:pt idx="5119">
                  <c:v>458750</c:v>
                </c:pt>
                <c:pt idx="5120">
                  <c:v>1075000</c:v>
                </c:pt>
                <c:pt idx="5121">
                  <c:v>238000</c:v>
                </c:pt>
                <c:pt idx="5122">
                  <c:v>444000</c:v>
                </c:pt>
                <c:pt idx="5123">
                  <c:v>376000</c:v>
                </c:pt>
                <c:pt idx="5124">
                  <c:v>350000</c:v>
                </c:pt>
                <c:pt idx="5125">
                  <c:v>2525000</c:v>
                </c:pt>
                <c:pt idx="5126">
                  <c:v>620000</c:v>
                </c:pt>
                <c:pt idx="5127">
                  <c:v>470000</c:v>
                </c:pt>
                <c:pt idx="5128">
                  <c:v>1300000</c:v>
                </c:pt>
                <c:pt idx="5129">
                  <c:v>345000</c:v>
                </c:pt>
                <c:pt idx="5130">
                  <c:v>3262500</c:v>
                </c:pt>
                <c:pt idx="5131">
                  <c:v>415000</c:v>
                </c:pt>
                <c:pt idx="5132">
                  <c:v>450000</c:v>
                </c:pt>
                <c:pt idx="5133">
                  <c:v>867500</c:v>
                </c:pt>
                <c:pt idx="5134">
                  <c:v>500000</c:v>
                </c:pt>
                <c:pt idx="5135">
                  <c:v>1965750</c:v>
                </c:pt>
                <c:pt idx="5136">
                  <c:v>575000</c:v>
                </c:pt>
                <c:pt idx="5137">
                  <c:v>105000</c:v>
                </c:pt>
                <c:pt idx="5138">
                  <c:v>47000</c:v>
                </c:pt>
                <c:pt idx="5139">
                  <c:v>149000</c:v>
                </c:pt>
                <c:pt idx="5140">
                  <c:v>165000</c:v>
                </c:pt>
                <c:pt idx="5141">
                  <c:v>715000</c:v>
                </c:pt>
                <c:pt idx="5142">
                  <c:v>32500</c:v>
                </c:pt>
                <c:pt idx="5143">
                  <c:v>533000</c:v>
                </c:pt>
                <c:pt idx="5144">
                  <c:v>245000</c:v>
                </c:pt>
                <c:pt idx="5145">
                  <c:v>5100000</c:v>
                </c:pt>
                <c:pt idx="5146">
                  <c:v>280000</c:v>
                </c:pt>
                <c:pt idx="5147">
                  <c:v>240000</c:v>
                </c:pt>
                <c:pt idx="5148">
                  <c:v>49810</c:v>
                </c:pt>
                <c:pt idx="5149">
                  <c:v>1028000</c:v>
                </c:pt>
                <c:pt idx="5150">
                  <c:v>147500</c:v>
                </c:pt>
                <c:pt idx="5151">
                  <c:v>490000</c:v>
                </c:pt>
                <c:pt idx="5152">
                  <c:v>1080000</c:v>
                </c:pt>
                <c:pt idx="5153">
                  <c:v>215000</c:v>
                </c:pt>
                <c:pt idx="5154">
                  <c:v>390000</c:v>
                </c:pt>
                <c:pt idx="5155">
                  <c:v>2300000</c:v>
                </c:pt>
                <c:pt idx="5156">
                  <c:v>465000</c:v>
                </c:pt>
                <c:pt idx="5157">
                  <c:v>264000</c:v>
                </c:pt>
                <c:pt idx="5158">
                  <c:v>4850000</c:v>
                </c:pt>
                <c:pt idx="5159">
                  <c:v>279000</c:v>
                </c:pt>
                <c:pt idx="5160">
                  <c:v>450000</c:v>
                </c:pt>
                <c:pt idx="5161">
                  <c:v>325000</c:v>
                </c:pt>
                <c:pt idx="5162">
                  <c:v>311000</c:v>
                </c:pt>
                <c:pt idx="5163">
                  <c:v>238000</c:v>
                </c:pt>
                <c:pt idx="5164">
                  <c:v>1150000</c:v>
                </c:pt>
                <c:pt idx="5165">
                  <c:v>180000</c:v>
                </c:pt>
                <c:pt idx="5166">
                  <c:v>682000</c:v>
                </c:pt>
                <c:pt idx="5167">
                  <c:v>62000</c:v>
                </c:pt>
                <c:pt idx="5168">
                  <c:v>394500</c:v>
                </c:pt>
                <c:pt idx="5169">
                  <c:v>535000</c:v>
                </c:pt>
                <c:pt idx="5170">
                  <c:v>215000</c:v>
                </c:pt>
                <c:pt idx="5171">
                  <c:v>2647838</c:v>
                </c:pt>
                <c:pt idx="5172">
                  <c:v>802000</c:v>
                </c:pt>
                <c:pt idx="5173">
                  <c:v>2750000</c:v>
                </c:pt>
                <c:pt idx="5174">
                  <c:v>242000</c:v>
                </c:pt>
                <c:pt idx="5175">
                  <c:v>682550</c:v>
                </c:pt>
                <c:pt idx="5176">
                  <c:v>75000</c:v>
                </c:pt>
                <c:pt idx="5177">
                  <c:v>589426</c:v>
                </c:pt>
                <c:pt idx="5178">
                  <c:v>2180000</c:v>
                </c:pt>
                <c:pt idx="5179">
                  <c:v>256000</c:v>
                </c:pt>
                <c:pt idx="5180">
                  <c:v>919000</c:v>
                </c:pt>
                <c:pt idx="5181">
                  <c:v>162000</c:v>
                </c:pt>
                <c:pt idx="5182">
                  <c:v>215000</c:v>
                </c:pt>
                <c:pt idx="5183">
                  <c:v>290000</c:v>
                </c:pt>
                <c:pt idx="5184">
                  <c:v>510000</c:v>
                </c:pt>
                <c:pt idx="5185">
                  <c:v>50000</c:v>
                </c:pt>
                <c:pt idx="5186">
                  <c:v>729000</c:v>
                </c:pt>
                <c:pt idx="5187">
                  <c:v>410000</c:v>
                </c:pt>
                <c:pt idx="5188">
                  <c:v>800000</c:v>
                </c:pt>
                <c:pt idx="5189">
                  <c:v>491500</c:v>
                </c:pt>
                <c:pt idx="5190">
                  <c:v>95000</c:v>
                </c:pt>
                <c:pt idx="5191">
                  <c:v>549900</c:v>
                </c:pt>
                <c:pt idx="5192">
                  <c:v>98500</c:v>
                </c:pt>
                <c:pt idx="5193">
                  <c:v>260000</c:v>
                </c:pt>
                <c:pt idx="5194">
                  <c:v>280000</c:v>
                </c:pt>
                <c:pt idx="5195">
                  <c:v>595000</c:v>
                </c:pt>
                <c:pt idx="5196">
                  <c:v>279500</c:v>
                </c:pt>
                <c:pt idx="5197">
                  <c:v>469000</c:v>
                </c:pt>
                <c:pt idx="5198">
                  <c:v>385000</c:v>
                </c:pt>
                <c:pt idx="5199">
                  <c:v>610000</c:v>
                </c:pt>
                <c:pt idx="5200">
                  <c:v>146913</c:v>
                </c:pt>
                <c:pt idx="5201">
                  <c:v>1150000</c:v>
                </c:pt>
                <c:pt idx="5202">
                  <c:v>25000</c:v>
                </c:pt>
                <c:pt idx="5203">
                  <c:v>450000</c:v>
                </c:pt>
                <c:pt idx="5204">
                  <c:v>899000</c:v>
                </c:pt>
                <c:pt idx="5205">
                  <c:v>349900</c:v>
                </c:pt>
                <c:pt idx="5206">
                  <c:v>2200000</c:v>
                </c:pt>
                <c:pt idx="5207">
                  <c:v>283000</c:v>
                </c:pt>
                <c:pt idx="5208">
                  <c:v>1825000</c:v>
                </c:pt>
                <c:pt idx="5209">
                  <c:v>2500000</c:v>
                </c:pt>
                <c:pt idx="5210">
                  <c:v>310000</c:v>
                </c:pt>
                <c:pt idx="5211">
                  <c:v>580000</c:v>
                </c:pt>
                <c:pt idx="5212">
                  <c:v>406000</c:v>
                </c:pt>
                <c:pt idx="5213">
                  <c:v>352000</c:v>
                </c:pt>
                <c:pt idx="5214">
                  <c:v>360000</c:v>
                </c:pt>
                <c:pt idx="5215">
                  <c:v>335000</c:v>
                </c:pt>
                <c:pt idx="5216">
                  <c:v>435000</c:v>
                </c:pt>
                <c:pt idx="5217">
                  <c:v>30000</c:v>
                </c:pt>
                <c:pt idx="5218">
                  <c:v>295000</c:v>
                </c:pt>
                <c:pt idx="5219">
                  <c:v>261000</c:v>
                </c:pt>
                <c:pt idx="5220">
                  <c:v>1050000</c:v>
                </c:pt>
                <c:pt idx="5221">
                  <c:v>557500</c:v>
                </c:pt>
                <c:pt idx="5222">
                  <c:v>111500</c:v>
                </c:pt>
                <c:pt idx="5223">
                  <c:v>115000</c:v>
                </c:pt>
                <c:pt idx="5224">
                  <c:v>234000</c:v>
                </c:pt>
                <c:pt idx="5225">
                  <c:v>139000</c:v>
                </c:pt>
                <c:pt idx="5226">
                  <c:v>570000</c:v>
                </c:pt>
                <c:pt idx="5227">
                  <c:v>155000</c:v>
                </c:pt>
                <c:pt idx="5228">
                  <c:v>530000</c:v>
                </c:pt>
                <c:pt idx="5229">
                  <c:v>418000</c:v>
                </c:pt>
                <c:pt idx="5230">
                  <c:v>150000</c:v>
                </c:pt>
                <c:pt idx="5231">
                  <c:v>567000</c:v>
                </c:pt>
                <c:pt idx="5232">
                  <c:v>866700</c:v>
                </c:pt>
                <c:pt idx="5233">
                  <c:v>380000</c:v>
                </c:pt>
                <c:pt idx="5234">
                  <c:v>559500</c:v>
                </c:pt>
                <c:pt idx="5235">
                  <c:v>700000</c:v>
                </c:pt>
                <c:pt idx="5236">
                  <c:v>450000</c:v>
                </c:pt>
                <c:pt idx="5237">
                  <c:v>250000</c:v>
                </c:pt>
                <c:pt idx="5238">
                  <c:v>200000</c:v>
                </c:pt>
                <c:pt idx="5239">
                  <c:v>123500</c:v>
                </c:pt>
                <c:pt idx="5240">
                  <c:v>390000</c:v>
                </c:pt>
                <c:pt idx="5241">
                  <c:v>162886</c:v>
                </c:pt>
                <c:pt idx="5242">
                  <c:v>4250000</c:v>
                </c:pt>
                <c:pt idx="5243">
                  <c:v>557000</c:v>
                </c:pt>
                <c:pt idx="5244">
                  <c:v>249900</c:v>
                </c:pt>
                <c:pt idx="5245">
                  <c:v>115000</c:v>
                </c:pt>
                <c:pt idx="5246">
                  <c:v>795000</c:v>
                </c:pt>
                <c:pt idx="5247">
                  <c:v>150900</c:v>
                </c:pt>
                <c:pt idx="5248">
                  <c:v>270000</c:v>
                </c:pt>
                <c:pt idx="5249">
                  <c:v>490000</c:v>
                </c:pt>
                <c:pt idx="5250">
                  <c:v>280000</c:v>
                </c:pt>
                <c:pt idx="5251">
                  <c:v>90000</c:v>
                </c:pt>
                <c:pt idx="5252">
                  <c:v>314500</c:v>
                </c:pt>
                <c:pt idx="5253">
                  <c:v>45000</c:v>
                </c:pt>
                <c:pt idx="5254">
                  <c:v>395000</c:v>
                </c:pt>
                <c:pt idx="5255">
                  <c:v>180000</c:v>
                </c:pt>
                <c:pt idx="5256">
                  <c:v>210000</c:v>
                </c:pt>
                <c:pt idx="5257">
                  <c:v>452500</c:v>
                </c:pt>
                <c:pt idx="5258">
                  <c:v>524475</c:v>
                </c:pt>
                <c:pt idx="5259">
                  <c:v>1800000</c:v>
                </c:pt>
                <c:pt idx="5260">
                  <c:v>190000</c:v>
                </c:pt>
                <c:pt idx="5261">
                  <c:v>120000</c:v>
                </c:pt>
                <c:pt idx="5262">
                  <c:v>290000</c:v>
                </c:pt>
                <c:pt idx="5263">
                  <c:v>345000</c:v>
                </c:pt>
                <c:pt idx="5264">
                  <c:v>260000</c:v>
                </c:pt>
                <c:pt idx="5265">
                  <c:v>201000</c:v>
                </c:pt>
                <c:pt idx="5266">
                  <c:v>295000</c:v>
                </c:pt>
                <c:pt idx="5267">
                  <c:v>280000</c:v>
                </c:pt>
                <c:pt idx="5268">
                  <c:v>225000</c:v>
                </c:pt>
                <c:pt idx="5269">
                  <c:v>3850000</c:v>
                </c:pt>
                <c:pt idx="5270">
                  <c:v>435000</c:v>
                </c:pt>
                <c:pt idx="5271">
                  <c:v>145000</c:v>
                </c:pt>
                <c:pt idx="5272">
                  <c:v>490000</c:v>
                </c:pt>
                <c:pt idx="5273">
                  <c:v>205000</c:v>
                </c:pt>
                <c:pt idx="5274">
                  <c:v>635000</c:v>
                </c:pt>
                <c:pt idx="5275">
                  <c:v>4100000</c:v>
                </c:pt>
                <c:pt idx="5276">
                  <c:v>930000</c:v>
                </c:pt>
                <c:pt idx="5277">
                  <c:v>370000</c:v>
                </c:pt>
                <c:pt idx="5278">
                  <c:v>375000</c:v>
                </c:pt>
                <c:pt idx="5279">
                  <c:v>748000</c:v>
                </c:pt>
                <c:pt idx="5280">
                  <c:v>1800000</c:v>
                </c:pt>
                <c:pt idx="5281">
                  <c:v>1010000</c:v>
                </c:pt>
                <c:pt idx="5282">
                  <c:v>1039000</c:v>
                </c:pt>
                <c:pt idx="5283">
                  <c:v>630500</c:v>
                </c:pt>
                <c:pt idx="5284">
                  <c:v>162500</c:v>
                </c:pt>
                <c:pt idx="5285">
                  <c:v>395000</c:v>
                </c:pt>
                <c:pt idx="5286">
                  <c:v>262500</c:v>
                </c:pt>
                <c:pt idx="5287">
                  <c:v>892000</c:v>
                </c:pt>
                <c:pt idx="5288">
                  <c:v>160000</c:v>
                </c:pt>
                <c:pt idx="5289">
                  <c:v>345000</c:v>
                </c:pt>
                <c:pt idx="5290">
                  <c:v>280000</c:v>
                </c:pt>
                <c:pt idx="5291">
                  <c:v>607620</c:v>
                </c:pt>
                <c:pt idx="5292">
                  <c:v>210000</c:v>
                </c:pt>
                <c:pt idx="5293">
                  <c:v>1650000</c:v>
                </c:pt>
                <c:pt idx="5294">
                  <c:v>178000</c:v>
                </c:pt>
                <c:pt idx="5295">
                  <c:v>405000</c:v>
                </c:pt>
                <c:pt idx="5296">
                  <c:v>1100000</c:v>
                </c:pt>
                <c:pt idx="5297">
                  <c:v>250000</c:v>
                </c:pt>
                <c:pt idx="5298">
                  <c:v>615000</c:v>
                </c:pt>
                <c:pt idx="5299">
                  <c:v>111000</c:v>
                </c:pt>
                <c:pt idx="5300">
                  <c:v>323000</c:v>
                </c:pt>
                <c:pt idx="5301">
                  <c:v>570000</c:v>
                </c:pt>
                <c:pt idx="5302">
                  <c:v>490000</c:v>
                </c:pt>
                <c:pt idx="5303">
                  <c:v>610000</c:v>
                </c:pt>
                <c:pt idx="5304">
                  <c:v>759000</c:v>
                </c:pt>
                <c:pt idx="5305">
                  <c:v>405000</c:v>
                </c:pt>
                <c:pt idx="5306">
                  <c:v>150000</c:v>
                </c:pt>
                <c:pt idx="5307">
                  <c:v>1795000</c:v>
                </c:pt>
                <c:pt idx="5308">
                  <c:v>520000</c:v>
                </c:pt>
                <c:pt idx="5309">
                  <c:v>335000</c:v>
                </c:pt>
                <c:pt idx="5310">
                  <c:v>485000</c:v>
                </c:pt>
                <c:pt idx="5311">
                  <c:v>400000</c:v>
                </c:pt>
                <c:pt idx="5312">
                  <c:v>418000</c:v>
                </c:pt>
                <c:pt idx="5313">
                  <c:v>669000</c:v>
                </c:pt>
                <c:pt idx="5314">
                  <c:v>340000</c:v>
                </c:pt>
                <c:pt idx="5315">
                  <c:v>799999</c:v>
                </c:pt>
                <c:pt idx="5316">
                  <c:v>86882</c:v>
                </c:pt>
                <c:pt idx="5317">
                  <c:v>575000</c:v>
                </c:pt>
                <c:pt idx="5318">
                  <c:v>1565000</c:v>
                </c:pt>
                <c:pt idx="5319">
                  <c:v>415000</c:v>
                </c:pt>
                <c:pt idx="5320">
                  <c:v>728500</c:v>
                </c:pt>
                <c:pt idx="5321">
                  <c:v>140000</c:v>
                </c:pt>
                <c:pt idx="5322">
                  <c:v>542000</c:v>
                </c:pt>
                <c:pt idx="5323">
                  <c:v>625000</c:v>
                </c:pt>
                <c:pt idx="5324">
                  <c:v>890000</c:v>
                </c:pt>
                <c:pt idx="5325">
                  <c:v>325000</c:v>
                </c:pt>
                <c:pt idx="5326">
                  <c:v>545000</c:v>
                </c:pt>
                <c:pt idx="5327">
                  <c:v>215000</c:v>
                </c:pt>
                <c:pt idx="5328">
                  <c:v>975000</c:v>
                </c:pt>
                <c:pt idx="5329">
                  <c:v>582000</c:v>
                </c:pt>
                <c:pt idx="5330">
                  <c:v>250000</c:v>
                </c:pt>
                <c:pt idx="5331">
                  <c:v>295000</c:v>
                </c:pt>
                <c:pt idx="5332">
                  <c:v>450200</c:v>
                </c:pt>
                <c:pt idx="5333">
                  <c:v>2410000</c:v>
                </c:pt>
                <c:pt idx="5334">
                  <c:v>131000</c:v>
                </c:pt>
                <c:pt idx="5335">
                  <c:v>800000</c:v>
                </c:pt>
                <c:pt idx="5336">
                  <c:v>335000</c:v>
                </c:pt>
                <c:pt idx="5337">
                  <c:v>116000</c:v>
                </c:pt>
                <c:pt idx="5338">
                  <c:v>401500</c:v>
                </c:pt>
                <c:pt idx="5339">
                  <c:v>325000</c:v>
                </c:pt>
                <c:pt idx="5340">
                  <c:v>220000</c:v>
                </c:pt>
                <c:pt idx="5341">
                  <c:v>2450000</c:v>
                </c:pt>
                <c:pt idx="5342">
                  <c:v>300000</c:v>
                </c:pt>
                <c:pt idx="5343">
                  <c:v>777500</c:v>
                </c:pt>
                <c:pt idx="5344">
                  <c:v>2125000</c:v>
                </c:pt>
                <c:pt idx="5345">
                  <c:v>170000</c:v>
                </c:pt>
                <c:pt idx="5346">
                  <c:v>267000</c:v>
                </c:pt>
                <c:pt idx="5347">
                  <c:v>400000</c:v>
                </c:pt>
                <c:pt idx="5348">
                  <c:v>340000</c:v>
                </c:pt>
                <c:pt idx="5349">
                  <c:v>565000</c:v>
                </c:pt>
                <c:pt idx="5350">
                  <c:v>522500</c:v>
                </c:pt>
                <c:pt idx="5351">
                  <c:v>715000</c:v>
                </c:pt>
                <c:pt idx="5352">
                  <c:v>460000</c:v>
                </c:pt>
                <c:pt idx="5353">
                  <c:v>2312000</c:v>
                </c:pt>
                <c:pt idx="5354">
                  <c:v>1050000</c:v>
                </c:pt>
                <c:pt idx="5355">
                  <c:v>4600000</c:v>
                </c:pt>
                <c:pt idx="5356">
                  <c:v>514000</c:v>
                </c:pt>
                <c:pt idx="5357">
                  <c:v>455000</c:v>
                </c:pt>
                <c:pt idx="5358">
                  <c:v>758000</c:v>
                </c:pt>
                <c:pt idx="5359">
                  <c:v>1630000</c:v>
                </c:pt>
                <c:pt idx="5360">
                  <c:v>475000</c:v>
                </c:pt>
                <c:pt idx="5361">
                  <c:v>557000</c:v>
                </c:pt>
                <c:pt idx="5362">
                  <c:v>429000</c:v>
                </c:pt>
                <c:pt idx="5363">
                  <c:v>67500</c:v>
                </c:pt>
                <c:pt idx="5364">
                  <c:v>7650000</c:v>
                </c:pt>
                <c:pt idx="5365">
                  <c:v>710000</c:v>
                </c:pt>
                <c:pt idx="5366">
                  <c:v>295000</c:v>
                </c:pt>
                <c:pt idx="5367">
                  <c:v>375000</c:v>
                </c:pt>
                <c:pt idx="5368">
                  <c:v>745000</c:v>
                </c:pt>
                <c:pt idx="5369">
                  <c:v>2725000</c:v>
                </c:pt>
                <c:pt idx="5370">
                  <c:v>465000</c:v>
                </c:pt>
                <c:pt idx="5371">
                  <c:v>170000</c:v>
                </c:pt>
                <c:pt idx="5372">
                  <c:v>807500</c:v>
                </c:pt>
                <c:pt idx="5373">
                  <c:v>65000</c:v>
                </c:pt>
                <c:pt idx="5374">
                  <c:v>185000</c:v>
                </c:pt>
                <c:pt idx="5375">
                  <c:v>2700000</c:v>
                </c:pt>
                <c:pt idx="5376">
                  <c:v>650000</c:v>
                </c:pt>
                <c:pt idx="5377">
                  <c:v>735000</c:v>
                </c:pt>
                <c:pt idx="5378">
                  <c:v>849900</c:v>
                </c:pt>
                <c:pt idx="5379">
                  <c:v>712500</c:v>
                </c:pt>
                <c:pt idx="5380">
                  <c:v>270000</c:v>
                </c:pt>
                <c:pt idx="5381">
                  <c:v>320000</c:v>
                </c:pt>
                <c:pt idx="5382">
                  <c:v>440000</c:v>
                </c:pt>
                <c:pt idx="5383">
                  <c:v>1985000</c:v>
                </c:pt>
                <c:pt idx="5384">
                  <c:v>300000</c:v>
                </c:pt>
                <c:pt idx="5385">
                  <c:v>1450000</c:v>
                </c:pt>
                <c:pt idx="5386">
                  <c:v>620000</c:v>
                </c:pt>
                <c:pt idx="5387">
                  <c:v>204000</c:v>
                </c:pt>
                <c:pt idx="5388">
                  <c:v>275000</c:v>
                </c:pt>
                <c:pt idx="5389">
                  <c:v>477000</c:v>
                </c:pt>
                <c:pt idx="5390">
                  <c:v>265000</c:v>
                </c:pt>
                <c:pt idx="5391">
                  <c:v>445000</c:v>
                </c:pt>
                <c:pt idx="5392">
                  <c:v>290000</c:v>
                </c:pt>
                <c:pt idx="5393">
                  <c:v>374000</c:v>
                </c:pt>
                <c:pt idx="5394">
                  <c:v>655000</c:v>
                </c:pt>
                <c:pt idx="5395">
                  <c:v>130000</c:v>
                </c:pt>
                <c:pt idx="5396">
                  <c:v>342500</c:v>
                </c:pt>
                <c:pt idx="5397">
                  <c:v>490000</c:v>
                </c:pt>
                <c:pt idx="5398">
                  <c:v>760000</c:v>
                </c:pt>
                <c:pt idx="5399">
                  <c:v>221070</c:v>
                </c:pt>
                <c:pt idx="5400">
                  <c:v>210000</c:v>
                </c:pt>
                <c:pt idx="5401">
                  <c:v>810000</c:v>
                </c:pt>
                <c:pt idx="5402">
                  <c:v>395000</c:v>
                </c:pt>
                <c:pt idx="5403">
                  <c:v>610100</c:v>
                </c:pt>
                <c:pt idx="5404">
                  <c:v>300000</c:v>
                </c:pt>
                <c:pt idx="5405">
                  <c:v>360000</c:v>
                </c:pt>
                <c:pt idx="5406">
                  <c:v>1175000</c:v>
                </c:pt>
                <c:pt idx="5407">
                  <c:v>382500</c:v>
                </c:pt>
                <c:pt idx="5408">
                  <c:v>2900000</c:v>
                </c:pt>
                <c:pt idx="5409">
                  <c:v>170000</c:v>
                </c:pt>
                <c:pt idx="5410">
                  <c:v>88000</c:v>
                </c:pt>
                <c:pt idx="5411">
                  <c:v>287000</c:v>
                </c:pt>
                <c:pt idx="5412">
                  <c:v>540000</c:v>
                </c:pt>
                <c:pt idx="5413">
                  <c:v>2225000</c:v>
                </c:pt>
                <c:pt idx="5414">
                  <c:v>920000</c:v>
                </c:pt>
                <c:pt idx="5415">
                  <c:v>1098000</c:v>
                </c:pt>
                <c:pt idx="5416">
                  <c:v>525000</c:v>
                </c:pt>
                <c:pt idx="5417">
                  <c:v>635000</c:v>
                </c:pt>
                <c:pt idx="5418">
                  <c:v>477405</c:v>
                </c:pt>
                <c:pt idx="5419">
                  <c:v>585000</c:v>
                </c:pt>
                <c:pt idx="5420">
                  <c:v>436500</c:v>
                </c:pt>
                <c:pt idx="5421">
                  <c:v>1110000</c:v>
                </c:pt>
                <c:pt idx="5422">
                  <c:v>1137600</c:v>
                </c:pt>
                <c:pt idx="5423">
                  <c:v>801000</c:v>
                </c:pt>
                <c:pt idx="5424">
                  <c:v>1450000</c:v>
                </c:pt>
                <c:pt idx="5425">
                  <c:v>420000</c:v>
                </c:pt>
                <c:pt idx="5426">
                  <c:v>399900</c:v>
                </c:pt>
                <c:pt idx="5427">
                  <c:v>299000</c:v>
                </c:pt>
                <c:pt idx="5428">
                  <c:v>442350</c:v>
                </c:pt>
                <c:pt idx="5429">
                  <c:v>500000</c:v>
                </c:pt>
                <c:pt idx="5430">
                  <c:v>1150000</c:v>
                </c:pt>
                <c:pt idx="5431">
                  <c:v>799000</c:v>
                </c:pt>
                <c:pt idx="5432">
                  <c:v>450000</c:v>
                </c:pt>
                <c:pt idx="5433">
                  <c:v>1050000</c:v>
                </c:pt>
                <c:pt idx="5434">
                  <c:v>140000</c:v>
                </c:pt>
                <c:pt idx="5435">
                  <c:v>875000</c:v>
                </c:pt>
                <c:pt idx="5436">
                  <c:v>1500000</c:v>
                </c:pt>
                <c:pt idx="5437">
                  <c:v>1725000</c:v>
                </c:pt>
                <c:pt idx="5438">
                  <c:v>912000</c:v>
                </c:pt>
                <c:pt idx="5439">
                  <c:v>685000</c:v>
                </c:pt>
                <c:pt idx="5440">
                  <c:v>362500</c:v>
                </c:pt>
                <c:pt idx="5441">
                  <c:v>19798</c:v>
                </c:pt>
                <c:pt idx="5442">
                  <c:v>4200000</c:v>
                </c:pt>
                <c:pt idx="5443">
                  <c:v>535000</c:v>
                </c:pt>
                <c:pt idx="5444">
                  <c:v>100000</c:v>
                </c:pt>
                <c:pt idx="5445">
                  <c:v>845000</c:v>
                </c:pt>
                <c:pt idx="5446">
                  <c:v>133500</c:v>
                </c:pt>
                <c:pt idx="5447">
                  <c:v>585000</c:v>
                </c:pt>
                <c:pt idx="5448">
                  <c:v>475000</c:v>
                </c:pt>
                <c:pt idx="5449">
                  <c:v>150000</c:v>
                </c:pt>
                <c:pt idx="5450">
                  <c:v>1030000</c:v>
                </c:pt>
                <c:pt idx="5451">
                  <c:v>1300000</c:v>
                </c:pt>
                <c:pt idx="5452">
                  <c:v>454000</c:v>
                </c:pt>
                <c:pt idx="5453">
                  <c:v>180000</c:v>
                </c:pt>
                <c:pt idx="5454">
                  <c:v>2400000</c:v>
                </c:pt>
                <c:pt idx="5455">
                  <c:v>2775000</c:v>
                </c:pt>
                <c:pt idx="5456">
                  <c:v>65000</c:v>
                </c:pt>
                <c:pt idx="5457">
                  <c:v>930000</c:v>
                </c:pt>
                <c:pt idx="5458">
                  <c:v>50000</c:v>
                </c:pt>
                <c:pt idx="5459">
                  <c:v>10000000</c:v>
                </c:pt>
                <c:pt idx="5460">
                  <c:v>305000</c:v>
                </c:pt>
                <c:pt idx="5461">
                  <c:v>380000</c:v>
                </c:pt>
                <c:pt idx="5462">
                  <c:v>1325000</c:v>
                </c:pt>
                <c:pt idx="5463">
                  <c:v>2600000</c:v>
                </c:pt>
                <c:pt idx="5464">
                  <c:v>250000</c:v>
                </c:pt>
                <c:pt idx="5465">
                  <c:v>278000</c:v>
                </c:pt>
                <c:pt idx="5466">
                  <c:v>325000</c:v>
                </c:pt>
                <c:pt idx="5467">
                  <c:v>1695000</c:v>
                </c:pt>
                <c:pt idx="5468">
                  <c:v>745000</c:v>
                </c:pt>
                <c:pt idx="5469">
                  <c:v>569400</c:v>
                </c:pt>
                <c:pt idx="5470">
                  <c:v>1045000</c:v>
                </c:pt>
                <c:pt idx="5471">
                  <c:v>749900</c:v>
                </c:pt>
                <c:pt idx="5472">
                  <c:v>2000000</c:v>
                </c:pt>
                <c:pt idx="5473">
                  <c:v>65000</c:v>
                </c:pt>
                <c:pt idx="5474">
                  <c:v>745000</c:v>
                </c:pt>
                <c:pt idx="5475">
                  <c:v>1350000</c:v>
                </c:pt>
                <c:pt idx="5476">
                  <c:v>4900000</c:v>
                </c:pt>
                <c:pt idx="5477">
                  <c:v>1700000</c:v>
                </c:pt>
                <c:pt idx="5478">
                  <c:v>300000</c:v>
                </c:pt>
                <c:pt idx="5479">
                  <c:v>3300000</c:v>
                </c:pt>
                <c:pt idx="5480">
                  <c:v>330000</c:v>
                </c:pt>
                <c:pt idx="5481">
                  <c:v>285000</c:v>
                </c:pt>
                <c:pt idx="5482">
                  <c:v>458000</c:v>
                </c:pt>
                <c:pt idx="5483">
                  <c:v>1069000</c:v>
                </c:pt>
                <c:pt idx="5484">
                  <c:v>855000</c:v>
                </c:pt>
                <c:pt idx="5485">
                  <c:v>865000</c:v>
                </c:pt>
                <c:pt idx="5486">
                  <c:v>129900</c:v>
                </c:pt>
                <c:pt idx="5487">
                  <c:v>515000</c:v>
                </c:pt>
                <c:pt idx="5488">
                  <c:v>1575000</c:v>
                </c:pt>
                <c:pt idx="5489">
                  <c:v>437500</c:v>
                </c:pt>
                <c:pt idx="5490">
                  <c:v>196000</c:v>
                </c:pt>
                <c:pt idx="5491">
                  <c:v>340000</c:v>
                </c:pt>
                <c:pt idx="5492">
                  <c:v>225635</c:v>
                </c:pt>
              </c:numCache>
            </c:numRef>
          </c:val>
          <c:smooth val="0"/>
          <c:extLst>
            <c:ext xmlns:c16="http://schemas.microsoft.com/office/drawing/2014/chart" uri="{C3380CC4-5D6E-409C-BE32-E72D297353CC}">
              <c16:uniqueId val="{00000002-5CDC-4790-B4ED-5B8A6AD35B39}"/>
            </c:ext>
          </c:extLst>
        </c:ser>
        <c:dLbls>
          <c:showLegendKey val="0"/>
          <c:showVal val="0"/>
          <c:showCatName val="0"/>
          <c:showSerName val="0"/>
          <c:showPercent val="0"/>
          <c:showBubbleSize val="0"/>
        </c:dLbls>
        <c:smooth val="0"/>
        <c:axId val="418664943"/>
        <c:axId val="170708591"/>
      </c:lineChart>
      <c:catAx>
        <c:axId val="418664943"/>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0708591"/>
        <c:crosses val="autoZero"/>
        <c:auto val="1"/>
        <c:lblAlgn val="ctr"/>
        <c:lblOffset val="100"/>
        <c:noMultiLvlLbl val="0"/>
      </c:catAx>
      <c:valAx>
        <c:axId val="17070859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41866494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5</xdr:col>
      <xdr:colOff>251460</xdr:colOff>
      <xdr:row>105</xdr:row>
      <xdr:rowOff>15240</xdr:rowOff>
    </xdr:from>
    <xdr:to>
      <xdr:col>6</xdr:col>
      <xdr:colOff>457200</xdr:colOff>
      <xdr:row>118</xdr:row>
      <xdr:rowOff>104775</xdr:rowOff>
    </xdr:to>
    <mc:AlternateContent xmlns:mc="http://schemas.openxmlformats.org/markup-compatibility/2006" xmlns:a14="http://schemas.microsoft.com/office/drawing/2010/main">
      <mc:Choice Requires="a14">
        <xdr:graphicFrame macro="">
          <xdr:nvGraphicFramePr>
            <xdr:cNvPr id="8" name="Year">
              <a:extLst>
                <a:ext uri="{FF2B5EF4-FFF2-40B4-BE49-F238E27FC236}">
                  <a16:creationId xmlns:a16="http://schemas.microsoft.com/office/drawing/2014/main" id="{13024C6C-5F62-99CF-F0B7-C0487693E07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998720" y="192176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1211580</xdr:colOff>
      <xdr:row>110</xdr:row>
      <xdr:rowOff>60960</xdr:rowOff>
    </xdr:from>
    <xdr:to>
      <xdr:col>7</xdr:col>
      <xdr:colOff>426720</xdr:colOff>
      <xdr:row>123</xdr:row>
      <xdr:rowOff>150495</xdr:rowOff>
    </xdr:to>
    <mc:AlternateContent xmlns:mc="http://schemas.openxmlformats.org/markup-compatibility/2006" xmlns:a14="http://schemas.microsoft.com/office/drawing/2010/main">
      <mc:Choice Requires="a14">
        <xdr:graphicFrame macro="">
          <xdr:nvGraphicFramePr>
            <xdr:cNvPr id="10" name="Residential">
              <a:extLst>
                <a:ext uri="{FF2B5EF4-FFF2-40B4-BE49-F238E27FC236}">
                  <a16:creationId xmlns:a16="http://schemas.microsoft.com/office/drawing/2014/main" id="{B46BC8E1-D695-4DCE-72B2-125AC2941402}"/>
                </a:ext>
              </a:extLst>
            </xdr:cNvPr>
            <xdr:cNvGraphicFramePr/>
          </xdr:nvGraphicFramePr>
          <xdr:xfrm>
            <a:off x="0" y="0"/>
            <a:ext cx="0" cy="0"/>
          </xdr:xfrm>
          <a:graphic>
            <a:graphicData uri="http://schemas.microsoft.com/office/drawing/2010/slicer">
              <sle:slicer xmlns:sle="http://schemas.microsoft.com/office/drawing/2010/slicer" name="Residential"/>
            </a:graphicData>
          </a:graphic>
        </xdr:graphicFrame>
      </mc:Choice>
      <mc:Fallback xmlns="">
        <xdr:sp macro="" textlink="">
          <xdr:nvSpPr>
            <xdr:cNvPr id="0" name=""/>
            <xdr:cNvSpPr>
              <a:spLocks noTextEdit="1"/>
            </xdr:cNvSpPr>
          </xdr:nvSpPr>
          <xdr:spPr>
            <a:xfrm>
              <a:off x="5958840" y="201777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403860</xdr:colOff>
      <xdr:row>112</xdr:row>
      <xdr:rowOff>38100</xdr:rowOff>
    </xdr:from>
    <xdr:to>
      <xdr:col>5</xdr:col>
      <xdr:colOff>83820</xdr:colOff>
      <xdr:row>125</xdr:row>
      <xdr:rowOff>127635</xdr:rowOff>
    </xdr:to>
    <mc:AlternateContent xmlns:mc="http://schemas.openxmlformats.org/markup-compatibility/2006" xmlns:a14="http://schemas.microsoft.com/office/drawing/2010/main">
      <mc:Choice Requires="a14">
        <xdr:graphicFrame macro="">
          <xdr:nvGraphicFramePr>
            <xdr:cNvPr id="11" name="num_rooms">
              <a:extLst>
                <a:ext uri="{FF2B5EF4-FFF2-40B4-BE49-F238E27FC236}">
                  <a16:creationId xmlns:a16="http://schemas.microsoft.com/office/drawing/2014/main" id="{79E7D755-F437-4AA1-98B6-4229DD58D25B}"/>
                </a:ext>
              </a:extLst>
            </xdr:cNvPr>
            <xdr:cNvGraphicFramePr/>
          </xdr:nvGraphicFramePr>
          <xdr:xfrm>
            <a:off x="0" y="0"/>
            <a:ext cx="0" cy="0"/>
          </xdr:xfrm>
          <a:graphic>
            <a:graphicData uri="http://schemas.microsoft.com/office/drawing/2010/slicer">
              <sle:slicer xmlns:sle="http://schemas.microsoft.com/office/drawing/2010/slicer" name="num_rooms"/>
            </a:graphicData>
          </a:graphic>
        </xdr:graphicFrame>
      </mc:Choice>
      <mc:Fallback xmlns="">
        <xdr:sp macro="" textlink="">
          <xdr:nvSpPr>
            <xdr:cNvPr id="0" name=""/>
            <xdr:cNvSpPr>
              <a:spLocks noTextEdit="1"/>
            </xdr:cNvSpPr>
          </xdr:nvSpPr>
          <xdr:spPr>
            <a:xfrm>
              <a:off x="3002280" y="205206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480060</xdr:colOff>
      <xdr:row>6</xdr:row>
      <xdr:rowOff>175260</xdr:rowOff>
    </xdr:from>
    <xdr:to>
      <xdr:col>3</xdr:col>
      <xdr:colOff>1668780</xdr:colOff>
      <xdr:row>21</xdr:row>
      <xdr:rowOff>175260</xdr:rowOff>
    </xdr:to>
    <xdr:graphicFrame macro="">
      <xdr:nvGraphicFramePr>
        <xdr:cNvPr id="4" name="Chart 3">
          <a:extLst>
            <a:ext uri="{FF2B5EF4-FFF2-40B4-BE49-F238E27FC236}">
              <a16:creationId xmlns:a16="http://schemas.microsoft.com/office/drawing/2014/main" id="{0759B029-CFC0-4FE5-AE74-BE9A72D351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22860</xdr:colOff>
      <xdr:row>6</xdr:row>
      <xdr:rowOff>144780</xdr:rowOff>
    </xdr:from>
    <xdr:to>
      <xdr:col>10</xdr:col>
      <xdr:colOff>22860</xdr:colOff>
      <xdr:row>21</xdr:row>
      <xdr:rowOff>144780</xdr:rowOff>
    </xdr:to>
    <xdr:graphicFrame macro="">
      <xdr:nvGraphicFramePr>
        <xdr:cNvPr id="5" name="Chart 4">
          <a:extLst>
            <a:ext uri="{FF2B5EF4-FFF2-40B4-BE49-F238E27FC236}">
              <a16:creationId xmlns:a16="http://schemas.microsoft.com/office/drawing/2014/main" id="{E72FC9FF-E127-4703-B93A-D60A023C19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451758</xdr:colOff>
      <xdr:row>22</xdr:row>
      <xdr:rowOff>172811</xdr:rowOff>
    </xdr:from>
    <xdr:to>
      <xdr:col>3</xdr:col>
      <xdr:colOff>966108</xdr:colOff>
      <xdr:row>30</xdr:row>
      <xdr:rowOff>54429</xdr:rowOff>
    </xdr:to>
    <xdr:graphicFrame macro="">
      <xdr:nvGraphicFramePr>
        <xdr:cNvPr id="6" name="Chart 5">
          <a:extLst>
            <a:ext uri="{FF2B5EF4-FFF2-40B4-BE49-F238E27FC236}">
              <a16:creationId xmlns:a16="http://schemas.microsoft.com/office/drawing/2014/main" id="{6B956588-E077-4220-9169-4E56F2BBD6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193221</xdr:colOff>
      <xdr:row>31</xdr:row>
      <xdr:rowOff>10886</xdr:rowOff>
    </xdr:from>
    <xdr:to>
      <xdr:col>3</xdr:col>
      <xdr:colOff>1734911</xdr:colOff>
      <xdr:row>46</xdr:row>
      <xdr:rowOff>58511</xdr:rowOff>
    </xdr:to>
    <xdr:graphicFrame macro="">
      <xdr:nvGraphicFramePr>
        <xdr:cNvPr id="7" name="Chart 6">
          <a:extLst>
            <a:ext uri="{FF2B5EF4-FFF2-40B4-BE49-F238E27FC236}">
              <a16:creationId xmlns:a16="http://schemas.microsoft.com/office/drawing/2014/main" id="{DC9D33E8-A730-45AA-B36E-E231DCCE7F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38100</xdr:colOff>
      <xdr:row>23</xdr:row>
      <xdr:rowOff>19050</xdr:rowOff>
    </xdr:from>
    <xdr:to>
      <xdr:col>9</xdr:col>
      <xdr:colOff>542925</xdr:colOff>
      <xdr:row>37</xdr:row>
      <xdr:rowOff>38100</xdr:rowOff>
    </xdr:to>
    <xdr:graphicFrame macro="">
      <xdr:nvGraphicFramePr>
        <xdr:cNvPr id="8" name="Chart 7">
          <a:extLst>
            <a:ext uri="{FF2B5EF4-FFF2-40B4-BE49-F238E27FC236}">
              <a16:creationId xmlns:a16="http://schemas.microsoft.com/office/drawing/2014/main" id="{F5F28D38-0DF5-4434-AE9E-56F4245ABE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304800</xdr:colOff>
      <xdr:row>39</xdr:row>
      <xdr:rowOff>104775</xdr:rowOff>
    </xdr:from>
    <xdr:to>
      <xdr:col>10</xdr:col>
      <xdr:colOff>200025</xdr:colOff>
      <xdr:row>54</xdr:row>
      <xdr:rowOff>133350</xdr:rowOff>
    </xdr:to>
    <xdr:graphicFrame macro="">
      <xdr:nvGraphicFramePr>
        <xdr:cNvPr id="9" name="Chart 8">
          <a:extLst>
            <a:ext uri="{FF2B5EF4-FFF2-40B4-BE49-F238E27FC236}">
              <a16:creationId xmlns:a16="http://schemas.microsoft.com/office/drawing/2014/main" id="{1BABB799-36F6-444E-9994-D6BBE8E68F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219075</xdr:colOff>
      <xdr:row>14</xdr:row>
      <xdr:rowOff>104775</xdr:rowOff>
    </xdr:from>
    <xdr:to>
      <xdr:col>13</xdr:col>
      <xdr:colOff>200025</xdr:colOff>
      <xdr:row>24</xdr:row>
      <xdr:rowOff>0</xdr:rowOff>
    </xdr:to>
    <mc:AlternateContent xmlns:mc="http://schemas.openxmlformats.org/markup-compatibility/2006" xmlns:a14="http://schemas.microsoft.com/office/drawing/2010/main">
      <mc:Choice Requires="a14">
        <xdr:graphicFrame macro="">
          <xdr:nvGraphicFramePr>
            <xdr:cNvPr id="10" name="Locality">
              <a:extLst>
                <a:ext uri="{FF2B5EF4-FFF2-40B4-BE49-F238E27FC236}">
                  <a16:creationId xmlns:a16="http://schemas.microsoft.com/office/drawing/2014/main" id="{174094D5-90E6-46FC-9C6A-6E0476FB4A50}"/>
                </a:ext>
              </a:extLst>
            </xdr:cNvPr>
            <xdr:cNvGraphicFramePr/>
          </xdr:nvGraphicFramePr>
          <xdr:xfrm>
            <a:off x="0" y="0"/>
            <a:ext cx="0" cy="0"/>
          </xdr:xfrm>
          <a:graphic>
            <a:graphicData uri="http://schemas.microsoft.com/office/drawing/2010/slicer">
              <sle:slicer xmlns:sle="http://schemas.microsoft.com/office/drawing/2010/slicer" name="Locality"/>
            </a:graphicData>
          </a:graphic>
        </xdr:graphicFrame>
      </mc:Choice>
      <mc:Fallback xmlns="">
        <xdr:sp macro="" textlink="">
          <xdr:nvSpPr>
            <xdr:cNvPr id="0" name=""/>
            <xdr:cNvSpPr>
              <a:spLocks noTextEdit="1"/>
            </xdr:cNvSpPr>
          </xdr:nvSpPr>
          <xdr:spPr>
            <a:xfrm>
              <a:off x="10077450" y="3124200"/>
              <a:ext cx="1200150" cy="1704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AN YADAV" refreshedDate="46249.20834247685" createdVersion="8" refreshedVersion="8" minRefreshableVersion="3" recordCount="5492" xr:uid="{B3D11959-134A-41AD-BB42-891CDC6D0F9C}">
  <cacheSource type="worksheet">
    <worksheetSource name="V3__67"/>
  </cacheSource>
  <cacheFields count="16">
    <cacheField name="Date" numFmtId="14">
      <sharedItems containsSemiMixedTypes="0" containsNonDate="0" containsDate="1" containsString="0" minDate="2009-01-02T00:00:00" maxDate="2022-10-01T00:00:00"/>
    </cacheField>
    <cacheField name="Year" numFmtId="0">
      <sharedItems containsSemiMixedTypes="0" containsString="0" containsNumber="1" containsInteger="1" minValue="2009" maxValue="2022" count="14">
        <n v="2009"/>
        <n v="2010"/>
        <n v="2011"/>
        <n v="2012"/>
        <n v="2013"/>
        <n v="2014"/>
        <n v="2015"/>
        <n v="2016"/>
        <n v="2017"/>
        <n v="2018"/>
        <n v="2019"/>
        <n v="2020"/>
        <n v="2021"/>
        <n v="2022"/>
      </sharedItems>
    </cacheField>
    <cacheField name="Locality" numFmtId="0">
      <sharedItems count="7">
        <s v="Waterbury"/>
        <s v="Bridgeport"/>
        <s v="Norwalk"/>
        <s v="Greenwich"/>
        <s v="Fairfield"/>
        <s v="West Hartford"/>
        <s v="Stamford"/>
      </sharedItems>
    </cacheField>
    <cacheField name="Estimated Value" numFmtId="0">
      <sharedItems containsSemiMixedTypes="0" containsString="0" containsNumber="1" containsInteger="1" minValue="0" maxValue="13793465"/>
    </cacheField>
    <cacheField name="Sale Price" numFmtId="0">
      <sharedItems containsSemiMixedTypes="0" containsString="0" containsNumber="1" containsInteger="1" minValue="2500" maxValue="18500000"/>
    </cacheField>
    <cacheField name="Property" numFmtId="0">
      <sharedItems count="4">
        <s v="Single Family"/>
        <s v="Two Family"/>
        <s v="Three Family"/>
        <s v="Four Family"/>
      </sharedItems>
    </cacheField>
    <cacheField name="Residential" numFmtId="0">
      <sharedItems count="4">
        <s v="Detached House"/>
        <s v="Duplex"/>
        <s v="Triplex"/>
        <s v="Fourplex"/>
      </sharedItems>
    </cacheField>
    <cacheField name="num_rooms" numFmtId="0">
      <sharedItems containsSemiMixedTypes="0" containsString="0" containsNumber="1" containsInteger="1" minValue="3" maxValue="8" count="4">
        <n v="3"/>
        <n v="4"/>
        <n v="6"/>
        <n v="8"/>
      </sharedItems>
    </cacheField>
    <cacheField name="num_bathrooms" numFmtId="0">
      <sharedItems containsSemiMixedTypes="0" containsString="0" containsNumber="1" containsInteger="1" minValue="1" maxValue="8"/>
    </cacheField>
    <cacheField name="carpet_area" numFmtId="0">
      <sharedItems containsSemiMixedTypes="0" containsString="0" containsNumber="1" containsInteger="1" minValue="900" maxValue="2989"/>
    </cacheField>
    <cacheField name="property_tax_rate" numFmtId="0">
      <sharedItems containsSemiMixedTypes="0" containsString="0" containsNumber="1" minValue="1.003979" maxValue="1.4223079999999999"/>
    </cacheField>
    <cacheField name="Face" numFmtId="0">
      <sharedItems/>
    </cacheField>
    <cacheField name="price per. Sq. ft" numFmtId="0">
      <sharedItems containsSemiMixedTypes="0" containsString="0" containsNumber="1" minValue="2.0325203252032522" maxValue="19786.096256684494"/>
    </cacheField>
    <cacheField name="price diffrence " numFmtId="0">
      <sharedItems containsMixedTypes="1" containsNumber="1" containsInteger="1" minValue="-8198519" maxValue="10227820"/>
    </cacheField>
    <cacheField name="pd %" numFmtId="0">
      <sharedItems containsMixedTypes="1" containsNumber="1" minValue="-0.99636650952370887" maxValue="56.114285714285714"/>
    </cacheField>
    <cacheField name="sale status " numFmtId="0">
      <sharedItems/>
    </cacheField>
  </cacheFields>
  <extLst>
    <ext xmlns:x14="http://schemas.microsoft.com/office/spreadsheetml/2009/9/main" uri="{725AE2AE-9491-48be-B2B4-4EB974FC3084}">
      <x14:pivotCacheDefinition pivotCacheId="20906492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492">
  <r>
    <d v="2009-01-02T00:00:00"/>
    <x v="0"/>
    <x v="0"/>
    <n v="111440"/>
    <n v="185000"/>
    <x v="0"/>
    <x v="0"/>
    <x v="0"/>
    <n v="3"/>
    <n v="996"/>
    <n v="1.0259529999999999"/>
    <s v="South"/>
    <n v="185.7429718875502"/>
    <n v="73560"/>
    <n v="0.66008614501076812"/>
    <s v="Above Estimate"/>
  </r>
  <r>
    <d v="2009-01-03T00:00:00"/>
    <x v="0"/>
    <x v="0"/>
    <n v="50540"/>
    <n v="105000"/>
    <x v="0"/>
    <x v="0"/>
    <x v="0"/>
    <n v="1"/>
    <n v="951"/>
    <n v="1.0259529999999999"/>
    <s v="East"/>
    <n v="110.41009463722398"/>
    <n v="54460"/>
    <n v="1.077562326869806"/>
    <s v="Above Estimate"/>
  </r>
  <r>
    <d v="2009-01-04T00:00:00"/>
    <x v="0"/>
    <x v="1"/>
    <n v="4775276"/>
    <n v="272900"/>
    <x v="0"/>
    <x v="0"/>
    <x v="0"/>
    <n v="1"/>
    <n v="971"/>
    <n v="1.0259529999999999"/>
    <s v="East"/>
    <n v="281.05046343975283"/>
    <n v="-4502376"/>
    <n v="-0.94285147078409703"/>
    <s v="Below Estimate"/>
  </r>
  <r>
    <d v="2009-01-05T00:00:00"/>
    <x v="0"/>
    <x v="2"/>
    <n v="208880"/>
    <n v="370000"/>
    <x v="0"/>
    <x v="0"/>
    <x v="0"/>
    <n v="2"/>
    <n v="1063"/>
    <n v="1.0259529999999999"/>
    <s v="South"/>
    <n v="348.07149576669804"/>
    <n v="161120"/>
    <n v="0.77135197242435849"/>
    <s v="Above Estimate"/>
  </r>
  <r>
    <d v="2009-01-06T00:00:00"/>
    <x v="0"/>
    <x v="0"/>
    <n v="83300"/>
    <n v="220000"/>
    <x v="1"/>
    <x v="1"/>
    <x v="1"/>
    <n v="4"/>
    <n v="1471"/>
    <n v="1.0259529999999999"/>
    <s v="South"/>
    <n v="149.55812372535689"/>
    <n v="136700"/>
    <n v="1.6410564225690276"/>
    <s v="Above Estimate"/>
  </r>
  <r>
    <d v="2009-01-07T00:00:00"/>
    <x v="0"/>
    <x v="3"/>
    <n v="2095100"/>
    <n v="2860000"/>
    <x v="0"/>
    <x v="0"/>
    <x v="0"/>
    <n v="1"/>
    <n v="963"/>
    <n v="1.0259529999999999"/>
    <s v="East"/>
    <n v="2969.8857736240916"/>
    <n v="764900"/>
    <n v="0.36508997183905301"/>
    <s v="Above Estimate"/>
  </r>
  <r>
    <d v="2009-01-08T00:00:00"/>
    <x v="0"/>
    <x v="2"/>
    <n v="186410"/>
    <n v="340000"/>
    <x v="0"/>
    <x v="0"/>
    <x v="0"/>
    <n v="2"/>
    <n v="933"/>
    <n v="1.0259529999999999"/>
    <s v="East"/>
    <n v="364.41586280814579"/>
    <n v="153590"/>
    <n v="0.82393648409420095"/>
    <s v="Above Estimate"/>
  </r>
  <r>
    <d v="2009-01-09T00:00:00"/>
    <x v="0"/>
    <x v="0"/>
    <n v="56070"/>
    <n v="75000"/>
    <x v="1"/>
    <x v="1"/>
    <x v="1"/>
    <n v="2"/>
    <n v="1373"/>
    <n v="1.0259529999999999"/>
    <s v="West"/>
    <n v="54.624908958485072"/>
    <n v="18930"/>
    <n v="0.33761369716425899"/>
    <s v="Above Estimate"/>
  </r>
  <r>
    <d v="2009-01-10T00:00:00"/>
    <x v="0"/>
    <x v="1"/>
    <n v="160904"/>
    <n v="399900"/>
    <x v="1"/>
    <x v="1"/>
    <x v="1"/>
    <n v="2"/>
    <n v="1284"/>
    <n v="1.0259529999999999"/>
    <s v="East"/>
    <n v="311.44859813084111"/>
    <n v="238996"/>
    <n v="1.4853328692885199"/>
    <s v="Above Estimate"/>
  </r>
  <r>
    <d v="2009-01-11T00:00:00"/>
    <x v="0"/>
    <x v="2"/>
    <n v="342090"/>
    <n v="850000"/>
    <x v="0"/>
    <x v="0"/>
    <x v="0"/>
    <n v="1"/>
    <n v="914"/>
    <n v="1.0259529999999999"/>
    <s v="East"/>
    <n v="929.97811816192564"/>
    <n v="507910"/>
    <n v="1.484726241632319"/>
    <s v="Above Estimate"/>
  </r>
  <r>
    <d v="2009-01-12T00:00:00"/>
    <x v="0"/>
    <x v="1"/>
    <n v="71050"/>
    <n v="280000"/>
    <x v="1"/>
    <x v="1"/>
    <x v="1"/>
    <n v="3"/>
    <n v="1295"/>
    <n v="1.0259529999999999"/>
    <s v="East"/>
    <n v="216.21621621621622"/>
    <n v="208950"/>
    <n v="2.9408866995073892"/>
    <s v="Above Estimate"/>
  </r>
  <r>
    <d v="2009-01-13T00:00:00"/>
    <x v="0"/>
    <x v="1"/>
    <n v="135870"/>
    <n v="362560"/>
    <x v="1"/>
    <x v="1"/>
    <x v="1"/>
    <n v="2"/>
    <n v="1338"/>
    <n v="1.0259529999999999"/>
    <s v="West"/>
    <n v="270.97159940209269"/>
    <n v="226690"/>
    <n v="1.6684330610142049"/>
    <s v="Above Estimate"/>
  </r>
  <r>
    <d v="2009-01-14T00:00:00"/>
    <x v="0"/>
    <x v="2"/>
    <n v="154210"/>
    <n v="412000"/>
    <x v="0"/>
    <x v="0"/>
    <x v="0"/>
    <n v="1"/>
    <n v="955"/>
    <n v="1.0259529999999999"/>
    <s v="South"/>
    <n v="431.41361256544502"/>
    <n v="257790"/>
    <n v="1.6716814733156087"/>
    <s v="Above Estimate"/>
  </r>
  <r>
    <d v="2009-01-15T00:00:00"/>
    <x v="0"/>
    <x v="1"/>
    <n v="121870"/>
    <n v="305000"/>
    <x v="2"/>
    <x v="2"/>
    <x v="2"/>
    <n v="6"/>
    <n v="1817"/>
    <n v="1.0259529999999999"/>
    <s v="South"/>
    <n v="167.85910842047332"/>
    <n v="183130"/>
    <n v="1.5026667760728645"/>
    <s v="Above Estimate"/>
  </r>
  <r>
    <d v="2009-01-16T00:00:00"/>
    <x v="0"/>
    <x v="3"/>
    <n v="2215010"/>
    <n v="2925000"/>
    <x v="0"/>
    <x v="0"/>
    <x v="0"/>
    <n v="2"/>
    <n v="1065"/>
    <n v="1.0259529999999999"/>
    <s v="West"/>
    <n v="2746.4788732394368"/>
    <n v="709990"/>
    <n v="0.32053579893544498"/>
    <s v="Above Estimate"/>
  </r>
  <r>
    <d v="2009-01-17T00:00:00"/>
    <x v="0"/>
    <x v="3"/>
    <n v="1017400"/>
    <n v="1052000"/>
    <x v="0"/>
    <x v="0"/>
    <x v="0"/>
    <n v="2"/>
    <n v="984"/>
    <n v="1.0259529999999999"/>
    <s v="East"/>
    <n v="1069.1056910569105"/>
    <n v="34600"/>
    <n v="3.4008256339689402E-2"/>
    <s v="Above Estimate"/>
  </r>
  <r>
    <d v="2009-01-18T00:00:00"/>
    <x v="0"/>
    <x v="1"/>
    <n v="159460"/>
    <n v="384000"/>
    <x v="2"/>
    <x v="2"/>
    <x v="2"/>
    <n v="4"/>
    <n v="2131"/>
    <n v="1.0259529999999999"/>
    <s v="West"/>
    <n v="180.19709056780854"/>
    <n v="224540"/>
    <n v="1.4081274300765083"/>
    <s v="Above Estimate"/>
  </r>
  <r>
    <d v="2009-01-19T00:00:00"/>
    <x v="0"/>
    <x v="1"/>
    <n v="93521"/>
    <n v="202500"/>
    <x v="0"/>
    <x v="0"/>
    <x v="0"/>
    <n v="2"/>
    <n v="952"/>
    <n v="1.0259529999999999"/>
    <s v="East"/>
    <n v="212.71008403361344"/>
    <n v="108979"/>
    <n v="1.1652890794580897"/>
    <s v="Above Estimate"/>
  </r>
  <r>
    <d v="2009-01-20T00:00:00"/>
    <x v="0"/>
    <x v="2"/>
    <n v="212240"/>
    <n v="437000"/>
    <x v="0"/>
    <x v="0"/>
    <x v="0"/>
    <n v="3"/>
    <n v="967"/>
    <n v="1.0259529999999999"/>
    <s v="West"/>
    <n v="451.91313340227509"/>
    <n v="224760"/>
    <n v="1.0589898228420656"/>
    <s v="Above Estimate"/>
  </r>
  <r>
    <d v="2009-01-21T00:00:00"/>
    <x v="0"/>
    <x v="1"/>
    <n v="115290"/>
    <n v="289900"/>
    <x v="0"/>
    <x v="0"/>
    <x v="0"/>
    <n v="1"/>
    <n v="963"/>
    <n v="1.0259529999999999"/>
    <s v="South"/>
    <n v="301.03842159916928"/>
    <n v="174610"/>
    <n v="1.5145285801023507"/>
    <s v="Above Estimate"/>
  </r>
  <r>
    <d v="2009-01-22T00:00:00"/>
    <x v="0"/>
    <x v="1"/>
    <n v="128381"/>
    <n v="330000"/>
    <x v="0"/>
    <x v="0"/>
    <x v="0"/>
    <n v="3"/>
    <n v="959"/>
    <n v="1.0259529999999999"/>
    <s v="North"/>
    <n v="344.10844629822731"/>
    <n v="201619"/>
    <n v="1.5704738240082254"/>
    <s v="Above Estimate"/>
  </r>
  <r>
    <d v="2009-01-23T00:00:00"/>
    <x v="0"/>
    <x v="3"/>
    <n v="875700"/>
    <n v="1372500"/>
    <x v="0"/>
    <x v="0"/>
    <x v="0"/>
    <n v="1"/>
    <n v="1079"/>
    <n v="1.0259529999999999"/>
    <s v="East"/>
    <n v="1272.0111214087117"/>
    <n v="496800"/>
    <n v="0.56731757451181908"/>
    <s v="Above Estimate"/>
  </r>
  <r>
    <d v="2009-01-24T00:00:00"/>
    <x v="0"/>
    <x v="0"/>
    <n v="53200"/>
    <n v="289000"/>
    <x v="0"/>
    <x v="0"/>
    <x v="0"/>
    <n v="3"/>
    <n v="999"/>
    <n v="1.0259529999999999"/>
    <s v="North"/>
    <n v="289.28928928928929"/>
    <n v="235800"/>
    <n v="4.4323308270676689"/>
    <s v="Above Estimate"/>
  </r>
  <r>
    <d v="2009-01-25T00:00:00"/>
    <x v="0"/>
    <x v="1"/>
    <n v="417904"/>
    <n v="232677"/>
    <x v="2"/>
    <x v="2"/>
    <x v="2"/>
    <n v="5"/>
    <n v="1819"/>
    <n v="1.0259529999999999"/>
    <s v="West"/>
    <n v="127.91478834524465"/>
    <n v="-185227"/>
    <n v="-0.44322858838393508"/>
    <s v="Below Estimate"/>
  </r>
  <r>
    <d v="2009-01-26T00:00:00"/>
    <x v="0"/>
    <x v="1"/>
    <n v="105560"/>
    <n v="224500"/>
    <x v="0"/>
    <x v="0"/>
    <x v="0"/>
    <n v="1"/>
    <n v="1062"/>
    <n v="1.0259529999999999"/>
    <s v="East"/>
    <n v="211.39359698681733"/>
    <n v="118940"/>
    <n v="1.1267525577870405"/>
    <s v="Above Estimate"/>
  </r>
  <r>
    <d v="2009-01-27T00:00:00"/>
    <x v="0"/>
    <x v="4"/>
    <n v="545860"/>
    <n v="720000"/>
    <x v="0"/>
    <x v="0"/>
    <x v="0"/>
    <n v="2"/>
    <n v="1056"/>
    <n v="1.0259529999999999"/>
    <s v="East"/>
    <n v="681.81818181818187"/>
    <n v="174140"/>
    <n v="0.31901952881691276"/>
    <s v="Above Estimate"/>
  </r>
  <r>
    <d v="2009-01-28T00:00:00"/>
    <x v="0"/>
    <x v="2"/>
    <n v="198310"/>
    <n v="422000"/>
    <x v="0"/>
    <x v="0"/>
    <x v="0"/>
    <n v="1"/>
    <n v="954"/>
    <n v="1.0259529999999999"/>
    <s v="East"/>
    <n v="442.34800838574421"/>
    <n v="223690"/>
    <n v="1.1279814431949977"/>
    <s v="Above Estimate"/>
  </r>
  <r>
    <d v="2009-01-29T00:00:00"/>
    <x v="0"/>
    <x v="3"/>
    <n v="1152270"/>
    <n v="1750000"/>
    <x v="0"/>
    <x v="0"/>
    <x v="0"/>
    <n v="3"/>
    <n v="1040"/>
    <n v="1.0259529999999999"/>
    <s v="South"/>
    <n v="1682.6923076923076"/>
    <n v="597730"/>
    <n v="0.51874126723771341"/>
    <s v="Above Estimate"/>
  </r>
  <r>
    <d v="2009-01-30T00:00:00"/>
    <x v="0"/>
    <x v="0"/>
    <n v="60270"/>
    <n v="154000"/>
    <x v="0"/>
    <x v="0"/>
    <x v="0"/>
    <n v="2"/>
    <n v="1030"/>
    <n v="1.0259529999999999"/>
    <s v="East"/>
    <n v="149.51456310679612"/>
    <n v="93730"/>
    <n v="1.5551684088269455"/>
    <s v="Above Estimate"/>
  </r>
  <r>
    <d v="2009-01-31T00:00:00"/>
    <x v="0"/>
    <x v="4"/>
    <n v="451500"/>
    <n v="1000000"/>
    <x v="0"/>
    <x v="0"/>
    <x v="0"/>
    <n v="1"/>
    <n v="1064"/>
    <n v="1.0259529999999999"/>
    <s v="South"/>
    <n v="939.8496240601504"/>
    <n v="548500"/>
    <n v="1.2148394241417497"/>
    <s v="Above Estimate"/>
  </r>
  <r>
    <d v="2009-02-01T00:00:00"/>
    <x v="0"/>
    <x v="1"/>
    <n v="117670"/>
    <n v="249900"/>
    <x v="0"/>
    <x v="0"/>
    <x v="0"/>
    <n v="3"/>
    <n v="931"/>
    <n v="1.0259529999999999"/>
    <s v="North"/>
    <n v="268.42105263157896"/>
    <n v="132230"/>
    <n v="1.1237358715050565"/>
    <s v="Above Estimate"/>
  </r>
  <r>
    <d v="2009-02-02T00:00:00"/>
    <x v="0"/>
    <x v="2"/>
    <n v="350000"/>
    <n v="1600000"/>
    <x v="0"/>
    <x v="0"/>
    <x v="0"/>
    <n v="2"/>
    <n v="904"/>
    <n v="1.0259529999999999"/>
    <s v="East"/>
    <n v="1769.9115044247787"/>
    <n v="1250000"/>
    <n v="3.5714285714285716"/>
    <s v="Above Estimate"/>
  </r>
  <r>
    <d v="2009-02-03T00:00:00"/>
    <x v="0"/>
    <x v="0"/>
    <n v="59010"/>
    <n v="129900"/>
    <x v="0"/>
    <x v="0"/>
    <x v="0"/>
    <n v="1"/>
    <n v="1046"/>
    <n v="1.0259529999999999"/>
    <s v="South"/>
    <n v="124.18738049713193"/>
    <n v="70890"/>
    <n v="1.2013218098627352"/>
    <s v="Above Estimate"/>
  </r>
  <r>
    <d v="2009-02-04T00:00:00"/>
    <x v="0"/>
    <x v="2"/>
    <n v="1954890"/>
    <n v="2700000"/>
    <x v="0"/>
    <x v="0"/>
    <x v="0"/>
    <n v="3"/>
    <n v="1034"/>
    <n v="1.0259529999999999"/>
    <s v="South"/>
    <n v="2611.218568665377"/>
    <n v="745110"/>
    <n v="0.38115188066847749"/>
    <s v="Above Estimate"/>
  </r>
  <r>
    <d v="2009-02-05T00:00:00"/>
    <x v="0"/>
    <x v="3"/>
    <n v="6246170"/>
    <n v="8500000"/>
    <x v="0"/>
    <x v="0"/>
    <x v="0"/>
    <n v="1"/>
    <n v="1080"/>
    <n v="1.0259529999999999"/>
    <s v="South"/>
    <n v="7870.3703703703704"/>
    <n v="2253830"/>
    <n v="0.36083391902557888"/>
    <s v="Above Estimate"/>
  </r>
  <r>
    <d v="2009-02-06T00:00:00"/>
    <x v="0"/>
    <x v="0"/>
    <n v="88480"/>
    <n v="220000"/>
    <x v="0"/>
    <x v="0"/>
    <x v="0"/>
    <n v="1"/>
    <n v="1057"/>
    <n v="1.0259529999999999"/>
    <s v="East"/>
    <n v="208.13623462630085"/>
    <n v="131520"/>
    <n v="1.4864376130198915"/>
    <s v="Above Estimate"/>
  </r>
  <r>
    <d v="2009-02-07T00:00:00"/>
    <x v="0"/>
    <x v="4"/>
    <n v="243740"/>
    <n v="340000"/>
    <x v="0"/>
    <x v="0"/>
    <x v="0"/>
    <n v="1"/>
    <n v="906"/>
    <n v="1.0259529999999999"/>
    <s v="West"/>
    <n v="375.27593818984548"/>
    <n v="96260"/>
    <n v="0.3949290227291376"/>
    <s v="Above Estimate"/>
  </r>
  <r>
    <d v="2009-02-08T00:00:00"/>
    <x v="0"/>
    <x v="0"/>
    <n v="67270"/>
    <n v="200000"/>
    <x v="1"/>
    <x v="1"/>
    <x v="1"/>
    <n v="4"/>
    <n v="1300"/>
    <n v="1.0259529999999999"/>
    <s v="South"/>
    <n v="153.84615384615384"/>
    <n v="132730"/>
    <n v="1.9730935037906943"/>
    <s v="Above Estimate"/>
  </r>
  <r>
    <d v="2009-02-09T00:00:00"/>
    <x v="0"/>
    <x v="1"/>
    <n v="85540"/>
    <n v="230000"/>
    <x v="0"/>
    <x v="0"/>
    <x v="0"/>
    <n v="3"/>
    <n v="1016"/>
    <n v="1.0259529999999999"/>
    <s v="North"/>
    <n v="226.37795275590551"/>
    <n v="144460"/>
    <n v="1.6888005611409866"/>
    <s v="Above Estimate"/>
  </r>
  <r>
    <d v="2009-02-10T00:00:00"/>
    <x v="0"/>
    <x v="1"/>
    <n v="83161"/>
    <n v="190000"/>
    <x v="0"/>
    <x v="0"/>
    <x v="0"/>
    <n v="3"/>
    <n v="900"/>
    <n v="1.0259529999999999"/>
    <s v="South"/>
    <n v="211.11111111111111"/>
    <n v="106839"/>
    <n v="1.2847248109089597"/>
    <s v="Above Estimate"/>
  </r>
  <r>
    <d v="2009-02-11T00:00:00"/>
    <x v="0"/>
    <x v="3"/>
    <n v="628460"/>
    <n v="800000"/>
    <x v="0"/>
    <x v="0"/>
    <x v="0"/>
    <n v="3"/>
    <n v="1025"/>
    <n v="1.0259529999999999"/>
    <s v="East"/>
    <n v="780.48780487804879"/>
    <n v="171540"/>
    <n v="0.27295293256531838"/>
    <s v="Above Estimate"/>
  </r>
  <r>
    <d v="2009-02-12T00:00:00"/>
    <x v="0"/>
    <x v="3"/>
    <n v="651630"/>
    <n v="770000"/>
    <x v="0"/>
    <x v="0"/>
    <x v="0"/>
    <n v="2"/>
    <n v="1029"/>
    <n v="1.0259529999999999"/>
    <s v="East"/>
    <n v="748.2993197278912"/>
    <n v="118370"/>
    <n v="0.18165216457191966"/>
    <s v="Above Estimate"/>
  </r>
  <r>
    <d v="2009-02-13T00:00:00"/>
    <x v="0"/>
    <x v="1"/>
    <n v="133070"/>
    <n v="290000"/>
    <x v="0"/>
    <x v="0"/>
    <x v="0"/>
    <n v="3"/>
    <n v="1023"/>
    <n v="1.0259529999999999"/>
    <s v="East"/>
    <n v="283.47996089931576"/>
    <n v="156930"/>
    <n v="1.1793041256481551"/>
    <s v="Above Estimate"/>
  </r>
  <r>
    <d v="2009-02-14T00:00:00"/>
    <x v="0"/>
    <x v="0"/>
    <n v="67200"/>
    <n v="184900"/>
    <x v="2"/>
    <x v="2"/>
    <x v="2"/>
    <n v="4"/>
    <n v="1821"/>
    <n v="1.0259529999999999"/>
    <s v="East"/>
    <n v="101.53761669412411"/>
    <n v="117700"/>
    <n v="1.7514880952380953"/>
    <s v="Above Estimate"/>
  </r>
  <r>
    <d v="2009-02-15T00:00:00"/>
    <x v="0"/>
    <x v="0"/>
    <n v="78680"/>
    <n v="175000"/>
    <x v="2"/>
    <x v="2"/>
    <x v="2"/>
    <n v="4"/>
    <n v="2062"/>
    <n v="1.0259529999999999"/>
    <s v="West"/>
    <n v="84.869059165858388"/>
    <n v="96320"/>
    <n v="1.2241992882562278"/>
    <s v="Above Estimate"/>
  </r>
  <r>
    <d v="2009-02-16T00:00:00"/>
    <x v="0"/>
    <x v="1"/>
    <n v="174231"/>
    <n v="363000"/>
    <x v="3"/>
    <x v="3"/>
    <x v="3"/>
    <n v="6"/>
    <n v="2935"/>
    <n v="1.0259529999999999"/>
    <s v="South"/>
    <n v="123.67972742759795"/>
    <n v="188769"/>
    <n v="1.0834409490848356"/>
    <s v="Above Estimate"/>
  </r>
  <r>
    <d v="2009-02-17T00:00:00"/>
    <x v="0"/>
    <x v="3"/>
    <n v="2828910"/>
    <n v="4450000"/>
    <x v="0"/>
    <x v="0"/>
    <x v="0"/>
    <n v="2"/>
    <n v="920"/>
    <n v="1.0259529999999999"/>
    <s v="East"/>
    <n v="4836.95652173913"/>
    <n v="1621090"/>
    <n v="0.57304403462817832"/>
    <s v="Above Estimate"/>
  </r>
  <r>
    <d v="2009-02-18T00:00:00"/>
    <x v="0"/>
    <x v="2"/>
    <n v="206010"/>
    <n v="320000"/>
    <x v="0"/>
    <x v="0"/>
    <x v="0"/>
    <n v="1"/>
    <n v="913"/>
    <n v="1.0259529999999999"/>
    <s v="South"/>
    <n v="350.49288061336256"/>
    <n v="113990"/>
    <n v="0.55332265424008542"/>
    <s v="Above Estimate"/>
  </r>
  <r>
    <d v="2009-02-19T00:00:00"/>
    <x v="0"/>
    <x v="1"/>
    <n v="73220"/>
    <n v="299900"/>
    <x v="2"/>
    <x v="2"/>
    <x v="2"/>
    <n v="4"/>
    <n v="2142"/>
    <n v="1.0259529999999999"/>
    <s v="West"/>
    <n v="140.00933706816059"/>
    <n v="226680"/>
    <n v="3.0958754438677958"/>
    <s v="Above Estimate"/>
  </r>
  <r>
    <d v="2009-02-20T00:00:00"/>
    <x v="0"/>
    <x v="3"/>
    <n v="1849120"/>
    <n v="3500000"/>
    <x v="0"/>
    <x v="0"/>
    <x v="0"/>
    <n v="2"/>
    <n v="928"/>
    <n v="1.0259529999999999"/>
    <s v="North"/>
    <n v="3771.5517241379312"/>
    <n v="1650880"/>
    <n v="0.8927922471229558"/>
    <s v="Above Estimate"/>
  </r>
  <r>
    <d v="2009-02-21T00:00:00"/>
    <x v="0"/>
    <x v="1"/>
    <n v="117601"/>
    <n v="230000"/>
    <x v="0"/>
    <x v="0"/>
    <x v="0"/>
    <n v="2"/>
    <n v="1016"/>
    <n v="1.0259529999999999"/>
    <s v="South"/>
    <n v="226.37795275590551"/>
    <n v="112399"/>
    <n v="0.95576568226460656"/>
    <s v="Above Estimate"/>
  </r>
  <r>
    <d v="2009-02-22T00:00:00"/>
    <x v="0"/>
    <x v="0"/>
    <n v="70140"/>
    <n v="110000"/>
    <x v="0"/>
    <x v="0"/>
    <x v="0"/>
    <n v="2"/>
    <n v="909"/>
    <n v="1.0259529999999999"/>
    <s v="South"/>
    <n v="121.01210121012102"/>
    <n v="39860"/>
    <n v="0.56829198745366405"/>
    <s v="Above Estimate"/>
  </r>
  <r>
    <d v="2009-02-23T00:00:00"/>
    <x v="0"/>
    <x v="1"/>
    <n v="110390"/>
    <n v="250000"/>
    <x v="0"/>
    <x v="0"/>
    <x v="0"/>
    <n v="1"/>
    <n v="904"/>
    <n v="1.0259529999999999"/>
    <s v="West"/>
    <n v="276.54867256637169"/>
    <n v="139610"/>
    <n v="1.2646978893015672"/>
    <s v="Above Estimate"/>
  </r>
  <r>
    <d v="2009-02-24T00:00:00"/>
    <x v="0"/>
    <x v="0"/>
    <n v="77070"/>
    <n v="177000"/>
    <x v="0"/>
    <x v="0"/>
    <x v="0"/>
    <n v="1"/>
    <n v="975"/>
    <n v="1.0259529999999999"/>
    <s v="West"/>
    <n v="181.53846153846155"/>
    <n v="99930"/>
    <n v="1.2966134682755937"/>
    <s v="Above Estimate"/>
  </r>
  <r>
    <d v="2009-02-25T00:00:00"/>
    <x v="0"/>
    <x v="1"/>
    <n v="61228"/>
    <n v="7000"/>
    <x v="0"/>
    <x v="0"/>
    <x v="0"/>
    <n v="1"/>
    <n v="1058"/>
    <n v="1.0259529999999999"/>
    <s v="East"/>
    <n v="6.616257088846881"/>
    <n v="-54228"/>
    <n v="-0.88567322140197291"/>
    <s v="Below Estimate"/>
  </r>
  <r>
    <d v="2009-02-26T00:00:00"/>
    <x v="0"/>
    <x v="0"/>
    <n v="57820"/>
    <n v="135000"/>
    <x v="0"/>
    <x v="0"/>
    <x v="0"/>
    <n v="2"/>
    <n v="909"/>
    <n v="1.0259529999999999"/>
    <s v="North"/>
    <n v="148.51485148514851"/>
    <n v="77180"/>
    <n v="1.3348322379799378"/>
    <s v="Above Estimate"/>
  </r>
  <r>
    <d v="2009-02-27T00:00:00"/>
    <x v="0"/>
    <x v="3"/>
    <n v="653450"/>
    <n v="1250000"/>
    <x v="0"/>
    <x v="0"/>
    <x v="0"/>
    <n v="2"/>
    <n v="932"/>
    <n v="1.0259529999999999"/>
    <s v="South"/>
    <n v="1341.2017167381973"/>
    <n v="596550"/>
    <n v="0.9129237126023414"/>
    <s v="Above Estimate"/>
  </r>
  <r>
    <d v="2009-02-28T00:00:00"/>
    <x v="0"/>
    <x v="0"/>
    <n v="47050"/>
    <n v="96400"/>
    <x v="0"/>
    <x v="0"/>
    <x v="0"/>
    <n v="1"/>
    <n v="913"/>
    <n v="1.0259529999999999"/>
    <s v="West"/>
    <n v="105.58598028477546"/>
    <n v="49350"/>
    <n v="1.0488841657810839"/>
    <s v="Above Estimate"/>
  </r>
  <r>
    <d v="2009-03-01T00:00:00"/>
    <x v="0"/>
    <x v="1"/>
    <n v="56000"/>
    <n v="240000"/>
    <x v="0"/>
    <x v="0"/>
    <x v="0"/>
    <n v="2"/>
    <n v="959"/>
    <n v="1.0259529999999999"/>
    <s v="South"/>
    <n v="250.26068821689259"/>
    <n v="184000"/>
    <n v="3.2857142857142856"/>
    <s v="Above Estimate"/>
  </r>
  <r>
    <d v="2009-03-02T00:00:00"/>
    <x v="0"/>
    <x v="0"/>
    <n v="52510"/>
    <n v="121500"/>
    <x v="1"/>
    <x v="1"/>
    <x v="1"/>
    <n v="4"/>
    <n v="1487"/>
    <n v="1.0259529999999999"/>
    <s v="West"/>
    <n v="81.708137188971079"/>
    <n v="68990"/>
    <n v="1.3138449819082079"/>
    <s v="Above Estimate"/>
  </r>
  <r>
    <d v="2009-03-03T00:00:00"/>
    <x v="0"/>
    <x v="4"/>
    <n v="221060"/>
    <n v="300000"/>
    <x v="0"/>
    <x v="0"/>
    <x v="0"/>
    <n v="3"/>
    <n v="1009"/>
    <n v="1.0259529999999999"/>
    <s v="North"/>
    <n v="297.32408325074329"/>
    <n v="78940"/>
    <n v="0.35709762055550531"/>
    <s v="Above Estimate"/>
  </r>
  <r>
    <d v="2009-03-04T00:00:00"/>
    <x v="0"/>
    <x v="0"/>
    <n v="59010"/>
    <n v="230000"/>
    <x v="2"/>
    <x v="2"/>
    <x v="2"/>
    <n v="5"/>
    <n v="2041"/>
    <n v="1.0259529999999999"/>
    <s v="North"/>
    <n v="112.68985791278784"/>
    <n v="170990"/>
    <n v="2.897644467039485"/>
    <s v="Above Estimate"/>
  </r>
  <r>
    <d v="2009-03-05T00:00:00"/>
    <x v="0"/>
    <x v="3"/>
    <n v="608720"/>
    <n v="826000"/>
    <x v="1"/>
    <x v="1"/>
    <x v="1"/>
    <n v="4"/>
    <n v="1365"/>
    <n v="1.0259529999999999"/>
    <s v="South"/>
    <n v="605.12820512820508"/>
    <n v="217280"/>
    <n v="0.35694572217111314"/>
    <s v="Above Estimate"/>
  </r>
  <r>
    <d v="2009-03-06T00:00:00"/>
    <x v="0"/>
    <x v="3"/>
    <n v="1400910"/>
    <n v="1900000"/>
    <x v="0"/>
    <x v="0"/>
    <x v="0"/>
    <n v="2"/>
    <n v="960"/>
    <n v="1.0259529999999999"/>
    <s v="West"/>
    <n v="1979.1666666666667"/>
    <n v="499090"/>
    <n v="0.35626128730610818"/>
    <s v="Above Estimate"/>
  </r>
  <r>
    <d v="2009-03-07T00:00:00"/>
    <x v="0"/>
    <x v="2"/>
    <n v="264040"/>
    <n v="569900"/>
    <x v="0"/>
    <x v="0"/>
    <x v="0"/>
    <n v="1"/>
    <n v="1027"/>
    <n v="1.0259529999999999"/>
    <s v="West"/>
    <n v="554.91723466407007"/>
    <n v="305860"/>
    <n v="1.1583850931677018"/>
    <s v="Above Estimate"/>
  </r>
  <r>
    <d v="2009-03-08T00:00:00"/>
    <x v="0"/>
    <x v="3"/>
    <n v="2098950"/>
    <n v="3000000"/>
    <x v="0"/>
    <x v="0"/>
    <x v="0"/>
    <n v="1"/>
    <n v="939"/>
    <n v="1.0259529999999999"/>
    <s v="West"/>
    <n v="3194.8881789137381"/>
    <n v="901050"/>
    <n v="0.4292860716072322"/>
    <s v="Above Estimate"/>
  </r>
  <r>
    <d v="2009-03-09T00:00:00"/>
    <x v="0"/>
    <x v="0"/>
    <n v="55300"/>
    <n v="48521"/>
    <x v="0"/>
    <x v="0"/>
    <x v="0"/>
    <n v="1"/>
    <n v="1061"/>
    <n v="1.0259529999999999"/>
    <s v="North"/>
    <n v="45.731385485391144"/>
    <n v="-6779"/>
    <n v="-0.12258589511754069"/>
    <s v="Below Estimate"/>
  </r>
  <r>
    <d v="2009-03-10T00:00:00"/>
    <x v="0"/>
    <x v="4"/>
    <n v="828030"/>
    <n v="1425000"/>
    <x v="0"/>
    <x v="0"/>
    <x v="0"/>
    <n v="3"/>
    <n v="1024"/>
    <n v="1.0259529999999999"/>
    <s v="South"/>
    <n v="1391.6015625"/>
    <n v="596970"/>
    <n v="0.72095213941523861"/>
    <s v="Above Estimate"/>
  </r>
  <r>
    <d v="2009-03-11T00:00:00"/>
    <x v="0"/>
    <x v="1"/>
    <n v="96600"/>
    <n v="183000"/>
    <x v="1"/>
    <x v="1"/>
    <x v="1"/>
    <n v="3"/>
    <n v="1426"/>
    <n v="1.0259529999999999"/>
    <s v="East"/>
    <n v="128.33099579242636"/>
    <n v="86400"/>
    <n v="0.89440993788819878"/>
    <s v="Above Estimate"/>
  </r>
  <r>
    <d v="2009-03-12T00:00:00"/>
    <x v="0"/>
    <x v="0"/>
    <n v="92120"/>
    <n v="223000"/>
    <x v="0"/>
    <x v="0"/>
    <x v="0"/>
    <n v="3"/>
    <n v="937"/>
    <n v="1.0259529999999999"/>
    <s v="West"/>
    <n v="237.99359658484525"/>
    <n v="130880"/>
    <n v="1.4207555362570561"/>
    <s v="Above Estimate"/>
  </r>
  <r>
    <d v="2009-03-13T00:00:00"/>
    <x v="0"/>
    <x v="0"/>
    <n v="55510"/>
    <n v="130000"/>
    <x v="2"/>
    <x v="2"/>
    <x v="2"/>
    <n v="5"/>
    <n v="2003"/>
    <n v="1.0259529999999999"/>
    <s v="North"/>
    <n v="64.902646030953576"/>
    <n v="74490"/>
    <n v="1.3419203747072599"/>
    <s v="Above Estimate"/>
  </r>
  <r>
    <d v="2009-03-14T00:00:00"/>
    <x v="0"/>
    <x v="1"/>
    <n v="126070"/>
    <n v="271000"/>
    <x v="0"/>
    <x v="0"/>
    <x v="0"/>
    <n v="1"/>
    <n v="1052"/>
    <n v="1.0259529999999999"/>
    <s v="West"/>
    <n v="257.6045627376426"/>
    <n v="144930"/>
    <n v="1.1495994288887126"/>
    <s v="Above Estimate"/>
  </r>
  <r>
    <d v="2009-03-15T00:00:00"/>
    <x v="0"/>
    <x v="1"/>
    <n v="117110"/>
    <n v="267500"/>
    <x v="0"/>
    <x v="0"/>
    <x v="0"/>
    <n v="2"/>
    <n v="948"/>
    <n v="1.0259529999999999"/>
    <s v="South"/>
    <n v="282.17299578059072"/>
    <n v="150390"/>
    <n v="1.2841772692340534"/>
    <s v="Above Estimate"/>
  </r>
  <r>
    <d v="2009-03-16T00:00:00"/>
    <x v="0"/>
    <x v="4"/>
    <n v="747250"/>
    <n v="1160000"/>
    <x v="0"/>
    <x v="0"/>
    <x v="0"/>
    <n v="1"/>
    <n v="1024"/>
    <n v="1.0259529999999999"/>
    <s v="South"/>
    <n v="1132.8125"/>
    <n v="412750"/>
    <n v="0.55235864837738369"/>
    <s v="Above Estimate"/>
  </r>
  <r>
    <d v="2009-03-17T00:00:00"/>
    <x v="0"/>
    <x v="4"/>
    <n v="4102560"/>
    <n v="7850000"/>
    <x v="0"/>
    <x v="0"/>
    <x v="0"/>
    <n v="2"/>
    <n v="964"/>
    <n v="1.0259529999999999"/>
    <s v="North"/>
    <n v="8143.1535269709548"/>
    <n v="3747440"/>
    <n v="0.91343941343941348"/>
    <s v="Above Estimate"/>
  </r>
  <r>
    <d v="2009-03-18T00:00:00"/>
    <x v="0"/>
    <x v="1"/>
    <n v="115360"/>
    <n v="233000"/>
    <x v="1"/>
    <x v="1"/>
    <x v="1"/>
    <n v="2"/>
    <n v="1454"/>
    <n v="1.0259529999999999"/>
    <s v="North"/>
    <n v="160.24759284731775"/>
    <n v="117640"/>
    <n v="1.0197642163661582"/>
    <s v="Above Estimate"/>
  </r>
  <r>
    <d v="2009-03-19T00:00:00"/>
    <x v="0"/>
    <x v="0"/>
    <n v="46980"/>
    <n v="159000"/>
    <x v="1"/>
    <x v="1"/>
    <x v="1"/>
    <n v="4"/>
    <n v="1226"/>
    <n v="1.0259529999999999"/>
    <s v="East"/>
    <n v="129.69004893964112"/>
    <n v="112020"/>
    <n v="2.3844189016602808"/>
    <s v="Above Estimate"/>
  </r>
  <r>
    <d v="2009-03-20T00:00:00"/>
    <x v="0"/>
    <x v="3"/>
    <n v="1214570"/>
    <n v="2200000"/>
    <x v="0"/>
    <x v="0"/>
    <x v="0"/>
    <n v="1"/>
    <n v="908"/>
    <n v="1.0259529999999999"/>
    <s v="East"/>
    <n v="2422.9074889867843"/>
    <n v="985430"/>
    <n v="0.81134063907391096"/>
    <s v="Above Estimate"/>
  </r>
  <r>
    <d v="2009-03-21T00:00:00"/>
    <x v="0"/>
    <x v="2"/>
    <n v="248788"/>
    <n v="490000"/>
    <x v="0"/>
    <x v="0"/>
    <x v="0"/>
    <n v="1"/>
    <n v="940"/>
    <n v="1.0259529999999999"/>
    <s v="West"/>
    <n v="521.27659574468089"/>
    <n v="241212"/>
    <n v="0.96954837050018494"/>
    <s v="Above Estimate"/>
  </r>
  <r>
    <d v="2009-03-22T00:00:00"/>
    <x v="0"/>
    <x v="1"/>
    <n v="166014"/>
    <n v="395000"/>
    <x v="2"/>
    <x v="2"/>
    <x v="2"/>
    <n v="4"/>
    <n v="2184"/>
    <n v="1.0259529999999999"/>
    <s v="East"/>
    <n v="180.86080586080587"/>
    <n v="228986"/>
    <n v="1.3793174069656775"/>
    <s v="Above Estimate"/>
  </r>
  <r>
    <d v="2009-03-23T00:00:00"/>
    <x v="0"/>
    <x v="2"/>
    <n v="197400"/>
    <n v="340000"/>
    <x v="0"/>
    <x v="0"/>
    <x v="0"/>
    <n v="2"/>
    <n v="1025"/>
    <n v="1.0259529999999999"/>
    <s v="East"/>
    <n v="331.70731707317071"/>
    <n v="142600"/>
    <n v="0.72239108409321173"/>
    <s v="Above Estimate"/>
  </r>
  <r>
    <d v="2009-03-24T00:00:00"/>
    <x v="0"/>
    <x v="0"/>
    <n v="55860"/>
    <n v="148847"/>
    <x v="1"/>
    <x v="1"/>
    <x v="1"/>
    <n v="2"/>
    <n v="1339"/>
    <n v="1.0259529999999999"/>
    <s v="East"/>
    <n v="111.16280806572068"/>
    <n v="92987"/>
    <n v="1.6646437522377373"/>
    <s v="Above Estimate"/>
  </r>
  <r>
    <d v="2009-03-25T00:00:00"/>
    <x v="0"/>
    <x v="0"/>
    <n v="72310"/>
    <n v="157000"/>
    <x v="0"/>
    <x v="0"/>
    <x v="0"/>
    <n v="3"/>
    <n v="936"/>
    <n v="1.0259529999999999"/>
    <s v="West"/>
    <n v="167.73504273504273"/>
    <n v="84690"/>
    <n v="1.1712073018946203"/>
    <s v="Above Estimate"/>
  </r>
  <r>
    <d v="2009-03-26T00:00:00"/>
    <x v="0"/>
    <x v="4"/>
    <n v="361620"/>
    <n v="525000"/>
    <x v="0"/>
    <x v="0"/>
    <x v="0"/>
    <n v="1"/>
    <n v="1048"/>
    <n v="1.0259529999999999"/>
    <s v="West"/>
    <n v="500.95419847328242"/>
    <n v="163380"/>
    <n v="0.45180023228803717"/>
    <s v="Above Estimate"/>
  </r>
  <r>
    <d v="2009-03-27T00:00:00"/>
    <x v="0"/>
    <x v="4"/>
    <n v="513240"/>
    <n v="867500"/>
    <x v="0"/>
    <x v="0"/>
    <x v="0"/>
    <n v="2"/>
    <n v="1089"/>
    <n v="1.0259529999999999"/>
    <s v="North"/>
    <n v="796.60238751147847"/>
    <n v="354260"/>
    <n v="0.69024238173174346"/>
    <s v="Above Estimate"/>
  </r>
  <r>
    <d v="2009-03-28T00:00:00"/>
    <x v="0"/>
    <x v="1"/>
    <n v="126630"/>
    <n v="269000"/>
    <x v="0"/>
    <x v="0"/>
    <x v="0"/>
    <n v="1"/>
    <n v="1053"/>
    <n v="1.0259529999999999"/>
    <s v="East"/>
    <n v="255.46058879392211"/>
    <n v="142370"/>
    <n v="1.1242991392245123"/>
    <s v="Above Estimate"/>
  </r>
  <r>
    <d v="2009-03-29T00:00:00"/>
    <x v="0"/>
    <x v="2"/>
    <n v="248150"/>
    <n v="570000"/>
    <x v="0"/>
    <x v="0"/>
    <x v="0"/>
    <n v="2"/>
    <n v="1078"/>
    <n v="1.0259529999999999"/>
    <s v="West"/>
    <n v="528.75695732838585"/>
    <n v="321850"/>
    <n v="1.2969977835986299"/>
    <s v="Above Estimate"/>
  </r>
  <r>
    <d v="2009-03-30T00:00:00"/>
    <x v="0"/>
    <x v="4"/>
    <n v="355320"/>
    <n v="435000"/>
    <x v="0"/>
    <x v="0"/>
    <x v="0"/>
    <n v="3"/>
    <n v="1095"/>
    <n v="1.0259529999999999"/>
    <s v="West"/>
    <n v="397.26027397260276"/>
    <n v="79680"/>
    <n v="0.2242485646740966"/>
    <s v="Above Estimate"/>
  </r>
  <r>
    <d v="2009-03-31T00:00:00"/>
    <x v="0"/>
    <x v="3"/>
    <n v="1285480"/>
    <n v="2150000"/>
    <x v="0"/>
    <x v="0"/>
    <x v="0"/>
    <n v="2"/>
    <n v="1021"/>
    <n v="1.0259529999999999"/>
    <s v="West"/>
    <n v="2105.7786483839373"/>
    <n v="864520"/>
    <n v="0.67252699380776049"/>
    <s v="Above Estimate"/>
  </r>
  <r>
    <d v="2009-04-01T00:00:00"/>
    <x v="0"/>
    <x v="2"/>
    <n v="219100"/>
    <n v="427000"/>
    <x v="0"/>
    <x v="0"/>
    <x v="0"/>
    <n v="3"/>
    <n v="1021"/>
    <n v="1.0259529999999999"/>
    <s v="West"/>
    <n v="418.21743388834477"/>
    <n v="207900"/>
    <n v="0.94888178913738019"/>
    <s v="Above Estimate"/>
  </r>
  <r>
    <d v="2009-04-02T00:00:00"/>
    <x v="0"/>
    <x v="2"/>
    <n v="382900"/>
    <n v="777500"/>
    <x v="0"/>
    <x v="0"/>
    <x v="0"/>
    <n v="2"/>
    <n v="900"/>
    <n v="1.0259529999999999"/>
    <s v="East"/>
    <n v="863.88888888888891"/>
    <n v="394600"/>
    <n v="1.0305562810133193"/>
    <s v="Above Estimate"/>
  </r>
  <r>
    <d v="2009-04-03T00:00:00"/>
    <x v="0"/>
    <x v="1"/>
    <n v="109130"/>
    <n v="235000"/>
    <x v="0"/>
    <x v="0"/>
    <x v="0"/>
    <n v="3"/>
    <n v="985"/>
    <n v="1.0259529999999999"/>
    <s v="South"/>
    <n v="238.57868020304568"/>
    <n v="125870"/>
    <n v="1.1533950334463483"/>
    <s v="Above Estimate"/>
  </r>
  <r>
    <d v="2009-04-04T00:00:00"/>
    <x v="0"/>
    <x v="1"/>
    <n v="72380"/>
    <n v="249900"/>
    <x v="1"/>
    <x v="1"/>
    <x v="1"/>
    <n v="4"/>
    <n v="1347"/>
    <n v="1.0259529999999999"/>
    <s v="South"/>
    <n v="185.52338530066814"/>
    <n v="177520"/>
    <n v="2.4526112185686655"/>
    <s v="Above Estimate"/>
  </r>
  <r>
    <d v="2009-04-05T00:00:00"/>
    <x v="0"/>
    <x v="2"/>
    <n v="262500"/>
    <n v="412000"/>
    <x v="0"/>
    <x v="0"/>
    <x v="0"/>
    <n v="3"/>
    <n v="1064"/>
    <n v="1.0259529999999999"/>
    <s v="South"/>
    <n v="387.21804511278197"/>
    <n v="149500"/>
    <n v="0.56952380952380954"/>
    <s v="Above Estimate"/>
  </r>
  <r>
    <d v="2009-04-06T00:00:00"/>
    <x v="0"/>
    <x v="3"/>
    <n v="8028860"/>
    <n v="8236500"/>
    <x v="0"/>
    <x v="0"/>
    <x v="0"/>
    <n v="1"/>
    <n v="1055"/>
    <n v="1.0259529999999999"/>
    <s v="North"/>
    <n v="7807.1090047393363"/>
    <n v="207640"/>
    <n v="2.5861703903169317E-2"/>
    <s v="Above Estimate"/>
  </r>
  <r>
    <d v="2009-04-07T00:00:00"/>
    <x v="0"/>
    <x v="4"/>
    <n v="342930"/>
    <n v="820000"/>
    <x v="0"/>
    <x v="0"/>
    <x v="0"/>
    <n v="2"/>
    <n v="924"/>
    <n v="1.0259529999999999"/>
    <s v="East"/>
    <n v="887.44588744588748"/>
    <n v="477070"/>
    <n v="1.3911585454757531"/>
    <s v="Above Estimate"/>
  </r>
  <r>
    <d v="2009-04-08T00:00:00"/>
    <x v="0"/>
    <x v="0"/>
    <n v="16660"/>
    <n v="15000"/>
    <x v="2"/>
    <x v="2"/>
    <x v="2"/>
    <n v="4"/>
    <n v="1978"/>
    <n v="1.0259529999999999"/>
    <s v="South"/>
    <n v="7.5834175935288171"/>
    <n v="-1660"/>
    <n v="-9.9639855942376954E-2"/>
    <s v="Below Estimate"/>
  </r>
  <r>
    <d v="2009-04-09T00:00:00"/>
    <x v="0"/>
    <x v="1"/>
    <n v="155960"/>
    <n v="355000"/>
    <x v="2"/>
    <x v="2"/>
    <x v="2"/>
    <n v="5"/>
    <n v="2146"/>
    <n v="1.0259529999999999"/>
    <s v="South"/>
    <n v="165.42404473438955"/>
    <n v="199040"/>
    <n v="1.2762246729930751"/>
    <s v="Above Estimate"/>
  </r>
  <r>
    <d v="2009-04-10T00:00:00"/>
    <x v="0"/>
    <x v="1"/>
    <n v="126420"/>
    <n v="177500"/>
    <x v="0"/>
    <x v="0"/>
    <x v="0"/>
    <n v="3"/>
    <n v="931"/>
    <n v="1.0259529999999999"/>
    <s v="North"/>
    <n v="190.65520945220194"/>
    <n v="51080"/>
    <n v="0.4040499920898592"/>
    <s v="Above Estimate"/>
  </r>
  <r>
    <d v="2009-04-11T00:00:00"/>
    <x v="0"/>
    <x v="0"/>
    <n v="99260"/>
    <n v="295000"/>
    <x v="3"/>
    <x v="3"/>
    <x v="3"/>
    <n v="6"/>
    <n v="2983"/>
    <n v="1.0259529999999999"/>
    <s v="North"/>
    <n v="98.893731143144478"/>
    <n v="195740"/>
    <n v="1.9719927463227886"/>
    <s v="Above Estimate"/>
  </r>
  <r>
    <d v="2009-04-12T00:00:00"/>
    <x v="0"/>
    <x v="1"/>
    <n v="112910"/>
    <n v="299750"/>
    <x v="0"/>
    <x v="0"/>
    <x v="0"/>
    <n v="3"/>
    <n v="919"/>
    <n v="1.0259529999999999"/>
    <s v="West"/>
    <n v="326.16974972796515"/>
    <n v="186840"/>
    <n v="1.6547692852714551"/>
    <s v="Above Estimate"/>
  </r>
  <r>
    <d v="2009-04-13T00:00:00"/>
    <x v="0"/>
    <x v="0"/>
    <n v="62930"/>
    <n v="196000"/>
    <x v="2"/>
    <x v="2"/>
    <x v="2"/>
    <n v="5"/>
    <n v="1953"/>
    <n v="1.0259529999999999"/>
    <s v="South"/>
    <n v="100.35842293906811"/>
    <n v="133070"/>
    <n v="2.1145717463848719"/>
    <s v="Above Estimate"/>
  </r>
  <r>
    <d v="2009-04-14T00:00:00"/>
    <x v="0"/>
    <x v="2"/>
    <n v="224770"/>
    <n v="430000"/>
    <x v="0"/>
    <x v="0"/>
    <x v="0"/>
    <n v="2"/>
    <n v="1091"/>
    <n v="1.0259529999999999"/>
    <s v="East"/>
    <n v="394.1338221814849"/>
    <n v="205230"/>
    <n v="0.91306669039462562"/>
    <s v="Above Estimate"/>
  </r>
  <r>
    <d v="2009-04-15T00:00:00"/>
    <x v="0"/>
    <x v="1"/>
    <n v="125370"/>
    <n v="270000"/>
    <x v="0"/>
    <x v="0"/>
    <x v="0"/>
    <n v="1"/>
    <n v="982"/>
    <n v="1.0259529999999999"/>
    <s v="West"/>
    <n v="274.94908350305496"/>
    <n v="144630"/>
    <n v="1.1536252692031586"/>
    <s v="Above Estimate"/>
  </r>
  <r>
    <d v="2009-04-16T00:00:00"/>
    <x v="0"/>
    <x v="0"/>
    <n v="226660"/>
    <n v="320000"/>
    <x v="0"/>
    <x v="0"/>
    <x v="0"/>
    <n v="2"/>
    <n v="1061"/>
    <n v="1.0259529999999999"/>
    <s v="East"/>
    <n v="301.60226201696514"/>
    <n v="93340"/>
    <n v="0.41180622959498808"/>
    <s v="Above Estimate"/>
  </r>
  <r>
    <d v="2009-04-17T00:00:00"/>
    <x v="0"/>
    <x v="4"/>
    <n v="387170"/>
    <n v="515000"/>
    <x v="0"/>
    <x v="0"/>
    <x v="0"/>
    <n v="3"/>
    <n v="1093"/>
    <n v="1.0259529999999999"/>
    <s v="West"/>
    <n v="471.18023787740162"/>
    <n v="127830"/>
    <n v="0.33016504377921846"/>
    <s v="Above Estimate"/>
  </r>
  <r>
    <d v="2009-04-18T00:00:00"/>
    <x v="0"/>
    <x v="2"/>
    <n v="218330"/>
    <n v="407500"/>
    <x v="0"/>
    <x v="0"/>
    <x v="0"/>
    <n v="1"/>
    <n v="1014"/>
    <n v="1.0259529999999999"/>
    <s v="North"/>
    <n v="401.87376725838266"/>
    <n v="189170"/>
    <n v="0.86644070901845827"/>
    <s v="Above Estimate"/>
  </r>
  <r>
    <d v="2009-04-19T00:00:00"/>
    <x v="0"/>
    <x v="0"/>
    <n v="101430"/>
    <n v="329000"/>
    <x v="2"/>
    <x v="2"/>
    <x v="2"/>
    <n v="6"/>
    <n v="2019"/>
    <n v="1.0259529999999999"/>
    <s v="North"/>
    <n v="162.95195641406636"/>
    <n v="227570"/>
    <n v="2.243616287094548"/>
    <s v="Above Estimate"/>
  </r>
  <r>
    <d v="2009-04-20T00:00:00"/>
    <x v="0"/>
    <x v="1"/>
    <n v="245210"/>
    <n v="445000"/>
    <x v="0"/>
    <x v="0"/>
    <x v="0"/>
    <n v="3"/>
    <n v="980"/>
    <n v="1.0259529999999999"/>
    <s v="East"/>
    <n v="454.08163265306121"/>
    <n v="199790"/>
    <n v="0.81477101260144369"/>
    <s v="Above Estimate"/>
  </r>
  <r>
    <d v="2009-04-21T00:00:00"/>
    <x v="0"/>
    <x v="1"/>
    <n v="42420"/>
    <n v="52000"/>
    <x v="1"/>
    <x v="1"/>
    <x v="1"/>
    <n v="2"/>
    <n v="1372"/>
    <n v="1.0259529999999999"/>
    <s v="South"/>
    <n v="37.900874635568513"/>
    <n v="9580"/>
    <n v="0.22583686940122583"/>
    <s v="Above Estimate"/>
  </r>
  <r>
    <d v="2009-04-22T00:00:00"/>
    <x v="0"/>
    <x v="3"/>
    <n v="1597610"/>
    <n v="3150000"/>
    <x v="0"/>
    <x v="0"/>
    <x v="0"/>
    <n v="1"/>
    <n v="947"/>
    <n v="1.0259529999999999"/>
    <s v="West"/>
    <n v="3326.2935586061244"/>
    <n v="1552390"/>
    <n v="0.97169521973447837"/>
    <s v="Above Estimate"/>
  </r>
  <r>
    <d v="2009-04-23T00:00:00"/>
    <x v="0"/>
    <x v="0"/>
    <n v="129010"/>
    <n v="270000"/>
    <x v="0"/>
    <x v="0"/>
    <x v="0"/>
    <n v="2"/>
    <n v="991"/>
    <n v="1.0259529999999999"/>
    <s v="West"/>
    <n v="272.45206861755804"/>
    <n v="140990"/>
    <n v="1.0928610185256957"/>
    <s v="Above Estimate"/>
  </r>
  <r>
    <d v="2009-04-24T00:00:00"/>
    <x v="0"/>
    <x v="2"/>
    <n v="812630"/>
    <n v="1695000"/>
    <x v="0"/>
    <x v="0"/>
    <x v="0"/>
    <n v="1"/>
    <n v="923"/>
    <n v="1.0259529999999999"/>
    <s v="South"/>
    <n v="1836.4030335861321"/>
    <n v="882370"/>
    <n v="1.0858201149354565"/>
    <s v="Above Estimate"/>
  </r>
  <r>
    <d v="2009-04-25T00:00:00"/>
    <x v="0"/>
    <x v="2"/>
    <n v="251790"/>
    <n v="425000"/>
    <x v="0"/>
    <x v="0"/>
    <x v="0"/>
    <n v="2"/>
    <n v="950"/>
    <n v="1.0259529999999999"/>
    <s v="West"/>
    <n v="447.36842105263156"/>
    <n v="173210"/>
    <n v="0.6879145319512292"/>
    <s v="Above Estimate"/>
  </r>
  <r>
    <d v="2009-04-26T00:00:00"/>
    <x v="0"/>
    <x v="3"/>
    <n v="4705820"/>
    <n v="6750000"/>
    <x v="0"/>
    <x v="0"/>
    <x v="0"/>
    <n v="3"/>
    <n v="986"/>
    <n v="1.0259529999999999"/>
    <s v="North"/>
    <n v="6845.8417849898578"/>
    <n v="2044180"/>
    <n v="0.43439400572057579"/>
    <s v="Above Estimate"/>
  </r>
  <r>
    <d v="2009-04-27T00:00:00"/>
    <x v="0"/>
    <x v="1"/>
    <n v="118440"/>
    <n v="285000"/>
    <x v="0"/>
    <x v="0"/>
    <x v="0"/>
    <n v="1"/>
    <n v="973"/>
    <n v="1.0259529999999999"/>
    <s v="East"/>
    <n v="292.90853031860229"/>
    <n v="166560"/>
    <n v="1.4062816616008105"/>
    <s v="Above Estimate"/>
  </r>
  <r>
    <d v="2009-04-28T00:00:00"/>
    <x v="0"/>
    <x v="3"/>
    <n v="5630730"/>
    <n v="7000000"/>
    <x v="0"/>
    <x v="0"/>
    <x v="0"/>
    <n v="2"/>
    <n v="999"/>
    <n v="1.0259529999999999"/>
    <s v="North"/>
    <n v="7007.0070070070069"/>
    <n v="1369270"/>
    <n v="0.24317806039359016"/>
    <s v="Above Estimate"/>
  </r>
  <r>
    <d v="2009-04-29T00:00:00"/>
    <x v="0"/>
    <x v="1"/>
    <n v="176750"/>
    <n v="257000"/>
    <x v="2"/>
    <x v="2"/>
    <x v="2"/>
    <n v="4"/>
    <n v="1804"/>
    <n v="1.0259529999999999"/>
    <s v="East"/>
    <n v="142.46119733924613"/>
    <n v="80250"/>
    <n v="0.45403111739745405"/>
    <s v="Above Estimate"/>
  </r>
  <r>
    <d v="2009-04-30T00:00:00"/>
    <x v="0"/>
    <x v="4"/>
    <n v="343980"/>
    <n v="410000"/>
    <x v="0"/>
    <x v="0"/>
    <x v="0"/>
    <n v="1"/>
    <n v="991"/>
    <n v="1.0259529999999999"/>
    <s v="West"/>
    <n v="413.72351160443998"/>
    <n v="66020"/>
    <n v="0.19192976335833478"/>
    <s v="Above Estimate"/>
  </r>
  <r>
    <d v="2009-05-01T00:00:00"/>
    <x v="0"/>
    <x v="2"/>
    <n v="207760"/>
    <n v="375000"/>
    <x v="0"/>
    <x v="0"/>
    <x v="0"/>
    <n v="2"/>
    <n v="1035"/>
    <n v="1.0259529999999999"/>
    <s v="South"/>
    <n v="362.31884057971013"/>
    <n v="167240"/>
    <n v="0.80496726992683865"/>
    <s v="Above Estimate"/>
  </r>
  <r>
    <d v="2009-05-02T00:00:00"/>
    <x v="0"/>
    <x v="3"/>
    <n v="1120350"/>
    <n v="1575000"/>
    <x v="0"/>
    <x v="0"/>
    <x v="0"/>
    <n v="3"/>
    <n v="945"/>
    <n v="1.0259529999999999"/>
    <s v="South"/>
    <n v="1666.6666666666667"/>
    <n v="454650"/>
    <n v="0.40581068416119964"/>
    <s v="Above Estimate"/>
  </r>
  <r>
    <d v="2009-05-03T00:00:00"/>
    <x v="0"/>
    <x v="1"/>
    <n v="113680"/>
    <n v="185000"/>
    <x v="0"/>
    <x v="0"/>
    <x v="0"/>
    <n v="3"/>
    <n v="972"/>
    <n v="1.0259529999999999"/>
    <s v="East"/>
    <n v="190.32921810699588"/>
    <n v="71320"/>
    <n v="0.62737508796622099"/>
    <s v="Above Estimate"/>
  </r>
  <r>
    <d v="2009-05-04T00:00:00"/>
    <x v="0"/>
    <x v="3"/>
    <n v="634200"/>
    <n v="860000"/>
    <x v="0"/>
    <x v="0"/>
    <x v="0"/>
    <n v="3"/>
    <n v="1083"/>
    <n v="1.0259529999999999"/>
    <s v="North"/>
    <n v="794.09048938134811"/>
    <n v="225800"/>
    <n v="0.35603910438347525"/>
    <s v="Above Estimate"/>
  </r>
  <r>
    <d v="2009-05-05T00:00:00"/>
    <x v="0"/>
    <x v="1"/>
    <n v="11830"/>
    <n v="206000"/>
    <x v="0"/>
    <x v="0"/>
    <x v="0"/>
    <n v="1"/>
    <n v="913"/>
    <n v="1.0259529999999999"/>
    <s v="East"/>
    <n v="225.62979189485213"/>
    <n v="194170"/>
    <n v="16.413355874894336"/>
    <s v="Above Estimate"/>
  </r>
  <r>
    <d v="2009-05-06T00:00:00"/>
    <x v="0"/>
    <x v="1"/>
    <n v="116060"/>
    <n v="125185"/>
    <x v="0"/>
    <x v="0"/>
    <x v="0"/>
    <n v="2"/>
    <n v="1024"/>
    <n v="1.0259529999999999"/>
    <s v="South"/>
    <n v="122.2509765625"/>
    <n v="9125"/>
    <n v="7.8623125969326205E-2"/>
    <s v="Above Estimate"/>
  </r>
  <r>
    <d v="2009-05-07T00:00:00"/>
    <x v="0"/>
    <x v="0"/>
    <n v="66780"/>
    <n v="245000"/>
    <x v="2"/>
    <x v="2"/>
    <x v="2"/>
    <n v="5"/>
    <n v="1806"/>
    <n v="1.0259529999999999"/>
    <s v="West"/>
    <n v="135.65891472868216"/>
    <n v="178220"/>
    <n v="2.6687631027253671"/>
    <s v="Above Estimate"/>
  </r>
  <r>
    <d v="2009-05-08T00:00:00"/>
    <x v="0"/>
    <x v="2"/>
    <n v="371210"/>
    <n v="605000"/>
    <x v="0"/>
    <x v="0"/>
    <x v="0"/>
    <n v="2"/>
    <n v="992"/>
    <n v="1.0259529999999999"/>
    <s v="West"/>
    <n v="609.87903225806451"/>
    <n v="233790"/>
    <n v="0.6298052315400986"/>
    <s v="Above Estimate"/>
  </r>
  <r>
    <d v="2009-05-09T00:00:00"/>
    <x v="0"/>
    <x v="1"/>
    <n v="115850"/>
    <n v="243750"/>
    <x v="1"/>
    <x v="1"/>
    <x v="1"/>
    <n v="2"/>
    <n v="1241"/>
    <n v="1.0259529999999999"/>
    <s v="North"/>
    <n v="196.41418211120063"/>
    <n v="127900"/>
    <n v="1.1040138109624515"/>
    <s v="Above Estimate"/>
  </r>
  <r>
    <d v="2009-05-10T00:00:00"/>
    <x v="0"/>
    <x v="3"/>
    <n v="2624790"/>
    <n v="2899000"/>
    <x v="0"/>
    <x v="0"/>
    <x v="0"/>
    <n v="3"/>
    <n v="1044"/>
    <n v="1.0259529999999999"/>
    <s v="East"/>
    <n v="2776.8199233716473"/>
    <n v="274210"/>
    <n v="0.10446930992574643"/>
    <s v="Above Estimate"/>
  </r>
  <r>
    <d v="2009-05-11T00:00:00"/>
    <x v="0"/>
    <x v="4"/>
    <n v="521150"/>
    <n v="670000"/>
    <x v="0"/>
    <x v="0"/>
    <x v="0"/>
    <n v="1"/>
    <n v="996"/>
    <n v="1.0259529999999999"/>
    <s v="North"/>
    <n v="672.69076305220881"/>
    <n v="148850"/>
    <n v="0.28561834404681952"/>
    <s v="Above Estimate"/>
  </r>
  <r>
    <d v="2009-05-12T00:00:00"/>
    <x v="0"/>
    <x v="1"/>
    <n v="71680"/>
    <n v="164000"/>
    <x v="0"/>
    <x v="0"/>
    <x v="0"/>
    <n v="1"/>
    <n v="1054"/>
    <n v="1.0259529999999999"/>
    <s v="South"/>
    <n v="155.5977229601518"/>
    <n v="92320"/>
    <n v="1.2879464285714286"/>
    <s v="Above Estimate"/>
  </r>
  <r>
    <d v="2009-05-13T00:00:00"/>
    <x v="0"/>
    <x v="3"/>
    <n v="134330"/>
    <n v="1500000"/>
    <x v="0"/>
    <x v="0"/>
    <x v="0"/>
    <n v="1"/>
    <n v="913"/>
    <n v="1.0259529999999999"/>
    <s v="South"/>
    <n v="1642.935377875137"/>
    <n v="1365670"/>
    <n v="10.166530186853272"/>
    <s v="Above Estimate"/>
  </r>
  <r>
    <d v="2009-05-14T00:00:00"/>
    <x v="0"/>
    <x v="1"/>
    <n v="184800"/>
    <n v="130000"/>
    <x v="0"/>
    <x v="0"/>
    <x v="0"/>
    <n v="3"/>
    <n v="909"/>
    <n v="1.0259529999999999"/>
    <s v="North"/>
    <n v="143.01430143014301"/>
    <n v="-54800"/>
    <n v="-0.29653679653679654"/>
    <s v="Below Estimate"/>
  </r>
  <r>
    <d v="2009-05-15T00:00:00"/>
    <x v="0"/>
    <x v="0"/>
    <n v="37170"/>
    <n v="84900"/>
    <x v="0"/>
    <x v="0"/>
    <x v="0"/>
    <n v="3"/>
    <n v="1033"/>
    <n v="1.0259529999999999"/>
    <s v="East"/>
    <n v="82.187802516940948"/>
    <n v="47730"/>
    <n v="1.2841000807102503"/>
    <s v="Above Estimate"/>
  </r>
  <r>
    <d v="2009-05-16T00:00:00"/>
    <x v="0"/>
    <x v="3"/>
    <n v="2179380"/>
    <n v="2650000"/>
    <x v="0"/>
    <x v="0"/>
    <x v="0"/>
    <n v="2"/>
    <n v="1094"/>
    <n v="1.0259529999999999"/>
    <s v="North"/>
    <n v="2422.3034734917733"/>
    <n v="470620"/>
    <n v="0.21594214868448824"/>
    <s v="Above Estimate"/>
  </r>
  <r>
    <d v="2009-05-17T00:00:00"/>
    <x v="0"/>
    <x v="3"/>
    <n v="641690"/>
    <n v="1200000"/>
    <x v="0"/>
    <x v="0"/>
    <x v="0"/>
    <n v="3"/>
    <n v="967"/>
    <n v="1.0259529999999999"/>
    <s v="East"/>
    <n v="1240.9513960703205"/>
    <n v="558310"/>
    <n v="0.87006186788012907"/>
    <s v="Above Estimate"/>
  </r>
  <r>
    <d v="2009-05-18T00:00:00"/>
    <x v="0"/>
    <x v="4"/>
    <n v="376880"/>
    <n v="710000"/>
    <x v="0"/>
    <x v="0"/>
    <x v="0"/>
    <n v="2"/>
    <n v="926"/>
    <n v="1.0259529999999999"/>
    <s v="South"/>
    <n v="766.73866090712738"/>
    <n v="333120"/>
    <n v="0.88388877096157925"/>
    <s v="Above Estimate"/>
  </r>
  <r>
    <d v="2009-05-19T00:00:00"/>
    <x v="0"/>
    <x v="4"/>
    <n v="389900"/>
    <n v="389900"/>
    <x v="0"/>
    <x v="0"/>
    <x v="0"/>
    <n v="1"/>
    <n v="1023"/>
    <n v="1.0259529999999999"/>
    <s v="East"/>
    <n v="381.13391984359725"/>
    <n v="0"/>
    <n v="0"/>
    <s v="At Estimate"/>
  </r>
  <r>
    <d v="2009-05-20T00:00:00"/>
    <x v="0"/>
    <x v="2"/>
    <n v="340883"/>
    <n v="702500"/>
    <x v="0"/>
    <x v="0"/>
    <x v="0"/>
    <n v="2"/>
    <n v="945"/>
    <n v="1.0259529999999999"/>
    <s v="South"/>
    <n v="743.38624338624334"/>
    <n v="361617"/>
    <n v="1.0608243884265276"/>
    <s v="Above Estimate"/>
  </r>
  <r>
    <d v="2009-05-21T00:00:00"/>
    <x v="0"/>
    <x v="2"/>
    <n v="248360"/>
    <n v="455000"/>
    <x v="0"/>
    <x v="0"/>
    <x v="0"/>
    <n v="1"/>
    <n v="1023"/>
    <n v="1.0259529999999999"/>
    <s v="North"/>
    <n v="444.77028347996088"/>
    <n v="206640"/>
    <n v="0.83201803833145438"/>
    <s v="Above Estimate"/>
  </r>
  <r>
    <d v="2009-05-22T00:00:00"/>
    <x v="0"/>
    <x v="0"/>
    <n v="62580"/>
    <n v="159900"/>
    <x v="0"/>
    <x v="0"/>
    <x v="0"/>
    <n v="3"/>
    <n v="1041"/>
    <n v="1.0259529999999999"/>
    <s v="East"/>
    <n v="153.60230547550432"/>
    <n v="97320"/>
    <n v="1.5551294343240651"/>
    <s v="Above Estimate"/>
  </r>
  <r>
    <d v="2009-05-23T00:00:00"/>
    <x v="0"/>
    <x v="4"/>
    <n v="433440"/>
    <n v="805000"/>
    <x v="0"/>
    <x v="0"/>
    <x v="0"/>
    <n v="3"/>
    <n v="1032"/>
    <n v="1.0259529999999999"/>
    <s v="North"/>
    <n v="780.03875968992247"/>
    <n v="371560"/>
    <n v="0.85723514211886309"/>
    <s v="Above Estimate"/>
  </r>
  <r>
    <d v="2009-05-24T00:00:00"/>
    <x v="0"/>
    <x v="1"/>
    <n v="60831"/>
    <n v="140000"/>
    <x v="0"/>
    <x v="0"/>
    <x v="0"/>
    <n v="3"/>
    <n v="1061"/>
    <n v="1.0259529999999999"/>
    <s v="North"/>
    <n v="131.95098963242225"/>
    <n v="79169"/>
    <n v="1.3014581381203663"/>
    <s v="Above Estimate"/>
  </r>
  <r>
    <d v="2009-05-25T00:00:00"/>
    <x v="0"/>
    <x v="0"/>
    <n v="104090"/>
    <n v="254000"/>
    <x v="0"/>
    <x v="0"/>
    <x v="0"/>
    <n v="2"/>
    <n v="1010"/>
    <n v="1.0259529999999999"/>
    <s v="South"/>
    <n v="251.48514851485149"/>
    <n v="149910"/>
    <n v="1.4401959842444039"/>
    <s v="Above Estimate"/>
  </r>
  <r>
    <d v="2009-05-26T00:00:00"/>
    <x v="0"/>
    <x v="1"/>
    <n v="183330"/>
    <n v="316000"/>
    <x v="0"/>
    <x v="0"/>
    <x v="0"/>
    <n v="3"/>
    <n v="961"/>
    <n v="1.0259529999999999"/>
    <s v="West"/>
    <n v="328.82414151925076"/>
    <n v="132670"/>
    <n v="0.72366770304914629"/>
    <s v="Above Estimate"/>
  </r>
  <r>
    <d v="2009-05-27T00:00:00"/>
    <x v="0"/>
    <x v="2"/>
    <n v="297780"/>
    <n v="570000"/>
    <x v="0"/>
    <x v="0"/>
    <x v="0"/>
    <n v="2"/>
    <n v="976"/>
    <n v="1.0259529999999999"/>
    <s v="West"/>
    <n v="584.01639344262298"/>
    <n v="272220"/>
    <n v="0.91416481966552487"/>
    <s v="Above Estimate"/>
  </r>
  <r>
    <d v="2009-05-28T00:00:00"/>
    <x v="0"/>
    <x v="4"/>
    <n v="1150590"/>
    <n v="2000000"/>
    <x v="0"/>
    <x v="0"/>
    <x v="0"/>
    <n v="3"/>
    <n v="1033"/>
    <n v="1.0259529999999999"/>
    <s v="West"/>
    <n v="1936.1084220716359"/>
    <n v="849410"/>
    <n v="0.73823864278326767"/>
    <s v="Above Estimate"/>
  </r>
  <r>
    <d v="2009-05-29T00:00:00"/>
    <x v="0"/>
    <x v="3"/>
    <n v="1313340"/>
    <n v="3200000"/>
    <x v="0"/>
    <x v="0"/>
    <x v="0"/>
    <n v="3"/>
    <n v="1012"/>
    <n v="1.0259529999999999"/>
    <s v="South"/>
    <n v="3162.0553359683795"/>
    <n v="1886660"/>
    <n v="1.4365358551479435"/>
    <s v="Above Estimate"/>
  </r>
  <r>
    <d v="2009-05-30T00:00:00"/>
    <x v="0"/>
    <x v="4"/>
    <n v="412650"/>
    <n v="399000"/>
    <x v="0"/>
    <x v="0"/>
    <x v="0"/>
    <n v="2"/>
    <n v="1055"/>
    <n v="1.0259529999999999"/>
    <s v="East"/>
    <n v="378.19905213270141"/>
    <n v="-13650"/>
    <n v="-3.3078880407124679E-2"/>
    <s v="Below Estimate"/>
  </r>
  <r>
    <d v="2009-05-31T00:00:00"/>
    <x v="0"/>
    <x v="2"/>
    <n v="304850"/>
    <n v="560000"/>
    <x v="0"/>
    <x v="0"/>
    <x v="0"/>
    <n v="3"/>
    <n v="1018"/>
    <n v="1.0259529999999999"/>
    <s v="East"/>
    <n v="550.09823182711193"/>
    <n v="255150"/>
    <n v="0.83696900114810557"/>
    <s v="Above Estimate"/>
  </r>
  <r>
    <d v="2009-06-01T00:00:00"/>
    <x v="0"/>
    <x v="0"/>
    <n v="104230"/>
    <n v="243000"/>
    <x v="0"/>
    <x v="0"/>
    <x v="0"/>
    <n v="2"/>
    <n v="1074"/>
    <n v="1.0259529999999999"/>
    <s v="West"/>
    <n v="226.25698324022346"/>
    <n v="138770"/>
    <n v="1.3313825194281876"/>
    <s v="Above Estimate"/>
  </r>
  <r>
    <d v="2009-06-02T00:00:00"/>
    <x v="0"/>
    <x v="0"/>
    <n v="3500"/>
    <n v="195900"/>
    <x v="0"/>
    <x v="0"/>
    <x v="0"/>
    <n v="2"/>
    <n v="988"/>
    <n v="1.0259529999999999"/>
    <s v="West"/>
    <n v="198.27935222672065"/>
    <n v="192400"/>
    <n v="54.971428571428568"/>
    <s v="Above Estimate"/>
  </r>
  <r>
    <d v="2009-06-03T00:00:00"/>
    <x v="0"/>
    <x v="4"/>
    <n v="489580"/>
    <n v="715000"/>
    <x v="0"/>
    <x v="0"/>
    <x v="0"/>
    <n v="2"/>
    <n v="1072"/>
    <n v="1.0259529999999999"/>
    <s v="North"/>
    <n v="666.97761194029852"/>
    <n v="225420"/>
    <n v="0.46043547530536377"/>
    <s v="Above Estimate"/>
  </r>
  <r>
    <d v="2009-06-04T00:00:00"/>
    <x v="0"/>
    <x v="4"/>
    <n v="273700"/>
    <n v="456100"/>
    <x v="0"/>
    <x v="0"/>
    <x v="0"/>
    <n v="3"/>
    <n v="1095"/>
    <n v="1.0259529999999999"/>
    <s v="North"/>
    <n v="416.52968036529683"/>
    <n v="182400"/>
    <n v="0.66642309097552066"/>
    <s v="Above Estimate"/>
  </r>
  <r>
    <d v="2009-06-05T00:00:00"/>
    <x v="0"/>
    <x v="2"/>
    <n v="246330"/>
    <n v="450000"/>
    <x v="0"/>
    <x v="0"/>
    <x v="0"/>
    <n v="3"/>
    <n v="904"/>
    <n v="1.0259529999999999"/>
    <s v="North"/>
    <n v="497.78761061946904"/>
    <n v="203670"/>
    <n v="0.82681768359517716"/>
    <s v="Above Estimate"/>
  </r>
  <r>
    <d v="2009-06-06T00:00:00"/>
    <x v="0"/>
    <x v="3"/>
    <n v="902440"/>
    <n v="1150000"/>
    <x v="2"/>
    <x v="2"/>
    <x v="2"/>
    <n v="6"/>
    <n v="2034"/>
    <n v="1.0259529999999999"/>
    <s v="North"/>
    <n v="565.38839724680429"/>
    <n v="247560"/>
    <n v="0.27432294667789547"/>
    <s v="Above Estimate"/>
  </r>
  <r>
    <d v="2009-06-07T00:00:00"/>
    <x v="0"/>
    <x v="2"/>
    <n v="384440"/>
    <n v="722500"/>
    <x v="0"/>
    <x v="0"/>
    <x v="0"/>
    <n v="1"/>
    <n v="1096"/>
    <n v="1.0259529999999999"/>
    <s v="South"/>
    <n v="659.21532846715331"/>
    <n v="338060"/>
    <n v="0.8793569867859744"/>
    <s v="Above Estimate"/>
  </r>
  <r>
    <d v="2009-06-08T00:00:00"/>
    <x v="0"/>
    <x v="4"/>
    <n v="1064840"/>
    <n v="1550000"/>
    <x v="0"/>
    <x v="0"/>
    <x v="0"/>
    <n v="2"/>
    <n v="1015"/>
    <n v="1.0259529999999999"/>
    <s v="West"/>
    <n v="1527.0935960591132"/>
    <n v="485160"/>
    <n v="0.45561774538897865"/>
    <s v="Above Estimate"/>
  </r>
  <r>
    <d v="2009-06-09T00:00:00"/>
    <x v="0"/>
    <x v="4"/>
    <n v="278670"/>
    <n v="398000"/>
    <x v="0"/>
    <x v="0"/>
    <x v="0"/>
    <n v="2"/>
    <n v="1036"/>
    <n v="1.0259529999999999"/>
    <s v="East"/>
    <n v="384.16988416988414"/>
    <n v="119330"/>
    <n v="0.42821258118922023"/>
    <s v="Above Estimate"/>
  </r>
  <r>
    <d v="2009-06-10T00:00:00"/>
    <x v="0"/>
    <x v="2"/>
    <n v="325290"/>
    <n v="400000"/>
    <x v="0"/>
    <x v="0"/>
    <x v="0"/>
    <n v="1"/>
    <n v="1059"/>
    <n v="1.0259529999999999"/>
    <s v="West"/>
    <n v="377.71482530689332"/>
    <n v="74710"/>
    <n v="0.22967198499800179"/>
    <s v="Above Estimate"/>
  </r>
  <r>
    <d v="2009-06-11T00:00:00"/>
    <x v="0"/>
    <x v="0"/>
    <n v="105140"/>
    <n v="188000"/>
    <x v="0"/>
    <x v="0"/>
    <x v="0"/>
    <n v="3"/>
    <n v="1077"/>
    <n v="1.0259529999999999"/>
    <s v="West"/>
    <n v="174.55896007428041"/>
    <n v="82860"/>
    <n v="0.78809206771923146"/>
    <s v="Above Estimate"/>
  </r>
  <r>
    <d v="2009-06-12T00:00:00"/>
    <x v="0"/>
    <x v="3"/>
    <n v="1539440"/>
    <n v="1650000"/>
    <x v="0"/>
    <x v="0"/>
    <x v="0"/>
    <n v="2"/>
    <n v="1020"/>
    <n v="1.0259529999999999"/>
    <s v="South"/>
    <n v="1617.6470588235295"/>
    <n v="110560"/>
    <n v="7.1818323546224597E-2"/>
    <s v="Above Estimate"/>
  </r>
  <r>
    <d v="2009-06-13T00:00:00"/>
    <x v="0"/>
    <x v="1"/>
    <n v="104580"/>
    <n v="226000"/>
    <x v="0"/>
    <x v="0"/>
    <x v="0"/>
    <n v="2"/>
    <n v="1078"/>
    <n v="1.0259529999999999"/>
    <s v="North"/>
    <n v="209.64749536178107"/>
    <n v="121420"/>
    <n v="1.1610250525913177"/>
    <s v="Above Estimate"/>
  </r>
  <r>
    <d v="2009-06-14T00:00:00"/>
    <x v="0"/>
    <x v="3"/>
    <n v="1247680"/>
    <n v="2650000"/>
    <x v="0"/>
    <x v="0"/>
    <x v="0"/>
    <n v="1"/>
    <n v="1093"/>
    <n v="1.0259529999999999"/>
    <s v="North"/>
    <n v="2424.51967063129"/>
    <n v="1402320"/>
    <n v="1.1239420364195947"/>
    <s v="Above Estimate"/>
  </r>
  <r>
    <d v="2009-06-15T00:00:00"/>
    <x v="0"/>
    <x v="1"/>
    <n v="150640"/>
    <n v="307500"/>
    <x v="2"/>
    <x v="2"/>
    <x v="2"/>
    <n v="4"/>
    <n v="2180"/>
    <n v="1.0259529999999999"/>
    <s v="North"/>
    <n v="141.05504587155963"/>
    <n v="156860"/>
    <n v="1.0412904938927243"/>
    <s v="Above Estimate"/>
  </r>
  <r>
    <d v="2009-06-16T00:00:00"/>
    <x v="0"/>
    <x v="1"/>
    <n v="108711"/>
    <n v="225000"/>
    <x v="0"/>
    <x v="0"/>
    <x v="0"/>
    <n v="1"/>
    <n v="1034"/>
    <n v="1.0259529999999999"/>
    <s v="North"/>
    <n v="217.60154738878143"/>
    <n v="116289"/>
    <n v="1.0697077572646743"/>
    <s v="Above Estimate"/>
  </r>
  <r>
    <d v="2009-06-17T00:00:00"/>
    <x v="0"/>
    <x v="1"/>
    <n v="68320"/>
    <n v="137120"/>
    <x v="1"/>
    <x v="1"/>
    <x v="1"/>
    <n v="4"/>
    <n v="1343"/>
    <n v="1.0259529999999999"/>
    <s v="South"/>
    <n v="102.09977661950856"/>
    <n v="68800"/>
    <n v="1.0070257611241218"/>
    <s v="Above Estimate"/>
  </r>
  <r>
    <d v="2009-06-18T00:00:00"/>
    <x v="0"/>
    <x v="2"/>
    <n v="217980"/>
    <n v="439000"/>
    <x v="0"/>
    <x v="0"/>
    <x v="0"/>
    <n v="1"/>
    <n v="1026"/>
    <n v="1.0259529999999999"/>
    <s v="North"/>
    <n v="427.87524366471735"/>
    <n v="221020"/>
    <n v="1.0139462335994127"/>
    <s v="Above Estimate"/>
  </r>
  <r>
    <d v="2009-06-19T00:00:00"/>
    <x v="0"/>
    <x v="4"/>
    <n v="965510"/>
    <n v="1262500"/>
    <x v="0"/>
    <x v="0"/>
    <x v="0"/>
    <n v="1"/>
    <n v="984"/>
    <n v="1.0259529999999999"/>
    <s v="East"/>
    <n v="1283.0284552845528"/>
    <n v="296990"/>
    <n v="0.30759909270748104"/>
    <s v="Above Estimate"/>
  </r>
  <r>
    <d v="2009-06-20T00:00:00"/>
    <x v="0"/>
    <x v="1"/>
    <n v="131670"/>
    <n v="190000"/>
    <x v="0"/>
    <x v="0"/>
    <x v="0"/>
    <n v="3"/>
    <n v="1099"/>
    <n v="1.0259529999999999"/>
    <s v="South"/>
    <n v="172.88444040036396"/>
    <n v="58330"/>
    <n v="0.44300144300144301"/>
    <s v="Above Estimate"/>
  </r>
  <r>
    <d v="2009-06-21T00:00:00"/>
    <x v="0"/>
    <x v="3"/>
    <n v="640150"/>
    <n v="407500"/>
    <x v="0"/>
    <x v="0"/>
    <x v="0"/>
    <n v="1"/>
    <n v="908"/>
    <n v="1.0259529999999999"/>
    <s v="North"/>
    <n v="448.78854625550662"/>
    <n v="-232650"/>
    <n v="-0.36343044598922125"/>
    <s v="Below Estimate"/>
  </r>
  <r>
    <d v="2009-06-22T00:00:00"/>
    <x v="0"/>
    <x v="0"/>
    <n v="79590"/>
    <n v="168000"/>
    <x v="0"/>
    <x v="0"/>
    <x v="0"/>
    <n v="3"/>
    <n v="1060"/>
    <n v="1.0259529999999999"/>
    <s v="North"/>
    <n v="158.49056603773585"/>
    <n v="88410"/>
    <n v="1.1108179419525066"/>
    <s v="Above Estimate"/>
  </r>
  <r>
    <d v="2009-06-23T00:00:00"/>
    <x v="0"/>
    <x v="2"/>
    <n v="169610"/>
    <n v="345500"/>
    <x v="1"/>
    <x v="1"/>
    <x v="1"/>
    <n v="4"/>
    <n v="1389"/>
    <n v="1.0259529999999999"/>
    <s v="North"/>
    <n v="248.74010079193664"/>
    <n v="175890"/>
    <n v="1.0370261187429985"/>
    <s v="Above Estimate"/>
  </r>
  <r>
    <d v="2009-06-24T00:00:00"/>
    <x v="0"/>
    <x v="1"/>
    <n v="196980"/>
    <n v="478000"/>
    <x v="0"/>
    <x v="0"/>
    <x v="0"/>
    <n v="2"/>
    <n v="1100"/>
    <n v="1.0259529999999999"/>
    <s v="North"/>
    <n v="434.54545454545456"/>
    <n v="281020"/>
    <n v="1.4266422987105289"/>
    <s v="Above Estimate"/>
  </r>
  <r>
    <d v="2009-06-25T00:00:00"/>
    <x v="0"/>
    <x v="3"/>
    <n v="4893700"/>
    <n v="4000000"/>
    <x v="0"/>
    <x v="0"/>
    <x v="0"/>
    <n v="3"/>
    <n v="1049"/>
    <n v="1.0259529999999999"/>
    <s v="North"/>
    <n v="3813.1553860819827"/>
    <n v="-893700"/>
    <n v="-0.18262255553058013"/>
    <s v="Below Estimate"/>
  </r>
  <r>
    <d v="2009-06-26T00:00:00"/>
    <x v="0"/>
    <x v="2"/>
    <n v="268730"/>
    <n v="530000"/>
    <x v="0"/>
    <x v="0"/>
    <x v="0"/>
    <n v="1"/>
    <n v="910"/>
    <n v="1.0259529999999999"/>
    <s v="West"/>
    <n v="582.41758241758237"/>
    <n v="261270"/>
    <n v="0.97223979458936483"/>
    <s v="Above Estimate"/>
  </r>
  <r>
    <d v="2009-06-27T00:00:00"/>
    <x v="0"/>
    <x v="0"/>
    <n v="68040"/>
    <n v="178000"/>
    <x v="1"/>
    <x v="1"/>
    <x v="1"/>
    <n v="2"/>
    <n v="1300"/>
    <n v="1.0259529999999999"/>
    <s v="North"/>
    <n v="136.92307692307693"/>
    <n v="109960"/>
    <n v="1.6161081716637271"/>
    <s v="Above Estimate"/>
  </r>
  <r>
    <d v="2009-06-28T00:00:00"/>
    <x v="0"/>
    <x v="3"/>
    <n v="1527540"/>
    <n v="2300000"/>
    <x v="0"/>
    <x v="0"/>
    <x v="0"/>
    <n v="1"/>
    <n v="1021"/>
    <n v="1.0259529999999999"/>
    <s v="West"/>
    <n v="2252.6934378060723"/>
    <n v="772460"/>
    <n v="0.50568888539743639"/>
    <s v="Above Estimate"/>
  </r>
  <r>
    <d v="2009-06-29T00:00:00"/>
    <x v="0"/>
    <x v="0"/>
    <n v="84700"/>
    <n v="174900"/>
    <x v="0"/>
    <x v="0"/>
    <x v="0"/>
    <n v="3"/>
    <n v="951"/>
    <n v="1.0259529999999999"/>
    <s v="West"/>
    <n v="183.91167192429023"/>
    <n v="90200"/>
    <n v="1.0649350649350648"/>
    <s v="Above Estimate"/>
  </r>
  <r>
    <d v="2009-06-30T00:00:00"/>
    <x v="0"/>
    <x v="3"/>
    <n v="434560"/>
    <n v="784000"/>
    <x v="2"/>
    <x v="2"/>
    <x v="2"/>
    <n v="4"/>
    <n v="1991"/>
    <n v="1.0259529999999999"/>
    <s v="North"/>
    <n v="393.77197388247112"/>
    <n v="349440"/>
    <n v="0.80412371134020622"/>
    <s v="Above Estimate"/>
  </r>
  <r>
    <d v="2009-07-01T00:00:00"/>
    <x v="0"/>
    <x v="1"/>
    <n v="150010"/>
    <n v="315000"/>
    <x v="1"/>
    <x v="1"/>
    <x v="1"/>
    <n v="3"/>
    <n v="1469"/>
    <n v="1.0259529999999999"/>
    <s v="East"/>
    <n v="214.43158611300206"/>
    <n v="164990"/>
    <n v="1.0998600093327111"/>
    <s v="Above Estimate"/>
  </r>
  <r>
    <d v="2009-07-02T00:00:00"/>
    <x v="0"/>
    <x v="4"/>
    <n v="617820"/>
    <n v="575000"/>
    <x v="0"/>
    <x v="0"/>
    <x v="0"/>
    <n v="2"/>
    <n v="926"/>
    <n v="1.0259529999999999"/>
    <s v="West"/>
    <n v="620.95032397408204"/>
    <n v="-42820"/>
    <n v="-6.9308212748049589E-2"/>
    <s v="Below Estimate"/>
  </r>
  <r>
    <d v="2009-07-03T00:00:00"/>
    <x v="0"/>
    <x v="2"/>
    <n v="262010"/>
    <n v="500000"/>
    <x v="0"/>
    <x v="0"/>
    <x v="0"/>
    <n v="3"/>
    <n v="1046"/>
    <n v="1.0259529999999999"/>
    <s v="West"/>
    <n v="478.0114722753346"/>
    <n v="237990"/>
    <n v="0.90832410976680278"/>
    <s v="Above Estimate"/>
  </r>
  <r>
    <d v="2009-07-04T00:00:00"/>
    <x v="0"/>
    <x v="0"/>
    <n v="58450"/>
    <n v="159000"/>
    <x v="0"/>
    <x v="0"/>
    <x v="0"/>
    <n v="2"/>
    <n v="965"/>
    <n v="1.0259529999999999"/>
    <s v="East"/>
    <n v="164.76683937823833"/>
    <n v="100550"/>
    <n v="1.7202737382378102"/>
    <s v="Above Estimate"/>
  </r>
  <r>
    <d v="2009-07-05T00:00:00"/>
    <x v="0"/>
    <x v="0"/>
    <n v="70140"/>
    <n v="179000"/>
    <x v="1"/>
    <x v="1"/>
    <x v="1"/>
    <n v="2"/>
    <n v="1296"/>
    <n v="1.0259529999999999"/>
    <s v="South"/>
    <n v="138.11728395061729"/>
    <n v="108860"/>
    <n v="1.5520387795836899"/>
    <s v="Above Estimate"/>
  </r>
  <r>
    <d v="2009-07-06T00:00:00"/>
    <x v="0"/>
    <x v="0"/>
    <n v="53480"/>
    <n v="235000"/>
    <x v="2"/>
    <x v="2"/>
    <x v="2"/>
    <n v="5"/>
    <n v="2176"/>
    <n v="1.0259529999999999"/>
    <s v="East"/>
    <n v="107.99632352941177"/>
    <n v="181520"/>
    <n v="3.3941660433807033"/>
    <s v="Above Estimate"/>
  </r>
  <r>
    <d v="2009-07-07T00:00:00"/>
    <x v="0"/>
    <x v="0"/>
    <n v="71190"/>
    <n v="209000"/>
    <x v="2"/>
    <x v="2"/>
    <x v="2"/>
    <n v="6"/>
    <n v="1838"/>
    <n v="1.0259529999999999"/>
    <s v="South"/>
    <n v="113.71055495103373"/>
    <n v="137810"/>
    <n v="1.9358055906728473"/>
    <s v="Above Estimate"/>
  </r>
  <r>
    <d v="2009-07-08T00:00:00"/>
    <x v="0"/>
    <x v="3"/>
    <n v="2037350"/>
    <n v="2000000"/>
    <x v="0"/>
    <x v="0"/>
    <x v="0"/>
    <n v="2"/>
    <n v="956"/>
    <n v="1.0259529999999999"/>
    <s v="East"/>
    <n v="2092.050209205021"/>
    <n v="-37350"/>
    <n v="-1.8332637985618572E-2"/>
    <s v="Below Estimate"/>
  </r>
  <r>
    <d v="2009-07-09T00:00:00"/>
    <x v="0"/>
    <x v="4"/>
    <n v="212940"/>
    <n v="290000"/>
    <x v="0"/>
    <x v="0"/>
    <x v="0"/>
    <n v="1"/>
    <n v="1032"/>
    <n v="1.0259529999999999"/>
    <s v="North"/>
    <n v="281.00775193798449"/>
    <n v="77060"/>
    <n v="0.36188597727059263"/>
    <s v="Above Estimate"/>
  </r>
  <r>
    <d v="2009-07-10T00:00:00"/>
    <x v="0"/>
    <x v="0"/>
    <n v="142870"/>
    <n v="329000"/>
    <x v="0"/>
    <x v="0"/>
    <x v="0"/>
    <n v="2"/>
    <n v="1020"/>
    <n v="1.0259529999999999"/>
    <s v="South"/>
    <n v="322.54901960784315"/>
    <n v="186130"/>
    <n v="1.3027927486526212"/>
    <s v="Above Estimate"/>
  </r>
  <r>
    <d v="2009-07-11T00:00:00"/>
    <x v="0"/>
    <x v="3"/>
    <n v="8272180"/>
    <n v="18500000"/>
    <x v="0"/>
    <x v="0"/>
    <x v="0"/>
    <n v="3"/>
    <n v="935"/>
    <n v="1.0259529999999999"/>
    <s v="East"/>
    <n v="19786.096256684494"/>
    <n v="10227820"/>
    <n v="1.2364116834981831"/>
    <s v="Above Estimate"/>
  </r>
  <r>
    <d v="2009-07-12T00:00:00"/>
    <x v="0"/>
    <x v="2"/>
    <n v="286226"/>
    <n v="679000"/>
    <x v="0"/>
    <x v="0"/>
    <x v="0"/>
    <n v="1"/>
    <n v="925"/>
    <n v="1.0259529999999999"/>
    <s v="North"/>
    <n v="734.05405405405406"/>
    <n v="392774"/>
    <n v="1.3722512979254156"/>
    <s v="Above Estimate"/>
  </r>
  <r>
    <d v="2009-07-13T00:00:00"/>
    <x v="0"/>
    <x v="4"/>
    <n v="273980"/>
    <n v="421000"/>
    <x v="0"/>
    <x v="0"/>
    <x v="0"/>
    <n v="1"/>
    <n v="984"/>
    <n v="1.0259529999999999"/>
    <s v="West"/>
    <n v="427.84552845528458"/>
    <n v="147020"/>
    <n v="0.53660851157018763"/>
    <s v="Above Estimate"/>
  </r>
  <r>
    <d v="2009-07-14T00:00:00"/>
    <x v="0"/>
    <x v="3"/>
    <n v="1605940"/>
    <n v="1379130"/>
    <x v="0"/>
    <x v="0"/>
    <x v="0"/>
    <n v="3"/>
    <n v="982"/>
    <n v="1.0259529999999999"/>
    <s v="North"/>
    <n v="1404.4093686354379"/>
    <n v="-226810"/>
    <n v="-0.14123192647296912"/>
    <s v="Below Estimate"/>
  </r>
  <r>
    <d v="2009-07-15T00:00:00"/>
    <x v="0"/>
    <x v="3"/>
    <n v="528640"/>
    <n v="895000"/>
    <x v="0"/>
    <x v="0"/>
    <x v="0"/>
    <n v="3"/>
    <n v="1082"/>
    <n v="1.0259529999999999"/>
    <s v="North"/>
    <n v="827.17190388170059"/>
    <n v="366360"/>
    <n v="0.69302360774818406"/>
    <s v="Above Estimate"/>
  </r>
  <r>
    <d v="2009-07-16T00:00:00"/>
    <x v="0"/>
    <x v="0"/>
    <n v="104860"/>
    <n v="191250"/>
    <x v="0"/>
    <x v="0"/>
    <x v="0"/>
    <n v="3"/>
    <n v="1086"/>
    <n v="1.0259529999999999"/>
    <s v="South"/>
    <n v="176.10497237569061"/>
    <n v="86390"/>
    <n v="0.82386038527560557"/>
    <s v="Above Estimate"/>
  </r>
  <r>
    <d v="2009-07-17T00:00:00"/>
    <x v="0"/>
    <x v="1"/>
    <n v="108710"/>
    <n v="78833"/>
    <x v="0"/>
    <x v="0"/>
    <x v="0"/>
    <n v="1"/>
    <n v="1081"/>
    <n v="1.0259529999999999"/>
    <s v="West"/>
    <n v="72.925994449583712"/>
    <n v="-29877"/>
    <n v="-0.2748321221598749"/>
    <s v="Below Estimate"/>
  </r>
  <r>
    <d v="2009-07-18T00:00:00"/>
    <x v="0"/>
    <x v="4"/>
    <n v="631680"/>
    <n v="800000"/>
    <x v="0"/>
    <x v="0"/>
    <x v="0"/>
    <n v="3"/>
    <n v="1088"/>
    <n v="1.0259529999999999"/>
    <s v="West"/>
    <n v="735.29411764705878"/>
    <n v="168320"/>
    <n v="0.26646403242147926"/>
    <s v="Above Estimate"/>
  </r>
  <r>
    <d v="2009-07-19T00:00:00"/>
    <x v="0"/>
    <x v="4"/>
    <n v="366310"/>
    <n v="507500"/>
    <x v="0"/>
    <x v="0"/>
    <x v="0"/>
    <n v="2"/>
    <n v="963"/>
    <n v="1.0259529999999999"/>
    <s v="West"/>
    <n v="526.99896157840078"/>
    <n v="141190"/>
    <n v="0.38543856296579398"/>
    <s v="Above Estimate"/>
  </r>
  <r>
    <d v="2009-07-20T00:00:00"/>
    <x v="0"/>
    <x v="3"/>
    <n v="1308580"/>
    <n v="1699000"/>
    <x v="0"/>
    <x v="0"/>
    <x v="0"/>
    <n v="3"/>
    <n v="1067"/>
    <n v="1.0259529999999999"/>
    <s v="West"/>
    <n v="1592.3149015932522"/>
    <n v="390420"/>
    <n v="0.29835394091305079"/>
    <s v="Above Estimate"/>
  </r>
  <r>
    <d v="2009-07-21T00:00:00"/>
    <x v="0"/>
    <x v="2"/>
    <n v="310800"/>
    <n v="635000"/>
    <x v="0"/>
    <x v="0"/>
    <x v="0"/>
    <n v="1"/>
    <n v="923"/>
    <n v="1.0259529999999999"/>
    <s v="South"/>
    <n v="687.97399783315279"/>
    <n v="324200"/>
    <n v="1.0431145431145432"/>
    <s v="Above Estimate"/>
  </r>
  <r>
    <d v="2009-07-22T00:00:00"/>
    <x v="0"/>
    <x v="1"/>
    <n v="143430"/>
    <n v="335000"/>
    <x v="0"/>
    <x v="0"/>
    <x v="0"/>
    <n v="3"/>
    <n v="906"/>
    <n v="1.0259529999999999"/>
    <s v="East"/>
    <n v="369.75717439293601"/>
    <n v="191570"/>
    <n v="1.3356341072300077"/>
    <s v="Above Estimate"/>
  </r>
  <r>
    <d v="2009-07-23T00:00:00"/>
    <x v="0"/>
    <x v="1"/>
    <n v="114170"/>
    <n v="197500"/>
    <x v="0"/>
    <x v="0"/>
    <x v="0"/>
    <n v="3"/>
    <n v="1098"/>
    <n v="1.0259529999999999"/>
    <s v="West"/>
    <n v="179.87249544626593"/>
    <n v="83330"/>
    <n v="0.72987649995620563"/>
    <s v="Above Estimate"/>
  </r>
  <r>
    <d v="2009-07-24T00:00:00"/>
    <x v="0"/>
    <x v="0"/>
    <n v="82250"/>
    <n v="175000"/>
    <x v="0"/>
    <x v="0"/>
    <x v="0"/>
    <n v="3"/>
    <n v="1034"/>
    <n v="1.0259529999999999"/>
    <s v="South"/>
    <n v="169.24564796905221"/>
    <n v="92750"/>
    <n v="1.1276595744680851"/>
    <s v="Above Estimate"/>
  </r>
  <r>
    <d v="2009-07-25T00:00:00"/>
    <x v="0"/>
    <x v="3"/>
    <n v="722050"/>
    <n v="2175000"/>
    <x v="0"/>
    <x v="0"/>
    <x v="0"/>
    <n v="3"/>
    <n v="905"/>
    <n v="1.0259529999999999"/>
    <s v="North"/>
    <n v="2403.314917127072"/>
    <n v="1452950"/>
    <n v="2.0122567689218198"/>
    <s v="Above Estimate"/>
  </r>
  <r>
    <d v="2009-07-26T00:00:00"/>
    <x v="0"/>
    <x v="3"/>
    <n v="1455300"/>
    <n v="2200000"/>
    <x v="0"/>
    <x v="0"/>
    <x v="0"/>
    <n v="2"/>
    <n v="1061"/>
    <n v="1.0259529999999999"/>
    <s v="West"/>
    <n v="2073.5155513666355"/>
    <n v="744700"/>
    <n v="0.51171579743008311"/>
    <s v="Above Estimate"/>
  </r>
  <r>
    <d v="2009-07-27T00:00:00"/>
    <x v="0"/>
    <x v="1"/>
    <n v="156730"/>
    <n v="355000"/>
    <x v="1"/>
    <x v="1"/>
    <x v="1"/>
    <n v="4"/>
    <n v="1372"/>
    <n v="1.0259529999999999"/>
    <s v="East"/>
    <n v="258.74635568513122"/>
    <n v="198270"/>
    <n v="1.2650417916161552"/>
    <s v="Above Estimate"/>
  </r>
  <r>
    <d v="2009-07-28T00:00:00"/>
    <x v="0"/>
    <x v="0"/>
    <n v="118930"/>
    <n v="212000"/>
    <x v="0"/>
    <x v="0"/>
    <x v="0"/>
    <n v="3"/>
    <n v="1032"/>
    <n v="1.0259529999999999"/>
    <s v="North"/>
    <n v="205.42635658914728"/>
    <n v="93070"/>
    <n v="0.78256117043639117"/>
    <s v="Above Estimate"/>
  </r>
  <r>
    <d v="2009-07-29T00:00:00"/>
    <x v="0"/>
    <x v="2"/>
    <n v="251370"/>
    <n v="422500"/>
    <x v="0"/>
    <x v="0"/>
    <x v="0"/>
    <n v="3"/>
    <n v="1076"/>
    <n v="1.0259529999999999"/>
    <s v="South"/>
    <n v="392.65799256505574"/>
    <n v="171130"/>
    <n v="0.68078927477423723"/>
    <s v="Above Estimate"/>
  </r>
  <r>
    <d v="2009-07-30T00:00:00"/>
    <x v="0"/>
    <x v="2"/>
    <n v="317520"/>
    <n v="580000"/>
    <x v="0"/>
    <x v="0"/>
    <x v="0"/>
    <n v="3"/>
    <n v="1072"/>
    <n v="1.0259529999999999"/>
    <s v="North"/>
    <n v="541.04477611940297"/>
    <n v="262480"/>
    <n v="0.82665658856135049"/>
    <s v="Above Estimate"/>
  </r>
  <r>
    <d v="2009-07-31T00:00:00"/>
    <x v="0"/>
    <x v="1"/>
    <n v="139090"/>
    <n v="288400"/>
    <x v="0"/>
    <x v="0"/>
    <x v="0"/>
    <n v="3"/>
    <n v="1022"/>
    <n v="1.0259529999999999"/>
    <s v="West"/>
    <n v="282.1917808219178"/>
    <n v="149310"/>
    <n v="1.073477604428787"/>
    <s v="Above Estimate"/>
  </r>
  <r>
    <d v="2009-08-01T00:00:00"/>
    <x v="0"/>
    <x v="0"/>
    <n v="62160"/>
    <n v="112000"/>
    <x v="0"/>
    <x v="0"/>
    <x v="0"/>
    <n v="2"/>
    <n v="1062"/>
    <n v="1.0259529999999999"/>
    <s v="South"/>
    <n v="105.46139359698682"/>
    <n v="49840"/>
    <n v="0.80180180180180183"/>
    <s v="Above Estimate"/>
  </r>
  <r>
    <d v="2009-08-02T00:00:00"/>
    <x v="0"/>
    <x v="4"/>
    <n v="341530"/>
    <n v="497500"/>
    <x v="0"/>
    <x v="0"/>
    <x v="0"/>
    <n v="3"/>
    <n v="1078"/>
    <n v="1.0259529999999999"/>
    <s v="North"/>
    <n v="461.50278293135437"/>
    <n v="155970"/>
    <n v="0.45668023306883732"/>
    <s v="Above Estimate"/>
  </r>
  <r>
    <d v="2009-08-03T00:00:00"/>
    <x v="0"/>
    <x v="1"/>
    <n v="119490"/>
    <n v="268000"/>
    <x v="0"/>
    <x v="0"/>
    <x v="0"/>
    <n v="2"/>
    <n v="904"/>
    <n v="1.0259529999999999"/>
    <s v="South"/>
    <n v="296.46017699115043"/>
    <n v="148510"/>
    <n v="1.2428655117583061"/>
    <s v="Above Estimate"/>
  </r>
  <r>
    <d v="2009-08-04T00:00:00"/>
    <x v="0"/>
    <x v="4"/>
    <n v="430850"/>
    <n v="1475000"/>
    <x v="0"/>
    <x v="0"/>
    <x v="0"/>
    <n v="1"/>
    <n v="1069"/>
    <n v="1.0259529999999999"/>
    <s v="West"/>
    <n v="1379.7942001870908"/>
    <n v="1044150"/>
    <n v="2.4234652431240571"/>
    <s v="Above Estimate"/>
  </r>
  <r>
    <d v="2009-08-05T00:00:00"/>
    <x v="0"/>
    <x v="3"/>
    <n v="1559320"/>
    <n v="2400000"/>
    <x v="0"/>
    <x v="0"/>
    <x v="0"/>
    <n v="3"/>
    <n v="942"/>
    <n v="1.0259529999999999"/>
    <s v="South"/>
    <n v="2547.7707006369428"/>
    <n v="840680"/>
    <n v="0.53913244234666391"/>
    <s v="Above Estimate"/>
  </r>
  <r>
    <d v="2009-08-06T00:00:00"/>
    <x v="0"/>
    <x v="2"/>
    <n v="362040"/>
    <n v="910000"/>
    <x v="0"/>
    <x v="0"/>
    <x v="0"/>
    <n v="2"/>
    <n v="936"/>
    <n v="1.0259529999999999"/>
    <s v="East"/>
    <n v="972.22222222222217"/>
    <n v="547960"/>
    <n v="1.5135344160866202"/>
    <s v="Above Estimate"/>
  </r>
  <r>
    <d v="2009-08-07T00:00:00"/>
    <x v="0"/>
    <x v="0"/>
    <n v="54880"/>
    <n v="185000"/>
    <x v="2"/>
    <x v="2"/>
    <x v="2"/>
    <n v="6"/>
    <n v="2148"/>
    <n v="1.0259529999999999"/>
    <s v="West"/>
    <n v="86.126629422718807"/>
    <n v="130120"/>
    <n v="2.370991253644315"/>
    <s v="Above Estimate"/>
  </r>
  <r>
    <d v="2009-08-08T00:00:00"/>
    <x v="0"/>
    <x v="1"/>
    <n v="176890"/>
    <n v="374500"/>
    <x v="0"/>
    <x v="0"/>
    <x v="0"/>
    <n v="2"/>
    <n v="1046"/>
    <n v="1.0259529999999999"/>
    <s v="South"/>
    <n v="358.03059273422565"/>
    <n v="197610"/>
    <n v="1.1171349426197072"/>
    <s v="Above Estimate"/>
  </r>
  <r>
    <d v="2009-08-09T00:00:00"/>
    <x v="0"/>
    <x v="3"/>
    <n v="795900"/>
    <n v="1471300"/>
    <x v="0"/>
    <x v="0"/>
    <x v="0"/>
    <n v="1"/>
    <n v="988"/>
    <n v="1.0259529999999999"/>
    <s v="South"/>
    <n v="1489.17004048583"/>
    <n v="675400"/>
    <n v="0.84859907023495418"/>
    <s v="Above Estimate"/>
  </r>
  <r>
    <d v="2009-08-10T00:00:00"/>
    <x v="0"/>
    <x v="2"/>
    <n v="220080"/>
    <n v="466598"/>
    <x v="0"/>
    <x v="0"/>
    <x v="0"/>
    <n v="2"/>
    <n v="1053"/>
    <n v="1.0259529999999999"/>
    <s v="West"/>
    <n v="443.11301044634376"/>
    <n v="246518"/>
    <n v="1.1201290439840059"/>
    <s v="Above Estimate"/>
  </r>
  <r>
    <d v="2009-08-11T00:00:00"/>
    <x v="0"/>
    <x v="1"/>
    <n v="153930"/>
    <n v="331055"/>
    <x v="1"/>
    <x v="1"/>
    <x v="1"/>
    <n v="4"/>
    <n v="1303"/>
    <n v="1.0259529999999999"/>
    <s v="South"/>
    <n v="254.07137375287797"/>
    <n v="177125"/>
    <n v="1.1506853764698239"/>
    <s v="Above Estimate"/>
  </r>
  <r>
    <d v="2009-08-12T00:00:00"/>
    <x v="0"/>
    <x v="0"/>
    <n v="81900"/>
    <n v="234900"/>
    <x v="0"/>
    <x v="0"/>
    <x v="0"/>
    <n v="2"/>
    <n v="906"/>
    <n v="1.0259529999999999"/>
    <s v="West"/>
    <n v="259.27152317880797"/>
    <n v="153000"/>
    <n v="1.8681318681318682"/>
    <s v="Above Estimate"/>
  </r>
  <r>
    <d v="2009-08-13T00:00:00"/>
    <x v="0"/>
    <x v="2"/>
    <n v="262220"/>
    <n v="120000"/>
    <x v="1"/>
    <x v="1"/>
    <x v="1"/>
    <n v="2"/>
    <n v="1413"/>
    <n v="1.0259529999999999"/>
    <s v="South"/>
    <n v="84.925690021231418"/>
    <n v="-142220"/>
    <n v="-0.5423690031271452"/>
    <s v="Below Estimate"/>
  </r>
  <r>
    <d v="2009-08-14T00:00:00"/>
    <x v="0"/>
    <x v="1"/>
    <n v="95970"/>
    <n v="242000"/>
    <x v="0"/>
    <x v="0"/>
    <x v="0"/>
    <n v="1"/>
    <n v="996"/>
    <n v="1.0259529999999999"/>
    <s v="East"/>
    <n v="242.97188755020079"/>
    <n v="146030"/>
    <n v="1.5216213400020839"/>
    <s v="Above Estimate"/>
  </r>
  <r>
    <d v="2009-08-15T00:00:00"/>
    <x v="0"/>
    <x v="4"/>
    <n v="343000"/>
    <n v="514000"/>
    <x v="0"/>
    <x v="0"/>
    <x v="0"/>
    <n v="1"/>
    <n v="1082"/>
    <n v="1.0259529999999999"/>
    <s v="East"/>
    <n v="475.04621072088725"/>
    <n v="171000"/>
    <n v="0.49854227405247814"/>
    <s v="Above Estimate"/>
  </r>
  <r>
    <d v="2009-08-16T00:00:00"/>
    <x v="0"/>
    <x v="4"/>
    <n v="350770"/>
    <n v="461000"/>
    <x v="0"/>
    <x v="0"/>
    <x v="0"/>
    <n v="1"/>
    <n v="1052"/>
    <n v="1.0259529999999999"/>
    <s v="South"/>
    <n v="438.21292775665398"/>
    <n v="110230"/>
    <n v="0.31425150383442141"/>
    <s v="Above Estimate"/>
  </r>
  <r>
    <d v="2009-08-17T00:00:00"/>
    <x v="0"/>
    <x v="0"/>
    <n v="9100"/>
    <n v="93333"/>
    <x v="0"/>
    <x v="0"/>
    <x v="0"/>
    <n v="1"/>
    <n v="1082"/>
    <n v="1.0259529999999999"/>
    <s v="North"/>
    <n v="86.259704251386324"/>
    <n v="84233"/>
    <n v="9.2563736263736267"/>
    <s v="Above Estimate"/>
  </r>
  <r>
    <d v="2009-08-18T00:00:00"/>
    <x v="0"/>
    <x v="1"/>
    <n v="72660"/>
    <n v="197000"/>
    <x v="0"/>
    <x v="0"/>
    <x v="0"/>
    <n v="2"/>
    <n v="1051"/>
    <n v="1.0259529999999999"/>
    <s v="North"/>
    <n v="187.44053282588013"/>
    <n v="124340"/>
    <n v="1.7112579135700523"/>
    <s v="Above Estimate"/>
  </r>
  <r>
    <d v="2009-08-19T00:00:00"/>
    <x v="0"/>
    <x v="2"/>
    <n v="417200"/>
    <n v="625000"/>
    <x v="0"/>
    <x v="0"/>
    <x v="0"/>
    <n v="1"/>
    <n v="1006"/>
    <n v="1.0259529999999999"/>
    <s v="East"/>
    <n v="621.27236580516899"/>
    <n v="207800"/>
    <n v="0.49808245445829341"/>
    <s v="Above Estimate"/>
  </r>
  <r>
    <d v="2009-08-20T00:00:00"/>
    <x v="0"/>
    <x v="1"/>
    <n v="121241"/>
    <n v="135000"/>
    <x v="0"/>
    <x v="0"/>
    <x v="0"/>
    <n v="1"/>
    <n v="974"/>
    <n v="1.0259529999999999"/>
    <s v="South"/>
    <n v="138.60369609856264"/>
    <n v="13759"/>
    <n v="0.11348471226730232"/>
    <s v="Above Estimate"/>
  </r>
  <r>
    <d v="2009-08-21T00:00:00"/>
    <x v="0"/>
    <x v="1"/>
    <n v="108500"/>
    <n v="208000"/>
    <x v="0"/>
    <x v="0"/>
    <x v="0"/>
    <n v="2"/>
    <n v="936"/>
    <n v="1.0259529999999999"/>
    <s v="North"/>
    <n v="222.22222222222223"/>
    <n v="99500"/>
    <n v="0.91705069124423966"/>
    <s v="Above Estimate"/>
  </r>
  <r>
    <d v="2009-08-22T00:00:00"/>
    <x v="0"/>
    <x v="3"/>
    <n v="1274560"/>
    <n v="2000000"/>
    <x v="0"/>
    <x v="0"/>
    <x v="0"/>
    <n v="2"/>
    <n v="1000"/>
    <n v="1.0259529999999999"/>
    <s v="South"/>
    <n v="2000"/>
    <n v="725440"/>
    <n v="0.56916896811448658"/>
    <s v="Above Estimate"/>
  </r>
  <r>
    <d v="2009-08-23T00:00:00"/>
    <x v="0"/>
    <x v="4"/>
    <n v="416080"/>
    <n v="675000"/>
    <x v="0"/>
    <x v="0"/>
    <x v="0"/>
    <n v="3"/>
    <n v="1060"/>
    <n v="1.0259529999999999"/>
    <s v="East"/>
    <n v="636.79245283018872"/>
    <n v="258920"/>
    <n v="0.62228417611997688"/>
    <s v="Above Estimate"/>
  </r>
  <r>
    <d v="2009-08-24T00:00:00"/>
    <x v="0"/>
    <x v="1"/>
    <n v="117321"/>
    <n v="40000"/>
    <x v="0"/>
    <x v="0"/>
    <x v="0"/>
    <n v="2"/>
    <n v="1074"/>
    <n v="1.0259529999999999"/>
    <s v="East"/>
    <n v="37.243947858473"/>
    <n v="-77321"/>
    <n v="-0.65905507112963579"/>
    <s v="Below Estimate"/>
  </r>
  <r>
    <d v="2009-08-25T00:00:00"/>
    <x v="0"/>
    <x v="0"/>
    <n v="63010"/>
    <n v="159000"/>
    <x v="0"/>
    <x v="0"/>
    <x v="0"/>
    <n v="1"/>
    <n v="999"/>
    <n v="1.0259529999999999"/>
    <s v="West"/>
    <n v="159.15915915915915"/>
    <n v="95990"/>
    <n v="1.5234089827011585"/>
    <s v="Above Estimate"/>
  </r>
  <r>
    <d v="2009-08-26T00:00:00"/>
    <x v="0"/>
    <x v="1"/>
    <n v="111860"/>
    <n v="260000"/>
    <x v="0"/>
    <x v="0"/>
    <x v="0"/>
    <n v="2"/>
    <n v="984"/>
    <n v="1.0259529999999999"/>
    <s v="East"/>
    <n v="264.22764227642278"/>
    <n v="148140"/>
    <n v="1.3243339889147148"/>
    <s v="Above Estimate"/>
  </r>
  <r>
    <d v="2009-08-27T00:00:00"/>
    <x v="0"/>
    <x v="0"/>
    <n v="105910"/>
    <n v="243000"/>
    <x v="0"/>
    <x v="0"/>
    <x v="0"/>
    <n v="2"/>
    <n v="1013"/>
    <n v="1.0259529999999999"/>
    <s v="East"/>
    <n v="239.88153998025666"/>
    <n v="137090"/>
    <n v="1.2944009064299877"/>
    <s v="Above Estimate"/>
  </r>
  <r>
    <d v="2009-08-28T00:00:00"/>
    <x v="0"/>
    <x v="3"/>
    <n v="1076740"/>
    <n v="1540000"/>
    <x v="0"/>
    <x v="0"/>
    <x v="0"/>
    <n v="3"/>
    <n v="913"/>
    <n v="1.0259529999999999"/>
    <s v="North"/>
    <n v="1686.7469879518073"/>
    <n v="463260"/>
    <n v="0.4302431413340268"/>
    <s v="Above Estimate"/>
  </r>
  <r>
    <d v="2009-08-29T00:00:00"/>
    <x v="0"/>
    <x v="4"/>
    <n v="513730"/>
    <n v="810000"/>
    <x v="0"/>
    <x v="0"/>
    <x v="0"/>
    <n v="3"/>
    <n v="906"/>
    <n v="1.0259529999999999"/>
    <s v="South"/>
    <n v="894.0397350993378"/>
    <n v="296270"/>
    <n v="0.57670371595974534"/>
    <s v="Above Estimate"/>
  </r>
  <r>
    <d v="2009-08-30T00:00:00"/>
    <x v="0"/>
    <x v="1"/>
    <n v="157501"/>
    <n v="334000"/>
    <x v="0"/>
    <x v="0"/>
    <x v="0"/>
    <n v="1"/>
    <n v="978"/>
    <n v="1.0259529999999999"/>
    <s v="South"/>
    <n v="341.51329243353786"/>
    <n v="176499"/>
    <n v="1.1206214563717056"/>
    <s v="Above Estimate"/>
  </r>
  <r>
    <d v="2009-08-31T00:00:00"/>
    <x v="0"/>
    <x v="2"/>
    <n v="293580"/>
    <n v="625000"/>
    <x v="0"/>
    <x v="0"/>
    <x v="0"/>
    <n v="3"/>
    <n v="1018"/>
    <n v="1.0259529999999999"/>
    <s v="South"/>
    <n v="613.94891944990172"/>
    <n v="331420"/>
    <n v="1.1288916138701546"/>
    <s v="Above Estimate"/>
  </r>
  <r>
    <d v="2009-09-01T00:00:00"/>
    <x v="0"/>
    <x v="0"/>
    <n v="36330"/>
    <n v="143000"/>
    <x v="1"/>
    <x v="1"/>
    <x v="1"/>
    <n v="3"/>
    <n v="1399"/>
    <n v="1.0259529999999999"/>
    <s v="East"/>
    <n v="102.21586847748392"/>
    <n v="106670"/>
    <n v="2.9361409303605837"/>
    <s v="Above Estimate"/>
  </r>
  <r>
    <d v="2009-09-02T00:00:00"/>
    <x v="0"/>
    <x v="3"/>
    <n v="374500"/>
    <n v="500000"/>
    <x v="0"/>
    <x v="0"/>
    <x v="0"/>
    <n v="3"/>
    <n v="1042"/>
    <n v="1.0259529999999999"/>
    <s v="North"/>
    <n v="479.84644913627642"/>
    <n v="125500"/>
    <n v="0.33511348464619495"/>
    <s v="Above Estimate"/>
  </r>
  <r>
    <d v="2009-09-03T00:00:00"/>
    <x v="0"/>
    <x v="2"/>
    <n v="230370"/>
    <n v="445000"/>
    <x v="0"/>
    <x v="0"/>
    <x v="0"/>
    <n v="1"/>
    <n v="1075"/>
    <n v="1.0259529999999999"/>
    <s v="South"/>
    <n v="413.95348837209303"/>
    <n v="214630"/>
    <n v="0.9316751313105005"/>
    <s v="Above Estimate"/>
  </r>
  <r>
    <d v="2009-09-04T00:00:00"/>
    <x v="0"/>
    <x v="4"/>
    <n v="762510"/>
    <n v="1295000"/>
    <x v="0"/>
    <x v="0"/>
    <x v="0"/>
    <n v="1"/>
    <n v="1059"/>
    <n v="1.0259529999999999"/>
    <s v="West"/>
    <n v="1222.8517469310671"/>
    <n v="532490"/>
    <n v="0.69833838244744328"/>
    <s v="Above Estimate"/>
  </r>
  <r>
    <d v="2009-09-05T00:00:00"/>
    <x v="0"/>
    <x v="4"/>
    <n v="1052590"/>
    <n v="1100000"/>
    <x v="0"/>
    <x v="0"/>
    <x v="0"/>
    <n v="1"/>
    <n v="936"/>
    <n v="1.0259529999999999"/>
    <s v="West"/>
    <n v="1175.2136752136753"/>
    <n v="47410"/>
    <n v="4.5041279130525656E-2"/>
    <s v="Above Estimate"/>
  </r>
  <r>
    <d v="2009-09-06T00:00:00"/>
    <x v="0"/>
    <x v="1"/>
    <n v="124601"/>
    <n v="250000"/>
    <x v="0"/>
    <x v="0"/>
    <x v="0"/>
    <n v="3"/>
    <n v="1038"/>
    <n v="1.0259529999999999"/>
    <s v="East"/>
    <n v="240.84778420038535"/>
    <n v="125399"/>
    <n v="1.0064044429819985"/>
    <s v="Above Estimate"/>
  </r>
  <r>
    <d v="2009-09-07T00:00:00"/>
    <x v="0"/>
    <x v="1"/>
    <n v="110110"/>
    <n v="150000"/>
    <x v="0"/>
    <x v="0"/>
    <x v="0"/>
    <n v="3"/>
    <n v="1074"/>
    <n v="1.0259529999999999"/>
    <s v="North"/>
    <n v="139.66480446927375"/>
    <n v="39890"/>
    <n v="0.36227408954681684"/>
    <s v="Above Estimate"/>
  </r>
  <r>
    <d v="2009-09-08T00:00:00"/>
    <x v="0"/>
    <x v="4"/>
    <n v="581630"/>
    <n v="695000"/>
    <x v="0"/>
    <x v="0"/>
    <x v="0"/>
    <n v="1"/>
    <n v="988"/>
    <n v="1.0259529999999999"/>
    <s v="West"/>
    <n v="703.44129554655865"/>
    <n v="113370"/>
    <n v="0.19491773120368619"/>
    <s v="Above Estimate"/>
  </r>
  <r>
    <d v="2009-09-09T00:00:00"/>
    <x v="0"/>
    <x v="1"/>
    <n v="107450"/>
    <n v="190000"/>
    <x v="1"/>
    <x v="1"/>
    <x v="1"/>
    <n v="2"/>
    <n v="1374"/>
    <n v="1.0259529999999999"/>
    <s v="West"/>
    <n v="138.28238719068415"/>
    <n v="82550"/>
    <n v="0.76826430898092135"/>
    <s v="Above Estimate"/>
  </r>
  <r>
    <d v="2009-09-10T00:00:00"/>
    <x v="0"/>
    <x v="0"/>
    <n v="55090"/>
    <n v="155000"/>
    <x v="0"/>
    <x v="0"/>
    <x v="0"/>
    <n v="1"/>
    <n v="1069"/>
    <n v="1.0259529999999999"/>
    <s v="North"/>
    <n v="144.99532273152479"/>
    <n v="99910"/>
    <n v="1.813577781811581"/>
    <s v="Above Estimate"/>
  </r>
  <r>
    <d v="2009-09-11T00:00:00"/>
    <x v="0"/>
    <x v="4"/>
    <n v="394940"/>
    <n v="655000"/>
    <x v="0"/>
    <x v="0"/>
    <x v="0"/>
    <n v="1"/>
    <n v="1004"/>
    <n v="1.0259529999999999"/>
    <s v="East"/>
    <n v="652.39043824701196"/>
    <n v="260060"/>
    <n v="0.65847976907884742"/>
    <s v="Above Estimate"/>
  </r>
  <r>
    <d v="2009-09-12T00:00:00"/>
    <x v="0"/>
    <x v="2"/>
    <n v="303940"/>
    <n v="670000"/>
    <x v="0"/>
    <x v="0"/>
    <x v="0"/>
    <n v="2"/>
    <n v="1044"/>
    <n v="1.0259529999999999"/>
    <s v="South"/>
    <n v="641.76245210727973"/>
    <n v="366060"/>
    <n v="1.2043824439034019"/>
    <s v="Above Estimate"/>
  </r>
  <r>
    <d v="2009-09-13T00:00:00"/>
    <x v="0"/>
    <x v="4"/>
    <n v="829710"/>
    <n v="1236000"/>
    <x v="0"/>
    <x v="0"/>
    <x v="0"/>
    <n v="2"/>
    <n v="914"/>
    <n v="1.0259529999999999"/>
    <s v="South"/>
    <n v="1352.2975929978118"/>
    <n v="406290"/>
    <n v="0.48967711610080633"/>
    <s v="Above Estimate"/>
  </r>
  <r>
    <d v="2009-09-14T00:00:00"/>
    <x v="0"/>
    <x v="0"/>
    <n v="66150"/>
    <n v="140000"/>
    <x v="0"/>
    <x v="0"/>
    <x v="0"/>
    <n v="2"/>
    <n v="998"/>
    <n v="1.0259529999999999"/>
    <s v="North"/>
    <n v="140.28056112224448"/>
    <n v="73850"/>
    <n v="1.1164021164021165"/>
    <s v="Above Estimate"/>
  </r>
  <r>
    <d v="2009-09-15T00:00:00"/>
    <x v="0"/>
    <x v="4"/>
    <n v="342930"/>
    <n v="445000"/>
    <x v="0"/>
    <x v="0"/>
    <x v="0"/>
    <n v="1"/>
    <n v="1068"/>
    <n v="1.0259529999999999"/>
    <s v="East"/>
    <n v="416.66666666666669"/>
    <n v="102070"/>
    <n v="0.2976409179715977"/>
    <s v="Above Estimate"/>
  </r>
  <r>
    <d v="2009-09-16T00:00:00"/>
    <x v="0"/>
    <x v="2"/>
    <n v="238770"/>
    <n v="410000"/>
    <x v="0"/>
    <x v="0"/>
    <x v="0"/>
    <n v="3"/>
    <n v="1051"/>
    <n v="1.0259529999999999"/>
    <s v="West"/>
    <n v="390.10466222645101"/>
    <n v="171230"/>
    <n v="0.71713364325501527"/>
    <s v="Above Estimate"/>
  </r>
  <r>
    <d v="2009-09-17T00:00:00"/>
    <x v="0"/>
    <x v="1"/>
    <n v="109550"/>
    <n v="230000"/>
    <x v="0"/>
    <x v="0"/>
    <x v="0"/>
    <n v="2"/>
    <n v="1009"/>
    <n v="1.0259529999999999"/>
    <s v="North"/>
    <n v="227.94846382556986"/>
    <n v="120450"/>
    <n v="1.0994979461433136"/>
    <s v="Above Estimate"/>
  </r>
  <r>
    <d v="2009-09-18T00:00:00"/>
    <x v="0"/>
    <x v="3"/>
    <n v="607320"/>
    <n v="1400000"/>
    <x v="0"/>
    <x v="0"/>
    <x v="0"/>
    <n v="3"/>
    <n v="1028"/>
    <n v="1.0259529999999999"/>
    <s v="West"/>
    <n v="1361.8677042801557"/>
    <n v="792680"/>
    <n v="1.3052097740894422"/>
    <s v="Above Estimate"/>
  </r>
  <r>
    <d v="2009-09-19T00:00:00"/>
    <x v="0"/>
    <x v="4"/>
    <n v="1365140"/>
    <n v="2650000"/>
    <x v="0"/>
    <x v="0"/>
    <x v="0"/>
    <n v="2"/>
    <n v="1060"/>
    <n v="1.0259529999999999"/>
    <s v="West"/>
    <n v="2500"/>
    <n v="1284860"/>
    <n v="0.94119284468992193"/>
    <s v="Above Estimate"/>
  </r>
  <r>
    <d v="2009-09-20T00:00:00"/>
    <x v="0"/>
    <x v="4"/>
    <n v="387800"/>
    <n v="503500"/>
    <x v="0"/>
    <x v="0"/>
    <x v="0"/>
    <n v="3"/>
    <n v="1091"/>
    <n v="1.0259529999999999"/>
    <s v="North"/>
    <n v="461.5032080659945"/>
    <n v="115700"/>
    <n v="0.29834966477565755"/>
    <s v="Above Estimate"/>
  </r>
  <r>
    <d v="2009-09-21T00:00:00"/>
    <x v="0"/>
    <x v="0"/>
    <n v="60690"/>
    <n v="105000"/>
    <x v="2"/>
    <x v="2"/>
    <x v="2"/>
    <n v="6"/>
    <n v="1891"/>
    <n v="1.0259529999999999"/>
    <s v="West"/>
    <n v="55.526176626123743"/>
    <n v="44310"/>
    <n v="0.73010380622837368"/>
    <s v="Above Estimate"/>
  </r>
  <r>
    <d v="2009-09-22T00:00:00"/>
    <x v="0"/>
    <x v="4"/>
    <n v="278250"/>
    <n v="1668900"/>
    <x v="0"/>
    <x v="0"/>
    <x v="0"/>
    <n v="3"/>
    <n v="953"/>
    <n v="1.0259529999999999"/>
    <s v="East"/>
    <n v="1751.2067156348373"/>
    <n v="1390650"/>
    <n v="4.9978436657681939"/>
    <s v="Above Estimate"/>
  </r>
  <r>
    <d v="2009-09-23T00:00:00"/>
    <x v="0"/>
    <x v="3"/>
    <n v="3850000"/>
    <n v="7400000"/>
    <x v="0"/>
    <x v="0"/>
    <x v="0"/>
    <n v="3"/>
    <n v="1006"/>
    <n v="1.0259529999999999"/>
    <s v="South"/>
    <n v="7355.8648111332004"/>
    <n v="3550000"/>
    <n v="0.92207792207792205"/>
    <s v="Above Estimate"/>
  </r>
  <r>
    <d v="2009-09-24T00:00:00"/>
    <x v="0"/>
    <x v="0"/>
    <n v="72730"/>
    <n v="189900"/>
    <x v="1"/>
    <x v="1"/>
    <x v="1"/>
    <n v="3"/>
    <n v="1242"/>
    <n v="1.0259529999999999"/>
    <s v="South"/>
    <n v="152.89855072463769"/>
    <n v="117170"/>
    <n v="1.6110270864842569"/>
    <s v="Above Estimate"/>
  </r>
  <r>
    <d v="2009-09-25T00:00:00"/>
    <x v="0"/>
    <x v="4"/>
    <n v="396620"/>
    <n v="575000"/>
    <x v="0"/>
    <x v="0"/>
    <x v="0"/>
    <n v="1"/>
    <n v="946"/>
    <n v="1.0259529999999999"/>
    <s v="South"/>
    <n v="607.82241014799149"/>
    <n v="178380"/>
    <n v="0.44975039080227924"/>
    <s v="Above Estimate"/>
  </r>
  <r>
    <d v="2009-09-26T00:00:00"/>
    <x v="0"/>
    <x v="2"/>
    <n v="313810"/>
    <n v="605000"/>
    <x v="0"/>
    <x v="0"/>
    <x v="0"/>
    <n v="1"/>
    <n v="1068"/>
    <n v="1.0259529999999999"/>
    <s v="South"/>
    <n v="566.47940074906364"/>
    <n v="291190"/>
    <n v="0.92791816704375263"/>
    <s v="Above Estimate"/>
  </r>
  <r>
    <d v="2009-09-27T00:00:00"/>
    <x v="0"/>
    <x v="3"/>
    <n v="2120720"/>
    <n v="3250000"/>
    <x v="0"/>
    <x v="0"/>
    <x v="0"/>
    <n v="2"/>
    <n v="1022"/>
    <n v="1.0259529999999999"/>
    <s v="East"/>
    <n v="3180.0391389432484"/>
    <n v="1129280"/>
    <n v="0.53249839677090804"/>
    <s v="Above Estimate"/>
  </r>
  <r>
    <d v="2009-09-28T00:00:00"/>
    <x v="0"/>
    <x v="2"/>
    <n v="226100"/>
    <n v="505000"/>
    <x v="0"/>
    <x v="0"/>
    <x v="0"/>
    <n v="3"/>
    <n v="986"/>
    <n v="1.0259529999999999"/>
    <s v="South"/>
    <n v="512.17038539553755"/>
    <n v="278900"/>
    <n v="1.2335249889429456"/>
    <s v="Above Estimate"/>
  </r>
  <r>
    <d v="2009-09-29T00:00:00"/>
    <x v="0"/>
    <x v="2"/>
    <n v="266140"/>
    <n v="433000"/>
    <x v="0"/>
    <x v="0"/>
    <x v="0"/>
    <n v="1"/>
    <n v="940"/>
    <n v="1.0259529999999999"/>
    <s v="West"/>
    <n v="460.63829787234044"/>
    <n v="166860"/>
    <n v="0.62696325242353645"/>
    <s v="Above Estimate"/>
  </r>
  <r>
    <d v="2009-09-30T00:00:00"/>
    <x v="0"/>
    <x v="0"/>
    <n v="65380"/>
    <n v="181000"/>
    <x v="2"/>
    <x v="2"/>
    <x v="2"/>
    <n v="4"/>
    <n v="2006"/>
    <n v="1.0259529999999999"/>
    <s v="East"/>
    <n v="90.229312063808578"/>
    <n v="115620"/>
    <n v="1.7684307127561945"/>
    <s v="Above Estimate"/>
  </r>
  <r>
    <d v="2009-10-01T00:00:00"/>
    <x v="0"/>
    <x v="4"/>
    <n v="737100"/>
    <n v="975000"/>
    <x v="0"/>
    <x v="0"/>
    <x v="0"/>
    <n v="3"/>
    <n v="1082"/>
    <n v="1.0259529999999999"/>
    <s v="North"/>
    <n v="901.10905730129389"/>
    <n v="237900"/>
    <n v="0.32275132275132273"/>
    <s v="Above Estimate"/>
  </r>
  <r>
    <d v="2009-10-02T00:00:00"/>
    <x v="0"/>
    <x v="2"/>
    <n v="257740"/>
    <n v="560000"/>
    <x v="1"/>
    <x v="1"/>
    <x v="1"/>
    <n v="2"/>
    <n v="1284"/>
    <n v="1.0259529999999999"/>
    <s v="South"/>
    <n v="436.13707165109037"/>
    <n v="302260"/>
    <n v="1.1727322107550244"/>
    <s v="Above Estimate"/>
  </r>
  <r>
    <d v="2009-10-03T00:00:00"/>
    <x v="0"/>
    <x v="4"/>
    <n v="611170"/>
    <n v="715000"/>
    <x v="0"/>
    <x v="0"/>
    <x v="0"/>
    <n v="1"/>
    <n v="948"/>
    <n v="1.0259529999999999"/>
    <s v="South"/>
    <n v="754.21940928270044"/>
    <n v="103830"/>
    <n v="0.16988726540896967"/>
    <s v="Above Estimate"/>
  </r>
  <r>
    <d v="2009-10-04T00:00:00"/>
    <x v="0"/>
    <x v="1"/>
    <n v="93940"/>
    <n v="150000"/>
    <x v="0"/>
    <x v="0"/>
    <x v="0"/>
    <n v="3"/>
    <n v="1045"/>
    <n v="1.0259529999999999"/>
    <s v="West"/>
    <n v="143.54066985645932"/>
    <n v="56060"/>
    <n v="0.5967638918458591"/>
    <s v="Above Estimate"/>
  </r>
  <r>
    <d v="2009-10-05T00:00:00"/>
    <x v="0"/>
    <x v="2"/>
    <n v="237654"/>
    <n v="180000"/>
    <x v="0"/>
    <x v="0"/>
    <x v="0"/>
    <n v="3"/>
    <n v="1094"/>
    <n v="1.0259529999999999"/>
    <s v="East"/>
    <n v="164.53382084095065"/>
    <n v="-57654"/>
    <n v="-0.24259637961069455"/>
    <s v="Below Estimate"/>
  </r>
  <r>
    <d v="2009-10-06T00:00:00"/>
    <x v="0"/>
    <x v="1"/>
    <n v="177590"/>
    <n v="250000"/>
    <x v="0"/>
    <x v="0"/>
    <x v="0"/>
    <n v="3"/>
    <n v="1082"/>
    <n v="1.0259529999999999"/>
    <s v="North"/>
    <n v="231.05360443622919"/>
    <n v="72410"/>
    <n v="0.40773692212399348"/>
    <s v="Above Estimate"/>
  </r>
  <r>
    <d v="2009-10-07T00:00:00"/>
    <x v="0"/>
    <x v="1"/>
    <n v="109620"/>
    <n v="307500"/>
    <x v="2"/>
    <x v="2"/>
    <x v="2"/>
    <n v="6"/>
    <n v="1940"/>
    <n v="1.0259529999999999"/>
    <s v="South"/>
    <n v="158.50515463917526"/>
    <n v="197880"/>
    <n v="1.8051450465243568"/>
    <s v="Above Estimate"/>
  </r>
  <r>
    <d v="2009-10-08T00:00:00"/>
    <x v="0"/>
    <x v="3"/>
    <n v="3327450"/>
    <n v="3850000"/>
    <x v="0"/>
    <x v="0"/>
    <x v="0"/>
    <n v="3"/>
    <n v="1019"/>
    <n v="1.0259529999999999"/>
    <s v="East"/>
    <n v="3778.2139352306181"/>
    <n v="522550"/>
    <n v="0.15704217944672347"/>
    <s v="Above Estimate"/>
  </r>
  <r>
    <d v="2009-10-09T00:00:00"/>
    <x v="0"/>
    <x v="3"/>
    <n v="927640"/>
    <n v="3010000"/>
    <x v="1"/>
    <x v="1"/>
    <x v="1"/>
    <n v="3"/>
    <n v="1330"/>
    <n v="1.0259529999999999"/>
    <s v="North"/>
    <n v="2263.1578947368421"/>
    <n v="2082360"/>
    <n v="2.2447932387564142"/>
    <s v="Above Estimate"/>
  </r>
  <r>
    <d v="2009-10-10T00:00:00"/>
    <x v="0"/>
    <x v="3"/>
    <n v="1260420"/>
    <n v="2300000"/>
    <x v="0"/>
    <x v="0"/>
    <x v="0"/>
    <n v="2"/>
    <n v="964"/>
    <n v="1.0259529999999999"/>
    <s v="North"/>
    <n v="2385.8921161825724"/>
    <n v="1039580"/>
    <n v="0.82478856254264454"/>
    <s v="Above Estimate"/>
  </r>
  <r>
    <d v="2009-10-11T00:00:00"/>
    <x v="0"/>
    <x v="0"/>
    <n v="3500"/>
    <n v="199900"/>
    <x v="0"/>
    <x v="0"/>
    <x v="0"/>
    <n v="3"/>
    <n v="1088"/>
    <n v="1.0259529999999999"/>
    <s v="West"/>
    <n v="183.73161764705881"/>
    <n v="196400"/>
    <n v="56.114285714285714"/>
    <s v="Above Estimate"/>
  </r>
  <r>
    <d v="2009-10-12T00:00:00"/>
    <x v="0"/>
    <x v="1"/>
    <n v="4775276"/>
    <n v="334900"/>
    <x v="0"/>
    <x v="0"/>
    <x v="0"/>
    <n v="2"/>
    <n v="1038"/>
    <n v="1.0259529999999999"/>
    <s v="West"/>
    <n v="322.6396917148362"/>
    <n v="-4440376"/>
    <n v="-0.92986792805274499"/>
    <s v="Below Estimate"/>
  </r>
  <r>
    <d v="2009-10-13T00:00:00"/>
    <x v="0"/>
    <x v="4"/>
    <n v="354480"/>
    <n v="500000"/>
    <x v="0"/>
    <x v="0"/>
    <x v="0"/>
    <n v="1"/>
    <n v="925"/>
    <n v="1.0259529999999999"/>
    <s v="South"/>
    <n v="540.54054054054052"/>
    <n v="145520"/>
    <n v="0.41051681336041523"/>
    <s v="Above Estimate"/>
  </r>
  <r>
    <d v="2009-10-14T00:00:00"/>
    <x v="0"/>
    <x v="1"/>
    <n v="82110"/>
    <n v="156620"/>
    <x v="0"/>
    <x v="0"/>
    <x v="0"/>
    <n v="2"/>
    <n v="1027"/>
    <n v="1.0259529999999999"/>
    <s v="North"/>
    <n v="152.50243427458616"/>
    <n v="74510"/>
    <n v="0.90744123736451099"/>
    <s v="Above Estimate"/>
  </r>
  <r>
    <d v="2009-10-15T00:00:00"/>
    <x v="0"/>
    <x v="0"/>
    <n v="83230"/>
    <n v="260000"/>
    <x v="1"/>
    <x v="1"/>
    <x v="1"/>
    <n v="3"/>
    <n v="1309"/>
    <n v="1.0259529999999999"/>
    <s v="South"/>
    <n v="198.62490450725744"/>
    <n v="176770"/>
    <n v="2.1238736032680525"/>
    <s v="Above Estimate"/>
  </r>
  <r>
    <d v="2009-10-16T00:00:00"/>
    <x v="0"/>
    <x v="2"/>
    <n v="266560"/>
    <n v="430000"/>
    <x v="1"/>
    <x v="1"/>
    <x v="1"/>
    <n v="4"/>
    <n v="1254"/>
    <n v="1.0259529999999999"/>
    <s v="South"/>
    <n v="342.90271132376398"/>
    <n v="163440"/>
    <n v="0.61314525810324128"/>
    <s v="Above Estimate"/>
  </r>
  <r>
    <d v="2009-10-17T00:00:00"/>
    <x v="0"/>
    <x v="2"/>
    <n v="459900"/>
    <n v="54000"/>
    <x v="0"/>
    <x v="0"/>
    <x v="0"/>
    <n v="2"/>
    <n v="904"/>
    <n v="1.0259529999999999"/>
    <s v="North"/>
    <n v="59.73451327433628"/>
    <n v="-405900"/>
    <n v="-0.88258317025440314"/>
    <s v="Below Estimate"/>
  </r>
  <r>
    <d v="2009-10-18T00:00:00"/>
    <x v="0"/>
    <x v="0"/>
    <n v="86660"/>
    <n v="190000"/>
    <x v="3"/>
    <x v="3"/>
    <x v="3"/>
    <n v="6"/>
    <n v="2646"/>
    <n v="1.0259529999999999"/>
    <s v="North"/>
    <n v="71.806500377928955"/>
    <n v="103340"/>
    <n v="1.1924763443341795"/>
    <s v="Above Estimate"/>
  </r>
  <r>
    <d v="2009-10-19T00:00:00"/>
    <x v="0"/>
    <x v="1"/>
    <n v="117740"/>
    <n v="320000"/>
    <x v="1"/>
    <x v="1"/>
    <x v="1"/>
    <n v="4"/>
    <n v="1351"/>
    <n v="1.0259529999999999"/>
    <s v="West"/>
    <n v="236.86158401184309"/>
    <n v="202260"/>
    <n v="1.7178528962119926"/>
    <s v="Above Estimate"/>
  </r>
  <r>
    <d v="2009-10-20T00:00:00"/>
    <x v="0"/>
    <x v="1"/>
    <n v="119350"/>
    <n v="177000"/>
    <x v="2"/>
    <x v="2"/>
    <x v="2"/>
    <n v="6"/>
    <n v="1995"/>
    <n v="1.0259529999999999"/>
    <s v="West"/>
    <n v="88.721804511278194"/>
    <n v="57650"/>
    <n v="0.48303309593632177"/>
    <s v="Above Estimate"/>
  </r>
  <r>
    <d v="2009-10-21T00:00:00"/>
    <x v="0"/>
    <x v="3"/>
    <n v="1425340"/>
    <n v="2335000"/>
    <x v="0"/>
    <x v="0"/>
    <x v="0"/>
    <n v="2"/>
    <n v="1037"/>
    <n v="1.0259529999999999"/>
    <s v="South"/>
    <n v="2251.6875602700097"/>
    <n v="909660"/>
    <n v="0.63820562111496204"/>
    <s v="Above Estimate"/>
  </r>
  <r>
    <d v="2009-10-22T00:00:00"/>
    <x v="0"/>
    <x v="1"/>
    <n v="112490"/>
    <n v="259000"/>
    <x v="1"/>
    <x v="1"/>
    <x v="1"/>
    <n v="3"/>
    <n v="1296"/>
    <n v="1.0259529999999999"/>
    <s v="North"/>
    <n v="199.84567901234567"/>
    <n v="146510"/>
    <n v="1.3024268823895457"/>
    <s v="Above Estimate"/>
  </r>
  <r>
    <d v="2009-10-23T00:00:00"/>
    <x v="0"/>
    <x v="0"/>
    <n v="80850"/>
    <n v="188000"/>
    <x v="0"/>
    <x v="0"/>
    <x v="0"/>
    <n v="3"/>
    <n v="1059"/>
    <n v="1.0259529999999999"/>
    <s v="East"/>
    <n v="177.52596789423984"/>
    <n v="107150"/>
    <n v="1.3252937538651823"/>
    <s v="Above Estimate"/>
  </r>
  <r>
    <d v="2009-10-24T00:00:00"/>
    <x v="0"/>
    <x v="3"/>
    <n v="4686290"/>
    <n v="11200000"/>
    <x v="0"/>
    <x v="0"/>
    <x v="0"/>
    <n v="1"/>
    <n v="969"/>
    <n v="1.0259529999999999"/>
    <s v="West"/>
    <n v="11558.307533539732"/>
    <n v="6513710"/>
    <n v="1.3899502591602313"/>
    <s v="Above Estimate"/>
  </r>
  <r>
    <d v="2009-10-25T00:00:00"/>
    <x v="0"/>
    <x v="1"/>
    <n v="144270"/>
    <n v="360500"/>
    <x v="2"/>
    <x v="2"/>
    <x v="2"/>
    <n v="5"/>
    <n v="2171"/>
    <n v="1.0259529999999999"/>
    <s v="South"/>
    <n v="166.05251036388762"/>
    <n v="216230"/>
    <n v="1.4987869966035905"/>
    <s v="Above Estimate"/>
  </r>
  <r>
    <d v="2009-10-26T00:00:00"/>
    <x v="0"/>
    <x v="0"/>
    <n v="123270"/>
    <n v="260000"/>
    <x v="0"/>
    <x v="0"/>
    <x v="0"/>
    <n v="3"/>
    <n v="1030"/>
    <n v="1.0259529999999999"/>
    <s v="South"/>
    <n v="252.42718446601941"/>
    <n v="136730"/>
    <n v="1.1091912062951246"/>
    <s v="Above Estimate"/>
  </r>
  <r>
    <d v="2009-10-27T00:00:00"/>
    <x v="0"/>
    <x v="2"/>
    <n v="256130"/>
    <n v="555000"/>
    <x v="0"/>
    <x v="0"/>
    <x v="0"/>
    <n v="2"/>
    <n v="1038"/>
    <n v="1.0259529999999999"/>
    <s v="West"/>
    <n v="534.68208092485554"/>
    <n v="298870"/>
    <n v="1.1668683871471519"/>
    <s v="Above Estimate"/>
  </r>
  <r>
    <d v="2009-10-28T00:00:00"/>
    <x v="0"/>
    <x v="0"/>
    <n v="97650"/>
    <n v="215750"/>
    <x v="0"/>
    <x v="0"/>
    <x v="0"/>
    <n v="3"/>
    <n v="968"/>
    <n v="1.0259529999999999"/>
    <s v="South"/>
    <n v="222.88223140495867"/>
    <n v="118100"/>
    <n v="1.2094214029697901"/>
    <s v="Above Estimate"/>
  </r>
  <r>
    <d v="2009-10-29T00:00:00"/>
    <x v="0"/>
    <x v="2"/>
    <n v="200480"/>
    <n v="402535"/>
    <x v="0"/>
    <x v="0"/>
    <x v="0"/>
    <n v="2"/>
    <n v="947"/>
    <n v="1.0259529999999999"/>
    <s v="West"/>
    <n v="425.06335797254491"/>
    <n v="202055"/>
    <n v="1.0078561452513966"/>
    <s v="Above Estimate"/>
  </r>
  <r>
    <d v="2009-10-30T00:00:00"/>
    <x v="0"/>
    <x v="0"/>
    <n v="91140"/>
    <n v="211150"/>
    <x v="0"/>
    <x v="0"/>
    <x v="0"/>
    <n v="1"/>
    <n v="961"/>
    <n v="1.0259529999999999"/>
    <s v="South"/>
    <n v="219.71904266389177"/>
    <n v="120010"/>
    <n v="1.3167654158437569"/>
    <s v="Above Estimate"/>
  </r>
  <r>
    <d v="2009-10-31T00:00:00"/>
    <x v="0"/>
    <x v="3"/>
    <n v="1667890"/>
    <n v="3225000"/>
    <x v="0"/>
    <x v="0"/>
    <x v="0"/>
    <n v="3"/>
    <n v="957"/>
    <n v="1.0259529999999999"/>
    <s v="West"/>
    <n v="3369.9059561128529"/>
    <n v="1557110"/>
    <n v="0.93358075172823152"/>
    <s v="Above Estimate"/>
  </r>
  <r>
    <d v="2009-11-01T00:00:00"/>
    <x v="0"/>
    <x v="0"/>
    <n v="78120"/>
    <n v="125000"/>
    <x v="0"/>
    <x v="0"/>
    <x v="0"/>
    <n v="2"/>
    <n v="1100"/>
    <n v="1.0259529999999999"/>
    <s v="West"/>
    <n v="113.63636363636364"/>
    <n v="46880"/>
    <n v="0.60010240655401947"/>
    <s v="Above Estimate"/>
  </r>
  <r>
    <d v="2009-11-02T00:00:00"/>
    <x v="0"/>
    <x v="1"/>
    <n v="112420"/>
    <n v="250000"/>
    <x v="0"/>
    <x v="0"/>
    <x v="0"/>
    <n v="2"/>
    <n v="992"/>
    <n v="1.0259529999999999"/>
    <s v="North"/>
    <n v="252.01612903225808"/>
    <n v="137580"/>
    <n v="1.2238035936666074"/>
    <s v="Above Estimate"/>
  </r>
  <r>
    <d v="2009-11-03T00:00:00"/>
    <x v="0"/>
    <x v="2"/>
    <n v="268836"/>
    <n v="815000"/>
    <x v="0"/>
    <x v="0"/>
    <x v="0"/>
    <n v="1"/>
    <n v="979"/>
    <n v="1.0259529999999999"/>
    <s v="West"/>
    <n v="832.48212461695607"/>
    <n v="546164"/>
    <n v="2.0315880313648469"/>
    <s v="Above Estimate"/>
  </r>
  <r>
    <d v="2009-11-04T00:00:00"/>
    <x v="0"/>
    <x v="0"/>
    <n v="173530"/>
    <n v="379000"/>
    <x v="0"/>
    <x v="0"/>
    <x v="0"/>
    <n v="1"/>
    <n v="1056"/>
    <n v="1.0259529999999999"/>
    <s v="West"/>
    <n v="358.90151515151513"/>
    <n v="205470"/>
    <n v="1.1840603930156168"/>
    <s v="Above Estimate"/>
  </r>
  <r>
    <d v="2009-11-05T00:00:00"/>
    <x v="0"/>
    <x v="2"/>
    <n v="257950"/>
    <n v="460000"/>
    <x v="0"/>
    <x v="0"/>
    <x v="0"/>
    <n v="3"/>
    <n v="966"/>
    <n v="1.0259529999999999"/>
    <s v="East"/>
    <n v="476.1904761904762"/>
    <n v="202050"/>
    <n v="0.78329133553014152"/>
    <s v="Above Estimate"/>
  </r>
  <r>
    <d v="2009-11-06T00:00:00"/>
    <x v="0"/>
    <x v="0"/>
    <n v="64260"/>
    <n v="129000"/>
    <x v="0"/>
    <x v="0"/>
    <x v="0"/>
    <n v="3"/>
    <n v="971"/>
    <n v="1.0259529999999999"/>
    <s v="West"/>
    <n v="132.85272914521113"/>
    <n v="64740"/>
    <n v="1.007469654528478"/>
    <s v="Above Estimate"/>
  </r>
  <r>
    <d v="2009-11-07T00:00:00"/>
    <x v="0"/>
    <x v="4"/>
    <n v="798070"/>
    <n v="1100000"/>
    <x v="0"/>
    <x v="0"/>
    <x v="0"/>
    <n v="1"/>
    <n v="993"/>
    <n v="1.0259529999999999"/>
    <s v="South"/>
    <n v="1107.7542799597181"/>
    <n v="301930"/>
    <n v="0.37832520956808302"/>
    <s v="Above Estimate"/>
  </r>
  <r>
    <d v="2009-11-08T00:00:00"/>
    <x v="0"/>
    <x v="0"/>
    <n v="72380"/>
    <n v="160000"/>
    <x v="0"/>
    <x v="0"/>
    <x v="0"/>
    <n v="1"/>
    <n v="1090"/>
    <n v="1.0259529999999999"/>
    <s v="North"/>
    <n v="146.78899082568807"/>
    <n v="87620"/>
    <n v="1.2105554020447638"/>
    <s v="Above Estimate"/>
  </r>
  <r>
    <d v="2009-11-09T00:00:00"/>
    <x v="0"/>
    <x v="1"/>
    <n v="109480"/>
    <n v="263500"/>
    <x v="0"/>
    <x v="0"/>
    <x v="0"/>
    <n v="1"/>
    <n v="988"/>
    <n v="1.0259529999999999"/>
    <s v="East"/>
    <n v="266.70040485829958"/>
    <n v="154020"/>
    <n v="1.4068322981366459"/>
    <s v="Above Estimate"/>
  </r>
  <r>
    <d v="2009-11-10T00:00:00"/>
    <x v="0"/>
    <x v="4"/>
    <n v="307650"/>
    <n v="560000"/>
    <x v="0"/>
    <x v="0"/>
    <x v="0"/>
    <n v="3"/>
    <n v="1009"/>
    <n v="1.0259529999999999"/>
    <s v="East"/>
    <n v="555.00495540138752"/>
    <n v="252350"/>
    <n v="0.82025028441410697"/>
    <s v="Above Estimate"/>
  </r>
  <r>
    <d v="2009-11-11T00:00:00"/>
    <x v="0"/>
    <x v="4"/>
    <n v="366450"/>
    <n v="555000"/>
    <x v="0"/>
    <x v="0"/>
    <x v="0"/>
    <n v="1"/>
    <n v="963"/>
    <n v="1.0259529999999999"/>
    <s v="North"/>
    <n v="576.32398753894086"/>
    <n v="188550"/>
    <n v="0.51453131395824803"/>
    <s v="Above Estimate"/>
  </r>
  <r>
    <d v="2009-11-12T00:00:00"/>
    <x v="0"/>
    <x v="1"/>
    <n v="113330"/>
    <n v="172042"/>
    <x v="0"/>
    <x v="0"/>
    <x v="0"/>
    <n v="1"/>
    <n v="1027"/>
    <n v="1.0259529999999999"/>
    <s v="South"/>
    <n v="167.51898734177215"/>
    <n v="58712"/>
    <n v="0.51806229594988085"/>
    <s v="Above Estimate"/>
  </r>
  <r>
    <d v="2009-11-13T00:00:00"/>
    <x v="0"/>
    <x v="0"/>
    <n v="101430"/>
    <n v="235000"/>
    <x v="0"/>
    <x v="0"/>
    <x v="0"/>
    <n v="3"/>
    <n v="1042"/>
    <n v="1.0259529999999999"/>
    <s v="North"/>
    <n v="225.5278310940499"/>
    <n v="133570"/>
    <n v="1.3168687764961058"/>
    <s v="Above Estimate"/>
  </r>
  <r>
    <d v="2009-11-14T00:00:00"/>
    <x v="0"/>
    <x v="1"/>
    <n v="118650"/>
    <n v="295000"/>
    <x v="0"/>
    <x v="0"/>
    <x v="0"/>
    <n v="3"/>
    <n v="998"/>
    <n v="1.0259529999999999"/>
    <s v="North"/>
    <n v="295.59118236472943"/>
    <n v="176350"/>
    <n v="1.4863042562157607"/>
    <s v="Above Estimate"/>
  </r>
  <r>
    <d v="2009-11-15T00:00:00"/>
    <x v="0"/>
    <x v="3"/>
    <n v="591500"/>
    <n v="697500"/>
    <x v="0"/>
    <x v="0"/>
    <x v="0"/>
    <n v="3"/>
    <n v="1099"/>
    <n v="1.0259529999999999"/>
    <s v="East"/>
    <n v="634.66787989080979"/>
    <n v="106000"/>
    <n v="0.17920540997464074"/>
    <s v="Above Estimate"/>
  </r>
  <r>
    <d v="2009-11-16T00:00:00"/>
    <x v="0"/>
    <x v="3"/>
    <n v="2178610"/>
    <n v="8600000"/>
    <x v="0"/>
    <x v="0"/>
    <x v="0"/>
    <n v="1"/>
    <n v="1002"/>
    <n v="1.0259529999999999"/>
    <s v="North"/>
    <n v="8582.8343313373261"/>
    <n v="6421390"/>
    <n v="2.9474710939544022"/>
    <s v="Above Estimate"/>
  </r>
  <r>
    <d v="2009-11-17T00:00:00"/>
    <x v="0"/>
    <x v="4"/>
    <n v="827120"/>
    <n v="1230000"/>
    <x v="0"/>
    <x v="0"/>
    <x v="0"/>
    <n v="1"/>
    <n v="983"/>
    <n v="1.0259529999999999"/>
    <s v="West"/>
    <n v="1251.2716174974569"/>
    <n v="402880"/>
    <n v="0.48708772608569495"/>
    <s v="Above Estimate"/>
  </r>
  <r>
    <d v="2009-11-18T00:00:00"/>
    <x v="0"/>
    <x v="4"/>
    <n v="389690"/>
    <n v="470000"/>
    <x v="0"/>
    <x v="0"/>
    <x v="0"/>
    <n v="3"/>
    <n v="967"/>
    <n v="1.0259529999999999"/>
    <s v="West"/>
    <n v="486.03929679420889"/>
    <n v="80310"/>
    <n v="0.20608688957889604"/>
    <s v="Above Estimate"/>
  </r>
  <r>
    <d v="2009-11-19T00:00:00"/>
    <x v="0"/>
    <x v="2"/>
    <n v="269360"/>
    <n v="550000"/>
    <x v="1"/>
    <x v="1"/>
    <x v="1"/>
    <n v="4"/>
    <n v="1245"/>
    <n v="1.0259529999999999"/>
    <s v="South"/>
    <n v="441.76706827309238"/>
    <n v="280640"/>
    <n v="1.0418770418770418"/>
    <s v="Above Estimate"/>
  </r>
  <r>
    <d v="2009-11-20T00:00:00"/>
    <x v="0"/>
    <x v="1"/>
    <n v="109060"/>
    <n v="155000"/>
    <x v="0"/>
    <x v="0"/>
    <x v="0"/>
    <n v="1"/>
    <n v="934"/>
    <n v="1.0259529999999999"/>
    <s v="East"/>
    <n v="165.95289079229121"/>
    <n v="45940"/>
    <n v="0.42123601687144691"/>
    <s v="Above Estimate"/>
  </r>
  <r>
    <d v="2009-11-21T00:00:00"/>
    <x v="0"/>
    <x v="2"/>
    <n v="257110"/>
    <n v="580000"/>
    <x v="1"/>
    <x v="1"/>
    <x v="1"/>
    <n v="2"/>
    <n v="1420"/>
    <n v="1.0259529999999999"/>
    <s v="South"/>
    <n v="408.45070422535213"/>
    <n v="322890"/>
    <n v="1.2558438022636225"/>
    <s v="Above Estimate"/>
  </r>
  <r>
    <d v="2009-11-22T00:00:00"/>
    <x v="0"/>
    <x v="4"/>
    <n v="2060240"/>
    <n v="3000000"/>
    <x v="0"/>
    <x v="0"/>
    <x v="0"/>
    <n v="2"/>
    <n v="1070"/>
    <n v="1.0259529999999999"/>
    <s v="East"/>
    <n v="2803.7383177570096"/>
    <n v="939760"/>
    <n v="0.45614103211276358"/>
    <s v="Above Estimate"/>
  </r>
  <r>
    <d v="2009-11-23T00:00:00"/>
    <x v="0"/>
    <x v="1"/>
    <n v="49910"/>
    <n v="159750"/>
    <x v="0"/>
    <x v="0"/>
    <x v="0"/>
    <n v="1"/>
    <n v="1095"/>
    <n v="1.0259529999999999"/>
    <s v="East"/>
    <n v="145.89041095890411"/>
    <n v="109840"/>
    <n v="2.2007613704668403"/>
    <s v="Above Estimate"/>
  </r>
  <r>
    <d v="2009-11-24T00:00:00"/>
    <x v="0"/>
    <x v="4"/>
    <n v="355600"/>
    <n v="389000"/>
    <x v="0"/>
    <x v="0"/>
    <x v="0"/>
    <n v="3"/>
    <n v="1022"/>
    <n v="1.0259529999999999"/>
    <s v="North"/>
    <n v="380.6262230919765"/>
    <n v="33400"/>
    <n v="9.392575928008999E-2"/>
    <s v="Above Estimate"/>
  </r>
  <r>
    <d v="2009-11-25T00:00:00"/>
    <x v="0"/>
    <x v="4"/>
    <n v="924210"/>
    <n v="1237500"/>
    <x v="0"/>
    <x v="0"/>
    <x v="0"/>
    <n v="3"/>
    <n v="1033"/>
    <n v="1.0259529999999999"/>
    <s v="South"/>
    <n v="1197.9670861568247"/>
    <n v="313290"/>
    <n v="0.33898140033109359"/>
    <s v="Above Estimate"/>
  </r>
  <r>
    <d v="2009-11-26T00:00:00"/>
    <x v="0"/>
    <x v="2"/>
    <n v="429590"/>
    <n v="875000"/>
    <x v="0"/>
    <x v="0"/>
    <x v="0"/>
    <n v="2"/>
    <n v="947"/>
    <n v="1.0259529999999999"/>
    <s v="South"/>
    <n v="923.97043294614571"/>
    <n v="445410"/>
    <n v="1.0368258106566726"/>
    <s v="Above Estimate"/>
  </r>
  <r>
    <d v="2009-11-27T00:00:00"/>
    <x v="0"/>
    <x v="0"/>
    <n v="73780"/>
    <n v="81450"/>
    <x v="0"/>
    <x v="0"/>
    <x v="0"/>
    <n v="3"/>
    <n v="991"/>
    <n v="1.0259529999999999"/>
    <s v="West"/>
    <n v="82.189707366296673"/>
    <n v="7670"/>
    <n v="0.1039577121171049"/>
    <s v="Above Estimate"/>
  </r>
  <r>
    <d v="2009-11-28T00:00:00"/>
    <x v="0"/>
    <x v="3"/>
    <n v="1953070"/>
    <n v="2950000"/>
    <x v="0"/>
    <x v="0"/>
    <x v="0"/>
    <n v="1"/>
    <n v="919"/>
    <n v="1.0259529999999999"/>
    <s v="South"/>
    <n v="3210.0108813928182"/>
    <n v="996930"/>
    <n v="0.51044253406175921"/>
    <s v="Above Estimate"/>
  </r>
  <r>
    <d v="2009-11-29T00:00:00"/>
    <x v="0"/>
    <x v="4"/>
    <n v="298900"/>
    <n v="440000"/>
    <x v="0"/>
    <x v="0"/>
    <x v="0"/>
    <n v="1"/>
    <n v="1081"/>
    <n v="1.0259529999999999"/>
    <s v="East"/>
    <n v="407.03052728954674"/>
    <n v="141100"/>
    <n v="0.47206423553027771"/>
    <s v="Above Estimate"/>
  </r>
  <r>
    <d v="2009-11-30T00:00:00"/>
    <x v="0"/>
    <x v="0"/>
    <n v="79380"/>
    <n v="186000"/>
    <x v="0"/>
    <x v="0"/>
    <x v="0"/>
    <n v="3"/>
    <n v="940"/>
    <n v="1.0259529999999999"/>
    <s v="South"/>
    <n v="197.87234042553192"/>
    <n v="106620"/>
    <n v="1.3431594860166289"/>
    <s v="Above Estimate"/>
  </r>
  <r>
    <d v="2009-12-01T00:00:00"/>
    <x v="0"/>
    <x v="2"/>
    <n v="338730"/>
    <n v="775000"/>
    <x v="0"/>
    <x v="0"/>
    <x v="0"/>
    <n v="3"/>
    <n v="968"/>
    <n v="1.0259529999999999"/>
    <s v="East"/>
    <n v="800.61983471074382"/>
    <n v="436270"/>
    <n v="1.287957960617601"/>
    <s v="Above Estimate"/>
  </r>
  <r>
    <d v="2009-12-02T00:00:00"/>
    <x v="0"/>
    <x v="3"/>
    <n v="2763670"/>
    <n v="3600000"/>
    <x v="0"/>
    <x v="0"/>
    <x v="0"/>
    <n v="2"/>
    <n v="967"/>
    <n v="1.0259529999999999"/>
    <s v="East"/>
    <n v="3722.8541882109616"/>
    <n v="836330"/>
    <n v="0.30261572474282383"/>
    <s v="Above Estimate"/>
  </r>
  <r>
    <d v="2009-12-03T00:00:00"/>
    <x v="0"/>
    <x v="1"/>
    <n v="131574"/>
    <n v="175000"/>
    <x v="0"/>
    <x v="0"/>
    <x v="0"/>
    <n v="2"/>
    <n v="1053"/>
    <n v="1.0259529999999999"/>
    <s v="South"/>
    <n v="166.19183285849954"/>
    <n v="43426"/>
    <n v="0.33005000988037148"/>
    <s v="Above Estimate"/>
  </r>
  <r>
    <d v="2009-12-04T00:00:00"/>
    <x v="0"/>
    <x v="0"/>
    <n v="90020"/>
    <n v="199900"/>
    <x v="0"/>
    <x v="0"/>
    <x v="0"/>
    <n v="1"/>
    <n v="1039"/>
    <n v="1.0259529999999999"/>
    <s v="South"/>
    <n v="192.39653512993263"/>
    <n v="109880"/>
    <n v="1.2206176405243279"/>
    <s v="Above Estimate"/>
  </r>
  <r>
    <d v="2009-12-05T00:00:00"/>
    <x v="0"/>
    <x v="2"/>
    <n v="232680"/>
    <n v="430000"/>
    <x v="0"/>
    <x v="0"/>
    <x v="0"/>
    <n v="1"/>
    <n v="913"/>
    <n v="1.0259529999999999"/>
    <s v="North"/>
    <n v="470.97480832420592"/>
    <n v="197320"/>
    <n v="0.84803163142513327"/>
    <s v="Above Estimate"/>
  </r>
  <r>
    <d v="2009-12-06T00:00:00"/>
    <x v="0"/>
    <x v="0"/>
    <n v="70070"/>
    <n v="178000"/>
    <x v="0"/>
    <x v="0"/>
    <x v="0"/>
    <n v="2"/>
    <n v="1068"/>
    <n v="1.0259529999999999"/>
    <s v="South"/>
    <n v="166.66666666666666"/>
    <n v="107930"/>
    <n v="1.5403168260311118"/>
    <s v="Above Estimate"/>
  </r>
  <r>
    <d v="2009-12-07T00:00:00"/>
    <x v="0"/>
    <x v="3"/>
    <n v="1217020"/>
    <n v="1395000"/>
    <x v="0"/>
    <x v="0"/>
    <x v="0"/>
    <n v="2"/>
    <n v="911"/>
    <n v="1.0259529999999999"/>
    <s v="East"/>
    <n v="1531.2843029637761"/>
    <n v="177980"/>
    <n v="0.14624246109349065"/>
    <s v="Above Estimate"/>
  </r>
  <r>
    <d v="2009-12-08T00:00:00"/>
    <x v="0"/>
    <x v="1"/>
    <n v="130410"/>
    <n v="282500"/>
    <x v="0"/>
    <x v="0"/>
    <x v="0"/>
    <n v="2"/>
    <n v="1050"/>
    <n v="1.0259529999999999"/>
    <s v="West"/>
    <n v="269.04761904761904"/>
    <n v="152090"/>
    <n v="1.1662449198681082"/>
    <s v="Above Estimate"/>
  </r>
  <r>
    <d v="2009-12-09T00:00:00"/>
    <x v="0"/>
    <x v="4"/>
    <n v="422100"/>
    <n v="520000"/>
    <x v="0"/>
    <x v="0"/>
    <x v="0"/>
    <n v="1"/>
    <n v="928"/>
    <n v="1.0259529999999999"/>
    <s v="North"/>
    <n v="560.34482758620686"/>
    <n v="97900"/>
    <n v="0.23193556029376924"/>
    <s v="Above Estimate"/>
  </r>
  <r>
    <d v="2009-12-10T00:00:00"/>
    <x v="0"/>
    <x v="1"/>
    <n v="47040"/>
    <n v="256000"/>
    <x v="2"/>
    <x v="2"/>
    <x v="2"/>
    <n v="4"/>
    <n v="1811"/>
    <n v="1.0259529999999999"/>
    <s v="North"/>
    <n v="141.3583655438984"/>
    <n v="208960"/>
    <n v="4.4421768707482991"/>
    <s v="Above Estimate"/>
  </r>
  <r>
    <d v="2009-12-11T00:00:00"/>
    <x v="0"/>
    <x v="1"/>
    <n v="46340"/>
    <n v="113500"/>
    <x v="0"/>
    <x v="0"/>
    <x v="0"/>
    <n v="3"/>
    <n v="1044"/>
    <n v="1.0259529999999999"/>
    <s v="West"/>
    <n v="108.71647509578544"/>
    <n v="67160"/>
    <n v="1.4492878722485973"/>
    <s v="Above Estimate"/>
  </r>
  <r>
    <d v="2009-12-12T00:00:00"/>
    <x v="0"/>
    <x v="4"/>
    <n v="357140"/>
    <n v="539000"/>
    <x v="0"/>
    <x v="0"/>
    <x v="0"/>
    <n v="3"/>
    <n v="909"/>
    <n v="1.0259529999999999"/>
    <s v="North"/>
    <n v="592.95929592959294"/>
    <n v="181860"/>
    <n v="0.50921207369658961"/>
    <s v="Above Estimate"/>
  </r>
  <r>
    <d v="2009-12-13T00:00:00"/>
    <x v="0"/>
    <x v="3"/>
    <n v="2709770"/>
    <n v="5400000"/>
    <x v="0"/>
    <x v="0"/>
    <x v="0"/>
    <n v="3"/>
    <n v="1009"/>
    <n v="1.0259529999999999"/>
    <s v="North"/>
    <n v="5351.8334985133797"/>
    <n v="2690230"/>
    <n v="0.99278905589773303"/>
    <s v="Above Estimate"/>
  </r>
  <r>
    <d v="2009-12-14T00:00:00"/>
    <x v="0"/>
    <x v="4"/>
    <n v="1269520"/>
    <n v="2450000"/>
    <x v="0"/>
    <x v="0"/>
    <x v="0"/>
    <n v="2"/>
    <n v="969"/>
    <n v="1.0259529999999999"/>
    <s v="East"/>
    <n v="2528.3797729618163"/>
    <n v="1180480"/>
    <n v="0.92986325540361714"/>
    <s v="Above Estimate"/>
  </r>
  <r>
    <d v="2009-12-15T00:00:00"/>
    <x v="0"/>
    <x v="1"/>
    <n v="84700"/>
    <n v="240000"/>
    <x v="0"/>
    <x v="0"/>
    <x v="0"/>
    <n v="3"/>
    <n v="989"/>
    <n v="1.0259529999999999"/>
    <s v="South"/>
    <n v="242.66936299292215"/>
    <n v="155300"/>
    <n v="1.833530106257379"/>
    <s v="Above Estimate"/>
  </r>
  <r>
    <d v="2009-12-16T00:00:00"/>
    <x v="0"/>
    <x v="1"/>
    <n v="105981"/>
    <n v="199000"/>
    <x v="0"/>
    <x v="0"/>
    <x v="0"/>
    <n v="3"/>
    <n v="926"/>
    <n v="1.0259529999999999"/>
    <s v="East"/>
    <n v="214.90280777537797"/>
    <n v="93019"/>
    <n v="0.87769505854823038"/>
    <s v="Above Estimate"/>
  </r>
  <r>
    <d v="2009-12-17T00:00:00"/>
    <x v="0"/>
    <x v="2"/>
    <n v="226830"/>
    <n v="440000"/>
    <x v="0"/>
    <x v="0"/>
    <x v="0"/>
    <n v="3"/>
    <n v="1023"/>
    <n v="1.0259529999999999"/>
    <s v="North"/>
    <n v="430.10752688172045"/>
    <n v="213170"/>
    <n v="0.93977868888594984"/>
    <s v="Above Estimate"/>
  </r>
  <r>
    <d v="2009-12-18T00:00:00"/>
    <x v="0"/>
    <x v="1"/>
    <n v="113890"/>
    <n v="297000"/>
    <x v="2"/>
    <x v="2"/>
    <x v="2"/>
    <n v="4"/>
    <n v="2020"/>
    <n v="1.0259529999999999"/>
    <s v="North"/>
    <n v="147.02970297029702"/>
    <n v="183110"/>
    <n v="1.6077794362981825"/>
    <s v="Above Estimate"/>
  </r>
  <r>
    <d v="2009-12-19T00:00:00"/>
    <x v="0"/>
    <x v="4"/>
    <n v="447230"/>
    <n v="675000"/>
    <x v="0"/>
    <x v="0"/>
    <x v="0"/>
    <n v="2"/>
    <n v="1075"/>
    <n v="1.0259529999999999"/>
    <s v="East"/>
    <n v="627.90697674418607"/>
    <n v="227770"/>
    <n v="0.50929052165552402"/>
    <s v="Above Estimate"/>
  </r>
  <r>
    <d v="2009-12-20T00:00:00"/>
    <x v="0"/>
    <x v="3"/>
    <n v="537460"/>
    <n v="895000"/>
    <x v="0"/>
    <x v="0"/>
    <x v="0"/>
    <n v="3"/>
    <n v="1031"/>
    <n v="1.0259529999999999"/>
    <s v="South"/>
    <n v="868.08923375363725"/>
    <n v="357540"/>
    <n v="0.66524020392215233"/>
    <s v="Above Estimate"/>
  </r>
  <r>
    <d v="2009-12-21T00:00:00"/>
    <x v="0"/>
    <x v="1"/>
    <n v="169050"/>
    <n v="385000"/>
    <x v="1"/>
    <x v="1"/>
    <x v="1"/>
    <n v="4"/>
    <n v="1442"/>
    <n v="1.0259529999999999"/>
    <s v="West"/>
    <n v="266.99029126213594"/>
    <n v="215950"/>
    <n v="1.2774327122153208"/>
    <s v="Above Estimate"/>
  </r>
  <r>
    <d v="2009-12-22T00:00:00"/>
    <x v="0"/>
    <x v="4"/>
    <n v="447230"/>
    <n v="675000"/>
    <x v="0"/>
    <x v="0"/>
    <x v="0"/>
    <n v="3"/>
    <n v="987"/>
    <n v="1.0259529999999999"/>
    <s v="South"/>
    <n v="683.89057750759878"/>
    <n v="227770"/>
    <n v="0.50929052165552402"/>
    <s v="Above Estimate"/>
  </r>
  <r>
    <d v="2009-12-23T00:00:00"/>
    <x v="0"/>
    <x v="2"/>
    <n v="159390"/>
    <n v="409000"/>
    <x v="0"/>
    <x v="0"/>
    <x v="0"/>
    <n v="3"/>
    <n v="1078"/>
    <n v="1.0259529999999999"/>
    <s v="East"/>
    <n v="379.40630797773656"/>
    <n v="249610"/>
    <n v="1.5660330008156096"/>
    <s v="Above Estimate"/>
  </r>
  <r>
    <d v="2009-12-24T00:00:00"/>
    <x v="0"/>
    <x v="0"/>
    <n v="70770"/>
    <n v="140000"/>
    <x v="0"/>
    <x v="0"/>
    <x v="0"/>
    <n v="2"/>
    <n v="1012"/>
    <n v="1.0259529999999999"/>
    <s v="West"/>
    <n v="138.33992094861659"/>
    <n v="69230"/>
    <n v="0.97823936696340252"/>
    <s v="Above Estimate"/>
  </r>
  <r>
    <d v="2009-12-25T00:00:00"/>
    <x v="0"/>
    <x v="1"/>
    <n v="156240"/>
    <n v="260000"/>
    <x v="1"/>
    <x v="1"/>
    <x v="1"/>
    <n v="2"/>
    <n v="1324"/>
    <n v="1.0259529999999999"/>
    <s v="South"/>
    <n v="196.37462235649548"/>
    <n v="103760"/>
    <n v="0.66410650281618022"/>
    <s v="Above Estimate"/>
  </r>
  <r>
    <d v="2009-12-26T00:00:00"/>
    <x v="0"/>
    <x v="1"/>
    <n v="142800"/>
    <n v="330000"/>
    <x v="1"/>
    <x v="1"/>
    <x v="1"/>
    <n v="3"/>
    <n v="1232"/>
    <n v="1.0259529999999999"/>
    <s v="East"/>
    <n v="267.85714285714283"/>
    <n v="187200"/>
    <n v="1.3109243697478992"/>
    <s v="Above Estimate"/>
  </r>
  <r>
    <d v="2009-12-27T00:00:00"/>
    <x v="0"/>
    <x v="2"/>
    <n v="488740"/>
    <n v="718750"/>
    <x v="0"/>
    <x v="0"/>
    <x v="0"/>
    <n v="2"/>
    <n v="1090"/>
    <n v="1.0259529999999999"/>
    <s v="North"/>
    <n v="659.40366972477068"/>
    <n v="230010"/>
    <n v="0.47061832467160453"/>
    <s v="Above Estimate"/>
  </r>
  <r>
    <d v="2009-12-28T00:00:00"/>
    <x v="0"/>
    <x v="2"/>
    <n v="271950"/>
    <n v="520000"/>
    <x v="0"/>
    <x v="0"/>
    <x v="0"/>
    <n v="1"/>
    <n v="937"/>
    <n v="1.0259529999999999"/>
    <s v="East"/>
    <n v="554.96264674493068"/>
    <n v="248050"/>
    <n v="0.91211619783048359"/>
    <s v="Above Estimate"/>
  </r>
  <r>
    <d v="2009-12-29T00:00:00"/>
    <x v="0"/>
    <x v="4"/>
    <n v="344610"/>
    <n v="175000"/>
    <x v="0"/>
    <x v="0"/>
    <x v="0"/>
    <n v="2"/>
    <n v="900"/>
    <n v="1.0259529999999999"/>
    <s v="North"/>
    <n v="194.44444444444446"/>
    <n v="-169610"/>
    <n v="-0.49217956530570789"/>
    <s v="Below Estimate"/>
  </r>
  <r>
    <d v="2009-12-30T00:00:00"/>
    <x v="0"/>
    <x v="1"/>
    <n v="164220"/>
    <n v="272500"/>
    <x v="0"/>
    <x v="0"/>
    <x v="0"/>
    <n v="2"/>
    <n v="1085"/>
    <n v="1.0259529999999999"/>
    <s v="West"/>
    <n v="251.15207373271889"/>
    <n v="108280"/>
    <n v="0.65935939593228599"/>
    <s v="Above Estimate"/>
  </r>
  <r>
    <d v="2009-12-31T00:00:00"/>
    <x v="0"/>
    <x v="3"/>
    <n v="625800"/>
    <n v="1075000"/>
    <x v="0"/>
    <x v="0"/>
    <x v="0"/>
    <n v="1"/>
    <n v="902"/>
    <n v="1.0259529999999999"/>
    <s v="North"/>
    <n v="1191.7960088691796"/>
    <n v="449200"/>
    <n v="0.71780121444550971"/>
    <s v="Above Estimate"/>
  </r>
  <r>
    <d v="2010-01-01T00:00:00"/>
    <x v="0"/>
    <x v="1"/>
    <n v="185430"/>
    <n v="375000"/>
    <x v="0"/>
    <x v="0"/>
    <x v="0"/>
    <n v="1"/>
    <n v="1077"/>
    <n v="1.0259529999999999"/>
    <s v="North"/>
    <n v="348.18941504178275"/>
    <n v="189570"/>
    <n v="1.0223264843876396"/>
    <s v="Above Estimate"/>
  </r>
  <r>
    <d v="2010-01-02T00:00:00"/>
    <x v="0"/>
    <x v="4"/>
    <n v="367290"/>
    <n v="470000"/>
    <x v="0"/>
    <x v="0"/>
    <x v="0"/>
    <n v="2"/>
    <n v="945"/>
    <n v="1.0259529999999999"/>
    <s v="North"/>
    <n v="497.35449735449737"/>
    <n v="102710"/>
    <n v="0.27964278907675133"/>
    <s v="Above Estimate"/>
  </r>
  <r>
    <d v="2010-01-03T00:00:00"/>
    <x v="0"/>
    <x v="1"/>
    <n v="91491"/>
    <n v="260000"/>
    <x v="2"/>
    <x v="2"/>
    <x v="2"/>
    <n v="4"/>
    <n v="1871"/>
    <n v="1.0259529999999999"/>
    <s v="East"/>
    <n v="138.9631213254944"/>
    <n v="168509"/>
    <n v="1.8418095768982741"/>
    <s v="Above Estimate"/>
  </r>
  <r>
    <d v="2010-01-04T00:00:00"/>
    <x v="0"/>
    <x v="3"/>
    <n v="1257760"/>
    <n v="2615000"/>
    <x v="0"/>
    <x v="0"/>
    <x v="0"/>
    <n v="1"/>
    <n v="1079"/>
    <n v="1.0259529999999999"/>
    <s v="West"/>
    <n v="2423.5403151065802"/>
    <n v="1357240"/>
    <n v="1.0790929907136497"/>
    <s v="Above Estimate"/>
  </r>
  <r>
    <d v="2010-01-05T00:00:00"/>
    <x v="0"/>
    <x v="3"/>
    <n v="1017730"/>
    <n v="1950000"/>
    <x v="0"/>
    <x v="0"/>
    <x v="0"/>
    <n v="3"/>
    <n v="967"/>
    <n v="1.0259529999999999"/>
    <s v="West"/>
    <n v="2016.5460186142709"/>
    <n v="932270"/>
    <n v="0.9160288092126595"/>
    <s v="Above Estimate"/>
  </r>
  <r>
    <d v="2010-01-06T00:00:00"/>
    <x v="0"/>
    <x v="4"/>
    <n v="325920"/>
    <n v="370000"/>
    <x v="0"/>
    <x v="0"/>
    <x v="0"/>
    <n v="1"/>
    <n v="1094"/>
    <n v="1.0259529999999999"/>
    <s v="South"/>
    <n v="338.20840950639854"/>
    <n v="44080"/>
    <n v="0.13524791359842905"/>
    <s v="Above Estimate"/>
  </r>
  <r>
    <d v="2010-01-07T00:00:00"/>
    <x v="0"/>
    <x v="4"/>
    <n v="712880"/>
    <n v="1025000"/>
    <x v="0"/>
    <x v="0"/>
    <x v="0"/>
    <n v="1"/>
    <n v="906"/>
    <n v="1.0259529999999999"/>
    <s v="North"/>
    <n v="1131.346578366446"/>
    <n v="312120"/>
    <n v="0.43782964874873753"/>
    <s v="Above Estimate"/>
  </r>
  <r>
    <d v="2010-01-08T00:00:00"/>
    <x v="0"/>
    <x v="0"/>
    <n v="91980"/>
    <n v="270000"/>
    <x v="0"/>
    <x v="0"/>
    <x v="0"/>
    <n v="3"/>
    <n v="900"/>
    <n v="1.0259529999999999"/>
    <s v="South"/>
    <n v="300"/>
    <n v="178020"/>
    <n v="1.9354207436399218"/>
    <s v="Above Estimate"/>
  </r>
  <r>
    <d v="2010-01-09T00:00:00"/>
    <x v="0"/>
    <x v="1"/>
    <n v="137130"/>
    <n v="255000"/>
    <x v="1"/>
    <x v="1"/>
    <x v="1"/>
    <n v="3"/>
    <n v="1200"/>
    <n v="1.0259529999999999"/>
    <s v="West"/>
    <n v="212.5"/>
    <n v="117870"/>
    <n v="0.85954933274994527"/>
    <s v="Above Estimate"/>
  </r>
  <r>
    <d v="2010-01-10T00:00:00"/>
    <x v="0"/>
    <x v="1"/>
    <n v="108920"/>
    <n v="329000"/>
    <x v="2"/>
    <x v="2"/>
    <x v="2"/>
    <n v="6"/>
    <n v="1853"/>
    <n v="1.0259529999999999"/>
    <s v="South"/>
    <n v="177.54991905018889"/>
    <n v="220080"/>
    <n v="2.020565552699229"/>
    <s v="Above Estimate"/>
  </r>
  <r>
    <d v="2010-01-11T00:00:00"/>
    <x v="0"/>
    <x v="1"/>
    <n v="169750"/>
    <n v="270000"/>
    <x v="0"/>
    <x v="0"/>
    <x v="0"/>
    <n v="2"/>
    <n v="1084"/>
    <n v="1.0259529999999999"/>
    <s v="East"/>
    <n v="249.07749077490774"/>
    <n v="100250"/>
    <n v="0.59057437407952873"/>
    <s v="Above Estimate"/>
  </r>
  <r>
    <d v="2010-01-12T00:00:00"/>
    <x v="0"/>
    <x v="5"/>
    <n v="174800"/>
    <n v="275000"/>
    <x v="0"/>
    <x v="0"/>
    <x v="0"/>
    <n v="1"/>
    <n v="917"/>
    <n v="1.0259529999999999"/>
    <s v="South"/>
    <n v="299.89094874591058"/>
    <n v="100200"/>
    <n v="0.57322654462242562"/>
    <s v="Above Estimate"/>
  </r>
  <r>
    <d v="2010-01-13T00:00:00"/>
    <x v="0"/>
    <x v="4"/>
    <n v="802270"/>
    <n v="999000"/>
    <x v="0"/>
    <x v="0"/>
    <x v="0"/>
    <n v="2"/>
    <n v="1019"/>
    <n v="1.0259529999999999"/>
    <s v="East"/>
    <n v="980.37291462217866"/>
    <n v="196730"/>
    <n v="0.24521669762050183"/>
    <s v="Above Estimate"/>
  </r>
  <r>
    <d v="2010-01-14T00:00:00"/>
    <x v="0"/>
    <x v="4"/>
    <n v="365330"/>
    <n v="525000"/>
    <x v="0"/>
    <x v="0"/>
    <x v="0"/>
    <n v="2"/>
    <n v="1022"/>
    <n v="1.0259529999999999"/>
    <s v="North"/>
    <n v="513.69863013698625"/>
    <n v="159670"/>
    <n v="0.43705690745353515"/>
    <s v="Above Estimate"/>
  </r>
  <r>
    <d v="2010-01-15T00:00:00"/>
    <x v="0"/>
    <x v="1"/>
    <n v="147420"/>
    <n v="230000"/>
    <x v="0"/>
    <x v="0"/>
    <x v="0"/>
    <n v="3"/>
    <n v="1063"/>
    <n v="1.0259529999999999"/>
    <s v="North"/>
    <n v="216.36876763875824"/>
    <n v="82580"/>
    <n v="0.56016822683489353"/>
    <s v="Above Estimate"/>
  </r>
  <r>
    <d v="2010-01-16T00:00:00"/>
    <x v="0"/>
    <x v="4"/>
    <n v="1249080"/>
    <n v="1620000"/>
    <x v="0"/>
    <x v="0"/>
    <x v="0"/>
    <n v="2"/>
    <n v="975"/>
    <n v="1.0259529999999999"/>
    <s v="North"/>
    <n v="1661.5384615384614"/>
    <n v="370920"/>
    <n v="0.29695455855509656"/>
    <s v="Above Estimate"/>
  </r>
  <r>
    <d v="2010-01-17T00:00:00"/>
    <x v="0"/>
    <x v="2"/>
    <n v="300440"/>
    <n v="560000"/>
    <x v="0"/>
    <x v="0"/>
    <x v="0"/>
    <n v="2"/>
    <n v="971"/>
    <n v="1.0259529999999999"/>
    <s v="East"/>
    <n v="576.72502574665293"/>
    <n v="259560"/>
    <n v="0.86393289841565701"/>
    <s v="Above Estimate"/>
  </r>
  <r>
    <d v="2010-01-18T00:00:00"/>
    <x v="0"/>
    <x v="1"/>
    <n v="93031"/>
    <n v="294500"/>
    <x v="1"/>
    <x v="1"/>
    <x v="1"/>
    <n v="4"/>
    <n v="1219"/>
    <n v="1.0259529999999999"/>
    <s v="South"/>
    <n v="241.59146841673504"/>
    <n v="201469"/>
    <n v="2.1656114628457179"/>
    <s v="Above Estimate"/>
  </r>
  <r>
    <d v="2010-01-19T00:00:00"/>
    <x v="0"/>
    <x v="1"/>
    <n v="113541"/>
    <n v="198500"/>
    <x v="1"/>
    <x v="1"/>
    <x v="1"/>
    <n v="4"/>
    <n v="1313"/>
    <n v="1.0259529999999999"/>
    <s v="East"/>
    <n v="151.18050266565118"/>
    <n v="84959"/>
    <n v="0.74826714578874587"/>
    <s v="Above Estimate"/>
  </r>
  <r>
    <d v="2010-01-20T00:00:00"/>
    <x v="0"/>
    <x v="4"/>
    <n v="604380"/>
    <n v="947500"/>
    <x v="0"/>
    <x v="0"/>
    <x v="0"/>
    <n v="1"/>
    <n v="907"/>
    <n v="1.0259529999999999"/>
    <s v="South"/>
    <n v="1044.6527012127895"/>
    <n v="343120"/>
    <n v="0.56772229392104301"/>
    <s v="Above Estimate"/>
  </r>
  <r>
    <d v="2010-01-21T00:00:00"/>
    <x v="0"/>
    <x v="5"/>
    <n v="241100"/>
    <n v="354000"/>
    <x v="1"/>
    <x v="1"/>
    <x v="1"/>
    <n v="3"/>
    <n v="1211"/>
    <n v="1.0259529999999999"/>
    <s v="South"/>
    <n v="292.32039636663916"/>
    <n v="112900"/>
    <n v="0.4682704272086271"/>
    <s v="Above Estimate"/>
  </r>
  <r>
    <d v="2010-01-22T00:00:00"/>
    <x v="0"/>
    <x v="4"/>
    <n v="471170"/>
    <n v="747500"/>
    <x v="0"/>
    <x v="0"/>
    <x v="0"/>
    <n v="1"/>
    <n v="944"/>
    <n v="1.0259529999999999"/>
    <s v="West"/>
    <n v="791.84322033898309"/>
    <n v="276330"/>
    <n v="0.58647621877453993"/>
    <s v="Above Estimate"/>
  </r>
  <r>
    <d v="2010-01-23T00:00:00"/>
    <x v="0"/>
    <x v="1"/>
    <n v="116970"/>
    <n v="127000"/>
    <x v="1"/>
    <x v="1"/>
    <x v="1"/>
    <n v="2"/>
    <n v="1288"/>
    <n v="1.0259529999999999"/>
    <s v="South"/>
    <n v="98.602484472049696"/>
    <n v="10030"/>
    <n v="8.5748482516884675E-2"/>
    <s v="Above Estimate"/>
  </r>
  <r>
    <d v="2010-01-24T00:00:00"/>
    <x v="0"/>
    <x v="2"/>
    <n v="166180"/>
    <n v="310000"/>
    <x v="1"/>
    <x v="1"/>
    <x v="1"/>
    <n v="4"/>
    <n v="1269"/>
    <n v="1.0259529999999999"/>
    <s v="North"/>
    <n v="244.28684003152088"/>
    <n v="143820"/>
    <n v="0.8654471055482007"/>
    <s v="Above Estimate"/>
  </r>
  <r>
    <d v="2010-01-25T00:00:00"/>
    <x v="0"/>
    <x v="1"/>
    <n v="114520"/>
    <n v="230000"/>
    <x v="0"/>
    <x v="0"/>
    <x v="0"/>
    <n v="2"/>
    <n v="1001"/>
    <n v="1.0259529999999999"/>
    <s v="North"/>
    <n v="229.77022977022978"/>
    <n v="115480"/>
    <n v="1.008382815228781"/>
    <s v="Above Estimate"/>
  </r>
  <r>
    <d v="2010-01-26T00:00:00"/>
    <x v="0"/>
    <x v="4"/>
    <n v="1658230"/>
    <n v="2100000"/>
    <x v="0"/>
    <x v="0"/>
    <x v="0"/>
    <n v="3"/>
    <n v="1037"/>
    <n v="1.0259529999999999"/>
    <s v="West"/>
    <n v="2025.0723240115719"/>
    <n v="441770"/>
    <n v="0.26641057030689347"/>
    <s v="Above Estimate"/>
  </r>
  <r>
    <d v="2010-01-27T00:00:00"/>
    <x v="0"/>
    <x v="3"/>
    <n v="1773170"/>
    <n v="2650000"/>
    <x v="0"/>
    <x v="0"/>
    <x v="0"/>
    <n v="3"/>
    <n v="1087"/>
    <n v="1.0259529999999999"/>
    <s v="West"/>
    <n v="2437.9024839006438"/>
    <n v="876830"/>
    <n v="0.4944985534381926"/>
    <s v="Above Estimate"/>
  </r>
  <r>
    <d v="2010-01-28T00:00:00"/>
    <x v="0"/>
    <x v="3"/>
    <n v="564760"/>
    <n v="1230000"/>
    <x v="0"/>
    <x v="0"/>
    <x v="0"/>
    <n v="3"/>
    <n v="1002"/>
    <n v="1.0259529999999999"/>
    <s v="North"/>
    <n v="1227.5449101796407"/>
    <n v="665240"/>
    <n v="1.1779162830228769"/>
    <s v="Above Estimate"/>
  </r>
  <r>
    <d v="2010-01-29T00:00:00"/>
    <x v="0"/>
    <x v="1"/>
    <n v="99700"/>
    <n v="220000"/>
    <x v="0"/>
    <x v="0"/>
    <x v="0"/>
    <n v="1"/>
    <n v="937"/>
    <n v="1.0259529999999999"/>
    <s v="North"/>
    <n v="234.79188900747064"/>
    <n v="120300"/>
    <n v="1.2066198595787363"/>
    <s v="Above Estimate"/>
  </r>
  <r>
    <d v="2010-01-30T00:00:00"/>
    <x v="0"/>
    <x v="1"/>
    <n v="120850"/>
    <n v="384000"/>
    <x v="2"/>
    <x v="2"/>
    <x v="2"/>
    <n v="4"/>
    <n v="1854"/>
    <n v="1.0259529999999999"/>
    <s v="West"/>
    <n v="207.11974110032364"/>
    <n v="263150"/>
    <n v="2.1774927596193629"/>
    <s v="Above Estimate"/>
  </r>
  <r>
    <d v="2010-01-31T00:00:00"/>
    <x v="0"/>
    <x v="2"/>
    <n v="187880"/>
    <n v="310000"/>
    <x v="0"/>
    <x v="0"/>
    <x v="0"/>
    <n v="3"/>
    <n v="984"/>
    <n v="1.0259529999999999"/>
    <s v="West"/>
    <n v="315.04065040650408"/>
    <n v="122120"/>
    <n v="0.64998935490738774"/>
    <s v="Above Estimate"/>
  </r>
  <r>
    <d v="2010-02-01T00:00:00"/>
    <x v="0"/>
    <x v="1"/>
    <n v="174670"/>
    <n v="304100"/>
    <x v="0"/>
    <x v="0"/>
    <x v="0"/>
    <n v="2"/>
    <n v="933"/>
    <n v="1.0259529999999999"/>
    <s v="North"/>
    <n v="325.93783494105037"/>
    <n v="129430"/>
    <n v="0.7409973092116563"/>
    <s v="Above Estimate"/>
  </r>
  <r>
    <d v="2010-02-02T00:00:00"/>
    <x v="0"/>
    <x v="2"/>
    <n v="334880"/>
    <n v="675000"/>
    <x v="0"/>
    <x v="0"/>
    <x v="0"/>
    <n v="3"/>
    <n v="1093"/>
    <n v="1.0259529999999999"/>
    <s v="North"/>
    <n v="617.56633119853609"/>
    <n v="340120"/>
    <n v="1.0156473960821788"/>
    <s v="Above Estimate"/>
  </r>
  <r>
    <d v="2010-02-03T00:00:00"/>
    <x v="0"/>
    <x v="4"/>
    <n v="870030"/>
    <n v="1414500"/>
    <x v="0"/>
    <x v="0"/>
    <x v="0"/>
    <n v="3"/>
    <n v="938"/>
    <n v="1.0259529999999999"/>
    <s v="South"/>
    <n v="1507.9957356076759"/>
    <n v="544470"/>
    <n v="0.62580600668942454"/>
    <s v="Above Estimate"/>
  </r>
  <r>
    <d v="2010-02-04T00:00:00"/>
    <x v="0"/>
    <x v="4"/>
    <n v="410060"/>
    <n v="595000"/>
    <x v="0"/>
    <x v="0"/>
    <x v="0"/>
    <n v="3"/>
    <n v="1097"/>
    <n v="1.0259529999999999"/>
    <s v="West"/>
    <n v="542.38833181403834"/>
    <n v="184940"/>
    <n v="0.4510071696824855"/>
    <s v="Above Estimate"/>
  </r>
  <r>
    <d v="2010-02-05T00:00:00"/>
    <x v="0"/>
    <x v="5"/>
    <n v="249900"/>
    <n v="356000"/>
    <x v="0"/>
    <x v="0"/>
    <x v="0"/>
    <n v="3"/>
    <n v="1083"/>
    <n v="1.0259529999999999"/>
    <s v="South"/>
    <n v="328.71652816251157"/>
    <n v="106100"/>
    <n v="0.42456982793117248"/>
    <s v="Above Estimate"/>
  </r>
  <r>
    <d v="2010-02-06T00:00:00"/>
    <x v="0"/>
    <x v="5"/>
    <n v="188100"/>
    <n v="300000"/>
    <x v="0"/>
    <x v="0"/>
    <x v="0"/>
    <n v="2"/>
    <n v="923"/>
    <n v="1.0259529999999999"/>
    <s v="East"/>
    <n v="325.02708559046584"/>
    <n v="111900"/>
    <n v="0.59489633173843703"/>
    <s v="Above Estimate"/>
  </r>
  <r>
    <d v="2010-02-07T00:00:00"/>
    <x v="0"/>
    <x v="1"/>
    <n v="101700"/>
    <n v="174900"/>
    <x v="0"/>
    <x v="0"/>
    <x v="0"/>
    <n v="1"/>
    <n v="968"/>
    <n v="1.0259529999999999"/>
    <s v="West"/>
    <n v="180.68181818181819"/>
    <n v="73200"/>
    <n v="0.71976401179941008"/>
    <s v="Above Estimate"/>
  </r>
  <r>
    <d v="2010-02-08T00:00:00"/>
    <x v="0"/>
    <x v="5"/>
    <n v="256200"/>
    <n v="410000"/>
    <x v="2"/>
    <x v="2"/>
    <x v="2"/>
    <n v="5"/>
    <n v="2041"/>
    <n v="1.0259529999999999"/>
    <s v="East"/>
    <n v="200.88192062714356"/>
    <n v="153800"/>
    <n v="0.60031225604996097"/>
    <s v="Above Estimate"/>
  </r>
  <r>
    <d v="2010-02-09T00:00:00"/>
    <x v="0"/>
    <x v="4"/>
    <n v="631820"/>
    <n v="925000"/>
    <x v="0"/>
    <x v="0"/>
    <x v="0"/>
    <n v="3"/>
    <n v="1079"/>
    <n v="1.0259529999999999"/>
    <s v="West"/>
    <n v="857.27525486561626"/>
    <n v="293180"/>
    <n v="0.46402456395808933"/>
    <s v="Above Estimate"/>
  </r>
  <r>
    <d v="2010-02-10T00:00:00"/>
    <x v="0"/>
    <x v="2"/>
    <n v="297150"/>
    <n v="550000"/>
    <x v="0"/>
    <x v="0"/>
    <x v="0"/>
    <n v="2"/>
    <n v="1091"/>
    <n v="1.0259529999999999"/>
    <s v="South"/>
    <n v="504.12465627864344"/>
    <n v="252850"/>
    <n v="0.850917045263335"/>
    <s v="Above Estimate"/>
  </r>
  <r>
    <d v="2010-02-11T00:00:00"/>
    <x v="0"/>
    <x v="4"/>
    <n v="500570"/>
    <n v="980500"/>
    <x v="0"/>
    <x v="0"/>
    <x v="0"/>
    <n v="1"/>
    <n v="1067"/>
    <n v="1.0259529999999999"/>
    <s v="North"/>
    <n v="918.93158388003746"/>
    <n v="479930"/>
    <n v="0.95876700561360051"/>
    <s v="Above Estimate"/>
  </r>
  <r>
    <d v="2010-02-12T00:00:00"/>
    <x v="0"/>
    <x v="3"/>
    <n v="1116500"/>
    <n v="375000"/>
    <x v="0"/>
    <x v="0"/>
    <x v="0"/>
    <n v="1"/>
    <n v="1059"/>
    <n v="1.0259529999999999"/>
    <s v="East"/>
    <n v="354.10764872521247"/>
    <n v="-741500"/>
    <n v="-0.66412897447380204"/>
    <s v="Below Estimate"/>
  </r>
  <r>
    <d v="2010-02-13T00:00:00"/>
    <x v="0"/>
    <x v="4"/>
    <n v="309750"/>
    <n v="200000"/>
    <x v="0"/>
    <x v="0"/>
    <x v="0"/>
    <n v="1"/>
    <n v="1061"/>
    <n v="1.0259529999999999"/>
    <s v="South"/>
    <n v="188.50141376060321"/>
    <n v="-109750"/>
    <n v="-0.35431799838579497"/>
    <s v="Below Estimate"/>
  </r>
  <r>
    <d v="2010-02-14T00:00:00"/>
    <x v="0"/>
    <x v="5"/>
    <n v="186900"/>
    <n v="290450"/>
    <x v="0"/>
    <x v="0"/>
    <x v="0"/>
    <n v="2"/>
    <n v="1010"/>
    <n v="1.0259529999999999"/>
    <s v="East"/>
    <n v="287.57425742574259"/>
    <n v="103550"/>
    <n v="0.55403959336543607"/>
    <s v="Above Estimate"/>
  </r>
  <r>
    <d v="2010-02-15T00:00:00"/>
    <x v="0"/>
    <x v="1"/>
    <n v="137060"/>
    <n v="268500"/>
    <x v="0"/>
    <x v="0"/>
    <x v="0"/>
    <n v="2"/>
    <n v="997"/>
    <n v="1.0259529999999999"/>
    <s v="East"/>
    <n v="269.30792377131394"/>
    <n v="131440"/>
    <n v="0.95899606011965566"/>
    <s v="Above Estimate"/>
  </r>
  <r>
    <d v="2010-02-16T00:00:00"/>
    <x v="0"/>
    <x v="1"/>
    <n v="115080"/>
    <n v="125000"/>
    <x v="0"/>
    <x v="0"/>
    <x v="0"/>
    <n v="2"/>
    <n v="992"/>
    <n v="1.0259529999999999"/>
    <s v="North"/>
    <n v="126.00806451612904"/>
    <n v="9920"/>
    <n v="8.62009037191519E-2"/>
    <s v="Above Estimate"/>
  </r>
  <r>
    <d v="2010-02-17T00:00:00"/>
    <x v="0"/>
    <x v="4"/>
    <n v="903420"/>
    <n v="2100000"/>
    <x v="0"/>
    <x v="0"/>
    <x v="0"/>
    <n v="1"/>
    <n v="1057"/>
    <n v="1.0259529999999999"/>
    <s v="South"/>
    <n v="1986.7549668874171"/>
    <n v="1196580"/>
    <n v="1.3245002324500232"/>
    <s v="Above Estimate"/>
  </r>
  <r>
    <d v="2010-02-18T00:00:00"/>
    <x v="0"/>
    <x v="3"/>
    <n v="477120"/>
    <n v="662000"/>
    <x v="1"/>
    <x v="1"/>
    <x v="1"/>
    <n v="4"/>
    <n v="1400"/>
    <n v="1.0259529999999999"/>
    <s v="North"/>
    <n v="472.85714285714283"/>
    <n v="184880"/>
    <n v="0.3874916163648558"/>
    <s v="Above Estimate"/>
  </r>
  <r>
    <d v="2010-02-19T00:00:00"/>
    <x v="0"/>
    <x v="3"/>
    <n v="626780"/>
    <n v="827000"/>
    <x v="0"/>
    <x v="0"/>
    <x v="0"/>
    <n v="2"/>
    <n v="933"/>
    <n v="1.0259529999999999"/>
    <s v="North"/>
    <n v="886.38799571275456"/>
    <n v="200220"/>
    <n v="0.31944222853313764"/>
    <s v="Above Estimate"/>
  </r>
  <r>
    <d v="2010-02-20T00:00:00"/>
    <x v="0"/>
    <x v="3"/>
    <n v="1680700"/>
    <n v="2495000"/>
    <x v="0"/>
    <x v="0"/>
    <x v="0"/>
    <n v="3"/>
    <n v="1050"/>
    <n v="1.0259529999999999"/>
    <s v="South"/>
    <n v="2376.1904761904761"/>
    <n v="814300"/>
    <n v="0.48450050574165526"/>
    <s v="Above Estimate"/>
  </r>
  <r>
    <d v="2010-02-21T00:00:00"/>
    <x v="0"/>
    <x v="2"/>
    <n v="274260"/>
    <n v="515000"/>
    <x v="0"/>
    <x v="0"/>
    <x v="0"/>
    <n v="2"/>
    <n v="1059"/>
    <n v="1.0259529999999999"/>
    <s v="East"/>
    <n v="486.3078375826251"/>
    <n v="240740"/>
    <n v="0.8777802085612193"/>
    <s v="Above Estimate"/>
  </r>
  <r>
    <d v="2010-02-22T00:00:00"/>
    <x v="0"/>
    <x v="2"/>
    <n v="344050"/>
    <n v="725000"/>
    <x v="0"/>
    <x v="0"/>
    <x v="0"/>
    <n v="3"/>
    <n v="977"/>
    <n v="1.0259529999999999"/>
    <s v="West"/>
    <n v="742.06755373592625"/>
    <n v="380950"/>
    <n v="1.1072518529283535"/>
    <s v="Above Estimate"/>
  </r>
  <r>
    <d v="2010-02-23T00:00:00"/>
    <x v="0"/>
    <x v="2"/>
    <n v="446530"/>
    <n v="977000"/>
    <x v="0"/>
    <x v="0"/>
    <x v="0"/>
    <n v="1"/>
    <n v="903"/>
    <n v="1.0259529999999999"/>
    <s v="West"/>
    <n v="1081.9490586932448"/>
    <n v="530470"/>
    <n v="1.1879828902873266"/>
    <s v="Above Estimate"/>
  </r>
  <r>
    <d v="2010-02-24T00:00:00"/>
    <x v="0"/>
    <x v="5"/>
    <n v="393900"/>
    <n v="765000"/>
    <x v="0"/>
    <x v="0"/>
    <x v="0"/>
    <n v="2"/>
    <n v="912"/>
    <n v="1.0259529999999999"/>
    <s v="South"/>
    <n v="838.81578947368416"/>
    <n v="371100"/>
    <n v="0.94211728865194211"/>
    <s v="Above Estimate"/>
  </r>
  <r>
    <d v="2010-02-25T00:00:00"/>
    <x v="0"/>
    <x v="1"/>
    <n v="97440"/>
    <n v="174900"/>
    <x v="0"/>
    <x v="0"/>
    <x v="0"/>
    <n v="3"/>
    <n v="956"/>
    <n v="1.0259529999999999"/>
    <s v="West"/>
    <n v="182.94979079497907"/>
    <n v="77460"/>
    <n v="0.79495073891625612"/>
    <s v="Above Estimate"/>
  </r>
  <r>
    <d v="2010-02-26T00:00:00"/>
    <x v="0"/>
    <x v="4"/>
    <n v="419020"/>
    <n v="665000"/>
    <x v="0"/>
    <x v="0"/>
    <x v="0"/>
    <n v="1"/>
    <n v="1030"/>
    <n v="1.0259529999999999"/>
    <s v="West"/>
    <n v="645.63106796116506"/>
    <n v="245980"/>
    <n v="0.58703641830938857"/>
    <s v="Above Estimate"/>
  </r>
  <r>
    <d v="2010-02-27T00:00:00"/>
    <x v="0"/>
    <x v="3"/>
    <n v="1966300"/>
    <n v="2750000"/>
    <x v="0"/>
    <x v="0"/>
    <x v="0"/>
    <n v="1"/>
    <n v="1050"/>
    <n v="1.0259529999999999"/>
    <s v="East"/>
    <n v="2619.0476190476193"/>
    <n v="783700"/>
    <n v="0.39856583430809134"/>
    <s v="Above Estimate"/>
  </r>
  <r>
    <d v="2010-02-28T00:00:00"/>
    <x v="0"/>
    <x v="2"/>
    <n v="0"/>
    <n v="1200000"/>
    <x v="0"/>
    <x v="0"/>
    <x v="0"/>
    <n v="2"/>
    <n v="1044"/>
    <n v="1.0259529999999999"/>
    <s v="East"/>
    <n v="1149.4252873563219"/>
    <s v=""/>
    <s v=""/>
    <s v="No Estimate"/>
  </r>
  <r>
    <d v="2010-03-01T00:00:00"/>
    <x v="0"/>
    <x v="1"/>
    <n v="110180"/>
    <n v="203000"/>
    <x v="0"/>
    <x v="0"/>
    <x v="0"/>
    <n v="2"/>
    <n v="977"/>
    <n v="1.0259529999999999"/>
    <s v="East"/>
    <n v="207.77891504605935"/>
    <n v="92820"/>
    <n v="0.84243964421855144"/>
    <s v="Above Estimate"/>
  </r>
  <r>
    <d v="2010-03-02T00:00:00"/>
    <x v="0"/>
    <x v="1"/>
    <n v="135870"/>
    <n v="252000"/>
    <x v="0"/>
    <x v="0"/>
    <x v="0"/>
    <n v="1"/>
    <n v="960"/>
    <n v="1.0259529999999999"/>
    <s v="South"/>
    <n v="262.5"/>
    <n v="116130"/>
    <n v="0.85471406491499224"/>
    <s v="Above Estimate"/>
  </r>
  <r>
    <d v="2010-03-03T00:00:00"/>
    <x v="0"/>
    <x v="5"/>
    <n v="309400"/>
    <n v="533000"/>
    <x v="0"/>
    <x v="0"/>
    <x v="0"/>
    <n v="2"/>
    <n v="948"/>
    <n v="1.0259529999999999"/>
    <s v="South"/>
    <n v="562.23628691983117"/>
    <n v="223600"/>
    <n v="0.72268907563025209"/>
    <s v="Above Estimate"/>
  </r>
  <r>
    <d v="2010-03-04T00:00:00"/>
    <x v="0"/>
    <x v="5"/>
    <n v="135600"/>
    <n v="224000"/>
    <x v="0"/>
    <x v="0"/>
    <x v="0"/>
    <n v="1"/>
    <n v="1009"/>
    <n v="1.0259529999999999"/>
    <s v="East"/>
    <n v="222.001982160555"/>
    <n v="88400"/>
    <n v="0.65191740412979349"/>
    <s v="Above Estimate"/>
  </r>
  <r>
    <d v="2010-03-05T00:00:00"/>
    <x v="0"/>
    <x v="5"/>
    <n v="213700"/>
    <n v="348000"/>
    <x v="0"/>
    <x v="0"/>
    <x v="0"/>
    <n v="3"/>
    <n v="935"/>
    <n v="1.0259529999999999"/>
    <s v="North"/>
    <n v="372.19251336898395"/>
    <n v="134300"/>
    <n v="0.62845109967243795"/>
    <s v="Above Estimate"/>
  </r>
  <r>
    <d v="2010-03-06T00:00:00"/>
    <x v="0"/>
    <x v="1"/>
    <n v="76020"/>
    <n v="185000"/>
    <x v="0"/>
    <x v="0"/>
    <x v="0"/>
    <n v="3"/>
    <n v="925"/>
    <n v="1.0259529999999999"/>
    <s v="West"/>
    <n v="200"/>
    <n v="108980"/>
    <n v="1.4335701131281242"/>
    <s v="Above Estimate"/>
  </r>
  <r>
    <d v="2010-03-07T00:00:00"/>
    <x v="0"/>
    <x v="1"/>
    <n v="76580"/>
    <n v="42500"/>
    <x v="1"/>
    <x v="1"/>
    <x v="1"/>
    <n v="4"/>
    <n v="1252"/>
    <n v="1.0259529999999999"/>
    <s v="North"/>
    <n v="33.945686900958464"/>
    <n v="-34080"/>
    <n v="-0.44502481065552363"/>
    <s v="Below Estimate"/>
  </r>
  <r>
    <d v="2010-03-08T00:00:00"/>
    <x v="0"/>
    <x v="4"/>
    <n v="322490"/>
    <n v="425000"/>
    <x v="0"/>
    <x v="0"/>
    <x v="0"/>
    <n v="3"/>
    <n v="990"/>
    <n v="1.0259529999999999"/>
    <s v="East"/>
    <n v="429.29292929292927"/>
    <n v="102510"/>
    <n v="0.31787032156035844"/>
    <s v="Above Estimate"/>
  </r>
  <r>
    <d v="2010-03-09T00:00:00"/>
    <x v="0"/>
    <x v="2"/>
    <n v="1433880"/>
    <n v="3150000"/>
    <x v="0"/>
    <x v="0"/>
    <x v="0"/>
    <n v="2"/>
    <n v="1069"/>
    <n v="1.0259529999999999"/>
    <s v="South"/>
    <n v="2946.6791393826006"/>
    <n v="1716120"/>
    <n v="1.1968365553602811"/>
    <s v="Above Estimate"/>
  </r>
  <r>
    <d v="2010-03-10T00:00:00"/>
    <x v="0"/>
    <x v="3"/>
    <n v="5225360"/>
    <n v="8000000"/>
    <x v="0"/>
    <x v="0"/>
    <x v="0"/>
    <n v="3"/>
    <n v="913"/>
    <n v="1.0259529999999999"/>
    <s v="North"/>
    <n v="8762.3220153340644"/>
    <n v="2774640"/>
    <n v="0.53099499364637082"/>
    <s v="Above Estimate"/>
  </r>
  <r>
    <d v="2010-03-11T00:00:00"/>
    <x v="0"/>
    <x v="1"/>
    <n v="89130"/>
    <n v="64000"/>
    <x v="1"/>
    <x v="1"/>
    <x v="1"/>
    <n v="3"/>
    <n v="1498"/>
    <n v="1.0259529999999999"/>
    <s v="South"/>
    <n v="42.723631508678238"/>
    <n v="-25130"/>
    <n v="-0.2819477168181308"/>
    <s v="Below Estimate"/>
  </r>
  <r>
    <d v="2010-03-12T00:00:00"/>
    <x v="0"/>
    <x v="5"/>
    <n v="188900"/>
    <n v="289000"/>
    <x v="0"/>
    <x v="0"/>
    <x v="0"/>
    <n v="1"/>
    <n v="972"/>
    <n v="1.0259529999999999"/>
    <s v="West"/>
    <n v="297.32510288065845"/>
    <n v="100100"/>
    <n v="0.52991000529380627"/>
    <s v="Above Estimate"/>
  </r>
  <r>
    <d v="2010-03-13T00:00:00"/>
    <x v="0"/>
    <x v="4"/>
    <n v="360150"/>
    <n v="400000"/>
    <x v="0"/>
    <x v="0"/>
    <x v="0"/>
    <n v="2"/>
    <n v="974"/>
    <n v="1.0259529999999999"/>
    <s v="South"/>
    <n v="410.6776180698152"/>
    <n v="39850"/>
    <n v="0.11064834096904068"/>
    <s v="Above Estimate"/>
  </r>
  <r>
    <d v="2010-03-14T00:00:00"/>
    <x v="0"/>
    <x v="5"/>
    <n v="223400"/>
    <n v="273000"/>
    <x v="0"/>
    <x v="0"/>
    <x v="0"/>
    <n v="2"/>
    <n v="1053"/>
    <n v="1.0259529999999999"/>
    <s v="South"/>
    <n v="259.25925925925924"/>
    <n v="49600"/>
    <n v="0.22202327663384064"/>
    <s v="Above Estimate"/>
  </r>
  <r>
    <d v="2010-03-15T00:00:00"/>
    <x v="0"/>
    <x v="3"/>
    <n v="525770"/>
    <n v="875000"/>
    <x v="0"/>
    <x v="0"/>
    <x v="0"/>
    <n v="2"/>
    <n v="1041"/>
    <n v="1.0259529999999999"/>
    <s v="South"/>
    <n v="840.53794428434196"/>
    <n v="349230"/>
    <n v="0.66422580215683669"/>
    <s v="Above Estimate"/>
  </r>
  <r>
    <d v="2010-03-16T00:00:00"/>
    <x v="0"/>
    <x v="1"/>
    <n v="198910"/>
    <n v="246000"/>
    <x v="1"/>
    <x v="1"/>
    <x v="1"/>
    <n v="2"/>
    <n v="1297"/>
    <n v="1.0259529999999999"/>
    <s v="East"/>
    <n v="189.66846569005398"/>
    <n v="47090"/>
    <n v="0.2367402342768086"/>
    <s v="Above Estimate"/>
  </r>
  <r>
    <d v="2010-03-17T00:00:00"/>
    <x v="0"/>
    <x v="1"/>
    <n v="125230"/>
    <n v="217000"/>
    <x v="0"/>
    <x v="0"/>
    <x v="0"/>
    <n v="3"/>
    <n v="971"/>
    <n v="1.0259529999999999"/>
    <s v="South"/>
    <n v="223.48094747682802"/>
    <n v="91770"/>
    <n v="0.73281162660704302"/>
    <s v="Above Estimate"/>
  </r>
  <r>
    <d v="2010-03-18T00:00:00"/>
    <x v="0"/>
    <x v="2"/>
    <n v="402150"/>
    <n v="1075000"/>
    <x v="0"/>
    <x v="0"/>
    <x v="0"/>
    <n v="1"/>
    <n v="953"/>
    <n v="1.0259529999999999"/>
    <s v="West"/>
    <n v="1128.0167890870935"/>
    <n v="672850"/>
    <n v="1.6731319159517593"/>
    <s v="Above Estimate"/>
  </r>
  <r>
    <d v="2010-03-19T00:00:00"/>
    <x v="0"/>
    <x v="1"/>
    <n v="128100"/>
    <n v="295000"/>
    <x v="0"/>
    <x v="0"/>
    <x v="0"/>
    <n v="2"/>
    <n v="977"/>
    <n v="1.0259529999999999"/>
    <s v="South"/>
    <n v="301.94472876151485"/>
    <n v="166900"/>
    <n v="1.3028883684621388"/>
    <s v="Above Estimate"/>
  </r>
  <r>
    <d v="2010-03-20T00:00:00"/>
    <x v="0"/>
    <x v="5"/>
    <n v="255800"/>
    <n v="390000"/>
    <x v="0"/>
    <x v="0"/>
    <x v="0"/>
    <n v="3"/>
    <n v="1069"/>
    <n v="1.0259529999999999"/>
    <s v="North"/>
    <n v="364.82694106641719"/>
    <n v="134200"/>
    <n v="0.52462861610633305"/>
    <s v="Above Estimate"/>
  </r>
  <r>
    <d v="2010-03-21T00:00:00"/>
    <x v="0"/>
    <x v="4"/>
    <n v="341740"/>
    <n v="450000"/>
    <x v="0"/>
    <x v="0"/>
    <x v="0"/>
    <n v="1"/>
    <n v="966"/>
    <n v="1.0259529999999999"/>
    <s v="South"/>
    <n v="465.83850931677017"/>
    <n v="108260"/>
    <n v="0.3167905425177035"/>
    <s v="Above Estimate"/>
  </r>
  <r>
    <d v="2010-03-22T00:00:00"/>
    <x v="0"/>
    <x v="1"/>
    <n v="138680"/>
    <n v="282000"/>
    <x v="0"/>
    <x v="0"/>
    <x v="0"/>
    <n v="1"/>
    <n v="1077"/>
    <n v="1.0259529999999999"/>
    <s v="South"/>
    <n v="261.8384401114206"/>
    <n v="143320"/>
    <n v="1.0334583213152582"/>
    <s v="Above Estimate"/>
  </r>
  <r>
    <d v="2010-03-23T00:00:00"/>
    <x v="0"/>
    <x v="2"/>
    <n v="245000"/>
    <n v="487000"/>
    <x v="1"/>
    <x v="1"/>
    <x v="1"/>
    <n v="3"/>
    <n v="1373"/>
    <n v="1.0259529999999999"/>
    <s v="North"/>
    <n v="354.69774217042971"/>
    <n v="242000"/>
    <n v="0.98775510204081629"/>
    <s v="Above Estimate"/>
  </r>
  <r>
    <d v="2010-03-24T00:00:00"/>
    <x v="0"/>
    <x v="1"/>
    <n v="97730"/>
    <n v="174000"/>
    <x v="1"/>
    <x v="1"/>
    <x v="1"/>
    <n v="4"/>
    <n v="1264"/>
    <n v="1.0259529999999999"/>
    <s v="East"/>
    <n v="137.65822784810126"/>
    <n v="76270"/>
    <n v="0.78041543026706228"/>
    <s v="Above Estimate"/>
  </r>
  <r>
    <d v="2010-03-25T00:00:00"/>
    <x v="0"/>
    <x v="5"/>
    <n v="273300"/>
    <n v="400000"/>
    <x v="0"/>
    <x v="0"/>
    <x v="0"/>
    <n v="2"/>
    <n v="1025"/>
    <n v="1.0259529999999999"/>
    <s v="East"/>
    <n v="390.2439024390244"/>
    <n v="126700"/>
    <n v="0.46359312111233075"/>
    <s v="Above Estimate"/>
  </r>
  <r>
    <d v="2010-03-26T00:00:00"/>
    <x v="0"/>
    <x v="1"/>
    <n v="93660"/>
    <n v="60150"/>
    <x v="1"/>
    <x v="1"/>
    <x v="1"/>
    <n v="4"/>
    <n v="1393"/>
    <n v="1.0259529999999999"/>
    <s v="North"/>
    <n v="43.180186647523328"/>
    <n v="-33510"/>
    <n v="-0.3577834721332479"/>
    <s v="Below Estimate"/>
  </r>
  <r>
    <d v="2010-03-27T00:00:00"/>
    <x v="0"/>
    <x v="2"/>
    <n v="409080"/>
    <n v="500000"/>
    <x v="0"/>
    <x v="0"/>
    <x v="0"/>
    <n v="1"/>
    <n v="912"/>
    <n v="1.0259529999999999"/>
    <s v="North"/>
    <n v="548.24561403508767"/>
    <n v="90920"/>
    <n v="0.22225481568397379"/>
    <s v="Above Estimate"/>
  </r>
  <r>
    <d v="2010-03-28T00:00:00"/>
    <x v="0"/>
    <x v="1"/>
    <n v="97240"/>
    <n v="258000"/>
    <x v="0"/>
    <x v="0"/>
    <x v="0"/>
    <n v="3"/>
    <n v="967"/>
    <n v="1.0259529999999999"/>
    <s v="East"/>
    <n v="266.80455015511893"/>
    <n v="160760"/>
    <n v="1.6532291238173591"/>
    <s v="Above Estimate"/>
  </r>
  <r>
    <d v="2010-03-29T00:00:00"/>
    <x v="0"/>
    <x v="5"/>
    <n v="182600"/>
    <n v="274000"/>
    <x v="0"/>
    <x v="0"/>
    <x v="0"/>
    <n v="2"/>
    <n v="922"/>
    <n v="1.0259529999999999"/>
    <s v="East"/>
    <n v="297.18004338394792"/>
    <n v="91400"/>
    <n v="0.5005476451259584"/>
    <s v="Above Estimate"/>
  </r>
  <r>
    <d v="2010-03-30T00:00:00"/>
    <x v="0"/>
    <x v="1"/>
    <n v="80500"/>
    <n v="150000"/>
    <x v="0"/>
    <x v="0"/>
    <x v="0"/>
    <n v="2"/>
    <n v="1043"/>
    <n v="1.0259529999999999"/>
    <s v="South"/>
    <n v="143.81591562799616"/>
    <n v="69500"/>
    <n v="0.86335403726708071"/>
    <s v="Above Estimate"/>
  </r>
  <r>
    <d v="2010-03-31T00:00:00"/>
    <x v="0"/>
    <x v="1"/>
    <n v="89170"/>
    <n v="167000"/>
    <x v="0"/>
    <x v="0"/>
    <x v="0"/>
    <n v="2"/>
    <n v="925"/>
    <n v="1.0259529999999999"/>
    <s v="West"/>
    <n v="180.54054054054055"/>
    <n v="77830"/>
    <n v="0.87282718403050352"/>
    <s v="Above Estimate"/>
  </r>
  <r>
    <d v="2010-04-01T00:00:00"/>
    <x v="0"/>
    <x v="5"/>
    <n v="356200"/>
    <n v="207500"/>
    <x v="0"/>
    <x v="0"/>
    <x v="0"/>
    <n v="1"/>
    <n v="1031"/>
    <n v="1.0259529999999999"/>
    <s v="East"/>
    <n v="201.26091173617846"/>
    <n v="-148700"/>
    <n v="-0.41746209994385175"/>
    <s v="Below Estimate"/>
  </r>
  <r>
    <d v="2010-04-02T00:00:00"/>
    <x v="0"/>
    <x v="5"/>
    <n v="631800"/>
    <n v="1372500"/>
    <x v="0"/>
    <x v="0"/>
    <x v="0"/>
    <n v="3"/>
    <n v="964"/>
    <n v="1.0259529999999999"/>
    <s v="West"/>
    <n v="1423.7551867219918"/>
    <n v="740700"/>
    <n v="1.1723646723646723"/>
    <s v="Above Estimate"/>
  </r>
  <r>
    <d v="2010-04-03T00:00:00"/>
    <x v="0"/>
    <x v="1"/>
    <n v="152300"/>
    <n v="47000"/>
    <x v="1"/>
    <x v="1"/>
    <x v="1"/>
    <n v="4"/>
    <n v="1478"/>
    <n v="1.0259529999999999"/>
    <s v="South"/>
    <n v="31.799729364005412"/>
    <n v="-105300"/>
    <n v="-0.6913985554826001"/>
    <s v="Below Estimate"/>
  </r>
  <r>
    <d v="2010-04-04T00:00:00"/>
    <x v="0"/>
    <x v="4"/>
    <n v="898590"/>
    <n v="1195000"/>
    <x v="0"/>
    <x v="0"/>
    <x v="0"/>
    <n v="2"/>
    <n v="947"/>
    <n v="1.0259529999999999"/>
    <s v="South"/>
    <n v="1261.8796198521648"/>
    <n v="296410"/>
    <n v="0.32986122703346354"/>
    <s v="Above Estimate"/>
  </r>
  <r>
    <d v="2010-04-05T00:00:00"/>
    <x v="1"/>
    <x v="4"/>
    <n v="762090"/>
    <n v="1060000"/>
    <x v="0"/>
    <x v="0"/>
    <x v="0"/>
    <n v="3"/>
    <n v="1036"/>
    <n v="1.025846"/>
    <s v="South"/>
    <n v="1023.1660231660231"/>
    <n v="297910"/>
    <n v="0.39091183456022255"/>
    <s v="Above Estimate"/>
  </r>
  <r>
    <d v="2010-04-06T00:00:00"/>
    <x v="1"/>
    <x v="3"/>
    <n v="608440"/>
    <n v="850000"/>
    <x v="0"/>
    <x v="0"/>
    <x v="0"/>
    <n v="1"/>
    <n v="900"/>
    <n v="1.025846"/>
    <s v="North"/>
    <n v="944.44444444444446"/>
    <n v="241560"/>
    <n v="0.3970153178620735"/>
    <s v="Above Estimate"/>
  </r>
  <r>
    <d v="2010-04-07T00:00:00"/>
    <x v="1"/>
    <x v="1"/>
    <n v="182490"/>
    <n v="315000"/>
    <x v="2"/>
    <x v="2"/>
    <x v="2"/>
    <n v="5"/>
    <n v="2148"/>
    <n v="1.025846"/>
    <s v="South"/>
    <n v="146.64804469273744"/>
    <n v="132510"/>
    <n v="0.72612197928653621"/>
    <s v="Above Estimate"/>
  </r>
  <r>
    <d v="2010-04-08T00:00:00"/>
    <x v="1"/>
    <x v="3"/>
    <n v="640220"/>
    <n v="60576"/>
    <x v="1"/>
    <x v="1"/>
    <x v="1"/>
    <n v="4"/>
    <n v="1324"/>
    <n v="1.025846"/>
    <s v="North"/>
    <n v="45.75226586102719"/>
    <n v="-579644"/>
    <n v="-0.90538252475711478"/>
    <s v="Below Estimate"/>
  </r>
  <r>
    <d v="2010-04-09T00:00:00"/>
    <x v="1"/>
    <x v="2"/>
    <n v="216160"/>
    <n v="385000"/>
    <x v="0"/>
    <x v="0"/>
    <x v="0"/>
    <n v="3"/>
    <n v="1048"/>
    <n v="1.025846"/>
    <s v="West"/>
    <n v="367.36641221374043"/>
    <n v="168840"/>
    <n v="0.7810880829015544"/>
    <s v="Above Estimate"/>
  </r>
  <r>
    <d v="2010-04-10T00:00:00"/>
    <x v="1"/>
    <x v="3"/>
    <n v="5657050"/>
    <n v="6901000"/>
    <x v="0"/>
    <x v="0"/>
    <x v="0"/>
    <n v="3"/>
    <n v="1076"/>
    <n v="1.025846"/>
    <s v="South"/>
    <n v="6413.5687732342003"/>
    <n v="1243950"/>
    <n v="0.21989376088243873"/>
    <s v="Above Estimate"/>
  </r>
  <r>
    <d v="2010-04-11T00:00:00"/>
    <x v="1"/>
    <x v="1"/>
    <n v="62450"/>
    <n v="191020"/>
    <x v="1"/>
    <x v="1"/>
    <x v="1"/>
    <n v="3"/>
    <n v="1394"/>
    <n v="1.025846"/>
    <s v="North"/>
    <n v="137.03012912482066"/>
    <n v="128570"/>
    <n v="2.0587670136108889"/>
    <s v="Above Estimate"/>
  </r>
  <r>
    <d v="2010-04-12T00:00:00"/>
    <x v="1"/>
    <x v="4"/>
    <n v="304360"/>
    <n v="351000"/>
    <x v="0"/>
    <x v="0"/>
    <x v="0"/>
    <n v="3"/>
    <n v="901"/>
    <n v="1.025846"/>
    <s v="South"/>
    <n v="389.56714761376247"/>
    <n v="46640"/>
    <n v="0.15323958470232618"/>
    <s v="Above Estimate"/>
  </r>
  <r>
    <d v="2010-04-13T00:00:00"/>
    <x v="1"/>
    <x v="5"/>
    <n v="117100"/>
    <n v="130000"/>
    <x v="0"/>
    <x v="0"/>
    <x v="0"/>
    <n v="1"/>
    <n v="924"/>
    <n v="1.025846"/>
    <s v="East"/>
    <n v="140.69264069264068"/>
    <n v="12900"/>
    <n v="0.11016225448334757"/>
    <s v="Above Estimate"/>
  </r>
  <r>
    <d v="2010-04-14T00:00:00"/>
    <x v="1"/>
    <x v="3"/>
    <n v="699510"/>
    <n v="790000"/>
    <x v="0"/>
    <x v="0"/>
    <x v="0"/>
    <n v="1"/>
    <n v="1076"/>
    <n v="1.025846"/>
    <s v="East"/>
    <n v="734.20074349442382"/>
    <n v="90490"/>
    <n v="0.12936198195879972"/>
    <s v="Above Estimate"/>
  </r>
  <r>
    <d v="2010-04-15T00:00:00"/>
    <x v="1"/>
    <x v="2"/>
    <n v="195860"/>
    <n v="560000"/>
    <x v="1"/>
    <x v="1"/>
    <x v="1"/>
    <n v="4"/>
    <n v="1473"/>
    <n v="1.025846"/>
    <s v="North"/>
    <n v="380.17651052274272"/>
    <n v="364140"/>
    <n v="1.8591851322373123"/>
    <s v="Above Estimate"/>
  </r>
  <r>
    <d v="2010-04-16T00:00:00"/>
    <x v="1"/>
    <x v="3"/>
    <n v="617680"/>
    <n v="1012500"/>
    <x v="0"/>
    <x v="0"/>
    <x v="0"/>
    <n v="1"/>
    <n v="1065"/>
    <n v="1.025846"/>
    <s v="South"/>
    <n v="950.70422535211264"/>
    <n v="394820"/>
    <n v="0.63919829037689413"/>
    <s v="Above Estimate"/>
  </r>
  <r>
    <d v="2010-04-17T00:00:00"/>
    <x v="1"/>
    <x v="5"/>
    <n v="738500"/>
    <n v="1430000"/>
    <x v="0"/>
    <x v="0"/>
    <x v="0"/>
    <n v="3"/>
    <n v="1005"/>
    <n v="1.025846"/>
    <s v="North"/>
    <n v="1422.8855721393036"/>
    <n v="691500"/>
    <n v="0.93635748138117803"/>
    <s v="Above Estimate"/>
  </r>
  <r>
    <d v="2010-04-18T00:00:00"/>
    <x v="1"/>
    <x v="1"/>
    <n v="0"/>
    <n v="199750"/>
    <x v="2"/>
    <x v="2"/>
    <x v="2"/>
    <n v="5"/>
    <n v="1895"/>
    <n v="1.025846"/>
    <s v="East"/>
    <n v="105.4089709762533"/>
    <s v=""/>
    <s v=""/>
    <s v="No Estimate"/>
  </r>
  <r>
    <d v="2010-04-19T00:00:00"/>
    <x v="1"/>
    <x v="1"/>
    <n v="101370"/>
    <n v="242796"/>
    <x v="1"/>
    <x v="1"/>
    <x v="1"/>
    <n v="2"/>
    <n v="1231"/>
    <n v="1.025846"/>
    <s v="North"/>
    <n v="197.23476848090982"/>
    <n v="141426"/>
    <n v="1.3951464930452797"/>
    <s v="Above Estimate"/>
  </r>
  <r>
    <d v="2010-04-20T00:00:00"/>
    <x v="1"/>
    <x v="1"/>
    <n v="52560"/>
    <n v="150000"/>
    <x v="0"/>
    <x v="0"/>
    <x v="0"/>
    <n v="1"/>
    <n v="970"/>
    <n v="1.025846"/>
    <s v="North"/>
    <n v="154.63917525773195"/>
    <n v="97440"/>
    <n v="1.8538812785388128"/>
    <s v="Above Estimate"/>
  </r>
  <r>
    <d v="2010-04-21T00:00:00"/>
    <x v="1"/>
    <x v="3"/>
    <n v="1400700"/>
    <n v="1568150"/>
    <x v="0"/>
    <x v="0"/>
    <x v="0"/>
    <n v="1"/>
    <n v="975"/>
    <n v="1.025846"/>
    <s v="South"/>
    <n v="1608.3589743589744"/>
    <n v="167450"/>
    <n v="0.11954736917255658"/>
    <s v="Above Estimate"/>
  </r>
  <r>
    <d v="2010-04-22T00:00:00"/>
    <x v="1"/>
    <x v="2"/>
    <n v="236670"/>
    <n v="448000"/>
    <x v="0"/>
    <x v="0"/>
    <x v="0"/>
    <n v="1"/>
    <n v="979"/>
    <n v="1.025846"/>
    <s v="East"/>
    <n v="457.60980592441268"/>
    <n v="211330"/>
    <n v="0.89293108547766931"/>
    <s v="Above Estimate"/>
  </r>
  <r>
    <d v="2010-04-23T00:00:00"/>
    <x v="1"/>
    <x v="4"/>
    <n v="609770"/>
    <n v="465000"/>
    <x v="0"/>
    <x v="0"/>
    <x v="0"/>
    <n v="1"/>
    <n v="979"/>
    <n v="1.025846"/>
    <s v="North"/>
    <n v="474.97446373850869"/>
    <n v="-144770"/>
    <n v="-0.23741738688357905"/>
    <s v="Below Estimate"/>
  </r>
  <r>
    <d v="2010-04-24T00:00:00"/>
    <x v="1"/>
    <x v="5"/>
    <n v="295300"/>
    <n v="350000"/>
    <x v="0"/>
    <x v="0"/>
    <x v="0"/>
    <n v="2"/>
    <n v="1063"/>
    <n v="1.025846"/>
    <s v="South"/>
    <n v="329.25682031984951"/>
    <n v="54700"/>
    <n v="0.1852353538774128"/>
    <s v="Above Estimate"/>
  </r>
  <r>
    <d v="2010-04-25T00:00:00"/>
    <x v="1"/>
    <x v="1"/>
    <n v="56290"/>
    <n v="131500"/>
    <x v="0"/>
    <x v="0"/>
    <x v="0"/>
    <n v="3"/>
    <n v="1061"/>
    <n v="1.025846"/>
    <s v="West"/>
    <n v="123.93967954759661"/>
    <n v="75210"/>
    <n v="1.3361165393497958"/>
    <s v="Above Estimate"/>
  </r>
  <r>
    <d v="2010-04-26T00:00:00"/>
    <x v="1"/>
    <x v="3"/>
    <n v="1522360"/>
    <n v="2170000"/>
    <x v="0"/>
    <x v="0"/>
    <x v="0"/>
    <n v="3"/>
    <n v="1025"/>
    <n v="1.025846"/>
    <s v="West"/>
    <n v="2117.0731707317073"/>
    <n v="647640"/>
    <n v="0.42541842928085344"/>
    <s v="Above Estimate"/>
  </r>
  <r>
    <d v="2010-04-27T00:00:00"/>
    <x v="1"/>
    <x v="1"/>
    <n v="117790"/>
    <n v="260000"/>
    <x v="0"/>
    <x v="0"/>
    <x v="0"/>
    <n v="3"/>
    <n v="921"/>
    <n v="1.025846"/>
    <s v="East"/>
    <n v="282.30184581976113"/>
    <n v="142210"/>
    <n v="1.2073181084981748"/>
    <s v="Above Estimate"/>
  </r>
  <r>
    <d v="2010-04-28T00:00:00"/>
    <x v="1"/>
    <x v="4"/>
    <n v="826490"/>
    <n v="1612500"/>
    <x v="0"/>
    <x v="0"/>
    <x v="0"/>
    <n v="3"/>
    <n v="1066"/>
    <n v="1.025846"/>
    <s v="South"/>
    <n v="1512.6641651031896"/>
    <n v="786010"/>
    <n v="0.95102179094725892"/>
    <s v="Above Estimate"/>
  </r>
  <r>
    <d v="2010-04-29T00:00:00"/>
    <x v="1"/>
    <x v="5"/>
    <n v="176100"/>
    <n v="260000"/>
    <x v="0"/>
    <x v="0"/>
    <x v="0"/>
    <n v="3"/>
    <n v="954"/>
    <n v="1.025846"/>
    <s v="North"/>
    <n v="272.53668763102723"/>
    <n v="83900"/>
    <n v="0.47643384440658715"/>
    <s v="Above Estimate"/>
  </r>
  <r>
    <d v="2010-04-30T00:00:00"/>
    <x v="1"/>
    <x v="1"/>
    <n v="107500"/>
    <n v="217500"/>
    <x v="0"/>
    <x v="0"/>
    <x v="0"/>
    <n v="1"/>
    <n v="921"/>
    <n v="1.025846"/>
    <s v="East"/>
    <n v="236.15635179153094"/>
    <n v="110000"/>
    <n v="1.0232558139534884"/>
    <s v="Above Estimate"/>
  </r>
  <r>
    <d v="2010-05-01T00:00:00"/>
    <x v="1"/>
    <x v="4"/>
    <n v="355040"/>
    <n v="310000"/>
    <x v="0"/>
    <x v="0"/>
    <x v="0"/>
    <n v="2"/>
    <n v="1017"/>
    <n v="1.025846"/>
    <s v="West"/>
    <n v="304.81809242871191"/>
    <n v="-45040"/>
    <n v="-0.12685894547093285"/>
    <s v="Below Estimate"/>
  </r>
  <r>
    <d v="2010-05-02T00:00:00"/>
    <x v="1"/>
    <x v="3"/>
    <n v="3373300"/>
    <n v="4200000"/>
    <x v="0"/>
    <x v="0"/>
    <x v="0"/>
    <n v="2"/>
    <n v="1087"/>
    <n v="1.025846"/>
    <s v="South"/>
    <n v="3863.8454461821525"/>
    <n v="826700"/>
    <n v="0.24507159161651795"/>
    <s v="Above Estimate"/>
  </r>
  <r>
    <d v="2010-05-03T00:00:00"/>
    <x v="1"/>
    <x v="1"/>
    <n v="173954"/>
    <n v="348000"/>
    <x v="1"/>
    <x v="1"/>
    <x v="1"/>
    <n v="4"/>
    <n v="1328"/>
    <n v="1.025846"/>
    <s v="West"/>
    <n v="262.04819277108436"/>
    <n v="174046"/>
    <n v="1.0005288754498316"/>
    <s v="Above Estimate"/>
  </r>
  <r>
    <d v="2010-05-04T00:00:00"/>
    <x v="1"/>
    <x v="5"/>
    <n v="223100"/>
    <n v="379900"/>
    <x v="0"/>
    <x v="0"/>
    <x v="0"/>
    <n v="2"/>
    <n v="994"/>
    <n v="1.025846"/>
    <s v="West"/>
    <n v="382.19315895372233"/>
    <n v="156800"/>
    <n v="0.70282384580905422"/>
    <s v="Above Estimate"/>
  </r>
  <r>
    <d v="2010-05-05T00:00:00"/>
    <x v="1"/>
    <x v="5"/>
    <n v="211100"/>
    <n v="328000"/>
    <x v="0"/>
    <x v="0"/>
    <x v="0"/>
    <n v="3"/>
    <n v="978"/>
    <n v="1.025846"/>
    <s v="South"/>
    <n v="335.37832310838445"/>
    <n v="116900"/>
    <n v="0.55376598768356233"/>
    <s v="Above Estimate"/>
  </r>
  <r>
    <d v="2010-05-06T00:00:00"/>
    <x v="1"/>
    <x v="3"/>
    <n v="666190"/>
    <n v="925000"/>
    <x v="0"/>
    <x v="0"/>
    <x v="0"/>
    <n v="1"/>
    <n v="1042"/>
    <n v="1.025846"/>
    <s v="South"/>
    <n v="887.71593090211127"/>
    <n v="258810"/>
    <n v="0.38849277233221752"/>
    <s v="Above Estimate"/>
  </r>
  <r>
    <d v="2010-05-07T00:00:00"/>
    <x v="1"/>
    <x v="1"/>
    <n v="116690"/>
    <n v="37500"/>
    <x v="0"/>
    <x v="0"/>
    <x v="0"/>
    <n v="1"/>
    <n v="994"/>
    <n v="1.025846"/>
    <s v="North"/>
    <n v="37.726358148893361"/>
    <n v="-79190"/>
    <n v="-0.67863570143114238"/>
    <s v="Below Estimate"/>
  </r>
  <r>
    <d v="2010-05-08T00:00:00"/>
    <x v="1"/>
    <x v="2"/>
    <n v="462420"/>
    <n v="808000"/>
    <x v="0"/>
    <x v="0"/>
    <x v="0"/>
    <n v="2"/>
    <n v="1099"/>
    <n v="1.025846"/>
    <s v="West"/>
    <n v="735.21383075523204"/>
    <n v="345580"/>
    <n v="0.74732926776523512"/>
    <s v="Above Estimate"/>
  </r>
  <r>
    <d v="2010-05-09T00:00:00"/>
    <x v="1"/>
    <x v="2"/>
    <n v="194950"/>
    <n v="290000"/>
    <x v="0"/>
    <x v="0"/>
    <x v="0"/>
    <n v="2"/>
    <n v="968"/>
    <n v="1.025846"/>
    <s v="South"/>
    <n v="299.58677685950414"/>
    <n v="95050"/>
    <n v="0.4875609130546294"/>
    <s v="Above Estimate"/>
  </r>
  <r>
    <d v="2010-05-10T00:00:00"/>
    <x v="1"/>
    <x v="1"/>
    <n v="132630"/>
    <n v="712500"/>
    <x v="0"/>
    <x v="0"/>
    <x v="0"/>
    <n v="1"/>
    <n v="1058"/>
    <n v="1.025846"/>
    <s v="North"/>
    <n v="673.44045368620039"/>
    <n v="579870"/>
    <n v="4.3720877629495591"/>
    <s v="Above Estimate"/>
  </r>
  <r>
    <d v="2010-05-11T00:00:00"/>
    <x v="1"/>
    <x v="4"/>
    <n v="189910"/>
    <n v="259000"/>
    <x v="0"/>
    <x v="0"/>
    <x v="0"/>
    <n v="3"/>
    <n v="953"/>
    <n v="1.025846"/>
    <s v="East"/>
    <n v="271.77334732423924"/>
    <n v="69090"/>
    <n v="0.36380390711389604"/>
    <s v="Above Estimate"/>
  </r>
  <r>
    <d v="2010-05-12T00:00:00"/>
    <x v="1"/>
    <x v="5"/>
    <n v="183000"/>
    <n v="255000"/>
    <x v="0"/>
    <x v="0"/>
    <x v="0"/>
    <n v="3"/>
    <n v="1011"/>
    <n v="1.025846"/>
    <s v="West"/>
    <n v="252.22551928783383"/>
    <n v="72000"/>
    <n v="0.39344262295081966"/>
    <s v="Above Estimate"/>
  </r>
  <r>
    <d v="2010-05-13T00:00:00"/>
    <x v="1"/>
    <x v="1"/>
    <n v="95531"/>
    <n v="168500"/>
    <x v="1"/>
    <x v="1"/>
    <x v="1"/>
    <n v="4"/>
    <n v="1387"/>
    <n v="1.025846"/>
    <s v="West"/>
    <n v="121.48521989906273"/>
    <n v="72969"/>
    <n v="0.76382535512032745"/>
    <s v="Above Estimate"/>
  </r>
  <r>
    <d v="2010-05-14T00:00:00"/>
    <x v="1"/>
    <x v="2"/>
    <n v="187880"/>
    <n v="320000"/>
    <x v="0"/>
    <x v="0"/>
    <x v="0"/>
    <n v="3"/>
    <n v="1086"/>
    <n v="1.025846"/>
    <s v="East"/>
    <n v="294.65930018416208"/>
    <n v="132120"/>
    <n v="0.70321481796891638"/>
    <s v="Above Estimate"/>
  </r>
  <r>
    <d v="2010-05-15T00:00:00"/>
    <x v="1"/>
    <x v="2"/>
    <n v="198310"/>
    <n v="350000"/>
    <x v="0"/>
    <x v="0"/>
    <x v="0"/>
    <n v="3"/>
    <n v="1058"/>
    <n v="1.025846"/>
    <s v="East"/>
    <n v="330.81285444234402"/>
    <n v="151690"/>
    <n v="0.76491351923755735"/>
    <s v="Above Estimate"/>
  </r>
  <r>
    <d v="2010-05-16T00:00:00"/>
    <x v="1"/>
    <x v="5"/>
    <n v="189300"/>
    <n v="275000"/>
    <x v="0"/>
    <x v="0"/>
    <x v="0"/>
    <n v="2"/>
    <n v="951"/>
    <n v="1.025846"/>
    <s v="North"/>
    <n v="289.16929547844376"/>
    <n v="85700"/>
    <n v="0.45272054939249867"/>
    <s v="Above Estimate"/>
  </r>
  <r>
    <d v="2010-05-17T00:00:00"/>
    <x v="1"/>
    <x v="5"/>
    <n v="169800"/>
    <n v="236500"/>
    <x v="0"/>
    <x v="0"/>
    <x v="0"/>
    <n v="2"/>
    <n v="1076"/>
    <n v="1.025846"/>
    <s v="East"/>
    <n v="219.79553903345726"/>
    <n v="66700"/>
    <n v="0.39281507656065962"/>
    <s v="Above Estimate"/>
  </r>
  <r>
    <d v="2010-05-18T00:00:00"/>
    <x v="1"/>
    <x v="1"/>
    <n v="115530"/>
    <n v="180000"/>
    <x v="0"/>
    <x v="0"/>
    <x v="0"/>
    <n v="1"/>
    <n v="1042"/>
    <n v="1.025846"/>
    <s v="West"/>
    <n v="172.7447216890595"/>
    <n v="64470"/>
    <n v="0.55803687353934039"/>
    <s v="Above Estimate"/>
  </r>
  <r>
    <d v="2010-05-19T00:00:00"/>
    <x v="1"/>
    <x v="4"/>
    <n v="625940"/>
    <n v="655000"/>
    <x v="0"/>
    <x v="0"/>
    <x v="0"/>
    <n v="1"/>
    <n v="1012"/>
    <n v="1.025846"/>
    <s v="East"/>
    <n v="647.23320158102763"/>
    <n v="29060"/>
    <n v="4.642617503275074E-2"/>
    <s v="Above Estimate"/>
  </r>
  <r>
    <d v="2010-05-20T00:00:00"/>
    <x v="1"/>
    <x v="2"/>
    <n v="1262660"/>
    <n v="1775000"/>
    <x v="0"/>
    <x v="0"/>
    <x v="0"/>
    <n v="1"/>
    <n v="1031"/>
    <n v="1.025846"/>
    <s v="East"/>
    <n v="1721.6294859359846"/>
    <n v="512340"/>
    <n v="0.40576243802765588"/>
    <s v="Above Estimate"/>
  </r>
  <r>
    <d v="2010-05-21T00:00:00"/>
    <x v="1"/>
    <x v="4"/>
    <n v="365470"/>
    <n v="425000"/>
    <x v="0"/>
    <x v="0"/>
    <x v="0"/>
    <n v="1"/>
    <n v="1016"/>
    <n v="1.025846"/>
    <s v="West"/>
    <n v="418.30708661417322"/>
    <n v="59530"/>
    <n v="0.16288614660574055"/>
    <s v="Above Estimate"/>
  </r>
  <r>
    <d v="2010-05-22T00:00:00"/>
    <x v="1"/>
    <x v="1"/>
    <n v="117160"/>
    <n v="190000"/>
    <x v="0"/>
    <x v="0"/>
    <x v="0"/>
    <n v="3"/>
    <n v="928"/>
    <n v="1.025846"/>
    <s v="West"/>
    <n v="204.74137931034483"/>
    <n v="72840"/>
    <n v="0.6217138955274838"/>
    <s v="Above Estimate"/>
  </r>
  <r>
    <d v="2010-05-23T00:00:00"/>
    <x v="1"/>
    <x v="5"/>
    <n v="491400"/>
    <n v="849900"/>
    <x v="0"/>
    <x v="0"/>
    <x v="0"/>
    <n v="2"/>
    <n v="1070"/>
    <n v="1.025846"/>
    <s v="East"/>
    <n v="794.29906542056074"/>
    <n v="358500"/>
    <n v="0.72954822954822951"/>
    <s v="Above Estimate"/>
  </r>
  <r>
    <d v="2010-05-24T00:00:00"/>
    <x v="1"/>
    <x v="3"/>
    <n v="480620"/>
    <n v="615000"/>
    <x v="0"/>
    <x v="0"/>
    <x v="0"/>
    <n v="3"/>
    <n v="935"/>
    <n v="1.025846"/>
    <s v="South"/>
    <n v="657.75401069518716"/>
    <n v="134380"/>
    <n v="0.2795971869668345"/>
    <s v="Above Estimate"/>
  </r>
  <r>
    <d v="2010-05-25T00:00:00"/>
    <x v="1"/>
    <x v="1"/>
    <n v="129360"/>
    <n v="266000"/>
    <x v="0"/>
    <x v="0"/>
    <x v="0"/>
    <n v="3"/>
    <n v="1099"/>
    <n v="1.025846"/>
    <s v="East"/>
    <n v="242.03821656050957"/>
    <n v="136640"/>
    <n v="1.0562770562770563"/>
    <s v="Above Estimate"/>
  </r>
  <r>
    <d v="2010-05-26T00:00:00"/>
    <x v="1"/>
    <x v="4"/>
    <n v="363440"/>
    <n v="475000"/>
    <x v="0"/>
    <x v="0"/>
    <x v="0"/>
    <n v="3"/>
    <n v="939"/>
    <n v="1.025846"/>
    <s v="South"/>
    <n v="505.85729499467521"/>
    <n v="111560"/>
    <n v="0.30695575610829851"/>
    <s v="Above Estimate"/>
  </r>
  <r>
    <d v="2010-05-27T00:00:00"/>
    <x v="1"/>
    <x v="5"/>
    <n v="375600"/>
    <n v="610000"/>
    <x v="0"/>
    <x v="0"/>
    <x v="0"/>
    <n v="2"/>
    <n v="958"/>
    <n v="1.025846"/>
    <s v="East"/>
    <n v="636.74321503131523"/>
    <n v="234400"/>
    <n v="0.62406815761448353"/>
    <s v="Above Estimate"/>
  </r>
  <r>
    <d v="2010-05-28T00:00:00"/>
    <x v="1"/>
    <x v="3"/>
    <n v="1254050"/>
    <n v="3208000"/>
    <x v="0"/>
    <x v="0"/>
    <x v="0"/>
    <n v="2"/>
    <n v="965"/>
    <n v="1.025846"/>
    <s v="East"/>
    <n v="3324.3523316062178"/>
    <n v="1953950"/>
    <n v="1.5581117180335713"/>
    <s v="Above Estimate"/>
  </r>
  <r>
    <d v="2010-05-29T00:00:00"/>
    <x v="1"/>
    <x v="3"/>
    <n v="465080"/>
    <n v="850000"/>
    <x v="0"/>
    <x v="0"/>
    <x v="0"/>
    <n v="2"/>
    <n v="1043"/>
    <n v="1.025846"/>
    <s v="North"/>
    <n v="814.95685522531164"/>
    <n v="384920"/>
    <n v="0.82764255611937732"/>
    <s v="Above Estimate"/>
  </r>
  <r>
    <d v="2010-05-30T00:00:00"/>
    <x v="1"/>
    <x v="5"/>
    <n v="186600"/>
    <n v="302000"/>
    <x v="1"/>
    <x v="1"/>
    <x v="1"/>
    <n v="4"/>
    <n v="1439"/>
    <n v="1.025846"/>
    <s v="North"/>
    <n v="209.8679638637943"/>
    <n v="115400"/>
    <n v="0.61843515541264737"/>
    <s v="Above Estimate"/>
  </r>
  <r>
    <d v="2010-05-31T00:00:00"/>
    <x v="1"/>
    <x v="2"/>
    <n v="197890"/>
    <n v="75000"/>
    <x v="0"/>
    <x v="0"/>
    <x v="0"/>
    <n v="3"/>
    <n v="945"/>
    <n v="1.025846"/>
    <s v="North"/>
    <n v="79.365079365079367"/>
    <n v="-122890"/>
    <n v="-0.62100156652685834"/>
    <s v="Below Estimate"/>
  </r>
  <r>
    <d v="2010-06-01T00:00:00"/>
    <x v="1"/>
    <x v="1"/>
    <n v="131540"/>
    <n v="210000"/>
    <x v="0"/>
    <x v="0"/>
    <x v="0"/>
    <n v="3"/>
    <n v="925"/>
    <n v="1.025846"/>
    <s v="South"/>
    <n v="227.02702702702703"/>
    <n v="78460"/>
    <n v="0.59647255587653947"/>
    <s v="Above Estimate"/>
  </r>
  <r>
    <d v="2010-06-02T00:00:00"/>
    <x v="1"/>
    <x v="2"/>
    <n v="329700"/>
    <n v="570000"/>
    <x v="0"/>
    <x v="0"/>
    <x v="0"/>
    <n v="3"/>
    <n v="917"/>
    <n v="1.025846"/>
    <s v="East"/>
    <n v="621.59214830970552"/>
    <n v="240300"/>
    <n v="0.7288444040036397"/>
    <s v="Above Estimate"/>
  </r>
  <r>
    <d v="2010-06-03T00:00:00"/>
    <x v="1"/>
    <x v="3"/>
    <n v="748930"/>
    <n v="1450000"/>
    <x v="0"/>
    <x v="0"/>
    <x v="0"/>
    <n v="2"/>
    <n v="1046"/>
    <n v="1.025846"/>
    <s v="North"/>
    <n v="1386.2332695984703"/>
    <n v="701070"/>
    <n v="0.93609549624130428"/>
    <s v="Above Estimate"/>
  </r>
  <r>
    <d v="2010-06-04T00:00:00"/>
    <x v="1"/>
    <x v="4"/>
    <n v="831880"/>
    <n v="1000000"/>
    <x v="0"/>
    <x v="0"/>
    <x v="0"/>
    <n v="3"/>
    <n v="1082"/>
    <n v="1.025846"/>
    <s v="East"/>
    <n v="924.21441774491677"/>
    <n v="168120"/>
    <n v="0.20209645621964706"/>
    <s v="Above Estimate"/>
  </r>
  <r>
    <d v="2010-06-05T00:00:00"/>
    <x v="1"/>
    <x v="5"/>
    <n v="140400"/>
    <n v="180000"/>
    <x v="0"/>
    <x v="0"/>
    <x v="0"/>
    <n v="1"/>
    <n v="1053"/>
    <n v="1.025846"/>
    <s v="East"/>
    <n v="170.94017094017093"/>
    <n v="39600"/>
    <n v="0.28205128205128205"/>
    <s v="Above Estimate"/>
  </r>
  <r>
    <d v="2010-06-06T00:00:00"/>
    <x v="1"/>
    <x v="2"/>
    <n v="247240"/>
    <n v="497000"/>
    <x v="0"/>
    <x v="0"/>
    <x v="0"/>
    <n v="2"/>
    <n v="1029"/>
    <n v="1.025846"/>
    <s v="North"/>
    <n v="482.99319727891157"/>
    <n v="249760"/>
    <n v="1.0101925254813138"/>
    <s v="Above Estimate"/>
  </r>
  <r>
    <d v="2010-06-07T00:00:00"/>
    <x v="1"/>
    <x v="4"/>
    <n v="205940"/>
    <n v="166666"/>
    <x v="0"/>
    <x v="0"/>
    <x v="0"/>
    <n v="3"/>
    <n v="1073"/>
    <n v="1.025846"/>
    <s v="North"/>
    <n v="155.32712022367195"/>
    <n v="-39274"/>
    <n v="-0.1907060308827814"/>
    <s v="Below Estimate"/>
  </r>
  <r>
    <d v="2010-06-08T00:00:00"/>
    <x v="1"/>
    <x v="5"/>
    <n v="234700"/>
    <n v="399000"/>
    <x v="0"/>
    <x v="0"/>
    <x v="0"/>
    <n v="2"/>
    <n v="909"/>
    <n v="1.025846"/>
    <s v="West"/>
    <n v="438.94389438943892"/>
    <n v="164300"/>
    <n v="0.70004260758414993"/>
    <s v="Above Estimate"/>
  </r>
  <r>
    <d v="2010-06-09T00:00:00"/>
    <x v="1"/>
    <x v="1"/>
    <n v="107040"/>
    <n v="150000"/>
    <x v="1"/>
    <x v="1"/>
    <x v="1"/>
    <n v="2"/>
    <n v="1267"/>
    <n v="1.025846"/>
    <s v="West"/>
    <n v="118.38989739542225"/>
    <n v="42960"/>
    <n v="0.40134529147982062"/>
    <s v="Above Estimate"/>
  </r>
  <r>
    <d v="2010-06-10T00:00:00"/>
    <x v="1"/>
    <x v="5"/>
    <n v="149600"/>
    <n v="225000"/>
    <x v="0"/>
    <x v="0"/>
    <x v="0"/>
    <n v="3"/>
    <n v="912"/>
    <n v="1.025846"/>
    <s v="South"/>
    <n v="246.71052631578948"/>
    <n v="75400"/>
    <n v="0.50401069518716579"/>
    <s v="Above Estimate"/>
  </r>
  <r>
    <d v="2010-06-11T00:00:00"/>
    <x v="1"/>
    <x v="4"/>
    <n v="984200"/>
    <n v="1500000"/>
    <x v="0"/>
    <x v="0"/>
    <x v="0"/>
    <n v="3"/>
    <n v="902"/>
    <n v="1.025846"/>
    <s v="East"/>
    <n v="1662.9711751662971"/>
    <n v="515800"/>
    <n v="0.52408047144889247"/>
    <s v="Above Estimate"/>
  </r>
  <r>
    <d v="2010-06-12T00:00:00"/>
    <x v="1"/>
    <x v="1"/>
    <n v="105690"/>
    <n v="165000"/>
    <x v="0"/>
    <x v="0"/>
    <x v="0"/>
    <n v="3"/>
    <n v="910"/>
    <n v="1.025846"/>
    <s v="East"/>
    <n v="181.31868131868131"/>
    <n v="59310"/>
    <n v="0.56116945784842465"/>
    <s v="Above Estimate"/>
  </r>
  <r>
    <d v="2010-06-13T00:00:00"/>
    <x v="1"/>
    <x v="5"/>
    <n v="224100"/>
    <n v="149950"/>
    <x v="0"/>
    <x v="0"/>
    <x v="0"/>
    <n v="3"/>
    <n v="1054"/>
    <n v="1.025846"/>
    <s v="North"/>
    <n v="142.2675521821632"/>
    <n v="-74150"/>
    <n v="-0.33087907184292725"/>
    <s v="Below Estimate"/>
  </r>
  <r>
    <d v="2010-06-14T00:00:00"/>
    <x v="1"/>
    <x v="1"/>
    <n v="103460"/>
    <n v="227615"/>
    <x v="0"/>
    <x v="0"/>
    <x v="0"/>
    <n v="1"/>
    <n v="928"/>
    <n v="1.025846"/>
    <s v="South"/>
    <n v="245.27478448275863"/>
    <n v="124155"/>
    <n v="1.2000289967137059"/>
    <s v="Above Estimate"/>
  </r>
  <r>
    <d v="2010-06-15T00:00:00"/>
    <x v="1"/>
    <x v="3"/>
    <n v="1177260"/>
    <n v="1200000"/>
    <x v="0"/>
    <x v="0"/>
    <x v="0"/>
    <n v="2"/>
    <n v="1012"/>
    <n v="1.025846"/>
    <s v="East"/>
    <n v="1185.7707509881423"/>
    <n v="22740"/>
    <n v="1.9316038937872686E-2"/>
    <s v="Above Estimate"/>
  </r>
  <r>
    <d v="2010-06-16T00:00:00"/>
    <x v="1"/>
    <x v="5"/>
    <n v="154700"/>
    <n v="325000"/>
    <x v="0"/>
    <x v="0"/>
    <x v="0"/>
    <n v="3"/>
    <n v="1028"/>
    <n v="1.025846"/>
    <s v="North"/>
    <n v="316.14785992217901"/>
    <n v="170300"/>
    <n v="1.1008403361344539"/>
    <s v="Above Estimate"/>
  </r>
  <r>
    <d v="2010-06-17T00:00:00"/>
    <x v="1"/>
    <x v="2"/>
    <n v="230930"/>
    <n v="420000"/>
    <x v="0"/>
    <x v="0"/>
    <x v="0"/>
    <n v="3"/>
    <n v="959"/>
    <n v="1.025846"/>
    <s v="West"/>
    <n v="437.95620437956205"/>
    <n v="189070"/>
    <n v="0.81873294937859953"/>
    <s v="Above Estimate"/>
  </r>
  <r>
    <d v="2010-06-18T00:00:00"/>
    <x v="1"/>
    <x v="3"/>
    <n v="1356390"/>
    <n v="1850000"/>
    <x v="0"/>
    <x v="0"/>
    <x v="0"/>
    <n v="3"/>
    <n v="970"/>
    <n v="1.025846"/>
    <s v="South"/>
    <n v="1907.2164948453608"/>
    <n v="493610"/>
    <n v="0.36391450836411354"/>
    <s v="Above Estimate"/>
  </r>
  <r>
    <d v="2010-06-19T00:00:00"/>
    <x v="1"/>
    <x v="4"/>
    <n v="857780"/>
    <n v="815000"/>
    <x v="0"/>
    <x v="0"/>
    <x v="0"/>
    <n v="1"/>
    <n v="1040"/>
    <n v="1.025846"/>
    <s v="West"/>
    <n v="783.65384615384619"/>
    <n v="-42780"/>
    <n v="-4.9872927790342511E-2"/>
    <s v="Below Estimate"/>
  </r>
  <r>
    <d v="2010-06-20T00:00:00"/>
    <x v="1"/>
    <x v="1"/>
    <n v="103670"/>
    <n v="234900"/>
    <x v="0"/>
    <x v="0"/>
    <x v="0"/>
    <n v="1"/>
    <n v="958"/>
    <n v="1.025846"/>
    <s v="West"/>
    <n v="245.19832985386222"/>
    <n v="131230"/>
    <n v="1.2658435420082956"/>
    <s v="Above Estimate"/>
  </r>
  <r>
    <d v="2010-06-21T00:00:00"/>
    <x v="1"/>
    <x v="1"/>
    <n v="99190"/>
    <n v="160000"/>
    <x v="0"/>
    <x v="0"/>
    <x v="0"/>
    <n v="1"/>
    <n v="904"/>
    <n v="1.025846"/>
    <s v="East"/>
    <n v="176.99115044247787"/>
    <n v="60810"/>
    <n v="0.61306583324931951"/>
    <s v="Above Estimate"/>
  </r>
  <r>
    <d v="2010-06-22T00:00:00"/>
    <x v="1"/>
    <x v="1"/>
    <n v="123410"/>
    <n v="375000"/>
    <x v="3"/>
    <x v="3"/>
    <x v="3"/>
    <n v="8"/>
    <n v="2832"/>
    <n v="1.025846"/>
    <s v="North"/>
    <n v="132.41525423728814"/>
    <n v="251590"/>
    <n v="2.0386516489749615"/>
    <s v="Above Estimate"/>
  </r>
  <r>
    <d v="2010-06-23T00:00:00"/>
    <x v="1"/>
    <x v="3"/>
    <n v="4246200"/>
    <n v="6600000"/>
    <x v="0"/>
    <x v="0"/>
    <x v="0"/>
    <n v="3"/>
    <n v="1013"/>
    <n v="1.025846"/>
    <s v="East"/>
    <n v="6515.3010858835141"/>
    <n v="2353800"/>
    <n v="0.55433093118553056"/>
    <s v="Above Estimate"/>
  </r>
  <r>
    <d v="2010-06-24T00:00:00"/>
    <x v="1"/>
    <x v="2"/>
    <n v="299191"/>
    <n v="389000"/>
    <x v="1"/>
    <x v="1"/>
    <x v="1"/>
    <n v="4"/>
    <n v="1278"/>
    <n v="1.025846"/>
    <s v="North"/>
    <n v="304.38184663536776"/>
    <n v="89809"/>
    <n v="0.3001727993154874"/>
    <s v="Above Estimate"/>
  </r>
  <r>
    <d v="2010-06-25T00:00:00"/>
    <x v="1"/>
    <x v="1"/>
    <n v="113880"/>
    <n v="177225"/>
    <x v="2"/>
    <x v="2"/>
    <x v="2"/>
    <n v="6"/>
    <n v="1831"/>
    <n v="1.025846"/>
    <s v="East"/>
    <n v="96.791370835608959"/>
    <n v="63345"/>
    <n v="0.55624341412012646"/>
    <s v="Above Estimate"/>
  </r>
  <r>
    <d v="2010-06-26T00:00:00"/>
    <x v="1"/>
    <x v="1"/>
    <n v="106730"/>
    <n v="229537"/>
    <x v="1"/>
    <x v="1"/>
    <x v="1"/>
    <n v="4"/>
    <n v="1314"/>
    <n v="1.025846"/>
    <s v="South"/>
    <n v="174.68569254185692"/>
    <n v="122807"/>
    <n v="1.150632436990537"/>
    <s v="Above Estimate"/>
  </r>
  <r>
    <d v="2010-06-27T00:00:00"/>
    <x v="1"/>
    <x v="1"/>
    <n v="84620"/>
    <n v="140000"/>
    <x v="0"/>
    <x v="0"/>
    <x v="0"/>
    <n v="1"/>
    <n v="1017"/>
    <n v="1.025846"/>
    <s v="North"/>
    <n v="137.65978367748278"/>
    <n v="55380"/>
    <n v="0.65445521153391628"/>
    <s v="Above Estimate"/>
  </r>
  <r>
    <d v="2010-06-28T00:00:00"/>
    <x v="1"/>
    <x v="3"/>
    <n v="460390"/>
    <n v="690000"/>
    <x v="0"/>
    <x v="0"/>
    <x v="0"/>
    <n v="3"/>
    <n v="1028"/>
    <n v="1.025846"/>
    <s v="South"/>
    <n v="671.20622568093381"/>
    <n v="229610"/>
    <n v="0.49872933816981257"/>
    <s v="Above Estimate"/>
  </r>
  <r>
    <d v="2010-06-29T00:00:00"/>
    <x v="1"/>
    <x v="4"/>
    <n v="1154650"/>
    <n v="1737550"/>
    <x v="0"/>
    <x v="0"/>
    <x v="0"/>
    <n v="3"/>
    <n v="1039"/>
    <n v="1.025846"/>
    <s v="North"/>
    <n v="1672.3291626564003"/>
    <n v="582900"/>
    <n v="0.50482830294894554"/>
    <s v="Above Estimate"/>
  </r>
  <r>
    <d v="2010-06-30T00:00:00"/>
    <x v="1"/>
    <x v="4"/>
    <n v="784560"/>
    <n v="932500"/>
    <x v="0"/>
    <x v="0"/>
    <x v="0"/>
    <n v="3"/>
    <n v="1001"/>
    <n v="1.025846"/>
    <s v="East"/>
    <n v="931.56843156843161"/>
    <n v="147940"/>
    <n v="0.1885642908126848"/>
    <s v="Above Estimate"/>
  </r>
  <r>
    <d v="2010-07-01T00:00:00"/>
    <x v="1"/>
    <x v="3"/>
    <n v="350560"/>
    <n v="710000"/>
    <x v="0"/>
    <x v="0"/>
    <x v="0"/>
    <n v="2"/>
    <n v="957"/>
    <n v="1.025846"/>
    <s v="North"/>
    <n v="741.90177638453497"/>
    <n v="359440"/>
    <n v="1.0253308991328161"/>
    <s v="Above Estimate"/>
  </r>
  <r>
    <d v="2010-07-02T00:00:00"/>
    <x v="1"/>
    <x v="2"/>
    <n v="204120"/>
    <n v="360000"/>
    <x v="0"/>
    <x v="0"/>
    <x v="0"/>
    <n v="2"/>
    <n v="937"/>
    <n v="1.025846"/>
    <s v="West"/>
    <n v="384.20490928495195"/>
    <n v="155880"/>
    <n v="0.76366843033509701"/>
    <s v="Above Estimate"/>
  </r>
  <r>
    <d v="2010-07-03T00:00:00"/>
    <x v="1"/>
    <x v="3"/>
    <n v="2297330"/>
    <n v="4400000"/>
    <x v="0"/>
    <x v="0"/>
    <x v="0"/>
    <n v="2"/>
    <n v="914"/>
    <n v="1.025846"/>
    <s v="East"/>
    <n v="4814.0043763676149"/>
    <n v="2102670"/>
    <n v="0.91526685326008883"/>
    <s v="Above Estimate"/>
  </r>
  <r>
    <d v="2010-07-04T00:00:00"/>
    <x v="1"/>
    <x v="2"/>
    <n v="312830"/>
    <n v="500000"/>
    <x v="0"/>
    <x v="0"/>
    <x v="0"/>
    <n v="1"/>
    <n v="945"/>
    <n v="1.025846"/>
    <s v="East"/>
    <n v="529.10052910052912"/>
    <n v="187170"/>
    <n v="0.5983121823354538"/>
    <s v="Above Estimate"/>
  </r>
  <r>
    <d v="2010-07-05T00:00:00"/>
    <x v="1"/>
    <x v="1"/>
    <n v="113750"/>
    <n v="180766"/>
    <x v="2"/>
    <x v="2"/>
    <x v="2"/>
    <n v="6"/>
    <n v="1934"/>
    <n v="1.025846"/>
    <s v="West"/>
    <n v="93.46742502585316"/>
    <n v="67016"/>
    <n v="0.58915164835164835"/>
    <s v="Above Estimate"/>
  </r>
  <r>
    <d v="2010-07-06T00:00:00"/>
    <x v="1"/>
    <x v="3"/>
    <n v="1567720"/>
    <n v="3222500"/>
    <x v="0"/>
    <x v="0"/>
    <x v="0"/>
    <n v="1"/>
    <n v="1090"/>
    <n v="1.025846"/>
    <s v="East"/>
    <n v="2956.4220183486241"/>
    <n v="1654780"/>
    <n v="1.0555328757686322"/>
    <s v="Above Estimate"/>
  </r>
  <r>
    <d v="2010-07-07T00:00:00"/>
    <x v="1"/>
    <x v="5"/>
    <n v="206000"/>
    <n v="349900"/>
    <x v="0"/>
    <x v="0"/>
    <x v="0"/>
    <n v="1"/>
    <n v="927"/>
    <n v="1.025846"/>
    <s v="East"/>
    <n v="377.45415318230852"/>
    <n v="143900"/>
    <n v="0.69854368932038835"/>
    <s v="Above Estimate"/>
  </r>
  <r>
    <d v="2010-07-08T00:00:00"/>
    <x v="1"/>
    <x v="4"/>
    <n v="352030"/>
    <n v="423000"/>
    <x v="0"/>
    <x v="0"/>
    <x v="0"/>
    <n v="1"/>
    <n v="945"/>
    <n v="1.025846"/>
    <s v="North"/>
    <n v="447.61904761904759"/>
    <n v="70970"/>
    <n v="0.20160213618157544"/>
    <s v="Above Estimate"/>
  </r>
  <r>
    <d v="2010-07-09T00:00:00"/>
    <x v="1"/>
    <x v="1"/>
    <n v="68250"/>
    <n v="39000"/>
    <x v="0"/>
    <x v="0"/>
    <x v="0"/>
    <n v="3"/>
    <n v="933"/>
    <n v="1.025846"/>
    <s v="East"/>
    <n v="41.80064308681672"/>
    <n v="-29250"/>
    <n v="-0.42857142857142855"/>
    <s v="Below Estimate"/>
  </r>
  <r>
    <d v="2010-07-10T00:00:00"/>
    <x v="1"/>
    <x v="1"/>
    <n v="139520"/>
    <n v="267884"/>
    <x v="0"/>
    <x v="0"/>
    <x v="0"/>
    <n v="2"/>
    <n v="913"/>
    <n v="1.025846"/>
    <s v="West"/>
    <n v="293.41073384446878"/>
    <n v="128364"/>
    <n v="0.92004013761467895"/>
    <s v="Above Estimate"/>
  </r>
  <r>
    <d v="2010-07-11T00:00:00"/>
    <x v="1"/>
    <x v="5"/>
    <n v="224200"/>
    <n v="375000"/>
    <x v="0"/>
    <x v="0"/>
    <x v="0"/>
    <n v="1"/>
    <n v="1006"/>
    <n v="1.025846"/>
    <s v="South"/>
    <n v="372.76341948310142"/>
    <n v="150800"/>
    <n v="0.67261373773416588"/>
    <s v="Above Estimate"/>
  </r>
  <r>
    <d v="2010-07-12T00:00:00"/>
    <x v="1"/>
    <x v="2"/>
    <n v="171430"/>
    <n v="285746"/>
    <x v="0"/>
    <x v="0"/>
    <x v="0"/>
    <n v="3"/>
    <n v="957"/>
    <n v="1.025846"/>
    <s v="North"/>
    <n v="298.58516196447232"/>
    <n v="114316"/>
    <n v="0.6668377763518637"/>
    <s v="Above Estimate"/>
  </r>
  <r>
    <d v="2010-07-13T00:00:00"/>
    <x v="1"/>
    <x v="4"/>
    <n v="390040"/>
    <n v="522500"/>
    <x v="0"/>
    <x v="0"/>
    <x v="0"/>
    <n v="1"/>
    <n v="1012"/>
    <n v="1.025846"/>
    <s v="North"/>
    <n v="516.304347826087"/>
    <n v="132460"/>
    <n v="0.33960619423648858"/>
    <s v="Above Estimate"/>
  </r>
  <r>
    <d v="2010-07-14T00:00:00"/>
    <x v="1"/>
    <x v="5"/>
    <n v="176400"/>
    <n v="260000"/>
    <x v="0"/>
    <x v="0"/>
    <x v="0"/>
    <n v="2"/>
    <n v="1002"/>
    <n v="1.025846"/>
    <s v="East"/>
    <n v="259.48103792415168"/>
    <n v="83600"/>
    <n v="0.47392290249433106"/>
    <s v="Above Estimate"/>
  </r>
  <r>
    <d v="2010-07-15T00:00:00"/>
    <x v="1"/>
    <x v="2"/>
    <n v="172130"/>
    <n v="350000"/>
    <x v="0"/>
    <x v="0"/>
    <x v="0"/>
    <n v="1"/>
    <n v="1081"/>
    <n v="1.025846"/>
    <s v="West"/>
    <n v="323.77428307123034"/>
    <n v="177870"/>
    <n v="1.0333468889792599"/>
    <s v="Above Estimate"/>
  </r>
  <r>
    <d v="2010-07-16T00:00:00"/>
    <x v="1"/>
    <x v="4"/>
    <n v="270060"/>
    <n v="282000"/>
    <x v="0"/>
    <x v="0"/>
    <x v="0"/>
    <n v="1"/>
    <n v="1049"/>
    <n v="1.025846"/>
    <s v="East"/>
    <n v="268.82745471877979"/>
    <n v="11940"/>
    <n v="4.4212397245056656E-2"/>
    <s v="Above Estimate"/>
  </r>
  <r>
    <d v="2010-07-17T00:00:00"/>
    <x v="1"/>
    <x v="5"/>
    <n v="162300"/>
    <n v="215000"/>
    <x v="0"/>
    <x v="0"/>
    <x v="0"/>
    <n v="2"/>
    <n v="1009"/>
    <n v="1.025846"/>
    <s v="West"/>
    <n v="213.08225966303272"/>
    <n v="52700"/>
    <n v="0.32470733210104746"/>
    <s v="Above Estimate"/>
  </r>
  <r>
    <d v="2010-07-18T00:00:00"/>
    <x v="1"/>
    <x v="5"/>
    <n v="267000"/>
    <n v="420000"/>
    <x v="0"/>
    <x v="0"/>
    <x v="0"/>
    <n v="3"/>
    <n v="991"/>
    <n v="1.025846"/>
    <s v="West"/>
    <n v="423.81432896064581"/>
    <n v="153000"/>
    <n v="0.5730337078651685"/>
    <s v="Above Estimate"/>
  </r>
  <r>
    <d v="2010-07-19T00:00:00"/>
    <x v="1"/>
    <x v="2"/>
    <n v="554470"/>
    <n v="850000"/>
    <x v="0"/>
    <x v="0"/>
    <x v="0"/>
    <n v="3"/>
    <n v="1004"/>
    <n v="1.025846"/>
    <s v="West"/>
    <n v="846.61354581673311"/>
    <n v="295530"/>
    <n v="0.53299547315454399"/>
    <s v="Above Estimate"/>
  </r>
  <r>
    <d v="2010-07-20T00:00:00"/>
    <x v="1"/>
    <x v="4"/>
    <n v="393610"/>
    <n v="558000"/>
    <x v="0"/>
    <x v="0"/>
    <x v="0"/>
    <n v="2"/>
    <n v="1038"/>
    <n v="1.025846"/>
    <s v="West"/>
    <n v="537.57225433526014"/>
    <n v="164390"/>
    <n v="0.41764690937730242"/>
    <s v="Above Estimate"/>
  </r>
  <r>
    <d v="2010-07-21T00:00:00"/>
    <x v="1"/>
    <x v="4"/>
    <n v="612360"/>
    <n v="925000"/>
    <x v="0"/>
    <x v="0"/>
    <x v="0"/>
    <n v="2"/>
    <n v="968"/>
    <n v="1.025846"/>
    <s v="North"/>
    <n v="955.57851239669424"/>
    <n v="312640"/>
    <n v="0.51054935005552293"/>
    <s v="Above Estimate"/>
  </r>
  <r>
    <d v="2010-07-22T00:00:00"/>
    <x v="1"/>
    <x v="5"/>
    <n v="197300"/>
    <n v="320000"/>
    <x v="0"/>
    <x v="0"/>
    <x v="0"/>
    <n v="3"/>
    <n v="916"/>
    <n v="1.025846"/>
    <s v="North"/>
    <n v="349.34497816593887"/>
    <n v="122700"/>
    <n v="0.62189559047136345"/>
    <s v="Above Estimate"/>
  </r>
  <r>
    <d v="2010-07-23T00:00:00"/>
    <x v="1"/>
    <x v="4"/>
    <n v="515480"/>
    <n v="1070000"/>
    <x v="0"/>
    <x v="0"/>
    <x v="0"/>
    <n v="2"/>
    <n v="1002"/>
    <n v="1.025846"/>
    <s v="East"/>
    <n v="1067.8642714570858"/>
    <n v="554520"/>
    <n v="1.0757352370606037"/>
    <s v="Above Estimate"/>
  </r>
  <r>
    <d v="2010-07-24T00:00:00"/>
    <x v="1"/>
    <x v="4"/>
    <n v="1697640"/>
    <n v="2405000"/>
    <x v="0"/>
    <x v="0"/>
    <x v="0"/>
    <n v="1"/>
    <n v="1032"/>
    <n v="1.025846"/>
    <s v="North"/>
    <n v="2330.4263565891474"/>
    <n v="707360"/>
    <n v="0.41667255719705004"/>
    <s v="Above Estimate"/>
  </r>
  <r>
    <d v="2010-07-25T00:00:00"/>
    <x v="1"/>
    <x v="1"/>
    <n v="108650"/>
    <n v="185000"/>
    <x v="0"/>
    <x v="0"/>
    <x v="0"/>
    <n v="3"/>
    <n v="909"/>
    <n v="1.025846"/>
    <s v="East"/>
    <n v="203.52035203520353"/>
    <n v="76350"/>
    <n v="0.70271514035895077"/>
    <s v="Above Estimate"/>
  </r>
  <r>
    <d v="2010-07-26T00:00:00"/>
    <x v="1"/>
    <x v="3"/>
    <n v="1006810"/>
    <n v="1265000"/>
    <x v="0"/>
    <x v="0"/>
    <x v="0"/>
    <n v="3"/>
    <n v="956"/>
    <n v="1.025846"/>
    <s v="South"/>
    <n v="1323.2217573221758"/>
    <n v="258190"/>
    <n v="0.25644361895491702"/>
    <s v="Above Estimate"/>
  </r>
  <r>
    <d v="2010-07-27T00:00:00"/>
    <x v="1"/>
    <x v="2"/>
    <n v="273980"/>
    <n v="475000"/>
    <x v="0"/>
    <x v="0"/>
    <x v="0"/>
    <n v="3"/>
    <n v="992"/>
    <n v="1.025846"/>
    <s v="North"/>
    <n v="478.83064516129031"/>
    <n v="201020"/>
    <n v="0.73370319001386963"/>
    <s v="Above Estimate"/>
  </r>
  <r>
    <d v="2010-07-28T00:00:00"/>
    <x v="1"/>
    <x v="4"/>
    <n v="367360"/>
    <n v="529000"/>
    <x v="0"/>
    <x v="0"/>
    <x v="0"/>
    <n v="1"/>
    <n v="971"/>
    <n v="1.025846"/>
    <s v="West"/>
    <n v="544.79917610710606"/>
    <n v="161640"/>
    <n v="0.44000435540069688"/>
    <s v="Above Estimate"/>
  </r>
  <r>
    <d v="2010-07-29T00:00:00"/>
    <x v="1"/>
    <x v="2"/>
    <n v="357280"/>
    <n v="541250"/>
    <x v="0"/>
    <x v="0"/>
    <x v="0"/>
    <n v="3"/>
    <n v="926"/>
    <n v="1.025846"/>
    <s v="East"/>
    <n v="584.50323974082073"/>
    <n v="183970"/>
    <n v="0.51491827138378865"/>
    <s v="Above Estimate"/>
  </r>
  <r>
    <d v="2010-07-30T00:00:00"/>
    <x v="1"/>
    <x v="1"/>
    <n v="102900"/>
    <n v="165000"/>
    <x v="0"/>
    <x v="0"/>
    <x v="0"/>
    <n v="3"/>
    <n v="911"/>
    <n v="1.025846"/>
    <s v="South"/>
    <n v="181.11964873765092"/>
    <n v="62100"/>
    <n v="0.60349854227405253"/>
    <s v="Above Estimate"/>
  </r>
  <r>
    <d v="2010-07-31T00:00:00"/>
    <x v="1"/>
    <x v="4"/>
    <n v="315140"/>
    <n v="415000"/>
    <x v="0"/>
    <x v="0"/>
    <x v="0"/>
    <n v="1"/>
    <n v="990"/>
    <n v="1.025846"/>
    <s v="South"/>
    <n v="419.19191919191917"/>
    <n v="99860"/>
    <n v="0.31687503966491082"/>
    <s v="Above Estimate"/>
  </r>
  <r>
    <d v="2010-08-01T00:00:00"/>
    <x v="1"/>
    <x v="2"/>
    <n v="267190"/>
    <n v="510000"/>
    <x v="0"/>
    <x v="0"/>
    <x v="0"/>
    <n v="1"/>
    <n v="965"/>
    <n v="1.025846"/>
    <s v="North"/>
    <n v="528.49740932642487"/>
    <n v="242810"/>
    <n v="0.90875407013735543"/>
    <s v="Above Estimate"/>
  </r>
  <r>
    <d v="2010-08-02T00:00:00"/>
    <x v="1"/>
    <x v="4"/>
    <n v="726250"/>
    <n v="1030000"/>
    <x v="0"/>
    <x v="0"/>
    <x v="0"/>
    <n v="3"/>
    <n v="1058"/>
    <n v="1.025846"/>
    <s v="West"/>
    <n v="973.53497164461248"/>
    <n v="303750"/>
    <n v="0.41824440619621345"/>
    <s v="Above Estimate"/>
  </r>
  <r>
    <d v="2010-08-03T00:00:00"/>
    <x v="1"/>
    <x v="5"/>
    <n v="210800"/>
    <n v="442500"/>
    <x v="0"/>
    <x v="0"/>
    <x v="0"/>
    <n v="2"/>
    <n v="999"/>
    <n v="1.025846"/>
    <s v="North"/>
    <n v="442.94294294294292"/>
    <n v="231700"/>
    <n v="1.099146110056926"/>
    <s v="Above Estimate"/>
  </r>
  <r>
    <d v="2010-08-04T00:00:00"/>
    <x v="1"/>
    <x v="5"/>
    <n v="409100"/>
    <n v="630000"/>
    <x v="0"/>
    <x v="0"/>
    <x v="0"/>
    <n v="3"/>
    <n v="959"/>
    <n v="1.025846"/>
    <s v="West"/>
    <n v="656.93430656934311"/>
    <n v="220900"/>
    <n v="0.53996577853825467"/>
    <s v="Above Estimate"/>
  </r>
  <r>
    <d v="2010-08-05T00:00:00"/>
    <x v="1"/>
    <x v="3"/>
    <n v="665140"/>
    <n v="1100000"/>
    <x v="0"/>
    <x v="0"/>
    <x v="0"/>
    <n v="1"/>
    <n v="905"/>
    <n v="1.025846"/>
    <s v="North"/>
    <n v="1215.4696132596684"/>
    <n v="434860"/>
    <n v="0.65378717262531194"/>
    <s v="Above Estimate"/>
  </r>
  <r>
    <d v="2010-08-06T00:00:00"/>
    <x v="1"/>
    <x v="2"/>
    <n v="1877470"/>
    <n v="3075000"/>
    <x v="0"/>
    <x v="0"/>
    <x v="0"/>
    <n v="1"/>
    <n v="1059"/>
    <n v="1.025846"/>
    <s v="West"/>
    <n v="2903.6827195467422"/>
    <n v="1197530"/>
    <n v="0.63784241559119448"/>
    <s v="Above Estimate"/>
  </r>
  <r>
    <d v="2010-08-07T00:00:00"/>
    <x v="1"/>
    <x v="3"/>
    <n v="5140660"/>
    <n v="6375000"/>
    <x v="0"/>
    <x v="0"/>
    <x v="0"/>
    <n v="3"/>
    <n v="1030"/>
    <n v="1.025846"/>
    <s v="South"/>
    <n v="6189.3203883495144"/>
    <n v="1234340"/>
    <n v="0.24011313722362498"/>
    <s v="Above Estimate"/>
  </r>
  <r>
    <d v="2010-08-08T00:00:00"/>
    <x v="1"/>
    <x v="1"/>
    <n v="114360"/>
    <n v="54000"/>
    <x v="3"/>
    <x v="3"/>
    <x v="3"/>
    <n v="6"/>
    <n v="2770"/>
    <n v="1.025846"/>
    <s v="East"/>
    <n v="19.494584837545126"/>
    <n v="-60360"/>
    <n v="-0.52780692549842601"/>
    <s v="Below Estimate"/>
  </r>
  <r>
    <d v="2010-08-09T00:00:00"/>
    <x v="1"/>
    <x v="1"/>
    <n v="128870"/>
    <n v="205000"/>
    <x v="0"/>
    <x v="0"/>
    <x v="0"/>
    <n v="1"/>
    <n v="1081"/>
    <n v="1.025846"/>
    <s v="East"/>
    <n v="189.63922294172062"/>
    <n v="76130"/>
    <n v="0.59075036858850005"/>
    <s v="Above Estimate"/>
  </r>
  <r>
    <d v="2010-08-10T00:00:00"/>
    <x v="1"/>
    <x v="3"/>
    <n v="1827910"/>
    <n v="8050000"/>
    <x v="0"/>
    <x v="0"/>
    <x v="0"/>
    <n v="2"/>
    <n v="1093"/>
    <n v="1.025846"/>
    <s v="South"/>
    <n v="7365.0503202195796"/>
    <n v="6222090"/>
    <n v="3.4039367364914028"/>
    <s v="Above Estimate"/>
  </r>
  <r>
    <d v="2010-08-11T00:00:00"/>
    <x v="1"/>
    <x v="4"/>
    <n v="337190"/>
    <n v="385000"/>
    <x v="0"/>
    <x v="0"/>
    <x v="0"/>
    <n v="2"/>
    <n v="1046"/>
    <n v="1.025846"/>
    <s v="East"/>
    <n v="368.06883365200764"/>
    <n v="47810"/>
    <n v="0.14178949553664105"/>
    <s v="Above Estimate"/>
  </r>
  <r>
    <d v="2010-08-12T00:00:00"/>
    <x v="1"/>
    <x v="5"/>
    <n v="146200"/>
    <n v="230000"/>
    <x v="0"/>
    <x v="0"/>
    <x v="0"/>
    <n v="3"/>
    <n v="951"/>
    <n v="1.025846"/>
    <s v="South"/>
    <n v="241.85068349106203"/>
    <n v="83800"/>
    <n v="0.573187414500684"/>
    <s v="Above Estimate"/>
  </r>
  <r>
    <d v="2010-08-13T00:00:00"/>
    <x v="1"/>
    <x v="3"/>
    <n v="501270"/>
    <n v="595000"/>
    <x v="0"/>
    <x v="0"/>
    <x v="0"/>
    <n v="2"/>
    <n v="918"/>
    <n v="1.025846"/>
    <s v="North"/>
    <n v="648.14814814814815"/>
    <n v="93730"/>
    <n v="0.18698505795279988"/>
    <s v="Above Estimate"/>
  </r>
  <r>
    <d v="2010-08-14T00:00:00"/>
    <x v="1"/>
    <x v="4"/>
    <n v="1145340"/>
    <n v="1530000"/>
    <x v="0"/>
    <x v="0"/>
    <x v="0"/>
    <n v="1"/>
    <n v="969"/>
    <n v="1.025846"/>
    <s v="North"/>
    <n v="1578.9473684210527"/>
    <n v="384660"/>
    <n v="0.33584787050133585"/>
    <s v="Above Estimate"/>
  </r>
  <r>
    <d v="2010-08-15T00:00:00"/>
    <x v="1"/>
    <x v="4"/>
    <n v="551880"/>
    <n v="720000"/>
    <x v="0"/>
    <x v="0"/>
    <x v="0"/>
    <n v="2"/>
    <n v="928"/>
    <n v="1.025846"/>
    <s v="South"/>
    <n v="775.86206896551721"/>
    <n v="168120"/>
    <n v="0.30463144161774297"/>
    <s v="Above Estimate"/>
  </r>
  <r>
    <d v="2010-08-16T00:00:00"/>
    <x v="1"/>
    <x v="4"/>
    <n v="644980"/>
    <n v="820000"/>
    <x v="0"/>
    <x v="0"/>
    <x v="0"/>
    <n v="1"/>
    <n v="1037"/>
    <n v="1.025846"/>
    <s v="North"/>
    <n v="790.7425265188042"/>
    <n v="175020"/>
    <n v="0.27135725138763994"/>
    <s v="Above Estimate"/>
  </r>
  <r>
    <d v="2010-08-17T00:00:00"/>
    <x v="1"/>
    <x v="3"/>
    <n v="796040"/>
    <n v="1675000"/>
    <x v="0"/>
    <x v="0"/>
    <x v="0"/>
    <n v="2"/>
    <n v="1008"/>
    <n v="1.025846"/>
    <s v="South"/>
    <n v="1661.7063492063492"/>
    <n v="878960"/>
    <n v="1.1041656198180996"/>
    <s v="Above Estimate"/>
  </r>
  <r>
    <d v="2010-08-18T00:00:00"/>
    <x v="1"/>
    <x v="4"/>
    <n v="865480"/>
    <n v="1345000"/>
    <x v="0"/>
    <x v="0"/>
    <x v="0"/>
    <n v="2"/>
    <n v="1036"/>
    <n v="1.025846"/>
    <s v="West"/>
    <n v="1298.2625482625483"/>
    <n v="479520"/>
    <n v="0.55405093127513061"/>
    <s v="Above Estimate"/>
  </r>
  <r>
    <d v="2010-08-19T00:00:00"/>
    <x v="1"/>
    <x v="4"/>
    <n v="593530"/>
    <n v="775000"/>
    <x v="0"/>
    <x v="0"/>
    <x v="0"/>
    <n v="3"/>
    <n v="936"/>
    <n v="1.025846"/>
    <s v="South"/>
    <n v="827.991452991453"/>
    <n v="181470"/>
    <n v="0.30574697150944352"/>
    <s v="Above Estimate"/>
  </r>
  <r>
    <d v="2010-08-20T00:00:00"/>
    <x v="1"/>
    <x v="3"/>
    <n v="3002090"/>
    <n v="4649000"/>
    <x v="0"/>
    <x v="0"/>
    <x v="0"/>
    <n v="1"/>
    <n v="1004"/>
    <n v="1.025846"/>
    <s v="West"/>
    <n v="4630.4780876494024"/>
    <n v="1646910"/>
    <n v="0.54858781715404936"/>
    <s v="Above Estimate"/>
  </r>
  <r>
    <d v="2010-08-21T00:00:00"/>
    <x v="1"/>
    <x v="3"/>
    <n v="892920"/>
    <n v="2795000"/>
    <x v="0"/>
    <x v="0"/>
    <x v="0"/>
    <n v="1"/>
    <n v="1046"/>
    <n v="1.025846"/>
    <s v="East"/>
    <n v="2672.0841300191205"/>
    <n v="1902080"/>
    <n v="2.1301796353536711"/>
    <s v="Above Estimate"/>
  </r>
  <r>
    <d v="2010-08-22T00:00:00"/>
    <x v="1"/>
    <x v="3"/>
    <n v="1266440"/>
    <n v="1150000"/>
    <x v="0"/>
    <x v="0"/>
    <x v="0"/>
    <n v="3"/>
    <n v="1009"/>
    <n v="1.025846"/>
    <s v="East"/>
    <n v="1139.7423191278494"/>
    <n v="-116440"/>
    <n v="-9.1942768705978964E-2"/>
    <s v="Below Estimate"/>
  </r>
  <r>
    <d v="2010-08-23T00:00:00"/>
    <x v="1"/>
    <x v="2"/>
    <n v="270410"/>
    <n v="530000"/>
    <x v="0"/>
    <x v="0"/>
    <x v="0"/>
    <n v="2"/>
    <n v="1084"/>
    <n v="1.025846"/>
    <s v="North"/>
    <n v="488.92988929889299"/>
    <n v="259590"/>
    <n v="0.95998668688288158"/>
    <s v="Above Estimate"/>
  </r>
  <r>
    <d v="2010-08-24T00:00:00"/>
    <x v="1"/>
    <x v="1"/>
    <n v="97080"/>
    <n v="199780"/>
    <x v="0"/>
    <x v="0"/>
    <x v="0"/>
    <n v="3"/>
    <n v="1030"/>
    <n v="1.025846"/>
    <s v="North"/>
    <n v="193.96116504854368"/>
    <n v="102700"/>
    <n v="1.057890399670375"/>
    <s v="Above Estimate"/>
  </r>
  <r>
    <d v="2010-08-25T00:00:00"/>
    <x v="1"/>
    <x v="3"/>
    <n v="1675030"/>
    <n v="2123500"/>
    <x v="0"/>
    <x v="0"/>
    <x v="0"/>
    <n v="1"/>
    <n v="995"/>
    <n v="1.025846"/>
    <s v="North"/>
    <n v="2134.1708542713568"/>
    <n v="448470"/>
    <n v="0.26773848826588181"/>
    <s v="Above Estimate"/>
  </r>
  <r>
    <d v="2010-08-26T00:00:00"/>
    <x v="1"/>
    <x v="5"/>
    <n v="307600"/>
    <n v="570000"/>
    <x v="0"/>
    <x v="0"/>
    <x v="0"/>
    <n v="2"/>
    <n v="1014"/>
    <n v="1.025846"/>
    <s v="South"/>
    <n v="562.13017751479288"/>
    <n v="262400"/>
    <n v="0.85305591677503256"/>
    <s v="Above Estimate"/>
  </r>
  <r>
    <d v="2010-08-27T00:00:00"/>
    <x v="1"/>
    <x v="5"/>
    <n v="269000"/>
    <n v="501000"/>
    <x v="0"/>
    <x v="0"/>
    <x v="0"/>
    <n v="1"/>
    <n v="900"/>
    <n v="1.025846"/>
    <s v="West"/>
    <n v="556.66666666666663"/>
    <n v="232000"/>
    <n v="0.86245353159851301"/>
    <s v="Above Estimate"/>
  </r>
  <r>
    <d v="2010-08-28T00:00:00"/>
    <x v="1"/>
    <x v="5"/>
    <n v="213000"/>
    <n v="325000"/>
    <x v="0"/>
    <x v="0"/>
    <x v="0"/>
    <n v="2"/>
    <n v="981"/>
    <n v="1.025846"/>
    <s v="East"/>
    <n v="331.2945973496432"/>
    <n v="112000"/>
    <n v="0.5258215962441315"/>
    <s v="Above Estimate"/>
  </r>
  <r>
    <d v="2010-08-29T00:00:00"/>
    <x v="1"/>
    <x v="1"/>
    <n v="100070"/>
    <n v="330000"/>
    <x v="0"/>
    <x v="0"/>
    <x v="0"/>
    <n v="3"/>
    <n v="1075"/>
    <n v="1.025846"/>
    <s v="North"/>
    <n v="306.97674418604652"/>
    <n v="229930"/>
    <n v="2.2976916158688918"/>
    <s v="Above Estimate"/>
  </r>
  <r>
    <d v="2010-08-30T00:00:00"/>
    <x v="1"/>
    <x v="2"/>
    <n v="478520"/>
    <n v="925000"/>
    <x v="0"/>
    <x v="0"/>
    <x v="0"/>
    <n v="3"/>
    <n v="1092"/>
    <n v="1.025846"/>
    <s v="South"/>
    <n v="847.06959706959708"/>
    <n v="446480"/>
    <n v="0.93304355094875868"/>
    <s v="Above Estimate"/>
  </r>
  <r>
    <d v="2010-08-31T00:00:00"/>
    <x v="1"/>
    <x v="1"/>
    <n v="118160"/>
    <n v="206000"/>
    <x v="0"/>
    <x v="0"/>
    <x v="0"/>
    <n v="2"/>
    <n v="1036"/>
    <n v="1.025846"/>
    <s v="West"/>
    <n v="198.84169884169884"/>
    <n v="87840"/>
    <n v="0.74339878131347326"/>
    <s v="Above Estimate"/>
  </r>
  <r>
    <d v="2010-09-01T00:00:00"/>
    <x v="1"/>
    <x v="1"/>
    <n v="69050"/>
    <n v="137000"/>
    <x v="1"/>
    <x v="1"/>
    <x v="1"/>
    <n v="4"/>
    <n v="1457"/>
    <n v="1.025846"/>
    <s v="South"/>
    <n v="94.028826355525055"/>
    <n v="67950"/>
    <n v="0.98406951484431571"/>
    <s v="Above Estimate"/>
  </r>
  <r>
    <d v="2010-09-02T00:00:00"/>
    <x v="1"/>
    <x v="4"/>
    <n v="572320"/>
    <n v="684000"/>
    <x v="0"/>
    <x v="0"/>
    <x v="0"/>
    <n v="2"/>
    <n v="959"/>
    <n v="1.025846"/>
    <s v="East"/>
    <n v="713.24296141814386"/>
    <n v="111680"/>
    <n v="0.19513558848196813"/>
    <s v="Above Estimate"/>
  </r>
  <r>
    <d v="2010-09-03T00:00:00"/>
    <x v="1"/>
    <x v="3"/>
    <n v="2852010"/>
    <n v="3850000"/>
    <x v="0"/>
    <x v="0"/>
    <x v="0"/>
    <n v="2"/>
    <n v="943"/>
    <n v="1.025846"/>
    <s v="West"/>
    <n v="4082.7147401908801"/>
    <n v="997990"/>
    <n v="0.34992514051493506"/>
    <s v="Above Estimate"/>
  </r>
  <r>
    <d v="2010-09-04T00:00:00"/>
    <x v="1"/>
    <x v="2"/>
    <n v="329070"/>
    <n v="476000"/>
    <x v="0"/>
    <x v="0"/>
    <x v="0"/>
    <n v="2"/>
    <n v="994"/>
    <n v="1.025846"/>
    <s v="West"/>
    <n v="478.87323943661971"/>
    <n v="146930"/>
    <n v="0.44650074452244204"/>
    <s v="Above Estimate"/>
  </r>
  <r>
    <d v="2010-09-05T00:00:00"/>
    <x v="1"/>
    <x v="3"/>
    <n v="519280"/>
    <n v="675000"/>
    <x v="0"/>
    <x v="0"/>
    <x v="0"/>
    <n v="3"/>
    <n v="919"/>
    <n v="1.025846"/>
    <s v="North"/>
    <n v="734.49401523394999"/>
    <n v="155720"/>
    <n v="0.29987675242643658"/>
    <s v="Above Estimate"/>
  </r>
  <r>
    <d v="2010-09-06T00:00:00"/>
    <x v="1"/>
    <x v="3"/>
    <n v="1481340"/>
    <n v="2100000"/>
    <x v="0"/>
    <x v="0"/>
    <x v="0"/>
    <n v="3"/>
    <n v="982"/>
    <n v="1.025846"/>
    <s v="South"/>
    <n v="2138.4928716904278"/>
    <n v="618660"/>
    <n v="0.41763538417918911"/>
    <s v="Above Estimate"/>
  </r>
  <r>
    <d v="2010-09-07T00:00:00"/>
    <x v="1"/>
    <x v="2"/>
    <n v="229250"/>
    <n v="400000"/>
    <x v="0"/>
    <x v="0"/>
    <x v="0"/>
    <n v="1"/>
    <n v="941"/>
    <n v="1.025846"/>
    <s v="South"/>
    <n v="425.07970244420829"/>
    <n v="170750"/>
    <n v="0.74482006543075241"/>
    <s v="Above Estimate"/>
  </r>
  <r>
    <d v="2010-09-08T00:00:00"/>
    <x v="1"/>
    <x v="5"/>
    <n v="192900"/>
    <n v="345000"/>
    <x v="0"/>
    <x v="0"/>
    <x v="0"/>
    <n v="3"/>
    <n v="1100"/>
    <n v="1.025846"/>
    <s v="East"/>
    <n v="313.63636363636363"/>
    <n v="152100"/>
    <n v="0.78849144634525659"/>
    <s v="Above Estimate"/>
  </r>
  <r>
    <d v="2010-09-09T00:00:00"/>
    <x v="1"/>
    <x v="1"/>
    <n v="159610"/>
    <n v="321500"/>
    <x v="0"/>
    <x v="0"/>
    <x v="0"/>
    <n v="3"/>
    <n v="970"/>
    <n v="1.025846"/>
    <s v="South"/>
    <n v="331.44329896907215"/>
    <n v="161890"/>
    <n v="1.0142848192469143"/>
    <s v="Above Estimate"/>
  </r>
  <r>
    <d v="2010-09-10T00:00:00"/>
    <x v="1"/>
    <x v="1"/>
    <n v="81330"/>
    <n v="127000"/>
    <x v="1"/>
    <x v="1"/>
    <x v="1"/>
    <n v="2"/>
    <n v="1239"/>
    <n v="1.025846"/>
    <s v="South"/>
    <n v="102.50201775625504"/>
    <n v="45670"/>
    <n v="0.56153940735276031"/>
    <s v="Above Estimate"/>
  </r>
  <r>
    <d v="2010-09-11T00:00:00"/>
    <x v="1"/>
    <x v="1"/>
    <n v="94500"/>
    <n v="155000"/>
    <x v="0"/>
    <x v="0"/>
    <x v="0"/>
    <n v="2"/>
    <n v="978"/>
    <n v="1.025846"/>
    <s v="East"/>
    <n v="158.48670756646217"/>
    <n v="60500"/>
    <n v="0.64021164021164023"/>
    <s v="Above Estimate"/>
  </r>
  <r>
    <d v="2010-09-12T00:00:00"/>
    <x v="1"/>
    <x v="3"/>
    <n v="1148210"/>
    <n v="140000"/>
    <x v="0"/>
    <x v="0"/>
    <x v="0"/>
    <n v="2"/>
    <n v="1002"/>
    <n v="1.025846"/>
    <s v="North"/>
    <n v="139.72055888223554"/>
    <n v="-1008210"/>
    <n v="-0.87807108455770289"/>
    <s v="Below Estimate"/>
  </r>
  <r>
    <d v="2010-09-13T00:00:00"/>
    <x v="1"/>
    <x v="4"/>
    <n v="271740"/>
    <n v="1250000"/>
    <x v="0"/>
    <x v="0"/>
    <x v="0"/>
    <n v="3"/>
    <n v="997"/>
    <n v="1.025846"/>
    <s v="South"/>
    <n v="1253.7612838515547"/>
    <n v="978260"/>
    <n v="3.5999852800471039"/>
    <s v="Above Estimate"/>
  </r>
  <r>
    <d v="2010-09-14T00:00:00"/>
    <x v="1"/>
    <x v="1"/>
    <n v="115710"/>
    <n v="65000"/>
    <x v="1"/>
    <x v="1"/>
    <x v="1"/>
    <n v="4"/>
    <n v="1292"/>
    <n v="1.025846"/>
    <s v="South"/>
    <n v="50.309597523219814"/>
    <n v="-50710"/>
    <n v="-0.43825079941232392"/>
    <s v="Below Estimate"/>
  </r>
  <r>
    <d v="2010-09-15T00:00:00"/>
    <x v="1"/>
    <x v="3"/>
    <n v="1754830"/>
    <n v="2712500"/>
    <x v="0"/>
    <x v="0"/>
    <x v="0"/>
    <n v="2"/>
    <n v="1056"/>
    <n v="1.025846"/>
    <s v="North"/>
    <n v="2568.655303030303"/>
    <n v="957670"/>
    <n v="0.54573377478160279"/>
    <s v="Above Estimate"/>
  </r>
  <r>
    <d v="2010-09-16T00:00:00"/>
    <x v="1"/>
    <x v="3"/>
    <n v="1099910"/>
    <n v="1275000"/>
    <x v="0"/>
    <x v="0"/>
    <x v="0"/>
    <n v="3"/>
    <n v="964"/>
    <n v="1.025846"/>
    <s v="North"/>
    <n v="1322.6141078838175"/>
    <n v="175090"/>
    <n v="0.1591857515614914"/>
    <s v="Above Estimate"/>
  </r>
  <r>
    <d v="2010-09-17T00:00:00"/>
    <x v="1"/>
    <x v="5"/>
    <n v="253500"/>
    <n v="360000"/>
    <x v="0"/>
    <x v="0"/>
    <x v="0"/>
    <n v="2"/>
    <n v="1047"/>
    <n v="1.025846"/>
    <s v="East"/>
    <n v="343.83954154727792"/>
    <n v="106500"/>
    <n v="0.42011834319526625"/>
    <s v="Above Estimate"/>
  </r>
  <r>
    <d v="2010-09-18T00:00:00"/>
    <x v="1"/>
    <x v="5"/>
    <n v="431600"/>
    <n v="830000"/>
    <x v="0"/>
    <x v="0"/>
    <x v="0"/>
    <n v="3"/>
    <n v="1060"/>
    <n v="1.025846"/>
    <s v="North"/>
    <n v="783.01886792452831"/>
    <n v="398400"/>
    <n v="0.92307692307692313"/>
    <s v="Above Estimate"/>
  </r>
  <r>
    <d v="2010-09-19T00:00:00"/>
    <x v="1"/>
    <x v="1"/>
    <n v="167800"/>
    <n v="210000"/>
    <x v="1"/>
    <x v="1"/>
    <x v="1"/>
    <n v="3"/>
    <n v="1381"/>
    <n v="1.025846"/>
    <s v="North"/>
    <n v="152.06372194062274"/>
    <n v="42200"/>
    <n v="0.25148986889153757"/>
    <s v="Above Estimate"/>
  </r>
  <r>
    <d v="2010-09-20T00:00:00"/>
    <x v="1"/>
    <x v="4"/>
    <n v="387800"/>
    <n v="495000"/>
    <x v="0"/>
    <x v="0"/>
    <x v="0"/>
    <n v="1"/>
    <n v="922"/>
    <n v="1.025846"/>
    <s v="East"/>
    <n v="536.87635574837316"/>
    <n v="107200"/>
    <n v="0.27643115007735947"/>
    <s v="Above Estimate"/>
  </r>
  <r>
    <d v="2010-09-21T00:00:00"/>
    <x v="1"/>
    <x v="1"/>
    <n v="124040"/>
    <n v="165000"/>
    <x v="0"/>
    <x v="0"/>
    <x v="0"/>
    <n v="2"/>
    <n v="919"/>
    <n v="1.025846"/>
    <s v="South"/>
    <n v="179.5429815016322"/>
    <n v="40960"/>
    <n v="0.33021605933569814"/>
    <s v="Above Estimate"/>
  </r>
  <r>
    <d v="2010-09-22T00:00:00"/>
    <x v="1"/>
    <x v="5"/>
    <n v="199400"/>
    <n v="337000"/>
    <x v="0"/>
    <x v="0"/>
    <x v="0"/>
    <n v="1"/>
    <n v="950"/>
    <n v="1.025846"/>
    <s v="North"/>
    <n v="354.73684210526318"/>
    <n v="137600"/>
    <n v="0.69007021063189566"/>
    <s v="Above Estimate"/>
  </r>
  <r>
    <d v="2010-09-23T00:00:00"/>
    <x v="1"/>
    <x v="5"/>
    <n v="215800"/>
    <n v="354000"/>
    <x v="0"/>
    <x v="0"/>
    <x v="0"/>
    <n v="2"/>
    <n v="1039"/>
    <n v="1.025846"/>
    <s v="North"/>
    <n v="340.71222329162657"/>
    <n v="138200"/>
    <n v="0.64040778498609829"/>
    <s v="Above Estimate"/>
  </r>
  <r>
    <d v="2010-09-24T00:00:00"/>
    <x v="1"/>
    <x v="5"/>
    <n v="216000"/>
    <n v="291000"/>
    <x v="0"/>
    <x v="0"/>
    <x v="0"/>
    <n v="1"/>
    <n v="967"/>
    <n v="1.025846"/>
    <s v="South"/>
    <n v="300.93071354705273"/>
    <n v="75000"/>
    <n v="0.34722222222222221"/>
    <s v="Above Estimate"/>
  </r>
  <r>
    <d v="2010-09-25T00:00:00"/>
    <x v="1"/>
    <x v="1"/>
    <n v="150070"/>
    <n v="250000"/>
    <x v="2"/>
    <x v="2"/>
    <x v="2"/>
    <n v="5"/>
    <n v="2093"/>
    <n v="1.025846"/>
    <s v="South"/>
    <n v="119.44577161968466"/>
    <n v="99930"/>
    <n v="0.66588925168254809"/>
    <s v="Above Estimate"/>
  </r>
  <r>
    <d v="2010-09-26T00:00:00"/>
    <x v="1"/>
    <x v="5"/>
    <n v="203800"/>
    <n v="390000"/>
    <x v="0"/>
    <x v="0"/>
    <x v="0"/>
    <n v="3"/>
    <n v="987"/>
    <n v="1.025846"/>
    <s v="North"/>
    <n v="395.1367781155015"/>
    <n v="186200"/>
    <n v="0.91364082433758587"/>
    <s v="Above Estimate"/>
  </r>
  <r>
    <d v="2010-09-27T00:00:00"/>
    <x v="1"/>
    <x v="2"/>
    <n v="271600"/>
    <n v="530000"/>
    <x v="0"/>
    <x v="0"/>
    <x v="0"/>
    <n v="3"/>
    <n v="942"/>
    <n v="1.025846"/>
    <s v="West"/>
    <n v="562.63269639065823"/>
    <n v="258400"/>
    <n v="0.95139911634756991"/>
    <s v="Above Estimate"/>
  </r>
  <r>
    <d v="2010-09-28T00:00:00"/>
    <x v="1"/>
    <x v="4"/>
    <n v="318780"/>
    <n v="410000"/>
    <x v="0"/>
    <x v="0"/>
    <x v="0"/>
    <n v="1"/>
    <n v="1048"/>
    <n v="1.025846"/>
    <s v="East"/>
    <n v="391.22137404580155"/>
    <n v="91220"/>
    <n v="0.28615346006650355"/>
    <s v="Above Estimate"/>
  </r>
  <r>
    <d v="2010-09-29T00:00:00"/>
    <x v="1"/>
    <x v="5"/>
    <n v="188200"/>
    <n v="275000"/>
    <x v="0"/>
    <x v="0"/>
    <x v="0"/>
    <n v="3"/>
    <n v="913"/>
    <n v="1.025846"/>
    <s v="South"/>
    <n v="301.20481927710841"/>
    <n v="86800"/>
    <n v="0.46121147715196598"/>
    <s v="Above Estimate"/>
  </r>
  <r>
    <d v="2010-09-30T00:00:00"/>
    <x v="1"/>
    <x v="5"/>
    <n v="198000"/>
    <n v="191000"/>
    <x v="0"/>
    <x v="0"/>
    <x v="0"/>
    <n v="2"/>
    <n v="1029"/>
    <n v="1.025846"/>
    <s v="West"/>
    <n v="185.61710398445092"/>
    <n v="-7000"/>
    <n v="-3.5353535353535352E-2"/>
    <s v="Below Estimate"/>
  </r>
  <r>
    <d v="2010-10-01T00:00:00"/>
    <x v="1"/>
    <x v="3"/>
    <n v="1782410"/>
    <n v="2250000"/>
    <x v="0"/>
    <x v="0"/>
    <x v="0"/>
    <n v="3"/>
    <n v="1030"/>
    <n v="1.025846"/>
    <s v="North"/>
    <n v="2184.4660194174758"/>
    <n v="467590"/>
    <n v="0.2623358262128242"/>
    <s v="Above Estimate"/>
  </r>
  <r>
    <d v="2010-10-02T00:00:00"/>
    <x v="1"/>
    <x v="4"/>
    <n v="1664740"/>
    <n v="2180000"/>
    <x v="0"/>
    <x v="0"/>
    <x v="0"/>
    <n v="2"/>
    <n v="945"/>
    <n v="1.025846"/>
    <s v="South"/>
    <n v="2306.8783068783068"/>
    <n v="515260"/>
    <n v="0.30951379795043071"/>
    <s v="Above Estimate"/>
  </r>
  <r>
    <d v="2010-10-03T00:00:00"/>
    <x v="1"/>
    <x v="2"/>
    <n v="289240"/>
    <n v="6000"/>
    <x v="0"/>
    <x v="0"/>
    <x v="0"/>
    <n v="2"/>
    <n v="1046"/>
    <n v="1.025846"/>
    <s v="South"/>
    <n v="5.736137667304015"/>
    <n v="-283240"/>
    <n v="-0.97925598119208956"/>
    <s v="Below Estimate"/>
  </r>
  <r>
    <d v="2010-10-04T00:00:00"/>
    <x v="1"/>
    <x v="2"/>
    <n v="470470"/>
    <n v="894900"/>
    <x v="0"/>
    <x v="0"/>
    <x v="0"/>
    <n v="1"/>
    <n v="909"/>
    <n v="1.025846"/>
    <s v="South"/>
    <n v="984.48844884488449"/>
    <n v="424430"/>
    <n v="0.9021404127787106"/>
    <s v="Above Estimate"/>
  </r>
  <r>
    <d v="2010-10-05T00:00:00"/>
    <x v="1"/>
    <x v="5"/>
    <n v="227000"/>
    <n v="315000"/>
    <x v="0"/>
    <x v="0"/>
    <x v="0"/>
    <n v="2"/>
    <n v="925"/>
    <n v="1.025846"/>
    <s v="South"/>
    <n v="340.54054054054052"/>
    <n v="88000"/>
    <n v="0.38766519823788548"/>
    <s v="Above Estimate"/>
  </r>
  <r>
    <d v="2010-10-06T00:00:00"/>
    <x v="1"/>
    <x v="3"/>
    <n v="1060360"/>
    <n v="1250000"/>
    <x v="0"/>
    <x v="0"/>
    <x v="0"/>
    <n v="1"/>
    <n v="1018"/>
    <n v="1.025846"/>
    <s v="East"/>
    <n v="1227.8978388998034"/>
    <n v="189640"/>
    <n v="0.17884492059300616"/>
    <s v="Above Estimate"/>
  </r>
  <r>
    <d v="2010-10-07T00:00:00"/>
    <x v="1"/>
    <x v="2"/>
    <n v="285600"/>
    <n v="430000"/>
    <x v="0"/>
    <x v="0"/>
    <x v="0"/>
    <n v="1"/>
    <n v="911"/>
    <n v="1.025846"/>
    <s v="East"/>
    <n v="472.0087815587267"/>
    <n v="144400"/>
    <n v="0.50560224089635852"/>
    <s v="Above Estimate"/>
  </r>
  <r>
    <d v="2010-10-08T00:00:00"/>
    <x v="1"/>
    <x v="1"/>
    <n v="131870"/>
    <n v="247000"/>
    <x v="0"/>
    <x v="0"/>
    <x v="0"/>
    <n v="2"/>
    <n v="918"/>
    <n v="1.025846"/>
    <s v="North"/>
    <n v="269.0631808278867"/>
    <n v="115130"/>
    <n v="0.87305679836202321"/>
    <s v="Above Estimate"/>
  </r>
  <r>
    <d v="2010-10-09T00:00:00"/>
    <x v="1"/>
    <x v="1"/>
    <n v="103030"/>
    <n v="167000"/>
    <x v="0"/>
    <x v="0"/>
    <x v="0"/>
    <n v="1"/>
    <n v="1086"/>
    <n v="1.025846"/>
    <s v="North"/>
    <n v="153.77532228360957"/>
    <n v="63970"/>
    <n v="0.62088712025623605"/>
    <s v="Above Estimate"/>
  </r>
  <r>
    <d v="2010-10-10T00:00:00"/>
    <x v="1"/>
    <x v="5"/>
    <n v="208000"/>
    <n v="284500"/>
    <x v="0"/>
    <x v="0"/>
    <x v="0"/>
    <n v="2"/>
    <n v="943"/>
    <n v="1.025846"/>
    <s v="South"/>
    <n v="301.69671261930011"/>
    <n v="76500"/>
    <n v="0.36778846153846156"/>
    <s v="Above Estimate"/>
  </r>
  <r>
    <d v="2010-10-11T00:00:00"/>
    <x v="1"/>
    <x v="1"/>
    <n v="108160"/>
    <n v="95000"/>
    <x v="0"/>
    <x v="0"/>
    <x v="0"/>
    <n v="2"/>
    <n v="924"/>
    <n v="1.025846"/>
    <s v="East"/>
    <n v="102.81385281385282"/>
    <n v="-13160"/>
    <n v="-0.12167159763313609"/>
    <s v="Below Estimate"/>
  </r>
  <r>
    <d v="2010-10-12T00:00:00"/>
    <x v="1"/>
    <x v="5"/>
    <n v="187500"/>
    <n v="265000"/>
    <x v="0"/>
    <x v="0"/>
    <x v="0"/>
    <n v="1"/>
    <n v="1074"/>
    <n v="1.025846"/>
    <s v="East"/>
    <n v="246.7411545623836"/>
    <n v="77500"/>
    <n v="0.41333333333333333"/>
    <s v="Above Estimate"/>
  </r>
  <r>
    <d v="2010-10-13T00:00:00"/>
    <x v="1"/>
    <x v="3"/>
    <n v="837270"/>
    <n v="1245000"/>
    <x v="0"/>
    <x v="0"/>
    <x v="0"/>
    <n v="2"/>
    <n v="1045"/>
    <n v="1.025846"/>
    <s v="South"/>
    <n v="1191.3875598086124"/>
    <n v="407730"/>
    <n v="0.48697552760758178"/>
    <s v="Above Estimate"/>
  </r>
  <r>
    <d v="2010-10-14T00:00:00"/>
    <x v="1"/>
    <x v="2"/>
    <n v="318220"/>
    <n v="549000"/>
    <x v="0"/>
    <x v="0"/>
    <x v="0"/>
    <n v="1"/>
    <n v="947"/>
    <n v="1.025846"/>
    <s v="South"/>
    <n v="579.72544878563883"/>
    <n v="230780"/>
    <n v="0.72522154484319024"/>
    <s v="Above Estimate"/>
  </r>
  <r>
    <d v="2010-10-15T00:00:00"/>
    <x v="1"/>
    <x v="1"/>
    <n v="100460"/>
    <n v="190000"/>
    <x v="0"/>
    <x v="0"/>
    <x v="0"/>
    <n v="1"/>
    <n v="1100"/>
    <n v="1.025846"/>
    <s v="North"/>
    <n v="172.72727272727272"/>
    <n v="89540"/>
    <n v="0.89130001990842123"/>
    <s v="Above Estimate"/>
  </r>
  <r>
    <d v="2010-10-16T00:00:00"/>
    <x v="1"/>
    <x v="1"/>
    <n v="75810"/>
    <n v="141226"/>
    <x v="0"/>
    <x v="0"/>
    <x v="0"/>
    <n v="3"/>
    <n v="1033"/>
    <n v="1.025846"/>
    <s v="South"/>
    <n v="136.71442400774444"/>
    <n v="65416"/>
    <n v="0.86289407729850942"/>
    <s v="Above Estimate"/>
  </r>
  <r>
    <d v="2010-10-17T00:00:00"/>
    <x v="1"/>
    <x v="5"/>
    <n v="153000"/>
    <n v="225000"/>
    <x v="0"/>
    <x v="0"/>
    <x v="0"/>
    <n v="1"/>
    <n v="964"/>
    <n v="1.025846"/>
    <s v="East"/>
    <n v="233.40248962655602"/>
    <n v="72000"/>
    <n v="0.47058823529411764"/>
    <s v="Above Estimate"/>
  </r>
  <r>
    <d v="2010-10-18T00:00:00"/>
    <x v="1"/>
    <x v="4"/>
    <n v="433510"/>
    <n v="555000"/>
    <x v="0"/>
    <x v="0"/>
    <x v="0"/>
    <n v="2"/>
    <n v="1056"/>
    <n v="1.025846"/>
    <s v="West"/>
    <n v="525.56818181818187"/>
    <n v="121490"/>
    <n v="0.28024728379968167"/>
    <s v="Above Estimate"/>
  </r>
  <r>
    <d v="2010-10-19T00:00:00"/>
    <x v="1"/>
    <x v="5"/>
    <n v="254600"/>
    <n v="157500"/>
    <x v="0"/>
    <x v="0"/>
    <x v="0"/>
    <n v="2"/>
    <n v="1073"/>
    <n v="1.025846"/>
    <s v="East"/>
    <n v="146.784715750233"/>
    <n v="-97100"/>
    <n v="-0.38138256087981148"/>
    <s v="Below Estimate"/>
  </r>
  <r>
    <d v="2010-10-20T00:00:00"/>
    <x v="1"/>
    <x v="5"/>
    <n v="254600"/>
    <n v="157500"/>
    <x v="0"/>
    <x v="0"/>
    <x v="0"/>
    <n v="3"/>
    <n v="1000"/>
    <n v="1.025846"/>
    <s v="East"/>
    <n v="157.5"/>
    <n v="-97100"/>
    <n v="-0.38138256087981148"/>
    <s v="Below Estimate"/>
  </r>
  <r>
    <d v="2010-10-21T00:00:00"/>
    <x v="1"/>
    <x v="1"/>
    <n v="133340"/>
    <n v="190500"/>
    <x v="0"/>
    <x v="0"/>
    <x v="0"/>
    <n v="3"/>
    <n v="956"/>
    <n v="1.025846"/>
    <s v="West"/>
    <n v="199.26778242677824"/>
    <n v="57160"/>
    <n v="0.42867856607169641"/>
    <s v="Above Estimate"/>
  </r>
  <r>
    <d v="2010-10-22T00:00:00"/>
    <x v="1"/>
    <x v="3"/>
    <n v="1870470"/>
    <n v="2000000"/>
    <x v="0"/>
    <x v="0"/>
    <x v="0"/>
    <n v="2"/>
    <n v="1084"/>
    <n v="1.025846"/>
    <s v="North"/>
    <n v="1845.0184501845019"/>
    <n v="129530"/>
    <n v="6.9249974605313097E-2"/>
    <s v="Above Estimate"/>
  </r>
  <r>
    <d v="2010-10-23T00:00:00"/>
    <x v="1"/>
    <x v="5"/>
    <n v="146300"/>
    <n v="255000"/>
    <x v="0"/>
    <x v="0"/>
    <x v="0"/>
    <n v="1"/>
    <n v="1027"/>
    <n v="1.025846"/>
    <s v="West"/>
    <n v="248.29600778967867"/>
    <n v="108700"/>
    <n v="0.74299384825700621"/>
    <s v="Above Estimate"/>
  </r>
  <r>
    <d v="2010-10-24T00:00:00"/>
    <x v="1"/>
    <x v="1"/>
    <n v="79600"/>
    <n v="177371"/>
    <x v="0"/>
    <x v="0"/>
    <x v="0"/>
    <n v="1"/>
    <n v="941"/>
    <n v="1.025846"/>
    <s v="West"/>
    <n v="188.49202975557918"/>
    <n v="97771"/>
    <n v="1.2282788944723617"/>
    <s v="Above Estimate"/>
  </r>
  <r>
    <d v="2010-10-25T00:00:00"/>
    <x v="1"/>
    <x v="5"/>
    <n v="178900"/>
    <n v="268500"/>
    <x v="0"/>
    <x v="0"/>
    <x v="0"/>
    <n v="3"/>
    <n v="978"/>
    <n v="1.025846"/>
    <s v="North"/>
    <n v="274.53987730061351"/>
    <n v="89600"/>
    <n v="0.50083845723868081"/>
    <s v="Above Estimate"/>
  </r>
  <r>
    <d v="2010-10-26T00:00:00"/>
    <x v="1"/>
    <x v="1"/>
    <n v="109420"/>
    <n v="197024"/>
    <x v="0"/>
    <x v="0"/>
    <x v="0"/>
    <n v="2"/>
    <n v="1023"/>
    <n v="1.025846"/>
    <s v="East"/>
    <n v="192.59433040078201"/>
    <n v="87604"/>
    <n v="0.80062145859989031"/>
    <s v="Above Estimate"/>
  </r>
  <r>
    <d v="2010-10-27T00:00:00"/>
    <x v="1"/>
    <x v="1"/>
    <n v="144340"/>
    <n v="57500"/>
    <x v="0"/>
    <x v="0"/>
    <x v="0"/>
    <n v="2"/>
    <n v="965"/>
    <n v="1.025846"/>
    <s v="South"/>
    <n v="59.585492227979273"/>
    <n v="-86840"/>
    <n v="-0.60163502840515448"/>
    <s v="Below Estimate"/>
  </r>
  <r>
    <d v="2010-10-28T00:00:00"/>
    <x v="1"/>
    <x v="4"/>
    <n v="549780"/>
    <n v="690000"/>
    <x v="0"/>
    <x v="0"/>
    <x v="0"/>
    <n v="2"/>
    <n v="967"/>
    <n v="1.025846"/>
    <s v="South"/>
    <n v="713.54705274043431"/>
    <n v="140220"/>
    <n v="0.25504747353486851"/>
    <s v="Above Estimate"/>
  </r>
  <r>
    <d v="2010-10-29T00:00:00"/>
    <x v="1"/>
    <x v="4"/>
    <n v="880040"/>
    <n v="950000"/>
    <x v="0"/>
    <x v="0"/>
    <x v="0"/>
    <n v="1"/>
    <n v="1084"/>
    <n v="1.025846"/>
    <s v="West"/>
    <n v="876.38376383763841"/>
    <n v="69960"/>
    <n v="7.9496386527885099E-2"/>
    <s v="Above Estimate"/>
  </r>
  <r>
    <d v="2010-10-30T00:00:00"/>
    <x v="1"/>
    <x v="5"/>
    <n v="186200"/>
    <n v="355000"/>
    <x v="0"/>
    <x v="0"/>
    <x v="0"/>
    <n v="1"/>
    <n v="1024"/>
    <n v="1.025846"/>
    <s v="North"/>
    <n v="346.6796875"/>
    <n v="168800"/>
    <n v="0.90655209452201935"/>
    <s v="Above Estimate"/>
  </r>
  <r>
    <d v="2010-10-31T00:00:00"/>
    <x v="1"/>
    <x v="5"/>
    <n v="243400"/>
    <n v="380000"/>
    <x v="0"/>
    <x v="0"/>
    <x v="0"/>
    <n v="1"/>
    <n v="1056"/>
    <n v="1.025846"/>
    <s v="North"/>
    <n v="359.84848484848487"/>
    <n v="136600"/>
    <n v="0.56121610517666398"/>
    <s v="Above Estimate"/>
  </r>
  <r>
    <d v="2010-11-01T00:00:00"/>
    <x v="1"/>
    <x v="2"/>
    <n v="243950"/>
    <n v="515000"/>
    <x v="0"/>
    <x v="0"/>
    <x v="0"/>
    <n v="3"/>
    <n v="1008"/>
    <n v="1.025846"/>
    <s v="East"/>
    <n v="510.91269841269843"/>
    <n v="271050"/>
    <n v="1.1110883377741341"/>
    <s v="Above Estimate"/>
  </r>
  <r>
    <d v="2010-11-02T00:00:00"/>
    <x v="1"/>
    <x v="1"/>
    <n v="113330"/>
    <n v="170000"/>
    <x v="2"/>
    <x v="2"/>
    <x v="2"/>
    <n v="4"/>
    <n v="2047"/>
    <n v="1.025846"/>
    <s v="North"/>
    <n v="83.048363458720075"/>
    <n v="56670"/>
    <n v="0.50004411894467482"/>
    <s v="Above Estimate"/>
  </r>
  <r>
    <d v="2010-11-03T00:00:00"/>
    <x v="1"/>
    <x v="4"/>
    <n v="589400"/>
    <n v="750000"/>
    <x v="0"/>
    <x v="0"/>
    <x v="0"/>
    <n v="2"/>
    <n v="1006"/>
    <n v="1.025846"/>
    <s v="East"/>
    <n v="745.52683896620283"/>
    <n v="160600"/>
    <n v="0.27248048863250762"/>
    <s v="Above Estimate"/>
  </r>
  <r>
    <d v="2010-11-04T00:00:00"/>
    <x v="1"/>
    <x v="4"/>
    <n v="959350"/>
    <n v="1800000"/>
    <x v="0"/>
    <x v="0"/>
    <x v="0"/>
    <n v="2"/>
    <n v="1099"/>
    <n v="1.025846"/>
    <s v="East"/>
    <n v="1637.8525932666059"/>
    <n v="840650"/>
    <n v="0.87627039141085106"/>
    <s v="Above Estimate"/>
  </r>
  <r>
    <d v="2010-11-05T00:00:00"/>
    <x v="1"/>
    <x v="5"/>
    <n v="206600"/>
    <n v="318000"/>
    <x v="0"/>
    <x v="0"/>
    <x v="0"/>
    <n v="2"/>
    <n v="938"/>
    <n v="1.025846"/>
    <s v="East"/>
    <n v="339.01918976545841"/>
    <n v="111400"/>
    <n v="0.5392061955469506"/>
    <s v="Above Estimate"/>
  </r>
  <r>
    <d v="2010-11-06T00:00:00"/>
    <x v="1"/>
    <x v="1"/>
    <n v="96760"/>
    <n v="95000"/>
    <x v="1"/>
    <x v="1"/>
    <x v="1"/>
    <n v="4"/>
    <n v="1377"/>
    <n v="1.025846"/>
    <s v="West"/>
    <n v="68.990559186637611"/>
    <n v="-1760"/>
    <n v="-1.8189334435717238E-2"/>
    <s v="Below Estimate"/>
  </r>
  <r>
    <d v="2010-11-07T00:00:00"/>
    <x v="1"/>
    <x v="5"/>
    <n v="157600"/>
    <n v="243800"/>
    <x v="0"/>
    <x v="0"/>
    <x v="0"/>
    <n v="1"/>
    <n v="947"/>
    <n v="1.025846"/>
    <s v="South"/>
    <n v="257.44456177402321"/>
    <n v="86200"/>
    <n v="0.54695431472081213"/>
    <s v="Above Estimate"/>
  </r>
  <r>
    <d v="2010-11-08T00:00:00"/>
    <x v="1"/>
    <x v="3"/>
    <n v="1596980"/>
    <n v="2075000"/>
    <x v="0"/>
    <x v="0"/>
    <x v="0"/>
    <n v="2"/>
    <n v="953"/>
    <n v="1.025846"/>
    <s v="North"/>
    <n v="2177.3347324239244"/>
    <n v="478020"/>
    <n v="0.29932748061966963"/>
    <s v="Above Estimate"/>
  </r>
  <r>
    <d v="2010-11-09T00:00:00"/>
    <x v="1"/>
    <x v="1"/>
    <n v="138740"/>
    <n v="180000"/>
    <x v="0"/>
    <x v="0"/>
    <x v="0"/>
    <n v="1"/>
    <n v="967"/>
    <n v="1.025846"/>
    <s v="South"/>
    <n v="186.14270941054809"/>
    <n v="41260"/>
    <n v="0.29739080294075249"/>
    <s v="Above Estimate"/>
  </r>
  <r>
    <d v="2010-11-10T00:00:00"/>
    <x v="1"/>
    <x v="5"/>
    <n v="219800"/>
    <n v="314000"/>
    <x v="0"/>
    <x v="0"/>
    <x v="0"/>
    <n v="1"/>
    <n v="1051"/>
    <n v="1.025846"/>
    <s v="South"/>
    <n v="298.7630827783064"/>
    <n v="94200"/>
    <n v="0.42857142857142855"/>
    <s v="Above Estimate"/>
  </r>
  <r>
    <d v="2010-11-11T00:00:00"/>
    <x v="1"/>
    <x v="1"/>
    <n v="116070"/>
    <n v="127500"/>
    <x v="2"/>
    <x v="2"/>
    <x v="2"/>
    <n v="6"/>
    <n v="1833"/>
    <n v="1.025846"/>
    <s v="East"/>
    <n v="69.558101472995091"/>
    <n v="11430"/>
    <n v="9.8475058154561909E-2"/>
    <s v="Above Estimate"/>
  </r>
  <r>
    <d v="2010-11-12T00:00:00"/>
    <x v="1"/>
    <x v="5"/>
    <n v="219800"/>
    <n v="318000"/>
    <x v="0"/>
    <x v="0"/>
    <x v="0"/>
    <n v="2"/>
    <n v="1003"/>
    <n v="1.025846"/>
    <s v="North"/>
    <n v="317.04885343968095"/>
    <n v="98200"/>
    <n v="0.44676979071883532"/>
    <s v="Above Estimate"/>
  </r>
  <r>
    <d v="2010-11-13T00:00:00"/>
    <x v="1"/>
    <x v="3"/>
    <n v="1551760"/>
    <n v="1900000"/>
    <x v="0"/>
    <x v="0"/>
    <x v="0"/>
    <n v="3"/>
    <n v="930"/>
    <n v="1.025846"/>
    <s v="West"/>
    <n v="2043.010752688172"/>
    <n v="348240"/>
    <n v="0.22441614682682889"/>
    <s v="Above Estimate"/>
  </r>
  <r>
    <d v="2010-11-14T00:00:00"/>
    <x v="1"/>
    <x v="4"/>
    <n v="350770"/>
    <n v="360000"/>
    <x v="0"/>
    <x v="0"/>
    <x v="0"/>
    <n v="2"/>
    <n v="907"/>
    <n v="1.025846"/>
    <s v="East"/>
    <n v="396.91289966923927"/>
    <n v="9230"/>
    <n v="2.6313538786099152E-2"/>
    <s v="Above Estimate"/>
  </r>
  <r>
    <d v="2010-11-15T00:00:00"/>
    <x v="1"/>
    <x v="5"/>
    <n v="133400"/>
    <n v="245000"/>
    <x v="0"/>
    <x v="0"/>
    <x v="0"/>
    <n v="3"/>
    <n v="930"/>
    <n v="1.025846"/>
    <s v="South"/>
    <n v="263.44086021505376"/>
    <n v="111600"/>
    <n v="0.83658170914542729"/>
    <s v="Above Estimate"/>
  </r>
  <r>
    <d v="2010-11-16T00:00:00"/>
    <x v="1"/>
    <x v="5"/>
    <n v="263900"/>
    <n v="200450"/>
    <x v="0"/>
    <x v="0"/>
    <x v="0"/>
    <n v="1"/>
    <n v="981"/>
    <n v="1.025846"/>
    <s v="West"/>
    <n v="204.33231396534148"/>
    <n v="-63450"/>
    <n v="-0.24043198181129216"/>
    <s v="Below Estimate"/>
  </r>
  <r>
    <d v="2010-11-17T00:00:00"/>
    <x v="1"/>
    <x v="5"/>
    <n v="225100"/>
    <n v="230000"/>
    <x v="0"/>
    <x v="0"/>
    <x v="0"/>
    <n v="2"/>
    <n v="924"/>
    <n v="1.025846"/>
    <s v="North"/>
    <n v="248.91774891774892"/>
    <n v="4900"/>
    <n v="2.1768103065304308E-2"/>
    <s v="Above Estimate"/>
  </r>
  <r>
    <d v="2010-11-18T00:00:00"/>
    <x v="1"/>
    <x v="1"/>
    <n v="70850"/>
    <n v="60000"/>
    <x v="0"/>
    <x v="0"/>
    <x v="0"/>
    <n v="2"/>
    <n v="902"/>
    <n v="1.025846"/>
    <s v="South"/>
    <n v="66.518847006651882"/>
    <n v="-10850"/>
    <n v="-0.15314043754410728"/>
    <s v="Below Estimate"/>
  </r>
  <r>
    <d v="2010-11-19T00:00:00"/>
    <x v="1"/>
    <x v="2"/>
    <n v="497910"/>
    <n v="731000"/>
    <x v="0"/>
    <x v="0"/>
    <x v="0"/>
    <n v="2"/>
    <n v="949"/>
    <n v="1.025846"/>
    <s v="North"/>
    <n v="770.28451001053736"/>
    <n v="233090"/>
    <n v="0.46813681187363176"/>
    <s v="Above Estimate"/>
  </r>
  <r>
    <d v="2010-11-20T00:00:00"/>
    <x v="1"/>
    <x v="1"/>
    <n v="33400"/>
    <n v="47235"/>
    <x v="0"/>
    <x v="0"/>
    <x v="0"/>
    <n v="3"/>
    <n v="966"/>
    <n v="1.025846"/>
    <s v="East"/>
    <n v="48.897515527950311"/>
    <n v="13835"/>
    <n v="0.41422155688622753"/>
    <s v="Above Estimate"/>
  </r>
  <r>
    <d v="2010-11-21T00:00:00"/>
    <x v="1"/>
    <x v="4"/>
    <n v="1121890"/>
    <n v="1125000"/>
    <x v="0"/>
    <x v="0"/>
    <x v="0"/>
    <n v="1"/>
    <n v="1089"/>
    <n v="1.025846"/>
    <s v="West"/>
    <n v="1033.0578512396694"/>
    <n v="3110"/>
    <n v="2.7721077824029092E-3"/>
    <s v="Above Estimate"/>
  </r>
  <r>
    <d v="2010-11-22T00:00:00"/>
    <x v="1"/>
    <x v="5"/>
    <n v="143100"/>
    <n v="204000"/>
    <x v="0"/>
    <x v="0"/>
    <x v="0"/>
    <n v="3"/>
    <n v="924"/>
    <n v="1.025846"/>
    <s v="West"/>
    <n v="220.77922077922079"/>
    <n v="60900"/>
    <n v="0.42557651991614254"/>
    <s v="Above Estimate"/>
  </r>
  <r>
    <d v="2010-11-23T00:00:00"/>
    <x v="1"/>
    <x v="2"/>
    <n v="288890"/>
    <n v="360000"/>
    <x v="1"/>
    <x v="1"/>
    <x v="1"/>
    <n v="2"/>
    <n v="1386"/>
    <n v="1.025846"/>
    <s v="West"/>
    <n v="259.74025974025972"/>
    <n v="71110"/>
    <n v="0.24614905327287204"/>
    <s v="Above Estimate"/>
  </r>
  <r>
    <d v="2010-11-24T00:00:00"/>
    <x v="1"/>
    <x v="4"/>
    <n v="931700"/>
    <n v="832000"/>
    <x v="0"/>
    <x v="0"/>
    <x v="0"/>
    <n v="1"/>
    <n v="977"/>
    <n v="1.025846"/>
    <s v="North"/>
    <n v="851.58648925281477"/>
    <n v="-99700"/>
    <n v="-0.10700869378555329"/>
    <s v="Below Estimate"/>
  </r>
  <r>
    <d v="2010-11-25T00:00:00"/>
    <x v="1"/>
    <x v="1"/>
    <n v="169610"/>
    <n v="399000"/>
    <x v="3"/>
    <x v="3"/>
    <x v="3"/>
    <n v="7"/>
    <n v="2725"/>
    <n v="1.025846"/>
    <s v="North"/>
    <n v="146.42201834862385"/>
    <n v="229390"/>
    <n v="1.3524556335121749"/>
    <s v="Above Estimate"/>
  </r>
  <r>
    <d v="2010-11-26T00:00:00"/>
    <x v="1"/>
    <x v="3"/>
    <n v="1895460"/>
    <n v="3900000"/>
    <x v="0"/>
    <x v="0"/>
    <x v="0"/>
    <n v="2"/>
    <n v="1038"/>
    <n v="1.025846"/>
    <s v="North"/>
    <n v="3757.2254335260118"/>
    <n v="2004540"/>
    <n v="1.0575480358329905"/>
    <s v="Above Estimate"/>
  </r>
  <r>
    <d v="2010-11-27T00:00:00"/>
    <x v="1"/>
    <x v="4"/>
    <n v="272720"/>
    <n v="385000"/>
    <x v="0"/>
    <x v="0"/>
    <x v="0"/>
    <n v="3"/>
    <n v="1006"/>
    <n v="1.025846"/>
    <s v="South"/>
    <n v="382.70377733598411"/>
    <n v="112280"/>
    <n v="0.41170431211498976"/>
    <s v="Above Estimate"/>
  </r>
  <r>
    <d v="2010-11-28T00:00:00"/>
    <x v="1"/>
    <x v="0"/>
    <n v="131710"/>
    <n v="197000"/>
    <x v="0"/>
    <x v="0"/>
    <x v="0"/>
    <n v="1"/>
    <n v="1056"/>
    <n v="1.025846"/>
    <s v="West"/>
    <n v="186.55303030303031"/>
    <n v="65290"/>
    <n v="0.49571027256852174"/>
    <s v="Above Estimate"/>
  </r>
  <r>
    <d v="2010-11-29T00:00:00"/>
    <x v="1"/>
    <x v="0"/>
    <n v="70850"/>
    <n v="100000"/>
    <x v="0"/>
    <x v="0"/>
    <x v="0"/>
    <n v="2"/>
    <n v="1083"/>
    <n v="1.025846"/>
    <s v="North"/>
    <n v="92.336103416435833"/>
    <n v="29150"/>
    <n v="0.41143260409315457"/>
    <s v="Above Estimate"/>
  </r>
  <r>
    <d v="2010-11-30T00:00:00"/>
    <x v="1"/>
    <x v="4"/>
    <n v="590660"/>
    <n v="750000"/>
    <x v="0"/>
    <x v="0"/>
    <x v="0"/>
    <n v="3"/>
    <n v="1059"/>
    <n v="1.025846"/>
    <s v="West"/>
    <n v="708.21529745042494"/>
    <n v="159340"/>
    <n v="0.26976602444722853"/>
    <s v="Above Estimate"/>
  </r>
  <r>
    <d v="2010-12-01T00:00:00"/>
    <x v="1"/>
    <x v="3"/>
    <n v="1203370"/>
    <n v="2150000"/>
    <x v="0"/>
    <x v="0"/>
    <x v="0"/>
    <n v="1"/>
    <n v="1009"/>
    <n v="1.025846"/>
    <s v="North"/>
    <n v="2130.8225966303271"/>
    <n v="946630"/>
    <n v="0.78664916027489462"/>
    <s v="Above Estimate"/>
  </r>
  <r>
    <d v="2010-12-02T00:00:00"/>
    <x v="1"/>
    <x v="5"/>
    <n v="198500"/>
    <n v="276000"/>
    <x v="0"/>
    <x v="0"/>
    <x v="0"/>
    <n v="3"/>
    <n v="969"/>
    <n v="1.025846"/>
    <s v="East"/>
    <n v="284.82972136222912"/>
    <n v="77500"/>
    <n v="0.39042821158690177"/>
    <s v="Above Estimate"/>
  </r>
  <r>
    <d v="2010-12-03T00:00:00"/>
    <x v="1"/>
    <x v="3"/>
    <n v="967680"/>
    <n v="937500"/>
    <x v="0"/>
    <x v="0"/>
    <x v="0"/>
    <n v="3"/>
    <n v="1008"/>
    <n v="1.025846"/>
    <s v="East"/>
    <n v="930.05952380952385"/>
    <n v="-30180"/>
    <n v="-3.1187996031746032E-2"/>
    <s v="Below Estimate"/>
  </r>
  <r>
    <d v="2010-12-04T00:00:00"/>
    <x v="1"/>
    <x v="0"/>
    <n v="54390"/>
    <n v="70000"/>
    <x v="0"/>
    <x v="0"/>
    <x v="0"/>
    <n v="3"/>
    <n v="1067"/>
    <n v="1.025846"/>
    <s v="West"/>
    <n v="65.604498594189309"/>
    <n v="15610"/>
    <n v="0.28700128700128702"/>
    <s v="Above Estimate"/>
  </r>
  <r>
    <d v="2010-12-05T00:00:00"/>
    <x v="1"/>
    <x v="6"/>
    <n v="1279940"/>
    <n v="1680000"/>
    <x v="0"/>
    <x v="0"/>
    <x v="0"/>
    <n v="1"/>
    <n v="919"/>
    <n v="1.025846"/>
    <s v="South"/>
    <n v="1828.0739934711644"/>
    <n v="400060"/>
    <n v="0.31256152632154632"/>
    <s v="Above Estimate"/>
  </r>
  <r>
    <d v="2010-12-06T00:00:00"/>
    <x v="1"/>
    <x v="0"/>
    <n v="87130"/>
    <n v="110000"/>
    <x v="0"/>
    <x v="0"/>
    <x v="0"/>
    <n v="3"/>
    <n v="1000"/>
    <n v="1.025846"/>
    <s v="North"/>
    <n v="110"/>
    <n v="22870"/>
    <n v="0.26248134970733389"/>
    <s v="Above Estimate"/>
  </r>
  <r>
    <d v="2010-12-07T00:00:00"/>
    <x v="1"/>
    <x v="4"/>
    <n v="420770"/>
    <n v="475000"/>
    <x v="0"/>
    <x v="0"/>
    <x v="0"/>
    <n v="3"/>
    <n v="972"/>
    <n v="1.025846"/>
    <s v="West"/>
    <n v="488.68312757201647"/>
    <n v="54230"/>
    <n v="0.12888276255436462"/>
    <s v="Above Estimate"/>
  </r>
  <r>
    <d v="2010-12-08T00:00:00"/>
    <x v="1"/>
    <x v="5"/>
    <n v="286000"/>
    <n v="687530"/>
    <x v="0"/>
    <x v="0"/>
    <x v="0"/>
    <n v="1"/>
    <n v="916"/>
    <n v="1.025846"/>
    <s v="South"/>
    <n v="750.57860262008728"/>
    <n v="401530"/>
    <n v="1.4039510489510489"/>
    <s v="Above Estimate"/>
  </r>
  <r>
    <d v="2010-12-09T00:00:00"/>
    <x v="1"/>
    <x v="5"/>
    <n v="183700"/>
    <n v="309000"/>
    <x v="0"/>
    <x v="0"/>
    <x v="0"/>
    <n v="2"/>
    <n v="1031"/>
    <n v="1.025846"/>
    <s v="South"/>
    <n v="299.70902036857422"/>
    <n v="125300"/>
    <n v="0.68209036472509521"/>
    <s v="Above Estimate"/>
  </r>
  <r>
    <d v="2010-12-10T00:00:00"/>
    <x v="1"/>
    <x v="0"/>
    <n v="86230"/>
    <n v="114000"/>
    <x v="0"/>
    <x v="0"/>
    <x v="0"/>
    <n v="2"/>
    <n v="998"/>
    <n v="1.025846"/>
    <s v="West"/>
    <n v="114.22845691382766"/>
    <n v="27770"/>
    <n v="0.32204569175460979"/>
    <s v="Above Estimate"/>
  </r>
  <r>
    <d v="2010-12-11T00:00:00"/>
    <x v="1"/>
    <x v="6"/>
    <n v="440070"/>
    <n v="640000"/>
    <x v="0"/>
    <x v="0"/>
    <x v="0"/>
    <n v="3"/>
    <n v="1099"/>
    <n v="1.025846"/>
    <s v="South"/>
    <n v="582.34758871701547"/>
    <n v="199930"/>
    <n v="0.45431408639534621"/>
    <s v="Above Estimate"/>
  </r>
  <r>
    <d v="2010-12-12T00:00:00"/>
    <x v="1"/>
    <x v="3"/>
    <n v="810530"/>
    <n v="1650000"/>
    <x v="0"/>
    <x v="0"/>
    <x v="0"/>
    <n v="3"/>
    <n v="961"/>
    <n v="1.025846"/>
    <s v="South"/>
    <n v="1716.961498439126"/>
    <n v="839470"/>
    <n v="1.0357050325095924"/>
    <s v="Above Estimate"/>
  </r>
  <r>
    <d v="2010-12-13T00:00:00"/>
    <x v="1"/>
    <x v="3"/>
    <n v="819910"/>
    <n v="336000"/>
    <x v="0"/>
    <x v="0"/>
    <x v="0"/>
    <n v="1"/>
    <n v="1038"/>
    <n v="1.025846"/>
    <s v="West"/>
    <n v="323.69942196531792"/>
    <n v="-483910"/>
    <n v="-0.59019892427217624"/>
    <s v="Below Estimate"/>
  </r>
  <r>
    <d v="2010-12-14T00:00:00"/>
    <x v="1"/>
    <x v="4"/>
    <n v="908460"/>
    <n v="1200000"/>
    <x v="0"/>
    <x v="0"/>
    <x v="0"/>
    <n v="2"/>
    <n v="1029"/>
    <n v="1.025846"/>
    <s v="West"/>
    <n v="1166.1807580174927"/>
    <n v="291540"/>
    <n v="0.32091671620104351"/>
    <s v="Above Estimate"/>
  </r>
  <r>
    <d v="2010-12-15T00:00:00"/>
    <x v="1"/>
    <x v="0"/>
    <n v="138180"/>
    <n v="160000"/>
    <x v="0"/>
    <x v="0"/>
    <x v="0"/>
    <n v="1"/>
    <n v="1042"/>
    <n v="1.025846"/>
    <s v="North"/>
    <n v="153.55086372360844"/>
    <n v="21820"/>
    <n v="0.15790997249963815"/>
    <s v="Above Estimate"/>
  </r>
  <r>
    <d v="2010-12-16T00:00:00"/>
    <x v="1"/>
    <x v="4"/>
    <n v="369320"/>
    <n v="558000"/>
    <x v="0"/>
    <x v="0"/>
    <x v="0"/>
    <n v="1"/>
    <n v="903"/>
    <n v="1.025846"/>
    <s v="East"/>
    <n v="617.94019933554819"/>
    <n v="188680"/>
    <n v="0.51088486948987333"/>
    <s v="Above Estimate"/>
  </r>
  <r>
    <d v="2010-12-17T00:00:00"/>
    <x v="1"/>
    <x v="0"/>
    <n v="145810"/>
    <n v="99397"/>
    <x v="2"/>
    <x v="2"/>
    <x v="2"/>
    <n v="4"/>
    <n v="1893"/>
    <n v="1.025846"/>
    <s v="North"/>
    <n v="52.507659799260431"/>
    <n v="-46413"/>
    <n v="-0.31831150126877444"/>
    <s v="Below Estimate"/>
  </r>
  <r>
    <d v="2010-12-18T00:00:00"/>
    <x v="1"/>
    <x v="0"/>
    <n v="98780"/>
    <n v="135000"/>
    <x v="0"/>
    <x v="0"/>
    <x v="0"/>
    <n v="3"/>
    <n v="1095"/>
    <n v="1.025846"/>
    <s v="West"/>
    <n v="123.28767123287672"/>
    <n v="36220"/>
    <n v="0.3666734156711885"/>
    <s v="Above Estimate"/>
  </r>
  <r>
    <d v="2010-12-19T00:00:00"/>
    <x v="1"/>
    <x v="6"/>
    <n v="367420"/>
    <n v="390000"/>
    <x v="0"/>
    <x v="0"/>
    <x v="0"/>
    <n v="3"/>
    <n v="905"/>
    <n v="1.025846"/>
    <s v="West"/>
    <n v="430.93922651933701"/>
    <n v="22580"/>
    <n v="6.1455554950737575E-2"/>
    <s v="Above Estimate"/>
  </r>
  <r>
    <d v="2010-12-20T00:00:00"/>
    <x v="1"/>
    <x v="3"/>
    <n v="553140"/>
    <n v="570000"/>
    <x v="0"/>
    <x v="0"/>
    <x v="0"/>
    <n v="1"/>
    <n v="905"/>
    <n v="1.025846"/>
    <s v="West"/>
    <n v="629.83425414364638"/>
    <n v="16860"/>
    <n v="3.0480529341577179E-2"/>
    <s v="Above Estimate"/>
  </r>
  <r>
    <d v="2010-12-21T00:00:00"/>
    <x v="1"/>
    <x v="6"/>
    <n v="522120"/>
    <n v="710000"/>
    <x v="0"/>
    <x v="0"/>
    <x v="0"/>
    <n v="1"/>
    <n v="1021"/>
    <n v="1.025846"/>
    <s v="West"/>
    <n v="695.39666993143976"/>
    <n v="187880"/>
    <n v="0.35984064965908219"/>
    <s v="Above Estimate"/>
  </r>
  <r>
    <d v="2010-12-22T00:00:00"/>
    <x v="1"/>
    <x v="5"/>
    <n v="137700"/>
    <n v="174000"/>
    <x v="0"/>
    <x v="0"/>
    <x v="0"/>
    <n v="3"/>
    <n v="1097"/>
    <n v="1.025846"/>
    <s v="North"/>
    <n v="158.6144029170465"/>
    <n v="36300"/>
    <n v="0.26361655773420478"/>
    <s v="Above Estimate"/>
  </r>
  <r>
    <d v="2010-12-23T00:00:00"/>
    <x v="1"/>
    <x v="5"/>
    <n v="214100"/>
    <n v="325000"/>
    <x v="1"/>
    <x v="1"/>
    <x v="1"/>
    <n v="2"/>
    <n v="1320"/>
    <n v="1.025846"/>
    <s v="North"/>
    <n v="246.21212121212122"/>
    <n v="110900"/>
    <n v="0.51798225128444653"/>
    <s v="Above Estimate"/>
  </r>
  <r>
    <d v="2010-12-24T00:00:00"/>
    <x v="1"/>
    <x v="5"/>
    <n v="178700"/>
    <n v="279900"/>
    <x v="0"/>
    <x v="0"/>
    <x v="0"/>
    <n v="2"/>
    <n v="1031"/>
    <n v="1.025846"/>
    <s v="North"/>
    <n v="271.48399612027157"/>
    <n v="101200"/>
    <n v="0.56631225517627304"/>
    <s v="Above Estimate"/>
  </r>
  <r>
    <d v="2010-12-25T00:00:00"/>
    <x v="1"/>
    <x v="5"/>
    <n v="218600"/>
    <n v="290000"/>
    <x v="0"/>
    <x v="0"/>
    <x v="0"/>
    <n v="2"/>
    <n v="957"/>
    <n v="1.025846"/>
    <s v="East"/>
    <n v="303.030303030303"/>
    <n v="71400"/>
    <n v="0.32662397072278132"/>
    <s v="Above Estimate"/>
  </r>
  <r>
    <d v="2010-12-26T00:00:00"/>
    <x v="1"/>
    <x v="0"/>
    <n v="82410"/>
    <n v="56105"/>
    <x v="0"/>
    <x v="0"/>
    <x v="0"/>
    <n v="2"/>
    <n v="904"/>
    <n v="1.025846"/>
    <s v="West"/>
    <n v="62.063053097345133"/>
    <n v="-26305"/>
    <n v="-0.31919669942968087"/>
    <s v="Below Estimate"/>
  </r>
  <r>
    <d v="2010-12-27T00:00:00"/>
    <x v="1"/>
    <x v="5"/>
    <n v="231700"/>
    <n v="330000"/>
    <x v="0"/>
    <x v="0"/>
    <x v="0"/>
    <n v="2"/>
    <n v="998"/>
    <n v="1.025846"/>
    <s v="North"/>
    <n v="330.66132264529057"/>
    <n v="98300"/>
    <n v="0.42425550280535174"/>
    <s v="Above Estimate"/>
  </r>
  <r>
    <d v="2010-12-28T00:00:00"/>
    <x v="1"/>
    <x v="0"/>
    <n v="119450"/>
    <n v="150000"/>
    <x v="0"/>
    <x v="0"/>
    <x v="0"/>
    <n v="3"/>
    <n v="1049"/>
    <n v="1.025846"/>
    <s v="West"/>
    <n v="142.99332697807435"/>
    <n v="30550"/>
    <n v="0.25575554625366265"/>
    <s v="Above Estimate"/>
  </r>
  <r>
    <d v="2010-12-29T00:00:00"/>
    <x v="1"/>
    <x v="0"/>
    <n v="105820"/>
    <n v="139000"/>
    <x v="0"/>
    <x v="0"/>
    <x v="0"/>
    <n v="1"/>
    <n v="928"/>
    <n v="1.025846"/>
    <s v="West"/>
    <n v="149.7844827586207"/>
    <n v="33180"/>
    <n v="0.31355131355131355"/>
    <s v="Above Estimate"/>
  </r>
  <r>
    <d v="2010-12-30T00:00:00"/>
    <x v="1"/>
    <x v="3"/>
    <n v="494200"/>
    <n v="410000"/>
    <x v="1"/>
    <x v="1"/>
    <x v="1"/>
    <n v="2"/>
    <n v="1387"/>
    <n v="1.025846"/>
    <s v="South"/>
    <n v="295.60201874549387"/>
    <n v="-84200"/>
    <n v="-0.17037636584378793"/>
    <s v="Below Estimate"/>
  </r>
  <r>
    <d v="2010-12-31T00:00:00"/>
    <x v="1"/>
    <x v="0"/>
    <n v="96970"/>
    <n v="84000"/>
    <x v="0"/>
    <x v="0"/>
    <x v="0"/>
    <n v="1"/>
    <n v="1050"/>
    <n v="1.025846"/>
    <s v="East"/>
    <n v="80"/>
    <n v="-12970"/>
    <n v="-0.13375270702279055"/>
    <s v="Below Estimate"/>
  </r>
  <r>
    <d v="2011-01-01T00:00:00"/>
    <x v="1"/>
    <x v="0"/>
    <n v="130360"/>
    <n v="85000"/>
    <x v="2"/>
    <x v="2"/>
    <x v="2"/>
    <n v="4"/>
    <n v="2148"/>
    <n v="1.025846"/>
    <s v="East"/>
    <n v="39.571694599627563"/>
    <n v="-45360"/>
    <n v="-0.3479594967781528"/>
    <s v="Below Estimate"/>
  </r>
  <r>
    <d v="2011-01-02T00:00:00"/>
    <x v="1"/>
    <x v="6"/>
    <n v="491200"/>
    <n v="725000"/>
    <x v="1"/>
    <x v="1"/>
    <x v="1"/>
    <n v="2"/>
    <n v="1425"/>
    <n v="1.025846"/>
    <s v="East"/>
    <n v="508.77192982456143"/>
    <n v="233800"/>
    <n v="0.47597719869706839"/>
    <s v="Above Estimate"/>
  </r>
  <r>
    <d v="2011-01-03T00:00:00"/>
    <x v="1"/>
    <x v="0"/>
    <n v="151300"/>
    <n v="170000"/>
    <x v="0"/>
    <x v="0"/>
    <x v="0"/>
    <n v="3"/>
    <n v="933"/>
    <n v="1.025846"/>
    <s v="South"/>
    <n v="182.20793140407289"/>
    <n v="18700"/>
    <n v="0.12359550561797752"/>
    <s v="Above Estimate"/>
  </r>
  <r>
    <d v="2011-01-04T00:00:00"/>
    <x v="1"/>
    <x v="6"/>
    <n v="343880"/>
    <n v="375000"/>
    <x v="0"/>
    <x v="0"/>
    <x v="0"/>
    <n v="3"/>
    <n v="1070"/>
    <n v="1.025846"/>
    <s v="East"/>
    <n v="350.46728971962619"/>
    <n v="31120"/>
    <n v="9.0496684890077936E-2"/>
    <s v="Above Estimate"/>
  </r>
  <r>
    <d v="2011-01-05T00:00:00"/>
    <x v="1"/>
    <x v="0"/>
    <n v="84610"/>
    <n v="23000"/>
    <x v="1"/>
    <x v="1"/>
    <x v="1"/>
    <n v="4"/>
    <n v="1200"/>
    <n v="1.025846"/>
    <s v="South"/>
    <n v="19.166666666666668"/>
    <n v="-61610"/>
    <n v="-0.72816451956033568"/>
    <s v="Below Estimate"/>
  </r>
  <r>
    <d v="2011-01-06T00:00:00"/>
    <x v="2"/>
    <x v="0"/>
    <n v="143020"/>
    <n v="177000"/>
    <x v="0"/>
    <x v="0"/>
    <x v="0"/>
    <n v="3"/>
    <n v="1083"/>
    <n v="1.0250330000000001"/>
    <s v="East"/>
    <n v="163.43490304709141"/>
    <n v="33980"/>
    <n v="0.23758914837085723"/>
    <s v="Above Estimate"/>
  </r>
  <r>
    <d v="2011-01-07T00:00:00"/>
    <x v="2"/>
    <x v="0"/>
    <n v="124550"/>
    <n v="11000"/>
    <x v="2"/>
    <x v="2"/>
    <x v="2"/>
    <n v="4"/>
    <n v="1918"/>
    <n v="1.0250330000000001"/>
    <s v="East"/>
    <n v="5.7351407716371217"/>
    <n v="-113550"/>
    <n v="-0.91168205539943803"/>
    <s v="Below Estimate"/>
  </r>
  <r>
    <d v="2011-01-08T00:00:00"/>
    <x v="2"/>
    <x v="4"/>
    <n v="353570"/>
    <n v="400000"/>
    <x v="0"/>
    <x v="0"/>
    <x v="0"/>
    <n v="2"/>
    <n v="972"/>
    <n v="1.0250330000000001"/>
    <s v="South"/>
    <n v="411.52263374485597"/>
    <n v="46430"/>
    <n v="0.13131770229374665"/>
    <s v="Above Estimate"/>
  </r>
  <r>
    <d v="2011-01-09T00:00:00"/>
    <x v="2"/>
    <x v="4"/>
    <n v="482090"/>
    <n v="555000"/>
    <x v="0"/>
    <x v="0"/>
    <x v="0"/>
    <n v="1"/>
    <n v="1073"/>
    <n v="1.0250330000000001"/>
    <s v="East"/>
    <n v="517.24137931034488"/>
    <n v="72910"/>
    <n v="0.15123732083220975"/>
    <s v="Above Estimate"/>
  </r>
  <r>
    <d v="2011-01-10T00:00:00"/>
    <x v="2"/>
    <x v="6"/>
    <n v="471560"/>
    <n v="420000"/>
    <x v="1"/>
    <x v="1"/>
    <x v="1"/>
    <n v="3"/>
    <n v="1390"/>
    <n v="1.0250330000000001"/>
    <s v="South"/>
    <n v="302.15827338129498"/>
    <n v="-51560"/>
    <n v="-0.10933921452201205"/>
    <s v="Below Estimate"/>
  </r>
  <r>
    <d v="2011-01-11T00:00:00"/>
    <x v="2"/>
    <x v="4"/>
    <n v="308420"/>
    <n v="309275"/>
    <x v="0"/>
    <x v="0"/>
    <x v="0"/>
    <n v="2"/>
    <n v="1100"/>
    <n v="1.0250330000000001"/>
    <s v="West"/>
    <n v="281.15909090909093"/>
    <n v="855"/>
    <n v="2.7721937617534529E-3"/>
    <s v="Above Estimate"/>
  </r>
  <r>
    <d v="2011-01-12T00:00:00"/>
    <x v="2"/>
    <x v="6"/>
    <n v="351720"/>
    <n v="360000"/>
    <x v="0"/>
    <x v="0"/>
    <x v="0"/>
    <n v="2"/>
    <n v="926"/>
    <n v="1.0250330000000001"/>
    <s v="East"/>
    <n v="388.76889848812095"/>
    <n v="8280"/>
    <n v="2.3541453428863868E-2"/>
    <s v="Above Estimate"/>
  </r>
  <r>
    <d v="2011-01-13T00:00:00"/>
    <x v="2"/>
    <x v="0"/>
    <n v="104660"/>
    <n v="129000"/>
    <x v="0"/>
    <x v="0"/>
    <x v="0"/>
    <n v="1"/>
    <n v="1015"/>
    <n v="1.0250330000000001"/>
    <s v="North"/>
    <n v="127.0935960591133"/>
    <n v="24340"/>
    <n v="0.23256258360405122"/>
    <s v="Above Estimate"/>
  </r>
  <r>
    <d v="2011-01-14T00:00:00"/>
    <x v="2"/>
    <x v="6"/>
    <n v="524500"/>
    <n v="600000"/>
    <x v="0"/>
    <x v="0"/>
    <x v="0"/>
    <n v="2"/>
    <n v="986"/>
    <n v="1.0250330000000001"/>
    <s v="East"/>
    <n v="608.51926977687629"/>
    <n v="75500"/>
    <n v="0.14394661582459486"/>
    <s v="Above Estimate"/>
  </r>
  <r>
    <d v="2011-01-15T00:00:00"/>
    <x v="2"/>
    <x v="3"/>
    <n v="500290"/>
    <n v="600000"/>
    <x v="1"/>
    <x v="1"/>
    <x v="1"/>
    <n v="4"/>
    <n v="1396"/>
    <n v="1.0250330000000001"/>
    <s v="North"/>
    <n v="429.79942693409743"/>
    <n v="99710"/>
    <n v="0.19930440344600131"/>
    <s v="Above Estimate"/>
  </r>
  <r>
    <d v="2011-01-16T00:00:00"/>
    <x v="2"/>
    <x v="6"/>
    <n v="588760"/>
    <n v="715000"/>
    <x v="0"/>
    <x v="0"/>
    <x v="0"/>
    <n v="1"/>
    <n v="1007"/>
    <n v="1.0250330000000001"/>
    <s v="South"/>
    <n v="710.02979145978156"/>
    <n v="126240"/>
    <n v="0.21441674026768123"/>
    <s v="Above Estimate"/>
  </r>
  <r>
    <d v="2011-01-17T00:00:00"/>
    <x v="2"/>
    <x v="6"/>
    <n v="294080"/>
    <n v="325000"/>
    <x v="0"/>
    <x v="0"/>
    <x v="0"/>
    <n v="1"/>
    <n v="931"/>
    <n v="1.0250330000000001"/>
    <s v="South"/>
    <n v="349.08700322234159"/>
    <n v="30920"/>
    <n v="0.10514145810663765"/>
    <s v="Above Estimate"/>
  </r>
  <r>
    <d v="2011-01-18T00:00:00"/>
    <x v="2"/>
    <x v="0"/>
    <n v="94460"/>
    <n v="92000"/>
    <x v="0"/>
    <x v="0"/>
    <x v="0"/>
    <n v="2"/>
    <n v="939"/>
    <n v="1.0250330000000001"/>
    <s v="North"/>
    <n v="97.976570820021294"/>
    <n v="-2460"/>
    <n v="-2.6042769426212153E-2"/>
    <s v="Below Estimate"/>
  </r>
  <r>
    <d v="2011-01-19T00:00:00"/>
    <x v="2"/>
    <x v="3"/>
    <n v="806120"/>
    <n v="900000"/>
    <x v="0"/>
    <x v="0"/>
    <x v="0"/>
    <n v="1"/>
    <n v="976"/>
    <n v="1.0250330000000001"/>
    <s v="West"/>
    <n v="922.13114754098365"/>
    <n v="93880"/>
    <n v="0.11645908797697613"/>
    <s v="Above Estimate"/>
  </r>
  <r>
    <d v="2011-01-20T00:00:00"/>
    <x v="2"/>
    <x v="5"/>
    <n v="231300"/>
    <n v="381500"/>
    <x v="0"/>
    <x v="0"/>
    <x v="0"/>
    <n v="3"/>
    <n v="1089"/>
    <n v="1.0250330000000001"/>
    <s v="West"/>
    <n v="350.32139577594126"/>
    <n v="150200"/>
    <n v="0.64937310851707741"/>
    <s v="Above Estimate"/>
  </r>
  <r>
    <d v="2011-01-21T00:00:00"/>
    <x v="2"/>
    <x v="3"/>
    <n v="1688540"/>
    <n v="1600000"/>
    <x v="0"/>
    <x v="0"/>
    <x v="0"/>
    <n v="3"/>
    <n v="933"/>
    <n v="1.0250330000000001"/>
    <s v="North"/>
    <n v="1714.8981779206861"/>
    <n v="-88540"/>
    <n v="-5.2435832139007661E-2"/>
    <s v="Below Estimate"/>
  </r>
  <r>
    <d v="2011-01-22T00:00:00"/>
    <x v="2"/>
    <x v="0"/>
    <n v="124300"/>
    <n v="86500"/>
    <x v="1"/>
    <x v="1"/>
    <x v="1"/>
    <n v="4"/>
    <n v="1475"/>
    <n v="1.0250330000000001"/>
    <s v="North"/>
    <n v="58.644067796610166"/>
    <n v="-37800"/>
    <n v="-0.30410297666934832"/>
    <s v="Below Estimate"/>
  </r>
  <r>
    <d v="2011-01-23T00:00:00"/>
    <x v="2"/>
    <x v="4"/>
    <n v="356440"/>
    <n v="322000"/>
    <x v="0"/>
    <x v="0"/>
    <x v="0"/>
    <n v="1"/>
    <n v="995"/>
    <n v="1.0250330000000001"/>
    <s v="South"/>
    <n v="323.6180904522613"/>
    <n v="-34440"/>
    <n v="-9.6622152395915165E-2"/>
    <s v="Below Estimate"/>
  </r>
  <r>
    <d v="2011-01-24T00:00:00"/>
    <x v="2"/>
    <x v="6"/>
    <n v="461970"/>
    <n v="515185"/>
    <x v="0"/>
    <x v="0"/>
    <x v="0"/>
    <n v="1"/>
    <n v="1026"/>
    <n v="1.0250330000000001"/>
    <s v="South"/>
    <n v="502.12962962962962"/>
    <n v="53215"/>
    <n v="0.11519146264908976"/>
    <s v="Above Estimate"/>
  </r>
  <r>
    <d v="2011-01-25T00:00:00"/>
    <x v="2"/>
    <x v="0"/>
    <n v="113270"/>
    <n v="53000"/>
    <x v="0"/>
    <x v="0"/>
    <x v="0"/>
    <n v="3"/>
    <n v="1081"/>
    <n v="1.0250330000000001"/>
    <s v="North"/>
    <n v="49.028677150786308"/>
    <n v="-60270"/>
    <n v="-0.53209146287631326"/>
    <s v="Below Estimate"/>
  </r>
  <r>
    <d v="2011-01-26T00:00:00"/>
    <x v="2"/>
    <x v="0"/>
    <n v="126400"/>
    <n v="199000"/>
    <x v="2"/>
    <x v="2"/>
    <x v="2"/>
    <n v="4"/>
    <n v="1834"/>
    <n v="1.0250330000000001"/>
    <s v="South"/>
    <n v="108.50599781897492"/>
    <n v="72600"/>
    <n v="0.57436708860759489"/>
    <s v="Above Estimate"/>
  </r>
  <r>
    <d v="2011-01-27T00:00:00"/>
    <x v="2"/>
    <x v="0"/>
    <n v="127530"/>
    <n v="95000"/>
    <x v="1"/>
    <x v="1"/>
    <x v="1"/>
    <n v="3"/>
    <n v="1424"/>
    <n v="1.0250330000000001"/>
    <s v="West"/>
    <n v="66.713483146067418"/>
    <n v="-32530"/>
    <n v="-0.25507723672861288"/>
    <s v="Below Estimate"/>
  </r>
  <r>
    <d v="2011-02-24T00:00:00"/>
    <x v="2"/>
    <x v="6"/>
    <n v="636310"/>
    <n v="1010000"/>
    <x v="0"/>
    <x v="0"/>
    <x v="0"/>
    <n v="1"/>
    <n v="901"/>
    <n v="1.0250330000000001"/>
    <s v="North"/>
    <n v="1120.976692563818"/>
    <n v="373690"/>
    <n v="0.58727664188838768"/>
    <s v="Above Estimate"/>
  </r>
  <r>
    <d v="2011-02-26T00:00:00"/>
    <x v="2"/>
    <x v="0"/>
    <n v="101190"/>
    <n v="115000"/>
    <x v="1"/>
    <x v="1"/>
    <x v="1"/>
    <n v="2"/>
    <n v="1413"/>
    <n v="1.0250330000000001"/>
    <s v="West"/>
    <n v="81.387119603680119"/>
    <n v="13810"/>
    <n v="0.13647593635734756"/>
    <s v="Above Estimate"/>
  </r>
  <r>
    <d v="2011-02-27T00:00:00"/>
    <x v="2"/>
    <x v="0"/>
    <n v="197110"/>
    <n v="265000"/>
    <x v="0"/>
    <x v="0"/>
    <x v="0"/>
    <n v="2"/>
    <n v="943"/>
    <n v="1.0250330000000001"/>
    <s v="North"/>
    <n v="281.01802757158009"/>
    <n v="67890"/>
    <n v="0.34442696971234338"/>
    <s v="Above Estimate"/>
  </r>
  <r>
    <d v="2011-03-02T00:00:00"/>
    <x v="2"/>
    <x v="4"/>
    <n v="400610"/>
    <n v="499000"/>
    <x v="0"/>
    <x v="0"/>
    <x v="0"/>
    <n v="1"/>
    <n v="916"/>
    <n v="1.0250330000000001"/>
    <s v="South"/>
    <n v="544.75982532751095"/>
    <n v="98390"/>
    <n v="0.24560045929956817"/>
    <s v="Above Estimate"/>
  </r>
  <r>
    <d v="2011-03-03T00:00:00"/>
    <x v="2"/>
    <x v="5"/>
    <n v="175700"/>
    <n v="235000"/>
    <x v="0"/>
    <x v="0"/>
    <x v="0"/>
    <n v="3"/>
    <n v="1033"/>
    <n v="1.0250330000000001"/>
    <s v="South"/>
    <n v="227.49273959341724"/>
    <n v="59300"/>
    <n v="0.33750711439954467"/>
    <s v="Above Estimate"/>
  </r>
  <r>
    <d v="2011-03-04T00:00:00"/>
    <x v="2"/>
    <x v="0"/>
    <n v="137780"/>
    <n v="15000"/>
    <x v="2"/>
    <x v="2"/>
    <x v="2"/>
    <n v="4"/>
    <n v="2139"/>
    <n v="1.0250330000000001"/>
    <s v="South"/>
    <n v="7.0126227208976157"/>
    <n v="-122780"/>
    <n v="-0.89113078821309333"/>
    <s v="Below Estimate"/>
  </r>
  <r>
    <d v="2011-03-04T00:00:00"/>
    <x v="2"/>
    <x v="6"/>
    <n v="371080"/>
    <n v="360000"/>
    <x v="0"/>
    <x v="0"/>
    <x v="0"/>
    <n v="1"/>
    <n v="1081"/>
    <n v="1.0250330000000001"/>
    <s v="South"/>
    <n v="333.02497687326547"/>
    <n v="-11080"/>
    <n v="-2.9858790557292229E-2"/>
    <s v="Below Estimate"/>
  </r>
  <r>
    <d v="2011-03-06T00:00:00"/>
    <x v="2"/>
    <x v="0"/>
    <n v="129960"/>
    <n v="158000"/>
    <x v="0"/>
    <x v="0"/>
    <x v="0"/>
    <n v="1"/>
    <n v="905"/>
    <n v="1.0250330000000001"/>
    <s v="North"/>
    <n v="174.58563535911603"/>
    <n v="28040"/>
    <n v="0.21575869498307171"/>
    <s v="Above Estimate"/>
  </r>
  <r>
    <d v="2011-03-11T00:00:00"/>
    <x v="2"/>
    <x v="3"/>
    <n v="3611790"/>
    <n v="6000000"/>
    <x v="0"/>
    <x v="0"/>
    <x v="0"/>
    <n v="1"/>
    <n v="934"/>
    <n v="1.0250330000000001"/>
    <s v="East"/>
    <n v="6423.982869379015"/>
    <n v="2388210"/>
    <n v="0.66122615102206939"/>
    <s v="Above Estimate"/>
  </r>
  <r>
    <d v="2011-03-18T00:00:00"/>
    <x v="2"/>
    <x v="0"/>
    <n v="112850"/>
    <n v="27900"/>
    <x v="2"/>
    <x v="2"/>
    <x v="2"/>
    <n v="6"/>
    <n v="1836"/>
    <n v="1.0250330000000001"/>
    <s v="North"/>
    <n v="15.196078431372548"/>
    <n v="-84950"/>
    <n v="-0.75276916260522819"/>
    <s v="Below Estimate"/>
  </r>
  <r>
    <d v="2011-03-23T00:00:00"/>
    <x v="2"/>
    <x v="5"/>
    <n v="180500"/>
    <n v="241500"/>
    <x v="0"/>
    <x v="0"/>
    <x v="0"/>
    <n v="3"/>
    <n v="1061"/>
    <n v="1.0250330000000001"/>
    <s v="North"/>
    <n v="227.61545711592836"/>
    <n v="61000"/>
    <n v="0.33795013850415512"/>
    <s v="Above Estimate"/>
  </r>
  <r>
    <d v="2011-03-23T00:00:00"/>
    <x v="2"/>
    <x v="4"/>
    <n v="364770"/>
    <n v="410000"/>
    <x v="0"/>
    <x v="0"/>
    <x v="0"/>
    <n v="3"/>
    <n v="1095"/>
    <n v="1.0250330000000001"/>
    <s v="South"/>
    <n v="374.42922374429224"/>
    <n v="45230"/>
    <n v="0.12399594264879239"/>
    <s v="Above Estimate"/>
  </r>
  <r>
    <d v="2011-03-23T00:00:00"/>
    <x v="2"/>
    <x v="5"/>
    <n v="223700"/>
    <n v="335000"/>
    <x v="0"/>
    <x v="0"/>
    <x v="0"/>
    <n v="2"/>
    <n v="936"/>
    <n v="1.0250330000000001"/>
    <s v="West"/>
    <n v="357.90598290598291"/>
    <n v="111300"/>
    <n v="0.49754135002235134"/>
    <s v="Above Estimate"/>
  </r>
  <r>
    <d v="2011-03-26T00:00:00"/>
    <x v="2"/>
    <x v="5"/>
    <n v="192400"/>
    <n v="270000"/>
    <x v="0"/>
    <x v="0"/>
    <x v="0"/>
    <n v="3"/>
    <n v="1057"/>
    <n v="1.0250330000000001"/>
    <s v="South"/>
    <n v="255.43992431409649"/>
    <n v="77600"/>
    <n v="0.40332640332640335"/>
    <s v="Above Estimate"/>
  </r>
  <r>
    <d v="2011-03-27T00:00:00"/>
    <x v="2"/>
    <x v="0"/>
    <n v="121430"/>
    <n v="94000"/>
    <x v="0"/>
    <x v="0"/>
    <x v="0"/>
    <n v="2"/>
    <n v="903"/>
    <n v="1.0250330000000001"/>
    <s v="West"/>
    <n v="104.09745293466224"/>
    <n v="-27430"/>
    <n v="-0.2258914601004694"/>
    <s v="Below Estimate"/>
  </r>
  <r>
    <d v="2011-03-30T00:00:00"/>
    <x v="2"/>
    <x v="6"/>
    <n v="334190"/>
    <n v="170000"/>
    <x v="0"/>
    <x v="0"/>
    <x v="0"/>
    <n v="2"/>
    <n v="948"/>
    <n v="1.0250330000000001"/>
    <s v="East"/>
    <n v="179.32489451476792"/>
    <n v="-164190"/>
    <n v="-0.49130734013585087"/>
    <s v="Below Estimate"/>
  </r>
  <r>
    <d v="2011-03-30T00:00:00"/>
    <x v="2"/>
    <x v="0"/>
    <n v="79780"/>
    <n v="41000"/>
    <x v="0"/>
    <x v="0"/>
    <x v="0"/>
    <n v="3"/>
    <n v="976"/>
    <n v="1.0250330000000001"/>
    <s v="East"/>
    <n v="42.008196721311478"/>
    <n v="-38780"/>
    <n v="-0.48608673853096013"/>
    <s v="Below Estimate"/>
  </r>
  <r>
    <d v="2011-03-31T00:00:00"/>
    <x v="2"/>
    <x v="0"/>
    <n v="117860"/>
    <n v="170000"/>
    <x v="0"/>
    <x v="0"/>
    <x v="0"/>
    <n v="3"/>
    <n v="918"/>
    <n v="1.0250330000000001"/>
    <s v="North"/>
    <n v="185.18518518518519"/>
    <n v="52140"/>
    <n v="0.44238927541150519"/>
    <s v="Above Estimate"/>
  </r>
  <r>
    <d v="2011-04-01T00:00:00"/>
    <x v="2"/>
    <x v="0"/>
    <n v="170560"/>
    <n v="39500"/>
    <x v="2"/>
    <x v="2"/>
    <x v="2"/>
    <n v="4"/>
    <n v="2177"/>
    <n v="1.0250330000000001"/>
    <s v="West"/>
    <n v="18.144235186035829"/>
    <n v="-131060"/>
    <n v="-0.76840994371482174"/>
    <s v="Below Estimate"/>
  </r>
  <r>
    <d v="2011-04-02T00:00:00"/>
    <x v="2"/>
    <x v="5"/>
    <n v="196100"/>
    <n v="260000"/>
    <x v="0"/>
    <x v="0"/>
    <x v="0"/>
    <n v="1"/>
    <n v="947"/>
    <n v="1.0250330000000001"/>
    <s v="West"/>
    <n v="274.55121436114047"/>
    <n v="63900"/>
    <n v="0.3258541560428353"/>
    <s v="Above Estimate"/>
  </r>
  <r>
    <d v="2011-04-02T00:00:00"/>
    <x v="2"/>
    <x v="0"/>
    <n v="89030"/>
    <n v="110000"/>
    <x v="1"/>
    <x v="1"/>
    <x v="1"/>
    <n v="2"/>
    <n v="1331"/>
    <n v="1.0250330000000001"/>
    <s v="East"/>
    <n v="82.644628099173559"/>
    <n v="20970"/>
    <n v="0.23553858250028081"/>
    <s v="Above Estimate"/>
  </r>
  <r>
    <d v="2011-04-08T00:00:00"/>
    <x v="2"/>
    <x v="6"/>
    <n v="398750"/>
    <n v="340000"/>
    <x v="1"/>
    <x v="1"/>
    <x v="1"/>
    <n v="4"/>
    <n v="1228"/>
    <n v="1.0250330000000001"/>
    <s v="West"/>
    <n v="276.87296416938113"/>
    <n v="-58750"/>
    <n v="-0.14733542319749215"/>
    <s v="Below Estimate"/>
  </r>
  <r>
    <d v="2011-04-13T00:00:00"/>
    <x v="2"/>
    <x v="6"/>
    <n v="279580"/>
    <n v="147500"/>
    <x v="0"/>
    <x v="0"/>
    <x v="0"/>
    <n v="3"/>
    <n v="1085"/>
    <n v="1.0250330000000001"/>
    <s v="South"/>
    <n v="135.94470046082949"/>
    <n v="-132080"/>
    <n v="-0.47242292009442738"/>
    <s v="Below Estimate"/>
  </r>
  <r>
    <d v="2011-04-13T00:00:00"/>
    <x v="2"/>
    <x v="0"/>
    <n v="212350"/>
    <n v="285835"/>
    <x v="0"/>
    <x v="0"/>
    <x v="0"/>
    <n v="2"/>
    <n v="1095"/>
    <n v="1.0250330000000001"/>
    <s v="North"/>
    <n v="261.03652968036528"/>
    <n v="73485"/>
    <n v="0.3460560395573346"/>
    <s v="Above Estimate"/>
  </r>
  <r>
    <d v="2011-04-17T00:00:00"/>
    <x v="2"/>
    <x v="3"/>
    <n v="2528400"/>
    <n v="3000000"/>
    <x v="0"/>
    <x v="0"/>
    <x v="0"/>
    <n v="1"/>
    <n v="1070"/>
    <n v="1.0250330000000001"/>
    <s v="East"/>
    <n v="2803.7383177570096"/>
    <n v="471600"/>
    <n v="0.18652112007593735"/>
    <s v="Above Estimate"/>
  </r>
  <r>
    <d v="2011-04-17T00:00:00"/>
    <x v="2"/>
    <x v="0"/>
    <n v="115820"/>
    <n v="138000"/>
    <x v="0"/>
    <x v="0"/>
    <x v="0"/>
    <n v="1"/>
    <n v="1066"/>
    <n v="1.0250330000000001"/>
    <s v="West"/>
    <n v="129.45590994371483"/>
    <n v="22180"/>
    <n v="0.19150405802106718"/>
    <s v="Above Estimate"/>
  </r>
  <r>
    <d v="2011-04-22T00:00:00"/>
    <x v="2"/>
    <x v="6"/>
    <n v="396550"/>
    <n v="380000"/>
    <x v="0"/>
    <x v="0"/>
    <x v="0"/>
    <n v="3"/>
    <n v="960"/>
    <n v="1.0250330000000001"/>
    <s v="North"/>
    <n v="395.83333333333331"/>
    <n v="-16550"/>
    <n v="-4.173496406506115E-2"/>
    <s v="Below Estimate"/>
  </r>
  <r>
    <d v="2011-04-24T00:00:00"/>
    <x v="2"/>
    <x v="3"/>
    <n v="2133810"/>
    <n v="1350000"/>
    <x v="0"/>
    <x v="0"/>
    <x v="0"/>
    <n v="2"/>
    <n v="1060"/>
    <n v="1.0250330000000001"/>
    <s v="South"/>
    <n v="1273.5849056603774"/>
    <n v="-783810"/>
    <n v="-0.36732886245729468"/>
    <s v="Below Estimate"/>
  </r>
  <r>
    <d v="2011-04-24T00:00:00"/>
    <x v="2"/>
    <x v="3"/>
    <n v="417480"/>
    <n v="576000"/>
    <x v="0"/>
    <x v="0"/>
    <x v="0"/>
    <n v="2"/>
    <n v="984"/>
    <n v="1.0250330000000001"/>
    <s v="West"/>
    <n v="585.36585365853659"/>
    <n v="158520"/>
    <n v="0.37970681230238573"/>
    <s v="Above Estimate"/>
  </r>
  <r>
    <d v="2011-04-27T00:00:00"/>
    <x v="2"/>
    <x v="5"/>
    <n v="154000"/>
    <n v="213500"/>
    <x v="0"/>
    <x v="0"/>
    <x v="0"/>
    <n v="1"/>
    <n v="963"/>
    <n v="1.0250330000000001"/>
    <s v="North"/>
    <n v="221.70301142263759"/>
    <n v="59500"/>
    <n v="0.38636363636363635"/>
    <s v="Above Estimate"/>
  </r>
  <r>
    <d v="2011-04-28T00:00:00"/>
    <x v="2"/>
    <x v="3"/>
    <n v="1521380"/>
    <n v="2415000"/>
    <x v="0"/>
    <x v="0"/>
    <x v="0"/>
    <n v="1"/>
    <n v="907"/>
    <n v="1.0250330000000001"/>
    <s v="North"/>
    <n v="2662.6240352811465"/>
    <n v="893620"/>
    <n v="0.58737462041041688"/>
    <s v="Above Estimate"/>
  </r>
  <r>
    <d v="2011-04-29T00:00:00"/>
    <x v="2"/>
    <x v="6"/>
    <n v="548080"/>
    <n v="713000"/>
    <x v="0"/>
    <x v="0"/>
    <x v="0"/>
    <n v="1"/>
    <n v="1007"/>
    <n v="1.0250330000000001"/>
    <s v="South"/>
    <n v="708.04369414101291"/>
    <n v="164920"/>
    <n v="0.3009049773755656"/>
    <s v="Above Estimate"/>
  </r>
  <r>
    <d v="2011-04-29T00:00:00"/>
    <x v="2"/>
    <x v="5"/>
    <n v="273000"/>
    <n v="265000"/>
    <x v="0"/>
    <x v="0"/>
    <x v="0"/>
    <n v="3"/>
    <n v="1048"/>
    <n v="1.0250330000000001"/>
    <s v="West"/>
    <n v="252.86259541984734"/>
    <n v="-8000"/>
    <n v="-2.9304029304029304E-2"/>
    <s v="Below Estimate"/>
  </r>
  <r>
    <d v="2011-04-30T00:00:00"/>
    <x v="2"/>
    <x v="5"/>
    <n v="193900"/>
    <n v="266000"/>
    <x v="0"/>
    <x v="0"/>
    <x v="0"/>
    <n v="1"/>
    <n v="1029"/>
    <n v="1.0250330000000001"/>
    <s v="North"/>
    <n v="258.50340136054422"/>
    <n v="72100"/>
    <n v="0.37184115523465705"/>
    <s v="Above Estimate"/>
  </r>
  <r>
    <d v="2011-05-01T00:00:00"/>
    <x v="2"/>
    <x v="3"/>
    <n v="2254000"/>
    <n v="3434510"/>
    <x v="0"/>
    <x v="0"/>
    <x v="0"/>
    <n v="1"/>
    <n v="1088"/>
    <n v="1.0250330000000001"/>
    <s v="South"/>
    <n v="3156.71875"/>
    <n v="1180510"/>
    <n v="0.52374001774622891"/>
    <s v="Above Estimate"/>
  </r>
  <r>
    <d v="2011-05-01T00:00:00"/>
    <x v="2"/>
    <x v="6"/>
    <n v="414600"/>
    <n v="565000"/>
    <x v="0"/>
    <x v="0"/>
    <x v="0"/>
    <n v="1"/>
    <n v="929"/>
    <n v="1.0250330000000001"/>
    <s v="South"/>
    <n v="608.18083961248658"/>
    <n v="150400"/>
    <n v="0.36275928605885188"/>
    <s v="Above Estimate"/>
  </r>
  <r>
    <d v="2011-05-04T00:00:00"/>
    <x v="2"/>
    <x v="5"/>
    <n v="234800"/>
    <n v="316000"/>
    <x v="0"/>
    <x v="0"/>
    <x v="0"/>
    <n v="2"/>
    <n v="1063"/>
    <n v="1.0250330000000001"/>
    <s v="West"/>
    <n v="297.27187206020699"/>
    <n v="81200"/>
    <n v="0.34582623509369675"/>
    <s v="Above Estimate"/>
  </r>
  <r>
    <d v="2011-05-04T00:00:00"/>
    <x v="2"/>
    <x v="5"/>
    <n v="127400"/>
    <n v="220000"/>
    <x v="0"/>
    <x v="0"/>
    <x v="0"/>
    <n v="3"/>
    <n v="964"/>
    <n v="1.0250330000000001"/>
    <s v="West"/>
    <n v="228.21576763485479"/>
    <n v="92600"/>
    <n v="0.72684458398744112"/>
    <s v="Above Estimate"/>
  </r>
  <r>
    <d v="2011-05-04T00:00:00"/>
    <x v="2"/>
    <x v="4"/>
    <n v="237930"/>
    <n v="282000"/>
    <x v="0"/>
    <x v="0"/>
    <x v="0"/>
    <n v="1"/>
    <n v="1093"/>
    <n v="1.0250330000000001"/>
    <s v="North"/>
    <n v="258.00548947849956"/>
    <n v="44070"/>
    <n v="0.18522254444584541"/>
    <s v="Above Estimate"/>
  </r>
  <r>
    <d v="2011-05-04T00:00:00"/>
    <x v="2"/>
    <x v="3"/>
    <n v="1023470"/>
    <n v="1475000"/>
    <x v="0"/>
    <x v="0"/>
    <x v="0"/>
    <n v="1"/>
    <n v="1097"/>
    <n v="1.0250330000000001"/>
    <s v="North"/>
    <n v="1344.5761166818597"/>
    <n v="451530"/>
    <n v="0.44117560846922721"/>
    <s v="Above Estimate"/>
  </r>
  <r>
    <d v="2011-05-05T00:00:00"/>
    <x v="2"/>
    <x v="0"/>
    <n v="68710"/>
    <n v="34900"/>
    <x v="1"/>
    <x v="1"/>
    <x v="1"/>
    <n v="2"/>
    <n v="1240"/>
    <n v="1.0250330000000001"/>
    <s v="East"/>
    <n v="28.14516129032258"/>
    <n v="-33810"/>
    <n v="-0.49206811235628001"/>
    <s v="Below Estimate"/>
  </r>
  <r>
    <d v="2011-05-05T00:00:00"/>
    <x v="2"/>
    <x v="4"/>
    <n v="319620"/>
    <n v="486000"/>
    <x v="0"/>
    <x v="0"/>
    <x v="0"/>
    <n v="2"/>
    <n v="1044"/>
    <n v="1.0250330000000001"/>
    <s v="South"/>
    <n v="465.51724137931035"/>
    <n v="166380"/>
    <n v="0.52055565984606722"/>
    <s v="Above Estimate"/>
  </r>
  <r>
    <d v="2011-05-07T00:00:00"/>
    <x v="2"/>
    <x v="0"/>
    <n v="106060"/>
    <n v="125000"/>
    <x v="0"/>
    <x v="0"/>
    <x v="0"/>
    <n v="3"/>
    <n v="1088"/>
    <n v="1.0250330000000001"/>
    <s v="North"/>
    <n v="114.88970588235294"/>
    <n v="18940"/>
    <n v="0.17857816330379031"/>
    <s v="Above Estimate"/>
  </r>
  <r>
    <d v="2011-05-08T00:00:00"/>
    <x v="2"/>
    <x v="4"/>
    <n v="290570"/>
    <n v="310000"/>
    <x v="0"/>
    <x v="0"/>
    <x v="0"/>
    <n v="1"/>
    <n v="960"/>
    <n v="1.0250330000000001"/>
    <s v="West"/>
    <n v="322.91666666666669"/>
    <n v="19430"/>
    <n v="6.6868568675362214E-2"/>
    <s v="Above Estimate"/>
  </r>
  <r>
    <d v="2011-05-08T00:00:00"/>
    <x v="2"/>
    <x v="0"/>
    <n v="133350"/>
    <n v="14000"/>
    <x v="1"/>
    <x v="1"/>
    <x v="1"/>
    <n v="4"/>
    <n v="1485"/>
    <n v="1.0250330000000001"/>
    <s v="South"/>
    <n v="9.4276094276094273"/>
    <n v="-119350"/>
    <n v="-0.89501312335958005"/>
    <s v="Below Estimate"/>
  </r>
  <r>
    <d v="2011-05-11T00:00:00"/>
    <x v="2"/>
    <x v="5"/>
    <n v="251100"/>
    <n v="450000"/>
    <x v="0"/>
    <x v="0"/>
    <x v="0"/>
    <n v="1"/>
    <n v="1066"/>
    <n v="1.0250330000000001"/>
    <s v="North"/>
    <n v="422.1388367729831"/>
    <n v="198900"/>
    <n v="0.79211469534050183"/>
    <s v="Above Estimate"/>
  </r>
  <r>
    <d v="2011-05-11T00:00:00"/>
    <x v="2"/>
    <x v="5"/>
    <n v="226000"/>
    <n v="408000"/>
    <x v="0"/>
    <x v="0"/>
    <x v="0"/>
    <n v="1"/>
    <n v="1088"/>
    <n v="1.0250330000000001"/>
    <s v="North"/>
    <n v="375"/>
    <n v="182000"/>
    <n v="0.80530973451327437"/>
    <s v="Above Estimate"/>
  </r>
  <r>
    <d v="2011-05-12T00:00:00"/>
    <x v="2"/>
    <x v="3"/>
    <n v="2631930"/>
    <n v="2025000"/>
    <x v="0"/>
    <x v="0"/>
    <x v="0"/>
    <n v="1"/>
    <n v="906"/>
    <n v="1.0250330000000001"/>
    <s v="South"/>
    <n v="2235.0993377483442"/>
    <n v="-606930"/>
    <n v="-0.23060263760814306"/>
    <s v="Below Estimate"/>
  </r>
  <r>
    <d v="2011-05-15T00:00:00"/>
    <x v="2"/>
    <x v="0"/>
    <n v="96530"/>
    <n v="75400"/>
    <x v="0"/>
    <x v="0"/>
    <x v="0"/>
    <n v="2"/>
    <n v="1019"/>
    <n v="1.0250330000000001"/>
    <s v="East"/>
    <n v="73.994111874386647"/>
    <n v="-21130"/>
    <n v="-0.21889568009945096"/>
    <s v="Below Estimate"/>
  </r>
  <r>
    <d v="2011-05-18T00:00:00"/>
    <x v="2"/>
    <x v="5"/>
    <n v="231100"/>
    <n v="322500"/>
    <x v="0"/>
    <x v="0"/>
    <x v="0"/>
    <n v="3"/>
    <n v="1082"/>
    <n v="1.0250330000000001"/>
    <s v="South"/>
    <n v="298.0591497227357"/>
    <n v="91400"/>
    <n v="0.3954997836434444"/>
    <s v="Above Estimate"/>
  </r>
  <r>
    <d v="2011-05-18T00:00:00"/>
    <x v="2"/>
    <x v="3"/>
    <n v="727370"/>
    <n v="278334"/>
    <x v="0"/>
    <x v="0"/>
    <x v="0"/>
    <n v="2"/>
    <n v="924"/>
    <n v="1.0250330000000001"/>
    <s v="West"/>
    <n v="301.22727272727275"/>
    <n v="-449036"/>
    <n v="-0.61734193051679342"/>
    <s v="Below Estimate"/>
  </r>
  <r>
    <d v="2011-05-20T00:00:00"/>
    <x v="2"/>
    <x v="5"/>
    <n v="139400"/>
    <n v="143500"/>
    <x v="0"/>
    <x v="0"/>
    <x v="0"/>
    <n v="2"/>
    <n v="901"/>
    <n v="1.0250330000000001"/>
    <s v="East"/>
    <n v="159.26748057713652"/>
    <n v="4100"/>
    <n v="2.9411764705882353E-2"/>
    <s v="Above Estimate"/>
  </r>
  <r>
    <d v="2011-05-21T00:00:00"/>
    <x v="2"/>
    <x v="0"/>
    <n v="167930"/>
    <n v="160000"/>
    <x v="0"/>
    <x v="0"/>
    <x v="0"/>
    <n v="2"/>
    <n v="939"/>
    <n v="1.0250330000000001"/>
    <s v="East"/>
    <n v="170.3940362087327"/>
    <n v="-7930"/>
    <n v="-4.7222056809384863E-2"/>
    <s v="Below Estimate"/>
  </r>
  <r>
    <d v="2011-05-22T00:00:00"/>
    <x v="2"/>
    <x v="0"/>
    <n v="113370"/>
    <n v="61000"/>
    <x v="0"/>
    <x v="0"/>
    <x v="0"/>
    <n v="1"/>
    <n v="956"/>
    <n v="1.0250330000000001"/>
    <s v="East"/>
    <n v="63.80753138075314"/>
    <n v="-52370"/>
    <n v="-0.46193878451089354"/>
    <s v="Below Estimate"/>
  </r>
  <r>
    <d v="2011-05-27T00:00:00"/>
    <x v="2"/>
    <x v="3"/>
    <n v="1413370"/>
    <n v="2509500"/>
    <x v="0"/>
    <x v="0"/>
    <x v="0"/>
    <n v="1"/>
    <n v="1094"/>
    <n v="1.0250330000000001"/>
    <s v="North"/>
    <n v="2293.8756855575866"/>
    <n v="1096130"/>
    <n v="0.77554355901144079"/>
    <s v="Above Estimate"/>
  </r>
  <r>
    <d v="2011-05-28T00:00:00"/>
    <x v="2"/>
    <x v="6"/>
    <n v="556740"/>
    <n v="639000"/>
    <x v="0"/>
    <x v="0"/>
    <x v="0"/>
    <n v="2"/>
    <n v="1047"/>
    <n v="1.0250330000000001"/>
    <s v="West"/>
    <n v="610.31518624641831"/>
    <n v="82260"/>
    <n v="0.14775299062398967"/>
    <s v="Above Estimate"/>
  </r>
  <r>
    <d v="2011-05-28T00:00:00"/>
    <x v="2"/>
    <x v="6"/>
    <n v="367420"/>
    <n v="555000"/>
    <x v="0"/>
    <x v="0"/>
    <x v="0"/>
    <n v="2"/>
    <n v="964"/>
    <n v="1.0250330000000001"/>
    <s v="West"/>
    <n v="575.72614107883817"/>
    <n v="187580"/>
    <n v="0.51053290512220351"/>
    <s v="Above Estimate"/>
  </r>
  <r>
    <d v="2011-05-28T00:00:00"/>
    <x v="2"/>
    <x v="6"/>
    <n v="641000"/>
    <n v="797500"/>
    <x v="0"/>
    <x v="0"/>
    <x v="0"/>
    <n v="3"/>
    <n v="906"/>
    <n v="1.0250330000000001"/>
    <s v="North"/>
    <n v="880.24282560706399"/>
    <n v="156500"/>
    <n v="0.24414976599063962"/>
    <s v="Above Estimate"/>
  </r>
  <r>
    <d v="2011-05-29T00:00:00"/>
    <x v="2"/>
    <x v="4"/>
    <n v="339010"/>
    <n v="546000"/>
    <x v="0"/>
    <x v="0"/>
    <x v="0"/>
    <n v="3"/>
    <n v="1007"/>
    <n v="1.0250330000000001"/>
    <s v="West"/>
    <n v="542.20456802383319"/>
    <n v="206990"/>
    <n v="0.61057195952921739"/>
    <s v="Above Estimate"/>
  </r>
  <r>
    <d v="2011-06-01T00:00:00"/>
    <x v="2"/>
    <x v="0"/>
    <n v="100170"/>
    <n v="140000"/>
    <x v="0"/>
    <x v="0"/>
    <x v="0"/>
    <n v="1"/>
    <n v="968"/>
    <n v="1.0250330000000001"/>
    <s v="East"/>
    <n v="144.62809917355372"/>
    <n v="39830"/>
    <n v="0.39762403913347311"/>
    <s v="Above Estimate"/>
  </r>
  <r>
    <d v="2011-06-02T00:00:00"/>
    <x v="2"/>
    <x v="3"/>
    <n v="429310"/>
    <n v="400000"/>
    <x v="0"/>
    <x v="0"/>
    <x v="0"/>
    <n v="1"/>
    <n v="1015"/>
    <n v="1.0250330000000001"/>
    <s v="East"/>
    <n v="394.0886699507389"/>
    <n v="-29310"/>
    <n v="-6.8272343993850598E-2"/>
    <s v="Below Estimate"/>
  </r>
  <r>
    <d v="2011-06-02T00:00:00"/>
    <x v="2"/>
    <x v="6"/>
    <n v="381560"/>
    <n v="400000"/>
    <x v="0"/>
    <x v="0"/>
    <x v="0"/>
    <n v="3"/>
    <n v="1030"/>
    <n v="1.0250330000000001"/>
    <s v="West"/>
    <n v="388.34951456310682"/>
    <n v="18440"/>
    <n v="4.8327916972428976E-2"/>
    <s v="Above Estimate"/>
  </r>
  <r>
    <d v="2011-06-03T00:00:00"/>
    <x v="2"/>
    <x v="6"/>
    <n v="1061150"/>
    <n v="1075000"/>
    <x v="0"/>
    <x v="0"/>
    <x v="0"/>
    <n v="2"/>
    <n v="911"/>
    <n v="1.0250330000000001"/>
    <s v="North"/>
    <n v="1180.0219538968167"/>
    <n v="13850"/>
    <n v="1.3051877679875607E-2"/>
    <s v="Above Estimate"/>
  </r>
  <r>
    <d v="2011-06-05T00:00:00"/>
    <x v="2"/>
    <x v="4"/>
    <n v="335300"/>
    <n v="345000"/>
    <x v="0"/>
    <x v="0"/>
    <x v="0"/>
    <n v="3"/>
    <n v="992"/>
    <n v="1.0250330000000001"/>
    <s v="North"/>
    <n v="347.78225806451616"/>
    <n v="9700"/>
    <n v="2.8929317029525798E-2"/>
    <s v="Above Estimate"/>
  </r>
  <r>
    <d v="2011-06-05T00:00:00"/>
    <x v="2"/>
    <x v="0"/>
    <n v="110420"/>
    <n v="70000"/>
    <x v="0"/>
    <x v="0"/>
    <x v="0"/>
    <n v="2"/>
    <n v="1087"/>
    <n v="1.0250330000000001"/>
    <s v="East"/>
    <n v="64.397424103035874"/>
    <n v="-40420"/>
    <n v="-0.3660568737547546"/>
    <s v="Below Estimate"/>
  </r>
  <r>
    <d v="2011-06-05T00:00:00"/>
    <x v="2"/>
    <x v="3"/>
    <n v="602490"/>
    <n v="935000"/>
    <x v="0"/>
    <x v="0"/>
    <x v="0"/>
    <n v="2"/>
    <n v="1051"/>
    <n v="1.0250330000000001"/>
    <s v="West"/>
    <n v="889.62892483349196"/>
    <n v="332510"/>
    <n v="0.55189297747680455"/>
    <s v="Above Estimate"/>
  </r>
  <r>
    <d v="2011-06-08T00:00:00"/>
    <x v="2"/>
    <x v="6"/>
    <n v="312170"/>
    <n v="320000"/>
    <x v="1"/>
    <x v="1"/>
    <x v="1"/>
    <n v="2"/>
    <n v="1339"/>
    <n v="1.0250330000000001"/>
    <s v="West"/>
    <n v="238.98431665421955"/>
    <n v="7830"/>
    <n v="2.5082487106384343E-2"/>
    <s v="Above Estimate"/>
  </r>
  <r>
    <d v="2011-06-09T00:00:00"/>
    <x v="2"/>
    <x v="0"/>
    <n v="112030"/>
    <n v="145950"/>
    <x v="0"/>
    <x v="0"/>
    <x v="0"/>
    <n v="3"/>
    <n v="984"/>
    <n v="1.0250330000000001"/>
    <s v="South"/>
    <n v="148.32317073170731"/>
    <n v="33920"/>
    <n v="0.30277604213157189"/>
    <s v="Above Estimate"/>
  </r>
  <r>
    <d v="2011-06-09T00:00:00"/>
    <x v="2"/>
    <x v="6"/>
    <n v="396710"/>
    <n v="465000"/>
    <x v="0"/>
    <x v="0"/>
    <x v="0"/>
    <n v="2"/>
    <n v="1052"/>
    <n v="1.0250330000000001"/>
    <s v="North"/>
    <n v="442.01520912547528"/>
    <n v="68290"/>
    <n v="0.17214085856166975"/>
    <s v="Above Estimate"/>
  </r>
  <r>
    <d v="2011-06-09T00:00:00"/>
    <x v="2"/>
    <x v="0"/>
    <n v="69680"/>
    <n v="26500"/>
    <x v="0"/>
    <x v="0"/>
    <x v="0"/>
    <n v="1"/>
    <n v="914"/>
    <n v="1.0250330000000001"/>
    <s v="North"/>
    <n v="28.993435448577682"/>
    <n v="-43180"/>
    <n v="-0.61969001148105629"/>
    <s v="Below Estimate"/>
  </r>
  <r>
    <d v="2011-06-09T00:00:00"/>
    <x v="2"/>
    <x v="6"/>
    <n v="438750"/>
    <n v="400000"/>
    <x v="0"/>
    <x v="0"/>
    <x v="0"/>
    <n v="2"/>
    <n v="990"/>
    <n v="1.0250330000000001"/>
    <s v="East"/>
    <n v="404.04040404040404"/>
    <n v="-38750"/>
    <n v="-8.8319088319088315E-2"/>
    <s v="Below Estimate"/>
  </r>
  <r>
    <d v="2011-06-11T00:00:00"/>
    <x v="2"/>
    <x v="4"/>
    <n v="755230"/>
    <n v="960000"/>
    <x v="0"/>
    <x v="0"/>
    <x v="0"/>
    <n v="3"/>
    <n v="1044"/>
    <n v="1.0250330000000001"/>
    <s v="West"/>
    <n v="919.54022988505744"/>
    <n v="204770"/>
    <n v="0.27113594534115437"/>
    <s v="Above Estimate"/>
  </r>
  <r>
    <d v="2011-06-11T00:00:00"/>
    <x v="2"/>
    <x v="6"/>
    <n v="306920"/>
    <n v="165000"/>
    <x v="0"/>
    <x v="0"/>
    <x v="0"/>
    <n v="2"/>
    <n v="927"/>
    <n v="1.0250330000000001"/>
    <s v="East"/>
    <n v="177.99352750809061"/>
    <n v="-141920"/>
    <n v="-0.46240062557018113"/>
    <s v="Below Estimate"/>
  </r>
  <r>
    <d v="2011-06-12T00:00:00"/>
    <x v="2"/>
    <x v="0"/>
    <n v="96520"/>
    <n v="24350"/>
    <x v="0"/>
    <x v="0"/>
    <x v="0"/>
    <n v="2"/>
    <n v="953"/>
    <n v="1.0250330000000001"/>
    <s v="East"/>
    <n v="25.550891920251836"/>
    <n v="-72170"/>
    <n v="-0.7477206796518856"/>
    <s v="Below Estimate"/>
  </r>
  <r>
    <d v="2011-06-12T00:00:00"/>
    <x v="2"/>
    <x v="0"/>
    <n v="105750"/>
    <n v="66000"/>
    <x v="0"/>
    <x v="0"/>
    <x v="0"/>
    <n v="3"/>
    <n v="1043"/>
    <n v="1.0250330000000001"/>
    <s v="East"/>
    <n v="63.279002876318316"/>
    <n v="-39750"/>
    <n v="-0.37588652482269502"/>
    <s v="Below Estimate"/>
  </r>
  <r>
    <d v="2011-06-15T00:00:00"/>
    <x v="2"/>
    <x v="5"/>
    <n v="181500"/>
    <n v="241000"/>
    <x v="0"/>
    <x v="0"/>
    <x v="0"/>
    <n v="1"/>
    <n v="987"/>
    <n v="1.0250330000000001"/>
    <s v="East"/>
    <n v="244.17426545086118"/>
    <n v="59500"/>
    <n v="0.32782369146005508"/>
    <s v="Above Estimate"/>
  </r>
  <r>
    <d v="2011-06-15T00:00:00"/>
    <x v="2"/>
    <x v="5"/>
    <n v="245400"/>
    <n v="387000"/>
    <x v="0"/>
    <x v="0"/>
    <x v="0"/>
    <n v="3"/>
    <n v="907"/>
    <n v="1.0250330000000001"/>
    <s v="North"/>
    <n v="426.68136714443222"/>
    <n v="141600"/>
    <n v="0.57701711491442542"/>
    <s v="Above Estimate"/>
  </r>
  <r>
    <d v="2011-06-15T00:00:00"/>
    <x v="2"/>
    <x v="5"/>
    <n v="120200"/>
    <n v="195000"/>
    <x v="0"/>
    <x v="0"/>
    <x v="0"/>
    <n v="3"/>
    <n v="957"/>
    <n v="1.0250330000000001"/>
    <s v="North"/>
    <n v="203.76175548589342"/>
    <n v="74800"/>
    <n v="0.62229617304492513"/>
    <s v="Above Estimate"/>
  </r>
  <r>
    <d v="2011-06-15T00:00:00"/>
    <x v="2"/>
    <x v="0"/>
    <n v="92120"/>
    <n v="125000"/>
    <x v="0"/>
    <x v="0"/>
    <x v="0"/>
    <n v="3"/>
    <n v="1026"/>
    <n v="1.0250330000000001"/>
    <s v="West"/>
    <n v="121.83235867446393"/>
    <n v="32880"/>
    <n v="0.35692574902301344"/>
    <s v="Above Estimate"/>
  </r>
  <r>
    <d v="2011-06-18T00:00:00"/>
    <x v="2"/>
    <x v="0"/>
    <n v="87950"/>
    <n v="15000"/>
    <x v="1"/>
    <x v="1"/>
    <x v="1"/>
    <n v="2"/>
    <n v="1353"/>
    <n v="1.0250330000000001"/>
    <s v="South"/>
    <n v="11.086474501108647"/>
    <n v="-72950"/>
    <n v="-0.82944855031267761"/>
    <s v="Below Estimate"/>
  </r>
  <r>
    <d v="2011-06-19T00:00:00"/>
    <x v="2"/>
    <x v="3"/>
    <n v="1253980"/>
    <n v="1485000"/>
    <x v="0"/>
    <x v="0"/>
    <x v="0"/>
    <n v="1"/>
    <n v="1060"/>
    <n v="1.0250330000000001"/>
    <s v="West"/>
    <n v="1400.9433962264152"/>
    <n v="231020"/>
    <n v="0.18422941354726552"/>
    <s v="Above Estimate"/>
  </r>
  <r>
    <d v="2011-06-22T00:00:00"/>
    <x v="2"/>
    <x v="4"/>
    <n v="587790"/>
    <n v="507000"/>
    <x v="0"/>
    <x v="0"/>
    <x v="0"/>
    <n v="1"/>
    <n v="1027"/>
    <n v="1.0250330000000001"/>
    <s v="East"/>
    <n v="493.67088607594934"/>
    <n v="-80790"/>
    <n v="-0.13744704741489308"/>
    <s v="Below Estimate"/>
  </r>
  <r>
    <d v="2011-06-22T00:00:00"/>
    <x v="2"/>
    <x v="5"/>
    <n v="179300"/>
    <n v="242500"/>
    <x v="0"/>
    <x v="0"/>
    <x v="0"/>
    <n v="3"/>
    <n v="990"/>
    <n v="1.0250330000000001"/>
    <s v="South"/>
    <n v="244.94949494949495"/>
    <n v="63200"/>
    <n v="0.35248187395426661"/>
    <s v="Above Estimate"/>
  </r>
  <r>
    <d v="2011-06-22T00:00:00"/>
    <x v="2"/>
    <x v="5"/>
    <n v="436300"/>
    <n v="679000"/>
    <x v="0"/>
    <x v="0"/>
    <x v="0"/>
    <n v="3"/>
    <n v="971"/>
    <n v="1.0250330000000001"/>
    <s v="West"/>
    <n v="699.27909371781664"/>
    <n v="242700"/>
    <n v="0.55626862250744902"/>
    <s v="Above Estimate"/>
  </r>
  <r>
    <d v="2011-06-22T00:00:00"/>
    <x v="2"/>
    <x v="0"/>
    <n v="198030"/>
    <n v="274500"/>
    <x v="0"/>
    <x v="0"/>
    <x v="0"/>
    <n v="2"/>
    <n v="1033"/>
    <n v="1.0250330000000001"/>
    <s v="East"/>
    <n v="265.73088092933205"/>
    <n v="76470"/>
    <n v="0.38615361308892593"/>
    <s v="Above Estimate"/>
  </r>
  <r>
    <d v="2011-06-23T00:00:00"/>
    <x v="2"/>
    <x v="0"/>
    <n v="119190"/>
    <n v="150000"/>
    <x v="0"/>
    <x v="0"/>
    <x v="0"/>
    <n v="1"/>
    <n v="1039"/>
    <n v="1.0250330000000001"/>
    <s v="North"/>
    <n v="144.36958614051974"/>
    <n v="30810"/>
    <n v="0.25849484017115532"/>
    <s v="Above Estimate"/>
  </r>
  <r>
    <d v="2011-06-23T00:00:00"/>
    <x v="2"/>
    <x v="0"/>
    <n v="179530"/>
    <n v="18000"/>
    <x v="2"/>
    <x v="2"/>
    <x v="2"/>
    <n v="4"/>
    <n v="1904"/>
    <n v="1.0250330000000001"/>
    <s v="West"/>
    <n v="9.4537815126050422"/>
    <n v="-161530"/>
    <n v="-0.89973820531387516"/>
    <s v="Below Estimate"/>
  </r>
  <r>
    <d v="2011-06-23T00:00:00"/>
    <x v="2"/>
    <x v="5"/>
    <n v="299400"/>
    <n v="495000"/>
    <x v="0"/>
    <x v="0"/>
    <x v="0"/>
    <n v="3"/>
    <n v="954"/>
    <n v="1.0250330000000001"/>
    <s v="North"/>
    <n v="518.86792452830184"/>
    <n v="195600"/>
    <n v="0.65330661322645289"/>
    <s v="Above Estimate"/>
  </r>
  <r>
    <d v="2011-06-23T00:00:00"/>
    <x v="2"/>
    <x v="5"/>
    <n v="174900"/>
    <n v="288000"/>
    <x v="0"/>
    <x v="0"/>
    <x v="0"/>
    <n v="2"/>
    <n v="1043"/>
    <n v="1.0250330000000001"/>
    <s v="West"/>
    <n v="276.12655800575266"/>
    <n v="113100"/>
    <n v="0.64665523156089189"/>
    <s v="Above Estimate"/>
  </r>
  <r>
    <d v="2011-06-26T00:00:00"/>
    <x v="2"/>
    <x v="4"/>
    <n v="407190"/>
    <n v="538500"/>
    <x v="0"/>
    <x v="0"/>
    <x v="0"/>
    <n v="3"/>
    <n v="947"/>
    <n v="1.0250330000000001"/>
    <s v="East"/>
    <n v="568.6378035902851"/>
    <n v="131310"/>
    <n v="0.3224784498637"/>
    <s v="Above Estimate"/>
  </r>
  <r>
    <d v="2011-06-26T00:00:00"/>
    <x v="2"/>
    <x v="4"/>
    <n v="228620"/>
    <n v="260000"/>
    <x v="0"/>
    <x v="0"/>
    <x v="0"/>
    <n v="2"/>
    <n v="969"/>
    <n v="1.0250330000000001"/>
    <s v="West"/>
    <n v="268.31785345717236"/>
    <n v="31380"/>
    <n v="0.13725833260432158"/>
    <s v="Above Estimate"/>
  </r>
  <r>
    <d v="2011-06-29T00:00:00"/>
    <x v="2"/>
    <x v="4"/>
    <n v="648340"/>
    <n v="630000"/>
    <x v="0"/>
    <x v="0"/>
    <x v="0"/>
    <n v="3"/>
    <n v="1052"/>
    <n v="1.0250330000000001"/>
    <s v="East"/>
    <n v="598.85931558935363"/>
    <n v="-18340"/>
    <n v="-2.8287626862448716E-2"/>
    <s v="Below Estimate"/>
  </r>
  <r>
    <d v="2011-06-29T00:00:00"/>
    <x v="2"/>
    <x v="0"/>
    <n v="94910"/>
    <n v="90000"/>
    <x v="0"/>
    <x v="0"/>
    <x v="0"/>
    <n v="3"/>
    <n v="1010"/>
    <n v="1.0250330000000001"/>
    <s v="East"/>
    <n v="89.10891089108911"/>
    <n v="-4910"/>
    <n v="-5.1733220946159522E-2"/>
    <s v="Below Estimate"/>
  </r>
  <r>
    <d v="2011-06-29T00:00:00"/>
    <x v="2"/>
    <x v="0"/>
    <n v="86030"/>
    <n v="59000"/>
    <x v="0"/>
    <x v="0"/>
    <x v="0"/>
    <n v="2"/>
    <n v="1008"/>
    <n v="1.0250330000000001"/>
    <s v="East"/>
    <n v="58.531746031746032"/>
    <n v="-27030"/>
    <n v="-0.31419272346855748"/>
    <s v="Below Estimate"/>
  </r>
  <r>
    <d v="2011-06-30T00:00:00"/>
    <x v="2"/>
    <x v="5"/>
    <n v="163500"/>
    <n v="230000"/>
    <x v="0"/>
    <x v="0"/>
    <x v="0"/>
    <n v="2"/>
    <n v="965"/>
    <n v="1.0250330000000001"/>
    <s v="North"/>
    <n v="238.34196891191709"/>
    <n v="66500"/>
    <n v="0.40672782874617736"/>
    <s v="Above Estimate"/>
  </r>
  <r>
    <d v="2011-06-30T00:00:00"/>
    <x v="2"/>
    <x v="0"/>
    <n v="146180"/>
    <n v="170600"/>
    <x v="2"/>
    <x v="2"/>
    <x v="2"/>
    <n v="6"/>
    <n v="2024"/>
    <n v="1.0250330000000001"/>
    <s v="South"/>
    <n v="84.28853754940711"/>
    <n v="24420"/>
    <n v="0.16705431659597755"/>
    <s v="Above Estimate"/>
  </r>
  <r>
    <d v="2011-07-01T00:00:00"/>
    <x v="2"/>
    <x v="5"/>
    <n v="145700"/>
    <n v="236000"/>
    <x v="0"/>
    <x v="0"/>
    <x v="0"/>
    <n v="3"/>
    <n v="950"/>
    <n v="1.0250330000000001"/>
    <s v="East"/>
    <n v="248.42105263157896"/>
    <n v="90300"/>
    <n v="0.61976664378860669"/>
    <s v="Above Estimate"/>
  </r>
  <r>
    <d v="2011-07-01T00:00:00"/>
    <x v="2"/>
    <x v="0"/>
    <n v="98380"/>
    <n v="125000"/>
    <x v="1"/>
    <x v="1"/>
    <x v="1"/>
    <n v="4"/>
    <n v="1442"/>
    <n v="1.0250330000000001"/>
    <s v="North"/>
    <n v="86.685159500693487"/>
    <n v="26620"/>
    <n v="0.27058345192112215"/>
    <s v="Above Estimate"/>
  </r>
  <r>
    <d v="2011-07-02T00:00:00"/>
    <x v="2"/>
    <x v="4"/>
    <n v="478030"/>
    <n v="600000"/>
    <x v="0"/>
    <x v="0"/>
    <x v="0"/>
    <n v="3"/>
    <n v="915"/>
    <n v="1.0250330000000001"/>
    <s v="North"/>
    <n v="655.73770491803282"/>
    <n v="121970"/>
    <n v="0.25515135033366104"/>
    <s v="Above Estimate"/>
  </r>
  <r>
    <d v="2011-07-07T00:00:00"/>
    <x v="2"/>
    <x v="3"/>
    <n v="1899030"/>
    <n v="1825000"/>
    <x v="0"/>
    <x v="0"/>
    <x v="0"/>
    <n v="1"/>
    <n v="917"/>
    <n v="1.0250330000000001"/>
    <s v="North"/>
    <n v="1990.185387131952"/>
    <n v="-74030"/>
    <n v="-3.8983059772620759E-2"/>
    <s v="Below Estimate"/>
  </r>
  <r>
    <d v="2011-07-07T00:00:00"/>
    <x v="2"/>
    <x v="0"/>
    <n v="109550"/>
    <n v="140000"/>
    <x v="0"/>
    <x v="0"/>
    <x v="0"/>
    <n v="2"/>
    <n v="968"/>
    <n v="1.0250330000000001"/>
    <s v="North"/>
    <n v="144.62809917355372"/>
    <n v="30450"/>
    <n v="0.27795527156549521"/>
    <s v="Above Estimate"/>
  </r>
  <r>
    <d v="2011-07-07T00:00:00"/>
    <x v="2"/>
    <x v="0"/>
    <n v="104910"/>
    <n v="109575"/>
    <x v="0"/>
    <x v="0"/>
    <x v="0"/>
    <n v="3"/>
    <n v="1044"/>
    <n v="1.0250330000000001"/>
    <s v="South"/>
    <n v="104.95689655172414"/>
    <n v="4665"/>
    <n v="4.4466685730626253E-2"/>
    <s v="Above Estimate"/>
  </r>
  <r>
    <d v="2011-07-08T00:00:00"/>
    <x v="2"/>
    <x v="0"/>
    <n v="105940"/>
    <n v="140000"/>
    <x v="0"/>
    <x v="0"/>
    <x v="0"/>
    <n v="3"/>
    <n v="1014"/>
    <n v="1.0250330000000001"/>
    <s v="South"/>
    <n v="138.06706114398423"/>
    <n v="34060"/>
    <n v="0.32150273739852747"/>
    <s v="Above Estimate"/>
  </r>
  <r>
    <d v="2011-07-08T00:00:00"/>
    <x v="2"/>
    <x v="4"/>
    <n v="629370"/>
    <n v="570000"/>
    <x v="0"/>
    <x v="0"/>
    <x v="0"/>
    <n v="1"/>
    <n v="1060"/>
    <n v="1.0250330000000001"/>
    <s v="West"/>
    <n v="537.7358490566038"/>
    <n v="-59370"/>
    <n v="-9.4332427665760998E-2"/>
    <s v="Below Estimate"/>
  </r>
  <r>
    <d v="2011-07-09T00:00:00"/>
    <x v="2"/>
    <x v="4"/>
    <n v="422450"/>
    <n v="540000"/>
    <x v="0"/>
    <x v="0"/>
    <x v="0"/>
    <n v="3"/>
    <n v="1029"/>
    <n v="1.0250330000000001"/>
    <s v="South"/>
    <n v="524.78134110787175"/>
    <n v="117550"/>
    <n v="0.27825778198603385"/>
    <s v="Above Estimate"/>
  </r>
  <r>
    <d v="2011-07-09T00:00:00"/>
    <x v="2"/>
    <x v="5"/>
    <n v="301300"/>
    <n v="475000"/>
    <x v="0"/>
    <x v="0"/>
    <x v="0"/>
    <n v="1"/>
    <n v="966"/>
    <n v="1.0250330000000001"/>
    <s v="East"/>
    <n v="491.7184265010352"/>
    <n v="173700"/>
    <n v="0.5765018254231663"/>
    <s v="Above Estimate"/>
  </r>
  <r>
    <d v="2011-07-09T00:00:00"/>
    <x v="2"/>
    <x v="0"/>
    <n v="251980"/>
    <n v="265000"/>
    <x v="0"/>
    <x v="0"/>
    <x v="0"/>
    <n v="1"/>
    <n v="1042"/>
    <n v="1.0250330000000001"/>
    <s v="West"/>
    <n v="254.31861804222649"/>
    <n v="13020"/>
    <n v="5.1670767521231842E-2"/>
    <s v="Above Estimate"/>
  </r>
  <r>
    <d v="2011-07-09T00:00:00"/>
    <x v="2"/>
    <x v="6"/>
    <n v="474780"/>
    <n v="1000000"/>
    <x v="1"/>
    <x v="1"/>
    <x v="1"/>
    <n v="3"/>
    <n v="1390"/>
    <n v="1.0250330000000001"/>
    <s v="West"/>
    <n v="719.42446043165467"/>
    <n v="525220"/>
    <n v="1.1062386789671006"/>
    <s v="Above Estimate"/>
  </r>
  <r>
    <d v="2011-07-13T00:00:00"/>
    <x v="2"/>
    <x v="5"/>
    <n v="180400"/>
    <n v="215000"/>
    <x v="0"/>
    <x v="0"/>
    <x v="0"/>
    <n v="1"/>
    <n v="1065"/>
    <n v="1.0250330000000001"/>
    <s v="East"/>
    <n v="201.87793427230048"/>
    <n v="34600"/>
    <n v="0.19179600886917961"/>
    <s v="Above Estimate"/>
  </r>
  <r>
    <d v="2011-07-13T00:00:00"/>
    <x v="2"/>
    <x v="5"/>
    <n v="71000"/>
    <n v="430000"/>
    <x v="0"/>
    <x v="0"/>
    <x v="0"/>
    <n v="1"/>
    <n v="1035"/>
    <n v="1.0250330000000001"/>
    <s v="West"/>
    <n v="415.45893719806764"/>
    <n v="359000"/>
    <n v="5.056338028169014"/>
    <s v="Above Estimate"/>
  </r>
  <r>
    <d v="2011-07-13T00:00:00"/>
    <x v="2"/>
    <x v="6"/>
    <n v="457190"/>
    <n v="534500"/>
    <x v="0"/>
    <x v="0"/>
    <x v="0"/>
    <n v="3"/>
    <n v="1095"/>
    <n v="1.0250330000000001"/>
    <s v="North"/>
    <n v="488.12785388127855"/>
    <n v="77310"/>
    <n v="0.16909818674949145"/>
    <s v="Above Estimate"/>
  </r>
  <r>
    <d v="2011-07-13T00:00:00"/>
    <x v="2"/>
    <x v="6"/>
    <n v="416000"/>
    <n v="400000"/>
    <x v="1"/>
    <x v="1"/>
    <x v="1"/>
    <n v="2"/>
    <n v="1400"/>
    <n v="1.0250330000000001"/>
    <s v="East"/>
    <n v="285.71428571428572"/>
    <n v="-16000"/>
    <n v="-3.8461538461538464E-2"/>
    <s v="Below Estimate"/>
  </r>
  <r>
    <d v="2011-07-13T00:00:00"/>
    <x v="2"/>
    <x v="5"/>
    <n v="205000"/>
    <n v="242000"/>
    <x v="0"/>
    <x v="0"/>
    <x v="0"/>
    <n v="2"/>
    <n v="909"/>
    <n v="1.0250330000000001"/>
    <s v="East"/>
    <n v="266.22662266226621"/>
    <n v="37000"/>
    <n v="0.18048780487804877"/>
    <s v="Above Estimate"/>
  </r>
  <r>
    <d v="2011-07-14T00:00:00"/>
    <x v="2"/>
    <x v="0"/>
    <n v="100890"/>
    <n v="20000"/>
    <x v="1"/>
    <x v="1"/>
    <x v="1"/>
    <n v="2"/>
    <n v="1351"/>
    <n v="1.0250330000000001"/>
    <s v="North"/>
    <n v="14.803849000740193"/>
    <n v="-80890"/>
    <n v="-0.80176429775002478"/>
    <s v="Below Estimate"/>
  </r>
  <r>
    <d v="2011-07-17T00:00:00"/>
    <x v="2"/>
    <x v="0"/>
    <n v="128270"/>
    <n v="32000"/>
    <x v="0"/>
    <x v="0"/>
    <x v="0"/>
    <n v="2"/>
    <n v="981"/>
    <n v="1.0250330000000001"/>
    <s v="West"/>
    <n v="32.619775739041792"/>
    <n v="-96270"/>
    <n v="-0.75052623372573479"/>
    <s v="Below Estimate"/>
  </r>
  <r>
    <d v="2011-07-17T00:00:00"/>
    <x v="2"/>
    <x v="3"/>
    <n v="1941800"/>
    <n v="3576000"/>
    <x v="0"/>
    <x v="0"/>
    <x v="0"/>
    <n v="1"/>
    <n v="1033"/>
    <n v="1.0250330000000001"/>
    <s v="South"/>
    <n v="3461.7618586640851"/>
    <n v="1634200"/>
    <n v="0.84159027706251932"/>
    <s v="Above Estimate"/>
  </r>
  <r>
    <d v="2011-07-22T00:00:00"/>
    <x v="2"/>
    <x v="5"/>
    <n v="247500"/>
    <n v="334900"/>
    <x v="1"/>
    <x v="1"/>
    <x v="1"/>
    <n v="3"/>
    <n v="1218"/>
    <n v="1.0250330000000001"/>
    <s v="East"/>
    <n v="274.95894909688013"/>
    <n v="87400"/>
    <n v="0.35313131313131313"/>
    <s v="Above Estimate"/>
  </r>
  <r>
    <d v="2011-07-24T00:00:00"/>
    <x v="2"/>
    <x v="3"/>
    <n v="1253700"/>
    <n v="1550000"/>
    <x v="0"/>
    <x v="0"/>
    <x v="0"/>
    <n v="1"/>
    <n v="1013"/>
    <n v="1.0250330000000001"/>
    <s v="West"/>
    <n v="1530.1085883514313"/>
    <n v="296300"/>
    <n v="0.23634043232033181"/>
    <s v="Above Estimate"/>
  </r>
  <r>
    <d v="2011-07-24T00:00:00"/>
    <x v="2"/>
    <x v="0"/>
    <n v="91260"/>
    <n v="105000"/>
    <x v="0"/>
    <x v="0"/>
    <x v="0"/>
    <n v="1"/>
    <n v="1078"/>
    <n v="1.0250330000000001"/>
    <s v="South"/>
    <n v="97.402597402597408"/>
    <n v="13740"/>
    <n v="0.15055884286653518"/>
    <s v="Above Estimate"/>
  </r>
  <r>
    <d v="2011-07-27T00:00:00"/>
    <x v="2"/>
    <x v="4"/>
    <n v="322420"/>
    <n v="455900"/>
    <x v="0"/>
    <x v="0"/>
    <x v="0"/>
    <n v="2"/>
    <n v="972"/>
    <n v="1.0250330000000001"/>
    <s v="East"/>
    <n v="469.03292181069958"/>
    <n v="133480"/>
    <n v="0.4139941690962099"/>
    <s v="Above Estimate"/>
  </r>
  <r>
    <d v="2011-07-29T00:00:00"/>
    <x v="2"/>
    <x v="3"/>
    <n v="7756490"/>
    <n v="7820000"/>
    <x v="0"/>
    <x v="0"/>
    <x v="0"/>
    <n v="1"/>
    <n v="1072"/>
    <n v="1.0250330000000001"/>
    <s v="South"/>
    <n v="7294.7761194029854"/>
    <n v="63510"/>
    <n v="8.1879819351278731E-3"/>
    <s v="Above Estimate"/>
  </r>
  <r>
    <d v="2011-07-29T00:00:00"/>
    <x v="2"/>
    <x v="5"/>
    <n v="242300"/>
    <n v="329000"/>
    <x v="0"/>
    <x v="0"/>
    <x v="0"/>
    <n v="1"/>
    <n v="942"/>
    <n v="1.0250330000000001"/>
    <s v="East"/>
    <n v="349.25690021231424"/>
    <n v="86700"/>
    <n v="0.35782088320264133"/>
    <s v="Above Estimate"/>
  </r>
  <r>
    <d v="2011-07-30T00:00:00"/>
    <x v="2"/>
    <x v="0"/>
    <n v="140090"/>
    <n v="184900"/>
    <x v="0"/>
    <x v="0"/>
    <x v="0"/>
    <n v="2"/>
    <n v="1063"/>
    <n v="1.0250330000000001"/>
    <s v="East"/>
    <n v="173.94167450611477"/>
    <n v="44810"/>
    <n v="0.31986580055678493"/>
    <s v="Above Estimate"/>
  </r>
  <r>
    <d v="2011-07-31T00:00:00"/>
    <x v="2"/>
    <x v="4"/>
    <n v="511910"/>
    <n v="700000"/>
    <x v="0"/>
    <x v="0"/>
    <x v="0"/>
    <n v="1"/>
    <n v="952"/>
    <n v="1.0250330000000001"/>
    <s v="West"/>
    <n v="735.29411764705878"/>
    <n v="188090"/>
    <n v="0.36742786817995349"/>
    <s v="Above Estimate"/>
  </r>
  <r>
    <d v="2011-07-31T00:00:00"/>
    <x v="2"/>
    <x v="3"/>
    <n v="8946770"/>
    <n v="748251"/>
    <x v="0"/>
    <x v="0"/>
    <x v="0"/>
    <n v="3"/>
    <n v="1060"/>
    <n v="1.0250330000000001"/>
    <s v="North"/>
    <n v="705.89716981132074"/>
    <n v="-8198519"/>
    <n v="-0.91636635344375683"/>
    <s v="Below Estimate"/>
  </r>
  <r>
    <d v="2011-07-31T00:00:00"/>
    <x v="2"/>
    <x v="3"/>
    <n v="8946770"/>
    <n v="18151749"/>
    <x v="0"/>
    <x v="0"/>
    <x v="0"/>
    <n v="3"/>
    <n v="1041"/>
    <n v="1.0250330000000001"/>
    <s v="South"/>
    <n v="17436.838616714696"/>
    <n v="9204979"/>
    <n v="1.0288605832048885"/>
    <s v="Above Estimate"/>
  </r>
  <r>
    <d v="2011-08-03T00:00:00"/>
    <x v="2"/>
    <x v="4"/>
    <n v="511840"/>
    <n v="689270"/>
    <x v="0"/>
    <x v="0"/>
    <x v="0"/>
    <n v="3"/>
    <n v="1079"/>
    <n v="1.0250330000000001"/>
    <s v="West"/>
    <n v="638.8044485634847"/>
    <n v="177430"/>
    <n v="0.34665129728040012"/>
    <s v="Above Estimate"/>
  </r>
  <r>
    <d v="2011-08-03T00:00:00"/>
    <x v="2"/>
    <x v="0"/>
    <n v="102390"/>
    <n v="135000"/>
    <x v="0"/>
    <x v="0"/>
    <x v="0"/>
    <n v="1"/>
    <n v="915"/>
    <n v="1.0250330000000001"/>
    <s v="East"/>
    <n v="147.54098360655738"/>
    <n v="32610"/>
    <n v="0.31848813360679756"/>
    <s v="Above Estimate"/>
  </r>
  <r>
    <d v="2011-08-03T00:00:00"/>
    <x v="2"/>
    <x v="4"/>
    <n v="508550"/>
    <n v="625000"/>
    <x v="0"/>
    <x v="0"/>
    <x v="0"/>
    <n v="1"/>
    <n v="922"/>
    <n v="1.0250330000000001"/>
    <s v="South"/>
    <n v="677.87418655097611"/>
    <n v="116450"/>
    <n v="0.22898436731884769"/>
    <s v="Above Estimate"/>
  </r>
  <r>
    <d v="2011-08-03T00:00:00"/>
    <x v="2"/>
    <x v="4"/>
    <n v="650230"/>
    <n v="1137500"/>
    <x v="0"/>
    <x v="0"/>
    <x v="0"/>
    <n v="1"/>
    <n v="907"/>
    <n v="1.0250330000000001"/>
    <s v="West"/>
    <n v="1254.1345093715545"/>
    <n v="487270"/>
    <n v="0.74938098826569055"/>
    <s v="Above Estimate"/>
  </r>
  <r>
    <d v="2011-08-04T00:00:00"/>
    <x v="2"/>
    <x v="0"/>
    <n v="96360"/>
    <n v="121000"/>
    <x v="0"/>
    <x v="0"/>
    <x v="0"/>
    <n v="2"/>
    <n v="1009"/>
    <n v="1.0250330000000001"/>
    <s v="South"/>
    <n v="119.9207135777998"/>
    <n v="24640"/>
    <n v="0.25570776255707761"/>
    <s v="Above Estimate"/>
  </r>
  <r>
    <d v="2011-08-04T00:00:00"/>
    <x v="2"/>
    <x v="5"/>
    <n v="240800"/>
    <n v="335000"/>
    <x v="0"/>
    <x v="0"/>
    <x v="0"/>
    <n v="3"/>
    <n v="980"/>
    <n v="1.0250330000000001"/>
    <s v="West"/>
    <n v="341.83673469387753"/>
    <n v="94200"/>
    <n v="0.39119601328903653"/>
    <s v="Above Estimate"/>
  </r>
  <r>
    <d v="2011-08-04T00:00:00"/>
    <x v="2"/>
    <x v="4"/>
    <n v="295610"/>
    <n v="250000"/>
    <x v="0"/>
    <x v="0"/>
    <x v="0"/>
    <n v="2"/>
    <n v="1064"/>
    <n v="1.0250330000000001"/>
    <s v="West"/>
    <n v="234.9624060150376"/>
    <n v="-45610"/>
    <n v="-0.15429112682250262"/>
    <s v="Below Estimate"/>
  </r>
  <r>
    <d v="2011-08-06T00:00:00"/>
    <x v="2"/>
    <x v="6"/>
    <n v="346130"/>
    <n v="205000"/>
    <x v="0"/>
    <x v="0"/>
    <x v="0"/>
    <n v="3"/>
    <n v="912"/>
    <n v="1.0250330000000001"/>
    <s v="South"/>
    <n v="224.78070175438597"/>
    <n v="-141130"/>
    <n v="-0.40773697743622339"/>
    <s v="Below Estimate"/>
  </r>
  <r>
    <d v="2011-08-06T00:00:00"/>
    <x v="2"/>
    <x v="4"/>
    <n v="339360"/>
    <n v="478000"/>
    <x v="1"/>
    <x v="1"/>
    <x v="1"/>
    <n v="3"/>
    <n v="1241"/>
    <n v="1.0250330000000001"/>
    <s v="East"/>
    <n v="385.17324738114422"/>
    <n v="138640"/>
    <n v="0.40853371051390852"/>
    <s v="Above Estimate"/>
  </r>
  <r>
    <d v="2011-08-10T00:00:00"/>
    <x v="2"/>
    <x v="5"/>
    <n v="186500"/>
    <n v="264900"/>
    <x v="0"/>
    <x v="0"/>
    <x v="0"/>
    <n v="1"/>
    <n v="972"/>
    <n v="1.0250330000000001"/>
    <s v="West"/>
    <n v="272.53086419753089"/>
    <n v="78400"/>
    <n v="0.42037533512064346"/>
    <s v="Above Estimate"/>
  </r>
  <r>
    <d v="2011-08-10T00:00:00"/>
    <x v="2"/>
    <x v="3"/>
    <n v="447930"/>
    <n v="607500"/>
    <x v="0"/>
    <x v="0"/>
    <x v="0"/>
    <n v="3"/>
    <n v="921"/>
    <n v="1.0250330000000001"/>
    <s v="East"/>
    <n v="659.6091205211726"/>
    <n v="159570"/>
    <n v="0.3562386980108499"/>
    <s v="Above Estimate"/>
  </r>
  <r>
    <d v="2011-08-10T00:00:00"/>
    <x v="2"/>
    <x v="0"/>
    <n v="78770"/>
    <n v="55000"/>
    <x v="0"/>
    <x v="0"/>
    <x v="0"/>
    <n v="1"/>
    <n v="911"/>
    <n v="1.0250330000000001"/>
    <s v="East"/>
    <n v="60.373216245883647"/>
    <n v="-23770"/>
    <n v="-0.30176463120477337"/>
    <s v="Below Estimate"/>
  </r>
  <r>
    <d v="2011-08-12T00:00:00"/>
    <x v="2"/>
    <x v="4"/>
    <n v="448280"/>
    <n v="590000"/>
    <x v="0"/>
    <x v="0"/>
    <x v="0"/>
    <n v="2"/>
    <n v="1038"/>
    <n v="1.0250330000000001"/>
    <s v="East"/>
    <n v="568.40077071290943"/>
    <n v="141720"/>
    <n v="0.31614169715356472"/>
    <s v="Above Estimate"/>
  </r>
  <r>
    <d v="2011-08-12T00:00:00"/>
    <x v="2"/>
    <x v="4"/>
    <n v="364910"/>
    <n v="515000"/>
    <x v="0"/>
    <x v="0"/>
    <x v="0"/>
    <n v="1"/>
    <n v="1011"/>
    <n v="1.0250330000000001"/>
    <s v="North"/>
    <n v="509.39663699307619"/>
    <n v="150090"/>
    <n v="0.41130689759118688"/>
    <s v="Above Estimate"/>
  </r>
  <r>
    <d v="2011-08-13T00:00:00"/>
    <x v="2"/>
    <x v="3"/>
    <n v="321650"/>
    <n v="568400"/>
    <x v="0"/>
    <x v="0"/>
    <x v="0"/>
    <n v="2"/>
    <n v="955"/>
    <n v="1.0250330000000001"/>
    <s v="West"/>
    <n v="595.18324607329839"/>
    <n v="246750"/>
    <n v="0.76713819368879221"/>
    <s v="Above Estimate"/>
  </r>
  <r>
    <d v="2011-08-13T00:00:00"/>
    <x v="2"/>
    <x v="6"/>
    <n v="563600"/>
    <n v="700000"/>
    <x v="0"/>
    <x v="0"/>
    <x v="0"/>
    <n v="3"/>
    <n v="992"/>
    <n v="1.0250330000000001"/>
    <s v="North"/>
    <n v="705.64516129032256"/>
    <n v="136400"/>
    <n v="0.24201561391057488"/>
    <s v="Above Estimate"/>
  </r>
  <r>
    <d v="2011-08-14T00:00:00"/>
    <x v="2"/>
    <x v="0"/>
    <n v="88610"/>
    <n v="121500"/>
    <x v="0"/>
    <x v="0"/>
    <x v="0"/>
    <n v="1"/>
    <n v="993"/>
    <n v="1.0250330000000001"/>
    <s v="East"/>
    <n v="122.35649546827794"/>
    <n v="32890"/>
    <n v="0.37117706805101003"/>
    <s v="Above Estimate"/>
  </r>
  <r>
    <d v="2011-08-17T00:00:00"/>
    <x v="2"/>
    <x v="3"/>
    <n v="2349060"/>
    <n v="2500000"/>
    <x v="0"/>
    <x v="0"/>
    <x v="0"/>
    <n v="2"/>
    <n v="1018"/>
    <n v="1.0250330000000001"/>
    <s v="West"/>
    <n v="2455.7956777996069"/>
    <n v="150940"/>
    <n v="6.4255489429814475E-2"/>
    <s v="Above Estimate"/>
  </r>
  <r>
    <d v="2011-08-17T00:00:00"/>
    <x v="2"/>
    <x v="6"/>
    <n v="1150810"/>
    <n v="1399000"/>
    <x v="0"/>
    <x v="0"/>
    <x v="0"/>
    <n v="2"/>
    <n v="1054"/>
    <n v="1.0250330000000001"/>
    <s v="East"/>
    <n v="1327.3244781783681"/>
    <n v="248190"/>
    <n v="0.21566548778686317"/>
    <s v="Above Estimate"/>
  </r>
  <r>
    <d v="2011-08-17T00:00:00"/>
    <x v="2"/>
    <x v="4"/>
    <n v="843010"/>
    <n v="1100000"/>
    <x v="0"/>
    <x v="0"/>
    <x v="0"/>
    <n v="3"/>
    <n v="987"/>
    <n v="1.0250330000000001"/>
    <s v="North"/>
    <n v="1114.4883485309017"/>
    <n v="256990"/>
    <n v="0.30484810381846006"/>
    <s v="Above Estimate"/>
  </r>
  <r>
    <d v="2011-08-17T00:00:00"/>
    <x v="2"/>
    <x v="5"/>
    <n v="236800"/>
    <n v="360000"/>
    <x v="0"/>
    <x v="0"/>
    <x v="0"/>
    <n v="2"/>
    <n v="997"/>
    <n v="1.0250330000000001"/>
    <s v="South"/>
    <n v="361.08324974924773"/>
    <n v="123200"/>
    <n v="0.52027027027027029"/>
    <s v="Above Estimate"/>
  </r>
  <r>
    <d v="2011-08-17T00:00:00"/>
    <x v="2"/>
    <x v="5"/>
    <n v="132600"/>
    <n v="193500"/>
    <x v="0"/>
    <x v="0"/>
    <x v="0"/>
    <n v="3"/>
    <n v="908"/>
    <n v="1.0250330000000001"/>
    <s v="West"/>
    <n v="213.10572687224669"/>
    <n v="60900"/>
    <n v="0.45927601809954749"/>
    <s v="Above Estimate"/>
  </r>
  <r>
    <d v="2011-08-17T00:00:00"/>
    <x v="2"/>
    <x v="5"/>
    <n v="275200"/>
    <n v="355000"/>
    <x v="0"/>
    <x v="0"/>
    <x v="0"/>
    <n v="2"/>
    <n v="910"/>
    <n v="1.0250330000000001"/>
    <s v="West"/>
    <n v="390.1098901098901"/>
    <n v="79800"/>
    <n v="0.28997093023255816"/>
    <s v="Above Estimate"/>
  </r>
  <r>
    <d v="2011-08-17T00:00:00"/>
    <x v="2"/>
    <x v="4"/>
    <n v="614670"/>
    <n v="710000"/>
    <x v="0"/>
    <x v="0"/>
    <x v="0"/>
    <n v="2"/>
    <n v="1058"/>
    <n v="1.0250330000000001"/>
    <s v="West"/>
    <n v="671.07750472589794"/>
    <n v="95330"/>
    <n v="0.15509134982999007"/>
    <s v="Above Estimate"/>
  </r>
  <r>
    <d v="2011-08-19T00:00:00"/>
    <x v="2"/>
    <x v="3"/>
    <n v="1267280"/>
    <n v="2260000"/>
    <x v="0"/>
    <x v="0"/>
    <x v="0"/>
    <n v="2"/>
    <n v="910"/>
    <n v="1.0250330000000001"/>
    <s v="South"/>
    <n v="2483.5164835164837"/>
    <n v="992720"/>
    <n v="0.78334701092102776"/>
    <s v="Above Estimate"/>
  </r>
  <r>
    <d v="2011-08-20T00:00:00"/>
    <x v="2"/>
    <x v="6"/>
    <n v="353960"/>
    <n v="530000"/>
    <x v="0"/>
    <x v="0"/>
    <x v="0"/>
    <n v="3"/>
    <n v="1024"/>
    <n v="1.0250330000000001"/>
    <s v="North"/>
    <n v="517.578125"/>
    <n v="176040"/>
    <n v="0.49734433269295963"/>
    <s v="Above Estimate"/>
  </r>
  <r>
    <d v="2011-08-21T00:00:00"/>
    <x v="2"/>
    <x v="0"/>
    <n v="167260"/>
    <n v="145000"/>
    <x v="0"/>
    <x v="0"/>
    <x v="0"/>
    <n v="1"/>
    <n v="998"/>
    <n v="1.0250330000000001"/>
    <s v="East"/>
    <n v="145.29058116232466"/>
    <n v="-22260"/>
    <n v="-0.13308621308143012"/>
    <s v="Below Estimate"/>
  </r>
  <r>
    <d v="2011-08-24T00:00:00"/>
    <x v="2"/>
    <x v="4"/>
    <n v="446320"/>
    <n v="467500"/>
    <x v="0"/>
    <x v="0"/>
    <x v="0"/>
    <n v="2"/>
    <n v="921"/>
    <n v="1.0250330000000001"/>
    <s v="West"/>
    <n v="507.60043431053202"/>
    <n v="21180"/>
    <n v="4.7454740993009503E-2"/>
    <s v="Above Estimate"/>
  </r>
  <r>
    <d v="2011-08-24T00:00:00"/>
    <x v="2"/>
    <x v="0"/>
    <n v="124850"/>
    <n v="165000"/>
    <x v="0"/>
    <x v="0"/>
    <x v="0"/>
    <n v="1"/>
    <n v="909"/>
    <n v="1.0250330000000001"/>
    <s v="East"/>
    <n v="181.51815181518151"/>
    <n v="40150"/>
    <n v="0.32158590308370044"/>
    <s v="Above Estimate"/>
  </r>
  <r>
    <d v="2011-08-24T00:00:00"/>
    <x v="2"/>
    <x v="4"/>
    <n v="532210"/>
    <n v="875000"/>
    <x v="0"/>
    <x v="0"/>
    <x v="0"/>
    <n v="3"/>
    <n v="957"/>
    <n v="1.0250330000000001"/>
    <s v="North"/>
    <n v="914.31556948798323"/>
    <n v="342790"/>
    <n v="0.64408786005524132"/>
    <s v="Above Estimate"/>
  </r>
  <r>
    <d v="2011-08-24T00:00:00"/>
    <x v="2"/>
    <x v="4"/>
    <n v="331940"/>
    <n v="60000"/>
    <x v="0"/>
    <x v="0"/>
    <x v="0"/>
    <n v="2"/>
    <n v="959"/>
    <n v="1.0250330000000001"/>
    <s v="South"/>
    <n v="62.565172054223147"/>
    <n v="-271940"/>
    <n v="-0.81924444176658429"/>
    <s v="Below Estimate"/>
  </r>
  <r>
    <d v="2011-08-25T00:00:00"/>
    <x v="2"/>
    <x v="5"/>
    <n v="192500"/>
    <n v="227500"/>
    <x v="0"/>
    <x v="0"/>
    <x v="0"/>
    <n v="3"/>
    <n v="1036"/>
    <n v="1.0250330000000001"/>
    <s v="North"/>
    <n v="219.59459459459458"/>
    <n v="35000"/>
    <n v="0.18181818181818182"/>
    <s v="Above Estimate"/>
  </r>
  <r>
    <d v="2011-08-25T00:00:00"/>
    <x v="2"/>
    <x v="0"/>
    <n v="113470"/>
    <n v="134000"/>
    <x v="0"/>
    <x v="0"/>
    <x v="0"/>
    <n v="2"/>
    <n v="974"/>
    <n v="1.0250330000000001"/>
    <s v="North"/>
    <n v="137.5770020533881"/>
    <n v="20530"/>
    <n v="0.18092887988014453"/>
    <s v="Above Estimate"/>
  </r>
  <r>
    <d v="2011-08-25T00:00:00"/>
    <x v="2"/>
    <x v="5"/>
    <n v="170600"/>
    <n v="190000"/>
    <x v="0"/>
    <x v="0"/>
    <x v="0"/>
    <n v="1"/>
    <n v="903"/>
    <n v="1.0250330000000001"/>
    <s v="South"/>
    <n v="210.40974529346622"/>
    <n v="19400"/>
    <n v="0.11371629542790153"/>
    <s v="Above Estimate"/>
  </r>
  <r>
    <d v="2011-08-25T00:00:00"/>
    <x v="2"/>
    <x v="0"/>
    <n v="109630"/>
    <n v="92000"/>
    <x v="1"/>
    <x v="1"/>
    <x v="1"/>
    <n v="3"/>
    <n v="1475"/>
    <n v="1.0250330000000001"/>
    <s v="East"/>
    <n v="62.372881355932201"/>
    <n v="-17630"/>
    <n v="-0.16081364589984493"/>
    <s v="Below Estimate"/>
  </r>
  <r>
    <d v="2011-08-27T00:00:00"/>
    <x v="2"/>
    <x v="3"/>
    <n v="444850"/>
    <n v="385000"/>
    <x v="0"/>
    <x v="0"/>
    <x v="0"/>
    <n v="3"/>
    <n v="1055"/>
    <n v="1.0250330000000001"/>
    <s v="East"/>
    <n v="364.92890995260666"/>
    <n v="-59850"/>
    <n v="-0.13453973249409915"/>
    <s v="Below Estimate"/>
  </r>
  <r>
    <d v="2011-08-28T00:00:00"/>
    <x v="2"/>
    <x v="3"/>
    <n v="1289190"/>
    <n v="1537500"/>
    <x v="0"/>
    <x v="0"/>
    <x v="0"/>
    <n v="2"/>
    <n v="961"/>
    <n v="1.0250330000000001"/>
    <s v="East"/>
    <n v="1599.8959417273672"/>
    <n v="248310"/>
    <n v="0.19260931282433155"/>
    <s v="Above Estimate"/>
  </r>
  <r>
    <d v="2011-08-31T00:00:00"/>
    <x v="2"/>
    <x v="5"/>
    <n v="315100"/>
    <n v="379500"/>
    <x v="1"/>
    <x v="1"/>
    <x v="1"/>
    <n v="2"/>
    <n v="1312"/>
    <n v="1.0250330000000001"/>
    <s v="South"/>
    <n v="289.2530487804878"/>
    <n v="64400"/>
    <n v="0.20437956204379562"/>
    <s v="Above Estimate"/>
  </r>
  <r>
    <d v="2011-08-31T00:00:00"/>
    <x v="2"/>
    <x v="5"/>
    <n v="186900"/>
    <n v="310000"/>
    <x v="0"/>
    <x v="0"/>
    <x v="0"/>
    <n v="3"/>
    <n v="929"/>
    <n v="1.0250330000000001"/>
    <s v="North"/>
    <n v="333.69214208826696"/>
    <n v="123100"/>
    <n v="0.65864098448368114"/>
    <s v="Above Estimate"/>
  </r>
  <r>
    <d v="2011-08-31T00:00:00"/>
    <x v="2"/>
    <x v="4"/>
    <n v="910910"/>
    <n v="1250000"/>
    <x v="0"/>
    <x v="0"/>
    <x v="0"/>
    <n v="3"/>
    <n v="973"/>
    <n v="1.0250330000000001"/>
    <s v="East"/>
    <n v="1284.6865364850976"/>
    <n v="339090"/>
    <n v="0.37225411950686677"/>
    <s v="Above Estimate"/>
  </r>
  <r>
    <d v="2011-08-31T00:00:00"/>
    <x v="2"/>
    <x v="0"/>
    <n v="77210"/>
    <n v="123574"/>
    <x v="0"/>
    <x v="0"/>
    <x v="0"/>
    <n v="2"/>
    <n v="965"/>
    <n v="1.0250330000000001"/>
    <s v="East"/>
    <n v="128.05595854922279"/>
    <n v="46364"/>
    <n v="0.60049216422743168"/>
    <s v="Above Estimate"/>
  </r>
  <r>
    <d v="2011-08-31T00:00:00"/>
    <x v="2"/>
    <x v="0"/>
    <n v="137390"/>
    <n v="129000"/>
    <x v="0"/>
    <x v="0"/>
    <x v="0"/>
    <n v="2"/>
    <n v="1035"/>
    <n v="1.0250330000000001"/>
    <s v="West"/>
    <n v="124.6376811594203"/>
    <n v="-8390"/>
    <n v="-6.1067035446539047E-2"/>
    <s v="Below Estimate"/>
  </r>
  <r>
    <d v="2011-08-31T00:00:00"/>
    <x v="2"/>
    <x v="0"/>
    <n v="105090"/>
    <n v="124500"/>
    <x v="0"/>
    <x v="0"/>
    <x v="0"/>
    <n v="3"/>
    <n v="986"/>
    <n v="1.0250330000000001"/>
    <s v="North"/>
    <n v="126.26774847870182"/>
    <n v="19410"/>
    <n v="0.18469882957465031"/>
    <s v="Above Estimate"/>
  </r>
  <r>
    <d v="2011-09-01T00:00:00"/>
    <x v="2"/>
    <x v="0"/>
    <n v="115000"/>
    <n v="95000"/>
    <x v="0"/>
    <x v="0"/>
    <x v="0"/>
    <n v="2"/>
    <n v="993"/>
    <n v="1.0250330000000001"/>
    <s v="East"/>
    <n v="95.669687814702925"/>
    <n v="-20000"/>
    <n v="-0.17391304347826086"/>
    <s v="Below Estimate"/>
  </r>
  <r>
    <d v="2011-09-01T00:00:00"/>
    <x v="2"/>
    <x v="5"/>
    <n v="190900"/>
    <n v="280000"/>
    <x v="0"/>
    <x v="0"/>
    <x v="0"/>
    <n v="2"/>
    <n v="1058"/>
    <n v="1.0250330000000001"/>
    <s v="South"/>
    <n v="264.65028355387523"/>
    <n v="89100"/>
    <n v="0.46673651126244109"/>
    <s v="Above Estimate"/>
  </r>
  <r>
    <d v="2011-09-01T00:00:00"/>
    <x v="2"/>
    <x v="0"/>
    <n v="130070"/>
    <n v="144000"/>
    <x v="0"/>
    <x v="0"/>
    <x v="0"/>
    <n v="3"/>
    <n v="1082"/>
    <n v="1.0250330000000001"/>
    <s v="East"/>
    <n v="133.08687615526802"/>
    <n v="13930"/>
    <n v="0.10709617898054893"/>
    <s v="Above Estimate"/>
  </r>
  <r>
    <d v="2011-09-02T00:00:00"/>
    <x v="2"/>
    <x v="4"/>
    <n v="394100"/>
    <n v="589900"/>
    <x v="0"/>
    <x v="0"/>
    <x v="0"/>
    <n v="1"/>
    <n v="1019"/>
    <n v="1.0250330000000001"/>
    <s v="West"/>
    <n v="578.90088321884195"/>
    <n v="195800"/>
    <n v="0.49682821618878459"/>
    <s v="Above Estimate"/>
  </r>
  <r>
    <d v="2011-09-02T00:00:00"/>
    <x v="2"/>
    <x v="3"/>
    <n v="3500000"/>
    <n v="4022500"/>
    <x v="0"/>
    <x v="0"/>
    <x v="0"/>
    <n v="3"/>
    <n v="1037"/>
    <n v="1.0250330000000001"/>
    <s v="West"/>
    <n v="3878.9778206364513"/>
    <n v="522500"/>
    <n v="0.1492857142857143"/>
    <s v="Above Estimate"/>
  </r>
  <r>
    <d v="2011-09-03T00:00:00"/>
    <x v="2"/>
    <x v="4"/>
    <n v="288540"/>
    <n v="410000"/>
    <x v="0"/>
    <x v="0"/>
    <x v="0"/>
    <n v="3"/>
    <n v="1050"/>
    <n v="1.0250330000000001"/>
    <s v="East"/>
    <n v="390.47619047619048"/>
    <n v="121460"/>
    <n v="0.42094683579399739"/>
    <s v="Above Estimate"/>
  </r>
  <r>
    <d v="2011-09-08T00:00:00"/>
    <x v="2"/>
    <x v="4"/>
    <n v="504700"/>
    <n v="375000"/>
    <x v="0"/>
    <x v="0"/>
    <x v="0"/>
    <n v="1"/>
    <n v="1043"/>
    <n v="1.0250330000000001"/>
    <s v="North"/>
    <n v="359.53978906999043"/>
    <n v="-129700"/>
    <n v="-0.25698434713691304"/>
    <s v="Below Estimate"/>
  </r>
  <r>
    <d v="2011-09-08T00:00:00"/>
    <x v="2"/>
    <x v="6"/>
    <n v="583180"/>
    <n v="764500"/>
    <x v="0"/>
    <x v="0"/>
    <x v="0"/>
    <n v="2"/>
    <n v="936"/>
    <n v="1.0250330000000001"/>
    <s v="West"/>
    <n v="816.77350427350427"/>
    <n v="181320"/>
    <n v="0.31091601220892351"/>
    <s v="Above Estimate"/>
  </r>
  <r>
    <d v="2011-09-14T00:00:00"/>
    <x v="2"/>
    <x v="6"/>
    <n v="1171430"/>
    <n v="2375000"/>
    <x v="0"/>
    <x v="0"/>
    <x v="0"/>
    <n v="3"/>
    <n v="1006"/>
    <n v="1.0250330000000001"/>
    <s v="East"/>
    <n v="2360.8349900596422"/>
    <n v="1203570"/>
    <n v="1.027436551906644"/>
    <s v="Above Estimate"/>
  </r>
  <r>
    <d v="2011-09-14T00:00:00"/>
    <x v="2"/>
    <x v="5"/>
    <n v="361800"/>
    <n v="395000"/>
    <x v="0"/>
    <x v="0"/>
    <x v="0"/>
    <n v="1"/>
    <n v="970"/>
    <n v="1.0250330000000001"/>
    <s v="North"/>
    <n v="407.21649484536084"/>
    <n v="33200"/>
    <n v="9.1763405196241016E-2"/>
    <s v="Above Estimate"/>
  </r>
  <r>
    <d v="2011-09-14T00:00:00"/>
    <x v="2"/>
    <x v="4"/>
    <n v="667310"/>
    <n v="780000"/>
    <x v="0"/>
    <x v="0"/>
    <x v="0"/>
    <n v="1"/>
    <n v="1089"/>
    <n v="1.0250330000000001"/>
    <s v="South"/>
    <n v="716.25344352617083"/>
    <n v="112690"/>
    <n v="0.16887203848286403"/>
    <s v="Above Estimate"/>
  </r>
  <r>
    <d v="2011-09-15T00:00:00"/>
    <x v="2"/>
    <x v="0"/>
    <n v="94480"/>
    <n v="221000"/>
    <x v="2"/>
    <x v="2"/>
    <x v="2"/>
    <n v="5"/>
    <n v="1891"/>
    <n v="1.0250330000000001"/>
    <s v="West"/>
    <n v="116.86938127974616"/>
    <n v="126520"/>
    <n v="1.3391193903471634"/>
    <s v="Above Estimate"/>
  </r>
  <r>
    <d v="2011-09-17T00:00:00"/>
    <x v="2"/>
    <x v="0"/>
    <n v="205000"/>
    <n v="138100"/>
    <x v="2"/>
    <x v="2"/>
    <x v="2"/>
    <n v="6"/>
    <n v="1820"/>
    <n v="1.0250330000000001"/>
    <s v="South"/>
    <n v="75.879120879120876"/>
    <n v="-66900"/>
    <n v="-0.32634146341463416"/>
    <s v="Below Estimate"/>
  </r>
  <r>
    <d v="2011-09-18T00:00:00"/>
    <x v="2"/>
    <x v="6"/>
    <n v="483090"/>
    <n v="100000"/>
    <x v="0"/>
    <x v="0"/>
    <x v="0"/>
    <n v="2"/>
    <n v="1048"/>
    <n v="1.0250330000000001"/>
    <s v="North"/>
    <n v="95.419847328244273"/>
    <n v="-383090"/>
    <n v="-0.79299923409716611"/>
    <s v="Below Estimate"/>
  </r>
  <r>
    <d v="2011-09-18T00:00:00"/>
    <x v="2"/>
    <x v="0"/>
    <n v="181910"/>
    <n v="254000"/>
    <x v="0"/>
    <x v="0"/>
    <x v="0"/>
    <n v="2"/>
    <n v="1086"/>
    <n v="1.0250330000000001"/>
    <s v="South"/>
    <n v="233.88581952117863"/>
    <n v="72090"/>
    <n v="0.39629487109009948"/>
    <s v="Above Estimate"/>
  </r>
  <r>
    <d v="2011-09-21T00:00:00"/>
    <x v="2"/>
    <x v="3"/>
    <n v="2610720"/>
    <n v="3137500"/>
    <x v="0"/>
    <x v="0"/>
    <x v="0"/>
    <n v="1"/>
    <n v="1057"/>
    <n v="1.0250330000000001"/>
    <s v="West"/>
    <n v="2968.306527909177"/>
    <n v="526780"/>
    <n v="0.20177575534718392"/>
    <s v="Above Estimate"/>
  </r>
  <r>
    <d v="2011-09-21T00:00:00"/>
    <x v="2"/>
    <x v="5"/>
    <n v="208000"/>
    <n v="279000"/>
    <x v="0"/>
    <x v="0"/>
    <x v="0"/>
    <n v="2"/>
    <n v="1006"/>
    <n v="1.0250330000000001"/>
    <s v="East"/>
    <n v="277.33598409542742"/>
    <n v="71000"/>
    <n v="0.34134615384615385"/>
    <s v="Above Estimate"/>
  </r>
  <r>
    <d v="2011-09-21T00:00:00"/>
    <x v="2"/>
    <x v="5"/>
    <n v="166100"/>
    <n v="250000"/>
    <x v="0"/>
    <x v="0"/>
    <x v="0"/>
    <n v="3"/>
    <n v="1073"/>
    <n v="1.0250330000000001"/>
    <s v="South"/>
    <n v="232.99161230195713"/>
    <n v="83900"/>
    <n v="0.50511739915713427"/>
    <s v="Above Estimate"/>
  </r>
  <r>
    <d v="2011-09-23T00:00:00"/>
    <x v="2"/>
    <x v="0"/>
    <n v="114770"/>
    <n v="147000"/>
    <x v="1"/>
    <x v="1"/>
    <x v="1"/>
    <n v="2"/>
    <n v="1332"/>
    <n v="1.0250330000000001"/>
    <s v="South"/>
    <n v="110.36036036036036"/>
    <n v="32230"/>
    <n v="0.28082251459440621"/>
    <s v="Above Estimate"/>
  </r>
  <r>
    <d v="2011-09-24T00:00:00"/>
    <x v="2"/>
    <x v="5"/>
    <n v="126900"/>
    <n v="186000"/>
    <x v="0"/>
    <x v="0"/>
    <x v="0"/>
    <n v="3"/>
    <n v="1100"/>
    <n v="1.0250330000000001"/>
    <s v="West"/>
    <n v="169.09090909090909"/>
    <n v="59100"/>
    <n v="0.4657210401891253"/>
    <s v="Above Estimate"/>
  </r>
  <r>
    <d v="2011-09-24T00:00:00"/>
    <x v="2"/>
    <x v="5"/>
    <n v="152100"/>
    <n v="230000"/>
    <x v="0"/>
    <x v="0"/>
    <x v="0"/>
    <n v="3"/>
    <n v="951"/>
    <n v="1.0250330000000001"/>
    <s v="North"/>
    <n v="241.85068349106203"/>
    <n v="77900"/>
    <n v="0.51216305062458911"/>
    <s v="Above Estimate"/>
  </r>
  <r>
    <d v="2011-09-24T00:00:00"/>
    <x v="2"/>
    <x v="6"/>
    <n v="1014300"/>
    <n v="1130000"/>
    <x v="0"/>
    <x v="0"/>
    <x v="0"/>
    <n v="2"/>
    <n v="922"/>
    <n v="1.0250330000000001"/>
    <s v="South"/>
    <n v="1225.5965292841649"/>
    <n v="115700"/>
    <n v="0.11406881593216997"/>
    <s v="Above Estimate"/>
  </r>
  <r>
    <d v="2011-09-28T00:00:00"/>
    <x v="2"/>
    <x v="4"/>
    <n v="389200"/>
    <n v="646250"/>
    <x v="0"/>
    <x v="0"/>
    <x v="0"/>
    <n v="2"/>
    <n v="1093"/>
    <n v="1.0250330000000001"/>
    <s v="North"/>
    <n v="591.26258005489478"/>
    <n v="257050"/>
    <n v="0.66045734840698866"/>
    <s v="Above Estimate"/>
  </r>
  <r>
    <d v="2011-09-30T00:00:00"/>
    <x v="2"/>
    <x v="4"/>
    <n v="1529010"/>
    <n v="2050000"/>
    <x v="0"/>
    <x v="0"/>
    <x v="0"/>
    <n v="1"/>
    <n v="971"/>
    <n v="1.0250330000000001"/>
    <s v="East"/>
    <n v="2111.2255406797117"/>
    <n v="520990"/>
    <n v="0.34073681663298472"/>
    <s v="Above Estimate"/>
  </r>
  <r>
    <d v="2011-10-01T00:00:00"/>
    <x v="2"/>
    <x v="5"/>
    <n v="200400"/>
    <n v="244900"/>
    <x v="0"/>
    <x v="0"/>
    <x v="0"/>
    <n v="1"/>
    <n v="928"/>
    <n v="1.0250330000000001"/>
    <s v="North"/>
    <n v="263.90086206896552"/>
    <n v="44500"/>
    <n v="0.22205588822355291"/>
    <s v="Above Estimate"/>
  </r>
  <r>
    <d v="2011-10-05T00:00:00"/>
    <x v="2"/>
    <x v="1"/>
    <n v="133910"/>
    <n v="100000"/>
    <x v="0"/>
    <x v="0"/>
    <x v="0"/>
    <n v="3"/>
    <n v="917"/>
    <n v="1.0250330000000001"/>
    <s v="South"/>
    <n v="109.05125408942203"/>
    <n v="-33910"/>
    <n v="-0.25322978119632589"/>
    <s v="Below Estimate"/>
  </r>
  <r>
    <d v="2011-10-05T00:00:00"/>
    <x v="2"/>
    <x v="5"/>
    <n v="172800"/>
    <n v="252000"/>
    <x v="0"/>
    <x v="0"/>
    <x v="0"/>
    <n v="1"/>
    <n v="1013"/>
    <n v="1.0250330000000001"/>
    <s v="East"/>
    <n v="248.76604146100692"/>
    <n v="79200"/>
    <n v="0.45833333333333331"/>
    <s v="Above Estimate"/>
  </r>
  <r>
    <d v="2011-10-05T00:00:00"/>
    <x v="2"/>
    <x v="5"/>
    <n v="474800"/>
    <n v="605000"/>
    <x v="0"/>
    <x v="0"/>
    <x v="0"/>
    <n v="1"/>
    <n v="912"/>
    <n v="1.0250330000000001"/>
    <s v="North"/>
    <n v="663.37719298245611"/>
    <n v="130200"/>
    <n v="0.27422072451558549"/>
    <s v="Above Estimate"/>
  </r>
  <r>
    <d v="2011-10-05T00:00:00"/>
    <x v="2"/>
    <x v="0"/>
    <n v="112190"/>
    <n v="170000"/>
    <x v="1"/>
    <x v="1"/>
    <x v="1"/>
    <n v="2"/>
    <n v="1463"/>
    <n v="1.0250330000000001"/>
    <s v="East"/>
    <n v="116.19958988380041"/>
    <n v="57810"/>
    <n v="0.51528656743025225"/>
    <s v="Above Estimate"/>
  </r>
  <r>
    <d v="2011-10-06T00:00:00"/>
    <x v="2"/>
    <x v="6"/>
    <n v="289570"/>
    <n v="290000"/>
    <x v="0"/>
    <x v="0"/>
    <x v="0"/>
    <n v="3"/>
    <n v="1024"/>
    <n v="1.0250330000000001"/>
    <s v="West"/>
    <n v="283.203125"/>
    <n v="430"/>
    <n v="1.4849604586110439E-3"/>
    <s v="Above Estimate"/>
  </r>
  <r>
    <d v="2011-10-06T00:00:00"/>
    <x v="2"/>
    <x v="4"/>
    <n v="509460"/>
    <n v="757500"/>
    <x v="0"/>
    <x v="0"/>
    <x v="0"/>
    <n v="2"/>
    <n v="968"/>
    <n v="1.0250330000000001"/>
    <s v="North"/>
    <n v="782.54132231404958"/>
    <n v="248040"/>
    <n v="0.48686844894594278"/>
    <s v="Above Estimate"/>
  </r>
  <r>
    <d v="2011-10-07T00:00:00"/>
    <x v="2"/>
    <x v="6"/>
    <n v="336080"/>
    <n v="515000"/>
    <x v="0"/>
    <x v="0"/>
    <x v="0"/>
    <n v="2"/>
    <n v="907"/>
    <n v="1.0250330000000001"/>
    <s v="South"/>
    <n v="567.80595369349498"/>
    <n v="178920"/>
    <n v="0.53237324446560341"/>
    <s v="Above Estimate"/>
  </r>
  <r>
    <d v="2011-10-09T00:00:00"/>
    <x v="2"/>
    <x v="4"/>
    <n v="354690"/>
    <n v="435000"/>
    <x v="0"/>
    <x v="0"/>
    <x v="0"/>
    <n v="3"/>
    <n v="916"/>
    <n v="1.0250330000000001"/>
    <s v="North"/>
    <n v="474.89082969432314"/>
    <n v="80310"/>
    <n v="0.22642307366996534"/>
    <s v="Above Estimate"/>
  </r>
  <r>
    <d v="2011-10-13T00:00:00"/>
    <x v="2"/>
    <x v="0"/>
    <n v="51150"/>
    <n v="18000"/>
    <x v="2"/>
    <x v="2"/>
    <x v="2"/>
    <n v="6"/>
    <n v="1870"/>
    <n v="1.0250330000000001"/>
    <s v="West"/>
    <n v="9.6256684491978604"/>
    <n v="-33150"/>
    <n v="-0.64809384164222872"/>
    <s v="Below Estimate"/>
  </r>
  <r>
    <d v="2011-10-16T00:00:00"/>
    <x v="2"/>
    <x v="0"/>
    <n v="67610"/>
    <n v="50000"/>
    <x v="1"/>
    <x v="1"/>
    <x v="1"/>
    <n v="4"/>
    <n v="1321"/>
    <n v="1.0250330000000001"/>
    <s v="West"/>
    <n v="37.850113550340652"/>
    <n v="-17610"/>
    <n v="-0.26046442833900313"/>
    <s v="Below Estimate"/>
  </r>
  <r>
    <d v="2011-10-16T00:00:00"/>
    <x v="2"/>
    <x v="2"/>
    <n v="290080"/>
    <n v="337000"/>
    <x v="0"/>
    <x v="0"/>
    <x v="0"/>
    <n v="1"/>
    <n v="1021"/>
    <n v="1.0250330000000001"/>
    <s v="West"/>
    <n v="330.06856023506367"/>
    <n v="46920"/>
    <n v="0.16174848317705462"/>
    <s v="Above Estimate"/>
  </r>
  <r>
    <d v="2011-10-20T00:00:00"/>
    <x v="2"/>
    <x v="2"/>
    <n v="448490"/>
    <n v="498358"/>
    <x v="0"/>
    <x v="0"/>
    <x v="0"/>
    <n v="1"/>
    <n v="904"/>
    <n v="1.0250330000000001"/>
    <s v="South"/>
    <n v="551.28097345132744"/>
    <n v="49868"/>
    <n v="0.11119088496956454"/>
    <s v="Above Estimate"/>
  </r>
  <r>
    <d v="2011-10-20T00:00:00"/>
    <x v="2"/>
    <x v="1"/>
    <n v="152090"/>
    <n v="196000"/>
    <x v="0"/>
    <x v="0"/>
    <x v="0"/>
    <n v="1"/>
    <n v="1029"/>
    <n v="1.0250330000000001"/>
    <s v="West"/>
    <n v="190.47619047619048"/>
    <n v="43910"/>
    <n v="0.28871063186271284"/>
    <s v="Above Estimate"/>
  </r>
  <r>
    <d v="2011-10-21T00:00:00"/>
    <x v="2"/>
    <x v="4"/>
    <n v="403760"/>
    <n v="325000"/>
    <x v="0"/>
    <x v="0"/>
    <x v="0"/>
    <n v="1"/>
    <n v="949"/>
    <n v="1.0250330000000001"/>
    <s v="East"/>
    <n v="342.46575342465752"/>
    <n v="-78760"/>
    <n v="-0.19506637606498911"/>
    <s v="Below Estimate"/>
  </r>
  <r>
    <d v="2011-10-22T00:00:00"/>
    <x v="2"/>
    <x v="2"/>
    <n v="933240"/>
    <n v="1235000"/>
    <x v="0"/>
    <x v="0"/>
    <x v="0"/>
    <n v="3"/>
    <n v="934"/>
    <n v="1.0250330000000001"/>
    <s v="West"/>
    <n v="1322.269807280514"/>
    <n v="301760"/>
    <n v="0.32334662037632333"/>
    <s v="Above Estimate"/>
  </r>
  <r>
    <d v="2011-10-26T00:00:00"/>
    <x v="2"/>
    <x v="0"/>
    <n v="106590"/>
    <n v="129900"/>
    <x v="0"/>
    <x v="0"/>
    <x v="0"/>
    <n v="3"/>
    <n v="930"/>
    <n v="1.0250330000000001"/>
    <s v="East"/>
    <n v="139.67741935483872"/>
    <n v="23310"/>
    <n v="0.21868843231072332"/>
    <s v="Above Estimate"/>
  </r>
  <r>
    <d v="2011-10-26T00:00:00"/>
    <x v="2"/>
    <x v="0"/>
    <n v="115600"/>
    <n v="65000"/>
    <x v="2"/>
    <x v="2"/>
    <x v="2"/>
    <n v="6"/>
    <n v="2071"/>
    <n v="1.0250330000000001"/>
    <s v="North"/>
    <n v="31.385803959439883"/>
    <n v="-50600"/>
    <n v="-0.43771626297577854"/>
    <s v="Below Estimate"/>
  </r>
  <r>
    <d v="2011-10-28T00:00:00"/>
    <x v="2"/>
    <x v="5"/>
    <n v="143200"/>
    <n v="195000"/>
    <x v="0"/>
    <x v="0"/>
    <x v="0"/>
    <n v="2"/>
    <n v="1063"/>
    <n v="1.0250330000000001"/>
    <s v="North"/>
    <n v="183.44308560677328"/>
    <n v="51800"/>
    <n v="0.36173184357541899"/>
    <s v="Above Estimate"/>
  </r>
  <r>
    <d v="2011-10-29T00:00:00"/>
    <x v="2"/>
    <x v="0"/>
    <n v="68560"/>
    <n v="17000"/>
    <x v="0"/>
    <x v="0"/>
    <x v="0"/>
    <n v="3"/>
    <n v="929"/>
    <n v="1.0250330000000001"/>
    <s v="East"/>
    <n v="18.29924650161464"/>
    <n v="-51560"/>
    <n v="-0.75204200700116686"/>
    <s v="Below Estimate"/>
  </r>
  <r>
    <d v="2011-10-29T00:00:00"/>
    <x v="2"/>
    <x v="1"/>
    <n v="126230"/>
    <n v="148000"/>
    <x v="1"/>
    <x v="1"/>
    <x v="1"/>
    <n v="2"/>
    <n v="1498"/>
    <n v="1.0250330000000001"/>
    <s v="South"/>
    <n v="98.798397863818423"/>
    <n v="21770"/>
    <n v="0.17246296443000872"/>
    <s v="Above Estimate"/>
  </r>
  <r>
    <d v="2011-10-30T00:00:00"/>
    <x v="2"/>
    <x v="2"/>
    <n v="287280"/>
    <n v="435000"/>
    <x v="0"/>
    <x v="0"/>
    <x v="0"/>
    <n v="2"/>
    <n v="1011"/>
    <n v="1.0250330000000001"/>
    <s v="South"/>
    <n v="430.26706231454006"/>
    <n v="147720"/>
    <n v="0.51420217209690899"/>
    <s v="Above Estimate"/>
  </r>
  <r>
    <d v="2011-10-30T00:00:00"/>
    <x v="2"/>
    <x v="0"/>
    <n v="132400"/>
    <n v="175000"/>
    <x v="2"/>
    <x v="2"/>
    <x v="2"/>
    <n v="6"/>
    <n v="1820"/>
    <n v="1.0250330000000001"/>
    <s v="North"/>
    <n v="96.15384615384616"/>
    <n v="42600"/>
    <n v="0.32175226586102718"/>
    <s v="Above Estimate"/>
  </r>
  <r>
    <d v="2011-10-30T00:00:00"/>
    <x v="2"/>
    <x v="4"/>
    <n v="501620"/>
    <n v="681500"/>
    <x v="0"/>
    <x v="0"/>
    <x v="0"/>
    <n v="1"/>
    <n v="940"/>
    <n v="1.0250330000000001"/>
    <s v="North"/>
    <n v="725"/>
    <n v="179880"/>
    <n v="0.35859814201985568"/>
    <s v="Above Estimate"/>
  </r>
  <r>
    <d v="2011-10-30T00:00:00"/>
    <x v="2"/>
    <x v="6"/>
    <n v="1705370"/>
    <n v="1800000"/>
    <x v="0"/>
    <x v="0"/>
    <x v="0"/>
    <n v="3"/>
    <n v="969"/>
    <n v="1.0250330000000001"/>
    <s v="East"/>
    <n v="1857.5851393188855"/>
    <n v="94630"/>
    <n v="5.54894245823487E-2"/>
    <s v="Above Estimate"/>
  </r>
  <r>
    <d v="2011-11-02T00:00:00"/>
    <x v="2"/>
    <x v="4"/>
    <n v="924070"/>
    <n v="1200000"/>
    <x v="0"/>
    <x v="0"/>
    <x v="0"/>
    <n v="1"/>
    <n v="963"/>
    <n v="1.0250330000000001"/>
    <s v="East"/>
    <n v="1246.1059190031153"/>
    <n v="275930"/>
    <n v="0.29860291969223113"/>
    <s v="Above Estimate"/>
  </r>
  <r>
    <d v="2011-11-02T00:00:00"/>
    <x v="2"/>
    <x v="5"/>
    <n v="249700"/>
    <n v="400000"/>
    <x v="0"/>
    <x v="0"/>
    <x v="0"/>
    <n v="2"/>
    <n v="914"/>
    <n v="1.0250330000000001"/>
    <s v="East"/>
    <n v="437.63676148796498"/>
    <n v="150300"/>
    <n v="0.60192230676812175"/>
    <s v="Above Estimate"/>
  </r>
  <r>
    <d v="2011-11-05T00:00:00"/>
    <x v="2"/>
    <x v="1"/>
    <n v="176200"/>
    <n v="227500"/>
    <x v="0"/>
    <x v="0"/>
    <x v="0"/>
    <n v="1"/>
    <n v="901"/>
    <n v="1.0250330000000001"/>
    <s v="North"/>
    <n v="252.49722530521643"/>
    <n v="51300"/>
    <n v="0.29114642451759365"/>
    <s v="Above Estimate"/>
  </r>
  <r>
    <d v="2011-11-05T00:00:00"/>
    <x v="2"/>
    <x v="4"/>
    <n v="711340"/>
    <n v="850000"/>
    <x v="0"/>
    <x v="0"/>
    <x v="0"/>
    <n v="3"/>
    <n v="993"/>
    <n v="1.0250330000000001"/>
    <s v="South"/>
    <n v="855.99194360523666"/>
    <n v="138660"/>
    <n v="0.19492788258779206"/>
    <s v="Above Estimate"/>
  </r>
  <r>
    <d v="2011-11-06T00:00:00"/>
    <x v="2"/>
    <x v="0"/>
    <n v="93760"/>
    <n v="50000"/>
    <x v="2"/>
    <x v="2"/>
    <x v="2"/>
    <n v="4"/>
    <n v="1995"/>
    <n v="1.0250330000000001"/>
    <s v="South"/>
    <n v="25.062656641604011"/>
    <n v="-43760"/>
    <n v="-0.46672354948805461"/>
    <s v="Below Estimate"/>
  </r>
  <r>
    <d v="2011-11-06T00:00:00"/>
    <x v="2"/>
    <x v="0"/>
    <n v="155690"/>
    <n v="180000"/>
    <x v="0"/>
    <x v="0"/>
    <x v="0"/>
    <n v="3"/>
    <n v="912"/>
    <n v="1.0250330000000001"/>
    <s v="North"/>
    <n v="197.36842105263159"/>
    <n v="24310"/>
    <n v="0.15614361872952662"/>
    <s v="Above Estimate"/>
  </r>
  <r>
    <d v="2011-11-06T00:00:00"/>
    <x v="2"/>
    <x v="0"/>
    <n v="128020"/>
    <n v="129900"/>
    <x v="0"/>
    <x v="0"/>
    <x v="0"/>
    <n v="1"/>
    <n v="1038"/>
    <n v="1.0250330000000001"/>
    <s v="West"/>
    <n v="125.14450867052022"/>
    <n v="1880"/>
    <n v="1.4685205436650523E-2"/>
    <s v="Above Estimate"/>
  </r>
  <r>
    <d v="2011-11-09T00:00:00"/>
    <x v="2"/>
    <x v="4"/>
    <n v="1225000"/>
    <n v="1350000"/>
    <x v="0"/>
    <x v="0"/>
    <x v="0"/>
    <n v="3"/>
    <n v="1002"/>
    <n v="1.0250330000000001"/>
    <s v="North"/>
    <n v="1347.3053892215569"/>
    <n v="125000"/>
    <n v="0.10204081632653061"/>
    <s v="Above Estimate"/>
  </r>
  <r>
    <d v="2011-11-09T00:00:00"/>
    <x v="2"/>
    <x v="1"/>
    <n v="136600"/>
    <n v="146000"/>
    <x v="0"/>
    <x v="0"/>
    <x v="0"/>
    <n v="3"/>
    <n v="1073"/>
    <n v="1.0250330000000001"/>
    <s v="East"/>
    <n v="136.06710158434296"/>
    <n v="9400"/>
    <n v="6.8814055636896049E-2"/>
    <s v="Above Estimate"/>
  </r>
  <r>
    <d v="2011-11-09T00:00:00"/>
    <x v="2"/>
    <x v="1"/>
    <n v="817580"/>
    <n v="1550000"/>
    <x v="0"/>
    <x v="0"/>
    <x v="0"/>
    <n v="2"/>
    <n v="1084"/>
    <n v="1.0250330000000001"/>
    <s v="South"/>
    <n v="1429.889298892989"/>
    <n v="732420"/>
    <n v="0.89583893930869152"/>
    <s v="Above Estimate"/>
  </r>
  <r>
    <d v="2011-11-10T00:00:00"/>
    <x v="2"/>
    <x v="1"/>
    <n v="98880"/>
    <n v="30000"/>
    <x v="0"/>
    <x v="0"/>
    <x v="0"/>
    <n v="1"/>
    <n v="954"/>
    <n v="1.0250330000000001"/>
    <s v="South"/>
    <n v="31.446540880503143"/>
    <n v="-68880"/>
    <n v="-0.69660194174757284"/>
    <s v="Below Estimate"/>
  </r>
  <r>
    <d v="2011-11-10T00:00:00"/>
    <x v="2"/>
    <x v="6"/>
    <n v="438250"/>
    <n v="463000"/>
    <x v="0"/>
    <x v="0"/>
    <x v="0"/>
    <n v="3"/>
    <n v="1035"/>
    <n v="1.0250330000000001"/>
    <s v="East"/>
    <n v="447.34299516908214"/>
    <n v="24750"/>
    <n v="5.6474614945807189E-2"/>
    <s v="Above Estimate"/>
  </r>
  <r>
    <d v="2011-11-10T00:00:00"/>
    <x v="2"/>
    <x v="4"/>
    <n v="318920"/>
    <n v="365000"/>
    <x v="0"/>
    <x v="0"/>
    <x v="0"/>
    <n v="3"/>
    <n v="1033"/>
    <n v="1.0250330000000001"/>
    <s v="North"/>
    <n v="353.33978702807354"/>
    <n v="46080"/>
    <n v="0.1444876458045905"/>
    <s v="Above Estimate"/>
  </r>
  <r>
    <d v="2011-11-12T00:00:00"/>
    <x v="2"/>
    <x v="3"/>
    <n v="0"/>
    <n v="125000"/>
    <x v="0"/>
    <x v="0"/>
    <x v="0"/>
    <n v="2"/>
    <n v="1032"/>
    <n v="1.0250330000000001"/>
    <s v="South"/>
    <n v="121.12403100775194"/>
    <s v=""/>
    <s v=""/>
    <s v="No Estimate"/>
  </r>
  <r>
    <d v="2011-11-13T00:00:00"/>
    <x v="2"/>
    <x v="0"/>
    <n v="137950"/>
    <n v="200000"/>
    <x v="0"/>
    <x v="0"/>
    <x v="0"/>
    <n v="3"/>
    <n v="942"/>
    <n v="1.0250330000000001"/>
    <s v="East"/>
    <n v="212.31422505307856"/>
    <n v="62050"/>
    <n v="0.4498006524102936"/>
    <s v="Above Estimate"/>
  </r>
  <r>
    <d v="2011-11-13T00:00:00"/>
    <x v="2"/>
    <x v="4"/>
    <n v="363090"/>
    <n v="48000"/>
    <x v="0"/>
    <x v="0"/>
    <x v="0"/>
    <n v="2"/>
    <n v="1026"/>
    <n v="1.0250330000000001"/>
    <s v="West"/>
    <n v="46.783625730994153"/>
    <n v="-315090"/>
    <n v="-0.86780137156077009"/>
    <s v="Below Estimate"/>
  </r>
  <r>
    <d v="2011-11-16T00:00:00"/>
    <x v="2"/>
    <x v="5"/>
    <n v="142800"/>
    <n v="235000"/>
    <x v="0"/>
    <x v="0"/>
    <x v="0"/>
    <n v="3"/>
    <n v="936"/>
    <n v="1.0250330000000001"/>
    <s v="West"/>
    <n v="251.06837606837607"/>
    <n v="92200"/>
    <n v="0.64565826330532217"/>
    <s v="Above Estimate"/>
  </r>
  <r>
    <d v="2011-11-16T00:00:00"/>
    <x v="2"/>
    <x v="3"/>
    <n v="872690"/>
    <n v="1159000"/>
    <x v="1"/>
    <x v="1"/>
    <x v="1"/>
    <n v="3"/>
    <n v="1294"/>
    <n v="1.0250330000000001"/>
    <s v="North"/>
    <n v="895.67233384853171"/>
    <n v="286310"/>
    <n v="0.3280775533121727"/>
    <s v="Above Estimate"/>
  </r>
  <r>
    <d v="2011-11-16T00:00:00"/>
    <x v="2"/>
    <x v="1"/>
    <n v="135880"/>
    <n v="139900"/>
    <x v="0"/>
    <x v="0"/>
    <x v="0"/>
    <n v="1"/>
    <n v="975"/>
    <n v="1.0250330000000001"/>
    <s v="South"/>
    <n v="143.48717948717947"/>
    <n v="4020"/>
    <n v="2.9584927877539004E-2"/>
    <s v="Above Estimate"/>
  </r>
  <r>
    <d v="2011-11-16T00:00:00"/>
    <x v="2"/>
    <x v="1"/>
    <n v="238190"/>
    <n v="245000"/>
    <x v="0"/>
    <x v="0"/>
    <x v="0"/>
    <n v="1"/>
    <n v="956"/>
    <n v="1.0250330000000001"/>
    <s v="West"/>
    <n v="256.27615062761504"/>
    <n v="6810"/>
    <n v="2.8590620932868717E-2"/>
    <s v="Above Estimate"/>
  </r>
  <r>
    <d v="2011-11-17T00:00:00"/>
    <x v="2"/>
    <x v="2"/>
    <n v="291550"/>
    <n v="550000"/>
    <x v="0"/>
    <x v="0"/>
    <x v="0"/>
    <n v="3"/>
    <n v="1048"/>
    <n v="1.0250330000000001"/>
    <s v="East"/>
    <n v="524.80916030534354"/>
    <n v="258450"/>
    <n v="0.88646887326359114"/>
    <s v="Above Estimate"/>
  </r>
  <r>
    <d v="2011-11-17T00:00:00"/>
    <x v="2"/>
    <x v="5"/>
    <n v="208800"/>
    <n v="305000"/>
    <x v="0"/>
    <x v="0"/>
    <x v="0"/>
    <n v="1"/>
    <n v="1015"/>
    <n v="1.0250330000000001"/>
    <s v="North"/>
    <n v="300.49261083743841"/>
    <n v="96200"/>
    <n v="0.46072796934865901"/>
    <s v="Above Estimate"/>
  </r>
  <r>
    <d v="2011-11-17T00:00:00"/>
    <x v="2"/>
    <x v="0"/>
    <n v="149060"/>
    <n v="119000"/>
    <x v="0"/>
    <x v="0"/>
    <x v="0"/>
    <n v="1"/>
    <n v="975"/>
    <n v="1.0250330000000001"/>
    <s v="North"/>
    <n v="122.05128205128206"/>
    <n v="-30060"/>
    <n v="-0.20166375955990876"/>
    <s v="Below Estimate"/>
  </r>
  <r>
    <d v="2011-11-19T00:00:00"/>
    <x v="2"/>
    <x v="3"/>
    <n v="1694910"/>
    <n v="1197500"/>
    <x v="0"/>
    <x v="0"/>
    <x v="0"/>
    <n v="1"/>
    <n v="947"/>
    <n v="1.0250330000000001"/>
    <s v="West"/>
    <n v="1264.5195353748679"/>
    <n v="-497410"/>
    <n v="-0.29347280976571027"/>
    <s v="Below Estimate"/>
  </r>
  <r>
    <d v="2011-11-19T00:00:00"/>
    <x v="2"/>
    <x v="5"/>
    <n v="121600"/>
    <n v="110000"/>
    <x v="1"/>
    <x v="1"/>
    <x v="1"/>
    <n v="2"/>
    <n v="1337"/>
    <n v="1.0250330000000001"/>
    <s v="North"/>
    <n v="82.273747195213161"/>
    <n v="-11600"/>
    <n v="-9.5394736842105268E-2"/>
    <s v="Below Estimate"/>
  </r>
  <r>
    <d v="2011-11-19T00:00:00"/>
    <x v="2"/>
    <x v="1"/>
    <n v="167960"/>
    <n v="85000"/>
    <x v="0"/>
    <x v="0"/>
    <x v="0"/>
    <n v="3"/>
    <n v="1096"/>
    <n v="1.0250330000000001"/>
    <s v="South"/>
    <n v="77.554744525547449"/>
    <n v="-82960"/>
    <n v="-0.49392712550607287"/>
    <s v="Below Estimate"/>
  </r>
  <r>
    <d v="2011-11-19T00:00:00"/>
    <x v="2"/>
    <x v="4"/>
    <n v="406350"/>
    <n v="400000"/>
    <x v="0"/>
    <x v="0"/>
    <x v="0"/>
    <n v="3"/>
    <n v="956"/>
    <n v="1.0250330000000001"/>
    <s v="East"/>
    <n v="418.41004184100416"/>
    <n v="-6350"/>
    <n v="-1.5626922603666788E-2"/>
    <s v="Below Estimate"/>
  </r>
  <r>
    <d v="2011-11-19T00:00:00"/>
    <x v="2"/>
    <x v="6"/>
    <n v="473660"/>
    <n v="575000"/>
    <x v="0"/>
    <x v="0"/>
    <x v="0"/>
    <n v="2"/>
    <n v="966"/>
    <n v="1.0250330000000001"/>
    <s v="East"/>
    <n v="595.23809523809518"/>
    <n v="101340"/>
    <n v="0.2139509352700249"/>
    <s v="Above Estimate"/>
  </r>
  <r>
    <d v="2011-11-20T00:00:00"/>
    <x v="2"/>
    <x v="0"/>
    <n v="136780"/>
    <n v="10000"/>
    <x v="2"/>
    <x v="2"/>
    <x v="2"/>
    <n v="4"/>
    <n v="2037"/>
    <n v="1.0250330000000001"/>
    <s v="East"/>
    <n v="4.909180166912126"/>
    <n v="-126780"/>
    <n v="-0.92688989618365258"/>
    <s v="Below Estimate"/>
  </r>
  <r>
    <d v="2011-11-23T00:00:00"/>
    <x v="2"/>
    <x v="5"/>
    <n v="149900"/>
    <n v="217000"/>
    <x v="0"/>
    <x v="0"/>
    <x v="0"/>
    <n v="2"/>
    <n v="1026"/>
    <n v="1.0250330000000001"/>
    <s v="East"/>
    <n v="211.50097465886938"/>
    <n v="67100"/>
    <n v="0.44763175450300202"/>
    <s v="Above Estimate"/>
  </r>
  <r>
    <d v="2011-11-23T00:00:00"/>
    <x v="2"/>
    <x v="5"/>
    <n v="361100"/>
    <n v="565000"/>
    <x v="0"/>
    <x v="0"/>
    <x v="0"/>
    <n v="1"/>
    <n v="1016"/>
    <n v="1.0250330000000001"/>
    <s v="North"/>
    <n v="556.10236220472439"/>
    <n v="203900"/>
    <n v="0.56466352810855713"/>
    <s v="Above Estimate"/>
  </r>
  <r>
    <d v="2011-11-23T00:00:00"/>
    <x v="2"/>
    <x v="5"/>
    <n v="230000"/>
    <n v="374000"/>
    <x v="0"/>
    <x v="0"/>
    <x v="0"/>
    <n v="3"/>
    <n v="903"/>
    <n v="1.0250330000000001"/>
    <s v="North"/>
    <n v="414.17497231450722"/>
    <n v="144000"/>
    <n v="0.62608695652173918"/>
    <s v="Above Estimate"/>
  </r>
  <r>
    <d v="2011-11-23T00:00:00"/>
    <x v="2"/>
    <x v="1"/>
    <n v="174130"/>
    <n v="65000"/>
    <x v="1"/>
    <x v="1"/>
    <x v="1"/>
    <n v="2"/>
    <n v="1276"/>
    <n v="1.0250330000000001"/>
    <s v="East"/>
    <n v="50.940438871473354"/>
    <n v="-109130"/>
    <n v="-0.62671567219893187"/>
    <s v="Below Estimate"/>
  </r>
  <r>
    <d v="2011-11-24T00:00:00"/>
    <x v="2"/>
    <x v="2"/>
    <n v="273700"/>
    <n v="325000"/>
    <x v="0"/>
    <x v="0"/>
    <x v="0"/>
    <n v="3"/>
    <n v="930"/>
    <n v="1.0250330000000001"/>
    <s v="East"/>
    <n v="349.46236559139783"/>
    <n v="51300"/>
    <n v="0.18743149433686518"/>
    <s v="Above Estimate"/>
  </r>
  <r>
    <d v="2011-11-24T00:00:00"/>
    <x v="2"/>
    <x v="3"/>
    <n v="733880"/>
    <n v="960000"/>
    <x v="0"/>
    <x v="0"/>
    <x v="0"/>
    <n v="1"/>
    <n v="1094"/>
    <n v="1.0250330000000001"/>
    <s v="East"/>
    <n v="877.51371115173674"/>
    <n v="226120"/>
    <n v="0.30811576824548975"/>
    <s v="Above Estimate"/>
  </r>
  <r>
    <d v="2011-11-25T00:00:00"/>
    <x v="2"/>
    <x v="5"/>
    <n v="210800"/>
    <n v="295000"/>
    <x v="0"/>
    <x v="0"/>
    <x v="0"/>
    <n v="1"/>
    <n v="991"/>
    <n v="1.0250330000000001"/>
    <s v="North"/>
    <n v="297.67911200807265"/>
    <n v="84200"/>
    <n v="0.39943074003795065"/>
    <s v="Above Estimate"/>
  </r>
  <r>
    <d v="2011-11-30T00:00:00"/>
    <x v="2"/>
    <x v="5"/>
    <n v="237100"/>
    <n v="190000"/>
    <x v="0"/>
    <x v="0"/>
    <x v="0"/>
    <n v="1"/>
    <n v="966"/>
    <n v="1.0250330000000001"/>
    <s v="North"/>
    <n v="196.68737060041408"/>
    <n v="-47100"/>
    <n v="-0.19865035849852383"/>
    <s v="Below Estimate"/>
  </r>
  <r>
    <d v="2011-11-30T00:00:00"/>
    <x v="2"/>
    <x v="1"/>
    <n v="178780"/>
    <n v="200000"/>
    <x v="2"/>
    <x v="2"/>
    <x v="2"/>
    <n v="5"/>
    <n v="2130"/>
    <n v="1.0250330000000001"/>
    <s v="East"/>
    <n v="93.896713615023472"/>
    <n v="21220"/>
    <n v="0.11869336614833874"/>
    <s v="Above Estimate"/>
  </r>
  <r>
    <d v="2011-11-30T00:00:00"/>
    <x v="2"/>
    <x v="4"/>
    <n v="448560"/>
    <n v="575000"/>
    <x v="0"/>
    <x v="0"/>
    <x v="0"/>
    <n v="3"/>
    <n v="1039"/>
    <n v="1.0250330000000001"/>
    <s v="East"/>
    <n v="553.41674687199225"/>
    <n v="126440"/>
    <n v="0.28187979311574818"/>
    <s v="Above Estimate"/>
  </r>
  <r>
    <d v="2011-11-30T00:00:00"/>
    <x v="2"/>
    <x v="3"/>
    <n v="2808470"/>
    <n v="3850000"/>
    <x v="0"/>
    <x v="0"/>
    <x v="0"/>
    <n v="1"/>
    <n v="1060"/>
    <n v="1.0250330000000001"/>
    <s v="West"/>
    <n v="3632.0754716981132"/>
    <n v="1041530"/>
    <n v="0.37085316916328109"/>
    <s v="Above Estimate"/>
  </r>
  <r>
    <d v="2011-12-01T00:00:00"/>
    <x v="2"/>
    <x v="4"/>
    <n v="312130"/>
    <n v="310000"/>
    <x v="0"/>
    <x v="0"/>
    <x v="0"/>
    <n v="1"/>
    <n v="994"/>
    <n v="1.0250330000000001"/>
    <s v="West"/>
    <n v="311.87122736418513"/>
    <n v="-2130"/>
    <n v="-6.8240797103770864E-3"/>
    <s v="Below Estimate"/>
  </r>
  <r>
    <d v="2011-12-01T00:00:00"/>
    <x v="2"/>
    <x v="4"/>
    <n v="392700"/>
    <n v="325000"/>
    <x v="0"/>
    <x v="0"/>
    <x v="0"/>
    <n v="3"/>
    <n v="974"/>
    <n v="1.0250330000000001"/>
    <s v="North"/>
    <n v="333.67556468172484"/>
    <n v="-67700"/>
    <n v="-0.17239623121976064"/>
    <s v="Below Estimate"/>
  </r>
  <r>
    <d v="2011-12-02T00:00:00"/>
    <x v="2"/>
    <x v="0"/>
    <n v="126470"/>
    <n v="30000"/>
    <x v="0"/>
    <x v="0"/>
    <x v="0"/>
    <n v="3"/>
    <n v="928"/>
    <n v="1.0250330000000001"/>
    <s v="West"/>
    <n v="32.327586206896555"/>
    <n v="-96470"/>
    <n v="-0.76278959437020633"/>
    <s v="Below Estimate"/>
  </r>
  <r>
    <d v="2011-12-02T00:00:00"/>
    <x v="2"/>
    <x v="1"/>
    <n v="156840"/>
    <n v="185000"/>
    <x v="0"/>
    <x v="0"/>
    <x v="0"/>
    <n v="1"/>
    <n v="911"/>
    <n v="1.0250330000000001"/>
    <s v="South"/>
    <n v="203.07354555433591"/>
    <n v="28160"/>
    <n v="0.17954603417495538"/>
    <s v="Above Estimate"/>
  </r>
  <r>
    <d v="2011-12-02T00:00:00"/>
    <x v="2"/>
    <x v="5"/>
    <n v="168400"/>
    <n v="282500"/>
    <x v="0"/>
    <x v="0"/>
    <x v="0"/>
    <n v="3"/>
    <n v="958"/>
    <n v="1.0250330000000001"/>
    <s v="West"/>
    <n v="294.88517745302715"/>
    <n v="114100"/>
    <n v="0.67755344418052255"/>
    <s v="Above Estimate"/>
  </r>
  <r>
    <d v="2011-12-04T00:00:00"/>
    <x v="2"/>
    <x v="2"/>
    <n v="623630"/>
    <n v="820000"/>
    <x v="0"/>
    <x v="0"/>
    <x v="0"/>
    <n v="3"/>
    <n v="1078"/>
    <n v="1.0250330000000001"/>
    <s v="South"/>
    <n v="760.66790352504643"/>
    <n v="196370"/>
    <n v="0.31488222183025188"/>
    <s v="Above Estimate"/>
  </r>
  <r>
    <d v="2011-12-07T00:00:00"/>
    <x v="2"/>
    <x v="1"/>
    <n v="176900"/>
    <n v="185000"/>
    <x v="3"/>
    <x v="3"/>
    <x v="3"/>
    <n v="6"/>
    <n v="2627"/>
    <n v="1.0250330000000001"/>
    <s v="East"/>
    <n v="70.422535211267601"/>
    <n v="8100"/>
    <n v="4.5788581119276431E-2"/>
    <s v="Above Estimate"/>
  </r>
  <r>
    <d v="2011-12-07T00:00:00"/>
    <x v="2"/>
    <x v="6"/>
    <n v="434690"/>
    <n v="585000"/>
    <x v="0"/>
    <x v="0"/>
    <x v="0"/>
    <n v="3"/>
    <n v="941"/>
    <n v="1.0250330000000001"/>
    <s v="West"/>
    <n v="621.67906482465457"/>
    <n v="150310"/>
    <n v="0.34578665255699464"/>
    <s v="Above Estimate"/>
  </r>
  <r>
    <d v="2011-12-07T00:00:00"/>
    <x v="2"/>
    <x v="5"/>
    <n v="1500900"/>
    <n v="2600000"/>
    <x v="0"/>
    <x v="0"/>
    <x v="0"/>
    <n v="2"/>
    <n v="1060"/>
    <n v="1.0250330000000001"/>
    <s v="East"/>
    <n v="2452.8301886792451"/>
    <n v="1099100"/>
    <n v="0.73229395695915789"/>
    <s v="Above Estimate"/>
  </r>
  <r>
    <d v="2011-12-08T00:00:00"/>
    <x v="2"/>
    <x v="1"/>
    <n v="135570"/>
    <n v="136500"/>
    <x v="0"/>
    <x v="0"/>
    <x v="0"/>
    <n v="1"/>
    <n v="1092"/>
    <n v="1.0250330000000001"/>
    <s v="South"/>
    <n v="125"/>
    <n v="930"/>
    <n v="6.8599247621155121E-3"/>
    <s v="Above Estimate"/>
  </r>
  <r>
    <d v="2011-12-11T00:00:00"/>
    <x v="2"/>
    <x v="0"/>
    <n v="87300"/>
    <n v="62500"/>
    <x v="0"/>
    <x v="0"/>
    <x v="0"/>
    <n v="1"/>
    <n v="1034"/>
    <n v="1.0250330000000001"/>
    <s v="East"/>
    <n v="60.444874274661508"/>
    <n v="-24800"/>
    <n v="-0.284077892325315"/>
    <s v="Below Estimate"/>
  </r>
  <r>
    <d v="2011-12-14T00:00:00"/>
    <x v="2"/>
    <x v="5"/>
    <n v="455200"/>
    <n v="228750"/>
    <x v="0"/>
    <x v="0"/>
    <x v="0"/>
    <n v="3"/>
    <n v="928"/>
    <n v="1.0250330000000001"/>
    <s v="South"/>
    <n v="246.49784482758622"/>
    <n v="-226450"/>
    <n v="-0.4974736379613357"/>
    <s v="Below Estimate"/>
  </r>
  <r>
    <d v="2011-12-15T00:00:00"/>
    <x v="2"/>
    <x v="3"/>
    <n v="4756780"/>
    <n v="5800000"/>
    <x v="0"/>
    <x v="0"/>
    <x v="0"/>
    <n v="1"/>
    <n v="1100"/>
    <n v="1.0250330000000001"/>
    <s v="West"/>
    <n v="5272.727272727273"/>
    <n v="1043220"/>
    <n v="0.21931222381526999"/>
    <s v="Above Estimate"/>
  </r>
  <r>
    <d v="2011-12-15T00:00:00"/>
    <x v="2"/>
    <x v="3"/>
    <n v="966350"/>
    <n v="2400000"/>
    <x v="0"/>
    <x v="0"/>
    <x v="0"/>
    <n v="1"/>
    <n v="984"/>
    <n v="1.0250330000000001"/>
    <s v="North"/>
    <n v="2439.0243902439024"/>
    <n v="1433650"/>
    <n v="1.4835722046877426"/>
    <s v="Above Estimate"/>
  </r>
  <r>
    <d v="2011-12-15T00:00:00"/>
    <x v="2"/>
    <x v="3"/>
    <n v="1923950"/>
    <n v="2000000"/>
    <x v="0"/>
    <x v="0"/>
    <x v="0"/>
    <n v="2"/>
    <n v="997"/>
    <n v="1.0250330000000001"/>
    <s v="East"/>
    <n v="2006.0180541624875"/>
    <n v="76050"/>
    <n v="3.9528054263364434E-2"/>
    <s v="Above Estimate"/>
  </r>
  <r>
    <d v="2011-12-15T00:00:00"/>
    <x v="2"/>
    <x v="0"/>
    <n v="143450"/>
    <n v="115000"/>
    <x v="0"/>
    <x v="0"/>
    <x v="0"/>
    <n v="3"/>
    <n v="996"/>
    <n v="1.0250330000000001"/>
    <s v="East"/>
    <n v="115.46184738955823"/>
    <n v="-28450"/>
    <n v="-0.19832694318577901"/>
    <s v="Below Estimate"/>
  </r>
  <r>
    <d v="2011-12-16T00:00:00"/>
    <x v="2"/>
    <x v="3"/>
    <n v="1045030"/>
    <n v="900000"/>
    <x v="0"/>
    <x v="0"/>
    <x v="0"/>
    <n v="3"/>
    <n v="980"/>
    <n v="1.0250330000000001"/>
    <s v="North"/>
    <n v="918.36734693877554"/>
    <n v="-145030"/>
    <n v="-0.13878070486014757"/>
    <s v="Below Estimate"/>
  </r>
  <r>
    <d v="2011-12-18T00:00:00"/>
    <x v="2"/>
    <x v="3"/>
    <n v="498400"/>
    <n v="917000"/>
    <x v="1"/>
    <x v="1"/>
    <x v="1"/>
    <n v="2"/>
    <n v="1483"/>
    <n v="1.0250330000000001"/>
    <s v="East"/>
    <n v="618.34120026972357"/>
    <n v="418600"/>
    <n v="0.8398876404494382"/>
    <s v="Above Estimate"/>
  </r>
  <r>
    <d v="2011-12-18T00:00:00"/>
    <x v="2"/>
    <x v="0"/>
    <n v="81690"/>
    <n v="39000"/>
    <x v="0"/>
    <x v="0"/>
    <x v="0"/>
    <n v="1"/>
    <n v="1085"/>
    <n v="1.0250330000000001"/>
    <s v="East"/>
    <n v="35.944700460829495"/>
    <n v="-42690"/>
    <n v="-0.52258538376790309"/>
    <s v="Below Estimate"/>
  </r>
  <r>
    <d v="2011-12-21T00:00:00"/>
    <x v="2"/>
    <x v="4"/>
    <n v="341250"/>
    <n v="320000"/>
    <x v="1"/>
    <x v="1"/>
    <x v="1"/>
    <n v="3"/>
    <n v="1362"/>
    <n v="1.0250330000000001"/>
    <s v="East"/>
    <n v="234.94860499265786"/>
    <n v="-21250"/>
    <n v="-6.2271062271062272E-2"/>
    <s v="Below Estimate"/>
  </r>
  <r>
    <d v="2011-12-21T00:00:00"/>
    <x v="2"/>
    <x v="2"/>
    <n v="217910"/>
    <n v="410000"/>
    <x v="0"/>
    <x v="0"/>
    <x v="0"/>
    <n v="1"/>
    <n v="955"/>
    <n v="1.0250330000000001"/>
    <s v="East"/>
    <n v="429.31937172774872"/>
    <n v="192090"/>
    <n v="0.88151071543297688"/>
    <s v="Above Estimate"/>
  </r>
  <r>
    <d v="2011-12-21T00:00:00"/>
    <x v="2"/>
    <x v="6"/>
    <n v="521870"/>
    <n v="587500"/>
    <x v="0"/>
    <x v="0"/>
    <x v="0"/>
    <n v="3"/>
    <n v="961"/>
    <n v="1.0250330000000001"/>
    <s v="West"/>
    <n v="611.3423517169615"/>
    <n v="65630"/>
    <n v="0.12575928871174813"/>
    <s v="Above Estimate"/>
  </r>
  <r>
    <d v="2011-12-21T00:00:00"/>
    <x v="2"/>
    <x v="3"/>
    <n v="639100"/>
    <n v="400000"/>
    <x v="2"/>
    <x v="2"/>
    <x v="2"/>
    <n v="4"/>
    <n v="2013"/>
    <n v="1.0250330000000001"/>
    <s v="West"/>
    <n v="198.70839542970691"/>
    <n v="-239100"/>
    <n v="-0.37411985604756687"/>
    <s v="Below Estimate"/>
  </r>
  <r>
    <d v="2011-12-21T00:00:00"/>
    <x v="2"/>
    <x v="3"/>
    <n v="482300"/>
    <n v="435000"/>
    <x v="0"/>
    <x v="0"/>
    <x v="0"/>
    <n v="3"/>
    <n v="998"/>
    <n v="1.0250330000000001"/>
    <s v="South"/>
    <n v="435.87174348697397"/>
    <n v="-47300"/>
    <n v="-9.8071739581173545E-2"/>
    <s v="Below Estimate"/>
  </r>
  <r>
    <d v="2011-12-23T00:00:00"/>
    <x v="2"/>
    <x v="3"/>
    <n v="464380"/>
    <n v="425000"/>
    <x v="0"/>
    <x v="0"/>
    <x v="0"/>
    <n v="3"/>
    <n v="905"/>
    <n v="1.0250330000000001"/>
    <s v="West"/>
    <n v="469.61325966850831"/>
    <n v="-39380"/>
    <n v="-8.4801240363495414E-2"/>
    <s v="Below Estimate"/>
  </r>
  <r>
    <d v="2011-12-23T00:00:00"/>
    <x v="2"/>
    <x v="6"/>
    <n v="618820"/>
    <n v="675000"/>
    <x v="0"/>
    <x v="0"/>
    <x v="0"/>
    <n v="2"/>
    <n v="996"/>
    <n v="1.0250330000000001"/>
    <s v="South"/>
    <n v="677.71084337349396"/>
    <n v="56180"/>
    <n v="9.0785688891761737E-2"/>
    <s v="Above Estimate"/>
  </r>
  <r>
    <d v="2011-12-24T00:00:00"/>
    <x v="2"/>
    <x v="4"/>
    <n v="1054550"/>
    <n v="1262000"/>
    <x v="0"/>
    <x v="0"/>
    <x v="0"/>
    <n v="3"/>
    <n v="921"/>
    <n v="1.0250330000000001"/>
    <s v="East"/>
    <n v="1370.2497285559175"/>
    <n v="207450"/>
    <n v="0.19671897965957044"/>
    <s v="Above Estimate"/>
  </r>
  <r>
    <d v="2011-12-24T00:00:00"/>
    <x v="2"/>
    <x v="1"/>
    <n v="148360"/>
    <n v="28000"/>
    <x v="1"/>
    <x v="1"/>
    <x v="1"/>
    <n v="4"/>
    <n v="1341"/>
    <n v="1.0250330000000001"/>
    <s v="West"/>
    <n v="20.879940343027592"/>
    <n v="-120360"/>
    <n v="-0.81126988406578593"/>
    <s v="Below Estimate"/>
  </r>
  <r>
    <d v="2011-12-28T00:00:00"/>
    <x v="2"/>
    <x v="1"/>
    <n v="169450"/>
    <n v="45731"/>
    <x v="1"/>
    <x v="1"/>
    <x v="1"/>
    <n v="3"/>
    <n v="1472"/>
    <n v="1.0250330000000001"/>
    <s v="South"/>
    <n v="31.067255434782609"/>
    <n v="-123719"/>
    <n v="-0.73012097964001177"/>
    <s v="Below Estimate"/>
  </r>
  <r>
    <d v="2011-12-28T00:00:00"/>
    <x v="2"/>
    <x v="4"/>
    <n v="380240"/>
    <n v="515000"/>
    <x v="0"/>
    <x v="0"/>
    <x v="0"/>
    <n v="2"/>
    <n v="915"/>
    <n v="1.0250330000000001"/>
    <s v="North"/>
    <n v="562.84153005464486"/>
    <n v="134760"/>
    <n v="0.35440774247843465"/>
    <s v="Above Estimate"/>
  </r>
  <r>
    <d v="2011-12-29T00:00:00"/>
    <x v="2"/>
    <x v="0"/>
    <n v="126990"/>
    <n v="69000"/>
    <x v="2"/>
    <x v="2"/>
    <x v="2"/>
    <n v="5"/>
    <n v="2113"/>
    <n v="1.0250330000000001"/>
    <s v="North"/>
    <n v="32.654992901088498"/>
    <n v="-57990"/>
    <n v="-0.45665012993149068"/>
    <s v="Below Estimate"/>
  </r>
  <r>
    <d v="2011-12-29T00:00:00"/>
    <x v="2"/>
    <x v="1"/>
    <n v="180100"/>
    <n v="120000"/>
    <x v="0"/>
    <x v="0"/>
    <x v="0"/>
    <n v="3"/>
    <n v="943"/>
    <n v="1.0250330000000001"/>
    <s v="South"/>
    <n v="127.25344644750795"/>
    <n v="-60100"/>
    <n v="-0.33370349805663518"/>
    <s v="Below Estimate"/>
  </r>
  <r>
    <d v="2011-12-30T00:00:00"/>
    <x v="2"/>
    <x v="2"/>
    <n v="234710"/>
    <n v="325000"/>
    <x v="0"/>
    <x v="0"/>
    <x v="0"/>
    <n v="1"/>
    <n v="928"/>
    <n v="1.0250330000000001"/>
    <s v="West"/>
    <n v="350.2155172413793"/>
    <n v="90290"/>
    <n v="0.38468748668569724"/>
    <s v="Above Estimate"/>
  </r>
  <r>
    <d v="2011-12-30T00:00:00"/>
    <x v="2"/>
    <x v="1"/>
    <n v="116360"/>
    <n v="85000"/>
    <x v="1"/>
    <x v="1"/>
    <x v="1"/>
    <n v="4"/>
    <n v="1375"/>
    <n v="1.0250330000000001"/>
    <s v="West"/>
    <n v="61.81818181818182"/>
    <n v="-31360"/>
    <n v="-0.26950842213819182"/>
    <s v="Below Estimate"/>
  </r>
  <r>
    <d v="2011-12-31T00:00:00"/>
    <x v="2"/>
    <x v="1"/>
    <n v="147840"/>
    <n v="188000"/>
    <x v="0"/>
    <x v="0"/>
    <x v="0"/>
    <n v="2"/>
    <n v="1085"/>
    <n v="1.0250330000000001"/>
    <s v="South"/>
    <n v="173.27188940092165"/>
    <n v="40160"/>
    <n v="0.27164502164502163"/>
    <s v="Above Estimate"/>
  </r>
  <r>
    <d v="2011-12-31T00:00:00"/>
    <x v="2"/>
    <x v="5"/>
    <n v="213300"/>
    <n v="260000"/>
    <x v="0"/>
    <x v="0"/>
    <x v="0"/>
    <n v="3"/>
    <n v="1022"/>
    <n v="1.0250330000000001"/>
    <s v="East"/>
    <n v="254.40313111545987"/>
    <n v="46700"/>
    <n v="0.21894045944678855"/>
    <s v="Above Estimate"/>
  </r>
  <r>
    <d v="2012-01-04T00:00:00"/>
    <x v="3"/>
    <x v="6"/>
    <n v="362420"/>
    <n v="410000"/>
    <x v="0"/>
    <x v="0"/>
    <x v="0"/>
    <n v="1"/>
    <n v="1063"/>
    <n v="1.0219579999999999"/>
    <s v="North"/>
    <n v="385.70084666039509"/>
    <n v="47580"/>
    <n v="0.13128414546658573"/>
    <s v="Above Estimate"/>
  </r>
  <r>
    <d v="2012-01-06T00:00:00"/>
    <x v="3"/>
    <x v="3"/>
    <n v="732760"/>
    <n v="1202500"/>
    <x v="0"/>
    <x v="0"/>
    <x v="0"/>
    <n v="3"/>
    <n v="997"/>
    <n v="1.0219579999999999"/>
    <s v="North"/>
    <n v="1206.1183550651956"/>
    <n v="469740"/>
    <n v="0.64105573448332331"/>
    <s v="Above Estimate"/>
  </r>
  <r>
    <d v="2012-01-10T00:00:00"/>
    <x v="3"/>
    <x v="2"/>
    <n v="299880"/>
    <n v="215000"/>
    <x v="0"/>
    <x v="0"/>
    <x v="0"/>
    <n v="3"/>
    <n v="942"/>
    <n v="1.0219579999999999"/>
    <s v="South"/>
    <n v="228.23779193205945"/>
    <n v="-84880"/>
    <n v="-0.28304655195411499"/>
    <s v="Below Estimate"/>
  </r>
  <r>
    <d v="2012-01-11T00:00:00"/>
    <x v="3"/>
    <x v="2"/>
    <n v="282730"/>
    <n v="76750"/>
    <x v="0"/>
    <x v="0"/>
    <x v="0"/>
    <n v="1"/>
    <n v="958"/>
    <n v="1.0219579999999999"/>
    <s v="North"/>
    <n v="80.11482254697286"/>
    <n v="-205980"/>
    <n v="-0.72853959608106678"/>
    <s v="Below Estimate"/>
  </r>
  <r>
    <d v="2012-01-12T00:00:00"/>
    <x v="3"/>
    <x v="5"/>
    <n v="221800"/>
    <n v="325500"/>
    <x v="0"/>
    <x v="0"/>
    <x v="0"/>
    <n v="1"/>
    <n v="1033"/>
    <n v="1.0219579999999999"/>
    <s v="North"/>
    <n v="315.10164569215874"/>
    <n v="103700"/>
    <n v="0.46753832281334534"/>
    <s v="Above Estimate"/>
  </r>
  <r>
    <d v="2012-01-12T00:00:00"/>
    <x v="3"/>
    <x v="0"/>
    <n v="135450"/>
    <n v="36000"/>
    <x v="2"/>
    <x v="2"/>
    <x v="2"/>
    <n v="6"/>
    <n v="1861"/>
    <n v="1.0219579999999999"/>
    <s v="West"/>
    <n v="19.344438473938741"/>
    <n v="-99450"/>
    <n v="-0.73421926910299007"/>
    <s v="Below Estimate"/>
  </r>
  <r>
    <d v="2012-01-14T00:00:00"/>
    <x v="3"/>
    <x v="5"/>
    <n v="173300"/>
    <n v="239640"/>
    <x v="0"/>
    <x v="0"/>
    <x v="0"/>
    <n v="2"/>
    <n v="989"/>
    <n v="1.0219579999999999"/>
    <s v="East"/>
    <n v="242.30535894843277"/>
    <n v="66340"/>
    <n v="0.38280438545874207"/>
    <s v="Above Estimate"/>
  </r>
  <r>
    <d v="2012-01-15T00:00:00"/>
    <x v="3"/>
    <x v="3"/>
    <n v="819560"/>
    <n v="760000"/>
    <x v="0"/>
    <x v="0"/>
    <x v="0"/>
    <n v="3"/>
    <n v="1038"/>
    <n v="1.0219579999999999"/>
    <s v="South"/>
    <n v="732.17726396917146"/>
    <n v="-59560"/>
    <n v="-7.2673141685782622E-2"/>
    <s v="Below Estimate"/>
  </r>
  <r>
    <d v="2012-01-15T00:00:00"/>
    <x v="3"/>
    <x v="6"/>
    <n v="360400"/>
    <n v="300000"/>
    <x v="0"/>
    <x v="0"/>
    <x v="0"/>
    <n v="2"/>
    <n v="951"/>
    <n v="1.0219579999999999"/>
    <s v="East"/>
    <n v="315.45741324921136"/>
    <n v="-60400"/>
    <n v="-0.16759156492785793"/>
    <s v="Below Estimate"/>
  </r>
  <r>
    <d v="2012-01-15T00:00:00"/>
    <x v="3"/>
    <x v="2"/>
    <n v="385070"/>
    <n v="598000"/>
    <x v="0"/>
    <x v="0"/>
    <x v="0"/>
    <n v="3"/>
    <n v="1077"/>
    <n v="1.0219579999999999"/>
    <s v="North"/>
    <n v="555.24605385329619"/>
    <n v="212930"/>
    <n v="0.55296439608382897"/>
    <s v="Above Estimate"/>
  </r>
  <r>
    <d v="2012-01-19T00:00:00"/>
    <x v="3"/>
    <x v="3"/>
    <n v="908320"/>
    <n v="1350000"/>
    <x v="0"/>
    <x v="0"/>
    <x v="0"/>
    <n v="2"/>
    <n v="1042"/>
    <n v="1.0219579999999999"/>
    <s v="West"/>
    <n v="1295.5854126679462"/>
    <n v="441680"/>
    <n v="0.48626034877576185"/>
    <s v="Above Estimate"/>
  </r>
  <r>
    <d v="2012-01-19T00:00:00"/>
    <x v="3"/>
    <x v="0"/>
    <n v="169910"/>
    <n v="113000"/>
    <x v="1"/>
    <x v="1"/>
    <x v="1"/>
    <n v="2"/>
    <n v="1233"/>
    <n v="1.0219579999999999"/>
    <s v="East"/>
    <n v="91.646390916463915"/>
    <n v="-56910"/>
    <n v="-0.33494202813254076"/>
    <s v="Below Estimate"/>
  </r>
  <r>
    <d v="2012-01-20T00:00:00"/>
    <x v="3"/>
    <x v="3"/>
    <n v="509180"/>
    <n v="200000"/>
    <x v="1"/>
    <x v="1"/>
    <x v="1"/>
    <n v="4"/>
    <n v="1290"/>
    <n v="1.0219579999999999"/>
    <s v="North"/>
    <n v="155.03875968992247"/>
    <n v="-309180"/>
    <n v="-0.60721159511371225"/>
    <s v="Below Estimate"/>
  </r>
  <r>
    <d v="2012-01-20T00:00:00"/>
    <x v="3"/>
    <x v="0"/>
    <n v="173090"/>
    <n v="192000"/>
    <x v="0"/>
    <x v="0"/>
    <x v="0"/>
    <n v="3"/>
    <n v="1037"/>
    <n v="1.0219579999999999"/>
    <s v="East"/>
    <n v="185.14946962391514"/>
    <n v="18910"/>
    <n v="0.10924952336934543"/>
    <s v="Above Estimate"/>
  </r>
  <r>
    <d v="2012-01-20T00:00:00"/>
    <x v="3"/>
    <x v="1"/>
    <n v="36760"/>
    <n v="136000"/>
    <x v="0"/>
    <x v="0"/>
    <x v="0"/>
    <n v="2"/>
    <n v="1066"/>
    <n v="1.0219579999999999"/>
    <s v="East"/>
    <n v="127.57973733583489"/>
    <n v="99240"/>
    <n v="2.6996735582154514"/>
    <s v="Above Estimate"/>
  </r>
  <r>
    <d v="2012-01-20T00:00:00"/>
    <x v="3"/>
    <x v="6"/>
    <n v="642280"/>
    <n v="745000"/>
    <x v="0"/>
    <x v="0"/>
    <x v="0"/>
    <n v="2"/>
    <n v="1091"/>
    <n v="1.0219579999999999"/>
    <s v="West"/>
    <n v="682.8597616865261"/>
    <n v="102720"/>
    <n v="0.15993024848975523"/>
    <s v="Above Estimate"/>
  </r>
  <r>
    <d v="2012-01-20T00:00:00"/>
    <x v="3"/>
    <x v="2"/>
    <n v="294910"/>
    <n v="225000"/>
    <x v="0"/>
    <x v="0"/>
    <x v="0"/>
    <n v="2"/>
    <n v="1066"/>
    <n v="1.0219579999999999"/>
    <s v="West"/>
    <n v="211.06941838649155"/>
    <n v="-69910"/>
    <n v="-0.23705537282560782"/>
    <s v="Below Estimate"/>
  </r>
  <r>
    <d v="2012-01-22T00:00:00"/>
    <x v="3"/>
    <x v="0"/>
    <n v="104210"/>
    <n v="17500"/>
    <x v="0"/>
    <x v="0"/>
    <x v="0"/>
    <n v="3"/>
    <n v="939"/>
    <n v="1.0219579999999999"/>
    <s v="East"/>
    <n v="18.636847710330137"/>
    <n v="-86710"/>
    <n v="-0.83206985893868146"/>
    <s v="Below Estimate"/>
  </r>
  <r>
    <d v="2012-01-22T00:00:00"/>
    <x v="3"/>
    <x v="1"/>
    <n v="216820"/>
    <n v="323000"/>
    <x v="0"/>
    <x v="0"/>
    <x v="0"/>
    <n v="2"/>
    <n v="916"/>
    <n v="1.0219579999999999"/>
    <s v="West"/>
    <n v="352.62008733624452"/>
    <n v="106180"/>
    <n v="0.48971497094363986"/>
    <s v="Above Estimate"/>
  </r>
  <r>
    <d v="2012-01-22T00:00:00"/>
    <x v="3"/>
    <x v="4"/>
    <n v="353010"/>
    <n v="355000"/>
    <x v="0"/>
    <x v="0"/>
    <x v="0"/>
    <n v="3"/>
    <n v="925"/>
    <n v="1.0219579999999999"/>
    <s v="South"/>
    <n v="383.7837837837838"/>
    <n v="1990"/>
    <n v="5.637234072689159E-3"/>
    <s v="Above Estimate"/>
  </r>
  <r>
    <d v="2012-01-25T00:00:00"/>
    <x v="3"/>
    <x v="1"/>
    <n v="160080"/>
    <n v="30500"/>
    <x v="2"/>
    <x v="2"/>
    <x v="2"/>
    <n v="4"/>
    <n v="2161"/>
    <n v="1.0219579999999999"/>
    <s v="North"/>
    <n v="14.113836186950486"/>
    <n v="-129580"/>
    <n v="-0.80947026486756624"/>
    <s v="Below Estimate"/>
  </r>
  <r>
    <d v="2012-01-29T00:00:00"/>
    <x v="3"/>
    <x v="6"/>
    <n v="333450"/>
    <n v="300000"/>
    <x v="0"/>
    <x v="0"/>
    <x v="0"/>
    <n v="3"/>
    <n v="1014"/>
    <n v="1.0219579999999999"/>
    <s v="South"/>
    <n v="295.85798816568047"/>
    <n v="-33450"/>
    <n v="-0.100314889788574"/>
    <s v="Below Estimate"/>
  </r>
  <r>
    <d v="2012-01-29T00:00:00"/>
    <x v="3"/>
    <x v="2"/>
    <n v="265160"/>
    <n v="280000"/>
    <x v="0"/>
    <x v="0"/>
    <x v="0"/>
    <n v="2"/>
    <n v="1063"/>
    <n v="1.0219579999999999"/>
    <s v="West"/>
    <n v="263.40545625587959"/>
    <n v="14840"/>
    <n v="5.59662090813094E-2"/>
    <s v="Above Estimate"/>
  </r>
  <r>
    <d v="2012-01-29T00:00:00"/>
    <x v="3"/>
    <x v="3"/>
    <n v="382270"/>
    <n v="435000"/>
    <x v="1"/>
    <x v="1"/>
    <x v="1"/>
    <n v="2"/>
    <n v="1465"/>
    <n v="1.0219579999999999"/>
    <s v="North"/>
    <n v="296.92832764505118"/>
    <n v="52730"/>
    <n v="0.13793915295471787"/>
    <s v="Above Estimate"/>
  </r>
  <r>
    <d v="2012-02-01T00:00:00"/>
    <x v="3"/>
    <x v="5"/>
    <n v="264900"/>
    <n v="270000"/>
    <x v="0"/>
    <x v="0"/>
    <x v="0"/>
    <n v="2"/>
    <n v="1043"/>
    <n v="1.0219579999999999"/>
    <s v="North"/>
    <n v="258.86864813039307"/>
    <n v="5100"/>
    <n v="1.9252548131370329E-2"/>
    <s v="Above Estimate"/>
  </r>
  <r>
    <d v="2012-02-01T00:00:00"/>
    <x v="3"/>
    <x v="0"/>
    <n v="150700"/>
    <n v="145000"/>
    <x v="0"/>
    <x v="0"/>
    <x v="0"/>
    <n v="2"/>
    <n v="936"/>
    <n v="1.0219579999999999"/>
    <s v="South"/>
    <n v="154.91452991452991"/>
    <n v="-5700"/>
    <n v="-3.7823490378234903E-2"/>
    <s v="Below Estimate"/>
  </r>
  <r>
    <d v="2012-02-01T00:00:00"/>
    <x v="3"/>
    <x v="4"/>
    <n v="467950"/>
    <n v="682000"/>
    <x v="0"/>
    <x v="0"/>
    <x v="0"/>
    <n v="3"/>
    <n v="941"/>
    <n v="1.0219579999999999"/>
    <s v="North"/>
    <n v="724.76089266737517"/>
    <n v="214050"/>
    <n v="0.4574206646009189"/>
    <s v="Above Estimate"/>
  </r>
  <r>
    <d v="2012-02-01T00:00:00"/>
    <x v="3"/>
    <x v="0"/>
    <n v="137550"/>
    <n v="148500"/>
    <x v="1"/>
    <x v="1"/>
    <x v="1"/>
    <n v="2"/>
    <n v="1291"/>
    <n v="1.0219579999999999"/>
    <s v="East"/>
    <n v="115.0271107668474"/>
    <n v="10950"/>
    <n v="7.9607415485278082E-2"/>
    <s v="Above Estimate"/>
  </r>
  <r>
    <d v="2012-02-02T00:00:00"/>
    <x v="3"/>
    <x v="2"/>
    <n v="494690"/>
    <n v="385000"/>
    <x v="1"/>
    <x v="1"/>
    <x v="1"/>
    <n v="2"/>
    <n v="1350"/>
    <n v="1.0219579999999999"/>
    <s v="South"/>
    <n v="285.18518518518516"/>
    <n v="-109690"/>
    <n v="-0.22173482382906468"/>
    <s v="Below Estimate"/>
  </r>
  <r>
    <d v="2012-02-02T00:00:00"/>
    <x v="3"/>
    <x v="6"/>
    <n v="297420"/>
    <n v="275000"/>
    <x v="0"/>
    <x v="0"/>
    <x v="0"/>
    <n v="3"/>
    <n v="1018"/>
    <n v="1.0219579999999999"/>
    <s v="East"/>
    <n v="270.13752455795679"/>
    <n v="-22420"/>
    <n v="-7.5381615224261983E-2"/>
    <s v="Below Estimate"/>
  </r>
  <r>
    <d v="2012-02-02T00:00:00"/>
    <x v="3"/>
    <x v="1"/>
    <n v="171440"/>
    <n v="69287"/>
    <x v="1"/>
    <x v="1"/>
    <x v="1"/>
    <n v="2"/>
    <n v="1272"/>
    <n v="1.0219579999999999"/>
    <s v="South"/>
    <n v="54.470911949685537"/>
    <n v="-102153"/>
    <n v="-0.59585277648156787"/>
    <s v="Below Estimate"/>
  </r>
  <r>
    <d v="2012-02-04T00:00:00"/>
    <x v="3"/>
    <x v="6"/>
    <n v="442430"/>
    <n v="380000"/>
    <x v="2"/>
    <x v="2"/>
    <x v="2"/>
    <n v="6"/>
    <n v="1930"/>
    <n v="1.0219579999999999"/>
    <s v="East"/>
    <n v="196.89119170984455"/>
    <n v="-62430"/>
    <n v="-0.14110706778473431"/>
    <s v="Below Estimate"/>
  </r>
  <r>
    <d v="2012-02-04T00:00:00"/>
    <x v="3"/>
    <x v="1"/>
    <n v="194160"/>
    <n v="284000"/>
    <x v="0"/>
    <x v="0"/>
    <x v="0"/>
    <n v="3"/>
    <n v="978"/>
    <n v="1.0219579999999999"/>
    <s v="South"/>
    <n v="290.3885480572597"/>
    <n v="89840"/>
    <n v="0.46271116604861967"/>
    <s v="Above Estimate"/>
  </r>
  <r>
    <d v="2012-02-08T00:00:00"/>
    <x v="3"/>
    <x v="6"/>
    <n v="296230"/>
    <n v="339000"/>
    <x v="0"/>
    <x v="0"/>
    <x v="0"/>
    <n v="1"/>
    <n v="1076"/>
    <n v="1.0219579999999999"/>
    <s v="East"/>
    <n v="315.05576208178439"/>
    <n v="42770"/>
    <n v="0.14438105526111467"/>
    <s v="Above Estimate"/>
  </r>
  <r>
    <d v="2012-02-08T00:00:00"/>
    <x v="3"/>
    <x v="2"/>
    <n v="256620"/>
    <n v="288000"/>
    <x v="0"/>
    <x v="0"/>
    <x v="0"/>
    <n v="1"/>
    <n v="966"/>
    <n v="1.0219579999999999"/>
    <s v="South"/>
    <n v="298.13664596273293"/>
    <n v="31380"/>
    <n v="0.12228197334580314"/>
    <s v="Above Estimate"/>
  </r>
  <r>
    <d v="2012-02-09T00:00:00"/>
    <x v="3"/>
    <x v="2"/>
    <n v="382130"/>
    <n v="495500"/>
    <x v="0"/>
    <x v="0"/>
    <x v="0"/>
    <n v="1"/>
    <n v="1089"/>
    <n v="1.0219579999999999"/>
    <s v="East"/>
    <n v="455.00459136822775"/>
    <n v="113370"/>
    <n v="0.29667914060659983"/>
    <s v="Above Estimate"/>
  </r>
  <r>
    <d v="2012-02-09T00:00:00"/>
    <x v="3"/>
    <x v="3"/>
    <n v="2889460"/>
    <n v="2100000"/>
    <x v="0"/>
    <x v="0"/>
    <x v="0"/>
    <n v="2"/>
    <n v="963"/>
    <n v="1.0219579999999999"/>
    <s v="South"/>
    <n v="2180.6853582554518"/>
    <n v="-789460"/>
    <n v="-0.27322060177334173"/>
    <s v="Below Estimate"/>
  </r>
  <r>
    <d v="2012-02-10T00:00:00"/>
    <x v="3"/>
    <x v="0"/>
    <n v="88530"/>
    <n v="50000"/>
    <x v="0"/>
    <x v="0"/>
    <x v="0"/>
    <n v="2"/>
    <n v="1022"/>
    <n v="1.0219579999999999"/>
    <s v="West"/>
    <n v="48.923679060665364"/>
    <n v="-38530"/>
    <n v="-0.43521969953688017"/>
    <s v="Below Estimate"/>
  </r>
  <r>
    <d v="2012-02-11T00:00:00"/>
    <x v="3"/>
    <x v="1"/>
    <n v="217880"/>
    <n v="114741"/>
    <x v="1"/>
    <x v="1"/>
    <x v="1"/>
    <n v="3"/>
    <n v="1461"/>
    <n v="1.0219579999999999"/>
    <s v="South"/>
    <n v="78.535934291581114"/>
    <n v="-103139"/>
    <n v="-0.47337525243253165"/>
    <s v="Below Estimate"/>
  </r>
  <r>
    <d v="2012-02-11T00:00:00"/>
    <x v="3"/>
    <x v="0"/>
    <n v="109830"/>
    <n v="160000"/>
    <x v="0"/>
    <x v="0"/>
    <x v="0"/>
    <n v="3"/>
    <n v="1020"/>
    <n v="1.0219579999999999"/>
    <s v="South"/>
    <n v="156.86274509803923"/>
    <n v="50170"/>
    <n v="0.45679686788673407"/>
    <s v="Above Estimate"/>
  </r>
  <r>
    <d v="2012-02-11T00:00:00"/>
    <x v="3"/>
    <x v="3"/>
    <n v="1496110"/>
    <n v="1600000"/>
    <x v="0"/>
    <x v="0"/>
    <x v="0"/>
    <n v="1"/>
    <n v="964"/>
    <n v="1.0219579999999999"/>
    <s v="South"/>
    <n v="1659.7510373443984"/>
    <n v="103890"/>
    <n v="6.9440081277446178E-2"/>
    <s v="Above Estimate"/>
  </r>
  <r>
    <d v="2012-02-12T00:00:00"/>
    <x v="3"/>
    <x v="2"/>
    <n v="283990"/>
    <n v="365000"/>
    <x v="0"/>
    <x v="0"/>
    <x v="0"/>
    <n v="1"/>
    <n v="951"/>
    <n v="1.0219579999999999"/>
    <s v="West"/>
    <n v="383.80651945320716"/>
    <n v="81010"/>
    <n v="0.28525652311701116"/>
    <s v="Above Estimate"/>
  </r>
  <r>
    <d v="2012-02-16T00:00:00"/>
    <x v="3"/>
    <x v="6"/>
    <n v="410650"/>
    <n v="436000"/>
    <x v="0"/>
    <x v="0"/>
    <x v="0"/>
    <n v="2"/>
    <n v="959"/>
    <n v="1.0219579999999999"/>
    <s v="West"/>
    <n v="454.64025026068822"/>
    <n v="25350"/>
    <n v="6.1731401436746623E-2"/>
    <s v="Above Estimate"/>
  </r>
  <r>
    <d v="2012-02-16T00:00:00"/>
    <x v="3"/>
    <x v="5"/>
    <n v="256700"/>
    <n v="395000"/>
    <x v="0"/>
    <x v="0"/>
    <x v="0"/>
    <n v="2"/>
    <n v="953"/>
    <n v="1.0219579999999999"/>
    <s v="North"/>
    <n v="414.48058761804828"/>
    <n v="138300"/>
    <n v="0.53876119984417603"/>
    <s v="Above Estimate"/>
  </r>
  <r>
    <d v="2012-02-16T00:00:00"/>
    <x v="3"/>
    <x v="1"/>
    <n v="119870"/>
    <n v="70000"/>
    <x v="0"/>
    <x v="0"/>
    <x v="0"/>
    <n v="2"/>
    <n v="1082"/>
    <n v="1.0219579999999999"/>
    <s v="South"/>
    <n v="64.695009242144181"/>
    <n v="-49870"/>
    <n v="-0.41603403687327939"/>
    <s v="Below Estimate"/>
  </r>
  <r>
    <d v="2012-02-17T00:00:00"/>
    <x v="3"/>
    <x v="2"/>
    <n v="940940"/>
    <n v="635000"/>
    <x v="0"/>
    <x v="0"/>
    <x v="0"/>
    <n v="3"/>
    <n v="1023"/>
    <n v="1.0219579999999999"/>
    <s v="West"/>
    <n v="620.72336265884655"/>
    <n v="-305940"/>
    <n v="-0.32514294216421874"/>
    <s v="Below Estimate"/>
  </r>
  <r>
    <d v="2012-02-18T00:00:00"/>
    <x v="3"/>
    <x v="1"/>
    <n v="117330"/>
    <n v="35000"/>
    <x v="0"/>
    <x v="0"/>
    <x v="0"/>
    <n v="1"/>
    <n v="957"/>
    <n v="1.0219579999999999"/>
    <s v="South"/>
    <n v="36.572622779519328"/>
    <n v="-82330"/>
    <n v="-0.70169607091110542"/>
    <s v="Below Estimate"/>
  </r>
  <r>
    <d v="2012-02-19T00:00:00"/>
    <x v="3"/>
    <x v="4"/>
    <n v="306950"/>
    <n v="299000"/>
    <x v="0"/>
    <x v="0"/>
    <x v="0"/>
    <n v="2"/>
    <n v="918"/>
    <n v="1.0219579999999999"/>
    <s v="North"/>
    <n v="325.70806100217862"/>
    <n v="-7950"/>
    <n v="-2.5899983710702068E-2"/>
    <s v="Below Estimate"/>
  </r>
  <r>
    <d v="2012-02-22T00:00:00"/>
    <x v="3"/>
    <x v="2"/>
    <n v="290220"/>
    <n v="180000"/>
    <x v="0"/>
    <x v="0"/>
    <x v="0"/>
    <n v="2"/>
    <n v="976"/>
    <n v="1.0219579999999999"/>
    <s v="North"/>
    <n v="184.42622950819671"/>
    <n v="-110220"/>
    <n v="-0.37978085590241883"/>
    <s v="Below Estimate"/>
  </r>
  <r>
    <d v="2012-02-22T00:00:00"/>
    <x v="3"/>
    <x v="5"/>
    <n v="241900"/>
    <n v="327500"/>
    <x v="0"/>
    <x v="0"/>
    <x v="0"/>
    <n v="1"/>
    <n v="1079"/>
    <n v="1.0219579999999999"/>
    <s v="East"/>
    <n v="303.5217794253939"/>
    <n v="85600"/>
    <n v="0.35386523356758992"/>
    <s v="Above Estimate"/>
  </r>
  <r>
    <d v="2012-02-22T00:00:00"/>
    <x v="3"/>
    <x v="2"/>
    <n v="276920"/>
    <n v="337000"/>
    <x v="0"/>
    <x v="0"/>
    <x v="0"/>
    <n v="2"/>
    <n v="1066"/>
    <n v="1.0219579999999999"/>
    <s v="East"/>
    <n v="316.13508442776737"/>
    <n v="60080"/>
    <n v="0.21695796619962443"/>
    <s v="Above Estimate"/>
  </r>
  <r>
    <d v="2012-02-23T00:00:00"/>
    <x v="3"/>
    <x v="1"/>
    <n v="86140"/>
    <n v="35200"/>
    <x v="0"/>
    <x v="0"/>
    <x v="0"/>
    <n v="2"/>
    <n v="1097"/>
    <n v="1.0219579999999999"/>
    <s v="South"/>
    <n v="32.087511394712855"/>
    <n v="-50940"/>
    <n v="-0.59136289760854421"/>
    <s v="Below Estimate"/>
  </r>
  <r>
    <d v="2012-03-01T00:00:00"/>
    <x v="3"/>
    <x v="5"/>
    <n v="207800"/>
    <n v="292500"/>
    <x v="0"/>
    <x v="0"/>
    <x v="0"/>
    <n v="1"/>
    <n v="1029"/>
    <n v="1.0219579999999999"/>
    <s v="East"/>
    <n v="284.25655976676387"/>
    <n v="84700"/>
    <n v="0.40760346487006738"/>
    <s v="Above Estimate"/>
  </r>
  <r>
    <d v="2012-03-01T00:00:00"/>
    <x v="3"/>
    <x v="5"/>
    <n v="259800"/>
    <n v="312500"/>
    <x v="0"/>
    <x v="0"/>
    <x v="0"/>
    <n v="1"/>
    <n v="1097"/>
    <n v="1.0219579999999999"/>
    <s v="South"/>
    <n v="284.86782133090247"/>
    <n v="52700"/>
    <n v="0.20284834488067743"/>
    <s v="Above Estimate"/>
  </r>
  <r>
    <d v="2012-03-03T00:00:00"/>
    <x v="3"/>
    <x v="1"/>
    <n v="110560"/>
    <n v="74000"/>
    <x v="1"/>
    <x v="1"/>
    <x v="1"/>
    <n v="4"/>
    <n v="1385"/>
    <n v="1.0219579999999999"/>
    <s v="South"/>
    <n v="53.429602888086642"/>
    <n v="-36560"/>
    <n v="-0.33068017366136032"/>
    <s v="Below Estimate"/>
  </r>
  <r>
    <d v="2012-03-04T00:00:00"/>
    <x v="3"/>
    <x v="1"/>
    <n v="145900"/>
    <n v="187000"/>
    <x v="0"/>
    <x v="0"/>
    <x v="0"/>
    <n v="3"/>
    <n v="923"/>
    <n v="1.0219579999999999"/>
    <s v="West"/>
    <n v="202.60021668472373"/>
    <n v="41100"/>
    <n v="0.28169979437971215"/>
    <s v="Above Estimate"/>
  </r>
  <r>
    <d v="2012-03-08T00:00:00"/>
    <x v="3"/>
    <x v="1"/>
    <n v="90671"/>
    <n v="128961"/>
    <x v="3"/>
    <x v="3"/>
    <x v="3"/>
    <n v="6"/>
    <n v="2733"/>
    <n v="1.0219579999999999"/>
    <s v="South"/>
    <n v="47.18660812294182"/>
    <n v="38290"/>
    <n v="0.42229599320620703"/>
    <s v="Above Estimate"/>
  </r>
  <r>
    <d v="2012-03-08T00:00:00"/>
    <x v="3"/>
    <x v="5"/>
    <n v="296700"/>
    <n v="425000"/>
    <x v="0"/>
    <x v="0"/>
    <x v="0"/>
    <n v="3"/>
    <n v="1094"/>
    <n v="1.0219579999999999"/>
    <s v="East"/>
    <n v="388.48263254113346"/>
    <n v="128300"/>
    <n v="0.43242332322210986"/>
    <s v="Above Estimate"/>
  </r>
  <r>
    <d v="2012-03-09T00:00:00"/>
    <x v="3"/>
    <x v="1"/>
    <n v="135850"/>
    <n v="125000"/>
    <x v="0"/>
    <x v="0"/>
    <x v="0"/>
    <n v="2"/>
    <n v="902"/>
    <n v="1.0219579999999999"/>
    <s v="West"/>
    <n v="138.5809312638581"/>
    <n v="-10850"/>
    <n v="-7.9867500920132506E-2"/>
    <s v="Below Estimate"/>
  </r>
  <r>
    <d v="2012-03-10T00:00:00"/>
    <x v="3"/>
    <x v="0"/>
    <n v="159980"/>
    <n v="109500"/>
    <x v="2"/>
    <x v="2"/>
    <x v="2"/>
    <n v="4"/>
    <n v="2124"/>
    <n v="1.0219579999999999"/>
    <s v="West"/>
    <n v="51.55367231638418"/>
    <n v="-50480"/>
    <n v="-0.3155394424303038"/>
    <s v="Below Estimate"/>
  </r>
  <r>
    <d v="2012-03-10T00:00:00"/>
    <x v="3"/>
    <x v="6"/>
    <n v="388090"/>
    <n v="450000"/>
    <x v="0"/>
    <x v="0"/>
    <x v="0"/>
    <n v="3"/>
    <n v="988"/>
    <n v="1.0219579999999999"/>
    <s v="North"/>
    <n v="455.4655870445344"/>
    <n v="61910"/>
    <n v="0.15952485248267154"/>
    <s v="Above Estimate"/>
  </r>
  <r>
    <d v="2012-03-10T00:00:00"/>
    <x v="3"/>
    <x v="2"/>
    <n v="403900"/>
    <n v="540000"/>
    <x v="0"/>
    <x v="0"/>
    <x v="0"/>
    <n v="3"/>
    <n v="909"/>
    <n v="1.0219579999999999"/>
    <s v="West"/>
    <n v="594.05940594059405"/>
    <n v="136100"/>
    <n v="0.33696459519683092"/>
    <s v="Above Estimate"/>
  </r>
  <r>
    <d v="2012-03-11T00:00:00"/>
    <x v="3"/>
    <x v="0"/>
    <n v="107580"/>
    <n v="136000"/>
    <x v="0"/>
    <x v="0"/>
    <x v="0"/>
    <n v="2"/>
    <n v="923"/>
    <n v="1.0219579999999999"/>
    <s v="West"/>
    <n v="147.34561213434452"/>
    <n v="28420"/>
    <n v="0.26417549730433165"/>
    <s v="Above Estimate"/>
  </r>
  <r>
    <d v="2012-03-15T00:00:00"/>
    <x v="3"/>
    <x v="3"/>
    <n v="1326570"/>
    <n v="1100000"/>
    <x v="0"/>
    <x v="0"/>
    <x v="0"/>
    <n v="2"/>
    <n v="1002"/>
    <n v="1.0219579999999999"/>
    <s v="East"/>
    <n v="1097.8043912175649"/>
    <n v="-226570"/>
    <n v="-0.17079385181332307"/>
    <s v="Below Estimate"/>
  </r>
  <r>
    <d v="2012-03-15T00:00:00"/>
    <x v="3"/>
    <x v="0"/>
    <n v="132070"/>
    <n v="65000"/>
    <x v="2"/>
    <x v="2"/>
    <x v="2"/>
    <n v="6"/>
    <n v="2147"/>
    <n v="1.0219579999999999"/>
    <s v="West"/>
    <n v="30.274802049371214"/>
    <n v="-67070"/>
    <n v="-0.50783675323691979"/>
    <s v="Below Estimate"/>
  </r>
  <r>
    <d v="2012-03-15T00:00:00"/>
    <x v="3"/>
    <x v="4"/>
    <n v="304010"/>
    <n v="348000"/>
    <x v="0"/>
    <x v="0"/>
    <x v="0"/>
    <n v="2"/>
    <n v="1087"/>
    <n v="1.0219579999999999"/>
    <s v="West"/>
    <n v="320.14719411223552"/>
    <n v="43990"/>
    <n v="0.14469918752672609"/>
    <s v="Above Estimate"/>
  </r>
  <r>
    <d v="2012-03-15T00:00:00"/>
    <x v="3"/>
    <x v="2"/>
    <n v="320950"/>
    <n v="355000"/>
    <x v="0"/>
    <x v="0"/>
    <x v="0"/>
    <n v="2"/>
    <n v="923"/>
    <n v="1.0219579999999999"/>
    <s v="South"/>
    <n v="384.61538461538464"/>
    <n v="34050"/>
    <n v="0.10609129147842343"/>
    <s v="Above Estimate"/>
  </r>
  <r>
    <d v="2012-03-16T00:00:00"/>
    <x v="3"/>
    <x v="1"/>
    <n v="83020"/>
    <n v="48100"/>
    <x v="0"/>
    <x v="0"/>
    <x v="0"/>
    <n v="1"/>
    <n v="991"/>
    <n v="1.0219579999999999"/>
    <s v="West"/>
    <n v="48.536831483350149"/>
    <n v="-34920"/>
    <n v="-0.4206215369790412"/>
    <s v="Below Estimate"/>
  </r>
  <r>
    <d v="2012-03-16T00:00:00"/>
    <x v="3"/>
    <x v="6"/>
    <n v="386840"/>
    <n v="490000"/>
    <x v="0"/>
    <x v="0"/>
    <x v="0"/>
    <n v="3"/>
    <n v="1092"/>
    <n v="1.0219579999999999"/>
    <s v="East"/>
    <n v="448.71794871794873"/>
    <n v="103160"/>
    <n v="0.26667356012821841"/>
    <s v="Above Estimate"/>
  </r>
  <r>
    <d v="2012-03-16T00:00:00"/>
    <x v="3"/>
    <x v="6"/>
    <n v="827530"/>
    <n v="1142366"/>
    <x v="0"/>
    <x v="0"/>
    <x v="0"/>
    <n v="2"/>
    <n v="952"/>
    <n v="1.0219579999999999"/>
    <s v="South"/>
    <n v="1199.9642857142858"/>
    <n v="314836"/>
    <n v="0.38045267241066788"/>
    <s v="Above Estimate"/>
  </r>
  <r>
    <d v="2012-03-17T00:00:00"/>
    <x v="3"/>
    <x v="6"/>
    <n v="484780"/>
    <n v="28000"/>
    <x v="0"/>
    <x v="0"/>
    <x v="0"/>
    <n v="1"/>
    <n v="1078"/>
    <n v="1.0219579999999999"/>
    <s v="South"/>
    <n v="25.974025974025974"/>
    <n v="-456780"/>
    <n v="-0.94224184166013447"/>
    <s v="Below Estimate"/>
  </r>
  <r>
    <d v="2012-03-18T00:00:00"/>
    <x v="3"/>
    <x v="1"/>
    <n v="128140"/>
    <n v="7000"/>
    <x v="0"/>
    <x v="0"/>
    <x v="0"/>
    <n v="2"/>
    <n v="1004"/>
    <n v="1.0219579999999999"/>
    <s v="East"/>
    <n v="6.9721115537848606"/>
    <n v="-121140"/>
    <n v="-0.94537224910254414"/>
    <s v="Below Estimate"/>
  </r>
  <r>
    <d v="2012-03-18T00:00:00"/>
    <x v="3"/>
    <x v="0"/>
    <n v="133910"/>
    <n v="132300"/>
    <x v="0"/>
    <x v="0"/>
    <x v="0"/>
    <n v="1"/>
    <n v="911"/>
    <n v="1.0219579999999999"/>
    <s v="South"/>
    <n v="145.22502744237102"/>
    <n v="-1610"/>
    <n v="-1.2023000522739153E-2"/>
    <s v="Below Estimate"/>
  </r>
  <r>
    <d v="2012-03-18T00:00:00"/>
    <x v="3"/>
    <x v="1"/>
    <n v="128140"/>
    <n v="7000"/>
    <x v="0"/>
    <x v="0"/>
    <x v="0"/>
    <n v="2"/>
    <n v="1012"/>
    <n v="1.0219579999999999"/>
    <s v="West"/>
    <n v="6.9169960474308301"/>
    <n v="-121140"/>
    <n v="-0.94537224910254414"/>
    <s v="Below Estimate"/>
  </r>
  <r>
    <d v="2012-03-22T00:00:00"/>
    <x v="3"/>
    <x v="4"/>
    <n v="496930"/>
    <n v="545000"/>
    <x v="0"/>
    <x v="0"/>
    <x v="0"/>
    <n v="1"/>
    <n v="938"/>
    <n v="1.0219579999999999"/>
    <s v="West"/>
    <n v="581.02345415778257"/>
    <n v="48070"/>
    <n v="9.6733946431086876E-2"/>
    <s v="Above Estimate"/>
  </r>
  <r>
    <d v="2012-03-22T00:00:00"/>
    <x v="3"/>
    <x v="1"/>
    <n v="220730"/>
    <n v="230000"/>
    <x v="2"/>
    <x v="2"/>
    <x v="2"/>
    <n v="5"/>
    <n v="1800"/>
    <n v="1.0219579999999999"/>
    <s v="West"/>
    <n v="127.77777777777777"/>
    <n v="9270"/>
    <n v="4.1997009921623703E-2"/>
    <s v="Above Estimate"/>
  </r>
  <r>
    <d v="2012-03-22T00:00:00"/>
    <x v="3"/>
    <x v="4"/>
    <n v="523320"/>
    <n v="765000"/>
    <x v="0"/>
    <x v="0"/>
    <x v="0"/>
    <n v="1"/>
    <n v="1026"/>
    <n v="1.0219579999999999"/>
    <s v="South"/>
    <n v="745.61403508771934"/>
    <n v="241680"/>
    <n v="0.46182068332951159"/>
    <s v="Above Estimate"/>
  </r>
  <r>
    <d v="2012-03-22T00:00:00"/>
    <x v="3"/>
    <x v="1"/>
    <n v="131370"/>
    <n v="60000"/>
    <x v="0"/>
    <x v="0"/>
    <x v="0"/>
    <n v="1"/>
    <n v="921"/>
    <n v="1.0219579999999999"/>
    <s v="West"/>
    <n v="65.146579804560261"/>
    <n v="-71370"/>
    <n v="-0.54327472025576617"/>
    <s v="Below Estimate"/>
  </r>
  <r>
    <d v="2012-03-23T00:00:00"/>
    <x v="3"/>
    <x v="1"/>
    <n v="147050"/>
    <n v="35000"/>
    <x v="1"/>
    <x v="1"/>
    <x v="1"/>
    <n v="3"/>
    <n v="1275"/>
    <n v="1.0219579999999999"/>
    <s v="West"/>
    <n v="27.450980392156861"/>
    <n v="-112050"/>
    <n v="-0.76198571914314861"/>
    <s v="Below Estimate"/>
  </r>
  <r>
    <d v="2012-03-24T00:00:00"/>
    <x v="3"/>
    <x v="1"/>
    <n v="149940"/>
    <n v="155000"/>
    <x v="1"/>
    <x v="1"/>
    <x v="1"/>
    <n v="2"/>
    <n v="1277"/>
    <n v="1.0219579999999999"/>
    <s v="South"/>
    <n v="121.37823022709475"/>
    <n v="5060"/>
    <n v="3.3746832066159797E-2"/>
    <s v="Above Estimate"/>
  </r>
  <r>
    <d v="2012-03-29T00:00:00"/>
    <x v="3"/>
    <x v="4"/>
    <n v="234150"/>
    <n v="249000"/>
    <x v="0"/>
    <x v="0"/>
    <x v="0"/>
    <n v="1"/>
    <n v="1005"/>
    <n v="1.0219579999999999"/>
    <s v="West"/>
    <n v="247.76119402985074"/>
    <n v="14850"/>
    <n v="6.3420884048686746E-2"/>
    <s v="Above Estimate"/>
  </r>
  <r>
    <d v="2012-03-29T00:00:00"/>
    <x v="3"/>
    <x v="0"/>
    <n v="117410"/>
    <n v="165000"/>
    <x v="1"/>
    <x v="1"/>
    <x v="1"/>
    <n v="2"/>
    <n v="1475"/>
    <n v="1.0219579999999999"/>
    <s v="West"/>
    <n v="111.86440677966101"/>
    <n v="47590"/>
    <n v="0.4053317434630781"/>
    <s v="Above Estimate"/>
  </r>
  <r>
    <d v="2012-03-29T00:00:00"/>
    <x v="3"/>
    <x v="5"/>
    <n v="205600"/>
    <n v="300000"/>
    <x v="0"/>
    <x v="0"/>
    <x v="0"/>
    <n v="1"/>
    <n v="1059"/>
    <n v="1.0219579999999999"/>
    <s v="South"/>
    <n v="283.28611898016999"/>
    <n v="94400"/>
    <n v="0.45914396887159531"/>
    <s v="Above Estimate"/>
  </r>
  <r>
    <d v="2012-03-29T00:00:00"/>
    <x v="3"/>
    <x v="5"/>
    <n v="141800"/>
    <n v="242000"/>
    <x v="0"/>
    <x v="0"/>
    <x v="0"/>
    <n v="1"/>
    <n v="934"/>
    <n v="1.0219579999999999"/>
    <s v="South"/>
    <n v="259.10064239828694"/>
    <n v="100200"/>
    <n v="0.7066290550070522"/>
    <s v="Above Estimate"/>
  </r>
  <r>
    <d v="2012-03-29T00:00:00"/>
    <x v="3"/>
    <x v="6"/>
    <n v="536240"/>
    <n v="700000"/>
    <x v="0"/>
    <x v="0"/>
    <x v="0"/>
    <n v="2"/>
    <n v="909"/>
    <n v="1.0219579999999999"/>
    <s v="East"/>
    <n v="770.07700770077008"/>
    <n v="163760"/>
    <n v="0.3053856482172162"/>
    <s v="Above Estimate"/>
  </r>
  <r>
    <d v="2012-03-29T00:00:00"/>
    <x v="3"/>
    <x v="0"/>
    <n v="136630"/>
    <n v="179900"/>
    <x v="0"/>
    <x v="0"/>
    <x v="0"/>
    <n v="3"/>
    <n v="953"/>
    <n v="1.0219579999999999"/>
    <s v="North"/>
    <n v="188.7722980062959"/>
    <n v="43270"/>
    <n v="0.31669472297445656"/>
    <s v="Above Estimate"/>
  </r>
  <r>
    <d v="2012-03-31T00:00:00"/>
    <x v="3"/>
    <x v="1"/>
    <n v="172170"/>
    <n v="175000"/>
    <x v="0"/>
    <x v="0"/>
    <x v="0"/>
    <n v="2"/>
    <n v="917"/>
    <n v="1.0219579999999999"/>
    <s v="West"/>
    <n v="190.83969465648855"/>
    <n v="2830"/>
    <n v="1.6437242260556428E-2"/>
    <s v="Above Estimate"/>
  </r>
  <r>
    <d v="2012-03-31T00:00:00"/>
    <x v="3"/>
    <x v="1"/>
    <n v="133000"/>
    <n v="89500"/>
    <x v="3"/>
    <x v="3"/>
    <x v="3"/>
    <n v="7"/>
    <n v="2455"/>
    <n v="1.0219579999999999"/>
    <s v="South"/>
    <n v="36.456211812627288"/>
    <n v="-43500"/>
    <n v="-0.32706766917293234"/>
    <s v="Below Estimate"/>
  </r>
  <r>
    <d v="2012-04-01T00:00:00"/>
    <x v="3"/>
    <x v="6"/>
    <n v="644940"/>
    <n v="900000"/>
    <x v="0"/>
    <x v="0"/>
    <x v="0"/>
    <n v="3"/>
    <n v="921"/>
    <n v="1.0219579999999999"/>
    <s v="East"/>
    <n v="977.19869706840393"/>
    <n v="255060"/>
    <n v="0.39547864917666758"/>
    <s v="Above Estimate"/>
  </r>
  <r>
    <d v="2012-04-01T00:00:00"/>
    <x v="3"/>
    <x v="3"/>
    <n v="2010890"/>
    <n v="3350000"/>
    <x v="0"/>
    <x v="0"/>
    <x v="0"/>
    <n v="1"/>
    <n v="1067"/>
    <n v="1.0219579999999999"/>
    <s v="East"/>
    <n v="3139.6438612933457"/>
    <n v="1339110"/>
    <n v="0.66592901650512959"/>
    <s v="Above Estimate"/>
  </r>
  <r>
    <d v="2012-04-01T00:00:00"/>
    <x v="3"/>
    <x v="5"/>
    <n v="235800"/>
    <n v="435000"/>
    <x v="0"/>
    <x v="0"/>
    <x v="0"/>
    <n v="3"/>
    <n v="1068"/>
    <n v="1.0219579999999999"/>
    <s v="East"/>
    <n v="407.30337078651684"/>
    <n v="199200"/>
    <n v="0.84478371501272265"/>
    <s v="Above Estimate"/>
  </r>
  <r>
    <d v="2012-04-01T00:00:00"/>
    <x v="3"/>
    <x v="5"/>
    <n v="200200"/>
    <n v="273000"/>
    <x v="0"/>
    <x v="0"/>
    <x v="0"/>
    <n v="2"/>
    <n v="930"/>
    <n v="1.0219579999999999"/>
    <s v="North"/>
    <n v="293.54838709677421"/>
    <n v="72800"/>
    <n v="0.36363636363636365"/>
    <s v="Above Estimate"/>
  </r>
  <r>
    <d v="2012-04-05T00:00:00"/>
    <x v="3"/>
    <x v="4"/>
    <n v="356160"/>
    <n v="520000"/>
    <x v="0"/>
    <x v="0"/>
    <x v="0"/>
    <n v="2"/>
    <n v="969"/>
    <n v="1.0219579999999999"/>
    <s v="West"/>
    <n v="536.63570691434472"/>
    <n v="163840"/>
    <n v="0.46001796945193174"/>
    <s v="Above Estimate"/>
  </r>
  <r>
    <d v="2012-04-05T00:00:00"/>
    <x v="3"/>
    <x v="2"/>
    <n v="228130"/>
    <n v="314000"/>
    <x v="0"/>
    <x v="0"/>
    <x v="0"/>
    <n v="1"/>
    <n v="1058"/>
    <n v="1.0219579999999999"/>
    <s v="West"/>
    <n v="296.78638941398867"/>
    <n v="85870"/>
    <n v="0.37640818831368078"/>
    <s v="Above Estimate"/>
  </r>
  <r>
    <d v="2012-04-07T00:00:00"/>
    <x v="3"/>
    <x v="3"/>
    <n v="711130"/>
    <n v="300000"/>
    <x v="0"/>
    <x v="0"/>
    <x v="0"/>
    <n v="3"/>
    <n v="1036"/>
    <n v="1.0219579999999999"/>
    <s v="North"/>
    <n v="289.57528957528956"/>
    <n v="-411130"/>
    <n v="-0.57813620575703462"/>
    <s v="Below Estimate"/>
  </r>
  <r>
    <d v="2012-04-07T00:00:00"/>
    <x v="3"/>
    <x v="6"/>
    <n v="274630"/>
    <n v="250000"/>
    <x v="0"/>
    <x v="0"/>
    <x v="0"/>
    <n v="3"/>
    <n v="999"/>
    <n v="1.0219579999999999"/>
    <s v="West"/>
    <n v="250.25025025025025"/>
    <n v="-24630"/>
    <n v="-8.9684302516112591E-2"/>
    <s v="Below Estimate"/>
  </r>
  <r>
    <d v="2012-04-07T00:00:00"/>
    <x v="3"/>
    <x v="5"/>
    <n v="154300"/>
    <n v="317500"/>
    <x v="0"/>
    <x v="0"/>
    <x v="0"/>
    <n v="3"/>
    <n v="974"/>
    <n v="1.0219579999999999"/>
    <s v="North"/>
    <n v="325.97535934291579"/>
    <n v="163200"/>
    <n v="1.0576798444588464"/>
    <s v="Above Estimate"/>
  </r>
  <r>
    <d v="2012-04-07T00:00:00"/>
    <x v="3"/>
    <x v="6"/>
    <n v="780610"/>
    <n v="1186000"/>
    <x v="0"/>
    <x v="0"/>
    <x v="0"/>
    <n v="3"/>
    <n v="928"/>
    <n v="1.0219579999999999"/>
    <s v="North"/>
    <n v="1278.0172413793102"/>
    <n v="405390"/>
    <n v="0.51932463073750013"/>
    <s v="Above Estimate"/>
  </r>
  <r>
    <d v="2012-04-07T00:00:00"/>
    <x v="3"/>
    <x v="2"/>
    <n v="301700"/>
    <n v="410000"/>
    <x v="0"/>
    <x v="0"/>
    <x v="0"/>
    <n v="1"/>
    <n v="932"/>
    <n v="1.0219579999999999"/>
    <s v="South"/>
    <n v="439.91416309012874"/>
    <n v="108300"/>
    <n v="0.35896586012595294"/>
    <s v="Above Estimate"/>
  </r>
  <r>
    <d v="2012-04-09T00:00:00"/>
    <x v="3"/>
    <x v="4"/>
    <n v="319550"/>
    <n v="375000"/>
    <x v="0"/>
    <x v="0"/>
    <x v="0"/>
    <n v="3"/>
    <n v="1096"/>
    <n v="1.0219579999999999"/>
    <s v="South"/>
    <n v="342.15328467153284"/>
    <n v="55450"/>
    <n v="0.17352526991081207"/>
    <s v="Above Estimate"/>
  </r>
  <r>
    <d v="2012-04-09T00:00:00"/>
    <x v="3"/>
    <x v="6"/>
    <n v="410340"/>
    <n v="466000"/>
    <x v="0"/>
    <x v="0"/>
    <x v="0"/>
    <n v="3"/>
    <n v="1049"/>
    <n v="1.0219579999999999"/>
    <s v="West"/>
    <n v="444.23260247855097"/>
    <n v="55660"/>
    <n v="0.1356436126139299"/>
    <s v="Above Estimate"/>
  </r>
  <r>
    <d v="2012-04-09T00:00:00"/>
    <x v="3"/>
    <x v="2"/>
    <n v="290500"/>
    <n v="470000"/>
    <x v="0"/>
    <x v="0"/>
    <x v="0"/>
    <n v="1"/>
    <n v="942"/>
    <n v="1.0219579999999999"/>
    <s v="East"/>
    <n v="498.9384288747346"/>
    <n v="179500"/>
    <n v="0.61790017211703963"/>
    <s v="Above Estimate"/>
  </r>
  <r>
    <d v="2012-04-12T00:00:00"/>
    <x v="3"/>
    <x v="5"/>
    <n v="146000"/>
    <n v="225000"/>
    <x v="0"/>
    <x v="0"/>
    <x v="0"/>
    <n v="1"/>
    <n v="907"/>
    <n v="1.0219579999999999"/>
    <s v="North"/>
    <n v="248.07056229327452"/>
    <n v="79000"/>
    <n v="0.54109589041095896"/>
    <s v="Above Estimate"/>
  </r>
  <r>
    <d v="2012-04-12T00:00:00"/>
    <x v="3"/>
    <x v="0"/>
    <n v="103120"/>
    <n v="82500"/>
    <x v="0"/>
    <x v="0"/>
    <x v="0"/>
    <n v="2"/>
    <n v="927"/>
    <n v="1.0219579999999999"/>
    <s v="North"/>
    <n v="88.996763754045304"/>
    <n v="-20620"/>
    <n v="-0.19996121024049651"/>
    <s v="Below Estimate"/>
  </r>
  <r>
    <d v="2012-04-12T00:00:00"/>
    <x v="3"/>
    <x v="6"/>
    <n v="362700"/>
    <n v="490000"/>
    <x v="0"/>
    <x v="0"/>
    <x v="0"/>
    <n v="3"/>
    <n v="1007"/>
    <n v="1.0219579999999999"/>
    <s v="East"/>
    <n v="486.59384309831182"/>
    <n v="127300"/>
    <n v="0.35097877033360902"/>
    <s v="Above Estimate"/>
  </r>
  <r>
    <d v="2012-04-13T00:00:00"/>
    <x v="3"/>
    <x v="3"/>
    <n v="533960"/>
    <n v="500000"/>
    <x v="0"/>
    <x v="0"/>
    <x v="0"/>
    <n v="2"/>
    <n v="1096"/>
    <n v="1.0219579999999999"/>
    <s v="South"/>
    <n v="456.20437956204381"/>
    <n v="-33960"/>
    <n v="-6.3600269683122337E-2"/>
    <s v="Below Estimate"/>
  </r>
  <r>
    <d v="2012-04-13T00:00:00"/>
    <x v="3"/>
    <x v="0"/>
    <n v="102510"/>
    <n v="110000"/>
    <x v="0"/>
    <x v="0"/>
    <x v="0"/>
    <n v="3"/>
    <n v="967"/>
    <n v="1.0219579999999999"/>
    <s v="South"/>
    <n v="113.75387797311272"/>
    <n v="7490"/>
    <n v="7.3066042337332937E-2"/>
    <s v="Above Estimate"/>
  </r>
  <r>
    <d v="2012-04-13T00:00:00"/>
    <x v="3"/>
    <x v="5"/>
    <n v="121500"/>
    <n v="200000"/>
    <x v="0"/>
    <x v="0"/>
    <x v="0"/>
    <n v="3"/>
    <n v="1063"/>
    <n v="1.0219579999999999"/>
    <s v="East"/>
    <n v="188.14675446848543"/>
    <n v="78500"/>
    <n v="0.64609053497942381"/>
    <s v="Above Estimate"/>
  </r>
  <r>
    <d v="2012-04-14T00:00:00"/>
    <x v="3"/>
    <x v="2"/>
    <n v="298340"/>
    <n v="407000"/>
    <x v="0"/>
    <x v="0"/>
    <x v="0"/>
    <n v="3"/>
    <n v="1075"/>
    <n v="1.0219579999999999"/>
    <s v="West"/>
    <n v="378.60465116279067"/>
    <n v="108660"/>
    <n v="0.36421532479721125"/>
    <s v="Above Estimate"/>
  </r>
  <r>
    <d v="2012-04-14T00:00:00"/>
    <x v="3"/>
    <x v="5"/>
    <n v="200400"/>
    <n v="251000"/>
    <x v="0"/>
    <x v="0"/>
    <x v="0"/>
    <n v="3"/>
    <n v="1058"/>
    <n v="1.0219579999999999"/>
    <s v="North"/>
    <n v="237.24007561436673"/>
    <n v="50600"/>
    <n v="0.25249500998003993"/>
    <s v="Above Estimate"/>
  </r>
  <r>
    <d v="2012-04-15T00:00:00"/>
    <x v="3"/>
    <x v="5"/>
    <n v="243200"/>
    <n v="358000"/>
    <x v="0"/>
    <x v="0"/>
    <x v="0"/>
    <n v="1"/>
    <n v="999"/>
    <n v="1.0219579999999999"/>
    <s v="West"/>
    <n v="358.35835835835837"/>
    <n v="114800"/>
    <n v="0.47203947368421051"/>
    <s v="Above Estimate"/>
  </r>
  <r>
    <d v="2012-04-16T00:00:00"/>
    <x v="3"/>
    <x v="2"/>
    <n v="287280"/>
    <n v="461000"/>
    <x v="0"/>
    <x v="0"/>
    <x v="0"/>
    <n v="2"/>
    <n v="981"/>
    <n v="1.0219579999999999"/>
    <s v="South"/>
    <n v="469.92864424057086"/>
    <n v="173720"/>
    <n v="0.60470620996936786"/>
    <s v="Above Estimate"/>
  </r>
  <r>
    <d v="2012-04-16T00:00:00"/>
    <x v="3"/>
    <x v="6"/>
    <n v="1726670"/>
    <n v="1700000"/>
    <x v="0"/>
    <x v="0"/>
    <x v="0"/>
    <n v="3"/>
    <n v="1058"/>
    <n v="1.0219579999999999"/>
    <s v="East"/>
    <n v="1606.805293005671"/>
    <n v="-26670"/>
    <n v="-1.5445916127575043E-2"/>
    <s v="Below Estimate"/>
  </r>
  <r>
    <d v="2012-04-16T00:00:00"/>
    <x v="3"/>
    <x v="0"/>
    <n v="96470"/>
    <n v="127000"/>
    <x v="0"/>
    <x v="0"/>
    <x v="0"/>
    <n v="2"/>
    <n v="937"/>
    <n v="1.0219579999999999"/>
    <s v="South"/>
    <n v="135.53895410885806"/>
    <n v="30530"/>
    <n v="0.31647144189903598"/>
    <s v="Above Estimate"/>
  </r>
  <r>
    <d v="2012-04-19T00:00:00"/>
    <x v="3"/>
    <x v="5"/>
    <n v="154100"/>
    <n v="232000"/>
    <x v="0"/>
    <x v="0"/>
    <x v="0"/>
    <n v="3"/>
    <n v="970"/>
    <n v="1.0219579999999999"/>
    <s v="East"/>
    <n v="239.17525773195877"/>
    <n v="77900"/>
    <n v="0.5055158987670344"/>
    <s v="Above Estimate"/>
  </r>
  <r>
    <d v="2012-04-19T00:00:00"/>
    <x v="3"/>
    <x v="1"/>
    <n v="200980"/>
    <n v="256000"/>
    <x v="0"/>
    <x v="0"/>
    <x v="0"/>
    <n v="2"/>
    <n v="993"/>
    <n v="1.0219579999999999"/>
    <s v="East"/>
    <n v="257.80463242698892"/>
    <n v="55020"/>
    <n v="0.27375858294357647"/>
    <s v="Above Estimate"/>
  </r>
  <r>
    <d v="2012-04-20T00:00:00"/>
    <x v="3"/>
    <x v="1"/>
    <n v="135600"/>
    <n v="145000"/>
    <x v="0"/>
    <x v="0"/>
    <x v="0"/>
    <n v="2"/>
    <n v="1073"/>
    <n v="1.0219579999999999"/>
    <s v="East"/>
    <n v="135.13513513513513"/>
    <n v="9400"/>
    <n v="6.9321533923303841E-2"/>
    <s v="Above Estimate"/>
  </r>
  <r>
    <d v="2012-04-22T00:00:00"/>
    <x v="3"/>
    <x v="4"/>
    <n v="491470"/>
    <n v="760000"/>
    <x v="0"/>
    <x v="0"/>
    <x v="0"/>
    <n v="1"/>
    <n v="961"/>
    <n v="1.0219579999999999"/>
    <s v="North"/>
    <n v="790.84287200832466"/>
    <n v="268530"/>
    <n v="0.54638126437015488"/>
    <s v="Above Estimate"/>
  </r>
  <r>
    <d v="2012-04-23T00:00:00"/>
    <x v="3"/>
    <x v="2"/>
    <n v="963690"/>
    <n v="1850000"/>
    <x v="0"/>
    <x v="0"/>
    <x v="0"/>
    <n v="2"/>
    <n v="937"/>
    <n v="1.0219579999999999"/>
    <s v="South"/>
    <n v="1974.3863393810032"/>
    <n v="886310"/>
    <n v="0.91970446927954008"/>
    <s v="Above Estimate"/>
  </r>
  <r>
    <d v="2012-04-23T00:00:00"/>
    <x v="3"/>
    <x v="3"/>
    <n v="3193120"/>
    <n v="4800000"/>
    <x v="0"/>
    <x v="0"/>
    <x v="0"/>
    <n v="2"/>
    <n v="1065"/>
    <n v="1.0219579999999999"/>
    <s v="North"/>
    <n v="4507.0422535211264"/>
    <n v="1606880"/>
    <n v="0.5032319486896828"/>
    <s v="Above Estimate"/>
  </r>
  <r>
    <d v="2012-04-23T00:00:00"/>
    <x v="3"/>
    <x v="2"/>
    <n v="357840"/>
    <n v="97590"/>
    <x v="0"/>
    <x v="0"/>
    <x v="0"/>
    <n v="1"/>
    <n v="997"/>
    <n v="1.0219579999999999"/>
    <s v="East"/>
    <n v="97.883650952858574"/>
    <n v="-260250"/>
    <n v="-0.72728034875922198"/>
    <s v="Below Estimate"/>
  </r>
  <r>
    <d v="2012-04-26T00:00:00"/>
    <x v="3"/>
    <x v="0"/>
    <n v="82240"/>
    <n v="73000"/>
    <x v="0"/>
    <x v="0"/>
    <x v="0"/>
    <n v="3"/>
    <n v="994"/>
    <n v="1.0219579999999999"/>
    <s v="South"/>
    <n v="73.440643863179076"/>
    <n v="-9240"/>
    <n v="-0.11235408560311284"/>
    <s v="Below Estimate"/>
  </r>
  <r>
    <d v="2012-04-27T00:00:00"/>
    <x v="3"/>
    <x v="3"/>
    <n v="952980"/>
    <n v="737500"/>
    <x v="0"/>
    <x v="0"/>
    <x v="0"/>
    <n v="1"/>
    <n v="914"/>
    <n v="1.0219579999999999"/>
    <s v="East"/>
    <n v="806.8927789934354"/>
    <n v="-215480"/>
    <n v="-0.22611177569308905"/>
    <s v="Below Estimate"/>
  </r>
  <r>
    <d v="2012-04-27T00:00:00"/>
    <x v="3"/>
    <x v="4"/>
    <n v="1352120"/>
    <n v="2390000"/>
    <x v="0"/>
    <x v="0"/>
    <x v="0"/>
    <n v="2"/>
    <n v="914"/>
    <n v="1.0219579999999999"/>
    <s v="East"/>
    <n v="2614.8796498905908"/>
    <n v="1037880"/>
    <n v="0.76759459219595894"/>
    <s v="Above Estimate"/>
  </r>
  <r>
    <d v="2012-04-27T00:00:00"/>
    <x v="3"/>
    <x v="1"/>
    <n v="138770"/>
    <n v="159900"/>
    <x v="0"/>
    <x v="0"/>
    <x v="0"/>
    <n v="3"/>
    <n v="1098"/>
    <n v="1.0219579999999999"/>
    <s v="North"/>
    <n v="145.62841530054644"/>
    <n v="21130"/>
    <n v="0.1522663399870289"/>
    <s v="Above Estimate"/>
  </r>
  <r>
    <d v="2012-04-28T00:00:00"/>
    <x v="3"/>
    <x v="4"/>
    <n v="385910"/>
    <n v="380000"/>
    <x v="0"/>
    <x v="0"/>
    <x v="0"/>
    <n v="1"/>
    <n v="984"/>
    <n v="1.0219579999999999"/>
    <s v="South"/>
    <n v="386.17886178861789"/>
    <n v="-5910"/>
    <n v="-1.5314451556062295E-2"/>
    <s v="Below Estimate"/>
  </r>
  <r>
    <d v="2012-04-28T00:00:00"/>
    <x v="3"/>
    <x v="2"/>
    <n v="321930"/>
    <n v="345000"/>
    <x v="0"/>
    <x v="0"/>
    <x v="0"/>
    <n v="2"/>
    <n v="992"/>
    <n v="1.0219579999999999"/>
    <s v="East"/>
    <n v="347.78225806451616"/>
    <n v="23070"/>
    <n v="7.1661541328860309E-2"/>
    <s v="Above Estimate"/>
  </r>
  <r>
    <d v="2012-04-29T00:00:00"/>
    <x v="3"/>
    <x v="3"/>
    <n v="2458820"/>
    <n v="3200000"/>
    <x v="0"/>
    <x v="0"/>
    <x v="0"/>
    <n v="3"/>
    <n v="1023"/>
    <n v="1.0219579999999999"/>
    <s v="North"/>
    <n v="3128.0547409579667"/>
    <n v="741180"/>
    <n v="0.3014372747903466"/>
    <s v="Above Estimate"/>
  </r>
  <r>
    <d v="2012-04-30T00:00:00"/>
    <x v="3"/>
    <x v="4"/>
    <n v="366450"/>
    <n v="430000"/>
    <x v="0"/>
    <x v="0"/>
    <x v="0"/>
    <n v="3"/>
    <n v="1095"/>
    <n v="1.0219579999999999"/>
    <s v="East"/>
    <n v="392.69406392694066"/>
    <n v="63550"/>
    <n v="0.17342065766134535"/>
    <s v="Above Estimate"/>
  </r>
  <r>
    <d v="2012-05-03T00:00:00"/>
    <x v="3"/>
    <x v="1"/>
    <n v="220630"/>
    <n v="280000"/>
    <x v="0"/>
    <x v="0"/>
    <x v="0"/>
    <n v="3"/>
    <n v="997"/>
    <n v="1.0219579999999999"/>
    <s v="East"/>
    <n v="280.84252758274823"/>
    <n v="59370"/>
    <n v="0.26909305171554188"/>
    <s v="Above Estimate"/>
  </r>
  <r>
    <d v="2012-05-03T00:00:00"/>
    <x v="3"/>
    <x v="3"/>
    <n v="1221850"/>
    <n v="1560000"/>
    <x v="0"/>
    <x v="0"/>
    <x v="0"/>
    <n v="2"/>
    <n v="902"/>
    <n v="1.0219579999999999"/>
    <s v="North"/>
    <n v="1729.490022172949"/>
    <n v="338150"/>
    <n v="0.27675246552359128"/>
    <s v="Above Estimate"/>
  </r>
  <r>
    <d v="2012-05-03T00:00:00"/>
    <x v="3"/>
    <x v="4"/>
    <n v="229880"/>
    <n v="269900"/>
    <x v="1"/>
    <x v="1"/>
    <x v="1"/>
    <n v="2"/>
    <n v="1428"/>
    <n v="1.0219579999999999"/>
    <s v="South"/>
    <n v="189.00560224089637"/>
    <n v="40020"/>
    <n v="0.17409082999825995"/>
    <s v="Above Estimate"/>
  </r>
  <r>
    <d v="2012-05-03T00:00:00"/>
    <x v="3"/>
    <x v="1"/>
    <n v="287480"/>
    <n v="320000"/>
    <x v="0"/>
    <x v="0"/>
    <x v="0"/>
    <n v="3"/>
    <n v="1015"/>
    <n v="1.0219579999999999"/>
    <s v="South"/>
    <n v="315.27093596059115"/>
    <n v="32520"/>
    <n v="0.11312091275914846"/>
    <s v="Above Estimate"/>
  </r>
  <r>
    <d v="2012-05-03T00:00:00"/>
    <x v="3"/>
    <x v="1"/>
    <n v="144400"/>
    <n v="178500"/>
    <x v="0"/>
    <x v="0"/>
    <x v="0"/>
    <n v="1"/>
    <n v="1029"/>
    <n v="1.0219579999999999"/>
    <s v="North"/>
    <n v="173.46938775510205"/>
    <n v="34100"/>
    <n v="0.23614958448753462"/>
    <s v="Above Estimate"/>
  </r>
  <r>
    <d v="2012-05-03T00:00:00"/>
    <x v="3"/>
    <x v="6"/>
    <n v="431820"/>
    <n v="553000"/>
    <x v="0"/>
    <x v="0"/>
    <x v="0"/>
    <n v="2"/>
    <n v="1024"/>
    <n v="1.0219579999999999"/>
    <s v="West"/>
    <n v="540.0390625"/>
    <n v="121180"/>
    <n v="0.28062618683710805"/>
    <s v="Above Estimate"/>
  </r>
  <r>
    <d v="2012-05-04T00:00:00"/>
    <x v="3"/>
    <x v="6"/>
    <n v="449140"/>
    <n v="125000"/>
    <x v="0"/>
    <x v="0"/>
    <x v="0"/>
    <n v="1"/>
    <n v="1055"/>
    <n v="1.0219579999999999"/>
    <s v="North"/>
    <n v="118.48341232227489"/>
    <n v="-324140"/>
    <n v="-0.72169034154161282"/>
    <s v="Below Estimate"/>
  </r>
  <r>
    <d v="2012-05-04T00:00:00"/>
    <x v="3"/>
    <x v="5"/>
    <n v="147300"/>
    <n v="242000"/>
    <x v="0"/>
    <x v="0"/>
    <x v="0"/>
    <n v="2"/>
    <n v="911"/>
    <n v="1.0219579999999999"/>
    <s v="West"/>
    <n v="265.64215148188805"/>
    <n v="94700"/>
    <n v="0.6429056347589952"/>
    <s v="Above Estimate"/>
  </r>
  <r>
    <d v="2012-05-05T00:00:00"/>
    <x v="3"/>
    <x v="2"/>
    <n v="695870"/>
    <n v="750000"/>
    <x v="0"/>
    <x v="0"/>
    <x v="0"/>
    <n v="3"/>
    <n v="1020"/>
    <n v="1.0219579999999999"/>
    <s v="East"/>
    <n v="735.29411764705878"/>
    <n v="54130"/>
    <n v="7.7787517783494048E-2"/>
    <s v="Above Estimate"/>
  </r>
  <r>
    <d v="2012-05-05T00:00:00"/>
    <x v="3"/>
    <x v="1"/>
    <n v="165610"/>
    <n v="225000"/>
    <x v="1"/>
    <x v="1"/>
    <x v="1"/>
    <n v="4"/>
    <n v="1458"/>
    <n v="1.0219579999999999"/>
    <s v="East"/>
    <n v="154.32098765432099"/>
    <n v="59390"/>
    <n v="0.35861361028923372"/>
    <s v="Above Estimate"/>
  </r>
  <r>
    <d v="2012-05-07T00:00:00"/>
    <x v="3"/>
    <x v="4"/>
    <n v="227850"/>
    <n v="230000"/>
    <x v="0"/>
    <x v="0"/>
    <x v="0"/>
    <n v="2"/>
    <n v="971"/>
    <n v="1.0219579999999999"/>
    <s v="South"/>
    <n v="236.8692070030896"/>
    <n v="2150"/>
    <n v="9.4360324775071315E-3"/>
    <s v="Above Estimate"/>
  </r>
  <r>
    <d v="2012-05-10T00:00:00"/>
    <x v="3"/>
    <x v="1"/>
    <n v="111970"/>
    <n v="91000"/>
    <x v="0"/>
    <x v="0"/>
    <x v="0"/>
    <n v="2"/>
    <n v="922"/>
    <n v="1.0219579999999999"/>
    <s v="West"/>
    <n v="98.698481561822121"/>
    <n v="-20970"/>
    <n v="-0.1872823077610074"/>
    <s v="Below Estimate"/>
  </r>
  <r>
    <d v="2012-05-10T00:00:00"/>
    <x v="3"/>
    <x v="0"/>
    <n v="135860"/>
    <n v="110000"/>
    <x v="1"/>
    <x v="1"/>
    <x v="1"/>
    <n v="4"/>
    <n v="1256"/>
    <n v="1.0219579999999999"/>
    <s v="East"/>
    <n v="87.579617834394909"/>
    <n v="-25860"/>
    <n v="-0.19034300014721037"/>
    <s v="Below Estimate"/>
  </r>
  <r>
    <d v="2012-05-10T00:00:00"/>
    <x v="3"/>
    <x v="2"/>
    <n v="266560"/>
    <n v="359000"/>
    <x v="2"/>
    <x v="2"/>
    <x v="2"/>
    <n v="4"/>
    <n v="2175"/>
    <n v="1.0219579999999999"/>
    <s v="North"/>
    <n v="165.05747126436782"/>
    <n v="92440"/>
    <n v="0.3467887154861945"/>
    <s v="Above Estimate"/>
  </r>
  <r>
    <d v="2012-05-11T00:00:00"/>
    <x v="3"/>
    <x v="0"/>
    <n v="110080"/>
    <n v="20000"/>
    <x v="1"/>
    <x v="1"/>
    <x v="1"/>
    <n v="2"/>
    <n v="1433"/>
    <n v="1.0219579999999999"/>
    <s v="South"/>
    <n v="13.956734124214934"/>
    <n v="-90080"/>
    <n v="-0.8183139534883721"/>
    <s v="Below Estimate"/>
  </r>
  <r>
    <d v="2012-05-12T00:00:00"/>
    <x v="3"/>
    <x v="1"/>
    <n v="176210"/>
    <n v="82500"/>
    <x v="1"/>
    <x v="1"/>
    <x v="1"/>
    <n v="2"/>
    <n v="1399"/>
    <n v="1.0219579999999999"/>
    <s v="North"/>
    <n v="58.970693352394569"/>
    <n v="-93710"/>
    <n v="-0.53180863742125872"/>
    <s v="Below Estimate"/>
  </r>
  <r>
    <d v="2012-05-13T00:00:00"/>
    <x v="3"/>
    <x v="0"/>
    <n v="105050"/>
    <n v="133000"/>
    <x v="0"/>
    <x v="0"/>
    <x v="0"/>
    <n v="1"/>
    <n v="965"/>
    <n v="1.0219579999999999"/>
    <s v="South"/>
    <n v="137.8238341968912"/>
    <n v="27950"/>
    <n v="0.2660637791527844"/>
    <s v="Above Estimate"/>
  </r>
  <r>
    <d v="2012-05-14T00:00:00"/>
    <x v="3"/>
    <x v="0"/>
    <n v="115350"/>
    <n v="139900"/>
    <x v="0"/>
    <x v="0"/>
    <x v="0"/>
    <n v="3"/>
    <n v="1068"/>
    <n v="1.0219579999999999"/>
    <s v="South"/>
    <n v="130.99250936329588"/>
    <n v="24550"/>
    <n v="0.2128305158214131"/>
    <s v="Above Estimate"/>
  </r>
  <r>
    <d v="2012-05-14T00:00:00"/>
    <x v="3"/>
    <x v="2"/>
    <n v="331940"/>
    <n v="510000"/>
    <x v="0"/>
    <x v="0"/>
    <x v="0"/>
    <n v="3"/>
    <n v="1078"/>
    <n v="1.0219579999999999"/>
    <s v="West"/>
    <n v="473.0983302411874"/>
    <n v="178060"/>
    <n v="0.53642224498403324"/>
    <s v="Above Estimate"/>
  </r>
  <r>
    <d v="2012-05-17T00:00:00"/>
    <x v="3"/>
    <x v="3"/>
    <n v="2148650"/>
    <n v="2050000"/>
    <x v="0"/>
    <x v="0"/>
    <x v="0"/>
    <n v="3"/>
    <n v="933"/>
    <n v="1.0219579999999999"/>
    <s v="North"/>
    <n v="2197.2132904608789"/>
    <n v="-98650"/>
    <n v="-4.5912549740534755E-2"/>
    <s v="Below Estimate"/>
  </r>
  <r>
    <d v="2012-05-18T00:00:00"/>
    <x v="3"/>
    <x v="6"/>
    <n v="473610"/>
    <n v="612000"/>
    <x v="0"/>
    <x v="0"/>
    <x v="0"/>
    <n v="3"/>
    <n v="995"/>
    <n v="1.0219579999999999"/>
    <s v="West"/>
    <n v="615.0753768844221"/>
    <n v="138390"/>
    <n v="0.29220244504972448"/>
    <s v="Above Estimate"/>
  </r>
  <r>
    <d v="2012-05-18T00:00:00"/>
    <x v="3"/>
    <x v="6"/>
    <n v="614870"/>
    <n v="485000"/>
    <x v="0"/>
    <x v="0"/>
    <x v="0"/>
    <n v="3"/>
    <n v="981"/>
    <n v="1.0219579999999999"/>
    <s v="West"/>
    <n v="494.39347604485221"/>
    <n v="-129870"/>
    <n v="-0.21121537886057215"/>
    <s v="Below Estimate"/>
  </r>
  <r>
    <d v="2012-05-19T00:00:00"/>
    <x v="3"/>
    <x v="3"/>
    <n v="658910"/>
    <n v="860000"/>
    <x v="0"/>
    <x v="0"/>
    <x v="0"/>
    <n v="2"/>
    <n v="911"/>
    <n v="1.0219579999999999"/>
    <s v="South"/>
    <n v="944.01756311745339"/>
    <n v="201090"/>
    <n v="0.30518583721600828"/>
    <s v="Above Estimate"/>
  </r>
  <r>
    <d v="2012-05-19T00:00:00"/>
    <x v="3"/>
    <x v="1"/>
    <n v="155560"/>
    <n v="235000"/>
    <x v="0"/>
    <x v="0"/>
    <x v="0"/>
    <n v="3"/>
    <n v="960"/>
    <n v="1.0219579999999999"/>
    <s v="West"/>
    <n v="244.79166666666666"/>
    <n v="79440"/>
    <n v="0.51067112368218048"/>
    <s v="Above Estimate"/>
  </r>
  <r>
    <d v="2012-05-20T00:00:00"/>
    <x v="3"/>
    <x v="3"/>
    <n v="971110"/>
    <n v="1150000"/>
    <x v="0"/>
    <x v="0"/>
    <x v="0"/>
    <n v="3"/>
    <n v="1014"/>
    <n v="1.0219579999999999"/>
    <s v="North"/>
    <n v="1134.1222879684419"/>
    <n v="178890"/>
    <n v="0.18421188124929205"/>
    <s v="Above Estimate"/>
  </r>
  <r>
    <d v="2012-05-21T00:00:00"/>
    <x v="3"/>
    <x v="4"/>
    <n v="947030"/>
    <n v="1080500"/>
    <x v="0"/>
    <x v="0"/>
    <x v="0"/>
    <n v="1"/>
    <n v="913"/>
    <n v="1.0219579999999999"/>
    <s v="East"/>
    <n v="1183.4611171960569"/>
    <n v="133470"/>
    <n v="0.14093534523721529"/>
    <s v="Above Estimate"/>
  </r>
  <r>
    <d v="2012-05-21T00:00:00"/>
    <x v="3"/>
    <x v="3"/>
    <n v="501130"/>
    <n v="450000"/>
    <x v="0"/>
    <x v="0"/>
    <x v="0"/>
    <n v="1"/>
    <n v="1082"/>
    <n v="1.0219579999999999"/>
    <s v="South"/>
    <n v="415.89648798521256"/>
    <n v="-51130"/>
    <n v="-0.10202941352543252"/>
    <s v="Below Estimate"/>
  </r>
  <r>
    <d v="2012-05-21T00:00:00"/>
    <x v="3"/>
    <x v="4"/>
    <n v="326130"/>
    <n v="423000"/>
    <x v="0"/>
    <x v="0"/>
    <x v="0"/>
    <n v="1"/>
    <n v="975"/>
    <n v="1.0219579999999999"/>
    <s v="West"/>
    <n v="433.84615384615387"/>
    <n v="96870"/>
    <n v="0.29702879219942968"/>
    <s v="Above Estimate"/>
  </r>
  <r>
    <d v="2012-05-24T00:00:00"/>
    <x v="3"/>
    <x v="4"/>
    <n v="340130"/>
    <n v="385000"/>
    <x v="0"/>
    <x v="0"/>
    <x v="0"/>
    <n v="1"/>
    <n v="906"/>
    <n v="1.0219579999999999"/>
    <s v="East"/>
    <n v="424.94481236203092"/>
    <n v="44870"/>
    <n v="0.13192014817863759"/>
    <s v="Above Estimate"/>
  </r>
  <r>
    <d v="2012-05-25T00:00:00"/>
    <x v="3"/>
    <x v="5"/>
    <n v="185200"/>
    <n v="276000"/>
    <x v="0"/>
    <x v="0"/>
    <x v="0"/>
    <n v="3"/>
    <n v="1065"/>
    <n v="1.0219579999999999"/>
    <s v="South"/>
    <n v="259.15492957746477"/>
    <n v="90800"/>
    <n v="0.49028077753779697"/>
    <s v="Above Estimate"/>
  </r>
  <r>
    <d v="2012-05-26T00:00:00"/>
    <x v="3"/>
    <x v="4"/>
    <n v="430780"/>
    <n v="558750"/>
    <x v="0"/>
    <x v="0"/>
    <x v="0"/>
    <n v="2"/>
    <n v="954"/>
    <n v="1.0219579999999999"/>
    <s v="East"/>
    <n v="585.69182389937112"/>
    <n v="127970"/>
    <n v="0.29706578764102326"/>
    <s v="Above Estimate"/>
  </r>
  <r>
    <d v="2012-05-26T00:00:00"/>
    <x v="3"/>
    <x v="1"/>
    <n v="159990"/>
    <n v="110000"/>
    <x v="2"/>
    <x v="2"/>
    <x v="2"/>
    <n v="5"/>
    <n v="1840"/>
    <n v="1.0219579999999999"/>
    <s v="West"/>
    <n v="59.782608695652172"/>
    <n v="-49990"/>
    <n v="-0.31245702856428526"/>
    <s v="Below Estimate"/>
  </r>
  <r>
    <d v="2012-05-26T00:00:00"/>
    <x v="3"/>
    <x v="5"/>
    <n v="182000"/>
    <n v="250500"/>
    <x v="0"/>
    <x v="0"/>
    <x v="0"/>
    <n v="3"/>
    <n v="1029"/>
    <n v="1.0219579999999999"/>
    <s v="West"/>
    <n v="243.44023323615161"/>
    <n v="68500"/>
    <n v="0.37637362637362637"/>
    <s v="Above Estimate"/>
  </r>
  <r>
    <d v="2012-05-26T00:00:00"/>
    <x v="3"/>
    <x v="0"/>
    <n v="129470"/>
    <n v="44900"/>
    <x v="1"/>
    <x v="1"/>
    <x v="1"/>
    <n v="4"/>
    <n v="1296"/>
    <n v="1.0219579999999999"/>
    <s v="East"/>
    <n v="34.645061728395063"/>
    <n v="-84570"/>
    <n v="-0.65320151386421565"/>
    <s v="Below Estimate"/>
  </r>
  <r>
    <d v="2012-05-27T00:00:00"/>
    <x v="3"/>
    <x v="6"/>
    <n v="388220"/>
    <n v="400000"/>
    <x v="0"/>
    <x v="0"/>
    <x v="0"/>
    <n v="3"/>
    <n v="1081"/>
    <n v="1.0219579999999999"/>
    <s v="West"/>
    <n v="370.02775208140611"/>
    <n v="11780"/>
    <n v="3.0343619597135645E-2"/>
    <s v="Above Estimate"/>
  </r>
  <r>
    <d v="2012-05-27T00:00:00"/>
    <x v="3"/>
    <x v="0"/>
    <n v="112490"/>
    <n v="150000"/>
    <x v="0"/>
    <x v="0"/>
    <x v="0"/>
    <n v="1"/>
    <n v="1007"/>
    <n v="1.0219579999999999"/>
    <s v="East"/>
    <n v="148.95729890764648"/>
    <n v="37510"/>
    <n v="0.33345186238776781"/>
    <s v="Above Estimate"/>
  </r>
  <r>
    <d v="2012-05-27T00:00:00"/>
    <x v="3"/>
    <x v="6"/>
    <n v="469270"/>
    <n v="560000"/>
    <x v="0"/>
    <x v="0"/>
    <x v="0"/>
    <n v="2"/>
    <n v="904"/>
    <n v="1.0219579999999999"/>
    <s v="West"/>
    <n v="619.46902654867256"/>
    <n v="90730"/>
    <n v="0.1933428516632216"/>
    <s v="Above Estimate"/>
  </r>
  <r>
    <d v="2012-05-27T00:00:00"/>
    <x v="3"/>
    <x v="5"/>
    <n v="241900"/>
    <n v="392400"/>
    <x v="0"/>
    <x v="0"/>
    <x v="0"/>
    <n v="2"/>
    <n v="1032"/>
    <n v="1.0219579999999999"/>
    <s v="North"/>
    <n v="380.23255813953489"/>
    <n v="150500"/>
    <n v="0.62215791649441921"/>
    <s v="Above Estimate"/>
  </r>
  <r>
    <d v="2012-05-27T00:00:00"/>
    <x v="3"/>
    <x v="1"/>
    <n v="142080"/>
    <n v="110000"/>
    <x v="0"/>
    <x v="0"/>
    <x v="0"/>
    <n v="1"/>
    <n v="961"/>
    <n v="1.0219579999999999"/>
    <s v="South"/>
    <n v="114.46409989594173"/>
    <n v="-32080"/>
    <n v="-0.22578828828828829"/>
    <s v="Below Estimate"/>
  </r>
  <r>
    <d v="2012-06-01T00:00:00"/>
    <x v="3"/>
    <x v="5"/>
    <n v="157800"/>
    <n v="209000"/>
    <x v="0"/>
    <x v="0"/>
    <x v="0"/>
    <n v="2"/>
    <n v="1096"/>
    <n v="1.0219579999999999"/>
    <s v="North"/>
    <n v="190.69343065693431"/>
    <n v="51200"/>
    <n v="0.3244613434727503"/>
    <s v="Above Estimate"/>
  </r>
  <r>
    <d v="2012-06-01T00:00:00"/>
    <x v="3"/>
    <x v="2"/>
    <n v="298340"/>
    <n v="345000"/>
    <x v="0"/>
    <x v="0"/>
    <x v="0"/>
    <n v="1"/>
    <n v="1090"/>
    <n v="1.0219579999999999"/>
    <s v="East"/>
    <n v="316.51376146788994"/>
    <n v="46660"/>
    <n v="0.15639873969296775"/>
    <s v="Above Estimate"/>
  </r>
  <r>
    <d v="2012-06-01T00:00:00"/>
    <x v="3"/>
    <x v="6"/>
    <n v="867210"/>
    <n v="1000000"/>
    <x v="0"/>
    <x v="0"/>
    <x v="0"/>
    <n v="2"/>
    <n v="1089"/>
    <n v="1.0219579999999999"/>
    <s v="West"/>
    <n v="918.27364554637279"/>
    <n v="132790"/>
    <n v="0.15312323428004751"/>
    <s v="Above Estimate"/>
  </r>
  <r>
    <d v="2012-06-01T00:00:00"/>
    <x v="3"/>
    <x v="4"/>
    <n v="364910"/>
    <n v="430000"/>
    <x v="0"/>
    <x v="0"/>
    <x v="0"/>
    <n v="2"/>
    <n v="924"/>
    <n v="1.0219579999999999"/>
    <s v="West"/>
    <n v="465.36796536796538"/>
    <n v="65090"/>
    <n v="0.17837274944506865"/>
    <s v="Above Estimate"/>
  </r>
  <r>
    <d v="2012-06-01T00:00:00"/>
    <x v="3"/>
    <x v="4"/>
    <n v="272510"/>
    <n v="282500"/>
    <x v="0"/>
    <x v="0"/>
    <x v="0"/>
    <n v="1"/>
    <n v="935"/>
    <n v="1.0219579999999999"/>
    <s v="South"/>
    <n v="302.13903743315507"/>
    <n v="9990"/>
    <n v="3.6659205166782872E-2"/>
    <s v="Above Estimate"/>
  </r>
  <r>
    <d v="2012-06-01T00:00:00"/>
    <x v="3"/>
    <x v="2"/>
    <n v="483630"/>
    <n v="525000"/>
    <x v="0"/>
    <x v="0"/>
    <x v="0"/>
    <n v="2"/>
    <n v="1073"/>
    <n v="1.0219579999999999"/>
    <s v="South"/>
    <n v="489.28238583410996"/>
    <n v="41370"/>
    <n v="8.5540599218410771E-2"/>
    <s v="Above Estimate"/>
  </r>
  <r>
    <d v="2012-06-02T00:00:00"/>
    <x v="3"/>
    <x v="5"/>
    <n v="225500"/>
    <n v="424000"/>
    <x v="0"/>
    <x v="0"/>
    <x v="0"/>
    <n v="2"/>
    <n v="1016"/>
    <n v="1.0219579999999999"/>
    <s v="North"/>
    <n v="417.32283464566927"/>
    <n v="198500"/>
    <n v="0.88026607538802659"/>
    <s v="Above Estimate"/>
  </r>
  <r>
    <d v="2012-06-02T00:00:00"/>
    <x v="3"/>
    <x v="1"/>
    <n v="172300"/>
    <n v="148000"/>
    <x v="2"/>
    <x v="2"/>
    <x v="2"/>
    <n v="6"/>
    <n v="1913"/>
    <n v="1.0219579999999999"/>
    <s v="East"/>
    <n v="77.365394668060631"/>
    <n v="-24300"/>
    <n v="-0.14103308183401045"/>
    <s v="Below Estimate"/>
  </r>
  <r>
    <d v="2012-06-02T00:00:00"/>
    <x v="3"/>
    <x v="1"/>
    <n v="189460"/>
    <n v="250000"/>
    <x v="1"/>
    <x v="1"/>
    <x v="1"/>
    <n v="3"/>
    <n v="1250"/>
    <n v="1.0219579999999999"/>
    <s v="South"/>
    <n v="200"/>
    <n v="60540"/>
    <n v="0.31953974453710543"/>
    <s v="Above Estimate"/>
  </r>
  <r>
    <d v="2012-06-02T00:00:00"/>
    <x v="3"/>
    <x v="5"/>
    <n v="210700"/>
    <n v="288000"/>
    <x v="0"/>
    <x v="0"/>
    <x v="0"/>
    <n v="1"/>
    <n v="987"/>
    <n v="1.0219579999999999"/>
    <s v="West"/>
    <n v="291.79331306990883"/>
    <n v="77300"/>
    <n v="0.36687233032747985"/>
    <s v="Above Estimate"/>
  </r>
  <r>
    <d v="2012-06-03T00:00:00"/>
    <x v="3"/>
    <x v="6"/>
    <n v="1296770"/>
    <n v="1412500"/>
    <x v="0"/>
    <x v="0"/>
    <x v="0"/>
    <n v="1"/>
    <n v="1012"/>
    <n v="1.0219579999999999"/>
    <s v="East"/>
    <n v="1395.7509881422925"/>
    <n v="115730"/>
    <n v="8.9244815965822774E-2"/>
    <s v="Above Estimate"/>
  </r>
  <r>
    <d v="2012-06-04T00:00:00"/>
    <x v="3"/>
    <x v="3"/>
    <n v="1801310"/>
    <n v="2050000"/>
    <x v="0"/>
    <x v="0"/>
    <x v="0"/>
    <n v="1"/>
    <n v="964"/>
    <n v="1.0219579999999999"/>
    <s v="West"/>
    <n v="2126.5560165975103"/>
    <n v="248690"/>
    <n v="0.13806063364995474"/>
    <s v="Above Estimate"/>
  </r>
  <r>
    <d v="2012-06-04T00:00:00"/>
    <x v="3"/>
    <x v="4"/>
    <n v="329350"/>
    <n v="395000"/>
    <x v="0"/>
    <x v="0"/>
    <x v="0"/>
    <n v="1"/>
    <n v="983"/>
    <n v="1.0219579999999999"/>
    <s v="East"/>
    <n v="401.83112919633777"/>
    <n v="65650"/>
    <n v="0.19933201761044481"/>
    <s v="Above Estimate"/>
  </r>
  <r>
    <d v="2012-06-04T00:00:00"/>
    <x v="3"/>
    <x v="2"/>
    <n v="362250"/>
    <n v="582500"/>
    <x v="0"/>
    <x v="0"/>
    <x v="0"/>
    <n v="1"/>
    <n v="974"/>
    <n v="1.0219579999999999"/>
    <s v="East"/>
    <n v="598.04928131416841"/>
    <n v="220250"/>
    <n v="0.6080055210489993"/>
    <s v="Above Estimate"/>
  </r>
  <r>
    <d v="2012-06-07T00:00:00"/>
    <x v="3"/>
    <x v="0"/>
    <n v="157040"/>
    <n v="117300"/>
    <x v="0"/>
    <x v="0"/>
    <x v="0"/>
    <n v="3"/>
    <n v="1009"/>
    <n v="1.0219579999999999"/>
    <s v="East"/>
    <n v="116.25371655104064"/>
    <n v="-39740"/>
    <n v="-0.25305654610290373"/>
    <s v="Below Estimate"/>
  </r>
  <r>
    <d v="2012-06-07T00:00:00"/>
    <x v="3"/>
    <x v="0"/>
    <n v="160570"/>
    <n v="125000"/>
    <x v="1"/>
    <x v="1"/>
    <x v="1"/>
    <n v="3"/>
    <n v="1432"/>
    <n v="1.0219579999999999"/>
    <s v="West"/>
    <n v="87.290502793296085"/>
    <n v="-35570"/>
    <n v="-0.2215233231612381"/>
    <s v="Below Estimate"/>
  </r>
  <r>
    <d v="2012-06-08T00:00:00"/>
    <x v="3"/>
    <x v="2"/>
    <n v="254590"/>
    <n v="280000"/>
    <x v="0"/>
    <x v="0"/>
    <x v="0"/>
    <n v="1"/>
    <n v="1074"/>
    <n v="1.0219579999999999"/>
    <s v="North"/>
    <n v="260.70763500931099"/>
    <n v="25410"/>
    <n v="9.980753368160572E-2"/>
    <s v="Above Estimate"/>
  </r>
  <r>
    <d v="2012-06-08T00:00:00"/>
    <x v="3"/>
    <x v="3"/>
    <n v="1343580"/>
    <n v="950000"/>
    <x v="0"/>
    <x v="0"/>
    <x v="0"/>
    <n v="1"/>
    <n v="981"/>
    <n v="1.0219579999999999"/>
    <s v="South"/>
    <n v="968.39959225280325"/>
    <n v="-393580"/>
    <n v="-0.29293380371842392"/>
    <s v="Below Estimate"/>
  </r>
  <r>
    <d v="2012-06-10T00:00:00"/>
    <x v="3"/>
    <x v="0"/>
    <n v="121510"/>
    <n v="165000"/>
    <x v="0"/>
    <x v="0"/>
    <x v="0"/>
    <n v="3"/>
    <n v="923"/>
    <n v="1.0219579999999999"/>
    <s v="East"/>
    <n v="178.76489707475622"/>
    <n v="43490"/>
    <n v="0.35791292897703891"/>
    <s v="Above Estimate"/>
  </r>
  <r>
    <d v="2012-06-14T00:00:00"/>
    <x v="3"/>
    <x v="1"/>
    <n v="87360"/>
    <n v="130000"/>
    <x v="0"/>
    <x v="0"/>
    <x v="0"/>
    <n v="1"/>
    <n v="1051"/>
    <n v="1.0219579999999999"/>
    <s v="North"/>
    <n v="123.69172216936251"/>
    <n v="42640"/>
    <n v="0.48809523809523808"/>
    <s v="Above Estimate"/>
  </r>
  <r>
    <d v="2012-06-14T00:00:00"/>
    <x v="3"/>
    <x v="0"/>
    <n v="101340"/>
    <n v="135200"/>
    <x v="0"/>
    <x v="0"/>
    <x v="0"/>
    <n v="3"/>
    <n v="945"/>
    <n v="1.0219579999999999"/>
    <s v="North"/>
    <n v="143.06878306878306"/>
    <n v="33860"/>
    <n v="0.33412275508190253"/>
    <s v="Above Estimate"/>
  </r>
  <r>
    <d v="2012-06-14T00:00:00"/>
    <x v="3"/>
    <x v="6"/>
    <n v="1396740"/>
    <n v="1647500"/>
    <x v="0"/>
    <x v="0"/>
    <x v="0"/>
    <n v="2"/>
    <n v="1020"/>
    <n v="1.0219579999999999"/>
    <s v="East"/>
    <n v="1615.1960784313726"/>
    <n v="250760"/>
    <n v="0.17953233959076134"/>
    <s v="Above Estimate"/>
  </r>
  <r>
    <d v="2012-06-14T00:00:00"/>
    <x v="3"/>
    <x v="1"/>
    <n v="138410"/>
    <n v="160000"/>
    <x v="0"/>
    <x v="0"/>
    <x v="0"/>
    <n v="2"/>
    <n v="1094"/>
    <n v="1.0219579999999999"/>
    <s v="North"/>
    <n v="146.25228519195613"/>
    <n v="21590"/>
    <n v="0.15598583917347011"/>
    <s v="Above Estimate"/>
  </r>
  <r>
    <d v="2012-06-14T00:00:00"/>
    <x v="3"/>
    <x v="6"/>
    <n v="321630"/>
    <n v="479000"/>
    <x v="0"/>
    <x v="0"/>
    <x v="0"/>
    <n v="3"/>
    <n v="1070"/>
    <n v="1.0219579999999999"/>
    <s v="East"/>
    <n v="447.66355140186914"/>
    <n v="157370"/>
    <n v="0.48928893448994187"/>
    <s v="Above Estimate"/>
  </r>
  <r>
    <d v="2012-06-14T00:00:00"/>
    <x v="3"/>
    <x v="5"/>
    <n v="213200"/>
    <n v="330000"/>
    <x v="0"/>
    <x v="0"/>
    <x v="0"/>
    <n v="2"/>
    <n v="979"/>
    <n v="1.0219579999999999"/>
    <s v="East"/>
    <n v="337.07865168539325"/>
    <n v="116800"/>
    <n v="0.5478424015009381"/>
    <s v="Above Estimate"/>
  </r>
  <r>
    <d v="2012-06-15T00:00:00"/>
    <x v="3"/>
    <x v="3"/>
    <n v="1210510"/>
    <n v="1455000"/>
    <x v="0"/>
    <x v="0"/>
    <x v="0"/>
    <n v="1"/>
    <n v="1054"/>
    <n v="1.0219579999999999"/>
    <s v="West"/>
    <n v="1380.4554079696395"/>
    <n v="244490"/>
    <n v="0.2019727222410389"/>
    <s v="Above Estimate"/>
  </r>
  <r>
    <d v="2012-06-15T00:00:00"/>
    <x v="3"/>
    <x v="4"/>
    <n v="520170"/>
    <n v="461625"/>
    <x v="0"/>
    <x v="0"/>
    <x v="0"/>
    <n v="1"/>
    <n v="958"/>
    <n v="1.0219579999999999"/>
    <s v="North"/>
    <n v="481.86325678496871"/>
    <n v="-58545"/>
    <n v="-0.11254974335313456"/>
    <s v="Below Estimate"/>
  </r>
  <r>
    <d v="2012-06-16T00:00:00"/>
    <x v="3"/>
    <x v="1"/>
    <n v="155470"/>
    <n v="135000"/>
    <x v="1"/>
    <x v="1"/>
    <x v="1"/>
    <n v="3"/>
    <n v="1360"/>
    <n v="1.0219579999999999"/>
    <s v="East"/>
    <n v="99.264705882352942"/>
    <n v="-20470"/>
    <n v="-0.1316652730430308"/>
    <s v="Below Estimate"/>
  </r>
  <r>
    <d v="2012-06-17T00:00:00"/>
    <x v="3"/>
    <x v="5"/>
    <n v="250300"/>
    <n v="374000"/>
    <x v="0"/>
    <x v="0"/>
    <x v="0"/>
    <n v="2"/>
    <n v="1051"/>
    <n v="1.0219579999999999"/>
    <s v="West"/>
    <n v="355.85156993339677"/>
    <n v="123700"/>
    <n v="0.49420695165801037"/>
    <s v="Above Estimate"/>
  </r>
  <r>
    <d v="2012-06-17T00:00:00"/>
    <x v="3"/>
    <x v="6"/>
    <n v="388450"/>
    <n v="432000"/>
    <x v="0"/>
    <x v="0"/>
    <x v="0"/>
    <n v="3"/>
    <n v="906"/>
    <n v="1.0219579999999999"/>
    <s v="North"/>
    <n v="476.82119205298011"/>
    <n v="43550"/>
    <n v="0.11211224095765221"/>
    <s v="Above Estimate"/>
  </r>
  <r>
    <d v="2012-06-17T00:00:00"/>
    <x v="3"/>
    <x v="3"/>
    <n v="633780"/>
    <n v="531000"/>
    <x v="0"/>
    <x v="0"/>
    <x v="0"/>
    <n v="2"/>
    <n v="945"/>
    <n v="1.0219579999999999"/>
    <s v="East"/>
    <n v="561.90476190476193"/>
    <n v="-102780"/>
    <n v="-0.1621698381141721"/>
    <s v="Below Estimate"/>
  </r>
  <r>
    <d v="2012-06-21T00:00:00"/>
    <x v="3"/>
    <x v="4"/>
    <n v="213500"/>
    <n v="247000"/>
    <x v="0"/>
    <x v="0"/>
    <x v="0"/>
    <n v="2"/>
    <n v="931"/>
    <n v="1.0219579999999999"/>
    <s v="South"/>
    <n v="265.30612244897958"/>
    <n v="33500"/>
    <n v="0.15690866510538642"/>
    <s v="Above Estimate"/>
  </r>
  <r>
    <d v="2012-06-22T00:00:00"/>
    <x v="3"/>
    <x v="6"/>
    <n v="813980"/>
    <n v="912400"/>
    <x v="0"/>
    <x v="0"/>
    <x v="0"/>
    <n v="1"/>
    <n v="1061"/>
    <n v="1.0219579999999999"/>
    <s v="East"/>
    <n v="859.9434495758718"/>
    <n v="98420"/>
    <n v="0.12091206172141822"/>
    <s v="Above Estimate"/>
  </r>
  <r>
    <d v="2012-06-22T00:00:00"/>
    <x v="3"/>
    <x v="1"/>
    <n v="130250"/>
    <n v="55000"/>
    <x v="0"/>
    <x v="0"/>
    <x v="0"/>
    <n v="1"/>
    <n v="1051"/>
    <n v="1.0219579999999999"/>
    <s v="North"/>
    <n v="52.331113225499521"/>
    <n v="-75250"/>
    <n v="-0.57773512476007682"/>
    <s v="Below Estimate"/>
  </r>
  <r>
    <d v="2012-06-22T00:00:00"/>
    <x v="3"/>
    <x v="6"/>
    <n v="643870"/>
    <n v="656875"/>
    <x v="0"/>
    <x v="0"/>
    <x v="0"/>
    <n v="3"/>
    <n v="1089"/>
    <n v="1.0219579999999999"/>
    <s v="East"/>
    <n v="603.19100091827363"/>
    <n v="13005"/>
    <n v="2.019817665056611E-2"/>
    <s v="Above Estimate"/>
  </r>
  <r>
    <d v="2012-06-22T00:00:00"/>
    <x v="3"/>
    <x v="6"/>
    <n v="364270"/>
    <n v="410000"/>
    <x v="0"/>
    <x v="0"/>
    <x v="0"/>
    <n v="3"/>
    <n v="955"/>
    <n v="1.0219579999999999"/>
    <s v="North"/>
    <n v="429.31937172774872"/>
    <n v="45730"/>
    <n v="0.12553874873033738"/>
    <s v="Above Estimate"/>
  </r>
  <r>
    <d v="2012-06-22T00:00:00"/>
    <x v="3"/>
    <x v="0"/>
    <n v="128280"/>
    <n v="128500"/>
    <x v="0"/>
    <x v="0"/>
    <x v="0"/>
    <n v="1"/>
    <n v="913"/>
    <n v="1.0219579999999999"/>
    <s v="North"/>
    <n v="140.74479737130341"/>
    <n v="220"/>
    <n v="1.7149984409105083E-3"/>
    <s v="Above Estimate"/>
  </r>
  <r>
    <d v="2012-06-22T00:00:00"/>
    <x v="3"/>
    <x v="6"/>
    <n v="583550"/>
    <n v="750000"/>
    <x v="0"/>
    <x v="0"/>
    <x v="0"/>
    <n v="2"/>
    <n v="941"/>
    <n v="1.0219579999999999"/>
    <s v="South"/>
    <n v="797.02444208289057"/>
    <n v="166450"/>
    <n v="0.28523691200411277"/>
    <s v="Above Estimate"/>
  </r>
  <r>
    <d v="2012-06-22T00:00:00"/>
    <x v="3"/>
    <x v="6"/>
    <n v="633400"/>
    <n v="722000"/>
    <x v="0"/>
    <x v="0"/>
    <x v="0"/>
    <n v="2"/>
    <n v="1048"/>
    <n v="1.0219579999999999"/>
    <s v="West"/>
    <n v="688.93129770992368"/>
    <n v="88600"/>
    <n v="0.13988001263024943"/>
    <s v="Above Estimate"/>
  </r>
  <r>
    <d v="2012-06-23T00:00:00"/>
    <x v="3"/>
    <x v="0"/>
    <n v="139720"/>
    <n v="100600"/>
    <x v="0"/>
    <x v="0"/>
    <x v="0"/>
    <n v="3"/>
    <n v="911"/>
    <n v="1.0219579999999999"/>
    <s v="East"/>
    <n v="110.42810098792536"/>
    <n v="-39120"/>
    <n v="-0.27998854852562266"/>
    <s v="Below Estimate"/>
  </r>
  <r>
    <d v="2012-06-23T00:00:00"/>
    <x v="3"/>
    <x v="6"/>
    <n v="929990"/>
    <n v="977250"/>
    <x v="0"/>
    <x v="0"/>
    <x v="0"/>
    <n v="3"/>
    <n v="1084"/>
    <n v="1.0219579999999999"/>
    <s v="West"/>
    <n v="901.5221402214022"/>
    <n v="47260"/>
    <n v="5.0817750728502455E-2"/>
    <s v="Above Estimate"/>
  </r>
  <r>
    <d v="2012-06-23T00:00:00"/>
    <x v="3"/>
    <x v="3"/>
    <n v="545300"/>
    <n v="429000"/>
    <x v="1"/>
    <x v="1"/>
    <x v="1"/>
    <n v="4"/>
    <n v="1264"/>
    <n v="1.0219579999999999"/>
    <s v="South"/>
    <n v="339.3987341772152"/>
    <n v="-116300"/>
    <n v="-0.2132770951769668"/>
    <s v="Below Estimate"/>
  </r>
  <r>
    <d v="2012-06-23T00:00:00"/>
    <x v="3"/>
    <x v="3"/>
    <n v="3698800"/>
    <n v="3750000"/>
    <x v="0"/>
    <x v="0"/>
    <x v="0"/>
    <n v="1"/>
    <n v="1035"/>
    <n v="1.0219579999999999"/>
    <s v="South"/>
    <n v="3623.1884057971015"/>
    <n v="51200"/>
    <n v="1.3842327241267438E-2"/>
    <s v="Above Estimate"/>
  </r>
  <r>
    <d v="2012-06-24T00:00:00"/>
    <x v="3"/>
    <x v="1"/>
    <n v="159560"/>
    <n v="245000"/>
    <x v="0"/>
    <x v="0"/>
    <x v="0"/>
    <n v="2"/>
    <n v="1043"/>
    <n v="1.0219579999999999"/>
    <s v="South"/>
    <n v="234.8993288590604"/>
    <n v="85440"/>
    <n v="0.53547254951115564"/>
    <s v="Above Estimate"/>
  </r>
  <r>
    <d v="2012-06-25T00:00:00"/>
    <x v="3"/>
    <x v="4"/>
    <n v="459270"/>
    <n v="539000"/>
    <x v="0"/>
    <x v="0"/>
    <x v="0"/>
    <n v="1"/>
    <n v="1030"/>
    <n v="1.0219579999999999"/>
    <s v="West"/>
    <n v="523.30097087378635"/>
    <n v="79730"/>
    <n v="0.17360158512421886"/>
    <s v="Above Estimate"/>
  </r>
  <r>
    <d v="2012-06-28T00:00:00"/>
    <x v="3"/>
    <x v="5"/>
    <n v="276500"/>
    <n v="369000"/>
    <x v="0"/>
    <x v="0"/>
    <x v="0"/>
    <n v="3"/>
    <n v="950"/>
    <n v="1.0219579999999999"/>
    <s v="North"/>
    <n v="388.42105263157896"/>
    <n v="92500"/>
    <n v="0.3345388788426763"/>
    <s v="Above Estimate"/>
  </r>
  <r>
    <d v="2012-06-28T00:00:00"/>
    <x v="3"/>
    <x v="5"/>
    <n v="231000"/>
    <n v="142500"/>
    <x v="0"/>
    <x v="0"/>
    <x v="0"/>
    <n v="2"/>
    <n v="1061"/>
    <n v="1.0219579999999999"/>
    <s v="West"/>
    <n v="134.30725730442978"/>
    <n v="-88500"/>
    <n v="-0.38311688311688313"/>
    <s v="Below Estimate"/>
  </r>
  <r>
    <d v="2012-06-28T00:00:00"/>
    <x v="3"/>
    <x v="1"/>
    <n v="122620"/>
    <n v="120000"/>
    <x v="0"/>
    <x v="0"/>
    <x v="0"/>
    <n v="2"/>
    <n v="909"/>
    <n v="1.0219579999999999"/>
    <s v="South"/>
    <n v="132.01320132013203"/>
    <n v="-2620"/>
    <n v="-2.1366824335344967E-2"/>
    <s v="Below Estimate"/>
  </r>
  <r>
    <d v="2012-06-28T00:00:00"/>
    <x v="3"/>
    <x v="5"/>
    <n v="232100"/>
    <n v="345000"/>
    <x v="0"/>
    <x v="0"/>
    <x v="0"/>
    <n v="1"/>
    <n v="943"/>
    <n v="1.0219579999999999"/>
    <s v="South"/>
    <n v="365.85365853658539"/>
    <n v="112900"/>
    <n v="0.48642826367944852"/>
    <s v="Above Estimate"/>
  </r>
  <r>
    <d v="2012-06-28T00:00:00"/>
    <x v="3"/>
    <x v="2"/>
    <n v="270690"/>
    <n v="483500"/>
    <x v="0"/>
    <x v="0"/>
    <x v="0"/>
    <n v="2"/>
    <n v="1092"/>
    <n v="1.0219579999999999"/>
    <s v="North"/>
    <n v="442.76556776556777"/>
    <n v="212810"/>
    <n v="0.7861760685655178"/>
    <s v="Above Estimate"/>
  </r>
  <r>
    <d v="2012-06-28T00:00:00"/>
    <x v="3"/>
    <x v="3"/>
    <n v="1902390"/>
    <n v="3450000"/>
    <x v="0"/>
    <x v="0"/>
    <x v="0"/>
    <n v="1"/>
    <n v="935"/>
    <n v="1.0219579999999999"/>
    <s v="East"/>
    <n v="3689.8395721925135"/>
    <n v="1547610"/>
    <n v="0.81350827117468028"/>
    <s v="Above Estimate"/>
  </r>
  <r>
    <d v="2012-06-28T00:00:00"/>
    <x v="3"/>
    <x v="1"/>
    <n v="179270"/>
    <n v="210000"/>
    <x v="0"/>
    <x v="0"/>
    <x v="0"/>
    <n v="1"/>
    <n v="1070"/>
    <n v="1.0219579999999999"/>
    <s v="West"/>
    <n v="196.26168224299064"/>
    <n v="30730"/>
    <n v="0.1714174150722374"/>
    <s v="Above Estimate"/>
  </r>
  <r>
    <d v="2012-06-29T00:00:00"/>
    <x v="3"/>
    <x v="6"/>
    <n v="393040"/>
    <n v="442000"/>
    <x v="0"/>
    <x v="0"/>
    <x v="0"/>
    <n v="2"/>
    <n v="1087"/>
    <n v="1.0219579999999999"/>
    <s v="North"/>
    <n v="406.62373505059799"/>
    <n v="48960"/>
    <n v="0.1245674740484429"/>
    <s v="Above Estimate"/>
  </r>
  <r>
    <d v="2012-06-29T00:00:00"/>
    <x v="3"/>
    <x v="5"/>
    <n v="233600"/>
    <n v="279900"/>
    <x v="0"/>
    <x v="0"/>
    <x v="0"/>
    <n v="3"/>
    <n v="1038"/>
    <n v="1.0219579999999999"/>
    <s v="South"/>
    <n v="269.65317919075147"/>
    <n v="46300"/>
    <n v="0.19820205479452055"/>
    <s v="Above Estimate"/>
  </r>
  <r>
    <d v="2012-06-29T00:00:00"/>
    <x v="3"/>
    <x v="4"/>
    <n v="288750"/>
    <n v="349950"/>
    <x v="0"/>
    <x v="0"/>
    <x v="0"/>
    <n v="1"/>
    <n v="937"/>
    <n v="1.0219579999999999"/>
    <s v="East"/>
    <n v="373.47918890074709"/>
    <n v="61200"/>
    <n v="0.21194805194805194"/>
    <s v="Above Estimate"/>
  </r>
  <r>
    <d v="2012-06-30T00:00:00"/>
    <x v="3"/>
    <x v="1"/>
    <n v="94170"/>
    <n v="88000"/>
    <x v="0"/>
    <x v="0"/>
    <x v="0"/>
    <n v="2"/>
    <n v="1068"/>
    <n v="1.0219579999999999"/>
    <s v="West"/>
    <n v="82.397003745318358"/>
    <n v="-6170"/>
    <n v="-6.5519804608686422E-2"/>
    <s v="Below Estimate"/>
  </r>
  <r>
    <d v="2012-06-30T00:00:00"/>
    <x v="3"/>
    <x v="2"/>
    <n v="290780"/>
    <n v="275000"/>
    <x v="0"/>
    <x v="0"/>
    <x v="0"/>
    <n v="1"/>
    <n v="1044"/>
    <n v="1.0219579999999999"/>
    <s v="South"/>
    <n v="263.40996168582376"/>
    <n v="-15780"/>
    <n v="-5.4267831350161631E-2"/>
    <s v="Below Estimate"/>
  </r>
  <r>
    <d v="2012-06-30T00:00:00"/>
    <x v="3"/>
    <x v="0"/>
    <n v="139610"/>
    <n v="170000"/>
    <x v="0"/>
    <x v="0"/>
    <x v="0"/>
    <n v="2"/>
    <n v="916"/>
    <n v="1.0219579999999999"/>
    <s v="North"/>
    <n v="185.58951965065503"/>
    <n v="30390"/>
    <n v="0.21767781677530262"/>
    <s v="Above Estimate"/>
  </r>
  <r>
    <d v="2012-07-01T00:00:00"/>
    <x v="3"/>
    <x v="3"/>
    <n v="559370"/>
    <n v="1060000"/>
    <x v="0"/>
    <x v="0"/>
    <x v="0"/>
    <n v="3"/>
    <n v="1074"/>
    <n v="1.0219579999999999"/>
    <s v="East"/>
    <n v="986.9646182495344"/>
    <n v="500630"/>
    <n v="0.89498900548831717"/>
    <s v="Above Estimate"/>
  </r>
  <r>
    <d v="2012-07-01T00:00:00"/>
    <x v="3"/>
    <x v="4"/>
    <n v="639030"/>
    <n v="850000"/>
    <x v="0"/>
    <x v="0"/>
    <x v="0"/>
    <n v="1"/>
    <n v="982"/>
    <n v="1.0219579999999999"/>
    <s v="South"/>
    <n v="865.58044806517307"/>
    <n v="210970"/>
    <n v="0.33014099494546423"/>
    <s v="Above Estimate"/>
  </r>
  <r>
    <d v="2012-07-01T00:00:00"/>
    <x v="3"/>
    <x v="0"/>
    <n v="91740"/>
    <n v="70000"/>
    <x v="0"/>
    <x v="0"/>
    <x v="0"/>
    <n v="2"/>
    <n v="1078"/>
    <n v="1.0219579999999999"/>
    <s v="East"/>
    <n v="64.935064935064929"/>
    <n v="-21740"/>
    <n v="-0.23697405711794201"/>
    <s v="Below Estimate"/>
  </r>
  <r>
    <d v="2012-07-01T00:00:00"/>
    <x v="3"/>
    <x v="6"/>
    <n v="500510"/>
    <n v="433000"/>
    <x v="0"/>
    <x v="0"/>
    <x v="0"/>
    <n v="2"/>
    <n v="1022"/>
    <n v="1.0219579999999999"/>
    <s v="South"/>
    <n v="423.67906066536204"/>
    <n v="-67510"/>
    <n v="-0.13488241993166969"/>
    <s v="Below Estimate"/>
  </r>
  <r>
    <d v="2012-07-01T00:00:00"/>
    <x v="3"/>
    <x v="1"/>
    <n v="243220"/>
    <n v="75000"/>
    <x v="2"/>
    <x v="2"/>
    <x v="2"/>
    <n v="5"/>
    <n v="2100"/>
    <n v="1.0219579999999999"/>
    <s v="North"/>
    <n v="35.714285714285715"/>
    <n v="-168220"/>
    <n v="-0.69163720088808489"/>
    <s v="Below Estimate"/>
  </r>
  <r>
    <d v="2012-07-01T00:00:00"/>
    <x v="3"/>
    <x v="4"/>
    <n v="1051960"/>
    <n v="1875000"/>
    <x v="0"/>
    <x v="0"/>
    <x v="0"/>
    <n v="3"/>
    <n v="912"/>
    <n v="1.0219579999999999"/>
    <s v="South"/>
    <n v="2055.9210526315787"/>
    <n v="823040"/>
    <n v="0.78238716301000033"/>
    <s v="Above Estimate"/>
  </r>
  <r>
    <d v="2012-07-01T00:00:00"/>
    <x v="3"/>
    <x v="3"/>
    <n v="1090180"/>
    <n v="1550000"/>
    <x v="0"/>
    <x v="0"/>
    <x v="0"/>
    <n v="1"/>
    <n v="992"/>
    <n v="1.0219579999999999"/>
    <s v="North"/>
    <n v="1562.5"/>
    <n v="459820"/>
    <n v="0.42178355867838341"/>
    <s v="Above Estimate"/>
  </r>
  <r>
    <d v="2012-07-01T00:00:00"/>
    <x v="3"/>
    <x v="0"/>
    <n v="25940"/>
    <n v="254200"/>
    <x v="0"/>
    <x v="0"/>
    <x v="0"/>
    <n v="2"/>
    <n v="950"/>
    <n v="1.0219579999999999"/>
    <s v="West"/>
    <n v="267.57894736842104"/>
    <n v="228260"/>
    <n v="8.799537393986121"/>
    <s v="Above Estimate"/>
  </r>
  <r>
    <d v="2012-07-01T00:00:00"/>
    <x v="3"/>
    <x v="2"/>
    <n v="346220"/>
    <n v="480000"/>
    <x v="0"/>
    <x v="0"/>
    <x v="0"/>
    <n v="1"/>
    <n v="1030"/>
    <n v="1.0219579999999999"/>
    <s v="East"/>
    <n v="466.01941747572818"/>
    <n v="133780"/>
    <n v="0.3864017098954422"/>
    <s v="Above Estimate"/>
  </r>
  <r>
    <d v="2012-07-01T00:00:00"/>
    <x v="3"/>
    <x v="6"/>
    <n v="602000"/>
    <n v="900000"/>
    <x v="0"/>
    <x v="0"/>
    <x v="0"/>
    <n v="2"/>
    <n v="921"/>
    <n v="1.0219579999999999"/>
    <s v="West"/>
    <n v="977.19869706840393"/>
    <n v="298000"/>
    <n v="0.49501661129568109"/>
    <s v="Above Estimate"/>
  </r>
  <r>
    <d v="2012-07-01T00:00:00"/>
    <x v="3"/>
    <x v="5"/>
    <n v="130000"/>
    <n v="275000"/>
    <x v="0"/>
    <x v="0"/>
    <x v="0"/>
    <n v="2"/>
    <n v="1071"/>
    <n v="1.0219579999999999"/>
    <s v="South"/>
    <n v="256.76937441643327"/>
    <n v="145000"/>
    <n v="1.1153846153846154"/>
    <s v="Above Estimate"/>
  </r>
  <r>
    <d v="2012-07-01T00:00:00"/>
    <x v="3"/>
    <x v="2"/>
    <n v="1199030"/>
    <n v="2000000"/>
    <x v="0"/>
    <x v="0"/>
    <x v="0"/>
    <n v="3"/>
    <n v="915"/>
    <n v="1.0219579999999999"/>
    <s v="North"/>
    <n v="2185.7923497267761"/>
    <n v="800970"/>
    <n v="0.66801497877450944"/>
    <s v="Above Estimate"/>
  </r>
  <r>
    <d v="2012-07-01T00:00:00"/>
    <x v="3"/>
    <x v="4"/>
    <n v="593670"/>
    <n v="725000"/>
    <x v="0"/>
    <x v="0"/>
    <x v="0"/>
    <n v="2"/>
    <n v="1040"/>
    <n v="1.0219579999999999"/>
    <s v="West"/>
    <n v="697.11538461538464"/>
    <n v="131330"/>
    <n v="0.22121717452456752"/>
    <s v="Above Estimate"/>
  </r>
  <r>
    <d v="2012-07-02T00:00:00"/>
    <x v="3"/>
    <x v="4"/>
    <n v="324870"/>
    <n v="442500"/>
    <x v="0"/>
    <x v="0"/>
    <x v="0"/>
    <n v="3"/>
    <n v="981"/>
    <n v="1.0219579999999999"/>
    <s v="South"/>
    <n v="451.07033639143731"/>
    <n v="117630"/>
    <n v="0.36208329485640411"/>
    <s v="Above Estimate"/>
  </r>
  <r>
    <d v="2012-07-02T00:00:00"/>
    <x v="3"/>
    <x v="0"/>
    <n v="114920"/>
    <n v="155000"/>
    <x v="0"/>
    <x v="0"/>
    <x v="0"/>
    <n v="2"/>
    <n v="997"/>
    <n v="1.0219579999999999"/>
    <s v="East"/>
    <n v="155.46639919759278"/>
    <n v="40080"/>
    <n v="0.34876435781413156"/>
    <s v="Above Estimate"/>
  </r>
  <r>
    <d v="2012-07-02T00:00:00"/>
    <x v="3"/>
    <x v="6"/>
    <n v="569280"/>
    <n v="585000"/>
    <x v="0"/>
    <x v="0"/>
    <x v="0"/>
    <n v="2"/>
    <n v="1025"/>
    <n v="1.0219579999999999"/>
    <s v="East"/>
    <n v="570.73170731707319"/>
    <n v="15720"/>
    <n v="2.7613827993254639E-2"/>
    <s v="Above Estimate"/>
  </r>
  <r>
    <d v="2012-07-06T00:00:00"/>
    <x v="3"/>
    <x v="6"/>
    <n v="343640"/>
    <n v="109000"/>
    <x v="0"/>
    <x v="0"/>
    <x v="0"/>
    <n v="1"/>
    <n v="1085"/>
    <n v="1.0219579999999999"/>
    <s v="North"/>
    <n v="100.46082949308756"/>
    <n v="-234640"/>
    <n v="-0.68280758933767893"/>
    <s v="Below Estimate"/>
  </r>
  <r>
    <d v="2012-07-08T00:00:00"/>
    <x v="3"/>
    <x v="1"/>
    <n v="131250"/>
    <n v="70000"/>
    <x v="1"/>
    <x v="1"/>
    <x v="1"/>
    <n v="4"/>
    <n v="1371"/>
    <n v="1.0219579999999999"/>
    <s v="South"/>
    <n v="51.057622173595917"/>
    <n v="-61250"/>
    <n v="-0.46666666666666667"/>
    <s v="Below Estimate"/>
  </r>
  <r>
    <d v="2012-07-08T00:00:00"/>
    <x v="3"/>
    <x v="1"/>
    <n v="106490"/>
    <n v="172500"/>
    <x v="0"/>
    <x v="0"/>
    <x v="0"/>
    <n v="3"/>
    <n v="1100"/>
    <n v="1.0219579999999999"/>
    <s v="East"/>
    <n v="156.81818181818181"/>
    <n v="66010"/>
    <n v="0.61987041036717061"/>
    <s v="Above Estimate"/>
  </r>
  <r>
    <d v="2012-07-08T00:00:00"/>
    <x v="3"/>
    <x v="4"/>
    <n v="349020"/>
    <n v="345000"/>
    <x v="0"/>
    <x v="0"/>
    <x v="0"/>
    <n v="1"/>
    <n v="995"/>
    <n v="1.0219579999999999"/>
    <s v="East"/>
    <n v="346.73366834170855"/>
    <n v="-4020"/>
    <n v="-1.1517964586556644E-2"/>
    <s v="Below Estimate"/>
  </r>
  <r>
    <d v="2012-07-09T00:00:00"/>
    <x v="3"/>
    <x v="6"/>
    <n v="557770"/>
    <n v="650000"/>
    <x v="0"/>
    <x v="0"/>
    <x v="0"/>
    <n v="2"/>
    <n v="1036"/>
    <n v="1.0219579999999999"/>
    <s v="East"/>
    <n v="627.41312741312743"/>
    <n v="92230"/>
    <n v="0.16535489538698747"/>
    <s v="Above Estimate"/>
  </r>
  <r>
    <d v="2012-07-09T00:00:00"/>
    <x v="3"/>
    <x v="2"/>
    <n v="294630"/>
    <n v="462500"/>
    <x v="0"/>
    <x v="0"/>
    <x v="0"/>
    <n v="1"/>
    <n v="910"/>
    <n v="1.0219579999999999"/>
    <s v="South"/>
    <n v="508.24175824175825"/>
    <n v="167870"/>
    <n v="0.5697654685537793"/>
    <s v="Above Estimate"/>
  </r>
  <r>
    <d v="2012-07-09T00:00:00"/>
    <x v="3"/>
    <x v="0"/>
    <n v="154580"/>
    <n v="105000"/>
    <x v="0"/>
    <x v="0"/>
    <x v="0"/>
    <n v="3"/>
    <n v="1005"/>
    <n v="1.0219579999999999"/>
    <s v="South"/>
    <n v="104.4776119402985"/>
    <n v="-49580"/>
    <n v="-0.32074006986673564"/>
    <s v="Below Estimate"/>
  </r>
  <r>
    <d v="2012-07-09T00:00:00"/>
    <x v="3"/>
    <x v="0"/>
    <n v="96090"/>
    <n v="60000"/>
    <x v="0"/>
    <x v="0"/>
    <x v="0"/>
    <n v="2"/>
    <n v="977"/>
    <n v="1.0219579999999999"/>
    <s v="South"/>
    <n v="61.412487205731836"/>
    <n v="-36090"/>
    <n v="-0.37558538869809555"/>
    <s v="Below Estimate"/>
  </r>
  <r>
    <d v="2012-07-12T00:00:00"/>
    <x v="3"/>
    <x v="5"/>
    <n v="155700"/>
    <n v="266000"/>
    <x v="0"/>
    <x v="0"/>
    <x v="0"/>
    <n v="3"/>
    <n v="919"/>
    <n v="1.0219579999999999"/>
    <s v="North"/>
    <n v="289.44504896626768"/>
    <n v="110300"/>
    <n v="0.70841361592806684"/>
    <s v="Above Estimate"/>
  </r>
  <r>
    <d v="2012-07-12T00:00:00"/>
    <x v="3"/>
    <x v="0"/>
    <n v="139480"/>
    <n v="32500"/>
    <x v="2"/>
    <x v="2"/>
    <x v="2"/>
    <n v="5"/>
    <n v="2056"/>
    <n v="1.0219579999999999"/>
    <s v="South"/>
    <n v="15.80739299610895"/>
    <n v="-106980"/>
    <n v="-0.76699168339546886"/>
    <s v="Below Estimate"/>
  </r>
  <r>
    <d v="2012-07-13T00:00:00"/>
    <x v="3"/>
    <x v="2"/>
    <n v="297710"/>
    <n v="475000"/>
    <x v="0"/>
    <x v="0"/>
    <x v="0"/>
    <n v="3"/>
    <n v="1080"/>
    <n v="1.0219579999999999"/>
    <s v="South"/>
    <n v="439.81481481481484"/>
    <n v="177290"/>
    <n v="0.595512411407074"/>
    <s v="Above Estimate"/>
  </r>
  <r>
    <d v="2012-07-13T00:00:00"/>
    <x v="3"/>
    <x v="1"/>
    <n v="152600"/>
    <n v="206000"/>
    <x v="0"/>
    <x v="0"/>
    <x v="0"/>
    <n v="2"/>
    <n v="991"/>
    <n v="1.0219579999999999"/>
    <s v="West"/>
    <n v="207.87083753784057"/>
    <n v="53400"/>
    <n v="0.34993446920052423"/>
    <s v="Above Estimate"/>
  </r>
  <r>
    <d v="2012-07-14T00:00:00"/>
    <x v="3"/>
    <x v="0"/>
    <n v="145130"/>
    <n v="150000"/>
    <x v="0"/>
    <x v="0"/>
    <x v="0"/>
    <n v="2"/>
    <n v="983"/>
    <n v="1.0219579999999999"/>
    <s v="West"/>
    <n v="152.5940996948118"/>
    <n v="4870"/>
    <n v="3.3556122097429891E-2"/>
    <s v="Above Estimate"/>
  </r>
  <r>
    <d v="2012-07-14T00:00:00"/>
    <x v="3"/>
    <x v="0"/>
    <n v="108730"/>
    <n v="103900"/>
    <x v="0"/>
    <x v="0"/>
    <x v="0"/>
    <n v="1"/>
    <n v="1000"/>
    <n v="1.0219579999999999"/>
    <s v="North"/>
    <n v="103.9"/>
    <n v="-4830"/>
    <n v="-4.4421962659799502E-2"/>
    <s v="Below Estimate"/>
  </r>
  <r>
    <d v="2012-07-14T00:00:00"/>
    <x v="3"/>
    <x v="4"/>
    <n v="546140"/>
    <n v="607500"/>
    <x v="0"/>
    <x v="0"/>
    <x v="0"/>
    <n v="3"/>
    <n v="1077"/>
    <n v="1.0219579999999999"/>
    <s v="North"/>
    <n v="564.06685236768806"/>
    <n v="61360"/>
    <n v="0.11235214413886549"/>
    <s v="Above Estimate"/>
  </r>
  <r>
    <d v="2012-07-15T00:00:00"/>
    <x v="3"/>
    <x v="0"/>
    <n v="95570"/>
    <n v="104900"/>
    <x v="0"/>
    <x v="0"/>
    <x v="0"/>
    <n v="3"/>
    <n v="913"/>
    <n v="1.0219579999999999"/>
    <s v="North"/>
    <n v="114.89594742606791"/>
    <n v="9330"/>
    <n v="9.7624777649890138E-2"/>
    <s v="Above Estimate"/>
  </r>
  <r>
    <d v="2012-07-15T00:00:00"/>
    <x v="3"/>
    <x v="5"/>
    <n v="277100"/>
    <n v="450000"/>
    <x v="0"/>
    <x v="0"/>
    <x v="0"/>
    <n v="2"/>
    <n v="1093"/>
    <n v="1.0219579999999999"/>
    <s v="East"/>
    <n v="411.71088746569075"/>
    <n v="172900"/>
    <n v="0.623962468422952"/>
    <s v="Above Estimate"/>
  </r>
  <r>
    <d v="2012-07-19T00:00:00"/>
    <x v="3"/>
    <x v="1"/>
    <n v="112900"/>
    <n v="80000"/>
    <x v="0"/>
    <x v="0"/>
    <x v="0"/>
    <n v="3"/>
    <n v="982"/>
    <n v="1.0219579999999999"/>
    <s v="North"/>
    <n v="81.466395112016286"/>
    <n v="-32900"/>
    <n v="-0.29140832595217009"/>
    <s v="Below Estimate"/>
  </r>
  <r>
    <d v="2012-07-21T00:00:00"/>
    <x v="3"/>
    <x v="5"/>
    <n v="167600"/>
    <n v="230000"/>
    <x v="0"/>
    <x v="0"/>
    <x v="0"/>
    <n v="3"/>
    <n v="903"/>
    <n v="1.0219579999999999"/>
    <s v="East"/>
    <n v="254.70653377630123"/>
    <n v="62400"/>
    <n v="0.37231503579952269"/>
    <s v="Above Estimate"/>
  </r>
  <r>
    <d v="2012-07-22T00:00:00"/>
    <x v="3"/>
    <x v="2"/>
    <n v="200690"/>
    <n v="100000"/>
    <x v="0"/>
    <x v="0"/>
    <x v="0"/>
    <n v="3"/>
    <n v="921"/>
    <n v="1.0219579999999999"/>
    <s v="West"/>
    <n v="108.57763300760044"/>
    <n v="-100690"/>
    <n v="-0.50171906921122134"/>
    <s v="Below Estimate"/>
  </r>
  <r>
    <d v="2012-07-22T00:00:00"/>
    <x v="3"/>
    <x v="2"/>
    <n v="773500"/>
    <n v="1350000"/>
    <x v="0"/>
    <x v="0"/>
    <x v="0"/>
    <n v="2"/>
    <n v="1091"/>
    <n v="1.0219579999999999"/>
    <s v="West"/>
    <n v="1237.3968835930339"/>
    <n v="576500"/>
    <n v="0.74531351001939239"/>
    <s v="Above Estimate"/>
  </r>
  <r>
    <d v="2012-07-22T00:00:00"/>
    <x v="3"/>
    <x v="1"/>
    <n v="141060"/>
    <n v="2500"/>
    <x v="0"/>
    <x v="0"/>
    <x v="0"/>
    <n v="2"/>
    <n v="993"/>
    <n v="1.0219579999999999"/>
    <s v="East"/>
    <n v="2.5176233635448138"/>
    <n v="-138560"/>
    <n v="-0.98227704522898063"/>
    <s v="Below Estimate"/>
  </r>
  <r>
    <d v="2012-07-26T00:00:00"/>
    <x v="3"/>
    <x v="4"/>
    <n v="835660"/>
    <n v="875000"/>
    <x v="0"/>
    <x v="0"/>
    <x v="0"/>
    <n v="3"/>
    <n v="941"/>
    <n v="1.0219579999999999"/>
    <s v="North"/>
    <n v="929.86184909670567"/>
    <n v="39340"/>
    <n v="4.7076562238230861E-2"/>
    <s v="Above Estimate"/>
  </r>
  <r>
    <d v="2012-07-26T00:00:00"/>
    <x v="3"/>
    <x v="5"/>
    <n v="231800"/>
    <n v="298000"/>
    <x v="0"/>
    <x v="0"/>
    <x v="0"/>
    <n v="3"/>
    <n v="958"/>
    <n v="1.0219579999999999"/>
    <s v="North"/>
    <n v="311.06471816283926"/>
    <n v="66200"/>
    <n v="0.28559102674719583"/>
    <s v="Above Estimate"/>
  </r>
  <r>
    <d v="2012-07-27T00:00:00"/>
    <x v="3"/>
    <x v="4"/>
    <n v="405510"/>
    <n v="480000"/>
    <x v="0"/>
    <x v="0"/>
    <x v="0"/>
    <n v="1"/>
    <n v="1062"/>
    <n v="1.0219579999999999"/>
    <s v="West"/>
    <n v="451.97740112994353"/>
    <n v="74490"/>
    <n v="0.18369460679144781"/>
    <s v="Above Estimate"/>
  </r>
  <r>
    <d v="2012-07-27T00:00:00"/>
    <x v="3"/>
    <x v="0"/>
    <n v="115970"/>
    <n v="139000"/>
    <x v="0"/>
    <x v="0"/>
    <x v="0"/>
    <n v="3"/>
    <n v="1057"/>
    <n v="1.0219579999999999"/>
    <s v="South"/>
    <n v="131.50425733207192"/>
    <n v="23030"/>
    <n v="0.19858584116581873"/>
    <s v="Above Estimate"/>
  </r>
  <r>
    <d v="2012-07-28T00:00:00"/>
    <x v="3"/>
    <x v="1"/>
    <n v="143780"/>
    <n v="75000"/>
    <x v="1"/>
    <x v="1"/>
    <x v="1"/>
    <n v="4"/>
    <n v="1343"/>
    <n v="1.0219579999999999"/>
    <s v="North"/>
    <n v="55.84512285927029"/>
    <n v="-68780"/>
    <n v="-0.47836973153428852"/>
    <s v="Below Estimate"/>
  </r>
  <r>
    <d v="2012-07-29T00:00:00"/>
    <x v="3"/>
    <x v="1"/>
    <n v="214100"/>
    <n v="85000"/>
    <x v="2"/>
    <x v="2"/>
    <x v="2"/>
    <n v="5"/>
    <n v="1874"/>
    <n v="1.0219579999999999"/>
    <s v="North"/>
    <n v="45.357524012806827"/>
    <n v="-129100"/>
    <n v="-0.60298925735637554"/>
    <s v="Below Estimate"/>
  </r>
  <r>
    <d v="2012-07-29T00:00:00"/>
    <x v="3"/>
    <x v="3"/>
    <n v="658000"/>
    <n v="883000"/>
    <x v="0"/>
    <x v="0"/>
    <x v="0"/>
    <n v="3"/>
    <n v="1052"/>
    <n v="1.0219579999999999"/>
    <s v="East"/>
    <n v="839.35361216730041"/>
    <n v="225000"/>
    <n v="0.34194528875379937"/>
    <s v="Above Estimate"/>
  </r>
  <r>
    <d v="2012-07-29T00:00:00"/>
    <x v="3"/>
    <x v="0"/>
    <n v="86220"/>
    <n v="45000"/>
    <x v="0"/>
    <x v="0"/>
    <x v="0"/>
    <n v="2"/>
    <n v="1046"/>
    <n v="1.0219579999999999"/>
    <s v="East"/>
    <n v="43.021032504780116"/>
    <n v="-41220"/>
    <n v="-0.47807933194154489"/>
    <s v="Below Estimate"/>
  </r>
  <r>
    <d v="2012-07-29T00:00:00"/>
    <x v="3"/>
    <x v="4"/>
    <n v="1199030"/>
    <n v="1830000"/>
    <x v="0"/>
    <x v="0"/>
    <x v="0"/>
    <n v="3"/>
    <n v="981"/>
    <n v="1.0219579999999999"/>
    <s v="East"/>
    <n v="1865.4434250764525"/>
    <n v="630970"/>
    <n v="0.5262337055786761"/>
    <s v="Above Estimate"/>
  </r>
  <r>
    <d v="2012-07-30T00:00:00"/>
    <x v="3"/>
    <x v="2"/>
    <n v="280714"/>
    <n v="366200"/>
    <x v="0"/>
    <x v="0"/>
    <x v="0"/>
    <n v="2"/>
    <n v="1076"/>
    <n v="1.0219579999999999"/>
    <s v="East"/>
    <n v="340.33457249070631"/>
    <n v="85486"/>
    <n v="0.30453058985301767"/>
    <s v="Above Estimate"/>
  </r>
  <r>
    <d v="2012-07-30T00:00:00"/>
    <x v="3"/>
    <x v="4"/>
    <n v="331940"/>
    <n v="395000"/>
    <x v="0"/>
    <x v="0"/>
    <x v="0"/>
    <n v="1"/>
    <n v="1023"/>
    <n v="1.0219579999999999"/>
    <s v="South"/>
    <n v="386.11925708699903"/>
    <n v="63060"/>
    <n v="0.18997409170331989"/>
    <s v="Above Estimate"/>
  </r>
  <r>
    <d v="2012-08-02T00:00:00"/>
    <x v="3"/>
    <x v="5"/>
    <n v="213300"/>
    <n v="330000"/>
    <x v="0"/>
    <x v="0"/>
    <x v="0"/>
    <n v="1"/>
    <n v="967"/>
    <n v="1.0219579999999999"/>
    <s v="North"/>
    <n v="341.26163391933818"/>
    <n v="116700"/>
    <n v="0.54711673699015473"/>
    <s v="Above Estimate"/>
  </r>
  <r>
    <d v="2012-08-02T00:00:00"/>
    <x v="3"/>
    <x v="3"/>
    <n v="2988020"/>
    <n v="3500000"/>
    <x v="0"/>
    <x v="0"/>
    <x v="0"/>
    <n v="1"/>
    <n v="972"/>
    <n v="1.0219579999999999"/>
    <s v="North"/>
    <n v="3600.8230452674898"/>
    <n v="511980"/>
    <n v="0.1713442346436771"/>
    <s v="Above Estimate"/>
  </r>
  <r>
    <d v="2012-08-02T00:00:00"/>
    <x v="3"/>
    <x v="1"/>
    <n v="181550"/>
    <n v="80000"/>
    <x v="1"/>
    <x v="1"/>
    <x v="1"/>
    <n v="3"/>
    <n v="1423"/>
    <n v="1.0219579999999999"/>
    <s v="North"/>
    <n v="56.219255094869993"/>
    <n v="-101550"/>
    <n v="-0.55935004131093358"/>
    <s v="Below Estimate"/>
  </r>
  <r>
    <d v="2012-08-03T00:00:00"/>
    <x v="3"/>
    <x v="2"/>
    <n v="368410"/>
    <n v="575000"/>
    <x v="0"/>
    <x v="0"/>
    <x v="0"/>
    <n v="1"/>
    <n v="1032"/>
    <n v="1.0219579999999999"/>
    <s v="South"/>
    <n v="557.17054263565888"/>
    <n v="206590"/>
    <n v="0.56076110854754213"/>
    <s v="Above Estimate"/>
  </r>
  <r>
    <d v="2012-08-04T00:00:00"/>
    <x v="3"/>
    <x v="4"/>
    <n v="392840"/>
    <n v="497500"/>
    <x v="0"/>
    <x v="0"/>
    <x v="0"/>
    <n v="1"/>
    <n v="1067"/>
    <n v="1.0219579999999999"/>
    <s v="South"/>
    <n v="466.26054358013118"/>
    <n v="104660"/>
    <n v="0.26641889827919762"/>
    <s v="Above Estimate"/>
  </r>
  <r>
    <d v="2012-08-04T00:00:00"/>
    <x v="3"/>
    <x v="6"/>
    <n v="589940"/>
    <n v="770000"/>
    <x v="0"/>
    <x v="0"/>
    <x v="0"/>
    <n v="3"/>
    <n v="1094"/>
    <n v="1.0219579999999999"/>
    <s v="South"/>
    <n v="703.83912248628883"/>
    <n v="180060"/>
    <n v="0.30521747974370272"/>
    <s v="Above Estimate"/>
  </r>
  <r>
    <d v="2012-08-04T00:00:00"/>
    <x v="3"/>
    <x v="1"/>
    <n v="102860"/>
    <n v="90000"/>
    <x v="0"/>
    <x v="0"/>
    <x v="0"/>
    <n v="2"/>
    <n v="939"/>
    <n v="1.0219579999999999"/>
    <s v="West"/>
    <n v="95.846645367412137"/>
    <n v="-12860"/>
    <n v="-0.12502430488041999"/>
    <s v="Below Estimate"/>
  </r>
  <r>
    <d v="2012-08-05T00:00:00"/>
    <x v="3"/>
    <x v="3"/>
    <n v="783580"/>
    <n v="1225000"/>
    <x v="0"/>
    <x v="0"/>
    <x v="0"/>
    <n v="1"/>
    <n v="947"/>
    <n v="1.0219579999999999"/>
    <s v="South"/>
    <n v="1293.558606124604"/>
    <n v="441420"/>
    <n v="0.56333750223333934"/>
    <s v="Above Estimate"/>
  </r>
  <r>
    <d v="2012-08-09T00:00:00"/>
    <x v="3"/>
    <x v="2"/>
    <n v="218190"/>
    <n v="205000"/>
    <x v="0"/>
    <x v="0"/>
    <x v="0"/>
    <n v="3"/>
    <n v="999"/>
    <n v="1.0219579999999999"/>
    <s v="West"/>
    <n v="205.2052052052052"/>
    <n v="-13190"/>
    <n v="-6.0451899720427152E-2"/>
    <s v="Below Estimate"/>
  </r>
  <r>
    <d v="2012-08-09T00:00:00"/>
    <x v="3"/>
    <x v="1"/>
    <n v="134210"/>
    <n v="133700"/>
    <x v="0"/>
    <x v="0"/>
    <x v="0"/>
    <n v="3"/>
    <n v="920"/>
    <n v="1.0219579999999999"/>
    <s v="East"/>
    <n v="145.32608695652175"/>
    <n v="-510"/>
    <n v="-3.8000149020192236E-3"/>
    <s v="Below Estimate"/>
  </r>
  <r>
    <d v="2012-08-10T00:00:00"/>
    <x v="3"/>
    <x v="0"/>
    <n v="114030"/>
    <n v="42000"/>
    <x v="3"/>
    <x v="3"/>
    <x v="3"/>
    <n v="8"/>
    <n v="2727"/>
    <n v="1.0219579999999999"/>
    <s v="South"/>
    <n v="15.401540154015402"/>
    <n v="-72030"/>
    <n v="-0.63167587476979747"/>
    <s v="Below Estimate"/>
  </r>
  <r>
    <d v="2012-08-10T00:00:00"/>
    <x v="3"/>
    <x v="6"/>
    <n v="616690"/>
    <n v="765000"/>
    <x v="0"/>
    <x v="0"/>
    <x v="0"/>
    <n v="1"/>
    <n v="981"/>
    <n v="1.0219579999999999"/>
    <s v="West"/>
    <n v="779.81651376146795"/>
    <n v="148310"/>
    <n v="0.24049360294475344"/>
    <s v="Above Estimate"/>
  </r>
  <r>
    <d v="2012-08-10T00:00:00"/>
    <x v="3"/>
    <x v="4"/>
    <n v="655550"/>
    <n v="1000000"/>
    <x v="0"/>
    <x v="0"/>
    <x v="0"/>
    <n v="2"/>
    <n v="1028"/>
    <n v="1.0219579999999999"/>
    <s v="South"/>
    <n v="972.7626459143969"/>
    <n v="344450"/>
    <n v="0.52543665624284952"/>
    <s v="Above Estimate"/>
  </r>
  <r>
    <d v="2012-08-11T00:00:00"/>
    <x v="3"/>
    <x v="2"/>
    <n v="461370"/>
    <n v="625000"/>
    <x v="0"/>
    <x v="0"/>
    <x v="0"/>
    <n v="2"/>
    <n v="936"/>
    <n v="1.0219579999999999"/>
    <s v="North"/>
    <n v="667.73504273504273"/>
    <n v="163630"/>
    <n v="0.35466111797472744"/>
    <s v="Above Estimate"/>
  </r>
  <r>
    <d v="2012-08-11T00:00:00"/>
    <x v="3"/>
    <x v="5"/>
    <n v="189200"/>
    <n v="292500"/>
    <x v="0"/>
    <x v="0"/>
    <x v="0"/>
    <n v="2"/>
    <n v="991"/>
    <n v="1.0219579999999999"/>
    <s v="West"/>
    <n v="295.15640766902118"/>
    <n v="103300"/>
    <n v="0.54598308668076112"/>
    <s v="Above Estimate"/>
  </r>
  <r>
    <d v="2012-08-12T00:00:00"/>
    <x v="3"/>
    <x v="3"/>
    <n v="900900"/>
    <n v="1270000"/>
    <x v="0"/>
    <x v="0"/>
    <x v="0"/>
    <n v="2"/>
    <n v="1057"/>
    <n v="1.0219579999999999"/>
    <s v="West"/>
    <n v="1201.5137180700094"/>
    <n v="369100"/>
    <n v="0.40970140970140972"/>
    <s v="Above Estimate"/>
  </r>
  <r>
    <d v="2012-08-13T00:00:00"/>
    <x v="3"/>
    <x v="4"/>
    <n v="302820"/>
    <n v="380000"/>
    <x v="0"/>
    <x v="0"/>
    <x v="0"/>
    <n v="2"/>
    <n v="954"/>
    <n v="1.0219579999999999"/>
    <s v="West"/>
    <n v="398.32285115303984"/>
    <n v="77180"/>
    <n v="0.25487088039099137"/>
    <s v="Above Estimate"/>
  </r>
  <r>
    <d v="2012-08-13T00:00:00"/>
    <x v="3"/>
    <x v="2"/>
    <n v="368410"/>
    <n v="400000"/>
    <x v="0"/>
    <x v="0"/>
    <x v="0"/>
    <n v="3"/>
    <n v="966"/>
    <n v="1.0219579999999999"/>
    <s v="East"/>
    <n v="414.07867494824018"/>
    <n v="31590"/>
    <n v="8.5746858120029315E-2"/>
    <s v="Above Estimate"/>
  </r>
  <r>
    <d v="2012-08-13T00:00:00"/>
    <x v="3"/>
    <x v="4"/>
    <n v="252700"/>
    <n v="280000"/>
    <x v="0"/>
    <x v="0"/>
    <x v="0"/>
    <n v="2"/>
    <n v="1033"/>
    <n v="1.0219579999999999"/>
    <s v="East"/>
    <n v="271.05517909002901"/>
    <n v="27300"/>
    <n v="0.10803324099722991"/>
    <s v="Above Estimate"/>
  </r>
  <r>
    <d v="2012-08-13T00:00:00"/>
    <x v="3"/>
    <x v="2"/>
    <n v="244020"/>
    <n v="450000"/>
    <x v="0"/>
    <x v="0"/>
    <x v="0"/>
    <n v="1"/>
    <n v="962"/>
    <n v="1.0219579999999999"/>
    <s v="South"/>
    <n v="467.7754677754678"/>
    <n v="205980"/>
    <n v="0.84411113843127616"/>
    <s v="Above Estimate"/>
  </r>
  <r>
    <d v="2012-08-16T00:00:00"/>
    <x v="3"/>
    <x v="4"/>
    <n v="464310"/>
    <n v="470000"/>
    <x v="0"/>
    <x v="0"/>
    <x v="0"/>
    <n v="2"/>
    <n v="1097"/>
    <n v="1.0219579999999999"/>
    <s v="East"/>
    <n v="428.4412032816773"/>
    <n v="5690"/>
    <n v="1.225474359802718E-2"/>
    <s v="Above Estimate"/>
  </r>
  <r>
    <d v="2012-08-16T00:00:00"/>
    <x v="3"/>
    <x v="5"/>
    <n v="298600"/>
    <n v="425000"/>
    <x v="0"/>
    <x v="0"/>
    <x v="0"/>
    <n v="2"/>
    <n v="1033"/>
    <n v="1.0219579999999999"/>
    <s v="East"/>
    <n v="411.42303969022265"/>
    <n v="126400"/>
    <n v="0.42330877427997321"/>
    <s v="Above Estimate"/>
  </r>
  <r>
    <d v="2012-08-17T00:00:00"/>
    <x v="3"/>
    <x v="3"/>
    <n v="1154720"/>
    <n v="1743000"/>
    <x v="0"/>
    <x v="0"/>
    <x v="0"/>
    <n v="3"/>
    <n v="1089"/>
    <n v="1.0219579999999999"/>
    <s v="West"/>
    <n v="1600.5509641873277"/>
    <n v="588280"/>
    <n v="0.50945683802133845"/>
    <s v="Above Estimate"/>
  </r>
  <r>
    <d v="2012-08-18T00:00:00"/>
    <x v="3"/>
    <x v="1"/>
    <n v="126420"/>
    <n v="190000"/>
    <x v="0"/>
    <x v="0"/>
    <x v="0"/>
    <n v="1"/>
    <n v="1071"/>
    <n v="1.0219579999999999"/>
    <s v="West"/>
    <n v="177.40429505135387"/>
    <n v="63580"/>
    <n v="0.50292675209618731"/>
    <s v="Above Estimate"/>
  </r>
  <r>
    <d v="2012-08-18T00:00:00"/>
    <x v="3"/>
    <x v="4"/>
    <n v="376180"/>
    <n v="355000"/>
    <x v="0"/>
    <x v="0"/>
    <x v="0"/>
    <n v="3"/>
    <n v="979"/>
    <n v="1.0219579999999999"/>
    <s v="North"/>
    <n v="362.61491317671096"/>
    <n v="-21180"/>
    <n v="-5.6302833749800628E-2"/>
    <s v="Below Estimate"/>
  </r>
  <r>
    <d v="2012-08-18T00:00:00"/>
    <x v="3"/>
    <x v="0"/>
    <n v="83720"/>
    <n v="125000"/>
    <x v="0"/>
    <x v="0"/>
    <x v="0"/>
    <n v="2"/>
    <n v="977"/>
    <n v="1.0219579999999999"/>
    <s v="East"/>
    <n v="127.94268167860798"/>
    <n v="41280"/>
    <n v="0.4930721452460583"/>
    <s v="Above Estimate"/>
  </r>
  <r>
    <d v="2012-08-19T00:00:00"/>
    <x v="3"/>
    <x v="1"/>
    <n v="124670"/>
    <n v="210000"/>
    <x v="0"/>
    <x v="0"/>
    <x v="0"/>
    <n v="2"/>
    <n v="963"/>
    <n v="1.0219579999999999"/>
    <s v="East"/>
    <n v="218.06853582554518"/>
    <n v="85330"/>
    <n v="0.68444693992139249"/>
    <s v="Above Estimate"/>
  </r>
  <r>
    <d v="2012-08-19T00:00:00"/>
    <x v="3"/>
    <x v="3"/>
    <n v="496790"/>
    <n v="325000"/>
    <x v="0"/>
    <x v="0"/>
    <x v="0"/>
    <n v="1"/>
    <n v="1051"/>
    <n v="1.0219579999999999"/>
    <s v="South"/>
    <n v="309.22930542340629"/>
    <n v="-171790"/>
    <n v="-0.34580003623261335"/>
    <s v="Below Estimate"/>
  </r>
  <r>
    <d v="2012-08-19T00:00:00"/>
    <x v="3"/>
    <x v="4"/>
    <n v="795060"/>
    <n v="917000"/>
    <x v="0"/>
    <x v="0"/>
    <x v="0"/>
    <n v="3"/>
    <n v="1028"/>
    <n v="1.0219579999999999"/>
    <s v="South"/>
    <n v="892.02334630350197"/>
    <n v="121940"/>
    <n v="0.1533720725479838"/>
    <s v="Above Estimate"/>
  </r>
  <r>
    <d v="2012-08-23T00:00:00"/>
    <x v="3"/>
    <x v="6"/>
    <n v="1845940"/>
    <n v="2975000"/>
    <x v="0"/>
    <x v="0"/>
    <x v="0"/>
    <n v="1"/>
    <n v="1094"/>
    <n v="1.0219579999999999"/>
    <s v="North"/>
    <n v="2719.378427787934"/>
    <n v="1129060"/>
    <n v="0.61164501554763429"/>
    <s v="Above Estimate"/>
  </r>
  <r>
    <d v="2012-08-23T00:00:00"/>
    <x v="3"/>
    <x v="4"/>
    <n v="259560"/>
    <n v="210000"/>
    <x v="0"/>
    <x v="0"/>
    <x v="0"/>
    <n v="1"/>
    <n v="927"/>
    <n v="1.0219579999999999"/>
    <s v="South"/>
    <n v="226.53721682847896"/>
    <n v="-49560"/>
    <n v="-0.19093851132686085"/>
    <s v="Below Estimate"/>
  </r>
  <r>
    <d v="2012-08-23T00:00:00"/>
    <x v="3"/>
    <x v="3"/>
    <n v="2337650"/>
    <n v="1500000"/>
    <x v="0"/>
    <x v="0"/>
    <x v="0"/>
    <n v="3"/>
    <n v="1008"/>
    <n v="1.0219579999999999"/>
    <s v="East"/>
    <n v="1488.0952380952381"/>
    <n v="-837650"/>
    <n v="-0.35832994674138557"/>
    <s v="Below Estimate"/>
  </r>
  <r>
    <d v="2012-08-23T00:00:00"/>
    <x v="3"/>
    <x v="5"/>
    <n v="720600"/>
    <n v="1200000"/>
    <x v="0"/>
    <x v="0"/>
    <x v="0"/>
    <n v="3"/>
    <n v="1092"/>
    <n v="1.0219579999999999"/>
    <s v="West"/>
    <n v="1098.901098901099"/>
    <n v="479400"/>
    <n v="0.6652789342214821"/>
    <s v="Above Estimate"/>
  </r>
  <r>
    <d v="2012-08-23T00:00:00"/>
    <x v="3"/>
    <x v="4"/>
    <n v="653800"/>
    <n v="740000"/>
    <x v="0"/>
    <x v="0"/>
    <x v="0"/>
    <n v="1"/>
    <n v="1027"/>
    <n v="1.0219579999999999"/>
    <s v="East"/>
    <n v="720.54527750730279"/>
    <n v="86200"/>
    <n v="0.13184460079535026"/>
    <s v="Above Estimate"/>
  </r>
  <r>
    <d v="2012-08-24T00:00:00"/>
    <x v="3"/>
    <x v="0"/>
    <n v="127590"/>
    <n v="40000"/>
    <x v="2"/>
    <x v="2"/>
    <x v="2"/>
    <n v="4"/>
    <n v="1843"/>
    <n v="1.0219579999999999"/>
    <s v="North"/>
    <n v="21.703743895822029"/>
    <n v="-87590"/>
    <n v="-0.68649580688141709"/>
    <s v="Below Estimate"/>
  </r>
  <r>
    <d v="2012-08-25T00:00:00"/>
    <x v="3"/>
    <x v="4"/>
    <n v="354340"/>
    <n v="430000"/>
    <x v="0"/>
    <x v="0"/>
    <x v="0"/>
    <n v="1"/>
    <n v="1016"/>
    <n v="1.0219579999999999"/>
    <s v="East"/>
    <n v="423.22834645669292"/>
    <n v="75660"/>
    <n v="0.21352373426652368"/>
    <s v="Above Estimate"/>
  </r>
  <r>
    <d v="2012-08-25T00:00:00"/>
    <x v="3"/>
    <x v="4"/>
    <n v="518350"/>
    <n v="550900"/>
    <x v="0"/>
    <x v="0"/>
    <x v="0"/>
    <n v="2"/>
    <n v="993"/>
    <n v="1.0219579999999999"/>
    <s v="North"/>
    <n v="554.78348439073511"/>
    <n v="32550"/>
    <n v="6.2795408507765021E-2"/>
    <s v="Above Estimate"/>
  </r>
  <r>
    <d v="2012-08-26T00:00:00"/>
    <x v="3"/>
    <x v="2"/>
    <n v="356720"/>
    <n v="270000"/>
    <x v="1"/>
    <x v="1"/>
    <x v="1"/>
    <n v="4"/>
    <n v="1449"/>
    <n v="1.0219579999999999"/>
    <s v="North"/>
    <n v="186.33540372670808"/>
    <n v="-86720"/>
    <n v="-0.24310383494056964"/>
    <s v="Below Estimate"/>
  </r>
  <r>
    <d v="2012-08-26T00:00:00"/>
    <x v="3"/>
    <x v="5"/>
    <n v="176000"/>
    <n v="255000"/>
    <x v="0"/>
    <x v="0"/>
    <x v="0"/>
    <n v="2"/>
    <n v="1021"/>
    <n v="1.0219579999999999"/>
    <s v="West"/>
    <n v="249.75514201762977"/>
    <n v="79000"/>
    <n v="0.44886363636363635"/>
    <s v="Above Estimate"/>
  </r>
  <r>
    <d v="2012-08-30T00:00:00"/>
    <x v="3"/>
    <x v="2"/>
    <n v="302680"/>
    <n v="539000"/>
    <x v="0"/>
    <x v="0"/>
    <x v="0"/>
    <n v="1"/>
    <n v="1028"/>
    <n v="1.0219579999999999"/>
    <s v="North"/>
    <n v="524.31906614785987"/>
    <n v="236320"/>
    <n v="0.78075855689176688"/>
    <s v="Above Estimate"/>
  </r>
  <r>
    <d v="2012-08-30T00:00:00"/>
    <x v="3"/>
    <x v="5"/>
    <n v="343500"/>
    <n v="535000"/>
    <x v="0"/>
    <x v="0"/>
    <x v="0"/>
    <n v="3"/>
    <n v="902"/>
    <n v="1.0219579999999999"/>
    <s v="East"/>
    <n v="593.12638580931264"/>
    <n v="191500"/>
    <n v="0.55749636098981081"/>
    <s v="Above Estimate"/>
  </r>
  <r>
    <d v="2012-08-30T00:00:00"/>
    <x v="3"/>
    <x v="1"/>
    <n v="205370"/>
    <n v="166000"/>
    <x v="2"/>
    <x v="2"/>
    <x v="2"/>
    <n v="4"/>
    <n v="2166"/>
    <n v="1.0219579999999999"/>
    <s v="North"/>
    <n v="76.638965835641741"/>
    <n v="-39370"/>
    <n v="-0.19170278034766519"/>
    <s v="Below Estimate"/>
  </r>
  <r>
    <d v="2012-08-30T00:00:00"/>
    <x v="3"/>
    <x v="1"/>
    <n v="115880"/>
    <n v="25000"/>
    <x v="0"/>
    <x v="0"/>
    <x v="0"/>
    <n v="1"/>
    <n v="1074"/>
    <n v="1.0219579999999999"/>
    <s v="East"/>
    <n v="23.277467411545622"/>
    <n v="-90880"/>
    <n v="-0.78425957887469799"/>
    <s v="Below Estimate"/>
  </r>
  <r>
    <d v="2012-08-31T00:00:00"/>
    <x v="3"/>
    <x v="5"/>
    <n v="126700"/>
    <n v="206000"/>
    <x v="0"/>
    <x v="0"/>
    <x v="0"/>
    <n v="3"/>
    <n v="1057"/>
    <n v="1.0219579999999999"/>
    <s v="West"/>
    <n v="194.89120151371807"/>
    <n v="79300"/>
    <n v="0.62588792423046569"/>
    <s v="Above Estimate"/>
  </r>
  <r>
    <d v="2012-08-31T00:00:00"/>
    <x v="3"/>
    <x v="4"/>
    <n v="331680"/>
    <n v="437000"/>
    <x v="0"/>
    <x v="0"/>
    <x v="0"/>
    <n v="2"/>
    <n v="933"/>
    <n v="1.0219579999999999"/>
    <s v="North"/>
    <n v="468.38156484458733"/>
    <n v="105320"/>
    <n v="0.31753497346840326"/>
    <s v="Above Estimate"/>
  </r>
  <r>
    <d v="2012-08-31T00:00:00"/>
    <x v="3"/>
    <x v="6"/>
    <n v="504460"/>
    <n v="702500"/>
    <x v="0"/>
    <x v="0"/>
    <x v="0"/>
    <n v="1"/>
    <n v="1098"/>
    <n v="1.0219579999999999"/>
    <s v="West"/>
    <n v="639.79963570127507"/>
    <n v="198040"/>
    <n v="0.39257820243428615"/>
    <s v="Above Estimate"/>
  </r>
  <r>
    <d v="2012-08-31T00:00:00"/>
    <x v="3"/>
    <x v="1"/>
    <n v="125940"/>
    <n v="152000"/>
    <x v="0"/>
    <x v="0"/>
    <x v="0"/>
    <n v="3"/>
    <n v="1082"/>
    <n v="1.0219579999999999"/>
    <s v="North"/>
    <n v="140.48059149722735"/>
    <n v="26060"/>
    <n v="0.20692393203112594"/>
    <s v="Above Estimate"/>
  </r>
  <r>
    <d v="2012-08-31T00:00:00"/>
    <x v="3"/>
    <x v="3"/>
    <n v="1801730"/>
    <n v="1625000"/>
    <x v="0"/>
    <x v="0"/>
    <x v="0"/>
    <n v="1"/>
    <n v="1078"/>
    <n v="1.0219579999999999"/>
    <s v="South"/>
    <n v="1507.4211502782932"/>
    <n v="-176730"/>
    <n v="-9.8089058848995131E-2"/>
    <s v="Below Estimate"/>
  </r>
  <r>
    <d v="2012-09-01T00:00:00"/>
    <x v="3"/>
    <x v="0"/>
    <n v="146420"/>
    <n v="40000"/>
    <x v="2"/>
    <x v="2"/>
    <x v="2"/>
    <n v="6"/>
    <n v="1906"/>
    <n v="1.0219579999999999"/>
    <s v="South"/>
    <n v="20.986358866736619"/>
    <n v="-106420"/>
    <n v="-0.72681327687474384"/>
    <s v="Below Estimate"/>
  </r>
  <r>
    <d v="2012-09-01T00:00:00"/>
    <x v="3"/>
    <x v="1"/>
    <n v="156350"/>
    <n v="152000"/>
    <x v="0"/>
    <x v="0"/>
    <x v="0"/>
    <n v="3"/>
    <n v="1051"/>
    <n v="1.0219579999999999"/>
    <s v="East"/>
    <n v="144.62416745956233"/>
    <n v="-4350"/>
    <n v="-2.782219379597058E-2"/>
    <s v="Below Estimate"/>
  </r>
  <r>
    <d v="2012-09-01T00:00:00"/>
    <x v="3"/>
    <x v="3"/>
    <n v="1046920"/>
    <n v="1100000"/>
    <x v="0"/>
    <x v="0"/>
    <x v="0"/>
    <n v="3"/>
    <n v="943"/>
    <n v="1.0219579999999999"/>
    <s v="North"/>
    <n v="1166.489925768823"/>
    <n v="53080"/>
    <n v="5.0701104191342224E-2"/>
    <s v="Above Estimate"/>
  </r>
  <r>
    <d v="2012-09-03T00:00:00"/>
    <x v="3"/>
    <x v="1"/>
    <n v="101180"/>
    <n v="45000"/>
    <x v="0"/>
    <x v="0"/>
    <x v="0"/>
    <n v="1"/>
    <n v="1082"/>
    <n v="1.0219579999999999"/>
    <s v="East"/>
    <n v="41.58964879852126"/>
    <n v="-56180"/>
    <n v="-0.55524807274164856"/>
    <s v="Below Estimate"/>
  </r>
  <r>
    <d v="2012-09-03T00:00:00"/>
    <x v="3"/>
    <x v="0"/>
    <n v="143390"/>
    <n v="153000"/>
    <x v="1"/>
    <x v="1"/>
    <x v="1"/>
    <n v="2"/>
    <n v="1347"/>
    <n v="1.0219579999999999"/>
    <s v="South"/>
    <n v="113.58574610244989"/>
    <n v="9610"/>
    <n v="6.7020015342771466E-2"/>
    <s v="Above Estimate"/>
  </r>
  <r>
    <d v="2012-09-03T00:00:00"/>
    <x v="3"/>
    <x v="6"/>
    <n v="613060"/>
    <n v="955000"/>
    <x v="0"/>
    <x v="0"/>
    <x v="0"/>
    <n v="2"/>
    <n v="970"/>
    <n v="1.0219579999999999"/>
    <s v="East"/>
    <n v="984.53608247422676"/>
    <n v="341940"/>
    <n v="0.55775943627051183"/>
    <s v="Above Estimate"/>
  </r>
  <r>
    <d v="2012-09-07T00:00:00"/>
    <x v="3"/>
    <x v="6"/>
    <n v="439260"/>
    <n v="636500"/>
    <x v="0"/>
    <x v="0"/>
    <x v="0"/>
    <n v="1"/>
    <n v="950"/>
    <n v="1.0219579999999999"/>
    <s v="South"/>
    <n v="670"/>
    <n v="197240"/>
    <n v="0.4490279105768793"/>
    <s v="Above Estimate"/>
  </r>
  <r>
    <d v="2012-09-07T00:00:00"/>
    <x v="3"/>
    <x v="0"/>
    <n v="145190"/>
    <n v="158000"/>
    <x v="0"/>
    <x v="0"/>
    <x v="0"/>
    <n v="1"/>
    <n v="974"/>
    <n v="1.0219579999999999"/>
    <s v="North"/>
    <n v="162.21765913757702"/>
    <n v="12810"/>
    <n v="8.8229216888215445E-2"/>
    <s v="Above Estimate"/>
  </r>
  <r>
    <d v="2012-09-09T00:00:00"/>
    <x v="3"/>
    <x v="4"/>
    <n v="439740"/>
    <n v="588000"/>
    <x v="0"/>
    <x v="0"/>
    <x v="0"/>
    <n v="1"/>
    <n v="1011"/>
    <n v="1.0219579999999999"/>
    <s v="West"/>
    <n v="581.60237388724033"/>
    <n v="148260"/>
    <n v="0.33715377268385865"/>
    <s v="Above Estimate"/>
  </r>
  <r>
    <d v="2012-09-10T00:00:00"/>
    <x v="3"/>
    <x v="3"/>
    <n v="1194410"/>
    <n v="1495000"/>
    <x v="0"/>
    <x v="0"/>
    <x v="0"/>
    <n v="1"/>
    <n v="1085"/>
    <n v="1.0219579999999999"/>
    <s v="South"/>
    <n v="1377.8801843317972"/>
    <n v="300590"/>
    <n v="0.25166400147353085"/>
    <s v="Above Estimate"/>
  </r>
  <r>
    <d v="2012-09-13T00:00:00"/>
    <x v="3"/>
    <x v="0"/>
    <n v="96610"/>
    <n v="40000"/>
    <x v="0"/>
    <x v="0"/>
    <x v="0"/>
    <n v="2"/>
    <n v="957"/>
    <n v="1.0219579999999999"/>
    <s v="East"/>
    <n v="41.797283176593524"/>
    <n v="-56610"/>
    <n v="-0.58596418590208055"/>
    <s v="Below Estimate"/>
  </r>
  <r>
    <d v="2012-09-13T00:00:00"/>
    <x v="3"/>
    <x v="1"/>
    <n v="173400"/>
    <n v="50000"/>
    <x v="1"/>
    <x v="1"/>
    <x v="1"/>
    <n v="2"/>
    <n v="1364"/>
    <n v="1.0219579999999999"/>
    <s v="North"/>
    <n v="36.656891495601172"/>
    <n v="-123400"/>
    <n v="-0.71164936562860437"/>
    <s v="Below Estimate"/>
  </r>
  <r>
    <d v="2012-09-13T00:00:00"/>
    <x v="3"/>
    <x v="0"/>
    <n v="101670"/>
    <n v="92000"/>
    <x v="0"/>
    <x v="0"/>
    <x v="0"/>
    <n v="1"/>
    <n v="961"/>
    <n v="1.0219579999999999"/>
    <s v="East"/>
    <n v="95.733610822060356"/>
    <n v="-9670"/>
    <n v="-9.5111635684075935E-2"/>
    <s v="Below Estimate"/>
  </r>
  <r>
    <d v="2012-09-15T00:00:00"/>
    <x v="3"/>
    <x v="4"/>
    <n v="225330"/>
    <n v="340000"/>
    <x v="0"/>
    <x v="0"/>
    <x v="0"/>
    <n v="1"/>
    <n v="947"/>
    <n v="1.0219579999999999"/>
    <s v="North"/>
    <n v="359.0285110876452"/>
    <n v="114670"/>
    <n v="0.50889806062219856"/>
    <s v="Above Estimate"/>
  </r>
  <r>
    <d v="2012-09-16T00:00:00"/>
    <x v="3"/>
    <x v="3"/>
    <n v="440790"/>
    <n v="425000"/>
    <x v="0"/>
    <x v="0"/>
    <x v="0"/>
    <n v="3"/>
    <n v="956"/>
    <n v="1.0219579999999999"/>
    <s v="North"/>
    <n v="444.56066945606693"/>
    <n v="-15790"/>
    <n v="-3.5822046779645636E-2"/>
    <s v="Below Estimate"/>
  </r>
  <r>
    <d v="2012-09-17T00:00:00"/>
    <x v="3"/>
    <x v="3"/>
    <n v="673260"/>
    <n v="700000"/>
    <x v="0"/>
    <x v="0"/>
    <x v="0"/>
    <n v="2"/>
    <n v="949"/>
    <n v="1.0219579999999999"/>
    <s v="South"/>
    <n v="737.6185458377239"/>
    <n v="26740"/>
    <n v="3.9717196922437095E-2"/>
    <s v="Above Estimate"/>
  </r>
  <r>
    <d v="2012-09-17T00:00:00"/>
    <x v="3"/>
    <x v="0"/>
    <n v="105480"/>
    <n v="39400"/>
    <x v="2"/>
    <x v="2"/>
    <x v="2"/>
    <n v="4"/>
    <n v="1910"/>
    <n v="1.0219579999999999"/>
    <s v="East"/>
    <n v="20.6282722513089"/>
    <n v="-66080"/>
    <n v="-0.62646947288585508"/>
    <s v="Below Estimate"/>
  </r>
  <r>
    <d v="2012-09-20T00:00:00"/>
    <x v="3"/>
    <x v="6"/>
    <n v="518800"/>
    <n v="685000"/>
    <x v="0"/>
    <x v="0"/>
    <x v="0"/>
    <n v="2"/>
    <n v="989"/>
    <n v="1.0219579999999999"/>
    <s v="South"/>
    <n v="692.618806875632"/>
    <n v="166200"/>
    <n v="0.32035466461063994"/>
    <s v="Above Estimate"/>
  </r>
  <r>
    <d v="2012-09-23T00:00:00"/>
    <x v="3"/>
    <x v="4"/>
    <n v="376180"/>
    <n v="450000"/>
    <x v="0"/>
    <x v="0"/>
    <x v="0"/>
    <n v="1"/>
    <n v="963"/>
    <n v="1.0219579999999999"/>
    <s v="South"/>
    <n v="467.28971962616822"/>
    <n v="73820"/>
    <n v="0.19623584454250625"/>
    <s v="Above Estimate"/>
  </r>
  <r>
    <d v="2012-09-23T00:00:00"/>
    <x v="3"/>
    <x v="6"/>
    <n v="450440"/>
    <n v="270000"/>
    <x v="2"/>
    <x v="2"/>
    <x v="2"/>
    <n v="6"/>
    <n v="1865"/>
    <n v="1.0219579999999999"/>
    <s v="East"/>
    <n v="144.7721179624665"/>
    <n v="-180440"/>
    <n v="-0.40058609359737146"/>
    <s v="Below Estimate"/>
  </r>
  <r>
    <d v="2012-09-24T00:00:00"/>
    <x v="3"/>
    <x v="6"/>
    <n v="676240"/>
    <n v="735000"/>
    <x v="0"/>
    <x v="0"/>
    <x v="0"/>
    <n v="1"/>
    <n v="931"/>
    <n v="1.0219579999999999"/>
    <s v="West"/>
    <n v="789.47368421052636"/>
    <n v="58760"/>
    <n v="8.6892227611498882E-2"/>
    <s v="Above Estimate"/>
  </r>
  <r>
    <d v="2012-09-24T00:00:00"/>
    <x v="3"/>
    <x v="0"/>
    <n v="125670"/>
    <n v="127500"/>
    <x v="0"/>
    <x v="0"/>
    <x v="0"/>
    <n v="3"/>
    <n v="1034"/>
    <n v="1.0219579999999999"/>
    <s v="East"/>
    <n v="123.30754352030948"/>
    <n v="1830"/>
    <n v="1.4561947958940081E-2"/>
    <s v="Above Estimate"/>
  </r>
  <r>
    <d v="2012-09-27T00:00:00"/>
    <x v="3"/>
    <x v="1"/>
    <n v="154120"/>
    <n v="153500"/>
    <x v="0"/>
    <x v="0"/>
    <x v="0"/>
    <n v="2"/>
    <n v="925"/>
    <n v="1.0219579999999999"/>
    <s v="East"/>
    <n v="165.94594594594594"/>
    <n v="-620"/>
    <n v="-4.0228393459641838E-3"/>
    <s v="Below Estimate"/>
  </r>
  <r>
    <d v="2012-09-27T00:00:00"/>
    <x v="3"/>
    <x v="3"/>
    <n v="610540"/>
    <n v="810000"/>
    <x v="0"/>
    <x v="0"/>
    <x v="0"/>
    <n v="1"/>
    <n v="1025"/>
    <n v="1.0219579999999999"/>
    <s v="West"/>
    <n v="790.2439024390244"/>
    <n v="199460"/>
    <n v="0.32669440167720376"/>
    <s v="Above Estimate"/>
  </r>
  <r>
    <d v="2012-09-27T00:00:00"/>
    <x v="3"/>
    <x v="0"/>
    <n v="111950"/>
    <n v="72000"/>
    <x v="2"/>
    <x v="2"/>
    <x v="2"/>
    <n v="6"/>
    <n v="2010"/>
    <n v="1.0219579999999999"/>
    <s v="North"/>
    <n v="35.820895522388057"/>
    <n v="-39950"/>
    <n v="-0.35685573916927199"/>
    <s v="Below Estimate"/>
  </r>
  <r>
    <d v="2012-09-28T00:00:00"/>
    <x v="3"/>
    <x v="4"/>
    <n v="427910"/>
    <n v="407000"/>
    <x v="0"/>
    <x v="0"/>
    <x v="0"/>
    <n v="3"/>
    <n v="976"/>
    <n v="1.0219579999999999"/>
    <s v="South"/>
    <n v="417.00819672131149"/>
    <n v="-20910"/>
    <n v="-4.886541562478091E-2"/>
    <s v="Below Estimate"/>
  </r>
  <r>
    <d v="2012-09-29T00:00:00"/>
    <x v="3"/>
    <x v="2"/>
    <n v="305900"/>
    <n v="420000"/>
    <x v="0"/>
    <x v="0"/>
    <x v="0"/>
    <n v="3"/>
    <n v="931"/>
    <n v="1.0219579999999999"/>
    <s v="North"/>
    <n v="451.1278195488722"/>
    <n v="114100"/>
    <n v="0.37299771167048057"/>
    <s v="Above Estimate"/>
  </r>
  <r>
    <d v="2012-09-30T00:00:00"/>
    <x v="3"/>
    <x v="3"/>
    <n v="2234260"/>
    <n v="3550000"/>
    <x v="0"/>
    <x v="0"/>
    <x v="0"/>
    <n v="1"/>
    <n v="1065"/>
    <n v="1.0219579999999999"/>
    <s v="South"/>
    <n v="3333.3333333333335"/>
    <n v="1315740"/>
    <n v="0.58889296679885061"/>
    <s v="Above Estimate"/>
  </r>
  <r>
    <d v="2012-09-30T00:00:00"/>
    <x v="3"/>
    <x v="3"/>
    <n v="2122050"/>
    <n v="2375000"/>
    <x v="0"/>
    <x v="0"/>
    <x v="0"/>
    <n v="2"/>
    <n v="1010"/>
    <n v="1.0219579999999999"/>
    <s v="North"/>
    <n v="2351.4851485148515"/>
    <n v="252950"/>
    <n v="0.1192007728375863"/>
    <s v="Above Estimate"/>
  </r>
  <r>
    <d v="2012-09-30T00:00:00"/>
    <x v="3"/>
    <x v="1"/>
    <n v="123160"/>
    <n v="65500"/>
    <x v="0"/>
    <x v="0"/>
    <x v="0"/>
    <n v="3"/>
    <n v="994"/>
    <n v="1.0219579999999999"/>
    <s v="West"/>
    <n v="65.895372233400408"/>
    <n v="-57660"/>
    <n v="-0.46817148424813249"/>
    <s v="Below Estimate"/>
  </r>
  <r>
    <d v="2012-10-01T00:00:00"/>
    <x v="3"/>
    <x v="0"/>
    <n v="95290"/>
    <n v="136500"/>
    <x v="0"/>
    <x v="0"/>
    <x v="0"/>
    <n v="3"/>
    <n v="1073"/>
    <n v="1.0219579999999999"/>
    <s v="South"/>
    <n v="127.21342031686859"/>
    <n v="41210"/>
    <n v="0.43246930422919511"/>
    <s v="Above Estimate"/>
  </r>
  <r>
    <d v="2012-10-04T00:00:00"/>
    <x v="3"/>
    <x v="0"/>
    <n v="140610"/>
    <n v="139900"/>
    <x v="1"/>
    <x v="1"/>
    <x v="1"/>
    <n v="3"/>
    <n v="1389"/>
    <n v="1.0219579999999999"/>
    <s v="East"/>
    <n v="100.71994240460764"/>
    <n v="-710"/>
    <n v="-5.0494274944883006E-3"/>
    <s v="Below Estimate"/>
  </r>
  <r>
    <d v="2012-10-04T00:00:00"/>
    <x v="3"/>
    <x v="1"/>
    <n v="192170"/>
    <n v="85000"/>
    <x v="2"/>
    <x v="2"/>
    <x v="2"/>
    <n v="4"/>
    <n v="2033"/>
    <n v="1.0219579999999999"/>
    <s v="North"/>
    <n v="41.810132808657158"/>
    <n v="-107170"/>
    <n v="-0.55768330124369048"/>
    <s v="Below Estimate"/>
  </r>
  <r>
    <d v="2012-10-04T00:00:00"/>
    <x v="3"/>
    <x v="1"/>
    <n v="121640"/>
    <n v="100410"/>
    <x v="0"/>
    <x v="0"/>
    <x v="0"/>
    <n v="2"/>
    <n v="969"/>
    <n v="1.0219579999999999"/>
    <s v="West"/>
    <n v="103.62229102167183"/>
    <n v="-21230"/>
    <n v="-0.1745314041433739"/>
    <s v="Below Estimate"/>
  </r>
  <r>
    <d v="2012-10-04T00:00:00"/>
    <x v="3"/>
    <x v="2"/>
    <n v="261240"/>
    <n v="328000"/>
    <x v="0"/>
    <x v="0"/>
    <x v="0"/>
    <n v="2"/>
    <n v="1013"/>
    <n v="1.0219579999999999"/>
    <s v="West"/>
    <n v="323.79072063178677"/>
    <n v="66760"/>
    <n v="0.2555504516919308"/>
    <s v="Above Estimate"/>
  </r>
  <r>
    <d v="2012-10-04T00:00:00"/>
    <x v="3"/>
    <x v="6"/>
    <n v="387670"/>
    <n v="355000"/>
    <x v="0"/>
    <x v="0"/>
    <x v="0"/>
    <n v="3"/>
    <n v="1012"/>
    <n v="1.0219579999999999"/>
    <s v="West"/>
    <n v="350.79051383399212"/>
    <n v="-32670"/>
    <n v="-8.4272706167616784E-2"/>
    <s v="Below Estimate"/>
  </r>
  <r>
    <d v="2012-10-06T00:00:00"/>
    <x v="3"/>
    <x v="1"/>
    <n v="267110"/>
    <n v="250000"/>
    <x v="3"/>
    <x v="3"/>
    <x v="3"/>
    <n v="6"/>
    <n v="2821"/>
    <n v="1.0219579999999999"/>
    <s v="West"/>
    <n v="88.621056362991851"/>
    <n v="-17110"/>
    <n v="-6.405600688854779E-2"/>
    <s v="Below Estimate"/>
  </r>
  <r>
    <d v="2012-10-06T00:00:00"/>
    <x v="3"/>
    <x v="1"/>
    <n v="145760"/>
    <n v="255000"/>
    <x v="2"/>
    <x v="2"/>
    <x v="2"/>
    <n v="4"/>
    <n v="2064"/>
    <n v="1.0219579999999999"/>
    <s v="North"/>
    <n v="123.54651162790698"/>
    <n v="109240"/>
    <n v="0.74945115257958284"/>
    <s v="Above Estimate"/>
  </r>
  <r>
    <d v="2012-10-08T00:00:00"/>
    <x v="3"/>
    <x v="0"/>
    <n v="91100"/>
    <n v="130000"/>
    <x v="0"/>
    <x v="0"/>
    <x v="0"/>
    <n v="2"/>
    <n v="1061"/>
    <n v="1.0219579999999999"/>
    <s v="North"/>
    <n v="122.52591894439209"/>
    <n v="38900"/>
    <n v="0.42700329308452251"/>
    <s v="Above Estimate"/>
  </r>
  <r>
    <d v="2012-10-12T00:00:00"/>
    <x v="3"/>
    <x v="5"/>
    <n v="239700"/>
    <n v="187500"/>
    <x v="0"/>
    <x v="0"/>
    <x v="0"/>
    <n v="2"/>
    <n v="983"/>
    <n v="1.0219579999999999"/>
    <s v="North"/>
    <n v="190.74262461851475"/>
    <n v="-52200"/>
    <n v="-0.21777221526908636"/>
    <s v="Below Estimate"/>
  </r>
  <r>
    <d v="2012-10-12T00:00:00"/>
    <x v="3"/>
    <x v="0"/>
    <n v="119100"/>
    <n v="85000"/>
    <x v="0"/>
    <x v="0"/>
    <x v="0"/>
    <n v="2"/>
    <n v="1015"/>
    <n v="1.0219579999999999"/>
    <s v="East"/>
    <n v="83.743842364532014"/>
    <n v="-34100"/>
    <n v="-0.28631402183039462"/>
    <s v="Below Estimate"/>
  </r>
  <r>
    <d v="2012-10-12T00:00:00"/>
    <x v="3"/>
    <x v="5"/>
    <n v="215400"/>
    <n v="262500"/>
    <x v="0"/>
    <x v="0"/>
    <x v="0"/>
    <n v="1"/>
    <n v="1041"/>
    <n v="1.0219579999999999"/>
    <s v="South"/>
    <n v="252.16138328530261"/>
    <n v="47100"/>
    <n v="0.21866295264623956"/>
    <s v="Above Estimate"/>
  </r>
  <r>
    <d v="2012-10-12T00:00:00"/>
    <x v="3"/>
    <x v="2"/>
    <n v="172690"/>
    <n v="105000"/>
    <x v="0"/>
    <x v="0"/>
    <x v="0"/>
    <n v="1"/>
    <n v="972"/>
    <n v="1.0219579999999999"/>
    <s v="South"/>
    <n v="108.0246913580247"/>
    <n v="-67690"/>
    <n v="-0.3919740575597892"/>
    <s v="Below Estimate"/>
  </r>
  <r>
    <d v="2012-10-14T00:00:00"/>
    <x v="3"/>
    <x v="0"/>
    <n v="131890"/>
    <n v="25000"/>
    <x v="2"/>
    <x v="2"/>
    <x v="2"/>
    <n v="5"/>
    <n v="1985"/>
    <n v="1.0219579999999999"/>
    <s v="South"/>
    <n v="12.594458438287154"/>
    <n v="-106890"/>
    <n v="-0.81044810068996886"/>
    <s v="Below Estimate"/>
  </r>
  <r>
    <d v="2012-10-14T00:00:00"/>
    <x v="3"/>
    <x v="5"/>
    <n v="284200"/>
    <n v="407500"/>
    <x v="0"/>
    <x v="0"/>
    <x v="0"/>
    <n v="3"/>
    <n v="957"/>
    <n v="1.0219579999999999"/>
    <s v="East"/>
    <n v="425.80982236154648"/>
    <n v="123300"/>
    <n v="0.43384940182969739"/>
    <s v="Above Estimate"/>
  </r>
  <r>
    <d v="2012-10-19T00:00:00"/>
    <x v="3"/>
    <x v="5"/>
    <n v="262700"/>
    <n v="330000"/>
    <x v="0"/>
    <x v="0"/>
    <x v="0"/>
    <n v="3"/>
    <n v="1064"/>
    <n v="1.0219579999999999"/>
    <s v="East"/>
    <n v="310.1503759398496"/>
    <n v="67300"/>
    <n v="0.25618576322801673"/>
    <s v="Above Estimate"/>
  </r>
  <r>
    <d v="2012-10-19T00:00:00"/>
    <x v="3"/>
    <x v="6"/>
    <n v="465380"/>
    <n v="560000"/>
    <x v="0"/>
    <x v="0"/>
    <x v="0"/>
    <n v="3"/>
    <n v="949"/>
    <n v="1.0219579999999999"/>
    <s v="North"/>
    <n v="590.09483667017912"/>
    <n v="94620"/>
    <n v="0.20331771885341013"/>
    <s v="Above Estimate"/>
  </r>
  <r>
    <d v="2012-10-20T00:00:00"/>
    <x v="3"/>
    <x v="5"/>
    <n v="261900"/>
    <n v="376000"/>
    <x v="0"/>
    <x v="0"/>
    <x v="0"/>
    <n v="3"/>
    <n v="978"/>
    <n v="1.0219579999999999"/>
    <s v="South"/>
    <n v="384.45807770961147"/>
    <n v="114100"/>
    <n v="0.43566246659030167"/>
    <s v="Above Estimate"/>
  </r>
  <r>
    <d v="2012-10-21T00:00:00"/>
    <x v="3"/>
    <x v="6"/>
    <n v="381900"/>
    <n v="340000"/>
    <x v="0"/>
    <x v="0"/>
    <x v="0"/>
    <n v="3"/>
    <n v="905"/>
    <n v="1.0219579999999999"/>
    <s v="East"/>
    <n v="375.69060773480663"/>
    <n v="-41900"/>
    <n v="-0.10971458496988741"/>
    <s v="Below Estimate"/>
  </r>
  <r>
    <d v="2012-10-21T00:00:00"/>
    <x v="3"/>
    <x v="1"/>
    <n v="147900"/>
    <n v="77100"/>
    <x v="1"/>
    <x v="1"/>
    <x v="1"/>
    <n v="4"/>
    <n v="1377"/>
    <n v="1.0219579999999999"/>
    <s v="North"/>
    <n v="55.991285403050107"/>
    <n v="-70800"/>
    <n v="-0.47870182555780932"/>
    <s v="Below Estimate"/>
  </r>
  <r>
    <d v="2012-10-26T00:00:00"/>
    <x v="3"/>
    <x v="5"/>
    <n v="254000"/>
    <n v="335000"/>
    <x v="0"/>
    <x v="0"/>
    <x v="0"/>
    <n v="1"/>
    <n v="1002"/>
    <n v="1.0219579999999999"/>
    <s v="West"/>
    <n v="334.3313373253493"/>
    <n v="81000"/>
    <n v="0.31889763779527558"/>
    <s v="Above Estimate"/>
  </r>
  <r>
    <d v="2012-10-27T00:00:00"/>
    <x v="3"/>
    <x v="1"/>
    <n v="130190"/>
    <n v="18400"/>
    <x v="0"/>
    <x v="0"/>
    <x v="0"/>
    <n v="3"/>
    <n v="1024"/>
    <n v="1.0219579999999999"/>
    <s v="North"/>
    <n v="17.96875"/>
    <n v="-111790"/>
    <n v="-0.85866810046854603"/>
    <s v="Below Estimate"/>
  </r>
  <r>
    <d v="2012-10-27T00:00:00"/>
    <x v="3"/>
    <x v="5"/>
    <n v="258400"/>
    <n v="90000"/>
    <x v="0"/>
    <x v="0"/>
    <x v="0"/>
    <n v="1"/>
    <n v="1000"/>
    <n v="1.0219579999999999"/>
    <s v="East"/>
    <n v="90"/>
    <n v="-168400"/>
    <n v="-0.65170278637770895"/>
    <s v="Below Estimate"/>
  </r>
  <r>
    <d v="2012-10-29T00:00:00"/>
    <x v="3"/>
    <x v="6"/>
    <n v="373850"/>
    <n v="399000"/>
    <x v="0"/>
    <x v="0"/>
    <x v="0"/>
    <n v="2"/>
    <n v="933"/>
    <n v="1.0219579999999999"/>
    <s v="West"/>
    <n v="427.65273311897107"/>
    <n v="25150"/>
    <n v="6.7272970442690913E-2"/>
    <s v="Above Estimate"/>
  </r>
  <r>
    <d v="2012-10-29T00:00:00"/>
    <x v="3"/>
    <x v="0"/>
    <n v="123790"/>
    <n v="59000"/>
    <x v="0"/>
    <x v="0"/>
    <x v="0"/>
    <n v="3"/>
    <n v="915"/>
    <n v="1.0219579999999999"/>
    <s v="West"/>
    <n v="64.480874316939889"/>
    <n v="-64790"/>
    <n v="-0.52338638015994832"/>
    <s v="Below Estimate"/>
  </r>
  <r>
    <d v="2012-11-01T00:00:00"/>
    <x v="3"/>
    <x v="6"/>
    <n v="512290"/>
    <n v="525000"/>
    <x v="2"/>
    <x v="2"/>
    <x v="2"/>
    <n v="4"/>
    <n v="1889"/>
    <n v="1.0219579999999999"/>
    <s v="West"/>
    <n v="277.924827951297"/>
    <n v="12710"/>
    <n v="2.481016611684788E-2"/>
    <s v="Above Estimate"/>
  </r>
  <r>
    <d v="2012-11-01T00:00:00"/>
    <x v="3"/>
    <x v="5"/>
    <n v="214000"/>
    <n v="100000"/>
    <x v="0"/>
    <x v="0"/>
    <x v="0"/>
    <n v="3"/>
    <n v="948"/>
    <n v="1.0219579999999999"/>
    <s v="South"/>
    <n v="105.48523206751055"/>
    <n v="-114000"/>
    <n v="-0.53271028037383172"/>
    <s v="Below Estimate"/>
  </r>
  <r>
    <d v="2012-11-01T00:00:00"/>
    <x v="3"/>
    <x v="6"/>
    <n v="629820"/>
    <n v="848000"/>
    <x v="0"/>
    <x v="0"/>
    <x v="0"/>
    <n v="3"/>
    <n v="973"/>
    <n v="1.0219579999999999"/>
    <s v="East"/>
    <n v="871.53134635149024"/>
    <n v="218180"/>
    <n v="0.34641643644215808"/>
    <s v="Above Estimate"/>
  </r>
  <r>
    <d v="2012-11-02T00:00:00"/>
    <x v="3"/>
    <x v="1"/>
    <n v="204560"/>
    <n v="165000"/>
    <x v="1"/>
    <x v="1"/>
    <x v="1"/>
    <n v="4"/>
    <n v="1470"/>
    <n v="1.0219579999999999"/>
    <s v="West"/>
    <n v="112.24489795918367"/>
    <n v="-39560"/>
    <n v="-0.19339069221744232"/>
    <s v="Below Estimate"/>
  </r>
  <r>
    <d v="2012-11-04T00:00:00"/>
    <x v="3"/>
    <x v="2"/>
    <n v="585900"/>
    <n v="715000"/>
    <x v="0"/>
    <x v="0"/>
    <x v="0"/>
    <n v="1"/>
    <n v="1047"/>
    <n v="1.0219579999999999"/>
    <s v="South"/>
    <n v="682.90353390639928"/>
    <n v="129100"/>
    <n v="0.22034476873186551"/>
    <s v="Above Estimate"/>
  </r>
  <r>
    <d v="2012-11-08T00:00:00"/>
    <x v="3"/>
    <x v="2"/>
    <n v="351820"/>
    <n v="242500"/>
    <x v="0"/>
    <x v="0"/>
    <x v="0"/>
    <n v="1"/>
    <n v="986"/>
    <n v="1.0219579999999999"/>
    <s v="East"/>
    <n v="245.94320486815417"/>
    <n v="-109320"/>
    <n v="-0.31072707634585867"/>
    <s v="Below Estimate"/>
  </r>
  <r>
    <d v="2012-11-08T00:00:00"/>
    <x v="3"/>
    <x v="1"/>
    <n v="301040"/>
    <n v="220000"/>
    <x v="0"/>
    <x v="0"/>
    <x v="0"/>
    <n v="2"/>
    <n v="1028"/>
    <n v="1.0219579999999999"/>
    <s v="North"/>
    <n v="214.00778210116732"/>
    <n v="-81040"/>
    <n v="-0.26920010629816638"/>
    <s v="Below Estimate"/>
  </r>
  <r>
    <d v="2012-11-08T00:00:00"/>
    <x v="3"/>
    <x v="1"/>
    <n v="123570"/>
    <n v="161000"/>
    <x v="1"/>
    <x v="1"/>
    <x v="1"/>
    <n v="3"/>
    <n v="1346"/>
    <n v="1.0219579999999999"/>
    <s v="East"/>
    <n v="119.61367013372957"/>
    <n v="37430"/>
    <n v="0.3029052358986809"/>
    <s v="Above Estimate"/>
  </r>
  <r>
    <d v="2012-11-08T00:00:00"/>
    <x v="3"/>
    <x v="5"/>
    <n v="336500"/>
    <n v="470000"/>
    <x v="0"/>
    <x v="0"/>
    <x v="0"/>
    <n v="1"/>
    <n v="929"/>
    <n v="1.0219579999999999"/>
    <s v="West"/>
    <n v="505.92034445640473"/>
    <n v="133500"/>
    <n v="0.39673105497771172"/>
    <s v="Above Estimate"/>
  </r>
  <r>
    <d v="2012-11-09T00:00:00"/>
    <x v="3"/>
    <x v="0"/>
    <n v="91250"/>
    <n v="142900"/>
    <x v="0"/>
    <x v="0"/>
    <x v="0"/>
    <n v="3"/>
    <n v="1087"/>
    <n v="1.0219579999999999"/>
    <s v="East"/>
    <n v="131.46274149034039"/>
    <n v="51650"/>
    <n v="0.56602739726027396"/>
    <s v="Above Estimate"/>
  </r>
  <r>
    <d v="2012-11-10T00:00:00"/>
    <x v="3"/>
    <x v="0"/>
    <n v="96530"/>
    <n v="85000"/>
    <x v="0"/>
    <x v="0"/>
    <x v="0"/>
    <n v="3"/>
    <n v="1067"/>
    <n v="1.0219579999999999"/>
    <s v="North"/>
    <n v="79.662605435801311"/>
    <n v="-11530"/>
    <n v="-0.11944473220760385"/>
    <s v="Below Estimate"/>
  </r>
  <r>
    <d v="2012-11-12T00:00:00"/>
    <x v="3"/>
    <x v="2"/>
    <n v="282520"/>
    <n v="359900"/>
    <x v="0"/>
    <x v="0"/>
    <x v="0"/>
    <n v="2"/>
    <n v="1055"/>
    <n v="1.0219579999999999"/>
    <s v="South"/>
    <n v="341.13744075829385"/>
    <n v="77380"/>
    <n v="0.273892113832649"/>
    <s v="Above Estimate"/>
  </r>
  <r>
    <d v="2012-11-15T00:00:00"/>
    <x v="3"/>
    <x v="5"/>
    <n v="158000"/>
    <n v="190000"/>
    <x v="0"/>
    <x v="0"/>
    <x v="0"/>
    <n v="1"/>
    <n v="1007"/>
    <n v="1.0219579999999999"/>
    <s v="West"/>
    <n v="188.67924528301887"/>
    <n v="32000"/>
    <n v="0.20253164556962025"/>
    <s v="Above Estimate"/>
  </r>
  <r>
    <d v="2012-11-17T00:00:00"/>
    <x v="3"/>
    <x v="6"/>
    <n v="287470"/>
    <n v="330000"/>
    <x v="0"/>
    <x v="0"/>
    <x v="0"/>
    <n v="1"/>
    <n v="958"/>
    <n v="1.0219579999999999"/>
    <s v="West"/>
    <n v="344.4676409185804"/>
    <n v="42530"/>
    <n v="0.14794587261279438"/>
    <s v="Above Estimate"/>
  </r>
  <r>
    <d v="2012-11-18T00:00:00"/>
    <x v="3"/>
    <x v="1"/>
    <n v="175940"/>
    <n v="165000"/>
    <x v="1"/>
    <x v="1"/>
    <x v="1"/>
    <n v="3"/>
    <n v="1284"/>
    <n v="1.0219579999999999"/>
    <s v="West"/>
    <n v="128.50467289719626"/>
    <n v="-10940"/>
    <n v="-6.2180288734795953E-2"/>
    <s v="Below Estimate"/>
  </r>
  <r>
    <d v="2012-11-18T00:00:00"/>
    <x v="3"/>
    <x v="1"/>
    <n v="196660"/>
    <n v="125668"/>
    <x v="2"/>
    <x v="2"/>
    <x v="2"/>
    <n v="6"/>
    <n v="1852"/>
    <n v="1.0219579999999999"/>
    <s v="North"/>
    <n v="67.855291576673864"/>
    <n v="-70992"/>
    <n v="-0.36098850808501981"/>
    <s v="Below Estimate"/>
  </r>
  <r>
    <d v="2012-11-22T00:00:00"/>
    <x v="3"/>
    <x v="1"/>
    <n v="178870"/>
    <n v="15000"/>
    <x v="1"/>
    <x v="1"/>
    <x v="1"/>
    <n v="4"/>
    <n v="1398"/>
    <n v="1.0219579999999999"/>
    <s v="East"/>
    <n v="10.729613733905579"/>
    <n v="-163870"/>
    <n v="-0.91614021356292275"/>
    <s v="Below Estimate"/>
  </r>
  <r>
    <d v="2012-11-23T00:00:00"/>
    <x v="3"/>
    <x v="0"/>
    <n v="89510"/>
    <n v="106000"/>
    <x v="0"/>
    <x v="0"/>
    <x v="0"/>
    <n v="2"/>
    <n v="1093"/>
    <n v="1.0219579999999999"/>
    <s v="West"/>
    <n v="96.980786825251599"/>
    <n v="16490"/>
    <n v="0.18422522623170595"/>
    <s v="Above Estimate"/>
  </r>
  <r>
    <d v="2012-11-23T00:00:00"/>
    <x v="3"/>
    <x v="0"/>
    <n v="118560"/>
    <n v="84000"/>
    <x v="0"/>
    <x v="0"/>
    <x v="0"/>
    <n v="3"/>
    <n v="1097"/>
    <n v="1.0219579999999999"/>
    <s v="East"/>
    <n v="76.572470373746583"/>
    <n v="-34560"/>
    <n v="-0.291497975708502"/>
    <s v="Below Estimate"/>
  </r>
  <r>
    <d v="2012-11-23T00:00:00"/>
    <x v="3"/>
    <x v="5"/>
    <n v="206900"/>
    <n v="285000"/>
    <x v="0"/>
    <x v="0"/>
    <x v="0"/>
    <n v="1"/>
    <n v="1067"/>
    <n v="1.0219579999999999"/>
    <s v="West"/>
    <n v="267.10402999062791"/>
    <n v="78100"/>
    <n v="0.37747704204929916"/>
    <s v="Above Estimate"/>
  </r>
  <r>
    <d v="2012-11-24T00:00:00"/>
    <x v="3"/>
    <x v="2"/>
    <n v="384370"/>
    <n v="421500"/>
    <x v="0"/>
    <x v="0"/>
    <x v="0"/>
    <n v="3"/>
    <n v="1021"/>
    <n v="1.0219579999999999"/>
    <s v="North"/>
    <n v="412.83055827619978"/>
    <n v="37130"/>
    <n v="9.6599630564300029E-2"/>
    <s v="Above Estimate"/>
  </r>
  <r>
    <d v="2012-11-29T00:00:00"/>
    <x v="3"/>
    <x v="1"/>
    <n v="159720"/>
    <n v="205000"/>
    <x v="0"/>
    <x v="0"/>
    <x v="0"/>
    <n v="2"/>
    <n v="965"/>
    <n v="1.0219579999999999"/>
    <s v="South"/>
    <n v="212.43523316062175"/>
    <n v="45280"/>
    <n v="0.28349611820686199"/>
    <s v="Above Estimate"/>
  </r>
  <r>
    <d v="2012-11-30T00:00:00"/>
    <x v="3"/>
    <x v="5"/>
    <n v="158700"/>
    <n v="255000"/>
    <x v="0"/>
    <x v="0"/>
    <x v="0"/>
    <n v="2"/>
    <n v="960"/>
    <n v="1.0219579999999999"/>
    <s v="West"/>
    <n v="265.625"/>
    <n v="96300"/>
    <n v="0.6068052930056711"/>
    <s v="Above Estimate"/>
  </r>
  <r>
    <d v="2012-11-30T00:00:00"/>
    <x v="3"/>
    <x v="0"/>
    <n v="179980"/>
    <n v="175000"/>
    <x v="0"/>
    <x v="0"/>
    <x v="0"/>
    <n v="1"/>
    <n v="1079"/>
    <n v="1.0219579999999999"/>
    <s v="South"/>
    <n v="162.18721037998145"/>
    <n v="-4980"/>
    <n v="-2.7669741082342481E-2"/>
    <s v="Below Estimate"/>
  </r>
  <r>
    <d v="2012-12-01T00:00:00"/>
    <x v="3"/>
    <x v="2"/>
    <n v="361690"/>
    <n v="420000"/>
    <x v="0"/>
    <x v="0"/>
    <x v="0"/>
    <n v="2"/>
    <n v="1055"/>
    <n v="1.0219579999999999"/>
    <s v="East"/>
    <n v="398.10426540284362"/>
    <n v="58310"/>
    <n v="0.1612154054577124"/>
    <s v="Above Estimate"/>
  </r>
  <r>
    <d v="2012-12-01T00:00:00"/>
    <x v="3"/>
    <x v="6"/>
    <n v="470760"/>
    <n v="702500"/>
    <x v="0"/>
    <x v="0"/>
    <x v="0"/>
    <n v="2"/>
    <n v="1036"/>
    <n v="1.0219579999999999"/>
    <s v="East"/>
    <n v="678.08880308880305"/>
    <n v="231740"/>
    <n v="0.49226782224488064"/>
    <s v="Above Estimate"/>
  </r>
  <r>
    <d v="2012-12-01T00:00:00"/>
    <x v="3"/>
    <x v="1"/>
    <n v="146890"/>
    <n v="41000"/>
    <x v="0"/>
    <x v="0"/>
    <x v="0"/>
    <n v="1"/>
    <n v="1080"/>
    <n v="1.0219579999999999"/>
    <s v="South"/>
    <n v="37.962962962962962"/>
    <n v="-105890"/>
    <n v="-0.72087956974606848"/>
    <s v="Below Estimate"/>
  </r>
  <r>
    <d v="2012-12-02T00:00:00"/>
    <x v="3"/>
    <x v="1"/>
    <n v="178120"/>
    <n v="122000"/>
    <x v="1"/>
    <x v="1"/>
    <x v="1"/>
    <n v="4"/>
    <n v="1405"/>
    <n v="1.0219579999999999"/>
    <s v="South"/>
    <n v="86.832740213523138"/>
    <n v="-56120"/>
    <n v="-0.31506849315068491"/>
    <s v="Below Estimate"/>
  </r>
  <r>
    <d v="2012-12-02T00:00:00"/>
    <x v="3"/>
    <x v="1"/>
    <n v="127740"/>
    <n v="135000"/>
    <x v="0"/>
    <x v="0"/>
    <x v="0"/>
    <n v="1"/>
    <n v="1007"/>
    <n v="1.0219579999999999"/>
    <s v="North"/>
    <n v="134.06156901688183"/>
    <n v="7260"/>
    <n v="5.6834194457491778E-2"/>
    <s v="Above Estimate"/>
  </r>
  <r>
    <d v="2012-12-03T00:00:00"/>
    <x v="3"/>
    <x v="2"/>
    <n v="296170"/>
    <n v="250000"/>
    <x v="0"/>
    <x v="0"/>
    <x v="0"/>
    <n v="2"/>
    <n v="1079"/>
    <n v="1.0219579999999999"/>
    <s v="East"/>
    <n v="231.69601482854495"/>
    <n v="-46170"/>
    <n v="-0.15589019819698147"/>
    <s v="Below Estimate"/>
  </r>
  <r>
    <d v="2012-12-06T00:00:00"/>
    <x v="3"/>
    <x v="0"/>
    <n v="156280"/>
    <n v="73000"/>
    <x v="2"/>
    <x v="2"/>
    <x v="2"/>
    <n v="6"/>
    <n v="2141"/>
    <n v="1.0219579999999999"/>
    <s v="North"/>
    <n v="34.096216721158335"/>
    <n v="-83280"/>
    <n v="-0.53288968518044533"/>
    <s v="Below Estimate"/>
  </r>
  <r>
    <d v="2012-12-08T00:00:00"/>
    <x v="3"/>
    <x v="1"/>
    <n v="127470"/>
    <n v="49400"/>
    <x v="0"/>
    <x v="0"/>
    <x v="0"/>
    <n v="1"/>
    <n v="985"/>
    <n v="1.0219579999999999"/>
    <s v="West"/>
    <n v="50.152284263959388"/>
    <n v="-78070"/>
    <n v="-0.61245783321565861"/>
    <s v="Below Estimate"/>
  </r>
  <r>
    <d v="2012-12-09T00:00:00"/>
    <x v="3"/>
    <x v="1"/>
    <n v="128020"/>
    <n v="119900"/>
    <x v="0"/>
    <x v="0"/>
    <x v="0"/>
    <n v="1"/>
    <n v="943"/>
    <n v="1.0219579999999999"/>
    <s v="West"/>
    <n v="127.1474019088017"/>
    <n v="-8120"/>
    <n v="-6.3427589439150139E-2"/>
    <s v="Below Estimate"/>
  </r>
  <r>
    <d v="2012-12-10T00:00:00"/>
    <x v="3"/>
    <x v="0"/>
    <n v="184290"/>
    <n v="110750"/>
    <x v="2"/>
    <x v="2"/>
    <x v="2"/>
    <n v="5"/>
    <n v="2194"/>
    <n v="1.0219579999999999"/>
    <s v="North"/>
    <n v="50.478577939835915"/>
    <n v="-73540"/>
    <n v="-0.39904498344999728"/>
    <s v="Below Estimate"/>
  </r>
  <r>
    <d v="2012-12-10T00:00:00"/>
    <x v="3"/>
    <x v="2"/>
    <n v="206500"/>
    <n v="142000"/>
    <x v="0"/>
    <x v="0"/>
    <x v="0"/>
    <n v="3"/>
    <n v="924"/>
    <n v="1.0219579999999999"/>
    <s v="West"/>
    <n v="153.67965367965368"/>
    <n v="-64500"/>
    <n v="-0.31234866828087166"/>
    <s v="Below Estimate"/>
  </r>
  <r>
    <d v="2012-12-13T00:00:00"/>
    <x v="3"/>
    <x v="6"/>
    <n v="301480"/>
    <n v="281000"/>
    <x v="0"/>
    <x v="0"/>
    <x v="0"/>
    <n v="1"/>
    <n v="910"/>
    <n v="1.0219579999999999"/>
    <s v="West"/>
    <n v="308.79120879120882"/>
    <n v="-20480"/>
    <n v="-6.7931537747114232E-2"/>
    <s v="Below Estimate"/>
  </r>
  <r>
    <d v="2012-12-14T00:00:00"/>
    <x v="3"/>
    <x v="1"/>
    <n v="108260"/>
    <n v="75000"/>
    <x v="0"/>
    <x v="0"/>
    <x v="0"/>
    <n v="2"/>
    <n v="926"/>
    <n v="1.0219579999999999"/>
    <s v="East"/>
    <n v="80.993520518358537"/>
    <n v="-33260"/>
    <n v="-0.30722335119157584"/>
    <s v="Below Estimate"/>
  </r>
  <r>
    <d v="2012-12-14T00:00:00"/>
    <x v="3"/>
    <x v="1"/>
    <n v="225680"/>
    <n v="135000"/>
    <x v="1"/>
    <x v="1"/>
    <x v="1"/>
    <n v="2"/>
    <n v="1359"/>
    <n v="1.0219579999999999"/>
    <s v="South"/>
    <n v="99.337748344370866"/>
    <n v="-90680"/>
    <n v="-0.40180786954980502"/>
    <s v="Below Estimate"/>
  </r>
  <r>
    <d v="2012-12-14T00:00:00"/>
    <x v="3"/>
    <x v="5"/>
    <n v="208100"/>
    <n v="312500"/>
    <x v="0"/>
    <x v="0"/>
    <x v="0"/>
    <n v="3"/>
    <n v="1002"/>
    <n v="1.0219579999999999"/>
    <s v="South"/>
    <n v="311.87624750499003"/>
    <n v="104400"/>
    <n v="0.50168188370975497"/>
    <s v="Above Estimate"/>
  </r>
  <r>
    <d v="2012-12-15T00:00:00"/>
    <x v="3"/>
    <x v="1"/>
    <n v="160000"/>
    <n v="101000"/>
    <x v="1"/>
    <x v="1"/>
    <x v="1"/>
    <n v="4"/>
    <n v="1382"/>
    <n v="1.0219579999999999"/>
    <s v="West"/>
    <n v="73.082489146164974"/>
    <n v="-59000"/>
    <n v="-0.36875000000000002"/>
    <s v="Below Estimate"/>
  </r>
  <r>
    <d v="2012-12-15T00:00:00"/>
    <x v="3"/>
    <x v="5"/>
    <n v="292700"/>
    <n v="292500"/>
    <x v="0"/>
    <x v="0"/>
    <x v="0"/>
    <n v="2"/>
    <n v="910"/>
    <n v="1.0219579999999999"/>
    <s v="East"/>
    <n v="321.42857142857144"/>
    <n v="-200"/>
    <n v="-6.8329347454731807E-4"/>
    <s v="Below Estimate"/>
  </r>
  <r>
    <d v="2012-12-15T00:00:00"/>
    <x v="3"/>
    <x v="6"/>
    <n v="497160"/>
    <n v="569000"/>
    <x v="0"/>
    <x v="0"/>
    <x v="0"/>
    <n v="3"/>
    <n v="992"/>
    <n v="1.0219579999999999"/>
    <s v="East"/>
    <n v="573.58870967741939"/>
    <n v="71840"/>
    <n v="0.1445007643414595"/>
    <s v="Above Estimate"/>
  </r>
  <r>
    <d v="2012-12-15T00:00:00"/>
    <x v="3"/>
    <x v="0"/>
    <n v="103750"/>
    <n v="13451"/>
    <x v="2"/>
    <x v="2"/>
    <x v="2"/>
    <n v="6"/>
    <n v="2000"/>
    <n v="1.0219579999999999"/>
    <s v="West"/>
    <n v="6.7255000000000003"/>
    <n v="-90299"/>
    <n v="-0.8703518072289157"/>
    <s v="Below Estimate"/>
  </r>
  <r>
    <d v="2012-12-15T00:00:00"/>
    <x v="3"/>
    <x v="6"/>
    <n v="411300"/>
    <n v="577500"/>
    <x v="0"/>
    <x v="0"/>
    <x v="0"/>
    <n v="1"/>
    <n v="974"/>
    <n v="1.0219579999999999"/>
    <s v="East"/>
    <n v="592.91581108829564"/>
    <n v="166200"/>
    <n v="0.40408460977388766"/>
    <s v="Above Estimate"/>
  </r>
  <r>
    <d v="2012-12-16T00:00:00"/>
    <x v="3"/>
    <x v="1"/>
    <n v="150640"/>
    <n v="165000"/>
    <x v="0"/>
    <x v="0"/>
    <x v="0"/>
    <n v="1"/>
    <n v="946"/>
    <n v="1.0219579999999999"/>
    <s v="South"/>
    <n v="174.41860465116278"/>
    <n v="14360"/>
    <n v="9.532660647902283E-2"/>
    <s v="Above Estimate"/>
  </r>
  <r>
    <d v="2012-12-17T00:00:00"/>
    <x v="3"/>
    <x v="6"/>
    <n v="392090"/>
    <n v="270000"/>
    <x v="1"/>
    <x v="1"/>
    <x v="1"/>
    <n v="3"/>
    <n v="1368"/>
    <n v="1.0219579999999999"/>
    <s v="South"/>
    <n v="197.36842105263159"/>
    <n v="-122090"/>
    <n v="-0.31138259073171975"/>
    <s v="Below Estimate"/>
  </r>
  <r>
    <d v="2012-12-17T00:00:00"/>
    <x v="3"/>
    <x v="6"/>
    <n v="441400"/>
    <n v="200000"/>
    <x v="1"/>
    <x v="1"/>
    <x v="1"/>
    <n v="2"/>
    <n v="1406"/>
    <n v="1.0219579999999999"/>
    <s v="East"/>
    <n v="142.24751066856331"/>
    <n v="-241400"/>
    <n v="-0.54689623923878572"/>
    <s v="Below Estimate"/>
  </r>
  <r>
    <d v="2012-12-20T00:00:00"/>
    <x v="3"/>
    <x v="1"/>
    <n v="176640"/>
    <n v="76000"/>
    <x v="2"/>
    <x v="2"/>
    <x v="2"/>
    <n v="4"/>
    <n v="2189"/>
    <n v="1.0219579999999999"/>
    <s v="East"/>
    <n v="34.719049794426681"/>
    <n v="-100640"/>
    <n v="-0.56974637681159424"/>
    <s v="Below Estimate"/>
  </r>
  <r>
    <d v="2012-12-20T00:00:00"/>
    <x v="3"/>
    <x v="1"/>
    <n v="175660"/>
    <n v="68750"/>
    <x v="2"/>
    <x v="2"/>
    <x v="2"/>
    <n v="6"/>
    <n v="2075"/>
    <n v="1.0219579999999999"/>
    <s v="North"/>
    <n v="33.132530120481931"/>
    <n v="-106910"/>
    <n v="-0.60861892291927588"/>
    <s v="Below Estimate"/>
  </r>
  <r>
    <d v="2012-12-20T00:00:00"/>
    <x v="3"/>
    <x v="1"/>
    <n v="145160"/>
    <n v="161000"/>
    <x v="2"/>
    <x v="2"/>
    <x v="2"/>
    <n v="5"/>
    <n v="2143"/>
    <n v="1.0219579999999999"/>
    <s v="East"/>
    <n v="75.128324778348116"/>
    <n v="15840"/>
    <n v="0.10912096996417746"/>
    <s v="Above Estimate"/>
  </r>
  <r>
    <d v="2012-12-20T00:00:00"/>
    <x v="3"/>
    <x v="6"/>
    <n v="875000"/>
    <n v="750000"/>
    <x v="0"/>
    <x v="0"/>
    <x v="0"/>
    <n v="1"/>
    <n v="956"/>
    <n v="1.0219579999999999"/>
    <s v="East"/>
    <n v="784.51882845188288"/>
    <n v="-125000"/>
    <n v="-0.14285714285714285"/>
    <s v="Below Estimate"/>
  </r>
  <r>
    <d v="2012-12-20T00:00:00"/>
    <x v="3"/>
    <x v="1"/>
    <n v="125770"/>
    <n v="45000"/>
    <x v="1"/>
    <x v="1"/>
    <x v="1"/>
    <n v="2"/>
    <n v="1370"/>
    <n v="1.0219579999999999"/>
    <s v="East"/>
    <n v="32.846715328467155"/>
    <n v="-80770"/>
    <n v="-0.64220402321698333"/>
    <s v="Below Estimate"/>
  </r>
  <r>
    <d v="2012-12-20T00:00:00"/>
    <x v="3"/>
    <x v="0"/>
    <n v="126030"/>
    <n v="131000"/>
    <x v="0"/>
    <x v="0"/>
    <x v="0"/>
    <n v="2"/>
    <n v="1095"/>
    <n v="1.0219579999999999"/>
    <s v="East"/>
    <n v="119.63470319634703"/>
    <n v="4970"/>
    <n v="3.9435055145600251E-2"/>
    <s v="Above Estimate"/>
  </r>
  <r>
    <d v="2012-12-20T00:00:00"/>
    <x v="3"/>
    <x v="1"/>
    <n v="180920"/>
    <n v="90000"/>
    <x v="1"/>
    <x v="1"/>
    <x v="1"/>
    <n v="4"/>
    <n v="1294"/>
    <n v="1.0219579999999999"/>
    <s v="East"/>
    <n v="69.551777434312214"/>
    <n v="-90920"/>
    <n v="-0.50254256024762323"/>
    <s v="Below Estimate"/>
  </r>
  <r>
    <d v="2012-12-20T00:00:00"/>
    <x v="3"/>
    <x v="0"/>
    <n v="98840"/>
    <n v="75000"/>
    <x v="1"/>
    <x v="1"/>
    <x v="1"/>
    <n v="3"/>
    <n v="1259"/>
    <n v="1.0219579999999999"/>
    <s v="West"/>
    <n v="59.571088165210483"/>
    <n v="-23840"/>
    <n v="-0.24119789558883042"/>
    <s v="Below Estimate"/>
  </r>
  <r>
    <d v="2012-12-22T00:00:00"/>
    <x v="3"/>
    <x v="1"/>
    <n v="130410"/>
    <n v="129000"/>
    <x v="0"/>
    <x v="0"/>
    <x v="0"/>
    <n v="1"/>
    <n v="1045"/>
    <n v="1.0219579999999999"/>
    <s v="West"/>
    <n v="123.44497607655502"/>
    <n v="-1410"/>
    <n v="-1.0812054290315161E-2"/>
    <s v="Below Estimate"/>
  </r>
  <r>
    <d v="2012-12-22T00:00:00"/>
    <x v="3"/>
    <x v="2"/>
    <n v="292180"/>
    <n v="300000"/>
    <x v="1"/>
    <x v="1"/>
    <x v="1"/>
    <n v="3"/>
    <n v="1312"/>
    <n v="1.0219579999999999"/>
    <s v="South"/>
    <n v="228.65853658536585"/>
    <n v="7820"/>
    <n v="2.6764323362310903E-2"/>
    <s v="Above Estimate"/>
  </r>
  <r>
    <d v="2012-12-22T00:00:00"/>
    <x v="3"/>
    <x v="6"/>
    <n v="303530"/>
    <n v="310000"/>
    <x v="0"/>
    <x v="0"/>
    <x v="0"/>
    <n v="1"/>
    <n v="1059"/>
    <n v="1.0219579999999999"/>
    <s v="North"/>
    <n v="292.72898961284233"/>
    <n v="6470"/>
    <n v="2.1315850163081081E-2"/>
    <s v="Above Estimate"/>
  </r>
  <r>
    <d v="2012-12-23T00:00:00"/>
    <x v="3"/>
    <x v="1"/>
    <n v="202080"/>
    <n v="185000"/>
    <x v="1"/>
    <x v="1"/>
    <x v="1"/>
    <n v="4"/>
    <n v="1221"/>
    <n v="1.0219579999999999"/>
    <s v="West"/>
    <n v="151.5151515151515"/>
    <n v="-17080"/>
    <n v="-8.452098178939034E-2"/>
    <s v="Below Estimate"/>
  </r>
  <r>
    <d v="2012-12-27T00:00:00"/>
    <x v="3"/>
    <x v="5"/>
    <n v="283700"/>
    <n v="365000"/>
    <x v="2"/>
    <x v="2"/>
    <x v="2"/>
    <n v="6"/>
    <n v="2009"/>
    <n v="1.0219579999999999"/>
    <s v="North"/>
    <n v="181.68242906918866"/>
    <n v="81300"/>
    <n v="0.28657032076136763"/>
    <s v="Above Estimate"/>
  </r>
  <r>
    <d v="2012-12-28T00:00:00"/>
    <x v="3"/>
    <x v="6"/>
    <n v="343100"/>
    <n v="348050"/>
    <x v="0"/>
    <x v="0"/>
    <x v="0"/>
    <n v="3"/>
    <n v="1005"/>
    <n v="1.0219579999999999"/>
    <s v="South"/>
    <n v="346.31840796019901"/>
    <n v="4950"/>
    <n v="1.44272806761877E-2"/>
    <s v="Above Estimate"/>
  </r>
  <r>
    <d v="2012-12-28T00:00:00"/>
    <x v="3"/>
    <x v="0"/>
    <n v="103500"/>
    <n v="97500"/>
    <x v="0"/>
    <x v="0"/>
    <x v="0"/>
    <n v="2"/>
    <n v="970"/>
    <n v="1.0219579999999999"/>
    <s v="North"/>
    <n v="100.51546391752578"/>
    <n v="-6000"/>
    <n v="-5.7971014492753624E-2"/>
    <s v="Below Estimate"/>
  </r>
  <r>
    <d v="2012-12-30T00:00:00"/>
    <x v="3"/>
    <x v="1"/>
    <n v="95460"/>
    <n v="50000"/>
    <x v="0"/>
    <x v="0"/>
    <x v="0"/>
    <n v="1"/>
    <n v="1002"/>
    <n v="1.0219579999999999"/>
    <s v="West"/>
    <n v="49.900199600798402"/>
    <n v="-45460"/>
    <n v="-0.4762204064529646"/>
    <s v="Below Estimate"/>
  </r>
  <r>
    <d v="2013-01-03T00:00:00"/>
    <x v="4"/>
    <x v="1"/>
    <n v="209530"/>
    <n v="121000"/>
    <x v="2"/>
    <x v="2"/>
    <x v="2"/>
    <n v="6"/>
    <n v="2047"/>
    <n v="1.0203329999999999"/>
    <s v="East"/>
    <n v="59.110893991206645"/>
    <n v="-88530"/>
    <n v="-0.42251706199589556"/>
    <s v="Below Estimate"/>
  </r>
  <r>
    <d v="2013-01-03T00:00:00"/>
    <x v="4"/>
    <x v="5"/>
    <n v="267300"/>
    <n v="345000"/>
    <x v="0"/>
    <x v="0"/>
    <x v="0"/>
    <n v="2"/>
    <n v="1085"/>
    <n v="1.0203329999999999"/>
    <s v="West"/>
    <n v="317.97235023041475"/>
    <n v="77700"/>
    <n v="0.29068462401795736"/>
    <s v="Above Estimate"/>
  </r>
  <r>
    <d v="2013-01-05T00:00:00"/>
    <x v="4"/>
    <x v="5"/>
    <n v="165300"/>
    <n v="250000"/>
    <x v="0"/>
    <x v="0"/>
    <x v="0"/>
    <n v="2"/>
    <n v="948"/>
    <n v="1.0203329999999999"/>
    <s v="West"/>
    <n v="263.71308016877634"/>
    <n v="84700"/>
    <n v="0.5124016938898972"/>
    <s v="Above Estimate"/>
  </r>
  <r>
    <d v="2013-01-05T00:00:00"/>
    <x v="4"/>
    <x v="5"/>
    <n v="212900"/>
    <n v="279900"/>
    <x v="0"/>
    <x v="0"/>
    <x v="0"/>
    <n v="2"/>
    <n v="900"/>
    <n v="1.0203329999999999"/>
    <s v="North"/>
    <n v="311"/>
    <n v="67000"/>
    <n v="0.31470173790511979"/>
    <s v="Above Estimate"/>
  </r>
  <r>
    <d v="2013-01-06T00:00:00"/>
    <x v="4"/>
    <x v="1"/>
    <n v="219410"/>
    <n v="91500"/>
    <x v="1"/>
    <x v="1"/>
    <x v="1"/>
    <n v="3"/>
    <n v="1208"/>
    <n v="1.0203329999999999"/>
    <s v="West"/>
    <n v="75.745033112582774"/>
    <n v="-127910"/>
    <n v="-0.58297251720523224"/>
    <s v="Below Estimate"/>
  </r>
  <r>
    <d v="2013-01-11T00:00:00"/>
    <x v="4"/>
    <x v="0"/>
    <n v="153760"/>
    <n v="44900"/>
    <x v="2"/>
    <x v="2"/>
    <x v="2"/>
    <n v="5"/>
    <n v="2125"/>
    <n v="1.0203329999999999"/>
    <s v="West"/>
    <n v="21.129411764705882"/>
    <n v="-108860"/>
    <n v="-0.7079864724245577"/>
    <s v="Below Estimate"/>
  </r>
  <r>
    <d v="2013-01-18T00:00:00"/>
    <x v="4"/>
    <x v="5"/>
    <n v="256300"/>
    <n v="247500"/>
    <x v="0"/>
    <x v="0"/>
    <x v="0"/>
    <n v="3"/>
    <n v="1049"/>
    <n v="1.0203329999999999"/>
    <s v="North"/>
    <n v="235.93898951382269"/>
    <n v="-8800"/>
    <n v="-3.4334763948497854E-2"/>
    <s v="Below Estimate"/>
  </r>
  <r>
    <d v="2013-01-19T00:00:00"/>
    <x v="4"/>
    <x v="5"/>
    <n v="187400"/>
    <n v="3000"/>
    <x v="0"/>
    <x v="0"/>
    <x v="0"/>
    <n v="3"/>
    <n v="989"/>
    <n v="1.0203329999999999"/>
    <s v="South"/>
    <n v="3.0333670374115269"/>
    <n v="-184400"/>
    <n v="-0.98399146211312705"/>
    <s v="Below Estimate"/>
  </r>
  <r>
    <d v="2013-01-20T00:00:00"/>
    <x v="4"/>
    <x v="0"/>
    <n v="125750"/>
    <n v="8500"/>
    <x v="2"/>
    <x v="2"/>
    <x v="2"/>
    <n v="4"/>
    <n v="1970"/>
    <n v="1.0203329999999999"/>
    <s v="East"/>
    <n v="4.3147208121827409"/>
    <n v="-117250"/>
    <n v="-0.93240556660039764"/>
    <s v="Below Estimate"/>
  </r>
  <r>
    <d v="2013-01-24T00:00:00"/>
    <x v="4"/>
    <x v="5"/>
    <n v="307100"/>
    <n v="480000"/>
    <x v="0"/>
    <x v="0"/>
    <x v="0"/>
    <n v="2"/>
    <n v="989"/>
    <n v="1.0203329999999999"/>
    <s v="East"/>
    <n v="485.33872598584429"/>
    <n v="172900"/>
    <n v="0.56300879192445452"/>
    <s v="Above Estimate"/>
  </r>
  <r>
    <d v="2013-01-25T00:00:00"/>
    <x v="4"/>
    <x v="2"/>
    <n v="224210"/>
    <n v="236700"/>
    <x v="0"/>
    <x v="0"/>
    <x v="0"/>
    <n v="1"/>
    <n v="962"/>
    <n v="1.0203329999999999"/>
    <s v="West"/>
    <n v="246.04989604989606"/>
    <n v="12490"/>
    <n v="5.5706703536862766E-2"/>
    <s v="Above Estimate"/>
  </r>
  <r>
    <d v="2013-01-25T00:00:00"/>
    <x v="4"/>
    <x v="1"/>
    <n v="188620"/>
    <n v="52000"/>
    <x v="2"/>
    <x v="2"/>
    <x v="2"/>
    <n v="5"/>
    <n v="1895"/>
    <n v="1.0203329999999999"/>
    <s v="East"/>
    <n v="27.440633245382585"/>
    <n v="-136620"/>
    <n v="-0.72431343441840734"/>
    <s v="Below Estimate"/>
  </r>
  <r>
    <d v="2013-01-26T00:00:00"/>
    <x v="4"/>
    <x v="5"/>
    <n v="192800"/>
    <n v="217000"/>
    <x v="0"/>
    <x v="0"/>
    <x v="0"/>
    <n v="2"/>
    <n v="1032"/>
    <n v="1.0203329999999999"/>
    <s v="West"/>
    <n v="210.27131782945736"/>
    <n v="24200"/>
    <n v="0.12551867219917012"/>
    <s v="Above Estimate"/>
  </r>
  <r>
    <d v="2013-01-26T00:00:00"/>
    <x v="4"/>
    <x v="0"/>
    <n v="179610"/>
    <n v="215000"/>
    <x v="0"/>
    <x v="0"/>
    <x v="0"/>
    <n v="2"/>
    <n v="1025"/>
    <n v="1.0203329999999999"/>
    <s v="South"/>
    <n v="209.7560975609756"/>
    <n v="35390"/>
    <n v="0.19703802683592228"/>
    <s v="Above Estimate"/>
  </r>
  <r>
    <d v="2013-01-26T00:00:00"/>
    <x v="4"/>
    <x v="0"/>
    <n v="176610"/>
    <n v="152000"/>
    <x v="0"/>
    <x v="0"/>
    <x v="0"/>
    <n v="2"/>
    <n v="1052"/>
    <n v="1.0203329999999999"/>
    <s v="East"/>
    <n v="144.48669201520912"/>
    <n v="-24610"/>
    <n v="-0.13934658286620236"/>
    <s v="Below Estimate"/>
  </r>
  <r>
    <d v="2013-01-27T00:00:00"/>
    <x v="4"/>
    <x v="0"/>
    <n v="168870"/>
    <n v="18500"/>
    <x v="2"/>
    <x v="2"/>
    <x v="2"/>
    <n v="6"/>
    <n v="2044"/>
    <n v="1.0203329999999999"/>
    <s v="West"/>
    <n v="9.0508806262230923"/>
    <n v="-150370"/>
    <n v="-0.89044827382009828"/>
    <s v="Below Estimate"/>
  </r>
  <r>
    <d v="2013-01-28T00:00:00"/>
    <x v="4"/>
    <x v="0"/>
    <n v="116220"/>
    <n v="106500"/>
    <x v="0"/>
    <x v="0"/>
    <x v="0"/>
    <n v="2"/>
    <n v="919"/>
    <n v="1.0203329999999999"/>
    <s v="East"/>
    <n v="115.88683351468988"/>
    <n v="-9720"/>
    <n v="-8.3634486319050072E-2"/>
    <s v="Below Estimate"/>
  </r>
  <r>
    <d v="2013-01-31T00:00:00"/>
    <x v="4"/>
    <x v="1"/>
    <n v="175020"/>
    <n v="145000"/>
    <x v="2"/>
    <x v="2"/>
    <x v="2"/>
    <n v="4"/>
    <n v="2082"/>
    <n v="1.0203329999999999"/>
    <s v="South"/>
    <n v="69.644572526416908"/>
    <n v="-30020"/>
    <n v="-0.1715232544852017"/>
    <s v="Below Estimate"/>
  </r>
  <r>
    <d v="2013-01-31T00:00:00"/>
    <x v="4"/>
    <x v="2"/>
    <n v="310800"/>
    <n v="360000"/>
    <x v="0"/>
    <x v="0"/>
    <x v="0"/>
    <n v="1"/>
    <n v="1051"/>
    <n v="1.0203329999999999"/>
    <s v="South"/>
    <n v="342.53092293054232"/>
    <n v="49200"/>
    <n v="0.15830115830115829"/>
    <s v="Above Estimate"/>
  </r>
  <r>
    <d v="2013-02-01T00:00:00"/>
    <x v="4"/>
    <x v="0"/>
    <n v="107880"/>
    <n v="26300"/>
    <x v="1"/>
    <x v="1"/>
    <x v="1"/>
    <n v="3"/>
    <n v="1495"/>
    <n v="1.0203329999999999"/>
    <s v="North"/>
    <n v="17.591973244147159"/>
    <n v="-81580"/>
    <n v="-0.75621060437523169"/>
    <s v="Below Estimate"/>
  </r>
  <r>
    <d v="2013-02-01T00:00:00"/>
    <x v="4"/>
    <x v="0"/>
    <n v="131170"/>
    <n v="115000"/>
    <x v="0"/>
    <x v="0"/>
    <x v="0"/>
    <n v="2"/>
    <n v="1088"/>
    <n v="1.0203329999999999"/>
    <s v="West"/>
    <n v="105.69852941176471"/>
    <n v="-16170"/>
    <n v="-0.12327513913242358"/>
    <s v="Below Estimate"/>
  </r>
  <r>
    <d v="2013-02-01T00:00:00"/>
    <x v="4"/>
    <x v="0"/>
    <n v="126130"/>
    <n v="143000"/>
    <x v="0"/>
    <x v="0"/>
    <x v="0"/>
    <n v="2"/>
    <n v="966"/>
    <n v="1.0203329999999999"/>
    <s v="North"/>
    <n v="148.03312629399585"/>
    <n v="16870"/>
    <n v="0.13375089193689052"/>
    <s v="Above Estimate"/>
  </r>
  <r>
    <d v="2013-02-01T00:00:00"/>
    <x v="4"/>
    <x v="5"/>
    <n v="154100"/>
    <n v="225000"/>
    <x v="0"/>
    <x v="0"/>
    <x v="0"/>
    <n v="1"/>
    <n v="1042"/>
    <n v="1.0203329999999999"/>
    <s v="East"/>
    <n v="215.93090211132437"/>
    <n v="70900"/>
    <n v="0.46009085009733941"/>
    <s v="Above Estimate"/>
  </r>
  <r>
    <d v="2013-02-07T00:00:00"/>
    <x v="4"/>
    <x v="2"/>
    <n v="341600"/>
    <n v="235000"/>
    <x v="1"/>
    <x v="1"/>
    <x v="1"/>
    <n v="2"/>
    <n v="1338"/>
    <n v="1.0203329999999999"/>
    <s v="South"/>
    <n v="175.63527653213751"/>
    <n v="-106600"/>
    <n v="-0.3120608899297424"/>
    <s v="Below Estimate"/>
  </r>
  <r>
    <d v="2013-02-07T00:00:00"/>
    <x v="4"/>
    <x v="2"/>
    <n v="240870"/>
    <n v="15000"/>
    <x v="1"/>
    <x v="1"/>
    <x v="1"/>
    <n v="4"/>
    <n v="1485"/>
    <n v="1.0203329999999999"/>
    <s v="North"/>
    <n v="10.1010101010101"/>
    <n v="-225870"/>
    <n v="-0.9377257441773571"/>
    <s v="Below Estimate"/>
  </r>
  <r>
    <d v="2013-02-07T00:00:00"/>
    <x v="4"/>
    <x v="2"/>
    <n v="237090"/>
    <n v="225000"/>
    <x v="1"/>
    <x v="1"/>
    <x v="1"/>
    <n v="3"/>
    <n v="1255"/>
    <n v="1.0203329999999999"/>
    <s v="North"/>
    <n v="179.28286852589642"/>
    <n v="-12090"/>
    <n v="-5.0993293685942048E-2"/>
    <s v="Below Estimate"/>
  </r>
  <r>
    <d v="2013-02-07T00:00:00"/>
    <x v="4"/>
    <x v="2"/>
    <n v="258440"/>
    <n v="345000"/>
    <x v="0"/>
    <x v="0"/>
    <x v="0"/>
    <n v="2"/>
    <n v="1042"/>
    <n v="1.0203329999999999"/>
    <s v="North"/>
    <n v="331.09404990403073"/>
    <n v="86560"/>
    <n v="0.33493267296084195"/>
    <s v="Above Estimate"/>
  </r>
  <r>
    <d v="2013-02-10T00:00:00"/>
    <x v="4"/>
    <x v="5"/>
    <n v="248700"/>
    <n v="419000"/>
    <x v="0"/>
    <x v="0"/>
    <x v="0"/>
    <n v="3"/>
    <n v="994"/>
    <n v="1.0203329999999999"/>
    <s v="East"/>
    <n v="421.52917505030183"/>
    <n v="170300"/>
    <n v="0.6847607559308404"/>
    <s v="Above Estimate"/>
  </r>
  <r>
    <d v="2013-02-15T00:00:00"/>
    <x v="4"/>
    <x v="5"/>
    <n v="181700"/>
    <n v="216500"/>
    <x v="0"/>
    <x v="0"/>
    <x v="0"/>
    <n v="3"/>
    <n v="969"/>
    <n v="1.0203329999999999"/>
    <s v="North"/>
    <n v="223.42621259029929"/>
    <n v="34800"/>
    <n v="0.1915244909190974"/>
    <s v="Above Estimate"/>
  </r>
  <r>
    <d v="2013-02-17T00:00:00"/>
    <x v="4"/>
    <x v="1"/>
    <n v="160200"/>
    <n v="115000"/>
    <x v="1"/>
    <x v="1"/>
    <x v="1"/>
    <n v="3"/>
    <n v="1475"/>
    <n v="1.0203329999999999"/>
    <s v="West"/>
    <n v="77.966101694915253"/>
    <n v="-45200"/>
    <n v="-0.28214731585518105"/>
    <s v="Below Estimate"/>
  </r>
  <r>
    <d v="2013-02-18T00:00:00"/>
    <x v="4"/>
    <x v="2"/>
    <n v="314720"/>
    <n v="310000"/>
    <x v="0"/>
    <x v="0"/>
    <x v="0"/>
    <n v="1"/>
    <n v="951"/>
    <n v="1.0203329999999999"/>
    <s v="North"/>
    <n v="325.97266035751841"/>
    <n v="-4720"/>
    <n v="-1.4997458057956279E-2"/>
    <s v="Below Estimate"/>
  </r>
  <r>
    <d v="2013-02-22T00:00:00"/>
    <x v="4"/>
    <x v="0"/>
    <n v="127650"/>
    <n v="31077"/>
    <x v="0"/>
    <x v="0"/>
    <x v="0"/>
    <n v="3"/>
    <n v="965"/>
    <n v="1.0203329999999999"/>
    <s v="South"/>
    <n v="32.204145077720206"/>
    <n v="-96573"/>
    <n v="-0.75654524089306696"/>
    <s v="Below Estimate"/>
  </r>
  <r>
    <d v="2013-02-22T00:00:00"/>
    <x v="4"/>
    <x v="0"/>
    <n v="97810"/>
    <n v="45500"/>
    <x v="0"/>
    <x v="0"/>
    <x v="0"/>
    <n v="1"/>
    <n v="983"/>
    <n v="1.0203329999999999"/>
    <s v="North"/>
    <n v="46.286876907426247"/>
    <n v="-52310"/>
    <n v="-0.53481239137102543"/>
    <s v="Below Estimate"/>
  </r>
  <r>
    <d v="2013-02-22T00:00:00"/>
    <x v="4"/>
    <x v="1"/>
    <n v="193810"/>
    <n v="250000"/>
    <x v="1"/>
    <x v="1"/>
    <x v="1"/>
    <n v="4"/>
    <n v="1424"/>
    <n v="1.0203329999999999"/>
    <s v="North"/>
    <n v="175.56179775280899"/>
    <n v="56190"/>
    <n v="0.28992312058201331"/>
    <s v="Above Estimate"/>
  </r>
  <r>
    <d v="2013-02-22T00:00:00"/>
    <x v="4"/>
    <x v="1"/>
    <n v="225370"/>
    <n v="112000"/>
    <x v="2"/>
    <x v="2"/>
    <x v="2"/>
    <n v="5"/>
    <n v="1825"/>
    <n v="1.0203329999999999"/>
    <s v="North"/>
    <n v="61.369863013698627"/>
    <n v="-113370"/>
    <n v="-0.50303944624395436"/>
    <s v="Below Estimate"/>
  </r>
  <r>
    <d v="2013-02-24T00:00:00"/>
    <x v="4"/>
    <x v="2"/>
    <n v="472710"/>
    <n v="601000"/>
    <x v="0"/>
    <x v="0"/>
    <x v="0"/>
    <n v="1"/>
    <n v="1047"/>
    <n v="1.0203329999999999"/>
    <s v="South"/>
    <n v="574.02101241642788"/>
    <n v="128290"/>
    <n v="0.27139260857608261"/>
    <s v="Above Estimate"/>
  </r>
  <r>
    <d v="2013-02-24T00:00:00"/>
    <x v="4"/>
    <x v="0"/>
    <n v="135390"/>
    <n v="145000"/>
    <x v="0"/>
    <x v="0"/>
    <x v="0"/>
    <n v="3"/>
    <n v="1038"/>
    <n v="1.0203329999999999"/>
    <s v="South"/>
    <n v="139.6917148362235"/>
    <n v="9610"/>
    <n v="7.0980131472043725E-2"/>
    <s v="Above Estimate"/>
  </r>
  <r>
    <d v="2013-02-28T00:00:00"/>
    <x v="4"/>
    <x v="0"/>
    <n v="97340"/>
    <n v="21000"/>
    <x v="0"/>
    <x v="0"/>
    <x v="0"/>
    <n v="3"/>
    <n v="956"/>
    <n v="1.0203329999999999"/>
    <s v="East"/>
    <n v="21.96652719665272"/>
    <n v="-76340"/>
    <n v="-0.78426135196219438"/>
    <s v="Below Estimate"/>
  </r>
  <r>
    <d v="2013-02-28T00:00:00"/>
    <x v="4"/>
    <x v="1"/>
    <n v="172130"/>
    <n v="188000"/>
    <x v="1"/>
    <x v="1"/>
    <x v="1"/>
    <n v="4"/>
    <n v="1399"/>
    <n v="1.0203329999999999"/>
    <s v="South"/>
    <n v="134.38170121515367"/>
    <n v="15870"/>
    <n v="9.2197757508859585E-2"/>
    <s v="Above Estimate"/>
  </r>
  <r>
    <d v="2013-02-28T00:00:00"/>
    <x v="4"/>
    <x v="1"/>
    <n v="188070"/>
    <n v="165000"/>
    <x v="1"/>
    <x v="1"/>
    <x v="1"/>
    <n v="3"/>
    <n v="1256"/>
    <n v="1.0203329999999999"/>
    <s v="West"/>
    <n v="131.36942675159236"/>
    <n v="-23070"/>
    <n v="-0.12266709204019779"/>
    <s v="Below Estimate"/>
  </r>
  <r>
    <d v="2013-03-01T00:00:00"/>
    <x v="4"/>
    <x v="0"/>
    <n v="116770"/>
    <n v="145900"/>
    <x v="0"/>
    <x v="0"/>
    <x v="0"/>
    <n v="1"/>
    <n v="1045"/>
    <n v="1.0203329999999999"/>
    <s v="North"/>
    <n v="139.61722488038276"/>
    <n v="29130"/>
    <n v="0.24946475978419114"/>
    <s v="Above Estimate"/>
  </r>
  <r>
    <d v="2013-03-01T00:00:00"/>
    <x v="4"/>
    <x v="0"/>
    <n v="98840"/>
    <n v="15512"/>
    <x v="1"/>
    <x v="1"/>
    <x v="1"/>
    <n v="4"/>
    <n v="1262"/>
    <n v="1.0203329999999999"/>
    <s v="South"/>
    <n v="12.291600633914422"/>
    <n v="-83328"/>
    <n v="-0.84305949008498582"/>
    <s v="Below Estimate"/>
  </r>
  <r>
    <d v="2013-03-01T00:00:00"/>
    <x v="4"/>
    <x v="0"/>
    <n v="87850"/>
    <n v="13115"/>
    <x v="0"/>
    <x v="0"/>
    <x v="0"/>
    <n v="1"/>
    <n v="971"/>
    <n v="1.0203329999999999"/>
    <s v="East"/>
    <n v="13.506694129763131"/>
    <n v="-74735"/>
    <n v="-0.85071143995446785"/>
    <s v="Below Estimate"/>
  </r>
  <r>
    <d v="2013-03-01T00:00:00"/>
    <x v="4"/>
    <x v="0"/>
    <n v="131880"/>
    <n v="130000"/>
    <x v="0"/>
    <x v="0"/>
    <x v="0"/>
    <n v="1"/>
    <n v="948"/>
    <n v="1.0203329999999999"/>
    <s v="East"/>
    <n v="137.13080168776372"/>
    <n v="-1880"/>
    <n v="-1.4255383682135275E-2"/>
    <s v="Below Estimate"/>
  </r>
  <r>
    <d v="2013-03-02T00:00:00"/>
    <x v="4"/>
    <x v="1"/>
    <n v="117690"/>
    <n v="177000"/>
    <x v="0"/>
    <x v="0"/>
    <x v="0"/>
    <n v="2"/>
    <n v="1017"/>
    <n v="1.0203329999999999"/>
    <s v="South"/>
    <n v="174.04129793510324"/>
    <n v="59310"/>
    <n v="0.50395105786387973"/>
    <s v="Above Estimate"/>
  </r>
  <r>
    <d v="2013-03-02T00:00:00"/>
    <x v="4"/>
    <x v="0"/>
    <n v="87720"/>
    <n v="36000"/>
    <x v="0"/>
    <x v="0"/>
    <x v="0"/>
    <n v="3"/>
    <n v="960"/>
    <n v="1.0203329999999999"/>
    <s v="South"/>
    <n v="37.5"/>
    <n v="-51720"/>
    <n v="-0.58960328317373456"/>
    <s v="Below Estimate"/>
  </r>
  <r>
    <d v="2013-03-09T00:00:00"/>
    <x v="4"/>
    <x v="2"/>
    <n v="407680"/>
    <n v="597500"/>
    <x v="0"/>
    <x v="0"/>
    <x v="0"/>
    <n v="3"/>
    <n v="1078"/>
    <n v="1.0203329999999999"/>
    <s v="North"/>
    <n v="554.2671614100185"/>
    <n v="189820"/>
    <n v="0.46561028257456827"/>
    <s v="Above Estimate"/>
  </r>
  <r>
    <d v="2013-03-09T00:00:00"/>
    <x v="4"/>
    <x v="0"/>
    <n v="131980"/>
    <n v="38500"/>
    <x v="3"/>
    <x v="3"/>
    <x v="3"/>
    <n v="8"/>
    <n v="2751"/>
    <n v="1.0203329999999999"/>
    <s v="North"/>
    <n v="13.994910941475826"/>
    <n v="-93480"/>
    <n v="-0.70828913471738142"/>
    <s v="Below Estimate"/>
  </r>
  <r>
    <d v="2013-03-15T00:00:00"/>
    <x v="4"/>
    <x v="6"/>
    <n v="516410"/>
    <n v="500050"/>
    <x v="0"/>
    <x v="0"/>
    <x v="0"/>
    <n v="3"/>
    <n v="1095"/>
    <n v="1.0203329999999999"/>
    <s v="West"/>
    <n v="456.66666666666669"/>
    <n v="-16360"/>
    <n v="-3.1680254061695168E-2"/>
    <s v="Below Estimate"/>
  </r>
  <r>
    <d v="2013-03-17T00:00:00"/>
    <x v="4"/>
    <x v="1"/>
    <n v="104140"/>
    <n v="31000"/>
    <x v="0"/>
    <x v="0"/>
    <x v="0"/>
    <n v="2"/>
    <n v="1061"/>
    <n v="1.0203329999999999"/>
    <s v="North"/>
    <n v="29.217719132893496"/>
    <n v="-73140"/>
    <n v="-0.70232379489149221"/>
    <s v="Below Estimate"/>
  </r>
  <r>
    <d v="2013-03-18T00:00:00"/>
    <x v="4"/>
    <x v="0"/>
    <n v="84130"/>
    <n v="109900"/>
    <x v="0"/>
    <x v="0"/>
    <x v="0"/>
    <n v="3"/>
    <n v="985"/>
    <n v="1.0203329999999999"/>
    <s v="North"/>
    <n v="111.57360406091371"/>
    <n v="25770"/>
    <n v="0.30631166052537739"/>
    <s v="Above Estimate"/>
  </r>
  <r>
    <d v="2013-03-18T00:00:00"/>
    <x v="4"/>
    <x v="6"/>
    <n v="529960"/>
    <n v="515000"/>
    <x v="0"/>
    <x v="0"/>
    <x v="0"/>
    <n v="1"/>
    <n v="1033"/>
    <n v="1.0203329999999999"/>
    <s v="South"/>
    <n v="498.54791868344626"/>
    <n v="-14960"/>
    <n v="-2.8228545550607591E-2"/>
    <s v="Below Estimate"/>
  </r>
  <r>
    <d v="2013-03-21T00:00:00"/>
    <x v="4"/>
    <x v="6"/>
    <n v="297420"/>
    <n v="264500"/>
    <x v="0"/>
    <x v="0"/>
    <x v="0"/>
    <n v="3"/>
    <n v="1027"/>
    <n v="1.0203329999999999"/>
    <s v="East"/>
    <n v="257.5462512171373"/>
    <n v="-32920"/>
    <n v="-0.11068522627933562"/>
    <s v="Below Estimate"/>
  </r>
  <r>
    <d v="2013-03-21T00:00:00"/>
    <x v="4"/>
    <x v="6"/>
    <n v="575150"/>
    <n v="610000"/>
    <x v="0"/>
    <x v="0"/>
    <x v="0"/>
    <n v="3"/>
    <n v="954"/>
    <n v="1.0203329999999999"/>
    <s v="West"/>
    <n v="639.41299790356391"/>
    <n v="34850"/>
    <n v="6.0592888811614364E-2"/>
    <s v="Above Estimate"/>
  </r>
  <r>
    <d v="2013-03-23T00:00:00"/>
    <x v="4"/>
    <x v="1"/>
    <n v="183090"/>
    <n v="68990"/>
    <x v="1"/>
    <x v="1"/>
    <x v="1"/>
    <n v="4"/>
    <n v="1429"/>
    <n v="1.0203329999999999"/>
    <s v="West"/>
    <n v="48.278516445066479"/>
    <n v="-114100"/>
    <n v="-0.62319078049046917"/>
    <s v="Below Estimate"/>
  </r>
  <r>
    <d v="2013-03-23T00:00:00"/>
    <x v="4"/>
    <x v="2"/>
    <n v="246750"/>
    <n v="339900"/>
    <x v="0"/>
    <x v="0"/>
    <x v="0"/>
    <n v="3"/>
    <n v="1090"/>
    <n v="1.0203329999999999"/>
    <s v="South"/>
    <n v="311.83486238532112"/>
    <n v="93150"/>
    <n v="0.37750759878419454"/>
    <s v="Above Estimate"/>
  </r>
  <r>
    <d v="2013-03-24T00:00:00"/>
    <x v="4"/>
    <x v="0"/>
    <n v="150540"/>
    <n v="22236"/>
    <x v="3"/>
    <x v="3"/>
    <x v="3"/>
    <n v="8"/>
    <n v="2678"/>
    <n v="1.0203329999999999"/>
    <s v="South"/>
    <n v="8.3032113517550403"/>
    <n v="-128304"/>
    <n v="-0.85229174970107613"/>
    <s v="Below Estimate"/>
  </r>
  <r>
    <d v="2013-03-31T00:00:00"/>
    <x v="4"/>
    <x v="0"/>
    <n v="143560"/>
    <n v="37500"/>
    <x v="2"/>
    <x v="2"/>
    <x v="2"/>
    <n v="4"/>
    <n v="2084"/>
    <n v="1.0203329999999999"/>
    <s v="East"/>
    <n v="17.994241842610364"/>
    <n v="-106060"/>
    <n v="-0.73878517692950685"/>
    <s v="Below Estimate"/>
  </r>
  <r>
    <d v="2013-04-04T00:00:00"/>
    <x v="4"/>
    <x v="5"/>
    <n v="210600"/>
    <n v="285000"/>
    <x v="0"/>
    <x v="0"/>
    <x v="0"/>
    <n v="3"/>
    <n v="958"/>
    <n v="1.0203329999999999"/>
    <s v="South"/>
    <n v="297.49478079331942"/>
    <n v="74400"/>
    <n v="0.35327635327635326"/>
    <s v="Above Estimate"/>
  </r>
  <r>
    <d v="2013-04-05T00:00:00"/>
    <x v="4"/>
    <x v="5"/>
    <n v="362000"/>
    <n v="605000"/>
    <x v="0"/>
    <x v="0"/>
    <x v="0"/>
    <n v="1"/>
    <n v="933"/>
    <n v="1.0203329999999999"/>
    <s v="South"/>
    <n v="648.44587352625933"/>
    <n v="243000"/>
    <n v="0.67127071823204421"/>
    <s v="Above Estimate"/>
  </r>
  <r>
    <d v="2013-04-08T00:00:00"/>
    <x v="4"/>
    <x v="0"/>
    <n v="159310"/>
    <n v="117500"/>
    <x v="1"/>
    <x v="1"/>
    <x v="1"/>
    <n v="4"/>
    <n v="1326"/>
    <n v="1.0203329999999999"/>
    <s v="South"/>
    <n v="88.612368024132735"/>
    <n v="-41810"/>
    <n v="-0.26244429100495886"/>
    <s v="Below Estimate"/>
  </r>
  <r>
    <d v="2013-04-11T00:00:00"/>
    <x v="4"/>
    <x v="1"/>
    <n v="175820"/>
    <n v="136000"/>
    <x v="0"/>
    <x v="0"/>
    <x v="0"/>
    <n v="2"/>
    <n v="915"/>
    <n v="1.0203329999999999"/>
    <s v="East"/>
    <n v="148.63387978142077"/>
    <n v="-39820"/>
    <n v="-0.22648162893868728"/>
    <s v="Below Estimate"/>
  </r>
  <r>
    <d v="2013-04-11T00:00:00"/>
    <x v="4"/>
    <x v="0"/>
    <n v="131340"/>
    <n v="55000"/>
    <x v="0"/>
    <x v="0"/>
    <x v="0"/>
    <n v="2"/>
    <n v="1071"/>
    <n v="1.0203329999999999"/>
    <s v="North"/>
    <n v="51.35387488328665"/>
    <n v="-76340"/>
    <n v="-0.58123953098827474"/>
    <s v="Below Estimate"/>
  </r>
  <r>
    <d v="2013-04-12T00:00:00"/>
    <x v="4"/>
    <x v="5"/>
    <n v="317200"/>
    <n v="356250"/>
    <x v="0"/>
    <x v="0"/>
    <x v="0"/>
    <n v="2"/>
    <n v="914"/>
    <n v="1.0203329999999999"/>
    <s v="South"/>
    <n v="389.77024070021884"/>
    <n v="39050"/>
    <n v="0.12310844892812106"/>
    <s v="Above Estimate"/>
  </r>
  <r>
    <d v="2013-04-13T00:00:00"/>
    <x v="4"/>
    <x v="6"/>
    <n v="1548630"/>
    <n v="1695000"/>
    <x v="0"/>
    <x v="0"/>
    <x v="0"/>
    <n v="3"/>
    <n v="1094"/>
    <n v="1.0203329999999999"/>
    <s v="South"/>
    <n v="1549.3601462522852"/>
    <n v="146370"/>
    <n v="9.4515797834214751E-2"/>
    <s v="Above Estimate"/>
  </r>
  <r>
    <d v="2013-04-14T00:00:00"/>
    <x v="4"/>
    <x v="1"/>
    <n v="106040"/>
    <n v="63000"/>
    <x v="0"/>
    <x v="0"/>
    <x v="0"/>
    <n v="1"/>
    <n v="999"/>
    <n v="1.0203329999999999"/>
    <s v="East"/>
    <n v="63.063063063063062"/>
    <n v="-43040"/>
    <n v="-0.40588457185967558"/>
    <s v="Below Estimate"/>
  </r>
  <r>
    <d v="2013-04-14T00:00:00"/>
    <x v="4"/>
    <x v="0"/>
    <n v="180120"/>
    <n v="106250"/>
    <x v="0"/>
    <x v="0"/>
    <x v="0"/>
    <n v="1"/>
    <n v="903"/>
    <n v="1.0203329999999999"/>
    <s v="South"/>
    <n v="117.66334440753046"/>
    <n v="-73870"/>
    <n v="-0.41011547856984232"/>
    <s v="Below Estimate"/>
  </r>
  <r>
    <d v="2013-04-15T00:00:00"/>
    <x v="4"/>
    <x v="2"/>
    <n v="355810"/>
    <n v="430000"/>
    <x v="0"/>
    <x v="0"/>
    <x v="0"/>
    <n v="1"/>
    <n v="1095"/>
    <n v="1.0203329999999999"/>
    <s v="South"/>
    <n v="392.69406392694066"/>
    <n v="74190"/>
    <n v="0.20851015991680955"/>
    <s v="Above Estimate"/>
  </r>
  <r>
    <d v="2013-04-18T00:00:00"/>
    <x v="4"/>
    <x v="0"/>
    <n v="92670"/>
    <n v="48000"/>
    <x v="0"/>
    <x v="0"/>
    <x v="0"/>
    <n v="2"/>
    <n v="972"/>
    <n v="1.0203329999999999"/>
    <s v="North"/>
    <n v="49.382716049382715"/>
    <n v="-44670"/>
    <n v="-0.48203302039494983"/>
    <s v="Below Estimate"/>
  </r>
  <r>
    <d v="2013-04-18T00:00:00"/>
    <x v="4"/>
    <x v="0"/>
    <n v="91480"/>
    <n v="37500"/>
    <x v="1"/>
    <x v="1"/>
    <x v="1"/>
    <n v="4"/>
    <n v="1236"/>
    <n v="1.0203329999999999"/>
    <s v="South"/>
    <n v="30.339805825242717"/>
    <n v="-53980"/>
    <n v="-0.59007433318758196"/>
    <s v="Below Estimate"/>
  </r>
  <r>
    <d v="2013-04-18T00:00:00"/>
    <x v="4"/>
    <x v="0"/>
    <n v="185450"/>
    <n v="129000"/>
    <x v="1"/>
    <x v="1"/>
    <x v="1"/>
    <n v="2"/>
    <n v="1448"/>
    <n v="1.0203329999999999"/>
    <s v="West"/>
    <n v="89.088397790055254"/>
    <n v="-56450"/>
    <n v="-0.30439471555675385"/>
    <s v="Below Estimate"/>
  </r>
  <r>
    <d v="2013-04-20T00:00:00"/>
    <x v="4"/>
    <x v="6"/>
    <n v="222040"/>
    <n v="380000"/>
    <x v="0"/>
    <x v="0"/>
    <x v="0"/>
    <n v="2"/>
    <n v="1006"/>
    <n v="1.0203329999999999"/>
    <s v="East"/>
    <n v="377.73359840954276"/>
    <n v="157960"/>
    <n v="0.71140335074761307"/>
    <s v="Above Estimate"/>
  </r>
  <r>
    <d v="2013-04-21T00:00:00"/>
    <x v="4"/>
    <x v="1"/>
    <n v="117960"/>
    <n v="40000"/>
    <x v="0"/>
    <x v="0"/>
    <x v="0"/>
    <n v="1"/>
    <n v="995"/>
    <n v="1.0203329999999999"/>
    <s v="East"/>
    <n v="40.201005025125632"/>
    <n v="-77960"/>
    <n v="-0.66090200067819604"/>
    <s v="Below Estimate"/>
  </r>
  <r>
    <d v="2013-04-25T00:00:00"/>
    <x v="4"/>
    <x v="1"/>
    <n v="106960"/>
    <n v="30000"/>
    <x v="0"/>
    <x v="0"/>
    <x v="0"/>
    <n v="3"/>
    <n v="944"/>
    <n v="1.0203329999999999"/>
    <s v="West"/>
    <n v="31.779661016949152"/>
    <n v="-76960"/>
    <n v="-0.71952131637995509"/>
    <s v="Below Estimate"/>
  </r>
  <r>
    <d v="2013-04-28T00:00:00"/>
    <x v="4"/>
    <x v="1"/>
    <n v="103310"/>
    <n v="76000"/>
    <x v="0"/>
    <x v="0"/>
    <x v="0"/>
    <n v="1"/>
    <n v="1018"/>
    <n v="1.0203329999999999"/>
    <s v="East"/>
    <n v="74.656188605108056"/>
    <n v="-27310"/>
    <n v="-0.26435001451940759"/>
    <s v="Below Estimate"/>
  </r>
  <r>
    <d v="2013-04-28T00:00:00"/>
    <x v="4"/>
    <x v="1"/>
    <n v="135640"/>
    <n v="98750"/>
    <x v="0"/>
    <x v="0"/>
    <x v="0"/>
    <n v="1"/>
    <n v="1026"/>
    <n v="1.0203329999999999"/>
    <s v="East"/>
    <n v="96.247563352826518"/>
    <n v="-36890"/>
    <n v="-0.27196992037746975"/>
    <s v="Below Estimate"/>
  </r>
  <r>
    <d v="2013-05-02T00:00:00"/>
    <x v="4"/>
    <x v="1"/>
    <n v="92680"/>
    <n v="100000"/>
    <x v="0"/>
    <x v="0"/>
    <x v="0"/>
    <n v="1"/>
    <n v="1013"/>
    <n v="1.0203329999999999"/>
    <s v="East"/>
    <n v="98.716683119447183"/>
    <n v="7320"/>
    <n v="7.8981441519205872E-2"/>
    <s v="Above Estimate"/>
  </r>
  <r>
    <d v="2013-05-02T00:00:00"/>
    <x v="4"/>
    <x v="2"/>
    <n v="412790"/>
    <n v="759000"/>
    <x v="0"/>
    <x v="0"/>
    <x v="0"/>
    <n v="1"/>
    <n v="1031"/>
    <n v="1.0203329999999999"/>
    <s v="East"/>
    <n v="736.17846750727449"/>
    <n v="346210"/>
    <n v="0.83870733302647837"/>
    <s v="Above Estimate"/>
  </r>
  <r>
    <d v="2013-05-03T00:00:00"/>
    <x v="4"/>
    <x v="6"/>
    <n v="331590"/>
    <n v="370000"/>
    <x v="0"/>
    <x v="0"/>
    <x v="0"/>
    <n v="2"/>
    <n v="1042"/>
    <n v="1.0203329999999999"/>
    <s v="South"/>
    <n v="355.08637236084451"/>
    <n v="38410"/>
    <n v="0.11583582134563769"/>
    <s v="Above Estimate"/>
  </r>
  <r>
    <d v="2013-05-03T00:00:00"/>
    <x v="4"/>
    <x v="0"/>
    <n v="150110"/>
    <n v="175000"/>
    <x v="0"/>
    <x v="0"/>
    <x v="0"/>
    <n v="2"/>
    <n v="1072"/>
    <n v="1.0203329999999999"/>
    <s v="South"/>
    <n v="163.24626865671641"/>
    <n v="24890"/>
    <n v="0.1658117380587569"/>
    <s v="Above Estimate"/>
  </r>
  <r>
    <d v="2013-05-03T00:00:00"/>
    <x v="4"/>
    <x v="1"/>
    <n v="146490"/>
    <n v="114750"/>
    <x v="0"/>
    <x v="0"/>
    <x v="0"/>
    <n v="1"/>
    <n v="1076"/>
    <n v="1.0203329999999999"/>
    <s v="East"/>
    <n v="106.64498141263941"/>
    <n v="-31740"/>
    <n v="-0.21667007986893302"/>
    <s v="Below Estimate"/>
  </r>
  <r>
    <d v="2013-05-05T00:00:00"/>
    <x v="4"/>
    <x v="2"/>
    <n v="858340"/>
    <n v="1299000"/>
    <x v="0"/>
    <x v="0"/>
    <x v="0"/>
    <n v="1"/>
    <n v="992"/>
    <n v="1.0203329999999999"/>
    <s v="East"/>
    <n v="1309.4758064516129"/>
    <n v="440660"/>
    <n v="0.51338630379569872"/>
    <s v="Above Estimate"/>
  </r>
  <r>
    <d v="2013-05-06T00:00:00"/>
    <x v="4"/>
    <x v="6"/>
    <n v="404980"/>
    <n v="517500"/>
    <x v="0"/>
    <x v="0"/>
    <x v="0"/>
    <n v="2"/>
    <n v="1009"/>
    <n v="1.0203329999999999"/>
    <s v="South"/>
    <n v="512.88404360753225"/>
    <n v="112520"/>
    <n v="0.27784088103116206"/>
    <s v="Above Estimate"/>
  </r>
  <r>
    <d v="2013-05-06T00:00:00"/>
    <x v="4"/>
    <x v="0"/>
    <n v="153070"/>
    <n v="144900"/>
    <x v="0"/>
    <x v="0"/>
    <x v="0"/>
    <n v="3"/>
    <n v="1027"/>
    <n v="1.0203329999999999"/>
    <s v="West"/>
    <n v="141.09055501460566"/>
    <n v="-8170"/>
    <n v="-5.3374273208336057E-2"/>
    <s v="Below Estimate"/>
  </r>
  <r>
    <d v="2013-05-10T00:00:00"/>
    <x v="4"/>
    <x v="1"/>
    <n v="171670"/>
    <n v="100000"/>
    <x v="2"/>
    <x v="2"/>
    <x v="2"/>
    <n v="4"/>
    <n v="2196"/>
    <n v="1.0203329999999999"/>
    <s v="East"/>
    <n v="45.537340619307834"/>
    <n v="-71670"/>
    <n v="-0.41748703908661966"/>
    <s v="Below Estimate"/>
  </r>
  <r>
    <d v="2013-05-13T00:00:00"/>
    <x v="4"/>
    <x v="2"/>
    <n v="318220"/>
    <n v="426500"/>
    <x v="0"/>
    <x v="0"/>
    <x v="0"/>
    <n v="3"/>
    <n v="1027"/>
    <n v="1.0203329999999999"/>
    <s v="South"/>
    <n v="415.28724440116844"/>
    <n v="108280"/>
    <n v="0.34026773929985543"/>
    <s v="Above Estimate"/>
  </r>
  <r>
    <d v="2013-05-13T00:00:00"/>
    <x v="4"/>
    <x v="0"/>
    <n v="141730"/>
    <n v="37000"/>
    <x v="2"/>
    <x v="2"/>
    <x v="2"/>
    <n v="4"/>
    <n v="2091"/>
    <n v="1.0203329999999999"/>
    <s v="North"/>
    <n v="17.694882831181253"/>
    <n v="-104730"/>
    <n v="-0.73894023848161994"/>
    <s v="Below Estimate"/>
  </r>
  <r>
    <d v="2013-05-16T00:00:00"/>
    <x v="4"/>
    <x v="1"/>
    <n v="156230"/>
    <n v="116000"/>
    <x v="0"/>
    <x v="0"/>
    <x v="0"/>
    <n v="2"/>
    <n v="982"/>
    <n v="1.0203329999999999"/>
    <s v="North"/>
    <n v="118.12627291242363"/>
    <n v="-40230"/>
    <n v="-0.25750496063496126"/>
    <s v="Below Estimate"/>
  </r>
  <r>
    <d v="2013-05-16T00:00:00"/>
    <x v="4"/>
    <x v="0"/>
    <n v="167220"/>
    <n v="153000"/>
    <x v="2"/>
    <x v="2"/>
    <x v="2"/>
    <n v="6"/>
    <n v="2093"/>
    <n v="1.0203329999999999"/>
    <s v="South"/>
    <n v="73.100812231247019"/>
    <n v="-14220"/>
    <n v="-8.503767491926803E-2"/>
    <s v="Below Estimate"/>
  </r>
  <r>
    <d v="2013-05-16T00:00:00"/>
    <x v="4"/>
    <x v="0"/>
    <n v="132230"/>
    <n v="130000"/>
    <x v="0"/>
    <x v="0"/>
    <x v="0"/>
    <n v="2"/>
    <n v="971"/>
    <n v="1.0203329999999999"/>
    <s v="East"/>
    <n v="133.88259526261587"/>
    <n v="-2230"/>
    <n v="-1.6864554185888225E-2"/>
    <s v="Below Estimate"/>
  </r>
  <r>
    <d v="2013-05-17T00:00:00"/>
    <x v="4"/>
    <x v="6"/>
    <n v="307090"/>
    <n v="337500"/>
    <x v="0"/>
    <x v="0"/>
    <x v="0"/>
    <n v="3"/>
    <n v="1050"/>
    <n v="1.0203329999999999"/>
    <s v="North"/>
    <n v="321.42857142857144"/>
    <n v="30410"/>
    <n v="9.9026344068514113E-2"/>
    <s v="Above Estimate"/>
  </r>
  <r>
    <d v="2013-05-18T00:00:00"/>
    <x v="4"/>
    <x v="5"/>
    <n v="261200"/>
    <n v="85000"/>
    <x v="0"/>
    <x v="0"/>
    <x v="0"/>
    <n v="2"/>
    <n v="1056"/>
    <n v="1.0203329999999999"/>
    <s v="East"/>
    <n v="80.492424242424249"/>
    <n v="-176200"/>
    <n v="-0.67457886676875956"/>
    <s v="Below Estimate"/>
  </r>
  <r>
    <d v="2013-05-18T00:00:00"/>
    <x v="4"/>
    <x v="6"/>
    <n v="455040"/>
    <n v="615000"/>
    <x v="0"/>
    <x v="0"/>
    <x v="0"/>
    <n v="2"/>
    <n v="924"/>
    <n v="1.0203329999999999"/>
    <s v="North"/>
    <n v="665.58441558441564"/>
    <n v="159960"/>
    <n v="0.35152953586497893"/>
    <s v="Above Estimate"/>
  </r>
  <r>
    <d v="2013-05-20T00:00:00"/>
    <x v="4"/>
    <x v="0"/>
    <n v="132840"/>
    <n v="140000"/>
    <x v="0"/>
    <x v="0"/>
    <x v="0"/>
    <n v="1"/>
    <n v="1038"/>
    <n v="1.0203329999999999"/>
    <s v="West"/>
    <n v="134.8747591522158"/>
    <n v="7160"/>
    <n v="5.3899427883167719E-2"/>
    <s v="Above Estimate"/>
  </r>
  <r>
    <d v="2013-05-23T00:00:00"/>
    <x v="4"/>
    <x v="0"/>
    <n v="111580"/>
    <n v="55000"/>
    <x v="0"/>
    <x v="0"/>
    <x v="0"/>
    <n v="2"/>
    <n v="990"/>
    <n v="1.0203329999999999"/>
    <s v="South"/>
    <n v="55.555555555555557"/>
    <n v="-56580"/>
    <n v="-0.50708012188564255"/>
    <s v="Below Estimate"/>
  </r>
  <r>
    <d v="2013-05-23T00:00:00"/>
    <x v="4"/>
    <x v="1"/>
    <n v="259700"/>
    <n v="98000"/>
    <x v="3"/>
    <x v="3"/>
    <x v="3"/>
    <n v="7"/>
    <n v="2419"/>
    <n v="1.0203329999999999"/>
    <s v="West"/>
    <n v="40.512608515915666"/>
    <n v="-161700"/>
    <n v="-0.62264150943396224"/>
    <s v="Below Estimate"/>
  </r>
  <r>
    <d v="2013-05-24T00:00:00"/>
    <x v="4"/>
    <x v="0"/>
    <n v="211610"/>
    <n v="159900"/>
    <x v="0"/>
    <x v="0"/>
    <x v="0"/>
    <n v="2"/>
    <n v="1004"/>
    <n v="1.0203329999999999"/>
    <s v="South"/>
    <n v="159.26294820717132"/>
    <n v="-51710"/>
    <n v="-0.24436463305136807"/>
    <s v="Below Estimate"/>
  </r>
  <r>
    <d v="2013-05-26T00:00:00"/>
    <x v="4"/>
    <x v="5"/>
    <n v="192200"/>
    <n v="291000"/>
    <x v="0"/>
    <x v="0"/>
    <x v="0"/>
    <n v="2"/>
    <n v="1024"/>
    <n v="1.0203329999999999"/>
    <s v="North"/>
    <n v="284.1796875"/>
    <n v="98800"/>
    <n v="0.51404786680541104"/>
    <s v="Above Estimate"/>
  </r>
  <r>
    <d v="2013-05-27T00:00:00"/>
    <x v="4"/>
    <x v="0"/>
    <n v="85850"/>
    <n v="60000"/>
    <x v="0"/>
    <x v="0"/>
    <x v="0"/>
    <n v="2"/>
    <n v="1082"/>
    <n v="1.0203329999999999"/>
    <s v="East"/>
    <n v="55.452865064695011"/>
    <n v="-25850"/>
    <n v="-0.30110658124635992"/>
    <s v="Below Estimate"/>
  </r>
  <r>
    <d v="2013-05-27T00:00:00"/>
    <x v="4"/>
    <x v="0"/>
    <n v="150970"/>
    <n v="135000"/>
    <x v="0"/>
    <x v="0"/>
    <x v="0"/>
    <n v="1"/>
    <n v="1011"/>
    <n v="1.0203329999999999"/>
    <s v="North"/>
    <n v="133.53115727002967"/>
    <n v="-15970"/>
    <n v="-0.10578260581572498"/>
    <s v="Below Estimate"/>
  </r>
  <r>
    <d v="2013-05-27T00:00:00"/>
    <x v="4"/>
    <x v="6"/>
    <n v="366860"/>
    <n v="555000"/>
    <x v="0"/>
    <x v="0"/>
    <x v="0"/>
    <n v="2"/>
    <n v="916"/>
    <n v="1.0203329999999999"/>
    <s v="North"/>
    <n v="605.89519650655018"/>
    <n v="188140"/>
    <n v="0.51283868505696995"/>
    <s v="Above Estimate"/>
  </r>
  <r>
    <d v="2013-05-31T00:00:00"/>
    <x v="4"/>
    <x v="1"/>
    <n v="192260"/>
    <n v="235000"/>
    <x v="0"/>
    <x v="0"/>
    <x v="0"/>
    <n v="1"/>
    <n v="1033"/>
    <n v="1.0203329999999999"/>
    <s v="North"/>
    <n v="227.49273959341724"/>
    <n v="42740"/>
    <n v="0.22230313117653178"/>
    <s v="Above Estimate"/>
  </r>
  <r>
    <d v="2013-05-31T00:00:00"/>
    <x v="4"/>
    <x v="1"/>
    <n v="142230"/>
    <n v="155000"/>
    <x v="0"/>
    <x v="0"/>
    <x v="0"/>
    <n v="2"/>
    <n v="933"/>
    <n v="1.0203329999999999"/>
    <s v="West"/>
    <n v="166.13076098606646"/>
    <n v="12770"/>
    <n v="8.978415242916403E-2"/>
    <s v="Above Estimate"/>
  </r>
  <r>
    <d v="2013-06-02T00:00:00"/>
    <x v="4"/>
    <x v="6"/>
    <n v="391050"/>
    <n v="345000"/>
    <x v="0"/>
    <x v="0"/>
    <x v="0"/>
    <n v="2"/>
    <n v="1100"/>
    <n v="1.0203329999999999"/>
    <s v="East"/>
    <n v="313.63636363636363"/>
    <n v="-46050"/>
    <n v="-0.11775987725354814"/>
    <s v="Below Estimate"/>
  </r>
  <r>
    <d v="2013-06-06T00:00:00"/>
    <x v="4"/>
    <x v="5"/>
    <n v="260300"/>
    <n v="390000"/>
    <x v="0"/>
    <x v="0"/>
    <x v="0"/>
    <n v="2"/>
    <n v="1009"/>
    <n v="1.0203329999999999"/>
    <s v="East"/>
    <n v="386.52130822596632"/>
    <n v="129700"/>
    <n v="0.49827122550902803"/>
    <s v="Above Estimate"/>
  </r>
  <r>
    <d v="2013-06-06T00:00:00"/>
    <x v="4"/>
    <x v="5"/>
    <n v="312900"/>
    <n v="412000"/>
    <x v="0"/>
    <x v="0"/>
    <x v="0"/>
    <n v="3"/>
    <n v="1020"/>
    <n v="1.0203329999999999"/>
    <s v="West"/>
    <n v="403.92156862745099"/>
    <n v="99100"/>
    <n v="0.31671460530520934"/>
    <s v="Above Estimate"/>
  </r>
  <r>
    <d v="2013-06-06T00:00:00"/>
    <x v="4"/>
    <x v="1"/>
    <n v="138440"/>
    <n v="120000"/>
    <x v="2"/>
    <x v="2"/>
    <x v="2"/>
    <n v="5"/>
    <n v="1903"/>
    <n v="1.0203329999999999"/>
    <s v="North"/>
    <n v="63.058328954282715"/>
    <n v="-18440"/>
    <n v="-0.13319849754406241"/>
    <s v="Below Estimate"/>
  </r>
  <r>
    <d v="2013-06-06T00:00:00"/>
    <x v="4"/>
    <x v="0"/>
    <n v="128640"/>
    <n v="82000"/>
    <x v="1"/>
    <x v="1"/>
    <x v="1"/>
    <n v="4"/>
    <n v="1421"/>
    <n v="1.0203329999999999"/>
    <s v="West"/>
    <n v="57.705840957072482"/>
    <n v="-46640"/>
    <n v="-0.36256218905472637"/>
    <s v="Below Estimate"/>
  </r>
  <r>
    <d v="2013-06-07T00:00:00"/>
    <x v="4"/>
    <x v="0"/>
    <n v="84370"/>
    <n v="30000"/>
    <x v="0"/>
    <x v="0"/>
    <x v="0"/>
    <n v="3"/>
    <n v="1010"/>
    <n v="1.0203329999999999"/>
    <s v="South"/>
    <n v="29.702970297029704"/>
    <n v="-54370"/>
    <n v="-0.64442337323693255"/>
    <s v="Below Estimate"/>
  </r>
  <r>
    <d v="2013-06-07T00:00:00"/>
    <x v="4"/>
    <x v="1"/>
    <n v="171670"/>
    <n v="100000"/>
    <x v="2"/>
    <x v="2"/>
    <x v="2"/>
    <n v="6"/>
    <n v="2054"/>
    <n v="1.0203329999999999"/>
    <s v="West"/>
    <n v="48.685491723466406"/>
    <n v="-71670"/>
    <n v="-0.41748703908661966"/>
    <s v="Below Estimate"/>
  </r>
  <r>
    <d v="2013-06-10T00:00:00"/>
    <x v="4"/>
    <x v="0"/>
    <n v="129640"/>
    <n v="17000"/>
    <x v="3"/>
    <x v="3"/>
    <x v="3"/>
    <n v="8"/>
    <n v="2492"/>
    <n v="1.0203329999999999"/>
    <s v="North"/>
    <n v="6.8218298555377208"/>
    <n v="-112640"/>
    <n v="-0.86886763344646711"/>
    <s v="Below Estimate"/>
  </r>
  <r>
    <d v="2013-06-13T00:00:00"/>
    <x v="4"/>
    <x v="1"/>
    <n v="121240"/>
    <n v="95000"/>
    <x v="1"/>
    <x v="1"/>
    <x v="1"/>
    <n v="3"/>
    <n v="1484"/>
    <n v="1.0203329999999999"/>
    <s v="West"/>
    <n v="64.016172506738542"/>
    <n v="-26240"/>
    <n v="-0.21643022104915868"/>
    <s v="Below Estimate"/>
  </r>
  <r>
    <d v="2013-06-13T00:00:00"/>
    <x v="4"/>
    <x v="0"/>
    <n v="94830"/>
    <n v="90000"/>
    <x v="0"/>
    <x v="0"/>
    <x v="0"/>
    <n v="2"/>
    <n v="1030"/>
    <n v="1.0203329999999999"/>
    <s v="West"/>
    <n v="87.378640776699029"/>
    <n v="-4830"/>
    <n v="-5.0933248971844355E-2"/>
    <s v="Below Estimate"/>
  </r>
  <r>
    <d v="2013-06-14T00:00:00"/>
    <x v="4"/>
    <x v="5"/>
    <n v="177300"/>
    <n v="172500"/>
    <x v="0"/>
    <x v="0"/>
    <x v="0"/>
    <n v="1"/>
    <n v="976"/>
    <n v="1.0203329999999999"/>
    <s v="North"/>
    <n v="176.74180327868854"/>
    <n v="-4800"/>
    <n v="-2.7072758037225041E-2"/>
    <s v="Below Estimate"/>
  </r>
  <r>
    <d v="2013-06-14T00:00:00"/>
    <x v="4"/>
    <x v="1"/>
    <n v="132590"/>
    <n v="157000"/>
    <x v="2"/>
    <x v="2"/>
    <x v="2"/>
    <n v="6"/>
    <n v="2040"/>
    <n v="1.0203329999999999"/>
    <s v="East"/>
    <n v="76.960784313725483"/>
    <n v="24410"/>
    <n v="0.18410136511049099"/>
    <s v="Above Estimate"/>
  </r>
  <r>
    <d v="2013-06-15T00:00:00"/>
    <x v="4"/>
    <x v="6"/>
    <n v="585650"/>
    <n v="415000"/>
    <x v="0"/>
    <x v="0"/>
    <x v="0"/>
    <n v="2"/>
    <n v="913"/>
    <n v="1.0203329999999999"/>
    <s v="West"/>
    <n v="454.54545454545456"/>
    <n v="-170650"/>
    <n v="-0.2913856398873047"/>
    <s v="Below Estimate"/>
  </r>
  <r>
    <d v="2013-06-20T00:00:00"/>
    <x v="4"/>
    <x v="1"/>
    <n v="188610"/>
    <n v="235000"/>
    <x v="0"/>
    <x v="0"/>
    <x v="0"/>
    <n v="3"/>
    <n v="955"/>
    <n v="1.0203329999999999"/>
    <s v="South"/>
    <n v="246.07329842931938"/>
    <n v="46390"/>
    <n v="0.24595726631673825"/>
    <s v="Above Estimate"/>
  </r>
  <r>
    <d v="2013-06-20T00:00:00"/>
    <x v="4"/>
    <x v="5"/>
    <n v="168000"/>
    <n v="210000"/>
    <x v="0"/>
    <x v="0"/>
    <x v="0"/>
    <n v="2"/>
    <n v="1079"/>
    <n v="1.0203329999999999"/>
    <s v="South"/>
    <n v="194.62465245597775"/>
    <n v="42000"/>
    <n v="0.25"/>
    <s v="Above Estimate"/>
  </r>
  <r>
    <d v="2013-06-20T00:00:00"/>
    <x v="4"/>
    <x v="6"/>
    <n v="615330"/>
    <n v="612000"/>
    <x v="0"/>
    <x v="0"/>
    <x v="0"/>
    <n v="3"/>
    <n v="930"/>
    <n v="1.0203329999999999"/>
    <s v="East"/>
    <n v="658.06451612903231"/>
    <n v="-3330"/>
    <n v="-5.4117302910633323E-3"/>
    <s v="Below Estimate"/>
  </r>
  <r>
    <d v="2013-06-21T00:00:00"/>
    <x v="4"/>
    <x v="1"/>
    <n v="155630"/>
    <n v="85000"/>
    <x v="0"/>
    <x v="0"/>
    <x v="0"/>
    <n v="3"/>
    <n v="954"/>
    <n v="1.0203329999999999"/>
    <s v="East"/>
    <n v="89.098532494758913"/>
    <n v="-70630"/>
    <n v="-0.45383280858446318"/>
    <s v="Below Estimate"/>
  </r>
  <r>
    <d v="2013-06-21T00:00:00"/>
    <x v="4"/>
    <x v="5"/>
    <n v="332800"/>
    <n v="409000"/>
    <x v="0"/>
    <x v="0"/>
    <x v="0"/>
    <n v="3"/>
    <n v="1002"/>
    <n v="1.0203329999999999"/>
    <s v="East"/>
    <n v="408.18363273453093"/>
    <n v="76200"/>
    <n v="0.22896634615384615"/>
    <s v="Above Estimate"/>
  </r>
  <r>
    <d v="2013-06-21T00:00:00"/>
    <x v="4"/>
    <x v="0"/>
    <n v="104500"/>
    <n v="39000"/>
    <x v="2"/>
    <x v="2"/>
    <x v="2"/>
    <n v="6"/>
    <n v="1882"/>
    <n v="1.0203329999999999"/>
    <s v="North"/>
    <n v="20.722635494155153"/>
    <n v="-65500"/>
    <n v="-0.62679425837320579"/>
    <s v="Below Estimate"/>
  </r>
  <r>
    <d v="2013-06-22T00:00:00"/>
    <x v="4"/>
    <x v="1"/>
    <n v="154100"/>
    <n v="75000"/>
    <x v="0"/>
    <x v="0"/>
    <x v="0"/>
    <n v="2"/>
    <n v="988"/>
    <n v="1.0203329999999999"/>
    <s v="North"/>
    <n v="75.910931174089072"/>
    <n v="-79100"/>
    <n v="-0.51330304996755349"/>
    <s v="Below Estimate"/>
  </r>
  <r>
    <d v="2013-06-23T00:00:00"/>
    <x v="4"/>
    <x v="0"/>
    <n v="150040"/>
    <n v="160000"/>
    <x v="0"/>
    <x v="0"/>
    <x v="0"/>
    <n v="3"/>
    <n v="1029"/>
    <n v="1.0203329999999999"/>
    <s v="South"/>
    <n v="155.49076773566568"/>
    <n v="9960"/>
    <n v="6.6382298053852304E-2"/>
    <s v="Above Estimate"/>
  </r>
  <r>
    <d v="2013-06-27T00:00:00"/>
    <x v="4"/>
    <x v="5"/>
    <n v="440700"/>
    <n v="635000"/>
    <x v="0"/>
    <x v="0"/>
    <x v="0"/>
    <n v="3"/>
    <n v="1040"/>
    <n v="1.0203329999999999"/>
    <s v="North"/>
    <n v="610.57692307692309"/>
    <n v="194300"/>
    <n v="0.44088949398683913"/>
    <s v="Above Estimate"/>
  </r>
  <r>
    <d v="2013-06-27T00:00:00"/>
    <x v="4"/>
    <x v="5"/>
    <n v="196100"/>
    <n v="275000"/>
    <x v="0"/>
    <x v="0"/>
    <x v="0"/>
    <n v="2"/>
    <n v="929"/>
    <n v="1.0203329999999999"/>
    <s v="West"/>
    <n v="296.01722282023684"/>
    <n v="78900"/>
    <n v="0.40234574196838346"/>
    <s v="Above Estimate"/>
  </r>
  <r>
    <d v="2013-06-28T00:00:00"/>
    <x v="4"/>
    <x v="2"/>
    <n v="241500"/>
    <n v="270000"/>
    <x v="0"/>
    <x v="0"/>
    <x v="0"/>
    <n v="1"/>
    <n v="1032"/>
    <n v="1.0203329999999999"/>
    <s v="North"/>
    <n v="261.62790697674421"/>
    <n v="28500"/>
    <n v="0.11801242236024845"/>
    <s v="Above Estimate"/>
  </r>
  <r>
    <d v="2013-06-29T00:00:00"/>
    <x v="4"/>
    <x v="1"/>
    <n v="255940"/>
    <n v="125500"/>
    <x v="0"/>
    <x v="0"/>
    <x v="0"/>
    <n v="3"/>
    <n v="978"/>
    <n v="1.0203329999999999"/>
    <s v="West"/>
    <n v="128.32310838445807"/>
    <n v="-130440"/>
    <n v="-0.50965069938266783"/>
    <s v="Below Estimate"/>
  </r>
  <r>
    <d v="2013-06-29T00:00:00"/>
    <x v="4"/>
    <x v="2"/>
    <n v="731500"/>
    <n v="900000"/>
    <x v="0"/>
    <x v="0"/>
    <x v="0"/>
    <n v="3"/>
    <n v="982"/>
    <n v="1.0203329999999999"/>
    <s v="East"/>
    <n v="916.49694501018325"/>
    <n v="168500"/>
    <n v="0.23034859876965141"/>
    <s v="Above Estimate"/>
  </r>
  <r>
    <d v="2013-06-29T00:00:00"/>
    <x v="4"/>
    <x v="6"/>
    <n v="382870"/>
    <n v="540000"/>
    <x v="0"/>
    <x v="0"/>
    <x v="0"/>
    <n v="2"/>
    <n v="929"/>
    <n v="1.0203329999999999"/>
    <s v="North"/>
    <n v="581.27018299246504"/>
    <n v="157130"/>
    <n v="0.41040039700159325"/>
    <s v="Above Estimate"/>
  </r>
  <r>
    <d v="2013-06-30T00:00:00"/>
    <x v="4"/>
    <x v="6"/>
    <n v="747850"/>
    <n v="927500"/>
    <x v="0"/>
    <x v="0"/>
    <x v="0"/>
    <n v="2"/>
    <n v="998"/>
    <n v="1.0203329999999999"/>
    <s v="East"/>
    <n v="929.35871743486973"/>
    <n v="179650"/>
    <n v="0.24022196964631945"/>
    <s v="Above Estimate"/>
  </r>
  <r>
    <d v="2013-06-30T00:00:00"/>
    <x v="4"/>
    <x v="2"/>
    <n v="458010"/>
    <n v="545000"/>
    <x v="0"/>
    <x v="0"/>
    <x v="0"/>
    <n v="1"/>
    <n v="951"/>
    <n v="1.0203329999999999"/>
    <s v="East"/>
    <n v="573.08096740273402"/>
    <n v="86990"/>
    <n v="0.18993035086570162"/>
    <s v="Above Estimate"/>
  </r>
  <r>
    <d v="2013-07-01T00:00:00"/>
    <x v="4"/>
    <x v="2"/>
    <n v="710710"/>
    <n v="800000"/>
    <x v="0"/>
    <x v="0"/>
    <x v="0"/>
    <n v="1"/>
    <n v="977"/>
    <n v="1.0203329999999999"/>
    <s v="East"/>
    <n v="818.83316274309107"/>
    <n v="89290"/>
    <n v="0.12563492845182986"/>
    <s v="Above Estimate"/>
  </r>
  <r>
    <d v="2013-07-01T00:00:00"/>
    <x v="4"/>
    <x v="0"/>
    <n v="118560"/>
    <n v="165000"/>
    <x v="0"/>
    <x v="0"/>
    <x v="0"/>
    <n v="1"/>
    <n v="994"/>
    <n v="1.0203329999999999"/>
    <s v="East"/>
    <n v="165.99597585513078"/>
    <n v="46440"/>
    <n v="0.3917004048582996"/>
    <s v="Above Estimate"/>
  </r>
  <r>
    <d v="2013-07-05T00:00:00"/>
    <x v="4"/>
    <x v="5"/>
    <n v="188800"/>
    <n v="265000"/>
    <x v="0"/>
    <x v="0"/>
    <x v="0"/>
    <n v="3"/>
    <n v="1003"/>
    <n v="1.0203329999999999"/>
    <s v="North"/>
    <n v="264.2073778664008"/>
    <n v="76200"/>
    <n v="0.40360169491525422"/>
    <s v="Above Estimate"/>
  </r>
  <r>
    <d v="2013-07-07T00:00:00"/>
    <x v="4"/>
    <x v="1"/>
    <n v="135570"/>
    <n v="155000"/>
    <x v="1"/>
    <x v="1"/>
    <x v="1"/>
    <n v="2"/>
    <n v="1354"/>
    <n v="1.0203329999999999"/>
    <s v="West"/>
    <n v="114.47562776957164"/>
    <n v="19430"/>
    <n v="0.14332079368591871"/>
    <s v="Above Estimate"/>
  </r>
  <r>
    <d v="2013-07-07T00:00:00"/>
    <x v="4"/>
    <x v="2"/>
    <n v="717500"/>
    <n v="1250000"/>
    <x v="0"/>
    <x v="0"/>
    <x v="0"/>
    <n v="3"/>
    <n v="1089"/>
    <n v="1.0203329999999999"/>
    <s v="East"/>
    <n v="1147.842056932966"/>
    <n v="532500"/>
    <n v="0.74216027874564461"/>
    <s v="Above Estimate"/>
  </r>
  <r>
    <d v="2013-07-08T00:00:00"/>
    <x v="4"/>
    <x v="0"/>
    <n v="102210"/>
    <n v="99900"/>
    <x v="0"/>
    <x v="0"/>
    <x v="0"/>
    <n v="1"/>
    <n v="935"/>
    <n v="1.0203329999999999"/>
    <s v="North"/>
    <n v="106.84491978609626"/>
    <n v="-2310"/>
    <n v="-2.2600528324038745E-2"/>
    <s v="Below Estimate"/>
  </r>
  <r>
    <d v="2013-07-12T00:00:00"/>
    <x v="4"/>
    <x v="2"/>
    <n v="383180"/>
    <n v="437500"/>
    <x v="0"/>
    <x v="0"/>
    <x v="0"/>
    <n v="3"/>
    <n v="1032"/>
    <n v="1.0203329999999999"/>
    <s v="West"/>
    <n v="423.9341085271318"/>
    <n v="54320"/>
    <n v="0.14176105224698576"/>
    <s v="Above Estimate"/>
  </r>
  <r>
    <d v="2013-07-18T00:00:00"/>
    <x v="4"/>
    <x v="5"/>
    <n v="247200"/>
    <n v="375000"/>
    <x v="0"/>
    <x v="0"/>
    <x v="0"/>
    <n v="1"/>
    <n v="1034"/>
    <n v="1.0203329999999999"/>
    <s v="West"/>
    <n v="362.66924564796903"/>
    <n v="127800"/>
    <n v="0.51699029126213591"/>
    <s v="Above Estimate"/>
  </r>
  <r>
    <d v="2013-07-18T00:00:00"/>
    <x v="4"/>
    <x v="5"/>
    <n v="167600"/>
    <n v="211000"/>
    <x v="1"/>
    <x v="1"/>
    <x v="1"/>
    <n v="3"/>
    <n v="1332"/>
    <n v="1.0203329999999999"/>
    <s v="South"/>
    <n v="158.40840840840841"/>
    <n v="43400"/>
    <n v="0.25894988066825775"/>
    <s v="Above Estimate"/>
  </r>
  <r>
    <d v="2013-07-19T00:00:00"/>
    <x v="4"/>
    <x v="0"/>
    <n v="142990"/>
    <n v="107000"/>
    <x v="1"/>
    <x v="1"/>
    <x v="1"/>
    <n v="2"/>
    <n v="1321"/>
    <n v="1.0203329999999999"/>
    <s v="West"/>
    <n v="80.999242997728999"/>
    <n v="-35990"/>
    <n v="-0.25169592279180364"/>
    <s v="Below Estimate"/>
  </r>
  <r>
    <d v="2013-07-21T00:00:00"/>
    <x v="4"/>
    <x v="6"/>
    <n v="726350"/>
    <n v="970000"/>
    <x v="0"/>
    <x v="0"/>
    <x v="0"/>
    <n v="1"/>
    <n v="1099"/>
    <n v="1.0203329999999999"/>
    <s v="East"/>
    <n v="882.62056414922654"/>
    <n v="243650"/>
    <n v="0.3354443450127349"/>
    <s v="Above Estimate"/>
  </r>
  <r>
    <d v="2013-07-21T00:00:00"/>
    <x v="4"/>
    <x v="2"/>
    <n v="224770"/>
    <n v="315000"/>
    <x v="0"/>
    <x v="0"/>
    <x v="0"/>
    <n v="2"/>
    <n v="968"/>
    <n v="1.0203329999999999"/>
    <s v="East"/>
    <n v="325.41322314049586"/>
    <n v="90230"/>
    <n v="0.40143257552164435"/>
    <s v="Above Estimate"/>
  </r>
  <r>
    <d v="2013-07-25T00:00:00"/>
    <x v="4"/>
    <x v="5"/>
    <n v="274440"/>
    <n v="323000"/>
    <x v="0"/>
    <x v="0"/>
    <x v="0"/>
    <n v="1"/>
    <n v="1086"/>
    <n v="1.0203329999999999"/>
    <s v="East"/>
    <n v="297.42173112338855"/>
    <n v="48560"/>
    <n v="0.17694213671476461"/>
    <s v="Above Estimate"/>
  </r>
  <r>
    <d v="2013-07-26T00:00:00"/>
    <x v="4"/>
    <x v="5"/>
    <n v="153600"/>
    <n v="170000"/>
    <x v="0"/>
    <x v="0"/>
    <x v="0"/>
    <n v="2"/>
    <n v="1055"/>
    <n v="1.0203329999999999"/>
    <s v="East"/>
    <n v="161.13744075829385"/>
    <n v="16400"/>
    <n v="0.10677083333333333"/>
    <s v="Above Estimate"/>
  </r>
  <r>
    <d v="2013-07-28T00:00:00"/>
    <x v="4"/>
    <x v="0"/>
    <n v="131180"/>
    <n v="19105"/>
    <x v="1"/>
    <x v="1"/>
    <x v="1"/>
    <n v="4"/>
    <n v="1438"/>
    <n v="1.0203329999999999"/>
    <s v="North"/>
    <n v="13.285813630041725"/>
    <n v="-112075"/>
    <n v="-0.85436042079585306"/>
    <s v="Below Estimate"/>
  </r>
  <r>
    <d v="2013-07-28T00:00:00"/>
    <x v="4"/>
    <x v="6"/>
    <n v="354500"/>
    <n v="150000"/>
    <x v="0"/>
    <x v="0"/>
    <x v="0"/>
    <n v="1"/>
    <n v="935"/>
    <n v="1.0203329999999999"/>
    <s v="South"/>
    <n v="160.42780748663102"/>
    <n v="-204500"/>
    <n v="-0.57686882933709449"/>
    <s v="Below Estimate"/>
  </r>
  <r>
    <d v="2013-07-29T00:00:00"/>
    <x v="4"/>
    <x v="2"/>
    <n v="289520"/>
    <n v="400000"/>
    <x v="0"/>
    <x v="0"/>
    <x v="0"/>
    <n v="1"/>
    <n v="919"/>
    <n v="1.0203329999999999"/>
    <s v="South"/>
    <n v="435.25571273122961"/>
    <n v="110480"/>
    <n v="0.38159712627797732"/>
    <s v="Above Estimate"/>
  </r>
  <r>
    <d v="2013-07-29T00:00:00"/>
    <x v="4"/>
    <x v="0"/>
    <n v="303300"/>
    <n v="152000"/>
    <x v="0"/>
    <x v="0"/>
    <x v="0"/>
    <n v="1"/>
    <n v="970"/>
    <n v="1.0203329999999999"/>
    <s v="North"/>
    <n v="156.70103092783506"/>
    <n v="-151300"/>
    <n v="-0.498846027035938"/>
    <s v="Below Estimate"/>
  </r>
  <r>
    <d v="2013-08-01T00:00:00"/>
    <x v="4"/>
    <x v="1"/>
    <n v="109710"/>
    <n v="10000"/>
    <x v="0"/>
    <x v="0"/>
    <x v="0"/>
    <n v="3"/>
    <n v="921"/>
    <n v="1.0203329999999999"/>
    <s v="South"/>
    <n v="10.857763300760043"/>
    <n v="-99710"/>
    <n v="-0.90885060614346913"/>
    <s v="Below Estimate"/>
  </r>
  <r>
    <d v="2013-08-01T00:00:00"/>
    <x v="4"/>
    <x v="6"/>
    <n v="328990"/>
    <n v="442500"/>
    <x v="0"/>
    <x v="0"/>
    <x v="0"/>
    <n v="3"/>
    <n v="929"/>
    <n v="1.0203329999999999"/>
    <s v="East"/>
    <n v="476.31862217438106"/>
    <n v="113510"/>
    <n v="0.3450256846712666"/>
    <s v="Above Estimate"/>
  </r>
  <r>
    <d v="2013-08-01T00:00:00"/>
    <x v="4"/>
    <x v="5"/>
    <n v="194400"/>
    <n v="265000"/>
    <x v="0"/>
    <x v="0"/>
    <x v="0"/>
    <n v="3"/>
    <n v="921"/>
    <n v="1.0203329999999999"/>
    <s v="East"/>
    <n v="287.73072747014118"/>
    <n v="70600"/>
    <n v="0.36316872427983538"/>
    <s v="Above Estimate"/>
  </r>
  <r>
    <d v="2013-08-01T00:00:00"/>
    <x v="4"/>
    <x v="5"/>
    <n v="299500"/>
    <n v="515000"/>
    <x v="0"/>
    <x v="0"/>
    <x v="0"/>
    <n v="3"/>
    <n v="1025"/>
    <n v="1.0203329999999999"/>
    <s v="North"/>
    <n v="502.4390243902439"/>
    <n v="215500"/>
    <n v="0.71953255425709517"/>
    <s v="Above Estimate"/>
  </r>
  <r>
    <d v="2013-08-01T00:00:00"/>
    <x v="4"/>
    <x v="2"/>
    <n v="290080"/>
    <n v="405000"/>
    <x v="0"/>
    <x v="0"/>
    <x v="0"/>
    <n v="1"/>
    <n v="977"/>
    <n v="1.0203329999999999"/>
    <s v="South"/>
    <n v="414.53428863868987"/>
    <n v="114920"/>
    <n v="0.39616657473800332"/>
    <s v="Above Estimate"/>
  </r>
  <r>
    <d v="2013-08-02T00:00:00"/>
    <x v="4"/>
    <x v="0"/>
    <n v="91710"/>
    <n v="83000"/>
    <x v="0"/>
    <x v="0"/>
    <x v="0"/>
    <n v="2"/>
    <n v="988"/>
    <n v="1.0203329999999999"/>
    <s v="South"/>
    <n v="84.008097165991899"/>
    <n v="-8710"/>
    <n v="-9.4973285356013515E-2"/>
    <s v="Below Estimate"/>
  </r>
  <r>
    <d v="2013-08-03T00:00:00"/>
    <x v="4"/>
    <x v="6"/>
    <n v="631600"/>
    <n v="605000"/>
    <x v="0"/>
    <x v="0"/>
    <x v="0"/>
    <n v="1"/>
    <n v="1068"/>
    <n v="1.0203329999999999"/>
    <s v="East"/>
    <n v="566.47940074906364"/>
    <n v="-26600"/>
    <n v="-4.2115262824572515E-2"/>
    <s v="Below Estimate"/>
  </r>
  <r>
    <d v="2013-08-04T00:00:00"/>
    <x v="4"/>
    <x v="1"/>
    <n v="149650"/>
    <n v="280000"/>
    <x v="0"/>
    <x v="0"/>
    <x v="0"/>
    <n v="1"/>
    <n v="1015"/>
    <n v="1.0203329999999999"/>
    <s v="East"/>
    <n v="275.86206896551727"/>
    <n v="130350"/>
    <n v="0.87103240895422651"/>
    <s v="Above Estimate"/>
  </r>
  <r>
    <d v="2013-08-05T00:00:00"/>
    <x v="4"/>
    <x v="1"/>
    <n v="174970"/>
    <n v="55000"/>
    <x v="2"/>
    <x v="2"/>
    <x v="2"/>
    <n v="5"/>
    <n v="1867"/>
    <n v="1.0203329999999999"/>
    <s v="North"/>
    <n v="29.459025174076057"/>
    <n v="-119970"/>
    <n v="-0.6856603989255301"/>
    <s v="Below Estimate"/>
  </r>
  <r>
    <d v="2013-08-05T00:00:00"/>
    <x v="4"/>
    <x v="6"/>
    <n v="405090"/>
    <n v="380000"/>
    <x v="0"/>
    <x v="0"/>
    <x v="0"/>
    <n v="1"/>
    <n v="1006"/>
    <n v="1.0203329999999999"/>
    <s v="North"/>
    <n v="377.73359840954276"/>
    <n v="-25090"/>
    <n v="-6.1936853538719791E-2"/>
    <s v="Below Estimate"/>
  </r>
  <r>
    <d v="2013-08-08T00:00:00"/>
    <x v="4"/>
    <x v="5"/>
    <n v="130000"/>
    <n v="92000"/>
    <x v="0"/>
    <x v="0"/>
    <x v="0"/>
    <n v="3"/>
    <n v="1019"/>
    <n v="1.0203329999999999"/>
    <s v="West"/>
    <n v="90.284592737978414"/>
    <n v="-38000"/>
    <n v="-0.29230769230769232"/>
    <s v="Below Estimate"/>
  </r>
  <r>
    <d v="2013-08-08T00:00:00"/>
    <x v="4"/>
    <x v="0"/>
    <n v="111670"/>
    <n v="49000"/>
    <x v="0"/>
    <x v="0"/>
    <x v="0"/>
    <n v="3"/>
    <n v="1069"/>
    <n v="1.0203329999999999"/>
    <s v="North"/>
    <n v="45.837231057062674"/>
    <n v="-62670"/>
    <n v="-0.5612071281454285"/>
    <s v="Below Estimate"/>
  </r>
  <r>
    <d v="2013-08-09T00:00:00"/>
    <x v="4"/>
    <x v="2"/>
    <n v="21980"/>
    <n v="801000"/>
    <x v="0"/>
    <x v="0"/>
    <x v="0"/>
    <n v="3"/>
    <n v="1096"/>
    <n v="1.0203329999999999"/>
    <s v="East"/>
    <n v="730.83941605839414"/>
    <n v="779020"/>
    <n v="35.442220200181985"/>
    <s v="Above Estimate"/>
  </r>
  <r>
    <d v="2013-08-11T00:00:00"/>
    <x v="4"/>
    <x v="6"/>
    <n v="700800"/>
    <n v="725000"/>
    <x v="0"/>
    <x v="0"/>
    <x v="0"/>
    <n v="2"/>
    <n v="937"/>
    <n v="1.0203329999999999"/>
    <s v="South"/>
    <n v="773.74599786552824"/>
    <n v="24200"/>
    <n v="3.4531963470319636E-2"/>
    <s v="Above Estimate"/>
  </r>
  <r>
    <d v="2013-08-11T00:00:00"/>
    <x v="4"/>
    <x v="6"/>
    <n v="283830"/>
    <n v="190000"/>
    <x v="0"/>
    <x v="0"/>
    <x v="0"/>
    <n v="1"/>
    <n v="1091"/>
    <n v="1.0203329999999999"/>
    <s v="South"/>
    <n v="174.15215398716774"/>
    <n v="-93830"/>
    <n v="-0.33058520945636471"/>
    <s v="Below Estimate"/>
  </r>
  <r>
    <d v="2013-08-12T00:00:00"/>
    <x v="4"/>
    <x v="0"/>
    <n v="121700"/>
    <n v="61000"/>
    <x v="0"/>
    <x v="0"/>
    <x v="0"/>
    <n v="3"/>
    <n v="945"/>
    <n v="1.0203329999999999"/>
    <s v="North"/>
    <n v="64.550264550264544"/>
    <n v="-60700"/>
    <n v="-0.4987674609695974"/>
    <s v="Below Estimate"/>
  </r>
  <r>
    <d v="2013-08-16T00:00:00"/>
    <x v="4"/>
    <x v="5"/>
    <n v="240800"/>
    <n v="400000"/>
    <x v="0"/>
    <x v="0"/>
    <x v="0"/>
    <n v="1"/>
    <n v="1007"/>
    <n v="1.0203329999999999"/>
    <s v="North"/>
    <n v="397.21946375372391"/>
    <n v="159200"/>
    <n v="0.66112956810631229"/>
    <s v="Above Estimate"/>
  </r>
  <r>
    <d v="2013-08-17T00:00:00"/>
    <x v="4"/>
    <x v="2"/>
    <n v="350350"/>
    <n v="511500"/>
    <x v="0"/>
    <x v="0"/>
    <x v="0"/>
    <n v="1"/>
    <n v="1004"/>
    <n v="1.0203329999999999"/>
    <s v="South"/>
    <n v="509.46215139442234"/>
    <n v="161150"/>
    <n v="0.4599686028257457"/>
    <s v="Above Estimate"/>
  </r>
  <r>
    <d v="2013-08-17T00:00:00"/>
    <x v="4"/>
    <x v="6"/>
    <n v="525420"/>
    <n v="550000"/>
    <x v="0"/>
    <x v="0"/>
    <x v="0"/>
    <n v="1"/>
    <n v="945"/>
    <n v="1.0203329999999999"/>
    <s v="West"/>
    <n v="582.01058201058197"/>
    <n v="24580"/>
    <n v="4.6781622321190666E-2"/>
    <s v="Above Estimate"/>
  </r>
  <r>
    <d v="2013-08-18T00:00:00"/>
    <x v="4"/>
    <x v="1"/>
    <n v="170490"/>
    <n v="40500"/>
    <x v="1"/>
    <x v="1"/>
    <x v="1"/>
    <n v="2"/>
    <n v="1241"/>
    <n v="1.0203329999999999"/>
    <s v="West"/>
    <n v="32.634971796937954"/>
    <n v="-129990"/>
    <n v="-0.76244941052261128"/>
    <s v="Below Estimate"/>
  </r>
  <r>
    <d v="2013-08-18T00:00:00"/>
    <x v="4"/>
    <x v="0"/>
    <n v="137320"/>
    <n v="140000"/>
    <x v="1"/>
    <x v="1"/>
    <x v="1"/>
    <n v="4"/>
    <n v="1450"/>
    <n v="1.0203329999999999"/>
    <s v="West"/>
    <n v="96.551724137931032"/>
    <n v="2680"/>
    <n v="1.9516457908534811E-2"/>
    <s v="Above Estimate"/>
  </r>
  <r>
    <d v="2013-08-22T00:00:00"/>
    <x v="4"/>
    <x v="0"/>
    <n v="109740"/>
    <n v="25010"/>
    <x v="1"/>
    <x v="1"/>
    <x v="1"/>
    <n v="3"/>
    <n v="1475"/>
    <n v="1.0203329999999999"/>
    <s v="South"/>
    <n v="16.955932203389832"/>
    <n v="-84730"/>
    <n v="-0.7720976854383087"/>
    <s v="Below Estimate"/>
  </r>
  <r>
    <d v="2013-08-22T00:00:00"/>
    <x v="4"/>
    <x v="2"/>
    <n v="461650"/>
    <n v="575000"/>
    <x v="0"/>
    <x v="0"/>
    <x v="0"/>
    <n v="2"/>
    <n v="1054"/>
    <n v="1.0203329999999999"/>
    <s v="West"/>
    <n v="545.54079696394683"/>
    <n v="113350"/>
    <n v="0.24553232968699232"/>
    <s v="Above Estimate"/>
  </r>
  <r>
    <d v="2013-08-22T00:00:00"/>
    <x v="4"/>
    <x v="6"/>
    <n v="434720"/>
    <n v="420000"/>
    <x v="0"/>
    <x v="0"/>
    <x v="0"/>
    <n v="3"/>
    <n v="1034"/>
    <n v="1.0203329999999999"/>
    <s v="East"/>
    <n v="406.18955512572535"/>
    <n v="-14720"/>
    <n v="-3.3860875966139126E-2"/>
    <s v="Below Estimate"/>
  </r>
  <r>
    <d v="2013-08-23T00:00:00"/>
    <x v="4"/>
    <x v="6"/>
    <n v="410430"/>
    <n v="29000"/>
    <x v="0"/>
    <x v="0"/>
    <x v="0"/>
    <n v="2"/>
    <n v="952"/>
    <n v="1.0203329999999999"/>
    <s v="North"/>
    <n v="30.462184873949578"/>
    <n v="-381430"/>
    <n v="-0.92934239699827015"/>
    <s v="Below Estimate"/>
  </r>
  <r>
    <d v="2013-08-23T00:00:00"/>
    <x v="4"/>
    <x v="2"/>
    <n v="372120"/>
    <n v="340000"/>
    <x v="0"/>
    <x v="0"/>
    <x v="0"/>
    <n v="3"/>
    <n v="916"/>
    <n v="1.0203329999999999"/>
    <s v="West"/>
    <n v="371.17903930131007"/>
    <n v="-32120"/>
    <n v="-8.6316242072449742E-2"/>
    <s v="Below Estimate"/>
  </r>
  <r>
    <d v="2013-08-25T00:00:00"/>
    <x v="4"/>
    <x v="5"/>
    <n v="211100"/>
    <n v="245000"/>
    <x v="0"/>
    <x v="0"/>
    <x v="0"/>
    <n v="3"/>
    <n v="1071"/>
    <n v="1.0203329999999999"/>
    <s v="West"/>
    <n v="228.75816993464053"/>
    <n v="33900"/>
    <n v="0.16058739933680721"/>
    <s v="Above Estimate"/>
  </r>
  <r>
    <d v="2013-08-26T00:00:00"/>
    <x v="4"/>
    <x v="6"/>
    <n v="353180"/>
    <n v="507000"/>
    <x v="0"/>
    <x v="0"/>
    <x v="0"/>
    <n v="1"/>
    <n v="990"/>
    <n v="1.0203329999999999"/>
    <s v="West"/>
    <n v="512.12121212121212"/>
    <n v="153820"/>
    <n v="0.4355286256299904"/>
    <s v="Above Estimate"/>
  </r>
  <r>
    <d v="2013-08-29T00:00:00"/>
    <x v="4"/>
    <x v="1"/>
    <n v="137160"/>
    <n v="150000"/>
    <x v="0"/>
    <x v="0"/>
    <x v="0"/>
    <n v="1"/>
    <n v="1033"/>
    <n v="1.0203329999999999"/>
    <s v="South"/>
    <n v="145.20813165537271"/>
    <n v="12840"/>
    <n v="9.361329833770779E-2"/>
    <s v="Above Estimate"/>
  </r>
  <r>
    <d v="2013-08-29T00:00:00"/>
    <x v="4"/>
    <x v="2"/>
    <n v="227360"/>
    <n v="328000"/>
    <x v="0"/>
    <x v="0"/>
    <x v="0"/>
    <n v="3"/>
    <n v="1086"/>
    <n v="1.0203329999999999"/>
    <s v="West"/>
    <n v="302.02578268876613"/>
    <n v="100640"/>
    <n v="0.44264602392681213"/>
    <s v="Above Estimate"/>
  </r>
  <r>
    <d v="2013-08-29T00:00:00"/>
    <x v="4"/>
    <x v="1"/>
    <n v="146290"/>
    <n v="165000"/>
    <x v="0"/>
    <x v="0"/>
    <x v="0"/>
    <n v="2"/>
    <n v="1099"/>
    <n v="1.0203329999999999"/>
    <s v="North"/>
    <n v="150.13648771610556"/>
    <n v="18710"/>
    <n v="0.12789664365301798"/>
    <s v="Above Estimate"/>
  </r>
  <r>
    <d v="2013-08-30T00:00:00"/>
    <x v="4"/>
    <x v="6"/>
    <n v="554730"/>
    <n v="600000"/>
    <x v="0"/>
    <x v="0"/>
    <x v="0"/>
    <n v="1"/>
    <n v="967"/>
    <n v="1.0203329999999999"/>
    <s v="South"/>
    <n v="620.47569803516024"/>
    <n v="45270"/>
    <n v="8.1607268400843661E-2"/>
    <s v="Above Estimate"/>
  </r>
  <r>
    <d v="2013-08-31T00:00:00"/>
    <x v="4"/>
    <x v="0"/>
    <n v="111550"/>
    <n v="105000"/>
    <x v="0"/>
    <x v="0"/>
    <x v="0"/>
    <n v="2"/>
    <n v="1007"/>
    <n v="1.0203329999999999"/>
    <s v="West"/>
    <n v="104.27010923535254"/>
    <n v="-6550"/>
    <n v="-5.871806364858808E-2"/>
    <s v="Below Estimate"/>
  </r>
  <r>
    <d v="2013-09-01T00:00:00"/>
    <x v="4"/>
    <x v="6"/>
    <n v="473220"/>
    <n v="480000"/>
    <x v="0"/>
    <x v="0"/>
    <x v="0"/>
    <n v="1"/>
    <n v="1096"/>
    <n v="1.0203329999999999"/>
    <s v="West"/>
    <n v="437.95620437956205"/>
    <n v="6780"/>
    <n v="1.4327374160010143E-2"/>
    <s v="Above Estimate"/>
  </r>
  <r>
    <d v="2013-09-01T00:00:00"/>
    <x v="4"/>
    <x v="6"/>
    <n v="525480"/>
    <n v="626000"/>
    <x v="0"/>
    <x v="0"/>
    <x v="0"/>
    <n v="3"/>
    <n v="1084"/>
    <n v="1.0203329999999999"/>
    <s v="East"/>
    <n v="577.49077490774903"/>
    <n v="100520"/>
    <n v="0.19129177133287661"/>
    <s v="Above Estimate"/>
  </r>
  <r>
    <d v="2013-09-01T00:00:00"/>
    <x v="4"/>
    <x v="5"/>
    <n v="291200"/>
    <n v="415000"/>
    <x v="0"/>
    <x v="0"/>
    <x v="0"/>
    <n v="1"/>
    <n v="1030"/>
    <n v="1.0203329999999999"/>
    <s v="North"/>
    <n v="402.91262135922329"/>
    <n v="123800"/>
    <n v="0.42513736263736263"/>
    <s v="Above Estimate"/>
  </r>
  <r>
    <d v="2013-09-01T00:00:00"/>
    <x v="4"/>
    <x v="6"/>
    <n v="310330"/>
    <n v="310000"/>
    <x v="0"/>
    <x v="0"/>
    <x v="0"/>
    <n v="3"/>
    <n v="961"/>
    <n v="1.0203329999999999"/>
    <s v="North"/>
    <n v="322.58064516129031"/>
    <n v="-330"/>
    <n v="-1.063384139464441E-3"/>
    <s v="Below Estimate"/>
  </r>
  <r>
    <d v="2013-09-07T00:00:00"/>
    <x v="4"/>
    <x v="1"/>
    <n v="258220"/>
    <n v="105000"/>
    <x v="0"/>
    <x v="0"/>
    <x v="0"/>
    <n v="3"/>
    <n v="933"/>
    <n v="1.0203329999999999"/>
    <s v="West"/>
    <n v="112.54019292604502"/>
    <n v="-153220"/>
    <n v="-0.59336999457826656"/>
    <s v="Below Estimate"/>
  </r>
  <r>
    <d v="2013-09-08T00:00:00"/>
    <x v="4"/>
    <x v="5"/>
    <n v="130200"/>
    <n v="165000"/>
    <x v="0"/>
    <x v="0"/>
    <x v="0"/>
    <n v="1"/>
    <n v="1024"/>
    <n v="1.0203329999999999"/>
    <s v="North"/>
    <n v="161.1328125"/>
    <n v="34800"/>
    <n v="0.26728110599078342"/>
    <s v="Above Estimate"/>
  </r>
  <r>
    <d v="2013-09-09T00:00:00"/>
    <x v="4"/>
    <x v="0"/>
    <n v="206640"/>
    <n v="220000"/>
    <x v="0"/>
    <x v="0"/>
    <x v="0"/>
    <n v="1"/>
    <n v="1036"/>
    <n v="1.0203329999999999"/>
    <s v="East"/>
    <n v="212.35521235521236"/>
    <n v="13360"/>
    <n v="6.4653503677893923E-2"/>
    <s v="Above Estimate"/>
  </r>
  <r>
    <d v="2013-09-14T00:00:00"/>
    <x v="4"/>
    <x v="2"/>
    <n v="449400"/>
    <n v="600000"/>
    <x v="0"/>
    <x v="0"/>
    <x v="0"/>
    <n v="2"/>
    <n v="975"/>
    <n v="1.0203329999999999"/>
    <s v="East"/>
    <n v="615.38461538461536"/>
    <n v="150600"/>
    <n v="0.33511348464619495"/>
    <s v="Above Estimate"/>
  </r>
  <r>
    <d v="2013-09-15T00:00:00"/>
    <x v="4"/>
    <x v="6"/>
    <n v="378670"/>
    <n v="360000"/>
    <x v="0"/>
    <x v="0"/>
    <x v="0"/>
    <n v="1"/>
    <n v="986"/>
    <n v="1.0203329999999999"/>
    <s v="East"/>
    <n v="365.11156186612578"/>
    <n v="-18670"/>
    <n v="-4.9304143449441465E-2"/>
    <s v="Below Estimate"/>
  </r>
  <r>
    <d v="2013-09-16T00:00:00"/>
    <x v="4"/>
    <x v="6"/>
    <n v="993410"/>
    <n v="1260658"/>
    <x v="0"/>
    <x v="0"/>
    <x v="0"/>
    <n v="3"/>
    <n v="1044"/>
    <n v="1.0203329999999999"/>
    <s v="North"/>
    <n v="1207.5268199233717"/>
    <n v="267248"/>
    <n v="0.2690208473842623"/>
    <s v="Above Estimate"/>
  </r>
  <r>
    <d v="2013-09-19T00:00:00"/>
    <x v="4"/>
    <x v="2"/>
    <n v="255080"/>
    <n v="302500"/>
    <x v="0"/>
    <x v="0"/>
    <x v="0"/>
    <n v="2"/>
    <n v="1020"/>
    <n v="1.0203329999999999"/>
    <s v="East"/>
    <n v="296.56862745098039"/>
    <n v="47420"/>
    <n v="0.18590246197271446"/>
    <s v="Above Estimate"/>
  </r>
  <r>
    <d v="2013-09-19T00:00:00"/>
    <x v="4"/>
    <x v="1"/>
    <n v="164700"/>
    <n v="170000"/>
    <x v="0"/>
    <x v="0"/>
    <x v="0"/>
    <n v="1"/>
    <n v="1023"/>
    <n v="1.0203329999999999"/>
    <s v="North"/>
    <n v="166.17790811339199"/>
    <n v="5300"/>
    <n v="3.2179720704310869E-2"/>
    <s v="Above Estimate"/>
  </r>
  <r>
    <d v="2013-09-20T00:00:00"/>
    <x v="4"/>
    <x v="5"/>
    <n v="269500"/>
    <n v="365000"/>
    <x v="0"/>
    <x v="0"/>
    <x v="0"/>
    <n v="1"/>
    <n v="978"/>
    <n v="1.0203329999999999"/>
    <s v="East"/>
    <n v="373.21063394683028"/>
    <n v="95500"/>
    <n v="0.35435992578849723"/>
    <s v="Above Estimate"/>
  </r>
  <r>
    <d v="2013-09-22T00:00:00"/>
    <x v="4"/>
    <x v="0"/>
    <n v="157000"/>
    <n v="185000"/>
    <x v="0"/>
    <x v="0"/>
    <x v="0"/>
    <n v="3"/>
    <n v="1016"/>
    <n v="1.0203329999999999"/>
    <s v="South"/>
    <n v="182.08661417322836"/>
    <n v="28000"/>
    <n v="0.17834394904458598"/>
    <s v="Above Estimate"/>
  </r>
  <r>
    <d v="2013-09-23T00:00:00"/>
    <x v="4"/>
    <x v="6"/>
    <n v="323760"/>
    <n v="440000"/>
    <x v="0"/>
    <x v="0"/>
    <x v="0"/>
    <n v="3"/>
    <n v="1070"/>
    <n v="1.0203329999999999"/>
    <s v="West"/>
    <n v="411.21495327102804"/>
    <n v="116240"/>
    <n v="0.35903138127007661"/>
    <s v="Above Estimate"/>
  </r>
  <r>
    <d v="2013-09-26T00:00:00"/>
    <x v="4"/>
    <x v="5"/>
    <n v="311000"/>
    <n v="390000"/>
    <x v="0"/>
    <x v="0"/>
    <x v="0"/>
    <n v="2"/>
    <n v="1060"/>
    <n v="1.0203329999999999"/>
    <s v="East"/>
    <n v="367.92452830188677"/>
    <n v="79000"/>
    <n v="0.25401929260450162"/>
    <s v="Above Estimate"/>
  </r>
  <r>
    <d v="2013-09-27T00:00:00"/>
    <x v="4"/>
    <x v="1"/>
    <n v="159830"/>
    <n v="76100"/>
    <x v="1"/>
    <x v="1"/>
    <x v="1"/>
    <n v="2"/>
    <n v="1336"/>
    <n v="1.0203329999999999"/>
    <s v="West"/>
    <n v="56.961077844311376"/>
    <n v="-83730"/>
    <n v="-0.52386911093036348"/>
    <s v="Below Estimate"/>
  </r>
  <r>
    <d v="2013-09-28T00:00:00"/>
    <x v="4"/>
    <x v="0"/>
    <n v="137300"/>
    <n v="75000"/>
    <x v="2"/>
    <x v="2"/>
    <x v="2"/>
    <n v="6"/>
    <n v="1949"/>
    <n v="1.0203329999999999"/>
    <s v="South"/>
    <n v="38.481272447408926"/>
    <n v="-62300"/>
    <n v="-0.45375091041514931"/>
    <s v="Below Estimate"/>
  </r>
  <r>
    <d v="2013-09-29T00:00:00"/>
    <x v="4"/>
    <x v="5"/>
    <n v="125500"/>
    <n v="118000"/>
    <x v="0"/>
    <x v="0"/>
    <x v="0"/>
    <n v="2"/>
    <n v="975"/>
    <n v="1.0203329999999999"/>
    <s v="North"/>
    <n v="121.02564102564102"/>
    <n v="-7500"/>
    <n v="-5.9760956175298807E-2"/>
    <s v="Below Estimate"/>
  </r>
  <r>
    <d v="2013-10-03T00:00:00"/>
    <x v="4"/>
    <x v="3"/>
    <n v="2346400"/>
    <n v="4050000"/>
    <x v="0"/>
    <x v="0"/>
    <x v="0"/>
    <n v="2"/>
    <n v="990"/>
    <n v="1.0203329999999999"/>
    <s v="East"/>
    <n v="4090.909090909091"/>
    <n v="1703600"/>
    <n v="0.7260484145925673"/>
    <s v="Above Estimate"/>
  </r>
  <r>
    <d v="2013-10-04T00:00:00"/>
    <x v="4"/>
    <x v="1"/>
    <n v="125050"/>
    <n v="120000"/>
    <x v="0"/>
    <x v="0"/>
    <x v="0"/>
    <n v="2"/>
    <n v="1077"/>
    <n v="1.0203329999999999"/>
    <s v="South"/>
    <n v="111.42061281337047"/>
    <n v="-5050"/>
    <n v="-4.0383846461415435E-2"/>
    <s v="Below Estimate"/>
  </r>
  <r>
    <d v="2013-10-04T00:00:00"/>
    <x v="4"/>
    <x v="1"/>
    <n v="162060"/>
    <n v="238000"/>
    <x v="0"/>
    <x v="0"/>
    <x v="0"/>
    <n v="1"/>
    <n v="1085"/>
    <n v="1.0203329999999999"/>
    <s v="East"/>
    <n v="219.35483870967741"/>
    <n v="75940"/>
    <n v="0.46859187955078369"/>
    <s v="Above Estimate"/>
  </r>
  <r>
    <d v="2013-10-05T00:00:00"/>
    <x v="4"/>
    <x v="1"/>
    <n v="217690"/>
    <n v="181000"/>
    <x v="0"/>
    <x v="0"/>
    <x v="0"/>
    <n v="3"/>
    <n v="1090"/>
    <n v="1.0203329999999999"/>
    <s v="North"/>
    <n v="166.05504587155963"/>
    <n v="-36690"/>
    <n v="-0.16854242271119482"/>
    <s v="Below Estimate"/>
  </r>
  <r>
    <d v="2013-10-06T00:00:00"/>
    <x v="4"/>
    <x v="2"/>
    <n v="289870"/>
    <n v="420000"/>
    <x v="0"/>
    <x v="0"/>
    <x v="0"/>
    <n v="1"/>
    <n v="937"/>
    <n v="1.0203329999999999"/>
    <s v="North"/>
    <n v="448.23906083244395"/>
    <n v="130130"/>
    <n v="0.44892538034291235"/>
    <s v="Above Estimate"/>
  </r>
  <r>
    <d v="2013-10-12T00:00:00"/>
    <x v="4"/>
    <x v="4"/>
    <n v="257390"/>
    <n v="423000"/>
    <x v="0"/>
    <x v="0"/>
    <x v="0"/>
    <n v="2"/>
    <n v="1093"/>
    <n v="1.0203329999999999"/>
    <s v="East"/>
    <n v="387.0082342177493"/>
    <n v="165610"/>
    <n v="0.64342049030653869"/>
    <s v="Above Estimate"/>
  </r>
  <r>
    <d v="2013-10-12T00:00:00"/>
    <x v="4"/>
    <x v="3"/>
    <n v="2676730"/>
    <n v="4495000"/>
    <x v="0"/>
    <x v="0"/>
    <x v="0"/>
    <n v="2"/>
    <n v="908"/>
    <n v="1.0203329999999999"/>
    <s v="West"/>
    <n v="4950.4405286343608"/>
    <n v="1818270"/>
    <n v="0.67928778771112519"/>
    <s v="Above Estimate"/>
  </r>
  <r>
    <d v="2013-10-12T00:00:00"/>
    <x v="4"/>
    <x v="2"/>
    <n v="265580"/>
    <n v="312500"/>
    <x v="0"/>
    <x v="0"/>
    <x v="0"/>
    <n v="1"/>
    <n v="988"/>
    <n v="1.0203329999999999"/>
    <s v="South"/>
    <n v="316.29554655870447"/>
    <n v="46920"/>
    <n v="0.17666992996460576"/>
    <s v="Above Estimate"/>
  </r>
  <r>
    <d v="2013-10-13T00:00:00"/>
    <x v="4"/>
    <x v="1"/>
    <n v="173990"/>
    <n v="140000"/>
    <x v="2"/>
    <x v="2"/>
    <x v="2"/>
    <n v="6"/>
    <n v="2029"/>
    <n v="1.0203329999999999"/>
    <s v="West"/>
    <n v="68.999507146377525"/>
    <n v="-33990"/>
    <n v="-0.19535605494568653"/>
    <s v="Below Estimate"/>
  </r>
  <r>
    <d v="2013-10-14T00:00:00"/>
    <x v="4"/>
    <x v="4"/>
    <n v="1349530"/>
    <n v="2275000"/>
    <x v="0"/>
    <x v="0"/>
    <x v="0"/>
    <n v="3"/>
    <n v="1094"/>
    <n v="1.0203329999999999"/>
    <s v="West"/>
    <n v="2079.5246800731261"/>
    <n v="925470"/>
    <n v="0.68577208361429531"/>
    <s v="Above Estimate"/>
  </r>
  <r>
    <d v="2013-10-14T00:00:00"/>
    <x v="4"/>
    <x v="3"/>
    <n v="549430"/>
    <n v="1152500"/>
    <x v="0"/>
    <x v="0"/>
    <x v="0"/>
    <n v="2"/>
    <n v="1015"/>
    <n v="1.0203329999999999"/>
    <s v="North"/>
    <n v="1135.4679802955666"/>
    <n v="603070"/>
    <n v="1.0976284513040788"/>
    <s v="Above Estimate"/>
  </r>
  <r>
    <d v="2013-10-17T00:00:00"/>
    <x v="4"/>
    <x v="1"/>
    <n v="168350"/>
    <n v="270000"/>
    <x v="2"/>
    <x v="2"/>
    <x v="2"/>
    <n v="4"/>
    <n v="2066"/>
    <n v="1.0203329999999999"/>
    <s v="East"/>
    <n v="130.68731848983543"/>
    <n v="101650"/>
    <n v="0.60380160380160375"/>
    <s v="Above Estimate"/>
  </r>
  <r>
    <d v="2013-10-17T00:00:00"/>
    <x v="4"/>
    <x v="1"/>
    <n v="147900"/>
    <n v="270000"/>
    <x v="2"/>
    <x v="2"/>
    <x v="2"/>
    <n v="4"/>
    <n v="1825"/>
    <n v="1.0203329999999999"/>
    <s v="South"/>
    <n v="147.94520547945206"/>
    <n v="122100"/>
    <n v="0.82555780933062883"/>
    <s v="Above Estimate"/>
  </r>
  <r>
    <d v="2013-10-19T00:00:00"/>
    <x v="4"/>
    <x v="0"/>
    <n v="154580"/>
    <n v="5000"/>
    <x v="3"/>
    <x v="3"/>
    <x v="3"/>
    <n v="7"/>
    <n v="2460"/>
    <n v="1.0203329999999999"/>
    <s v="North"/>
    <n v="2.0325203252032522"/>
    <n v="-149580"/>
    <n v="-0.96765428904127315"/>
    <s v="Below Estimate"/>
  </r>
  <r>
    <d v="2013-10-20T00:00:00"/>
    <x v="4"/>
    <x v="1"/>
    <n v="164250"/>
    <n v="165000"/>
    <x v="0"/>
    <x v="0"/>
    <x v="0"/>
    <n v="3"/>
    <n v="1079"/>
    <n v="1.0203329999999999"/>
    <s v="East"/>
    <n v="152.91936978683967"/>
    <n v="750"/>
    <n v="4.5662100456621002E-3"/>
    <s v="Above Estimate"/>
  </r>
  <r>
    <d v="2013-10-24T00:00:00"/>
    <x v="4"/>
    <x v="0"/>
    <n v="32570"/>
    <n v="18500"/>
    <x v="0"/>
    <x v="0"/>
    <x v="0"/>
    <n v="3"/>
    <n v="904"/>
    <n v="1.0203329999999999"/>
    <s v="West"/>
    <n v="20.464601769911503"/>
    <n v="-14070"/>
    <n v="-0.43199263125575682"/>
    <s v="Below Estimate"/>
  </r>
  <r>
    <d v="2013-10-25T00:00:00"/>
    <x v="4"/>
    <x v="6"/>
    <n v="443860"/>
    <n v="300000"/>
    <x v="0"/>
    <x v="0"/>
    <x v="0"/>
    <n v="1"/>
    <n v="1061"/>
    <n v="1.0203329999999999"/>
    <s v="West"/>
    <n v="282.75212064090482"/>
    <n v="-143860"/>
    <n v="-0.3241112062362006"/>
    <s v="Below Estimate"/>
  </r>
  <r>
    <d v="2013-10-25T00:00:00"/>
    <x v="4"/>
    <x v="0"/>
    <n v="142150"/>
    <n v="75000"/>
    <x v="0"/>
    <x v="0"/>
    <x v="0"/>
    <n v="2"/>
    <n v="955"/>
    <n v="1.0203329999999999"/>
    <s v="North"/>
    <n v="78.534031413612567"/>
    <n v="-67150"/>
    <n v="-0.4723883221948646"/>
    <s v="Below Estimate"/>
  </r>
  <r>
    <d v="2013-10-28T00:00:00"/>
    <x v="4"/>
    <x v="2"/>
    <n v="404460"/>
    <n v="495000"/>
    <x v="0"/>
    <x v="0"/>
    <x v="0"/>
    <n v="3"/>
    <n v="1050"/>
    <n v="1.0203329999999999"/>
    <s v="East"/>
    <n v="471.42857142857144"/>
    <n v="90540"/>
    <n v="0.22385402759234535"/>
    <s v="Above Estimate"/>
  </r>
  <r>
    <d v="2013-10-31T00:00:00"/>
    <x v="4"/>
    <x v="6"/>
    <n v="370410"/>
    <n v="500000"/>
    <x v="0"/>
    <x v="0"/>
    <x v="0"/>
    <n v="2"/>
    <n v="1052"/>
    <n v="1.0203329999999999"/>
    <s v="East"/>
    <n v="475.28517110266159"/>
    <n v="129590"/>
    <n v="0.34985556545449636"/>
    <s v="Above Estimate"/>
  </r>
  <r>
    <d v="2013-10-31T00:00:00"/>
    <x v="4"/>
    <x v="1"/>
    <n v="139490"/>
    <n v="145000"/>
    <x v="0"/>
    <x v="0"/>
    <x v="0"/>
    <n v="2"/>
    <n v="1067"/>
    <n v="1.0203329999999999"/>
    <s v="East"/>
    <n v="135.89503280224929"/>
    <n v="5510"/>
    <n v="3.9501039501039503E-2"/>
    <s v="Above Estimate"/>
  </r>
  <r>
    <d v="2013-10-31T00:00:00"/>
    <x v="4"/>
    <x v="0"/>
    <n v="115310"/>
    <n v="65000"/>
    <x v="0"/>
    <x v="0"/>
    <x v="0"/>
    <n v="3"/>
    <n v="974"/>
    <n v="1.0203329999999999"/>
    <s v="North"/>
    <n v="66.735112936344976"/>
    <n v="-50310"/>
    <n v="-0.43630214205186019"/>
    <s v="Below Estimate"/>
  </r>
  <r>
    <d v="2013-11-01T00:00:00"/>
    <x v="4"/>
    <x v="1"/>
    <n v="244220"/>
    <n v="89000"/>
    <x v="1"/>
    <x v="1"/>
    <x v="1"/>
    <n v="4"/>
    <n v="1328"/>
    <n v="1.0203329999999999"/>
    <s v="East"/>
    <n v="67.018072289156621"/>
    <n v="-155220"/>
    <n v="-0.63557448202440425"/>
    <s v="Below Estimate"/>
  </r>
  <r>
    <d v="2013-11-01T00:00:00"/>
    <x v="4"/>
    <x v="1"/>
    <n v="120190"/>
    <n v="93000"/>
    <x v="0"/>
    <x v="0"/>
    <x v="0"/>
    <n v="3"/>
    <n v="974"/>
    <n v="1.0203329999999999"/>
    <s v="East"/>
    <n v="95.482546201232026"/>
    <n v="-27190"/>
    <n v="-0.22622514352275563"/>
    <s v="Below Estimate"/>
  </r>
  <r>
    <d v="2013-11-01T00:00:00"/>
    <x v="4"/>
    <x v="1"/>
    <n v="207000"/>
    <n v="260000"/>
    <x v="0"/>
    <x v="0"/>
    <x v="0"/>
    <n v="1"/>
    <n v="996"/>
    <n v="1.0203329999999999"/>
    <s v="South"/>
    <n v="261.04417670682733"/>
    <n v="53000"/>
    <n v="0.2560386473429952"/>
    <s v="Above Estimate"/>
  </r>
  <r>
    <d v="2013-11-02T00:00:00"/>
    <x v="4"/>
    <x v="1"/>
    <n v="106960"/>
    <n v="140000"/>
    <x v="0"/>
    <x v="0"/>
    <x v="0"/>
    <n v="3"/>
    <n v="970"/>
    <n v="1.0203329999999999"/>
    <s v="West"/>
    <n v="144.32989690721649"/>
    <n v="33040"/>
    <n v="0.30890052356020942"/>
    <s v="Above Estimate"/>
  </r>
  <r>
    <d v="2013-11-02T00:00:00"/>
    <x v="4"/>
    <x v="1"/>
    <n v="148280"/>
    <n v="179900"/>
    <x v="0"/>
    <x v="0"/>
    <x v="0"/>
    <n v="3"/>
    <n v="1099"/>
    <n v="1.0203329999999999"/>
    <s v="West"/>
    <n v="163.69426751592357"/>
    <n v="31620"/>
    <n v="0.21324521176153224"/>
    <s v="Above Estimate"/>
  </r>
  <r>
    <d v="2013-11-02T00:00:00"/>
    <x v="4"/>
    <x v="2"/>
    <n v="258370"/>
    <n v="295000"/>
    <x v="0"/>
    <x v="0"/>
    <x v="0"/>
    <n v="2"/>
    <n v="928"/>
    <n v="1.0203329999999999"/>
    <s v="West"/>
    <n v="317.88793103448273"/>
    <n v="36630"/>
    <n v="0.14177342570731896"/>
    <s v="Above Estimate"/>
  </r>
  <r>
    <d v="2013-11-02T00:00:00"/>
    <x v="4"/>
    <x v="6"/>
    <n v="456200"/>
    <n v="642500"/>
    <x v="0"/>
    <x v="0"/>
    <x v="0"/>
    <n v="3"/>
    <n v="902"/>
    <n v="1.0203329999999999"/>
    <s v="North"/>
    <n v="712.30598669623055"/>
    <n v="186300"/>
    <n v="0.40837352038579572"/>
    <s v="Above Estimate"/>
  </r>
  <r>
    <d v="2013-11-04T00:00:00"/>
    <x v="4"/>
    <x v="0"/>
    <n v="111490"/>
    <n v="25000"/>
    <x v="0"/>
    <x v="0"/>
    <x v="0"/>
    <n v="1"/>
    <n v="1027"/>
    <n v="1.0203329999999999"/>
    <s v="West"/>
    <n v="24.342745861733203"/>
    <n v="-86490"/>
    <n v="-0.77576464256884026"/>
    <s v="Below Estimate"/>
  </r>
  <r>
    <d v="2013-11-08T00:00:00"/>
    <x v="4"/>
    <x v="2"/>
    <n v="248640"/>
    <n v="202500"/>
    <x v="0"/>
    <x v="0"/>
    <x v="0"/>
    <n v="1"/>
    <n v="918"/>
    <n v="1.0203329999999999"/>
    <s v="West"/>
    <n v="220.58823529411765"/>
    <n v="-46140"/>
    <n v="-0.18556949806949807"/>
    <s v="Below Estimate"/>
  </r>
  <r>
    <d v="2013-11-08T00:00:00"/>
    <x v="4"/>
    <x v="1"/>
    <n v="117640"/>
    <n v="115000"/>
    <x v="0"/>
    <x v="0"/>
    <x v="0"/>
    <n v="1"/>
    <n v="1035"/>
    <n v="1.0203329999999999"/>
    <s v="North"/>
    <n v="111.11111111111111"/>
    <n v="-2640"/>
    <n v="-2.2441346480788847E-2"/>
    <s v="Below Estimate"/>
  </r>
  <r>
    <d v="2013-11-09T00:00:00"/>
    <x v="4"/>
    <x v="1"/>
    <n v="173190"/>
    <n v="165000"/>
    <x v="1"/>
    <x v="1"/>
    <x v="1"/>
    <n v="2"/>
    <n v="1382"/>
    <n v="1.0203329999999999"/>
    <s v="North"/>
    <n v="119.39218523878436"/>
    <n v="-8190"/>
    <n v="-4.7289104451758185E-2"/>
    <s v="Below Estimate"/>
  </r>
  <r>
    <d v="2013-11-10T00:00:00"/>
    <x v="4"/>
    <x v="6"/>
    <n v="575890"/>
    <n v="350000"/>
    <x v="2"/>
    <x v="2"/>
    <x v="2"/>
    <n v="5"/>
    <n v="1923"/>
    <n v="1.0203329999999999"/>
    <s v="West"/>
    <n v="182.00728029121166"/>
    <n v="-225890"/>
    <n v="-0.3922450467971314"/>
    <s v="Below Estimate"/>
  </r>
  <r>
    <d v="2013-11-14T00:00:00"/>
    <x v="4"/>
    <x v="2"/>
    <n v="384440"/>
    <n v="400000"/>
    <x v="0"/>
    <x v="0"/>
    <x v="0"/>
    <n v="1"/>
    <n v="902"/>
    <n v="1.0203329999999999"/>
    <s v="West"/>
    <n v="443.45898004434588"/>
    <n v="15560"/>
    <n v="4.0474456352096559E-2"/>
    <s v="Above Estimate"/>
  </r>
  <r>
    <d v="2013-11-16T00:00:00"/>
    <x v="4"/>
    <x v="0"/>
    <n v="138180"/>
    <n v="173000"/>
    <x v="0"/>
    <x v="0"/>
    <x v="0"/>
    <n v="1"/>
    <n v="1013"/>
    <n v="1.0203329999999999"/>
    <s v="West"/>
    <n v="170.77986179664364"/>
    <n v="34820"/>
    <n v="0.25199015776523376"/>
    <s v="Above Estimate"/>
  </r>
  <r>
    <d v="2013-11-16T00:00:00"/>
    <x v="4"/>
    <x v="2"/>
    <n v="327740"/>
    <n v="500000"/>
    <x v="0"/>
    <x v="0"/>
    <x v="0"/>
    <n v="1"/>
    <n v="912"/>
    <n v="1.0203329999999999"/>
    <s v="East"/>
    <n v="548.24561403508767"/>
    <n v="172260"/>
    <n v="0.52559956062732649"/>
    <s v="Above Estimate"/>
  </r>
  <r>
    <d v="2013-11-18T00:00:00"/>
    <x v="4"/>
    <x v="0"/>
    <n v="125920"/>
    <n v="105000"/>
    <x v="0"/>
    <x v="0"/>
    <x v="0"/>
    <n v="2"/>
    <n v="956"/>
    <n v="1.0203329999999999"/>
    <s v="East"/>
    <n v="109.8326359832636"/>
    <n v="-20920"/>
    <n v="-0.16613722998729352"/>
    <s v="Below Estimate"/>
  </r>
  <r>
    <d v="2013-11-21T00:00:00"/>
    <x v="4"/>
    <x v="3"/>
    <n v="408450"/>
    <n v="400000"/>
    <x v="1"/>
    <x v="1"/>
    <x v="1"/>
    <n v="3"/>
    <n v="1214"/>
    <n v="1.0203329999999999"/>
    <s v="East"/>
    <n v="329.48929159802304"/>
    <n v="-8450"/>
    <n v="-2.0687966703390868E-2"/>
    <s v="Below Estimate"/>
  </r>
  <r>
    <d v="2013-11-22T00:00:00"/>
    <x v="4"/>
    <x v="3"/>
    <n v="746550"/>
    <n v="2500000"/>
    <x v="0"/>
    <x v="0"/>
    <x v="0"/>
    <n v="1"/>
    <n v="990"/>
    <n v="1.0203329999999999"/>
    <s v="North"/>
    <n v="2525.2525252525252"/>
    <n v="1753450"/>
    <n v="2.3487375259527159"/>
    <s v="Above Estimate"/>
  </r>
  <r>
    <d v="2013-11-22T00:00:00"/>
    <x v="4"/>
    <x v="0"/>
    <n v="131930"/>
    <n v="147500"/>
    <x v="0"/>
    <x v="0"/>
    <x v="0"/>
    <n v="1"/>
    <n v="923"/>
    <n v="1.0203329999999999"/>
    <s v="East"/>
    <n v="159.80498374864572"/>
    <n v="15570"/>
    <n v="0.11801713029636929"/>
    <s v="Above Estimate"/>
  </r>
  <r>
    <d v="2013-11-28T00:00:00"/>
    <x v="4"/>
    <x v="1"/>
    <n v="121050"/>
    <n v="41655"/>
    <x v="1"/>
    <x v="1"/>
    <x v="1"/>
    <n v="3"/>
    <n v="1205"/>
    <n v="1.0203329999999999"/>
    <s v="West"/>
    <n v="34.568464730290458"/>
    <n v="-79395"/>
    <n v="-0.6558859975216853"/>
    <s v="Below Estimate"/>
  </r>
  <r>
    <d v="2013-11-29T00:00:00"/>
    <x v="4"/>
    <x v="2"/>
    <n v="335160"/>
    <n v="230000"/>
    <x v="1"/>
    <x v="1"/>
    <x v="1"/>
    <n v="4"/>
    <n v="1421"/>
    <n v="1.0203329999999999"/>
    <s v="East"/>
    <n v="161.85784658691063"/>
    <n v="-105160"/>
    <n v="-0.31376059195608069"/>
    <s v="Below Estimate"/>
  </r>
  <r>
    <d v="2013-11-29T00:00:00"/>
    <x v="4"/>
    <x v="2"/>
    <n v="423850"/>
    <n v="430000"/>
    <x v="0"/>
    <x v="0"/>
    <x v="0"/>
    <n v="3"/>
    <n v="946"/>
    <n v="1.0203329999999999"/>
    <s v="West"/>
    <n v="454.54545454545456"/>
    <n v="6150"/>
    <n v="1.4509850182847705E-2"/>
    <s v="Above Estimate"/>
  </r>
  <r>
    <d v="2013-11-30T00:00:00"/>
    <x v="4"/>
    <x v="2"/>
    <n v="238280"/>
    <n v="212000"/>
    <x v="0"/>
    <x v="0"/>
    <x v="0"/>
    <n v="1"/>
    <n v="1035"/>
    <n v="1.0203329999999999"/>
    <s v="East"/>
    <n v="204.83091787439614"/>
    <n v="-26280"/>
    <n v="-0.11029041463824073"/>
    <s v="Below Estimate"/>
  </r>
  <r>
    <d v="2013-12-01T00:00:00"/>
    <x v="4"/>
    <x v="1"/>
    <n v="137620"/>
    <n v="150000"/>
    <x v="0"/>
    <x v="0"/>
    <x v="0"/>
    <n v="3"/>
    <n v="1025"/>
    <n v="1.0203329999999999"/>
    <s v="South"/>
    <n v="146.34146341463415"/>
    <n v="12380"/>
    <n v="8.9957854962941439E-2"/>
    <s v="Above Estimate"/>
  </r>
  <r>
    <d v="2013-12-02T00:00:00"/>
    <x v="4"/>
    <x v="1"/>
    <n v="190850"/>
    <n v="240000"/>
    <x v="0"/>
    <x v="0"/>
    <x v="0"/>
    <n v="3"/>
    <n v="1058"/>
    <n v="1.0203329999999999"/>
    <s v="North"/>
    <n v="226.84310018903591"/>
    <n v="49150"/>
    <n v="0.25753209326696358"/>
    <s v="Above Estimate"/>
  </r>
  <r>
    <d v="2013-12-05T00:00:00"/>
    <x v="4"/>
    <x v="3"/>
    <n v="611100"/>
    <n v="800000"/>
    <x v="0"/>
    <x v="0"/>
    <x v="0"/>
    <n v="3"/>
    <n v="949"/>
    <n v="1.0203329999999999"/>
    <s v="North"/>
    <n v="842.99262381454162"/>
    <n v="188900"/>
    <n v="0.30911471117656686"/>
    <s v="Above Estimate"/>
  </r>
  <r>
    <d v="2013-12-06T00:00:00"/>
    <x v="4"/>
    <x v="1"/>
    <n v="149890"/>
    <n v="68000"/>
    <x v="0"/>
    <x v="0"/>
    <x v="0"/>
    <n v="3"/>
    <n v="966"/>
    <n v="1.0203329999999999"/>
    <s v="West"/>
    <n v="70.39337474120083"/>
    <n v="-81890"/>
    <n v="-0.54633397825071717"/>
    <s v="Below Estimate"/>
  </r>
  <r>
    <d v="2013-12-06T00:00:00"/>
    <x v="4"/>
    <x v="0"/>
    <n v="100840"/>
    <n v="38500"/>
    <x v="0"/>
    <x v="0"/>
    <x v="0"/>
    <n v="3"/>
    <n v="979"/>
    <n v="1.0203329999999999"/>
    <s v="West"/>
    <n v="39.325842696629216"/>
    <n v="-62340"/>
    <n v="-0.61820706069020226"/>
    <s v="Below Estimate"/>
  </r>
  <r>
    <d v="2013-12-07T00:00:00"/>
    <x v="4"/>
    <x v="1"/>
    <n v="198960"/>
    <n v="100000"/>
    <x v="0"/>
    <x v="0"/>
    <x v="0"/>
    <n v="2"/>
    <n v="1074"/>
    <n v="1.0203329999999999"/>
    <s v="West"/>
    <n v="93.109869646182489"/>
    <n v="-98960"/>
    <n v="-0.49738640932850825"/>
    <s v="Below Estimate"/>
  </r>
  <r>
    <d v="2013-12-09T00:00:00"/>
    <x v="4"/>
    <x v="6"/>
    <n v="424060"/>
    <n v="580000"/>
    <x v="0"/>
    <x v="0"/>
    <x v="0"/>
    <n v="3"/>
    <n v="1025"/>
    <n v="1.0203329999999999"/>
    <s v="North"/>
    <n v="565.85365853658539"/>
    <n v="155940"/>
    <n v="0.36773098146488703"/>
    <s v="Above Estimate"/>
  </r>
  <r>
    <d v="2013-12-09T00:00:00"/>
    <x v="4"/>
    <x v="4"/>
    <n v="564200"/>
    <n v="1087500"/>
    <x v="0"/>
    <x v="0"/>
    <x v="0"/>
    <n v="2"/>
    <n v="925"/>
    <n v="1.0203329999999999"/>
    <s v="East"/>
    <n v="1175.6756756756756"/>
    <n v="523300"/>
    <n v="0.92750797589507272"/>
    <s v="Above Estimate"/>
  </r>
  <r>
    <d v="2013-12-14T00:00:00"/>
    <x v="4"/>
    <x v="1"/>
    <n v="138380"/>
    <n v="115000"/>
    <x v="1"/>
    <x v="1"/>
    <x v="1"/>
    <n v="2"/>
    <n v="1469"/>
    <n v="1.0203329999999999"/>
    <s v="West"/>
    <n v="78.284547311095977"/>
    <n v="-23380"/>
    <n v="-0.16895505130799249"/>
    <s v="Below Estimate"/>
  </r>
  <r>
    <d v="2013-12-14T00:00:00"/>
    <x v="4"/>
    <x v="3"/>
    <n v="761880"/>
    <n v="977000"/>
    <x v="0"/>
    <x v="0"/>
    <x v="0"/>
    <n v="1"/>
    <n v="1026"/>
    <n v="1.0203329999999999"/>
    <s v="East"/>
    <n v="952.24171539961014"/>
    <n v="215120"/>
    <n v="0.28235417651073658"/>
    <s v="Above Estimate"/>
  </r>
  <r>
    <d v="2013-12-15T00:00:00"/>
    <x v="4"/>
    <x v="0"/>
    <n v="128490"/>
    <n v="122000"/>
    <x v="0"/>
    <x v="0"/>
    <x v="0"/>
    <n v="2"/>
    <n v="1048"/>
    <n v="1.0203329999999999"/>
    <s v="South"/>
    <n v="116.41221374045801"/>
    <n v="-6490"/>
    <n v="-5.0509767297065918E-2"/>
    <s v="Below Estimate"/>
  </r>
  <r>
    <d v="2013-12-15T00:00:00"/>
    <x v="4"/>
    <x v="4"/>
    <n v="525000"/>
    <n v="610000"/>
    <x v="0"/>
    <x v="0"/>
    <x v="0"/>
    <n v="1"/>
    <n v="1034"/>
    <n v="1.0203329999999999"/>
    <s v="South"/>
    <n v="589.94197292069634"/>
    <n v="85000"/>
    <n v="0.16190476190476191"/>
    <s v="Above Estimate"/>
  </r>
  <r>
    <d v="2013-12-15T00:00:00"/>
    <x v="4"/>
    <x v="6"/>
    <n v="583180"/>
    <n v="642900"/>
    <x v="0"/>
    <x v="0"/>
    <x v="0"/>
    <n v="1"/>
    <n v="1007"/>
    <n v="1.0203329999999999"/>
    <s v="East"/>
    <n v="638.43098311817278"/>
    <n v="59720"/>
    <n v="0.10240406049590178"/>
    <s v="Above Estimate"/>
  </r>
  <r>
    <d v="2013-12-15T00:00:00"/>
    <x v="4"/>
    <x v="1"/>
    <n v="144810"/>
    <n v="160000"/>
    <x v="0"/>
    <x v="0"/>
    <x v="0"/>
    <n v="3"/>
    <n v="948"/>
    <n v="1.0203329999999999"/>
    <s v="West"/>
    <n v="168.77637130801688"/>
    <n v="15190"/>
    <n v="0.10489607071334853"/>
    <s v="Above Estimate"/>
  </r>
  <r>
    <d v="2013-12-16T00:00:00"/>
    <x v="4"/>
    <x v="3"/>
    <n v="522480"/>
    <n v="710000"/>
    <x v="0"/>
    <x v="0"/>
    <x v="0"/>
    <n v="3"/>
    <n v="1049"/>
    <n v="1.0203329999999999"/>
    <s v="North"/>
    <n v="676.83508102955193"/>
    <n v="187520"/>
    <n v="0.35890369009340073"/>
    <s v="Above Estimate"/>
  </r>
  <r>
    <d v="2013-12-16T00:00:00"/>
    <x v="4"/>
    <x v="2"/>
    <n v="326760"/>
    <n v="470000"/>
    <x v="0"/>
    <x v="0"/>
    <x v="0"/>
    <n v="2"/>
    <n v="964"/>
    <n v="1.0203329999999999"/>
    <s v="East"/>
    <n v="487.55186721991703"/>
    <n v="143240"/>
    <n v="0.43836454890439464"/>
    <s v="Above Estimate"/>
  </r>
  <r>
    <d v="2013-12-16T00:00:00"/>
    <x v="4"/>
    <x v="6"/>
    <n v="390440"/>
    <n v="250000"/>
    <x v="1"/>
    <x v="1"/>
    <x v="1"/>
    <n v="3"/>
    <n v="1289"/>
    <n v="1.0203329999999999"/>
    <s v="North"/>
    <n v="193.9487975174554"/>
    <n v="-140440"/>
    <n v="-0.35969675238192811"/>
    <s v="Below Estimate"/>
  </r>
  <r>
    <d v="2013-12-19T00:00:00"/>
    <x v="4"/>
    <x v="4"/>
    <n v="166040"/>
    <n v="169000"/>
    <x v="0"/>
    <x v="0"/>
    <x v="0"/>
    <n v="3"/>
    <n v="951"/>
    <n v="1.0203329999999999"/>
    <s v="West"/>
    <n v="177.70767613038907"/>
    <n v="2960"/>
    <n v="1.7827029631414117E-2"/>
    <s v="Above Estimate"/>
  </r>
  <r>
    <d v="2013-12-20T00:00:00"/>
    <x v="4"/>
    <x v="0"/>
    <n v="123790"/>
    <n v="40000"/>
    <x v="0"/>
    <x v="0"/>
    <x v="0"/>
    <n v="3"/>
    <n v="1043"/>
    <n v="1.0203329999999999"/>
    <s v="West"/>
    <n v="38.350910834132314"/>
    <n v="-83790"/>
    <n v="-0.67687212214233783"/>
    <s v="Below Estimate"/>
  </r>
  <r>
    <d v="2013-12-21T00:00:00"/>
    <x v="4"/>
    <x v="6"/>
    <n v="393100"/>
    <n v="330000"/>
    <x v="1"/>
    <x v="1"/>
    <x v="1"/>
    <n v="4"/>
    <n v="1410"/>
    <n v="1.0203329999999999"/>
    <s v="West"/>
    <n v="234.04255319148936"/>
    <n v="-63100"/>
    <n v="-0.16051895192063087"/>
    <s v="Below Estimate"/>
  </r>
  <r>
    <d v="2013-12-22T00:00:00"/>
    <x v="4"/>
    <x v="3"/>
    <n v="575540"/>
    <n v="948000"/>
    <x v="0"/>
    <x v="0"/>
    <x v="0"/>
    <n v="3"/>
    <n v="1094"/>
    <n v="1.0203329999999999"/>
    <s v="West"/>
    <n v="866.54478976234009"/>
    <n v="372460"/>
    <n v="0.64714876463842652"/>
    <s v="Above Estimate"/>
  </r>
  <r>
    <d v="2013-12-22T00:00:00"/>
    <x v="4"/>
    <x v="0"/>
    <n v="95050"/>
    <n v="50000"/>
    <x v="0"/>
    <x v="0"/>
    <x v="0"/>
    <n v="2"/>
    <n v="1015"/>
    <n v="1.0203329999999999"/>
    <s v="North"/>
    <n v="49.261083743842363"/>
    <n v="-45050"/>
    <n v="-0.47396107311941083"/>
    <s v="Below Estimate"/>
  </r>
  <r>
    <d v="2013-12-27T00:00:00"/>
    <x v="4"/>
    <x v="0"/>
    <n v="198210"/>
    <n v="155000"/>
    <x v="0"/>
    <x v="0"/>
    <x v="0"/>
    <n v="2"/>
    <n v="1070"/>
    <n v="1.0203329999999999"/>
    <s v="North"/>
    <n v="144.85981308411215"/>
    <n v="-43210"/>
    <n v="-0.21800110993390848"/>
    <s v="Below Estimate"/>
  </r>
  <r>
    <d v="2013-12-28T00:00:00"/>
    <x v="4"/>
    <x v="0"/>
    <n v="124930"/>
    <n v="127900"/>
    <x v="0"/>
    <x v="0"/>
    <x v="0"/>
    <n v="1"/>
    <n v="980"/>
    <n v="1.0203329999999999"/>
    <s v="East"/>
    <n v="130.51020408163265"/>
    <n v="2970"/>
    <n v="2.3773313055310975E-2"/>
    <s v="Above Estimate"/>
  </r>
  <r>
    <d v="2013-12-28T00:00:00"/>
    <x v="4"/>
    <x v="6"/>
    <n v="343330"/>
    <n v="350000"/>
    <x v="0"/>
    <x v="0"/>
    <x v="0"/>
    <n v="1"/>
    <n v="1095"/>
    <n v="1.0203329999999999"/>
    <s v="North"/>
    <n v="319.634703196347"/>
    <n v="6670"/>
    <n v="1.9427373081292051E-2"/>
    <s v="Above Estimate"/>
  </r>
  <r>
    <d v="2013-12-29T00:00:00"/>
    <x v="4"/>
    <x v="2"/>
    <n v="249200"/>
    <n v="358000"/>
    <x v="0"/>
    <x v="0"/>
    <x v="0"/>
    <n v="3"/>
    <n v="999"/>
    <n v="1.0203329999999999"/>
    <s v="West"/>
    <n v="358.35835835835837"/>
    <n v="108800"/>
    <n v="0.43659711075441415"/>
    <s v="Above Estimate"/>
  </r>
  <r>
    <d v="2014-01-03T00:00:00"/>
    <x v="5"/>
    <x v="1"/>
    <n v="142360"/>
    <n v="110000"/>
    <x v="0"/>
    <x v="0"/>
    <x v="0"/>
    <n v="1"/>
    <n v="1050"/>
    <n v="1.350819"/>
    <s v="North"/>
    <n v="104.76190476190476"/>
    <n v="-32360"/>
    <n v="-0.22731104242764821"/>
    <s v="Below Estimate"/>
  </r>
  <r>
    <d v="2014-01-03T00:00:00"/>
    <x v="5"/>
    <x v="2"/>
    <n v="237440"/>
    <n v="340000"/>
    <x v="3"/>
    <x v="3"/>
    <x v="3"/>
    <n v="6"/>
    <n v="2520"/>
    <n v="1.350819"/>
    <s v="South"/>
    <n v="134.92063492063491"/>
    <n v="102560"/>
    <n v="0.43194070080862534"/>
    <s v="Above Estimate"/>
  </r>
  <r>
    <d v="2014-01-04T00:00:00"/>
    <x v="5"/>
    <x v="1"/>
    <n v="142770"/>
    <n v="285000"/>
    <x v="0"/>
    <x v="0"/>
    <x v="0"/>
    <n v="3"/>
    <n v="1081"/>
    <n v="1.350819"/>
    <s v="South"/>
    <n v="263.64477335800183"/>
    <n v="142230"/>
    <n v="0.99621769279260353"/>
    <s v="Above Estimate"/>
  </r>
  <r>
    <d v="2014-01-05T00:00:00"/>
    <x v="5"/>
    <x v="3"/>
    <n v="466340"/>
    <n v="515000"/>
    <x v="0"/>
    <x v="0"/>
    <x v="0"/>
    <n v="1"/>
    <n v="929"/>
    <n v="1.350819"/>
    <s v="West"/>
    <n v="554.3595263724435"/>
    <n v="48660"/>
    <n v="0.10434446970021873"/>
    <s v="Above Estimate"/>
  </r>
  <r>
    <d v="2014-01-06T00:00:00"/>
    <x v="5"/>
    <x v="2"/>
    <n v="203840"/>
    <n v="200000"/>
    <x v="0"/>
    <x v="0"/>
    <x v="0"/>
    <n v="3"/>
    <n v="1017"/>
    <n v="1.350819"/>
    <s v="South"/>
    <n v="196.65683382497542"/>
    <n v="-3840"/>
    <n v="-1.8838304552590265E-2"/>
    <s v="Below Estimate"/>
  </r>
  <r>
    <d v="2014-01-06T00:00:00"/>
    <x v="5"/>
    <x v="4"/>
    <n v="1649060"/>
    <n v="1800000"/>
    <x v="0"/>
    <x v="0"/>
    <x v="0"/>
    <n v="3"/>
    <n v="993"/>
    <n v="1.350819"/>
    <s v="East"/>
    <n v="1812.6888217522658"/>
    <n v="150940"/>
    <n v="9.1530932773822668E-2"/>
    <s v="Above Estimate"/>
  </r>
  <r>
    <d v="2014-01-09T00:00:00"/>
    <x v="5"/>
    <x v="1"/>
    <n v="144620"/>
    <n v="69900"/>
    <x v="2"/>
    <x v="2"/>
    <x v="2"/>
    <n v="5"/>
    <n v="1847"/>
    <n v="1.350819"/>
    <s v="South"/>
    <n v="37.845154304277209"/>
    <n v="-74720"/>
    <n v="-0.51666436177568797"/>
    <s v="Below Estimate"/>
  </r>
  <r>
    <d v="2014-01-09T00:00:00"/>
    <x v="5"/>
    <x v="1"/>
    <n v="199080"/>
    <n v="170000"/>
    <x v="0"/>
    <x v="0"/>
    <x v="0"/>
    <n v="3"/>
    <n v="995"/>
    <n v="1.350819"/>
    <s v="South"/>
    <n v="170.85427135678393"/>
    <n v="-29080"/>
    <n v="-0.14607193088205747"/>
    <s v="Below Estimate"/>
  </r>
  <r>
    <d v="2014-01-09T00:00:00"/>
    <x v="5"/>
    <x v="0"/>
    <n v="128520"/>
    <n v="154900"/>
    <x v="0"/>
    <x v="0"/>
    <x v="0"/>
    <n v="3"/>
    <n v="1071"/>
    <n v="1.350819"/>
    <s v="East"/>
    <n v="144.63118580765641"/>
    <n v="26380"/>
    <n v="0.20525988173046997"/>
    <s v="Above Estimate"/>
  </r>
  <r>
    <d v="2014-01-10T00:00:00"/>
    <x v="5"/>
    <x v="3"/>
    <n v="337960"/>
    <n v="530000"/>
    <x v="3"/>
    <x v="3"/>
    <x v="3"/>
    <n v="7"/>
    <n v="2800"/>
    <n v="1.350819"/>
    <s v="East"/>
    <n v="189.28571428571428"/>
    <n v="192040"/>
    <n v="0.56823292697360639"/>
    <s v="Above Estimate"/>
  </r>
  <r>
    <d v="2014-01-11T00:00:00"/>
    <x v="5"/>
    <x v="1"/>
    <n v="138290"/>
    <n v="97000"/>
    <x v="0"/>
    <x v="0"/>
    <x v="0"/>
    <n v="2"/>
    <n v="1013"/>
    <n v="1.350819"/>
    <s v="North"/>
    <n v="95.755182625863767"/>
    <n v="-41290"/>
    <n v="-0.29857545737218888"/>
    <s v="Below Estimate"/>
  </r>
  <r>
    <d v="2014-01-13T00:00:00"/>
    <x v="5"/>
    <x v="3"/>
    <n v="2645930"/>
    <n v="3675000"/>
    <x v="0"/>
    <x v="0"/>
    <x v="0"/>
    <n v="1"/>
    <n v="918"/>
    <n v="1.350819"/>
    <s v="East"/>
    <n v="4003.2679738562092"/>
    <n v="1029070"/>
    <n v="0.38892563295325272"/>
    <s v="Above Estimate"/>
  </r>
  <r>
    <d v="2014-01-18T00:00:00"/>
    <x v="5"/>
    <x v="0"/>
    <n v="100420"/>
    <n v="92500"/>
    <x v="0"/>
    <x v="0"/>
    <x v="0"/>
    <n v="2"/>
    <n v="1058"/>
    <n v="1.350819"/>
    <s v="South"/>
    <n v="87.429111531190927"/>
    <n v="-7920"/>
    <n v="-7.8868751244771954E-2"/>
    <s v="Below Estimate"/>
  </r>
  <r>
    <d v="2014-01-19T00:00:00"/>
    <x v="5"/>
    <x v="3"/>
    <n v="521500"/>
    <n v="525000"/>
    <x v="0"/>
    <x v="0"/>
    <x v="0"/>
    <n v="1"/>
    <n v="1071"/>
    <n v="1.350819"/>
    <s v="East"/>
    <n v="490.19607843137254"/>
    <n v="3500"/>
    <n v="6.7114093959731542E-3"/>
    <s v="Above Estimate"/>
  </r>
  <r>
    <d v="2014-01-24T00:00:00"/>
    <x v="5"/>
    <x v="2"/>
    <n v="741580"/>
    <n v="580750"/>
    <x v="0"/>
    <x v="0"/>
    <x v="0"/>
    <n v="1"/>
    <n v="1053"/>
    <n v="1.350819"/>
    <s v="South"/>
    <n v="551.51946818613487"/>
    <n v="-160830"/>
    <n v="-0.21687478087327058"/>
    <s v="Below Estimate"/>
  </r>
  <r>
    <d v="2014-01-26T00:00:00"/>
    <x v="5"/>
    <x v="1"/>
    <n v="232270"/>
    <n v="185000"/>
    <x v="2"/>
    <x v="2"/>
    <x v="2"/>
    <n v="4"/>
    <n v="2033"/>
    <n v="1.350819"/>
    <s v="South"/>
    <n v="90.99852434825381"/>
    <n v="-47270"/>
    <n v="-0.20351315279631463"/>
    <s v="Below Estimate"/>
  </r>
  <r>
    <d v="2014-01-26T00:00:00"/>
    <x v="5"/>
    <x v="1"/>
    <n v="144770"/>
    <n v="91000"/>
    <x v="0"/>
    <x v="0"/>
    <x v="0"/>
    <n v="3"/>
    <n v="1011"/>
    <n v="1.350819"/>
    <s v="East"/>
    <n v="90.009891196834815"/>
    <n v="-53770"/>
    <n v="-0.37141672998549424"/>
    <s v="Below Estimate"/>
  </r>
  <r>
    <d v="2014-01-27T00:00:00"/>
    <x v="5"/>
    <x v="0"/>
    <n v="119350"/>
    <n v="149000"/>
    <x v="0"/>
    <x v="0"/>
    <x v="0"/>
    <n v="3"/>
    <n v="959"/>
    <n v="1.350819"/>
    <s v="East"/>
    <n v="155.37017726798749"/>
    <n v="29650"/>
    <n v="0.24842899036447424"/>
    <s v="Above Estimate"/>
  </r>
  <r>
    <d v="2014-01-31T00:00:00"/>
    <x v="5"/>
    <x v="4"/>
    <n v="383740"/>
    <n v="1189000"/>
    <x v="0"/>
    <x v="0"/>
    <x v="0"/>
    <n v="3"/>
    <n v="1005"/>
    <n v="1.350819"/>
    <s v="North"/>
    <n v="1183.0845771144279"/>
    <n v="805260"/>
    <n v="2.098452076927086"/>
    <s v="Above Estimate"/>
  </r>
  <r>
    <d v="2014-02-01T00:00:00"/>
    <x v="5"/>
    <x v="2"/>
    <n v="773850"/>
    <n v="1060783"/>
    <x v="0"/>
    <x v="0"/>
    <x v="0"/>
    <n v="3"/>
    <n v="1023"/>
    <n v="1.350819"/>
    <s v="West"/>
    <n v="1036.9335288367547"/>
    <n v="286933"/>
    <n v="0.37078632809976092"/>
    <s v="Above Estimate"/>
  </r>
  <r>
    <d v="2014-02-01T00:00:00"/>
    <x v="5"/>
    <x v="0"/>
    <n v="108300"/>
    <n v="45000"/>
    <x v="0"/>
    <x v="0"/>
    <x v="0"/>
    <n v="1"/>
    <n v="1000"/>
    <n v="1.350819"/>
    <s v="West"/>
    <n v="45"/>
    <n v="-63300"/>
    <n v="-0.58448753462603875"/>
    <s v="Below Estimate"/>
  </r>
  <r>
    <d v="2014-02-01T00:00:00"/>
    <x v="5"/>
    <x v="1"/>
    <n v="82780"/>
    <n v="35000"/>
    <x v="0"/>
    <x v="0"/>
    <x v="0"/>
    <n v="2"/>
    <n v="1067"/>
    <n v="1.350819"/>
    <s v="South"/>
    <n v="32.802249297094654"/>
    <n v="-47780"/>
    <n v="-0.57719255858903118"/>
    <s v="Below Estimate"/>
  </r>
  <r>
    <d v="2014-02-02T00:00:00"/>
    <x v="5"/>
    <x v="1"/>
    <n v="137610"/>
    <n v="134260"/>
    <x v="0"/>
    <x v="0"/>
    <x v="0"/>
    <n v="3"/>
    <n v="1043"/>
    <n v="1.350819"/>
    <s v="South"/>
    <n v="128.72483221476509"/>
    <n v="-3350"/>
    <n v="-2.4344161034808517E-2"/>
    <s v="Below Estimate"/>
  </r>
  <r>
    <d v="2014-02-03T00:00:00"/>
    <x v="5"/>
    <x v="3"/>
    <n v="2601340"/>
    <n v="3650000"/>
    <x v="0"/>
    <x v="0"/>
    <x v="0"/>
    <n v="1"/>
    <n v="1064"/>
    <n v="1.350819"/>
    <s v="West"/>
    <n v="3430.4511278195487"/>
    <n v="1048660"/>
    <n v="0.40312300583545402"/>
    <s v="Above Estimate"/>
  </r>
  <r>
    <d v="2014-02-06T00:00:00"/>
    <x v="5"/>
    <x v="0"/>
    <n v="116840"/>
    <n v="70000"/>
    <x v="1"/>
    <x v="1"/>
    <x v="1"/>
    <n v="2"/>
    <n v="1343"/>
    <n v="1.350819"/>
    <s v="North"/>
    <n v="52.122114668652273"/>
    <n v="-46840"/>
    <n v="-0.40089010612803833"/>
    <s v="Below Estimate"/>
  </r>
  <r>
    <d v="2014-02-06T00:00:00"/>
    <x v="5"/>
    <x v="2"/>
    <n v="263760"/>
    <n v="325000"/>
    <x v="0"/>
    <x v="0"/>
    <x v="0"/>
    <n v="3"/>
    <n v="1082"/>
    <n v="1.350819"/>
    <s v="South"/>
    <n v="300.36968576709796"/>
    <n v="61240"/>
    <n v="0.2321807703973309"/>
    <s v="Above Estimate"/>
  </r>
  <r>
    <d v="2014-02-06T00:00:00"/>
    <x v="5"/>
    <x v="0"/>
    <n v="163990"/>
    <n v="140000"/>
    <x v="2"/>
    <x v="2"/>
    <x v="2"/>
    <n v="4"/>
    <n v="1879"/>
    <n v="1.350819"/>
    <s v="East"/>
    <n v="74.507716870675893"/>
    <n v="-23990"/>
    <n v="-0.14628940789072503"/>
    <s v="Below Estimate"/>
  </r>
  <r>
    <d v="2014-02-08T00:00:00"/>
    <x v="5"/>
    <x v="3"/>
    <n v="3399410"/>
    <n v="6450000"/>
    <x v="0"/>
    <x v="0"/>
    <x v="0"/>
    <n v="1"/>
    <n v="971"/>
    <n v="1.350819"/>
    <s v="South"/>
    <n v="6642.6364572605562"/>
    <n v="3050590"/>
    <n v="0.89738807616615823"/>
    <s v="Above Estimate"/>
  </r>
  <r>
    <d v="2014-02-13T00:00:00"/>
    <x v="5"/>
    <x v="3"/>
    <n v="1703380"/>
    <n v="2755000"/>
    <x v="0"/>
    <x v="0"/>
    <x v="0"/>
    <n v="2"/>
    <n v="1000"/>
    <n v="1.350819"/>
    <s v="West"/>
    <n v="2755"/>
    <n v="1051620"/>
    <n v="0.61737251816975658"/>
    <s v="Above Estimate"/>
  </r>
  <r>
    <d v="2014-02-13T00:00:00"/>
    <x v="5"/>
    <x v="1"/>
    <n v="183750"/>
    <n v="55000"/>
    <x v="2"/>
    <x v="2"/>
    <x v="2"/>
    <n v="6"/>
    <n v="2183"/>
    <n v="1.350819"/>
    <s v="East"/>
    <n v="25.194686211635364"/>
    <n v="-128750"/>
    <n v="-0.70068027210884354"/>
    <s v="Below Estimate"/>
  </r>
  <r>
    <d v="2014-02-16T00:00:00"/>
    <x v="5"/>
    <x v="4"/>
    <n v="1886780"/>
    <n v="2365000"/>
    <x v="0"/>
    <x v="0"/>
    <x v="0"/>
    <n v="2"/>
    <n v="1073"/>
    <n v="1.350819"/>
    <s v="East"/>
    <n v="2204.1006523765145"/>
    <n v="478220"/>
    <n v="0.25345827282460065"/>
    <s v="Above Estimate"/>
  </r>
  <r>
    <d v="2014-02-17T00:00:00"/>
    <x v="5"/>
    <x v="2"/>
    <n v="311150"/>
    <n v="215000"/>
    <x v="0"/>
    <x v="0"/>
    <x v="0"/>
    <n v="3"/>
    <n v="997"/>
    <n v="1.350819"/>
    <s v="South"/>
    <n v="215.6469408224674"/>
    <n v="-96150"/>
    <n v="-0.30901494456050138"/>
    <s v="Below Estimate"/>
  </r>
  <r>
    <d v="2014-02-17T00:00:00"/>
    <x v="5"/>
    <x v="0"/>
    <n v="87470"/>
    <n v="37500"/>
    <x v="0"/>
    <x v="0"/>
    <x v="0"/>
    <n v="1"/>
    <n v="1027"/>
    <n v="1.350819"/>
    <s v="West"/>
    <n v="36.514118792599803"/>
    <n v="-49970"/>
    <n v="-0.57128158225677372"/>
    <s v="Below Estimate"/>
  </r>
  <r>
    <d v="2014-02-22T00:00:00"/>
    <x v="5"/>
    <x v="3"/>
    <n v="1379980"/>
    <n v="1450000"/>
    <x v="0"/>
    <x v="0"/>
    <x v="0"/>
    <n v="2"/>
    <n v="1016"/>
    <n v="1.350819"/>
    <s v="North"/>
    <n v="1427.1653543307086"/>
    <n v="70020"/>
    <n v="5.073986579515645E-2"/>
    <s v="Above Estimate"/>
  </r>
  <r>
    <d v="2014-02-24T00:00:00"/>
    <x v="5"/>
    <x v="3"/>
    <n v="907200"/>
    <n v="1330000"/>
    <x v="0"/>
    <x v="0"/>
    <x v="0"/>
    <n v="2"/>
    <n v="989"/>
    <n v="1.350819"/>
    <s v="North"/>
    <n v="1344.7927199191101"/>
    <n v="422800"/>
    <n v="0.4660493827160494"/>
    <s v="Above Estimate"/>
  </r>
  <r>
    <d v="2014-02-27T00:00:00"/>
    <x v="5"/>
    <x v="0"/>
    <n v="111860"/>
    <n v="37500"/>
    <x v="2"/>
    <x v="2"/>
    <x v="2"/>
    <n v="6"/>
    <n v="2044"/>
    <n v="1.350819"/>
    <s v="North"/>
    <n v="18.346379647749512"/>
    <n v="-74360"/>
    <n v="-0.66475952082960843"/>
    <s v="Below Estimate"/>
  </r>
  <r>
    <d v="2014-02-27T00:00:00"/>
    <x v="5"/>
    <x v="0"/>
    <n v="170790"/>
    <n v="163500"/>
    <x v="0"/>
    <x v="0"/>
    <x v="0"/>
    <n v="2"/>
    <n v="917"/>
    <n v="1.350819"/>
    <s v="North"/>
    <n v="178.29880043620503"/>
    <n v="-7290"/>
    <n v="-4.2683997892148252E-2"/>
    <s v="Below Estimate"/>
  </r>
  <r>
    <d v="2014-02-28T00:00:00"/>
    <x v="5"/>
    <x v="4"/>
    <n v="297010"/>
    <n v="275000"/>
    <x v="0"/>
    <x v="0"/>
    <x v="0"/>
    <n v="2"/>
    <n v="952"/>
    <n v="1.350819"/>
    <s v="West"/>
    <n v="288.8655462184874"/>
    <n v="-22010"/>
    <n v="-7.410524898151577E-2"/>
    <s v="Below Estimate"/>
  </r>
  <r>
    <d v="2014-02-28T00:00:00"/>
    <x v="5"/>
    <x v="0"/>
    <n v="104620"/>
    <n v="82300"/>
    <x v="0"/>
    <x v="0"/>
    <x v="0"/>
    <n v="2"/>
    <n v="1023"/>
    <n v="1.350819"/>
    <s v="West"/>
    <n v="80.449657869012711"/>
    <n v="-22320"/>
    <n v="-0.21334352896195757"/>
    <s v="Below Estimate"/>
  </r>
  <r>
    <d v="2014-03-01T00:00:00"/>
    <x v="5"/>
    <x v="3"/>
    <n v="580860"/>
    <n v="458333"/>
    <x v="1"/>
    <x v="1"/>
    <x v="1"/>
    <n v="2"/>
    <n v="1361"/>
    <n v="1.350819"/>
    <s v="North"/>
    <n v="336.76193975018367"/>
    <n v="-122527"/>
    <n v="-0.21094067417277829"/>
    <s v="Below Estimate"/>
  </r>
  <r>
    <d v="2014-03-01T00:00:00"/>
    <x v="5"/>
    <x v="4"/>
    <n v="178290"/>
    <n v="110000"/>
    <x v="0"/>
    <x v="0"/>
    <x v="0"/>
    <n v="1"/>
    <n v="916"/>
    <n v="1.350819"/>
    <s v="West"/>
    <n v="120.08733624454149"/>
    <n v="-68290"/>
    <n v="-0.38302765157888835"/>
    <s v="Below Estimate"/>
  </r>
  <r>
    <d v="2014-03-02T00:00:00"/>
    <x v="5"/>
    <x v="4"/>
    <n v="319200"/>
    <n v="1250000"/>
    <x v="0"/>
    <x v="0"/>
    <x v="0"/>
    <n v="2"/>
    <n v="901"/>
    <n v="1.350819"/>
    <s v="North"/>
    <n v="1387.3473917869035"/>
    <n v="930800"/>
    <n v="2.9160401002506267"/>
    <s v="Above Estimate"/>
  </r>
  <r>
    <d v="2014-03-05T00:00:00"/>
    <x v="5"/>
    <x v="6"/>
    <n v="329160"/>
    <n v="365000"/>
    <x v="0"/>
    <x v="0"/>
    <x v="0"/>
    <n v="3"/>
    <n v="1010"/>
    <n v="1.350819"/>
    <s v="North"/>
    <n v="361.38613861386136"/>
    <n v="35840"/>
    <n v="0.10888321788795723"/>
    <s v="Above Estimate"/>
  </r>
  <r>
    <d v="2014-03-05T00:00:00"/>
    <x v="5"/>
    <x v="4"/>
    <n v="239190"/>
    <n v="322500"/>
    <x v="0"/>
    <x v="0"/>
    <x v="0"/>
    <n v="1"/>
    <n v="931"/>
    <n v="1.350819"/>
    <s v="North"/>
    <n v="346.40171858216974"/>
    <n v="83310"/>
    <n v="0.34830051423554498"/>
    <s v="Above Estimate"/>
  </r>
  <r>
    <d v="2014-03-05T00:00:00"/>
    <x v="5"/>
    <x v="1"/>
    <n v="133220"/>
    <n v="110000"/>
    <x v="0"/>
    <x v="0"/>
    <x v="0"/>
    <n v="2"/>
    <n v="936"/>
    <n v="1.350819"/>
    <s v="East"/>
    <n v="117.52136752136752"/>
    <n v="-23220"/>
    <n v="-0.17429815343041585"/>
    <s v="Below Estimate"/>
  </r>
  <r>
    <d v="2014-03-08T00:00:00"/>
    <x v="5"/>
    <x v="0"/>
    <n v="122070"/>
    <n v="50000"/>
    <x v="2"/>
    <x v="2"/>
    <x v="2"/>
    <n v="5"/>
    <n v="2082"/>
    <n v="1.350819"/>
    <s v="West"/>
    <n v="24.015369836695484"/>
    <n v="-72070"/>
    <n v="-0.5903989514213156"/>
    <s v="Below Estimate"/>
  </r>
  <r>
    <d v="2014-03-08T00:00:00"/>
    <x v="5"/>
    <x v="2"/>
    <n v="234850"/>
    <n v="175000"/>
    <x v="0"/>
    <x v="0"/>
    <x v="0"/>
    <n v="1"/>
    <n v="1081"/>
    <n v="1.350819"/>
    <s v="South"/>
    <n v="161.88714153561517"/>
    <n v="-59850"/>
    <n v="-0.2548435171385991"/>
    <s v="Below Estimate"/>
  </r>
  <r>
    <d v="2014-03-12T00:00:00"/>
    <x v="5"/>
    <x v="0"/>
    <n v="134160"/>
    <n v="75000"/>
    <x v="2"/>
    <x v="2"/>
    <x v="2"/>
    <n v="6"/>
    <n v="2098"/>
    <n v="1.350819"/>
    <s v="South"/>
    <n v="35.748331744518588"/>
    <n v="-59160"/>
    <n v="-0.4409660107334526"/>
    <s v="Below Estimate"/>
  </r>
  <r>
    <d v="2014-03-14T00:00:00"/>
    <x v="5"/>
    <x v="2"/>
    <n v="441280"/>
    <n v="520000"/>
    <x v="0"/>
    <x v="0"/>
    <x v="0"/>
    <n v="3"/>
    <n v="966"/>
    <n v="1.350819"/>
    <s v="West"/>
    <n v="538.30227743271223"/>
    <n v="78720"/>
    <n v="0.17839013778100071"/>
    <s v="Above Estimate"/>
  </r>
  <r>
    <d v="2014-03-16T00:00:00"/>
    <x v="5"/>
    <x v="0"/>
    <n v="139250"/>
    <n v="129500"/>
    <x v="0"/>
    <x v="0"/>
    <x v="0"/>
    <n v="3"/>
    <n v="999"/>
    <n v="1.350819"/>
    <s v="East"/>
    <n v="129.62962962962962"/>
    <n v="-9750"/>
    <n v="-7.0017953321364457E-2"/>
    <s v="Below Estimate"/>
  </r>
  <r>
    <d v="2014-03-16T00:00:00"/>
    <x v="5"/>
    <x v="0"/>
    <n v="112850"/>
    <n v="42900"/>
    <x v="0"/>
    <x v="0"/>
    <x v="0"/>
    <n v="1"/>
    <n v="1000"/>
    <n v="1.350819"/>
    <s v="South"/>
    <n v="42.9"/>
    <n v="-69950"/>
    <n v="-0.61984935755427562"/>
    <s v="Below Estimate"/>
  </r>
  <r>
    <d v="2014-03-16T00:00:00"/>
    <x v="5"/>
    <x v="6"/>
    <n v="1539350"/>
    <n v="1515000"/>
    <x v="0"/>
    <x v="0"/>
    <x v="0"/>
    <n v="3"/>
    <n v="1067"/>
    <n v="1.350819"/>
    <s v="North"/>
    <n v="1419.8687910028116"/>
    <n v="-24350"/>
    <n v="-1.5818364894273556E-2"/>
    <s v="Below Estimate"/>
  </r>
  <r>
    <d v="2014-03-19T00:00:00"/>
    <x v="5"/>
    <x v="1"/>
    <n v="100480"/>
    <n v="90000"/>
    <x v="0"/>
    <x v="0"/>
    <x v="0"/>
    <n v="2"/>
    <n v="969"/>
    <n v="1.350819"/>
    <s v="North"/>
    <n v="92.879256965944279"/>
    <n v="-10480"/>
    <n v="-0.10429936305732485"/>
    <s v="Below Estimate"/>
  </r>
  <r>
    <d v="2014-03-19T00:00:00"/>
    <x v="5"/>
    <x v="4"/>
    <n v="247100"/>
    <n v="275000"/>
    <x v="1"/>
    <x v="1"/>
    <x v="1"/>
    <n v="4"/>
    <n v="1261"/>
    <n v="1.350819"/>
    <s v="West"/>
    <n v="218.08088818398096"/>
    <n v="27900"/>
    <n v="0.11290975313638203"/>
    <s v="Above Estimate"/>
  </r>
  <r>
    <d v="2014-03-22T00:00:00"/>
    <x v="5"/>
    <x v="0"/>
    <n v="64200"/>
    <n v="10000"/>
    <x v="2"/>
    <x v="2"/>
    <x v="2"/>
    <n v="6"/>
    <n v="1952"/>
    <n v="1.350819"/>
    <s v="North"/>
    <n v="5.1229508196721314"/>
    <n v="-54200"/>
    <n v="-0.84423676012461057"/>
    <s v="Below Estimate"/>
  </r>
  <r>
    <d v="2014-03-22T00:00:00"/>
    <x v="5"/>
    <x v="3"/>
    <n v="1098090"/>
    <n v="1150000"/>
    <x v="0"/>
    <x v="0"/>
    <x v="0"/>
    <n v="1"/>
    <n v="1066"/>
    <n v="1.350819"/>
    <s v="South"/>
    <n v="1078.7992495309568"/>
    <n v="51910"/>
    <n v="4.7272992195539529E-2"/>
    <s v="Above Estimate"/>
  </r>
  <r>
    <d v="2014-03-23T00:00:00"/>
    <x v="5"/>
    <x v="0"/>
    <n v="81280"/>
    <n v="16163"/>
    <x v="0"/>
    <x v="0"/>
    <x v="0"/>
    <n v="2"/>
    <n v="1093"/>
    <n v="1.350819"/>
    <s v="West"/>
    <n v="14.787740164684354"/>
    <n v="-65117"/>
    <n v="-0.80114419291338579"/>
    <s v="Below Estimate"/>
  </r>
  <r>
    <d v="2014-03-23T00:00:00"/>
    <x v="5"/>
    <x v="0"/>
    <n v="146190"/>
    <n v="149000"/>
    <x v="0"/>
    <x v="0"/>
    <x v="0"/>
    <n v="2"/>
    <n v="973"/>
    <n v="1.350819"/>
    <s v="West"/>
    <n v="153.13463514902364"/>
    <n v="2810"/>
    <n v="1.922156098228333E-2"/>
    <s v="Above Estimate"/>
  </r>
  <r>
    <d v="2014-03-23T00:00:00"/>
    <x v="5"/>
    <x v="3"/>
    <n v="393120"/>
    <n v="450000"/>
    <x v="0"/>
    <x v="0"/>
    <x v="0"/>
    <n v="3"/>
    <n v="968"/>
    <n v="1.350819"/>
    <s v="West"/>
    <n v="464.87603305785126"/>
    <n v="56880"/>
    <n v="0.1446886446886447"/>
    <s v="Above Estimate"/>
  </r>
  <r>
    <d v="2014-03-29T00:00:00"/>
    <x v="5"/>
    <x v="3"/>
    <n v="402920"/>
    <n v="539185"/>
    <x v="0"/>
    <x v="0"/>
    <x v="0"/>
    <n v="1"/>
    <n v="1052"/>
    <n v="1.350819"/>
    <s v="South"/>
    <n v="512.53326996197723"/>
    <n v="136265"/>
    <n v="0.33819368609153183"/>
    <s v="Above Estimate"/>
  </r>
  <r>
    <d v="2014-03-30T00:00:00"/>
    <x v="5"/>
    <x v="4"/>
    <n v="812560"/>
    <n v="1250000"/>
    <x v="0"/>
    <x v="0"/>
    <x v="0"/>
    <n v="2"/>
    <n v="939"/>
    <n v="1.350819"/>
    <s v="West"/>
    <n v="1331.2034078807242"/>
    <n v="437440"/>
    <n v="0.53834793738308551"/>
    <s v="Above Estimate"/>
  </r>
  <r>
    <d v="2014-03-30T00:00:00"/>
    <x v="5"/>
    <x v="2"/>
    <n v="716590"/>
    <n v="1020000"/>
    <x v="0"/>
    <x v="0"/>
    <x v="0"/>
    <n v="3"/>
    <n v="1001"/>
    <n v="1.350819"/>
    <s v="North"/>
    <n v="1018.981018981019"/>
    <n v="303410"/>
    <n v="0.42340808551612497"/>
    <s v="Above Estimate"/>
  </r>
  <r>
    <d v="2014-03-30T00:00:00"/>
    <x v="5"/>
    <x v="4"/>
    <n v="336910"/>
    <n v="338000"/>
    <x v="0"/>
    <x v="0"/>
    <x v="0"/>
    <n v="2"/>
    <n v="986"/>
    <n v="1.350819"/>
    <s v="North"/>
    <n v="342.79918864097363"/>
    <n v="1090"/>
    <n v="3.2352853877890236E-3"/>
    <s v="Above Estimate"/>
  </r>
  <r>
    <d v="2014-04-02T00:00:00"/>
    <x v="5"/>
    <x v="2"/>
    <n v="570710"/>
    <n v="579500"/>
    <x v="0"/>
    <x v="0"/>
    <x v="0"/>
    <n v="1"/>
    <n v="966"/>
    <n v="1.350819"/>
    <s v="South"/>
    <n v="599.89648033126298"/>
    <n v="8790"/>
    <n v="1.5401867848819891E-2"/>
    <s v="Above Estimate"/>
  </r>
  <r>
    <d v="2014-04-02T00:00:00"/>
    <x v="5"/>
    <x v="4"/>
    <n v="260610"/>
    <n v="291300"/>
    <x v="0"/>
    <x v="0"/>
    <x v="0"/>
    <n v="2"/>
    <n v="910"/>
    <n v="1.350819"/>
    <s v="East"/>
    <n v="320.1098901098901"/>
    <n v="30690"/>
    <n v="0.11776217336249568"/>
    <s v="Above Estimate"/>
  </r>
  <r>
    <d v="2014-04-05T00:00:00"/>
    <x v="5"/>
    <x v="3"/>
    <n v="480900"/>
    <n v="510000"/>
    <x v="1"/>
    <x v="1"/>
    <x v="1"/>
    <n v="2"/>
    <n v="1460"/>
    <n v="1.350819"/>
    <s v="North"/>
    <n v="349.3150684931507"/>
    <n v="29100"/>
    <n v="6.0511540860885837E-2"/>
    <s v="Above Estimate"/>
  </r>
  <r>
    <d v="2014-04-10T00:00:00"/>
    <x v="5"/>
    <x v="0"/>
    <n v="155620"/>
    <n v="140000"/>
    <x v="0"/>
    <x v="0"/>
    <x v="0"/>
    <n v="2"/>
    <n v="966"/>
    <n v="1.350819"/>
    <s v="South"/>
    <n v="144.92753623188406"/>
    <n v="-15620"/>
    <n v="-0.10037270273743734"/>
    <s v="Below Estimate"/>
  </r>
  <r>
    <d v="2014-04-10T00:00:00"/>
    <x v="5"/>
    <x v="4"/>
    <n v="409360"/>
    <n v="537000"/>
    <x v="0"/>
    <x v="0"/>
    <x v="0"/>
    <n v="1"/>
    <n v="1093"/>
    <n v="1.350819"/>
    <s v="West"/>
    <n v="491.30832570905761"/>
    <n v="127640"/>
    <n v="0.31180379128395547"/>
    <s v="Above Estimate"/>
  </r>
  <r>
    <d v="2014-04-10T00:00:00"/>
    <x v="5"/>
    <x v="0"/>
    <n v="138250"/>
    <n v="36500"/>
    <x v="2"/>
    <x v="2"/>
    <x v="2"/>
    <n v="5"/>
    <n v="1864"/>
    <n v="1.350819"/>
    <s v="East"/>
    <n v="19.581545064377682"/>
    <n v="-101750"/>
    <n v="-0.73598553345388784"/>
    <s v="Below Estimate"/>
  </r>
  <r>
    <d v="2014-04-10T00:00:00"/>
    <x v="5"/>
    <x v="4"/>
    <n v="335930"/>
    <n v="675000"/>
    <x v="0"/>
    <x v="0"/>
    <x v="0"/>
    <n v="2"/>
    <n v="1087"/>
    <n v="1.350819"/>
    <s v="East"/>
    <n v="620.97516099356028"/>
    <n v="339070"/>
    <n v="1.0093471854255351"/>
    <s v="Above Estimate"/>
  </r>
  <r>
    <d v="2014-04-11T00:00:00"/>
    <x v="5"/>
    <x v="3"/>
    <n v="1124620"/>
    <n v="2025000"/>
    <x v="0"/>
    <x v="0"/>
    <x v="0"/>
    <n v="1"/>
    <n v="900"/>
    <n v="1.350819"/>
    <s v="East"/>
    <n v="2250"/>
    <n v="900380"/>
    <n v="0.80060820543828137"/>
    <s v="Above Estimate"/>
  </r>
  <r>
    <d v="2014-04-11T00:00:00"/>
    <x v="5"/>
    <x v="2"/>
    <n v="208530"/>
    <n v="150150"/>
    <x v="0"/>
    <x v="0"/>
    <x v="0"/>
    <n v="3"/>
    <n v="1065"/>
    <n v="1.350819"/>
    <s v="South"/>
    <n v="140.98591549295776"/>
    <n v="-58380"/>
    <n v="-0.2799597180261833"/>
    <s v="Below Estimate"/>
  </r>
  <r>
    <d v="2014-04-12T00:00:00"/>
    <x v="5"/>
    <x v="1"/>
    <n v="135240"/>
    <n v="90000"/>
    <x v="0"/>
    <x v="0"/>
    <x v="0"/>
    <n v="1"/>
    <n v="1092"/>
    <n v="1.350819"/>
    <s v="South"/>
    <n v="82.417582417582423"/>
    <n v="-45240"/>
    <n v="-0.33451641526175685"/>
    <s v="Below Estimate"/>
  </r>
  <r>
    <d v="2014-04-12T00:00:00"/>
    <x v="5"/>
    <x v="6"/>
    <n v="666670"/>
    <n v="650000"/>
    <x v="0"/>
    <x v="0"/>
    <x v="0"/>
    <n v="1"/>
    <n v="994"/>
    <n v="1.350819"/>
    <s v="East"/>
    <n v="653.92354124748488"/>
    <n v="-16670"/>
    <n v="-2.5004874975625122E-2"/>
    <s v="Below Estimate"/>
  </r>
  <r>
    <d v="2014-04-13T00:00:00"/>
    <x v="5"/>
    <x v="0"/>
    <n v="175850"/>
    <n v="166000"/>
    <x v="0"/>
    <x v="0"/>
    <x v="0"/>
    <n v="1"/>
    <n v="926"/>
    <n v="1.350819"/>
    <s v="North"/>
    <n v="179.26565874730022"/>
    <n v="-9850"/>
    <n v="-5.6013647995450666E-2"/>
    <s v="Below Estimate"/>
  </r>
  <r>
    <d v="2014-04-13T00:00:00"/>
    <x v="5"/>
    <x v="0"/>
    <n v="117260"/>
    <n v="42000"/>
    <x v="2"/>
    <x v="2"/>
    <x v="2"/>
    <n v="6"/>
    <n v="2131"/>
    <n v="1.350819"/>
    <s v="South"/>
    <n v="19.709056780854059"/>
    <n v="-75260"/>
    <n v="-0.6418215930411052"/>
    <s v="Below Estimate"/>
  </r>
  <r>
    <d v="2014-04-16T00:00:00"/>
    <x v="5"/>
    <x v="1"/>
    <n v="177370"/>
    <n v="40000"/>
    <x v="1"/>
    <x v="1"/>
    <x v="1"/>
    <n v="2"/>
    <n v="1492"/>
    <n v="1.350819"/>
    <s v="West"/>
    <n v="26.809651474530831"/>
    <n v="-137370"/>
    <n v="-0.77448271973839999"/>
    <s v="Below Estimate"/>
  </r>
  <r>
    <d v="2014-04-16T00:00:00"/>
    <x v="5"/>
    <x v="6"/>
    <n v="524160"/>
    <n v="575000"/>
    <x v="0"/>
    <x v="0"/>
    <x v="0"/>
    <n v="3"/>
    <n v="1021"/>
    <n v="1.350819"/>
    <s v="East"/>
    <n v="563.17335945151808"/>
    <n v="50840"/>
    <n v="9.6993284493284496E-2"/>
    <s v="Above Estimate"/>
  </r>
  <r>
    <d v="2014-04-18T00:00:00"/>
    <x v="5"/>
    <x v="1"/>
    <n v="228430"/>
    <n v="210000"/>
    <x v="3"/>
    <x v="3"/>
    <x v="3"/>
    <n v="6"/>
    <n v="2570"/>
    <n v="1.350819"/>
    <s v="North"/>
    <n v="81.712062256809332"/>
    <n v="-18430"/>
    <n v="-8.0681171474850058E-2"/>
    <s v="Below Estimate"/>
  </r>
  <r>
    <d v="2014-04-20T00:00:00"/>
    <x v="5"/>
    <x v="4"/>
    <n v="1188740"/>
    <n v="950000"/>
    <x v="0"/>
    <x v="0"/>
    <x v="0"/>
    <n v="2"/>
    <n v="999"/>
    <n v="1.350819"/>
    <s v="East"/>
    <n v="950.95095095095098"/>
    <n v="-238740"/>
    <n v="-0.20083449703046924"/>
    <s v="Below Estimate"/>
  </r>
  <r>
    <d v="2014-04-25T00:00:00"/>
    <x v="5"/>
    <x v="4"/>
    <n v="227290"/>
    <n v="222750"/>
    <x v="0"/>
    <x v="0"/>
    <x v="0"/>
    <n v="1"/>
    <n v="971"/>
    <n v="1.350819"/>
    <s v="North"/>
    <n v="229.40267765190526"/>
    <n v="-4540"/>
    <n v="-1.9974481939372606E-2"/>
    <s v="Below Estimate"/>
  </r>
  <r>
    <d v="2014-04-26T00:00:00"/>
    <x v="5"/>
    <x v="4"/>
    <n v="314230"/>
    <n v="365000"/>
    <x v="0"/>
    <x v="0"/>
    <x v="0"/>
    <n v="3"/>
    <n v="942"/>
    <n v="1.350819"/>
    <s v="West"/>
    <n v="387.47346072186838"/>
    <n v="50770"/>
    <n v="0.16156955096585304"/>
    <s v="Above Estimate"/>
  </r>
  <r>
    <d v="2014-04-27T00:00:00"/>
    <x v="5"/>
    <x v="6"/>
    <n v="327190"/>
    <n v="315000"/>
    <x v="0"/>
    <x v="0"/>
    <x v="0"/>
    <n v="2"/>
    <n v="913"/>
    <n v="1.350819"/>
    <s v="West"/>
    <n v="345.01642935377873"/>
    <n v="-12190"/>
    <n v="-3.7256639872856753E-2"/>
    <s v="Below Estimate"/>
  </r>
  <r>
    <d v="2014-04-27T00:00:00"/>
    <x v="5"/>
    <x v="2"/>
    <n v="1298780"/>
    <n v="1325000"/>
    <x v="0"/>
    <x v="0"/>
    <x v="0"/>
    <n v="1"/>
    <n v="932"/>
    <n v="1.350819"/>
    <s v="East"/>
    <n v="1421.6738197424893"/>
    <n v="26220"/>
    <n v="2.0188176596498252E-2"/>
    <s v="Above Estimate"/>
  </r>
  <r>
    <d v="2014-04-30T00:00:00"/>
    <x v="5"/>
    <x v="2"/>
    <n v="340200"/>
    <n v="425000"/>
    <x v="0"/>
    <x v="0"/>
    <x v="0"/>
    <n v="3"/>
    <n v="904"/>
    <n v="1.350819"/>
    <s v="North"/>
    <n v="470.13274336283183"/>
    <n v="84800"/>
    <n v="0.24926513815402704"/>
    <s v="Above Estimate"/>
  </r>
  <r>
    <d v="2014-04-30T00:00:00"/>
    <x v="5"/>
    <x v="4"/>
    <n v="746690"/>
    <n v="1200000"/>
    <x v="0"/>
    <x v="0"/>
    <x v="0"/>
    <n v="1"/>
    <n v="1003"/>
    <n v="1.350819"/>
    <s v="West"/>
    <n v="1196.4107676969093"/>
    <n v="453310"/>
    <n v="0.60709263549799786"/>
    <s v="Above Estimate"/>
  </r>
  <r>
    <d v="2014-04-30T00:00:00"/>
    <x v="5"/>
    <x v="1"/>
    <n v="166250"/>
    <n v="125000"/>
    <x v="1"/>
    <x v="1"/>
    <x v="1"/>
    <n v="4"/>
    <n v="1415"/>
    <n v="1.350819"/>
    <s v="West"/>
    <n v="88.339222614840992"/>
    <n v="-41250"/>
    <n v="-0.24812030075187969"/>
    <s v="Below Estimate"/>
  </r>
  <r>
    <d v="2014-04-30T00:00:00"/>
    <x v="5"/>
    <x v="1"/>
    <n v="143950"/>
    <n v="172000"/>
    <x v="0"/>
    <x v="0"/>
    <x v="0"/>
    <n v="2"/>
    <n v="912"/>
    <n v="1.350819"/>
    <s v="North"/>
    <n v="188.59649122807016"/>
    <n v="28050"/>
    <n v="0.19485932615491491"/>
    <s v="Above Estimate"/>
  </r>
  <r>
    <d v="2014-05-01T00:00:00"/>
    <x v="5"/>
    <x v="2"/>
    <n v="313180"/>
    <n v="435000"/>
    <x v="0"/>
    <x v="0"/>
    <x v="0"/>
    <n v="1"/>
    <n v="1033"/>
    <n v="1.350819"/>
    <s v="West"/>
    <n v="421.10358180058086"/>
    <n v="121820"/>
    <n v="0.38897758477552846"/>
    <s v="Above Estimate"/>
  </r>
  <r>
    <d v="2014-05-01T00:00:00"/>
    <x v="5"/>
    <x v="3"/>
    <n v="552790"/>
    <n v="350000"/>
    <x v="0"/>
    <x v="0"/>
    <x v="0"/>
    <n v="3"/>
    <n v="1005"/>
    <n v="1.350819"/>
    <s v="North"/>
    <n v="348.25870646766168"/>
    <n v="-202790"/>
    <n v="-0.36684817019121185"/>
    <s v="Below Estimate"/>
  </r>
  <r>
    <d v="2014-05-01T00:00:00"/>
    <x v="5"/>
    <x v="0"/>
    <n v="130060"/>
    <n v="121916"/>
    <x v="2"/>
    <x v="2"/>
    <x v="2"/>
    <n v="4"/>
    <n v="2036"/>
    <n v="1.350819"/>
    <s v="North"/>
    <n v="59.880157170923383"/>
    <n v="-8144"/>
    <n v="-6.2617253575272952E-2"/>
    <s v="Below Estimate"/>
  </r>
  <r>
    <d v="2014-05-01T00:00:00"/>
    <x v="5"/>
    <x v="3"/>
    <n v="1773030"/>
    <n v="875000"/>
    <x v="0"/>
    <x v="0"/>
    <x v="0"/>
    <n v="3"/>
    <n v="908"/>
    <n v="1.350819"/>
    <s v="North"/>
    <n v="963.65638766519828"/>
    <n v="-898030"/>
    <n v="-0.50649453195941407"/>
    <s v="Below Estimate"/>
  </r>
  <r>
    <d v="2014-05-02T00:00:00"/>
    <x v="5"/>
    <x v="3"/>
    <n v="548380"/>
    <n v="319000"/>
    <x v="0"/>
    <x v="0"/>
    <x v="0"/>
    <n v="3"/>
    <n v="1099"/>
    <n v="1.350819"/>
    <s v="West"/>
    <n v="290.26387625113739"/>
    <n v="-229380"/>
    <n v="-0.41828658959115944"/>
    <s v="Below Estimate"/>
  </r>
  <r>
    <d v="2014-05-04T00:00:00"/>
    <x v="5"/>
    <x v="6"/>
    <n v="1010380"/>
    <n v="1150000"/>
    <x v="0"/>
    <x v="0"/>
    <x v="0"/>
    <n v="3"/>
    <n v="997"/>
    <n v="1.350819"/>
    <s v="North"/>
    <n v="1153.4603811434304"/>
    <n v="139620"/>
    <n v="0.13818563312813001"/>
    <s v="Above Estimate"/>
  </r>
  <r>
    <d v="2014-05-04T00:00:00"/>
    <x v="5"/>
    <x v="4"/>
    <n v="319830"/>
    <n v="500000"/>
    <x v="0"/>
    <x v="0"/>
    <x v="0"/>
    <n v="2"/>
    <n v="1096"/>
    <n v="1.350819"/>
    <s v="East"/>
    <n v="456.20437956204381"/>
    <n v="180170"/>
    <n v="0.56333051933839851"/>
    <s v="Above Estimate"/>
  </r>
  <r>
    <d v="2014-05-08T00:00:00"/>
    <x v="5"/>
    <x v="2"/>
    <n v="2005710"/>
    <n v="2950000"/>
    <x v="0"/>
    <x v="0"/>
    <x v="0"/>
    <n v="1"/>
    <n v="1053"/>
    <n v="1.350819"/>
    <s v="West"/>
    <n v="2801.5194681861349"/>
    <n v="944290"/>
    <n v="0.4708008635346087"/>
    <s v="Above Estimate"/>
  </r>
  <r>
    <d v="2014-05-10T00:00:00"/>
    <x v="5"/>
    <x v="6"/>
    <n v="242680"/>
    <n v="245000"/>
    <x v="0"/>
    <x v="0"/>
    <x v="0"/>
    <n v="3"/>
    <n v="929"/>
    <n v="1.350819"/>
    <s v="North"/>
    <n v="263.72443487621098"/>
    <n v="2320"/>
    <n v="9.5599142904236028E-3"/>
    <s v="Above Estimate"/>
  </r>
  <r>
    <d v="2014-05-11T00:00:00"/>
    <x v="5"/>
    <x v="6"/>
    <n v="313820"/>
    <n v="350000"/>
    <x v="0"/>
    <x v="0"/>
    <x v="0"/>
    <n v="2"/>
    <n v="1019"/>
    <n v="1.350819"/>
    <s v="South"/>
    <n v="343.47399411187439"/>
    <n v="36180"/>
    <n v="0.11528901918297113"/>
    <s v="Above Estimate"/>
  </r>
  <r>
    <d v="2014-05-14T00:00:00"/>
    <x v="5"/>
    <x v="1"/>
    <n v="112950"/>
    <n v="45000"/>
    <x v="0"/>
    <x v="0"/>
    <x v="0"/>
    <n v="3"/>
    <n v="1019"/>
    <n v="1.350819"/>
    <s v="South"/>
    <n v="44.160942100098133"/>
    <n v="-67950"/>
    <n v="-0.60159362549800799"/>
    <s v="Below Estimate"/>
  </r>
  <r>
    <d v="2014-05-15T00:00:00"/>
    <x v="5"/>
    <x v="1"/>
    <n v="159130"/>
    <n v="90000"/>
    <x v="2"/>
    <x v="2"/>
    <x v="2"/>
    <n v="5"/>
    <n v="1859"/>
    <n v="1.350819"/>
    <s v="East"/>
    <n v="48.413125336202256"/>
    <n v="-69130"/>
    <n v="-0.43442468422044866"/>
    <s v="Below Estimate"/>
  </r>
  <r>
    <d v="2014-05-16T00:00:00"/>
    <x v="5"/>
    <x v="3"/>
    <n v="963690"/>
    <n v="780000"/>
    <x v="0"/>
    <x v="0"/>
    <x v="0"/>
    <n v="3"/>
    <n v="985"/>
    <n v="1.350819"/>
    <s v="East"/>
    <n v="791.87817258883251"/>
    <n v="-183690"/>
    <n v="-0.19061108862808579"/>
    <s v="Below Estimate"/>
  </r>
  <r>
    <d v="2014-05-16T00:00:00"/>
    <x v="5"/>
    <x v="4"/>
    <n v="318500"/>
    <n v="331900"/>
    <x v="0"/>
    <x v="0"/>
    <x v="0"/>
    <n v="3"/>
    <n v="1015"/>
    <n v="1.350819"/>
    <s v="West"/>
    <n v="326.99507389162562"/>
    <n v="13400"/>
    <n v="4.2072213500784932E-2"/>
    <s v="Above Estimate"/>
  </r>
  <r>
    <d v="2014-05-16T00:00:00"/>
    <x v="5"/>
    <x v="1"/>
    <n v="210310"/>
    <n v="130000"/>
    <x v="1"/>
    <x v="1"/>
    <x v="1"/>
    <n v="3"/>
    <n v="1371"/>
    <n v="1.350819"/>
    <s v="North"/>
    <n v="94.821298322392408"/>
    <n v="-80310"/>
    <n v="-0.38186486614996912"/>
    <s v="Below Estimate"/>
  </r>
  <r>
    <d v="2014-05-17T00:00:00"/>
    <x v="5"/>
    <x v="1"/>
    <n v="111270"/>
    <n v="79900"/>
    <x v="0"/>
    <x v="0"/>
    <x v="0"/>
    <n v="3"/>
    <n v="1019"/>
    <n v="1.350819"/>
    <s v="East"/>
    <n v="78.410206084396464"/>
    <n v="-31370"/>
    <n v="-0.28192684461220457"/>
    <s v="Below Estimate"/>
  </r>
  <r>
    <d v="2014-05-17T00:00:00"/>
    <x v="5"/>
    <x v="2"/>
    <n v="219590"/>
    <n v="226800"/>
    <x v="0"/>
    <x v="0"/>
    <x v="0"/>
    <n v="1"/>
    <n v="947"/>
    <n v="1.350819"/>
    <s v="West"/>
    <n v="239.49313621964097"/>
    <n v="7210"/>
    <n v="3.2833917755817663E-2"/>
    <s v="Above Estimate"/>
  </r>
  <r>
    <d v="2014-05-18T00:00:00"/>
    <x v="5"/>
    <x v="0"/>
    <n v="33260"/>
    <n v="3000"/>
    <x v="0"/>
    <x v="0"/>
    <x v="0"/>
    <n v="3"/>
    <n v="1054"/>
    <n v="1.350819"/>
    <s v="West"/>
    <n v="2.8462998102466792"/>
    <n v="-30260"/>
    <n v="-0.90980156343956708"/>
    <s v="Below Estimate"/>
  </r>
  <r>
    <d v="2014-05-18T00:00:00"/>
    <x v="5"/>
    <x v="0"/>
    <n v="178550"/>
    <n v="100000"/>
    <x v="0"/>
    <x v="0"/>
    <x v="0"/>
    <n v="2"/>
    <n v="908"/>
    <n v="1.350819"/>
    <s v="West"/>
    <n v="110.13215859030836"/>
    <n v="-78550"/>
    <n v="-0.43993279193503221"/>
    <s v="Below Estimate"/>
  </r>
  <r>
    <d v="2014-05-20T00:00:00"/>
    <x v="5"/>
    <x v="0"/>
    <n v="101850"/>
    <n v="130000"/>
    <x v="0"/>
    <x v="0"/>
    <x v="0"/>
    <n v="3"/>
    <n v="1084"/>
    <n v="1.350819"/>
    <s v="West"/>
    <n v="119.92619926199262"/>
    <n v="28150"/>
    <n v="0.27638684339715269"/>
    <s v="Above Estimate"/>
  </r>
  <r>
    <d v="2014-05-21T00:00:00"/>
    <x v="5"/>
    <x v="0"/>
    <n v="107890"/>
    <n v="38400"/>
    <x v="0"/>
    <x v="0"/>
    <x v="0"/>
    <n v="1"/>
    <n v="1098"/>
    <n v="1.350819"/>
    <s v="East"/>
    <n v="34.972677595628419"/>
    <n v="-69490"/>
    <n v="-0.64408193530447677"/>
    <s v="Below Estimate"/>
  </r>
  <r>
    <d v="2014-05-21T00:00:00"/>
    <x v="5"/>
    <x v="0"/>
    <n v="86750"/>
    <n v="38000"/>
    <x v="2"/>
    <x v="2"/>
    <x v="2"/>
    <n v="5"/>
    <n v="1942"/>
    <n v="1.350819"/>
    <s v="East"/>
    <n v="19.567456230690009"/>
    <n v="-48750"/>
    <n v="-0.56195965417867433"/>
    <s v="Below Estimate"/>
  </r>
  <r>
    <d v="2014-05-21T00:00:00"/>
    <x v="5"/>
    <x v="4"/>
    <n v="199430"/>
    <n v="309000"/>
    <x v="0"/>
    <x v="0"/>
    <x v="0"/>
    <n v="2"/>
    <n v="950"/>
    <n v="1.350819"/>
    <s v="West"/>
    <n v="325.26315789473682"/>
    <n v="109570"/>
    <n v="0.54941583513012082"/>
    <s v="Above Estimate"/>
  </r>
  <r>
    <d v="2014-05-21T00:00:00"/>
    <x v="5"/>
    <x v="1"/>
    <n v="205630"/>
    <n v="92000"/>
    <x v="1"/>
    <x v="1"/>
    <x v="1"/>
    <n v="4"/>
    <n v="1321"/>
    <n v="1.350819"/>
    <s v="East"/>
    <n v="69.644208932626796"/>
    <n v="-113630"/>
    <n v="-0.55259446578806592"/>
    <s v="Below Estimate"/>
  </r>
  <r>
    <d v="2014-05-21T00:00:00"/>
    <x v="5"/>
    <x v="3"/>
    <n v="731150"/>
    <n v="1075000"/>
    <x v="0"/>
    <x v="0"/>
    <x v="0"/>
    <n v="3"/>
    <n v="1069"/>
    <n v="1.350819"/>
    <s v="East"/>
    <n v="1005.6127221702526"/>
    <n v="343850"/>
    <n v="0.470286534910757"/>
    <s v="Above Estimate"/>
  </r>
  <r>
    <d v="2014-05-22T00:00:00"/>
    <x v="5"/>
    <x v="6"/>
    <n v="504780"/>
    <n v="395000"/>
    <x v="1"/>
    <x v="1"/>
    <x v="1"/>
    <n v="2"/>
    <n v="1397"/>
    <n v="1.350819"/>
    <s v="South"/>
    <n v="282.74874731567644"/>
    <n v="-109780"/>
    <n v="-0.21748088276080668"/>
    <s v="Below Estimate"/>
  </r>
  <r>
    <d v="2014-05-23T00:00:00"/>
    <x v="5"/>
    <x v="6"/>
    <n v="471250"/>
    <n v="635000"/>
    <x v="0"/>
    <x v="0"/>
    <x v="0"/>
    <n v="1"/>
    <n v="933"/>
    <n v="1.350819"/>
    <s v="West"/>
    <n v="680.60021436227225"/>
    <n v="163750"/>
    <n v="0.34748010610079577"/>
    <s v="Above Estimate"/>
  </r>
  <r>
    <d v="2014-05-23T00:00:00"/>
    <x v="5"/>
    <x v="6"/>
    <n v="488820"/>
    <n v="320000"/>
    <x v="2"/>
    <x v="2"/>
    <x v="2"/>
    <n v="6"/>
    <n v="2037"/>
    <n v="1.350819"/>
    <s v="South"/>
    <n v="157.09376534118803"/>
    <n v="-168820"/>
    <n v="-0.34536230105151178"/>
    <s v="Below Estimate"/>
  </r>
  <r>
    <d v="2014-05-23T00:00:00"/>
    <x v="5"/>
    <x v="4"/>
    <n v="304080"/>
    <n v="430000"/>
    <x v="0"/>
    <x v="0"/>
    <x v="0"/>
    <n v="1"/>
    <n v="1085"/>
    <n v="1.350819"/>
    <s v="South"/>
    <n v="396.31336405529953"/>
    <n v="125920"/>
    <n v="0.41410155222309919"/>
    <s v="Above Estimate"/>
  </r>
  <r>
    <d v="2014-05-24T00:00:00"/>
    <x v="5"/>
    <x v="6"/>
    <n v="397460"/>
    <n v="424000"/>
    <x v="0"/>
    <x v="0"/>
    <x v="0"/>
    <n v="2"/>
    <n v="1044"/>
    <n v="1.350819"/>
    <s v="West"/>
    <n v="406.13026819923374"/>
    <n v="26540"/>
    <n v="6.6774014995219649E-2"/>
    <s v="Above Estimate"/>
  </r>
  <r>
    <d v="2014-05-24T00:00:00"/>
    <x v="5"/>
    <x v="1"/>
    <n v="134910"/>
    <n v="42000"/>
    <x v="2"/>
    <x v="2"/>
    <x v="2"/>
    <n v="5"/>
    <n v="2100"/>
    <n v="1.350819"/>
    <s v="North"/>
    <n v="20"/>
    <n v="-92910"/>
    <n v="-0.68868134311763396"/>
    <s v="Below Estimate"/>
  </r>
  <r>
    <d v="2014-05-25T00:00:00"/>
    <x v="5"/>
    <x v="3"/>
    <n v="1702890"/>
    <n v="2500000"/>
    <x v="0"/>
    <x v="0"/>
    <x v="0"/>
    <n v="1"/>
    <n v="912"/>
    <n v="1.350819"/>
    <s v="West"/>
    <n v="2741.2280701754385"/>
    <n v="797110"/>
    <n v="0.46809247808137933"/>
    <s v="Above Estimate"/>
  </r>
  <r>
    <d v="2014-05-25T00:00:00"/>
    <x v="5"/>
    <x v="4"/>
    <n v="514780"/>
    <n v="707000"/>
    <x v="0"/>
    <x v="0"/>
    <x v="0"/>
    <n v="1"/>
    <n v="1076"/>
    <n v="1.350819"/>
    <s v="East"/>
    <n v="657.06319702602229"/>
    <n v="192220"/>
    <n v="0.37340223007886864"/>
    <s v="Above Estimate"/>
  </r>
  <r>
    <d v="2014-05-29T00:00:00"/>
    <x v="5"/>
    <x v="4"/>
    <n v="272790"/>
    <n v="425000"/>
    <x v="0"/>
    <x v="0"/>
    <x v="0"/>
    <n v="1"/>
    <n v="1041"/>
    <n v="1.350819"/>
    <s v="West"/>
    <n v="408.26128722382327"/>
    <n v="152210"/>
    <n v="0.55797499908354409"/>
    <s v="Above Estimate"/>
  </r>
  <r>
    <d v="2014-05-29T00:00:00"/>
    <x v="5"/>
    <x v="6"/>
    <n v="790810"/>
    <n v="699000"/>
    <x v="0"/>
    <x v="0"/>
    <x v="0"/>
    <n v="3"/>
    <n v="915"/>
    <n v="1.350819"/>
    <s v="North"/>
    <n v="763.93442622950818"/>
    <n v="-91810"/>
    <n v="-0.11609615457568821"/>
    <s v="Below Estimate"/>
  </r>
  <r>
    <d v="2014-05-30T00:00:00"/>
    <x v="5"/>
    <x v="6"/>
    <n v="438760"/>
    <n v="424975"/>
    <x v="0"/>
    <x v="0"/>
    <x v="0"/>
    <n v="2"/>
    <n v="1005"/>
    <n v="1.350819"/>
    <s v="West"/>
    <n v="422.86069651741292"/>
    <n v="-13785"/>
    <n v="-3.1418087337040754E-2"/>
    <s v="Below Estimate"/>
  </r>
  <r>
    <d v="2014-05-30T00:00:00"/>
    <x v="5"/>
    <x v="4"/>
    <n v="345310"/>
    <n v="617500"/>
    <x v="0"/>
    <x v="0"/>
    <x v="0"/>
    <n v="2"/>
    <n v="1015"/>
    <n v="1.350819"/>
    <s v="South"/>
    <n v="608.37438423645324"/>
    <n v="272190"/>
    <n v="0.788248240711245"/>
    <s v="Above Estimate"/>
  </r>
  <r>
    <d v="2014-05-31T00:00:00"/>
    <x v="5"/>
    <x v="0"/>
    <n v="143100"/>
    <n v="152000"/>
    <x v="0"/>
    <x v="0"/>
    <x v="0"/>
    <n v="1"/>
    <n v="985"/>
    <n v="1.350819"/>
    <s v="South"/>
    <n v="154.31472081218274"/>
    <n v="8900"/>
    <n v="6.2194269741439552E-2"/>
    <s v="Above Estimate"/>
  </r>
  <r>
    <d v="2014-05-31T00:00:00"/>
    <x v="5"/>
    <x v="4"/>
    <n v="377790"/>
    <n v="537500"/>
    <x v="0"/>
    <x v="0"/>
    <x v="0"/>
    <n v="3"/>
    <n v="932"/>
    <n v="1.350819"/>
    <s v="West"/>
    <n v="576.71673819742489"/>
    <n v="159710"/>
    <n v="0.42274808756187299"/>
    <s v="Above Estimate"/>
  </r>
  <r>
    <d v="2014-06-01T00:00:00"/>
    <x v="5"/>
    <x v="4"/>
    <n v="310310"/>
    <n v="445000"/>
    <x v="0"/>
    <x v="0"/>
    <x v="0"/>
    <n v="1"/>
    <n v="932"/>
    <n v="1.350819"/>
    <s v="South"/>
    <n v="477.46781115879827"/>
    <n v="134690"/>
    <n v="0.43404982114659535"/>
    <s v="Above Estimate"/>
  </r>
  <r>
    <d v="2014-06-01T00:00:00"/>
    <x v="5"/>
    <x v="4"/>
    <n v="328510"/>
    <n v="355000"/>
    <x v="0"/>
    <x v="0"/>
    <x v="0"/>
    <n v="2"/>
    <n v="1097"/>
    <n v="1.350819"/>
    <s v="East"/>
    <n v="323.60984503190519"/>
    <n v="26490"/>
    <n v="8.0636814708836865E-2"/>
    <s v="Above Estimate"/>
  </r>
  <r>
    <d v="2014-06-01T00:00:00"/>
    <x v="5"/>
    <x v="4"/>
    <n v="370300"/>
    <n v="639000"/>
    <x v="0"/>
    <x v="0"/>
    <x v="0"/>
    <n v="2"/>
    <n v="1060"/>
    <n v="1.350819"/>
    <s v="North"/>
    <n v="602.83018867924534"/>
    <n v="268700"/>
    <n v="0.72562786929516609"/>
    <s v="Above Estimate"/>
  </r>
  <r>
    <d v="2014-06-01T00:00:00"/>
    <x v="5"/>
    <x v="6"/>
    <n v="315090"/>
    <n v="380000"/>
    <x v="0"/>
    <x v="0"/>
    <x v="0"/>
    <n v="3"/>
    <n v="1060"/>
    <n v="1.350819"/>
    <s v="North"/>
    <n v="358.49056603773585"/>
    <n v="64910"/>
    <n v="0.20600463359675014"/>
    <s v="Above Estimate"/>
  </r>
  <r>
    <d v="2014-06-04T00:00:00"/>
    <x v="5"/>
    <x v="1"/>
    <n v="150500"/>
    <n v="107000"/>
    <x v="1"/>
    <x v="1"/>
    <x v="1"/>
    <n v="2"/>
    <n v="1292"/>
    <n v="1.350819"/>
    <s v="North"/>
    <n v="82.817337461300312"/>
    <n v="-43500"/>
    <n v="-0.28903654485049834"/>
    <s v="Below Estimate"/>
  </r>
  <r>
    <d v="2014-06-04T00:00:00"/>
    <x v="5"/>
    <x v="1"/>
    <n v="183100"/>
    <n v="181000"/>
    <x v="0"/>
    <x v="0"/>
    <x v="0"/>
    <n v="1"/>
    <n v="943"/>
    <n v="1.350819"/>
    <s v="North"/>
    <n v="191.94061505832448"/>
    <n v="-2100"/>
    <n v="-1.1469142545057346E-2"/>
    <s v="Below Estimate"/>
  </r>
  <r>
    <d v="2014-06-05T00:00:00"/>
    <x v="5"/>
    <x v="4"/>
    <n v="292600"/>
    <n v="390000"/>
    <x v="0"/>
    <x v="0"/>
    <x v="0"/>
    <n v="2"/>
    <n v="1007"/>
    <n v="1.350819"/>
    <s v="South"/>
    <n v="387.28897715988086"/>
    <n v="97400"/>
    <n v="0.33287764866712233"/>
    <s v="Above Estimate"/>
  </r>
  <r>
    <d v="2014-06-07T00:00:00"/>
    <x v="5"/>
    <x v="3"/>
    <n v="584220"/>
    <n v="950000"/>
    <x v="0"/>
    <x v="0"/>
    <x v="0"/>
    <n v="2"/>
    <n v="1021"/>
    <n v="1.350819"/>
    <s v="East"/>
    <n v="930.46033300685599"/>
    <n v="365780"/>
    <n v="0.62609975694087838"/>
    <s v="Above Estimate"/>
  </r>
  <r>
    <d v="2014-06-08T00:00:00"/>
    <x v="5"/>
    <x v="2"/>
    <n v="520030"/>
    <n v="848000"/>
    <x v="0"/>
    <x v="0"/>
    <x v="0"/>
    <n v="3"/>
    <n v="961"/>
    <n v="1.350819"/>
    <s v="East"/>
    <n v="882.41415192507804"/>
    <n v="327970"/>
    <n v="0.63067515335653712"/>
    <s v="Above Estimate"/>
  </r>
  <r>
    <d v="2014-06-11T00:00:00"/>
    <x v="5"/>
    <x v="1"/>
    <n v="201220"/>
    <n v="45000"/>
    <x v="3"/>
    <x v="3"/>
    <x v="3"/>
    <n v="6"/>
    <n v="2494"/>
    <n v="1.350819"/>
    <s v="South"/>
    <n v="18.043303929430632"/>
    <n v="-156220"/>
    <n v="-0.77636417851108241"/>
    <s v="Below Estimate"/>
  </r>
  <r>
    <d v="2014-06-11T00:00:00"/>
    <x v="5"/>
    <x v="6"/>
    <n v="1011980"/>
    <n v="1175000"/>
    <x v="0"/>
    <x v="0"/>
    <x v="0"/>
    <n v="2"/>
    <n v="925"/>
    <n v="1.350819"/>
    <s v="West"/>
    <n v="1270.2702702702702"/>
    <n v="163020"/>
    <n v="0.16109014012134626"/>
    <s v="Above Estimate"/>
  </r>
  <r>
    <d v="2014-06-11T00:00:00"/>
    <x v="5"/>
    <x v="0"/>
    <n v="105430"/>
    <n v="21500"/>
    <x v="0"/>
    <x v="0"/>
    <x v="0"/>
    <n v="2"/>
    <n v="1017"/>
    <n v="1.350819"/>
    <s v="East"/>
    <n v="21.140609636184859"/>
    <n v="-83930"/>
    <n v="-0.79607322394005497"/>
    <s v="Below Estimate"/>
  </r>
  <r>
    <d v="2014-06-11T00:00:00"/>
    <x v="5"/>
    <x v="6"/>
    <n v="596560"/>
    <n v="765100"/>
    <x v="0"/>
    <x v="0"/>
    <x v="0"/>
    <n v="2"/>
    <n v="1028"/>
    <n v="1.350819"/>
    <s v="North"/>
    <n v="744.26070038910507"/>
    <n v="168540"/>
    <n v="0.28251978007241518"/>
    <s v="Above Estimate"/>
  </r>
  <r>
    <d v="2014-06-11T00:00:00"/>
    <x v="5"/>
    <x v="2"/>
    <n v="280840"/>
    <n v="154900"/>
    <x v="0"/>
    <x v="0"/>
    <x v="0"/>
    <n v="1"/>
    <n v="1034"/>
    <n v="1.350819"/>
    <s v="North"/>
    <n v="149.80657640232107"/>
    <n v="-125940"/>
    <n v="-0.44844039310639511"/>
    <s v="Below Estimate"/>
  </r>
  <r>
    <d v="2014-06-12T00:00:00"/>
    <x v="5"/>
    <x v="2"/>
    <n v="285460"/>
    <n v="255000"/>
    <x v="0"/>
    <x v="0"/>
    <x v="0"/>
    <n v="2"/>
    <n v="1034"/>
    <n v="1.350819"/>
    <s v="South"/>
    <n v="246.61508704061896"/>
    <n v="-30460"/>
    <n v="-0.1067049674210047"/>
    <s v="Below Estimate"/>
  </r>
  <r>
    <d v="2014-06-12T00:00:00"/>
    <x v="5"/>
    <x v="0"/>
    <n v="86520"/>
    <n v="45000"/>
    <x v="1"/>
    <x v="1"/>
    <x v="1"/>
    <n v="2"/>
    <n v="1205"/>
    <n v="1.350819"/>
    <s v="East"/>
    <n v="37.344398340248965"/>
    <n v="-41520"/>
    <n v="-0.47988904299583912"/>
    <s v="Below Estimate"/>
  </r>
  <r>
    <d v="2014-06-13T00:00:00"/>
    <x v="5"/>
    <x v="6"/>
    <n v="450970"/>
    <n v="488000"/>
    <x v="0"/>
    <x v="0"/>
    <x v="0"/>
    <n v="2"/>
    <n v="973"/>
    <n v="1.350819"/>
    <s v="North"/>
    <n v="501.54162384378213"/>
    <n v="37030"/>
    <n v="8.2111892143601567E-2"/>
    <s v="Above Estimate"/>
  </r>
  <r>
    <d v="2014-06-13T00:00:00"/>
    <x v="5"/>
    <x v="0"/>
    <n v="86420"/>
    <n v="20000"/>
    <x v="1"/>
    <x v="1"/>
    <x v="1"/>
    <n v="4"/>
    <n v="1216"/>
    <n v="1.350819"/>
    <s v="East"/>
    <n v="16.44736842105263"/>
    <n v="-66420"/>
    <n v="-0.76857208979402913"/>
    <s v="Below Estimate"/>
  </r>
  <r>
    <d v="2014-06-14T00:00:00"/>
    <x v="5"/>
    <x v="0"/>
    <n v="138640"/>
    <n v="129900"/>
    <x v="0"/>
    <x v="0"/>
    <x v="0"/>
    <n v="3"/>
    <n v="907"/>
    <n v="1.350819"/>
    <s v="North"/>
    <n v="143.2194046306505"/>
    <n v="-8740"/>
    <n v="-6.3040969417195614E-2"/>
    <s v="Below Estimate"/>
  </r>
  <r>
    <d v="2014-06-18T00:00:00"/>
    <x v="5"/>
    <x v="2"/>
    <n v="490350"/>
    <n v="950000"/>
    <x v="0"/>
    <x v="0"/>
    <x v="0"/>
    <n v="2"/>
    <n v="935"/>
    <n v="1.350819"/>
    <s v="South"/>
    <n v="1016.0427807486631"/>
    <n v="459650"/>
    <n v="0.93739165901906796"/>
    <s v="Above Estimate"/>
  </r>
  <r>
    <d v="2014-06-19T00:00:00"/>
    <x v="5"/>
    <x v="0"/>
    <n v="129670"/>
    <n v="99000"/>
    <x v="0"/>
    <x v="0"/>
    <x v="0"/>
    <n v="1"/>
    <n v="1092"/>
    <n v="1.350819"/>
    <s v="North"/>
    <n v="90.659340659340657"/>
    <n v="-30670"/>
    <n v="-0.23652348268682039"/>
    <s v="Below Estimate"/>
  </r>
  <r>
    <d v="2014-06-19T00:00:00"/>
    <x v="5"/>
    <x v="3"/>
    <n v="688940"/>
    <n v="796500"/>
    <x v="0"/>
    <x v="0"/>
    <x v="0"/>
    <n v="3"/>
    <n v="952"/>
    <n v="1.350819"/>
    <s v="North"/>
    <n v="836.65966386554624"/>
    <n v="107560"/>
    <n v="0.15612390048480274"/>
    <s v="Above Estimate"/>
  </r>
  <r>
    <d v="2014-06-19T00:00:00"/>
    <x v="5"/>
    <x v="3"/>
    <n v="1442210"/>
    <n v="2300000"/>
    <x v="0"/>
    <x v="0"/>
    <x v="0"/>
    <n v="2"/>
    <n v="999"/>
    <n v="1.350819"/>
    <s v="North"/>
    <n v="2302.3023023023025"/>
    <n v="857790"/>
    <n v="0.59477468607206996"/>
    <s v="Above Estimate"/>
  </r>
  <r>
    <d v="2014-06-21T00:00:00"/>
    <x v="5"/>
    <x v="4"/>
    <n v="345170"/>
    <n v="415000"/>
    <x v="0"/>
    <x v="0"/>
    <x v="0"/>
    <n v="3"/>
    <n v="921"/>
    <n v="1.350819"/>
    <s v="West"/>
    <n v="450.59717698154179"/>
    <n v="69830"/>
    <n v="0.20230611003273749"/>
    <s v="Above Estimate"/>
  </r>
  <r>
    <d v="2014-06-21T00:00:00"/>
    <x v="5"/>
    <x v="4"/>
    <n v="368340"/>
    <n v="600000"/>
    <x v="0"/>
    <x v="0"/>
    <x v="0"/>
    <n v="1"/>
    <n v="1065"/>
    <n v="1.350819"/>
    <s v="North"/>
    <n v="563.38028169014081"/>
    <n v="231660"/>
    <n v="0.62892979312591624"/>
    <s v="Above Estimate"/>
  </r>
  <r>
    <d v="2014-06-22T00:00:00"/>
    <x v="5"/>
    <x v="4"/>
    <n v="719670"/>
    <n v="440000"/>
    <x v="0"/>
    <x v="0"/>
    <x v="0"/>
    <n v="3"/>
    <n v="944"/>
    <n v="1.350819"/>
    <s v="North"/>
    <n v="466.10169491525426"/>
    <n v="-279670"/>
    <n v="-0.38860866786165882"/>
    <s v="Below Estimate"/>
  </r>
  <r>
    <d v="2014-06-22T00:00:00"/>
    <x v="5"/>
    <x v="6"/>
    <n v="336400"/>
    <n v="335000"/>
    <x v="0"/>
    <x v="0"/>
    <x v="0"/>
    <n v="1"/>
    <n v="1017"/>
    <n v="1.350819"/>
    <s v="West"/>
    <n v="329.40019665683383"/>
    <n v="-1400"/>
    <n v="-4.1617122473246136E-3"/>
    <s v="Below Estimate"/>
  </r>
  <r>
    <d v="2014-06-22T00:00:00"/>
    <x v="5"/>
    <x v="4"/>
    <n v="420000"/>
    <n v="672000"/>
    <x v="0"/>
    <x v="0"/>
    <x v="0"/>
    <n v="3"/>
    <n v="1067"/>
    <n v="1.350819"/>
    <s v="West"/>
    <n v="629.80318650421748"/>
    <n v="252000"/>
    <n v="0.6"/>
    <s v="Above Estimate"/>
  </r>
  <r>
    <d v="2014-06-25T00:00:00"/>
    <x v="5"/>
    <x v="2"/>
    <n v="206080"/>
    <n v="286500"/>
    <x v="0"/>
    <x v="0"/>
    <x v="0"/>
    <n v="2"/>
    <n v="1032"/>
    <n v="1.350819"/>
    <s v="North"/>
    <n v="277.61627906976742"/>
    <n v="80420"/>
    <n v="0.39023680124223603"/>
    <s v="Above Estimate"/>
  </r>
  <r>
    <d v="2014-06-25T00:00:00"/>
    <x v="5"/>
    <x v="0"/>
    <n v="87760"/>
    <n v="84000"/>
    <x v="0"/>
    <x v="0"/>
    <x v="0"/>
    <n v="3"/>
    <n v="1020"/>
    <n v="1.350819"/>
    <s v="East"/>
    <n v="82.352941176470594"/>
    <n v="-3760"/>
    <n v="-4.2844120328167729E-2"/>
    <s v="Below Estimate"/>
  </r>
  <r>
    <d v="2014-06-25T00:00:00"/>
    <x v="5"/>
    <x v="6"/>
    <n v="432060"/>
    <n v="220000"/>
    <x v="0"/>
    <x v="0"/>
    <x v="0"/>
    <n v="3"/>
    <n v="906"/>
    <n v="1.350819"/>
    <s v="North"/>
    <n v="242.82560706401765"/>
    <n v="-212060"/>
    <n v="-0.49081146137110587"/>
    <s v="Below Estimate"/>
  </r>
  <r>
    <d v="2014-06-25T00:00:00"/>
    <x v="5"/>
    <x v="1"/>
    <n v="128750"/>
    <n v="160000"/>
    <x v="0"/>
    <x v="0"/>
    <x v="0"/>
    <n v="2"/>
    <n v="1088"/>
    <n v="1.350819"/>
    <s v="West"/>
    <n v="147.05882352941177"/>
    <n v="31250"/>
    <n v="0.24271844660194175"/>
    <s v="Above Estimate"/>
  </r>
  <r>
    <d v="2014-06-26T00:00:00"/>
    <x v="5"/>
    <x v="4"/>
    <n v="367430"/>
    <n v="212500"/>
    <x v="0"/>
    <x v="0"/>
    <x v="0"/>
    <n v="1"/>
    <n v="938"/>
    <n v="1.350819"/>
    <s v="South"/>
    <n v="226.54584221748402"/>
    <n v="-154930"/>
    <n v="-0.42165854720627061"/>
    <s v="Below Estimate"/>
  </r>
  <r>
    <d v="2014-06-27T00:00:00"/>
    <x v="5"/>
    <x v="0"/>
    <n v="89820"/>
    <n v="56500"/>
    <x v="0"/>
    <x v="0"/>
    <x v="0"/>
    <n v="3"/>
    <n v="912"/>
    <n v="1.350819"/>
    <s v="West"/>
    <n v="61.951754385964911"/>
    <n v="-33320"/>
    <n v="-0.37096415052326875"/>
    <s v="Below Estimate"/>
  </r>
  <r>
    <d v="2014-06-27T00:00:00"/>
    <x v="5"/>
    <x v="3"/>
    <n v="1809850"/>
    <n v="3700000"/>
    <x v="0"/>
    <x v="0"/>
    <x v="0"/>
    <n v="3"/>
    <n v="1098"/>
    <n v="1.350819"/>
    <s v="North"/>
    <n v="3369.7632058287795"/>
    <n v="1890150"/>
    <n v="1.0443683178163936"/>
    <s v="Above Estimate"/>
  </r>
  <r>
    <d v="2014-06-27T00:00:00"/>
    <x v="5"/>
    <x v="6"/>
    <n v="484780"/>
    <n v="600000"/>
    <x v="0"/>
    <x v="0"/>
    <x v="0"/>
    <n v="1"/>
    <n v="1008"/>
    <n v="1.350819"/>
    <s v="North"/>
    <n v="595.23809523809518"/>
    <n v="115220"/>
    <n v="0.23767482156854655"/>
    <s v="Above Estimate"/>
  </r>
  <r>
    <d v="2014-06-27T00:00:00"/>
    <x v="5"/>
    <x v="0"/>
    <n v="40830"/>
    <n v="30000"/>
    <x v="1"/>
    <x v="1"/>
    <x v="1"/>
    <n v="2"/>
    <n v="1439"/>
    <n v="1.350819"/>
    <s v="South"/>
    <n v="20.847810979847115"/>
    <n v="-10830"/>
    <n v="-0.26524614254224832"/>
    <s v="Below Estimate"/>
  </r>
  <r>
    <d v="2014-06-27T00:00:00"/>
    <x v="5"/>
    <x v="1"/>
    <n v="150260"/>
    <n v="120000"/>
    <x v="0"/>
    <x v="0"/>
    <x v="0"/>
    <n v="3"/>
    <n v="1057"/>
    <n v="1.350819"/>
    <s v="West"/>
    <n v="113.52885525070955"/>
    <n v="-30260"/>
    <n v="-0.20138426727006523"/>
    <s v="Below Estimate"/>
  </r>
  <r>
    <d v="2014-06-29T00:00:00"/>
    <x v="5"/>
    <x v="3"/>
    <n v="664160"/>
    <n v="755000"/>
    <x v="0"/>
    <x v="0"/>
    <x v="0"/>
    <n v="2"/>
    <n v="1040"/>
    <n v="1.350819"/>
    <s v="West"/>
    <n v="725.96153846153845"/>
    <n v="90840"/>
    <n v="0.13677427125993735"/>
    <s v="Above Estimate"/>
  </r>
  <r>
    <d v="2014-06-29T00:00:00"/>
    <x v="5"/>
    <x v="2"/>
    <n v="397530"/>
    <n v="430000"/>
    <x v="0"/>
    <x v="0"/>
    <x v="0"/>
    <n v="1"/>
    <n v="919"/>
    <n v="1.350819"/>
    <s v="East"/>
    <n v="467.89989118607184"/>
    <n v="32470"/>
    <n v="8.1679370110431915E-2"/>
    <s v="Above Estimate"/>
  </r>
  <r>
    <d v="2014-07-02T00:00:00"/>
    <x v="5"/>
    <x v="0"/>
    <n v="156200"/>
    <n v="169900"/>
    <x v="0"/>
    <x v="0"/>
    <x v="0"/>
    <n v="1"/>
    <n v="1084"/>
    <n v="1.350819"/>
    <s v="South"/>
    <n v="156.73431734317344"/>
    <n v="13700"/>
    <n v="8.7708066581306018E-2"/>
    <s v="Above Estimate"/>
  </r>
  <r>
    <d v="2014-07-02T00:00:00"/>
    <x v="5"/>
    <x v="4"/>
    <n v="293300"/>
    <n v="341500"/>
    <x v="0"/>
    <x v="0"/>
    <x v="0"/>
    <n v="3"/>
    <n v="963"/>
    <n v="1.350819"/>
    <s v="North"/>
    <n v="354.62097611630321"/>
    <n v="48200"/>
    <n v="0.16433685646096147"/>
    <s v="Above Estimate"/>
  </r>
  <r>
    <d v="2014-07-03T00:00:00"/>
    <x v="5"/>
    <x v="0"/>
    <n v="296710"/>
    <n v="160000"/>
    <x v="0"/>
    <x v="0"/>
    <x v="0"/>
    <n v="2"/>
    <n v="933"/>
    <n v="1.350819"/>
    <s v="North"/>
    <n v="171.48981779206861"/>
    <n v="-136710"/>
    <n v="-0.46075292373024163"/>
    <s v="Below Estimate"/>
  </r>
  <r>
    <d v="2014-07-03T00:00:00"/>
    <x v="5"/>
    <x v="2"/>
    <n v="345520"/>
    <n v="305000"/>
    <x v="0"/>
    <x v="0"/>
    <x v="0"/>
    <n v="2"/>
    <n v="1009"/>
    <n v="1.350819"/>
    <s v="South"/>
    <n v="302.27948463825572"/>
    <n v="-40520"/>
    <n v="-0.11727251678629312"/>
    <s v="Below Estimate"/>
  </r>
  <r>
    <d v="2014-07-03T00:00:00"/>
    <x v="5"/>
    <x v="6"/>
    <n v="389930"/>
    <n v="375000"/>
    <x v="0"/>
    <x v="0"/>
    <x v="0"/>
    <n v="1"/>
    <n v="903"/>
    <n v="1.350819"/>
    <s v="South"/>
    <n v="415.28239202657807"/>
    <n v="-14930"/>
    <n v="-3.8288923652963353E-2"/>
    <s v="Below Estimate"/>
  </r>
  <r>
    <d v="2014-07-06T00:00:00"/>
    <x v="5"/>
    <x v="0"/>
    <n v="356670"/>
    <n v="450000"/>
    <x v="0"/>
    <x v="0"/>
    <x v="0"/>
    <n v="3"/>
    <n v="1061"/>
    <n v="1.350819"/>
    <s v="North"/>
    <n v="424.1281809613572"/>
    <n v="93330"/>
    <n v="0.26167045167802172"/>
    <s v="Above Estimate"/>
  </r>
  <r>
    <d v="2014-07-06T00:00:00"/>
    <x v="5"/>
    <x v="4"/>
    <n v="342580"/>
    <n v="423250"/>
    <x v="0"/>
    <x v="0"/>
    <x v="0"/>
    <n v="2"/>
    <n v="920"/>
    <n v="1.350819"/>
    <s v="North"/>
    <n v="460.05434782608694"/>
    <n v="80670"/>
    <n v="0.23547784459104443"/>
    <s v="Above Estimate"/>
  </r>
  <r>
    <d v="2014-07-09T00:00:00"/>
    <x v="5"/>
    <x v="4"/>
    <n v="249900"/>
    <n v="290000"/>
    <x v="0"/>
    <x v="0"/>
    <x v="0"/>
    <n v="3"/>
    <n v="991"/>
    <n v="1.350819"/>
    <s v="South"/>
    <n v="292.63370332996971"/>
    <n v="40100"/>
    <n v="0.1604641856742697"/>
    <s v="Above Estimate"/>
  </r>
  <r>
    <d v="2014-07-10T00:00:00"/>
    <x v="5"/>
    <x v="4"/>
    <n v="326900"/>
    <n v="407500"/>
    <x v="0"/>
    <x v="0"/>
    <x v="0"/>
    <n v="2"/>
    <n v="1089"/>
    <n v="1.350819"/>
    <s v="North"/>
    <n v="374.19651056014692"/>
    <n v="80600"/>
    <n v="0.2465585806056898"/>
    <s v="Above Estimate"/>
  </r>
  <r>
    <d v="2014-07-10T00:00:00"/>
    <x v="5"/>
    <x v="4"/>
    <n v="350000"/>
    <n v="528000"/>
    <x v="0"/>
    <x v="0"/>
    <x v="0"/>
    <n v="3"/>
    <n v="1005"/>
    <n v="1.350819"/>
    <s v="North"/>
    <n v="525.37313432835822"/>
    <n v="178000"/>
    <n v="0.50857142857142856"/>
    <s v="Above Estimate"/>
  </r>
  <r>
    <d v="2014-07-10T00:00:00"/>
    <x v="5"/>
    <x v="1"/>
    <n v="158830"/>
    <n v="97000"/>
    <x v="1"/>
    <x v="1"/>
    <x v="1"/>
    <n v="3"/>
    <n v="1362"/>
    <n v="1.350819"/>
    <s v="North"/>
    <n v="71.218795888399413"/>
    <n v="-61830"/>
    <n v="-0.38928414027576652"/>
    <s v="Below Estimate"/>
  </r>
  <r>
    <d v="2014-07-10T00:00:00"/>
    <x v="5"/>
    <x v="6"/>
    <n v="640900"/>
    <n v="700000"/>
    <x v="0"/>
    <x v="0"/>
    <x v="0"/>
    <n v="3"/>
    <n v="991"/>
    <n v="1.350819"/>
    <s v="South"/>
    <n v="706.35721493440974"/>
    <n v="59100"/>
    <n v="9.221407395849586E-2"/>
    <s v="Above Estimate"/>
  </r>
  <r>
    <d v="2014-07-11T00:00:00"/>
    <x v="5"/>
    <x v="4"/>
    <n v="321020"/>
    <n v="390000"/>
    <x v="0"/>
    <x v="0"/>
    <x v="0"/>
    <n v="3"/>
    <n v="1028"/>
    <n v="1.350819"/>
    <s v="East"/>
    <n v="379.37743190661479"/>
    <n v="68980"/>
    <n v="0.21487757772101426"/>
    <s v="Above Estimate"/>
  </r>
  <r>
    <d v="2014-07-11T00:00:00"/>
    <x v="5"/>
    <x v="4"/>
    <n v="423290"/>
    <n v="575000"/>
    <x v="0"/>
    <x v="0"/>
    <x v="0"/>
    <n v="2"/>
    <n v="1060"/>
    <n v="1.350819"/>
    <s v="East"/>
    <n v="542.45283018867929"/>
    <n v="151710"/>
    <n v="0.35840676604691818"/>
    <s v="Above Estimate"/>
  </r>
  <r>
    <d v="2014-07-12T00:00:00"/>
    <x v="5"/>
    <x v="1"/>
    <n v="168220"/>
    <n v="113500"/>
    <x v="0"/>
    <x v="0"/>
    <x v="0"/>
    <n v="2"/>
    <n v="1051"/>
    <n v="1.350819"/>
    <s v="West"/>
    <n v="107.99238820171266"/>
    <n v="-54720"/>
    <n v="-0.32528831292355248"/>
    <s v="Below Estimate"/>
  </r>
  <r>
    <d v="2014-07-13T00:00:00"/>
    <x v="5"/>
    <x v="4"/>
    <n v="898450"/>
    <n v="950000"/>
    <x v="0"/>
    <x v="0"/>
    <x v="0"/>
    <n v="3"/>
    <n v="1015"/>
    <n v="1.350819"/>
    <s v="North"/>
    <n v="935.96059113300498"/>
    <n v="51550"/>
    <n v="5.7376593021314488E-2"/>
    <s v="Above Estimate"/>
  </r>
  <r>
    <d v="2014-07-13T00:00:00"/>
    <x v="5"/>
    <x v="6"/>
    <n v="585410"/>
    <n v="580000"/>
    <x v="0"/>
    <x v="0"/>
    <x v="0"/>
    <n v="2"/>
    <n v="932"/>
    <n v="1.350819"/>
    <s v="East"/>
    <n v="622.31759656652366"/>
    <n v="-5410"/>
    <n v="-9.2413863787772672E-3"/>
    <s v="Below Estimate"/>
  </r>
  <r>
    <d v="2014-07-17T00:00:00"/>
    <x v="5"/>
    <x v="1"/>
    <n v="150440"/>
    <n v="200000"/>
    <x v="0"/>
    <x v="0"/>
    <x v="0"/>
    <n v="1"/>
    <n v="968"/>
    <n v="1.350819"/>
    <s v="North"/>
    <n v="206.61157024793388"/>
    <n v="49560"/>
    <n v="0.3294336612603031"/>
    <s v="Above Estimate"/>
  </r>
  <r>
    <d v="2014-07-17T00:00:00"/>
    <x v="5"/>
    <x v="3"/>
    <n v="2661050"/>
    <n v="4995000"/>
    <x v="0"/>
    <x v="0"/>
    <x v="0"/>
    <n v="2"/>
    <n v="1067"/>
    <n v="1.350819"/>
    <s v="East"/>
    <n v="4681.3495782567943"/>
    <n v="2333950"/>
    <n v="0.8770785967944984"/>
    <s v="Above Estimate"/>
  </r>
  <r>
    <d v="2014-07-18T00:00:00"/>
    <x v="5"/>
    <x v="1"/>
    <n v="153870"/>
    <n v="165000"/>
    <x v="2"/>
    <x v="2"/>
    <x v="2"/>
    <n v="5"/>
    <n v="2097"/>
    <n v="1.350819"/>
    <s v="East"/>
    <n v="78.683834048640918"/>
    <n v="11130"/>
    <n v="7.2333788262819262E-2"/>
    <s v="Above Estimate"/>
  </r>
  <r>
    <d v="2014-07-18T00:00:00"/>
    <x v="5"/>
    <x v="2"/>
    <n v="317730"/>
    <n v="287500"/>
    <x v="0"/>
    <x v="0"/>
    <x v="0"/>
    <n v="2"/>
    <n v="919"/>
    <n v="1.350819"/>
    <s v="East"/>
    <n v="312.84004352557128"/>
    <n v="-30230"/>
    <n v="-9.5143675447707174E-2"/>
    <s v="Below Estimate"/>
  </r>
  <r>
    <d v="2014-07-19T00:00:00"/>
    <x v="5"/>
    <x v="2"/>
    <n v="244440"/>
    <n v="387000"/>
    <x v="0"/>
    <x v="0"/>
    <x v="0"/>
    <n v="1"/>
    <n v="936"/>
    <n v="1.350819"/>
    <s v="South"/>
    <n v="413.46153846153845"/>
    <n v="142560"/>
    <n v="0.58321060382916057"/>
    <s v="Above Estimate"/>
  </r>
  <r>
    <d v="2014-07-20T00:00:00"/>
    <x v="5"/>
    <x v="4"/>
    <n v="1351700"/>
    <n v="1325000"/>
    <x v="0"/>
    <x v="0"/>
    <x v="0"/>
    <n v="2"/>
    <n v="947"/>
    <n v="1.350819"/>
    <s v="South"/>
    <n v="1399.155227032735"/>
    <n v="-26700"/>
    <n v="-1.9752903750832284E-2"/>
    <s v="Below Estimate"/>
  </r>
  <r>
    <d v="2014-07-20T00:00:00"/>
    <x v="5"/>
    <x v="0"/>
    <n v="186210"/>
    <n v="80000"/>
    <x v="1"/>
    <x v="1"/>
    <x v="1"/>
    <n v="2"/>
    <n v="1380"/>
    <n v="1.350819"/>
    <s v="East"/>
    <n v="57.971014492753625"/>
    <n v="-106210"/>
    <n v="-0.57037753074485797"/>
    <s v="Below Estimate"/>
  </r>
  <r>
    <d v="2014-07-20T00:00:00"/>
    <x v="5"/>
    <x v="6"/>
    <n v="312870"/>
    <n v="286500"/>
    <x v="0"/>
    <x v="0"/>
    <x v="0"/>
    <n v="3"/>
    <n v="992"/>
    <n v="1.350819"/>
    <s v="North"/>
    <n v="288.81048387096774"/>
    <n v="-26370"/>
    <n v="-8.4284207498321981E-2"/>
    <s v="Below Estimate"/>
  </r>
  <r>
    <d v="2014-07-23T00:00:00"/>
    <x v="5"/>
    <x v="4"/>
    <n v="245280"/>
    <n v="285000"/>
    <x v="0"/>
    <x v="0"/>
    <x v="0"/>
    <n v="3"/>
    <n v="966"/>
    <n v="1.350819"/>
    <s v="North"/>
    <n v="295.03105590062114"/>
    <n v="39720"/>
    <n v="0.16193737769080235"/>
    <s v="Above Estimate"/>
  </r>
  <r>
    <d v="2014-07-23T00:00:00"/>
    <x v="5"/>
    <x v="1"/>
    <n v="154770"/>
    <n v="95000"/>
    <x v="0"/>
    <x v="0"/>
    <x v="0"/>
    <n v="1"/>
    <n v="1084"/>
    <n v="1.350819"/>
    <s v="South"/>
    <n v="87.638376383763841"/>
    <n v="-59770"/>
    <n v="-0.38618595335013245"/>
    <s v="Below Estimate"/>
  </r>
  <r>
    <d v="2014-07-23T00:00:00"/>
    <x v="5"/>
    <x v="1"/>
    <n v="236550"/>
    <n v="330000"/>
    <x v="2"/>
    <x v="2"/>
    <x v="2"/>
    <n v="5"/>
    <n v="1947"/>
    <n v="1.350819"/>
    <s v="East"/>
    <n v="169.4915254237288"/>
    <n v="93450"/>
    <n v="0.39505389980976535"/>
    <s v="Above Estimate"/>
  </r>
  <r>
    <d v="2014-07-23T00:00:00"/>
    <x v="5"/>
    <x v="4"/>
    <n v="258790"/>
    <n v="410000"/>
    <x v="0"/>
    <x v="0"/>
    <x v="0"/>
    <n v="2"/>
    <n v="1057"/>
    <n v="1.350819"/>
    <s v="North"/>
    <n v="387.89025543992432"/>
    <n v="151210"/>
    <n v="0.58429614745546588"/>
    <s v="Above Estimate"/>
  </r>
  <r>
    <d v="2014-07-24T00:00:00"/>
    <x v="5"/>
    <x v="3"/>
    <n v="529830"/>
    <n v="625000"/>
    <x v="0"/>
    <x v="0"/>
    <x v="0"/>
    <n v="2"/>
    <n v="1035"/>
    <n v="1.350819"/>
    <s v="South"/>
    <n v="603.86473429951695"/>
    <n v="95170"/>
    <n v="0.17962365286978843"/>
    <s v="Above Estimate"/>
  </r>
  <r>
    <d v="2014-07-24T00:00:00"/>
    <x v="5"/>
    <x v="2"/>
    <n v="431620"/>
    <n v="450000"/>
    <x v="0"/>
    <x v="0"/>
    <x v="0"/>
    <n v="3"/>
    <n v="965"/>
    <n v="1.350819"/>
    <s v="East"/>
    <n v="466.32124352331607"/>
    <n v="18380"/>
    <n v="4.2583754228256339E-2"/>
    <s v="Above Estimate"/>
  </r>
  <r>
    <d v="2014-07-25T00:00:00"/>
    <x v="5"/>
    <x v="0"/>
    <n v="116540"/>
    <n v="56500"/>
    <x v="0"/>
    <x v="0"/>
    <x v="0"/>
    <n v="1"/>
    <n v="997"/>
    <n v="1.350819"/>
    <s v="North"/>
    <n v="56.670010030090268"/>
    <n v="-60040"/>
    <n v="-0.51518791831130939"/>
    <s v="Below Estimate"/>
  </r>
  <r>
    <d v="2014-07-25T00:00:00"/>
    <x v="5"/>
    <x v="4"/>
    <n v="576730"/>
    <n v="825000"/>
    <x v="0"/>
    <x v="0"/>
    <x v="0"/>
    <n v="2"/>
    <n v="1008"/>
    <n v="1.350819"/>
    <s v="East"/>
    <n v="818.45238095238096"/>
    <n v="248270"/>
    <n v="0.43047873354949456"/>
    <s v="Above Estimate"/>
  </r>
  <r>
    <d v="2014-07-25T00:00:00"/>
    <x v="5"/>
    <x v="3"/>
    <n v="1821820"/>
    <n v="2500000"/>
    <x v="0"/>
    <x v="0"/>
    <x v="0"/>
    <n v="3"/>
    <n v="1067"/>
    <n v="1.350819"/>
    <s v="South"/>
    <n v="2343.0178069353328"/>
    <n v="678180"/>
    <n v="0.37225411950686677"/>
    <s v="Above Estimate"/>
  </r>
  <r>
    <d v="2014-07-27T00:00:00"/>
    <x v="5"/>
    <x v="3"/>
    <n v="1550920"/>
    <n v="2600000"/>
    <x v="0"/>
    <x v="0"/>
    <x v="0"/>
    <n v="3"/>
    <n v="910"/>
    <n v="1.350819"/>
    <s v="East"/>
    <n v="2857.1428571428573"/>
    <n v="1049080"/>
    <n v="0.67642431588992336"/>
    <s v="Above Estimate"/>
  </r>
  <r>
    <d v="2014-07-30T00:00:00"/>
    <x v="5"/>
    <x v="4"/>
    <n v="1173620"/>
    <n v="1100000"/>
    <x v="0"/>
    <x v="0"/>
    <x v="0"/>
    <n v="3"/>
    <n v="1040"/>
    <n v="1.350819"/>
    <s v="South"/>
    <n v="1057.6923076923076"/>
    <n v="-73620"/>
    <n v="-6.2728992348460313E-2"/>
    <s v="Below Estimate"/>
  </r>
  <r>
    <d v="2014-07-31T00:00:00"/>
    <x v="5"/>
    <x v="0"/>
    <n v="135250"/>
    <n v="18100"/>
    <x v="2"/>
    <x v="2"/>
    <x v="2"/>
    <n v="4"/>
    <n v="2094"/>
    <n v="1.350819"/>
    <s v="North"/>
    <n v="8.6437440305635143"/>
    <n v="-117150"/>
    <n v="-0.86617375231053606"/>
    <s v="Below Estimate"/>
  </r>
  <r>
    <d v="2014-07-31T00:00:00"/>
    <x v="5"/>
    <x v="0"/>
    <n v="226630"/>
    <n v="270923"/>
    <x v="0"/>
    <x v="0"/>
    <x v="0"/>
    <n v="2"/>
    <n v="982"/>
    <n v="1.350819"/>
    <s v="West"/>
    <n v="275.88900203665986"/>
    <n v="44293"/>
    <n v="0.19544190972069012"/>
    <s v="Above Estimate"/>
  </r>
  <r>
    <d v="2014-08-01T00:00:00"/>
    <x v="5"/>
    <x v="6"/>
    <n v="599500"/>
    <n v="875000"/>
    <x v="0"/>
    <x v="0"/>
    <x v="0"/>
    <n v="2"/>
    <n v="919"/>
    <n v="1.350819"/>
    <s v="South"/>
    <n v="952.12187159956477"/>
    <n v="275500"/>
    <n v="0.45954962468723937"/>
    <s v="Above Estimate"/>
  </r>
  <r>
    <d v="2014-08-01T00:00:00"/>
    <x v="5"/>
    <x v="6"/>
    <n v="602040"/>
    <n v="565000"/>
    <x v="0"/>
    <x v="0"/>
    <x v="0"/>
    <n v="3"/>
    <n v="994"/>
    <n v="1.350819"/>
    <s v="West"/>
    <n v="568.41046277665998"/>
    <n v="-37040"/>
    <n v="-6.152415121918809E-2"/>
    <s v="Below Estimate"/>
  </r>
  <r>
    <d v="2014-08-03T00:00:00"/>
    <x v="5"/>
    <x v="6"/>
    <n v="408210"/>
    <n v="492500"/>
    <x v="0"/>
    <x v="0"/>
    <x v="0"/>
    <n v="2"/>
    <n v="910"/>
    <n v="1.350819"/>
    <s v="North"/>
    <n v="541.20879120879124"/>
    <n v="84290"/>
    <n v="0.20648685725484431"/>
    <s v="Above Estimate"/>
  </r>
  <r>
    <d v="2014-08-03T00:00:00"/>
    <x v="5"/>
    <x v="6"/>
    <n v="602140"/>
    <n v="609000"/>
    <x v="0"/>
    <x v="0"/>
    <x v="0"/>
    <n v="3"/>
    <n v="970"/>
    <n v="1.350819"/>
    <s v="North"/>
    <n v="627.8350515463917"/>
    <n v="6860"/>
    <n v="1.1392699372239015E-2"/>
    <s v="Above Estimate"/>
  </r>
  <r>
    <d v="2014-08-07T00:00:00"/>
    <x v="5"/>
    <x v="0"/>
    <n v="95820"/>
    <n v="35000"/>
    <x v="0"/>
    <x v="0"/>
    <x v="0"/>
    <n v="2"/>
    <n v="1074"/>
    <n v="1.350819"/>
    <s v="East"/>
    <n v="32.588454376163874"/>
    <n v="-60820"/>
    <n v="-0.63473178877061154"/>
    <s v="Below Estimate"/>
  </r>
  <r>
    <d v="2014-08-10T00:00:00"/>
    <x v="5"/>
    <x v="0"/>
    <n v="158860"/>
    <n v="60000"/>
    <x v="1"/>
    <x v="1"/>
    <x v="1"/>
    <n v="3"/>
    <n v="1417"/>
    <n v="1.350819"/>
    <s v="East"/>
    <n v="42.342978122794634"/>
    <n v="-98860"/>
    <n v="-0.62230895127785468"/>
    <s v="Below Estimate"/>
  </r>
  <r>
    <d v="2014-08-10T00:00:00"/>
    <x v="5"/>
    <x v="2"/>
    <n v="232050"/>
    <n v="262500"/>
    <x v="0"/>
    <x v="0"/>
    <x v="0"/>
    <n v="3"/>
    <n v="950"/>
    <n v="1.350819"/>
    <s v="West"/>
    <n v="276.31578947368422"/>
    <n v="30450"/>
    <n v="0.13122171945701358"/>
    <s v="Above Estimate"/>
  </r>
  <r>
    <d v="2014-08-12T00:00:00"/>
    <x v="5"/>
    <x v="0"/>
    <n v="86320"/>
    <n v="28000"/>
    <x v="0"/>
    <x v="0"/>
    <x v="0"/>
    <n v="3"/>
    <n v="1038"/>
    <n v="1.350819"/>
    <s v="East"/>
    <n v="26.97495183044316"/>
    <n v="-58320"/>
    <n v="-0.67562557924003708"/>
    <s v="Below Estimate"/>
  </r>
  <r>
    <d v="2014-08-13T00:00:00"/>
    <x v="5"/>
    <x v="1"/>
    <n v="144410"/>
    <n v="101000"/>
    <x v="0"/>
    <x v="0"/>
    <x v="0"/>
    <n v="3"/>
    <n v="919"/>
    <n v="1.350819"/>
    <s v="West"/>
    <n v="109.90206746463548"/>
    <n v="-43410"/>
    <n v="-0.30060245135378438"/>
    <s v="Below Estimate"/>
  </r>
  <r>
    <d v="2014-08-13T00:00:00"/>
    <x v="5"/>
    <x v="0"/>
    <n v="270060"/>
    <n v="205000"/>
    <x v="0"/>
    <x v="0"/>
    <x v="0"/>
    <n v="3"/>
    <n v="1063"/>
    <n v="1.350819"/>
    <s v="South"/>
    <n v="192.85042333019754"/>
    <n v="-65060"/>
    <n v="-0.24090942753462194"/>
    <s v="Below Estimate"/>
  </r>
  <r>
    <d v="2014-08-13T00:00:00"/>
    <x v="5"/>
    <x v="0"/>
    <n v="118140"/>
    <n v="30000"/>
    <x v="2"/>
    <x v="2"/>
    <x v="2"/>
    <n v="4"/>
    <n v="2165"/>
    <n v="1.350819"/>
    <s v="East"/>
    <n v="13.856812933025404"/>
    <n v="-88140"/>
    <n v="-0.74606399187404771"/>
    <s v="Below Estimate"/>
  </r>
  <r>
    <d v="2014-08-13T00:00:00"/>
    <x v="5"/>
    <x v="2"/>
    <n v="215320"/>
    <n v="238000"/>
    <x v="0"/>
    <x v="0"/>
    <x v="0"/>
    <n v="1"/>
    <n v="1063"/>
    <n v="1.350819"/>
    <s v="East"/>
    <n v="223.89463781749765"/>
    <n v="22680"/>
    <n v="0.10533159947984395"/>
    <s v="Above Estimate"/>
  </r>
  <r>
    <d v="2014-08-14T00:00:00"/>
    <x v="5"/>
    <x v="3"/>
    <n v="821800"/>
    <n v="1285000"/>
    <x v="0"/>
    <x v="0"/>
    <x v="0"/>
    <n v="2"/>
    <n v="1003"/>
    <n v="1.350819"/>
    <s v="North"/>
    <n v="1281.1565304087737"/>
    <n v="463200"/>
    <n v="0.56364078851302024"/>
    <s v="Above Estimate"/>
  </r>
  <r>
    <d v="2014-08-16T00:00:00"/>
    <x v="5"/>
    <x v="4"/>
    <n v="746200"/>
    <n v="1120000"/>
    <x v="0"/>
    <x v="0"/>
    <x v="0"/>
    <n v="1"/>
    <n v="1094"/>
    <n v="1.350819"/>
    <s v="East"/>
    <n v="1023.7659963436929"/>
    <n v="373800"/>
    <n v="0.50093808630393999"/>
    <s v="Above Estimate"/>
  </r>
  <r>
    <d v="2014-08-16T00:00:00"/>
    <x v="5"/>
    <x v="6"/>
    <n v="492780"/>
    <n v="488000"/>
    <x v="0"/>
    <x v="0"/>
    <x v="0"/>
    <n v="1"/>
    <n v="964"/>
    <n v="1.350819"/>
    <s v="North"/>
    <n v="506.22406639004151"/>
    <n v="-4780"/>
    <n v="-9.7000689963066683E-3"/>
    <s v="Below Estimate"/>
  </r>
  <r>
    <d v="2014-08-17T00:00:00"/>
    <x v="5"/>
    <x v="3"/>
    <n v="438970"/>
    <n v="700000"/>
    <x v="0"/>
    <x v="0"/>
    <x v="0"/>
    <n v="1"/>
    <n v="916"/>
    <n v="1.350819"/>
    <s v="North"/>
    <n v="764.19213973799128"/>
    <n v="261030"/>
    <n v="0.59464200287035562"/>
    <s v="Above Estimate"/>
  </r>
  <r>
    <d v="2014-08-17T00:00:00"/>
    <x v="5"/>
    <x v="4"/>
    <n v="453950"/>
    <n v="885000"/>
    <x v="0"/>
    <x v="0"/>
    <x v="0"/>
    <n v="3"/>
    <n v="999"/>
    <n v="1.350819"/>
    <s v="South"/>
    <n v="885.88588588588584"/>
    <n v="431050"/>
    <n v="0.94955391562947467"/>
    <s v="Above Estimate"/>
  </r>
  <r>
    <d v="2014-08-17T00:00:00"/>
    <x v="5"/>
    <x v="4"/>
    <n v="360220"/>
    <n v="420000"/>
    <x v="0"/>
    <x v="0"/>
    <x v="0"/>
    <n v="1"/>
    <n v="1001"/>
    <n v="1.350819"/>
    <s v="North"/>
    <n v="419.58041958041957"/>
    <n v="59780"/>
    <n v="0.16595413913719392"/>
    <s v="Above Estimate"/>
  </r>
  <r>
    <d v="2014-08-17T00:00:00"/>
    <x v="5"/>
    <x v="0"/>
    <n v="111430"/>
    <n v="22000"/>
    <x v="2"/>
    <x v="2"/>
    <x v="2"/>
    <n v="4"/>
    <n v="2073"/>
    <n v="1.350819"/>
    <s v="West"/>
    <n v="10.612638687891945"/>
    <n v="-89430"/>
    <n v="-0.8025666337611056"/>
    <s v="Below Estimate"/>
  </r>
  <r>
    <d v="2014-08-20T00:00:00"/>
    <x v="5"/>
    <x v="0"/>
    <n v="79430"/>
    <n v="23000"/>
    <x v="0"/>
    <x v="0"/>
    <x v="0"/>
    <n v="1"/>
    <n v="903"/>
    <n v="1.350819"/>
    <s v="West"/>
    <n v="25.470653377630121"/>
    <n v="-56430"/>
    <n v="-0.7104368626463553"/>
    <s v="Below Estimate"/>
  </r>
  <r>
    <d v="2014-08-20T00:00:00"/>
    <x v="5"/>
    <x v="6"/>
    <n v="1329110"/>
    <n v="1380000"/>
    <x v="0"/>
    <x v="0"/>
    <x v="0"/>
    <n v="3"/>
    <n v="980"/>
    <n v="1.350819"/>
    <s v="East"/>
    <n v="1408.1632653061224"/>
    <n v="50890"/>
    <n v="3.8288779709730575E-2"/>
    <s v="Above Estimate"/>
  </r>
  <r>
    <d v="2014-08-21T00:00:00"/>
    <x v="5"/>
    <x v="4"/>
    <n v="407400"/>
    <n v="575000"/>
    <x v="0"/>
    <x v="0"/>
    <x v="0"/>
    <n v="3"/>
    <n v="931"/>
    <n v="1.350819"/>
    <s v="North"/>
    <n v="617.61546723952733"/>
    <n v="167600"/>
    <n v="0.41138929798723611"/>
    <s v="Above Estimate"/>
  </r>
  <r>
    <d v="2014-08-27T00:00:00"/>
    <x v="5"/>
    <x v="4"/>
    <n v="232890"/>
    <n v="200000"/>
    <x v="0"/>
    <x v="0"/>
    <x v="0"/>
    <n v="3"/>
    <n v="1040"/>
    <n v="1.350819"/>
    <s v="South"/>
    <n v="192.30769230769232"/>
    <n v="-32890"/>
    <n v="-0.14122547125252266"/>
    <s v="Below Estimate"/>
  </r>
  <r>
    <d v="2014-08-27T00:00:00"/>
    <x v="5"/>
    <x v="4"/>
    <n v="344890"/>
    <n v="550000"/>
    <x v="1"/>
    <x v="1"/>
    <x v="1"/>
    <n v="3"/>
    <n v="1392"/>
    <n v="1.350819"/>
    <s v="East"/>
    <n v="395.11494252873564"/>
    <n v="205110"/>
    <n v="0.59471135724433877"/>
    <s v="Above Estimate"/>
  </r>
  <r>
    <d v="2014-08-27T00:00:00"/>
    <x v="5"/>
    <x v="1"/>
    <n v="153070"/>
    <n v="190000"/>
    <x v="0"/>
    <x v="0"/>
    <x v="0"/>
    <n v="3"/>
    <n v="1056"/>
    <n v="1.350819"/>
    <s v="West"/>
    <n v="179.92424242424244"/>
    <n v="36930"/>
    <n v="0.24126216763572222"/>
    <s v="Above Estimate"/>
  </r>
  <r>
    <d v="2014-08-28T00:00:00"/>
    <x v="5"/>
    <x v="0"/>
    <n v="136970"/>
    <n v="117000"/>
    <x v="0"/>
    <x v="0"/>
    <x v="0"/>
    <n v="2"/>
    <n v="973"/>
    <n v="1.350819"/>
    <s v="South"/>
    <n v="120.24665981500515"/>
    <n v="-19970"/>
    <n v="-0.14579835000365043"/>
    <s v="Below Estimate"/>
  </r>
  <r>
    <d v="2014-08-29T00:00:00"/>
    <x v="5"/>
    <x v="3"/>
    <n v="926590"/>
    <n v="1075500"/>
    <x v="0"/>
    <x v="0"/>
    <x v="0"/>
    <n v="2"/>
    <n v="951"/>
    <n v="1.350819"/>
    <s v="South"/>
    <n v="1130.9148264984228"/>
    <n v="148910"/>
    <n v="0.16070754055191616"/>
    <s v="Above Estimate"/>
  </r>
  <r>
    <d v="2014-08-31T00:00:00"/>
    <x v="5"/>
    <x v="3"/>
    <n v="1394750"/>
    <n v="2100000"/>
    <x v="0"/>
    <x v="0"/>
    <x v="0"/>
    <n v="3"/>
    <n v="1043"/>
    <n v="1.350819"/>
    <s v="South"/>
    <n v="2013.4228187919464"/>
    <n v="705250"/>
    <n v="0.50564617314930993"/>
    <s v="Above Estimate"/>
  </r>
  <r>
    <d v="2014-08-31T00:00:00"/>
    <x v="5"/>
    <x v="3"/>
    <n v="398790"/>
    <n v="636500"/>
    <x v="0"/>
    <x v="0"/>
    <x v="0"/>
    <n v="3"/>
    <n v="1079"/>
    <n v="1.350819"/>
    <s v="West"/>
    <n v="589.89805375347544"/>
    <n v="237710"/>
    <n v="0.59607813636249651"/>
    <s v="Above Estimate"/>
  </r>
  <r>
    <d v="2014-09-04T00:00:00"/>
    <x v="5"/>
    <x v="3"/>
    <n v="415310"/>
    <n v="395000"/>
    <x v="1"/>
    <x v="1"/>
    <x v="1"/>
    <n v="4"/>
    <n v="1258"/>
    <n v="1.350819"/>
    <s v="North"/>
    <n v="313.99046104928459"/>
    <n v="-20310"/>
    <n v="-4.890322891334184E-2"/>
    <s v="Below Estimate"/>
  </r>
  <r>
    <d v="2014-09-04T00:00:00"/>
    <x v="5"/>
    <x v="1"/>
    <n v="106980"/>
    <n v="80000"/>
    <x v="0"/>
    <x v="0"/>
    <x v="0"/>
    <n v="2"/>
    <n v="913"/>
    <n v="1.350819"/>
    <s v="North"/>
    <n v="87.62322015334064"/>
    <n v="-26980"/>
    <n v="-0.2521966722751916"/>
    <s v="Below Estimate"/>
  </r>
  <r>
    <d v="2014-09-04T00:00:00"/>
    <x v="5"/>
    <x v="3"/>
    <n v="644770"/>
    <n v="955000"/>
    <x v="0"/>
    <x v="0"/>
    <x v="0"/>
    <n v="3"/>
    <n v="1089"/>
    <n v="1.350819"/>
    <s v="North"/>
    <n v="876.951331496786"/>
    <n v="310230"/>
    <n v="0.4811483164539293"/>
    <s v="Above Estimate"/>
  </r>
  <r>
    <d v="2014-09-04T00:00:00"/>
    <x v="5"/>
    <x v="2"/>
    <n v="195942"/>
    <n v="325000"/>
    <x v="0"/>
    <x v="0"/>
    <x v="0"/>
    <n v="2"/>
    <n v="935"/>
    <n v="1.350819"/>
    <s v="North"/>
    <n v="347.59358288770051"/>
    <n v="129058"/>
    <n v="0.65865409151687748"/>
    <s v="Above Estimate"/>
  </r>
  <r>
    <d v="2014-09-05T00:00:00"/>
    <x v="5"/>
    <x v="4"/>
    <n v="246470"/>
    <n v="270000"/>
    <x v="0"/>
    <x v="0"/>
    <x v="0"/>
    <n v="1"/>
    <n v="981"/>
    <n v="1.350819"/>
    <s v="South"/>
    <n v="275.22935779816515"/>
    <n v="23530"/>
    <n v="9.5468008276869396E-2"/>
    <s v="Above Estimate"/>
  </r>
  <r>
    <d v="2014-09-05T00:00:00"/>
    <x v="5"/>
    <x v="3"/>
    <n v="994000"/>
    <n v="1685000"/>
    <x v="0"/>
    <x v="0"/>
    <x v="0"/>
    <n v="2"/>
    <n v="975"/>
    <n v="1.350819"/>
    <s v="West"/>
    <n v="1728.2051282051282"/>
    <n v="691000"/>
    <n v="0.6951710261569416"/>
    <s v="Above Estimate"/>
  </r>
  <r>
    <d v="2014-09-05T00:00:00"/>
    <x v="5"/>
    <x v="1"/>
    <n v="142850"/>
    <n v="100000"/>
    <x v="0"/>
    <x v="0"/>
    <x v="0"/>
    <n v="1"/>
    <n v="996"/>
    <n v="1.350819"/>
    <s v="North"/>
    <n v="100.40160642570281"/>
    <n v="-42850"/>
    <n v="-0.29996499824991252"/>
    <s v="Below Estimate"/>
  </r>
  <r>
    <d v="2014-09-05T00:00:00"/>
    <x v="5"/>
    <x v="1"/>
    <n v="117710"/>
    <n v="163000"/>
    <x v="0"/>
    <x v="0"/>
    <x v="0"/>
    <n v="1"/>
    <n v="1046"/>
    <n v="1.350819"/>
    <s v="South"/>
    <n v="155.83173996175907"/>
    <n v="45290"/>
    <n v="0.38475915385268883"/>
    <s v="Above Estimate"/>
  </r>
  <r>
    <d v="2014-09-06T00:00:00"/>
    <x v="5"/>
    <x v="4"/>
    <n v="343630"/>
    <n v="412000"/>
    <x v="0"/>
    <x v="0"/>
    <x v="0"/>
    <n v="1"/>
    <n v="944"/>
    <n v="1.350819"/>
    <s v="South"/>
    <n v="436.4406779661017"/>
    <n v="68370"/>
    <n v="0.19896400197887262"/>
    <s v="Above Estimate"/>
  </r>
  <r>
    <d v="2014-09-06T00:00:00"/>
    <x v="5"/>
    <x v="2"/>
    <n v="786450"/>
    <n v="1225000"/>
    <x v="0"/>
    <x v="0"/>
    <x v="0"/>
    <n v="2"/>
    <n v="932"/>
    <n v="1.350819"/>
    <s v="North"/>
    <n v="1314.3776824034335"/>
    <n v="438550"/>
    <n v="0.55763239875389403"/>
    <s v="Above Estimate"/>
  </r>
  <r>
    <d v="2014-09-10T00:00:00"/>
    <x v="5"/>
    <x v="2"/>
    <n v="205240"/>
    <n v="209000"/>
    <x v="0"/>
    <x v="0"/>
    <x v="0"/>
    <n v="1"/>
    <n v="1020"/>
    <n v="1.350819"/>
    <s v="East"/>
    <n v="204.90196078431373"/>
    <n v="3760"/>
    <n v="1.832001559150263E-2"/>
    <s v="Above Estimate"/>
  </r>
  <r>
    <d v="2014-09-10T00:00:00"/>
    <x v="5"/>
    <x v="3"/>
    <n v="457030"/>
    <n v="400000"/>
    <x v="0"/>
    <x v="0"/>
    <x v="0"/>
    <n v="3"/>
    <n v="1047"/>
    <n v="1.350819"/>
    <s v="South"/>
    <n v="382.04393505253103"/>
    <n v="-57030"/>
    <n v="-0.12478393103297376"/>
    <s v="Below Estimate"/>
  </r>
  <r>
    <d v="2014-09-10T00:00:00"/>
    <x v="5"/>
    <x v="4"/>
    <n v="227500"/>
    <n v="270000"/>
    <x v="0"/>
    <x v="0"/>
    <x v="0"/>
    <n v="1"/>
    <n v="1023"/>
    <n v="1.350819"/>
    <s v="North"/>
    <n v="263.92961876832845"/>
    <n v="42500"/>
    <n v="0.18681318681318682"/>
    <s v="Above Estimate"/>
  </r>
  <r>
    <d v="2014-09-11T00:00:00"/>
    <x v="5"/>
    <x v="4"/>
    <n v="272720"/>
    <n v="342500"/>
    <x v="0"/>
    <x v="0"/>
    <x v="0"/>
    <n v="1"/>
    <n v="931"/>
    <n v="1.350819"/>
    <s v="East"/>
    <n v="367.8839957035446"/>
    <n v="69780"/>
    <n v="0.25586682311528308"/>
    <s v="Above Estimate"/>
  </r>
  <r>
    <d v="2014-09-11T00:00:00"/>
    <x v="5"/>
    <x v="1"/>
    <n v="129190"/>
    <n v="120000"/>
    <x v="0"/>
    <x v="0"/>
    <x v="0"/>
    <n v="1"/>
    <n v="941"/>
    <n v="1.350819"/>
    <s v="South"/>
    <n v="127.52391073326248"/>
    <n v="-9190"/>
    <n v="-7.1135536806254354E-2"/>
    <s v="Below Estimate"/>
  </r>
  <r>
    <d v="2014-09-13T00:00:00"/>
    <x v="5"/>
    <x v="1"/>
    <n v="176290"/>
    <n v="202000"/>
    <x v="2"/>
    <x v="2"/>
    <x v="2"/>
    <n v="4"/>
    <n v="2093"/>
    <n v="1.350819"/>
    <s v="East"/>
    <n v="96.512183468705203"/>
    <n v="25710"/>
    <n v="0.14583924215780816"/>
    <s v="Above Estimate"/>
  </r>
  <r>
    <d v="2014-09-13T00:00:00"/>
    <x v="5"/>
    <x v="2"/>
    <n v="434490"/>
    <n v="400000"/>
    <x v="0"/>
    <x v="0"/>
    <x v="0"/>
    <n v="1"/>
    <n v="993"/>
    <n v="1.350819"/>
    <s v="North"/>
    <n v="402.81973816717021"/>
    <n v="-34490"/>
    <n v="-7.9380423024695626E-2"/>
    <s v="Below Estimate"/>
  </r>
  <r>
    <d v="2014-09-14T00:00:00"/>
    <x v="5"/>
    <x v="2"/>
    <n v="327250"/>
    <n v="515000"/>
    <x v="0"/>
    <x v="0"/>
    <x v="0"/>
    <n v="2"/>
    <n v="904"/>
    <n v="1.350819"/>
    <s v="North"/>
    <n v="569.69026548672571"/>
    <n v="187750"/>
    <n v="0.57372039724980906"/>
    <s v="Above Estimate"/>
  </r>
  <r>
    <d v="2014-09-17T00:00:00"/>
    <x v="5"/>
    <x v="1"/>
    <n v="163160"/>
    <n v="167500"/>
    <x v="1"/>
    <x v="1"/>
    <x v="1"/>
    <n v="2"/>
    <n v="1466"/>
    <n v="1.350819"/>
    <s v="East"/>
    <n v="114.25648021828104"/>
    <n v="4340"/>
    <n v="2.6599656778622211E-2"/>
    <s v="Above Estimate"/>
  </r>
  <r>
    <d v="2014-09-19T00:00:00"/>
    <x v="5"/>
    <x v="1"/>
    <n v="134760"/>
    <n v="130000"/>
    <x v="0"/>
    <x v="0"/>
    <x v="0"/>
    <n v="2"/>
    <n v="1039"/>
    <n v="1.350819"/>
    <s v="South"/>
    <n v="125.12030798845043"/>
    <n v="-4760"/>
    <n v="-3.5322054021964977E-2"/>
    <s v="Below Estimate"/>
  </r>
  <r>
    <d v="2014-09-19T00:00:00"/>
    <x v="5"/>
    <x v="1"/>
    <n v="140320"/>
    <n v="77250"/>
    <x v="1"/>
    <x v="1"/>
    <x v="1"/>
    <n v="3"/>
    <n v="1316"/>
    <n v="1.350819"/>
    <s v="South"/>
    <n v="58.700607902735563"/>
    <n v="-63070"/>
    <n v="-0.44947263397947551"/>
    <s v="Below Estimate"/>
  </r>
  <r>
    <d v="2014-09-20T00:00:00"/>
    <x v="5"/>
    <x v="4"/>
    <n v="471590"/>
    <n v="651000"/>
    <x v="0"/>
    <x v="0"/>
    <x v="0"/>
    <n v="3"/>
    <n v="980"/>
    <n v="1.350819"/>
    <s v="West"/>
    <n v="664.28571428571433"/>
    <n v="179410"/>
    <n v="0.38043639602196822"/>
    <s v="Above Estimate"/>
  </r>
  <r>
    <d v="2014-09-21T00:00:00"/>
    <x v="5"/>
    <x v="0"/>
    <n v="129520"/>
    <n v="53700"/>
    <x v="0"/>
    <x v="0"/>
    <x v="0"/>
    <n v="2"/>
    <n v="1023"/>
    <n v="1.350819"/>
    <s v="West"/>
    <n v="52.492668621700879"/>
    <n v="-75820"/>
    <n v="-0.58539221741815939"/>
    <s v="Below Estimate"/>
  </r>
  <r>
    <d v="2014-09-24T00:00:00"/>
    <x v="5"/>
    <x v="3"/>
    <n v="585130"/>
    <n v="1350000"/>
    <x v="0"/>
    <x v="0"/>
    <x v="0"/>
    <n v="2"/>
    <n v="901"/>
    <n v="1.350819"/>
    <s v="West"/>
    <n v="1498.3351831298557"/>
    <n v="764870"/>
    <n v="1.3071796011142822"/>
    <s v="Above Estimate"/>
  </r>
  <r>
    <d v="2014-09-24T00:00:00"/>
    <x v="5"/>
    <x v="0"/>
    <n v="148900"/>
    <n v="195000"/>
    <x v="2"/>
    <x v="2"/>
    <x v="2"/>
    <n v="6"/>
    <n v="2008"/>
    <n v="1.350819"/>
    <s v="East"/>
    <n v="97.111553784860561"/>
    <n v="46100"/>
    <n v="0.30960376091336467"/>
    <s v="Above Estimate"/>
  </r>
  <r>
    <d v="2014-09-25T00:00:00"/>
    <x v="5"/>
    <x v="2"/>
    <n v="666680"/>
    <n v="800000"/>
    <x v="0"/>
    <x v="0"/>
    <x v="0"/>
    <n v="2"/>
    <n v="1082"/>
    <n v="1.350819"/>
    <s v="East"/>
    <n v="739.37153419593346"/>
    <n v="133320"/>
    <n v="0.1999760004799904"/>
    <s v="Above Estimate"/>
  </r>
  <r>
    <d v="2014-09-25T00:00:00"/>
    <x v="5"/>
    <x v="3"/>
    <n v="1899870"/>
    <n v="4150000"/>
    <x v="0"/>
    <x v="0"/>
    <x v="0"/>
    <n v="2"/>
    <n v="1048"/>
    <n v="1.350819"/>
    <s v="North"/>
    <n v="3959.9236641221373"/>
    <n v="2250130"/>
    <n v="1.1843599825251201"/>
    <s v="Above Estimate"/>
  </r>
  <r>
    <d v="2014-09-25T00:00:00"/>
    <x v="5"/>
    <x v="3"/>
    <n v="681100"/>
    <n v="1394250"/>
    <x v="0"/>
    <x v="0"/>
    <x v="0"/>
    <n v="3"/>
    <n v="974"/>
    <n v="1.350819"/>
    <s v="East"/>
    <n v="1431.4681724845996"/>
    <n v="713150"/>
    <n v="1.0470562325649684"/>
    <s v="Above Estimate"/>
  </r>
  <r>
    <d v="2014-09-27T00:00:00"/>
    <x v="5"/>
    <x v="4"/>
    <n v="756490"/>
    <n v="925000"/>
    <x v="0"/>
    <x v="0"/>
    <x v="0"/>
    <n v="2"/>
    <n v="955"/>
    <n v="1.350819"/>
    <s v="South"/>
    <n v="968.58638743455492"/>
    <n v="168510"/>
    <n v="0.22275244880963396"/>
    <s v="Above Estimate"/>
  </r>
  <r>
    <d v="2014-09-28T00:00:00"/>
    <x v="5"/>
    <x v="2"/>
    <n v="326270"/>
    <n v="340000"/>
    <x v="0"/>
    <x v="0"/>
    <x v="0"/>
    <n v="3"/>
    <n v="965"/>
    <n v="1.350819"/>
    <s v="South"/>
    <n v="352.33160621761658"/>
    <n v="13730"/>
    <n v="4.2081711465963775E-2"/>
    <s v="Above Estimate"/>
  </r>
  <r>
    <d v="2014-10-01T00:00:00"/>
    <x v="5"/>
    <x v="3"/>
    <n v="4170530"/>
    <n v="6100000"/>
    <x v="0"/>
    <x v="0"/>
    <x v="0"/>
    <n v="1"/>
    <n v="923"/>
    <n v="1.350819"/>
    <s v="North"/>
    <n v="6608.8840736728062"/>
    <n v="1929470"/>
    <n v="0.46264383663467235"/>
    <s v="Above Estimate"/>
  </r>
  <r>
    <d v="2014-10-02T00:00:00"/>
    <x v="5"/>
    <x v="1"/>
    <n v="180190"/>
    <n v="115000"/>
    <x v="2"/>
    <x v="2"/>
    <x v="2"/>
    <n v="6"/>
    <n v="2057"/>
    <n v="1.350819"/>
    <s v="East"/>
    <n v="55.906660184735053"/>
    <n v="-65190"/>
    <n v="-0.36178478272934123"/>
    <s v="Below Estimate"/>
  </r>
  <r>
    <d v="2014-10-02T00:00:00"/>
    <x v="5"/>
    <x v="3"/>
    <n v="2328060"/>
    <n v="3070000"/>
    <x v="0"/>
    <x v="0"/>
    <x v="0"/>
    <n v="3"/>
    <n v="974"/>
    <n v="1.350819"/>
    <s v="West"/>
    <n v="3151.9507186858318"/>
    <n v="741940"/>
    <n v="0.31869453536420883"/>
    <s v="Above Estimate"/>
  </r>
  <r>
    <d v="2014-10-03T00:00:00"/>
    <x v="5"/>
    <x v="1"/>
    <n v="156170"/>
    <n v="145000"/>
    <x v="2"/>
    <x v="2"/>
    <x v="2"/>
    <n v="5"/>
    <n v="1916"/>
    <n v="1.350819"/>
    <s v="East"/>
    <n v="75.678496868475989"/>
    <n v="-11170"/>
    <n v="-7.1524620605750142E-2"/>
    <s v="Below Estimate"/>
  </r>
  <r>
    <d v="2014-10-03T00:00:00"/>
    <x v="5"/>
    <x v="2"/>
    <n v="373800"/>
    <n v="416000"/>
    <x v="0"/>
    <x v="0"/>
    <x v="0"/>
    <n v="1"/>
    <n v="915"/>
    <n v="1.350819"/>
    <s v="East"/>
    <n v="454.64480874316939"/>
    <n v="42200"/>
    <n v="0.11289459604066346"/>
    <s v="Above Estimate"/>
  </r>
  <r>
    <d v="2014-10-04T00:00:00"/>
    <x v="5"/>
    <x v="2"/>
    <n v="362180"/>
    <n v="453000"/>
    <x v="0"/>
    <x v="0"/>
    <x v="0"/>
    <n v="2"/>
    <n v="988"/>
    <n v="1.350819"/>
    <s v="East"/>
    <n v="458.502024291498"/>
    <n v="90820"/>
    <n v="0.25075929096029598"/>
    <s v="Above Estimate"/>
  </r>
  <r>
    <d v="2014-10-05T00:00:00"/>
    <x v="5"/>
    <x v="4"/>
    <n v="262080"/>
    <n v="250000"/>
    <x v="0"/>
    <x v="0"/>
    <x v="0"/>
    <n v="3"/>
    <n v="1017"/>
    <n v="1.350819"/>
    <s v="South"/>
    <n v="245.82104228121926"/>
    <n v="-12080"/>
    <n v="-4.6092796092796096E-2"/>
    <s v="Below Estimate"/>
  </r>
  <r>
    <d v="2014-10-15T00:00:00"/>
    <x v="5"/>
    <x v="5"/>
    <n v="232190"/>
    <n v="280000"/>
    <x v="0"/>
    <x v="0"/>
    <x v="0"/>
    <n v="3"/>
    <n v="1003"/>
    <n v="1.350819"/>
    <s v="West"/>
    <n v="279.16251246261214"/>
    <n v="47810"/>
    <n v="0.2059089538739825"/>
    <s v="Above Estimate"/>
  </r>
  <r>
    <d v="2014-10-15T00:00:00"/>
    <x v="5"/>
    <x v="1"/>
    <n v="186400"/>
    <n v="231582"/>
    <x v="0"/>
    <x v="0"/>
    <x v="0"/>
    <n v="3"/>
    <n v="910"/>
    <n v="1.350819"/>
    <s v="North"/>
    <n v="254.48571428571429"/>
    <n v="45182"/>
    <n v="0.24239270386266096"/>
    <s v="Above Estimate"/>
  </r>
  <r>
    <d v="2014-10-19T00:00:00"/>
    <x v="5"/>
    <x v="2"/>
    <n v="229600"/>
    <n v="235000"/>
    <x v="0"/>
    <x v="0"/>
    <x v="0"/>
    <n v="1"/>
    <n v="900"/>
    <n v="1.350819"/>
    <s v="West"/>
    <n v="261.11111111111109"/>
    <n v="5400"/>
    <n v="2.3519163763066203E-2"/>
    <s v="Above Estimate"/>
  </r>
  <r>
    <d v="2014-10-22T00:00:00"/>
    <x v="5"/>
    <x v="1"/>
    <n v="146460"/>
    <n v="190000"/>
    <x v="0"/>
    <x v="0"/>
    <x v="0"/>
    <n v="1"/>
    <n v="1043"/>
    <n v="1.350819"/>
    <s v="East"/>
    <n v="182.16682646212848"/>
    <n v="43540"/>
    <n v="0.2972825344804042"/>
    <s v="Above Estimate"/>
  </r>
  <r>
    <d v="2014-10-23T00:00:00"/>
    <x v="5"/>
    <x v="2"/>
    <n v="328090"/>
    <n v="360000"/>
    <x v="0"/>
    <x v="0"/>
    <x v="0"/>
    <n v="3"/>
    <n v="971"/>
    <n v="1.350819"/>
    <s v="North"/>
    <n v="370.75180226570546"/>
    <n v="31910"/>
    <n v="9.7259898198664999E-2"/>
    <s v="Above Estimate"/>
  </r>
  <r>
    <d v="2014-10-23T00:00:00"/>
    <x v="5"/>
    <x v="4"/>
    <n v="267890"/>
    <n v="295000"/>
    <x v="0"/>
    <x v="0"/>
    <x v="0"/>
    <n v="2"/>
    <n v="1023"/>
    <n v="1.350819"/>
    <s v="East"/>
    <n v="288.36754643206257"/>
    <n v="27110"/>
    <n v="0.10119825301429691"/>
    <s v="Above Estimate"/>
  </r>
  <r>
    <d v="2014-10-23T00:00:00"/>
    <x v="5"/>
    <x v="2"/>
    <n v="789810"/>
    <n v="1450000"/>
    <x v="0"/>
    <x v="0"/>
    <x v="0"/>
    <n v="1"/>
    <n v="1014"/>
    <n v="1.350819"/>
    <s v="North"/>
    <n v="1429.9802761341223"/>
    <n v="660190"/>
    <n v="0.83588457983565667"/>
    <s v="Above Estimate"/>
  </r>
  <r>
    <d v="2014-10-26T00:00:00"/>
    <x v="5"/>
    <x v="2"/>
    <n v="355320"/>
    <n v="325000"/>
    <x v="0"/>
    <x v="0"/>
    <x v="0"/>
    <n v="3"/>
    <n v="1083"/>
    <n v="1.350819"/>
    <s v="East"/>
    <n v="300.09233610341641"/>
    <n v="-30320"/>
    <n v="-8.5331532140042785E-2"/>
    <s v="Below Estimate"/>
  </r>
  <r>
    <d v="2014-10-30T00:00:00"/>
    <x v="5"/>
    <x v="5"/>
    <n v="213500"/>
    <n v="290000"/>
    <x v="0"/>
    <x v="0"/>
    <x v="0"/>
    <n v="3"/>
    <n v="1004"/>
    <n v="1.350819"/>
    <s v="South"/>
    <n v="288.84462151394422"/>
    <n v="76500"/>
    <n v="0.35831381733021078"/>
    <s v="Above Estimate"/>
  </r>
  <r>
    <d v="2014-10-31T00:00:00"/>
    <x v="5"/>
    <x v="5"/>
    <n v="179060"/>
    <n v="340000"/>
    <x v="1"/>
    <x v="1"/>
    <x v="1"/>
    <n v="3"/>
    <n v="1265"/>
    <n v="1.350819"/>
    <s v="North"/>
    <n v="268.77470355731225"/>
    <n v="160940"/>
    <n v="0.89880486987601926"/>
    <s v="Above Estimate"/>
  </r>
  <r>
    <d v="2014-10-31T00:00:00"/>
    <x v="5"/>
    <x v="5"/>
    <n v="224490"/>
    <n v="410000"/>
    <x v="0"/>
    <x v="0"/>
    <x v="0"/>
    <n v="3"/>
    <n v="958"/>
    <n v="1.350819"/>
    <s v="South"/>
    <n v="427.97494780793318"/>
    <n v="185510"/>
    <n v="0.82636197603456729"/>
    <s v="Above Estimate"/>
  </r>
  <r>
    <d v="2014-11-01T00:00:00"/>
    <x v="5"/>
    <x v="1"/>
    <n v="286710"/>
    <n v="347500"/>
    <x v="2"/>
    <x v="2"/>
    <x v="2"/>
    <n v="5"/>
    <n v="1984"/>
    <n v="1.350819"/>
    <s v="West"/>
    <n v="175.15120967741936"/>
    <n v="60790"/>
    <n v="0.21202608907955775"/>
    <s v="Above Estimate"/>
  </r>
  <r>
    <d v="2014-11-01T00:00:00"/>
    <x v="5"/>
    <x v="4"/>
    <n v="782320"/>
    <n v="1200000"/>
    <x v="0"/>
    <x v="0"/>
    <x v="0"/>
    <n v="3"/>
    <n v="1050"/>
    <n v="1.350819"/>
    <s v="South"/>
    <n v="1142.8571428571429"/>
    <n v="417680"/>
    <n v="0.53389917169444734"/>
    <s v="Above Estimate"/>
  </r>
  <r>
    <d v="2014-11-02T00:00:00"/>
    <x v="5"/>
    <x v="2"/>
    <n v="280490"/>
    <n v="323000"/>
    <x v="0"/>
    <x v="0"/>
    <x v="0"/>
    <n v="2"/>
    <n v="1048"/>
    <n v="1.350819"/>
    <s v="West"/>
    <n v="308.20610687022901"/>
    <n v="42510"/>
    <n v="0.15155620521230703"/>
    <s v="Above Estimate"/>
  </r>
  <r>
    <d v="2014-11-06T00:00:00"/>
    <x v="5"/>
    <x v="2"/>
    <n v="243670"/>
    <n v="313330"/>
    <x v="0"/>
    <x v="0"/>
    <x v="0"/>
    <n v="2"/>
    <n v="1032"/>
    <n v="1.350819"/>
    <s v="East"/>
    <n v="303.61434108527129"/>
    <n v="69660"/>
    <n v="0.28587844215537406"/>
    <s v="Above Estimate"/>
  </r>
  <r>
    <d v="2014-11-07T00:00:00"/>
    <x v="5"/>
    <x v="5"/>
    <n v="163030"/>
    <n v="245000"/>
    <x v="0"/>
    <x v="0"/>
    <x v="0"/>
    <n v="2"/>
    <n v="1055"/>
    <n v="1.350819"/>
    <s v="West"/>
    <n v="232.22748815165878"/>
    <n v="81970"/>
    <n v="0.50279089738085014"/>
    <s v="Above Estimate"/>
  </r>
  <r>
    <d v="2014-11-07T00:00:00"/>
    <x v="5"/>
    <x v="1"/>
    <n v="115170"/>
    <n v="56000"/>
    <x v="0"/>
    <x v="0"/>
    <x v="0"/>
    <n v="1"/>
    <n v="1086"/>
    <n v="1.350819"/>
    <s v="West"/>
    <n v="51.565377532228361"/>
    <n v="-59170"/>
    <n v="-0.51376226447859685"/>
    <s v="Below Estimate"/>
  </r>
  <r>
    <d v="2014-11-08T00:00:00"/>
    <x v="5"/>
    <x v="1"/>
    <n v="131260"/>
    <n v="160000"/>
    <x v="1"/>
    <x v="1"/>
    <x v="1"/>
    <n v="2"/>
    <n v="1412"/>
    <n v="1.350819"/>
    <s v="East"/>
    <n v="113.31444759206799"/>
    <n v="28740"/>
    <n v="0.21895474630504341"/>
    <s v="Above Estimate"/>
  </r>
  <r>
    <d v="2014-11-13T00:00:00"/>
    <x v="5"/>
    <x v="5"/>
    <n v="243880"/>
    <n v="410000"/>
    <x v="0"/>
    <x v="0"/>
    <x v="0"/>
    <n v="1"/>
    <n v="905"/>
    <n v="1.350819"/>
    <s v="North"/>
    <n v="453.03867403314916"/>
    <n v="166120"/>
    <n v="0.6811546662292931"/>
    <s v="Above Estimate"/>
  </r>
  <r>
    <d v="2014-11-13T00:00:00"/>
    <x v="5"/>
    <x v="4"/>
    <n v="484400"/>
    <n v="490000"/>
    <x v="0"/>
    <x v="0"/>
    <x v="0"/>
    <n v="2"/>
    <n v="1032"/>
    <n v="1.350819"/>
    <s v="East"/>
    <n v="474.80620155038758"/>
    <n v="5600"/>
    <n v="1.1560693641618497E-2"/>
    <s v="Above Estimate"/>
  </r>
  <r>
    <d v="2014-11-14T00:00:00"/>
    <x v="5"/>
    <x v="1"/>
    <n v="176370"/>
    <n v="160000"/>
    <x v="1"/>
    <x v="1"/>
    <x v="1"/>
    <n v="3"/>
    <n v="1261"/>
    <n v="1.350819"/>
    <s v="West"/>
    <n v="126.88342585249802"/>
    <n v="-16370"/>
    <n v="-9.2816238589329247E-2"/>
    <s v="Below Estimate"/>
  </r>
  <r>
    <d v="2014-11-15T00:00:00"/>
    <x v="5"/>
    <x v="1"/>
    <n v="121320"/>
    <n v="88500"/>
    <x v="0"/>
    <x v="0"/>
    <x v="0"/>
    <n v="1"/>
    <n v="951"/>
    <n v="1.350819"/>
    <s v="West"/>
    <n v="93.059936908517344"/>
    <n v="-32820"/>
    <n v="-0.2705242334322453"/>
    <s v="Below Estimate"/>
  </r>
  <r>
    <d v="2014-11-15T00:00:00"/>
    <x v="5"/>
    <x v="4"/>
    <n v="1448860"/>
    <n v="1675000"/>
    <x v="1"/>
    <x v="1"/>
    <x v="1"/>
    <n v="2"/>
    <n v="1486"/>
    <n v="1.350819"/>
    <s v="West"/>
    <n v="1127.1870794078061"/>
    <n v="226140"/>
    <n v="0.156081332910012"/>
    <s v="Above Estimate"/>
  </r>
  <r>
    <d v="2014-11-16T00:00:00"/>
    <x v="5"/>
    <x v="4"/>
    <n v="689570"/>
    <n v="950000"/>
    <x v="0"/>
    <x v="0"/>
    <x v="0"/>
    <n v="2"/>
    <n v="935"/>
    <n v="1.350819"/>
    <s v="South"/>
    <n v="1016.0427807486631"/>
    <n v="260430"/>
    <n v="0.37767014226256945"/>
    <s v="Above Estimate"/>
  </r>
  <r>
    <d v="2014-11-16T00:00:00"/>
    <x v="5"/>
    <x v="3"/>
    <n v="1720460"/>
    <n v="2650000"/>
    <x v="0"/>
    <x v="0"/>
    <x v="0"/>
    <n v="1"/>
    <n v="1083"/>
    <n v="1.350819"/>
    <s v="South"/>
    <n v="2446.9067405355495"/>
    <n v="929540"/>
    <n v="0.54028573753531028"/>
    <s v="Above Estimate"/>
  </r>
  <r>
    <d v="2014-11-16T00:00:00"/>
    <x v="5"/>
    <x v="3"/>
    <n v="2107280"/>
    <n v="3500000"/>
    <x v="0"/>
    <x v="0"/>
    <x v="0"/>
    <n v="3"/>
    <n v="1086"/>
    <n v="1.350819"/>
    <s v="East"/>
    <n v="3222.8360957642726"/>
    <n v="1392720"/>
    <n v="0.66090884932234917"/>
    <s v="Above Estimate"/>
  </r>
  <r>
    <d v="2014-11-19T00:00:00"/>
    <x v="5"/>
    <x v="5"/>
    <n v="187880"/>
    <n v="312000"/>
    <x v="0"/>
    <x v="0"/>
    <x v="0"/>
    <n v="2"/>
    <n v="989"/>
    <n v="1.350819"/>
    <s v="East"/>
    <n v="315.47017189079878"/>
    <n v="124120"/>
    <n v="0.66063444751969347"/>
    <s v="Above Estimate"/>
  </r>
  <r>
    <d v="2014-11-19T00:00:00"/>
    <x v="5"/>
    <x v="1"/>
    <n v="168690"/>
    <n v="270000"/>
    <x v="0"/>
    <x v="0"/>
    <x v="0"/>
    <n v="3"/>
    <n v="1048"/>
    <n v="1.350819"/>
    <s v="West"/>
    <n v="257.63358778625957"/>
    <n v="101310"/>
    <n v="0.60056909123243818"/>
    <s v="Above Estimate"/>
  </r>
  <r>
    <d v="2014-11-19T00:00:00"/>
    <x v="5"/>
    <x v="3"/>
    <n v="366030"/>
    <n v="442500"/>
    <x v="0"/>
    <x v="0"/>
    <x v="0"/>
    <n v="3"/>
    <n v="1007"/>
    <n v="1.350819"/>
    <s v="North"/>
    <n v="439.4240317775571"/>
    <n v="76470"/>
    <n v="0.20891730186050322"/>
    <s v="Above Estimate"/>
  </r>
  <r>
    <d v="2014-11-20T00:00:00"/>
    <x v="5"/>
    <x v="4"/>
    <n v="427630"/>
    <n v="705000"/>
    <x v="0"/>
    <x v="0"/>
    <x v="0"/>
    <n v="1"/>
    <n v="1032"/>
    <n v="1.350819"/>
    <s v="South"/>
    <n v="683.1395348837209"/>
    <n v="277370"/>
    <n v="0.64862147183312679"/>
    <s v="Above Estimate"/>
  </r>
  <r>
    <d v="2014-11-20T00:00:00"/>
    <x v="5"/>
    <x v="3"/>
    <n v="1075060"/>
    <n v="1750000"/>
    <x v="0"/>
    <x v="0"/>
    <x v="0"/>
    <n v="2"/>
    <n v="983"/>
    <n v="1.350819"/>
    <s v="West"/>
    <n v="1780.264496439471"/>
    <n v="674940"/>
    <n v="0.62781612189087121"/>
    <s v="Above Estimate"/>
  </r>
  <r>
    <d v="2014-11-20T00:00:00"/>
    <x v="5"/>
    <x v="1"/>
    <n v="79400"/>
    <n v="27000"/>
    <x v="0"/>
    <x v="0"/>
    <x v="0"/>
    <n v="1"/>
    <n v="1060"/>
    <n v="1.350819"/>
    <s v="North"/>
    <n v="25.471698113207548"/>
    <n v="-52400"/>
    <n v="-0.65994962216624686"/>
    <s v="Below Estimate"/>
  </r>
  <r>
    <d v="2014-11-26T00:00:00"/>
    <x v="5"/>
    <x v="1"/>
    <n v="169270"/>
    <n v="115000"/>
    <x v="0"/>
    <x v="0"/>
    <x v="0"/>
    <n v="1"/>
    <n v="983"/>
    <n v="1.350819"/>
    <s v="North"/>
    <n v="116.98880976602238"/>
    <n v="-54270"/>
    <n v="-0.32061203993619664"/>
    <s v="Below Estimate"/>
  </r>
  <r>
    <d v="2014-11-28T00:00:00"/>
    <x v="5"/>
    <x v="5"/>
    <n v="266210"/>
    <n v="420000"/>
    <x v="0"/>
    <x v="0"/>
    <x v="0"/>
    <n v="3"/>
    <n v="1022"/>
    <n v="1.350819"/>
    <s v="East"/>
    <n v="410.95890410958901"/>
    <n v="153790"/>
    <n v="0.57770181435708656"/>
    <s v="Above Estimate"/>
  </r>
  <r>
    <d v="2014-11-29T00:00:00"/>
    <x v="5"/>
    <x v="5"/>
    <n v="680260"/>
    <n v="982000"/>
    <x v="0"/>
    <x v="0"/>
    <x v="0"/>
    <n v="3"/>
    <n v="1068"/>
    <n v="1.350819"/>
    <s v="South"/>
    <n v="919.47565543071164"/>
    <n v="301740"/>
    <n v="0.44356569546937935"/>
    <s v="Above Estimate"/>
  </r>
  <r>
    <d v="2014-11-29T00:00:00"/>
    <x v="5"/>
    <x v="3"/>
    <n v="608720"/>
    <n v="795700"/>
    <x v="1"/>
    <x v="1"/>
    <x v="1"/>
    <n v="4"/>
    <n v="1243"/>
    <n v="1.350819"/>
    <s v="North"/>
    <n v="640.14481094127109"/>
    <n v="186980"/>
    <n v="0.30716914180575633"/>
    <s v="Above Estimate"/>
  </r>
  <r>
    <d v="2014-11-30T00:00:00"/>
    <x v="5"/>
    <x v="4"/>
    <n v="264530"/>
    <n v="185000"/>
    <x v="0"/>
    <x v="0"/>
    <x v="0"/>
    <n v="1"/>
    <n v="1045"/>
    <n v="1.350819"/>
    <s v="South"/>
    <n v="177.03349282296651"/>
    <n v="-79530"/>
    <n v="-0.30064642951650095"/>
    <s v="Below Estimate"/>
  </r>
  <r>
    <d v="2014-11-30T00:00:00"/>
    <x v="5"/>
    <x v="2"/>
    <n v="333060"/>
    <n v="370000"/>
    <x v="0"/>
    <x v="0"/>
    <x v="0"/>
    <n v="3"/>
    <n v="1049"/>
    <n v="1.350819"/>
    <s v="South"/>
    <n v="352.71687321258344"/>
    <n v="36940"/>
    <n v="0.11091094697652075"/>
    <s v="Above Estimate"/>
  </r>
  <r>
    <d v="2014-12-03T00:00:00"/>
    <x v="5"/>
    <x v="2"/>
    <n v="453180"/>
    <n v="625000"/>
    <x v="0"/>
    <x v="0"/>
    <x v="0"/>
    <n v="2"/>
    <n v="1030"/>
    <n v="1.350819"/>
    <s v="South"/>
    <n v="606.79611650485435"/>
    <n v="171820"/>
    <n v="0.37914294540800564"/>
    <s v="Above Estimate"/>
  </r>
  <r>
    <d v="2014-12-03T00:00:00"/>
    <x v="5"/>
    <x v="1"/>
    <n v="112470"/>
    <n v="97000"/>
    <x v="0"/>
    <x v="0"/>
    <x v="0"/>
    <n v="1"/>
    <n v="990"/>
    <n v="1.350819"/>
    <s v="North"/>
    <n v="97.979797979797979"/>
    <n v="-15470"/>
    <n v="-0.13754779052191696"/>
    <s v="Below Estimate"/>
  </r>
  <r>
    <d v="2014-12-03T00:00:00"/>
    <x v="5"/>
    <x v="5"/>
    <n v="543410"/>
    <n v="390000"/>
    <x v="0"/>
    <x v="0"/>
    <x v="0"/>
    <n v="3"/>
    <n v="1099"/>
    <n v="1.350819"/>
    <s v="North"/>
    <n v="354.86806187443131"/>
    <n v="-153410"/>
    <n v="-0.28230985811817966"/>
    <s v="Below Estimate"/>
  </r>
  <r>
    <d v="2014-12-04T00:00:00"/>
    <x v="5"/>
    <x v="5"/>
    <n v="245700"/>
    <n v="410000"/>
    <x v="0"/>
    <x v="0"/>
    <x v="0"/>
    <n v="2"/>
    <n v="1058"/>
    <n v="1.350819"/>
    <s v="East"/>
    <n v="387.52362948960302"/>
    <n v="164300"/>
    <n v="0.66870166870166869"/>
    <s v="Above Estimate"/>
  </r>
  <r>
    <d v="2014-12-04T00:00:00"/>
    <x v="5"/>
    <x v="1"/>
    <n v="217040"/>
    <n v="157500"/>
    <x v="3"/>
    <x v="3"/>
    <x v="3"/>
    <n v="7"/>
    <n v="2542"/>
    <n v="1.350819"/>
    <s v="North"/>
    <n v="61.959087332808814"/>
    <n v="-59540"/>
    <n v="-0.27432731293770735"/>
    <s v="Below Estimate"/>
  </r>
  <r>
    <d v="2014-12-06T00:00:00"/>
    <x v="5"/>
    <x v="1"/>
    <n v="155450"/>
    <n v="180000"/>
    <x v="2"/>
    <x v="2"/>
    <x v="2"/>
    <n v="4"/>
    <n v="2180"/>
    <n v="1.350819"/>
    <s v="East"/>
    <n v="82.568807339449535"/>
    <n v="24550"/>
    <n v="0.15792859440334514"/>
    <s v="Above Estimate"/>
  </r>
  <r>
    <d v="2014-12-07T00:00:00"/>
    <x v="5"/>
    <x v="3"/>
    <n v="3384430"/>
    <n v="5650000"/>
    <x v="0"/>
    <x v="0"/>
    <x v="0"/>
    <n v="2"/>
    <n v="1046"/>
    <n v="1.350819"/>
    <s v="South"/>
    <n v="5401.5296367112815"/>
    <n v="2265570"/>
    <n v="0.66940961993600101"/>
    <s v="Above Estimate"/>
  </r>
  <r>
    <d v="2014-12-10T00:00:00"/>
    <x v="5"/>
    <x v="3"/>
    <n v="804930"/>
    <n v="1435000"/>
    <x v="0"/>
    <x v="0"/>
    <x v="0"/>
    <n v="2"/>
    <n v="1097"/>
    <n v="1.350819"/>
    <s v="North"/>
    <n v="1308.113035551504"/>
    <n v="630070"/>
    <n v="0.78276371858422467"/>
    <s v="Above Estimate"/>
  </r>
  <r>
    <d v="2014-12-14T00:00:00"/>
    <x v="5"/>
    <x v="3"/>
    <n v="313950"/>
    <n v="498750"/>
    <x v="1"/>
    <x v="1"/>
    <x v="1"/>
    <n v="4"/>
    <n v="1327"/>
    <n v="1.350819"/>
    <s v="North"/>
    <n v="375.84777694046721"/>
    <n v="184800"/>
    <n v="0.58862876254180607"/>
    <s v="Above Estimate"/>
  </r>
  <r>
    <d v="2014-12-17T00:00:00"/>
    <x v="5"/>
    <x v="4"/>
    <n v="278180"/>
    <n v="347695"/>
    <x v="0"/>
    <x v="0"/>
    <x v="0"/>
    <n v="2"/>
    <n v="951"/>
    <n v="1.350819"/>
    <s v="South"/>
    <n v="365.60988433228181"/>
    <n v="69515"/>
    <n v="0.24989215615788338"/>
    <s v="Above Estimate"/>
  </r>
  <r>
    <d v="2014-12-18T00:00:00"/>
    <x v="5"/>
    <x v="3"/>
    <n v="3067260"/>
    <n v="4925250"/>
    <x v="0"/>
    <x v="0"/>
    <x v="0"/>
    <n v="3"/>
    <n v="1073"/>
    <n v="1.350819"/>
    <s v="North"/>
    <n v="4590.1677539608572"/>
    <n v="1857990"/>
    <n v="0.6057491050644549"/>
    <s v="Above Estimate"/>
  </r>
  <r>
    <d v="2014-12-19T00:00:00"/>
    <x v="5"/>
    <x v="2"/>
    <n v="428610"/>
    <n v="746250"/>
    <x v="0"/>
    <x v="0"/>
    <x v="0"/>
    <n v="2"/>
    <n v="1063"/>
    <n v="1.350819"/>
    <s v="South"/>
    <n v="702.02257761053625"/>
    <n v="317640"/>
    <n v="0.74109330160285569"/>
    <s v="Above Estimate"/>
  </r>
  <r>
    <d v="2014-12-20T00:00:00"/>
    <x v="5"/>
    <x v="4"/>
    <n v="386190"/>
    <n v="435000"/>
    <x v="0"/>
    <x v="0"/>
    <x v="0"/>
    <n v="2"/>
    <n v="990"/>
    <n v="1.350819"/>
    <s v="South"/>
    <n v="439.39393939393938"/>
    <n v="48810"/>
    <n v="0.12638856521401381"/>
    <s v="Above Estimate"/>
  </r>
  <r>
    <d v="2014-12-26T00:00:00"/>
    <x v="5"/>
    <x v="5"/>
    <n v="153930"/>
    <n v="215000"/>
    <x v="0"/>
    <x v="0"/>
    <x v="0"/>
    <n v="2"/>
    <n v="1092"/>
    <n v="1.350819"/>
    <s v="East"/>
    <n v="196.88644688644689"/>
    <n v="61070"/>
    <n v="0.39673877736633534"/>
    <s v="Above Estimate"/>
  </r>
  <r>
    <d v="2014-12-26T00:00:00"/>
    <x v="5"/>
    <x v="1"/>
    <n v="87790"/>
    <n v="27500"/>
    <x v="0"/>
    <x v="0"/>
    <x v="0"/>
    <n v="1"/>
    <n v="979"/>
    <n v="1.350819"/>
    <s v="West"/>
    <n v="28.089887640449437"/>
    <n v="-60290"/>
    <n v="-0.68675247750313251"/>
    <s v="Below Estimate"/>
  </r>
  <r>
    <d v="2014-12-26T00:00:00"/>
    <x v="5"/>
    <x v="2"/>
    <n v="237300"/>
    <n v="220000"/>
    <x v="0"/>
    <x v="0"/>
    <x v="0"/>
    <n v="2"/>
    <n v="1028"/>
    <n v="1.350819"/>
    <s v="East"/>
    <n v="214.00778210116732"/>
    <n v="-17300"/>
    <n v="-7.2903497682258747E-2"/>
    <s v="Below Estimate"/>
  </r>
  <r>
    <d v="2014-12-28T00:00:00"/>
    <x v="5"/>
    <x v="3"/>
    <n v="2124220"/>
    <n v="825000"/>
    <x v="0"/>
    <x v="0"/>
    <x v="0"/>
    <n v="1"/>
    <n v="1089"/>
    <n v="1.350819"/>
    <s v="South"/>
    <n v="757.57575757575762"/>
    <n v="-1299220"/>
    <n v="-0.61162214836504691"/>
    <s v="Below Estimate"/>
  </r>
  <r>
    <d v="2014-12-31T00:00:00"/>
    <x v="5"/>
    <x v="5"/>
    <n v="252140"/>
    <n v="274280"/>
    <x v="0"/>
    <x v="0"/>
    <x v="0"/>
    <n v="2"/>
    <n v="1001"/>
    <n v="1.350819"/>
    <s v="South"/>
    <n v="274.00599400599401"/>
    <n v="22140"/>
    <n v="8.7808360434679142E-2"/>
    <s v="Above Estimate"/>
  </r>
  <r>
    <d v="2014-12-31T00:00:00"/>
    <x v="5"/>
    <x v="5"/>
    <n v="226380"/>
    <n v="350000"/>
    <x v="1"/>
    <x v="1"/>
    <x v="1"/>
    <n v="4"/>
    <n v="1339"/>
    <n v="1.350819"/>
    <s v="West"/>
    <n v="261.38909634055267"/>
    <n v="123620"/>
    <n v="0.54607297464440319"/>
    <s v="Above Estimate"/>
  </r>
  <r>
    <d v="2014-12-31T00:00:00"/>
    <x v="5"/>
    <x v="1"/>
    <n v="112390"/>
    <n v="28299"/>
    <x v="1"/>
    <x v="1"/>
    <x v="1"/>
    <n v="2"/>
    <n v="1249"/>
    <n v="1.350819"/>
    <s v="East"/>
    <n v="22.657325860688552"/>
    <n v="-84091"/>
    <n v="-0.74820713586618026"/>
    <s v="Below Estimate"/>
  </r>
  <r>
    <d v="2014-12-31T00:00:00"/>
    <x v="5"/>
    <x v="3"/>
    <n v="3033730"/>
    <n v="6900000"/>
    <x v="0"/>
    <x v="0"/>
    <x v="0"/>
    <n v="2"/>
    <n v="1098"/>
    <n v="1.350819"/>
    <s v="East"/>
    <n v="6284.1530054644809"/>
    <n v="3866270"/>
    <n v="1.2744278495449497"/>
    <s v="Above Estimate"/>
  </r>
  <r>
    <d v="2015-01-02T00:00:00"/>
    <x v="6"/>
    <x v="1"/>
    <n v="150340"/>
    <n v="30000"/>
    <x v="1"/>
    <x v="1"/>
    <x v="1"/>
    <n v="4"/>
    <n v="1419"/>
    <n v="1.340225"/>
    <s v="North"/>
    <n v="21.141649048625794"/>
    <n v="-120340"/>
    <n v="-0.80045230810163626"/>
    <s v="Below Estimate"/>
  </r>
  <r>
    <d v="2015-01-02T00:00:00"/>
    <x v="6"/>
    <x v="1"/>
    <n v="115990"/>
    <n v="58000"/>
    <x v="0"/>
    <x v="0"/>
    <x v="0"/>
    <n v="1"/>
    <n v="1048"/>
    <n v="1.340225"/>
    <s v="West"/>
    <n v="55.343511450381676"/>
    <n v="-57990"/>
    <n v="-0.49995689283558925"/>
    <s v="Below Estimate"/>
  </r>
  <r>
    <d v="2015-01-07T00:00:00"/>
    <x v="6"/>
    <x v="5"/>
    <n v="160230"/>
    <n v="230000"/>
    <x v="0"/>
    <x v="0"/>
    <x v="0"/>
    <n v="2"/>
    <n v="932"/>
    <n v="1.340225"/>
    <s v="West"/>
    <n v="246.78111587982832"/>
    <n v="69770"/>
    <n v="0.43543655994507896"/>
    <s v="Above Estimate"/>
  </r>
  <r>
    <d v="2015-01-08T00:00:00"/>
    <x v="6"/>
    <x v="1"/>
    <n v="227260"/>
    <n v="175000"/>
    <x v="0"/>
    <x v="0"/>
    <x v="0"/>
    <n v="3"/>
    <n v="922"/>
    <n v="1.340225"/>
    <s v="North"/>
    <n v="189.80477223427332"/>
    <n v="-52260"/>
    <n v="-0.22995687758514477"/>
    <s v="Below Estimate"/>
  </r>
  <r>
    <d v="2015-01-08T00:00:00"/>
    <x v="6"/>
    <x v="3"/>
    <n v="903070"/>
    <n v="1470000"/>
    <x v="0"/>
    <x v="0"/>
    <x v="0"/>
    <n v="3"/>
    <n v="1008"/>
    <n v="1.340225"/>
    <s v="West"/>
    <n v="1458.3333333333333"/>
    <n v="566930"/>
    <n v="0.62778079218665217"/>
    <s v="Above Estimate"/>
  </r>
  <r>
    <d v="2015-01-14T00:00:00"/>
    <x v="6"/>
    <x v="2"/>
    <n v="442750"/>
    <n v="460000"/>
    <x v="2"/>
    <x v="2"/>
    <x v="2"/>
    <n v="6"/>
    <n v="2132"/>
    <n v="1.340225"/>
    <s v="South"/>
    <n v="215.75984990619136"/>
    <n v="17250"/>
    <n v="3.896103896103896E-2"/>
    <s v="Above Estimate"/>
  </r>
  <r>
    <d v="2015-01-14T00:00:00"/>
    <x v="6"/>
    <x v="5"/>
    <n v="289730"/>
    <n v="255008"/>
    <x v="0"/>
    <x v="0"/>
    <x v="0"/>
    <n v="3"/>
    <n v="1036"/>
    <n v="1.340225"/>
    <s v="North"/>
    <n v="246.14671814671814"/>
    <n v="-34722"/>
    <n v="-0.11984261208711559"/>
    <s v="Below Estimate"/>
  </r>
  <r>
    <d v="2015-01-16T00:00:00"/>
    <x v="6"/>
    <x v="1"/>
    <n v="240560"/>
    <n v="139620"/>
    <x v="2"/>
    <x v="2"/>
    <x v="2"/>
    <n v="5"/>
    <n v="1875"/>
    <n v="1.340225"/>
    <s v="South"/>
    <n v="74.463999999999999"/>
    <n v="-100940"/>
    <n v="-0.41960425673428664"/>
    <s v="Below Estimate"/>
  </r>
  <r>
    <d v="2015-01-16T00:00:00"/>
    <x v="6"/>
    <x v="1"/>
    <n v="128000"/>
    <n v="65000"/>
    <x v="2"/>
    <x v="2"/>
    <x v="2"/>
    <n v="6"/>
    <n v="2075"/>
    <n v="1.340225"/>
    <s v="North"/>
    <n v="31.325301204819276"/>
    <n v="-63000"/>
    <n v="-0.4921875"/>
    <s v="Below Estimate"/>
  </r>
  <r>
    <d v="2015-01-17T00:00:00"/>
    <x v="6"/>
    <x v="1"/>
    <n v="131460"/>
    <n v="155000"/>
    <x v="0"/>
    <x v="0"/>
    <x v="0"/>
    <n v="3"/>
    <n v="1077"/>
    <n v="1.340225"/>
    <s v="North"/>
    <n v="143.91829155060353"/>
    <n v="23540"/>
    <n v="0.17906587555149855"/>
    <s v="Above Estimate"/>
  </r>
  <r>
    <d v="2015-01-17T00:00:00"/>
    <x v="6"/>
    <x v="5"/>
    <n v="278110"/>
    <n v="430000"/>
    <x v="0"/>
    <x v="0"/>
    <x v="0"/>
    <n v="3"/>
    <n v="1010"/>
    <n v="1.340225"/>
    <s v="West"/>
    <n v="425.74257425742576"/>
    <n v="151890"/>
    <n v="0.54615080363884794"/>
    <s v="Above Estimate"/>
  </r>
  <r>
    <d v="2015-01-22T00:00:00"/>
    <x v="6"/>
    <x v="1"/>
    <n v="133130"/>
    <n v="75000"/>
    <x v="0"/>
    <x v="0"/>
    <x v="0"/>
    <n v="2"/>
    <n v="1066"/>
    <n v="1.340225"/>
    <s v="East"/>
    <n v="70.356472795497183"/>
    <n v="-58130"/>
    <n v="-0.43664087733794038"/>
    <s v="Below Estimate"/>
  </r>
  <r>
    <d v="2015-01-23T00:00:00"/>
    <x v="6"/>
    <x v="3"/>
    <n v="431760"/>
    <n v="658500"/>
    <x v="0"/>
    <x v="0"/>
    <x v="0"/>
    <n v="1"/>
    <n v="1023"/>
    <n v="1.340225"/>
    <s v="South"/>
    <n v="643.69501466275665"/>
    <n v="226740"/>
    <n v="0.52515286270150086"/>
    <s v="Above Estimate"/>
  </r>
  <r>
    <d v="2015-01-25T00:00:00"/>
    <x v="6"/>
    <x v="2"/>
    <n v="823550"/>
    <n v="1000000"/>
    <x v="0"/>
    <x v="0"/>
    <x v="0"/>
    <n v="2"/>
    <n v="993"/>
    <n v="1.340225"/>
    <s v="North"/>
    <n v="1007.0493454179255"/>
    <n v="176450"/>
    <n v="0.21425535790176675"/>
    <s v="Above Estimate"/>
  </r>
  <r>
    <d v="2015-01-25T00:00:00"/>
    <x v="6"/>
    <x v="3"/>
    <n v="1030750"/>
    <n v="1200000"/>
    <x v="0"/>
    <x v="0"/>
    <x v="0"/>
    <n v="1"/>
    <n v="1004"/>
    <n v="1.340225"/>
    <s v="South"/>
    <n v="1195.2191235059761"/>
    <n v="169250"/>
    <n v="0.16420082464225078"/>
    <s v="Above Estimate"/>
  </r>
  <r>
    <d v="2015-01-25T00:00:00"/>
    <x v="6"/>
    <x v="4"/>
    <n v="1012620"/>
    <n v="1300000"/>
    <x v="0"/>
    <x v="0"/>
    <x v="0"/>
    <n v="1"/>
    <n v="900"/>
    <n v="1.340225"/>
    <s v="South"/>
    <n v="1444.4444444444443"/>
    <n v="287380"/>
    <n v="0.28379846339199305"/>
    <s v="Above Estimate"/>
  </r>
  <r>
    <d v="2015-01-28T00:00:00"/>
    <x v="6"/>
    <x v="2"/>
    <n v="347340"/>
    <n v="300000"/>
    <x v="0"/>
    <x v="0"/>
    <x v="0"/>
    <n v="3"/>
    <n v="1083"/>
    <n v="1.340225"/>
    <s v="East"/>
    <n v="277.0083102493075"/>
    <n v="-47340"/>
    <n v="-0.13629296942477112"/>
    <s v="Below Estimate"/>
  </r>
  <r>
    <d v="2015-01-28T00:00:00"/>
    <x v="6"/>
    <x v="5"/>
    <n v="129290"/>
    <n v="174900"/>
    <x v="0"/>
    <x v="0"/>
    <x v="0"/>
    <n v="1"/>
    <n v="984"/>
    <n v="1.340225"/>
    <s v="North"/>
    <n v="177.7439024390244"/>
    <n v="45610"/>
    <n v="0.35277283625957151"/>
    <s v="Above Estimate"/>
  </r>
  <r>
    <d v="2015-01-30T00:00:00"/>
    <x v="6"/>
    <x v="1"/>
    <n v="79400"/>
    <n v="27000"/>
    <x v="0"/>
    <x v="0"/>
    <x v="0"/>
    <n v="2"/>
    <n v="946"/>
    <n v="1.340225"/>
    <s v="East"/>
    <n v="28.541226215644819"/>
    <n v="-52400"/>
    <n v="-0.65994962216624686"/>
    <s v="Below Estimate"/>
  </r>
  <r>
    <d v="2015-01-31T00:00:00"/>
    <x v="6"/>
    <x v="1"/>
    <n v="138220"/>
    <n v="144000"/>
    <x v="0"/>
    <x v="0"/>
    <x v="0"/>
    <n v="2"/>
    <n v="934"/>
    <n v="1.340225"/>
    <s v="West"/>
    <n v="154.17558886509636"/>
    <n v="5780"/>
    <n v="4.1817392562581393E-2"/>
    <s v="Above Estimate"/>
  </r>
  <r>
    <d v="2015-01-31T00:00:00"/>
    <x v="6"/>
    <x v="1"/>
    <n v="155300"/>
    <n v="219000"/>
    <x v="0"/>
    <x v="0"/>
    <x v="0"/>
    <n v="2"/>
    <n v="1069"/>
    <n v="1.340225"/>
    <s v="East"/>
    <n v="204.86435921421889"/>
    <n v="63700"/>
    <n v="0.41017385705086928"/>
    <s v="Above Estimate"/>
  </r>
  <r>
    <d v="2015-01-31T00:00:00"/>
    <x v="6"/>
    <x v="5"/>
    <n v="164850"/>
    <n v="266000"/>
    <x v="0"/>
    <x v="0"/>
    <x v="0"/>
    <n v="1"/>
    <n v="1030"/>
    <n v="1.340225"/>
    <s v="North"/>
    <n v="258.252427184466"/>
    <n v="101150"/>
    <n v="0.613588110403397"/>
    <s v="Above Estimate"/>
  </r>
  <r>
    <d v="2015-02-01T00:00:00"/>
    <x v="6"/>
    <x v="2"/>
    <n v="268170"/>
    <n v="352500"/>
    <x v="0"/>
    <x v="0"/>
    <x v="0"/>
    <n v="2"/>
    <n v="985"/>
    <n v="1.340225"/>
    <s v="East"/>
    <n v="357.86802030456852"/>
    <n v="84330"/>
    <n v="0.31446470522429804"/>
    <s v="Above Estimate"/>
  </r>
  <r>
    <d v="2015-02-04T00:00:00"/>
    <x v="6"/>
    <x v="2"/>
    <n v="346710"/>
    <n v="347000"/>
    <x v="0"/>
    <x v="0"/>
    <x v="0"/>
    <n v="1"/>
    <n v="1085"/>
    <n v="1.340225"/>
    <s v="North"/>
    <n v="319.81566820276498"/>
    <n v="290"/>
    <n v="8.3643390730004904E-4"/>
    <s v="Above Estimate"/>
  </r>
  <r>
    <d v="2015-02-11T00:00:00"/>
    <x v="6"/>
    <x v="3"/>
    <n v="591850"/>
    <n v="800000"/>
    <x v="0"/>
    <x v="0"/>
    <x v="0"/>
    <n v="1"/>
    <n v="984"/>
    <n v="1.340225"/>
    <s v="North"/>
    <n v="813.00813008130081"/>
    <n v="208150"/>
    <n v="0.35169384134493537"/>
    <s v="Above Estimate"/>
  </r>
  <r>
    <d v="2015-02-12T00:00:00"/>
    <x v="6"/>
    <x v="3"/>
    <n v="4540690"/>
    <n v="5755448"/>
    <x v="0"/>
    <x v="0"/>
    <x v="0"/>
    <n v="3"/>
    <n v="920"/>
    <n v="1.340225"/>
    <s v="West"/>
    <n v="6255.9217391304346"/>
    <n v="1214758"/>
    <n v="0.26752718199216419"/>
    <s v="Above Estimate"/>
  </r>
  <r>
    <d v="2015-02-14T00:00:00"/>
    <x v="6"/>
    <x v="1"/>
    <n v="242170"/>
    <n v="500000"/>
    <x v="0"/>
    <x v="0"/>
    <x v="0"/>
    <n v="1"/>
    <n v="1031"/>
    <n v="1.340225"/>
    <s v="South"/>
    <n v="484.96605237633366"/>
    <n v="257830"/>
    <n v="1.0646653177519925"/>
    <s v="Above Estimate"/>
  </r>
  <r>
    <d v="2015-02-14T00:00:00"/>
    <x v="6"/>
    <x v="5"/>
    <n v="214270"/>
    <n v="303000"/>
    <x v="0"/>
    <x v="0"/>
    <x v="0"/>
    <n v="2"/>
    <n v="984"/>
    <n v="1.340225"/>
    <s v="East"/>
    <n v="307.92682926829269"/>
    <n v="88730"/>
    <n v="0.41410370093806881"/>
    <s v="Above Estimate"/>
  </r>
  <r>
    <d v="2015-02-19T00:00:00"/>
    <x v="6"/>
    <x v="2"/>
    <n v="292740"/>
    <n v="210000"/>
    <x v="0"/>
    <x v="0"/>
    <x v="0"/>
    <n v="2"/>
    <n v="937"/>
    <n v="1.340225"/>
    <s v="South"/>
    <n v="224.11953041622198"/>
    <n v="-82740"/>
    <n v="-0.28263988522238165"/>
    <s v="Below Estimate"/>
  </r>
  <r>
    <d v="2015-02-19T00:00:00"/>
    <x v="6"/>
    <x v="3"/>
    <n v="799540"/>
    <n v="1393000"/>
    <x v="0"/>
    <x v="0"/>
    <x v="0"/>
    <n v="3"/>
    <n v="1003"/>
    <n v="1.340225"/>
    <s v="North"/>
    <n v="1388.8334995014955"/>
    <n v="593460"/>
    <n v="0.74225179478199965"/>
    <s v="Above Estimate"/>
  </r>
  <r>
    <d v="2015-02-21T00:00:00"/>
    <x v="6"/>
    <x v="3"/>
    <n v="5250000"/>
    <n v="5800000"/>
    <x v="0"/>
    <x v="0"/>
    <x v="0"/>
    <n v="2"/>
    <n v="1099"/>
    <n v="1.340225"/>
    <s v="East"/>
    <n v="5277.5250227479528"/>
    <n v="550000"/>
    <n v="0.10476190476190476"/>
    <s v="Above Estimate"/>
  </r>
  <r>
    <d v="2015-02-21T00:00:00"/>
    <x v="6"/>
    <x v="5"/>
    <n v="147700"/>
    <n v="235000"/>
    <x v="0"/>
    <x v="0"/>
    <x v="0"/>
    <n v="3"/>
    <n v="1095"/>
    <n v="1.340225"/>
    <s v="East"/>
    <n v="214.61187214611871"/>
    <n v="87300"/>
    <n v="0.59106296547054837"/>
    <s v="Above Estimate"/>
  </r>
  <r>
    <d v="2015-02-22T00:00:00"/>
    <x v="6"/>
    <x v="2"/>
    <n v="469140"/>
    <n v="600000"/>
    <x v="0"/>
    <x v="0"/>
    <x v="0"/>
    <n v="2"/>
    <n v="1004"/>
    <n v="1.340225"/>
    <s v="North"/>
    <n v="597.60956175298804"/>
    <n v="130860"/>
    <n v="0.27893592531014194"/>
    <s v="Above Estimate"/>
  </r>
  <r>
    <d v="2015-02-22T00:00:00"/>
    <x v="6"/>
    <x v="4"/>
    <n v="521500"/>
    <n v="100000"/>
    <x v="0"/>
    <x v="0"/>
    <x v="0"/>
    <n v="3"/>
    <n v="967"/>
    <n v="1.340225"/>
    <s v="West"/>
    <n v="103.41261633919338"/>
    <n v="-421500"/>
    <n v="-0.80824544582933844"/>
    <s v="Below Estimate"/>
  </r>
  <r>
    <d v="2015-02-25T00:00:00"/>
    <x v="6"/>
    <x v="1"/>
    <n v="120270"/>
    <n v="88000"/>
    <x v="0"/>
    <x v="0"/>
    <x v="0"/>
    <n v="2"/>
    <n v="1073"/>
    <n v="1.340225"/>
    <s v="South"/>
    <n v="82.013047530288915"/>
    <n v="-32270"/>
    <n v="-0.26831296250103931"/>
    <s v="Below Estimate"/>
  </r>
  <r>
    <d v="2015-02-26T00:00:00"/>
    <x v="6"/>
    <x v="1"/>
    <n v="153260"/>
    <n v="186000"/>
    <x v="0"/>
    <x v="0"/>
    <x v="0"/>
    <n v="2"/>
    <n v="1040"/>
    <n v="1.340225"/>
    <s v="West"/>
    <n v="178.84615384615384"/>
    <n v="32740"/>
    <n v="0.21362390708599766"/>
    <s v="Above Estimate"/>
  </r>
  <r>
    <d v="2015-02-26T00:00:00"/>
    <x v="6"/>
    <x v="1"/>
    <n v="149250"/>
    <n v="64000"/>
    <x v="0"/>
    <x v="0"/>
    <x v="0"/>
    <n v="3"/>
    <n v="1023"/>
    <n v="1.340225"/>
    <s v="North"/>
    <n v="62.561094819159337"/>
    <n v="-85250"/>
    <n v="-0.57118927973199329"/>
    <s v="Below Estimate"/>
  </r>
  <r>
    <d v="2015-02-27T00:00:00"/>
    <x v="6"/>
    <x v="1"/>
    <n v="96330"/>
    <n v="109000"/>
    <x v="0"/>
    <x v="0"/>
    <x v="0"/>
    <n v="1"/>
    <n v="922"/>
    <n v="1.340225"/>
    <s v="East"/>
    <n v="118.22125813449024"/>
    <n v="12670"/>
    <n v="0.13152704245821656"/>
    <s v="Above Estimate"/>
  </r>
  <r>
    <d v="2015-02-27T00:00:00"/>
    <x v="6"/>
    <x v="4"/>
    <n v="505470"/>
    <n v="735000"/>
    <x v="0"/>
    <x v="0"/>
    <x v="0"/>
    <n v="3"/>
    <n v="1092"/>
    <n v="1.340225"/>
    <s v="East"/>
    <n v="673.07692307692309"/>
    <n v="229530"/>
    <n v="0.45409223099293727"/>
    <s v="Above Estimate"/>
  </r>
  <r>
    <d v="2015-02-28T00:00:00"/>
    <x v="6"/>
    <x v="2"/>
    <n v="411040"/>
    <n v="462500"/>
    <x v="0"/>
    <x v="0"/>
    <x v="0"/>
    <n v="1"/>
    <n v="1059"/>
    <n v="1.340225"/>
    <s v="East"/>
    <n v="436.73276676109538"/>
    <n v="51460"/>
    <n v="0.12519462826002337"/>
    <s v="Above Estimate"/>
  </r>
  <r>
    <d v="2015-02-28T00:00:00"/>
    <x v="6"/>
    <x v="4"/>
    <n v="331170"/>
    <n v="282600"/>
    <x v="0"/>
    <x v="0"/>
    <x v="0"/>
    <n v="1"/>
    <n v="1020"/>
    <n v="1.340225"/>
    <s v="West"/>
    <n v="277.05882352941177"/>
    <n v="-48570"/>
    <n v="-0.1466618353111695"/>
    <s v="Below Estimate"/>
  </r>
  <r>
    <d v="2015-03-01T00:00:00"/>
    <x v="6"/>
    <x v="3"/>
    <n v="4068680"/>
    <n v="5200000"/>
    <x v="0"/>
    <x v="0"/>
    <x v="0"/>
    <n v="3"/>
    <n v="906"/>
    <n v="1.340225"/>
    <s v="South"/>
    <n v="5739.5143487858722"/>
    <n v="1131320"/>
    <n v="0.27805578221929472"/>
    <s v="Above Estimate"/>
  </r>
  <r>
    <d v="2015-03-04T00:00:00"/>
    <x v="6"/>
    <x v="5"/>
    <n v="227080"/>
    <n v="355750"/>
    <x v="0"/>
    <x v="0"/>
    <x v="0"/>
    <n v="3"/>
    <n v="1064"/>
    <n v="1.340225"/>
    <s v="South"/>
    <n v="334.3515037593985"/>
    <n v="128670"/>
    <n v="0.56662850096882156"/>
    <s v="Above Estimate"/>
  </r>
  <r>
    <d v="2015-03-04T00:00:00"/>
    <x v="6"/>
    <x v="5"/>
    <n v="248430"/>
    <n v="400000"/>
    <x v="0"/>
    <x v="0"/>
    <x v="0"/>
    <n v="1"/>
    <n v="1069"/>
    <n v="1.340225"/>
    <s v="East"/>
    <n v="374.18147801683818"/>
    <n v="151570"/>
    <n v="0.61011150022139038"/>
    <s v="Above Estimate"/>
  </r>
  <r>
    <d v="2015-03-05T00:00:00"/>
    <x v="6"/>
    <x v="2"/>
    <n v="288260"/>
    <n v="254400"/>
    <x v="1"/>
    <x v="1"/>
    <x v="1"/>
    <n v="2"/>
    <n v="1246"/>
    <n v="1.340225"/>
    <s v="North"/>
    <n v="204.17335473515249"/>
    <n v="-33860"/>
    <n v="-0.11746340109623257"/>
    <s v="Below Estimate"/>
  </r>
  <r>
    <d v="2015-03-05T00:00:00"/>
    <x v="6"/>
    <x v="2"/>
    <n v="313040"/>
    <n v="378500"/>
    <x v="0"/>
    <x v="0"/>
    <x v="0"/>
    <n v="2"/>
    <n v="954"/>
    <n v="1.340225"/>
    <s v="East"/>
    <n v="396.75052410901469"/>
    <n v="65460"/>
    <n v="0.2091106567850754"/>
    <s v="Above Estimate"/>
  </r>
  <r>
    <d v="2015-03-06T00:00:00"/>
    <x v="6"/>
    <x v="4"/>
    <n v="268240"/>
    <n v="295000"/>
    <x v="0"/>
    <x v="0"/>
    <x v="0"/>
    <n v="1"/>
    <n v="1092"/>
    <n v="1.340225"/>
    <s v="South"/>
    <n v="270.14652014652017"/>
    <n v="26760"/>
    <n v="9.9761407694601845E-2"/>
    <s v="Above Estimate"/>
  </r>
  <r>
    <d v="2015-03-06T00:00:00"/>
    <x v="6"/>
    <x v="1"/>
    <n v="168880"/>
    <n v="90584"/>
    <x v="0"/>
    <x v="0"/>
    <x v="0"/>
    <n v="3"/>
    <n v="1077"/>
    <n v="1.340225"/>
    <s v="South"/>
    <n v="84.107706592386265"/>
    <n v="-78296"/>
    <n v="-0.46361913784936049"/>
    <s v="Below Estimate"/>
  </r>
  <r>
    <d v="2015-03-07T00:00:00"/>
    <x v="6"/>
    <x v="5"/>
    <n v="155610"/>
    <n v="232000"/>
    <x v="0"/>
    <x v="0"/>
    <x v="0"/>
    <n v="3"/>
    <n v="1004"/>
    <n v="1.340225"/>
    <s v="East"/>
    <n v="231.07569721115539"/>
    <n v="76390"/>
    <n v="0.49090675406464879"/>
    <s v="Above Estimate"/>
  </r>
  <r>
    <d v="2015-03-11T00:00:00"/>
    <x v="6"/>
    <x v="4"/>
    <n v="1060430"/>
    <n v="1215000"/>
    <x v="0"/>
    <x v="0"/>
    <x v="0"/>
    <n v="2"/>
    <n v="1045"/>
    <n v="1.340225"/>
    <s v="North"/>
    <n v="1162.6794258373207"/>
    <n v="154570"/>
    <n v="0.14576162500117876"/>
    <s v="Above Estimate"/>
  </r>
  <r>
    <d v="2015-03-11T00:00:00"/>
    <x v="6"/>
    <x v="4"/>
    <n v="178220"/>
    <n v="180000"/>
    <x v="0"/>
    <x v="0"/>
    <x v="0"/>
    <n v="2"/>
    <n v="1089"/>
    <n v="1.340225"/>
    <s v="East"/>
    <n v="165.28925619834712"/>
    <n v="1780"/>
    <n v="9.9876557064302544E-3"/>
    <s v="Above Estimate"/>
  </r>
  <r>
    <d v="2015-03-11T00:00:00"/>
    <x v="6"/>
    <x v="2"/>
    <n v="306740"/>
    <n v="255000"/>
    <x v="0"/>
    <x v="0"/>
    <x v="0"/>
    <n v="3"/>
    <n v="1020"/>
    <n v="1.340225"/>
    <s v="North"/>
    <n v="250"/>
    <n v="-51740"/>
    <n v="-0.16867705548673143"/>
    <s v="Below Estimate"/>
  </r>
  <r>
    <d v="2015-03-12T00:00:00"/>
    <x v="6"/>
    <x v="1"/>
    <n v="175520"/>
    <n v="75000"/>
    <x v="1"/>
    <x v="1"/>
    <x v="1"/>
    <n v="4"/>
    <n v="1368"/>
    <n v="1.340225"/>
    <s v="West"/>
    <n v="54.824561403508774"/>
    <n v="-100520"/>
    <n v="-0.57269826800364632"/>
    <s v="Below Estimate"/>
  </r>
  <r>
    <d v="2015-03-12T00:00:00"/>
    <x v="6"/>
    <x v="1"/>
    <n v="138510"/>
    <n v="127500"/>
    <x v="1"/>
    <x v="1"/>
    <x v="1"/>
    <n v="4"/>
    <n v="1376"/>
    <n v="1.340225"/>
    <s v="East"/>
    <n v="92.659883720930239"/>
    <n v="-11010"/>
    <n v="-7.9488845570716921E-2"/>
    <s v="Below Estimate"/>
  </r>
  <r>
    <d v="2015-03-13T00:00:00"/>
    <x v="6"/>
    <x v="4"/>
    <n v="829570"/>
    <n v="700000"/>
    <x v="0"/>
    <x v="0"/>
    <x v="0"/>
    <n v="2"/>
    <n v="912"/>
    <n v="1.340225"/>
    <s v="South"/>
    <n v="767.54385964912285"/>
    <n v="-129570"/>
    <n v="-0.15618935110961099"/>
    <s v="Below Estimate"/>
  </r>
  <r>
    <d v="2015-03-13T00:00:00"/>
    <x v="6"/>
    <x v="2"/>
    <n v="369530"/>
    <n v="395000"/>
    <x v="0"/>
    <x v="0"/>
    <x v="0"/>
    <n v="1"/>
    <n v="963"/>
    <n v="1.340225"/>
    <s v="South"/>
    <n v="410.17653167185875"/>
    <n v="25470"/>
    <n v="6.8925391713798606E-2"/>
    <s v="Above Estimate"/>
  </r>
  <r>
    <d v="2015-03-13T00:00:00"/>
    <x v="6"/>
    <x v="5"/>
    <n v="129010"/>
    <n v="228000"/>
    <x v="0"/>
    <x v="0"/>
    <x v="0"/>
    <n v="3"/>
    <n v="1006"/>
    <n v="1.340225"/>
    <s v="West"/>
    <n v="226.64015904572565"/>
    <n v="98990"/>
    <n v="0.76730486008836529"/>
    <s v="Above Estimate"/>
  </r>
  <r>
    <d v="2015-03-13T00:00:00"/>
    <x v="6"/>
    <x v="1"/>
    <n v="121720"/>
    <n v="96000"/>
    <x v="1"/>
    <x v="1"/>
    <x v="1"/>
    <n v="4"/>
    <n v="1373"/>
    <n v="1.340225"/>
    <s v="South"/>
    <n v="69.919883466860895"/>
    <n v="-25720"/>
    <n v="-0.21130463358527768"/>
    <s v="Below Estimate"/>
  </r>
  <r>
    <d v="2015-03-14T00:00:00"/>
    <x v="6"/>
    <x v="5"/>
    <n v="162540"/>
    <n v="215000"/>
    <x v="0"/>
    <x v="0"/>
    <x v="0"/>
    <n v="2"/>
    <n v="929"/>
    <n v="1.340225"/>
    <s v="West"/>
    <n v="231.43164693218515"/>
    <n v="52460"/>
    <n v="0.32275132275132273"/>
    <s v="Above Estimate"/>
  </r>
  <r>
    <d v="2015-03-15T00:00:00"/>
    <x v="6"/>
    <x v="4"/>
    <n v="249130"/>
    <n v="325000"/>
    <x v="0"/>
    <x v="0"/>
    <x v="0"/>
    <n v="1"/>
    <n v="908"/>
    <n v="1.340225"/>
    <s v="South"/>
    <n v="357.92951541850221"/>
    <n v="75870"/>
    <n v="0.30453979849877572"/>
    <s v="Above Estimate"/>
  </r>
  <r>
    <d v="2015-03-18T00:00:00"/>
    <x v="6"/>
    <x v="5"/>
    <n v="157780"/>
    <n v="220000"/>
    <x v="1"/>
    <x v="1"/>
    <x v="1"/>
    <n v="4"/>
    <n v="1459"/>
    <n v="1.340225"/>
    <s v="East"/>
    <n v="150.78821110349554"/>
    <n v="62220"/>
    <n v="0.39434655849917605"/>
    <s v="Above Estimate"/>
  </r>
  <r>
    <d v="2015-03-18T00:00:00"/>
    <x v="6"/>
    <x v="3"/>
    <n v="921830"/>
    <n v="1850000"/>
    <x v="0"/>
    <x v="0"/>
    <x v="0"/>
    <n v="1"/>
    <n v="967"/>
    <n v="1.340225"/>
    <s v="North"/>
    <n v="1913.1334022750775"/>
    <n v="928170"/>
    <n v="1.0068776238568933"/>
    <s v="Above Estimate"/>
  </r>
  <r>
    <d v="2015-03-18T00:00:00"/>
    <x v="6"/>
    <x v="1"/>
    <n v="230500"/>
    <n v="190000"/>
    <x v="0"/>
    <x v="0"/>
    <x v="0"/>
    <n v="2"/>
    <n v="946"/>
    <n v="1.340225"/>
    <s v="South"/>
    <n v="200.84566596194503"/>
    <n v="-40500"/>
    <n v="-0.175704989154013"/>
    <s v="Below Estimate"/>
  </r>
  <r>
    <d v="2015-03-18T00:00:00"/>
    <x v="6"/>
    <x v="4"/>
    <n v="2900180"/>
    <n v="225000"/>
    <x v="0"/>
    <x v="0"/>
    <x v="0"/>
    <n v="1"/>
    <n v="926"/>
    <n v="1.340225"/>
    <s v="East"/>
    <n v="242.98056155507558"/>
    <n v="-2675180"/>
    <n v="-0.92241860850016211"/>
    <s v="Below Estimate"/>
  </r>
  <r>
    <d v="2015-03-20T00:00:00"/>
    <x v="6"/>
    <x v="4"/>
    <n v="346780"/>
    <n v="480000"/>
    <x v="0"/>
    <x v="0"/>
    <x v="0"/>
    <n v="2"/>
    <n v="1075"/>
    <n v="1.340225"/>
    <s v="North"/>
    <n v="446.51162790697674"/>
    <n v="133220"/>
    <n v="0.38416286983101677"/>
    <s v="Above Estimate"/>
  </r>
  <r>
    <d v="2015-03-25T00:00:00"/>
    <x v="6"/>
    <x v="5"/>
    <n v="149660"/>
    <n v="160000"/>
    <x v="0"/>
    <x v="0"/>
    <x v="0"/>
    <n v="1"/>
    <n v="1066"/>
    <n v="1.340225"/>
    <s v="South"/>
    <n v="150.09380863039399"/>
    <n v="10340"/>
    <n v="6.9089937190966191E-2"/>
    <s v="Above Estimate"/>
  </r>
  <r>
    <d v="2015-03-26T00:00:00"/>
    <x v="6"/>
    <x v="1"/>
    <n v="135960"/>
    <n v="21000"/>
    <x v="1"/>
    <x v="1"/>
    <x v="1"/>
    <n v="3"/>
    <n v="1385"/>
    <n v="1.340225"/>
    <s v="North"/>
    <n v="15.16245487364621"/>
    <n v="-114960"/>
    <n v="-0.8455428067078552"/>
    <s v="Below Estimate"/>
  </r>
  <r>
    <d v="2015-03-26T00:00:00"/>
    <x v="6"/>
    <x v="5"/>
    <n v="236530"/>
    <n v="487000"/>
    <x v="0"/>
    <x v="0"/>
    <x v="0"/>
    <n v="1"/>
    <n v="1038"/>
    <n v="1.340225"/>
    <s v="East"/>
    <n v="469.17148362235065"/>
    <n v="250470"/>
    <n v="1.0589354415930325"/>
    <s v="Above Estimate"/>
  </r>
  <r>
    <d v="2015-03-26T00:00:00"/>
    <x v="6"/>
    <x v="3"/>
    <n v="1145830"/>
    <n v="1888700"/>
    <x v="0"/>
    <x v="0"/>
    <x v="0"/>
    <n v="2"/>
    <n v="994"/>
    <n v="1.340225"/>
    <s v="West"/>
    <n v="1900.1006036217304"/>
    <n v="742870"/>
    <n v="0.64832479512667673"/>
    <s v="Above Estimate"/>
  </r>
  <r>
    <d v="2015-03-27T00:00:00"/>
    <x v="6"/>
    <x v="4"/>
    <n v="275660"/>
    <n v="440000"/>
    <x v="0"/>
    <x v="0"/>
    <x v="0"/>
    <n v="3"/>
    <n v="949"/>
    <n v="1.340225"/>
    <s v="South"/>
    <n v="463.64594309799787"/>
    <n v="164340"/>
    <n v="0.59616919393455703"/>
    <s v="Above Estimate"/>
  </r>
  <r>
    <d v="2015-03-28T00:00:00"/>
    <x v="6"/>
    <x v="4"/>
    <n v="508900"/>
    <n v="633000"/>
    <x v="0"/>
    <x v="0"/>
    <x v="0"/>
    <n v="2"/>
    <n v="980"/>
    <n v="1.340225"/>
    <s v="West"/>
    <n v="645.91836734693879"/>
    <n v="124100"/>
    <n v="0.2438593043820004"/>
    <s v="Above Estimate"/>
  </r>
  <r>
    <d v="2015-04-02T00:00:00"/>
    <x v="6"/>
    <x v="4"/>
    <n v="278810"/>
    <n v="525000"/>
    <x v="0"/>
    <x v="0"/>
    <x v="0"/>
    <n v="2"/>
    <n v="905"/>
    <n v="1.340225"/>
    <s v="North"/>
    <n v="580.11049723756901"/>
    <n v="246190"/>
    <n v="0.8830027617373839"/>
    <s v="Above Estimate"/>
  </r>
  <r>
    <d v="2015-04-03T00:00:00"/>
    <x v="6"/>
    <x v="2"/>
    <n v="921480"/>
    <n v="635000"/>
    <x v="0"/>
    <x v="0"/>
    <x v="0"/>
    <n v="1"/>
    <n v="947"/>
    <n v="1.340225"/>
    <s v="East"/>
    <n v="670.53854276663151"/>
    <n v="-286480"/>
    <n v="-0.31089117506619784"/>
    <s v="Below Estimate"/>
  </r>
  <r>
    <d v="2015-04-03T00:00:00"/>
    <x v="6"/>
    <x v="5"/>
    <n v="218960"/>
    <n v="165000"/>
    <x v="0"/>
    <x v="0"/>
    <x v="0"/>
    <n v="1"/>
    <n v="1006"/>
    <n v="1.340225"/>
    <s v="West"/>
    <n v="164.01590457256461"/>
    <n v="-53960"/>
    <n v="-0.2464377055169894"/>
    <s v="Below Estimate"/>
  </r>
  <r>
    <d v="2015-04-03T00:00:00"/>
    <x v="6"/>
    <x v="1"/>
    <n v="178690"/>
    <n v="98000"/>
    <x v="2"/>
    <x v="2"/>
    <x v="2"/>
    <n v="6"/>
    <n v="1990"/>
    <n v="1.340225"/>
    <s v="South"/>
    <n v="49.246231155778894"/>
    <n v="-80690"/>
    <n v="-0.45156416139683253"/>
    <s v="Below Estimate"/>
  </r>
  <r>
    <d v="2015-04-04T00:00:00"/>
    <x v="6"/>
    <x v="3"/>
    <n v="1683780"/>
    <n v="2195000"/>
    <x v="0"/>
    <x v="0"/>
    <x v="0"/>
    <n v="3"/>
    <n v="1058"/>
    <n v="1.340225"/>
    <s v="East"/>
    <n v="2074.6691871455578"/>
    <n v="511220"/>
    <n v="0.30361448645309957"/>
    <s v="Above Estimate"/>
  </r>
  <r>
    <d v="2015-04-04T00:00:00"/>
    <x v="6"/>
    <x v="3"/>
    <n v="462630"/>
    <n v="601000"/>
    <x v="0"/>
    <x v="0"/>
    <x v="0"/>
    <n v="2"/>
    <n v="1092"/>
    <n v="1.340225"/>
    <s v="East"/>
    <n v="550.36630036630038"/>
    <n v="138370"/>
    <n v="0.29909430862676439"/>
    <s v="Above Estimate"/>
  </r>
  <r>
    <d v="2015-04-04T00:00:00"/>
    <x v="6"/>
    <x v="1"/>
    <n v="129460"/>
    <n v="190000"/>
    <x v="0"/>
    <x v="0"/>
    <x v="0"/>
    <n v="2"/>
    <n v="990"/>
    <n v="1.340225"/>
    <s v="North"/>
    <n v="191.91919191919192"/>
    <n v="60540"/>
    <n v="0.46763479066893249"/>
    <s v="Above Estimate"/>
  </r>
  <r>
    <d v="2015-04-05T00:00:00"/>
    <x v="6"/>
    <x v="3"/>
    <n v="1460760"/>
    <n v="1797000"/>
    <x v="0"/>
    <x v="0"/>
    <x v="0"/>
    <n v="2"/>
    <n v="978"/>
    <n v="1.340225"/>
    <s v="East"/>
    <n v="1837.4233128834355"/>
    <n v="336240"/>
    <n v="0.23018154933048551"/>
    <s v="Above Estimate"/>
  </r>
  <r>
    <d v="2015-04-10T00:00:00"/>
    <x v="6"/>
    <x v="4"/>
    <n v="243250"/>
    <n v="340000"/>
    <x v="0"/>
    <x v="0"/>
    <x v="0"/>
    <n v="2"/>
    <n v="1011"/>
    <n v="1.340225"/>
    <s v="South"/>
    <n v="336.30069238377843"/>
    <n v="96750"/>
    <n v="0.39773895169578621"/>
    <s v="Above Estimate"/>
  </r>
  <r>
    <d v="2015-04-12T00:00:00"/>
    <x v="6"/>
    <x v="3"/>
    <n v="843850"/>
    <n v="660000"/>
    <x v="0"/>
    <x v="0"/>
    <x v="0"/>
    <n v="1"/>
    <n v="1056"/>
    <n v="1.340225"/>
    <s v="South"/>
    <n v="625"/>
    <n v="-183850"/>
    <n v="-0.21787047461041653"/>
    <s v="Below Estimate"/>
  </r>
  <r>
    <d v="2015-04-15T00:00:00"/>
    <x v="6"/>
    <x v="4"/>
    <n v="326130"/>
    <n v="451000"/>
    <x v="0"/>
    <x v="0"/>
    <x v="0"/>
    <n v="2"/>
    <n v="914"/>
    <n v="1.340225"/>
    <s v="West"/>
    <n v="493.43544857768052"/>
    <n v="124870"/>
    <n v="0.38288412596203969"/>
    <s v="Above Estimate"/>
  </r>
  <r>
    <d v="2015-04-15T00:00:00"/>
    <x v="6"/>
    <x v="5"/>
    <n v="204120"/>
    <n v="403000"/>
    <x v="0"/>
    <x v="0"/>
    <x v="0"/>
    <n v="1"/>
    <n v="900"/>
    <n v="1.340225"/>
    <s v="North"/>
    <n v="447.77777777777777"/>
    <n v="198880"/>
    <n v="0.97432882618067806"/>
    <s v="Above Estimate"/>
  </r>
  <r>
    <d v="2015-04-15T00:00:00"/>
    <x v="6"/>
    <x v="4"/>
    <n v="630000"/>
    <n v="847000"/>
    <x v="0"/>
    <x v="0"/>
    <x v="0"/>
    <n v="1"/>
    <n v="909"/>
    <n v="1.340225"/>
    <s v="West"/>
    <n v="931.79317931793184"/>
    <n v="217000"/>
    <n v="0.34444444444444444"/>
    <s v="Above Estimate"/>
  </r>
  <r>
    <d v="2015-04-16T00:00:00"/>
    <x v="6"/>
    <x v="1"/>
    <n v="185550"/>
    <n v="170000"/>
    <x v="1"/>
    <x v="1"/>
    <x v="1"/>
    <n v="3"/>
    <n v="1371"/>
    <n v="1.340225"/>
    <s v="North"/>
    <n v="123.99708242159008"/>
    <n v="-15550"/>
    <n v="-8.3804904338453251E-2"/>
    <s v="Below Estimate"/>
  </r>
  <r>
    <d v="2015-04-18T00:00:00"/>
    <x v="6"/>
    <x v="4"/>
    <n v="265300"/>
    <n v="400000"/>
    <x v="0"/>
    <x v="0"/>
    <x v="0"/>
    <n v="1"/>
    <n v="1062"/>
    <n v="1.340225"/>
    <s v="North"/>
    <n v="376.64783427495291"/>
    <n v="134700"/>
    <n v="0.50772710139464761"/>
    <s v="Above Estimate"/>
  </r>
  <r>
    <d v="2015-04-22T00:00:00"/>
    <x v="6"/>
    <x v="2"/>
    <n v="344737"/>
    <n v="827500"/>
    <x v="0"/>
    <x v="0"/>
    <x v="0"/>
    <n v="3"/>
    <n v="927"/>
    <n v="1.340225"/>
    <s v="South"/>
    <n v="892.66450916936355"/>
    <n v="482763"/>
    <n v="1.4003805799783604"/>
    <s v="Above Estimate"/>
  </r>
  <r>
    <d v="2015-04-23T00:00:00"/>
    <x v="6"/>
    <x v="4"/>
    <n v="304710"/>
    <n v="485000"/>
    <x v="0"/>
    <x v="0"/>
    <x v="0"/>
    <n v="1"/>
    <n v="922"/>
    <n v="1.340225"/>
    <s v="West"/>
    <n v="526.03036876355748"/>
    <n v="180290"/>
    <n v="0.59167733254569921"/>
    <s v="Above Estimate"/>
  </r>
  <r>
    <d v="2015-04-25T00:00:00"/>
    <x v="6"/>
    <x v="1"/>
    <n v="152690"/>
    <n v="195000"/>
    <x v="0"/>
    <x v="0"/>
    <x v="0"/>
    <n v="1"/>
    <n v="900"/>
    <n v="1.340225"/>
    <s v="West"/>
    <n v="216.66666666666666"/>
    <n v="42310"/>
    <n v="0.27709738686226998"/>
    <s v="Above Estimate"/>
  </r>
  <r>
    <d v="2015-04-26T00:00:00"/>
    <x v="6"/>
    <x v="3"/>
    <n v="537250"/>
    <n v="780000"/>
    <x v="0"/>
    <x v="0"/>
    <x v="0"/>
    <n v="3"/>
    <n v="1032"/>
    <n v="1.340225"/>
    <s v="South"/>
    <n v="755.81395348837214"/>
    <n v="242750"/>
    <n v="0.45183806421591438"/>
    <s v="Above Estimate"/>
  </r>
  <r>
    <d v="2015-04-30T00:00:00"/>
    <x v="6"/>
    <x v="2"/>
    <n v="290780"/>
    <n v="326000"/>
    <x v="0"/>
    <x v="0"/>
    <x v="0"/>
    <n v="3"/>
    <n v="1019"/>
    <n v="1.340225"/>
    <s v="East"/>
    <n v="319.92149165848872"/>
    <n v="35220"/>
    <n v="0.12112249810853566"/>
    <s v="Above Estimate"/>
  </r>
  <r>
    <d v="2015-04-30T00:00:00"/>
    <x v="6"/>
    <x v="3"/>
    <n v="1273440"/>
    <n v="368778"/>
    <x v="0"/>
    <x v="0"/>
    <x v="0"/>
    <n v="2"/>
    <n v="942"/>
    <n v="1.340225"/>
    <s v="West"/>
    <n v="391.484076433121"/>
    <n v="-904662"/>
    <n v="-0.71040802864681496"/>
    <s v="Below Estimate"/>
  </r>
  <r>
    <d v="2015-04-30T00:00:00"/>
    <x v="6"/>
    <x v="1"/>
    <n v="143380"/>
    <n v="70000"/>
    <x v="0"/>
    <x v="0"/>
    <x v="0"/>
    <n v="1"/>
    <n v="1093"/>
    <n v="1.340225"/>
    <s v="South"/>
    <n v="64.043915827996344"/>
    <n v="-73380"/>
    <n v="-0.51178686009206309"/>
    <s v="Below Estimate"/>
  </r>
  <r>
    <d v="2015-04-30T00:00:00"/>
    <x v="6"/>
    <x v="4"/>
    <n v="284130"/>
    <n v="440100"/>
    <x v="0"/>
    <x v="0"/>
    <x v="0"/>
    <n v="3"/>
    <n v="1061"/>
    <n v="1.340225"/>
    <s v="East"/>
    <n v="414.79736098020737"/>
    <n v="155970"/>
    <n v="0.54893886601203679"/>
    <s v="Above Estimate"/>
  </r>
  <r>
    <d v="2015-05-01T00:00:00"/>
    <x v="6"/>
    <x v="2"/>
    <n v="386050"/>
    <n v="508500"/>
    <x v="0"/>
    <x v="0"/>
    <x v="0"/>
    <n v="2"/>
    <n v="990"/>
    <n v="1.340225"/>
    <s v="West"/>
    <n v="513.63636363636363"/>
    <n v="122450"/>
    <n v="0.31718689288952207"/>
    <s v="Above Estimate"/>
  </r>
  <r>
    <d v="2015-05-02T00:00:00"/>
    <x v="6"/>
    <x v="2"/>
    <n v="292810"/>
    <n v="387000"/>
    <x v="0"/>
    <x v="0"/>
    <x v="0"/>
    <n v="3"/>
    <n v="986"/>
    <n v="1.340225"/>
    <s v="North"/>
    <n v="392.49492900608521"/>
    <n v="94190"/>
    <n v="0.32167617226187628"/>
    <s v="Above Estimate"/>
  </r>
  <r>
    <d v="2015-05-03T00:00:00"/>
    <x v="6"/>
    <x v="2"/>
    <n v="1247120"/>
    <n v="1540000"/>
    <x v="0"/>
    <x v="0"/>
    <x v="0"/>
    <n v="2"/>
    <n v="937"/>
    <n v="1.340225"/>
    <s v="North"/>
    <n v="1643.5432230522945"/>
    <n v="292880"/>
    <n v="0.23484508307139651"/>
    <s v="Above Estimate"/>
  </r>
  <r>
    <d v="2015-05-07T00:00:00"/>
    <x v="6"/>
    <x v="3"/>
    <n v="632240"/>
    <n v="1190000"/>
    <x v="0"/>
    <x v="0"/>
    <x v="0"/>
    <n v="2"/>
    <n v="930"/>
    <n v="1.340225"/>
    <s v="North"/>
    <n v="1279.5698924731182"/>
    <n v="557760"/>
    <n v="0.8821966341895483"/>
    <s v="Above Estimate"/>
  </r>
  <r>
    <d v="2015-05-07T00:00:00"/>
    <x v="6"/>
    <x v="3"/>
    <n v="2911650"/>
    <n v="4945000"/>
    <x v="0"/>
    <x v="0"/>
    <x v="0"/>
    <n v="1"/>
    <n v="919"/>
    <n v="1.340225"/>
    <s v="East"/>
    <n v="5380.8487486398262"/>
    <n v="2033350"/>
    <n v="0.6983497329692786"/>
    <s v="Above Estimate"/>
  </r>
  <r>
    <d v="2015-05-08T00:00:00"/>
    <x v="6"/>
    <x v="3"/>
    <n v="548310"/>
    <n v="800000"/>
    <x v="3"/>
    <x v="3"/>
    <x v="3"/>
    <n v="7"/>
    <n v="2681"/>
    <n v="1.340225"/>
    <s v="West"/>
    <n v="298.39612085042893"/>
    <n v="251690"/>
    <n v="0.45902865167514728"/>
    <s v="Above Estimate"/>
  </r>
  <r>
    <d v="2015-05-08T00:00:00"/>
    <x v="6"/>
    <x v="4"/>
    <n v="417760"/>
    <n v="692000"/>
    <x v="0"/>
    <x v="0"/>
    <x v="0"/>
    <n v="1"/>
    <n v="955"/>
    <n v="1.340225"/>
    <s v="North"/>
    <n v="724.6073298429319"/>
    <n v="274240"/>
    <n v="0.6564534661049406"/>
    <s v="Above Estimate"/>
  </r>
  <r>
    <d v="2015-05-10T00:00:00"/>
    <x v="6"/>
    <x v="4"/>
    <n v="161910"/>
    <n v="177900"/>
    <x v="0"/>
    <x v="0"/>
    <x v="0"/>
    <n v="1"/>
    <n v="1082"/>
    <n v="1.340225"/>
    <s v="North"/>
    <n v="164.41774491682071"/>
    <n v="15990"/>
    <n v="9.8758569575690194E-2"/>
    <s v="Above Estimate"/>
  </r>
  <r>
    <d v="2015-05-10T00:00:00"/>
    <x v="6"/>
    <x v="2"/>
    <n v="276500"/>
    <n v="361000"/>
    <x v="0"/>
    <x v="0"/>
    <x v="0"/>
    <n v="3"/>
    <n v="951"/>
    <n v="1.340225"/>
    <s v="South"/>
    <n v="379.60042060988434"/>
    <n v="84500"/>
    <n v="0.30560578661844484"/>
    <s v="Above Estimate"/>
  </r>
  <r>
    <d v="2015-05-13T00:00:00"/>
    <x v="6"/>
    <x v="3"/>
    <n v="444290"/>
    <n v="565000"/>
    <x v="0"/>
    <x v="0"/>
    <x v="0"/>
    <n v="3"/>
    <n v="1069"/>
    <n v="1.340225"/>
    <s v="West"/>
    <n v="528.53133769878389"/>
    <n v="120710"/>
    <n v="0.27169191293974654"/>
    <s v="Above Estimate"/>
  </r>
  <r>
    <d v="2015-05-13T00:00:00"/>
    <x v="6"/>
    <x v="4"/>
    <n v="279440"/>
    <n v="306000"/>
    <x v="0"/>
    <x v="0"/>
    <x v="0"/>
    <n v="2"/>
    <n v="1028"/>
    <n v="1.340225"/>
    <s v="East"/>
    <n v="297.66536964980543"/>
    <n v="26560"/>
    <n v="9.5047237331806464E-2"/>
    <s v="Above Estimate"/>
  </r>
  <r>
    <d v="2015-05-13T00:00:00"/>
    <x v="6"/>
    <x v="5"/>
    <n v="244300"/>
    <n v="408000"/>
    <x v="0"/>
    <x v="0"/>
    <x v="0"/>
    <n v="3"/>
    <n v="1096"/>
    <n v="1.340225"/>
    <s v="East"/>
    <n v="372.26277372262774"/>
    <n v="163700"/>
    <n v="0.67007777322963569"/>
    <s v="Above Estimate"/>
  </r>
  <r>
    <d v="2015-05-14T00:00:00"/>
    <x v="6"/>
    <x v="2"/>
    <n v="221900"/>
    <n v="343000"/>
    <x v="0"/>
    <x v="0"/>
    <x v="0"/>
    <n v="1"/>
    <n v="944"/>
    <n v="1.340225"/>
    <s v="West"/>
    <n v="363.34745762711867"/>
    <n v="121100"/>
    <n v="0.5457413249211357"/>
    <s v="Above Estimate"/>
  </r>
  <r>
    <d v="2015-05-14T00:00:00"/>
    <x v="6"/>
    <x v="1"/>
    <n v="196520"/>
    <n v="70500"/>
    <x v="1"/>
    <x v="1"/>
    <x v="1"/>
    <n v="3"/>
    <n v="1215"/>
    <n v="1.340225"/>
    <s v="East"/>
    <n v="58.02469135802469"/>
    <n v="-126020"/>
    <n v="-0.64125788723794019"/>
    <s v="Below Estimate"/>
  </r>
  <r>
    <d v="2015-05-14T00:00:00"/>
    <x v="6"/>
    <x v="2"/>
    <n v="449400"/>
    <n v="335000"/>
    <x v="0"/>
    <x v="0"/>
    <x v="0"/>
    <n v="2"/>
    <n v="918"/>
    <n v="1.340225"/>
    <s v="West"/>
    <n v="364.92374727668846"/>
    <n v="-114400"/>
    <n v="-0.25456163773920781"/>
    <s v="Below Estimate"/>
  </r>
  <r>
    <d v="2015-05-15T00:00:00"/>
    <x v="6"/>
    <x v="1"/>
    <n v="159780"/>
    <n v="46666"/>
    <x v="1"/>
    <x v="1"/>
    <x v="1"/>
    <n v="4"/>
    <n v="1345"/>
    <n v="1.340225"/>
    <s v="West"/>
    <n v="34.695910780669145"/>
    <n v="-113114"/>
    <n v="-0.70793591187883342"/>
    <s v="Below Estimate"/>
  </r>
  <r>
    <d v="2015-05-15T00:00:00"/>
    <x v="6"/>
    <x v="1"/>
    <n v="107420"/>
    <n v="26100"/>
    <x v="0"/>
    <x v="0"/>
    <x v="0"/>
    <n v="1"/>
    <n v="951"/>
    <n v="1.340225"/>
    <s v="West"/>
    <n v="27.444794952681388"/>
    <n v="-81320"/>
    <n v="-0.75702848631539754"/>
    <s v="Below Estimate"/>
  </r>
  <r>
    <d v="2015-05-16T00:00:00"/>
    <x v="6"/>
    <x v="3"/>
    <n v="508340"/>
    <n v="455000"/>
    <x v="0"/>
    <x v="0"/>
    <x v="0"/>
    <n v="1"/>
    <n v="990"/>
    <n v="1.340225"/>
    <s v="East"/>
    <n v="459.59595959595958"/>
    <n v="-53340"/>
    <n v="-0.10492977141283392"/>
    <s v="Below Estimate"/>
  </r>
  <r>
    <d v="2015-05-16T00:00:00"/>
    <x v="6"/>
    <x v="3"/>
    <n v="401380"/>
    <n v="876500"/>
    <x v="0"/>
    <x v="0"/>
    <x v="0"/>
    <n v="1"/>
    <n v="951"/>
    <n v="1.340225"/>
    <s v="North"/>
    <n v="921.66140904311249"/>
    <n v="475120"/>
    <n v="1.1837161791818227"/>
    <s v="Above Estimate"/>
  </r>
  <r>
    <d v="2015-05-17T00:00:00"/>
    <x v="6"/>
    <x v="4"/>
    <n v="716660"/>
    <n v="1187500"/>
    <x v="0"/>
    <x v="0"/>
    <x v="0"/>
    <n v="3"/>
    <n v="1074"/>
    <n v="1.340225"/>
    <s v="South"/>
    <n v="1105.6797020484171"/>
    <n v="470840"/>
    <n v="0.65699215806658662"/>
    <s v="Above Estimate"/>
  </r>
  <r>
    <d v="2015-05-20T00:00:00"/>
    <x v="6"/>
    <x v="3"/>
    <n v="2138290"/>
    <n v="2565000"/>
    <x v="0"/>
    <x v="0"/>
    <x v="0"/>
    <n v="3"/>
    <n v="1061"/>
    <n v="1.340225"/>
    <s v="North"/>
    <n v="2417.5306314797363"/>
    <n v="426710"/>
    <n v="0.19955665508420281"/>
    <s v="Above Estimate"/>
  </r>
  <r>
    <d v="2015-05-20T00:00:00"/>
    <x v="6"/>
    <x v="2"/>
    <n v="1545950"/>
    <n v="4050000"/>
    <x v="0"/>
    <x v="0"/>
    <x v="0"/>
    <n v="2"/>
    <n v="1024"/>
    <n v="1.340225"/>
    <s v="East"/>
    <n v="3955.078125"/>
    <n v="2504050"/>
    <n v="1.6197483747857304"/>
    <s v="Above Estimate"/>
  </r>
  <r>
    <d v="2015-05-20T00:00:00"/>
    <x v="6"/>
    <x v="1"/>
    <n v="118730"/>
    <n v="47000"/>
    <x v="1"/>
    <x v="1"/>
    <x v="1"/>
    <n v="2"/>
    <n v="1499"/>
    <n v="1.340225"/>
    <s v="South"/>
    <n v="31.354236157438294"/>
    <n v="-71730"/>
    <n v="-0.60414385580729391"/>
    <s v="Below Estimate"/>
  </r>
  <r>
    <d v="2015-05-20T00:00:00"/>
    <x v="6"/>
    <x v="1"/>
    <n v="135730"/>
    <n v="100400"/>
    <x v="0"/>
    <x v="0"/>
    <x v="0"/>
    <n v="1"/>
    <n v="1029"/>
    <n v="1.340225"/>
    <s v="East"/>
    <n v="97.57045675413022"/>
    <n v="-35330"/>
    <n v="-0.26029617623222573"/>
    <s v="Below Estimate"/>
  </r>
  <r>
    <d v="2015-05-21T00:00:00"/>
    <x v="6"/>
    <x v="4"/>
    <n v="198450"/>
    <n v="185000"/>
    <x v="0"/>
    <x v="0"/>
    <x v="0"/>
    <n v="2"/>
    <n v="902"/>
    <n v="1.340225"/>
    <s v="East"/>
    <n v="205.09977827050997"/>
    <n v="-13450"/>
    <n v="-6.7775258251448728E-2"/>
    <s v="Below Estimate"/>
  </r>
  <r>
    <d v="2015-05-21T00:00:00"/>
    <x v="6"/>
    <x v="4"/>
    <n v="327180"/>
    <n v="415000"/>
    <x v="0"/>
    <x v="0"/>
    <x v="0"/>
    <n v="2"/>
    <n v="969"/>
    <n v="1.340225"/>
    <s v="East"/>
    <n v="428.27657378740969"/>
    <n v="87820"/>
    <n v="0.26841493978849562"/>
    <s v="Above Estimate"/>
  </r>
  <r>
    <d v="2015-05-21T00:00:00"/>
    <x v="6"/>
    <x v="1"/>
    <n v="111270"/>
    <n v="45000"/>
    <x v="0"/>
    <x v="0"/>
    <x v="0"/>
    <n v="1"/>
    <n v="1074"/>
    <n v="1.340225"/>
    <s v="East"/>
    <n v="41.899441340782126"/>
    <n v="-66270"/>
    <n v="-0.59557832299811275"/>
    <s v="Below Estimate"/>
  </r>
  <r>
    <d v="2015-05-23T00:00:00"/>
    <x v="6"/>
    <x v="5"/>
    <n v="235340"/>
    <n v="360000"/>
    <x v="0"/>
    <x v="0"/>
    <x v="0"/>
    <n v="2"/>
    <n v="966"/>
    <n v="1.340225"/>
    <s v="North"/>
    <n v="372.67080745341616"/>
    <n v="124660"/>
    <n v="0.52970170816690743"/>
    <s v="Above Estimate"/>
  </r>
  <r>
    <d v="2015-05-23T00:00:00"/>
    <x v="6"/>
    <x v="1"/>
    <n v="552530"/>
    <n v="430000"/>
    <x v="2"/>
    <x v="2"/>
    <x v="2"/>
    <n v="6"/>
    <n v="1823"/>
    <n v="1.340225"/>
    <s v="East"/>
    <n v="235.87493143170599"/>
    <n v="-122530"/>
    <n v="-0.22176171429605632"/>
    <s v="Below Estimate"/>
  </r>
  <r>
    <d v="2015-05-23T00:00:00"/>
    <x v="6"/>
    <x v="2"/>
    <n v="446530"/>
    <n v="734000"/>
    <x v="0"/>
    <x v="0"/>
    <x v="0"/>
    <n v="2"/>
    <n v="914"/>
    <n v="1.340225"/>
    <s v="West"/>
    <n v="803.06345733041576"/>
    <n v="287470"/>
    <n v="0.64378653169999778"/>
    <s v="Above Estimate"/>
  </r>
  <r>
    <d v="2015-05-23T00:00:00"/>
    <x v="6"/>
    <x v="4"/>
    <n v="572460"/>
    <n v="875000"/>
    <x v="0"/>
    <x v="0"/>
    <x v="0"/>
    <n v="3"/>
    <n v="1062"/>
    <n v="1.340225"/>
    <s v="South"/>
    <n v="823.91713747645952"/>
    <n v="302540"/>
    <n v="0.5284910736121301"/>
    <s v="Above Estimate"/>
  </r>
  <r>
    <d v="2015-05-24T00:00:00"/>
    <x v="6"/>
    <x v="4"/>
    <n v="523040"/>
    <n v="745000"/>
    <x v="0"/>
    <x v="0"/>
    <x v="0"/>
    <n v="1"/>
    <n v="1099"/>
    <n v="1.340225"/>
    <s v="West"/>
    <n v="677.88898999090077"/>
    <n v="221960"/>
    <n v="0.4243652493117161"/>
    <s v="Above Estimate"/>
  </r>
  <r>
    <d v="2015-05-24T00:00:00"/>
    <x v="6"/>
    <x v="3"/>
    <n v="856170"/>
    <n v="1300000"/>
    <x v="0"/>
    <x v="0"/>
    <x v="0"/>
    <n v="1"/>
    <n v="1083"/>
    <n v="1.340225"/>
    <s v="North"/>
    <n v="1200.3693444136657"/>
    <n v="443830"/>
    <n v="0.51839003936134176"/>
    <s v="Above Estimate"/>
  </r>
  <r>
    <d v="2015-05-28T00:00:00"/>
    <x v="6"/>
    <x v="1"/>
    <n v="106440"/>
    <n v="90000"/>
    <x v="0"/>
    <x v="0"/>
    <x v="0"/>
    <n v="1"/>
    <n v="1048"/>
    <n v="1.340225"/>
    <s v="East"/>
    <n v="85.877862595419842"/>
    <n v="-16440"/>
    <n v="-0.15445321307779031"/>
    <s v="Below Estimate"/>
  </r>
  <r>
    <d v="2015-05-28T00:00:00"/>
    <x v="6"/>
    <x v="4"/>
    <n v="218450"/>
    <n v="312500"/>
    <x v="0"/>
    <x v="0"/>
    <x v="0"/>
    <n v="2"/>
    <n v="1088"/>
    <n v="1.340225"/>
    <s v="West"/>
    <n v="287.22426470588238"/>
    <n v="94050"/>
    <n v="0.43053330281528956"/>
    <s v="Above Estimate"/>
  </r>
  <r>
    <d v="2015-05-31T00:00:00"/>
    <x v="6"/>
    <x v="4"/>
    <n v="398230"/>
    <n v="238000"/>
    <x v="0"/>
    <x v="0"/>
    <x v="0"/>
    <n v="3"/>
    <n v="1056"/>
    <n v="1.340225"/>
    <s v="South"/>
    <n v="225.37878787878788"/>
    <n v="-160230"/>
    <n v="-0.4023554227456495"/>
    <s v="Below Estimate"/>
  </r>
  <r>
    <d v="2015-06-03T00:00:00"/>
    <x v="6"/>
    <x v="5"/>
    <n v="167860"/>
    <n v="115000"/>
    <x v="0"/>
    <x v="0"/>
    <x v="0"/>
    <n v="3"/>
    <n v="908"/>
    <n v="1.340225"/>
    <s v="North"/>
    <n v="126.65198237885463"/>
    <n v="-52860"/>
    <n v="-0.31490527820803049"/>
    <s v="Below Estimate"/>
  </r>
  <r>
    <d v="2015-06-03T00:00:00"/>
    <x v="6"/>
    <x v="5"/>
    <n v="161490"/>
    <n v="263500"/>
    <x v="0"/>
    <x v="0"/>
    <x v="0"/>
    <n v="1"/>
    <n v="1007"/>
    <n v="1.340225"/>
    <s v="East"/>
    <n v="261.66832174776562"/>
    <n v="102010"/>
    <n v="0.63167998018453153"/>
    <s v="Above Estimate"/>
  </r>
  <r>
    <d v="2015-06-03T00:00:00"/>
    <x v="6"/>
    <x v="3"/>
    <n v="723870"/>
    <n v="1150000"/>
    <x v="0"/>
    <x v="0"/>
    <x v="0"/>
    <n v="3"/>
    <n v="1055"/>
    <n v="1.340225"/>
    <s v="North"/>
    <n v="1090.0473933649289"/>
    <n v="426130"/>
    <n v="0.58868305082404304"/>
    <s v="Above Estimate"/>
  </r>
  <r>
    <d v="2015-06-04T00:00:00"/>
    <x v="6"/>
    <x v="5"/>
    <n v="241570"/>
    <n v="416000"/>
    <x v="0"/>
    <x v="0"/>
    <x v="0"/>
    <n v="1"/>
    <n v="902"/>
    <n v="1.340225"/>
    <s v="West"/>
    <n v="461.19733924611972"/>
    <n v="174430"/>
    <n v="0.72206813759986754"/>
    <s v="Above Estimate"/>
  </r>
  <r>
    <d v="2015-06-04T00:00:00"/>
    <x v="6"/>
    <x v="1"/>
    <n v="133990"/>
    <n v="64000"/>
    <x v="0"/>
    <x v="0"/>
    <x v="0"/>
    <n v="3"/>
    <n v="953"/>
    <n v="1.340225"/>
    <s v="South"/>
    <n v="67.156348373557194"/>
    <n v="-69990"/>
    <n v="-0.52235241435928059"/>
    <s v="Below Estimate"/>
  </r>
  <r>
    <d v="2015-06-04T00:00:00"/>
    <x v="6"/>
    <x v="1"/>
    <n v="67760"/>
    <n v="25000"/>
    <x v="0"/>
    <x v="0"/>
    <x v="0"/>
    <n v="2"/>
    <n v="1008"/>
    <n v="1.340225"/>
    <s v="East"/>
    <n v="24.801587301587301"/>
    <n v="-42760"/>
    <n v="-0.6310507674144038"/>
    <s v="Below Estimate"/>
  </r>
  <r>
    <d v="2015-06-04T00:00:00"/>
    <x v="6"/>
    <x v="3"/>
    <n v="1576540"/>
    <n v="1825000"/>
    <x v="0"/>
    <x v="0"/>
    <x v="0"/>
    <n v="1"/>
    <n v="1027"/>
    <n v="1.340225"/>
    <s v="South"/>
    <n v="1777.0204479065239"/>
    <n v="248460"/>
    <n v="0.15759828485163713"/>
    <s v="Above Estimate"/>
  </r>
  <r>
    <d v="2015-06-05T00:00:00"/>
    <x v="6"/>
    <x v="5"/>
    <n v="134120"/>
    <n v="143500"/>
    <x v="1"/>
    <x v="1"/>
    <x v="1"/>
    <n v="2"/>
    <n v="1244"/>
    <n v="1.340225"/>
    <s v="East"/>
    <n v="115.35369774919614"/>
    <n v="9380"/>
    <n v="6.9937369519832981E-2"/>
    <s v="Above Estimate"/>
  </r>
  <r>
    <d v="2015-06-05T00:00:00"/>
    <x v="6"/>
    <x v="1"/>
    <n v="455644"/>
    <n v="565000"/>
    <x v="0"/>
    <x v="0"/>
    <x v="0"/>
    <n v="2"/>
    <n v="952"/>
    <n v="1.340225"/>
    <s v="West"/>
    <n v="593.48739495798316"/>
    <n v="109356"/>
    <n v="0.24000316036203703"/>
    <s v="Above Estimate"/>
  </r>
  <r>
    <d v="2015-06-06T00:00:00"/>
    <x v="6"/>
    <x v="5"/>
    <n v="123060"/>
    <n v="132000"/>
    <x v="0"/>
    <x v="0"/>
    <x v="0"/>
    <n v="2"/>
    <n v="931"/>
    <n v="1.340225"/>
    <s v="South"/>
    <n v="141.78302900107411"/>
    <n v="8940"/>
    <n v="7.2647489029741594E-2"/>
    <s v="Above Estimate"/>
  </r>
  <r>
    <d v="2015-06-06T00:00:00"/>
    <x v="6"/>
    <x v="3"/>
    <n v="536830"/>
    <n v="802000"/>
    <x v="0"/>
    <x v="0"/>
    <x v="0"/>
    <n v="1"/>
    <n v="938"/>
    <n v="1.340225"/>
    <s v="North"/>
    <n v="855.01066098081026"/>
    <n v="265170"/>
    <n v="0.49395525585380845"/>
    <s v="Above Estimate"/>
  </r>
  <r>
    <d v="2015-06-06T00:00:00"/>
    <x v="6"/>
    <x v="3"/>
    <n v="640780"/>
    <n v="1622500"/>
    <x v="0"/>
    <x v="0"/>
    <x v="0"/>
    <n v="1"/>
    <n v="983"/>
    <n v="1.340225"/>
    <s v="South"/>
    <n v="1650.5595116988809"/>
    <n v="981720"/>
    <n v="1.5320702893348732"/>
    <s v="Above Estimate"/>
  </r>
  <r>
    <d v="2015-06-06T00:00:00"/>
    <x v="6"/>
    <x v="4"/>
    <n v="426440"/>
    <n v="639700"/>
    <x v="0"/>
    <x v="0"/>
    <x v="0"/>
    <n v="2"/>
    <n v="969"/>
    <n v="1.340225"/>
    <s v="South"/>
    <n v="660.16511867905058"/>
    <n v="213260"/>
    <n v="0.50009379983116031"/>
    <s v="Above Estimate"/>
  </r>
  <r>
    <d v="2015-06-06T00:00:00"/>
    <x v="6"/>
    <x v="2"/>
    <n v="321650"/>
    <n v="345000"/>
    <x v="0"/>
    <x v="0"/>
    <x v="0"/>
    <n v="1"/>
    <n v="1081"/>
    <n v="1.340225"/>
    <s v="East"/>
    <n v="319.14893617021278"/>
    <n v="23350"/>
    <n v="7.2594434944815794E-2"/>
    <s v="Above Estimate"/>
  </r>
  <r>
    <d v="2015-06-07T00:00:00"/>
    <x v="6"/>
    <x v="4"/>
    <n v="416080"/>
    <n v="650000"/>
    <x v="0"/>
    <x v="0"/>
    <x v="0"/>
    <n v="2"/>
    <n v="928"/>
    <n v="1.340225"/>
    <s v="East"/>
    <n v="700.43103448275861"/>
    <n v="233920"/>
    <n v="0.56219957700442225"/>
    <s v="Above Estimate"/>
  </r>
  <r>
    <d v="2015-06-10T00:00:00"/>
    <x v="6"/>
    <x v="5"/>
    <n v="220640"/>
    <n v="412000"/>
    <x v="0"/>
    <x v="0"/>
    <x v="0"/>
    <n v="3"/>
    <n v="952"/>
    <n v="1.340225"/>
    <s v="South"/>
    <n v="432.77310924369749"/>
    <n v="191360"/>
    <n v="0.86729514140681652"/>
    <s v="Above Estimate"/>
  </r>
  <r>
    <d v="2015-06-10T00:00:00"/>
    <x v="6"/>
    <x v="3"/>
    <n v="611870"/>
    <n v="910000"/>
    <x v="0"/>
    <x v="0"/>
    <x v="0"/>
    <n v="3"/>
    <n v="933"/>
    <n v="1.340225"/>
    <s v="East"/>
    <n v="975.34833869239014"/>
    <n v="298130"/>
    <n v="0.48724402242306375"/>
    <s v="Above Estimate"/>
  </r>
  <r>
    <d v="2015-06-10T00:00:00"/>
    <x v="6"/>
    <x v="3"/>
    <n v="2231180"/>
    <n v="2865000"/>
    <x v="0"/>
    <x v="0"/>
    <x v="0"/>
    <n v="2"/>
    <n v="990"/>
    <n v="1.340225"/>
    <s v="East"/>
    <n v="2893.939393939394"/>
    <n v="633820"/>
    <n v="0.28407389811669159"/>
    <s v="Above Estimate"/>
  </r>
  <r>
    <d v="2015-06-11T00:00:00"/>
    <x v="6"/>
    <x v="1"/>
    <n v="241410"/>
    <n v="288660"/>
    <x v="1"/>
    <x v="1"/>
    <x v="1"/>
    <n v="4"/>
    <n v="1458"/>
    <n v="1.340225"/>
    <s v="West"/>
    <n v="197.98353909465021"/>
    <n v="47250"/>
    <n v="0.19572511494967068"/>
    <s v="Above Estimate"/>
  </r>
  <r>
    <d v="2015-06-12T00:00:00"/>
    <x v="6"/>
    <x v="1"/>
    <n v="156810"/>
    <n v="65000"/>
    <x v="0"/>
    <x v="0"/>
    <x v="0"/>
    <n v="3"/>
    <n v="1073"/>
    <n v="1.340225"/>
    <s v="West"/>
    <n v="60.577819198508855"/>
    <n v="-91810"/>
    <n v="-0.58548561953957023"/>
    <s v="Below Estimate"/>
  </r>
  <r>
    <d v="2015-06-12T00:00:00"/>
    <x v="6"/>
    <x v="3"/>
    <n v="1089270"/>
    <n v="1750000"/>
    <x v="0"/>
    <x v="0"/>
    <x v="0"/>
    <n v="3"/>
    <n v="960"/>
    <n v="1.340225"/>
    <s v="West"/>
    <n v="1822.9166666666667"/>
    <n v="660730"/>
    <n v="0.60658055394897503"/>
    <s v="Above Estimate"/>
  </r>
  <r>
    <d v="2015-06-13T00:00:00"/>
    <x v="6"/>
    <x v="2"/>
    <n v="266840"/>
    <n v="372500"/>
    <x v="0"/>
    <x v="0"/>
    <x v="0"/>
    <n v="2"/>
    <n v="962"/>
    <n v="1.340225"/>
    <s v="South"/>
    <n v="387.21413721413722"/>
    <n v="105660"/>
    <n v="0.39596762104631988"/>
    <s v="Above Estimate"/>
  </r>
  <r>
    <d v="2015-06-14T00:00:00"/>
    <x v="6"/>
    <x v="2"/>
    <n v="245840"/>
    <n v="305000"/>
    <x v="0"/>
    <x v="0"/>
    <x v="0"/>
    <n v="3"/>
    <n v="918"/>
    <n v="1.340225"/>
    <s v="East"/>
    <n v="332.24400871459693"/>
    <n v="59160"/>
    <n v="0.24064432150992515"/>
    <s v="Above Estimate"/>
  </r>
  <r>
    <d v="2015-06-14T00:00:00"/>
    <x v="6"/>
    <x v="2"/>
    <n v="559020"/>
    <n v="829000"/>
    <x v="0"/>
    <x v="0"/>
    <x v="0"/>
    <n v="1"/>
    <n v="957"/>
    <n v="1.340225"/>
    <s v="South"/>
    <n v="866.24869383490068"/>
    <n v="269980"/>
    <n v="0.48295230939859041"/>
    <s v="Above Estimate"/>
  </r>
  <r>
    <d v="2015-06-17T00:00:00"/>
    <x v="6"/>
    <x v="3"/>
    <n v="1696100"/>
    <n v="2950000"/>
    <x v="0"/>
    <x v="0"/>
    <x v="0"/>
    <n v="1"/>
    <n v="1001"/>
    <n v="1.340225"/>
    <s v="North"/>
    <n v="2947.0529470529473"/>
    <n v="1253900"/>
    <n v="0.73928424031601914"/>
    <s v="Above Estimate"/>
  </r>
  <r>
    <d v="2015-06-17T00:00:00"/>
    <x v="6"/>
    <x v="5"/>
    <n v="190680"/>
    <n v="320000"/>
    <x v="0"/>
    <x v="0"/>
    <x v="0"/>
    <n v="1"/>
    <n v="975"/>
    <n v="1.340225"/>
    <s v="West"/>
    <n v="328.20512820512823"/>
    <n v="129320"/>
    <n v="0.67820432137612752"/>
    <s v="Above Estimate"/>
  </r>
  <r>
    <d v="2015-06-17T00:00:00"/>
    <x v="6"/>
    <x v="2"/>
    <n v="243040"/>
    <n v="235000"/>
    <x v="0"/>
    <x v="0"/>
    <x v="0"/>
    <n v="1"/>
    <n v="994"/>
    <n v="1.340225"/>
    <s v="North"/>
    <n v="236.41851106639839"/>
    <n v="-8040"/>
    <n v="-3.3080974325213959E-2"/>
    <s v="Below Estimate"/>
  </r>
  <r>
    <d v="2015-06-17T00:00:00"/>
    <x v="6"/>
    <x v="1"/>
    <n v="258690"/>
    <n v="280000"/>
    <x v="3"/>
    <x v="3"/>
    <x v="3"/>
    <n v="6"/>
    <n v="2550"/>
    <n v="1.340225"/>
    <s v="North"/>
    <n v="109.80392156862744"/>
    <n v="21310"/>
    <n v="8.237658974061618E-2"/>
    <s v="Above Estimate"/>
  </r>
  <r>
    <d v="2015-06-18T00:00:00"/>
    <x v="6"/>
    <x v="1"/>
    <n v="97150"/>
    <n v="223000"/>
    <x v="0"/>
    <x v="0"/>
    <x v="0"/>
    <n v="1"/>
    <n v="963"/>
    <n v="1.340225"/>
    <s v="West"/>
    <n v="231.56801661474557"/>
    <n v="125850"/>
    <n v="1.2954194544518784"/>
    <s v="Above Estimate"/>
  </r>
  <r>
    <d v="2015-06-18T00:00:00"/>
    <x v="6"/>
    <x v="1"/>
    <n v="232960"/>
    <n v="199000"/>
    <x v="0"/>
    <x v="0"/>
    <x v="0"/>
    <n v="1"/>
    <n v="936"/>
    <n v="1.340225"/>
    <s v="North"/>
    <n v="212.60683760683762"/>
    <n v="-33960"/>
    <n v="-0.14577609890109891"/>
    <s v="Below Estimate"/>
  </r>
  <r>
    <d v="2015-06-19T00:00:00"/>
    <x v="6"/>
    <x v="4"/>
    <n v="560770"/>
    <n v="1593533"/>
    <x v="0"/>
    <x v="0"/>
    <x v="0"/>
    <n v="2"/>
    <n v="1087"/>
    <n v="1.340225"/>
    <s v="North"/>
    <n v="1465.9917203311868"/>
    <n v="1032763"/>
    <n v="1.8416873227883088"/>
    <s v="Above Estimate"/>
  </r>
  <r>
    <d v="2015-06-19T00:00:00"/>
    <x v="6"/>
    <x v="4"/>
    <n v="419020"/>
    <n v="700000"/>
    <x v="0"/>
    <x v="0"/>
    <x v="0"/>
    <n v="3"/>
    <n v="980"/>
    <n v="1.340225"/>
    <s v="East"/>
    <n v="714.28571428571433"/>
    <n v="280980"/>
    <n v="0.67056465085198802"/>
    <s v="Above Estimate"/>
  </r>
  <r>
    <d v="2015-06-20T00:00:00"/>
    <x v="6"/>
    <x v="5"/>
    <n v="267960"/>
    <n v="486888"/>
    <x v="0"/>
    <x v="0"/>
    <x v="0"/>
    <n v="3"/>
    <n v="926"/>
    <n v="1.340225"/>
    <s v="North"/>
    <n v="525.79697624190067"/>
    <n v="218928"/>
    <n v="0.81701746529332742"/>
    <s v="Above Estimate"/>
  </r>
  <r>
    <d v="2015-06-21T00:00:00"/>
    <x v="6"/>
    <x v="4"/>
    <n v="330610"/>
    <n v="499000"/>
    <x v="0"/>
    <x v="0"/>
    <x v="0"/>
    <n v="3"/>
    <n v="979"/>
    <n v="1.340225"/>
    <s v="West"/>
    <n v="509.7037793667007"/>
    <n v="168390"/>
    <n v="0.50933123619975196"/>
    <s v="Above Estimate"/>
  </r>
  <r>
    <d v="2015-06-21T00:00:00"/>
    <x v="6"/>
    <x v="3"/>
    <n v="1058190"/>
    <n v="2050000"/>
    <x v="0"/>
    <x v="0"/>
    <x v="0"/>
    <n v="3"/>
    <n v="1030"/>
    <n v="1.340225"/>
    <s v="South"/>
    <n v="1990.2912621359224"/>
    <n v="991810"/>
    <n v="0.93727024447405471"/>
    <s v="Above Estimate"/>
  </r>
  <r>
    <d v="2015-06-24T00:00:00"/>
    <x v="6"/>
    <x v="5"/>
    <n v="287630"/>
    <n v="400000"/>
    <x v="0"/>
    <x v="0"/>
    <x v="0"/>
    <n v="2"/>
    <n v="951"/>
    <n v="1.340225"/>
    <s v="West"/>
    <n v="420.60988433228181"/>
    <n v="112370"/>
    <n v="0.39067552063414801"/>
    <s v="Above Estimate"/>
  </r>
  <r>
    <d v="2015-06-24T00:00:00"/>
    <x v="6"/>
    <x v="1"/>
    <n v="148620"/>
    <n v="71000"/>
    <x v="1"/>
    <x v="1"/>
    <x v="1"/>
    <n v="3"/>
    <n v="1203"/>
    <n v="1.340225"/>
    <s v="East"/>
    <n v="59.019118869492935"/>
    <n v="-77620"/>
    <n v="-0.52227156506526717"/>
    <s v="Below Estimate"/>
  </r>
  <r>
    <d v="2015-06-25T00:00:00"/>
    <x v="6"/>
    <x v="3"/>
    <n v="1772120"/>
    <n v="2550000"/>
    <x v="0"/>
    <x v="0"/>
    <x v="0"/>
    <n v="2"/>
    <n v="1060"/>
    <n v="1.340225"/>
    <s v="West"/>
    <n v="2405.6603773584907"/>
    <n v="777880"/>
    <n v="0.43895447260907838"/>
    <s v="Above Estimate"/>
  </r>
  <r>
    <d v="2015-06-26T00:00:00"/>
    <x v="6"/>
    <x v="3"/>
    <n v="1563310"/>
    <n v="2390000"/>
    <x v="0"/>
    <x v="0"/>
    <x v="0"/>
    <n v="2"/>
    <n v="932"/>
    <n v="1.340225"/>
    <s v="South"/>
    <n v="2564.3776824034335"/>
    <n v="826690"/>
    <n v="0.52880746620951702"/>
    <s v="Above Estimate"/>
  </r>
  <r>
    <d v="2015-06-27T00:00:00"/>
    <x v="6"/>
    <x v="5"/>
    <n v="149310"/>
    <n v="254900"/>
    <x v="0"/>
    <x v="0"/>
    <x v="0"/>
    <n v="1"/>
    <n v="1004"/>
    <n v="1.340225"/>
    <s v="East"/>
    <n v="253.88446215139442"/>
    <n v="105590"/>
    <n v="0.70718639073069456"/>
    <s v="Above Estimate"/>
  </r>
  <r>
    <d v="2015-06-27T00:00:00"/>
    <x v="6"/>
    <x v="1"/>
    <n v="134470"/>
    <n v="84000"/>
    <x v="0"/>
    <x v="0"/>
    <x v="0"/>
    <n v="1"/>
    <n v="982"/>
    <n v="1.340225"/>
    <s v="South"/>
    <n v="85.539714867617107"/>
    <n v="-50470"/>
    <n v="-0.37532535137948986"/>
    <s v="Below Estimate"/>
  </r>
  <r>
    <d v="2015-06-28T00:00:00"/>
    <x v="6"/>
    <x v="3"/>
    <n v="1301020"/>
    <n v="1925000"/>
    <x v="0"/>
    <x v="0"/>
    <x v="0"/>
    <n v="3"/>
    <n v="929"/>
    <n v="1.340225"/>
    <s v="West"/>
    <n v="2072.1205597416579"/>
    <n v="623980"/>
    <n v="0.47960830732809639"/>
    <s v="Above Estimate"/>
  </r>
  <r>
    <d v="2015-06-28T00:00:00"/>
    <x v="6"/>
    <x v="3"/>
    <n v="1175090"/>
    <n v="1750000"/>
    <x v="0"/>
    <x v="0"/>
    <x v="0"/>
    <n v="2"/>
    <n v="1034"/>
    <n v="1.340225"/>
    <s v="North"/>
    <n v="1692.4564796905222"/>
    <n v="574910"/>
    <n v="0.48924763209626498"/>
    <s v="Above Estimate"/>
  </r>
  <r>
    <d v="2015-06-28T00:00:00"/>
    <x v="6"/>
    <x v="3"/>
    <n v="1621830"/>
    <n v="3295000"/>
    <x v="0"/>
    <x v="0"/>
    <x v="0"/>
    <n v="2"/>
    <n v="1031"/>
    <n v="1.340225"/>
    <s v="West"/>
    <n v="3195.9262851600388"/>
    <n v="1673170"/>
    <n v="1.0316555989222052"/>
    <s v="Above Estimate"/>
  </r>
  <r>
    <d v="2015-07-01T00:00:00"/>
    <x v="6"/>
    <x v="1"/>
    <n v="239280"/>
    <n v="290000"/>
    <x v="1"/>
    <x v="1"/>
    <x v="1"/>
    <n v="3"/>
    <n v="1360"/>
    <n v="1.340225"/>
    <s v="East"/>
    <n v="213.23529411764707"/>
    <n v="50720"/>
    <n v="0.21196924105650283"/>
    <s v="Above Estimate"/>
  </r>
  <r>
    <d v="2015-07-01T00:00:00"/>
    <x v="6"/>
    <x v="2"/>
    <n v="460600"/>
    <n v="691000"/>
    <x v="0"/>
    <x v="0"/>
    <x v="0"/>
    <n v="1"/>
    <n v="1068"/>
    <n v="1.340225"/>
    <s v="North"/>
    <n v="647.00374531835212"/>
    <n v="230400"/>
    <n v="0.50021710811984366"/>
    <s v="Above Estimate"/>
  </r>
  <r>
    <d v="2015-07-01T00:00:00"/>
    <x v="6"/>
    <x v="2"/>
    <n v="470120"/>
    <n v="585000"/>
    <x v="0"/>
    <x v="0"/>
    <x v="0"/>
    <n v="3"/>
    <n v="912"/>
    <n v="1.340225"/>
    <s v="West"/>
    <n v="641.4473684210526"/>
    <n v="114880"/>
    <n v="0.24436314132561898"/>
    <s v="Above Estimate"/>
  </r>
  <r>
    <d v="2015-07-01T00:00:00"/>
    <x v="6"/>
    <x v="4"/>
    <n v="683060"/>
    <n v="927000"/>
    <x v="0"/>
    <x v="0"/>
    <x v="0"/>
    <n v="2"/>
    <n v="1012"/>
    <n v="1.340225"/>
    <s v="North"/>
    <n v="916.00790513833988"/>
    <n v="243940"/>
    <n v="0.35712821714051474"/>
    <s v="Above Estimate"/>
  </r>
  <r>
    <d v="2015-07-01T00:00:00"/>
    <x v="6"/>
    <x v="2"/>
    <n v="245910"/>
    <n v="339000"/>
    <x v="0"/>
    <x v="0"/>
    <x v="0"/>
    <n v="2"/>
    <n v="997"/>
    <n v="1.340225"/>
    <s v="East"/>
    <n v="340.02006018054163"/>
    <n v="93090"/>
    <n v="0.3785531291936074"/>
    <s v="Above Estimate"/>
  </r>
  <r>
    <d v="2015-07-01T00:00:00"/>
    <x v="6"/>
    <x v="4"/>
    <n v="225610"/>
    <n v="268000"/>
    <x v="0"/>
    <x v="0"/>
    <x v="0"/>
    <n v="3"/>
    <n v="973"/>
    <n v="1.340225"/>
    <s v="East"/>
    <n v="275.43679342240495"/>
    <n v="42390"/>
    <n v="0.18789060768582952"/>
    <s v="Above Estimate"/>
  </r>
  <r>
    <d v="2015-07-02T00:00:00"/>
    <x v="6"/>
    <x v="3"/>
    <n v="508480"/>
    <n v="949000"/>
    <x v="0"/>
    <x v="0"/>
    <x v="0"/>
    <n v="1"/>
    <n v="1088"/>
    <n v="1.340225"/>
    <s v="North"/>
    <n v="872.24264705882354"/>
    <n v="440520"/>
    <n v="0.86634675896790436"/>
    <s v="Above Estimate"/>
  </r>
  <r>
    <d v="2015-07-02T00:00:00"/>
    <x v="6"/>
    <x v="4"/>
    <n v="388990"/>
    <n v="300000"/>
    <x v="0"/>
    <x v="0"/>
    <x v="0"/>
    <n v="3"/>
    <n v="937"/>
    <n v="1.340225"/>
    <s v="North"/>
    <n v="320.17075773745995"/>
    <n v="-88990"/>
    <n v="-0.22877194786498367"/>
    <s v="Below Estimate"/>
  </r>
  <r>
    <d v="2015-07-02T00:00:00"/>
    <x v="6"/>
    <x v="4"/>
    <n v="280770"/>
    <n v="455000"/>
    <x v="0"/>
    <x v="0"/>
    <x v="0"/>
    <n v="3"/>
    <n v="992"/>
    <n v="1.340225"/>
    <s v="North"/>
    <n v="458.66935483870969"/>
    <n v="174230"/>
    <n v="0.62054350536025926"/>
    <s v="Above Estimate"/>
  </r>
  <r>
    <d v="2015-07-02T00:00:00"/>
    <x v="6"/>
    <x v="3"/>
    <n v="1744120"/>
    <n v="2727500"/>
    <x v="0"/>
    <x v="0"/>
    <x v="0"/>
    <n v="3"/>
    <n v="1071"/>
    <n v="1.340225"/>
    <s v="East"/>
    <n v="2546.6853408029879"/>
    <n v="983380"/>
    <n v="0.56382588354012342"/>
    <s v="Above Estimate"/>
  </r>
  <r>
    <d v="2015-07-02T00:00:00"/>
    <x v="6"/>
    <x v="1"/>
    <n v="152180"/>
    <n v="125349"/>
    <x v="0"/>
    <x v="0"/>
    <x v="0"/>
    <n v="2"/>
    <n v="981"/>
    <n v="1.340225"/>
    <s v="North"/>
    <n v="127.77675840978593"/>
    <n v="-26831"/>
    <n v="-0.1763109475620975"/>
    <s v="Below Estimate"/>
  </r>
  <r>
    <d v="2015-07-02T00:00:00"/>
    <x v="6"/>
    <x v="4"/>
    <n v="295120"/>
    <n v="410000"/>
    <x v="0"/>
    <x v="0"/>
    <x v="0"/>
    <n v="1"/>
    <n v="971"/>
    <n v="1.340225"/>
    <s v="North"/>
    <n v="422.2451081359423"/>
    <n v="114880"/>
    <n v="0.38926538357278395"/>
    <s v="Above Estimate"/>
  </r>
  <r>
    <d v="2015-07-02T00:00:00"/>
    <x v="6"/>
    <x v="4"/>
    <n v="505190"/>
    <n v="629000"/>
    <x v="0"/>
    <x v="0"/>
    <x v="0"/>
    <n v="2"/>
    <n v="981"/>
    <n v="1.340225"/>
    <s v="West"/>
    <n v="641.18246687054022"/>
    <n v="123810"/>
    <n v="0.24507610997842397"/>
    <s v="Above Estimate"/>
  </r>
  <r>
    <d v="2015-07-02T00:00:00"/>
    <x v="6"/>
    <x v="4"/>
    <n v="253680"/>
    <n v="290500"/>
    <x v="0"/>
    <x v="0"/>
    <x v="0"/>
    <n v="2"/>
    <n v="912"/>
    <n v="1.340225"/>
    <s v="North"/>
    <n v="318.53070175438597"/>
    <n v="36820"/>
    <n v="0.14514348785871964"/>
    <s v="Above Estimate"/>
  </r>
  <r>
    <d v="2015-07-03T00:00:00"/>
    <x v="6"/>
    <x v="1"/>
    <n v="166840"/>
    <n v="77900"/>
    <x v="1"/>
    <x v="1"/>
    <x v="1"/>
    <n v="3"/>
    <n v="1226"/>
    <n v="1.340225"/>
    <s v="West"/>
    <n v="63.539967373572594"/>
    <n v="-88940"/>
    <n v="-0.53308559098537522"/>
    <s v="Below Estimate"/>
  </r>
  <r>
    <d v="2015-07-03T00:00:00"/>
    <x v="6"/>
    <x v="5"/>
    <n v="170030"/>
    <n v="275000"/>
    <x v="0"/>
    <x v="0"/>
    <x v="0"/>
    <n v="3"/>
    <n v="1062"/>
    <n v="1.340225"/>
    <s v="North"/>
    <n v="258.94538606403012"/>
    <n v="104970"/>
    <n v="0.61736164206316535"/>
    <s v="Above Estimate"/>
  </r>
  <r>
    <d v="2015-07-08T00:00:00"/>
    <x v="6"/>
    <x v="5"/>
    <n v="211190"/>
    <n v="378107"/>
    <x v="0"/>
    <x v="0"/>
    <x v="0"/>
    <n v="3"/>
    <n v="956"/>
    <n v="1.340225"/>
    <s v="South"/>
    <n v="395.50941422594144"/>
    <n v="166917"/>
    <n v="0.79036412708935078"/>
    <s v="Above Estimate"/>
  </r>
  <r>
    <d v="2015-07-09T00:00:00"/>
    <x v="6"/>
    <x v="5"/>
    <n v="189000"/>
    <n v="355000"/>
    <x v="0"/>
    <x v="0"/>
    <x v="0"/>
    <n v="3"/>
    <n v="921"/>
    <n v="1.340225"/>
    <s v="East"/>
    <n v="385.45059717698155"/>
    <n v="166000"/>
    <n v="0.87830687830687826"/>
    <s v="Above Estimate"/>
  </r>
  <r>
    <d v="2015-07-10T00:00:00"/>
    <x v="6"/>
    <x v="3"/>
    <n v="2948960"/>
    <n v="5000000"/>
    <x v="0"/>
    <x v="0"/>
    <x v="0"/>
    <n v="3"/>
    <n v="1063"/>
    <n v="1.340225"/>
    <s v="East"/>
    <n v="4703.6688617121354"/>
    <n v="2051040"/>
    <n v="0.6955129944115892"/>
    <s v="Above Estimate"/>
  </r>
  <r>
    <d v="2015-07-12T00:00:00"/>
    <x v="6"/>
    <x v="3"/>
    <n v="780010"/>
    <n v="1715000"/>
    <x v="0"/>
    <x v="0"/>
    <x v="0"/>
    <n v="3"/>
    <n v="953"/>
    <n v="1.340225"/>
    <s v="South"/>
    <n v="1799.5802728226652"/>
    <n v="934990"/>
    <n v="1.1986897603876874"/>
    <s v="Above Estimate"/>
  </r>
  <r>
    <d v="2015-07-16T00:00:00"/>
    <x v="6"/>
    <x v="3"/>
    <n v="1246840"/>
    <n v="1525000"/>
    <x v="0"/>
    <x v="0"/>
    <x v="0"/>
    <n v="1"/>
    <n v="1039"/>
    <n v="1.340225"/>
    <s v="South"/>
    <n v="1467.7574590952838"/>
    <n v="278160"/>
    <n v="0.22309197651663404"/>
    <s v="Above Estimate"/>
  </r>
  <r>
    <d v="2015-07-17T00:00:00"/>
    <x v="6"/>
    <x v="5"/>
    <n v="173460"/>
    <n v="247500"/>
    <x v="0"/>
    <x v="0"/>
    <x v="0"/>
    <n v="2"/>
    <n v="1062"/>
    <n v="1.340225"/>
    <s v="West"/>
    <n v="233.05084745762713"/>
    <n v="74040"/>
    <n v="0.42684192320996195"/>
    <s v="Above Estimate"/>
  </r>
  <r>
    <d v="2015-07-17T00:00:00"/>
    <x v="6"/>
    <x v="3"/>
    <n v="2809170"/>
    <n v="3647000"/>
    <x v="0"/>
    <x v="0"/>
    <x v="0"/>
    <n v="1"/>
    <n v="1023"/>
    <n v="1.340225"/>
    <s v="West"/>
    <n v="3565.0048875855327"/>
    <n v="837830"/>
    <n v="0.29824823702374725"/>
    <s v="Above Estimate"/>
  </r>
  <r>
    <d v="2015-07-18T00:00:00"/>
    <x v="6"/>
    <x v="4"/>
    <n v="469560"/>
    <n v="1075000"/>
    <x v="0"/>
    <x v="0"/>
    <x v="0"/>
    <n v="1"/>
    <n v="994"/>
    <n v="1.340225"/>
    <s v="North"/>
    <n v="1081.4889336016097"/>
    <n v="605440"/>
    <n v="1.2893772893772895"/>
    <s v="Above Estimate"/>
  </r>
  <r>
    <d v="2015-07-19T00:00:00"/>
    <x v="6"/>
    <x v="3"/>
    <n v="1362410"/>
    <n v="1800000"/>
    <x v="0"/>
    <x v="0"/>
    <x v="0"/>
    <n v="3"/>
    <n v="996"/>
    <n v="1.340225"/>
    <s v="South"/>
    <n v="1807.2289156626507"/>
    <n v="437590"/>
    <n v="0.32118818857759412"/>
    <s v="Above Estimate"/>
  </r>
  <r>
    <d v="2015-07-23T00:00:00"/>
    <x v="6"/>
    <x v="5"/>
    <n v="303660"/>
    <n v="500000"/>
    <x v="0"/>
    <x v="0"/>
    <x v="0"/>
    <n v="2"/>
    <n v="1068"/>
    <n v="1.340225"/>
    <s v="South"/>
    <n v="468.16479400749063"/>
    <n v="196340"/>
    <n v="0.64657841006388728"/>
    <s v="Above Estimate"/>
  </r>
  <r>
    <d v="2015-07-23T00:00:00"/>
    <x v="6"/>
    <x v="3"/>
    <n v="350210"/>
    <n v="537000"/>
    <x v="0"/>
    <x v="0"/>
    <x v="0"/>
    <n v="1"/>
    <n v="1063"/>
    <n v="1.340225"/>
    <s v="North"/>
    <n v="505.17403574788335"/>
    <n v="186790"/>
    <n v="0.53336569486879304"/>
    <s v="Above Estimate"/>
  </r>
  <r>
    <d v="2015-07-29T00:00:00"/>
    <x v="6"/>
    <x v="2"/>
    <n v="499870"/>
    <n v="699000"/>
    <x v="0"/>
    <x v="0"/>
    <x v="0"/>
    <n v="1"/>
    <n v="933"/>
    <n v="1.340225"/>
    <s v="South"/>
    <n v="749.19614147909965"/>
    <n v="199130"/>
    <n v="0.39836357452937765"/>
    <s v="Above Estimate"/>
  </r>
  <r>
    <d v="2015-07-30T00:00:00"/>
    <x v="6"/>
    <x v="4"/>
    <n v="308630"/>
    <n v="410000"/>
    <x v="0"/>
    <x v="0"/>
    <x v="0"/>
    <n v="3"/>
    <n v="1041"/>
    <n v="1.340225"/>
    <s v="East"/>
    <n v="393.85206532180598"/>
    <n v="101370"/>
    <n v="0.32845154391990411"/>
    <s v="Above Estimate"/>
  </r>
  <r>
    <d v="2015-07-30T00:00:00"/>
    <x v="6"/>
    <x v="5"/>
    <n v="174090"/>
    <n v="295000"/>
    <x v="0"/>
    <x v="0"/>
    <x v="0"/>
    <n v="2"/>
    <n v="976"/>
    <n v="1.340225"/>
    <s v="East"/>
    <n v="302.25409836065575"/>
    <n v="120910"/>
    <n v="0.6945258199781722"/>
    <s v="Above Estimate"/>
  </r>
  <r>
    <d v="2015-07-30T00:00:00"/>
    <x v="6"/>
    <x v="4"/>
    <n v="224000"/>
    <n v="348000"/>
    <x v="0"/>
    <x v="0"/>
    <x v="0"/>
    <n v="3"/>
    <n v="1045"/>
    <n v="1.340225"/>
    <s v="East"/>
    <n v="333.01435406698562"/>
    <n v="124000"/>
    <n v="0.5535714285714286"/>
    <s v="Above Estimate"/>
  </r>
  <r>
    <d v="2015-07-31T00:00:00"/>
    <x v="6"/>
    <x v="3"/>
    <n v="1059660"/>
    <n v="1350000"/>
    <x v="0"/>
    <x v="0"/>
    <x v="0"/>
    <n v="3"/>
    <n v="951"/>
    <n v="1.340225"/>
    <s v="North"/>
    <n v="1419.558359621451"/>
    <n v="290340"/>
    <n v="0.27399354509937152"/>
    <s v="Above Estimate"/>
  </r>
  <r>
    <d v="2015-07-31T00:00:00"/>
    <x v="6"/>
    <x v="4"/>
    <n v="320950"/>
    <n v="495000"/>
    <x v="0"/>
    <x v="0"/>
    <x v="0"/>
    <n v="3"/>
    <n v="1027"/>
    <n v="1.340225"/>
    <s v="North"/>
    <n v="481.98636806231741"/>
    <n v="174050"/>
    <n v="0.54229630783611149"/>
    <s v="Above Estimate"/>
  </r>
  <r>
    <d v="2015-08-01T00:00:00"/>
    <x v="6"/>
    <x v="4"/>
    <n v="204610"/>
    <n v="340000"/>
    <x v="0"/>
    <x v="0"/>
    <x v="0"/>
    <n v="1"/>
    <n v="955"/>
    <n v="1.340225"/>
    <s v="North"/>
    <n v="356.02094240837698"/>
    <n v="135390"/>
    <n v="0.66169786422950982"/>
    <s v="Above Estimate"/>
  </r>
  <r>
    <d v="2015-08-01T00:00:00"/>
    <x v="6"/>
    <x v="4"/>
    <n v="1586970"/>
    <n v="1600000"/>
    <x v="0"/>
    <x v="0"/>
    <x v="0"/>
    <n v="1"/>
    <n v="911"/>
    <n v="1.340225"/>
    <s v="South"/>
    <n v="1756.311745334797"/>
    <n v="13030"/>
    <n v="8.2106151975147607E-3"/>
    <s v="Above Estimate"/>
  </r>
  <r>
    <d v="2015-08-01T00:00:00"/>
    <x v="6"/>
    <x v="1"/>
    <n v="127250"/>
    <n v="43100"/>
    <x v="0"/>
    <x v="0"/>
    <x v="0"/>
    <n v="1"/>
    <n v="1031"/>
    <n v="1.340225"/>
    <s v="North"/>
    <n v="41.804073714839959"/>
    <n v="-84150"/>
    <n v="-0.66129666011787824"/>
    <s v="Below Estimate"/>
  </r>
  <r>
    <d v="2015-08-02T00:00:00"/>
    <x v="6"/>
    <x v="3"/>
    <n v="965230"/>
    <n v="930000"/>
    <x v="0"/>
    <x v="0"/>
    <x v="0"/>
    <n v="2"/>
    <n v="936"/>
    <n v="1.340225"/>
    <s v="South"/>
    <n v="993.58974358974353"/>
    <n v="-35230"/>
    <n v="-3.6499072759860342E-2"/>
    <s v="Below Estimate"/>
  </r>
  <r>
    <d v="2015-08-05T00:00:00"/>
    <x v="6"/>
    <x v="1"/>
    <n v="2015670"/>
    <n v="299900"/>
    <x v="0"/>
    <x v="0"/>
    <x v="0"/>
    <n v="1"/>
    <n v="1039"/>
    <n v="1.340225"/>
    <s v="West"/>
    <n v="288.64292589027912"/>
    <n v="-1715770"/>
    <n v="-0.85121572479622165"/>
    <s v="Below Estimate"/>
  </r>
  <r>
    <d v="2015-08-05T00:00:00"/>
    <x v="6"/>
    <x v="4"/>
    <n v="268520"/>
    <n v="260000"/>
    <x v="0"/>
    <x v="0"/>
    <x v="0"/>
    <n v="1"/>
    <n v="903"/>
    <n v="1.340225"/>
    <s v="East"/>
    <n v="287.92912513842748"/>
    <n v="-8520"/>
    <n v="-3.1729480113213165E-2"/>
    <s v="Below Estimate"/>
  </r>
  <r>
    <d v="2015-08-05T00:00:00"/>
    <x v="6"/>
    <x v="4"/>
    <n v="292040"/>
    <n v="450000"/>
    <x v="0"/>
    <x v="0"/>
    <x v="0"/>
    <n v="1"/>
    <n v="981"/>
    <n v="1.340225"/>
    <s v="South"/>
    <n v="458.71559633027522"/>
    <n v="157960"/>
    <n v="0.54088481029995894"/>
    <s v="Above Estimate"/>
  </r>
  <r>
    <d v="2015-08-06T00:00:00"/>
    <x v="6"/>
    <x v="3"/>
    <n v="1050280"/>
    <n v="1780000"/>
    <x v="0"/>
    <x v="0"/>
    <x v="0"/>
    <n v="3"/>
    <n v="1075"/>
    <n v="1.340225"/>
    <s v="East"/>
    <n v="1655.8139534883721"/>
    <n v="729720"/>
    <n v="0.69478615226415807"/>
    <s v="Above Estimate"/>
  </r>
  <r>
    <d v="2015-08-08T00:00:00"/>
    <x v="6"/>
    <x v="4"/>
    <n v="693000"/>
    <n v="700000"/>
    <x v="0"/>
    <x v="0"/>
    <x v="0"/>
    <n v="3"/>
    <n v="1004"/>
    <n v="1.340225"/>
    <s v="North"/>
    <n v="697.21115537848607"/>
    <n v="7000"/>
    <n v="1.0101010101010102E-2"/>
    <s v="Above Estimate"/>
  </r>
  <r>
    <d v="2015-08-12T00:00:00"/>
    <x v="6"/>
    <x v="5"/>
    <n v="280350"/>
    <n v="481000"/>
    <x v="0"/>
    <x v="0"/>
    <x v="0"/>
    <n v="1"/>
    <n v="942"/>
    <n v="1.340225"/>
    <s v="South"/>
    <n v="510.61571125265391"/>
    <n v="200650"/>
    <n v="0.71571250222935612"/>
    <s v="Above Estimate"/>
  </r>
  <r>
    <d v="2015-08-12T00:00:00"/>
    <x v="6"/>
    <x v="1"/>
    <n v="239760"/>
    <n v="270000"/>
    <x v="1"/>
    <x v="1"/>
    <x v="1"/>
    <n v="2"/>
    <n v="1258"/>
    <n v="1.340225"/>
    <s v="East"/>
    <n v="214.62639109697932"/>
    <n v="30240"/>
    <n v="0.12612612612612611"/>
    <s v="Above Estimate"/>
  </r>
  <r>
    <d v="2015-08-12T00:00:00"/>
    <x v="6"/>
    <x v="5"/>
    <n v="229110"/>
    <n v="392500"/>
    <x v="0"/>
    <x v="0"/>
    <x v="0"/>
    <n v="1"/>
    <n v="928"/>
    <n v="1.340225"/>
    <s v="West"/>
    <n v="422.95258620689657"/>
    <n v="163390"/>
    <n v="0.71315088821963246"/>
    <s v="Above Estimate"/>
  </r>
  <r>
    <d v="2015-08-13T00:00:00"/>
    <x v="6"/>
    <x v="1"/>
    <n v="207620"/>
    <n v="190000"/>
    <x v="0"/>
    <x v="0"/>
    <x v="0"/>
    <n v="2"/>
    <n v="905"/>
    <n v="1.340225"/>
    <s v="West"/>
    <n v="209.94475138121547"/>
    <n v="-17620"/>
    <n v="-8.4866583180811098E-2"/>
    <s v="Below Estimate"/>
  </r>
  <r>
    <d v="2015-08-13T00:00:00"/>
    <x v="6"/>
    <x v="4"/>
    <n v="221410"/>
    <n v="425000"/>
    <x v="0"/>
    <x v="0"/>
    <x v="0"/>
    <n v="2"/>
    <n v="1090"/>
    <n v="1.340225"/>
    <s v="West"/>
    <n v="389.90825688073397"/>
    <n v="203590"/>
    <n v="0.91951583035996565"/>
    <s v="Above Estimate"/>
  </r>
  <r>
    <d v="2015-08-15T00:00:00"/>
    <x v="6"/>
    <x v="3"/>
    <n v="1005480"/>
    <n v="1045000"/>
    <x v="0"/>
    <x v="0"/>
    <x v="0"/>
    <n v="1"/>
    <n v="928"/>
    <n v="1.340225"/>
    <s v="East"/>
    <n v="1126.0775862068965"/>
    <n v="39520"/>
    <n v="3.9304610733182165E-2"/>
    <s v="Above Estimate"/>
  </r>
  <r>
    <d v="2015-08-15T00:00:00"/>
    <x v="6"/>
    <x v="5"/>
    <n v="263830"/>
    <n v="460500"/>
    <x v="0"/>
    <x v="0"/>
    <x v="0"/>
    <n v="3"/>
    <n v="933"/>
    <n v="1.340225"/>
    <s v="North"/>
    <n v="493.56913183279744"/>
    <n v="196670"/>
    <n v="0.74544214077246707"/>
    <s v="Above Estimate"/>
  </r>
  <r>
    <d v="2015-08-15T00:00:00"/>
    <x v="6"/>
    <x v="2"/>
    <n v="217070"/>
    <n v="274000"/>
    <x v="0"/>
    <x v="0"/>
    <x v="0"/>
    <n v="1"/>
    <n v="1034"/>
    <n v="1.340225"/>
    <s v="North"/>
    <n v="264.99032882011608"/>
    <n v="56930"/>
    <n v="0.26226562859906943"/>
    <s v="Above Estimate"/>
  </r>
  <r>
    <d v="2015-08-16T00:00:00"/>
    <x v="6"/>
    <x v="4"/>
    <n v="1409940"/>
    <n v="1800000"/>
    <x v="0"/>
    <x v="0"/>
    <x v="0"/>
    <n v="1"/>
    <n v="1099"/>
    <n v="1.340225"/>
    <s v="North"/>
    <n v="1637.8525932666059"/>
    <n v="390060"/>
    <n v="0.27665007021575388"/>
    <s v="Above Estimate"/>
  </r>
  <r>
    <d v="2015-08-16T00:00:00"/>
    <x v="6"/>
    <x v="4"/>
    <n v="437850"/>
    <n v="720000"/>
    <x v="0"/>
    <x v="0"/>
    <x v="0"/>
    <n v="2"/>
    <n v="924"/>
    <n v="1.340225"/>
    <s v="South"/>
    <n v="779.22077922077926"/>
    <n v="282150"/>
    <n v="0.644398766700925"/>
    <s v="Above Estimate"/>
  </r>
  <r>
    <d v="2015-08-16T00:00:00"/>
    <x v="6"/>
    <x v="3"/>
    <n v="505400"/>
    <n v="955000"/>
    <x v="0"/>
    <x v="0"/>
    <x v="0"/>
    <n v="1"/>
    <n v="1056"/>
    <n v="1.340225"/>
    <s v="West"/>
    <n v="904.35606060606062"/>
    <n v="449600"/>
    <n v="0.88959240205777601"/>
    <s v="Above Estimate"/>
  </r>
  <r>
    <d v="2015-08-19T00:00:00"/>
    <x v="6"/>
    <x v="5"/>
    <n v="398230"/>
    <n v="730000"/>
    <x v="0"/>
    <x v="0"/>
    <x v="0"/>
    <n v="1"/>
    <n v="1090"/>
    <n v="1.340225"/>
    <s v="South"/>
    <n v="669.72477064220186"/>
    <n v="331770"/>
    <n v="0.83311151846922638"/>
    <s v="Above Estimate"/>
  </r>
  <r>
    <d v="2015-08-19T00:00:00"/>
    <x v="6"/>
    <x v="4"/>
    <n v="261240"/>
    <n v="420000"/>
    <x v="0"/>
    <x v="0"/>
    <x v="0"/>
    <n v="2"/>
    <n v="971"/>
    <n v="1.340225"/>
    <s v="East"/>
    <n v="432.54376930998973"/>
    <n v="158760"/>
    <n v="0.60771704180064312"/>
    <s v="Above Estimate"/>
  </r>
  <r>
    <d v="2015-08-20T00:00:00"/>
    <x v="6"/>
    <x v="1"/>
    <n v="161770"/>
    <n v="111000"/>
    <x v="0"/>
    <x v="0"/>
    <x v="0"/>
    <n v="1"/>
    <n v="987"/>
    <n v="1.340225"/>
    <s v="South"/>
    <n v="112.46200607902736"/>
    <n v="-50770"/>
    <n v="-0.31384063794275824"/>
    <s v="Below Estimate"/>
  </r>
  <r>
    <d v="2015-08-21T00:00:00"/>
    <x v="6"/>
    <x v="1"/>
    <n v="216530"/>
    <n v="150000"/>
    <x v="3"/>
    <x v="3"/>
    <x v="3"/>
    <n v="8"/>
    <n v="2531"/>
    <n v="1.340225"/>
    <s v="North"/>
    <n v="59.265112603713945"/>
    <n v="-66530"/>
    <n v="-0.30725534567958251"/>
    <s v="Below Estimate"/>
  </r>
  <r>
    <d v="2015-08-21T00:00:00"/>
    <x v="6"/>
    <x v="5"/>
    <n v="186340"/>
    <n v="331000"/>
    <x v="0"/>
    <x v="0"/>
    <x v="0"/>
    <n v="1"/>
    <n v="904"/>
    <n v="1.340225"/>
    <s v="West"/>
    <n v="366.15044247787608"/>
    <n v="144660"/>
    <n v="0.77632285070301599"/>
    <s v="Above Estimate"/>
  </r>
  <r>
    <d v="2015-08-21T00:00:00"/>
    <x v="6"/>
    <x v="5"/>
    <n v="245980"/>
    <n v="422500"/>
    <x v="0"/>
    <x v="0"/>
    <x v="0"/>
    <n v="1"/>
    <n v="1042"/>
    <n v="1.340225"/>
    <s v="East"/>
    <n v="405.47024952015357"/>
    <n v="176520"/>
    <n v="0.71761931864379214"/>
    <s v="Above Estimate"/>
  </r>
  <r>
    <d v="2015-08-21T00:00:00"/>
    <x v="6"/>
    <x v="5"/>
    <n v="223580"/>
    <n v="438500"/>
    <x v="0"/>
    <x v="0"/>
    <x v="0"/>
    <n v="2"/>
    <n v="1060"/>
    <n v="1.340225"/>
    <s v="West"/>
    <n v="413.67924528301887"/>
    <n v="214920"/>
    <n v="0.96126666070310407"/>
    <s v="Above Estimate"/>
  </r>
  <r>
    <d v="2015-08-22T00:00:00"/>
    <x v="6"/>
    <x v="2"/>
    <n v="720440"/>
    <n v="1115000"/>
    <x v="0"/>
    <x v="0"/>
    <x v="0"/>
    <n v="1"/>
    <n v="928"/>
    <n v="1.340225"/>
    <s v="South"/>
    <n v="1201.5086206896551"/>
    <n v="394560"/>
    <n v="0.54766531564044196"/>
    <s v="Above Estimate"/>
  </r>
  <r>
    <d v="2015-08-22T00:00:00"/>
    <x v="6"/>
    <x v="2"/>
    <n v="582610"/>
    <n v="780000"/>
    <x v="0"/>
    <x v="0"/>
    <x v="0"/>
    <n v="1"/>
    <n v="1023"/>
    <n v="1.340225"/>
    <s v="South"/>
    <n v="762.46334310850443"/>
    <n v="197390"/>
    <n v="0.33880297282916533"/>
    <s v="Above Estimate"/>
  </r>
  <r>
    <d v="2015-08-23T00:00:00"/>
    <x v="6"/>
    <x v="2"/>
    <n v="466550"/>
    <n v="700000"/>
    <x v="0"/>
    <x v="0"/>
    <x v="0"/>
    <n v="1"/>
    <n v="981"/>
    <n v="1.340225"/>
    <s v="West"/>
    <n v="713.5575942915392"/>
    <n v="233450"/>
    <n v="0.50037509377344336"/>
    <s v="Above Estimate"/>
  </r>
  <r>
    <d v="2015-08-26T00:00:00"/>
    <x v="6"/>
    <x v="4"/>
    <n v="341250"/>
    <n v="785000"/>
    <x v="0"/>
    <x v="0"/>
    <x v="0"/>
    <n v="3"/>
    <n v="1002"/>
    <n v="1.340225"/>
    <s v="North"/>
    <n v="783.43313373253488"/>
    <n v="443750"/>
    <n v="1.3003663003663004"/>
    <s v="Above Estimate"/>
  </r>
  <r>
    <d v="2015-08-26T00:00:00"/>
    <x v="6"/>
    <x v="3"/>
    <n v="3564050"/>
    <n v="5050000"/>
    <x v="0"/>
    <x v="0"/>
    <x v="0"/>
    <n v="3"/>
    <n v="976"/>
    <n v="1.340225"/>
    <s v="West"/>
    <n v="5174.1803278688521"/>
    <n v="1485950"/>
    <n v="0.41692737195044965"/>
    <s v="Above Estimate"/>
  </r>
  <r>
    <d v="2015-08-26T00:00:00"/>
    <x v="6"/>
    <x v="5"/>
    <n v="170940"/>
    <n v="253000"/>
    <x v="0"/>
    <x v="0"/>
    <x v="0"/>
    <n v="1"/>
    <n v="1073"/>
    <n v="1.340225"/>
    <s v="West"/>
    <n v="235.78751164958061"/>
    <n v="82060"/>
    <n v="0.48005148005148007"/>
    <s v="Above Estimate"/>
  </r>
  <r>
    <d v="2015-08-26T00:00:00"/>
    <x v="6"/>
    <x v="1"/>
    <n v="109960"/>
    <n v="138000"/>
    <x v="0"/>
    <x v="0"/>
    <x v="0"/>
    <n v="1"/>
    <n v="1076"/>
    <n v="1.340225"/>
    <s v="South"/>
    <n v="128.25278810408921"/>
    <n v="28040"/>
    <n v="0.25500181884321571"/>
    <s v="Above Estimate"/>
  </r>
  <r>
    <d v="2015-08-26T00:00:00"/>
    <x v="6"/>
    <x v="2"/>
    <n v="276570"/>
    <n v="305000"/>
    <x v="0"/>
    <x v="0"/>
    <x v="0"/>
    <n v="2"/>
    <n v="923"/>
    <n v="1.340225"/>
    <s v="South"/>
    <n v="330.4442036836403"/>
    <n v="28430"/>
    <n v="0.10279495245326681"/>
    <s v="Above Estimate"/>
  </r>
  <r>
    <d v="2015-08-28T00:00:00"/>
    <x v="6"/>
    <x v="5"/>
    <n v="256480"/>
    <n v="490000"/>
    <x v="0"/>
    <x v="0"/>
    <x v="0"/>
    <n v="2"/>
    <n v="1029"/>
    <n v="1.340225"/>
    <s v="West"/>
    <n v="476.1904761904762"/>
    <n v="233520"/>
    <n v="0.91048034934497812"/>
    <s v="Above Estimate"/>
  </r>
  <r>
    <d v="2015-08-28T00:00:00"/>
    <x v="6"/>
    <x v="2"/>
    <n v="271110"/>
    <n v="310000"/>
    <x v="0"/>
    <x v="0"/>
    <x v="0"/>
    <n v="1"/>
    <n v="1037"/>
    <n v="1.340225"/>
    <s v="West"/>
    <n v="298.93924783027967"/>
    <n v="38890"/>
    <n v="0.14344730921028365"/>
    <s v="Above Estimate"/>
  </r>
  <r>
    <d v="2015-08-29T00:00:00"/>
    <x v="6"/>
    <x v="4"/>
    <n v="937580"/>
    <n v="1175000"/>
    <x v="0"/>
    <x v="0"/>
    <x v="0"/>
    <n v="3"/>
    <n v="1059"/>
    <n v="1.340225"/>
    <s v="West"/>
    <n v="1109.537299338999"/>
    <n v="237420"/>
    <n v="0.25322639134793828"/>
    <s v="Above Estimate"/>
  </r>
  <r>
    <d v="2015-08-29T00:00:00"/>
    <x v="6"/>
    <x v="1"/>
    <n v="163730"/>
    <n v="175000"/>
    <x v="0"/>
    <x v="0"/>
    <x v="0"/>
    <n v="2"/>
    <n v="1006"/>
    <n v="1.340225"/>
    <s v="South"/>
    <n v="173.95626242544731"/>
    <n v="11270"/>
    <n v="6.8832834544677216E-2"/>
    <s v="Above Estimate"/>
  </r>
  <r>
    <d v="2015-08-29T00:00:00"/>
    <x v="6"/>
    <x v="4"/>
    <n v="93800"/>
    <n v="949000"/>
    <x v="0"/>
    <x v="0"/>
    <x v="0"/>
    <n v="1"/>
    <n v="1033"/>
    <n v="1.340225"/>
    <s v="North"/>
    <n v="918.68344627299132"/>
    <n v="855200"/>
    <n v="9.1172707889125792"/>
    <s v="Above Estimate"/>
  </r>
  <r>
    <d v="2015-08-29T00:00:00"/>
    <x v="6"/>
    <x v="5"/>
    <n v="186760"/>
    <n v="260000"/>
    <x v="0"/>
    <x v="0"/>
    <x v="0"/>
    <n v="1"/>
    <n v="1053"/>
    <n v="1.340225"/>
    <s v="East"/>
    <n v="246.91358024691357"/>
    <n v="73240"/>
    <n v="0.39216106232597986"/>
    <s v="Above Estimate"/>
  </r>
  <r>
    <d v="2015-08-30T00:00:00"/>
    <x v="6"/>
    <x v="2"/>
    <n v="253610"/>
    <n v="382500"/>
    <x v="0"/>
    <x v="0"/>
    <x v="0"/>
    <n v="3"/>
    <n v="976"/>
    <n v="1.340225"/>
    <s v="West"/>
    <n v="391.90573770491801"/>
    <n v="128890"/>
    <n v="0.50822128464965888"/>
    <s v="Above Estimate"/>
  </r>
  <r>
    <d v="2015-09-03T00:00:00"/>
    <x v="6"/>
    <x v="1"/>
    <n v="145690"/>
    <n v="130000"/>
    <x v="1"/>
    <x v="1"/>
    <x v="1"/>
    <n v="4"/>
    <n v="1437"/>
    <n v="1.340225"/>
    <s v="North"/>
    <n v="90.466249130132226"/>
    <n v="-15690"/>
    <n v="-0.10769441965817832"/>
    <s v="Below Estimate"/>
  </r>
  <r>
    <d v="2015-09-03T00:00:00"/>
    <x v="6"/>
    <x v="4"/>
    <n v="332220"/>
    <n v="525000"/>
    <x v="0"/>
    <x v="0"/>
    <x v="0"/>
    <n v="3"/>
    <n v="1092"/>
    <n v="1.340225"/>
    <s v="East"/>
    <n v="480.76923076923077"/>
    <n v="192780"/>
    <n v="0.5802781289506953"/>
    <s v="Above Estimate"/>
  </r>
  <r>
    <d v="2015-09-04T00:00:00"/>
    <x v="6"/>
    <x v="1"/>
    <n v="163830"/>
    <n v="130000"/>
    <x v="1"/>
    <x v="1"/>
    <x v="1"/>
    <n v="3"/>
    <n v="1329"/>
    <n v="1.340225"/>
    <s v="East"/>
    <n v="97.817908201655385"/>
    <n v="-33830"/>
    <n v="-0.2064945370200818"/>
    <s v="Below Estimate"/>
  </r>
  <r>
    <d v="2015-09-10T00:00:00"/>
    <x v="6"/>
    <x v="2"/>
    <n v="661920"/>
    <n v="721000"/>
    <x v="0"/>
    <x v="0"/>
    <x v="0"/>
    <n v="1"/>
    <n v="1014"/>
    <n v="1.340225"/>
    <s v="West"/>
    <n v="711.04536489151872"/>
    <n v="59080"/>
    <n v="8.9255499153976306E-2"/>
    <s v="Above Estimate"/>
  </r>
  <r>
    <d v="2015-09-11T00:00:00"/>
    <x v="6"/>
    <x v="5"/>
    <n v="319480"/>
    <n v="445000"/>
    <x v="0"/>
    <x v="0"/>
    <x v="0"/>
    <n v="1"/>
    <n v="914"/>
    <n v="1.340225"/>
    <s v="West"/>
    <n v="486.87089715536104"/>
    <n v="125520"/>
    <n v="0.3928884437210467"/>
    <s v="Above Estimate"/>
  </r>
  <r>
    <d v="2015-09-11T00:00:00"/>
    <x v="6"/>
    <x v="1"/>
    <n v="144970"/>
    <n v="125000"/>
    <x v="0"/>
    <x v="0"/>
    <x v="0"/>
    <n v="2"/>
    <n v="1053"/>
    <n v="1.340225"/>
    <s v="East"/>
    <n v="118.70845204178538"/>
    <n v="-19970"/>
    <n v="-0.13775263847692626"/>
    <s v="Below Estimate"/>
  </r>
  <r>
    <d v="2015-09-12T00:00:00"/>
    <x v="6"/>
    <x v="1"/>
    <n v="173590"/>
    <n v="140000"/>
    <x v="0"/>
    <x v="0"/>
    <x v="0"/>
    <n v="1"/>
    <n v="923"/>
    <n v="1.340225"/>
    <s v="South"/>
    <n v="151.67930660888408"/>
    <n v="-33590"/>
    <n v="-0.19350192983466791"/>
    <s v="Below Estimate"/>
  </r>
  <r>
    <d v="2015-09-12T00:00:00"/>
    <x v="6"/>
    <x v="5"/>
    <n v="684390"/>
    <n v="850000"/>
    <x v="0"/>
    <x v="0"/>
    <x v="0"/>
    <n v="2"/>
    <n v="957"/>
    <n v="1.340225"/>
    <s v="West"/>
    <n v="888.19226750261237"/>
    <n v="165610"/>
    <n v="0.24198191089875656"/>
    <s v="Above Estimate"/>
  </r>
  <r>
    <d v="2015-09-12T00:00:00"/>
    <x v="6"/>
    <x v="2"/>
    <n v="329280"/>
    <n v="343000"/>
    <x v="0"/>
    <x v="0"/>
    <x v="0"/>
    <n v="1"/>
    <n v="1054"/>
    <n v="1.340225"/>
    <s v="West"/>
    <n v="325.42694497153701"/>
    <n v="13720"/>
    <n v="4.1666666666666664E-2"/>
    <s v="Above Estimate"/>
  </r>
  <r>
    <d v="2015-09-12T00:00:00"/>
    <x v="6"/>
    <x v="5"/>
    <n v="150500"/>
    <n v="293500"/>
    <x v="0"/>
    <x v="0"/>
    <x v="0"/>
    <n v="2"/>
    <n v="1080"/>
    <n v="1.340225"/>
    <s v="North"/>
    <n v="271.75925925925924"/>
    <n v="143000"/>
    <n v="0.95016611295681064"/>
    <s v="Above Estimate"/>
  </r>
  <r>
    <d v="2015-09-16T00:00:00"/>
    <x v="6"/>
    <x v="5"/>
    <n v="183190"/>
    <n v="290000"/>
    <x v="0"/>
    <x v="0"/>
    <x v="0"/>
    <n v="2"/>
    <n v="912"/>
    <n v="1.340225"/>
    <s v="West"/>
    <n v="317.98245614035091"/>
    <n v="106810"/>
    <n v="0.5830558436595884"/>
    <s v="Above Estimate"/>
  </r>
  <r>
    <d v="2015-09-16T00:00:00"/>
    <x v="6"/>
    <x v="2"/>
    <n v="623280"/>
    <n v="720000"/>
    <x v="0"/>
    <x v="0"/>
    <x v="0"/>
    <n v="1"/>
    <n v="928"/>
    <n v="1.340225"/>
    <s v="North"/>
    <n v="775.86206896551721"/>
    <n v="96720"/>
    <n v="0.15517905275317675"/>
    <s v="Above Estimate"/>
  </r>
  <r>
    <d v="2015-09-17T00:00:00"/>
    <x v="6"/>
    <x v="4"/>
    <n v="227290"/>
    <n v="427500"/>
    <x v="0"/>
    <x v="0"/>
    <x v="0"/>
    <n v="2"/>
    <n v="950"/>
    <n v="1.340225"/>
    <s v="South"/>
    <n v="450"/>
    <n v="200210"/>
    <n v="0.88085705486383037"/>
    <s v="Above Estimate"/>
  </r>
  <r>
    <d v="2015-09-19T00:00:00"/>
    <x v="6"/>
    <x v="5"/>
    <n v="144130"/>
    <n v="227585"/>
    <x v="0"/>
    <x v="0"/>
    <x v="0"/>
    <n v="2"/>
    <n v="1078"/>
    <n v="1.340225"/>
    <s v="East"/>
    <n v="211.11781076066791"/>
    <n v="83455"/>
    <n v="0.57902587941441752"/>
    <s v="Above Estimate"/>
  </r>
  <r>
    <d v="2015-09-24T00:00:00"/>
    <x v="6"/>
    <x v="1"/>
    <n v="173980"/>
    <n v="200000"/>
    <x v="0"/>
    <x v="0"/>
    <x v="0"/>
    <n v="3"/>
    <n v="1082"/>
    <n v="1.340225"/>
    <s v="South"/>
    <n v="184.84288354898337"/>
    <n v="26020"/>
    <n v="0.14955742039314865"/>
    <s v="Above Estimate"/>
  </r>
  <r>
    <d v="2015-09-24T00:00:00"/>
    <x v="6"/>
    <x v="5"/>
    <n v="342090"/>
    <n v="400000"/>
    <x v="0"/>
    <x v="0"/>
    <x v="0"/>
    <n v="2"/>
    <n v="922"/>
    <n v="1.340225"/>
    <s v="South"/>
    <n v="433.83947939262475"/>
    <n v="57910"/>
    <n v="0.16928293723873836"/>
    <s v="Above Estimate"/>
  </r>
  <r>
    <d v="2015-09-24T00:00:00"/>
    <x v="6"/>
    <x v="3"/>
    <n v="275310"/>
    <n v="550000"/>
    <x v="1"/>
    <x v="1"/>
    <x v="1"/>
    <n v="4"/>
    <n v="1453"/>
    <n v="1.340225"/>
    <s v="North"/>
    <n v="378.52718513420507"/>
    <n v="274690"/>
    <n v="0.99774799317133411"/>
    <s v="Above Estimate"/>
  </r>
  <r>
    <d v="2015-09-24T00:00:00"/>
    <x v="6"/>
    <x v="2"/>
    <n v="295750"/>
    <n v="344000"/>
    <x v="0"/>
    <x v="0"/>
    <x v="0"/>
    <n v="3"/>
    <n v="913"/>
    <n v="1.340225"/>
    <s v="West"/>
    <n v="376.77984665936475"/>
    <n v="48250"/>
    <n v="0.16314454775993237"/>
    <s v="Above Estimate"/>
  </r>
  <r>
    <d v="2015-09-30T00:00:00"/>
    <x v="6"/>
    <x v="1"/>
    <n v="222550"/>
    <n v="90000"/>
    <x v="2"/>
    <x v="2"/>
    <x v="2"/>
    <n v="4"/>
    <n v="1837"/>
    <n v="1.340225"/>
    <s v="South"/>
    <n v="48.992923244420247"/>
    <n v="-132550"/>
    <n v="-0.59559649516962476"/>
    <s v="Below Estimate"/>
  </r>
  <r>
    <d v="2015-10-01T00:00:00"/>
    <x v="6"/>
    <x v="4"/>
    <n v="336840"/>
    <n v="420000"/>
    <x v="0"/>
    <x v="0"/>
    <x v="0"/>
    <n v="2"/>
    <n v="931"/>
    <n v="1.340225"/>
    <s v="East"/>
    <n v="451.1278195488722"/>
    <n v="83160"/>
    <n v="0.24688279301745636"/>
    <s v="Above Estimate"/>
  </r>
  <r>
    <d v="2015-10-01T00:00:00"/>
    <x v="6"/>
    <x v="3"/>
    <n v="325640"/>
    <n v="480000"/>
    <x v="0"/>
    <x v="0"/>
    <x v="0"/>
    <n v="2"/>
    <n v="939"/>
    <n v="1.340225"/>
    <s v="North"/>
    <n v="511.1821086261981"/>
    <n v="154360"/>
    <n v="0.47402039061540352"/>
    <s v="Above Estimate"/>
  </r>
  <r>
    <d v="2015-10-01T00:00:00"/>
    <x v="6"/>
    <x v="0"/>
    <n v="62840"/>
    <n v="91000"/>
    <x v="0"/>
    <x v="0"/>
    <x v="0"/>
    <n v="3"/>
    <n v="1004"/>
    <n v="1.340225"/>
    <s v="North"/>
    <n v="90.637450199203187"/>
    <n v="28160"/>
    <n v="0.44812221514958628"/>
    <s v="Above Estimate"/>
  </r>
  <r>
    <d v="2015-10-02T00:00:00"/>
    <x v="6"/>
    <x v="1"/>
    <n v="181130"/>
    <n v="96500"/>
    <x v="1"/>
    <x v="1"/>
    <x v="1"/>
    <n v="3"/>
    <n v="1285"/>
    <n v="1.340225"/>
    <s v="West"/>
    <n v="75.097276264591443"/>
    <n v="-84630"/>
    <n v="-0.46723347871694365"/>
    <s v="Below Estimate"/>
  </r>
  <r>
    <d v="2015-10-03T00:00:00"/>
    <x v="6"/>
    <x v="3"/>
    <n v="814590"/>
    <n v="800000"/>
    <x v="0"/>
    <x v="0"/>
    <x v="0"/>
    <n v="3"/>
    <n v="940"/>
    <n v="1.340225"/>
    <s v="South"/>
    <n v="851.063829787234"/>
    <n v="-14590"/>
    <n v="-1.7910850857486588E-2"/>
    <s v="Below Estimate"/>
  </r>
  <r>
    <d v="2015-10-03T00:00:00"/>
    <x v="6"/>
    <x v="1"/>
    <n v="93280"/>
    <n v="45000"/>
    <x v="0"/>
    <x v="0"/>
    <x v="0"/>
    <n v="3"/>
    <n v="1090"/>
    <n v="1.340225"/>
    <s v="West"/>
    <n v="41.284403669724767"/>
    <n v="-48280"/>
    <n v="-0.51758147512864494"/>
    <s v="Below Estimate"/>
  </r>
  <r>
    <d v="2015-10-03T00:00:00"/>
    <x v="6"/>
    <x v="1"/>
    <n v="108440"/>
    <n v="38344"/>
    <x v="0"/>
    <x v="0"/>
    <x v="0"/>
    <n v="3"/>
    <n v="950"/>
    <n v="1.340225"/>
    <s v="South"/>
    <n v="40.362105263157893"/>
    <n v="-70096"/>
    <n v="-0.64640354112873477"/>
    <s v="Below Estimate"/>
  </r>
  <r>
    <d v="2015-10-07T00:00:00"/>
    <x v="6"/>
    <x v="1"/>
    <n v="122210"/>
    <n v="100000"/>
    <x v="0"/>
    <x v="0"/>
    <x v="0"/>
    <n v="2"/>
    <n v="1088"/>
    <n v="1.340225"/>
    <s v="South"/>
    <n v="91.911764705882348"/>
    <n v="-22210"/>
    <n v="-0.18173635545372718"/>
    <s v="Below Estimate"/>
  </r>
  <r>
    <d v="2015-10-07T00:00:00"/>
    <x v="6"/>
    <x v="1"/>
    <n v="263520"/>
    <n v="90000"/>
    <x v="1"/>
    <x v="1"/>
    <x v="1"/>
    <n v="2"/>
    <n v="1428"/>
    <n v="1.340225"/>
    <s v="North"/>
    <n v="63.025210084033617"/>
    <n v="-173520"/>
    <n v="-0.65846994535519121"/>
    <s v="Below Estimate"/>
  </r>
  <r>
    <d v="2015-10-09T00:00:00"/>
    <x v="6"/>
    <x v="6"/>
    <n v="247740"/>
    <n v="397000"/>
    <x v="0"/>
    <x v="0"/>
    <x v="0"/>
    <n v="1"/>
    <n v="1100"/>
    <n v="1.340225"/>
    <s v="North"/>
    <n v="360.90909090909093"/>
    <n v="149260"/>
    <n v="0.60248647775894082"/>
    <s v="Above Estimate"/>
  </r>
  <r>
    <d v="2015-10-10T00:00:00"/>
    <x v="6"/>
    <x v="1"/>
    <n v="155090"/>
    <n v="120000"/>
    <x v="0"/>
    <x v="0"/>
    <x v="0"/>
    <n v="1"/>
    <n v="989"/>
    <n v="1.340225"/>
    <s v="East"/>
    <n v="121.33468149646107"/>
    <n v="-35090"/>
    <n v="-0.22625572248371914"/>
    <s v="Below Estimate"/>
  </r>
  <r>
    <d v="2015-10-11T00:00:00"/>
    <x v="6"/>
    <x v="4"/>
    <n v="322560"/>
    <n v="825000"/>
    <x v="0"/>
    <x v="0"/>
    <x v="0"/>
    <n v="1"/>
    <n v="979"/>
    <n v="1.340225"/>
    <s v="West"/>
    <n v="842.69662921348311"/>
    <n v="502440"/>
    <n v="1.5576636904761905"/>
    <s v="Above Estimate"/>
  </r>
  <r>
    <d v="2015-10-15T00:00:00"/>
    <x v="6"/>
    <x v="3"/>
    <n v="361480"/>
    <n v="520000"/>
    <x v="0"/>
    <x v="0"/>
    <x v="0"/>
    <n v="3"/>
    <n v="907"/>
    <n v="1.340225"/>
    <s v="South"/>
    <n v="573.31863285556778"/>
    <n v="158520"/>
    <n v="0.43853048578067944"/>
    <s v="Above Estimate"/>
  </r>
  <r>
    <d v="2015-10-16T00:00:00"/>
    <x v="6"/>
    <x v="1"/>
    <n v="162450"/>
    <n v="72000"/>
    <x v="2"/>
    <x v="2"/>
    <x v="2"/>
    <n v="6"/>
    <n v="1976"/>
    <n v="1.340225"/>
    <s v="North"/>
    <n v="36.43724696356275"/>
    <n v="-90450"/>
    <n v="-0.55678670360110805"/>
    <s v="Below Estimate"/>
  </r>
  <r>
    <d v="2015-10-16T00:00:00"/>
    <x v="6"/>
    <x v="6"/>
    <n v="460950"/>
    <n v="666000"/>
    <x v="0"/>
    <x v="0"/>
    <x v="0"/>
    <n v="3"/>
    <n v="946"/>
    <n v="1.340225"/>
    <s v="West"/>
    <n v="704.01691331923894"/>
    <n v="205050"/>
    <n v="0.44484217377155871"/>
    <s v="Above Estimate"/>
  </r>
  <r>
    <d v="2015-10-16T00:00:00"/>
    <x v="6"/>
    <x v="5"/>
    <n v="104930"/>
    <n v="250000"/>
    <x v="0"/>
    <x v="0"/>
    <x v="0"/>
    <n v="3"/>
    <n v="1055"/>
    <n v="1.340225"/>
    <s v="West"/>
    <n v="236.96682464454977"/>
    <n v="145070"/>
    <n v="1.3825407414466788"/>
    <s v="Above Estimate"/>
  </r>
  <r>
    <d v="2015-10-16T00:00:00"/>
    <x v="6"/>
    <x v="4"/>
    <n v="273350"/>
    <n v="390000"/>
    <x v="0"/>
    <x v="0"/>
    <x v="0"/>
    <n v="1"/>
    <n v="914"/>
    <n v="1.340225"/>
    <s v="South"/>
    <n v="426.69584245076584"/>
    <n v="116650"/>
    <n v="0.42674227181269436"/>
    <s v="Above Estimate"/>
  </r>
  <r>
    <d v="2015-10-16T00:00:00"/>
    <x v="6"/>
    <x v="1"/>
    <n v="7568480"/>
    <n v="27500"/>
    <x v="0"/>
    <x v="0"/>
    <x v="0"/>
    <n v="3"/>
    <n v="1086"/>
    <n v="1.340225"/>
    <s v="East"/>
    <n v="25.322283609576427"/>
    <n v="-7540980"/>
    <n v="-0.99636650952370887"/>
    <s v="Below Estimate"/>
  </r>
  <r>
    <d v="2015-10-17T00:00:00"/>
    <x v="6"/>
    <x v="5"/>
    <n v="119000"/>
    <n v="120000"/>
    <x v="0"/>
    <x v="0"/>
    <x v="0"/>
    <n v="3"/>
    <n v="1042"/>
    <n v="1.340225"/>
    <s v="North"/>
    <n v="115.16314779270634"/>
    <n v="1000"/>
    <n v="8.4033613445378148E-3"/>
    <s v="Above Estimate"/>
  </r>
  <r>
    <d v="2015-10-17T00:00:00"/>
    <x v="6"/>
    <x v="3"/>
    <n v="1692460"/>
    <n v="2085000"/>
    <x v="0"/>
    <x v="0"/>
    <x v="0"/>
    <n v="2"/>
    <n v="997"/>
    <n v="1.340225"/>
    <s v="South"/>
    <n v="2091.2738214643932"/>
    <n v="392540"/>
    <n v="0.23193458043321555"/>
    <s v="Above Estimate"/>
  </r>
  <r>
    <d v="2015-10-18T00:00:00"/>
    <x v="6"/>
    <x v="3"/>
    <n v="1871240"/>
    <n v="3375000"/>
    <x v="0"/>
    <x v="0"/>
    <x v="0"/>
    <n v="3"/>
    <n v="1062"/>
    <n v="1.340225"/>
    <s v="South"/>
    <n v="3177.9661016949153"/>
    <n v="1503760"/>
    <n v="0.80361685299587438"/>
    <s v="Above Estimate"/>
  </r>
  <r>
    <d v="2015-10-18T00:00:00"/>
    <x v="6"/>
    <x v="6"/>
    <n v="320790"/>
    <n v="515000"/>
    <x v="0"/>
    <x v="0"/>
    <x v="0"/>
    <n v="3"/>
    <n v="982"/>
    <n v="1.340225"/>
    <s v="South"/>
    <n v="524.4399185336049"/>
    <n v="194210"/>
    <n v="0.60541164001371617"/>
    <s v="Above Estimate"/>
  </r>
  <r>
    <d v="2015-10-18T00:00:00"/>
    <x v="6"/>
    <x v="6"/>
    <n v="492480"/>
    <n v="970000"/>
    <x v="0"/>
    <x v="0"/>
    <x v="0"/>
    <n v="3"/>
    <n v="1097"/>
    <n v="1.340225"/>
    <s v="North"/>
    <n v="884.22971741112121"/>
    <n v="477520"/>
    <n v="0.96962313190383365"/>
    <s v="Above Estimate"/>
  </r>
  <r>
    <d v="2015-10-21T00:00:00"/>
    <x v="6"/>
    <x v="1"/>
    <n v="116380"/>
    <n v="148000"/>
    <x v="0"/>
    <x v="0"/>
    <x v="0"/>
    <n v="2"/>
    <n v="901"/>
    <n v="1.340225"/>
    <s v="West"/>
    <n v="164.26193118756936"/>
    <n v="31620"/>
    <n v="0.27169616772641347"/>
    <s v="Above Estimate"/>
  </r>
  <r>
    <d v="2015-10-21T00:00:00"/>
    <x v="6"/>
    <x v="0"/>
    <n v="79790"/>
    <n v="13500"/>
    <x v="0"/>
    <x v="0"/>
    <x v="0"/>
    <n v="3"/>
    <n v="956"/>
    <n v="1.340225"/>
    <s v="South"/>
    <n v="14.121338912133892"/>
    <n v="-66290"/>
    <n v="-0.83080586539666623"/>
    <s v="Below Estimate"/>
  </r>
  <r>
    <d v="2015-10-21T00:00:00"/>
    <x v="6"/>
    <x v="3"/>
    <n v="1836170"/>
    <n v="3030000"/>
    <x v="0"/>
    <x v="0"/>
    <x v="0"/>
    <n v="3"/>
    <n v="965"/>
    <n v="1.340225"/>
    <s v="North"/>
    <n v="3139.8963730569949"/>
    <n v="1193830"/>
    <n v="0.6501740034964083"/>
    <s v="Above Estimate"/>
  </r>
  <r>
    <d v="2015-10-21T00:00:00"/>
    <x v="6"/>
    <x v="4"/>
    <n v="206850"/>
    <n v="246667"/>
    <x v="1"/>
    <x v="1"/>
    <x v="1"/>
    <n v="2"/>
    <n v="1312"/>
    <n v="1.340225"/>
    <s v="West"/>
    <n v="188.00838414634146"/>
    <n v="39817"/>
    <n v="0.19249214406574813"/>
    <s v="Above Estimate"/>
  </r>
  <r>
    <d v="2015-10-23T00:00:00"/>
    <x v="6"/>
    <x v="1"/>
    <n v="148990"/>
    <n v="159000"/>
    <x v="1"/>
    <x v="1"/>
    <x v="1"/>
    <n v="2"/>
    <n v="1311"/>
    <n v="1.340225"/>
    <s v="North"/>
    <n v="121.28146453089245"/>
    <n v="10010"/>
    <n v="6.7185717162225655E-2"/>
    <s v="Above Estimate"/>
  </r>
  <r>
    <d v="2015-10-23T00:00:00"/>
    <x v="6"/>
    <x v="1"/>
    <n v="126280"/>
    <n v="65000"/>
    <x v="0"/>
    <x v="0"/>
    <x v="0"/>
    <n v="1"/>
    <n v="1090"/>
    <n v="1.340225"/>
    <s v="East"/>
    <n v="59.633027522935777"/>
    <n v="-61280"/>
    <n v="-0.48527082673424138"/>
    <s v="Below Estimate"/>
  </r>
  <r>
    <d v="2015-10-23T00:00:00"/>
    <x v="6"/>
    <x v="4"/>
    <n v="1674260"/>
    <n v="2050000"/>
    <x v="0"/>
    <x v="0"/>
    <x v="0"/>
    <n v="1"/>
    <n v="1092"/>
    <n v="1.340225"/>
    <s v="West"/>
    <n v="1877.2893772893774"/>
    <n v="375740"/>
    <n v="0.22442153548433338"/>
    <s v="Above Estimate"/>
  </r>
  <r>
    <d v="2015-10-23T00:00:00"/>
    <x v="6"/>
    <x v="3"/>
    <n v="1504370"/>
    <n v="2647500"/>
    <x v="0"/>
    <x v="0"/>
    <x v="0"/>
    <n v="2"/>
    <n v="917"/>
    <n v="1.340225"/>
    <s v="South"/>
    <n v="2887.1319520174484"/>
    <n v="1143130"/>
    <n v="0.75987290360749016"/>
    <s v="Above Estimate"/>
  </r>
  <r>
    <d v="2015-10-24T00:00:00"/>
    <x v="6"/>
    <x v="6"/>
    <n v="380110"/>
    <n v="675000"/>
    <x v="0"/>
    <x v="0"/>
    <x v="0"/>
    <n v="1"/>
    <n v="1032"/>
    <n v="1.340225"/>
    <s v="North"/>
    <n v="654.06976744186045"/>
    <n v="294890"/>
    <n v="0.77580174160111548"/>
    <s v="Above Estimate"/>
  </r>
  <r>
    <d v="2015-10-28T00:00:00"/>
    <x v="6"/>
    <x v="6"/>
    <n v="759340"/>
    <n v="1125000"/>
    <x v="0"/>
    <x v="0"/>
    <x v="0"/>
    <n v="3"/>
    <n v="989"/>
    <n v="1.340225"/>
    <s v="East"/>
    <n v="1137.5126390293226"/>
    <n v="365660"/>
    <n v="0.48154976690283668"/>
    <s v="Above Estimate"/>
  </r>
  <r>
    <d v="2015-10-28T00:00:00"/>
    <x v="6"/>
    <x v="1"/>
    <n v="191640"/>
    <n v="241314"/>
    <x v="1"/>
    <x v="1"/>
    <x v="1"/>
    <n v="4"/>
    <n v="1483"/>
    <n v="1.340225"/>
    <s v="West"/>
    <n v="162.72016183412003"/>
    <n v="49674"/>
    <n v="0.25920475892298062"/>
    <s v="Above Estimate"/>
  </r>
  <r>
    <d v="2015-10-28T00:00:00"/>
    <x v="6"/>
    <x v="0"/>
    <n v="100670"/>
    <n v="63750"/>
    <x v="0"/>
    <x v="0"/>
    <x v="0"/>
    <n v="2"/>
    <n v="1029"/>
    <n v="1.340225"/>
    <s v="South"/>
    <n v="61.953352769679299"/>
    <n v="-36920"/>
    <n v="-0.3667428230853283"/>
    <s v="Below Estimate"/>
  </r>
  <r>
    <d v="2015-10-28T00:00:00"/>
    <x v="6"/>
    <x v="0"/>
    <n v="99010"/>
    <n v="71500"/>
    <x v="0"/>
    <x v="0"/>
    <x v="0"/>
    <n v="3"/>
    <n v="1097"/>
    <n v="1.340225"/>
    <s v="North"/>
    <n v="65.177757520510482"/>
    <n v="-27510"/>
    <n v="-0.27785072214927786"/>
    <s v="Below Estimate"/>
  </r>
  <r>
    <d v="2015-10-29T00:00:00"/>
    <x v="6"/>
    <x v="1"/>
    <n v="163350"/>
    <n v="144200"/>
    <x v="0"/>
    <x v="0"/>
    <x v="0"/>
    <n v="3"/>
    <n v="977"/>
    <n v="1.340225"/>
    <s v="West"/>
    <n v="147.59467758444217"/>
    <n v="-19150"/>
    <n v="-0.1172329354147536"/>
    <s v="Below Estimate"/>
  </r>
  <r>
    <d v="2015-10-29T00:00:00"/>
    <x v="6"/>
    <x v="1"/>
    <n v="199490"/>
    <n v="180000"/>
    <x v="2"/>
    <x v="2"/>
    <x v="2"/>
    <n v="4"/>
    <n v="1977"/>
    <n v="1.340225"/>
    <s v="South"/>
    <n v="91.047040971168443"/>
    <n v="-19490"/>
    <n v="-9.7699132788610962E-2"/>
    <s v="Below Estimate"/>
  </r>
  <r>
    <d v="2015-10-30T00:00:00"/>
    <x v="6"/>
    <x v="5"/>
    <n v="111790"/>
    <n v="155000"/>
    <x v="0"/>
    <x v="0"/>
    <x v="0"/>
    <n v="3"/>
    <n v="947"/>
    <n v="1.340225"/>
    <s v="West"/>
    <n v="163.67476240760297"/>
    <n v="43210"/>
    <n v="0.38652831201359694"/>
    <s v="Above Estimate"/>
  </r>
  <r>
    <d v="2015-10-31T00:00:00"/>
    <x v="6"/>
    <x v="6"/>
    <n v="283220"/>
    <n v="525000"/>
    <x v="1"/>
    <x v="1"/>
    <x v="1"/>
    <n v="2"/>
    <n v="1315"/>
    <n v="1.340225"/>
    <s v="South"/>
    <n v="399.23954372623575"/>
    <n v="241780"/>
    <n v="0.85368264953040041"/>
    <s v="Above Estimate"/>
  </r>
  <r>
    <d v="2015-10-31T00:00:00"/>
    <x v="6"/>
    <x v="4"/>
    <n v="560420"/>
    <n v="867500"/>
    <x v="0"/>
    <x v="0"/>
    <x v="0"/>
    <n v="2"/>
    <n v="1079"/>
    <n v="1.340225"/>
    <s v="East"/>
    <n v="803.98517145505093"/>
    <n v="307080"/>
    <n v="0.5479461832197281"/>
    <s v="Above Estimate"/>
  </r>
  <r>
    <d v="2015-11-01T00:00:00"/>
    <x v="6"/>
    <x v="6"/>
    <n v="752770"/>
    <n v="975000"/>
    <x v="0"/>
    <x v="0"/>
    <x v="0"/>
    <n v="2"/>
    <n v="1077"/>
    <n v="1.340225"/>
    <s v="West"/>
    <n v="905.29247910863512"/>
    <n v="222230"/>
    <n v="0.29521633433850974"/>
    <s v="Above Estimate"/>
  </r>
  <r>
    <d v="2015-11-01T00:00:00"/>
    <x v="6"/>
    <x v="6"/>
    <n v="419870"/>
    <n v="712000"/>
    <x v="0"/>
    <x v="0"/>
    <x v="0"/>
    <n v="3"/>
    <n v="994"/>
    <n v="1.340225"/>
    <s v="West"/>
    <n v="716.29778672032194"/>
    <n v="292130"/>
    <n v="0.69576297425393574"/>
    <s v="Above Estimate"/>
  </r>
  <r>
    <d v="2015-11-04T00:00:00"/>
    <x v="6"/>
    <x v="4"/>
    <n v="566090"/>
    <n v="1125000"/>
    <x v="0"/>
    <x v="0"/>
    <x v="0"/>
    <n v="1"/>
    <n v="970"/>
    <n v="1.340225"/>
    <s v="North"/>
    <n v="1159.7938144329896"/>
    <n v="558910"/>
    <n v="0.98731650444275643"/>
    <s v="Above Estimate"/>
  </r>
  <r>
    <d v="2015-11-04T00:00:00"/>
    <x v="6"/>
    <x v="5"/>
    <n v="216230"/>
    <n v="327500"/>
    <x v="0"/>
    <x v="0"/>
    <x v="0"/>
    <n v="2"/>
    <n v="1083"/>
    <n v="1.340225"/>
    <s v="East"/>
    <n v="302.40073868882735"/>
    <n v="111270"/>
    <n v="0.5145909448272673"/>
    <s v="Above Estimate"/>
  </r>
  <r>
    <d v="2015-11-04T00:00:00"/>
    <x v="6"/>
    <x v="5"/>
    <n v="251930"/>
    <n v="395000"/>
    <x v="0"/>
    <x v="0"/>
    <x v="0"/>
    <n v="2"/>
    <n v="1047"/>
    <n v="1.340225"/>
    <s v="South"/>
    <n v="377.26838586437441"/>
    <n v="143070"/>
    <n v="0.567895844083674"/>
    <s v="Above Estimate"/>
  </r>
  <r>
    <d v="2015-11-04T00:00:00"/>
    <x v="6"/>
    <x v="6"/>
    <n v="552950"/>
    <n v="1175000"/>
    <x v="0"/>
    <x v="0"/>
    <x v="0"/>
    <n v="1"/>
    <n v="1087"/>
    <n v="1.340225"/>
    <s v="South"/>
    <n v="1080.9567617295309"/>
    <n v="622050"/>
    <n v="1.1249660909666335"/>
    <s v="Above Estimate"/>
  </r>
  <r>
    <d v="2015-11-04T00:00:00"/>
    <x v="6"/>
    <x v="0"/>
    <n v="85550"/>
    <n v="70000"/>
    <x v="1"/>
    <x v="1"/>
    <x v="1"/>
    <n v="2"/>
    <n v="1301"/>
    <n v="1.340225"/>
    <s v="East"/>
    <n v="53.804765564950038"/>
    <n v="-15550"/>
    <n v="-0.18176504967855056"/>
    <s v="Below Estimate"/>
  </r>
  <r>
    <d v="2015-11-05T00:00:00"/>
    <x v="6"/>
    <x v="3"/>
    <n v="539630"/>
    <n v="1315000"/>
    <x v="0"/>
    <x v="0"/>
    <x v="0"/>
    <n v="2"/>
    <n v="1063"/>
    <n v="1.340225"/>
    <s v="West"/>
    <n v="1237.0649106302917"/>
    <n v="775370"/>
    <n v="1.4368548820488112"/>
    <s v="Above Estimate"/>
  </r>
  <r>
    <d v="2015-11-05T00:00:00"/>
    <x v="6"/>
    <x v="0"/>
    <n v="78800"/>
    <n v="36000"/>
    <x v="0"/>
    <x v="0"/>
    <x v="0"/>
    <n v="3"/>
    <n v="992"/>
    <n v="1.340225"/>
    <s v="North"/>
    <n v="36.29032258064516"/>
    <n v="-42800"/>
    <n v="-0.54314720812182737"/>
    <s v="Below Estimate"/>
  </r>
  <r>
    <d v="2015-11-06T00:00:00"/>
    <x v="6"/>
    <x v="0"/>
    <n v="41050"/>
    <n v="49900"/>
    <x v="0"/>
    <x v="0"/>
    <x v="0"/>
    <n v="2"/>
    <n v="1085"/>
    <n v="1.340225"/>
    <s v="South"/>
    <n v="45.990783410138249"/>
    <n v="8850"/>
    <n v="0.21559074299634592"/>
    <s v="Above Estimate"/>
  </r>
  <r>
    <d v="2015-11-06T00:00:00"/>
    <x v="6"/>
    <x v="3"/>
    <n v="596680"/>
    <n v="626850"/>
    <x v="0"/>
    <x v="0"/>
    <x v="0"/>
    <n v="1"/>
    <n v="1068"/>
    <n v="1.340225"/>
    <s v="North"/>
    <n v="586.93820224719104"/>
    <n v="30170"/>
    <n v="5.0563115908024404E-2"/>
    <s v="Above Estimate"/>
  </r>
  <r>
    <d v="2015-11-12T00:00:00"/>
    <x v="6"/>
    <x v="0"/>
    <n v="79480"/>
    <n v="61000"/>
    <x v="2"/>
    <x v="2"/>
    <x v="2"/>
    <n v="5"/>
    <n v="2126"/>
    <n v="1.340225"/>
    <s v="East"/>
    <n v="28.692380056444026"/>
    <n v="-18480"/>
    <n v="-0.23251132360342225"/>
    <s v="Below Estimate"/>
  </r>
  <r>
    <d v="2015-11-12T00:00:00"/>
    <x v="6"/>
    <x v="5"/>
    <n v="189910"/>
    <n v="295000"/>
    <x v="0"/>
    <x v="0"/>
    <x v="0"/>
    <n v="3"/>
    <n v="937"/>
    <n v="1.340225"/>
    <s v="West"/>
    <n v="314.83457844183562"/>
    <n v="105090"/>
    <n v="0.55336738455057655"/>
    <s v="Above Estimate"/>
  </r>
  <r>
    <d v="2015-11-14T00:00:00"/>
    <x v="6"/>
    <x v="5"/>
    <n v="148680"/>
    <n v="196000"/>
    <x v="0"/>
    <x v="0"/>
    <x v="0"/>
    <n v="1"/>
    <n v="1020"/>
    <n v="1.340225"/>
    <s v="North"/>
    <n v="192.15686274509804"/>
    <n v="47320"/>
    <n v="0.31826741996233521"/>
    <s v="Above Estimate"/>
  </r>
  <r>
    <d v="2015-11-14T00:00:00"/>
    <x v="6"/>
    <x v="4"/>
    <n v="329490"/>
    <n v="355000"/>
    <x v="0"/>
    <x v="0"/>
    <x v="0"/>
    <n v="2"/>
    <n v="1048"/>
    <n v="1.340225"/>
    <s v="South"/>
    <n v="338.74045801526717"/>
    <n v="25510"/>
    <n v="7.7422683541230386E-2"/>
    <s v="Above Estimate"/>
  </r>
  <r>
    <d v="2015-11-15T00:00:00"/>
    <x v="6"/>
    <x v="3"/>
    <n v="1303400"/>
    <n v="2600000"/>
    <x v="0"/>
    <x v="0"/>
    <x v="0"/>
    <n v="1"/>
    <n v="938"/>
    <n v="1.340225"/>
    <s v="West"/>
    <n v="2771.855010660981"/>
    <n v="1296600"/>
    <n v="0.99478287555623757"/>
    <s v="Above Estimate"/>
  </r>
  <r>
    <d v="2015-11-18T00:00:00"/>
    <x v="6"/>
    <x v="1"/>
    <n v="140820"/>
    <n v="41500"/>
    <x v="1"/>
    <x v="1"/>
    <x v="1"/>
    <n v="3"/>
    <n v="1366"/>
    <n v="1.340225"/>
    <s v="West"/>
    <n v="30.380673499267935"/>
    <n v="-99320"/>
    <n v="-0.70529754296264735"/>
    <s v="Below Estimate"/>
  </r>
  <r>
    <d v="2015-11-18T00:00:00"/>
    <x v="6"/>
    <x v="0"/>
    <n v="71140"/>
    <n v="35800"/>
    <x v="0"/>
    <x v="0"/>
    <x v="0"/>
    <n v="1"/>
    <n v="968"/>
    <n v="1.340225"/>
    <s v="East"/>
    <n v="36.983471074380162"/>
    <n v="-35340"/>
    <n v="-0.49676693843126229"/>
    <s v="Below Estimate"/>
  </r>
  <r>
    <d v="2015-11-20T00:00:00"/>
    <x v="6"/>
    <x v="4"/>
    <n v="436730"/>
    <n v="710000"/>
    <x v="0"/>
    <x v="0"/>
    <x v="0"/>
    <n v="3"/>
    <n v="964"/>
    <n v="1.340225"/>
    <s v="West"/>
    <n v="736.51452282157675"/>
    <n v="273270"/>
    <n v="0.6257184072539097"/>
    <s v="Above Estimate"/>
  </r>
  <r>
    <d v="2015-11-21T00:00:00"/>
    <x v="6"/>
    <x v="0"/>
    <n v="85640"/>
    <n v="72000"/>
    <x v="0"/>
    <x v="0"/>
    <x v="0"/>
    <n v="2"/>
    <n v="957"/>
    <n v="1.340225"/>
    <s v="West"/>
    <n v="75.23510971786834"/>
    <n v="-13640"/>
    <n v="-0.15927136851938348"/>
    <s v="Below Estimate"/>
  </r>
  <r>
    <d v="2015-11-21T00:00:00"/>
    <x v="6"/>
    <x v="1"/>
    <n v="112780"/>
    <n v="149900"/>
    <x v="0"/>
    <x v="0"/>
    <x v="0"/>
    <n v="1"/>
    <n v="1029"/>
    <n v="1.340225"/>
    <s v="East"/>
    <n v="145.67541302235179"/>
    <n v="37120"/>
    <n v="0.32913637169710941"/>
    <s v="Above Estimate"/>
  </r>
  <r>
    <d v="2015-11-21T00:00:00"/>
    <x v="6"/>
    <x v="5"/>
    <n v="241080"/>
    <n v="375000"/>
    <x v="0"/>
    <x v="0"/>
    <x v="0"/>
    <n v="1"/>
    <n v="988"/>
    <n v="1.340225"/>
    <s v="West"/>
    <n v="379.55465587044534"/>
    <n v="133920"/>
    <n v="0.55550024888003979"/>
    <s v="Above Estimate"/>
  </r>
  <r>
    <d v="2015-11-22T00:00:00"/>
    <x v="6"/>
    <x v="6"/>
    <n v="283030"/>
    <n v="300000"/>
    <x v="0"/>
    <x v="0"/>
    <x v="0"/>
    <n v="1"/>
    <n v="940"/>
    <n v="1.340225"/>
    <s v="East"/>
    <n v="319.14893617021278"/>
    <n v="16970"/>
    <n v="5.9958308306539941E-2"/>
    <s v="Above Estimate"/>
  </r>
  <r>
    <d v="2015-11-25T00:00:00"/>
    <x v="6"/>
    <x v="1"/>
    <n v="191700"/>
    <n v="228000"/>
    <x v="0"/>
    <x v="0"/>
    <x v="0"/>
    <n v="1"/>
    <n v="918"/>
    <n v="1.340225"/>
    <s v="West"/>
    <n v="248.36601307189542"/>
    <n v="36300"/>
    <n v="0.18935837245696402"/>
    <s v="Above Estimate"/>
  </r>
  <r>
    <d v="2015-11-25T00:00:00"/>
    <x v="6"/>
    <x v="6"/>
    <n v="440450"/>
    <n v="560000"/>
    <x v="0"/>
    <x v="0"/>
    <x v="0"/>
    <n v="1"/>
    <n v="1021"/>
    <n v="1.340225"/>
    <s v="West"/>
    <n v="548.48188050930457"/>
    <n v="119550"/>
    <n v="0.27142694971052334"/>
    <s v="Above Estimate"/>
  </r>
  <r>
    <d v="2015-11-26T00:00:00"/>
    <x v="6"/>
    <x v="4"/>
    <n v="2297050"/>
    <n v="2825000"/>
    <x v="0"/>
    <x v="0"/>
    <x v="0"/>
    <n v="2"/>
    <n v="903"/>
    <n v="1.340225"/>
    <s v="South"/>
    <n v="3128.4606866002214"/>
    <n v="527950"/>
    <n v="0.22983827082562416"/>
    <s v="Above Estimate"/>
  </r>
  <r>
    <d v="2015-11-26T00:00:00"/>
    <x v="6"/>
    <x v="6"/>
    <n v="384600"/>
    <n v="510000"/>
    <x v="0"/>
    <x v="0"/>
    <x v="0"/>
    <n v="2"/>
    <n v="933"/>
    <n v="1.340225"/>
    <s v="North"/>
    <n v="546.62379421221863"/>
    <n v="125400"/>
    <n v="0.32605304212168484"/>
    <s v="Above Estimate"/>
  </r>
  <r>
    <d v="2015-11-26T00:00:00"/>
    <x v="6"/>
    <x v="0"/>
    <n v="97020"/>
    <n v="120000"/>
    <x v="2"/>
    <x v="2"/>
    <x v="2"/>
    <n v="6"/>
    <n v="1812"/>
    <n v="1.340225"/>
    <s v="East"/>
    <n v="66.225165562913901"/>
    <n v="22980"/>
    <n v="0.23685837971552257"/>
    <s v="Above Estimate"/>
  </r>
  <r>
    <d v="2015-11-27T00:00:00"/>
    <x v="6"/>
    <x v="0"/>
    <n v="100100"/>
    <n v="125000"/>
    <x v="0"/>
    <x v="0"/>
    <x v="0"/>
    <n v="2"/>
    <n v="910"/>
    <n v="1.340225"/>
    <s v="East"/>
    <n v="137.36263736263737"/>
    <n v="24900"/>
    <n v="0.24875124875124874"/>
    <s v="Above Estimate"/>
  </r>
  <r>
    <d v="2015-11-29T00:00:00"/>
    <x v="6"/>
    <x v="0"/>
    <n v="28780"/>
    <n v="30000"/>
    <x v="2"/>
    <x v="2"/>
    <x v="2"/>
    <n v="4"/>
    <n v="2004"/>
    <n v="1.340225"/>
    <s v="East"/>
    <n v="14.970059880239521"/>
    <n v="1220"/>
    <n v="4.2390548992355802E-2"/>
    <s v="Above Estimate"/>
  </r>
  <r>
    <d v="2015-12-02T00:00:00"/>
    <x v="6"/>
    <x v="1"/>
    <n v="210480"/>
    <n v="155000"/>
    <x v="2"/>
    <x v="2"/>
    <x v="2"/>
    <n v="4"/>
    <n v="2080"/>
    <n v="1.340225"/>
    <s v="North"/>
    <n v="74.519230769230774"/>
    <n v="-55480"/>
    <n v="-0.2635879893576587"/>
    <s v="Below Estimate"/>
  </r>
  <r>
    <d v="2015-12-03T00:00:00"/>
    <x v="6"/>
    <x v="0"/>
    <n v="54710"/>
    <n v="23000"/>
    <x v="0"/>
    <x v="0"/>
    <x v="0"/>
    <n v="2"/>
    <n v="931"/>
    <n v="1.340225"/>
    <s v="East"/>
    <n v="24.704618689581096"/>
    <n v="-31710"/>
    <n v="-0.57960153536830561"/>
    <s v="Below Estimate"/>
  </r>
  <r>
    <d v="2015-12-03T00:00:00"/>
    <x v="6"/>
    <x v="6"/>
    <n v="410350"/>
    <n v="695000"/>
    <x v="0"/>
    <x v="0"/>
    <x v="0"/>
    <n v="1"/>
    <n v="1004"/>
    <n v="1.340225"/>
    <s v="West"/>
    <n v="692.23107569721117"/>
    <n v="284650"/>
    <n v="0.69367613013281348"/>
    <s v="Above Estimate"/>
  </r>
  <r>
    <d v="2015-12-04T00:00:00"/>
    <x v="6"/>
    <x v="1"/>
    <n v="172600"/>
    <n v="66000"/>
    <x v="1"/>
    <x v="1"/>
    <x v="1"/>
    <n v="3"/>
    <n v="1332"/>
    <n v="1.340225"/>
    <s v="North"/>
    <n v="49.549549549549546"/>
    <n v="-106600"/>
    <n v="-0.61761297798377757"/>
    <s v="Below Estimate"/>
  </r>
  <r>
    <d v="2015-12-04T00:00:00"/>
    <x v="6"/>
    <x v="5"/>
    <n v="113820"/>
    <n v="177500"/>
    <x v="0"/>
    <x v="0"/>
    <x v="0"/>
    <n v="2"/>
    <n v="947"/>
    <n v="1.340225"/>
    <s v="East"/>
    <n v="187.43400211193241"/>
    <n v="63680"/>
    <n v="0.55947988051309083"/>
    <s v="Above Estimate"/>
  </r>
  <r>
    <d v="2015-12-05T00:00:00"/>
    <x v="6"/>
    <x v="4"/>
    <n v="331800"/>
    <n v="250000"/>
    <x v="0"/>
    <x v="0"/>
    <x v="0"/>
    <n v="2"/>
    <n v="1057"/>
    <n v="1.340225"/>
    <s v="East"/>
    <n v="236.51844843897825"/>
    <n v="-81800"/>
    <n v="-0.24653405666063893"/>
    <s v="Below Estimate"/>
  </r>
  <r>
    <d v="2015-12-05T00:00:00"/>
    <x v="6"/>
    <x v="6"/>
    <n v="730170"/>
    <n v="1075000"/>
    <x v="0"/>
    <x v="0"/>
    <x v="0"/>
    <n v="1"/>
    <n v="905"/>
    <n v="1.340225"/>
    <s v="North"/>
    <n v="1187.8453038674033"/>
    <n v="344830"/>
    <n v="0.47225988468438856"/>
    <s v="Above Estimate"/>
  </r>
  <r>
    <d v="2015-12-05T00:00:00"/>
    <x v="6"/>
    <x v="3"/>
    <n v="4264260"/>
    <n v="4070000"/>
    <x v="0"/>
    <x v="0"/>
    <x v="0"/>
    <n v="2"/>
    <n v="967"/>
    <n v="1.340225"/>
    <s v="East"/>
    <n v="4208.893485005171"/>
    <n v="-194260"/>
    <n v="-4.55553835835526E-2"/>
    <s v="Below Estimate"/>
  </r>
  <r>
    <d v="2015-12-06T00:00:00"/>
    <x v="6"/>
    <x v="4"/>
    <n v="499100"/>
    <n v="558000"/>
    <x v="0"/>
    <x v="0"/>
    <x v="0"/>
    <n v="1"/>
    <n v="1023"/>
    <n v="1.340225"/>
    <s v="West"/>
    <n v="545.4545454545455"/>
    <n v="58900"/>
    <n v="0.11801242236024845"/>
    <s v="Above Estimate"/>
  </r>
  <r>
    <d v="2015-12-06T00:00:00"/>
    <x v="6"/>
    <x v="3"/>
    <n v="767130"/>
    <n v="1352500"/>
    <x v="0"/>
    <x v="0"/>
    <x v="0"/>
    <n v="2"/>
    <n v="957"/>
    <n v="1.340225"/>
    <s v="East"/>
    <n v="1413.2706374085685"/>
    <n v="585370"/>
    <n v="0.76306493032471678"/>
    <s v="Above Estimate"/>
  </r>
  <r>
    <d v="2015-12-09T00:00:00"/>
    <x v="6"/>
    <x v="1"/>
    <n v="94540"/>
    <n v="92000"/>
    <x v="0"/>
    <x v="0"/>
    <x v="0"/>
    <n v="1"/>
    <n v="1093"/>
    <n v="1.340225"/>
    <s v="East"/>
    <n v="84.172003659652333"/>
    <n v="-2540"/>
    <n v="-2.6866934630844087E-2"/>
    <s v="Below Estimate"/>
  </r>
  <r>
    <d v="2015-12-09T00:00:00"/>
    <x v="6"/>
    <x v="4"/>
    <n v="316750"/>
    <n v="420000"/>
    <x v="0"/>
    <x v="0"/>
    <x v="0"/>
    <n v="2"/>
    <n v="1002"/>
    <n v="1.340225"/>
    <s v="West"/>
    <n v="419.16167664670661"/>
    <n v="103250"/>
    <n v="0.32596685082872928"/>
    <s v="Above Estimate"/>
  </r>
  <r>
    <d v="2015-12-09T00:00:00"/>
    <x v="6"/>
    <x v="5"/>
    <n v="213640"/>
    <n v="365000"/>
    <x v="0"/>
    <x v="0"/>
    <x v="0"/>
    <n v="1"/>
    <n v="925"/>
    <n v="1.340225"/>
    <s v="North"/>
    <n v="394.59459459459458"/>
    <n v="151360"/>
    <n v="0.70848155776071897"/>
    <s v="Above Estimate"/>
  </r>
  <r>
    <d v="2015-12-10T00:00:00"/>
    <x v="6"/>
    <x v="1"/>
    <n v="173900"/>
    <n v="110000"/>
    <x v="2"/>
    <x v="2"/>
    <x v="2"/>
    <n v="6"/>
    <n v="1954"/>
    <n v="1.340225"/>
    <s v="West"/>
    <n v="56.29477993858751"/>
    <n v="-63900"/>
    <n v="-0.36745255894192064"/>
    <s v="Below Estimate"/>
  </r>
  <r>
    <d v="2015-12-10T00:00:00"/>
    <x v="6"/>
    <x v="3"/>
    <n v="750260"/>
    <n v="1050000"/>
    <x v="0"/>
    <x v="0"/>
    <x v="0"/>
    <n v="2"/>
    <n v="906"/>
    <n v="1.340225"/>
    <s v="North"/>
    <n v="1158.9403973509934"/>
    <n v="299740"/>
    <n v="0.39951483485724948"/>
    <s v="Above Estimate"/>
  </r>
  <r>
    <d v="2015-12-10T00:00:00"/>
    <x v="6"/>
    <x v="1"/>
    <n v="140690"/>
    <n v="80100"/>
    <x v="0"/>
    <x v="0"/>
    <x v="0"/>
    <n v="2"/>
    <n v="1036"/>
    <n v="1.340225"/>
    <s v="East"/>
    <n v="77.316602316602314"/>
    <n v="-60590"/>
    <n v="-0.43066316013931338"/>
    <s v="Below Estimate"/>
  </r>
  <r>
    <d v="2015-12-10T00:00:00"/>
    <x v="6"/>
    <x v="6"/>
    <n v="1533350"/>
    <n v="2500000"/>
    <x v="0"/>
    <x v="0"/>
    <x v="0"/>
    <n v="3"/>
    <n v="1036"/>
    <n v="1.340225"/>
    <s v="East"/>
    <n v="2413.1274131274131"/>
    <n v="966650"/>
    <n v="0.63041706068412295"/>
    <s v="Above Estimate"/>
  </r>
  <r>
    <d v="2015-12-11T00:00:00"/>
    <x v="6"/>
    <x v="5"/>
    <n v="170590"/>
    <n v="210000"/>
    <x v="0"/>
    <x v="0"/>
    <x v="0"/>
    <n v="1"/>
    <n v="972"/>
    <n v="1.340225"/>
    <s v="South"/>
    <n v="216.04938271604939"/>
    <n v="39410"/>
    <n v="0.23102174805088224"/>
    <s v="Above Estimate"/>
  </r>
  <r>
    <d v="2015-12-13T00:00:00"/>
    <x v="6"/>
    <x v="0"/>
    <n v="75490"/>
    <n v="64500"/>
    <x v="0"/>
    <x v="0"/>
    <x v="0"/>
    <n v="3"/>
    <n v="962"/>
    <n v="1.340225"/>
    <s v="South"/>
    <n v="67.047817047817048"/>
    <n v="-10990"/>
    <n v="-0.14558219631739303"/>
    <s v="Below Estimate"/>
  </r>
  <r>
    <d v="2015-12-13T00:00:00"/>
    <x v="6"/>
    <x v="0"/>
    <n v="67410"/>
    <n v="85501"/>
    <x v="0"/>
    <x v="0"/>
    <x v="0"/>
    <n v="3"/>
    <n v="921"/>
    <n v="1.340225"/>
    <s v="East"/>
    <n v="92.834961997828444"/>
    <n v="18091"/>
    <n v="0.26837264500815905"/>
    <s v="Above Estimate"/>
  </r>
  <r>
    <d v="2015-12-16T00:00:00"/>
    <x v="6"/>
    <x v="6"/>
    <n v="380470"/>
    <n v="540000"/>
    <x v="0"/>
    <x v="0"/>
    <x v="0"/>
    <n v="2"/>
    <n v="1024"/>
    <n v="1.340225"/>
    <s v="East"/>
    <n v="527.34375"/>
    <n v="159530"/>
    <n v="0.41929718506058294"/>
    <s v="Above Estimate"/>
  </r>
  <r>
    <d v="2015-12-17T00:00:00"/>
    <x v="6"/>
    <x v="0"/>
    <n v="138200"/>
    <n v="78750"/>
    <x v="0"/>
    <x v="0"/>
    <x v="0"/>
    <n v="3"/>
    <n v="918"/>
    <n v="1.340225"/>
    <s v="South"/>
    <n v="85.784313725490193"/>
    <n v="-59450"/>
    <n v="-0.43017366136034735"/>
    <s v="Below Estimate"/>
  </r>
  <r>
    <d v="2015-12-18T00:00:00"/>
    <x v="6"/>
    <x v="5"/>
    <n v="346570"/>
    <n v="610000"/>
    <x v="0"/>
    <x v="0"/>
    <x v="0"/>
    <n v="3"/>
    <n v="1004"/>
    <n v="1.340225"/>
    <s v="East"/>
    <n v="607.56972111553785"/>
    <n v="263430"/>
    <n v="0.76010618345500192"/>
    <s v="Above Estimate"/>
  </r>
  <r>
    <d v="2015-12-19T00:00:00"/>
    <x v="6"/>
    <x v="4"/>
    <n v="594860"/>
    <n v="750000"/>
    <x v="0"/>
    <x v="0"/>
    <x v="0"/>
    <n v="1"/>
    <n v="906"/>
    <n v="1.340225"/>
    <s v="West"/>
    <n v="827.81456953642385"/>
    <n v="155140"/>
    <n v="0.26080086070672093"/>
    <s v="Above Estimate"/>
  </r>
  <r>
    <d v="2015-12-19T00:00:00"/>
    <x v="6"/>
    <x v="1"/>
    <n v="141960"/>
    <n v="34050"/>
    <x v="2"/>
    <x v="2"/>
    <x v="2"/>
    <n v="5"/>
    <n v="1994"/>
    <n v="1.340225"/>
    <s v="North"/>
    <n v="17.076228686058176"/>
    <n v="-107910"/>
    <n v="-0.76014370245139473"/>
    <s v="Below Estimate"/>
  </r>
  <r>
    <d v="2015-12-19T00:00:00"/>
    <x v="6"/>
    <x v="3"/>
    <n v="1712200"/>
    <n v="2935000"/>
    <x v="0"/>
    <x v="0"/>
    <x v="0"/>
    <n v="1"/>
    <n v="964"/>
    <n v="1.340225"/>
    <s v="East"/>
    <n v="3044.6058091286309"/>
    <n v="1222800"/>
    <n v="0.71416890550169376"/>
    <s v="Above Estimate"/>
  </r>
  <r>
    <d v="2015-12-20T00:00:00"/>
    <x v="6"/>
    <x v="4"/>
    <n v="467670"/>
    <n v="635000"/>
    <x v="0"/>
    <x v="0"/>
    <x v="0"/>
    <n v="2"/>
    <n v="1087"/>
    <n v="1.340225"/>
    <s v="West"/>
    <n v="584.17663293468263"/>
    <n v="167330"/>
    <n v="0.35779502640750954"/>
    <s v="Above Estimate"/>
  </r>
  <r>
    <d v="2015-12-23T00:00:00"/>
    <x v="6"/>
    <x v="1"/>
    <n v="172720"/>
    <n v="147000"/>
    <x v="1"/>
    <x v="1"/>
    <x v="1"/>
    <n v="2"/>
    <n v="1491"/>
    <n v="1.340225"/>
    <s v="North"/>
    <n v="98.591549295774641"/>
    <n v="-25720"/>
    <n v="-0.14891153311718389"/>
    <s v="Below Estimate"/>
  </r>
  <r>
    <d v="2015-12-24T00:00:00"/>
    <x v="6"/>
    <x v="1"/>
    <n v="107280"/>
    <n v="85000"/>
    <x v="0"/>
    <x v="0"/>
    <x v="0"/>
    <n v="1"/>
    <n v="1027"/>
    <n v="1.340225"/>
    <s v="West"/>
    <n v="82.765335929892899"/>
    <n v="-22280"/>
    <n v="-0.20768083519761371"/>
    <s v="Below Estimate"/>
  </r>
  <r>
    <d v="2015-12-27T00:00:00"/>
    <x v="6"/>
    <x v="6"/>
    <n v="301520"/>
    <n v="255000"/>
    <x v="3"/>
    <x v="3"/>
    <x v="3"/>
    <n v="8"/>
    <n v="2510"/>
    <n v="1.340225"/>
    <s v="South"/>
    <n v="101.59362549800797"/>
    <n v="-46520"/>
    <n v="-0.15428495622180949"/>
    <s v="Below Estimate"/>
  </r>
  <r>
    <d v="2015-12-27T00:00:00"/>
    <x v="6"/>
    <x v="0"/>
    <n v="100930"/>
    <n v="15000"/>
    <x v="2"/>
    <x v="2"/>
    <x v="2"/>
    <n v="4"/>
    <n v="1817"/>
    <n v="1.340225"/>
    <s v="East"/>
    <n v="8.2553659878921302"/>
    <n v="-85930"/>
    <n v="-0.85138214604181117"/>
    <s v="Below Estimate"/>
  </r>
  <r>
    <d v="2015-12-31T00:00:00"/>
    <x v="6"/>
    <x v="1"/>
    <n v="135890"/>
    <n v="49000"/>
    <x v="1"/>
    <x v="1"/>
    <x v="1"/>
    <n v="2"/>
    <n v="1486"/>
    <n v="1.340225"/>
    <s v="South"/>
    <n v="32.97442799461642"/>
    <n v="-86890"/>
    <n v="-0.63941423209949222"/>
    <s v="Below Estimate"/>
  </r>
  <r>
    <d v="2015-12-31T00:00:00"/>
    <x v="6"/>
    <x v="6"/>
    <n v="238270"/>
    <n v="330000"/>
    <x v="0"/>
    <x v="0"/>
    <x v="0"/>
    <n v="2"/>
    <n v="1006"/>
    <n v="1.340225"/>
    <s v="West"/>
    <n v="328.03180914512922"/>
    <n v="91730"/>
    <n v="0.38498342216812859"/>
    <s v="Above Estimate"/>
  </r>
  <r>
    <d v="2016-01-02T00:00:00"/>
    <x v="7"/>
    <x v="4"/>
    <n v="341040"/>
    <n v="675000"/>
    <x v="0"/>
    <x v="0"/>
    <x v="0"/>
    <n v="1"/>
    <n v="1081"/>
    <n v="1.3482590000000001"/>
    <s v="East"/>
    <n v="624.42183163737275"/>
    <n v="333960"/>
    <n v="0.97923997185080924"/>
    <s v="Above Estimate"/>
  </r>
  <r>
    <d v="2016-01-02T00:00:00"/>
    <x v="7"/>
    <x v="5"/>
    <n v="302750"/>
    <n v="609807"/>
    <x v="0"/>
    <x v="0"/>
    <x v="0"/>
    <n v="1"/>
    <n v="1024"/>
    <n v="1.3482590000000001"/>
    <s v="North"/>
    <n v="595.5146484375"/>
    <n v="307057"/>
    <n v="1.014226259289843"/>
    <s v="Above Estimate"/>
  </r>
  <r>
    <d v="2016-01-06T00:00:00"/>
    <x v="7"/>
    <x v="4"/>
    <n v="304920"/>
    <n v="585000"/>
    <x v="0"/>
    <x v="0"/>
    <x v="0"/>
    <n v="2"/>
    <n v="1046"/>
    <n v="1.3482590000000001"/>
    <s v="South"/>
    <n v="559.27342256214149"/>
    <n v="280080"/>
    <n v="0.91853600944510039"/>
    <s v="Above Estimate"/>
  </r>
  <r>
    <d v="2016-01-06T00:00:00"/>
    <x v="7"/>
    <x v="4"/>
    <n v="340620"/>
    <n v="299250"/>
    <x v="0"/>
    <x v="0"/>
    <x v="0"/>
    <n v="2"/>
    <n v="1030"/>
    <n v="1.3482590000000001"/>
    <s v="West"/>
    <n v="290.53398058252429"/>
    <n v="-41370"/>
    <n v="-0.12145499383477189"/>
    <s v="Below Estimate"/>
  </r>
  <r>
    <d v="2016-01-08T00:00:00"/>
    <x v="7"/>
    <x v="6"/>
    <n v="218690"/>
    <n v="320000"/>
    <x v="0"/>
    <x v="0"/>
    <x v="0"/>
    <n v="2"/>
    <n v="1086"/>
    <n v="1.3482590000000001"/>
    <s v="West"/>
    <n v="294.65930018416208"/>
    <n v="101310"/>
    <n v="0.46325849375828798"/>
    <s v="Above Estimate"/>
  </r>
  <r>
    <d v="2016-01-10T00:00:00"/>
    <x v="7"/>
    <x v="4"/>
    <n v="1307180"/>
    <n v="1100000"/>
    <x v="0"/>
    <x v="0"/>
    <x v="0"/>
    <n v="3"/>
    <n v="911"/>
    <n v="1.3482590000000001"/>
    <s v="East"/>
    <n v="1207.4643249176729"/>
    <n v="-207180"/>
    <n v="-0.15849385700515614"/>
    <s v="Below Estimate"/>
  </r>
  <r>
    <d v="2016-01-13T00:00:00"/>
    <x v="7"/>
    <x v="6"/>
    <n v="313940"/>
    <n v="400000"/>
    <x v="0"/>
    <x v="0"/>
    <x v="0"/>
    <n v="2"/>
    <n v="914"/>
    <n v="1.3482590000000001"/>
    <s v="West"/>
    <n v="437.63676148796498"/>
    <n v="86060"/>
    <n v="0.27412881442313819"/>
    <s v="Above Estimate"/>
  </r>
  <r>
    <d v="2016-01-13T00:00:00"/>
    <x v="7"/>
    <x v="0"/>
    <n v="83290"/>
    <n v="78000"/>
    <x v="0"/>
    <x v="0"/>
    <x v="0"/>
    <n v="1"/>
    <n v="1078"/>
    <n v="1.3482590000000001"/>
    <s v="South"/>
    <n v="72.35621521335807"/>
    <n v="-5290"/>
    <n v="-6.351302677392244E-2"/>
    <s v="Below Estimate"/>
  </r>
  <r>
    <d v="2016-01-14T00:00:00"/>
    <x v="7"/>
    <x v="3"/>
    <n v="1502830"/>
    <n v="2675000"/>
    <x v="0"/>
    <x v="0"/>
    <x v="0"/>
    <n v="2"/>
    <n v="993"/>
    <n v="1.3482590000000001"/>
    <s v="East"/>
    <n v="2693.8569989929506"/>
    <n v="1172170"/>
    <n v="0.7799751136189722"/>
    <s v="Above Estimate"/>
  </r>
  <r>
    <d v="2016-01-15T00:00:00"/>
    <x v="7"/>
    <x v="0"/>
    <n v="47510"/>
    <n v="36000"/>
    <x v="2"/>
    <x v="2"/>
    <x v="2"/>
    <n v="6"/>
    <n v="2068"/>
    <n v="1.3482590000000001"/>
    <s v="North"/>
    <n v="17.408123791102515"/>
    <n v="-11510"/>
    <n v="-0.24226478636076615"/>
    <s v="Below Estimate"/>
  </r>
  <r>
    <d v="2016-01-15T00:00:00"/>
    <x v="7"/>
    <x v="3"/>
    <n v="688100"/>
    <n v="1128000"/>
    <x v="0"/>
    <x v="0"/>
    <x v="0"/>
    <n v="2"/>
    <n v="907"/>
    <n v="1.3482590000000001"/>
    <s v="South"/>
    <n v="1243.6604189636164"/>
    <n v="439900"/>
    <n v="0.63929661386426395"/>
    <s v="Above Estimate"/>
  </r>
  <r>
    <d v="2016-01-15T00:00:00"/>
    <x v="7"/>
    <x v="1"/>
    <n v="138390"/>
    <n v="208000"/>
    <x v="0"/>
    <x v="0"/>
    <x v="0"/>
    <n v="1"/>
    <n v="1042"/>
    <n v="1.3482590000000001"/>
    <s v="East"/>
    <n v="199.61612284069099"/>
    <n v="69610"/>
    <n v="0.50299877158754247"/>
    <s v="Above Estimate"/>
  </r>
  <r>
    <d v="2016-01-23T00:00:00"/>
    <x v="7"/>
    <x v="4"/>
    <n v="507850"/>
    <n v="800000"/>
    <x v="0"/>
    <x v="0"/>
    <x v="0"/>
    <n v="2"/>
    <n v="929"/>
    <n v="1.3482590000000001"/>
    <s v="West"/>
    <n v="861.14101184068886"/>
    <n v="292150"/>
    <n v="0.57526828788027962"/>
    <s v="Above Estimate"/>
  </r>
  <r>
    <d v="2016-01-23T00:00:00"/>
    <x v="7"/>
    <x v="0"/>
    <n v="116250"/>
    <n v="163500"/>
    <x v="0"/>
    <x v="0"/>
    <x v="0"/>
    <n v="1"/>
    <n v="1011"/>
    <n v="1.3482590000000001"/>
    <s v="South"/>
    <n v="161.72106824925817"/>
    <n v="47250"/>
    <n v="0.40645161290322579"/>
    <s v="Above Estimate"/>
  </r>
  <r>
    <d v="2016-01-23T00:00:00"/>
    <x v="7"/>
    <x v="0"/>
    <n v="39450"/>
    <n v="14500"/>
    <x v="0"/>
    <x v="0"/>
    <x v="0"/>
    <n v="2"/>
    <n v="922"/>
    <n v="1.3482590000000001"/>
    <s v="South"/>
    <n v="15.726681127982646"/>
    <n v="-24950"/>
    <n v="-0.63244613434727504"/>
    <s v="Below Estimate"/>
  </r>
  <r>
    <d v="2016-01-28T00:00:00"/>
    <x v="7"/>
    <x v="6"/>
    <n v="324640"/>
    <n v="545000"/>
    <x v="0"/>
    <x v="0"/>
    <x v="0"/>
    <n v="1"/>
    <n v="1065"/>
    <n v="1.3482590000000001"/>
    <s v="West"/>
    <n v="511.73708920187795"/>
    <n v="220360"/>
    <n v="0.67878265155248896"/>
    <s v="Above Estimate"/>
  </r>
  <r>
    <d v="2016-01-28T00:00:00"/>
    <x v="7"/>
    <x v="1"/>
    <n v="148710"/>
    <n v="176800"/>
    <x v="2"/>
    <x v="2"/>
    <x v="2"/>
    <n v="5"/>
    <n v="2087"/>
    <n v="1.3482590000000001"/>
    <s v="South"/>
    <n v="84.714901772879728"/>
    <n v="28090"/>
    <n v="0.18889113038800351"/>
    <s v="Above Estimate"/>
  </r>
  <r>
    <d v="2016-01-28T00:00:00"/>
    <x v="7"/>
    <x v="0"/>
    <n v="76810"/>
    <n v="109900"/>
    <x v="0"/>
    <x v="0"/>
    <x v="0"/>
    <n v="1"/>
    <n v="934"/>
    <n v="1.3482590000000001"/>
    <s v="North"/>
    <n v="117.6659528907923"/>
    <n v="33090"/>
    <n v="0.43080328082280955"/>
    <s v="Above Estimate"/>
  </r>
  <r>
    <d v="2016-01-29T00:00:00"/>
    <x v="7"/>
    <x v="5"/>
    <n v="193690"/>
    <n v="350000"/>
    <x v="0"/>
    <x v="0"/>
    <x v="0"/>
    <n v="1"/>
    <n v="1075"/>
    <n v="1.3482590000000001"/>
    <s v="West"/>
    <n v="325.58139534883719"/>
    <n v="156310"/>
    <n v="0.80701120346946154"/>
    <s v="Above Estimate"/>
  </r>
  <r>
    <d v="2016-01-29T00:00:00"/>
    <x v="7"/>
    <x v="0"/>
    <n v="43370"/>
    <n v="45000"/>
    <x v="0"/>
    <x v="0"/>
    <x v="0"/>
    <n v="1"/>
    <n v="1012"/>
    <n v="1.3482590000000001"/>
    <s v="South"/>
    <n v="44.466403162055336"/>
    <n v="1630"/>
    <n v="3.7583583121973713E-2"/>
    <s v="Above Estimate"/>
  </r>
  <r>
    <d v="2016-01-29T00:00:00"/>
    <x v="7"/>
    <x v="3"/>
    <n v="1811110"/>
    <n v="2000000"/>
    <x v="0"/>
    <x v="0"/>
    <x v="0"/>
    <n v="3"/>
    <n v="951"/>
    <n v="1.3482590000000001"/>
    <s v="East"/>
    <n v="2103.0494216614093"/>
    <n v="188890"/>
    <n v="0.10429515600929816"/>
    <s v="Above Estimate"/>
  </r>
  <r>
    <d v="2016-02-03T00:00:00"/>
    <x v="7"/>
    <x v="5"/>
    <n v="317310"/>
    <n v="390000"/>
    <x v="0"/>
    <x v="0"/>
    <x v="0"/>
    <n v="3"/>
    <n v="911"/>
    <n v="1.3482590000000001"/>
    <s v="West"/>
    <n v="428.10098792535678"/>
    <n v="72690"/>
    <n v="0.22908197031294317"/>
    <s v="Above Estimate"/>
  </r>
  <r>
    <d v="2016-02-03T00:00:00"/>
    <x v="7"/>
    <x v="5"/>
    <n v="395360"/>
    <n v="690000"/>
    <x v="0"/>
    <x v="0"/>
    <x v="0"/>
    <n v="1"/>
    <n v="976"/>
    <n v="1.3482590000000001"/>
    <s v="East"/>
    <n v="706.96721311475414"/>
    <n v="294640"/>
    <n v="0.74524484014569004"/>
    <s v="Above Estimate"/>
  </r>
  <r>
    <d v="2016-02-04T00:00:00"/>
    <x v="7"/>
    <x v="0"/>
    <n v="45420"/>
    <n v="70000"/>
    <x v="2"/>
    <x v="2"/>
    <x v="2"/>
    <n v="4"/>
    <n v="1811"/>
    <n v="1.3482590000000001"/>
    <s v="South"/>
    <n v="38.652678078409721"/>
    <n v="24580"/>
    <n v="0.54117129018053722"/>
    <s v="Above Estimate"/>
  </r>
  <r>
    <d v="2016-02-04T00:00:00"/>
    <x v="7"/>
    <x v="1"/>
    <n v="162370"/>
    <n v="50000"/>
    <x v="1"/>
    <x v="1"/>
    <x v="1"/>
    <n v="4"/>
    <n v="1259"/>
    <n v="1.3482590000000001"/>
    <s v="West"/>
    <n v="39.714058776806986"/>
    <n v="-112370"/>
    <n v="-0.69206134138079689"/>
    <s v="Below Estimate"/>
  </r>
  <r>
    <d v="2016-02-06T00:00:00"/>
    <x v="7"/>
    <x v="1"/>
    <n v="193870"/>
    <n v="260000"/>
    <x v="0"/>
    <x v="0"/>
    <x v="0"/>
    <n v="1"/>
    <n v="997"/>
    <n v="1.3482590000000001"/>
    <s v="North"/>
    <n v="260.78234704112339"/>
    <n v="66130"/>
    <n v="0.34110486408418011"/>
    <s v="Above Estimate"/>
  </r>
  <r>
    <d v="2016-02-07T00:00:00"/>
    <x v="7"/>
    <x v="4"/>
    <n v="333970"/>
    <n v="405000"/>
    <x v="0"/>
    <x v="0"/>
    <x v="0"/>
    <n v="3"/>
    <n v="1084"/>
    <n v="1.3482590000000001"/>
    <s v="East"/>
    <n v="373.61623616236164"/>
    <n v="71030"/>
    <n v="0.2126837739916759"/>
    <s v="Above Estimate"/>
  </r>
  <r>
    <d v="2016-02-07T00:00:00"/>
    <x v="7"/>
    <x v="4"/>
    <n v="619220"/>
    <n v="1775000"/>
    <x v="0"/>
    <x v="0"/>
    <x v="0"/>
    <n v="3"/>
    <n v="982"/>
    <n v="1.3482590000000001"/>
    <s v="North"/>
    <n v="1807.5356415478616"/>
    <n v="1155780"/>
    <n v="1.8665094796679693"/>
    <s v="Above Estimate"/>
  </r>
  <r>
    <d v="2016-02-11T00:00:00"/>
    <x v="7"/>
    <x v="6"/>
    <n v="259000"/>
    <n v="371000"/>
    <x v="0"/>
    <x v="0"/>
    <x v="0"/>
    <n v="2"/>
    <n v="935"/>
    <n v="1.3482590000000001"/>
    <s v="East"/>
    <n v="396.7914438502674"/>
    <n v="112000"/>
    <n v="0.43243243243243246"/>
    <s v="Above Estimate"/>
  </r>
  <r>
    <d v="2016-02-14T00:00:00"/>
    <x v="7"/>
    <x v="0"/>
    <n v="89270"/>
    <n v="45100"/>
    <x v="1"/>
    <x v="1"/>
    <x v="1"/>
    <n v="3"/>
    <n v="1360"/>
    <n v="1.3482590000000001"/>
    <s v="North"/>
    <n v="33.161764705882355"/>
    <n v="-44170"/>
    <n v="-0.49479108323064858"/>
    <s v="Below Estimate"/>
  </r>
  <r>
    <d v="2016-02-18T00:00:00"/>
    <x v="7"/>
    <x v="4"/>
    <n v="372960"/>
    <n v="545000"/>
    <x v="0"/>
    <x v="0"/>
    <x v="0"/>
    <n v="2"/>
    <n v="1058"/>
    <n v="1.3482590000000001"/>
    <s v="West"/>
    <n v="515.12287334593577"/>
    <n v="172040"/>
    <n v="0.46128271128271126"/>
    <s v="Above Estimate"/>
  </r>
  <r>
    <d v="2016-02-19T00:00:00"/>
    <x v="7"/>
    <x v="3"/>
    <n v="718480"/>
    <n v="1400000"/>
    <x v="2"/>
    <x v="2"/>
    <x v="2"/>
    <n v="4"/>
    <n v="2190"/>
    <n v="1.3482590000000001"/>
    <s v="West"/>
    <n v="639.26940639269401"/>
    <n v="681520"/>
    <n v="0.94855806703039747"/>
    <s v="Above Estimate"/>
  </r>
  <r>
    <d v="2016-02-19T00:00:00"/>
    <x v="7"/>
    <x v="1"/>
    <n v="82020"/>
    <n v="30000"/>
    <x v="0"/>
    <x v="0"/>
    <x v="0"/>
    <n v="3"/>
    <n v="988"/>
    <n v="1.3482590000000001"/>
    <s v="North"/>
    <n v="30.364372469635626"/>
    <n v="-52020"/>
    <n v="-0.63423555230431605"/>
    <s v="Below Estimate"/>
  </r>
  <r>
    <d v="2016-02-20T00:00:00"/>
    <x v="7"/>
    <x v="1"/>
    <n v="162380"/>
    <n v="105000"/>
    <x v="0"/>
    <x v="0"/>
    <x v="0"/>
    <n v="1"/>
    <n v="1008"/>
    <n v="1.3482590000000001"/>
    <s v="South"/>
    <n v="104.16666666666667"/>
    <n v="-57380"/>
    <n v="-0.35336864145830765"/>
    <s v="Below Estimate"/>
  </r>
  <r>
    <d v="2016-02-21T00:00:00"/>
    <x v="7"/>
    <x v="3"/>
    <n v="6731410"/>
    <n v="11840000"/>
    <x v="0"/>
    <x v="0"/>
    <x v="0"/>
    <n v="3"/>
    <n v="1072"/>
    <n v="1.3482590000000001"/>
    <s v="East"/>
    <n v="11044.776119402984"/>
    <n v="5108590"/>
    <n v="0.7589182652668609"/>
    <s v="Above Estimate"/>
  </r>
  <r>
    <d v="2016-02-24T00:00:00"/>
    <x v="7"/>
    <x v="0"/>
    <n v="113490"/>
    <n v="168000"/>
    <x v="0"/>
    <x v="0"/>
    <x v="0"/>
    <n v="2"/>
    <n v="929"/>
    <n v="1.3482590000000001"/>
    <s v="North"/>
    <n v="180.83961248654467"/>
    <n v="54510"/>
    <n v="0.48030663494581022"/>
    <s v="Above Estimate"/>
  </r>
  <r>
    <d v="2016-02-24T00:00:00"/>
    <x v="7"/>
    <x v="5"/>
    <n v="169120"/>
    <n v="260000"/>
    <x v="0"/>
    <x v="0"/>
    <x v="0"/>
    <n v="1"/>
    <n v="930"/>
    <n v="1.3482590000000001"/>
    <s v="West"/>
    <n v="279.56989247311827"/>
    <n v="90880"/>
    <n v="0.53736991485335861"/>
    <s v="Above Estimate"/>
  </r>
  <r>
    <d v="2016-02-25T00:00:00"/>
    <x v="7"/>
    <x v="1"/>
    <n v="125910"/>
    <n v="140000"/>
    <x v="0"/>
    <x v="0"/>
    <x v="0"/>
    <n v="1"/>
    <n v="1043"/>
    <n v="1.3482590000000001"/>
    <s v="East"/>
    <n v="134.2281879194631"/>
    <n v="14090"/>
    <n v="0.11190532920339925"/>
    <s v="Above Estimate"/>
  </r>
  <r>
    <d v="2016-02-25T00:00:00"/>
    <x v="7"/>
    <x v="4"/>
    <n v="333200"/>
    <n v="660000"/>
    <x v="0"/>
    <x v="0"/>
    <x v="0"/>
    <n v="1"/>
    <n v="1073"/>
    <n v="1.3482590000000001"/>
    <s v="South"/>
    <n v="615.09785647716683"/>
    <n v="326800"/>
    <n v="0.98079231692677071"/>
    <s v="Above Estimate"/>
  </r>
  <r>
    <d v="2016-02-26T00:00:00"/>
    <x v="7"/>
    <x v="0"/>
    <n v="77730"/>
    <n v="42000"/>
    <x v="0"/>
    <x v="0"/>
    <x v="0"/>
    <n v="2"/>
    <n v="941"/>
    <n v="1.3482590000000001"/>
    <s v="East"/>
    <n v="44.633368756641872"/>
    <n v="-35730"/>
    <n v="-0.45966808182169044"/>
    <s v="Below Estimate"/>
  </r>
  <r>
    <d v="2016-02-28T00:00:00"/>
    <x v="7"/>
    <x v="3"/>
    <n v="637490"/>
    <n v="815000"/>
    <x v="0"/>
    <x v="0"/>
    <x v="0"/>
    <n v="2"/>
    <n v="945"/>
    <n v="1.3482590000000001"/>
    <s v="South"/>
    <n v="862.43386243386249"/>
    <n v="177510"/>
    <n v="0.2784514266890461"/>
    <s v="Above Estimate"/>
  </r>
  <r>
    <d v="2016-02-28T00:00:00"/>
    <x v="7"/>
    <x v="0"/>
    <n v="68460"/>
    <n v="29900"/>
    <x v="2"/>
    <x v="2"/>
    <x v="2"/>
    <n v="5"/>
    <n v="2134"/>
    <n v="1.3482590000000001"/>
    <s v="East"/>
    <n v="14.01124648547329"/>
    <n v="-38560"/>
    <n v="-0.56324861232836698"/>
    <s v="Below Estimate"/>
  </r>
  <r>
    <d v="2016-02-28T00:00:00"/>
    <x v="7"/>
    <x v="4"/>
    <n v="313390"/>
    <n v="368000"/>
    <x v="0"/>
    <x v="0"/>
    <x v="0"/>
    <n v="3"/>
    <n v="986"/>
    <n v="1.3482590000000001"/>
    <s v="East"/>
    <n v="373.22515212981745"/>
    <n v="54610"/>
    <n v="0.17425571971026516"/>
    <s v="Above Estimate"/>
  </r>
  <r>
    <d v="2016-03-03T00:00:00"/>
    <x v="7"/>
    <x v="4"/>
    <n v="244720"/>
    <n v="270000"/>
    <x v="0"/>
    <x v="0"/>
    <x v="0"/>
    <n v="3"/>
    <n v="1025"/>
    <n v="1.3482590000000001"/>
    <s v="East"/>
    <n v="263.41463414634148"/>
    <n v="25280"/>
    <n v="0.10330173259235044"/>
    <s v="Above Estimate"/>
  </r>
  <r>
    <d v="2016-03-03T00:00:00"/>
    <x v="7"/>
    <x v="0"/>
    <n v="61760"/>
    <n v="60000"/>
    <x v="0"/>
    <x v="0"/>
    <x v="0"/>
    <n v="2"/>
    <n v="966"/>
    <n v="1.3482590000000001"/>
    <s v="East"/>
    <n v="62.111801242236027"/>
    <n v="-1760"/>
    <n v="-2.8497409326424871E-2"/>
    <s v="Below Estimate"/>
  </r>
  <r>
    <d v="2016-03-03T00:00:00"/>
    <x v="7"/>
    <x v="1"/>
    <n v="132890"/>
    <n v="160000"/>
    <x v="0"/>
    <x v="0"/>
    <x v="0"/>
    <n v="2"/>
    <n v="914"/>
    <n v="1.3482590000000001"/>
    <s v="North"/>
    <n v="175.054704595186"/>
    <n v="27110"/>
    <n v="0.20400331100910526"/>
    <s v="Above Estimate"/>
  </r>
  <r>
    <d v="2016-03-03T00:00:00"/>
    <x v="7"/>
    <x v="5"/>
    <n v="130970"/>
    <n v="199923"/>
    <x v="0"/>
    <x v="0"/>
    <x v="0"/>
    <n v="3"/>
    <n v="901"/>
    <n v="1.3482590000000001"/>
    <s v="North"/>
    <n v="221.89012208657047"/>
    <n v="68953"/>
    <n v="0.52647934641520955"/>
    <s v="Above Estimate"/>
  </r>
  <r>
    <d v="2016-03-04T00:00:00"/>
    <x v="7"/>
    <x v="4"/>
    <n v="402010"/>
    <n v="512000"/>
    <x v="0"/>
    <x v="0"/>
    <x v="0"/>
    <n v="2"/>
    <n v="1088"/>
    <n v="1.3482590000000001"/>
    <s v="North"/>
    <n v="470.58823529411762"/>
    <n v="109990"/>
    <n v="0.2736001592000199"/>
    <s v="Above Estimate"/>
  </r>
  <r>
    <d v="2016-03-04T00:00:00"/>
    <x v="7"/>
    <x v="0"/>
    <n v="16370"/>
    <n v="6000"/>
    <x v="1"/>
    <x v="1"/>
    <x v="1"/>
    <n v="4"/>
    <n v="1233"/>
    <n v="1.3482590000000001"/>
    <s v="South"/>
    <n v="4.8661800486618008"/>
    <n v="-10370"/>
    <n v="-0.63347587049480758"/>
    <s v="Below Estimate"/>
  </r>
  <r>
    <d v="2016-03-04T00:00:00"/>
    <x v="7"/>
    <x v="0"/>
    <n v="58140"/>
    <n v="31500"/>
    <x v="0"/>
    <x v="0"/>
    <x v="0"/>
    <n v="2"/>
    <n v="939"/>
    <n v="1.3482590000000001"/>
    <s v="West"/>
    <n v="33.546325878594246"/>
    <n v="-26640"/>
    <n v="-0.45820433436532509"/>
    <s v="Below Estimate"/>
  </r>
  <r>
    <d v="2016-03-04T00:00:00"/>
    <x v="7"/>
    <x v="3"/>
    <n v="1947890"/>
    <n v="3050000"/>
    <x v="0"/>
    <x v="0"/>
    <x v="0"/>
    <n v="2"/>
    <n v="1011"/>
    <n v="1.3482590000000001"/>
    <s v="West"/>
    <n v="3016.8150346191887"/>
    <n v="1102110"/>
    <n v="0.56579683657701407"/>
    <s v="Above Estimate"/>
  </r>
  <r>
    <d v="2016-03-06T00:00:00"/>
    <x v="7"/>
    <x v="5"/>
    <n v="127260"/>
    <n v="197000"/>
    <x v="0"/>
    <x v="0"/>
    <x v="0"/>
    <n v="3"/>
    <n v="974"/>
    <n v="1.3482590000000001"/>
    <s v="West"/>
    <n v="202.25872689938399"/>
    <n v="69740"/>
    <n v="0.54801194405154796"/>
    <s v="Above Estimate"/>
  </r>
  <r>
    <d v="2016-03-07T00:00:00"/>
    <x v="7"/>
    <x v="0"/>
    <n v="89350"/>
    <n v="132000"/>
    <x v="0"/>
    <x v="0"/>
    <x v="0"/>
    <n v="3"/>
    <n v="1053"/>
    <n v="1.3482590000000001"/>
    <s v="North"/>
    <n v="125.35612535612536"/>
    <n v="42650"/>
    <n v="0.47733631785114716"/>
    <s v="Above Estimate"/>
  </r>
  <r>
    <d v="2016-03-07T00:00:00"/>
    <x v="7"/>
    <x v="0"/>
    <n v="77800"/>
    <n v="102000"/>
    <x v="0"/>
    <x v="0"/>
    <x v="0"/>
    <n v="1"/>
    <n v="930"/>
    <n v="1.3482590000000001"/>
    <s v="North"/>
    <n v="109.6774193548387"/>
    <n v="24200"/>
    <n v="0.3110539845758355"/>
    <s v="Above Estimate"/>
  </r>
  <r>
    <d v="2016-03-10T00:00:00"/>
    <x v="7"/>
    <x v="4"/>
    <n v="312340"/>
    <n v="375000"/>
    <x v="2"/>
    <x v="2"/>
    <x v="2"/>
    <n v="6"/>
    <n v="2056"/>
    <n v="1.3482590000000001"/>
    <s v="South"/>
    <n v="182.3929961089494"/>
    <n v="62660"/>
    <n v="0.20061471473394377"/>
    <s v="Above Estimate"/>
  </r>
  <r>
    <d v="2016-03-10T00:00:00"/>
    <x v="7"/>
    <x v="5"/>
    <n v="123550"/>
    <n v="148000"/>
    <x v="0"/>
    <x v="0"/>
    <x v="0"/>
    <n v="1"/>
    <n v="1048"/>
    <n v="1.3482590000000001"/>
    <s v="West"/>
    <n v="141.22137404580153"/>
    <n v="24450"/>
    <n v="0.19789558883043301"/>
    <s v="Above Estimate"/>
  </r>
  <r>
    <d v="2016-03-10T00:00:00"/>
    <x v="7"/>
    <x v="6"/>
    <n v="1176990"/>
    <n v="2075000"/>
    <x v="0"/>
    <x v="0"/>
    <x v="0"/>
    <n v="2"/>
    <n v="1089"/>
    <n v="1.3482590000000001"/>
    <s v="North"/>
    <n v="1905.4178145087235"/>
    <n v="898010"/>
    <n v="0.76297164801740036"/>
    <s v="Above Estimate"/>
  </r>
  <r>
    <d v="2016-03-12T00:00:00"/>
    <x v="7"/>
    <x v="0"/>
    <n v="69660"/>
    <n v="66000"/>
    <x v="1"/>
    <x v="1"/>
    <x v="1"/>
    <n v="3"/>
    <n v="1227"/>
    <n v="1.3482590000000001"/>
    <s v="North"/>
    <n v="53.789731051344745"/>
    <n v="-3660"/>
    <n v="-5.2540913006029283E-2"/>
    <s v="Below Estimate"/>
  </r>
  <r>
    <d v="2016-03-17T00:00:00"/>
    <x v="7"/>
    <x v="5"/>
    <n v="111440"/>
    <n v="147000"/>
    <x v="0"/>
    <x v="0"/>
    <x v="0"/>
    <n v="3"/>
    <n v="1093"/>
    <n v="1.3482590000000001"/>
    <s v="East"/>
    <n v="134.49222323879232"/>
    <n v="35560"/>
    <n v="0.31909547738693467"/>
    <s v="Above Estimate"/>
  </r>
  <r>
    <d v="2016-03-17T00:00:00"/>
    <x v="7"/>
    <x v="5"/>
    <n v="262500"/>
    <n v="485000"/>
    <x v="0"/>
    <x v="0"/>
    <x v="0"/>
    <n v="3"/>
    <n v="988"/>
    <n v="1.3482590000000001"/>
    <s v="East"/>
    <n v="490.89068825910931"/>
    <n v="222500"/>
    <n v="0.84761904761904761"/>
    <s v="Above Estimate"/>
  </r>
  <r>
    <d v="2016-03-17T00:00:00"/>
    <x v="7"/>
    <x v="6"/>
    <n v="308730"/>
    <n v="504000"/>
    <x v="3"/>
    <x v="3"/>
    <x v="3"/>
    <n v="7"/>
    <n v="2700"/>
    <n v="1.3482590000000001"/>
    <s v="North"/>
    <n v="186.66666666666666"/>
    <n v="195270"/>
    <n v="0.63249441259352834"/>
    <s v="Above Estimate"/>
  </r>
  <r>
    <d v="2016-03-17T00:00:00"/>
    <x v="7"/>
    <x v="1"/>
    <n v="123210"/>
    <n v="100000"/>
    <x v="0"/>
    <x v="0"/>
    <x v="0"/>
    <n v="1"/>
    <n v="961"/>
    <n v="1.3482590000000001"/>
    <s v="East"/>
    <n v="104.0582726326743"/>
    <n v="-23210"/>
    <n v="-0.18837756675594514"/>
    <s v="Below Estimate"/>
  </r>
  <r>
    <d v="2016-03-17T00:00:00"/>
    <x v="7"/>
    <x v="1"/>
    <n v="122210"/>
    <n v="75000"/>
    <x v="0"/>
    <x v="0"/>
    <x v="0"/>
    <n v="1"/>
    <n v="1029"/>
    <n v="1.3482590000000001"/>
    <s v="North"/>
    <n v="72.886297376093296"/>
    <n v="-47210"/>
    <n v="-0.38630226659029537"/>
    <s v="Below Estimate"/>
  </r>
  <r>
    <d v="2016-03-17T00:00:00"/>
    <x v="7"/>
    <x v="1"/>
    <n v="171080"/>
    <n v="110000"/>
    <x v="2"/>
    <x v="2"/>
    <x v="2"/>
    <n v="4"/>
    <n v="2193"/>
    <n v="1.3482590000000001"/>
    <s v="North"/>
    <n v="50.159598723210216"/>
    <n v="-61080"/>
    <n v="-0.35702595277063365"/>
    <s v="Below Estimate"/>
  </r>
  <r>
    <d v="2016-03-17T00:00:00"/>
    <x v="7"/>
    <x v="1"/>
    <n v="132580"/>
    <n v="88500"/>
    <x v="0"/>
    <x v="0"/>
    <x v="0"/>
    <n v="2"/>
    <n v="970"/>
    <n v="1.3482590000000001"/>
    <s v="South"/>
    <n v="91.237113402061851"/>
    <n v="-44080"/>
    <n v="-0.33247850354502939"/>
    <s v="Below Estimate"/>
  </r>
  <r>
    <d v="2016-03-18T00:00:00"/>
    <x v="7"/>
    <x v="6"/>
    <n v="350980"/>
    <n v="110000"/>
    <x v="0"/>
    <x v="0"/>
    <x v="0"/>
    <n v="3"/>
    <n v="939"/>
    <n v="1.3482590000000001"/>
    <s v="West"/>
    <n v="117.14589989350372"/>
    <n v="-240980"/>
    <n v="-0.68659182859422185"/>
    <s v="Below Estimate"/>
  </r>
  <r>
    <d v="2016-03-18T00:00:00"/>
    <x v="7"/>
    <x v="0"/>
    <n v="100820"/>
    <n v="165000"/>
    <x v="0"/>
    <x v="0"/>
    <x v="0"/>
    <n v="3"/>
    <n v="1084"/>
    <n v="1.3482590000000001"/>
    <s v="East"/>
    <n v="152.2140221402214"/>
    <n v="64180"/>
    <n v="0.6365800436421345"/>
    <s v="Above Estimate"/>
  </r>
  <r>
    <d v="2016-03-20T00:00:00"/>
    <x v="7"/>
    <x v="1"/>
    <n v="133860"/>
    <n v="35000"/>
    <x v="0"/>
    <x v="0"/>
    <x v="0"/>
    <n v="3"/>
    <n v="969"/>
    <n v="1.3482590000000001"/>
    <s v="East"/>
    <n v="36.119711042311664"/>
    <n v="-98860"/>
    <n v="-0.73853279545794115"/>
    <s v="Below Estimate"/>
  </r>
  <r>
    <d v="2016-03-21T00:00:00"/>
    <x v="7"/>
    <x v="4"/>
    <n v="333410"/>
    <n v="205000"/>
    <x v="0"/>
    <x v="0"/>
    <x v="0"/>
    <n v="2"/>
    <n v="1054"/>
    <n v="1.3482590000000001"/>
    <s v="North"/>
    <n v="194.49715370018976"/>
    <n v="-128410"/>
    <n v="-0.38514141747398101"/>
    <s v="Below Estimate"/>
  </r>
  <r>
    <d v="2016-03-24T00:00:00"/>
    <x v="7"/>
    <x v="1"/>
    <n v="120000"/>
    <n v="145110"/>
    <x v="0"/>
    <x v="0"/>
    <x v="0"/>
    <n v="1"/>
    <n v="985"/>
    <n v="1.3482590000000001"/>
    <s v="North"/>
    <n v="147.31979695431471"/>
    <n v="25110"/>
    <n v="0.20924999999999999"/>
    <s v="Above Estimate"/>
  </r>
  <r>
    <d v="2016-03-25T00:00:00"/>
    <x v="7"/>
    <x v="0"/>
    <n v="122880"/>
    <n v="170000"/>
    <x v="0"/>
    <x v="0"/>
    <x v="0"/>
    <n v="2"/>
    <n v="999"/>
    <n v="1.3482590000000001"/>
    <s v="East"/>
    <n v="170.17017017017017"/>
    <n v="47120"/>
    <n v="0.38346354166666669"/>
    <s v="Above Estimate"/>
  </r>
  <r>
    <d v="2016-03-25T00:00:00"/>
    <x v="7"/>
    <x v="6"/>
    <n v="297660"/>
    <n v="322500"/>
    <x v="0"/>
    <x v="0"/>
    <x v="0"/>
    <n v="3"/>
    <n v="916"/>
    <n v="1.3482590000000001"/>
    <s v="South"/>
    <n v="352.07423580786025"/>
    <n v="24840"/>
    <n v="8.3450917153799639E-2"/>
    <s v="Above Estimate"/>
  </r>
  <r>
    <d v="2016-03-25T00:00:00"/>
    <x v="7"/>
    <x v="0"/>
    <n v="210240"/>
    <n v="310000"/>
    <x v="0"/>
    <x v="0"/>
    <x v="0"/>
    <n v="1"/>
    <n v="1011"/>
    <n v="1.3482590000000001"/>
    <s v="West"/>
    <n v="306.62710187932743"/>
    <n v="99760"/>
    <n v="0.47450532724505329"/>
    <s v="Above Estimate"/>
  </r>
  <r>
    <d v="2016-03-27T00:00:00"/>
    <x v="7"/>
    <x v="4"/>
    <n v="613060"/>
    <n v="1130000"/>
    <x v="0"/>
    <x v="0"/>
    <x v="0"/>
    <n v="3"/>
    <n v="986"/>
    <n v="1.3482590000000001"/>
    <s v="West"/>
    <n v="1146.0446247464504"/>
    <n v="516940"/>
    <n v="0.84321273611065806"/>
    <s v="Above Estimate"/>
  </r>
  <r>
    <d v="2016-03-27T00:00:00"/>
    <x v="7"/>
    <x v="0"/>
    <n v="28710"/>
    <n v="12587"/>
    <x v="2"/>
    <x v="2"/>
    <x v="2"/>
    <n v="5"/>
    <n v="1923"/>
    <n v="1.3482590000000001"/>
    <s v="West"/>
    <n v="6.5455018200728032"/>
    <n v="-16123"/>
    <n v="-0.56158133054684778"/>
    <s v="Below Estimate"/>
  </r>
  <r>
    <d v="2016-03-28T00:00:00"/>
    <x v="7"/>
    <x v="4"/>
    <n v="625940"/>
    <n v="700000"/>
    <x v="0"/>
    <x v="0"/>
    <x v="0"/>
    <n v="3"/>
    <n v="1098"/>
    <n v="1.3482590000000001"/>
    <s v="West"/>
    <n v="637.52276867030969"/>
    <n v="74060"/>
    <n v="0.11831804965332141"/>
    <s v="Above Estimate"/>
  </r>
  <r>
    <d v="2016-03-28T00:00:00"/>
    <x v="7"/>
    <x v="3"/>
    <n v="2122540"/>
    <n v="2515000"/>
    <x v="0"/>
    <x v="0"/>
    <x v="0"/>
    <n v="1"/>
    <n v="1053"/>
    <n v="1.3482590000000001"/>
    <s v="West"/>
    <n v="2388.4140550807219"/>
    <n v="392460"/>
    <n v="0.18490110904859272"/>
    <s v="Above Estimate"/>
  </r>
  <r>
    <d v="2016-03-28T00:00:00"/>
    <x v="7"/>
    <x v="0"/>
    <n v="83910"/>
    <n v="120000"/>
    <x v="0"/>
    <x v="0"/>
    <x v="0"/>
    <n v="1"/>
    <n v="943"/>
    <n v="1.3482590000000001"/>
    <s v="South"/>
    <n v="127.25344644750795"/>
    <n v="36090"/>
    <n v="0.4301036825169825"/>
    <s v="Above Estimate"/>
  </r>
  <r>
    <d v="2016-03-31T00:00:00"/>
    <x v="7"/>
    <x v="5"/>
    <n v="168140"/>
    <n v="280000"/>
    <x v="0"/>
    <x v="0"/>
    <x v="0"/>
    <n v="1"/>
    <n v="987"/>
    <n v="1.3482590000000001"/>
    <s v="North"/>
    <n v="283.68794326241135"/>
    <n v="111860"/>
    <n v="0.6652789342214821"/>
    <s v="Above Estimate"/>
  </r>
  <r>
    <d v="2016-03-31T00:00:00"/>
    <x v="7"/>
    <x v="4"/>
    <n v="239050"/>
    <n v="248110"/>
    <x v="0"/>
    <x v="0"/>
    <x v="0"/>
    <n v="3"/>
    <n v="922"/>
    <n v="1.3482590000000001"/>
    <s v="North"/>
    <n v="269.09978308026029"/>
    <n v="9060"/>
    <n v="3.7900020916126334E-2"/>
    <s v="Above Estimate"/>
  </r>
  <r>
    <d v="2016-03-31T00:00:00"/>
    <x v="7"/>
    <x v="6"/>
    <n v="305730"/>
    <n v="620000"/>
    <x v="0"/>
    <x v="0"/>
    <x v="0"/>
    <n v="1"/>
    <n v="1005"/>
    <n v="1.3482590000000001"/>
    <s v="South"/>
    <n v="616.91542288557218"/>
    <n v="314270"/>
    <n v="1.0279331436234587"/>
    <s v="Above Estimate"/>
  </r>
  <r>
    <d v="2016-03-31T00:00:00"/>
    <x v="7"/>
    <x v="1"/>
    <n v="149320"/>
    <n v="196000"/>
    <x v="0"/>
    <x v="0"/>
    <x v="0"/>
    <n v="3"/>
    <n v="1011"/>
    <n v="1.3482590000000001"/>
    <s v="East"/>
    <n v="193.86745796241345"/>
    <n v="46680"/>
    <n v="0.31261719796410392"/>
    <s v="Above Estimate"/>
  </r>
  <r>
    <d v="2016-04-01T00:00:00"/>
    <x v="7"/>
    <x v="4"/>
    <n v="437010"/>
    <n v="440000"/>
    <x v="0"/>
    <x v="0"/>
    <x v="0"/>
    <n v="2"/>
    <n v="911"/>
    <n v="1.3482590000000001"/>
    <s v="South"/>
    <n v="482.98572996706918"/>
    <n v="2990"/>
    <n v="6.8419486968261597E-3"/>
    <s v="Above Estimate"/>
  </r>
  <r>
    <d v="2016-04-01T00:00:00"/>
    <x v="7"/>
    <x v="4"/>
    <n v="368690"/>
    <n v="20000"/>
    <x v="0"/>
    <x v="0"/>
    <x v="0"/>
    <n v="3"/>
    <n v="991"/>
    <n v="1.3482590000000001"/>
    <s v="East"/>
    <n v="20.181634712411704"/>
    <n v="-348690"/>
    <n v="-0.94575388537795979"/>
    <s v="Below Estimate"/>
  </r>
  <r>
    <d v="2016-04-01T00:00:00"/>
    <x v="7"/>
    <x v="0"/>
    <n v="89130"/>
    <n v="143000"/>
    <x v="0"/>
    <x v="0"/>
    <x v="0"/>
    <n v="2"/>
    <n v="986"/>
    <n v="1.3482590000000001"/>
    <s v="South"/>
    <n v="145.03042596348885"/>
    <n v="53870"/>
    <n v="0.60439807023448899"/>
    <s v="Above Estimate"/>
  </r>
  <r>
    <d v="2016-04-01T00:00:00"/>
    <x v="7"/>
    <x v="5"/>
    <n v="197260"/>
    <n v="342000"/>
    <x v="0"/>
    <x v="0"/>
    <x v="0"/>
    <n v="1"/>
    <n v="971"/>
    <n v="1.3482590000000001"/>
    <s v="East"/>
    <n v="352.2142121524202"/>
    <n v="144740"/>
    <n v="0.73375240798945551"/>
    <s v="Above Estimate"/>
  </r>
  <r>
    <d v="2016-04-02T00:00:00"/>
    <x v="7"/>
    <x v="6"/>
    <n v="659900"/>
    <n v="730000"/>
    <x v="0"/>
    <x v="0"/>
    <x v="0"/>
    <n v="3"/>
    <n v="988"/>
    <n v="1.3482590000000001"/>
    <s v="East"/>
    <n v="738.86639676113361"/>
    <n v="70100"/>
    <n v="0.1062282163964237"/>
    <s v="Above Estimate"/>
  </r>
  <r>
    <d v="2016-04-02T00:00:00"/>
    <x v="7"/>
    <x v="0"/>
    <n v="105640"/>
    <n v="125000"/>
    <x v="0"/>
    <x v="0"/>
    <x v="0"/>
    <n v="1"/>
    <n v="1060"/>
    <n v="1.3482590000000001"/>
    <s v="North"/>
    <n v="117.9245283018868"/>
    <n v="19360"/>
    <n v="0.18326391518364257"/>
    <s v="Above Estimate"/>
  </r>
  <r>
    <d v="2016-04-02T00:00:00"/>
    <x v="7"/>
    <x v="4"/>
    <n v="762090"/>
    <n v="752500"/>
    <x v="0"/>
    <x v="0"/>
    <x v="0"/>
    <n v="2"/>
    <n v="1009"/>
    <n v="1.3482590000000001"/>
    <s v="East"/>
    <n v="745.78790882061446"/>
    <n v="-9590"/>
    <n v="-1.2583815559842013E-2"/>
    <s v="Below Estimate"/>
  </r>
  <r>
    <d v="2016-04-02T00:00:00"/>
    <x v="7"/>
    <x v="5"/>
    <n v="270200"/>
    <n v="375000"/>
    <x v="0"/>
    <x v="0"/>
    <x v="0"/>
    <n v="2"/>
    <n v="942"/>
    <n v="1.3482590000000001"/>
    <s v="South"/>
    <n v="398.08917197452229"/>
    <n v="104800"/>
    <n v="0.38786084381939306"/>
    <s v="Above Estimate"/>
  </r>
  <r>
    <d v="2016-04-03T00:00:00"/>
    <x v="7"/>
    <x v="6"/>
    <n v="788160"/>
    <n v="1149500"/>
    <x v="0"/>
    <x v="0"/>
    <x v="0"/>
    <n v="1"/>
    <n v="1022"/>
    <n v="1.3482590000000001"/>
    <s v="North"/>
    <n v="1124.7553816046966"/>
    <n v="361340"/>
    <n v="0.45846021112464475"/>
    <s v="Above Estimate"/>
  </r>
  <r>
    <d v="2016-04-03T00:00:00"/>
    <x v="7"/>
    <x v="1"/>
    <n v="169020"/>
    <n v="120000"/>
    <x v="0"/>
    <x v="0"/>
    <x v="0"/>
    <n v="3"/>
    <n v="1068"/>
    <n v="1.3482590000000001"/>
    <s v="North"/>
    <n v="112.35955056179775"/>
    <n v="-49020"/>
    <n v="-0.29002484913028043"/>
    <s v="Below Estimate"/>
  </r>
  <r>
    <d v="2016-04-03T00:00:00"/>
    <x v="7"/>
    <x v="0"/>
    <n v="91260"/>
    <n v="115000"/>
    <x v="0"/>
    <x v="0"/>
    <x v="0"/>
    <n v="3"/>
    <n v="931"/>
    <n v="1.3482590000000001"/>
    <s v="South"/>
    <n v="123.52309344790548"/>
    <n v="23740"/>
    <n v="0.26013587552049089"/>
    <s v="Above Estimate"/>
  </r>
  <r>
    <d v="2016-04-03T00:00:00"/>
    <x v="7"/>
    <x v="0"/>
    <n v="105870"/>
    <n v="35000"/>
    <x v="0"/>
    <x v="0"/>
    <x v="0"/>
    <n v="2"/>
    <n v="1005"/>
    <n v="1.3482590000000001"/>
    <s v="West"/>
    <n v="34.82587064676617"/>
    <n v="-70870"/>
    <n v="-0.66940587512987626"/>
    <s v="Below Estimate"/>
  </r>
  <r>
    <d v="2016-04-07T00:00:00"/>
    <x v="7"/>
    <x v="0"/>
    <n v="118080"/>
    <n v="95000"/>
    <x v="0"/>
    <x v="0"/>
    <x v="0"/>
    <n v="2"/>
    <n v="985"/>
    <n v="1.3482590000000001"/>
    <s v="East"/>
    <n v="96.44670050761421"/>
    <n v="-23080"/>
    <n v="-0.19546070460704607"/>
    <s v="Below Estimate"/>
  </r>
  <r>
    <d v="2016-04-07T00:00:00"/>
    <x v="7"/>
    <x v="6"/>
    <n v="253900"/>
    <n v="565000"/>
    <x v="1"/>
    <x v="1"/>
    <x v="1"/>
    <n v="2"/>
    <n v="1226"/>
    <n v="1.3482590000000001"/>
    <s v="West"/>
    <n v="460.8482871125612"/>
    <n v="311100"/>
    <n v="1.2252855454903506"/>
    <s v="Above Estimate"/>
  </r>
  <r>
    <d v="2016-04-07T00:00:00"/>
    <x v="7"/>
    <x v="6"/>
    <n v="413020"/>
    <n v="707000"/>
    <x v="0"/>
    <x v="0"/>
    <x v="0"/>
    <n v="2"/>
    <n v="906"/>
    <n v="1.3482590000000001"/>
    <s v="West"/>
    <n v="780.35320088300216"/>
    <n v="293980"/>
    <n v="0.71178151179119653"/>
    <s v="Above Estimate"/>
  </r>
  <r>
    <d v="2016-04-08T00:00:00"/>
    <x v="7"/>
    <x v="3"/>
    <n v="481600"/>
    <n v="230000"/>
    <x v="0"/>
    <x v="0"/>
    <x v="0"/>
    <n v="1"/>
    <n v="1000"/>
    <n v="1.3482590000000001"/>
    <s v="North"/>
    <n v="230"/>
    <n v="-251600"/>
    <n v="-0.52242524916943522"/>
    <s v="Below Estimate"/>
  </r>
  <r>
    <d v="2016-04-09T00:00:00"/>
    <x v="7"/>
    <x v="3"/>
    <n v="559440"/>
    <n v="1100000"/>
    <x v="0"/>
    <x v="0"/>
    <x v="0"/>
    <n v="3"/>
    <n v="1007"/>
    <n v="1.3482590000000001"/>
    <s v="North"/>
    <n v="1092.3535253227408"/>
    <n v="540560"/>
    <n v="0.9662519662519663"/>
    <s v="Above Estimate"/>
  </r>
  <r>
    <d v="2016-04-09T00:00:00"/>
    <x v="7"/>
    <x v="1"/>
    <n v="123420"/>
    <n v="168500"/>
    <x v="0"/>
    <x v="0"/>
    <x v="0"/>
    <n v="1"/>
    <n v="1068"/>
    <n v="1.3482590000000001"/>
    <s v="South"/>
    <n v="157.77153558052436"/>
    <n v="45080"/>
    <n v="0.36525684654026902"/>
    <s v="Above Estimate"/>
  </r>
  <r>
    <d v="2016-04-10T00:00:00"/>
    <x v="7"/>
    <x v="4"/>
    <n v="919380"/>
    <n v="1200000"/>
    <x v="0"/>
    <x v="0"/>
    <x v="0"/>
    <n v="3"/>
    <n v="964"/>
    <n v="1.3482590000000001"/>
    <s v="South"/>
    <n v="1244.8132780082988"/>
    <n v="280620"/>
    <n v="0.30522743588070222"/>
    <s v="Above Estimate"/>
  </r>
  <r>
    <d v="2016-04-10T00:00:00"/>
    <x v="7"/>
    <x v="3"/>
    <n v="2028040"/>
    <n v="3450000"/>
    <x v="0"/>
    <x v="0"/>
    <x v="0"/>
    <n v="2"/>
    <n v="921"/>
    <n v="1.3482590000000001"/>
    <s v="East"/>
    <n v="3745.9283387622149"/>
    <n v="1421960"/>
    <n v="0.70114987870061729"/>
    <s v="Above Estimate"/>
  </r>
  <r>
    <d v="2016-04-10T00:00:00"/>
    <x v="7"/>
    <x v="0"/>
    <n v="85910"/>
    <n v="90000"/>
    <x v="1"/>
    <x v="1"/>
    <x v="1"/>
    <n v="4"/>
    <n v="1315"/>
    <n v="1.3482590000000001"/>
    <s v="West"/>
    <n v="68.441064638783274"/>
    <n v="4090"/>
    <n v="4.7607961820509838E-2"/>
    <s v="Above Estimate"/>
  </r>
  <r>
    <d v="2016-04-14T00:00:00"/>
    <x v="7"/>
    <x v="0"/>
    <n v="73340"/>
    <n v="69900"/>
    <x v="0"/>
    <x v="0"/>
    <x v="0"/>
    <n v="2"/>
    <n v="979"/>
    <n v="1.3482590000000001"/>
    <s v="North"/>
    <n v="71.399387129724204"/>
    <n v="-3440"/>
    <n v="-4.690482683392419E-2"/>
    <s v="Below Estimate"/>
  </r>
  <r>
    <d v="2016-04-14T00:00:00"/>
    <x v="7"/>
    <x v="3"/>
    <n v="2259250"/>
    <n v="3050000"/>
    <x v="0"/>
    <x v="0"/>
    <x v="0"/>
    <n v="3"/>
    <n v="1004"/>
    <n v="1.3482590000000001"/>
    <s v="South"/>
    <n v="3037.8486055776893"/>
    <n v="790750"/>
    <n v="0.3500055328095607"/>
    <s v="Above Estimate"/>
  </r>
  <r>
    <d v="2016-04-16T00:00:00"/>
    <x v="7"/>
    <x v="1"/>
    <n v="212290"/>
    <n v="95000"/>
    <x v="2"/>
    <x v="2"/>
    <x v="2"/>
    <n v="6"/>
    <n v="2141"/>
    <n v="1.3482590000000001"/>
    <s v="East"/>
    <n v="44.371788883699203"/>
    <n v="-117290"/>
    <n v="-0.55249894012906875"/>
    <s v="Below Estimate"/>
  </r>
  <r>
    <d v="2016-04-16T00:00:00"/>
    <x v="7"/>
    <x v="5"/>
    <n v="213990"/>
    <n v="345000"/>
    <x v="0"/>
    <x v="0"/>
    <x v="0"/>
    <n v="1"/>
    <n v="908"/>
    <n v="1.3482590000000001"/>
    <s v="South"/>
    <n v="379.95594713656385"/>
    <n v="131010"/>
    <n v="0.612224870321043"/>
    <s v="Above Estimate"/>
  </r>
  <r>
    <d v="2016-04-17T00:00:00"/>
    <x v="7"/>
    <x v="0"/>
    <n v="73960"/>
    <n v="58000"/>
    <x v="0"/>
    <x v="0"/>
    <x v="0"/>
    <n v="2"/>
    <n v="1014"/>
    <n v="1.3482590000000001"/>
    <s v="East"/>
    <n v="57.199211045364891"/>
    <n v="-15960"/>
    <n v="-0.21579232017306652"/>
    <s v="Below Estimate"/>
  </r>
  <r>
    <d v="2016-04-17T00:00:00"/>
    <x v="7"/>
    <x v="1"/>
    <n v="91140"/>
    <n v="62000"/>
    <x v="0"/>
    <x v="0"/>
    <x v="0"/>
    <n v="1"/>
    <n v="911"/>
    <n v="1.3482590000000001"/>
    <s v="West"/>
    <n v="68.057080131723382"/>
    <n v="-29140"/>
    <n v="-0.31972789115646261"/>
    <s v="Below Estimate"/>
  </r>
  <r>
    <d v="2016-04-17T00:00:00"/>
    <x v="7"/>
    <x v="0"/>
    <n v="65190"/>
    <n v="99000"/>
    <x v="1"/>
    <x v="1"/>
    <x v="1"/>
    <n v="4"/>
    <n v="1232"/>
    <n v="1.3482590000000001"/>
    <s v="North"/>
    <n v="80.357142857142861"/>
    <n v="33810"/>
    <n v="0.51863782788771284"/>
    <s v="Above Estimate"/>
  </r>
  <r>
    <d v="2016-04-17T00:00:00"/>
    <x v="7"/>
    <x v="6"/>
    <n v="349010"/>
    <n v="350000"/>
    <x v="0"/>
    <x v="0"/>
    <x v="0"/>
    <n v="2"/>
    <n v="1038"/>
    <n v="1.3482590000000001"/>
    <s v="East"/>
    <n v="337.1868978805395"/>
    <n v="990"/>
    <n v="2.8365949399730668E-3"/>
    <s v="Above Estimate"/>
  </r>
  <r>
    <d v="2016-04-17T00:00:00"/>
    <x v="7"/>
    <x v="0"/>
    <n v="22500"/>
    <n v="27000"/>
    <x v="0"/>
    <x v="0"/>
    <x v="0"/>
    <n v="3"/>
    <n v="1072"/>
    <n v="1.3482590000000001"/>
    <s v="South"/>
    <n v="25.186567164179106"/>
    <n v="4500"/>
    <n v="0.2"/>
    <s v="Above Estimate"/>
  </r>
  <r>
    <d v="2016-04-21T00:00:00"/>
    <x v="7"/>
    <x v="4"/>
    <n v="219380"/>
    <n v="859000"/>
    <x v="0"/>
    <x v="0"/>
    <x v="0"/>
    <n v="3"/>
    <n v="905"/>
    <n v="1.3482590000000001"/>
    <s v="East"/>
    <n v="949.17127071823199"/>
    <n v="639620"/>
    <n v="2.9155802716747194"/>
    <s v="Above Estimate"/>
  </r>
  <r>
    <d v="2016-04-21T00:00:00"/>
    <x v="7"/>
    <x v="3"/>
    <n v="3678430"/>
    <n v="5900000"/>
    <x v="0"/>
    <x v="0"/>
    <x v="0"/>
    <n v="1"/>
    <n v="972"/>
    <n v="1.3482590000000001"/>
    <s v="West"/>
    <n v="6069.9588477366251"/>
    <n v="2221570"/>
    <n v="0.60394516138678733"/>
    <s v="Above Estimate"/>
  </r>
  <r>
    <d v="2016-04-21T00:00:00"/>
    <x v="7"/>
    <x v="0"/>
    <n v="116410"/>
    <n v="165000"/>
    <x v="0"/>
    <x v="0"/>
    <x v="0"/>
    <n v="2"/>
    <n v="1025"/>
    <n v="1.3482590000000001"/>
    <s v="East"/>
    <n v="160.97560975609755"/>
    <n v="48590"/>
    <n v="0.41740400309251785"/>
    <s v="Above Estimate"/>
  </r>
  <r>
    <d v="2016-04-22T00:00:00"/>
    <x v="7"/>
    <x v="5"/>
    <n v="264110"/>
    <n v="360000"/>
    <x v="0"/>
    <x v="0"/>
    <x v="0"/>
    <n v="3"/>
    <n v="1032"/>
    <n v="1.3482590000000001"/>
    <s v="West"/>
    <n v="348.83720930232556"/>
    <n v="95890"/>
    <n v="0.36306841846200449"/>
    <s v="Above Estimate"/>
  </r>
  <r>
    <d v="2016-04-23T00:00:00"/>
    <x v="7"/>
    <x v="6"/>
    <n v="467940"/>
    <n v="759000"/>
    <x v="0"/>
    <x v="0"/>
    <x v="0"/>
    <n v="1"/>
    <n v="958"/>
    <n v="1.3482590000000001"/>
    <s v="West"/>
    <n v="792.27557411273483"/>
    <n v="291060"/>
    <n v="0.62200282087447112"/>
    <s v="Above Estimate"/>
  </r>
  <r>
    <d v="2016-04-24T00:00:00"/>
    <x v="7"/>
    <x v="1"/>
    <n v="172340"/>
    <n v="140000"/>
    <x v="2"/>
    <x v="2"/>
    <x v="2"/>
    <n v="4"/>
    <n v="1936"/>
    <n v="1.3482590000000001"/>
    <s v="East"/>
    <n v="72.314049586776861"/>
    <n v="-32340"/>
    <n v="-0.1876523151909017"/>
    <s v="Below Estimate"/>
  </r>
  <r>
    <d v="2016-04-24T00:00:00"/>
    <x v="7"/>
    <x v="5"/>
    <n v="190260"/>
    <n v="320000"/>
    <x v="0"/>
    <x v="0"/>
    <x v="0"/>
    <n v="3"/>
    <n v="1035"/>
    <n v="1.3482590000000001"/>
    <s v="South"/>
    <n v="309.17874396135267"/>
    <n v="129740"/>
    <n v="0.6819089666771786"/>
    <s v="Above Estimate"/>
  </r>
  <r>
    <d v="2016-04-28T00:00:00"/>
    <x v="7"/>
    <x v="3"/>
    <n v="2654540"/>
    <n v="3925000"/>
    <x v="0"/>
    <x v="0"/>
    <x v="0"/>
    <n v="2"/>
    <n v="978"/>
    <n v="1.3482590000000001"/>
    <s v="West"/>
    <n v="4013.2924335378325"/>
    <n v="1270460"/>
    <n v="0.47859892862793552"/>
    <s v="Above Estimate"/>
  </r>
  <r>
    <d v="2016-04-28T00:00:00"/>
    <x v="7"/>
    <x v="6"/>
    <n v="213850"/>
    <n v="392000"/>
    <x v="1"/>
    <x v="1"/>
    <x v="1"/>
    <n v="2"/>
    <n v="1425"/>
    <n v="1.3482590000000001"/>
    <s v="West"/>
    <n v="275.08771929824559"/>
    <n v="178150"/>
    <n v="0.83306055646481181"/>
    <s v="Above Estimate"/>
  </r>
  <r>
    <d v="2016-04-29T00:00:00"/>
    <x v="7"/>
    <x v="3"/>
    <n v="1960770"/>
    <n v="2975000"/>
    <x v="0"/>
    <x v="0"/>
    <x v="0"/>
    <n v="1"/>
    <n v="964"/>
    <n v="1.3482590000000001"/>
    <s v="West"/>
    <n v="3086.0995850622407"/>
    <n v="1014230"/>
    <n v="0.5172610760058548"/>
    <s v="Above Estimate"/>
  </r>
  <r>
    <d v="2016-04-30T00:00:00"/>
    <x v="7"/>
    <x v="1"/>
    <n v="202780"/>
    <n v="232000"/>
    <x v="2"/>
    <x v="2"/>
    <x v="2"/>
    <n v="5"/>
    <n v="1858"/>
    <n v="1.3482590000000001"/>
    <s v="South"/>
    <n v="124.8654467168999"/>
    <n v="29220"/>
    <n v="0.14409705099122203"/>
    <s v="Above Estimate"/>
  </r>
  <r>
    <d v="2016-05-01T00:00:00"/>
    <x v="7"/>
    <x v="6"/>
    <n v="279600"/>
    <n v="505000"/>
    <x v="0"/>
    <x v="0"/>
    <x v="0"/>
    <n v="1"/>
    <n v="966"/>
    <n v="1.3482590000000001"/>
    <s v="East"/>
    <n v="522.77432712215318"/>
    <n v="225400"/>
    <n v="0.8061516452074392"/>
    <s v="Above Estimate"/>
  </r>
  <r>
    <d v="2016-05-01T00:00:00"/>
    <x v="7"/>
    <x v="1"/>
    <n v="94320"/>
    <n v="144900"/>
    <x v="0"/>
    <x v="0"/>
    <x v="0"/>
    <n v="3"/>
    <n v="1014"/>
    <n v="1.3482590000000001"/>
    <s v="West"/>
    <n v="142.89940828402368"/>
    <n v="50580"/>
    <n v="0.5362595419847328"/>
    <s v="Above Estimate"/>
  </r>
  <r>
    <d v="2016-05-05T00:00:00"/>
    <x v="7"/>
    <x v="6"/>
    <n v="375690"/>
    <n v="585000"/>
    <x v="0"/>
    <x v="0"/>
    <x v="0"/>
    <n v="2"/>
    <n v="925"/>
    <n v="1.3482590000000001"/>
    <s v="East"/>
    <n v="632.43243243243239"/>
    <n v="209310"/>
    <n v="0.55713487183582211"/>
    <s v="Above Estimate"/>
  </r>
  <r>
    <d v="2016-05-06T00:00:00"/>
    <x v="7"/>
    <x v="1"/>
    <n v="180170"/>
    <n v="278000"/>
    <x v="0"/>
    <x v="0"/>
    <x v="0"/>
    <n v="3"/>
    <n v="1065"/>
    <n v="1.3482590000000001"/>
    <s v="North"/>
    <n v="261.03286384976525"/>
    <n v="97830"/>
    <n v="0.54298717877560088"/>
    <s v="Above Estimate"/>
  </r>
  <r>
    <d v="2016-05-07T00:00:00"/>
    <x v="7"/>
    <x v="0"/>
    <n v="27520"/>
    <n v="50900"/>
    <x v="1"/>
    <x v="1"/>
    <x v="1"/>
    <n v="2"/>
    <n v="1293"/>
    <n v="1.3482590000000001"/>
    <s v="North"/>
    <n v="39.365815931941221"/>
    <n v="23380"/>
    <n v="0.8495639534883721"/>
    <s v="Above Estimate"/>
  </r>
  <r>
    <d v="2016-05-07T00:00:00"/>
    <x v="7"/>
    <x v="1"/>
    <n v="112850"/>
    <n v="32000"/>
    <x v="0"/>
    <x v="0"/>
    <x v="0"/>
    <n v="1"/>
    <n v="1082"/>
    <n v="1.3482590000000001"/>
    <s v="North"/>
    <n v="29.57486136783734"/>
    <n v="-80850"/>
    <n v="-0.71643774922463443"/>
    <s v="Below Estimate"/>
  </r>
  <r>
    <d v="2016-05-07T00:00:00"/>
    <x v="7"/>
    <x v="4"/>
    <n v="753130"/>
    <n v="1050000"/>
    <x v="0"/>
    <x v="0"/>
    <x v="0"/>
    <n v="3"/>
    <n v="985"/>
    <n v="1.3482590000000001"/>
    <s v="North"/>
    <n v="1065.989847715736"/>
    <n v="296870"/>
    <n v="0.39418161539176505"/>
    <s v="Above Estimate"/>
  </r>
  <r>
    <d v="2016-05-08T00:00:00"/>
    <x v="7"/>
    <x v="6"/>
    <n v="434160"/>
    <n v="492000"/>
    <x v="0"/>
    <x v="0"/>
    <x v="0"/>
    <n v="1"/>
    <n v="1100"/>
    <n v="1.3482590000000001"/>
    <s v="North"/>
    <n v="447.27272727272725"/>
    <n v="57840"/>
    <n v="0.13322277501381979"/>
    <s v="Above Estimate"/>
  </r>
  <r>
    <d v="2016-05-08T00:00:00"/>
    <x v="7"/>
    <x v="0"/>
    <n v="71810"/>
    <n v="45000"/>
    <x v="0"/>
    <x v="0"/>
    <x v="0"/>
    <n v="1"/>
    <n v="1093"/>
    <n v="1.3482590000000001"/>
    <s v="North"/>
    <n v="41.171088746569076"/>
    <n v="-26810"/>
    <n v="-0.37334633059462469"/>
    <s v="Below Estimate"/>
  </r>
  <r>
    <d v="2016-05-08T00:00:00"/>
    <x v="7"/>
    <x v="0"/>
    <n v="83300"/>
    <n v="155000"/>
    <x v="0"/>
    <x v="0"/>
    <x v="0"/>
    <n v="3"/>
    <n v="924"/>
    <n v="1.3482590000000001"/>
    <s v="West"/>
    <n v="167.74891774891776"/>
    <n v="71700"/>
    <n v="0.86074429771908767"/>
    <s v="Above Estimate"/>
  </r>
  <r>
    <d v="2016-05-12T00:00:00"/>
    <x v="7"/>
    <x v="1"/>
    <n v="182970"/>
    <n v="115000"/>
    <x v="2"/>
    <x v="2"/>
    <x v="2"/>
    <n v="4"/>
    <n v="2059"/>
    <n v="1.3482590000000001"/>
    <s v="West"/>
    <n v="55.852355512384655"/>
    <n v="-67970"/>
    <n v="-0.37148166366070939"/>
    <s v="Below Estimate"/>
  </r>
  <r>
    <d v="2016-05-12T00:00:00"/>
    <x v="7"/>
    <x v="1"/>
    <n v="221740"/>
    <n v="140000"/>
    <x v="0"/>
    <x v="0"/>
    <x v="0"/>
    <n v="2"/>
    <n v="1043"/>
    <n v="1.3482590000000001"/>
    <s v="West"/>
    <n v="134.2281879194631"/>
    <n v="-81740"/>
    <n v="-0.36862992694146296"/>
    <s v="Below Estimate"/>
  </r>
  <r>
    <d v="2016-05-13T00:00:00"/>
    <x v="7"/>
    <x v="3"/>
    <n v="830900"/>
    <n v="1335000"/>
    <x v="0"/>
    <x v="0"/>
    <x v="0"/>
    <n v="3"/>
    <n v="921"/>
    <n v="1.3482590000000001"/>
    <s v="North"/>
    <n v="1449.5114006514657"/>
    <n v="504100"/>
    <n v="0.60669153929474062"/>
    <s v="Above Estimate"/>
  </r>
  <r>
    <d v="2016-05-13T00:00:00"/>
    <x v="7"/>
    <x v="0"/>
    <n v="23860"/>
    <n v="30000"/>
    <x v="2"/>
    <x v="2"/>
    <x v="2"/>
    <n v="5"/>
    <n v="2189"/>
    <n v="1.3482590000000001"/>
    <s v="South"/>
    <n v="13.704888076747373"/>
    <n v="6140"/>
    <n v="0.25733445096395641"/>
    <s v="Above Estimate"/>
  </r>
  <r>
    <d v="2016-05-15T00:00:00"/>
    <x v="7"/>
    <x v="0"/>
    <n v="26690"/>
    <n v="13000"/>
    <x v="2"/>
    <x v="2"/>
    <x v="2"/>
    <n v="5"/>
    <n v="2163"/>
    <n v="1.3482590000000001"/>
    <s v="West"/>
    <n v="6.0101710587147483"/>
    <n v="-13690"/>
    <n v="-0.51292618958411385"/>
    <s v="Below Estimate"/>
  </r>
  <r>
    <d v="2016-05-16T00:00:00"/>
    <x v="7"/>
    <x v="0"/>
    <n v="80710"/>
    <n v="144149"/>
    <x v="0"/>
    <x v="0"/>
    <x v="0"/>
    <n v="1"/>
    <n v="1096"/>
    <n v="1.3482590000000001"/>
    <s v="North"/>
    <n v="131.52281021897809"/>
    <n v="63439"/>
    <n v="0.78601164663610457"/>
    <s v="Above Estimate"/>
  </r>
  <r>
    <d v="2016-05-16T00:00:00"/>
    <x v="7"/>
    <x v="3"/>
    <n v="2732100"/>
    <n v="3825000"/>
    <x v="0"/>
    <x v="0"/>
    <x v="0"/>
    <n v="1"/>
    <n v="1066"/>
    <n v="1.3482590000000001"/>
    <s v="East"/>
    <n v="3588.1801125703564"/>
    <n v="1092900"/>
    <n v="0.40002196112880201"/>
    <s v="Above Estimate"/>
  </r>
  <r>
    <d v="2016-05-19T00:00:00"/>
    <x v="7"/>
    <x v="1"/>
    <n v="168910"/>
    <n v="223500"/>
    <x v="0"/>
    <x v="0"/>
    <x v="0"/>
    <n v="2"/>
    <n v="953"/>
    <n v="1.3482590000000001"/>
    <s v="West"/>
    <n v="234.52256033578175"/>
    <n v="54590"/>
    <n v="0.32318986442484166"/>
    <s v="Above Estimate"/>
  </r>
  <r>
    <d v="2016-05-19T00:00:00"/>
    <x v="7"/>
    <x v="5"/>
    <n v="121660"/>
    <n v="178000"/>
    <x v="0"/>
    <x v="0"/>
    <x v="0"/>
    <n v="2"/>
    <n v="999"/>
    <n v="1.3482590000000001"/>
    <s v="South"/>
    <n v="178.17817817817817"/>
    <n v="56340"/>
    <n v="0.46309386815715931"/>
    <s v="Above Estimate"/>
  </r>
  <r>
    <d v="2016-05-19T00:00:00"/>
    <x v="7"/>
    <x v="6"/>
    <n v="299070"/>
    <n v="340000"/>
    <x v="0"/>
    <x v="0"/>
    <x v="0"/>
    <n v="3"/>
    <n v="1098"/>
    <n v="1.3482590000000001"/>
    <s v="North"/>
    <n v="309.65391621129328"/>
    <n v="40930"/>
    <n v="0.13685759186812452"/>
    <s v="Above Estimate"/>
  </r>
  <r>
    <d v="2016-05-21T00:00:00"/>
    <x v="7"/>
    <x v="4"/>
    <n v="250810"/>
    <n v="247000"/>
    <x v="0"/>
    <x v="0"/>
    <x v="0"/>
    <n v="3"/>
    <n v="1012"/>
    <n v="1.3482590000000001"/>
    <s v="North"/>
    <n v="244.07114624505928"/>
    <n v="-3810"/>
    <n v="-1.5190781866751725E-2"/>
    <s v="Below Estimate"/>
  </r>
  <r>
    <d v="2016-05-21T00:00:00"/>
    <x v="7"/>
    <x v="5"/>
    <n v="283920"/>
    <n v="458500"/>
    <x v="0"/>
    <x v="0"/>
    <x v="0"/>
    <n v="1"/>
    <n v="970"/>
    <n v="1.3482590000000001"/>
    <s v="North"/>
    <n v="472.68041237113403"/>
    <n v="174580"/>
    <n v="0.61489151873767256"/>
    <s v="Above Estimate"/>
  </r>
  <r>
    <d v="2016-05-21T00:00:00"/>
    <x v="7"/>
    <x v="5"/>
    <n v="207970"/>
    <n v="300500"/>
    <x v="0"/>
    <x v="0"/>
    <x v="0"/>
    <n v="2"/>
    <n v="935"/>
    <n v="1.3482590000000001"/>
    <s v="West"/>
    <n v="321.39037433155079"/>
    <n v="92530"/>
    <n v="0.44491994037601579"/>
    <s v="Above Estimate"/>
  </r>
  <r>
    <d v="2016-05-22T00:00:00"/>
    <x v="7"/>
    <x v="4"/>
    <n v="463260"/>
    <n v="560000"/>
    <x v="0"/>
    <x v="0"/>
    <x v="0"/>
    <n v="3"/>
    <n v="948"/>
    <n v="1.3482590000000001"/>
    <s v="North"/>
    <n v="590.71729957805906"/>
    <n v="96740"/>
    <n v="0.20882441825324871"/>
    <s v="Above Estimate"/>
  </r>
  <r>
    <d v="2016-05-22T00:00:00"/>
    <x v="7"/>
    <x v="3"/>
    <n v="1926750"/>
    <n v="3500000"/>
    <x v="0"/>
    <x v="0"/>
    <x v="0"/>
    <n v="2"/>
    <n v="948"/>
    <n v="1.3482590000000001"/>
    <s v="North"/>
    <n v="3691.9831223628694"/>
    <n v="1573250"/>
    <n v="0.81653042688465027"/>
    <s v="Above Estimate"/>
  </r>
  <r>
    <d v="2016-05-22T00:00:00"/>
    <x v="7"/>
    <x v="4"/>
    <n v="719530"/>
    <n v="995000"/>
    <x v="0"/>
    <x v="0"/>
    <x v="0"/>
    <n v="1"/>
    <n v="1078"/>
    <n v="1.3482590000000001"/>
    <s v="North"/>
    <n v="923.00556586270875"/>
    <n v="275470"/>
    <n v="0.38284713632510109"/>
    <s v="Above Estimate"/>
  </r>
  <r>
    <d v="2016-05-27T00:00:00"/>
    <x v="7"/>
    <x v="1"/>
    <n v="242050"/>
    <n v="140000"/>
    <x v="1"/>
    <x v="1"/>
    <x v="1"/>
    <n v="3"/>
    <n v="1452"/>
    <n v="1.3482590000000001"/>
    <s v="South"/>
    <n v="96.418732782369148"/>
    <n v="-102050"/>
    <n v="-0.42160710596984097"/>
    <s v="Below Estimate"/>
  </r>
  <r>
    <d v="2016-05-27T00:00:00"/>
    <x v="7"/>
    <x v="0"/>
    <n v="49490"/>
    <n v="24645"/>
    <x v="0"/>
    <x v="0"/>
    <x v="0"/>
    <n v="1"/>
    <n v="1096"/>
    <n v="1.3482590000000001"/>
    <s v="West"/>
    <n v="22.486313868613138"/>
    <n v="-24845"/>
    <n v="-0.50202061022428779"/>
    <s v="Below Estimate"/>
  </r>
  <r>
    <d v="2016-05-27T00:00:00"/>
    <x v="7"/>
    <x v="5"/>
    <n v="137200"/>
    <n v="209000"/>
    <x v="0"/>
    <x v="0"/>
    <x v="0"/>
    <n v="2"/>
    <n v="1068"/>
    <n v="1.3482590000000001"/>
    <s v="East"/>
    <n v="195.69288389513108"/>
    <n v="71800"/>
    <n v="0.52332361516034986"/>
    <s v="Above Estimate"/>
  </r>
  <r>
    <d v="2016-05-27T00:00:00"/>
    <x v="7"/>
    <x v="5"/>
    <n v="157990"/>
    <n v="305000"/>
    <x v="0"/>
    <x v="0"/>
    <x v="0"/>
    <n v="3"/>
    <n v="997"/>
    <n v="1.3482590000000001"/>
    <s v="North"/>
    <n v="305.91775325977932"/>
    <n v="147010"/>
    <n v="0.93050193050193053"/>
    <s v="Above Estimate"/>
  </r>
  <r>
    <d v="2016-05-28T00:00:00"/>
    <x v="7"/>
    <x v="6"/>
    <n v="326450"/>
    <n v="215000"/>
    <x v="1"/>
    <x v="1"/>
    <x v="1"/>
    <n v="4"/>
    <n v="1457"/>
    <n v="1.3482590000000001"/>
    <s v="South"/>
    <n v="147.56348661633493"/>
    <n v="-111450"/>
    <n v="-0.34139990810231274"/>
    <s v="Below Estimate"/>
  </r>
  <r>
    <d v="2016-05-29T00:00:00"/>
    <x v="7"/>
    <x v="0"/>
    <n v="41430"/>
    <n v="25000"/>
    <x v="2"/>
    <x v="2"/>
    <x v="2"/>
    <n v="6"/>
    <n v="1819"/>
    <n v="1.3482590000000001"/>
    <s v="South"/>
    <n v="13.743815283122595"/>
    <n v="-16430"/>
    <n v="-0.39657253198165582"/>
    <s v="Below Estimate"/>
  </r>
  <r>
    <d v="2016-05-30T00:00:00"/>
    <x v="7"/>
    <x v="4"/>
    <n v="1152550"/>
    <n v="640000"/>
    <x v="0"/>
    <x v="0"/>
    <x v="0"/>
    <n v="3"/>
    <n v="954"/>
    <n v="1.3482590000000001"/>
    <s v="East"/>
    <n v="670.85953878406713"/>
    <n v="-512550"/>
    <n v="-0.44470955706910764"/>
    <s v="Below Estimate"/>
  </r>
  <r>
    <d v="2016-06-02T00:00:00"/>
    <x v="7"/>
    <x v="1"/>
    <n v="126020"/>
    <n v="69000"/>
    <x v="0"/>
    <x v="0"/>
    <x v="0"/>
    <n v="1"/>
    <n v="1022"/>
    <n v="1.3482590000000001"/>
    <s v="West"/>
    <n v="67.514677103718199"/>
    <n v="-57020"/>
    <n v="-0.45246786224408825"/>
    <s v="Below Estimate"/>
  </r>
  <r>
    <d v="2016-06-02T00:00:00"/>
    <x v="7"/>
    <x v="6"/>
    <n v="613320"/>
    <n v="1950000"/>
    <x v="0"/>
    <x v="0"/>
    <x v="0"/>
    <n v="2"/>
    <n v="947"/>
    <n v="1.3482590000000001"/>
    <s v="North"/>
    <n v="2059.1341077085535"/>
    <n v="1336680"/>
    <n v="2.1794169438466056"/>
    <s v="Above Estimate"/>
  </r>
  <r>
    <d v="2016-06-02T00:00:00"/>
    <x v="7"/>
    <x v="1"/>
    <n v="73310"/>
    <n v="31000"/>
    <x v="0"/>
    <x v="0"/>
    <x v="0"/>
    <n v="1"/>
    <n v="917"/>
    <n v="1.3482590000000001"/>
    <s v="South"/>
    <n v="33.80588876772083"/>
    <n v="-42310"/>
    <n v="-0.577138180330105"/>
    <s v="Below Estimate"/>
  </r>
  <r>
    <d v="2016-06-02T00:00:00"/>
    <x v="7"/>
    <x v="5"/>
    <n v="147490"/>
    <n v="228000"/>
    <x v="0"/>
    <x v="0"/>
    <x v="0"/>
    <n v="3"/>
    <n v="969"/>
    <n v="1.3482590000000001"/>
    <s v="South"/>
    <n v="235.29411764705881"/>
    <n v="80510"/>
    <n v="0.54586751644179266"/>
    <s v="Above Estimate"/>
  </r>
  <r>
    <d v="2016-06-02T00:00:00"/>
    <x v="7"/>
    <x v="6"/>
    <n v="207390"/>
    <n v="368000"/>
    <x v="0"/>
    <x v="0"/>
    <x v="0"/>
    <n v="3"/>
    <n v="1066"/>
    <n v="1.3482590000000001"/>
    <s v="East"/>
    <n v="345.21575984990619"/>
    <n v="160610"/>
    <n v="0.77443464005014706"/>
    <s v="Above Estimate"/>
  </r>
  <r>
    <d v="2016-06-02T00:00:00"/>
    <x v="7"/>
    <x v="0"/>
    <n v="75640"/>
    <n v="46000"/>
    <x v="0"/>
    <x v="0"/>
    <x v="0"/>
    <n v="1"/>
    <n v="931"/>
    <n v="1.3482590000000001"/>
    <s v="East"/>
    <n v="49.409237379162192"/>
    <n v="-29640"/>
    <n v="-0.39185616076150187"/>
    <s v="Below Estimate"/>
  </r>
  <r>
    <d v="2016-06-02T00:00:00"/>
    <x v="7"/>
    <x v="5"/>
    <n v="107800"/>
    <n v="192500"/>
    <x v="0"/>
    <x v="0"/>
    <x v="0"/>
    <n v="3"/>
    <n v="1066"/>
    <n v="1.3482590000000001"/>
    <s v="West"/>
    <n v="180.58161350844279"/>
    <n v="84700"/>
    <n v="0.7857142857142857"/>
    <s v="Above Estimate"/>
  </r>
  <r>
    <d v="2016-06-02T00:00:00"/>
    <x v="7"/>
    <x v="1"/>
    <n v="193150"/>
    <n v="160000"/>
    <x v="3"/>
    <x v="3"/>
    <x v="3"/>
    <n v="8"/>
    <n v="2917"/>
    <n v="1.3482590000000001"/>
    <s v="South"/>
    <n v="54.850874185807335"/>
    <n v="-33150"/>
    <n v="-0.17162826818534818"/>
    <s v="Below Estimate"/>
  </r>
  <r>
    <d v="2016-06-03T00:00:00"/>
    <x v="7"/>
    <x v="4"/>
    <n v="359730"/>
    <n v="510000"/>
    <x v="0"/>
    <x v="0"/>
    <x v="0"/>
    <n v="3"/>
    <n v="901"/>
    <n v="1.3482590000000001"/>
    <s v="North"/>
    <n v="566.03773584905662"/>
    <n v="150270"/>
    <n v="0.41772996413977148"/>
    <s v="Above Estimate"/>
  </r>
  <r>
    <d v="2016-06-03T00:00:00"/>
    <x v="7"/>
    <x v="0"/>
    <n v="63880"/>
    <n v="72510"/>
    <x v="0"/>
    <x v="0"/>
    <x v="0"/>
    <n v="1"/>
    <n v="1063"/>
    <n v="1.3482590000000001"/>
    <s v="South"/>
    <n v="68.212605832549386"/>
    <n v="8630"/>
    <n v="0.13509705698184096"/>
    <s v="Above Estimate"/>
  </r>
  <r>
    <d v="2016-06-04T00:00:00"/>
    <x v="7"/>
    <x v="0"/>
    <n v="25870"/>
    <n v="25100"/>
    <x v="0"/>
    <x v="0"/>
    <x v="0"/>
    <n v="3"/>
    <n v="981"/>
    <n v="1.3482590000000001"/>
    <s v="West"/>
    <n v="25.586136595310908"/>
    <n v="-770"/>
    <n v="-2.9764205643602628E-2"/>
    <s v="Below Estimate"/>
  </r>
  <r>
    <d v="2016-06-05T00:00:00"/>
    <x v="7"/>
    <x v="6"/>
    <n v="122910"/>
    <n v="325000"/>
    <x v="0"/>
    <x v="0"/>
    <x v="0"/>
    <n v="1"/>
    <n v="946"/>
    <n v="1.3482590000000001"/>
    <s v="North"/>
    <n v="343.55179704016911"/>
    <n v="202090"/>
    <n v="1.6442112114555365"/>
    <s v="Above Estimate"/>
  </r>
  <r>
    <d v="2016-06-05T00:00:00"/>
    <x v="7"/>
    <x v="1"/>
    <n v="138530"/>
    <n v="111000"/>
    <x v="0"/>
    <x v="0"/>
    <x v="0"/>
    <n v="3"/>
    <n v="1038"/>
    <n v="1.3482590000000001"/>
    <s v="South"/>
    <n v="106.93641618497109"/>
    <n v="-27530"/>
    <n v="-0.19872951707211434"/>
    <s v="Below Estimate"/>
  </r>
  <r>
    <d v="2016-06-05T00:00:00"/>
    <x v="7"/>
    <x v="3"/>
    <n v="2273950"/>
    <n v="3200000"/>
    <x v="0"/>
    <x v="0"/>
    <x v="0"/>
    <n v="2"/>
    <n v="938"/>
    <n v="1.3482590000000001"/>
    <s v="North"/>
    <n v="3411.5138592750532"/>
    <n v="926050"/>
    <n v="0.40724290331801488"/>
    <s v="Above Estimate"/>
  </r>
  <r>
    <d v="2016-06-06T00:00:00"/>
    <x v="7"/>
    <x v="3"/>
    <n v="1247680"/>
    <n v="2608000"/>
    <x v="0"/>
    <x v="0"/>
    <x v="0"/>
    <n v="2"/>
    <n v="1056"/>
    <n v="1.3482590000000001"/>
    <s v="North"/>
    <n v="2469.6969696969695"/>
    <n v="1360320"/>
    <n v="1.0902795588612464"/>
    <s v="Above Estimate"/>
  </r>
  <r>
    <d v="2016-06-06T00:00:00"/>
    <x v="7"/>
    <x v="4"/>
    <n v="355110"/>
    <n v="370000"/>
    <x v="0"/>
    <x v="0"/>
    <x v="0"/>
    <n v="1"/>
    <n v="1055"/>
    <n v="1.3482590000000001"/>
    <s v="East"/>
    <n v="350.71090047393363"/>
    <n v="14890"/>
    <n v="4.1930669370054352E-2"/>
    <s v="Above Estimate"/>
  </r>
  <r>
    <d v="2016-06-09T00:00:00"/>
    <x v="7"/>
    <x v="4"/>
    <n v="454790"/>
    <n v="660000"/>
    <x v="0"/>
    <x v="0"/>
    <x v="0"/>
    <n v="3"/>
    <n v="998"/>
    <n v="1.3482590000000001"/>
    <s v="South"/>
    <n v="661.32264529058114"/>
    <n v="205210"/>
    <n v="0.45121924404670288"/>
    <s v="Above Estimate"/>
  </r>
  <r>
    <d v="2016-06-09T00:00:00"/>
    <x v="7"/>
    <x v="0"/>
    <n v="78070"/>
    <n v="90000"/>
    <x v="0"/>
    <x v="0"/>
    <x v="0"/>
    <n v="2"/>
    <n v="977"/>
    <n v="1.3482590000000001"/>
    <s v="East"/>
    <n v="92.118730808597746"/>
    <n v="11930"/>
    <n v="0.15281157935186371"/>
    <s v="Above Estimate"/>
  </r>
  <r>
    <d v="2016-06-10T00:00:00"/>
    <x v="7"/>
    <x v="1"/>
    <n v="161670"/>
    <n v="100000"/>
    <x v="1"/>
    <x v="1"/>
    <x v="1"/>
    <n v="4"/>
    <n v="1258"/>
    <n v="1.3482590000000001"/>
    <s v="East"/>
    <n v="79.491255961844203"/>
    <n v="-61670"/>
    <n v="-0.38145605245252673"/>
    <s v="Below Estimate"/>
  </r>
  <r>
    <d v="2016-06-12T00:00:00"/>
    <x v="7"/>
    <x v="0"/>
    <n v="69260"/>
    <n v="55000"/>
    <x v="0"/>
    <x v="0"/>
    <x v="0"/>
    <n v="2"/>
    <n v="1093"/>
    <n v="1.3482590000000001"/>
    <s v="West"/>
    <n v="50.32021957913998"/>
    <n v="-14260"/>
    <n v="-0.20589084608720762"/>
    <s v="Below Estimate"/>
  </r>
  <r>
    <d v="2016-06-16T00:00:00"/>
    <x v="7"/>
    <x v="4"/>
    <n v="198800"/>
    <n v="353000"/>
    <x v="0"/>
    <x v="0"/>
    <x v="0"/>
    <n v="2"/>
    <n v="1074"/>
    <n v="1.3482590000000001"/>
    <s v="West"/>
    <n v="328.6778398510242"/>
    <n v="154200"/>
    <n v="0.77565392354124751"/>
    <s v="Above Estimate"/>
  </r>
  <r>
    <d v="2016-06-17T00:00:00"/>
    <x v="7"/>
    <x v="6"/>
    <n v="413090"/>
    <n v="644000"/>
    <x v="0"/>
    <x v="0"/>
    <x v="0"/>
    <n v="2"/>
    <n v="988"/>
    <n v="1.3482590000000001"/>
    <s v="West"/>
    <n v="651.82186234817812"/>
    <n v="230910"/>
    <n v="0.55898230409838046"/>
    <s v="Above Estimate"/>
  </r>
  <r>
    <d v="2016-06-17T00:00:00"/>
    <x v="7"/>
    <x v="0"/>
    <n v="90070"/>
    <n v="126000"/>
    <x v="0"/>
    <x v="0"/>
    <x v="0"/>
    <n v="2"/>
    <n v="911"/>
    <n v="1.3482590000000001"/>
    <s v="West"/>
    <n v="138.30954994511526"/>
    <n v="35930"/>
    <n v="0.39891195736649271"/>
    <s v="Above Estimate"/>
  </r>
  <r>
    <d v="2016-06-19T00:00:00"/>
    <x v="7"/>
    <x v="3"/>
    <n v="13523370"/>
    <n v="11977816"/>
    <x v="0"/>
    <x v="0"/>
    <x v="0"/>
    <n v="1"/>
    <n v="927"/>
    <n v="1.3482590000000001"/>
    <s v="East"/>
    <n v="12921.052858683926"/>
    <n v="-1545554"/>
    <n v="-0.11428763688340998"/>
    <s v="Below Estimate"/>
  </r>
  <r>
    <d v="2016-06-19T00:00:00"/>
    <x v="7"/>
    <x v="1"/>
    <n v="131490"/>
    <n v="77629"/>
    <x v="0"/>
    <x v="0"/>
    <x v="0"/>
    <n v="3"/>
    <n v="942"/>
    <n v="1.3482590000000001"/>
    <s v="East"/>
    <n v="82.408704883227173"/>
    <n v="-53861"/>
    <n v="-0.40962050346033918"/>
    <s v="Below Estimate"/>
  </r>
  <r>
    <d v="2016-06-19T00:00:00"/>
    <x v="7"/>
    <x v="1"/>
    <n v="261640"/>
    <n v="241640"/>
    <x v="0"/>
    <x v="0"/>
    <x v="0"/>
    <n v="1"/>
    <n v="910"/>
    <n v="1.3482590000000001"/>
    <s v="South"/>
    <n v="265.53846153846155"/>
    <n v="-20000"/>
    <n v="-7.6440911175661208E-2"/>
    <s v="Below Estimate"/>
  </r>
  <r>
    <d v="2016-06-20T00:00:00"/>
    <x v="7"/>
    <x v="4"/>
    <n v="835380"/>
    <n v="1595000"/>
    <x v="0"/>
    <x v="0"/>
    <x v="0"/>
    <n v="2"/>
    <n v="983"/>
    <n v="1.3482590000000001"/>
    <s v="North"/>
    <n v="1622.5839267548322"/>
    <n v="759620"/>
    <n v="0.90931073284014463"/>
    <s v="Above Estimate"/>
  </r>
  <r>
    <d v="2016-06-23T00:00:00"/>
    <x v="7"/>
    <x v="3"/>
    <n v="720370"/>
    <n v="850000"/>
    <x v="0"/>
    <x v="0"/>
    <x v="0"/>
    <n v="1"/>
    <n v="1075"/>
    <n v="1.3482590000000001"/>
    <s v="North"/>
    <n v="790.69767441860461"/>
    <n v="129630"/>
    <n v="0.1799491927759346"/>
    <s v="Above Estimate"/>
  </r>
  <r>
    <d v="2016-06-23T00:00:00"/>
    <x v="7"/>
    <x v="1"/>
    <n v="190450"/>
    <n v="163000"/>
    <x v="0"/>
    <x v="0"/>
    <x v="0"/>
    <n v="3"/>
    <n v="1025"/>
    <n v="1.3482590000000001"/>
    <s v="South"/>
    <n v="159.02439024390245"/>
    <n v="-27450"/>
    <n v="-0.14413231819375164"/>
    <s v="Below Estimate"/>
  </r>
  <r>
    <d v="2016-06-24T00:00:00"/>
    <x v="7"/>
    <x v="0"/>
    <n v="56097"/>
    <n v="25000"/>
    <x v="3"/>
    <x v="3"/>
    <x v="3"/>
    <n v="8"/>
    <n v="2619"/>
    <n v="1.3482590000000001"/>
    <s v="North"/>
    <n v="9.5456281023291325"/>
    <n v="-31097"/>
    <n v="-0.55434336952065177"/>
    <s v="Below Estimate"/>
  </r>
  <r>
    <d v="2016-06-24T00:00:00"/>
    <x v="7"/>
    <x v="5"/>
    <n v="120260"/>
    <n v="105000"/>
    <x v="0"/>
    <x v="0"/>
    <x v="0"/>
    <n v="1"/>
    <n v="1065"/>
    <n v="1.3482590000000001"/>
    <s v="South"/>
    <n v="98.591549295774641"/>
    <n v="-15260"/>
    <n v="-0.12689173457508732"/>
    <s v="Below Estimate"/>
  </r>
  <r>
    <d v="2016-06-25T00:00:00"/>
    <x v="7"/>
    <x v="1"/>
    <n v="136850"/>
    <n v="68250"/>
    <x v="1"/>
    <x v="1"/>
    <x v="1"/>
    <n v="3"/>
    <n v="1276"/>
    <n v="1.3482590000000001"/>
    <s v="East"/>
    <n v="53.487460815047022"/>
    <n v="-68600"/>
    <n v="-0.50127877237851659"/>
    <s v="Below Estimate"/>
  </r>
  <r>
    <d v="2016-06-25T00:00:00"/>
    <x v="7"/>
    <x v="1"/>
    <n v="207930"/>
    <n v="141500"/>
    <x v="1"/>
    <x v="1"/>
    <x v="1"/>
    <n v="3"/>
    <n v="1396"/>
    <n v="1.3482590000000001"/>
    <s v="West"/>
    <n v="101.36103151862464"/>
    <n v="-66430"/>
    <n v="-0.31948251815514839"/>
    <s v="Below Estimate"/>
  </r>
  <r>
    <d v="2016-06-25T00:00:00"/>
    <x v="7"/>
    <x v="6"/>
    <n v="399700"/>
    <n v="649000"/>
    <x v="0"/>
    <x v="0"/>
    <x v="0"/>
    <n v="1"/>
    <n v="1075"/>
    <n v="1.3482590000000001"/>
    <s v="East"/>
    <n v="603.72093023255809"/>
    <n v="249300"/>
    <n v="0.62371778834125591"/>
    <s v="Above Estimate"/>
  </r>
  <r>
    <d v="2016-06-30T00:00:00"/>
    <x v="7"/>
    <x v="6"/>
    <n v="381490"/>
    <n v="748000"/>
    <x v="0"/>
    <x v="0"/>
    <x v="0"/>
    <n v="3"/>
    <n v="1056"/>
    <n v="1.3482590000000001"/>
    <s v="East"/>
    <n v="708.33333333333337"/>
    <n v="366510"/>
    <n v="0.96073291567275687"/>
    <s v="Above Estimate"/>
  </r>
  <r>
    <d v="2016-06-30T00:00:00"/>
    <x v="7"/>
    <x v="3"/>
    <n v="535220"/>
    <n v="926000"/>
    <x v="0"/>
    <x v="0"/>
    <x v="0"/>
    <n v="1"/>
    <n v="997"/>
    <n v="1.3482590000000001"/>
    <s v="South"/>
    <n v="928.78635907723174"/>
    <n v="390780"/>
    <n v="0.73012966630544451"/>
    <s v="Above Estimate"/>
  </r>
  <r>
    <d v="2016-06-30T00:00:00"/>
    <x v="7"/>
    <x v="4"/>
    <n v="337820"/>
    <n v="450000"/>
    <x v="0"/>
    <x v="0"/>
    <x v="0"/>
    <n v="2"/>
    <n v="1048"/>
    <n v="1.3482590000000001"/>
    <s v="South"/>
    <n v="429.38931297709922"/>
    <n v="112180"/>
    <n v="0.33207033331359898"/>
    <s v="Above Estimate"/>
  </r>
  <r>
    <d v="2016-06-30T00:00:00"/>
    <x v="7"/>
    <x v="5"/>
    <n v="217910"/>
    <n v="322000"/>
    <x v="1"/>
    <x v="1"/>
    <x v="1"/>
    <n v="2"/>
    <n v="1347"/>
    <n v="1.3482590000000001"/>
    <s v="East"/>
    <n v="239.04974016332591"/>
    <n v="104090"/>
    <n v="0.47767426919370382"/>
    <s v="Above Estimate"/>
  </r>
  <r>
    <d v="2016-06-30T00:00:00"/>
    <x v="7"/>
    <x v="5"/>
    <n v="271250"/>
    <n v="490000"/>
    <x v="0"/>
    <x v="0"/>
    <x v="0"/>
    <n v="3"/>
    <n v="931"/>
    <n v="1.3482590000000001"/>
    <s v="East"/>
    <n v="526.31578947368416"/>
    <n v="218750"/>
    <n v="0.80645161290322576"/>
    <s v="Above Estimate"/>
  </r>
  <r>
    <d v="2016-06-30T00:00:00"/>
    <x v="7"/>
    <x v="1"/>
    <n v="186560"/>
    <n v="183000"/>
    <x v="2"/>
    <x v="2"/>
    <x v="2"/>
    <n v="4"/>
    <n v="2124"/>
    <n v="1.3482590000000001"/>
    <s v="East"/>
    <n v="86.158192090395474"/>
    <n v="-3560"/>
    <n v="-1.9082332761578044E-2"/>
    <s v="Below Estimate"/>
  </r>
  <r>
    <d v="2016-06-30T00:00:00"/>
    <x v="7"/>
    <x v="0"/>
    <n v="62120"/>
    <n v="40000"/>
    <x v="0"/>
    <x v="0"/>
    <x v="0"/>
    <n v="2"/>
    <n v="1084"/>
    <n v="1.3482590000000001"/>
    <s v="South"/>
    <n v="36.900369003690038"/>
    <n v="-22120"/>
    <n v="-0.35608499678042499"/>
    <s v="Below Estimate"/>
  </r>
  <r>
    <d v="2016-07-01T00:00:00"/>
    <x v="7"/>
    <x v="4"/>
    <n v="312900"/>
    <n v="547000"/>
    <x v="0"/>
    <x v="0"/>
    <x v="0"/>
    <n v="2"/>
    <n v="1060"/>
    <n v="1.3482590000000001"/>
    <s v="West"/>
    <n v="516.03773584905662"/>
    <n v="234100"/>
    <n v="0.7481623521891978"/>
    <s v="Above Estimate"/>
  </r>
  <r>
    <d v="2016-07-01T00:00:00"/>
    <x v="7"/>
    <x v="3"/>
    <n v="3837400"/>
    <n v="4800000"/>
    <x v="0"/>
    <x v="0"/>
    <x v="0"/>
    <n v="1"/>
    <n v="996"/>
    <n v="1.3482590000000001"/>
    <s v="South"/>
    <n v="4819.2771084337346"/>
    <n v="962600"/>
    <n v="0.25084692760723404"/>
    <s v="Above Estimate"/>
  </r>
  <r>
    <d v="2016-07-01T00:00:00"/>
    <x v="7"/>
    <x v="4"/>
    <n v="320040"/>
    <n v="570000"/>
    <x v="0"/>
    <x v="0"/>
    <x v="0"/>
    <n v="2"/>
    <n v="1045"/>
    <n v="1.3482590000000001"/>
    <s v="South"/>
    <n v="545.4545454545455"/>
    <n v="249960"/>
    <n v="0.78102737157855273"/>
    <s v="Above Estimate"/>
  </r>
  <r>
    <d v="2016-07-01T00:00:00"/>
    <x v="7"/>
    <x v="6"/>
    <n v="426140"/>
    <n v="679000"/>
    <x v="0"/>
    <x v="0"/>
    <x v="0"/>
    <n v="3"/>
    <n v="1080"/>
    <n v="1.3482590000000001"/>
    <s v="North"/>
    <n v="628.7037037037037"/>
    <n v="252860"/>
    <n v="0.59337306988313698"/>
    <s v="Above Estimate"/>
  </r>
  <r>
    <d v="2016-07-01T00:00:00"/>
    <x v="7"/>
    <x v="3"/>
    <n v="3614030"/>
    <n v="6755000"/>
    <x v="0"/>
    <x v="0"/>
    <x v="0"/>
    <n v="2"/>
    <n v="1072"/>
    <n v="1.3482590000000001"/>
    <s v="North"/>
    <n v="6301.3059701492539"/>
    <n v="3140970"/>
    <n v="0.86910457301129207"/>
    <s v="Above Estimate"/>
  </r>
  <r>
    <d v="2016-07-01T00:00:00"/>
    <x v="7"/>
    <x v="5"/>
    <n v="226660"/>
    <n v="420000"/>
    <x v="0"/>
    <x v="0"/>
    <x v="0"/>
    <n v="2"/>
    <n v="975"/>
    <n v="1.3482590000000001"/>
    <s v="East"/>
    <n v="430.76923076923077"/>
    <n v="193340"/>
    <n v="0.85299567634342188"/>
    <s v="Above Estimate"/>
  </r>
  <r>
    <d v="2016-07-02T00:00:00"/>
    <x v="7"/>
    <x v="5"/>
    <n v="204610"/>
    <n v="305000"/>
    <x v="1"/>
    <x v="1"/>
    <x v="1"/>
    <n v="4"/>
    <n v="1438"/>
    <n v="1.3482590000000001"/>
    <s v="West"/>
    <n v="212.1001390820584"/>
    <n v="100390"/>
    <n v="0.49064073114706025"/>
    <s v="Above Estimate"/>
  </r>
  <r>
    <d v="2016-07-02T00:00:00"/>
    <x v="7"/>
    <x v="5"/>
    <n v="182840"/>
    <n v="248000"/>
    <x v="0"/>
    <x v="0"/>
    <x v="0"/>
    <n v="3"/>
    <n v="1005"/>
    <n v="1.3482590000000001"/>
    <s v="East"/>
    <n v="246.76616915422886"/>
    <n v="65160"/>
    <n v="0.35637716035878364"/>
    <s v="Above Estimate"/>
  </r>
  <r>
    <d v="2016-07-02T00:00:00"/>
    <x v="7"/>
    <x v="1"/>
    <n v="165530"/>
    <n v="54667"/>
    <x v="0"/>
    <x v="0"/>
    <x v="0"/>
    <n v="2"/>
    <n v="921"/>
    <n v="1.3482590000000001"/>
    <s v="North"/>
    <n v="59.356134636264926"/>
    <n v="-110863"/>
    <n v="-0.66974566543828917"/>
    <s v="Below Estimate"/>
  </r>
  <r>
    <d v="2016-07-03T00:00:00"/>
    <x v="7"/>
    <x v="3"/>
    <n v="1021510"/>
    <n v="2035000"/>
    <x v="0"/>
    <x v="0"/>
    <x v="0"/>
    <n v="2"/>
    <n v="946"/>
    <n v="1.3482590000000001"/>
    <s v="South"/>
    <n v="2151.1627906976746"/>
    <n v="1013490"/>
    <n v="0.99214887764192228"/>
    <s v="Above Estimate"/>
  </r>
  <r>
    <d v="2016-07-03T00:00:00"/>
    <x v="7"/>
    <x v="3"/>
    <n v="3698450"/>
    <n v="6257000"/>
    <x v="0"/>
    <x v="0"/>
    <x v="0"/>
    <n v="1"/>
    <n v="1023"/>
    <n v="1.3482590000000001"/>
    <s v="West"/>
    <n v="6116.3245356793741"/>
    <n v="2558550"/>
    <n v="0.69178980383674238"/>
    <s v="Above Estimate"/>
  </r>
  <r>
    <d v="2016-07-03T00:00:00"/>
    <x v="7"/>
    <x v="4"/>
    <n v="426790"/>
    <n v="1540000"/>
    <x v="0"/>
    <x v="0"/>
    <x v="0"/>
    <n v="1"/>
    <n v="1061"/>
    <n v="1.3482590000000001"/>
    <s v="North"/>
    <n v="1451.4608859566447"/>
    <n v="1113210"/>
    <n v="2.6083319665409217"/>
    <s v="Above Estimate"/>
  </r>
  <r>
    <d v="2016-07-09T00:00:00"/>
    <x v="7"/>
    <x v="4"/>
    <n v="507010"/>
    <n v="800000"/>
    <x v="0"/>
    <x v="0"/>
    <x v="0"/>
    <n v="1"/>
    <n v="1099"/>
    <n v="1.3482590000000001"/>
    <s v="East"/>
    <n v="727.93448589626928"/>
    <n v="292990"/>
    <n v="0.57787814835999285"/>
    <s v="Above Estimate"/>
  </r>
  <r>
    <d v="2016-07-09T00:00:00"/>
    <x v="7"/>
    <x v="3"/>
    <n v="5544280"/>
    <n v="6200000"/>
    <x v="0"/>
    <x v="0"/>
    <x v="0"/>
    <n v="3"/>
    <n v="949"/>
    <n v="1.3482590000000001"/>
    <s v="South"/>
    <n v="6533.1928345626975"/>
    <n v="655720"/>
    <n v="0.11826964006146876"/>
    <s v="Above Estimate"/>
  </r>
  <r>
    <d v="2016-07-10T00:00:00"/>
    <x v="7"/>
    <x v="6"/>
    <n v="289040"/>
    <n v="484000"/>
    <x v="0"/>
    <x v="0"/>
    <x v="0"/>
    <n v="3"/>
    <n v="1003"/>
    <n v="1.3482590000000001"/>
    <s v="East"/>
    <n v="482.55234297108672"/>
    <n v="194960"/>
    <n v="0.67450871851646832"/>
    <s v="Above Estimate"/>
  </r>
  <r>
    <d v="2016-07-14T00:00:00"/>
    <x v="7"/>
    <x v="5"/>
    <n v="261310"/>
    <n v="470000"/>
    <x v="0"/>
    <x v="0"/>
    <x v="0"/>
    <n v="2"/>
    <n v="1064"/>
    <n v="1.3482590000000001"/>
    <s v="East"/>
    <n v="441.72932330827069"/>
    <n v="208690"/>
    <n v="0.79862997971757688"/>
    <s v="Above Estimate"/>
  </r>
  <r>
    <d v="2016-07-14T00:00:00"/>
    <x v="7"/>
    <x v="3"/>
    <n v="2309860"/>
    <n v="2655000"/>
    <x v="0"/>
    <x v="0"/>
    <x v="0"/>
    <n v="3"/>
    <n v="986"/>
    <n v="1.3482590000000001"/>
    <s v="East"/>
    <n v="2692.6977687626777"/>
    <n v="345140"/>
    <n v="0.14942031118769103"/>
    <s v="Above Estimate"/>
  </r>
  <r>
    <d v="2016-07-15T00:00:00"/>
    <x v="7"/>
    <x v="0"/>
    <n v="107760"/>
    <n v="163000"/>
    <x v="0"/>
    <x v="0"/>
    <x v="0"/>
    <n v="1"/>
    <n v="1082"/>
    <n v="1.3482590000000001"/>
    <s v="East"/>
    <n v="150.64695009242143"/>
    <n v="55240"/>
    <n v="0.51262063845582773"/>
    <s v="Above Estimate"/>
  </r>
  <r>
    <d v="2016-07-15T00:00:00"/>
    <x v="7"/>
    <x v="3"/>
    <n v="409710"/>
    <n v="725000"/>
    <x v="0"/>
    <x v="0"/>
    <x v="0"/>
    <n v="3"/>
    <n v="937"/>
    <n v="1.3482590000000001"/>
    <s v="North"/>
    <n v="773.74599786552824"/>
    <n v="315290"/>
    <n v="0.76954431183031902"/>
    <s v="Above Estimate"/>
  </r>
  <r>
    <d v="2016-07-15T00:00:00"/>
    <x v="7"/>
    <x v="4"/>
    <n v="279090"/>
    <n v="425000"/>
    <x v="0"/>
    <x v="0"/>
    <x v="0"/>
    <n v="2"/>
    <n v="1022"/>
    <n v="1.3482590000000001"/>
    <s v="East"/>
    <n v="415.85127201565558"/>
    <n v="145910"/>
    <n v="0.52280626321258372"/>
    <s v="Above Estimate"/>
  </r>
  <r>
    <d v="2016-07-16T00:00:00"/>
    <x v="7"/>
    <x v="1"/>
    <n v="259240"/>
    <n v="460000"/>
    <x v="0"/>
    <x v="0"/>
    <x v="0"/>
    <n v="3"/>
    <n v="1006"/>
    <n v="1.3482590000000001"/>
    <s v="North"/>
    <n v="457.25646123260435"/>
    <n v="200760"/>
    <n v="0.7744175281592347"/>
    <s v="Above Estimate"/>
  </r>
  <r>
    <d v="2016-07-16T00:00:00"/>
    <x v="7"/>
    <x v="5"/>
    <n v="417410"/>
    <n v="535000"/>
    <x v="0"/>
    <x v="0"/>
    <x v="0"/>
    <n v="3"/>
    <n v="908"/>
    <n v="1.3482590000000001"/>
    <s v="East"/>
    <n v="589.20704845814976"/>
    <n v="117590"/>
    <n v="0.28171342325291682"/>
    <s v="Above Estimate"/>
  </r>
  <r>
    <d v="2016-07-16T00:00:00"/>
    <x v="7"/>
    <x v="4"/>
    <n v="564480"/>
    <n v="585000"/>
    <x v="0"/>
    <x v="0"/>
    <x v="0"/>
    <n v="3"/>
    <n v="927"/>
    <n v="1.3482590000000001"/>
    <s v="North"/>
    <n v="631.06796116504859"/>
    <n v="20520"/>
    <n v="3.6352040816326529E-2"/>
    <s v="Above Estimate"/>
  </r>
  <r>
    <d v="2016-07-21T00:00:00"/>
    <x v="7"/>
    <x v="4"/>
    <n v="191030"/>
    <n v="329000"/>
    <x v="0"/>
    <x v="0"/>
    <x v="0"/>
    <n v="1"/>
    <n v="902"/>
    <n v="1.3482590000000001"/>
    <s v="South"/>
    <n v="364.74501108647451"/>
    <n v="137970"/>
    <n v="0.72224257969952366"/>
    <s v="Above Estimate"/>
  </r>
  <r>
    <d v="2016-07-21T00:00:00"/>
    <x v="7"/>
    <x v="6"/>
    <n v="436240"/>
    <n v="675000"/>
    <x v="0"/>
    <x v="0"/>
    <x v="0"/>
    <n v="3"/>
    <n v="978"/>
    <n v="1.3482590000000001"/>
    <s v="North"/>
    <n v="690.18404907975457"/>
    <n v="238760"/>
    <n v="0.54731340546488172"/>
    <s v="Above Estimate"/>
  </r>
  <r>
    <d v="2016-07-21T00:00:00"/>
    <x v="7"/>
    <x v="1"/>
    <n v="255080"/>
    <n v="180000"/>
    <x v="3"/>
    <x v="3"/>
    <x v="3"/>
    <n v="7"/>
    <n v="2429"/>
    <n v="1.3482590000000001"/>
    <s v="North"/>
    <n v="74.104569781803207"/>
    <n v="-75080"/>
    <n v="-0.29433903089226909"/>
    <s v="Below Estimate"/>
  </r>
  <r>
    <d v="2016-07-21T00:00:00"/>
    <x v="7"/>
    <x v="0"/>
    <n v="93330"/>
    <n v="40000"/>
    <x v="0"/>
    <x v="0"/>
    <x v="0"/>
    <n v="2"/>
    <n v="973"/>
    <n v="1.3482590000000001"/>
    <s v="West"/>
    <n v="41.109969167523126"/>
    <n v="-53330"/>
    <n v="-0.57141326475945564"/>
    <s v="Below Estimate"/>
  </r>
  <r>
    <d v="2016-07-22T00:00:00"/>
    <x v="7"/>
    <x v="6"/>
    <n v="754430"/>
    <n v="1200000"/>
    <x v="0"/>
    <x v="0"/>
    <x v="0"/>
    <n v="1"/>
    <n v="1019"/>
    <n v="1.3482590000000001"/>
    <s v="South"/>
    <n v="1177.6251226692837"/>
    <n v="445570"/>
    <n v="0.59060482748565146"/>
    <s v="Above Estimate"/>
  </r>
  <r>
    <d v="2016-07-22T00:00:00"/>
    <x v="7"/>
    <x v="5"/>
    <n v="308140"/>
    <n v="425000"/>
    <x v="0"/>
    <x v="0"/>
    <x v="0"/>
    <n v="2"/>
    <n v="972"/>
    <n v="1.3482590000000001"/>
    <s v="West"/>
    <n v="437.24279835390945"/>
    <n v="116860"/>
    <n v="0.37924320114233789"/>
    <s v="Above Estimate"/>
  </r>
  <r>
    <d v="2016-07-22T00:00:00"/>
    <x v="7"/>
    <x v="3"/>
    <n v="1331750"/>
    <n v="1900000"/>
    <x v="0"/>
    <x v="0"/>
    <x v="0"/>
    <n v="3"/>
    <n v="1072"/>
    <n v="1.3482590000000001"/>
    <s v="North"/>
    <n v="1772.3880597014925"/>
    <n v="568250"/>
    <n v="0.42669419936174208"/>
    <s v="Above Estimate"/>
  </r>
  <r>
    <d v="2016-07-23T00:00:00"/>
    <x v="7"/>
    <x v="5"/>
    <n v="179410"/>
    <n v="187000"/>
    <x v="0"/>
    <x v="0"/>
    <x v="0"/>
    <n v="3"/>
    <n v="1066"/>
    <n v="1.3482590000000001"/>
    <s v="North"/>
    <n v="175.42213883677297"/>
    <n v="7590"/>
    <n v="4.2305334150827711E-2"/>
    <s v="Above Estimate"/>
  </r>
  <r>
    <d v="2016-07-23T00:00:00"/>
    <x v="7"/>
    <x v="3"/>
    <n v="851480"/>
    <n v="1431875"/>
    <x v="0"/>
    <x v="0"/>
    <x v="0"/>
    <n v="1"/>
    <n v="1086"/>
    <n v="1.3482590000000001"/>
    <s v="North"/>
    <n v="1318.4852670349908"/>
    <n v="580395"/>
    <n v="0.68163080753511529"/>
    <s v="Above Estimate"/>
  </r>
  <r>
    <d v="2016-07-24T00:00:00"/>
    <x v="7"/>
    <x v="5"/>
    <n v="262920"/>
    <n v="447000"/>
    <x v="0"/>
    <x v="0"/>
    <x v="0"/>
    <n v="1"/>
    <n v="1008"/>
    <n v="1.3482590000000001"/>
    <s v="West"/>
    <n v="443.45238095238096"/>
    <n v="184080"/>
    <n v="0.70013692377909631"/>
    <s v="Above Estimate"/>
  </r>
  <r>
    <d v="2016-07-25T00:00:00"/>
    <x v="7"/>
    <x v="0"/>
    <n v="76800"/>
    <n v="101000"/>
    <x v="0"/>
    <x v="0"/>
    <x v="0"/>
    <n v="3"/>
    <n v="969"/>
    <n v="1.3482590000000001"/>
    <s v="South"/>
    <n v="104.23116615067079"/>
    <n v="24200"/>
    <n v="0.31510416666666669"/>
    <s v="Above Estimate"/>
  </r>
  <r>
    <d v="2016-07-25T00:00:00"/>
    <x v="7"/>
    <x v="4"/>
    <n v="322700"/>
    <n v="575000"/>
    <x v="0"/>
    <x v="0"/>
    <x v="0"/>
    <n v="2"/>
    <n v="1098"/>
    <n v="1.3482590000000001"/>
    <s v="South"/>
    <n v="523.67941712204004"/>
    <n v="252300"/>
    <n v="0.78184071893399443"/>
    <s v="Above Estimate"/>
  </r>
  <r>
    <d v="2016-07-25T00:00:00"/>
    <x v="7"/>
    <x v="3"/>
    <n v="2344860"/>
    <n v="2667480"/>
    <x v="0"/>
    <x v="0"/>
    <x v="0"/>
    <n v="1"/>
    <n v="948"/>
    <n v="1.3482590000000001"/>
    <s v="North"/>
    <n v="2813.7974683544303"/>
    <n v="322620"/>
    <n v="0.13758603925181034"/>
    <s v="Above Estimate"/>
  </r>
  <r>
    <d v="2016-07-25T00:00:00"/>
    <x v="7"/>
    <x v="3"/>
    <n v="582120"/>
    <n v="410375"/>
    <x v="0"/>
    <x v="0"/>
    <x v="0"/>
    <n v="1"/>
    <n v="911"/>
    <n v="1.3482590000000001"/>
    <s v="East"/>
    <n v="450.46652030735453"/>
    <n v="-171745"/>
    <n v="-0.29503367003367004"/>
    <s v="Below Estimate"/>
  </r>
  <r>
    <d v="2016-07-28T00:00:00"/>
    <x v="7"/>
    <x v="3"/>
    <n v="636230"/>
    <n v="1320000"/>
    <x v="0"/>
    <x v="0"/>
    <x v="0"/>
    <n v="2"/>
    <n v="960"/>
    <n v="1.3482590000000001"/>
    <s v="West"/>
    <n v="1375"/>
    <n v="683770"/>
    <n v="1.0747214057809282"/>
    <s v="Above Estimate"/>
  </r>
  <r>
    <d v="2016-07-28T00:00:00"/>
    <x v="7"/>
    <x v="5"/>
    <n v="223720"/>
    <n v="170000"/>
    <x v="0"/>
    <x v="0"/>
    <x v="0"/>
    <n v="3"/>
    <n v="1004"/>
    <n v="1.3482590000000001"/>
    <s v="East"/>
    <n v="169.32270916334662"/>
    <n v="-53720"/>
    <n v="-0.24012158054711247"/>
    <s v="Below Estimate"/>
  </r>
  <r>
    <d v="2016-07-28T00:00:00"/>
    <x v="7"/>
    <x v="5"/>
    <n v="185290"/>
    <n v="320000"/>
    <x v="0"/>
    <x v="0"/>
    <x v="0"/>
    <n v="2"/>
    <n v="924"/>
    <n v="1.3482590000000001"/>
    <s v="East"/>
    <n v="346.32034632034635"/>
    <n v="134710"/>
    <n v="0.72702250526202172"/>
    <s v="Above Estimate"/>
  </r>
  <r>
    <d v="2016-07-28T00:00:00"/>
    <x v="7"/>
    <x v="4"/>
    <n v="248150"/>
    <n v="507000"/>
    <x v="0"/>
    <x v="0"/>
    <x v="0"/>
    <n v="2"/>
    <n v="991"/>
    <n v="1.3482590000000001"/>
    <s v="North"/>
    <n v="511.60443995963675"/>
    <n v="258850"/>
    <n v="1.0431190812008866"/>
    <s v="Above Estimate"/>
  </r>
  <r>
    <d v="2016-07-28T00:00:00"/>
    <x v="7"/>
    <x v="6"/>
    <n v="490640"/>
    <n v="850000"/>
    <x v="0"/>
    <x v="0"/>
    <x v="0"/>
    <n v="3"/>
    <n v="940"/>
    <n v="1.3482590000000001"/>
    <s v="South"/>
    <n v="904.25531914893622"/>
    <n v="359360"/>
    <n v="0.73243111038643405"/>
    <s v="Above Estimate"/>
  </r>
  <r>
    <d v="2016-07-28T00:00:00"/>
    <x v="7"/>
    <x v="4"/>
    <n v="230370"/>
    <n v="457000"/>
    <x v="0"/>
    <x v="0"/>
    <x v="0"/>
    <n v="3"/>
    <n v="951"/>
    <n v="1.3482590000000001"/>
    <s v="South"/>
    <n v="480.54679284963197"/>
    <n v="226630"/>
    <n v="0.98376524721100833"/>
    <s v="Above Estimate"/>
  </r>
  <r>
    <d v="2016-07-29T00:00:00"/>
    <x v="7"/>
    <x v="4"/>
    <n v="357070"/>
    <n v="450000"/>
    <x v="0"/>
    <x v="0"/>
    <x v="0"/>
    <n v="3"/>
    <n v="940"/>
    <n v="1.3482590000000001"/>
    <s v="North"/>
    <n v="478.72340425531917"/>
    <n v="92930"/>
    <n v="0.26025709244685918"/>
    <s v="Above Estimate"/>
  </r>
  <r>
    <d v="2016-07-29T00:00:00"/>
    <x v="7"/>
    <x v="5"/>
    <n v="234850"/>
    <n v="167750"/>
    <x v="0"/>
    <x v="0"/>
    <x v="0"/>
    <n v="1"/>
    <n v="1047"/>
    <n v="1.3482590000000001"/>
    <s v="South"/>
    <n v="160.21967526265522"/>
    <n v="-67100"/>
    <n v="-0.2857142857142857"/>
    <s v="Below Estimate"/>
  </r>
  <r>
    <d v="2016-07-29T00:00:00"/>
    <x v="7"/>
    <x v="1"/>
    <n v="172620"/>
    <n v="160000"/>
    <x v="0"/>
    <x v="0"/>
    <x v="0"/>
    <n v="3"/>
    <n v="956"/>
    <n v="1.3482590000000001"/>
    <s v="South"/>
    <n v="167.36401673640168"/>
    <n v="-12620"/>
    <n v="-7.3108562159657053E-2"/>
    <s v="Below Estimate"/>
  </r>
  <r>
    <d v="2016-07-30T00:00:00"/>
    <x v="7"/>
    <x v="3"/>
    <n v="824110"/>
    <n v="1076000"/>
    <x v="0"/>
    <x v="0"/>
    <x v="0"/>
    <n v="3"/>
    <n v="991"/>
    <n v="1.3482590000000001"/>
    <s v="North"/>
    <n v="1085.7719475277497"/>
    <n v="251890"/>
    <n v="0.30565094465544645"/>
    <s v="Above Estimate"/>
  </r>
  <r>
    <d v="2016-07-30T00:00:00"/>
    <x v="7"/>
    <x v="3"/>
    <n v="1925560"/>
    <n v="3265000"/>
    <x v="0"/>
    <x v="0"/>
    <x v="0"/>
    <n v="2"/>
    <n v="1083"/>
    <n v="1.3482590000000001"/>
    <s v="North"/>
    <n v="3014.7737765466295"/>
    <n v="1339440"/>
    <n v="0.69561062755769754"/>
    <s v="Above Estimate"/>
  </r>
  <r>
    <d v="2016-07-30T00:00:00"/>
    <x v="7"/>
    <x v="6"/>
    <n v="547410"/>
    <n v="900001"/>
    <x v="0"/>
    <x v="0"/>
    <x v="0"/>
    <n v="2"/>
    <n v="914"/>
    <n v="1.3482590000000001"/>
    <s v="East"/>
    <n v="984.68380743982493"/>
    <n v="352591"/>
    <n v="0.64410770720301058"/>
    <s v="Above Estimate"/>
  </r>
  <r>
    <d v="2016-07-30T00:00:00"/>
    <x v="7"/>
    <x v="0"/>
    <n v="60720"/>
    <n v="6000"/>
    <x v="2"/>
    <x v="2"/>
    <x v="2"/>
    <n v="6"/>
    <n v="1975"/>
    <n v="1.3482590000000001"/>
    <s v="East"/>
    <n v="3.037974683544304"/>
    <n v="-54720"/>
    <n v="-0.90118577075098816"/>
    <s v="Below Estimate"/>
  </r>
  <r>
    <d v="2016-07-31T00:00:00"/>
    <x v="7"/>
    <x v="5"/>
    <n v="277830"/>
    <n v="525000"/>
    <x v="0"/>
    <x v="0"/>
    <x v="0"/>
    <n v="2"/>
    <n v="1035"/>
    <n v="1.3482590000000001"/>
    <s v="West"/>
    <n v="507.24637681159419"/>
    <n v="247170"/>
    <n v="0.88964474678760397"/>
    <s v="Above Estimate"/>
  </r>
  <r>
    <d v="2016-07-31T00:00:00"/>
    <x v="7"/>
    <x v="6"/>
    <n v="249700"/>
    <n v="465000"/>
    <x v="0"/>
    <x v="0"/>
    <x v="0"/>
    <n v="1"/>
    <n v="1019"/>
    <n v="1.3482590000000001"/>
    <s v="South"/>
    <n v="456.32973503434738"/>
    <n v="215300"/>
    <n v="0.86223468161794148"/>
    <s v="Above Estimate"/>
  </r>
  <r>
    <d v="2016-08-01T00:00:00"/>
    <x v="7"/>
    <x v="6"/>
    <n v="214140"/>
    <n v="436000"/>
    <x v="0"/>
    <x v="0"/>
    <x v="0"/>
    <n v="3"/>
    <n v="993"/>
    <n v="1.3482590000000001"/>
    <s v="North"/>
    <n v="439.07351460221548"/>
    <n v="221860"/>
    <n v="1.0360511814700664"/>
    <s v="Above Estimate"/>
  </r>
  <r>
    <d v="2016-08-01T00:00:00"/>
    <x v="7"/>
    <x v="3"/>
    <n v="1092840"/>
    <n v="1750000"/>
    <x v="0"/>
    <x v="0"/>
    <x v="0"/>
    <n v="3"/>
    <n v="963"/>
    <n v="1.3482590000000001"/>
    <s v="North"/>
    <n v="1817.2377985462097"/>
    <n v="657160"/>
    <n v="0.60133230848065589"/>
    <s v="Above Estimate"/>
  </r>
  <r>
    <d v="2016-08-04T00:00:00"/>
    <x v="7"/>
    <x v="4"/>
    <n v="603610"/>
    <n v="800000"/>
    <x v="0"/>
    <x v="0"/>
    <x v="0"/>
    <n v="1"/>
    <n v="913"/>
    <n v="1.3482590000000001"/>
    <s v="North"/>
    <n v="876.2322015334064"/>
    <n v="196390"/>
    <n v="0.32535908947830555"/>
    <s v="Above Estimate"/>
  </r>
  <r>
    <d v="2016-08-04T00:00:00"/>
    <x v="7"/>
    <x v="4"/>
    <n v="570080"/>
    <n v="850000"/>
    <x v="0"/>
    <x v="0"/>
    <x v="0"/>
    <n v="3"/>
    <n v="1059"/>
    <n v="1.3482590000000001"/>
    <s v="East"/>
    <n v="802.64400377714821"/>
    <n v="279920"/>
    <n v="0.49101880437833284"/>
    <s v="Above Estimate"/>
  </r>
  <r>
    <d v="2016-08-04T00:00:00"/>
    <x v="7"/>
    <x v="5"/>
    <n v="290640"/>
    <n v="420000"/>
    <x v="0"/>
    <x v="0"/>
    <x v="0"/>
    <n v="1"/>
    <n v="1027"/>
    <n v="1.3482590000000001"/>
    <s v="South"/>
    <n v="408.95813047711783"/>
    <n v="129360"/>
    <n v="0.44508670520231214"/>
    <s v="Above Estimate"/>
  </r>
  <r>
    <d v="2016-08-04T00:00:00"/>
    <x v="7"/>
    <x v="1"/>
    <n v="117840"/>
    <n v="116000"/>
    <x v="0"/>
    <x v="0"/>
    <x v="0"/>
    <n v="2"/>
    <n v="1083"/>
    <n v="1.3482590000000001"/>
    <s v="South"/>
    <n v="107.10987996306555"/>
    <n v="-1840"/>
    <n v="-1.5614392396469789E-2"/>
    <s v="Below Estimate"/>
  </r>
  <r>
    <d v="2016-08-04T00:00:00"/>
    <x v="7"/>
    <x v="3"/>
    <n v="1008140"/>
    <n v="1575000"/>
    <x v="0"/>
    <x v="0"/>
    <x v="0"/>
    <n v="1"/>
    <n v="1087"/>
    <n v="1.3482590000000001"/>
    <s v="South"/>
    <n v="1448.9420423183074"/>
    <n v="566860"/>
    <n v="0.56228301624774335"/>
    <s v="Above Estimate"/>
  </r>
  <r>
    <d v="2016-08-05T00:00:00"/>
    <x v="7"/>
    <x v="4"/>
    <n v="595910"/>
    <n v="840000"/>
    <x v="0"/>
    <x v="0"/>
    <x v="0"/>
    <n v="1"/>
    <n v="970"/>
    <n v="1.3482590000000001"/>
    <s v="South"/>
    <n v="865.97938144329896"/>
    <n v="244090"/>
    <n v="0.40960883354869027"/>
    <s v="Above Estimate"/>
  </r>
  <r>
    <d v="2016-08-05T00:00:00"/>
    <x v="7"/>
    <x v="1"/>
    <n v="131670"/>
    <n v="25000"/>
    <x v="0"/>
    <x v="0"/>
    <x v="0"/>
    <n v="2"/>
    <n v="920"/>
    <n v="1.3482590000000001"/>
    <s v="South"/>
    <n v="27.173913043478262"/>
    <n v="-106670"/>
    <n v="-0.81013138907875748"/>
    <s v="Below Estimate"/>
  </r>
  <r>
    <d v="2016-08-07T00:00:00"/>
    <x v="7"/>
    <x v="5"/>
    <n v="195720"/>
    <n v="325000"/>
    <x v="0"/>
    <x v="0"/>
    <x v="0"/>
    <n v="1"/>
    <n v="1061"/>
    <n v="1.3482590000000001"/>
    <s v="South"/>
    <n v="306.31479736098021"/>
    <n v="129280"/>
    <n v="0.66053545881872067"/>
    <s v="Above Estimate"/>
  </r>
  <r>
    <d v="2016-08-07T00:00:00"/>
    <x v="7"/>
    <x v="1"/>
    <n v="166980"/>
    <n v="150000"/>
    <x v="2"/>
    <x v="2"/>
    <x v="2"/>
    <n v="4"/>
    <n v="1944"/>
    <n v="1.3482590000000001"/>
    <s v="North"/>
    <n v="77.160493827160494"/>
    <n v="-16980"/>
    <n v="-0.10168882500898312"/>
    <s v="Below Estimate"/>
  </r>
  <r>
    <d v="2016-08-08T00:00:00"/>
    <x v="7"/>
    <x v="0"/>
    <n v="66870"/>
    <n v="109000"/>
    <x v="0"/>
    <x v="0"/>
    <x v="0"/>
    <n v="3"/>
    <n v="1086"/>
    <n v="1.3482590000000001"/>
    <s v="West"/>
    <n v="100.3683241252302"/>
    <n v="42130"/>
    <n v="0.63002841333931514"/>
    <s v="Above Estimate"/>
  </r>
  <r>
    <d v="2016-08-11T00:00:00"/>
    <x v="7"/>
    <x v="5"/>
    <n v="224770"/>
    <n v="360000"/>
    <x v="0"/>
    <x v="0"/>
    <x v="0"/>
    <n v="1"/>
    <n v="968"/>
    <n v="1.3482590000000001"/>
    <s v="East"/>
    <n v="371.90082644628097"/>
    <n v="135230"/>
    <n v="0.60163722916759355"/>
    <s v="Above Estimate"/>
  </r>
  <r>
    <d v="2016-08-11T00:00:00"/>
    <x v="7"/>
    <x v="3"/>
    <n v="787990"/>
    <n v="1500000"/>
    <x v="0"/>
    <x v="0"/>
    <x v="0"/>
    <n v="3"/>
    <n v="939"/>
    <n v="1.3482590000000001"/>
    <s v="East"/>
    <n v="1597.4440894568691"/>
    <n v="712010"/>
    <n v="0.90357745656670774"/>
    <s v="Above Estimate"/>
  </r>
  <r>
    <d v="2016-08-12T00:00:00"/>
    <x v="7"/>
    <x v="3"/>
    <n v="930230"/>
    <n v="1298000"/>
    <x v="0"/>
    <x v="0"/>
    <x v="0"/>
    <n v="2"/>
    <n v="962"/>
    <n v="1.3482590000000001"/>
    <s v="East"/>
    <n v="1349.2723492723492"/>
    <n v="367770"/>
    <n v="0.39535383722305234"/>
    <s v="Above Estimate"/>
  </r>
  <r>
    <d v="2016-08-12T00:00:00"/>
    <x v="7"/>
    <x v="3"/>
    <n v="497560"/>
    <n v="800000"/>
    <x v="0"/>
    <x v="0"/>
    <x v="0"/>
    <n v="1"/>
    <n v="941"/>
    <n v="1.3482590000000001"/>
    <s v="West"/>
    <n v="850.15940488841659"/>
    <n v="302440"/>
    <n v="0.60784628989468603"/>
    <s v="Above Estimate"/>
  </r>
  <r>
    <d v="2016-08-14T00:00:00"/>
    <x v="7"/>
    <x v="3"/>
    <n v="626220"/>
    <n v="955000"/>
    <x v="0"/>
    <x v="0"/>
    <x v="0"/>
    <n v="3"/>
    <n v="935"/>
    <n v="1.3482590000000001"/>
    <s v="North"/>
    <n v="1021.3903743315508"/>
    <n v="328780"/>
    <n v="0.52502315480182682"/>
    <s v="Above Estimate"/>
  </r>
  <r>
    <d v="2016-08-15T00:00:00"/>
    <x v="7"/>
    <x v="4"/>
    <n v="394800"/>
    <n v="625000"/>
    <x v="0"/>
    <x v="0"/>
    <x v="0"/>
    <n v="2"/>
    <n v="1086"/>
    <n v="1.3482590000000001"/>
    <s v="North"/>
    <n v="575.50644567219149"/>
    <n v="230200"/>
    <n v="0.58308004052684903"/>
    <s v="Above Estimate"/>
  </r>
  <r>
    <d v="2016-08-15T00:00:00"/>
    <x v="7"/>
    <x v="3"/>
    <n v="795900"/>
    <n v="1406000"/>
    <x v="0"/>
    <x v="0"/>
    <x v="0"/>
    <n v="3"/>
    <n v="997"/>
    <n v="1.3482590000000001"/>
    <s v="North"/>
    <n v="1410.2306920762287"/>
    <n v="610100"/>
    <n v="0.76655358713406208"/>
    <s v="Above Estimate"/>
  </r>
  <r>
    <d v="2016-08-18T00:00:00"/>
    <x v="7"/>
    <x v="4"/>
    <n v="399000"/>
    <n v="472000"/>
    <x v="0"/>
    <x v="0"/>
    <x v="0"/>
    <n v="1"/>
    <n v="932"/>
    <n v="1.3482590000000001"/>
    <s v="West"/>
    <n v="506.43776824034336"/>
    <n v="73000"/>
    <n v="0.18295739348370926"/>
    <s v="Above Estimate"/>
  </r>
  <r>
    <d v="2016-08-18T00:00:00"/>
    <x v="7"/>
    <x v="4"/>
    <n v="280350"/>
    <n v="407000"/>
    <x v="0"/>
    <x v="0"/>
    <x v="0"/>
    <n v="1"/>
    <n v="1060"/>
    <n v="1.3482590000000001"/>
    <s v="South"/>
    <n v="383.96226415094338"/>
    <n v="126650"/>
    <n v="0.45175673265560906"/>
    <s v="Above Estimate"/>
  </r>
  <r>
    <d v="2016-08-18T00:00:00"/>
    <x v="7"/>
    <x v="3"/>
    <n v="587300"/>
    <n v="1415000"/>
    <x v="0"/>
    <x v="0"/>
    <x v="0"/>
    <n v="3"/>
    <n v="928"/>
    <n v="1.3482590000000001"/>
    <s v="South"/>
    <n v="1524.7844827586207"/>
    <n v="827700"/>
    <n v="1.4093308360292867"/>
    <s v="Above Estimate"/>
  </r>
  <r>
    <d v="2016-08-18T00:00:00"/>
    <x v="7"/>
    <x v="6"/>
    <n v="227750"/>
    <n v="355000"/>
    <x v="0"/>
    <x v="0"/>
    <x v="0"/>
    <n v="1"/>
    <n v="1098"/>
    <n v="1.3482590000000001"/>
    <s v="South"/>
    <n v="323.3151183970856"/>
    <n v="127250"/>
    <n v="0.55872667398463227"/>
    <s v="Above Estimate"/>
  </r>
  <r>
    <d v="2016-08-19T00:00:00"/>
    <x v="7"/>
    <x v="4"/>
    <n v="630000"/>
    <n v="967500"/>
    <x v="0"/>
    <x v="0"/>
    <x v="0"/>
    <n v="1"/>
    <n v="1054"/>
    <n v="1.3482590000000001"/>
    <s v="West"/>
    <n v="917.93168880455403"/>
    <n v="337500"/>
    <n v="0.5357142857142857"/>
    <s v="Above Estimate"/>
  </r>
  <r>
    <d v="2016-08-19T00:00:00"/>
    <x v="7"/>
    <x v="3"/>
    <n v="866110"/>
    <n v="1525000"/>
    <x v="0"/>
    <x v="0"/>
    <x v="0"/>
    <n v="3"/>
    <n v="993"/>
    <n v="1.3482590000000001"/>
    <s v="South"/>
    <n v="1535.7502517623363"/>
    <n v="658890"/>
    <n v="0.76074632552447152"/>
    <s v="Above Estimate"/>
  </r>
  <r>
    <d v="2016-08-19T00:00:00"/>
    <x v="7"/>
    <x v="1"/>
    <n v="116720"/>
    <n v="50000"/>
    <x v="0"/>
    <x v="0"/>
    <x v="0"/>
    <n v="1"/>
    <n v="953"/>
    <n v="1.3482590000000001"/>
    <s v="West"/>
    <n v="52.46589716684155"/>
    <n v="-66720"/>
    <n v="-0.57162440027416039"/>
    <s v="Below Estimate"/>
  </r>
  <r>
    <d v="2016-08-20T00:00:00"/>
    <x v="7"/>
    <x v="0"/>
    <n v="49990"/>
    <n v="95031"/>
    <x v="0"/>
    <x v="0"/>
    <x v="0"/>
    <n v="3"/>
    <n v="1025"/>
    <n v="1.3482590000000001"/>
    <s v="West"/>
    <n v="92.713170731707322"/>
    <n v="45041"/>
    <n v="0.90100020004000803"/>
    <s v="Above Estimate"/>
  </r>
  <r>
    <d v="2016-08-20T00:00:00"/>
    <x v="7"/>
    <x v="0"/>
    <n v="113000"/>
    <n v="128700"/>
    <x v="0"/>
    <x v="0"/>
    <x v="0"/>
    <n v="2"/>
    <n v="1014"/>
    <n v="1.3482590000000001"/>
    <s v="West"/>
    <n v="126.92307692307692"/>
    <n v="15700"/>
    <n v="0.13893805309734514"/>
    <s v="Above Estimate"/>
  </r>
  <r>
    <d v="2016-08-20T00:00:00"/>
    <x v="7"/>
    <x v="0"/>
    <n v="122000"/>
    <n v="153500"/>
    <x v="0"/>
    <x v="0"/>
    <x v="0"/>
    <n v="1"/>
    <n v="1067"/>
    <n v="1.3482590000000001"/>
    <s v="East"/>
    <n v="143.86129334582944"/>
    <n v="31500"/>
    <n v="0.25819672131147542"/>
    <s v="Above Estimate"/>
  </r>
  <r>
    <d v="2016-08-21T00:00:00"/>
    <x v="7"/>
    <x v="1"/>
    <n v="178410"/>
    <n v="45000"/>
    <x v="2"/>
    <x v="2"/>
    <x v="2"/>
    <n v="5"/>
    <n v="2181"/>
    <n v="1.3482590000000001"/>
    <s v="South"/>
    <n v="20.632737276478679"/>
    <n v="-133410"/>
    <n v="-0.74777198587523119"/>
    <s v="Below Estimate"/>
  </r>
  <r>
    <d v="2016-08-21T00:00:00"/>
    <x v="7"/>
    <x v="5"/>
    <n v="181790"/>
    <n v="252000"/>
    <x v="0"/>
    <x v="0"/>
    <x v="0"/>
    <n v="1"/>
    <n v="947"/>
    <n v="1.3482590000000001"/>
    <s v="South"/>
    <n v="266.10348468848997"/>
    <n v="70210"/>
    <n v="0.38621486330381211"/>
    <s v="Above Estimate"/>
  </r>
  <r>
    <d v="2016-08-22T00:00:00"/>
    <x v="7"/>
    <x v="0"/>
    <n v="65510"/>
    <n v="41000"/>
    <x v="0"/>
    <x v="0"/>
    <x v="0"/>
    <n v="2"/>
    <n v="1008"/>
    <n v="1.3482590000000001"/>
    <s v="North"/>
    <n v="40.674603174603178"/>
    <n v="-24510"/>
    <n v="-0.37414135246527247"/>
    <s v="Below Estimate"/>
  </r>
  <r>
    <d v="2016-08-25T00:00:00"/>
    <x v="7"/>
    <x v="5"/>
    <n v="178220"/>
    <n v="329000"/>
    <x v="0"/>
    <x v="0"/>
    <x v="0"/>
    <n v="3"/>
    <n v="1046"/>
    <n v="1.3482590000000001"/>
    <s v="East"/>
    <n v="314.53154875717019"/>
    <n v="150780"/>
    <n v="0.84603299293008638"/>
    <s v="Above Estimate"/>
  </r>
  <r>
    <d v="2016-08-25T00:00:00"/>
    <x v="7"/>
    <x v="5"/>
    <n v="156520"/>
    <n v="257000"/>
    <x v="0"/>
    <x v="0"/>
    <x v="0"/>
    <n v="1"/>
    <n v="1004"/>
    <n v="1.3482590000000001"/>
    <s v="South"/>
    <n v="255.97609561752989"/>
    <n v="100480"/>
    <n v="0.64196268847431637"/>
    <s v="Above Estimate"/>
  </r>
  <r>
    <d v="2016-08-27T00:00:00"/>
    <x v="7"/>
    <x v="4"/>
    <n v="313810"/>
    <n v="999000"/>
    <x v="0"/>
    <x v="0"/>
    <x v="0"/>
    <n v="3"/>
    <n v="913"/>
    <n v="1.3482590000000001"/>
    <s v="West"/>
    <n v="1094.1949616648412"/>
    <n v="685190"/>
    <n v="2.1834549568210062"/>
    <s v="Above Estimate"/>
  </r>
  <r>
    <d v="2016-08-28T00:00:00"/>
    <x v="7"/>
    <x v="0"/>
    <n v="86910"/>
    <n v="45900"/>
    <x v="0"/>
    <x v="0"/>
    <x v="0"/>
    <n v="1"/>
    <n v="920"/>
    <n v="1.3482590000000001"/>
    <s v="North"/>
    <n v="49.891304347826086"/>
    <n v="-41010"/>
    <n v="-0.47186744908526063"/>
    <s v="Below Estimate"/>
  </r>
  <r>
    <d v="2016-08-28T00:00:00"/>
    <x v="7"/>
    <x v="5"/>
    <n v="191520"/>
    <n v="312500"/>
    <x v="0"/>
    <x v="0"/>
    <x v="0"/>
    <n v="3"/>
    <n v="1030"/>
    <n v="1.3482590000000001"/>
    <s v="South"/>
    <n v="303.39805825242718"/>
    <n v="120980"/>
    <n v="0.63168337510442774"/>
    <s v="Above Estimate"/>
  </r>
  <r>
    <d v="2016-08-29T00:00:00"/>
    <x v="7"/>
    <x v="6"/>
    <n v="262630"/>
    <n v="451000"/>
    <x v="0"/>
    <x v="0"/>
    <x v="0"/>
    <n v="2"/>
    <n v="981"/>
    <n v="1.3482590000000001"/>
    <s v="West"/>
    <n v="459.73496432212028"/>
    <n v="188370"/>
    <n v="0.7172447930548681"/>
    <s v="Above Estimate"/>
  </r>
  <r>
    <d v="2016-08-29T00:00:00"/>
    <x v="7"/>
    <x v="0"/>
    <n v="36450"/>
    <n v="35000"/>
    <x v="0"/>
    <x v="0"/>
    <x v="0"/>
    <n v="3"/>
    <n v="1082"/>
    <n v="1.3482590000000001"/>
    <s v="East"/>
    <n v="32.34750462107209"/>
    <n v="-1450"/>
    <n v="-3.9780521262002745E-2"/>
    <s v="Below Estimate"/>
  </r>
  <r>
    <d v="2016-08-29T00:00:00"/>
    <x v="7"/>
    <x v="0"/>
    <n v="88510"/>
    <n v="49100"/>
    <x v="0"/>
    <x v="0"/>
    <x v="0"/>
    <n v="1"/>
    <n v="984"/>
    <n v="1.3482590000000001"/>
    <s v="South"/>
    <n v="49.898373983739837"/>
    <n v="-39410"/>
    <n v="-0.44526042255112419"/>
    <s v="Below Estimate"/>
  </r>
  <r>
    <d v="2016-08-29T00:00:00"/>
    <x v="7"/>
    <x v="3"/>
    <n v="666260"/>
    <n v="1275000"/>
    <x v="0"/>
    <x v="0"/>
    <x v="0"/>
    <n v="3"/>
    <n v="1088"/>
    <n v="1.3482590000000001"/>
    <s v="West"/>
    <n v="1171.875"/>
    <n v="608740"/>
    <n v="0.91366733707561609"/>
    <s v="Above Estimate"/>
  </r>
  <r>
    <d v="2016-08-29T00:00:00"/>
    <x v="7"/>
    <x v="0"/>
    <n v="139890"/>
    <n v="215000"/>
    <x v="0"/>
    <x v="0"/>
    <x v="0"/>
    <n v="1"/>
    <n v="935"/>
    <n v="1.3482590000000001"/>
    <s v="West"/>
    <n v="229.94652406417111"/>
    <n v="75110"/>
    <n v="0.53692186718135682"/>
    <s v="Above Estimate"/>
  </r>
  <r>
    <d v="2016-09-02T00:00:00"/>
    <x v="7"/>
    <x v="5"/>
    <n v="165410"/>
    <n v="259000"/>
    <x v="0"/>
    <x v="0"/>
    <x v="0"/>
    <n v="1"/>
    <n v="1046"/>
    <n v="1.3482590000000001"/>
    <s v="South"/>
    <n v="247.60994263862332"/>
    <n v="93590"/>
    <n v="0.56580617858654259"/>
    <s v="Above Estimate"/>
  </r>
  <r>
    <d v="2016-09-02T00:00:00"/>
    <x v="7"/>
    <x v="4"/>
    <n v="586320"/>
    <n v="678522"/>
    <x v="0"/>
    <x v="0"/>
    <x v="0"/>
    <n v="3"/>
    <n v="1023"/>
    <n v="1.3482590000000001"/>
    <s v="North"/>
    <n v="663.26686217008796"/>
    <n v="92202"/>
    <n v="0.15725542365943512"/>
    <s v="Above Estimate"/>
  </r>
  <r>
    <d v="2016-09-02T00:00:00"/>
    <x v="7"/>
    <x v="1"/>
    <n v="183520"/>
    <n v="295000"/>
    <x v="1"/>
    <x v="1"/>
    <x v="1"/>
    <n v="4"/>
    <n v="1274"/>
    <n v="1.3482590000000001"/>
    <s v="West"/>
    <n v="231.55416012558871"/>
    <n v="111480"/>
    <n v="0.60745422842197039"/>
    <s v="Above Estimate"/>
  </r>
  <r>
    <d v="2016-09-03T00:00:00"/>
    <x v="7"/>
    <x v="0"/>
    <n v="70750"/>
    <n v="37500"/>
    <x v="0"/>
    <x v="0"/>
    <x v="0"/>
    <n v="2"/>
    <n v="1071"/>
    <n v="1.3482590000000001"/>
    <s v="East"/>
    <n v="35.0140056022409"/>
    <n v="-33250"/>
    <n v="-0.46996466431095407"/>
    <s v="Below Estimate"/>
  </r>
  <r>
    <d v="2016-09-03T00:00:00"/>
    <x v="7"/>
    <x v="6"/>
    <n v="496640"/>
    <n v="875000"/>
    <x v="0"/>
    <x v="0"/>
    <x v="0"/>
    <n v="2"/>
    <n v="1044"/>
    <n v="1.3482590000000001"/>
    <s v="West"/>
    <n v="838.12260536398469"/>
    <n v="378360"/>
    <n v="0.76183956185567014"/>
    <s v="Above Estimate"/>
  </r>
  <r>
    <d v="2016-09-04T00:00:00"/>
    <x v="7"/>
    <x v="5"/>
    <n v="192710"/>
    <n v="242000"/>
    <x v="0"/>
    <x v="0"/>
    <x v="0"/>
    <n v="1"/>
    <n v="981"/>
    <n v="1.3482590000000001"/>
    <s v="West"/>
    <n v="246.68705402650357"/>
    <n v="49290"/>
    <n v="0.25577292304498989"/>
    <s v="Above Estimate"/>
  </r>
  <r>
    <d v="2016-09-04T00:00:00"/>
    <x v="7"/>
    <x v="5"/>
    <n v="203490"/>
    <n v="375000"/>
    <x v="0"/>
    <x v="0"/>
    <x v="0"/>
    <n v="3"/>
    <n v="936"/>
    <n v="1.3482590000000001"/>
    <s v="East"/>
    <n v="400.64102564102564"/>
    <n v="171510"/>
    <n v="0.84284240011794187"/>
    <s v="Above Estimate"/>
  </r>
  <r>
    <d v="2016-09-04T00:00:00"/>
    <x v="7"/>
    <x v="3"/>
    <n v="1512630"/>
    <n v="2407000"/>
    <x v="0"/>
    <x v="0"/>
    <x v="0"/>
    <n v="1"/>
    <n v="1085"/>
    <n v="1.3482590000000001"/>
    <s v="North"/>
    <n v="2218.4331797235022"/>
    <n v="894370"/>
    <n v="0.59126818851933383"/>
    <s v="Above Estimate"/>
  </r>
  <r>
    <d v="2016-09-05T00:00:00"/>
    <x v="7"/>
    <x v="4"/>
    <n v="522760"/>
    <n v="650000"/>
    <x v="0"/>
    <x v="0"/>
    <x v="0"/>
    <n v="1"/>
    <n v="939"/>
    <n v="1.3482590000000001"/>
    <s v="East"/>
    <n v="692.22577209797657"/>
    <n v="127240"/>
    <n v="0.24340041319152192"/>
    <s v="Above Estimate"/>
  </r>
  <r>
    <d v="2016-09-08T00:00:00"/>
    <x v="7"/>
    <x v="5"/>
    <n v="193690"/>
    <n v="417500"/>
    <x v="0"/>
    <x v="0"/>
    <x v="0"/>
    <n v="1"/>
    <n v="953"/>
    <n v="1.3482590000000001"/>
    <s v="East"/>
    <n v="438.09024134312699"/>
    <n v="223810"/>
    <n v="1.1555062212814291"/>
    <s v="Above Estimate"/>
  </r>
  <r>
    <d v="2016-09-08T00:00:00"/>
    <x v="7"/>
    <x v="5"/>
    <n v="183680"/>
    <n v="237000"/>
    <x v="0"/>
    <x v="0"/>
    <x v="0"/>
    <n v="1"/>
    <n v="971"/>
    <n v="1.3482590000000001"/>
    <s v="West"/>
    <n v="244.07826982492276"/>
    <n v="53320"/>
    <n v="0.29028745644599302"/>
    <s v="Above Estimate"/>
  </r>
  <r>
    <d v="2016-09-10T00:00:00"/>
    <x v="7"/>
    <x v="0"/>
    <n v="69990"/>
    <n v="31500"/>
    <x v="0"/>
    <x v="0"/>
    <x v="0"/>
    <n v="3"/>
    <n v="987"/>
    <n v="1.3482590000000001"/>
    <s v="North"/>
    <n v="31.914893617021278"/>
    <n v="-38490"/>
    <n v="-0.54993570510072864"/>
    <s v="Below Estimate"/>
  </r>
  <r>
    <d v="2016-09-11T00:00:00"/>
    <x v="7"/>
    <x v="6"/>
    <n v="960120"/>
    <n v="1600000"/>
    <x v="0"/>
    <x v="0"/>
    <x v="0"/>
    <n v="2"/>
    <n v="928"/>
    <n v="1.3482590000000001"/>
    <s v="South"/>
    <n v="1724.1379310344828"/>
    <n v="639880"/>
    <n v="0.66645835937174525"/>
    <s v="Above Estimate"/>
  </r>
  <r>
    <d v="2016-09-11T00:00:00"/>
    <x v="7"/>
    <x v="0"/>
    <n v="97080"/>
    <n v="135000"/>
    <x v="0"/>
    <x v="0"/>
    <x v="0"/>
    <n v="1"/>
    <n v="977"/>
    <n v="1.3482590000000001"/>
    <s v="East"/>
    <n v="138.17809621289663"/>
    <n v="37920"/>
    <n v="0.39060568603213847"/>
    <s v="Above Estimate"/>
  </r>
  <r>
    <d v="2016-09-12T00:00:00"/>
    <x v="7"/>
    <x v="6"/>
    <n v="698200"/>
    <n v="1000000"/>
    <x v="0"/>
    <x v="0"/>
    <x v="0"/>
    <n v="3"/>
    <n v="1014"/>
    <n v="1.3482590000000001"/>
    <s v="South"/>
    <n v="986.19329388560163"/>
    <n v="301800"/>
    <n v="0.43225436837582354"/>
    <s v="Above Estimate"/>
  </r>
  <r>
    <d v="2016-09-15T00:00:00"/>
    <x v="7"/>
    <x v="0"/>
    <n v="98880"/>
    <n v="50000"/>
    <x v="0"/>
    <x v="0"/>
    <x v="0"/>
    <n v="2"/>
    <n v="905"/>
    <n v="1.3482590000000001"/>
    <s v="East"/>
    <n v="55.248618784530386"/>
    <n v="-48880"/>
    <n v="-0.49433656957928801"/>
    <s v="Below Estimate"/>
  </r>
  <r>
    <d v="2016-09-15T00:00:00"/>
    <x v="7"/>
    <x v="1"/>
    <n v="171970"/>
    <n v="210000"/>
    <x v="0"/>
    <x v="0"/>
    <x v="0"/>
    <n v="1"/>
    <n v="1040"/>
    <n v="1.3482590000000001"/>
    <s v="East"/>
    <n v="201.92307692307693"/>
    <n v="38030"/>
    <n v="0.22114322265511427"/>
    <s v="Above Estimate"/>
  </r>
  <r>
    <d v="2016-09-15T00:00:00"/>
    <x v="7"/>
    <x v="4"/>
    <n v="455420"/>
    <n v="530000"/>
    <x v="0"/>
    <x v="0"/>
    <x v="0"/>
    <n v="2"/>
    <n v="906"/>
    <n v="1.3482590000000001"/>
    <s v="East"/>
    <n v="584.98896247240623"/>
    <n v="74580"/>
    <n v="0.16376092398225814"/>
    <s v="Above Estimate"/>
  </r>
  <r>
    <d v="2016-09-15T00:00:00"/>
    <x v="7"/>
    <x v="3"/>
    <n v="2875810"/>
    <n v="5475000"/>
    <x v="0"/>
    <x v="0"/>
    <x v="0"/>
    <n v="1"/>
    <n v="985"/>
    <n v="1.3482590000000001"/>
    <s v="North"/>
    <n v="5558.3756345177662"/>
    <n v="2599190"/>
    <n v="0.90381144790511192"/>
    <s v="Above Estimate"/>
  </r>
  <r>
    <d v="2016-09-16T00:00:00"/>
    <x v="7"/>
    <x v="3"/>
    <n v="940590"/>
    <n v="2325000"/>
    <x v="0"/>
    <x v="0"/>
    <x v="0"/>
    <n v="3"/>
    <n v="930"/>
    <n v="1.3482590000000001"/>
    <s v="West"/>
    <n v="2500"/>
    <n v="1384410"/>
    <n v="1.4718527732593372"/>
    <s v="Above Estimate"/>
  </r>
  <r>
    <d v="2016-09-18T00:00:00"/>
    <x v="7"/>
    <x v="5"/>
    <n v="138880"/>
    <n v="169000"/>
    <x v="0"/>
    <x v="0"/>
    <x v="0"/>
    <n v="1"/>
    <n v="1024"/>
    <n v="1.3482590000000001"/>
    <s v="East"/>
    <n v="165.0390625"/>
    <n v="30120"/>
    <n v="0.21687788018433179"/>
    <s v="Above Estimate"/>
  </r>
  <r>
    <d v="2016-09-18T00:00:00"/>
    <x v="7"/>
    <x v="1"/>
    <n v="130300"/>
    <n v="173000"/>
    <x v="0"/>
    <x v="0"/>
    <x v="0"/>
    <n v="1"/>
    <n v="1056"/>
    <n v="1.3482590000000001"/>
    <s v="South"/>
    <n v="163.82575757575756"/>
    <n v="42700"/>
    <n v="0.32770529547198773"/>
    <s v="Above Estimate"/>
  </r>
  <r>
    <d v="2016-09-18T00:00:00"/>
    <x v="7"/>
    <x v="1"/>
    <n v="127570"/>
    <n v="89900"/>
    <x v="0"/>
    <x v="0"/>
    <x v="0"/>
    <n v="2"/>
    <n v="931"/>
    <n v="1.3482590000000001"/>
    <s v="West"/>
    <n v="96.562835660580021"/>
    <n v="-37670"/>
    <n v="-0.29528886101748059"/>
    <s v="Below Estimate"/>
  </r>
  <r>
    <d v="2016-09-23T00:00:00"/>
    <x v="7"/>
    <x v="4"/>
    <n v="237930"/>
    <n v="287500"/>
    <x v="0"/>
    <x v="0"/>
    <x v="0"/>
    <n v="1"/>
    <n v="1088"/>
    <n v="1.3482590000000001"/>
    <s v="East"/>
    <n v="264.24632352941177"/>
    <n v="49570"/>
    <n v="0.20833858697936367"/>
    <s v="Above Estimate"/>
  </r>
  <r>
    <d v="2016-09-23T00:00:00"/>
    <x v="7"/>
    <x v="0"/>
    <n v="130110"/>
    <n v="130500"/>
    <x v="0"/>
    <x v="0"/>
    <x v="0"/>
    <n v="3"/>
    <n v="1038"/>
    <n v="1.3482590000000001"/>
    <s v="East"/>
    <n v="125.72254335260115"/>
    <n v="390"/>
    <n v="2.9974636845745907E-3"/>
    <s v="Above Estimate"/>
  </r>
  <r>
    <d v="2016-09-25T00:00:00"/>
    <x v="7"/>
    <x v="0"/>
    <n v="108410"/>
    <n v="70000"/>
    <x v="0"/>
    <x v="0"/>
    <x v="0"/>
    <n v="2"/>
    <n v="1025"/>
    <n v="1.3482590000000001"/>
    <s v="East"/>
    <n v="68.292682926829272"/>
    <n v="-38410"/>
    <n v="-0.35430310856932018"/>
    <s v="Below Estimate"/>
  </r>
  <r>
    <d v="2016-09-25T00:00:00"/>
    <x v="7"/>
    <x v="6"/>
    <n v="205800"/>
    <n v="469900"/>
    <x v="0"/>
    <x v="0"/>
    <x v="0"/>
    <n v="2"/>
    <n v="980"/>
    <n v="1.3482590000000001"/>
    <s v="East"/>
    <n v="479.48979591836735"/>
    <n v="264100"/>
    <n v="1.283284742468416"/>
    <s v="Above Estimate"/>
  </r>
  <r>
    <d v="2016-09-25T00:00:00"/>
    <x v="7"/>
    <x v="6"/>
    <n v="495870"/>
    <n v="960000"/>
    <x v="0"/>
    <x v="0"/>
    <x v="0"/>
    <n v="2"/>
    <n v="934"/>
    <n v="1.3482590000000001"/>
    <s v="West"/>
    <n v="1027.8372591006423"/>
    <n v="464130"/>
    <n v="0.93599128803920384"/>
    <s v="Above Estimate"/>
  </r>
  <r>
    <d v="2016-09-29T00:00:00"/>
    <x v="7"/>
    <x v="0"/>
    <n v="40400"/>
    <n v="23500"/>
    <x v="1"/>
    <x v="1"/>
    <x v="1"/>
    <n v="4"/>
    <n v="1223"/>
    <n v="1.3482590000000001"/>
    <s v="North"/>
    <n v="19.215044971381847"/>
    <n v="-16900"/>
    <n v="-0.4183168316831683"/>
    <s v="Below Estimate"/>
  </r>
  <r>
    <d v="2016-09-29T00:00:00"/>
    <x v="7"/>
    <x v="0"/>
    <n v="63690"/>
    <n v="16666"/>
    <x v="0"/>
    <x v="0"/>
    <x v="0"/>
    <n v="2"/>
    <n v="977"/>
    <n v="1.3482590000000001"/>
    <s v="North"/>
    <n v="17.058341862845445"/>
    <n v="-47024"/>
    <n v="-0.73832626785994659"/>
    <s v="Below Estimate"/>
  </r>
  <r>
    <d v="2016-09-30T00:00:00"/>
    <x v="7"/>
    <x v="0"/>
    <n v="87520"/>
    <n v="42000"/>
    <x v="1"/>
    <x v="1"/>
    <x v="1"/>
    <n v="4"/>
    <n v="1495"/>
    <n v="1.3482590000000001"/>
    <s v="North"/>
    <n v="28.093645484949832"/>
    <n v="-45520"/>
    <n v="-0.520109689213894"/>
    <s v="Below Estimate"/>
  </r>
  <r>
    <d v="2016-09-30T00:00:00"/>
    <x v="7"/>
    <x v="0"/>
    <n v="76050"/>
    <n v="68000"/>
    <x v="0"/>
    <x v="0"/>
    <x v="0"/>
    <n v="2"/>
    <n v="950"/>
    <n v="1.3482590000000001"/>
    <s v="North"/>
    <n v="71.578947368421055"/>
    <n v="-8050"/>
    <n v="-0.10585141354372124"/>
    <s v="Below Estimate"/>
  </r>
  <r>
    <d v="2016-09-30T00:00:00"/>
    <x v="7"/>
    <x v="0"/>
    <n v="29860"/>
    <n v="24900"/>
    <x v="1"/>
    <x v="1"/>
    <x v="1"/>
    <n v="4"/>
    <n v="1206"/>
    <n v="1.3482590000000001"/>
    <s v="East"/>
    <n v="20.64676616915423"/>
    <n v="-4960"/>
    <n v="-0.16610850636302746"/>
    <s v="Below Estimate"/>
  </r>
  <r>
    <d v="2016-09-30T00:00:00"/>
    <x v="7"/>
    <x v="3"/>
    <n v="398790"/>
    <n v="850000"/>
    <x v="0"/>
    <x v="0"/>
    <x v="0"/>
    <n v="3"/>
    <n v="1017"/>
    <n v="1.3482590000000001"/>
    <s v="West"/>
    <n v="835.79154375614553"/>
    <n v="451210"/>
    <n v="1.1314476290779609"/>
    <s v="Above Estimate"/>
  </r>
  <r>
    <d v="2016-09-30T00:00:00"/>
    <x v="7"/>
    <x v="4"/>
    <n v="293790"/>
    <n v="430000"/>
    <x v="0"/>
    <x v="0"/>
    <x v="0"/>
    <n v="3"/>
    <n v="978"/>
    <n v="1.3482590000000001"/>
    <s v="East"/>
    <n v="439.67280163599185"/>
    <n v="136210"/>
    <n v="0.46363048435957654"/>
    <s v="Above Estimate"/>
  </r>
  <r>
    <d v="2016-09-30T00:00:00"/>
    <x v="7"/>
    <x v="1"/>
    <n v="187260"/>
    <n v="131600"/>
    <x v="2"/>
    <x v="2"/>
    <x v="2"/>
    <n v="6"/>
    <n v="2041"/>
    <n v="1.3482590000000001"/>
    <s v="South"/>
    <n v="64.478196962273401"/>
    <n v="-55660"/>
    <n v="-0.29723379258784577"/>
    <s v="Below Estimate"/>
  </r>
  <r>
    <d v="2016-09-30T00:00:00"/>
    <x v="7"/>
    <x v="5"/>
    <n v="158550"/>
    <n v="246000"/>
    <x v="1"/>
    <x v="1"/>
    <x v="1"/>
    <n v="4"/>
    <n v="1201"/>
    <n v="1.3482590000000001"/>
    <s v="East"/>
    <n v="204.82930890924229"/>
    <n v="87450"/>
    <n v="0.55156102175969723"/>
    <s v="Above Estimate"/>
  </r>
  <r>
    <d v="2016-10-01T00:00:00"/>
    <x v="7"/>
    <x v="4"/>
    <n v="549290"/>
    <n v="450000"/>
    <x v="0"/>
    <x v="0"/>
    <x v="0"/>
    <n v="3"/>
    <n v="1029"/>
    <n v="1.3482590000000001"/>
    <s v="North"/>
    <n v="437.31778425655978"/>
    <n v="-99290"/>
    <n v="-0.18076061825265344"/>
    <s v="Below Estimate"/>
  </r>
  <r>
    <d v="2016-10-03T00:00:00"/>
    <x v="7"/>
    <x v="2"/>
    <n v="317380"/>
    <n v="472500"/>
    <x v="0"/>
    <x v="0"/>
    <x v="0"/>
    <n v="3"/>
    <n v="1011"/>
    <n v="1.3482590000000001"/>
    <s v="North"/>
    <n v="467.35905044510383"/>
    <n v="155120"/>
    <n v="0.48875165416850463"/>
    <s v="Above Estimate"/>
  </r>
  <r>
    <d v="2016-10-03T00:00:00"/>
    <x v="7"/>
    <x v="4"/>
    <n v="303730"/>
    <n v="440000"/>
    <x v="0"/>
    <x v="0"/>
    <x v="0"/>
    <n v="3"/>
    <n v="921"/>
    <n v="1.3482590000000001"/>
    <s v="South"/>
    <n v="477.74158523344192"/>
    <n v="136270"/>
    <n v="0.44865505547690382"/>
    <s v="Above Estimate"/>
  </r>
  <r>
    <d v="2016-10-07T00:00:00"/>
    <x v="7"/>
    <x v="2"/>
    <n v="980280"/>
    <n v="2150000"/>
    <x v="0"/>
    <x v="0"/>
    <x v="0"/>
    <n v="2"/>
    <n v="1045"/>
    <n v="1.3482590000000001"/>
    <s v="West"/>
    <n v="2057.4162679425835"/>
    <n v="1169720"/>
    <n v="1.1932509079038642"/>
    <s v="Above Estimate"/>
  </r>
  <r>
    <d v="2016-10-07T00:00:00"/>
    <x v="7"/>
    <x v="1"/>
    <n v="137110"/>
    <n v="34900"/>
    <x v="1"/>
    <x v="1"/>
    <x v="1"/>
    <n v="4"/>
    <n v="1435"/>
    <n v="1.3482590000000001"/>
    <s v="West"/>
    <n v="24.320557491289197"/>
    <n v="-102210"/>
    <n v="-0.74545984975567059"/>
    <s v="Below Estimate"/>
  </r>
  <r>
    <d v="2016-10-07T00:00:00"/>
    <x v="7"/>
    <x v="3"/>
    <n v="1575350"/>
    <n v="2940000"/>
    <x v="0"/>
    <x v="0"/>
    <x v="0"/>
    <n v="3"/>
    <n v="948"/>
    <n v="1.3482590000000001"/>
    <s v="South"/>
    <n v="3101.2658227848101"/>
    <n v="1364650"/>
    <n v="0.86625194401244165"/>
    <s v="Above Estimate"/>
  </r>
  <r>
    <d v="2016-10-08T00:00:00"/>
    <x v="7"/>
    <x v="1"/>
    <n v="124370"/>
    <n v="135000"/>
    <x v="2"/>
    <x v="2"/>
    <x v="2"/>
    <n v="4"/>
    <n v="1950"/>
    <n v="1.3482590000000001"/>
    <s v="East"/>
    <n v="69.230769230769226"/>
    <n v="10630"/>
    <n v="8.5470772694379679E-2"/>
    <s v="Above Estimate"/>
  </r>
  <r>
    <d v="2016-10-09T00:00:00"/>
    <x v="7"/>
    <x v="1"/>
    <n v="157660"/>
    <n v="160000"/>
    <x v="1"/>
    <x v="1"/>
    <x v="1"/>
    <n v="4"/>
    <n v="1316"/>
    <n v="1.3482590000000001"/>
    <s v="West"/>
    <n v="121.580547112462"/>
    <n v="2340"/>
    <n v="1.484206520360269E-2"/>
    <s v="Above Estimate"/>
  </r>
  <r>
    <d v="2016-10-10T00:00:00"/>
    <x v="7"/>
    <x v="0"/>
    <n v="46450"/>
    <n v="40500"/>
    <x v="2"/>
    <x v="2"/>
    <x v="2"/>
    <n v="4"/>
    <n v="2057"/>
    <n v="1.3482590000000001"/>
    <s v="North"/>
    <n v="19.688867282450172"/>
    <n v="-5950"/>
    <n v="-0.12809472551130247"/>
    <s v="Below Estimate"/>
  </r>
  <r>
    <d v="2016-10-14T00:00:00"/>
    <x v="7"/>
    <x v="2"/>
    <n v="296428"/>
    <n v="52857"/>
    <x v="3"/>
    <x v="3"/>
    <x v="3"/>
    <n v="6"/>
    <n v="2557"/>
    <n v="1.3482590000000001"/>
    <s v="South"/>
    <n v="20.671490027375832"/>
    <n v="-243571"/>
    <n v="-0.8216868851795377"/>
    <s v="Below Estimate"/>
  </r>
  <r>
    <d v="2016-10-14T00:00:00"/>
    <x v="7"/>
    <x v="1"/>
    <n v="135290"/>
    <n v="175500"/>
    <x v="0"/>
    <x v="0"/>
    <x v="0"/>
    <n v="3"/>
    <n v="950"/>
    <n v="1.3482590000000001"/>
    <s v="East"/>
    <n v="184.73684210526315"/>
    <n v="40210"/>
    <n v="0.29721339345110503"/>
    <s v="Above Estimate"/>
  </r>
  <r>
    <d v="2016-10-14T00:00:00"/>
    <x v="7"/>
    <x v="5"/>
    <n v="189000"/>
    <n v="240000"/>
    <x v="0"/>
    <x v="0"/>
    <x v="0"/>
    <n v="3"/>
    <n v="975"/>
    <n v="1.3482590000000001"/>
    <s v="South"/>
    <n v="246.15384615384616"/>
    <n v="51000"/>
    <n v="0.26984126984126983"/>
    <s v="Above Estimate"/>
  </r>
  <r>
    <d v="2016-10-14T00:00:00"/>
    <x v="7"/>
    <x v="3"/>
    <n v="3340120"/>
    <n v="5993000"/>
    <x v="0"/>
    <x v="0"/>
    <x v="0"/>
    <n v="3"/>
    <n v="1026"/>
    <n v="1.3482590000000001"/>
    <s v="East"/>
    <n v="5841.1306042884989"/>
    <n v="2652880"/>
    <n v="0.79424691328455266"/>
    <s v="Above Estimate"/>
  </r>
  <r>
    <d v="2016-10-15T00:00:00"/>
    <x v="7"/>
    <x v="3"/>
    <n v="1319220"/>
    <n v="1525000"/>
    <x v="0"/>
    <x v="0"/>
    <x v="0"/>
    <n v="2"/>
    <n v="997"/>
    <n v="1.3482590000000001"/>
    <s v="North"/>
    <n v="1529.5887662988966"/>
    <n v="205780"/>
    <n v="0.15598611300617032"/>
    <s v="Above Estimate"/>
  </r>
  <r>
    <d v="2016-10-16T00:00:00"/>
    <x v="7"/>
    <x v="1"/>
    <n v="204150"/>
    <n v="150000"/>
    <x v="1"/>
    <x v="1"/>
    <x v="1"/>
    <n v="3"/>
    <n v="1493"/>
    <n v="1.3482590000000001"/>
    <s v="North"/>
    <n v="100.46885465505693"/>
    <n v="-54150"/>
    <n v="-0.26524614254224832"/>
    <s v="Below Estimate"/>
  </r>
  <r>
    <d v="2016-10-17T00:00:00"/>
    <x v="7"/>
    <x v="4"/>
    <n v="310940"/>
    <n v="391500"/>
    <x v="0"/>
    <x v="0"/>
    <x v="0"/>
    <n v="2"/>
    <n v="1059"/>
    <n v="1.3482590000000001"/>
    <s v="South"/>
    <n v="369.6883852691218"/>
    <n v="80560"/>
    <n v="0.2590853540876053"/>
    <s v="Above Estimate"/>
  </r>
  <r>
    <d v="2016-10-17T00:00:00"/>
    <x v="7"/>
    <x v="0"/>
    <n v="65230"/>
    <n v="62500"/>
    <x v="2"/>
    <x v="2"/>
    <x v="2"/>
    <n v="4"/>
    <n v="1930"/>
    <n v="1.3482590000000001"/>
    <s v="West"/>
    <n v="32.383419689119172"/>
    <n v="-2730"/>
    <n v="-4.1851908630998004E-2"/>
    <s v="Below Estimate"/>
  </r>
  <r>
    <d v="2016-10-17T00:00:00"/>
    <x v="7"/>
    <x v="4"/>
    <n v="1392160"/>
    <n v="2100000"/>
    <x v="0"/>
    <x v="0"/>
    <x v="0"/>
    <n v="1"/>
    <n v="928"/>
    <n v="1.3482590000000001"/>
    <s v="North"/>
    <n v="2262.9310344827586"/>
    <n v="707840"/>
    <n v="0.50844730490748191"/>
    <s v="Above Estimate"/>
  </r>
  <r>
    <d v="2016-10-20T00:00:00"/>
    <x v="7"/>
    <x v="5"/>
    <n v="167440"/>
    <n v="191250"/>
    <x v="0"/>
    <x v="0"/>
    <x v="0"/>
    <n v="2"/>
    <n v="968"/>
    <n v="1.3482590000000001"/>
    <s v="West"/>
    <n v="197.57231404958677"/>
    <n v="23810"/>
    <n v="0.14220019111323459"/>
    <s v="Above Estimate"/>
  </r>
  <r>
    <d v="2016-10-20T00:00:00"/>
    <x v="7"/>
    <x v="5"/>
    <n v="788620"/>
    <n v="1200000"/>
    <x v="0"/>
    <x v="0"/>
    <x v="0"/>
    <n v="2"/>
    <n v="987"/>
    <n v="1.3482590000000001"/>
    <s v="South"/>
    <n v="1215.80547112462"/>
    <n v="411380"/>
    <n v="0.52164540589891206"/>
    <s v="Above Estimate"/>
  </r>
  <r>
    <d v="2016-10-20T00:00:00"/>
    <x v="7"/>
    <x v="4"/>
    <n v="417340"/>
    <n v="720000"/>
    <x v="0"/>
    <x v="0"/>
    <x v="0"/>
    <n v="3"/>
    <n v="1035"/>
    <n v="1.3482590000000001"/>
    <s v="East"/>
    <n v="695.6521739130435"/>
    <n v="302660"/>
    <n v="0.7252120573153783"/>
    <s v="Above Estimate"/>
  </r>
  <r>
    <d v="2016-10-20T00:00:00"/>
    <x v="7"/>
    <x v="4"/>
    <n v="179060"/>
    <n v="140000"/>
    <x v="0"/>
    <x v="0"/>
    <x v="0"/>
    <n v="1"/>
    <n v="1071"/>
    <n v="1.3482590000000001"/>
    <s v="East"/>
    <n v="130.718954248366"/>
    <n v="-39060"/>
    <n v="-0.21813917122752149"/>
    <s v="Below Estimate"/>
  </r>
  <r>
    <d v="2016-10-20T00:00:00"/>
    <x v="7"/>
    <x v="2"/>
    <n v="276360"/>
    <n v="415000"/>
    <x v="0"/>
    <x v="0"/>
    <x v="0"/>
    <n v="3"/>
    <n v="1037"/>
    <n v="1.3482590000000001"/>
    <s v="West"/>
    <n v="400.19286403085823"/>
    <n v="138640"/>
    <n v="0.50166449558546822"/>
    <s v="Above Estimate"/>
  </r>
  <r>
    <d v="2016-10-21T00:00:00"/>
    <x v="7"/>
    <x v="4"/>
    <n v="230930"/>
    <n v="248000"/>
    <x v="0"/>
    <x v="0"/>
    <x v="0"/>
    <n v="2"/>
    <n v="995"/>
    <n v="1.3482590000000001"/>
    <s v="West"/>
    <n v="249.2462311557789"/>
    <n v="17070"/>
    <n v="7.391850344260166E-2"/>
    <s v="Above Estimate"/>
  </r>
  <r>
    <d v="2016-10-21T00:00:00"/>
    <x v="7"/>
    <x v="1"/>
    <n v="127880"/>
    <n v="120000"/>
    <x v="0"/>
    <x v="0"/>
    <x v="0"/>
    <n v="2"/>
    <n v="909"/>
    <n v="1.3482590000000001"/>
    <s v="South"/>
    <n v="132.01320132013203"/>
    <n v="-7880"/>
    <n v="-6.1620269002189552E-2"/>
    <s v="Below Estimate"/>
  </r>
  <r>
    <d v="2016-10-21T00:00:00"/>
    <x v="7"/>
    <x v="1"/>
    <n v="172390"/>
    <n v="170000"/>
    <x v="2"/>
    <x v="2"/>
    <x v="2"/>
    <n v="4"/>
    <n v="2093"/>
    <n v="1.3482590000000001"/>
    <s v="East"/>
    <n v="81.223124701385572"/>
    <n v="-2390"/>
    <n v="-1.3863913220024364E-2"/>
    <s v="Below Estimate"/>
  </r>
  <r>
    <d v="2016-10-22T00:00:00"/>
    <x v="7"/>
    <x v="5"/>
    <n v="270900"/>
    <n v="425000"/>
    <x v="0"/>
    <x v="0"/>
    <x v="0"/>
    <n v="3"/>
    <n v="925"/>
    <n v="1.3482590000000001"/>
    <s v="West"/>
    <n v="459.45945945945948"/>
    <n v="154100"/>
    <n v="0.56884459210040605"/>
    <s v="Above Estimate"/>
  </r>
  <r>
    <d v="2016-10-22T00:00:00"/>
    <x v="7"/>
    <x v="6"/>
    <n v="284970"/>
    <n v="535000"/>
    <x v="0"/>
    <x v="0"/>
    <x v="0"/>
    <n v="1"/>
    <n v="955"/>
    <n v="1.3482590000000001"/>
    <s v="West"/>
    <n v="560.20942408376959"/>
    <n v="250030"/>
    <n v="0.87739060251956347"/>
    <s v="Above Estimate"/>
  </r>
  <r>
    <d v="2016-10-23T00:00:00"/>
    <x v="7"/>
    <x v="1"/>
    <n v="226930"/>
    <n v="231000"/>
    <x v="1"/>
    <x v="1"/>
    <x v="1"/>
    <n v="4"/>
    <n v="1209"/>
    <n v="1.3482590000000001"/>
    <s v="South"/>
    <n v="191.06699751861044"/>
    <n v="4070"/>
    <n v="1.7935046049442561E-2"/>
    <s v="Above Estimate"/>
  </r>
  <r>
    <d v="2016-10-23T00:00:00"/>
    <x v="7"/>
    <x v="6"/>
    <n v="590300"/>
    <n v="880000"/>
    <x v="0"/>
    <x v="0"/>
    <x v="0"/>
    <n v="1"/>
    <n v="1045"/>
    <n v="1.3482590000000001"/>
    <s v="East"/>
    <n v="842.10526315789468"/>
    <n v="289700"/>
    <n v="0.49076740640352362"/>
    <s v="Above Estimate"/>
  </r>
  <r>
    <d v="2016-10-24T00:00:00"/>
    <x v="7"/>
    <x v="6"/>
    <n v="307510"/>
    <n v="412000"/>
    <x v="0"/>
    <x v="0"/>
    <x v="0"/>
    <n v="2"/>
    <n v="955"/>
    <n v="1.3482590000000001"/>
    <s v="South"/>
    <n v="431.41361256544502"/>
    <n v="104490"/>
    <n v="0.339793827842997"/>
    <s v="Above Estimate"/>
  </r>
  <r>
    <d v="2016-10-27T00:00:00"/>
    <x v="7"/>
    <x v="2"/>
    <n v="996780"/>
    <n v="1464000"/>
    <x v="0"/>
    <x v="0"/>
    <x v="0"/>
    <n v="3"/>
    <n v="956"/>
    <n v="1.3482590000000001"/>
    <s v="North"/>
    <n v="1531.3807531380753"/>
    <n v="467220"/>
    <n v="0.46872930837296095"/>
    <s v="Above Estimate"/>
  </r>
  <r>
    <d v="2016-10-27T00:00:00"/>
    <x v="7"/>
    <x v="1"/>
    <n v="62650"/>
    <n v="99700"/>
    <x v="0"/>
    <x v="0"/>
    <x v="0"/>
    <n v="1"/>
    <n v="1084"/>
    <n v="1.3482590000000001"/>
    <s v="West"/>
    <n v="91.974169741697423"/>
    <n v="37050"/>
    <n v="0.59138068635275343"/>
    <s v="Above Estimate"/>
  </r>
  <r>
    <d v="2016-10-28T00:00:00"/>
    <x v="7"/>
    <x v="4"/>
    <n v="240240"/>
    <n v="275000"/>
    <x v="0"/>
    <x v="0"/>
    <x v="0"/>
    <n v="1"/>
    <n v="1087"/>
    <n v="1.3482590000000001"/>
    <s v="South"/>
    <n v="252.9898804047838"/>
    <n v="34760"/>
    <n v="0.1446886446886447"/>
    <s v="Above Estimate"/>
  </r>
  <r>
    <d v="2016-10-28T00:00:00"/>
    <x v="7"/>
    <x v="6"/>
    <n v="249920"/>
    <n v="398000"/>
    <x v="0"/>
    <x v="0"/>
    <x v="0"/>
    <n v="1"/>
    <n v="1014"/>
    <n v="1.3482590000000001"/>
    <s v="South"/>
    <n v="392.50493096646943"/>
    <n v="148080"/>
    <n v="0.59250960307298339"/>
    <s v="Above Estimate"/>
  </r>
  <r>
    <d v="2016-10-28T00:00:00"/>
    <x v="7"/>
    <x v="2"/>
    <n v="185540"/>
    <n v="135000"/>
    <x v="0"/>
    <x v="0"/>
    <x v="0"/>
    <n v="2"/>
    <n v="979"/>
    <n v="1.3482590000000001"/>
    <s v="West"/>
    <n v="137.89581205311543"/>
    <n v="-50540"/>
    <n v="-0.27239409291796918"/>
    <s v="Below Estimate"/>
  </r>
  <r>
    <d v="2016-10-29T00:00:00"/>
    <x v="7"/>
    <x v="1"/>
    <n v="124820"/>
    <n v="139050"/>
    <x v="0"/>
    <x v="0"/>
    <x v="0"/>
    <n v="3"/>
    <n v="1072"/>
    <n v="1.3482590000000001"/>
    <s v="East"/>
    <n v="129.71082089552237"/>
    <n v="14230"/>
    <n v="0.11400416599903862"/>
    <s v="Above Estimate"/>
  </r>
  <r>
    <d v="2016-10-29T00:00:00"/>
    <x v="7"/>
    <x v="2"/>
    <n v="345060"/>
    <n v="460000"/>
    <x v="0"/>
    <x v="0"/>
    <x v="0"/>
    <n v="1"/>
    <n v="911"/>
    <n v="1.3482590000000001"/>
    <s v="North"/>
    <n v="504.93962678375414"/>
    <n v="114940"/>
    <n v="0.33310148959601227"/>
    <s v="Above Estimate"/>
  </r>
  <r>
    <d v="2016-10-29T00:00:00"/>
    <x v="7"/>
    <x v="1"/>
    <n v="173110"/>
    <n v="86000"/>
    <x v="2"/>
    <x v="2"/>
    <x v="2"/>
    <n v="5"/>
    <n v="2191"/>
    <n v="1.3482590000000001"/>
    <s v="North"/>
    <n v="39.251483340940212"/>
    <n v="-87110"/>
    <n v="-0.5032060539541332"/>
    <s v="Below Estimate"/>
  </r>
  <r>
    <d v="2016-10-30T00:00:00"/>
    <x v="7"/>
    <x v="4"/>
    <n v="352870"/>
    <n v="455000"/>
    <x v="0"/>
    <x v="0"/>
    <x v="0"/>
    <n v="1"/>
    <n v="1049"/>
    <n v="1.3482590000000001"/>
    <s v="North"/>
    <n v="433.74642516682553"/>
    <n v="102130"/>
    <n v="0.28942670105137869"/>
    <s v="Above Estimate"/>
  </r>
  <r>
    <d v="2016-10-30T00:00:00"/>
    <x v="7"/>
    <x v="5"/>
    <n v="177380"/>
    <n v="347000"/>
    <x v="0"/>
    <x v="0"/>
    <x v="0"/>
    <n v="1"/>
    <n v="1078"/>
    <n v="1.3482590000000001"/>
    <s v="North"/>
    <n v="321.89239332096474"/>
    <n v="169620"/>
    <n v="0.95625211410531064"/>
    <s v="Above Estimate"/>
  </r>
  <r>
    <d v="2016-10-30T00:00:00"/>
    <x v="7"/>
    <x v="6"/>
    <n v="1446030"/>
    <n v="1825000"/>
    <x v="0"/>
    <x v="0"/>
    <x v="0"/>
    <n v="2"/>
    <n v="1061"/>
    <n v="1.3482590000000001"/>
    <s v="North"/>
    <n v="1720.0754005655042"/>
    <n v="378970"/>
    <n v="0.26207616716112392"/>
    <s v="Above Estimate"/>
  </r>
  <r>
    <d v="2016-10-30T00:00:00"/>
    <x v="7"/>
    <x v="6"/>
    <n v="374040"/>
    <n v="737000"/>
    <x v="0"/>
    <x v="0"/>
    <x v="0"/>
    <n v="2"/>
    <n v="1028"/>
    <n v="1.3482590000000001"/>
    <s v="East"/>
    <n v="716.92607003891055"/>
    <n v="362960"/>
    <n v="0.97037749973264886"/>
    <s v="Above Estimate"/>
  </r>
  <r>
    <d v="2016-10-30T00:00:00"/>
    <x v="7"/>
    <x v="0"/>
    <n v="93690"/>
    <n v="98500"/>
    <x v="0"/>
    <x v="0"/>
    <x v="0"/>
    <n v="2"/>
    <n v="1058"/>
    <n v="1.3482590000000001"/>
    <s v="East"/>
    <n v="93.100189035916827"/>
    <n v="4810"/>
    <n v="5.1339523962002351E-2"/>
    <s v="Above Estimate"/>
  </r>
  <r>
    <d v="2016-10-31T00:00:00"/>
    <x v="7"/>
    <x v="6"/>
    <n v="418310"/>
    <n v="630000"/>
    <x v="0"/>
    <x v="0"/>
    <x v="0"/>
    <n v="2"/>
    <n v="991"/>
    <n v="1.3482590000000001"/>
    <s v="East"/>
    <n v="635.72149344096874"/>
    <n v="211690"/>
    <n v="0.50606009896966364"/>
    <s v="Above Estimate"/>
  </r>
  <r>
    <d v="2016-10-31T00:00:00"/>
    <x v="7"/>
    <x v="0"/>
    <n v="97440"/>
    <n v="52500"/>
    <x v="0"/>
    <x v="0"/>
    <x v="0"/>
    <n v="1"/>
    <n v="966"/>
    <n v="1.3482590000000001"/>
    <s v="North"/>
    <n v="54.347826086956523"/>
    <n v="-44940"/>
    <n v="-0.46120689655172414"/>
    <s v="Below Estimate"/>
  </r>
  <r>
    <d v="2016-11-03T00:00:00"/>
    <x v="7"/>
    <x v="0"/>
    <n v="30950"/>
    <n v="10400"/>
    <x v="1"/>
    <x v="1"/>
    <x v="1"/>
    <n v="3"/>
    <n v="1492"/>
    <n v="1.3482590000000001"/>
    <s v="East"/>
    <n v="6.9705093833780163"/>
    <n v="-20550"/>
    <n v="-0.66397415185783526"/>
    <s v="Below Estimate"/>
  </r>
  <r>
    <d v="2016-11-03T00:00:00"/>
    <x v="7"/>
    <x v="3"/>
    <n v="918260"/>
    <n v="1675000"/>
    <x v="0"/>
    <x v="0"/>
    <x v="0"/>
    <n v="2"/>
    <n v="1039"/>
    <n v="1.3482590000000001"/>
    <s v="South"/>
    <n v="1612.1270452358037"/>
    <n v="756740"/>
    <n v="0.82410210615729751"/>
    <s v="Above Estimate"/>
  </r>
  <r>
    <d v="2016-11-04T00:00:00"/>
    <x v="7"/>
    <x v="6"/>
    <n v="368890"/>
    <n v="440000"/>
    <x v="0"/>
    <x v="0"/>
    <x v="0"/>
    <n v="3"/>
    <n v="1093"/>
    <n v="1.3482590000000001"/>
    <s v="West"/>
    <n v="402.56175663311984"/>
    <n v="71110"/>
    <n v="0.19276749166418172"/>
    <s v="Above Estimate"/>
  </r>
  <r>
    <d v="2016-11-05T00:00:00"/>
    <x v="7"/>
    <x v="3"/>
    <n v="337680"/>
    <n v="360000"/>
    <x v="0"/>
    <x v="0"/>
    <x v="0"/>
    <n v="2"/>
    <n v="1038"/>
    <n v="1.3482590000000001"/>
    <s v="South"/>
    <n v="346.82080924855489"/>
    <n v="22320"/>
    <n v="6.6098081023454158E-2"/>
    <s v="Above Estimate"/>
  </r>
  <r>
    <d v="2016-11-05T00:00:00"/>
    <x v="7"/>
    <x v="5"/>
    <n v="152530"/>
    <n v="105000"/>
    <x v="0"/>
    <x v="0"/>
    <x v="0"/>
    <n v="3"/>
    <n v="961"/>
    <n v="1.3482590000000001"/>
    <s v="North"/>
    <n v="109.26118626430801"/>
    <n v="-47530"/>
    <n v="-0.31161083065626433"/>
    <s v="Below Estimate"/>
  </r>
  <r>
    <d v="2016-11-05T00:00:00"/>
    <x v="7"/>
    <x v="1"/>
    <n v="140760"/>
    <n v="242000"/>
    <x v="0"/>
    <x v="0"/>
    <x v="0"/>
    <n v="3"/>
    <n v="954"/>
    <n v="1.3482590000000001"/>
    <s v="South"/>
    <n v="253.66876310272536"/>
    <n v="101240"/>
    <n v="0.71923842000568339"/>
    <s v="Above Estimate"/>
  </r>
  <r>
    <d v="2016-11-07T00:00:00"/>
    <x v="7"/>
    <x v="2"/>
    <n v="229880"/>
    <n v="395000"/>
    <x v="0"/>
    <x v="0"/>
    <x v="0"/>
    <n v="2"/>
    <n v="993"/>
    <n v="1.3482590000000001"/>
    <s v="South"/>
    <n v="397.78449144008056"/>
    <n v="165120"/>
    <n v="0.71828780233165135"/>
    <s v="Above Estimate"/>
  </r>
  <r>
    <d v="2016-11-07T00:00:00"/>
    <x v="7"/>
    <x v="4"/>
    <n v="323400"/>
    <n v="420000"/>
    <x v="0"/>
    <x v="0"/>
    <x v="0"/>
    <n v="1"/>
    <n v="959"/>
    <n v="1.3482590000000001"/>
    <s v="South"/>
    <n v="437.95620437956205"/>
    <n v="96600"/>
    <n v="0.29870129870129869"/>
    <s v="Above Estimate"/>
  </r>
  <r>
    <d v="2016-11-07T00:00:00"/>
    <x v="7"/>
    <x v="6"/>
    <n v="338320"/>
    <n v="375000"/>
    <x v="0"/>
    <x v="0"/>
    <x v="0"/>
    <n v="3"/>
    <n v="1013"/>
    <n v="1.3482590000000001"/>
    <s v="West"/>
    <n v="370.18756169792692"/>
    <n v="36680"/>
    <n v="0.10841806573658075"/>
    <s v="Above Estimate"/>
  </r>
  <r>
    <d v="2016-11-10T00:00:00"/>
    <x v="7"/>
    <x v="4"/>
    <n v="281260"/>
    <n v="523500"/>
    <x v="0"/>
    <x v="0"/>
    <x v="0"/>
    <n v="1"/>
    <n v="904"/>
    <n v="1.3482590000000001"/>
    <s v="West"/>
    <n v="579.09292035398232"/>
    <n v="242240"/>
    <n v="0.86126715494560191"/>
    <s v="Above Estimate"/>
  </r>
  <r>
    <d v="2016-11-12T00:00:00"/>
    <x v="7"/>
    <x v="1"/>
    <n v="320870"/>
    <n v="418000"/>
    <x v="0"/>
    <x v="0"/>
    <x v="0"/>
    <n v="3"/>
    <n v="982"/>
    <n v="1.3482590000000001"/>
    <s v="South"/>
    <n v="425.66191446028512"/>
    <n v="97130"/>
    <n v="0.30270826191292421"/>
    <s v="Above Estimate"/>
  </r>
  <r>
    <d v="2016-11-12T00:00:00"/>
    <x v="7"/>
    <x v="1"/>
    <n v="115900"/>
    <n v="106080"/>
    <x v="0"/>
    <x v="0"/>
    <x v="0"/>
    <n v="3"/>
    <n v="1054"/>
    <n v="1.3482590000000001"/>
    <s v="West"/>
    <n v="100.64516129032258"/>
    <n v="-9820"/>
    <n v="-8.4728213977566871E-2"/>
    <s v="Below Estimate"/>
  </r>
  <r>
    <d v="2016-11-12T00:00:00"/>
    <x v="7"/>
    <x v="3"/>
    <n v="2195480"/>
    <n v="1750000"/>
    <x v="0"/>
    <x v="0"/>
    <x v="0"/>
    <n v="1"/>
    <n v="938"/>
    <n v="1.3482590000000001"/>
    <s v="East"/>
    <n v="1865.6716417910447"/>
    <n v="-445480"/>
    <n v="-0.20290779237342177"/>
    <s v="Below Estimate"/>
  </r>
  <r>
    <d v="2016-11-17T00:00:00"/>
    <x v="7"/>
    <x v="4"/>
    <n v="489160"/>
    <n v="700000"/>
    <x v="0"/>
    <x v="0"/>
    <x v="0"/>
    <n v="2"/>
    <n v="949"/>
    <n v="1.3482590000000001"/>
    <s v="South"/>
    <n v="737.6185458377239"/>
    <n v="210840"/>
    <n v="0.43102461362335431"/>
    <s v="Above Estimate"/>
  </r>
  <r>
    <d v="2016-11-17T00:00:00"/>
    <x v="7"/>
    <x v="1"/>
    <n v="151910"/>
    <n v="146000"/>
    <x v="0"/>
    <x v="0"/>
    <x v="0"/>
    <n v="1"/>
    <n v="927"/>
    <n v="1.3482590000000001"/>
    <s v="West"/>
    <n v="157.4973031283711"/>
    <n v="-5910"/>
    <n v="-3.8904614574419065E-2"/>
    <s v="Below Estimate"/>
  </r>
  <r>
    <d v="2016-11-17T00:00:00"/>
    <x v="7"/>
    <x v="5"/>
    <n v="303730"/>
    <n v="475000"/>
    <x v="0"/>
    <x v="0"/>
    <x v="0"/>
    <n v="2"/>
    <n v="1087"/>
    <n v="1.3482590000000001"/>
    <s v="East"/>
    <n v="436.98252069917203"/>
    <n v="171270"/>
    <n v="0.56388898034438484"/>
    <s v="Above Estimate"/>
  </r>
  <r>
    <d v="2016-11-17T00:00:00"/>
    <x v="7"/>
    <x v="1"/>
    <n v="135820"/>
    <n v="159900"/>
    <x v="0"/>
    <x v="0"/>
    <x v="0"/>
    <n v="2"/>
    <n v="963"/>
    <n v="1.3482590000000001"/>
    <s v="East"/>
    <n v="166.04361370716512"/>
    <n v="24080"/>
    <n v="0.17729347666028566"/>
    <s v="Above Estimate"/>
  </r>
  <r>
    <d v="2016-11-18T00:00:00"/>
    <x v="7"/>
    <x v="1"/>
    <n v="204200"/>
    <n v="245000"/>
    <x v="0"/>
    <x v="0"/>
    <x v="0"/>
    <n v="3"/>
    <n v="1026"/>
    <n v="1.3482590000000001"/>
    <s v="East"/>
    <n v="238.79142300194931"/>
    <n v="40800"/>
    <n v="0.19980411361410383"/>
    <s v="Above Estimate"/>
  </r>
  <r>
    <d v="2016-11-18T00:00:00"/>
    <x v="7"/>
    <x v="1"/>
    <n v="112960"/>
    <n v="43000"/>
    <x v="1"/>
    <x v="1"/>
    <x v="1"/>
    <n v="3"/>
    <n v="1490"/>
    <n v="1.3482590000000001"/>
    <s v="South"/>
    <n v="28.859060402684563"/>
    <n v="-69960"/>
    <n v="-0.61933427762039661"/>
    <s v="Below Estimate"/>
  </r>
  <r>
    <d v="2016-11-19T00:00:00"/>
    <x v="7"/>
    <x v="2"/>
    <n v="275330"/>
    <n v="374000"/>
    <x v="0"/>
    <x v="0"/>
    <x v="0"/>
    <n v="2"/>
    <n v="955"/>
    <n v="1.3482590000000001"/>
    <s v="West"/>
    <n v="391.62303664921467"/>
    <n v="98670"/>
    <n v="0.35836995605273669"/>
    <s v="Above Estimate"/>
  </r>
  <r>
    <d v="2016-11-20T00:00:00"/>
    <x v="7"/>
    <x v="1"/>
    <n v="141950"/>
    <n v="5000"/>
    <x v="1"/>
    <x v="1"/>
    <x v="1"/>
    <n v="3"/>
    <n v="1416"/>
    <n v="1.3482590000000001"/>
    <s v="East"/>
    <n v="3.5310734463276838"/>
    <n v="-136950"/>
    <n v="-0.96477632969355409"/>
    <s v="Below Estimate"/>
  </r>
  <r>
    <d v="2016-11-20T00:00:00"/>
    <x v="7"/>
    <x v="5"/>
    <n v="124600"/>
    <n v="154000"/>
    <x v="0"/>
    <x v="0"/>
    <x v="0"/>
    <n v="1"/>
    <n v="1042"/>
    <n v="1.3482590000000001"/>
    <s v="South"/>
    <n v="147.79270633397311"/>
    <n v="29400"/>
    <n v="0.23595505617977527"/>
    <s v="Above Estimate"/>
  </r>
  <r>
    <d v="2016-11-24T00:00:00"/>
    <x v="7"/>
    <x v="6"/>
    <n v="282900"/>
    <n v="185000"/>
    <x v="0"/>
    <x v="0"/>
    <x v="0"/>
    <n v="2"/>
    <n v="992"/>
    <n v="1.3482590000000001"/>
    <s v="South"/>
    <n v="186.49193548387098"/>
    <n v="-97900"/>
    <n v="-0.34605867797808415"/>
    <s v="Below Estimate"/>
  </r>
  <r>
    <d v="2016-11-24T00:00:00"/>
    <x v="7"/>
    <x v="6"/>
    <n v="252540"/>
    <n v="375000"/>
    <x v="0"/>
    <x v="0"/>
    <x v="0"/>
    <n v="2"/>
    <n v="989"/>
    <n v="1.3482590000000001"/>
    <s v="West"/>
    <n v="379.17087967644085"/>
    <n v="122460"/>
    <n v="0.48491328106438586"/>
    <s v="Above Estimate"/>
  </r>
  <r>
    <d v="2016-11-24T00:00:00"/>
    <x v="7"/>
    <x v="6"/>
    <n v="473220"/>
    <n v="750000"/>
    <x v="0"/>
    <x v="0"/>
    <x v="0"/>
    <n v="3"/>
    <n v="1060"/>
    <n v="1.3482590000000001"/>
    <s v="North"/>
    <n v="707.54716981132071"/>
    <n v="276780"/>
    <n v="0.5848865221250158"/>
    <s v="Above Estimate"/>
  </r>
  <r>
    <d v="2016-11-24T00:00:00"/>
    <x v="7"/>
    <x v="0"/>
    <n v="87330"/>
    <n v="75000"/>
    <x v="0"/>
    <x v="0"/>
    <x v="0"/>
    <n v="1"/>
    <n v="975"/>
    <n v="1.3482590000000001"/>
    <s v="North"/>
    <n v="76.92307692307692"/>
    <n v="-12330"/>
    <n v="-0.14118859498454139"/>
    <s v="Below Estimate"/>
  </r>
  <r>
    <d v="2016-11-25T00:00:00"/>
    <x v="7"/>
    <x v="3"/>
    <n v="2083270"/>
    <n v="2934000"/>
    <x v="0"/>
    <x v="0"/>
    <x v="0"/>
    <n v="2"/>
    <n v="958"/>
    <n v="1.3482590000000001"/>
    <s v="East"/>
    <n v="3062.6304801670144"/>
    <n v="850730"/>
    <n v="0.40836281422955256"/>
    <s v="Above Estimate"/>
  </r>
  <r>
    <d v="2016-11-25T00:00:00"/>
    <x v="7"/>
    <x v="5"/>
    <n v="145040"/>
    <n v="130000"/>
    <x v="0"/>
    <x v="0"/>
    <x v="0"/>
    <n v="1"/>
    <n v="949"/>
    <n v="1.3482590000000001"/>
    <s v="South"/>
    <n v="136.98630136986301"/>
    <n v="-15040"/>
    <n v="-0.10369553226696084"/>
    <s v="Below Estimate"/>
  </r>
  <r>
    <d v="2016-12-01T00:00:00"/>
    <x v="7"/>
    <x v="3"/>
    <n v="296940"/>
    <n v="485000"/>
    <x v="0"/>
    <x v="0"/>
    <x v="0"/>
    <n v="1"/>
    <n v="1002"/>
    <n v="1.3482590000000001"/>
    <s v="West"/>
    <n v="484.03193612774453"/>
    <n v="188060"/>
    <n v="0.63332659796591906"/>
    <s v="Above Estimate"/>
  </r>
  <r>
    <d v="2016-12-01T00:00:00"/>
    <x v="7"/>
    <x v="6"/>
    <n v="909430"/>
    <n v="625000"/>
    <x v="0"/>
    <x v="0"/>
    <x v="0"/>
    <n v="2"/>
    <n v="1058"/>
    <n v="1.3482590000000001"/>
    <s v="South"/>
    <n v="590.73724007561441"/>
    <n v="-284430"/>
    <n v="-0.3127563418844771"/>
    <s v="Below Estimate"/>
  </r>
  <r>
    <d v="2016-12-03T00:00:00"/>
    <x v="7"/>
    <x v="5"/>
    <n v="150780"/>
    <n v="229000"/>
    <x v="0"/>
    <x v="0"/>
    <x v="0"/>
    <n v="2"/>
    <n v="1029"/>
    <n v="1.3482590000000001"/>
    <s v="West"/>
    <n v="222.54616132167152"/>
    <n v="78220"/>
    <n v="0.5187690675155856"/>
    <s v="Above Estimate"/>
  </r>
  <r>
    <d v="2016-12-03T00:00:00"/>
    <x v="7"/>
    <x v="3"/>
    <n v="1854580"/>
    <n v="2895500"/>
    <x v="0"/>
    <x v="0"/>
    <x v="0"/>
    <n v="3"/>
    <n v="1064"/>
    <n v="1.3482590000000001"/>
    <s v="East"/>
    <n v="2721.3345864661655"/>
    <n v="1040920"/>
    <n v="0.56126993712862217"/>
    <s v="Above Estimate"/>
  </r>
  <r>
    <d v="2016-12-03T00:00:00"/>
    <x v="7"/>
    <x v="5"/>
    <n v="221340"/>
    <n v="350000"/>
    <x v="0"/>
    <x v="0"/>
    <x v="0"/>
    <n v="3"/>
    <n v="1037"/>
    <n v="1.3482590000000001"/>
    <s v="West"/>
    <n v="337.51205400192862"/>
    <n v="128660"/>
    <n v="0.58127767235926631"/>
    <s v="Above Estimate"/>
  </r>
  <r>
    <d v="2016-12-04T00:00:00"/>
    <x v="7"/>
    <x v="1"/>
    <n v="132370"/>
    <n v="67500"/>
    <x v="0"/>
    <x v="0"/>
    <x v="0"/>
    <n v="3"/>
    <n v="927"/>
    <n v="1.3482590000000001"/>
    <s v="North"/>
    <n v="72.815533980582529"/>
    <n v="-64870"/>
    <n v="-0.4900657248621289"/>
    <s v="Below Estimate"/>
  </r>
  <r>
    <d v="2016-12-04T00:00:00"/>
    <x v="7"/>
    <x v="1"/>
    <n v="180020"/>
    <n v="110000"/>
    <x v="2"/>
    <x v="2"/>
    <x v="2"/>
    <n v="5"/>
    <n v="2103"/>
    <n v="1.3482590000000001"/>
    <s v="North"/>
    <n v="52.306229196386113"/>
    <n v="-70020"/>
    <n v="-0.38895678257971339"/>
    <s v="Below Estimate"/>
  </r>
  <r>
    <d v="2016-12-05T00:00:00"/>
    <x v="7"/>
    <x v="4"/>
    <n v="492730"/>
    <n v="435000"/>
    <x v="0"/>
    <x v="0"/>
    <x v="0"/>
    <n v="1"/>
    <n v="1099"/>
    <n v="1.3482590000000001"/>
    <s v="South"/>
    <n v="395.81437670609643"/>
    <n v="-57730"/>
    <n v="-0.11716355813528707"/>
    <s v="Below Estimate"/>
  </r>
  <r>
    <d v="2016-12-05T00:00:00"/>
    <x v="7"/>
    <x v="3"/>
    <n v="605150"/>
    <n v="1099000"/>
    <x v="0"/>
    <x v="0"/>
    <x v="0"/>
    <n v="3"/>
    <n v="1045"/>
    <n v="1.3482590000000001"/>
    <s v="South"/>
    <n v="1051.6746411483255"/>
    <n v="493850"/>
    <n v="0.81607865818392133"/>
    <s v="Above Estimate"/>
  </r>
  <r>
    <d v="2016-12-08T00:00:00"/>
    <x v="7"/>
    <x v="5"/>
    <n v="83090"/>
    <n v="140000"/>
    <x v="0"/>
    <x v="0"/>
    <x v="0"/>
    <n v="3"/>
    <n v="1008"/>
    <n v="1.3482590000000001"/>
    <s v="South"/>
    <n v="138.88888888888889"/>
    <n v="56910"/>
    <n v="0.68491996630160068"/>
    <s v="Above Estimate"/>
  </r>
  <r>
    <d v="2016-12-09T00:00:00"/>
    <x v="7"/>
    <x v="0"/>
    <n v="119770"/>
    <n v="164000"/>
    <x v="0"/>
    <x v="0"/>
    <x v="0"/>
    <n v="1"/>
    <n v="988"/>
    <n v="1.3482590000000001"/>
    <s v="North"/>
    <n v="165.9919028340081"/>
    <n v="44230"/>
    <n v="0.36929114135426233"/>
    <s v="Above Estimate"/>
  </r>
  <r>
    <d v="2016-12-09T00:00:00"/>
    <x v="7"/>
    <x v="6"/>
    <n v="534230"/>
    <n v="835000"/>
    <x v="0"/>
    <x v="0"/>
    <x v="0"/>
    <n v="3"/>
    <n v="1062"/>
    <n v="1.3482590000000001"/>
    <s v="North"/>
    <n v="786.25235404896421"/>
    <n v="300770"/>
    <n v="0.56299721093910859"/>
    <s v="Above Estimate"/>
  </r>
  <r>
    <d v="2016-12-10T00:00:00"/>
    <x v="7"/>
    <x v="5"/>
    <n v="220220"/>
    <n v="260000"/>
    <x v="0"/>
    <x v="0"/>
    <x v="0"/>
    <n v="3"/>
    <n v="921"/>
    <n v="1.3482590000000001"/>
    <s v="West"/>
    <n v="282.30184581976113"/>
    <n v="39780"/>
    <n v="0.18063754427390791"/>
    <s v="Above Estimate"/>
  </r>
  <r>
    <d v="2016-12-11T00:00:00"/>
    <x v="7"/>
    <x v="0"/>
    <n v="94790"/>
    <n v="143000"/>
    <x v="0"/>
    <x v="0"/>
    <x v="0"/>
    <n v="3"/>
    <n v="1006"/>
    <n v="1.3482590000000001"/>
    <s v="East"/>
    <n v="142.14711729622266"/>
    <n v="48210"/>
    <n v="0.50859795337060876"/>
    <s v="Above Estimate"/>
  </r>
  <r>
    <d v="2016-12-11T00:00:00"/>
    <x v="7"/>
    <x v="1"/>
    <n v="211010"/>
    <n v="187900"/>
    <x v="1"/>
    <x v="1"/>
    <x v="1"/>
    <n v="3"/>
    <n v="1439"/>
    <n v="1.3482590000000001"/>
    <s v="East"/>
    <n v="130.57678943710911"/>
    <n v="-23110"/>
    <n v="-0.10952087578787735"/>
    <s v="Below Estimate"/>
  </r>
  <r>
    <d v="2016-12-11T00:00:00"/>
    <x v="7"/>
    <x v="0"/>
    <n v="206300"/>
    <n v="382890"/>
    <x v="2"/>
    <x v="2"/>
    <x v="2"/>
    <n v="4"/>
    <n v="1808"/>
    <n v="1.3482590000000001"/>
    <s v="West"/>
    <n v="211.77544247787611"/>
    <n v="176590"/>
    <n v="0.85598642753271936"/>
    <s v="Above Estimate"/>
  </r>
  <r>
    <d v="2016-12-12T00:00:00"/>
    <x v="7"/>
    <x v="4"/>
    <n v="277410"/>
    <n v="362500"/>
    <x v="0"/>
    <x v="0"/>
    <x v="0"/>
    <n v="1"/>
    <n v="942"/>
    <n v="1.3482590000000001"/>
    <s v="East"/>
    <n v="384.8195329087049"/>
    <n v="85090"/>
    <n v="0.30673011066652245"/>
    <s v="Above Estimate"/>
  </r>
  <r>
    <d v="2016-12-15T00:00:00"/>
    <x v="7"/>
    <x v="6"/>
    <n v="436810"/>
    <n v="635000"/>
    <x v="0"/>
    <x v="0"/>
    <x v="0"/>
    <n v="3"/>
    <n v="900"/>
    <n v="1.3482590000000001"/>
    <s v="South"/>
    <n v="705.55555555555554"/>
    <n v="198190"/>
    <n v="0.45372129758934088"/>
    <s v="Above Estimate"/>
  </r>
  <r>
    <d v="2016-12-15T00:00:00"/>
    <x v="7"/>
    <x v="6"/>
    <n v="278770"/>
    <n v="453000"/>
    <x v="0"/>
    <x v="0"/>
    <x v="0"/>
    <n v="1"/>
    <n v="1045"/>
    <n v="1.3482590000000001"/>
    <s v="East"/>
    <n v="433.49282296650716"/>
    <n v="174230"/>
    <n v="0.62499551601678804"/>
    <s v="Above Estimate"/>
  </r>
  <r>
    <d v="2016-12-15T00:00:00"/>
    <x v="7"/>
    <x v="1"/>
    <n v="136670"/>
    <n v="115000"/>
    <x v="1"/>
    <x v="1"/>
    <x v="1"/>
    <n v="4"/>
    <n v="1359"/>
    <n v="1.3482590000000001"/>
    <s v="South"/>
    <n v="84.621044885945551"/>
    <n v="-21670"/>
    <n v="-0.15855710836321066"/>
    <s v="Below Estimate"/>
  </r>
  <r>
    <d v="2016-12-16T00:00:00"/>
    <x v="7"/>
    <x v="1"/>
    <n v="137470"/>
    <n v="90000"/>
    <x v="0"/>
    <x v="0"/>
    <x v="0"/>
    <n v="1"/>
    <n v="1019"/>
    <n v="1.3482590000000001"/>
    <s v="East"/>
    <n v="88.321884200196266"/>
    <n v="-47470"/>
    <n v="-0.34531170437186293"/>
    <s v="Below Estimate"/>
  </r>
  <r>
    <d v="2016-12-16T00:00:00"/>
    <x v="7"/>
    <x v="1"/>
    <n v="152590"/>
    <n v="112500"/>
    <x v="0"/>
    <x v="0"/>
    <x v="0"/>
    <n v="3"/>
    <n v="1011"/>
    <n v="1.3482590000000001"/>
    <s v="South"/>
    <n v="111.27596439169139"/>
    <n v="-40090"/>
    <n v="-0.26273019201782555"/>
    <s v="Below Estimate"/>
  </r>
  <r>
    <d v="2016-12-17T00:00:00"/>
    <x v="7"/>
    <x v="2"/>
    <n v="307830"/>
    <n v="405000"/>
    <x v="0"/>
    <x v="0"/>
    <x v="0"/>
    <n v="3"/>
    <n v="915"/>
    <n v="1.3482590000000001"/>
    <s v="South"/>
    <n v="442.62295081967216"/>
    <n v="97170"/>
    <n v="0.31566124159438652"/>
    <s v="Above Estimate"/>
  </r>
  <r>
    <d v="2016-12-17T00:00:00"/>
    <x v="7"/>
    <x v="0"/>
    <n v="137690"/>
    <n v="125000"/>
    <x v="2"/>
    <x v="2"/>
    <x v="2"/>
    <n v="6"/>
    <n v="1814"/>
    <n v="1.3482590000000001"/>
    <s v="North"/>
    <n v="68.908489525909587"/>
    <n v="-12690"/>
    <n v="-9.2163555813784589E-2"/>
    <s v="Below Estimate"/>
  </r>
  <r>
    <d v="2016-12-17T00:00:00"/>
    <x v="7"/>
    <x v="2"/>
    <n v="216790"/>
    <n v="218000"/>
    <x v="0"/>
    <x v="0"/>
    <x v="0"/>
    <n v="1"/>
    <n v="912"/>
    <n v="1.3482590000000001"/>
    <s v="North"/>
    <n v="239.03508771929825"/>
    <n v="1210"/>
    <n v="5.5814382582222424E-3"/>
    <s v="Above Estimate"/>
  </r>
  <r>
    <d v="2016-12-17T00:00:00"/>
    <x v="7"/>
    <x v="3"/>
    <n v="521850"/>
    <n v="875000"/>
    <x v="0"/>
    <x v="0"/>
    <x v="0"/>
    <n v="3"/>
    <n v="989"/>
    <n v="1.3482590000000001"/>
    <s v="North"/>
    <n v="884.73205257836196"/>
    <n v="353150"/>
    <n v="0.67672702883970492"/>
    <s v="Above Estimate"/>
  </r>
  <r>
    <d v="2016-12-17T00:00:00"/>
    <x v="7"/>
    <x v="2"/>
    <n v="282770"/>
    <n v="292500"/>
    <x v="0"/>
    <x v="0"/>
    <x v="0"/>
    <n v="1"/>
    <n v="933"/>
    <n v="1.3482590000000001"/>
    <s v="North"/>
    <n v="313.50482315112538"/>
    <n v="9730"/>
    <n v="3.4409590833539623E-2"/>
    <s v="Above Estimate"/>
  </r>
  <r>
    <d v="2016-12-18T00:00:00"/>
    <x v="7"/>
    <x v="0"/>
    <n v="155150"/>
    <n v="175000"/>
    <x v="0"/>
    <x v="0"/>
    <x v="0"/>
    <n v="1"/>
    <n v="947"/>
    <n v="1.3482590000000001"/>
    <s v="North"/>
    <n v="184.79408658922915"/>
    <n v="19850"/>
    <n v="0.1279407025459233"/>
    <s v="Above Estimate"/>
  </r>
  <r>
    <d v="2016-12-18T00:00:00"/>
    <x v="7"/>
    <x v="3"/>
    <n v="260120"/>
    <n v="65000"/>
    <x v="0"/>
    <x v="0"/>
    <x v="0"/>
    <n v="1"/>
    <n v="926"/>
    <n v="1.3482590000000001"/>
    <s v="North"/>
    <n v="70.194384449244055"/>
    <n v="-195120"/>
    <n v="-0.75011533138551434"/>
    <s v="Below Estimate"/>
  </r>
  <r>
    <d v="2016-12-18T00:00:00"/>
    <x v="7"/>
    <x v="4"/>
    <n v="455210"/>
    <n v="725000"/>
    <x v="0"/>
    <x v="0"/>
    <x v="0"/>
    <n v="3"/>
    <n v="1095"/>
    <n v="1.3482590000000001"/>
    <s v="South"/>
    <n v="662.10045662100458"/>
    <n v="269790"/>
    <n v="0.59267151424617215"/>
    <s v="Above Estimate"/>
  </r>
  <r>
    <d v="2016-12-19T00:00:00"/>
    <x v="7"/>
    <x v="3"/>
    <n v="796460"/>
    <n v="857500"/>
    <x v="0"/>
    <x v="0"/>
    <x v="0"/>
    <n v="3"/>
    <n v="996"/>
    <n v="1.3482590000000001"/>
    <s v="North"/>
    <n v="860.94377510040158"/>
    <n v="61040"/>
    <n v="7.6639128142028473E-2"/>
    <s v="Above Estimate"/>
  </r>
  <r>
    <d v="2016-12-19T00:00:00"/>
    <x v="7"/>
    <x v="4"/>
    <n v="648900"/>
    <n v="780000"/>
    <x v="0"/>
    <x v="0"/>
    <x v="0"/>
    <n v="1"/>
    <n v="1048"/>
    <n v="1.3482590000000001"/>
    <s v="East"/>
    <n v="744.27480916030538"/>
    <n v="131100"/>
    <n v="0.20203421174294961"/>
    <s v="Above Estimate"/>
  </r>
  <r>
    <d v="2016-12-19T00:00:00"/>
    <x v="7"/>
    <x v="0"/>
    <n v="107900"/>
    <n v="124000"/>
    <x v="0"/>
    <x v="0"/>
    <x v="0"/>
    <n v="2"/>
    <n v="1087"/>
    <n v="1.3482590000000001"/>
    <s v="South"/>
    <n v="114.0754369825207"/>
    <n v="16100"/>
    <n v="0.14921223354958293"/>
    <s v="Above Estimate"/>
  </r>
  <r>
    <d v="2016-12-22T00:00:00"/>
    <x v="7"/>
    <x v="0"/>
    <n v="81600"/>
    <n v="53000"/>
    <x v="0"/>
    <x v="0"/>
    <x v="0"/>
    <n v="3"/>
    <n v="1078"/>
    <n v="1.3482590000000001"/>
    <s v="South"/>
    <n v="49.165120593692023"/>
    <n v="-28600"/>
    <n v="-0.35049019607843135"/>
    <s v="Below Estimate"/>
  </r>
  <r>
    <d v="2016-12-22T00:00:00"/>
    <x v="7"/>
    <x v="1"/>
    <n v="219270"/>
    <n v="104000"/>
    <x v="1"/>
    <x v="1"/>
    <x v="1"/>
    <n v="4"/>
    <n v="1447"/>
    <n v="1.3482590000000001"/>
    <s v="South"/>
    <n v="71.872840359364204"/>
    <n v="-115270"/>
    <n v="-0.52569891001961055"/>
    <s v="Below Estimate"/>
  </r>
  <r>
    <d v="2016-12-22T00:00:00"/>
    <x v="7"/>
    <x v="1"/>
    <n v="119310"/>
    <n v="62117"/>
    <x v="0"/>
    <x v="0"/>
    <x v="0"/>
    <n v="1"/>
    <n v="942"/>
    <n v="1.3482590000000001"/>
    <s v="West"/>
    <n v="65.9416135881104"/>
    <n v="-57193"/>
    <n v="-0.4793646802447406"/>
    <s v="Below Estimate"/>
  </r>
  <r>
    <d v="2016-12-22T00:00:00"/>
    <x v="7"/>
    <x v="1"/>
    <n v="86300"/>
    <n v="42000"/>
    <x v="0"/>
    <x v="0"/>
    <x v="0"/>
    <n v="1"/>
    <n v="926"/>
    <n v="1.3482590000000001"/>
    <s v="East"/>
    <n v="45.356371490280779"/>
    <n v="-44300"/>
    <n v="-0.51332560834298957"/>
    <s v="Below Estimate"/>
  </r>
  <r>
    <d v="2016-12-22T00:00:00"/>
    <x v="7"/>
    <x v="0"/>
    <n v="92650"/>
    <n v="110000"/>
    <x v="0"/>
    <x v="0"/>
    <x v="0"/>
    <n v="1"/>
    <n v="1013"/>
    <n v="1.3482590000000001"/>
    <s v="South"/>
    <n v="108.5883514313919"/>
    <n v="17350"/>
    <n v="0.18726389638424176"/>
    <s v="Above Estimate"/>
  </r>
  <r>
    <d v="2016-12-23T00:00:00"/>
    <x v="7"/>
    <x v="1"/>
    <n v="211660"/>
    <n v="160000"/>
    <x v="1"/>
    <x v="1"/>
    <x v="1"/>
    <n v="2"/>
    <n v="1278"/>
    <n v="1.3482590000000001"/>
    <s v="West"/>
    <n v="125.19561815336463"/>
    <n v="-51660"/>
    <n v="-0.24407067939147689"/>
    <s v="Below Estimate"/>
  </r>
  <r>
    <d v="2016-12-24T00:00:00"/>
    <x v="7"/>
    <x v="0"/>
    <n v="63270"/>
    <n v="26500"/>
    <x v="0"/>
    <x v="0"/>
    <x v="0"/>
    <n v="2"/>
    <n v="926"/>
    <n v="1.3482590000000001"/>
    <s v="North"/>
    <n v="28.617710583153347"/>
    <n v="-36770"/>
    <n v="-0.58116010747589697"/>
    <s v="Below Estimate"/>
  </r>
  <r>
    <d v="2016-12-24T00:00:00"/>
    <x v="7"/>
    <x v="0"/>
    <n v="10650"/>
    <n v="5000"/>
    <x v="1"/>
    <x v="1"/>
    <x v="1"/>
    <n v="3"/>
    <n v="1223"/>
    <n v="1.3482590000000001"/>
    <s v="North"/>
    <n v="4.0883074407195421"/>
    <n v="-5650"/>
    <n v="-0.53051643192488263"/>
    <s v="Below Estimate"/>
  </r>
  <r>
    <d v="2016-12-26T00:00:00"/>
    <x v="7"/>
    <x v="0"/>
    <n v="103210"/>
    <n v="170000"/>
    <x v="0"/>
    <x v="0"/>
    <x v="0"/>
    <n v="3"/>
    <n v="986"/>
    <n v="1.3482590000000001"/>
    <s v="North"/>
    <n v="172.41379310344828"/>
    <n v="66790"/>
    <n v="0.64712721635500436"/>
    <s v="Above Estimate"/>
  </r>
  <r>
    <d v="2016-12-29T00:00:00"/>
    <x v="7"/>
    <x v="0"/>
    <n v="58670"/>
    <n v="28000"/>
    <x v="0"/>
    <x v="0"/>
    <x v="0"/>
    <n v="3"/>
    <n v="1009"/>
    <n v="1.3482590000000001"/>
    <s v="East"/>
    <n v="27.750247770069375"/>
    <n v="-30670"/>
    <n v="-0.52275438895517301"/>
    <s v="Below Estimate"/>
  </r>
  <r>
    <d v="2016-12-29T00:00:00"/>
    <x v="7"/>
    <x v="1"/>
    <n v="162620"/>
    <n v="70000"/>
    <x v="1"/>
    <x v="1"/>
    <x v="1"/>
    <n v="4"/>
    <n v="1336"/>
    <n v="1.3482590000000001"/>
    <s v="East"/>
    <n v="52.395209580838326"/>
    <n v="-92620"/>
    <n v="-0.56954864100356661"/>
    <s v="Below Estimate"/>
  </r>
  <r>
    <d v="2016-12-29T00:00:00"/>
    <x v="7"/>
    <x v="0"/>
    <n v="80720"/>
    <n v="81000"/>
    <x v="1"/>
    <x v="1"/>
    <x v="1"/>
    <n v="2"/>
    <n v="1354"/>
    <n v="1.3482590000000001"/>
    <s v="West"/>
    <n v="59.822747415066466"/>
    <n v="280"/>
    <n v="3.4687809712586719E-3"/>
    <s v="Above Estimate"/>
  </r>
  <r>
    <d v="2016-12-30T00:00:00"/>
    <x v="7"/>
    <x v="6"/>
    <n v="496170"/>
    <n v="945000"/>
    <x v="0"/>
    <x v="0"/>
    <x v="0"/>
    <n v="3"/>
    <n v="1052"/>
    <n v="1.3482590000000001"/>
    <s v="South"/>
    <n v="898.28897338403044"/>
    <n v="448830"/>
    <n v="0.9045891529113006"/>
    <s v="Above Estimate"/>
  </r>
  <r>
    <d v="2016-12-30T00:00:00"/>
    <x v="7"/>
    <x v="3"/>
    <n v="709870"/>
    <n v="1030000"/>
    <x v="0"/>
    <x v="0"/>
    <x v="0"/>
    <n v="2"/>
    <n v="950"/>
    <n v="1.3482590000000001"/>
    <s v="South"/>
    <n v="1084.2105263157894"/>
    <n v="320130"/>
    <n v="0.45096989589643172"/>
    <s v="Above Estimate"/>
  </r>
  <r>
    <d v="2016-12-31T00:00:00"/>
    <x v="7"/>
    <x v="2"/>
    <n v="406550"/>
    <n v="650000"/>
    <x v="0"/>
    <x v="0"/>
    <x v="0"/>
    <n v="1"/>
    <n v="956"/>
    <n v="1.3482590000000001"/>
    <s v="South"/>
    <n v="679.91631799163179"/>
    <n v="243450"/>
    <n v="0.59881933341532412"/>
    <s v="Above Estimate"/>
  </r>
  <r>
    <d v="2016-12-31T00:00:00"/>
    <x v="7"/>
    <x v="1"/>
    <n v="87280"/>
    <n v="29500"/>
    <x v="0"/>
    <x v="0"/>
    <x v="0"/>
    <n v="2"/>
    <n v="1010"/>
    <n v="1.3482590000000001"/>
    <s v="West"/>
    <n v="29.207920792079207"/>
    <n v="-57780"/>
    <n v="-0.66200733272227319"/>
    <s v="Below Estimate"/>
  </r>
  <r>
    <d v="2016-12-31T00:00:00"/>
    <x v="7"/>
    <x v="5"/>
    <n v="157710"/>
    <n v="262000"/>
    <x v="0"/>
    <x v="0"/>
    <x v="0"/>
    <n v="1"/>
    <n v="937"/>
    <n v="1.3482590000000001"/>
    <s v="North"/>
    <n v="279.61579509071504"/>
    <n v="104290"/>
    <n v="0.66127702745545625"/>
    <s v="Above Estimate"/>
  </r>
  <r>
    <d v="2017-01-02T00:00:00"/>
    <x v="8"/>
    <x v="0"/>
    <n v="84350"/>
    <n v="30000"/>
    <x v="0"/>
    <x v="0"/>
    <x v="0"/>
    <n v="3"/>
    <n v="914"/>
    <n v="1.3882829999999999"/>
    <s v="West"/>
    <n v="32.822757111597376"/>
    <n v="-54350"/>
    <n v="-0.6443390634262004"/>
    <s v="Below Estimate"/>
  </r>
  <r>
    <d v="2017-01-05T00:00:00"/>
    <x v="8"/>
    <x v="0"/>
    <n v="107450"/>
    <n v="110000"/>
    <x v="0"/>
    <x v="0"/>
    <x v="0"/>
    <n v="3"/>
    <n v="1057"/>
    <n v="1.3882829999999999"/>
    <s v="South"/>
    <n v="104.06811731315042"/>
    <n v="2550"/>
    <n v="2.3731968357375524E-2"/>
    <s v="Above Estimate"/>
  </r>
  <r>
    <d v="2017-01-05T00:00:00"/>
    <x v="8"/>
    <x v="0"/>
    <n v="81040"/>
    <n v="82680"/>
    <x v="0"/>
    <x v="0"/>
    <x v="0"/>
    <n v="2"/>
    <n v="1032"/>
    <n v="1.3882829999999999"/>
    <s v="East"/>
    <n v="80.116279069767444"/>
    <n v="1640"/>
    <n v="2.0236920039486673E-2"/>
    <s v="Above Estimate"/>
  </r>
  <r>
    <d v="2017-01-05T00:00:00"/>
    <x v="8"/>
    <x v="0"/>
    <n v="145390"/>
    <n v="196000"/>
    <x v="0"/>
    <x v="0"/>
    <x v="0"/>
    <n v="1"/>
    <n v="912"/>
    <n v="1.3882829999999999"/>
    <s v="West"/>
    <n v="214.91228070175438"/>
    <n v="50610"/>
    <n v="0.34809821858449685"/>
    <s v="Above Estimate"/>
  </r>
  <r>
    <d v="2017-01-05T00:00:00"/>
    <x v="8"/>
    <x v="2"/>
    <n v="312220"/>
    <n v="545000"/>
    <x v="0"/>
    <x v="0"/>
    <x v="0"/>
    <n v="3"/>
    <n v="938"/>
    <n v="1.3882829999999999"/>
    <s v="West"/>
    <n v="581.02345415778257"/>
    <n v="232780"/>
    <n v="0.74556402536672861"/>
    <s v="Above Estimate"/>
  </r>
  <r>
    <d v="2017-01-06T00:00:00"/>
    <x v="8"/>
    <x v="1"/>
    <n v="247170"/>
    <n v="225000"/>
    <x v="0"/>
    <x v="0"/>
    <x v="0"/>
    <n v="2"/>
    <n v="1090"/>
    <n v="1.3882829999999999"/>
    <s v="West"/>
    <n v="206.42201834862385"/>
    <n v="-22170"/>
    <n v="-8.9695351377594365E-2"/>
    <s v="Below Estimate"/>
  </r>
  <r>
    <d v="2017-01-07T00:00:00"/>
    <x v="8"/>
    <x v="0"/>
    <n v="89200"/>
    <n v="155000"/>
    <x v="0"/>
    <x v="0"/>
    <x v="0"/>
    <n v="2"/>
    <n v="1045"/>
    <n v="1.3882829999999999"/>
    <s v="East"/>
    <n v="148.32535885167465"/>
    <n v="65800"/>
    <n v="0.7376681614349776"/>
    <s v="Above Estimate"/>
  </r>
  <r>
    <d v="2017-01-09T00:00:00"/>
    <x v="8"/>
    <x v="4"/>
    <n v="13793465"/>
    <n v="13900000"/>
    <x v="0"/>
    <x v="0"/>
    <x v="0"/>
    <n v="2"/>
    <n v="1038"/>
    <n v="1.3882829999999999"/>
    <s v="West"/>
    <n v="13391.136801541426"/>
    <n v="106535"/>
    <n v="7.7235850455269943E-3"/>
    <s v="Above Estimate"/>
  </r>
  <r>
    <d v="2017-01-12T00:00:00"/>
    <x v="8"/>
    <x v="2"/>
    <n v="255270"/>
    <n v="360000"/>
    <x v="0"/>
    <x v="0"/>
    <x v="0"/>
    <n v="2"/>
    <n v="1040"/>
    <n v="1.3882829999999999"/>
    <s v="East"/>
    <n v="346.15384615384613"/>
    <n v="104730"/>
    <n v="0.41027147725937241"/>
    <s v="Above Estimate"/>
  </r>
  <r>
    <d v="2017-01-12T00:00:00"/>
    <x v="8"/>
    <x v="4"/>
    <n v="280140"/>
    <n v="580000"/>
    <x v="0"/>
    <x v="0"/>
    <x v="0"/>
    <n v="3"/>
    <n v="916"/>
    <n v="1.3882829999999999"/>
    <s v="West"/>
    <n v="633.18777292576419"/>
    <n v="299860"/>
    <n v="1.0703933747412009"/>
    <s v="Above Estimate"/>
  </r>
  <r>
    <d v="2017-01-12T00:00:00"/>
    <x v="8"/>
    <x v="1"/>
    <n v="103440"/>
    <n v="178781"/>
    <x v="0"/>
    <x v="0"/>
    <x v="0"/>
    <n v="1"/>
    <n v="908"/>
    <n v="1.3882829999999999"/>
    <s v="East"/>
    <n v="196.89537444933922"/>
    <n v="75341"/>
    <n v="0.72835460170146948"/>
    <s v="Above Estimate"/>
  </r>
  <r>
    <d v="2017-01-12T00:00:00"/>
    <x v="8"/>
    <x v="0"/>
    <n v="68450"/>
    <n v="76500"/>
    <x v="0"/>
    <x v="0"/>
    <x v="0"/>
    <n v="1"/>
    <n v="934"/>
    <n v="1.3882829999999999"/>
    <s v="West"/>
    <n v="81.905781584582442"/>
    <n v="8050"/>
    <n v="0.11760409057706354"/>
    <s v="Above Estimate"/>
  </r>
  <r>
    <d v="2017-01-12T00:00:00"/>
    <x v="8"/>
    <x v="5"/>
    <n v="370370"/>
    <n v="910000"/>
    <x v="0"/>
    <x v="0"/>
    <x v="0"/>
    <n v="1"/>
    <n v="1080"/>
    <n v="1.3882829999999999"/>
    <s v="South"/>
    <n v="842.59259259259261"/>
    <n v="539630"/>
    <n v="1.4570024570024569"/>
    <s v="Above Estimate"/>
  </r>
  <r>
    <d v="2017-01-12T00:00:00"/>
    <x v="8"/>
    <x v="4"/>
    <n v="371070"/>
    <n v="627500"/>
    <x v="0"/>
    <x v="0"/>
    <x v="0"/>
    <n v="2"/>
    <n v="1069"/>
    <n v="1.3882829999999999"/>
    <s v="North"/>
    <n v="586.99719363891484"/>
    <n v="256430"/>
    <n v="0.6910555959791953"/>
    <s v="Above Estimate"/>
  </r>
  <r>
    <d v="2017-01-12T00:00:00"/>
    <x v="8"/>
    <x v="4"/>
    <n v="199360"/>
    <n v="265000"/>
    <x v="0"/>
    <x v="0"/>
    <x v="0"/>
    <n v="2"/>
    <n v="970"/>
    <n v="1.3882829999999999"/>
    <s v="West"/>
    <n v="273.1958762886598"/>
    <n v="65640"/>
    <n v="0.32925361155698235"/>
    <s v="Above Estimate"/>
  </r>
  <r>
    <d v="2017-01-13T00:00:00"/>
    <x v="8"/>
    <x v="4"/>
    <n v="273560"/>
    <n v="859000"/>
    <x v="0"/>
    <x v="0"/>
    <x v="0"/>
    <n v="2"/>
    <n v="907"/>
    <n v="1.3882829999999999"/>
    <s v="North"/>
    <n v="947.07828004410146"/>
    <n v="585440"/>
    <n v="2.1400789589121216"/>
    <s v="Above Estimate"/>
  </r>
  <r>
    <d v="2017-01-15T00:00:00"/>
    <x v="8"/>
    <x v="6"/>
    <n v="106330"/>
    <n v="154397"/>
    <x v="0"/>
    <x v="0"/>
    <x v="0"/>
    <n v="2"/>
    <n v="976"/>
    <n v="1.3882829999999999"/>
    <s v="South"/>
    <n v="158.19364754098362"/>
    <n v="48067"/>
    <n v="0.45205492335182923"/>
    <s v="Above Estimate"/>
  </r>
  <r>
    <d v="2017-01-15T00:00:00"/>
    <x v="8"/>
    <x v="4"/>
    <n v="335320"/>
    <n v="580000"/>
    <x v="0"/>
    <x v="0"/>
    <x v="0"/>
    <n v="3"/>
    <n v="983"/>
    <n v="1.3882829999999999"/>
    <s v="South"/>
    <n v="590.03051881993895"/>
    <n v="244680"/>
    <n v="0.72969104139329599"/>
    <s v="Above Estimate"/>
  </r>
  <r>
    <d v="2017-01-16T00:00:00"/>
    <x v="8"/>
    <x v="3"/>
    <n v="1082970"/>
    <n v="1385000"/>
    <x v="0"/>
    <x v="0"/>
    <x v="0"/>
    <n v="3"/>
    <n v="1025"/>
    <n v="1.3882829999999999"/>
    <s v="South"/>
    <n v="1351.219512195122"/>
    <n v="302030"/>
    <n v="0.27889045864613055"/>
    <s v="Above Estimate"/>
  </r>
  <r>
    <d v="2017-01-16T00:00:00"/>
    <x v="8"/>
    <x v="3"/>
    <n v="1129660"/>
    <n v="1250000"/>
    <x v="0"/>
    <x v="0"/>
    <x v="0"/>
    <n v="2"/>
    <n v="966"/>
    <n v="1.3882829999999999"/>
    <s v="West"/>
    <n v="1293.9958592132505"/>
    <n v="120340"/>
    <n v="0.10652762778181045"/>
    <s v="Above Estimate"/>
  </r>
  <r>
    <d v="2017-01-20T00:00:00"/>
    <x v="8"/>
    <x v="0"/>
    <n v="94740"/>
    <n v="78979"/>
    <x v="0"/>
    <x v="0"/>
    <x v="0"/>
    <n v="3"/>
    <n v="1030"/>
    <n v="1.3882829999999999"/>
    <s v="South"/>
    <n v="76.678640776699027"/>
    <n v="-15761"/>
    <n v="-0.16636056575891914"/>
    <s v="Below Estimate"/>
  </r>
  <r>
    <d v="2017-01-21T00:00:00"/>
    <x v="8"/>
    <x v="6"/>
    <n v="485270"/>
    <n v="689000"/>
    <x v="0"/>
    <x v="0"/>
    <x v="0"/>
    <n v="2"/>
    <n v="952"/>
    <n v="1.3882829999999999"/>
    <s v="North"/>
    <n v="723.73949579831935"/>
    <n v="203730"/>
    <n v="0.41982813691347087"/>
    <s v="Above Estimate"/>
  </r>
  <r>
    <d v="2017-01-21T00:00:00"/>
    <x v="8"/>
    <x v="4"/>
    <n v="339570"/>
    <n v="575000"/>
    <x v="0"/>
    <x v="0"/>
    <x v="0"/>
    <n v="3"/>
    <n v="951"/>
    <n v="1.3882829999999999"/>
    <s v="North"/>
    <n v="604.62670872765511"/>
    <n v="235430"/>
    <n v="0.69331801984863206"/>
    <s v="Above Estimate"/>
  </r>
  <r>
    <d v="2017-01-23T00:00:00"/>
    <x v="8"/>
    <x v="6"/>
    <n v="323980"/>
    <n v="486500"/>
    <x v="0"/>
    <x v="0"/>
    <x v="0"/>
    <n v="3"/>
    <n v="956"/>
    <n v="1.3882829999999999"/>
    <s v="East"/>
    <n v="508.89121338912133"/>
    <n v="162520"/>
    <n v="0.50163590345083031"/>
    <s v="Above Estimate"/>
  </r>
  <r>
    <d v="2017-01-26T00:00:00"/>
    <x v="8"/>
    <x v="5"/>
    <n v="212940"/>
    <n v="267500"/>
    <x v="0"/>
    <x v="0"/>
    <x v="0"/>
    <n v="3"/>
    <n v="939"/>
    <n v="1.3882829999999999"/>
    <s v="South"/>
    <n v="284.87752928647495"/>
    <n v="54560"/>
    <n v="0.25622241006856389"/>
    <s v="Above Estimate"/>
  </r>
  <r>
    <d v="2017-01-26T00:00:00"/>
    <x v="8"/>
    <x v="3"/>
    <n v="2176300"/>
    <n v="2475000"/>
    <x v="0"/>
    <x v="0"/>
    <x v="0"/>
    <n v="3"/>
    <n v="952"/>
    <n v="1.3882829999999999"/>
    <s v="East"/>
    <n v="2599.7899159663866"/>
    <n v="298700"/>
    <n v="0.13725129807471395"/>
    <s v="Above Estimate"/>
  </r>
  <r>
    <d v="2017-01-28T00:00:00"/>
    <x v="8"/>
    <x v="1"/>
    <n v="168250"/>
    <n v="126750"/>
    <x v="1"/>
    <x v="1"/>
    <x v="1"/>
    <n v="3"/>
    <n v="1416"/>
    <n v="1.3882829999999999"/>
    <s v="North"/>
    <n v="89.512711864406782"/>
    <n v="-41500"/>
    <n v="-0.24665676077265974"/>
    <s v="Below Estimate"/>
  </r>
  <r>
    <d v="2017-01-28T00:00:00"/>
    <x v="8"/>
    <x v="4"/>
    <n v="486560"/>
    <n v="400000"/>
    <x v="0"/>
    <x v="0"/>
    <x v="0"/>
    <n v="3"/>
    <n v="958"/>
    <n v="1.3882829999999999"/>
    <s v="North"/>
    <n v="417.53653444676411"/>
    <n v="-86560"/>
    <n v="-0.17790200591910554"/>
    <s v="Below Estimate"/>
  </r>
  <r>
    <d v="2017-01-30T00:00:00"/>
    <x v="8"/>
    <x v="4"/>
    <n v="356510"/>
    <n v="450000"/>
    <x v="0"/>
    <x v="0"/>
    <x v="0"/>
    <n v="3"/>
    <n v="968"/>
    <n v="1.3882829999999999"/>
    <s v="West"/>
    <n v="464.87603305785126"/>
    <n v="93490"/>
    <n v="0.26223668340299011"/>
    <s v="Above Estimate"/>
  </r>
  <r>
    <d v="2017-02-03T00:00:00"/>
    <x v="8"/>
    <x v="1"/>
    <n v="160490"/>
    <n v="89900"/>
    <x v="0"/>
    <x v="0"/>
    <x v="0"/>
    <n v="2"/>
    <n v="1055"/>
    <n v="1.3882829999999999"/>
    <s v="North"/>
    <n v="85.213270142180093"/>
    <n v="-70590"/>
    <n v="-0.43984048850395663"/>
    <s v="Below Estimate"/>
  </r>
  <r>
    <d v="2017-02-03T00:00:00"/>
    <x v="8"/>
    <x v="1"/>
    <n v="124270"/>
    <n v="120000"/>
    <x v="0"/>
    <x v="0"/>
    <x v="0"/>
    <n v="1"/>
    <n v="1072"/>
    <n v="1.3882829999999999"/>
    <s v="West"/>
    <n v="111.94029850746269"/>
    <n v="-4270"/>
    <n v="-3.4360666291140256E-2"/>
    <s v="Below Estimate"/>
  </r>
  <r>
    <d v="2017-02-03T00:00:00"/>
    <x v="8"/>
    <x v="5"/>
    <n v="181440"/>
    <n v="230000"/>
    <x v="0"/>
    <x v="0"/>
    <x v="0"/>
    <n v="2"/>
    <n v="1058"/>
    <n v="1.3882829999999999"/>
    <s v="West"/>
    <n v="217.39130434782609"/>
    <n v="48560"/>
    <n v="0.26763668430335097"/>
    <s v="Above Estimate"/>
  </r>
  <r>
    <d v="2017-02-04T00:00:00"/>
    <x v="8"/>
    <x v="5"/>
    <n v="149800"/>
    <n v="259000"/>
    <x v="0"/>
    <x v="0"/>
    <x v="0"/>
    <n v="1"/>
    <n v="1057"/>
    <n v="1.3882829999999999"/>
    <s v="South"/>
    <n v="245.03311258278146"/>
    <n v="109200"/>
    <n v="0.7289719626168224"/>
    <s v="Above Estimate"/>
  </r>
  <r>
    <d v="2017-02-05T00:00:00"/>
    <x v="8"/>
    <x v="0"/>
    <n v="92490"/>
    <n v="139900"/>
    <x v="0"/>
    <x v="0"/>
    <x v="0"/>
    <n v="1"/>
    <n v="919"/>
    <n v="1.3882829999999999"/>
    <s v="South"/>
    <n v="152.23068552774754"/>
    <n v="47410"/>
    <n v="0.51259595631960209"/>
    <s v="Above Estimate"/>
  </r>
  <r>
    <d v="2017-02-09T00:00:00"/>
    <x v="8"/>
    <x v="3"/>
    <n v="267960"/>
    <n v="360000"/>
    <x v="0"/>
    <x v="0"/>
    <x v="0"/>
    <n v="2"/>
    <n v="900"/>
    <n v="1.3882829999999999"/>
    <s v="North"/>
    <n v="400"/>
    <n v="92040"/>
    <n v="0.34348410210479174"/>
    <s v="Above Estimate"/>
  </r>
  <r>
    <d v="2017-02-09T00:00:00"/>
    <x v="8"/>
    <x v="1"/>
    <n v="118340"/>
    <n v="105000"/>
    <x v="0"/>
    <x v="0"/>
    <x v="0"/>
    <n v="3"/>
    <n v="936"/>
    <n v="1.3882829999999999"/>
    <s v="West"/>
    <n v="112.17948717948718"/>
    <n v="-13340"/>
    <n v="-0.11272604360317728"/>
    <s v="Below Estimate"/>
  </r>
  <r>
    <d v="2017-02-09T00:00:00"/>
    <x v="8"/>
    <x v="0"/>
    <n v="53130"/>
    <n v="45000"/>
    <x v="1"/>
    <x v="1"/>
    <x v="1"/>
    <n v="4"/>
    <n v="1327"/>
    <n v="1.3882829999999999"/>
    <s v="West"/>
    <n v="33.911077618688772"/>
    <n v="-8130"/>
    <n v="-0.15302089215132694"/>
    <s v="Below Estimate"/>
  </r>
  <r>
    <d v="2017-02-10T00:00:00"/>
    <x v="8"/>
    <x v="1"/>
    <n v="103190"/>
    <n v="137500"/>
    <x v="0"/>
    <x v="0"/>
    <x v="0"/>
    <n v="3"/>
    <n v="1001"/>
    <n v="1.3882829999999999"/>
    <s v="West"/>
    <n v="137.36263736263737"/>
    <n v="34310"/>
    <n v="0.33249345866847563"/>
    <s v="Above Estimate"/>
  </r>
  <r>
    <d v="2017-02-10T00:00:00"/>
    <x v="8"/>
    <x v="3"/>
    <n v="956200"/>
    <n v="1930000"/>
    <x v="0"/>
    <x v="0"/>
    <x v="0"/>
    <n v="1"/>
    <n v="956"/>
    <n v="1.3882829999999999"/>
    <s v="West"/>
    <n v="2018.8284518828452"/>
    <n v="973800"/>
    <n v="1.0184061911733946"/>
    <s v="Above Estimate"/>
  </r>
  <r>
    <d v="2017-02-11T00:00:00"/>
    <x v="8"/>
    <x v="3"/>
    <n v="4952920"/>
    <n v="6750000"/>
    <x v="0"/>
    <x v="0"/>
    <x v="0"/>
    <n v="3"/>
    <n v="1067"/>
    <n v="1.3882829999999999"/>
    <s v="North"/>
    <n v="6326.1480787253986"/>
    <n v="1797080"/>
    <n v="0.36283243016240924"/>
    <s v="Above Estimate"/>
  </r>
  <r>
    <d v="2017-02-17T00:00:00"/>
    <x v="8"/>
    <x v="3"/>
    <n v="1223320"/>
    <n v="1900000"/>
    <x v="0"/>
    <x v="0"/>
    <x v="0"/>
    <n v="3"/>
    <n v="1002"/>
    <n v="1.3882829999999999"/>
    <s v="East"/>
    <n v="1896.2075848303393"/>
    <n v="676680"/>
    <n v="0.55315044305660011"/>
    <s v="Above Estimate"/>
  </r>
  <r>
    <d v="2017-02-17T00:00:00"/>
    <x v="8"/>
    <x v="1"/>
    <n v="173180"/>
    <n v="230000"/>
    <x v="1"/>
    <x v="1"/>
    <x v="1"/>
    <n v="3"/>
    <n v="1269"/>
    <n v="1.3882829999999999"/>
    <s v="West"/>
    <n v="181.24507486209615"/>
    <n v="56820"/>
    <n v="0.32809793278669591"/>
    <s v="Above Estimate"/>
  </r>
  <r>
    <d v="2017-02-17T00:00:00"/>
    <x v="8"/>
    <x v="1"/>
    <n v="165300"/>
    <n v="112000"/>
    <x v="0"/>
    <x v="0"/>
    <x v="0"/>
    <n v="2"/>
    <n v="967"/>
    <n v="1.3882829999999999"/>
    <s v="East"/>
    <n v="115.82213029989659"/>
    <n v="-53300"/>
    <n v="-0.32244404113732605"/>
    <s v="Below Estimate"/>
  </r>
  <r>
    <d v="2017-02-18T00:00:00"/>
    <x v="8"/>
    <x v="1"/>
    <n v="165460"/>
    <n v="64000"/>
    <x v="1"/>
    <x v="1"/>
    <x v="1"/>
    <n v="4"/>
    <n v="1221"/>
    <n v="1.3882829999999999"/>
    <s v="North"/>
    <n v="52.416052416052416"/>
    <n v="-101460"/>
    <n v="-0.61319956484951044"/>
    <s v="Below Estimate"/>
  </r>
  <r>
    <d v="2017-02-19T00:00:00"/>
    <x v="8"/>
    <x v="3"/>
    <n v="1137780"/>
    <n v="1750000"/>
    <x v="0"/>
    <x v="0"/>
    <x v="0"/>
    <n v="3"/>
    <n v="982"/>
    <n v="1.3882829999999999"/>
    <s v="East"/>
    <n v="1782.0773930753564"/>
    <n v="612220"/>
    <n v="0.5380829334317706"/>
    <s v="Above Estimate"/>
  </r>
  <r>
    <d v="2017-02-19T00:00:00"/>
    <x v="8"/>
    <x v="0"/>
    <n v="66960"/>
    <n v="69500"/>
    <x v="0"/>
    <x v="0"/>
    <x v="0"/>
    <n v="2"/>
    <n v="1058"/>
    <n v="1.3882829999999999"/>
    <s v="South"/>
    <n v="65.689981096408317"/>
    <n v="2540"/>
    <n v="3.7933094384707287E-2"/>
    <s v="Above Estimate"/>
  </r>
  <r>
    <d v="2017-02-23T00:00:00"/>
    <x v="8"/>
    <x v="6"/>
    <n v="227620"/>
    <n v="350000"/>
    <x v="0"/>
    <x v="0"/>
    <x v="0"/>
    <n v="1"/>
    <n v="947"/>
    <n v="1.3882829999999999"/>
    <s v="West"/>
    <n v="369.58817317845831"/>
    <n v="122380"/>
    <n v="0.53765047008171518"/>
    <s v="Above Estimate"/>
  </r>
  <r>
    <d v="2017-02-23T00:00:00"/>
    <x v="8"/>
    <x v="6"/>
    <n v="227890"/>
    <n v="545000"/>
    <x v="0"/>
    <x v="0"/>
    <x v="0"/>
    <n v="3"/>
    <n v="1038"/>
    <n v="1.3882829999999999"/>
    <s v="West"/>
    <n v="525.04816955684009"/>
    <n v="317110"/>
    <n v="1.3915046733072973"/>
    <s v="Above Estimate"/>
  </r>
  <r>
    <d v="2017-02-24T00:00:00"/>
    <x v="8"/>
    <x v="4"/>
    <n v="270340"/>
    <n v="735000"/>
    <x v="0"/>
    <x v="0"/>
    <x v="0"/>
    <n v="1"/>
    <n v="1091"/>
    <n v="1.3882829999999999"/>
    <s v="East"/>
    <n v="673.6938588450962"/>
    <n v="464660"/>
    <n v="1.7187985499741067"/>
    <s v="Above Estimate"/>
  </r>
  <r>
    <d v="2017-02-24T00:00:00"/>
    <x v="8"/>
    <x v="6"/>
    <n v="284900"/>
    <n v="410500"/>
    <x v="0"/>
    <x v="0"/>
    <x v="0"/>
    <n v="3"/>
    <n v="1071"/>
    <n v="1.3882829999999999"/>
    <s v="North"/>
    <n v="383.28664799253033"/>
    <n v="125600"/>
    <n v="0.44085644085644088"/>
    <s v="Above Estimate"/>
  </r>
  <r>
    <d v="2017-02-24T00:00:00"/>
    <x v="8"/>
    <x v="0"/>
    <n v="95490"/>
    <n v="147000"/>
    <x v="0"/>
    <x v="0"/>
    <x v="0"/>
    <n v="2"/>
    <n v="1012"/>
    <n v="1.3882829999999999"/>
    <s v="North"/>
    <n v="145.25691699604744"/>
    <n v="51510"/>
    <n v="0.53942821237825955"/>
    <s v="Above Estimate"/>
  </r>
  <r>
    <d v="2017-02-24T00:00:00"/>
    <x v="8"/>
    <x v="1"/>
    <n v="143780"/>
    <n v="120000"/>
    <x v="1"/>
    <x v="1"/>
    <x v="1"/>
    <n v="3"/>
    <n v="1470"/>
    <n v="1.3882829999999999"/>
    <s v="North"/>
    <n v="81.632653061224488"/>
    <n v="-23780"/>
    <n v="-0.16539157045486158"/>
    <s v="Below Estimate"/>
  </r>
  <r>
    <d v="2017-02-25T00:00:00"/>
    <x v="8"/>
    <x v="3"/>
    <n v="1229760"/>
    <n v="1825000"/>
    <x v="0"/>
    <x v="0"/>
    <x v="0"/>
    <n v="2"/>
    <n v="1078"/>
    <n v="1.3882829999999999"/>
    <s v="East"/>
    <n v="1692.9499072356216"/>
    <n v="595240"/>
    <n v="0.4840294041113713"/>
    <s v="Above Estimate"/>
  </r>
  <r>
    <d v="2017-02-26T00:00:00"/>
    <x v="8"/>
    <x v="2"/>
    <n v="280460"/>
    <n v="380000"/>
    <x v="0"/>
    <x v="0"/>
    <x v="0"/>
    <n v="3"/>
    <n v="978"/>
    <n v="1.3882829999999999"/>
    <s v="West"/>
    <n v="388.54805725971369"/>
    <n v="99540"/>
    <n v="0.35491692219924409"/>
    <s v="Above Estimate"/>
  </r>
  <r>
    <d v="2017-02-26T00:00:00"/>
    <x v="8"/>
    <x v="0"/>
    <n v="82690"/>
    <n v="22900"/>
    <x v="0"/>
    <x v="0"/>
    <x v="0"/>
    <n v="3"/>
    <n v="1015"/>
    <n v="1.3882829999999999"/>
    <s v="West"/>
    <n v="22.561576354679804"/>
    <n v="-59790"/>
    <n v="-0.7230620389406216"/>
    <s v="Below Estimate"/>
  </r>
  <r>
    <d v="2017-02-27T00:00:00"/>
    <x v="8"/>
    <x v="6"/>
    <n v="1415210"/>
    <n v="1500000"/>
    <x v="0"/>
    <x v="0"/>
    <x v="0"/>
    <n v="2"/>
    <n v="1092"/>
    <n v="1.3882829999999999"/>
    <s v="South"/>
    <n v="1373.6263736263736"/>
    <n v="84790"/>
    <n v="5.9913369747245988E-2"/>
    <s v="Above Estimate"/>
  </r>
  <r>
    <d v="2017-02-27T00:00:00"/>
    <x v="8"/>
    <x v="4"/>
    <n v="906640"/>
    <n v="1460000"/>
    <x v="0"/>
    <x v="0"/>
    <x v="0"/>
    <n v="1"/>
    <n v="975"/>
    <n v="1.3882829999999999"/>
    <s v="East"/>
    <n v="1497.4358974358975"/>
    <n v="553360"/>
    <n v="0.61034148063178328"/>
    <s v="Above Estimate"/>
  </r>
  <r>
    <d v="2017-02-27T00:00:00"/>
    <x v="8"/>
    <x v="2"/>
    <n v="206570"/>
    <n v="346500"/>
    <x v="1"/>
    <x v="1"/>
    <x v="1"/>
    <n v="4"/>
    <n v="1426"/>
    <n v="1.3882829999999999"/>
    <s v="North"/>
    <n v="242.98737727910239"/>
    <n v="139930"/>
    <n v="0.67739749237546598"/>
    <s v="Above Estimate"/>
  </r>
  <r>
    <d v="2017-02-27T00:00:00"/>
    <x v="8"/>
    <x v="4"/>
    <n v="328860"/>
    <n v="350000"/>
    <x v="0"/>
    <x v="0"/>
    <x v="0"/>
    <n v="2"/>
    <n v="1041"/>
    <n v="1.3882829999999999"/>
    <s v="West"/>
    <n v="336.21517771373681"/>
    <n v="21140"/>
    <n v="6.4282673478075772E-2"/>
    <s v="Above Estimate"/>
  </r>
  <r>
    <d v="2017-03-02T00:00:00"/>
    <x v="8"/>
    <x v="1"/>
    <n v="58440"/>
    <n v="10000"/>
    <x v="0"/>
    <x v="0"/>
    <x v="0"/>
    <n v="2"/>
    <n v="994"/>
    <n v="1.3882829999999999"/>
    <s v="West"/>
    <n v="10.060362173038229"/>
    <n v="-48440"/>
    <n v="-0.82888432580424365"/>
    <s v="Below Estimate"/>
  </r>
  <r>
    <d v="2017-03-02T00:00:00"/>
    <x v="8"/>
    <x v="5"/>
    <n v="279930"/>
    <n v="420000"/>
    <x v="1"/>
    <x v="1"/>
    <x v="1"/>
    <n v="4"/>
    <n v="1475"/>
    <n v="1.3882829999999999"/>
    <s v="West"/>
    <n v="284.74576271186442"/>
    <n v="140070"/>
    <n v="0.50037509377344336"/>
    <s v="Above Estimate"/>
  </r>
  <r>
    <d v="2017-03-02T00:00:00"/>
    <x v="8"/>
    <x v="2"/>
    <n v="290890"/>
    <n v="438089"/>
    <x v="0"/>
    <x v="0"/>
    <x v="0"/>
    <n v="2"/>
    <n v="976"/>
    <n v="1.3882829999999999"/>
    <s v="South"/>
    <n v="448.86168032786884"/>
    <n v="147199"/>
    <n v="0.50602977070370248"/>
    <s v="Above Estimate"/>
  </r>
  <r>
    <d v="2017-03-03T00:00:00"/>
    <x v="8"/>
    <x v="2"/>
    <n v="312450"/>
    <n v="505000"/>
    <x v="0"/>
    <x v="0"/>
    <x v="0"/>
    <n v="1"/>
    <n v="1042"/>
    <n v="1.3882829999999999"/>
    <s v="South"/>
    <n v="484.64491362763914"/>
    <n v="192550"/>
    <n v="0.61625860137622024"/>
    <s v="Above Estimate"/>
  </r>
  <r>
    <d v="2017-03-03T00:00:00"/>
    <x v="8"/>
    <x v="4"/>
    <n v="254590"/>
    <n v="284658"/>
    <x v="0"/>
    <x v="0"/>
    <x v="0"/>
    <n v="2"/>
    <n v="1077"/>
    <n v="1.3882829999999999"/>
    <s v="North"/>
    <n v="264.30640668523677"/>
    <n v="30068"/>
    <n v="0.11810361758120901"/>
    <s v="Above Estimate"/>
  </r>
  <r>
    <d v="2017-03-05T00:00:00"/>
    <x v="8"/>
    <x v="1"/>
    <n v="99510"/>
    <n v="55000"/>
    <x v="0"/>
    <x v="0"/>
    <x v="0"/>
    <n v="3"/>
    <n v="1053"/>
    <n v="1.3882829999999999"/>
    <s v="South"/>
    <n v="52.231718898385566"/>
    <n v="-44510"/>
    <n v="-0.44729172947442469"/>
    <s v="Below Estimate"/>
  </r>
  <r>
    <d v="2017-03-09T00:00:00"/>
    <x v="8"/>
    <x v="0"/>
    <n v="48050"/>
    <n v="33100"/>
    <x v="0"/>
    <x v="0"/>
    <x v="0"/>
    <n v="2"/>
    <n v="1080"/>
    <n v="1.3882829999999999"/>
    <s v="North"/>
    <n v="30.648148148148149"/>
    <n v="-14950"/>
    <n v="-0.31113423517169614"/>
    <s v="Below Estimate"/>
  </r>
  <r>
    <d v="2017-03-12T00:00:00"/>
    <x v="8"/>
    <x v="3"/>
    <n v="1200500"/>
    <n v="6089365"/>
    <x v="0"/>
    <x v="0"/>
    <x v="0"/>
    <n v="3"/>
    <n v="902"/>
    <n v="1.3882829999999999"/>
    <s v="North"/>
    <n v="6750.9589800443455"/>
    <n v="4888865"/>
    <n v="4.0723573511037072"/>
    <s v="Above Estimate"/>
  </r>
  <r>
    <d v="2017-03-13T00:00:00"/>
    <x v="8"/>
    <x v="4"/>
    <n v="370440"/>
    <n v="445000"/>
    <x v="1"/>
    <x v="1"/>
    <x v="1"/>
    <n v="2"/>
    <n v="1469"/>
    <n v="1.3882829999999999"/>
    <s v="North"/>
    <n v="302.92716133424096"/>
    <n v="74560"/>
    <n v="0.20127416045783392"/>
    <s v="Above Estimate"/>
  </r>
  <r>
    <d v="2017-03-16T00:00:00"/>
    <x v="8"/>
    <x v="5"/>
    <n v="170380"/>
    <n v="215000"/>
    <x v="0"/>
    <x v="0"/>
    <x v="0"/>
    <n v="2"/>
    <n v="1087"/>
    <n v="1.3882829999999999"/>
    <s v="North"/>
    <n v="197.79208831646733"/>
    <n v="44620"/>
    <n v="0.26188519779316821"/>
    <s v="Above Estimate"/>
  </r>
  <r>
    <d v="2017-03-16T00:00:00"/>
    <x v="8"/>
    <x v="5"/>
    <n v="239470"/>
    <n v="365000"/>
    <x v="0"/>
    <x v="0"/>
    <x v="0"/>
    <n v="3"/>
    <n v="926"/>
    <n v="1.3882829999999999"/>
    <s v="North"/>
    <n v="394.16846652267816"/>
    <n v="125530"/>
    <n v="0.52419927339541483"/>
    <s v="Above Estimate"/>
  </r>
  <r>
    <d v="2017-03-16T00:00:00"/>
    <x v="8"/>
    <x v="0"/>
    <n v="60150"/>
    <n v="42000"/>
    <x v="0"/>
    <x v="0"/>
    <x v="0"/>
    <n v="1"/>
    <n v="1047"/>
    <n v="1.3882829999999999"/>
    <s v="West"/>
    <n v="40.114613180515761"/>
    <n v="-18150"/>
    <n v="-0.30174563591022446"/>
    <s v="Below Estimate"/>
  </r>
  <r>
    <d v="2017-03-16T00:00:00"/>
    <x v="8"/>
    <x v="3"/>
    <n v="1341060"/>
    <n v="1100000"/>
    <x v="0"/>
    <x v="0"/>
    <x v="0"/>
    <n v="1"/>
    <n v="998"/>
    <n v="1.3882829999999999"/>
    <s v="West"/>
    <n v="1102.2044088176353"/>
    <n v="-241060"/>
    <n v="-0.17975332945580361"/>
    <s v="Below Estimate"/>
  </r>
  <r>
    <d v="2017-03-16T00:00:00"/>
    <x v="8"/>
    <x v="0"/>
    <n v="79770"/>
    <n v="105000"/>
    <x v="2"/>
    <x v="2"/>
    <x v="2"/>
    <n v="4"/>
    <n v="2056"/>
    <n v="1.3882829999999999"/>
    <s v="South"/>
    <n v="51.070038910505836"/>
    <n v="25230"/>
    <n v="0.31628431741256113"/>
    <s v="Above Estimate"/>
  </r>
  <r>
    <d v="2017-03-18T00:00:00"/>
    <x v="8"/>
    <x v="4"/>
    <n v="402220"/>
    <n v="475000"/>
    <x v="0"/>
    <x v="0"/>
    <x v="0"/>
    <n v="1"/>
    <n v="1076"/>
    <n v="1.3882829999999999"/>
    <s v="East"/>
    <n v="441.44981412639407"/>
    <n v="72780"/>
    <n v="0.18094575108149769"/>
    <s v="Above Estimate"/>
  </r>
  <r>
    <d v="2017-03-19T00:00:00"/>
    <x v="8"/>
    <x v="2"/>
    <n v="238260"/>
    <n v="415000"/>
    <x v="0"/>
    <x v="0"/>
    <x v="0"/>
    <n v="2"/>
    <n v="1040"/>
    <n v="1.3882829999999999"/>
    <s v="East"/>
    <n v="399.03846153846155"/>
    <n v="176740"/>
    <n v="0.74179467808276678"/>
    <s v="Above Estimate"/>
  </r>
  <r>
    <d v="2017-03-19T00:00:00"/>
    <x v="8"/>
    <x v="4"/>
    <n v="354060"/>
    <n v="557500"/>
    <x v="0"/>
    <x v="0"/>
    <x v="0"/>
    <n v="2"/>
    <n v="980"/>
    <n v="1.3882829999999999"/>
    <s v="South"/>
    <n v="568.87755102040819"/>
    <n v="203440"/>
    <n v="0.57459187708298032"/>
    <s v="Above Estimate"/>
  </r>
  <r>
    <d v="2017-03-19T00:00:00"/>
    <x v="8"/>
    <x v="0"/>
    <n v="99410"/>
    <n v="71000"/>
    <x v="1"/>
    <x v="1"/>
    <x v="1"/>
    <n v="3"/>
    <n v="1407"/>
    <n v="1.3882829999999999"/>
    <s v="North"/>
    <n v="50.461975835110167"/>
    <n v="-28410"/>
    <n v="-0.28578613821547127"/>
    <s v="Below Estimate"/>
  </r>
  <r>
    <d v="2017-03-23T00:00:00"/>
    <x v="8"/>
    <x v="1"/>
    <n v="148920"/>
    <n v="199000"/>
    <x v="0"/>
    <x v="0"/>
    <x v="0"/>
    <n v="2"/>
    <n v="1015"/>
    <n v="1.3882829999999999"/>
    <s v="North"/>
    <n v="196.05911330049261"/>
    <n v="50080"/>
    <n v="0.33628793983346761"/>
    <s v="Above Estimate"/>
  </r>
  <r>
    <d v="2017-03-23T00:00:00"/>
    <x v="8"/>
    <x v="0"/>
    <n v="90820"/>
    <n v="110000"/>
    <x v="0"/>
    <x v="0"/>
    <x v="0"/>
    <n v="2"/>
    <n v="975"/>
    <n v="1.3882829999999999"/>
    <s v="East"/>
    <n v="112.82051282051282"/>
    <n v="19180"/>
    <n v="0.21118696322395947"/>
    <s v="Above Estimate"/>
  </r>
  <r>
    <d v="2017-03-23T00:00:00"/>
    <x v="8"/>
    <x v="2"/>
    <n v="312850"/>
    <n v="460000"/>
    <x v="0"/>
    <x v="0"/>
    <x v="0"/>
    <n v="3"/>
    <n v="1076"/>
    <n v="1.3882829999999999"/>
    <s v="West"/>
    <n v="427.50929368029739"/>
    <n v="147150"/>
    <n v="0.4703532044110596"/>
    <s v="Above Estimate"/>
  </r>
  <r>
    <d v="2017-03-24T00:00:00"/>
    <x v="8"/>
    <x v="4"/>
    <n v="707980"/>
    <n v="1080000"/>
    <x v="0"/>
    <x v="0"/>
    <x v="0"/>
    <n v="3"/>
    <n v="953"/>
    <n v="1.3882829999999999"/>
    <s v="South"/>
    <n v="1133.2633788037776"/>
    <n v="372020"/>
    <n v="0.52546682109664111"/>
    <s v="Above Estimate"/>
  </r>
  <r>
    <d v="2017-03-26T00:00:00"/>
    <x v="8"/>
    <x v="1"/>
    <n v="130620"/>
    <n v="78000"/>
    <x v="0"/>
    <x v="0"/>
    <x v="0"/>
    <n v="2"/>
    <n v="1031"/>
    <n v="1.3882829999999999"/>
    <s v="West"/>
    <n v="75.654704170708044"/>
    <n v="-52620"/>
    <n v="-0.40284795590261829"/>
    <s v="Below Estimate"/>
  </r>
  <r>
    <d v="2017-03-30T00:00:00"/>
    <x v="8"/>
    <x v="2"/>
    <n v="825420"/>
    <n v="1450000"/>
    <x v="0"/>
    <x v="0"/>
    <x v="0"/>
    <n v="2"/>
    <n v="1098"/>
    <n v="1.3882829999999999"/>
    <s v="East"/>
    <n v="1320.5828779599271"/>
    <n v="624580"/>
    <n v="0.75668144702091056"/>
    <s v="Above Estimate"/>
  </r>
  <r>
    <d v="2017-03-30T00:00:00"/>
    <x v="8"/>
    <x v="1"/>
    <n v="151570"/>
    <n v="96600"/>
    <x v="0"/>
    <x v="0"/>
    <x v="0"/>
    <n v="2"/>
    <n v="914"/>
    <n v="1.3882829999999999"/>
    <s v="West"/>
    <n v="105.68927789934355"/>
    <n v="-54970"/>
    <n v="-0.36267071320182093"/>
    <s v="Below Estimate"/>
  </r>
  <r>
    <d v="2017-03-30T00:00:00"/>
    <x v="8"/>
    <x v="6"/>
    <n v="185860"/>
    <n v="150000"/>
    <x v="0"/>
    <x v="0"/>
    <x v="0"/>
    <n v="1"/>
    <n v="1072"/>
    <n v="1.3882829999999999"/>
    <s v="West"/>
    <n v="139.92537313432837"/>
    <n v="-35860"/>
    <n v="-0.19294092327558376"/>
    <s v="Below Estimate"/>
  </r>
  <r>
    <d v="2017-03-30T00:00:00"/>
    <x v="8"/>
    <x v="2"/>
    <n v="219300"/>
    <n v="380000"/>
    <x v="1"/>
    <x v="1"/>
    <x v="1"/>
    <n v="4"/>
    <n v="1320"/>
    <n v="1.3882829999999999"/>
    <s v="West"/>
    <n v="287.87878787878788"/>
    <n v="160700"/>
    <n v="0.73278613771089829"/>
    <s v="Above Estimate"/>
  </r>
  <r>
    <d v="2017-03-30T00:00:00"/>
    <x v="8"/>
    <x v="5"/>
    <n v="237930"/>
    <n v="328500"/>
    <x v="0"/>
    <x v="0"/>
    <x v="0"/>
    <n v="1"/>
    <n v="1028"/>
    <n v="1.3882829999999999"/>
    <s v="West"/>
    <n v="319.55252918287937"/>
    <n v="90570"/>
    <n v="0.38065817677468161"/>
    <s v="Above Estimate"/>
  </r>
  <r>
    <d v="2017-03-31T00:00:00"/>
    <x v="8"/>
    <x v="1"/>
    <n v="101590"/>
    <n v="107100"/>
    <x v="0"/>
    <x v="0"/>
    <x v="0"/>
    <n v="3"/>
    <n v="901"/>
    <n v="1.3882829999999999"/>
    <s v="West"/>
    <n v="118.86792452830188"/>
    <n v="5510"/>
    <n v="5.4237621813170586E-2"/>
    <s v="Above Estimate"/>
  </r>
  <r>
    <d v="2017-03-31T00:00:00"/>
    <x v="8"/>
    <x v="4"/>
    <n v="632520"/>
    <n v="1085000"/>
    <x v="0"/>
    <x v="0"/>
    <x v="0"/>
    <n v="1"/>
    <n v="1005"/>
    <n v="1.3882829999999999"/>
    <s v="West"/>
    <n v="1079.6019900497513"/>
    <n v="452480"/>
    <n v="0.71536077910579898"/>
    <s v="Above Estimate"/>
  </r>
  <r>
    <d v="2017-04-01T00:00:00"/>
    <x v="8"/>
    <x v="4"/>
    <n v="271880"/>
    <n v="510000"/>
    <x v="0"/>
    <x v="0"/>
    <x v="0"/>
    <n v="1"/>
    <n v="981"/>
    <n v="1.3882829999999999"/>
    <s v="South"/>
    <n v="519.87767584097855"/>
    <n v="238120"/>
    <n v="0.87582757098720021"/>
    <s v="Above Estimate"/>
  </r>
  <r>
    <d v="2017-04-01T00:00:00"/>
    <x v="8"/>
    <x v="3"/>
    <n v="3037370"/>
    <n v="4850000"/>
    <x v="0"/>
    <x v="0"/>
    <x v="0"/>
    <n v="1"/>
    <n v="949"/>
    <n v="1.3882829999999999"/>
    <s v="North"/>
    <n v="5110.6427818756583"/>
    <n v="1812630"/>
    <n v="0.59677615832117914"/>
    <s v="Above Estimate"/>
  </r>
  <r>
    <d v="2017-04-02T00:00:00"/>
    <x v="8"/>
    <x v="1"/>
    <n v="99470"/>
    <n v="115000"/>
    <x v="0"/>
    <x v="0"/>
    <x v="0"/>
    <n v="2"/>
    <n v="1018"/>
    <n v="1.3882829999999999"/>
    <s v="East"/>
    <n v="112.96660117878193"/>
    <n v="15530"/>
    <n v="0.15612747562079018"/>
    <s v="Above Estimate"/>
  </r>
  <r>
    <d v="2017-04-02T00:00:00"/>
    <x v="8"/>
    <x v="2"/>
    <n v="351820"/>
    <n v="355000"/>
    <x v="0"/>
    <x v="0"/>
    <x v="0"/>
    <n v="3"/>
    <n v="910"/>
    <n v="1.3882829999999999"/>
    <s v="North"/>
    <n v="390.1098901098901"/>
    <n v="3180"/>
    <n v="9.0387129782275033E-3"/>
    <s v="Above Estimate"/>
  </r>
  <r>
    <d v="2017-04-02T00:00:00"/>
    <x v="8"/>
    <x v="4"/>
    <n v="1340150"/>
    <n v="1800000"/>
    <x v="0"/>
    <x v="0"/>
    <x v="0"/>
    <n v="3"/>
    <n v="918"/>
    <n v="1.3882829999999999"/>
    <s v="East"/>
    <n v="1960.7843137254902"/>
    <n v="459850"/>
    <n v="0.34313323135469909"/>
    <s v="Above Estimate"/>
  </r>
  <r>
    <d v="2017-04-06T00:00:00"/>
    <x v="8"/>
    <x v="6"/>
    <n v="449190"/>
    <n v="549000"/>
    <x v="0"/>
    <x v="0"/>
    <x v="0"/>
    <n v="2"/>
    <n v="1007"/>
    <n v="1.3882829999999999"/>
    <s v="West"/>
    <n v="545.18371400198612"/>
    <n v="99810"/>
    <n v="0.22219995992787017"/>
    <s v="Above Estimate"/>
  </r>
  <r>
    <d v="2017-04-06T00:00:00"/>
    <x v="8"/>
    <x v="2"/>
    <n v="215550"/>
    <n v="175000"/>
    <x v="0"/>
    <x v="0"/>
    <x v="0"/>
    <n v="2"/>
    <n v="980"/>
    <n v="1.3882829999999999"/>
    <s v="North"/>
    <n v="178.57142857142858"/>
    <n v="-40550"/>
    <n v="-0.18812340524240315"/>
    <s v="Below Estimate"/>
  </r>
  <r>
    <d v="2017-04-07T00:00:00"/>
    <x v="8"/>
    <x v="3"/>
    <n v="479360"/>
    <n v="772000"/>
    <x v="0"/>
    <x v="0"/>
    <x v="0"/>
    <n v="3"/>
    <n v="1074"/>
    <n v="1.3882829999999999"/>
    <s v="South"/>
    <n v="718.80819366852882"/>
    <n v="292640"/>
    <n v="0.61048064085447262"/>
    <s v="Above Estimate"/>
  </r>
  <r>
    <d v="2017-04-09T00:00:00"/>
    <x v="8"/>
    <x v="0"/>
    <n v="44210"/>
    <n v="25000"/>
    <x v="0"/>
    <x v="0"/>
    <x v="0"/>
    <n v="2"/>
    <n v="1084"/>
    <n v="1.3882829999999999"/>
    <s v="East"/>
    <n v="23.062730627306273"/>
    <n v="-19210"/>
    <n v="-0.43451707758425695"/>
    <s v="Below Estimate"/>
  </r>
  <r>
    <d v="2017-04-10T00:00:00"/>
    <x v="8"/>
    <x v="0"/>
    <n v="75870"/>
    <n v="37460"/>
    <x v="0"/>
    <x v="0"/>
    <x v="0"/>
    <n v="2"/>
    <n v="1040"/>
    <n v="1.3882829999999999"/>
    <s v="West"/>
    <n v="36.019230769230766"/>
    <n v="-38410"/>
    <n v="-0.50626070910768417"/>
    <s v="Below Estimate"/>
  </r>
  <r>
    <d v="2017-04-13T00:00:00"/>
    <x v="8"/>
    <x v="1"/>
    <n v="199820"/>
    <n v="46317"/>
    <x v="0"/>
    <x v="0"/>
    <x v="0"/>
    <n v="3"/>
    <n v="921"/>
    <n v="1.3882829999999999"/>
    <s v="East"/>
    <n v="50.289902280130292"/>
    <n v="-153503"/>
    <n v="-0.76820638574717248"/>
    <s v="Below Estimate"/>
  </r>
  <r>
    <d v="2017-04-14T00:00:00"/>
    <x v="8"/>
    <x v="5"/>
    <n v="151060"/>
    <n v="205000"/>
    <x v="0"/>
    <x v="0"/>
    <x v="0"/>
    <n v="3"/>
    <n v="1049"/>
    <n v="1.3882829999999999"/>
    <s v="West"/>
    <n v="195.42421353670161"/>
    <n v="53940"/>
    <n v="0.35707665828147755"/>
    <s v="Above Estimate"/>
  </r>
  <r>
    <d v="2017-04-14T00:00:00"/>
    <x v="8"/>
    <x v="3"/>
    <n v="1242290"/>
    <n v="1655000"/>
    <x v="0"/>
    <x v="0"/>
    <x v="0"/>
    <n v="2"/>
    <n v="1048"/>
    <n v="1.3882829999999999"/>
    <s v="North"/>
    <n v="1579.1984732824428"/>
    <n v="412710"/>
    <n v="0.332217115166346"/>
    <s v="Above Estimate"/>
  </r>
  <r>
    <d v="2017-04-15T00:00:00"/>
    <x v="8"/>
    <x v="0"/>
    <n v="51280"/>
    <n v="32000"/>
    <x v="3"/>
    <x v="3"/>
    <x v="3"/>
    <n v="8"/>
    <n v="2841"/>
    <n v="1.3882829999999999"/>
    <s v="East"/>
    <n v="11.263639563533967"/>
    <n v="-19280"/>
    <n v="-0.37597503900156004"/>
    <s v="Below Estimate"/>
  </r>
  <r>
    <d v="2017-04-15T00:00:00"/>
    <x v="8"/>
    <x v="2"/>
    <n v="235190"/>
    <n v="340000"/>
    <x v="0"/>
    <x v="0"/>
    <x v="0"/>
    <n v="3"/>
    <n v="1024"/>
    <n v="1.3882829999999999"/>
    <s v="East"/>
    <n v="332.03125"/>
    <n v="104810"/>
    <n v="0.44563969556528765"/>
    <s v="Above Estimate"/>
  </r>
  <r>
    <d v="2017-04-20T00:00:00"/>
    <x v="8"/>
    <x v="1"/>
    <n v="158160"/>
    <n v="65000"/>
    <x v="2"/>
    <x v="2"/>
    <x v="2"/>
    <n v="6"/>
    <n v="2063"/>
    <n v="1.3882829999999999"/>
    <s v="East"/>
    <n v="31.507513330101794"/>
    <n v="-93160"/>
    <n v="-0.58902377339403134"/>
    <s v="Below Estimate"/>
  </r>
  <r>
    <d v="2017-04-22T00:00:00"/>
    <x v="8"/>
    <x v="1"/>
    <n v="121920"/>
    <n v="141500"/>
    <x v="0"/>
    <x v="0"/>
    <x v="0"/>
    <n v="2"/>
    <n v="1034"/>
    <n v="1.3882829999999999"/>
    <s v="West"/>
    <n v="136.84719535783367"/>
    <n v="19580"/>
    <n v="0.1605971128608924"/>
    <s v="Above Estimate"/>
  </r>
  <r>
    <d v="2017-04-22T00:00:00"/>
    <x v="8"/>
    <x v="0"/>
    <n v="70820"/>
    <n v="63000"/>
    <x v="0"/>
    <x v="0"/>
    <x v="0"/>
    <n v="1"/>
    <n v="1082"/>
    <n v="1.3882829999999999"/>
    <s v="West"/>
    <n v="58.225508317929759"/>
    <n v="-7820"/>
    <n v="-0.11042078508895792"/>
    <s v="Below Estimate"/>
  </r>
  <r>
    <d v="2017-04-23T00:00:00"/>
    <x v="8"/>
    <x v="2"/>
    <n v="256610"/>
    <n v="350000"/>
    <x v="0"/>
    <x v="0"/>
    <x v="0"/>
    <n v="3"/>
    <n v="1023"/>
    <n v="1.3882829999999999"/>
    <s v="South"/>
    <n v="342.13098729227761"/>
    <n v="93390"/>
    <n v="0.36393749269319198"/>
    <s v="Above Estimate"/>
  </r>
  <r>
    <d v="2017-04-23T00:00:00"/>
    <x v="8"/>
    <x v="0"/>
    <n v="56590"/>
    <n v="25125"/>
    <x v="0"/>
    <x v="0"/>
    <x v="0"/>
    <n v="2"/>
    <n v="1021"/>
    <n v="1.3882829999999999"/>
    <s v="West"/>
    <n v="24.608227228207639"/>
    <n v="-31465"/>
    <n v="-0.55601696412793777"/>
    <s v="Below Estimate"/>
  </r>
  <r>
    <d v="2017-04-24T00:00:00"/>
    <x v="8"/>
    <x v="4"/>
    <n v="620270"/>
    <n v="805000"/>
    <x v="0"/>
    <x v="0"/>
    <x v="0"/>
    <n v="3"/>
    <n v="1028"/>
    <n v="1.3882829999999999"/>
    <s v="South"/>
    <n v="783.07392996108945"/>
    <n v="184730"/>
    <n v="0.29782191626227289"/>
    <s v="Above Estimate"/>
  </r>
  <r>
    <d v="2017-04-24T00:00:00"/>
    <x v="8"/>
    <x v="0"/>
    <n v="76510"/>
    <n v="60000"/>
    <x v="0"/>
    <x v="0"/>
    <x v="0"/>
    <n v="2"/>
    <n v="986"/>
    <n v="1.3882829999999999"/>
    <s v="West"/>
    <n v="60.851926977687626"/>
    <n v="-16510"/>
    <n v="-0.21578878577963664"/>
    <s v="Below Estimate"/>
  </r>
  <r>
    <d v="2017-04-24T00:00:00"/>
    <x v="8"/>
    <x v="0"/>
    <n v="73560"/>
    <n v="107500"/>
    <x v="0"/>
    <x v="0"/>
    <x v="0"/>
    <n v="2"/>
    <n v="900"/>
    <n v="1.3882829999999999"/>
    <s v="West"/>
    <n v="119.44444444444444"/>
    <n v="33940"/>
    <n v="0.46139206090266449"/>
    <s v="Above Estimate"/>
  </r>
  <r>
    <d v="2017-04-27T00:00:00"/>
    <x v="8"/>
    <x v="2"/>
    <n v="1000690"/>
    <n v="1076130"/>
    <x v="0"/>
    <x v="0"/>
    <x v="0"/>
    <n v="1"/>
    <n v="1075"/>
    <n v="1.3882829999999999"/>
    <s v="North"/>
    <n v="1001.0511627906977"/>
    <n v="75440"/>
    <n v="7.5387982292218367E-2"/>
    <s v="Above Estimate"/>
  </r>
  <r>
    <d v="2017-04-27T00:00:00"/>
    <x v="8"/>
    <x v="0"/>
    <n v="97140"/>
    <n v="65200"/>
    <x v="0"/>
    <x v="0"/>
    <x v="0"/>
    <n v="2"/>
    <n v="935"/>
    <n v="1.3882829999999999"/>
    <s v="North"/>
    <n v="69.732620320855617"/>
    <n v="-31940"/>
    <n v="-0.32880378834671609"/>
    <s v="Below Estimate"/>
  </r>
  <r>
    <d v="2017-04-29T00:00:00"/>
    <x v="8"/>
    <x v="0"/>
    <n v="72170"/>
    <n v="34000"/>
    <x v="1"/>
    <x v="1"/>
    <x v="1"/>
    <n v="2"/>
    <n v="1439"/>
    <n v="1.3882829999999999"/>
    <s v="North"/>
    <n v="23.627519110493399"/>
    <n v="-38170"/>
    <n v="-0.52889012054870443"/>
    <s v="Below Estimate"/>
  </r>
  <r>
    <d v="2017-04-29T00:00:00"/>
    <x v="8"/>
    <x v="2"/>
    <n v="328850"/>
    <n v="609000"/>
    <x v="0"/>
    <x v="0"/>
    <x v="0"/>
    <n v="3"/>
    <n v="945"/>
    <n v="1.3882829999999999"/>
    <s v="West"/>
    <n v="644.44444444444446"/>
    <n v="280150"/>
    <n v="0.85190816481678577"/>
    <s v="Above Estimate"/>
  </r>
  <r>
    <d v="2017-04-30T00:00:00"/>
    <x v="8"/>
    <x v="2"/>
    <n v="280550"/>
    <n v="360000"/>
    <x v="0"/>
    <x v="0"/>
    <x v="0"/>
    <n v="1"/>
    <n v="1018"/>
    <n v="1.3882829999999999"/>
    <s v="East"/>
    <n v="353.63457760314344"/>
    <n v="79450"/>
    <n v="0.28319372660844772"/>
    <s v="Above Estimate"/>
  </r>
  <r>
    <d v="2017-04-30T00:00:00"/>
    <x v="8"/>
    <x v="0"/>
    <n v="121670"/>
    <n v="40500"/>
    <x v="2"/>
    <x v="2"/>
    <x v="2"/>
    <n v="5"/>
    <n v="1935"/>
    <n v="1.3882829999999999"/>
    <s v="East"/>
    <n v="20.930232558139537"/>
    <n v="-81170"/>
    <n v="-0.66713240733130597"/>
    <s v="Below Estimate"/>
  </r>
  <r>
    <d v="2017-04-30T00:00:00"/>
    <x v="8"/>
    <x v="0"/>
    <n v="98620"/>
    <n v="150000"/>
    <x v="0"/>
    <x v="0"/>
    <x v="0"/>
    <n v="1"/>
    <n v="1019"/>
    <n v="1.3882829999999999"/>
    <s v="North"/>
    <n v="147.20314033366046"/>
    <n v="51380"/>
    <n v="0.52098965727033053"/>
    <s v="Above Estimate"/>
  </r>
  <r>
    <d v="2017-05-01T00:00:00"/>
    <x v="8"/>
    <x v="4"/>
    <n v="506170"/>
    <n v="911000"/>
    <x v="0"/>
    <x v="0"/>
    <x v="0"/>
    <n v="1"/>
    <n v="907"/>
    <n v="1.3882829999999999"/>
    <s v="North"/>
    <n v="1004.4101433296582"/>
    <n v="404830"/>
    <n v="0.79979058419108207"/>
    <s v="Above Estimate"/>
  </r>
  <r>
    <d v="2017-05-04T00:00:00"/>
    <x v="8"/>
    <x v="1"/>
    <n v="220940"/>
    <n v="286500"/>
    <x v="0"/>
    <x v="0"/>
    <x v="0"/>
    <n v="1"/>
    <n v="972"/>
    <n v="1.3882829999999999"/>
    <s v="North"/>
    <n v="294.75308641975306"/>
    <n v="65560"/>
    <n v="0.29673214447361274"/>
    <s v="Above Estimate"/>
  </r>
  <r>
    <d v="2017-05-04T00:00:00"/>
    <x v="8"/>
    <x v="3"/>
    <n v="3624740"/>
    <n v="4211000"/>
    <x v="0"/>
    <x v="0"/>
    <x v="0"/>
    <n v="2"/>
    <n v="1014"/>
    <n v="1.3882829999999999"/>
    <s v="West"/>
    <n v="4152.8599605522686"/>
    <n v="586260"/>
    <n v="0.16173849710599933"/>
    <s v="Above Estimate"/>
  </r>
  <r>
    <d v="2017-05-04T00:00:00"/>
    <x v="8"/>
    <x v="3"/>
    <n v="2470440"/>
    <n v="7000000"/>
    <x v="0"/>
    <x v="0"/>
    <x v="0"/>
    <n v="1"/>
    <n v="1099"/>
    <n v="1.3882829999999999"/>
    <s v="West"/>
    <n v="6369.4267515923566"/>
    <n v="4529560"/>
    <n v="1.8335033435339454"/>
    <s v="Above Estimate"/>
  </r>
  <r>
    <d v="2017-05-04T00:00:00"/>
    <x v="8"/>
    <x v="1"/>
    <n v="176410"/>
    <n v="180000"/>
    <x v="0"/>
    <x v="0"/>
    <x v="0"/>
    <n v="1"/>
    <n v="1030"/>
    <n v="1.3882829999999999"/>
    <s v="East"/>
    <n v="174.75728155339806"/>
    <n v="3590"/>
    <n v="2.0350320276628309E-2"/>
    <s v="Above Estimate"/>
  </r>
  <r>
    <d v="2017-05-05T00:00:00"/>
    <x v="8"/>
    <x v="0"/>
    <n v="93420"/>
    <n v="145000"/>
    <x v="0"/>
    <x v="0"/>
    <x v="0"/>
    <n v="3"/>
    <n v="966"/>
    <n v="1.3882829999999999"/>
    <s v="North"/>
    <n v="150.10351966873705"/>
    <n v="51580"/>
    <n v="0.5521301648469279"/>
    <s v="Above Estimate"/>
  </r>
  <r>
    <d v="2017-05-07T00:00:00"/>
    <x v="8"/>
    <x v="0"/>
    <n v="82950"/>
    <n v="156000"/>
    <x v="0"/>
    <x v="0"/>
    <x v="0"/>
    <n v="1"/>
    <n v="1054"/>
    <n v="1.3882829999999999"/>
    <s v="North"/>
    <n v="148.00759013282732"/>
    <n v="73050"/>
    <n v="0.88065099457504525"/>
    <s v="Above Estimate"/>
  </r>
  <r>
    <d v="2017-05-08T00:00:00"/>
    <x v="8"/>
    <x v="5"/>
    <n v="197960"/>
    <n v="314000"/>
    <x v="0"/>
    <x v="0"/>
    <x v="0"/>
    <n v="1"/>
    <n v="979"/>
    <n v="1.3882829999999999"/>
    <s v="West"/>
    <n v="320.73544433094997"/>
    <n v="116040"/>
    <n v="0.58617902606587191"/>
    <s v="Above Estimate"/>
  </r>
  <r>
    <d v="2017-05-08T00:00:00"/>
    <x v="8"/>
    <x v="4"/>
    <n v="428330"/>
    <n v="640000"/>
    <x v="0"/>
    <x v="0"/>
    <x v="0"/>
    <n v="2"/>
    <n v="1085"/>
    <n v="1.3882829999999999"/>
    <s v="West"/>
    <n v="589.86175115207368"/>
    <n v="211670"/>
    <n v="0.49417505194592953"/>
    <s v="Above Estimate"/>
  </r>
  <r>
    <d v="2017-05-11T00:00:00"/>
    <x v="8"/>
    <x v="0"/>
    <n v="67600"/>
    <n v="44300"/>
    <x v="0"/>
    <x v="0"/>
    <x v="0"/>
    <n v="2"/>
    <n v="1096"/>
    <n v="1.3882829999999999"/>
    <s v="East"/>
    <n v="40.419708029197082"/>
    <n v="-23300"/>
    <n v="-0.34467455621301774"/>
    <s v="Below Estimate"/>
  </r>
  <r>
    <d v="2017-05-11T00:00:00"/>
    <x v="8"/>
    <x v="2"/>
    <n v="313560"/>
    <n v="450000"/>
    <x v="0"/>
    <x v="0"/>
    <x v="0"/>
    <n v="3"/>
    <n v="904"/>
    <n v="1.3882829999999999"/>
    <s v="South"/>
    <n v="497.78761061946904"/>
    <n v="136440"/>
    <n v="0.4351320321469575"/>
    <s v="Above Estimate"/>
  </r>
  <r>
    <d v="2017-05-12T00:00:00"/>
    <x v="8"/>
    <x v="5"/>
    <n v="237020"/>
    <n v="380000"/>
    <x v="0"/>
    <x v="0"/>
    <x v="0"/>
    <n v="3"/>
    <n v="954"/>
    <n v="1.3882829999999999"/>
    <s v="South"/>
    <n v="398.32285115303984"/>
    <n v="142980"/>
    <n v="0.60324023289173911"/>
    <s v="Above Estimate"/>
  </r>
  <r>
    <d v="2017-05-12T00:00:00"/>
    <x v="8"/>
    <x v="2"/>
    <n v="216050"/>
    <n v="220000"/>
    <x v="0"/>
    <x v="0"/>
    <x v="0"/>
    <n v="1"/>
    <n v="1096"/>
    <n v="1.3882829999999999"/>
    <s v="South"/>
    <n v="200.72992700729927"/>
    <n v="3950"/>
    <n v="1.8282804906271696E-2"/>
    <s v="Above Estimate"/>
  </r>
  <r>
    <d v="2017-05-14T00:00:00"/>
    <x v="8"/>
    <x v="1"/>
    <n v="131190"/>
    <n v="70000"/>
    <x v="0"/>
    <x v="0"/>
    <x v="0"/>
    <n v="1"/>
    <n v="944"/>
    <n v="1.3882829999999999"/>
    <s v="South"/>
    <n v="74.152542372881356"/>
    <n v="-61190"/>
    <n v="-0.46642274563610031"/>
    <s v="Below Estimate"/>
  </r>
  <r>
    <d v="2017-05-14T00:00:00"/>
    <x v="8"/>
    <x v="0"/>
    <n v="81930"/>
    <n v="76000"/>
    <x v="2"/>
    <x v="2"/>
    <x v="2"/>
    <n v="6"/>
    <n v="1927"/>
    <n v="1.3882829999999999"/>
    <s v="West"/>
    <n v="39.439543331603531"/>
    <n v="-5930"/>
    <n v="-7.2378860002441106E-2"/>
    <s v="Below Estimate"/>
  </r>
  <r>
    <d v="2017-05-14T00:00:00"/>
    <x v="8"/>
    <x v="6"/>
    <n v="573160"/>
    <n v="669000"/>
    <x v="0"/>
    <x v="0"/>
    <x v="0"/>
    <n v="2"/>
    <n v="900"/>
    <n v="1.3882829999999999"/>
    <s v="South"/>
    <n v="743.33333333333337"/>
    <n v="95840"/>
    <n v="0.16721334356898598"/>
    <s v="Above Estimate"/>
  </r>
  <r>
    <d v="2017-05-15T00:00:00"/>
    <x v="8"/>
    <x v="4"/>
    <n v="796810"/>
    <n v="1092500"/>
    <x v="0"/>
    <x v="0"/>
    <x v="0"/>
    <n v="1"/>
    <n v="1045"/>
    <n v="1.3882829999999999"/>
    <s v="East"/>
    <n v="1045.4545454545455"/>
    <n v="295690"/>
    <n v="0.37109223026819443"/>
    <s v="Above Estimate"/>
  </r>
  <r>
    <d v="2017-05-15T00:00:00"/>
    <x v="8"/>
    <x v="3"/>
    <n v="317590"/>
    <n v="553500"/>
    <x v="1"/>
    <x v="1"/>
    <x v="1"/>
    <n v="3"/>
    <n v="1325"/>
    <n v="1.3882829999999999"/>
    <s v="North"/>
    <n v="417.7358490566038"/>
    <n v="235910"/>
    <n v="0.74281306086463683"/>
    <s v="Above Estimate"/>
  </r>
  <r>
    <d v="2017-05-18T00:00:00"/>
    <x v="8"/>
    <x v="0"/>
    <n v="80300"/>
    <n v="148000"/>
    <x v="0"/>
    <x v="0"/>
    <x v="0"/>
    <n v="3"/>
    <n v="966"/>
    <n v="1.3882829999999999"/>
    <s v="North"/>
    <n v="153.20910973084887"/>
    <n v="67700"/>
    <n v="0.84308841843088422"/>
    <s v="Above Estimate"/>
  </r>
  <r>
    <d v="2017-05-18T00:00:00"/>
    <x v="8"/>
    <x v="1"/>
    <n v="175220"/>
    <n v="121100"/>
    <x v="1"/>
    <x v="1"/>
    <x v="1"/>
    <n v="3"/>
    <n v="1272"/>
    <n v="1.3882829999999999"/>
    <s v="South"/>
    <n v="95.204402515723274"/>
    <n v="-54120"/>
    <n v="-0.30886885058783242"/>
    <s v="Below Estimate"/>
  </r>
  <r>
    <d v="2017-05-18T00:00:00"/>
    <x v="8"/>
    <x v="1"/>
    <n v="200330"/>
    <n v="220000"/>
    <x v="1"/>
    <x v="1"/>
    <x v="1"/>
    <n v="4"/>
    <n v="1437"/>
    <n v="1.3882829999999999"/>
    <s v="East"/>
    <n v="153.09672929714682"/>
    <n v="19670"/>
    <n v="9.8187989816802282E-2"/>
    <s v="Above Estimate"/>
  </r>
  <r>
    <d v="2017-05-20T00:00:00"/>
    <x v="8"/>
    <x v="0"/>
    <n v="113140"/>
    <n v="170000"/>
    <x v="1"/>
    <x v="1"/>
    <x v="1"/>
    <n v="3"/>
    <n v="1350"/>
    <n v="1.3882829999999999"/>
    <s v="West"/>
    <n v="125.92592592592592"/>
    <n v="56860"/>
    <n v="0.50256319604030408"/>
    <s v="Above Estimate"/>
  </r>
  <r>
    <d v="2017-05-21T00:00:00"/>
    <x v="8"/>
    <x v="4"/>
    <n v="339990"/>
    <n v="450000"/>
    <x v="0"/>
    <x v="0"/>
    <x v="0"/>
    <n v="1"/>
    <n v="1023"/>
    <n v="1.3882829999999999"/>
    <s v="West"/>
    <n v="439.88269794721407"/>
    <n v="110010"/>
    <n v="0.32356834024530134"/>
    <s v="Above Estimate"/>
  </r>
  <r>
    <d v="2017-05-22T00:00:00"/>
    <x v="8"/>
    <x v="6"/>
    <n v="266650"/>
    <n v="470000"/>
    <x v="0"/>
    <x v="0"/>
    <x v="0"/>
    <n v="1"/>
    <n v="915"/>
    <n v="1.3882829999999999"/>
    <s v="East"/>
    <n v="513.66120218579238"/>
    <n v="203350"/>
    <n v="0.76261016313519592"/>
    <s v="Above Estimate"/>
  </r>
  <r>
    <d v="2017-05-22T00:00:00"/>
    <x v="8"/>
    <x v="6"/>
    <n v="358380"/>
    <n v="513000"/>
    <x v="0"/>
    <x v="0"/>
    <x v="0"/>
    <n v="2"/>
    <n v="924"/>
    <n v="1.3882829999999999"/>
    <s v="North"/>
    <n v="555.19480519480521"/>
    <n v="154620"/>
    <n v="0.43144148669010546"/>
    <s v="Above Estimate"/>
  </r>
  <r>
    <d v="2017-05-22T00:00:00"/>
    <x v="8"/>
    <x v="6"/>
    <n v="212710"/>
    <n v="220794"/>
    <x v="0"/>
    <x v="0"/>
    <x v="0"/>
    <n v="2"/>
    <n v="1070"/>
    <n v="1.3882829999999999"/>
    <s v="North"/>
    <n v="206.34953271028039"/>
    <n v="8084"/>
    <n v="3.8004795261153683E-2"/>
    <s v="Above Estimate"/>
  </r>
  <r>
    <d v="2017-05-22T00:00:00"/>
    <x v="8"/>
    <x v="0"/>
    <n v="79930"/>
    <n v="42000"/>
    <x v="0"/>
    <x v="0"/>
    <x v="0"/>
    <n v="3"/>
    <n v="939"/>
    <n v="1.3882829999999999"/>
    <s v="East"/>
    <n v="44.728434504792332"/>
    <n v="-37930"/>
    <n v="-0.47454022269485802"/>
    <s v="Below Estimate"/>
  </r>
  <r>
    <d v="2017-05-22T00:00:00"/>
    <x v="8"/>
    <x v="3"/>
    <n v="907200"/>
    <n v="1875000"/>
    <x v="0"/>
    <x v="0"/>
    <x v="0"/>
    <n v="2"/>
    <n v="917"/>
    <n v="1.3882829999999999"/>
    <s v="South"/>
    <n v="2044.711014176663"/>
    <n v="967800"/>
    <n v="1.0667989417989419"/>
    <s v="Above Estimate"/>
  </r>
  <r>
    <d v="2017-05-22T00:00:00"/>
    <x v="8"/>
    <x v="3"/>
    <n v="602700"/>
    <n v="820000"/>
    <x v="0"/>
    <x v="0"/>
    <x v="0"/>
    <n v="2"/>
    <n v="934"/>
    <n v="1.3882829999999999"/>
    <s v="West"/>
    <n v="877.94432548179873"/>
    <n v="217300"/>
    <n v="0.36054421768707484"/>
    <s v="Above Estimate"/>
  </r>
  <r>
    <d v="2017-05-26T00:00:00"/>
    <x v="8"/>
    <x v="0"/>
    <n v="32450"/>
    <n v="50000"/>
    <x v="1"/>
    <x v="1"/>
    <x v="1"/>
    <n v="2"/>
    <n v="1387"/>
    <n v="1.3882829999999999"/>
    <s v="South"/>
    <n v="36.049026676279738"/>
    <n v="17550"/>
    <n v="0.54083204930662554"/>
    <s v="Above Estimate"/>
  </r>
  <r>
    <d v="2017-05-26T00:00:00"/>
    <x v="8"/>
    <x v="5"/>
    <n v="247100"/>
    <n v="380000"/>
    <x v="0"/>
    <x v="0"/>
    <x v="0"/>
    <n v="1"/>
    <n v="1011"/>
    <n v="1.3882829999999999"/>
    <s v="North"/>
    <n v="375.86547972304646"/>
    <n v="132900"/>
    <n v="0.53783893160663698"/>
    <s v="Above Estimate"/>
  </r>
  <r>
    <d v="2017-05-27T00:00:00"/>
    <x v="8"/>
    <x v="1"/>
    <n v="185100"/>
    <n v="205000"/>
    <x v="1"/>
    <x v="1"/>
    <x v="1"/>
    <n v="4"/>
    <n v="1490"/>
    <n v="1.3882829999999999"/>
    <s v="West"/>
    <n v="137.58389261744966"/>
    <n v="19900"/>
    <n v="0.10750945434900054"/>
    <s v="Above Estimate"/>
  </r>
  <r>
    <d v="2017-05-27T00:00:00"/>
    <x v="8"/>
    <x v="1"/>
    <n v="83870"/>
    <n v="35200"/>
    <x v="0"/>
    <x v="0"/>
    <x v="0"/>
    <n v="3"/>
    <n v="966"/>
    <n v="1.3882829999999999"/>
    <s v="West"/>
    <n v="36.438923395445137"/>
    <n v="-48670"/>
    <n v="-0.58030284964826517"/>
    <s v="Below Estimate"/>
  </r>
  <r>
    <d v="2017-05-28T00:00:00"/>
    <x v="8"/>
    <x v="3"/>
    <n v="1112020"/>
    <n v="1825000"/>
    <x v="0"/>
    <x v="0"/>
    <x v="0"/>
    <n v="1"/>
    <n v="913"/>
    <n v="1.3882829999999999"/>
    <s v="West"/>
    <n v="1998.9047097480832"/>
    <n v="712980"/>
    <n v="0.64115753313789325"/>
    <s v="Above Estimate"/>
  </r>
  <r>
    <d v="2017-05-28T00:00:00"/>
    <x v="8"/>
    <x v="0"/>
    <n v="26760"/>
    <n v="15700"/>
    <x v="0"/>
    <x v="0"/>
    <x v="0"/>
    <n v="3"/>
    <n v="949"/>
    <n v="1.3882829999999999"/>
    <s v="South"/>
    <n v="16.543730242360379"/>
    <n v="-11060"/>
    <n v="-0.41330343796711511"/>
    <s v="Below Estimate"/>
  </r>
  <r>
    <d v="2017-05-28T00:00:00"/>
    <x v="8"/>
    <x v="1"/>
    <n v="184040"/>
    <n v="215000"/>
    <x v="0"/>
    <x v="0"/>
    <x v="0"/>
    <n v="2"/>
    <n v="1033"/>
    <n v="1.3882829999999999"/>
    <s v="North"/>
    <n v="208.13165537270086"/>
    <n v="30960"/>
    <n v="0.16822429906542055"/>
    <s v="Above Estimate"/>
  </r>
  <r>
    <d v="2017-05-28T00:00:00"/>
    <x v="8"/>
    <x v="0"/>
    <n v="65340"/>
    <n v="55000"/>
    <x v="1"/>
    <x v="1"/>
    <x v="1"/>
    <n v="4"/>
    <n v="1460"/>
    <n v="1.3882829999999999"/>
    <s v="North"/>
    <n v="37.671232876712331"/>
    <n v="-10340"/>
    <n v="-0.15824915824915825"/>
    <s v="Below Estimate"/>
  </r>
  <r>
    <d v="2017-05-29T00:00:00"/>
    <x v="8"/>
    <x v="3"/>
    <n v="884240"/>
    <n v="1500000"/>
    <x v="0"/>
    <x v="0"/>
    <x v="0"/>
    <n v="3"/>
    <n v="986"/>
    <n v="1.3882829999999999"/>
    <s v="South"/>
    <n v="1521.2981744421907"/>
    <n v="615760"/>
    <n v="0.69637202569438161"/>
    <s v="Above Estimate"/>
  </r>
  <r>
    <d v="2017-05-29T00:00:00"/>
    <x v="8"/>
    <x v="6"/>
    <n v="256130"/>
    <n v="440000"/>
    <x v="0"/>
    <x v="0"/>
    <x v="0"/>
    <n v="3"/>
    <n v="1018"/>
    <n v="1.3882829999999999"/>
    <s v="North"/>
    <n v="432.22003929273086"/>
    <n v="183870"/>
    <n v="0.71787764026080503"/>
    <s v="Above Estimate"/>
  </r>
  <r>
    <d v="2017-05-29T00:00:00"/>
    <x v="8"/>
    <x v="4"/>
    <n v="405500"/>
    <n v="370000"/>
    <x v="0"/>
    <x v="0"/>
    <x v="0"/>
    <n v="1"/>
    <n v="925"/>
    <n v="1.3882829999999999"/>
    <s v="South"/>
    <n v="400"/>
    <n v="-35500"/>
    <n v="-8.7546239210850807E-2"/>
    <s v="Below Estimate"/>
  </r>
  <r>
    <d v="2017-05-29T00:00:00"/>
    <x v="8"/>
    <x v="3"/>
    <n v="755510"/>
    <n v="1305000"/>
    <x v="0"/>
    <x v="0"/>
    <x v="0"/>
    <n v="3"/>
    <n v="1051"/>
    <n v="1.3882829999999999"/>
    <s v="South"/>
    <n v="1241.674595623216"/>
    <n v="549490"/>
    <n v="0.72731002898704189"/>
    <s v="Above Estimate"/>
  </r>
  <r>
    <d v="2017-06-01T00:00:00"/>
    <x v="8"/>
    <x v="2"/>
    <n v="297190"/>
    <n v="431000"/>
    <x v="0"/>
    <x v="0"/>
    <x v="0"/>
    <n v="2"/>
    <n v="977"/>
    <n v="1.3882829999999999"/>
    <s v="North"/>
    <n v="441.14636642784035"/>
    <n v="133810"/>
    <n v="0.45025068138228069"/>
    <s v="Above Estimate"/>
  </r>
  <r>
    <d v="2017-06-01T00:00:00"/>
    <x v="8"/>
    <x v="5"/>
    <n v="483070"/>
    <n v="700000"/>
    <x v="0"/>
    <x v="0"/>
    <x v="0"/>
    <n v="3"/>
    <n v="984"/>
    <n v="1.3882829999999999"/>
    <s v="West"/>
    <n v="711.3821138211382"/>
    <n v="216930"/>
    <n v="0.44906535284741345"/>
    <s v="Above Estimate"/>
  </r>
  <r>
    <d v="2017-06-01T00:00:00"/>
    <x v="8"/>
    <x v="0"/>
    <n v="146190"/>
    <n v="180000"/>
    <x v="0"/>
    <x v="0"/>
    <x v="0"/>
    <n v="1"/>
    <n v="1092"/>
    <n v="1.3882829999999999"/>
    <s v="West"/>
    <n v="164.83516483516485"/>
    <n v="33810"/>
    <n v="0.23127436897188591"/>
    <s v="Above Estimate"/>
  </r>
  <r>
    <d v="2017-06-01T00:00:00"/>
    <x v="8"/>
    <x v="4"/>
    <n v="230930"/>
    <n v="260000"/>
    <x v="0"/>
    <x v="0"/>
    <x v="0"/>
    <n v="3"/>
    <n v="929"/>
    <n v="1.3882829999999999"/>
    <s v="East"/>
    <n v="279.87082884822388"/>
    <n v="29070"/>
    <n v="0.12588230199627592"/>
    <s v="Above Estimate"/>
  </r>
  <r>
    <d v="2017-06-02T00:00:00"/>
    <x v="8"/>
    <x v="1"/>
    <n v="149270"/>
    <n v="195000"/>
    <x v="0"/>
    <x v="0"/>
    <x v="0"/>
    <n v="3"/>
    <n v="1071"/>
    <n v="1.3882829999999999"/>
    <s v="South"/>
    <n v="182.07282913165267"/>
    <n v="45730"/>
    <n v="0.30635760702083475"/>
    <s v="Above Estimate"/>
  </r>
  <r>
    <d v="2017-06-02T00:00:00"/>
    <x v="8"/>
    <x v="3"/>
    <n v="1073730"/>
    <n v="2450000"/>
    <x v="0"/>
    <x v="0"/>
    <x v="0"/>
    <n v="3"/>
    <n v="967"/>
    <n v="1.3882829999999999"/>
    <s v="North"/>
    <n v="2533.6091003102379"/>
    <n v="1376270"/>
    <n v="1.281765434513332"/>
    <s v="Above Estimate"/>
  </r>
  <r>
    <d v="2017-06-02T00:00:00"/>
    <x v="8"/>
    <x v="1"/>
    <n v="176730"/>
    <n v="135000"/>
    <x v="0"/>
    <x v="0"/>
    <x v="0"/>
    <n v="1"/>
    <n v="1035"/>
    <n v="1.3882829999999999"/>
    <s v="South"/>
    <n v="130.43478260869566"/>
    <n v="-41730"/>
    <n v="-0.23612289933797317"/>
    <s v="Below Estimate"/>
  </r>
  <r>
    <d v="2017-06-02T00:00:00"/>
    <x v="8"/>
    <x v="4"/>
    <n v="769230"/>
    <n v="1080000"/>
    <x v="0"/>
    <x v="0"/>
    <x v="0"/>
    <n v="1"/>
    <n v="903"/>
    <n v="1.3882829999999999"/>
    <s v="North"/>
    <n v="1196.0132890365448"/>
    <n v="310770"/>
    <n v="0.404001404001404"/>
    <s v="Above Estimate"/>
  </r>
  <r>
    <d v="2017-06-03T00:00:00"/>
    <x v="8"/>
    <x v="1"/>
    <n v="80010"/>
    <n v="43600"/>
    <x v="0"/>
    <x v="0"/>
    <x v="0"/>
    <n v="2"/>
    <n v="986"/>
    <n v="1.3882829999999999"/>
    <s v="North"/>
    <n v="44.219066937119678"/>
    <n v="-36410"/>
    <n v="-0.45506811648543932"/>
    <s v="Below Estimate"/>
  </r>
  <r>
    <d v="2017-06-04T00:00:00"/>
    <x v="8"/>
    <x v="2"/>
    <n v="343780"/>
    <n v="410000"/>
    <x v="0"/>
    <x v="0"/>
    <x v="0"/>
    <n v="1"/>
    <n v="966"/>
    <n v="1.3882829999999999"/>
    <s v="West"/>
    <n v="424.43064182194615"/>
    <n v="66220"/>
    <n v="0.19262318924893829"/>
    <s v="Above Estimate"/>
  </r>
  <r>
    <d v="2017-06-04T00:00:00"/>
    <x v="8"/>
    <x v="5"/>
    <n v="182910"/>
    <n v="359000"/>
    <x v="0"/>
    <x v="0"/>
    <x v="0"/>
    <n v="1"/>
    <n v="901"/>
    <n v="1.3882829999999999"/>
    <s v="North"/>
    <n v="398.44617092119864"/>
    <n v="176090"/>
    <n v="0.96271390301241044"/>
    <s v="Above Estimate"/>
  </r>
  <r>
    <d v="2017-06-05T00:00:00"/>
    <x v="8"/>
    <x v="3"/>
    <n v="370930"/>
    <n v="635000"/>
    <x v="0"/>
    <x v="0"/>
    <x v="0"/>
    <n v="1"/>
    <n v="1082"/>
    <n v="1.3882829999999999"/>
    <s v="East"/>
    <n v="586.87615526802222"/>
    <n v="264070"/>
    <n v="0.71191329900520317"/>
    <s v="Above Estimate"/>
  </r>
  <r>
    <d v="2017-06-05T00:00:00"/>
    <x v="8"/>
    <x v="6"/>
    <n v="259630"/>
    <n v="295000"/>
    <x v="0"/>
    <x v="0"/>
    <x v="0"/>
    <n v="2"/>
    <n v="1069"/>
    <n v="1.3882829999999999"/>
    <s v="North"/>
    <n v="275.95884003741816"/>
    <n v="35370"/>
    <n v="0.13623233062435003"/>
    <s v="Above Estimate"/>
  </r>
  <r>
    <d v="2017-06-05T00:00:00"/>
    <x v="8"/>
    <x v="4"/>
    <n v="1995630"/>
    <n v="2300000"/>
    <x v="0"/>
    <x v="0"/>
    <x v="0"/>
    <n v="2"/>
    <n v="1028"/>
    <n v="1.3882829999999999"/>
    <s v="East"/>
    <n v="2237.3540856031127"/>
    <n v="304370"/>
    <n v="0.15251825238145347"/>
    <s v="Above Estimate"/>
  </r>
  <r>
    <d v="2017-06-05T00:00:00"/>
    <x v="8"/>
    <x v="3"/>
    <n v="1821260"/>
    <n v="3722000"/>
    <x v="0"/>
    <x v="0"/>
    <x v="0"/>
    <n v="2"/>
    <n v="1040"/>
    <n v="1.3882829999999999"/>
    <s v="North"/>
    <n v="3578.8461538461538"/>
    <n v="1900740"/>
    <n v="1.0436401172814425"/>
    <s v="Above Estimate"/>
  </r>
  <r>
    <d v="2017-06-08T00:00:00"/>
    <x v="8"/>
    <x v="6"/>
    <n v="240700"/>
    <n v="195000"/>
    <x v="0"/>
    <x v="0"/>
    <x v="0"/>
    <n v="2"/>
    <n v="900"/>
    <n v="1.3882829999999999"/>
    <s v="South"/>
    <n v="216.66666666666666"/>
    <n v="-45700"/>
    <n v="-0.18986289987536353"/>
    <s v="Below Estimate"/>
  </r>
  <r>
    <d v="2017-06-08T00:00:00"/>
    <x v="8"/>
    <x v="1"/>
    <n v="154870"/>
    <n v="72000"/>
    <x v="1"/>
    <x v="1"/>
    <x v="1"/>
    <n v="4"/>
    <n v="1327"/>
    <n v="1.3882829999999999"/>
    <s v="West"/>
    <n v="54.257724189902035"/>
    <n v="-82870"/>
    <n v="-0.53509394976431846"/>
    <s v="Below Estimate"/>
  </r>
  <r>
    <d v="2017-06-09T00:00:00"/>
    <x v="8"/>
    <x v="1"/>
    <n v="111670"/>
    <n v="65000"/>
    <x v="0"/>
    <x v="0"/>
    <x v="0"/>
    <n v="1"/>
    <n v="908"/>
    <n v="1.3882829999999999"/>
    <s v="North"/>
    <n v="71.585903083700444"/>
    <n v="-46670"/>
    <n v="-0.41792782305005821"/>
    <s v="Below Estimate"/>
  </r>
  <r>
    <d v="2017-06-10T00:00:00"/>
    <x v="8"/>
    <x v="6"/>
    <n v="278490"/>
    <n v="540001"/>
    <x v="0"/>
    <x v="0"/>
    <x v="0"/>
    <n v="1"/>
    <n v="1019"/>
    <n v="1.3882829999999999"/>
    <s v="North"/>
    <n v="529.93228655544647"/>
    <n v="261511"/>
    <n v="0.93903192215160325"/>
    <s v="Above Estimate"/>
  </r>
  <r>
    <d v="2017-06-11T00:00:00"/>
    <x v="8"/>
    <x v="0"/>
    <n v="106780"/>
    <n v="100000"/>
    <x v="0"/>
    <x v="0"/>
    <x v="0"/>
    <n v="3"/>
    <n v="990"/>
    <n v="1.3882829999999999"/>
    <s v="East"/>
    <n v="101.01010101010101"/>
    <n v="-6780"/>
    <n v="-6.3495036523693579E-2"/>
    <s v="Below Estimate"/>
  </r>
  <r>
    <d v="2017-06-11T00:00:00"/>
    <x v="8"/>
    <x v="4"/>
    <n v="255780"/>
    <n v="415000"/>
    <x v="0"/>
    <x v="0"/>
    <x v="0"/>
    <n v="1"/>
    <n v="1066"/>
    <n v="1.3882829999999999"/>
    <s v="South"/>
    <n v="389.30581613508446"/>
    <n v="159220"/>
    <n v="0.62248807569004616"/>
    <s v="Above Estimate"/>
  </r>
  <r>
    <d v="2017-06-11T00:00:00"/>
    <x v="8"/>
    <x v="4"/>
    <n v="247380"/>
    <n v="445000"/>
    <x v="0"/>
    <x v="0"/>
    <x v="0"/>
    <n v="1"/>
    <n v="970"/>
    <n v="1.3882829999999999"/>
    <s v="North"/>
    <n v="458.76288659793812"/>
    <n v="197620"/>
    <n v="0.79885196863125552"/>
    <s v="Above Estimate"/>
  </r>
  <r>
    <d v="2017-06-12T00:00:00"/>
    <x v="8"/>
    <x v="0"/>
    <n v="94220"/>
    <n v="105000"/>
    <x v="0"/>
    <x v="0"/>
    <x v="0"/>
    <n v="1"/>
    <n v="963"/>
    <n v="1.3882829999999999"/>
    <s v="North"/>
    <n v="109.03426791277259"/>
    <n v="10780"/>
    <n v="0.11441307578008915"/>
    <s v="Above Estimate"/>
  </r>
  <r>
    <d v="2017-06-15T00:00:00"/>
    <x v="8"/>
    <x v="1"/>
    <n v="126750"/>
    <n v="137800"/>
    <x v="0"/>
    <x v="0"/>
    <x v="0"/>
    <n v="3"/>
    <n v="1089"/>
    <n v="1.3882829999999999"/>
    <s v="East"/>
    <n v="126.53810835629018"/>
    <n v="11050"/>
    <n v="8.7179487179487175E-2"/>
    <s v="Above Estimate"/>
  </r>
  <r>
    <d v="2017-06-15T00:00:00"/>
    <x v="8"/>
    <x v="5"/>
    <n v="142170"/>
    <n v="224500"/>
    <x v="0"/>
    <x v="0"/>
    <x v="0"/>
    <n v="1"/>
    <n v="1026"/>
    <n v="1.3882829999999999"/>
    <s v="South"/>
    <n v="218.81091617933723"/>
    <n v="82330"/>
    <n v="0.57909544911022015"/>
    <s v="Above Estimate"/>
  </r>
  <r>
    <d v="2017-06-15T00:00:00"/>
    <x v="8"/>
    <x v="6"/>
    <n v="318910"/>
    <n v="326025"/>
    <x v="0"/>
    <x v="0"/>
    <x v="0"/>
    <n v="1"/>
    <n v="987"/>
    <n v="1.3882829999999999"/>
    <s v="North"/>
    <n v="330.31914893617022"/>
    <n v="7115"/>
    <n v="2.2310369696779655E-2"/>
    <s v="Above Estimate"/>
  </r>
  <r>
    <d v="2017-06-15T00:00:00"/>
    <x v="8"/>
    <x v="5"/>
    <n v="297920"/>
    <n v="505000"/>
    <x v="0"/>
    <x v="0"/>
    <x v="0"/>
    <n v="3"/>
    <n v="966"/>
    <n v="1.3882829999999999"/>
    <s v="West"/>
    <n v="522.77432712215318"/>
    <n v="207080"/>
    <n v="0.69508592910848555"/>
    <s v="Above Estimate"/>
  </r>
  <r>
    <d v="2017-06-15T00:00:00"/>
    <x v="8"/>
    <x v="3"/>
    <n v="469070"/>
    <n v="740000"/>
    <x v="0"/>
    <x v="0"/>
    <x v="0"/>
    <n v="2"/>
    <n v="973"/>
    <n v="1.3882829999999999"/>
    <s v="West"/>
    <n v="760.53442959917777"/>
    <n v="270930"/>
    <n v="0.5775896987656427"/>
    <s v="Above Estimate"/>
  </r>
  <r>
    <d v="2017-06-16T00:00:00"/>
    <x v="8"/>
    <x v="6"/>
    <n v="183710"/>
    <n v="300000"/>
    <x v="0"/>
    <x v="0"/>
    <x v="0"/>
    <n v="2"/>
    <n v="1018"/>
    <n v="1.3882829999999999"/>
    <s v="North"/>
    <n v="294.69548133595288"/>
    <n v="116290"/>
    <n v="0.63300854607805779"/>
    <s v="Above Estimate"/>
  </r>
  <r>
    <d v="2017-06-17T00:00:00"/>
    <x v="8"/>
    <x v="2"/>
    <n v="227840"/>
    <n v="400000"/>
    <x v="0"/>
    <x v="0"/>
    <x v="0"/>
    <n v="3"/>
    <n v="958"/>
    <n v="1.3882829999999999"/>
    <s v="East"/>
    <n v="417.53653444676411"/>
    <n v="172160"/>
    <n v="0.7556179775280899"/>
    <s v="Above Estimate"/>
  </r>
  <r>
    <d v="2017-06-18T00:00:00"/>
    <x v="8"/>
    <x v="3"/>
    <n v="937300"/>
    <n v="3195000"/>
    <x v="0"/>
    <x v="0"/>
    <x v="0"/>
    <n v="1"/>
    <n v="1011"/>
    <n v="1.3882829999999999"/>
    <s v="North"/>
    <n v="3160.2373887240356"/>
    <n v="2257700"/>
    <n v="2.4087271951349623"/>
    <s v="Above Estimate"/>
  </r>
  <r>
    <d v="2017-06-18T00:00:00"/>
    <x v="8"/>
    <x v="4"/>
    <n v="294840"/>
    <n v="360000"/>
    <x v="0"/>
    <x v="0"/>
    <x v="0"/>
    <n v="1"/>
    <n v="913"/>
    <n v="1.3882829999999999"/>
    <s v="West"/>
    <n v="394.30449069003288"/>
    <n v="65160"/>
    <n v="0.22100122100122099"/>
    <s v="Above Estimate"/>
  </r>
  <r>
    <d v="2017-06-19T00:00:00"/>
    <x v="8"/>
    <x v="3"/>
    <n v="860580"/>
    <n v="800000"/>
    <x v="0"/>
    <x v="0"/>
    <x v="0"/>
    <n v="2"/>
    <n v="906"/>
    <n v="1.3882829999999999"/>
    <s v="North"/>
    <n v="883.00220750551875"/>
    <n v="-60580"/>
    <n v="-7.0394385182086502E-2"/>
    <s v="Below Estimate"/>
  </r>
  <r>
    <d v="2017-06-19T00:00:00"/>
    <x v="8"/>
    <x v="0"/>
    <n v="68220"/>
    <n v="90000"/>
    <x v="0"/>
    <x v="0"/>
    <x v="0"/>
    <n v="3"/>
    <n v="952"/>
    <n v="1.3882829999999999"/>
    <s v="South"/>
    <n v="94.537815126050418"/>
    <n v="21780"/>
    <n v="0.31926121372031663"/>
    <s v="Above Estimate"/>
  </r>
  <r>
    <d v="2017-06-19T00:00:00"/>
    <x v="8"/>
    <x v="6"/>
    <n v="273460"/>
    <n v="500000"/>
    <x v="2"/>
    <x v="2"/>
    <x v="2"/>
    <n v="5"/>
    <n v="2116"/>
    <n v="1.3882829999999999"/>
    <s v="South"/>
    <n v="236.29489603024575"/>
    <n v="226540"/>
    <n v="0.8284209756454326"/>
    <s v="Above Estimate"/>
  </r>
  <r>
    <d v="2017-06-19T00:00:00"/>
    <x v="8"/>
    <x v="4"/>
    <n v="546140"/>
    <n v="910000"/>
    <x v="0"/>
    <x v="0"/>
    <x v="0"/>
    <n v="3"/>
    <n v="1067"/>
    <n v="1.3882829999999999"/>
    <s v="East"/>
    <n v="852.85848172446106"/>
    <n v="363860"/>
    <n v="0.66623942578825945"/>
    <s v="Above Estimate"/>
  </r>
  <r>
    <d v="2017-06-19T00:00:00"/>
    <x v="8"/>
    <x v="0"/>
    <n v="96510"/>
    <n v="110400"/>
    <x v="0"/>
    <x v="0"/>
    <x v="0"/>
    <n v="3"/>
    <n v="1064"/>
    <n v="1.3882829999999999"/>
    <s v="West"/>
    <n v="103.75939849624061"/>
    <n v="13890"/>
    <n v="0.14392290954305254"/>
    <s v="Above Estimate"/>
  </r>
  <r>
    <d v="2017-06-21T00:00:00"/>
    <x v="8"/>
    <x v="2"/>
    <n v="323100"/>
    <n v="425000"/>
    <x v="0"/>
    <x v="0"/>
    <x v="0"/>
    <n v="1"/>
    <n v="936"/>
    <n v="1.3882829999999999"/>
    <s v="South"/>
    <n v="454.05982905982904"/>
    <n v="101900"/>
    <n v="0.31538223460229031"/>
    <s v="Above Estimate"/>
  </r>
  <r>
    <d v="2017-06-22T00:00:00"/>
    <x v="8"/>
    <x v="5"/>
    <n v="150710"/>
    <n v="230000"/>
    <x v="0"/>
    <x v="0"/>
    <x v="0"/>
    <n v="3"/>
    <n v="1098"/>
    <n v="1.3882829999999999"/>
    <s v="West"/>
    <n v="209.47176684881603"/>
    <n v="79290"/>
    <n v="0.52610974719660275"/>
    <s v="Above Estimate"/>
  </r>
  <r>
    <d v="2017-06-22T00:00:00"/>
    <x v="8"/>
    <x v="1"/>
    <n v="156450"/>
    <n v="75000"/>
    <x v="1"/>
    <x v="1"/>
    <x v="1"/>
    <n v="3"/>
    <n v="1455"/>
    <n v="1.3882829999999999"/>
    <s v="South"/>
    <n v="51.546391752577321"/>
    <n v="-81450"/>
    <n v="-0.5206136145733461"/>
    <s v="Below Estimate"/>
  </r>
  <r>
    <d v="2017-06-22T00:00:00"/>
    <x v="8"/>
    <x v="5"/>
    <n v="145040"/>
    <n v="250750"/>
    <x v="0"/>
    <x v="0"/>
    <x v="0"/>
    <n v="2"/>
    <n v="1036"/>
    <n v="1.3882829999999999"/>
    <s v="South"/>
    <n v="242.03667953667954"/>
    <n v="105710"/>
    <n v="0.72883342526199668"/>
    <s v="Above Estimate"/>
  </r>
  <r>
    <d v="2017-06-22T00:00:00"/>
    <x v="8"/>
    <x v="1"/>
    <n v="183010"/>
    <n v="209000"/>
    <x v="0"/>
    <x v="0"/>
    <x v="0"/>
    <n v="1"/>
    <n v="911"/>
    <n v="1.3882829999999999"/>
    <s v="West"/>
    <n v="229.41822173435784"/>
    <n v="25990"/>
    <n v="0.14201409759029562"/>
    <s v="Above Estimate"/>
  </r>
  <r>
    <d v="2017-06-22T00:00:00"/>
    <x v="8"/>
    <x v="6"/>
    <n v="392220"/>
    <n v="635000"/>
    <x v="0"/>
    <x v="0"/>
    <x v="0"/>
    <n v="2"/>
    <n v="1074"/>
    <n v="1.3882829999999999"/>
    <s v="North"/>
    <n v="591.24767225325888"/>
    <n v="242780"/>
    <n v="0.61898934271582273"/>
    <s v="Above Estimate"/>
  </r>
  <r>
    <d v="2017-06-22T00:00:00"/>
    <x v="8"/>
    <x v="2"/>
    <n v="295010"/>
    <n v="510000"/>
    <x v="0"/>
    <x v="0"/>
    <x v="0"/>
    <n v="2"/>
    <n v="910"/>
    <n v="1.3882829999999999"/>
    <s v="South"/>
    <n v="560.43956043956041"/>
    <n v="214990"/>
    <n v="0.72875495745906915"/>
    <s v="Above Estimate"/>
  </r>
  <r>
    <d v="2017-06-23T00:00:00"/>
    <x v="8"/>
    <x v="0"/>
    <n v="75100"/>
    <n v="99900"/>
    <x v="0"/>
    <x v="0"/>
    <x v="0"/>
    <n v="3"/>
    <n v="1029"/>
    <n v="1.3882829999999999"/>
    <s v="North"/>
    <n v="97.084548104956269"/>
    <n v="24800"/>
    <n v="0.33022636484687085"/>
    <s v="Above Estimate"/>
  </r>
  <r>
    <d v="2017-06-23T00:00:00"/>
    <x v="8"/>
    <x v="2"/>
    <n v="149670"/>
    <n v="246000"/>
    <x v="0"/>
    <x v="0"/>
    <x v="0"/>
    <n v="1"/>
    <n v="1037"/>
    <n v="1.3882829999999999"/>
    <s v="North"/>
    <n v="237.22275795564127"/>
    <n v="96330"/>
    <n v="0.64361595510122271"/>
    <s v="Above Estimate"/>
  </r>
  <r>
    <d v="2017-06-23T00:00:00"/>
    <x v="8"/>
    <x v="3"/>
    <n v="843640"/>
    <n v="1550000"/>
    <x v="0"/>
    <x v="0"/>
    <x v="0"/>
    <n v="3"/>
    <n v="907"/>
    <n v="1.3882829999999999"/>
    <s v="East"/>
    <n v="1708.930540242558"/>
    <n v="706360"/>
    <n v="0.83727656346308854"/>
    <s v="Above Estimate"/>
  </r>
  <r>
    <d v="2017-06-23T00:00:00"/>
    <x v="8"/>
    <x v="1"/>
    <n v="188900"/>
    <n v="115000"/>
    <x v="0"/>
    <x v="0"/>
    <x v="0"/>
    <n v="3"/>
    <n v="1083"/>
    <n v="1.3882829999999999"/>
    <s v="West"/>
    <n v="106.18651892890119"/>
    <n v="-73900"/>
    <n v="-0.39121228163049232"/>
    <s v="Below Estimate"/>
  </r>
  <r>
    <d v="2017-06-24T00:00:00"/>
    <x v="8"/>
    <x v="4"/>
    <n v="482580"/>
    <n v="815000"/>
    <x v="0"/>
    <x v="0"/>
    <x v="0"/>
    <n v="3"/>
    <n v="953"/>
    <n v="1.3882829999999999"/>
    <s v="North"/>
    <n v="855.19412381951736"/>
    <n v="332420"/>
    <n v="0.68883915620208047"/>
    <s v="Above Estimate"/>
  </r>
  <r>
    <d v="2017-06-25T00:00:00"/>
    <x v="8"/>
    <x v="0"/>
    <n v="167570"/>
    <n v="239000"/>
    <x v="0"/>
    <x v="0"/>
    <x v="0"/>
    <n v="2"/>
    <n v="1035"/>
    <n v="1.3882829999999999"/>
    <s v="North"/>
    <n v="230.91787439613526"/>
    <n v="71430"/>
    <n v="0.42626961866682578"/>
    <s v="Above Estimate"/>
  </r>
  <r>
    <d v="2017-06-25T00:00:00"/>
    <x v="8"/>
    <x v="1"/>
    <n v="136440"/>
    <n v="99900"/>
    <x v="2"/>
    <x v="2"/>
    <x v="2"/>
    <n v="4"/>
    <n v="1819"/>
    <n v="1.3882829999999999"/>
    <s v="East"/>
    <n v="54.920285871357891"/>
    <n v="-36540"/>
    <n v="-0.26781002638522428"/>
    <s v="Below Estimate"/>
  </r>
  <r>
    <d v="2017-06-25T00:00:00"/>
    <x v="8"/>
    <x v="5"/>
    <n v="175280"/>
    <n v="282000"/>
    <x v="0"/>
    <x v="0"/>
    <x v="0"/>
    <n v="2"/>
    <n v="1025"/>
    <n v="1.3882829999999999"/>
    <s v="West"/>
    <n v="275.1219512195122"/>
    <n v="106720"/>
    <n v="0.60885440438156091"/>
    <s v="Above Estimate"/>
  </r>
  <r>
    <d v="2017-06-26T00:00:00"/>
    <x v="8"/>
    <x v="2"/>
    <n v="153560"/>
    <n v="219199"/>
    <x v="0"/>
    <x v="0"/>
    <x v="0"/>
    <n v="1"/>
    <n v="1012"/>
    <n v="1.3882829999999999"/>
    <s v="West"/>
    <n v="216.5998023715415"/>
    <n v="65639"/>
    <n v="0.42744855431101847"/>
    <s v="Above Estimate"/>
  </r>
  <r>
    <d v="2017-06-26T00:00:00"/>
    <x v="8"/>
    <x v="4"/>
    <n v="289870"/>
    <n v="420000"/>
    <x v="0"/>
    <x v="0"/>
    <x v="0"/>
    <n v="2"/>
    <n v="1027"/>
    <n v="1.3882829999999999"/>
    <s v="North"/>
    <n v="408.95813047711783"/>
    <n v="130130"/>
    <n v="0.44892538034291235"/>
    <s v="Above Estimate"/>
  </r>
  <r>
    <d v="2017-06-29T00:00:00"/>
    <x v="8"/>
    <x v="2"/>
    <n v="210880"/>
    <n v="320000"/>
    <x v="0"/>
    <x v="0"/>
    <x v="0"/>
    <n v="3"/>
    <n v="1016"/>
    <n v="1.3882829999999999"/>
    <s v="South"/>
    <n v="314.96062992125985"/>
    <n v="109120"/>
    <n v="0.51745068285280726"/>
    <s v="Above Estimate"/>
  </r>
  <r>
    <d v="2017-06-29T00:00:00"/>
    <x v="8"/>
    <x v="4"/>
    <n v="354410"/>
    <n v="460000"/>
    <x v="0"/>
    <x v="0"/>
    <x v="0"/>
    <n v="3"/>
    <n v="932"/>
    <n v="1.3882829999999999"/>
    <s v="South"/>
    <n v="493.56223175965664"/>
    <n v="105590"/>
    <n v="0.29793177393414405"/>
    <s v="Above Estimate"/>
  </r>
  <r>
    <d v="2017-06-29T00:00:00"/>
    <x v="8"/>
    <x v="5"/>
    <n v="814380"/>
    <n v="1175000"/>
    <x v="0"/>
    <x v="0"/>
    <x v="0"/>
    <n v="1"/>
    <n v="1057"/>
    <n v="1.3882829999999999"/>
    <s v="South"/>
    <n v="1111.6367076631977"/>
    <n v="360620"/>
    <n v="0.44281539330533659"/>
    <s v="Above Estimate"/>
  </r>
  <r>
    <d v="2017-06-30T00:00:00"/>
    <x v="8"/>
    <x v="5"/>
    <n v="380310"/>
    <n v="575000"/>
    <x v="0"/>
    <x v="0"/>
    <x v="0"/>
    <n v="3"/>
    <n v="1097"/>
    <n v="1.3882829999999999"/>
    <s v="East"/>
    <n v="524.15679124886049"/>
    <n v="194690"/>
    <n v="0.51192448265888357"/>
    <s v="Above Estimate"/>
  </r>
  <r>
    <d v="2017-06-30T00:00:00"/>
    <x v="8"/>
    <x v="6"/>
    <n v="345900"/>
    <n v="550000"/>
    <x v="0"/>
    <x v="0"/>
    <x v="0"/>
    <n v="2"/>
    <n v="1019"/>
    <n v="1.3882829999999999"/>
    <s v="East"/>
    <n v="539.74484789008829"/>
    <n v="204100"/>
    <n v="0.59005492917028046"/>
    <s v="Above Estimate"/>
  </r>
  <r>
    <d v="2017-06-30T00:00:00"/>
    <x v="8"/>
    <x v="6"/>
    <n v="672380"/>
    <n v="995000"/>
    <x v="0"/>
    <x v="0"/>
    <x v="0"/>
    <n v="2"/>
    <n v="905"/>
    <n v="1.3882829999999999"/>
    <s v="North"/>
    <n v="1099.4475138121547"/>
    <n v="322620"/>
    <n v="0.47981796008209643"/>
    <s v="Above Estimate"/>
  </r>
  <r>
    <d v="2017-07-01T00:00:00"/>
    <x v="8"/>
    <x v="5"/>
    <n v="349790"/>
    <n v="500000"/>
    <x v="0"/>
    <x v="0"/>
    <x v="0"/>
    <n v="1"/>
    <n v="1012"/>
    <n v="1.3882829999999999"/>
    <s v="West"/>
    <n v="494.07114624505931"/>
    <n v="150210"/>
    <n v="0.42942908602304242"/>
    <s v="Above Estimate"/>
  </r>
  <r>
    <d v="2017-07-01T00:00:00"/>
    <x v="8"/>
    <x v="6"/>
    <n v="413250"/>
    <n v="545612"/>
    <x v="0"/>
    <x v="0"/>
    <x v="0"/>
    <n v="3"/>
    <n v="949"/>
    <n v="1.3882829999999999"/>
    <s v="South"/>
    <n v="574.93361433087466"/>
    <n v="132362"/>
    <n v="0.32029522081064732"/>
    <s v="Above Estimate"/>
  </r>
  <r>
    <d v="2017-07-01T00:00:00"/>
    <x v="8"/>
    <x v="2"/>
    <n v="191860"/>
    <n v="147000"/>
    <x v="0"/>
    <x v="0"/>
    <x v="0"/>
    <n v="2"/>
    <n v="936"/>
    <n v="1.3882829999999999"/>
    <s v="East"/>
    <n v="157.05128205128204"/>
    <n v="-44860"/>
    <n v="-0.23381632440321068"/>
    <s v="Below Estimate"/>
  </r>
  <r>
    <d v="2017-07-01T00:00:00"/>
    <x v="8"/>
    <x v="4"/>
    <n v="211330"/>
    <n v="290000"/>
    <x v="1"/>
    <x v="1"/>
    <x v="1"/>
    <n v="3"/>
    <n v="1426"/>
    <n v="1.3882829999999999"/>
    <s v="East"/>
    <n v="203.36605890603084"/>
    <n v="78670"/>
    <n v="0.37226139213552262"/>
    <s v="Above Estimate"/>
  </r>
  <r>
    <d v="2017-07-01T00:00:00"/>
    <x v="8"/>
    <x v="3"/>
    <n v="1589560"/>
    <n v="2315000"/>
    <x v="0"/>
    <x v="0"/>
    <x v="0"/>
    <n v="1"/>
    <n v="1025"/>
    <n v="1.3882829999999999"/>
    <s v="South"/>
    <n v="2258.5365853658536"/>
    <n v="725440"/>
    <n v="0.45637786557286292"/>
    <s v="Above Estimate"/>
  </r>
  <r>
    <d v="2017-07-01T00:00:00"/>
    <x v="8"/>
    <x v="6"/>
    <n v="406310"/>
    <n v="596000"/>
    <x v="0"/>
    <x v="0"/>
    <x v="0"/>
    <n v="2"/>
    <n v="1034"/>
    <n v="1.3882829999999999"/>
    <s v="North"/>
    <n v="576.40232108317218"/>
    <n v="189690"/>
    <n v="0.46686027909724104"/>
    <s v="Above Estimate"/>
  </r>
  <r>
    <d v="2017-07-01T00:00:00"/>
    <x v="8"/>
    <x v="5"/>
    <n v="162960"/>
    <n v="310000"/>
    <x v="0"/>
    <x v="0"/>
    <x v="0"/>
    <n v="3"/>
    <n v="910"/>
    <n v="1.3882829999999999"/>
    <s v="East"/>
    <n v="340.65934065934067"/>
    <n v="147040"/>
    <n v="0.90230731467844871"/>
    <s v="Above Estimate"/>
  </r>
  <r>
    <d v="2017-07-01T00:00:00"/>
    <x v="8"/>
    <x v="5"/>
    <n v="250810"/>
    <n v="445000"/>
    <x v="0"/>
    <x v="0"/>
    <x v="0"/>
    <n v="3"/>
    <n v="1094"/>
    <n v="1.3882829999999999"/>
    <s v="North"/>
    <n v="406.76416819012798"/>
    <n v="194190"/>
    <n v="0.77425142538176306"/>
    <s v="Above Estimate"/>
  </r>
  <r>
    <d v="2017-07-02T00:00:00"/>
    <x v="8"/>
    <x v="4"/>
    <n v="497420"/>
    <n v="935000"/>
    <x v="0"/>
    <x v="0"/>
    <x v="0"/>
    <n v="3"/>
    <n v="905"/>
    <n v="1.3882829999999999"/>
    <s v="South"/>
    <n v="1033.1491712707182"/>
    <n v="437580"/>
    <n v="0.87969924812030076"/>
    <s v="Above Estimate"/>
  </r>
  <r>
    <d v="2017-07-02T00:00:00"/>
    <x v="8"/>
    <x v="2"/>
    <n v="579980"/>
    <n v="924500"/>
    <x v="0"/>
    <x v="0"/>
    <x v="0"/>
    <n v="2"/>
    <n v="992"/>
    <n v="1.3882829999999999"/>
    <s v="North"/>
    <n v="931.95564516129036"/>
    <n v="344520"/>
    <n v="0.59402048346494707"/>
    <s v="Above Estimate"/>
  </r>
  <r>
    <d v="2017-07-06T00:00:00"/>
    <x v="8"/>
    <x v="4"/>
    <n v="212450"/>
    <n v="265000"/>
    <x v="0"/>
    <x v="0"/>
    <x v="0"/>
    <n v="1"/>
    <n v="1009"/>
    <n v="1.3882829999999999"/>
    <s v="North"/>
    <n v="262.63627353815662"/>
    <n v="52550"/>
    <n v="0.24735231819251588"/>
    <s v="Above Estimate"/>
  </r>
  <r>
    <d v="2017-07-06T00:00:00"/>
    <x v="8"/>
    <x v="4"/>
    <n v="299600"/>
    <n v="530000"/>
    <x v="0"/>
    <x v="0"/>
    <x v="0"/>
    <n v="1"/>
    <n v="943"/>
    <n v="1.3882829999999999"/>
    <s v="North"/>
    <n v="562.03605514316018"/>
    <n v="230400"/>
    <n v="0.76902536715620828"/>
    <s v="Above Estimate"/>
  </r>
  <r>
    <d v="2017-07-06T00:00:00"/>
    <x v="8"/>
    <x v="3"/>
    <n v="889140"/>
    <n v="1600000"/>
    <x v="0"/>
    <x v="0"/>
    <x v="0"/>
    <n v="2"/>
    <n v="1078"/>
    <n v="1.3882829999999999"/>
    <s v="North"/>
    <n v="1484.2300556586272"/>
    <n v="710860"/>
    <n v="0.79949164361068004"/>
    <s v="Above Estimate"/>
  </r>
  <r>
    <d v="2017-07-07T00:00:00"/>
    <x v="8"/>
    <x v="1"/>
    <n v="156070"/>
    <n v="175000"/>
    <x v="1"/>
    <x v="1"/>
    <x v="1"/>
    <n v="2"/>
    <n v="1272"/>
    <n v="1.3882829999999999"/>
    <s v="South"/>
    <n v="137.57861635220127"/>
    <n v="18930"/>
    <n v="0.12129172807073749"/>
    <s v="Above Estimate"/>
  </r>
  <r>
    <d v="2017-07-09T00:00:00"/>
    <x v="8"/>
    <x v="5"/>
    <n v="216860"/>
    <n v="235000"/>
    <x v="1"/>
    <x v="1"/>
    <x v="1"/>
    <n v="3"/>
    <n v="1463"/>
    <n v="1.3882829999999999"/>
    <s v="North"/>
    <n v="160.62884483937117"/>
    <n v="18140"/>
    <n v="8.3648436779489077E-2"/>
    <s v="Above Estimate"/>
  </r>
  <r>
    <d v="2017-07-09T00:00:00"/>
    <x v="8"/>
    <x v="5"/>
    <n v="154420"/>
    <n v="279000"/>
    <x v="1"/>
    <x v="1"/>
    <x v="1"/>
    <n v="2"/>
    <n v="1296"/>
    <n v="1.3882829999999999"/>
    <s v="West"/>
    <n v="215.27777777777777"/>
    <n v="124580"/>
    <n v="0.80676078228208781"/>
    <s v="Above Estimate"/>
  </r>
  <r>
    <d v="2017-07-10T00:00:00"/>
    <x v="8"/>
    <x v="2"/>
    <n v="271800"/>
    <n v="427500"/>
    <x v="0"/>
    <x v="0"/>
    <x v="0"/>
    <n v="2"/>
    <n v="918"/>
    <n v="1.3882829999999999"/>
    <s v="South"/>
    <n v="465.68627450980392"/>
    <n v="155700"/>
    <n v="0.57284768211920534"/>
    <s v="Above Estimate"/>
  </r>
  <r>
    <d v="2017-07-14T00:00:00"/>
    <x v="8"/>
    <x v="1"/>
    <n v="149600"/>
    <n v="50000"/>
    <x v="1"/>
    <x v="1"/>
    <x v="1"/>
    <n v="2"/>
    <n v="1408"/>
    <n v="1.3882829999999999"/>
    <s v="South"/>
    <n v="35.511363636363633"/>
    <n v="-99600"/>
    <n v="-0.66577540106951871"/>
    <s v="Below Estimate"/>
  </r>
  <r>
    <d v="2017-07-16T00:00:00"/>
    <x v="8"/>
    <x v="2"/>
    <n v="405170"/>
    <n v="617000"/>
    <x v="0"/>
    <x v="0"/>
    <x v="0"/>
    <n v="2"/>
    <n v="971"/>
    <n v="1.3882829999999999"/>
    <s v="West"/>
    <n v="635.42739443872301"/>
    <n v="211830"/>
    <n v="0.52281758274304613"/>
    <s v="Above Estimate"/>
  </r>
  <r>
    <d v="2017-07-16T00:00:00"/>
    <x v="8"/>
    <x v="3"/>
    <n v="1193500"/>
    <n v="2230000"/>
    <x v="0"/>
    <x v="0"/>
    <x v="0"/>
    <n v="2"/>
    <n v="967"/>
    <n v="1.3882829999999999"/>
    <s v="East"/>
    <n v="2306.1013443640122"/>
    <n v="1036500"/>
    <n v="0.86845412651864262"/>
    <s v="Above Estimate"/>
  </r>
  <r>
    <d v="2017-07-17T00:00:00"/>
    <x v="8"/>
    <x v="0"/>
    <n v="87820"/>
    <n v="115000"/>
    <x v="1"/>
    <x v="1"/>
    <x v="1"/>
    <n v="4"/>
    <n v="1378"/>
    <n v="1.3882829999999999"/>
    <s v="South"/>
    <n v="83.454281567489119"/>
    <n v="27180"/>
    <n v="0.30949669779093603"/>
    <s v="Above Estimate"/>
  </r>
  <r>
    <d v="2017-07-17T00:00:00"/>
    <x v="8"/>
    <x v="0"/>
    <n v="73450"/>
    <n v="97000"/>
    <x v="0"/>
    <x v="0"/>
    <x v="0"/>
    <n v="3"/>
    <n v="1009"/>
    <n v="1.3882829999999999"/>
    <s v="East"/>
    <n v="96.134786917740342"/>
    <n v="23550"/>
    <n v="0.32062627637848878"/>
    <s v="Above Estimate"/>
  </r>
  <r>
    <d v="2017-07-17T00:00:00"/>
    <x v="8"/>
    <x v="2"/>
    <n v="383900"/>
    <n v="555000"/>
    <x v="0"/>
    <x v="0"/>
    <x v="0"/>
    <n v="1"/>
    <n v="923"/>
    <n v="1.3882829999999999"/>
    <s v="South"/>
    <n v="601.30010834236191"/>
    <n v="171100"/>
    <n v="0.44568898150560043"/>
    <s v="Above Estimate"/>
  </r>
  <r>
    <d v="2017-07-20T00:00:00"/>
    <x v="8"/>
    <x v="6"/>
    <n v="247100"/>
    <n v="429000"/>
    <x v="0"/>
    <x v="0"/>
    <x v="0"/>
    <n v="2"/>
    <n v="1059"/>
    <n v="1.3882829999999999"/>
    <s v="South"/>
    <n v="405.09915014164307"/>
    <n v="181900"/>
    <n v="0.73613921489275602"/>
    <s v="Above Estimate"/>
  </r>
  <r>
    <d v="2017-07-20T00:00:00"/>
    <x v="8"/>
    <x v="0"/>
    <n v="40340"/>
    <n v="15500"/>
    <x v="2"/>
    <x v="2"/>
    <x v="2"/>
    <n v="6"/>
    <n v="1895"/>
    <n v="1.3882829999999999"/>
    <s v="South"/>
    <n v="8.1794195250659634"/>
    <n v="-24840"/>
    <n v="-0.61576598909271196"/>
    <s v="Below Estimate"/>
  </r>
  <r>
    <d v="2017-07-20T00:00:00"/>
    <x v="8"/>
    <x v="5"/>
    <n v="159180"/>
    <n v="228000"/>
    <x v="0"/>
    <x v="0"/>
    <x v="0"/>
    <n v="1"/>
    <n v="1071"/>
    <n v="1.3882829999999999"/>
    <s v="East"/>
    <n v="212.88515406162466"/>
    <n v="68820"/>
    <n v="0.4323407463249152"/>
    <s v="Above Estimate"/>
  </r>
  <r>
    <d v="2017-07-20T00:00:00"/>
    <x v="8"/>
    <x v="2"/>
    <n v="282800"/>
    <n v="440000"/>
    <x v="0"/>
    <x v="0"/>
    <x v="0"/>
    <n v="1"/>
    <n v="983"/>
    <n v="1.3882829999999999"/>
    <s v="West"/>
    <n v="447.60935910478128"/>
    <n v="157200"/>
    <n v="0.55586987270155586"/>
    <s v="Above Estimate"/>
  </r>
  <r>
    <d v="2017-07-20T00:00:00"/>
    <x v="8"/>
    <x v="0"/>
    <n v="14400"/>
    <n v="17500"/>
    <x v="0"/>
    <x v="0"/>
    <x v="0"/>
    <n v="3"/>
    <n v="980"/>
    <n v="1.3882829999999999"/>
    <s v="North"/>
    <n v="17.857142857142858"/>
    <n v="3100"/>
    <n v="0.21527777777777779"/>
    <s v="Above Estimate"/>
  </r>
  <r>
    <d v="2017-07-20T00:00:00"/>
    <x v="8"/>
    <x v="3"/>
    <n v="1953560"/>
    <n v="3325000"/>
    <x v="0"/>
    <x v="0"/>
    <x v="0"/>
    <n v="2"/>
    <n v="1082"/>
    <n v="1.3882829999999999"/>
    <s v="South"/>
    <n v="3073.0129390018483"/>
    <n v="1371440"/>
    <n v="0.7020209258993837"/>
    <s v="Above Estimate"/>
  </r>
  <r>
    <d v="2017-07-20T00:00:00"/>
    <x v="8"/>
    <x v="2"/>
    <n v="288600"/>
    <n v="432500"/>
    <x v="0"/>
    <x v="0"/>
    <x v="0"/>
    <n v="1"/>
    <n v="1069"/>
    <n v="1.3882829999999999"/>
    <s v="East"/>
    <n v="404.58372310570627"/>
    <n v="143900"/>
    <n v="0.49861399861399863"/>
    <s v="Above Estimate"/>
  </r>
  <r>
    <d v="2017-07-21T00:00:00"/>
    <x v="8"/>
    <x v="6"/>
    <n v="250760"/>
    <n v="500000"/>
    <x v="0"/>
    <x v="0"/>
    <x v="0"/>
    <n v="1"/>
    <n v="939"/>
    <n v="1.3882829999999999"/>
    <s v="North"/>
    <n v="532.48136315228965"/>
    <n v="249240"/>
    <n v="0.9939384271813686"/>
    <s v="Above Estimate"/>
  </r>
  <r>
    <d v="2017-07-22T00:00:00"/>
    <x v="8"/>
    <x v="0"/>
    <n v="103060"/>
    <n v="81000"/>
    <x v="1"/>
    <x v="1"/>
    <x v="1"/>
    <n v="3"/>
    <n v="1352"/>
    <n v="1.3882829999999999"/>
    <s v="North"/>
    <n v="59.911242603550299"/>
    <n v="-22060"/>
    <n v="-0.21405006792159906"/>
    <s v="Below Estimate"/>
  </r>
  <r>
    <d v="2017-07-22T00:00:00"/>
    <x v="8"/>
    <x v="1"/>
    <n v="152010"/>
    <n v="60000"/>
    <x v="0"/>
    <x v="0"/>
    <x v="0"/>
    <n v="2"/>
    <n v="905"/>
    <n v="1.3882829999999999"/>
    <s v="East"/>
    <n v="66.298342541436469"/>
    <n v="-92010"/>
    <n v="-0.60528912571541349"/>
    <s v="Below Estimate"/>
  </r>
  <r>
    <d v="2017-07-23T00:00:00"/>
    <x v="8"/>
    <x v="1"/>
    <n v="91140"/>
    <n v="35000"/>
    <x v="0"/>
    <x v="0"/>
    <x v="0"/>
    <n v="1"/>
    <n v="1018"/>
    <n v="1.3882829999999999"/>
    <s v="North"/>
    <n v="34.381139489194496"/>
    <n v="-56140"/>
    <n v="-0.61597542242703529"/>
    <s v="Below Estimate"/>
  </r>
  <r>
    <d v="2017-07-23T00:00:00"/>
    <x v="8"/>
    <x v="3"/>
    <n v="1974000"/>
    <n v="2860000"/>
    <x v="0"/>
    <x v="0"/>
    <x v="0"/>
    <n v="3"/>
    <n v="1001"/>
    <n v="1.3882829999999999"/>
    <s v="East"/>
    <n v="2857.1428571428573"/>
    <n v="886000"/>
    <n v="0.44883485309017224"/>
    <s v="Above Estimate"/>
  </r>
  <r>
    <d v="2017-07-24T00:00:00"/>
    <x v="8"/>
    <x v="4"/>
    <n v="331450"/>
    <n v="483500"/>
    <x v="0"/>
    <x v="0"/>
    <x v="0"/>
    <n v="3"/>
    <n v="914"/>
    <n v="1.3882829999999999"/>
    <s v="West"/>
    <n v="528.99343544857766"/>
    <n v="152050"/>
    <n v="0.45874189168803742"/>
    <s v="Above Estimate"/>
  </r>
  <r>
    <d v="2017-07-27T00:00:00"/>
    <x v="8"/>
    <x v="1"/>
    <n v="128740"/>
    <n v="85000"/>
    <x v="0"/>
    <x v="0"/>
    <x v="0"/>
    <n v="1"/>
    <n v="1086"/>
    <n v="1.3882829999999999"/>
    <s v="East"/>
    <n v="78.268876611418051"/>
    <n v="-43740"/>
    <n v="-0.33975454404225569"/>
    <s v="Below Estimate"/>
  </r>
  <r>
    <d v="2017-07-27T00:00:00"/>
    <x v="8"/>
    <x v="1"/>
    <n v="194930"/>
    <n v="176000"/>
    <x v="0"/>
    <x v="0"/>
    <x v="0"/>
    <n v="2"/>
    <n v="989"/>
    <n v="1.3882829999999999"/>
    <s v="East"/>
    <n v="177.95753286147624"/>
    <n v="-18930"/>
    <n v="-9.7111783717231823E-2"/>
    <s v="Below Estimate"/>
  </r>
  <r>
    <d v="2017-07-27T00:00:00"/>
    <x v="8"/>
    <x v="4"/>
    <n v="202300"/>
    <n v="208000"/>
    <x v="0"/>
    <x v="0"/>
    <x v="0"/>
    <n v="1"/>
    <n v="1090"/>
    <n v="1.3882829999999999"/>
    <s v="South"/>
    <n v="190.8256880733945"/>
    <n v="5700"/>
    <n v="2.8175976272862086E-2"/>
    <s v="Above Estimate"/>
  </r>
  <r>
    <d v="2017-07-28T00:00:00"/>
    <x v="8"/>
    <x v="1"/>
    <n v="133310"/>
    <n v="389110"/>
    <x v="0"/>
    <x v="0"/>
    <x v="0"/>
    <n v="1"/>
    <n v="1072"/>
    <n v="1.3882829999999999"/>
    <s v="North"/>
    <n v="362.97574626865674"/>
    <n v="255800"/>
    <n v="1.9188357962643463"/>
    <s v="Above Estimate"/>
  </r>
  <r>
    <d v="2017-07-28T00:00:00"/>
    <x v="8"/>
    <x v="2"/>
    <n v="272950"/>
    <n v="436500"/>
    <x v="0"/>
    <x v="0"/>
    <x v="0"/>
    <n v="3"/>
    <n v="1085"/>
    <n v="1.3882829999999999"/>
    <s v="East"/>
    <n v="402.30414746543778"/>
    <n v="163550"/>
    <n v="0.59919399157354825"/>
    <s v="Above Estimate"/>
  </r>
  <r>
    <d v="2017-07-29T00:00:00"/>
    <x v="8"/>
    <x v="5"/>
    <n v="181300"/>
    <n v="299900"/>
    <x v="0"/>
    <x v="0"/>
    <x v="0"/>
    <n v="2"/>
    <n v="995"/>
    <n v="1.3882829999999999"/>
    <s v="West"/>
    <n v="301.4070351758794"/>
    <n v="118600"/>
    <n v="0.65416436845008274"/>
    <s v="Above Estimate"/>
  </r>
  <r>
    <d v="2017-07-30T00:00:00"/>
    <x v="8"/>
    <x v="1"/>
    <n v="122650"/>
    <n v="82000"/>
    <x v="0"/>
    <x v="0"/>
    <x v="0"/>
    <n v="3"/>
    <n v="902"/>
    <n v="1.3882829999999999"/>
    <s v="North"/>
    <n v="90.909090909090907"/>
    <n v="-40650"/>
    <n v="-0.33143090093762739"/>
    <s v="Below Estimate"/>
  </r>
  <r>
    <d v="2017-07-30T00:00:00"/>
    <x v="8"/>
    <x v="6"/>
    <n v="254990"/>
    <n v="499900"/>
    <x v="1"/>
    <x v="1"/>
    <x v="1"/>
    <n v="3"/>
    <n v="1405"/>
    <n v="1.3882829999999999"/>
    <s v="North"/>
    <n v="355.80071174377224"/>
    <n v="244910"/>
    <n v="0.96046903800149031"/>
    <s v="Above Estimate"/>
  </r>
  <r>
    <d v="2017-07-31T00:00:00"/>
    <x v="8"/>
    <x v="6"/>
    <n v="329270"/>
    <n v="430000"/>
    <x v="0"/>
    <x v="0"/>
    <x v="0"/>
    <n v="2"/>
    <n v="964"/>
    <n v="1.3882829999999999"/>
    <s v="East"/>
    <n v="446.05809128630705"/>
    <n v="100730"/>
    <n v="0.305919154493273"/>
    <s v="Above Estimate"/>
  </r>
  <r>
    <d v="2017-07-31T00:00:00"/>
    <x v="8"/>
    <x v="0"/>
    <n v="96520"/>
    <n v="130000"/>
    <x v="0"/>
    <x v="0"/>
    <x v="0"/>
    <n v="2"/>
    <n v="1099"/>
    <n v="1.3882829999999999"/>
    <s v="South"/>
    <n v="118.28935395814376"/>
    <n v="33480"/>
    <n v="0.34687111479486116"/>
    <s v="Above Estimate"/>
  </r>
  <r>
    <d v="2017-07-31T00:00:00"/>
    <x v="8"/>
    <x v="4"/>
    <n v="368060"/>
    <n v="470000"/>
    <x v="0"/>
    <x v="0"/>
    <x v="0"/>
    <n v="2"/>
    <n v="1063"/>
    <n v="1.3882829999999999"/>
    <s v="South"/>
    <n v="442.14487300094072"/>
    <n v="101940"/>
    <n v="0.27696571211215565"/>
    <s v="Above Estimate"/>
  </r>
  <r>
    <d v="2017-07-31T00:00:00"/>
    <x v="8"/>
    <x v="2"/>
    <n v="300530"/>
    <n v="475000"/>
    <x v="0"/>
    <x v="0"/>
    <x v="0"/>
    <n v="2"/>
    <n v="1057"/>
    <n v="1.3882829999999999"/>
    <s v="East"/>
    <n v="449.38505203405867"/>
    <n v="174470"/>
    <n v="0.58054104415532559"/>
    <s v="Above Estimate"/>
  </r>
  <r>
    <d v="2017-08-03T00:00:00"/>
    <x v="8"/>
    <x v="2"/>
    <n v="406020"/>
    <n v="495000"/>
    <x v="0"/>
    <x v="0"/>
    <x v="0"/>
    <n v="1"/>
    <n v="939"/>
    <n v="1.3882829999999999"/>
    <s v="North"/>
    <n v="527.15654952076682"/>
    <n v="88980"/>
    <n v="0.21915176592286095"/>
    <s v="Above Estimate"/>
  </r>
  <r>
    <d v="2017-08-03T00:00:00"/>
    <x v="8"/>
    <x v="1"/>
    <n v="114320"/>
    <n v="128500"/>
    <x v="0"/>
    <x v="0"/>
    <x v="0"/>
    <n v="1"/>
    <n v="968"/>
    <n v="1.3882829999999999"/>
    <s v="East"/>
    <n v="132.74793388429751"/>
    <n v="14180"/>
    <n v="0.12403778866340098"/>
    <s v="Above Estimate"/>
  </r>
  <r>
    <d v="2017-08-03T00:00:00"/>
    <x v="8"/>
    <x v="2"/>
    <n v="234490"/>
    <n v="395000"/>
    <x v="2"/>
    <x v="2"/>
    <x v="2"/>
    <n v="4"/>
    <n v="2045"/>
    <n v="1.3882829999999999"/>
    <s v="East"/>
    <n v="193.15403422982885"/>
    <n v="160510"/>
    <n v="0.6845068019958207"/>
    <s v="Above Estimate"/>
  </r>
  <r>
    <d v="2017-08-03T00:00:00"/>
    <x v="8"/>
    <x v="5"/>
    <n v="154000"/>
    <n v="265000"/>
    <x v="0"/>
    <x v="0"/>
    <x v="0"/>
    <n v="2"/>
    <n v="1023"/>
    <n v="1.3882829999999999"/>
    <s v="North"/>
    <n v="259.04203323558164"/>
    <n v="111000"/>
    <n v="0.72077922077922074"/>
    <s v="Above Estimate"/>
  </r>
  <r>
    <d v="2017-08-03T00:00:00"/>
    <x v="8"/>
    <x v="4"/>
    <n v="156940"/>
    <n v="192500"/>
    <x v="0"/>
    <x v="0"/>
    <x v="0"/>
    <n v="2"/>
    <n v="1094"/>
    <n v="1.3882829999999999"/>
    <s v="North"/>
    <n v="175.95978062157221"/>
    <n v="35560"/>
    <n v="0.22658340767172166"/>
    <s v="Above Estimate"/>
  </r>
  <r>
    <d v="2017-08-05T00:00:00"/>
    <x v="8"/>
    <x v="4"/>
    <n v="1193640"/>
    <n v="2125000"/>
    <x v="0"/>
    <x v="0"/>
    <x v="0"/>
    <n v="3"/>
    <n v="944"/>
    <n v="1.3882829999999999"/>
    <s v="East"/>
    <n v="2251.0593220338983"/>
    <n v="931360"/>
    <n v="0.78026875774940518"/>
    <s v="Above Estimate"/>
  </r>
  <r>
    <d v="2017-08-05T00:00:00"/>
    <x v="8"/>
    <x v="6"/>
    <n v="1818460"/>
    <n v="3525000"/>
    <x v="0"/>
    <x v="0"/>
    <x v="0"/>
    <n v="1"/>
    <n v="1061"/>
    <n v="1.3882829999999999"/>
    <s v="East"/>
    <n v="3322.3374175306317"/>
    <n v="1706540"/>
    <n v="0.93845341662725601"/>
    <s v="Above Estimate"/>
  </r>
  <r>
    <d v="2017-08-06T00:00:00"/>
    <x v="8"/>
    <x v="0"/>
    <n v="77480"/>
    <n v="132000"/>
    <x v="0"/>
    <x v="0"/>
    <x v="0"/>
    <n v="3"/>
    <n v="1059"/>
    <n v="1.3882829999999999"/>
    <s v="East"/>
    <n v="124.64589235127478"/>
    <n v="54520"/>
    <n v="0.7036654620547238"/>
    <s v="Above Estimate"/>
  </r>
  <r>
    <d v="2017-08-07T00:00:00"/>
    <x v="8"/>
    <x v="2"/>
    <n v="282620"/>
    <n v="368000"/>
    <x v="0"/>
    <x v="0"/>
    <x v="0"/>
    <n v="2"/>
    <n v="993"/>
    <n v="1.3882829999999999"/>
    <s v="South"/>
    <n v="370.59415911379659"/>
    <n v="85380"/>
    <n v="0.30210176208336281"/>
    <s v="Above Estimate"/>
  </r>
  <r>
    <d v="2017-08-07T00:00:00"/>
    <x v="8"/>
    <x v="4"/>
    <n v="656670"/>
    <n v="931000"/>
    <x v="0"/>
    <x v="0"/>
    <x v="0"/>
    <n v="1"/>
    <n v="917"/>
    <n v="1.3882829999999999"/>
    <s v="West"/>
    <n v="1015.2671755725191"/>
    <n v="274330"/>
    <n v="0.41775930071420958"/>
    <s v="Above Estimate"/>
  </r>
  <r>
    <d v="2017-08-07T00:00:00"/>
    <x v="8"/>
    <x v="4"/>
    <n v="359240"/>
    <n v="485000"/>
    <x v="0"/>
    <x v="0"/>
    <x v="0"/>
    <n v="3"/>
    <n v="936"/>
    <n v="1.3882829999999999"/>
    <s v="North"/>
    <n v="518.16239316239319"/>
    <n v="125760"/>
    <n v="0.35007237501391825"/>
    <s v="Above Estimate"/>
  </r>
  <r>
    <d v="2017-08-07T00:00:00"/>
    <x v="8"/>
    <x v="0"/>
    <n v="58800"/>
    <n v="37500"/>
    <x v="0"/>
    <x v="0"/>
    <x v="0"/>
    <n v="2"/>
    <n v="951"/>
    <n v="1.3882829999999999"/>
    <s v="North"/>
    <n v="39.43217665615142"/>
    <n v="-21300"/>
    <n v="-0.36224489795918369"/>
    <s v="Below Estimate"/>
  </r>
  <r>
    <d v="2017-08-10T00:00:00"/>
    <x v="8"/>
    <x v="1"/>
    <n v="185890"/>
    <n v="160000"/>
    <x v="2"/>
    <x v="2"/>
    <x v="2"/>
    <n v="4"/>
    <n v="2007"/>
    <n v="1.3882829999999999"/>
    <s v="North"/>
    <n v="79.720976581963129"/>
    <n v="-25890"/>
    <n v="-0.13927591586422078"/>
    <s v="Below Estimate"/>
  </r>
  <r>
    <d v="2017-08-10T00:00:00"/>
    <x v="8"/>
    <x v="6"/>
    <n v="252360"/>
    <n v="420000"/>
    <x v="0"/>
    <x v="0"/>
    <x v="0"/>
    <n v="3"/>
    <n v="1034"/>
    <n v="1.3882829999999999"/>
    <s v="East"/>
    <n v="406.18955512572535"/>
    <n v="167640"/>
    <n v="0.66428911079410369"/>
    <s v="Above Estimate"/>
  </r>
  <r>
    <d v="2017-08-11T00:00:00"/>
    <x v="8"/>
    <x v="6"/>
    <n v="271450"/>
    <n v="380000"/>
    <x v="0"/>
    <x v="0"/>
    <x v="0"/>
    <n v="1"/>
    <n v="1001"/>
    <n v="1.3882829999999999"/>
    <s v="North"/>
    <n v="379.62037962037959"/>
    <n v="108550"/>
    <n v="0.39988948240928346"/>
    <s v="Above Estimate"/>
  </r>
  <r>
    <d v="2017-08-11T00:00:00"/>
    <x v="8"/>
    <x v="1"/>
    <n v="243530"/>
    <n v="130000"/>
    <x v="1"/>
    <x v="1"/>
    <x v="1"/>
    <n v="3"/>
    <n v="1293"/>
    <n v="1.3882829999999999"/>
    <s v="East"/>
    <n v="100.54137664346482"/>
    <n v="-113530"/>
    <n v="-0.4661848642877674"/>
    <s v="Below Estimate"/>
  </r>
  <r>
    <d v="2017-08-11T00:00:00"/>
    <x v="8"/>
    <x v="4"/>
    <n v="277060"/>
    <n v="355000"/>
    <x v="0"/>
    <x v="0"/>
    <x v="0"/>
    <n v="2"/>
    <n v="984"/>
    <n v="1.3882829999999999"/>
    <s v="North"/>
    <n v="360.77235772357722"/>
    <n v="77940"/>
    <n v="0.28131090738468201"/>
    <s v="Above Estimate"/>
  </r>
  <r>
    <d v="2017-08-13T00:00:00"/>
    <x v="8"/>
    <x v="1"/>
    <n v="189600"/>
    <n v="58000"/>
    <x v="1"/>
    <x v="1"/>
    <x v="1"/>
    <n v="3"/>
    <n v="1275"/>
    <n v="1.3882829999999999"/>
    <s v="East"/>
    <n v="45.490196078431374"/>
    <n v="-131600"/>
    <n v="-0.69409282700421937"/>
    <s v="Below Estimate"/>
  </r>
  <r>
    <d v="2017-08-14T00:00:00"/>
    <x v="8"/>
    <x v="2"/>
    <n v="209230"/>
    <n v="321000"/>
    <x v="1"/>
    <x v="1"/>
    <x v="1"/>
    <n v="2"/>
    <n v="1321"/>
    <n v="1.3882829999999999"/>
    <s v="North"/>
    <n v="242.99772899318697"/>
    <n v="111770"/>
    <n v="0.53419681690006215"/>
    <s v="Above Estimate"/>
  </r>
  <r>
    <d v="2017-08-14T00:00:00"/>
    <x v="8"/>
    <x v="3"/>
    <n v="959700"/>
    <n v="1550000"/>
    <x v="0"/>
    <x v="0"/>
    <x v="0"/>
    <n v="2"/>
    <n v="978"/>
    <n v="1.3882829999999999"/>
    <s v="West"/>
    <n v="1584.8670756646218"/>
    <n v="590300"/>
    <n v="0.61508804834844222"/>
    <s v="Above Estimate"/>
  </r>
  <r>
    <d v="2017-08-14T00:00:00"/>
    <x v="8"/>
    <x v="2"/>
    <n v="240340"/>
    <n v="312000"/>
    <x v="0"/>
    <x v="0"/>
    <x v="0"/>
    <n v="3"/>
    <n v="995"/>
    <n v="1.3882829999999999"/>
    <s v="South"/>
    <n v="313.5678391959799"/>
    <n v="71660"/>
    <n v="0.2981609386702172"/>
    <s v="Above Estimate"/>
  </r>
  <r>
    <d v="2017-08-17T00:00:00"/>
    <x v="8"/>
    <x v="2"/>
    <n v="360740"/>
    <n v="570000"/>
    <x v="0"/>
    <x v="0"/>
    <x v="0"/>
    <n v="2"/>
    <n v="1031"/>
    <n v="1.3882829999999999"/>
    <s v="West"/>
    <n v="552.86129970902039"/>
    <n v="209260"/>
    <n v="0.58008538005211507"/>
    <s v="Above Estimate"/>
  </r>
  <r>
    <d v="2017-08-17T00:00:00"/>
    <x v="8"/>
    <x v="1"/>
    <n v="222270"/>
    <n v="189900"/>
    <x v="0"/>
    <x v="0"/>
    <x v="0"/>
    <n v="3"/>
    <n v="1063"/>
    <n v="1.3882829999999999"/>
    <s v="West"/>
    <n v="178.64534336782691"/>
    <n v="-32370"/>
    <n v="-0.14563368875691726"/>
    <s v="Below Estimate"/>
  </r>
  <r>
    <d v="2017-08-18T00:00:00"/>
    <x v="8"/>
    <x v="2"/>
    <n v="185000"/>
    <n v="257500"/>
    <x v="0"/>
    <x v="0"/>
    <x v="0"/>
    <n v="2"/>
    <n v="990"/>
    <n v="1.3882829999999999"/>
    <s v="South"/>
    <n v="260.1010101010101"/>
    <n v="72500"/>
    <n v="0.39189189189189189"/>
    <s v="Above Estimate"/>
  </r>
  <r>
    <d v="2017-08-18T00:00:00"/>
    <x v="8"/>
    <x v="5"/>
    <n v="479220"/>
    <n v="542500"/>
    <x v="0"/>
    <x v="0"/>
    <x v="0"/>
    <n v="3"/>
    <n v="967"/>
    <n v="1.3882829999999999"/>
    <s v="West"/>
    <n v="561.01344364012414"/>
    <n v="63280"/>
    <n v="0.13204791118901549"/>
    <s v="Above Estimate"/>
  </r>
  <r>
    <d v="2017-08-19T00:00:00"/>
    <x v="8"/>
    <x v="4"/>
    <n v="486290"/>
    <n v="850000"/>
    <x v="0"/>
    <x v="0"/>
    <x v="0"/>
    <n v="2"/>
    <n v="1099"/>
    <n v="1.3882829999999999"/>
    <s v="West"/>
    <n v="773.43039126478618"/>
    <n v="363710"/>
    <n v="0.74792819099714158"/>
    <s v="Above Estimate"/>
  </r>
  <r>
    <d v="2017-08-19T00:00:00"/>
    <x v="8"/>
    <x v="6"/>
    <n v="403720"/>
    <n v="575000"/>
    <x v="0"/>
    <x v="0"/>
    <x v="0"/>
    <n v="2"/>
    <n v="1052"/>
    <n v="1.3882829999999999"/>
    <s v="South"/>
    <n v="546.57794676806088"/>
    <n v="171280"/>
    <n v="0.42425443376597644"/>
    <s v="Above Estimate"/>
  </r>
  <r>
    <d v="2017-08-19T00:00:00"/>
    <x v="8"/>
    <x v="2"/>
    <n v="274070"/>
    <n v="268500"/>
    <x v="0"/>
    <x v="0"/>
    <x v="0"/>
    <n v="3"/>
    <n v="941"/>
    <n v="1.3882829999999999"/>
    <s v="North"/>
    <n v="285.33475026567481"/>
    <n v="-5570"/>
    <n v="-2.0323275075710585E-2"/>
    <s v="Below Estimate"/>
  </r>
  <r>
    <d v="2017-08-19T00:00:00"/>
    <x v="8"/>
    <x v="2"/>
    <n v="709160"/>
    <n v="1005000"/>
    <x v="0"/>
    <x v="0"/>
    <x v="0"/>
    <n v="2"/>
    <n v="1077"/>
    <n v="1.3882829999999999"/>
    <s v="South"/>
    <n v="933.14763231197776"/>
    <n v="295840"/>
    <n v="0.41716960911500933"/>
    <s v="Above Estimate"/>
  </r>
  <r>
    <d v="2017-08-19T00:00:00"/>
    <x v="8"/>
    <x v="2"/>
    <n v="391840"/>
    <n v="237500"/>
    <x v="0"/>
    <x v="0"/>
    <x v="0"/>
    <n v="2"/>
    <n v="985"/>
    <n v="1.3882829999999999"/>
    <s v="West"/>
    <n v="241.11675126903555"/>
    <n v="-154340"/>
    <n v="-0.39388525928950591"/>
    <s v="Below Estimate"/>
  </r>
  <r>
    <d v="2017-08-20T00:00:00"/>
    <x v="8"/>
    <x v="6"/>
    <n v="625420"/>
    <n v="1050000"/>
    <x v="0"/>
    <x v="0"/>
    <x v="0"/>
    <n v="2"/>
    <n v="1055"/>
    <n v="1.3882829999999999"/>
    <s v="North"/>
    <n v="995.26066350710903"/>
    <n v="424580"/>
    <n v="0.67887179815164211"/>
    <s v="Above Estimate"/>
  </r>
  <r>
    <d v="2017-08-20T00:00:00"/>
    <x v="8"/>
    <x v="6"/>
    <n v="257340"/>
    <n v="508000"/>
    <x v="0"/>
    <x v="0"/>
    <x v="0"/>
    <n v="1"/>
    <n v="910"/>
    <n v="1.3882829999999999"/>
    <s v="North"/>
    <n v="558.24175824175825"/>
    <n v="250660"/>
    <n v="0.97404212326105544"/>
    <s v="Above Estimate"/>
  </r>
  <r>
    <d v="2017-08-21T00:00:00"/>
    <x v="8"/>
    <x v="6"/>
    <n v="603530"/>
    <n v="1000000"/>
    <x v="0"/>
    <x v="0"/>
    <x v="0"/>
    <n v="2"/>
    <n v="988"/>
    <n v="1.3882829999999999"/>
    <s v="East"/>
    <n v="1012.1457489878543"/>
    <n v="396470"/>
    <n v="0.65691846304243373"/>
    <s v="Above Estimate"/>
  </r>
  <r>
    <d v="2017-08-21T00:00:00"/>
    <x v="8"/>
    <x v="4"/>
    <n v="908320"/>
    <n v="1100000"/>
    <x v="0"/>
    <x v="0"/>
    <x v="0"/>
    <n v="3"/>
    <n v="978"/>
    <n v="1.3882829999999999"/>
    <s v="West"/>
    <n v="1124.7443762781186"/>
    <n v="191680"/>
    <n v="0.21102695085432446"/>
    <s v="Above Estimate"/>
  </r>
  <r>
    <d v="2017-08-24T00:00:00"/>
    <x v="8"/>
    <x v="0"/>
    <n v="72170"/>
    <n v="120000"/>
    <x v="0"/>
    <x v="0"/>
    <x v="0"/>
    <n v="2"/>
    <n v="1064"/>
    <n v="1.3882829999999999"/>
    <s v="West"/>
    <n v="112.78195488721805"/>
    <n v="47830"/>
    <n v="0.66274075100457253"/>
    <s v="Above Estimate"/>
  </r>
  <r>
    <d v="2017-08-24T00:00:00"/>
    <x v="8"/>
    <x v="5"/>
    <n v="294140"/>
    <n v="425000"/>
    <x v="0"/>
    <x v="0"/>
    <x v="0"/>
    <n v="2"/>
    <n v="910"/>
    <n v="1.3882829999999999"/>
    <s v="North"/>
    <n v="467.03296703296701"/>
    <n v="130860"/>
    <n v="0.44489018834568572"/>
    <s v="Above Estimate"/>
  </r>
  <r>
    <d v="2017-08-25T00:00:00"/>
    <x v="8"/>
    <x v="6"/>
    <n v="223530"/>
    <n v="413000"/>
    <x v="0"/>
    <x v="0"/>
    <x v="0"/>
    <n v="3"/>
    <n v="1100"/>
    <n v="1.3882829999999999"/>
    <s v="North"/>
    <n v="375.45454545454544"/>
    <n v="189470"/>
    <n v="0.84762671677179802"/>
    <s v="Above Estimate"/>
  </r>
  <r>
    <d v="2017-08-25T00:00:00"/>
    <x v="8"/>
    <x v="1"/>
    <n v="166360"/>
    <n v="218000"/>
    <x v="0"/>
    <x v="0"/>
    <x v="0"/>
    <n v="3"/>
    <n v="960"/>
    <n v="1.3882829999999999"/>
    <s v="North"/>
    <n v="227.08333333333334"/>
    <n v="51640"/>
    <n v="0.31041115652801154"/>
    <s v="Above Estimate"/>
  </r>
  <r>
    <d v="2017-08-26T00:00:00"/>
    <x v="8"/>
    <x v="5"/>
    <n v="125300"/>
    <n v="150000"/>
    <x v="0"/>
    <x v="0"/>
    <x v="0"/>
    <n v="3"/>
    <n v="1016"/>
    <n v="1.3882829999999999"/>
    <s v="North"/>
    <n v="147.63779527559055"/>
    <n v="24700"/>
    <n v="0.1971268954509178"/>
    <s v="Above Estimate"/>
  </r>
  <r>
    <d v="2017-08-27T00:00:00"/>
    <x v="8"/>
    <x v="4"/>
    <n v="755580"/>
    <n v="1290000"/>
    <x v="0"/>
    <x v="0"/>
    <x v="0"/>
    <n v="2"/>
    <n v="1025"/>
    <n v="1.3882829999999999"/>
    <s v="South"/>
    <n v="1258.5365853658536"/>
    <n v="534420"/>
    <n v="0.70729770507424761"/>
    <s v="Above Estimate"/>
  </r>
  <r>
    <d v="2017-08-27T00:00:00"/>
    <x v="8"/>
    <x v="4"/>
    <n v="306390"/>
    <n v="1100000"/>
    <x v="0"/>
    <x v="0"/>
    <x v="0"/>
    <n v="2"/>
    <n v="969"/>
    <n v="1.3882829999999999"/>
    <s v="West"/>
    <n v="1135.1909184726521"/>
    <n v="793610"/>
    <n v="2.5901955024641796"/>
    <s v="Above Estimate"/>
  </r>
  <r>
    <d v="2017-08-27T00:00:00"/>
    <x v="8"/>
    <x v="4"/>
    <n v="368340"/>
    <n v="635000"/>
    <x v="0"/>
    <x v="0"/>
    <x v="0"/>
    <n v="1"/>
    <n v="906"/>
    <n v="1.3882829999999999"/>
    <s v="South"/>
    <n v="700.88300220750557"/>
    <n v="266660"/>
    <n v="0.72395069772492804"/>
    <s v="Above Estimate"/>
  </r>
  <r>
    <d v="2017-08-28T00:00:00"/>
    <x v="8"/>
    <x v="4"/>
    <n v="3712730"/>
    <n v="6100000"/>
    <x v="0"/>
    <x v="0"/>
    <x v="0"/>
    <n v="1"/>
    <n v="907"/>
    <n v="1.3882829999999999"/>
    <s v="West"/>
    <n v="6725.4685777287759"/>
    <n v="2387270"/>
    <n v="0.6429958548022614"/>
    <s v="Above Estimate"/>
  </r>
  <r>
    <d v="2017-08-31T00:00:00"/>
    <x v="8"/>
    <x v="0"/>
    <n v="30170"/>
    <n v="50000"/>
    <x v="2"/>
    <x v="2"/>
    <x v="2"/>
    <n v="5"/>
    <n v="2017"/>
    <n v="1.3882829999999999"/>
    <s v="East"/>
    <n v="24.789291026276647"/>
    <n v="19830"/>
    <n v="0.65727543917799136"/>
    <s v="Above Estimate"/>
  </r>
  <r>
    <d v="2017-08-31T00:00:00"/>
    <x v="8"/>
    <x v="3"/>
    <n v="3614240"/>
    <n v="6923500"/>
    <x v="0"/>
    <x v="0"/>
    <x v="0"/>
    <n v="1"/>
    <n v="1011"/>
    <n v="1.3882829999999999"/>
    <s v="South"/>
    <n v="6848.1701285855588"/>
    <n v="3309260"/>
    <n v="0.91561711452476868"/>
    <s v="Above Estimate"/>
  </r>
  <r>
    <d v="2017-09-01T00:00:00"/>
    <x v="8"/>
    <x v="6"/>
    <n v="318740"/>
    <n v="545900"/>
    <x v="0"/>
    <x v="0"/>
    <x v="0"/>
    <n v="2"/>
    <n v="1053"/>
    <n v="1.3882829999999999"/>
    <s v="North"/>
    <n v="518.4235517568851"/>
    <n v="227160"/>
    <n v="0.71268118215473431"/>
    <s v="Above Estimate"/>
  </r>
  <r>
    <d v="2017-09-01T00:00:00"/>
    <x v="8"/>
    <x v="0"/>
    <n v="92480"/>
    <n v="140000"/>
    <x v="0"/>
    <x v="0"/>
    <x v="0"/>
    <n v="3"/>
    <n v="959"/>
    <n v="1.3882829999999999"/>
    <s v="South"/>
    <n v="145.98540145985402"/>
    <n v="47520"/>
    <n v="0.51384083044982698"/>
    <s v="Above Estimate"/>
  </r>
  <r>
    <d v="2017-09-01T00:00:00"/>
    <x v="8"/>
    <x v="6"/>
    <n v="335610"/>
    <n v="605000"/>
    <x v="0"/>
    <x v="0"/>
    <x v="0"/>
    <n v="2"/>
    <n v="1042"/>
    <n v="1.3882829999999999"/>
    <s v="North"/>
    <n v="580.61420345489444"/>
    <n v="269390"/>
    <n v="0.80268764339560805"/>
    <s v="Above Estimate"/>
  </r>
  <r>
    <d v="2017-09-02T00:00:00"/>
    <x v="8"/>
    <x v="1"/>
    <n v="315860"/>
    <n v="390000"/>
    <x v="0"/>
    <x v="0"/>
    <x v="0"/>
    <n v="1"/>
    <n v="1031"/>
    <n v="1.3882829999999999"/>
    <s v="South"/>
    <n v="378.27352085354028"/>
    <n v="74140"/>
    <n v="0.23472424491863483"/>
    <s v="Above Estimate"/>
  </r>
  <r>
    <d v="2017-09-02T00:00:00"/>
    <x v="8"/>
    <x v="2"/>
    <n v="342500"/>
    <n v="430000"/>
    <x v="0"/>
    <x v="0"/>
    <x v="0"/>
    <n v="2"/>
    <n v="1050"/>
    <n v="1.3882829999999999"/>
    <s v="North"/>
    <n v="409.52380952380952"/>
    <n v="87500"/>
    <n v="0.25547445255474455"/>
    <s v="Above Estimate"/>
  </r>
  <r>
    <d v="2017-09-02T00:00:00"/>
    <x v="8"/>
    <x v="3"/>
    <n v="941780"/>
    <n v="1575000"/>
    <x v="0"/>
    <x v="0"/>
    <x v="0"/>
    <n v="1"/>
    <n v="1012"/>
    <n v="1.3882829999999999"/>
    <s v="North"/>
    <n v="1556.3241106719368"/>
    <n v="633220"/>
    <n v="0.67236509588226545"/>
    <s v="Above Estimate"/>
  </r>
  <r>
    <d v="2017-09-02T00:00:00"/>
    <x v="8"/>
    <x v="2"/>
    <n v="256540"/>
    <n v="463000"/>
    <x v="0"/>
    <x v="0"/>
    <x v="0"/>
    <n v="2"/>
    <n v="1080"/>
    <n v="1.3882829999999999"/>
    <s v="North"/>
    <n v="428.7037037037037"/>
    <n v="206460"/>
    <n v="0.80478677789038744"/>
    <s v="Above Estimate"/>
  </r>
  <r>
    <d v="2017-09-03T00:00:00"/>
    <x v="8"/>
    <x v="2"/>
    <n v="242310"/>
    <n v="410000"/>
    <x v="0"/>
    <x v="0"/>
    <x v="0"/>
    <n v="1"/>
    <n v="976"/>
    <n v="1.3882829999999999"/>
    <s v="North"/>
    <n v="420.08196721311475"/>
    <n v="167690"/>
    <n v="0.69204737732656518"/>
    <s v="Above Estimate"/>
  </r>
  <r>
    <d v="2017-09-03T00:00:00"/>
    <x v="8"/>
    <x v="4"/>
    <n v="338940"/>
    <n v="383000"/>
    <x v="0"/>
    <x v="0"/>
    <x v="0"/>
    <n v="3"/>
    <n v="1098"/>
    <n v="1.3882829999999999"/>
    <s v="South"/>
    <n v="348.81602914389799"/>
    <n v="44060"/>
    <n v="0.12999350917566532"/>
    <s v="Above Estimate"/>
  </r>
  <r>
    <d v="2017-09-03T00:00:00"/>
    <x v="8"/>
    <x v="0"/>
    <n v="59290"/>
    <n v="17500"/>
    <x v="0"/>
    <x v="0"/>
    <x v="0"/>
    <n v="3"/>
    <n v="972"/>
    <n v="1.3882829999999999"/>
    <s v="West"/>
    <n v="18.004115226337447"/>
    <n v="-41790"/>
    <n v="-0.70484061393152297"/>
    <s v="Below Estimate"/>
  </r>
  <r>
    <d v="2017-09-04T00:00:00"/>
    <x v="8"/>
    <x v="2"/>
    <n v="188540"/>
    <n v="174500"/>
    <x v="1"/>
    <x v="1"/>
    <x v="1"/>
    <n v="4"/>
    <n v="1437"/>
    <n v="1.3882829999999999"/>
    <s v="West"/>
    <n v="121.43354210160055"/>
    <n v="-14040"/>
    <n v="-7.4466956613981117E-2"/>
    <s v="Below Estimate"/>
  </r>
  <r>
    <d v="2017-09-08T00:00:00"/>
    <x v="8"/>
    <x v="0"/>
    <n v="72930"/>
    <n v="15000"/>
    <x v="0"/>
    <x v="0"/>
    <x v="0"/>
    <n v="1"/>
    <n v="952"/>
    <n v="1.3882829999999999"/>
    <s v="North"/>
    <n v="15.756302521008404"/>
    <n v="-57930"/>
    <n v="-0.7943233237350884"/>
    <s v="Below Estimate"/>
  </r>
  <r>
    <d v="2017-09-09T00:00:00"/>
    <x v="8"/>
    <x v="0"/>
    <n v="61510"/>
    <n v="76500"/>
    <x v="0"/>
    <x v="0"/>
    <x v="0"/>
    <n v="2"/>
    <n v="916"/>
    <n v="1.3882829999999999"/>
    <s v="East"/>
    <n v="83.515283842794759"/>
    <n v="14990"/>
    <n v="0.24370021134774833"/>
    <s v="Above Estimate"/>
  </r>
  <r>
    <d v="2017-09-09T00:00:00"/>
    <x v="8"/>
    <x v="0"/>
    <n v="60160"/>
    <n v="38000"/>
    <x v="0"/>
    <x v="0"/>
    <x v="0"/>
    <n v="2"/>
    <n v="974"/>
    <n v="1.3882829999999999"/>
    <s v="North"/>
    <n v="39.014373716632441"/>
    <n v="-22160"/>
    <n v="-0.36835106382978722"/>
    <s v="Below Estimate"/>
  </r>
  <r>
    <d v="2017-09-10T00:00:00"/>
    <x v="8"/>
    <x v="4"/>
    <n v="292530"/>
    <n v="625000"/>
    <x v="0"/>
    <x v="0"/>
    <x v="0"/>
    <n v="3"/>
    <n v="961"/>
    <n v="1.3882829999999999"/>
    <s v="East"/>
    <n v="650.3642039542143"/>
    <n v="332470"/>
    <n v="1.1365330051618638"/>
    <s v="Above Estimate"/>
  </r>
  <r>
    <d v="2017-09-11T00:00:00"/>
    <x v="8"/>
    <x v="0"/>
    <n v="87550"/>
    <n v="62000"/>
    <x v="0"/>
    <x v="0"/>
    <x v="0"/>
    <n v="1"/>
    <n v="1071"/>
    <n v="1.3882829999999999"/>
    <s v="North"/>
    <n v="57.889822595704949"/>
    <n v="-25550"/>
    <n v="-0.2918332381496288"/>
    <s v="Below Estimate"/>
  </r>
  <r>
    <d v="2017-09-14T00:00:00"/>
    <x v="8"/>
    <x v="0"/>
    <n v="81100"/>
    <n v="59363"/>
    <x v="0"/>
    <x v="0"/>
    <x v="0"/>
    <n v="1"/>
    <n v="999"/>
    <n v="1.3882829999999999"/>
    <s v="East"/>
    <n v="59.422422422422422"/>
    <n v="-21737"/>
    <n v="-0.26802712700369913"/>
    <s v="Below Estimate"/>
  </r>
  <r>
    <d v="2017-09-14T00:00:00"/>
    <x v="8"/>
    <x v="4"/>
    <n v="215180"/>
    <n v="265000"/>
    <x v="1"/>
    <x v="1"/>
    <x v="1"/>
    <n v="3"/>
    <n v="1370"/>
    <n v="1.3882829999999999"/>
    <s v="East"/>
    <n v="193.43065693430657"/>
    <n v="49820"/>
    <n v="0.23152709359605911"/>
    <s v="Above Estimate"/>
  </r>
  <r>
    <d v="2017-09-15T00:00:00"/>
    <x v="8"/>
    <x v="3"/>
    <n v="383740"/>
    <n v="770000"/>
    <x v="1"/>
    <x v="1"/>
    <x v="1"/>
    <n v="4"/>
    <n v="1458"/>
    <n v="1.3882829999999999"/>
    <s v="North"/>
    <n v="528.12071330589845"/>
    <n v="386260"/>
    <n v="1.006566946369938"/>
    <s v="Above Estimate"/>
  </r>
  <r>
    <d v="2017-09-15T00:00:00"/>
    <x v="8"/>
    <x v="4"/>
    <n v="526050"/>
    <n v="1025000"/>
    <x v="0"/>
    <x v="0"/>
    <x v="0"/>
    <n v="2"/>
    <n v="1052"/>
    <n v="1.3882829999999999"/>
    <s v="North"/>
    <n v="974.33460076045628"/>
    <n v="498950"/>
    <n v="0.94848398441212811"/>
    <s v="Above Estimate"/>
  </r>
  <r>
    <d v="2017-09-15T00:00:00"/>
    <x v="8"/>
    <x v="3"/>
    <n v="2061710"/>
    <n v="5450000"/>
    <x v="0"/>
    <x v="0"/>
    <x v="0"/>
    <n v="2"/>
    <n v="1019"/>
    <n v="1.3882829999999999"/>
    <s v="East"/>
    <n v="5348.3807654563298"/>
    <n v="3388290"/>
    <n v="1.6434367588070098"/>
    <s v="Above Estimate"/>
  </r>
  <r>
    <d v="2017-09-16T00:00:00"/>
    <x v="8"/>
    <x v="2"/>
    <n v="189350"/>
    <n v="320000"/>
    <x v="1"/>
    <x v="1"/>
    <x v="1"/>
    <n v="4"/>
    <n v="1414"/>
    <n v="1.3882829999999999"/>
    <s v="South"/>
    <n v="226.30834512022631"/>
    <n v="130650"/>
    <n v="0.68999207816213359"/>
    <s v="Above Estimate"/>
  </r>
  <r>
    <d v="2017-09-16T00:00:00"/>
    <x v="8"/>
    <x v="0"/>
    <n v="116290"/>
    <n v="53500"/>
    <x v="0"/>
    <x v="0"/>
    <x v="0"/>
    <n v="2"/>
    <n v="1075"/>
    <n v="1.3882829999999999"/>
    <s v="South"/>
    <n v="49.767441860465119"/>
    <n v="-62790"/>
    <n v="-0.53994324533493854"/>
    <s v="Below Estimate"/>
  </r>
  <r>
    <d v="2017-09-17T00:00:00"/>
    <x v="8"/>
    <x v="1"/>
    <n v="203340"/>
    <n v="251500"/>
    <x v="0"/>
    <x v="0"/>
    <x v="0"/>
    <n v="1"/>
    <n v="1022"/>
    <n v="1.3882829999999999"/>
    <s v="West"/>
    <n v="246.08610567514677"/>
    <n v="48160"/>
    <n v="0.23684469361660274"/>
    <s v="Above Estimate"/>
  </r>
  <r>
    <d v="2017-09-17T00:00:00"/>
    <x v="8"/>
    <x v="6"/>
    <n v="299820"/>
    <n v="485000"/>
    <x v="0"/>
    <x v="0"/>
    <x v="0"/>
    <n v="3"/>
    <n v="963"/>
    <n v="1.3882829999999999"/>
    <s v="South"/>
    <n v="503.63447559709243"/>
    <n v="185180"/>
    <n v="0.61763724901607631"/>
    <s v="Above Estimate"/>
  </r>
  <r>
    <d v="2017-09-17T00:00:00"/>
    <x v="8"/>
    <x v="6"/>
    <n v="1485520"/>
    <n v="1500000"/>
    <x v="0"/>
    <x v="0"/>
    <x v="0"/>
    <n v="1"/>
    <n v="984"/>
    <n v="1.3882829999999999"/>
    <s v="West"/>
    <n v="1524.3902439024391"/>
    <n v="14480"/>
    <n v="9.7474285098820609E-3"/>
    <s v="Above Estimate"/>
  </r>
  <r>
    <d v="2017-09-17T00:00:00"/>
    <x v="8"/>
    <x v="2"/>
    <n v="211740"/>
    <n v="330000"/>
    <x v="1"/>
    <x v="1"/>
    <x v="1"/>
    <n v="4"/>
    <n v="1305"/>
    <n v="1.3882829999999999"/>
    <s v="North"/>
    <n v="252.87356321839081"/>
    <n v="118260"/>
    <n v="0.55851516010201185"/>
    <s v="Above Estimate"/>
  </r>
  <r>
    <d v="2017-09-18T00:00:00"/>
    <x v="8"/>
    <x v="6"/>
    <n v="369510"/>
    <n v="400000"/>
    <x v="0"/>
    <x v="0"/>
    <x v="0"/>
    <n v="2"/>
    <n v="960"/>
    <n v="1.3882829999999999"/>
    <s v="North"/>
    <n v="416.66666666666669"/>
    <n v="30490"/>
    <n v="8.2514681605369275E-2"/>
    <s v="Above Estimate"/>
  </r>
  <r>
    <d v="2017-09-18T00:00:00"/>
    <x v="8"/>
    <x v="0"/>
    <n v="70920"/>
    <n v="80000"/>
    <x v="0"/>
    <x v="0"/>
    <x v="0"/>
    <n v="3"/>
    <n v="905"/>
    <n v="1.3882829999999999"/>
    <s v="West"/>
    <n v="88.39779005524862"/>
    <n v="9080"/>
    <n v="0.12803158488437677"/>
    <s v="Above Estimate"/>
  </r>
  <r>
    <d v="2017-09-18T00:00:00"/>
    <x v="8"/>
    <x v="4"/>
    <n v="1324890"/>
    <n v="94635"/>
    <x v="0"/>
    <x v="0"/>
    <x v="0"/>
    <n v="1"/>
    <n v="1080"/>
    <n v="1.3882829999999999"/>
    <s v="North"/>
    <n v="87.625"/>
    <n v="-1230255"/>
    <n v="-0.9285714285714286"/>
    <s v="Below Estimate"/>
  </r>
  <r>
    <d v="2017-09-21T00:00:00"/>
    <x v="8"/>
    <x v="5"/>
    <n v="214340"/>
    <n v="299000"/>
    <x v="0"/>
    <x v="0"/>
    <x v="0"/>
    <n v="2"/>
    <n v="987"/>
    <n v="1.3882829999999999"/>
    <s v="East"/>
    <n v="302.93819655521781"/>
    <n v="84660"/>
    <n v="0.39497993841560136"/>
    <s v="Above Estimate"/>
  </r>
  <r>
    <d v="2017-09-22T00:00:00"/>
    <x v="8"/>
    <x v="3"/>
    <n v="2122750"/>
    <n v="4400000"/>
    <x v="0"/>
    <x v="0"/>
    <x v="0"/>
    <n v="2"/>
    <n v="985"/>
    <n v="1.3882829999999999"/>
    <s v="South"/>
    <n v="4467.0050761421317"/>
    <n v="2277250"/>
    <n v="1.0727829466493934"/>
    <s v="Above Estimate"/>
  </r>
  <r>
    <d v="2017-09-23T00:00:00"/>
    <x v="8"/>
    <x v="4"/>
    <n v="372470"/>
    <n v="485000"/>
    <x v="0"/>
    <x v="0"/>
    <x v="0"/>
    <n v="2"/>
    <n v="1026"/>
    <n v="1.3882829999999999"/>
    <s v="North"/>
    <n v="472.7095516569201"/>
    <n v="112530"/>
    <n v="0.30211829140601926"/>
    <s v="Above Estimate"/>
  </r>
  <r>
    <d v="2017-09-24T00:00:00"/>
    <x v="8"/>
    <x v="0"/>
    <n v="107510"/>
    <n v="70000"/>
    <x v="1"/>
    <x v="1"/>
    <x v="1"/>
    <n v="2"/>
    <n v="1437"/>
    <n v="1.3882829999999999"/>
    <s v="East"/>
    <n v="48.71259568545581"/>
    <n v="-37510"/>
    <n v="-0.34889777695098129"/>
    <s v="Below Estimate"/>
  </r>
  <r>
    <d v="2017-09-28T00:00:00"/>
    <x v="8"/>
    <x v="1"/>
    <n v="182140"/>
    <n v="203000"/>
    <x v="0"/>
    <x v="0"/>
    <x v="0"/>
    <n v="1"/>
    <n v="969"/>
    <n v="1.3882829999999999"/>
    <s v="West"/>
    <n v="209.49432404540764"/>
    <n v="20860"/>
    <n v="0.11452728670253651"/>
    <s v="Above Estimate"/>
  </r>
  <r>
    <d v="2017-09-28T00:00:00"/>
    <x v="8"/>
    <x v="4"/>
    <n v="283010"/>
    <n v="489000"/>
    <x v="0"/>
    <x v="0"/>
    <x v="0"/>
    <n v="3"/>
    <n v="1077"/>
    <n v="1.3882829999999999"/>
    <s v="East"/>
    <n v="454.03899721448465"/>
    <n v="205990"/>
    <n v="0.72785413942970212"/>
    <s v="Above Estimate"/>
  </r>
  <r>
    <d v="2017-09-29T00:00:00"/>
    <x v="8"/>
    <x v="0"/>
    <n v="80190"/>
    <n v="40100"/>
    <x v="0"/>
    <x v="0"/>
    <x v="0"/>
    <n v="2"/>
    <n v="937"/>
    <n v="1.3882829999999999"/>
    <s v="North"/>
    <n v="42.796157950907151"/>
    <n v="-40090"/>
    <n v="-0.49993764808579622"/>
    <s v="Below Estimate"/>
  </r>
  <r>
    <d v="2017-09-29T00:00:00"/>
    <x v="8"/>
    <x v="2"/>
    <n v="236820"/>
    <n v="350000"/>
    <x v="0"/>
    <x v="0"/>
    <x v="0"/>
    <n v="3"/>
    <n v="1059"/>
    <n v="1.3882829999999999"/>
    <s v="North"/>
    <n v="330.50047214353162"/>
    <n v="113180"/>
    <n v="0.4779157165779917"/>
    <s v="Above Estimate"/>
  </r>
  <r>
    <d v="2017-09-30T00:00:00"/>
    <x v="8"/>
    <x v="3"/>
    <n v="4248370"/>
    <n v="9750000"/>
    <x v="0"/>
    <x v="0"/>
    <x v="0"/>
    <n v="3"/>
    <n v="942"/>
    <n v="1.3882829999999999"/>
    <s v="North"/>
    <n v="10350.318471337579"/>
    <n v="5501630"/>
    <n v="1.2949978462327905"/>
    <s v="Above Estimate"/>
  </r>
  <r>
    <d v="2017-09-30T00:00:00"/>
    <x v="8"/>
    <x v="6"/>
    <n v="431820"/>
    <n v="628000"/>
    <x v="0"/>
    <x v="0"/>
    <x v="0"/>
    <n v="1"/>
    <n v="961"/>
    <n v="1.3882829999999999"/>
    <s v="North"/>
    <n v="653.48595213319459"/>
    <n v="196180"/>
    <n v="0.45430966606456397"/>
    <s v="Above Estimate"/>
  </r>
  <r>
    <d v="2017-10-01T00:00:00"/>
    <x v="8"/>
    <x v="0"/>
    <n v="82030"/>
    <n v="99900"/>
    <x v="0"/>
    <x v="0"/>
    <x v="0"/>
    <n v="1"/>
    <n v="1007"/>
    <n v="1.3882829999999999"/>
    <s v="West"/>
    <n v="99.205561072492557"/>
    <n v="17870"/>
    <n v="0.21784712909911008"/>
    <s v="Above Estimate"/>
  </r>
  <r>
    <d v="2017-10-01T00:00:00"/>
    <x v="8"/>
    <x v="5"/>
    <n v="193620"/>
    <n v="272000"/>
    <x v="1"/>
    <x v="1"/>
    <x v="1"/>
    <n v="2"/>
    <n v="1384"/>
    <n v="1.3882829999999999"/>
    <s v="East"/>
    <n v="196.53179190751445"/>
    <n v="78380"/>
    <n v="0.40481355231897531"/>
    <s v="Above Estimate"/>
  </r>
  <r>
    <d v="2017-10-01T00:00:00"/>
    <x v="8"/>
    <x v="5"/>
    <n v="226450"/>
    <n v="385000"/>
    <x v="0"/>
    <x v="0"/>
    <x v="0"/>
    <n v="3"/>
    <n v="934"/>
    <n v="1.3882829999999999"/>
    <s v="South"/>
    <n v="412.20556745182012"/>
    <n v="158550"/>
    <n v="0.70015455950540961"/>
    <s v="Above Estimate"/>
  </r>
  <r>
    <d v="2017-10-02T00:00:00"/>
    <x v="8"/>
    <x v="0"/>
    <n v="97620"/>
    <n v="109900"/>
    <x v="0"/>
    <x v="0"/>
    <x v="0"/>
    <n v="3"/>
    <n v="946"/>
    <n v="1.3882829999999999"/>
    <s v="North"/>
    <n v="116.17336152219873"/>
    <n v="12280"/>
    <n v="0.1257938946937103"/>
    <s v="Above Estimate"/>
  </r>
  <r>
    <d v="2017-10-02T00:00:00"/>
    <x v="8"/>
    <x v="2"/>
    <n v="202830"/>
    <n v="335000"/>
    <x v="0"/>
    <x v="0"/>
    <x v="0"/>
    <n v="3"/>
    <n v="1014"/>
    <n v="1.3882829999999999"/>
    <s v="North"/>
    <n v="330.37475345167655"/>
    <n v="132170"/>
    <n v="0.65162944337622641"/>
    <s v="Above Estimate"/>
  </r>
  <r>
    <d v="2017-10-05T00:00:00"/>
    <x v="8"/>
    <x v="0"/>
    <n v="65100"/>
    <n v="92000"/>
    <x v="0"/>
    <x v="0"/>
    <x v="0"/>
    <n v="1"/>
    <n v="903"/>
    <n v="1.3882829999999999"/>
    <s v="East"/>
    <n v="101.88261351052049"/>
    <n v="26900"/>
    <n v="0.41321044546850999"/>
    <s v="Above Estimate"/>
  </r>
  <r>
    <d v="2017-10-07T00:00:00"/>
    <x v="8"/>
    <x v="5"/>
    <n v="152810"/>
    <n v="235000"/>
    <x v="1"/>
    <x v="1"/>
    <x v="1"/>
    <n v="4"/>
    <n v="1445"/>
    <n v="1.3882829999999999"/>
    <s v="South"/>
    <n v="162.62975778546712"/>
    <n v="82190"/>
    <n v="0.53785747006085993"/>
    <s v="Above Estimate"/>
  </r>
  <r>
    <d v="2017-10-07T00:00:00"/>
    <x v="8"/>
    <x v="2"/>
    <n v="226820"/>
    <n v="249050"/>
    <x v="0"/>
    <x v="0"/>
    <x v="0"/>
    <n v="2"/>
    <n v="1055"/>
    <n v="1.3882829999999999"/>
    <s v="North"/>
    <n v="236.06635071090048"/>
    <n v="22230"/>
    <n v="9.8007230402962706E-2"/>
    <s v="Above Estimate"/>
  </r>
  <r>
    <d v="2017-10-07T00:00:00"/>
    <x v="8"/>
    <x v="0"/>
    <n v="97990"/>
    <n v="124000"/>
    <x v="0"/>
    <x v="0"/>
    <x v="0"/>
    <n v="3"/>
    <n v="910"/>
    <n v="1.3882829999999999"/>
    <s v="South"/>
    <n v="136.26373626373626"/>
    <n v="26010"/>
    <n v="0.26543524849474437"/>
    <s v="Above Estimate"/>
  </r>
  <r>
    <d v="2017-10-13T00:00:00"/>
    <x v="8"/>
    <x v="2"/>
    <n v="489650"/>
    <n v="555000"/>
    <x v="0"/>
    <x v="0"/>
    <x v="0"/>
    <n v="2"/>
    <n v="1080"/>
    <n v="1.3882829999999999"/>
    <s v="South"/>
    <n v="513.88888888888891"/>
    <n v="65350"/>
    <n v="0.13346267742264883"/>
    <s v="Above Estimate"/>
  </r>
  <r>
    <d v="2017-10-15T00:00:00"/>
    <x v="8"/>
    <x v="6"/>
    <n v="300350"/>
    <n v="430000"/>
    <x v="0"/>
    <x v="0"/>
    <x v="0"/>
    <n v="3"/>
    <n v="1018"/>
    <n v="1.3882829999999999"/>
    <s v="East"/>
    <n v="422.3968565815324"/>
    <n v="129650"/>
    <n v="0.43166305976360914"/>
    <s v="Above Estimate"/>
  </r>
  <r>
    <d v="2017-10-16T00:00:00"/>
    <x v="8"/>
    <x v="0"/>
    <n v="83860"/>
    <n v="47250"/>
    <x v="0"/>
    <x v="0"/>
    <x v="0"/>
    <n v="3"/>
    <n v="1082"/>
    <n v="1.3882829999999999"/>
    <s v="West"/>
    <n v="43.669131238447321"/>
    <n v="-36610"/>
    <n v="-0.43656093489148579"/>
    <s v="Below Estimate"/>
  </r>
  <r>
    <d v="2017-10-20T00:00:00"/>
    <x v="8"/>
    <x v="6"/>
    <n v="253750"/>
    <n v="430000"/>
    <x v="0"/>
    <x v="0"/>
    <x v="0"/>
    <n v="3"/>
    <n v="1052"/>
    <n v="1.3882829999999999"/>
    <s v="East"/>
    <n v="408.74524714828897"/>
    <n v="176250"/>
    <n v="0.69458128078817738"/>
    <s v="Above Estimate"/>
  </r>
  <r>
    <d v="2017-10-21T00:00:00"/>
    <x v="8"/>
    <x v="0"/>
    <n v="52600"/>
    <n v="35000"/>
    <x v="2"/>
    <x v="2"/>
    <x v="2"/>
    <n v="6"/>
    <n v="1874"/>
    <n v="1.3882829999999999"/>
    <s v="North"/>
    <n v="18.676627534685167"/>
    <n v="-17600"/>
    <n v="-0.33460076045627374"/>
    <s v="Below Estimate"/>
  </r>
  <r>
    <d v="2017-10-23T00:00:00"/>
    <x v="8"/>
    <x v="6"/>
    <n v="429510"/>
    <n v="400000"/>
    <x v="0"/>
    <x v="0"/>
    <x v="0"/>
    <n v="2"/>
    <n v="1079"/>
    <n v="1.3882829999999999"/>
    <s v="North"/>
    <n v="370.71362372567194"/>
    <n v="-29510"/>
    <n v="-6.8706200088472905E-2"/>
    <s v="Below Estimate"/>
  </r>
  <r>
    <d v="2017-10-23T00:00:00"/>
    <x v="8"/>
    <x v="5"/>
    <n v="188370"/>
    <n v="240000"/>
    <x v="0"/>
    <x v="0"/>
    <x v="0"/>
    <n v="1"/>
    <n v="913"/>
    <n v="1.3882829999999999"/>
    <s v="South"/>
    <n v="262.86966046002192"/>
    <n v="51630"/>
    <n v="0.27408823060996973"/>
    <s v="Above Estimate"/>
  </r>
  <r>
    <d v="2017-10-26T00:00:00"/>
    <x v="8"/>
    <x v="0"/>
    <n v="73820"/>
    <n v="48600"/>
    <x v="0"/>
    <x v="0"/>
    <x v="0"/>
    <n v="3"/>
    <n v="1070"/>
    <n v="1.3882829999999999"/>
    <s v="West"/>
    <n v="45.420560747663551"/>
    <n v="-25220"/>
    <n v="-0.34164183148198318"/>
    <s v="Below Estimate"/>
  </r>
  <r>
    <d v="2017-10-26T00:00:00"/>
    <x v="8"/>
    <x v="0"/>
    <n v="29810"/>
    <n v="31000"/>
    <x v="1"/>
    <x v="1"/>
    <x v="1"/>
    <n v="2"/>
    <n v="1246"/>
    <n v="1.3882829999999999"/>
    <s v="North"/>
    <n v="24.879614767255216"/>
    <n v="1190"/>
    <n v="3.9919490103991949E-2"/>
    <s v="Above Estimate"/>
  </r>
  <r>
    <d v="2017-10-26T00:00:00"/>
    <x v="8"/>
    <x v="0"/>
    <n v="66940"/>
    <n v="50000"/>
    <x v="0"/>
    <x v="0"/>
    <x v="0"/>
    <n v="3"/>
    <n v="903"/>
    <n v="1.3882829999999999"/>
    <s v="South"/>
    <n v="55.370985603543744"/>
    <n v="-16940"/>
    <n v="-0.2530624439796833"/>
    <s v="Below Estimate"/>
  </r>
  <r>
    <d v="2017-10-26T00:00:00"/>
    <x v="8"/>
    <x v="6"/>
    <n v="261640"/>
    <n v="370000"/>
    <x v="0"/>
    <x v="0"/>
    <x v="0"/>
    <n v="1"/>
    <n v="949"/>
    <n v="1.3882829999999999"/>
    <s v="West"/>
    <n v="389.88408851422548"/>
    <n v="108360"/>
    <n v="0.41415685674973246"/>
    <s v="Above Estimate"/>
  </r>
  <r>
    <d v="2017-10-28T00:00:00"/>
    <x v="8"/>
    <x v="0"/>
    <n v="110930"/>
    <n v="150000"/>
    <x v="0"/>
    <x v="0"/>
    <x v="0"/>
    <n v="1"/>
    <n v="1060"/>
    <n v="1.3882829999999999"/>
    <s v="East"/>
    <n v="141.50943396226415"/>
    <n v="39070"/>
    <n v="0.35220409267105379"/>
    <s v="Above Estimate"/>
  </r>
  <r>
    <d v="2017-10-29T00:00:00"/>
    <x v="8"/>
    <x v="6"/>
    <n v="241150"/>
    <n v="365000"/>
    <x v="0"/>
    <x v="0"/>
    <x v="0"/>
    <n v="2"/>
    <n v="921"/>
    <n v="1.3882829999999999"/>
    <s v="South"/>
    <n v="396.30836047774159"/>
    <n v="123850"/>
    <n v="0.51358075886377774"/>
    <s v="Above Estimate"/>
  </r>
  <r>
    <d v="2017-10-29T00:00:00"/>
    <x v="8"/>
    <x v="6"/>
    <n v="284230"/>
    <n v="895000"/>
    <x v="0"/>
    <x v="0"/>
    <x v="0"/>
    <n v="1"/>
    <n v="920"/>
    <n v="1.3882829999999999"/>
    <s v="East"/>
    <n v="972.82608695652175"/>
    <n v="610770"/>
    <n v="2.1488583189670338"/>
    <s v="Above Estimate"/>
  </r>
  <r>
    <d v="2017-11-02T00:00:00"/>
    <x v="8"/>
    <x v="2"/>
    <n v="220070"/>
    <n v="475000"/>
    <x v="3"/>
    <x v="3"/>
    <x v="3"/>
    <n v="8"/>
    <n v="2853"/>
    <n v="1.3882829999999999"/>
    <s v="East"/>
    <n v="166.49141254819489"/>
    <n v="254930"/>
    <n v="1.1584041441359567"/>
    <s v="Above Estimate"/>
  </r>
  <r>
    <d v="2017-11-02T00:00:00"/>
    <x v="8"/>
    <x v="5"/>
    <n v="145810"/>
    <n v="176000"/>
    <x v="0"/>
    <x v="0"/>
    <x v="0"/>
    <n v="1"/>
    <n v="1044"/>
    <n v="1.3882829999999999"/>
    <s v="East"/>
    <n v="168.58237547892719"/>
    <n v="30190"/>
    <n v="0.20705027090048694"/>
    <s v="Above Estimate"/>
  </r>
  <r>
    <d v="2017-11-03T00:00:00"/>
    <x v="8"/>
    <x v="5"/>
    <n v="186550"/>
    <n v="198000"/>
    <x v="0"/>
    <x v="0"/>
    <x v="0"/>
    <n v="1"/>
    <n v="1046"/>
    <n v="1.3882829999999999"/>
    <s v="West"/>
    <n v="189.29254302103251"/>
    <n v="11450"/>
    <n v="6.1377646743500401E-2"/>
    <s v="Above Estimate"/>
  </r>
  <r>
    <d v="2017-11-05T00:00:00"/>
    <x v="8"/>
    <x v="2"/>
    <n v="168960"/>
    <n v="125000"/>
    <x v="0"/>
    <x v="0"/>
    <x v="0"/>
    <n v="1"/>
    <n v="1062"/>
    <n v="1.3882829999999999"/>
    <s v="West"/>
    <n v="117.70244821092278"/>
    <n v="-43960"/>
    <n v="-0.26017992424242425"/>
    <s v="Below Estimate"/>
  </r>
  <r>
    <d v="2017-11-06T00:00:00"/>
    <x v="8"/>
    <x v="2"/>
    <n v="226150"/>
    <n v="405000"/>
    <x v="0"/>
    <x v="0"/>
    <x v="0"/>
    <n v="1"/>
    <n v="991"/>
    <n v="1.3882829999999999"/>
    <s v="East"/>
    <n v="408.67810292633703"/>
    <n v="178850"/>
    <n v="0.79084678310855627"/>
    <s v="Above Estimate"/>
  </r>
  <r>
    <d v="2017-11-09T00:00:00"/>
    <x v="8"/>
    <x v="0"/>
    <n v="72730"/>
    <n v="89500"/>
    <x v="1"/>
    <x v="1"/>
    <x v="1"/>
    <n v="2"/>
    <n v="1232"/>
    <n v="1.3882829999999999"/>
    <s v="East"/>
    <n v="72.646103896103895"/>
    <n v="16770"/>
    <n v="0.23057885329300151"/>
    <s v="Above Estimate"/>
  </r>
  <r>
    <d v="2017-11-12T00:00:00"/>
    <x v="8"/>
    <x v="2"/>
    <n v="170630"/>
    <n v="52200"/>
    <x v="0"/>
    <x v="0"/>
    <x v="0"/>
    <n v="1"/>
    <n v="960"/>
    <n v="1.3882829999999999"/>
    <s v="West"/>
    <n v="54.375"/>
    <n v="-118430"/>
    <n v="-0.69407489890406138"/>
    <s v="Below Estimate"/>
  </r>
  <r>
    <d v="2017-11-12T00:00:00"/>
    <x v="8"/>
    <x v="2"/>
    <n v="318560"/>
    <n v="350000"/>
    <x v="1"/>
    <x v="1"/>
    <x v="1"/>
    <n v="3"/>
    <n v="1483"/>
    <n v="1.3882829999999999"/>
    <s v="West"/>
    <n v="236.00809170600135"/>
    <n v="31440"/>
    <n v="9.8694123556002003E-2"/>
    <s v="Above Estimate"/>
  </r>
  <r>
    <d v="2017-11-12T00:00:00"/>
    <x v="8"/>
    <x v="2"/>
    <n v="179630"/>
    <n v="330000"/>
    <x v="0"/>
    <x v="0"/>
    <x v="0"/>
    <n v="1"/>
    <n v="968"/>
    <n v="1.3882829999999999"/>
    <s v="North"/>
    <n v="340.90909090909093"/>
    <n v="150370"/>
    <n v="0.83710961420698105"/>
    <s v="Above Estimate"/>
  </r>
  <r>
    <d v="2017-11-12T00:00:00"/>
    <x v="8"/>
    <x v="6"/>
    <n v="267160"/>
    <n v="450000"/>
    <x v="1"/>
    <x v="1"/>
    <x v="1"/>
    <n v="4"/>
    <n v="1393"/>
    <n v="1.3882829999999999"/>
    <s v="East"/>
    <n v="323.04379038047381"/>
    <n v="182840"/>
    <n v="0.68438388980386289"/>
    <s v="Above Estimate"/>
  </r>
  <r>
    <d v="2017-11-12T00:00:00"/>
    <x v="8"/>
    <x v="2"/>
    <n v="466630"/>
    <n v="710000"/>
    <x v="0"/>
    <x v="0"/>
    <x v="0"/>
    <n v="1"/>
    <n v="1054"/>
    <n v="1.3882829999999999"/>
    <s v="East"/>
    <n v="673.62428842504744"/>
    <n v="243370"/>
    <n v="0.52154812163812869"/>
    <s v="Above Estimate"/>
  </r>
  <r>
    <d v="2017-11-13T00:00:00"/>
    <x v="8"/>
    <x v="2"/>
    <n v="227530"/>
    <n v="435000"/>
    <x v="0"/>
    <x v="0"/>
    <x v="0"/>
    <n v="1"/>
    <n v="1023"/>
    <n v="1.3882829999999999"/>
    <s v="West"/>
    <n v="425.21994134897363"/>
    <n v="207470"/>
    <n v="0.91183580187228053"/>
    <s v="Above Estimate"/>
  </r>
  <r>
    <d v="2017-11-13T00:00:00"/>
    <x v="8"/>
    <x v="2"/>
    <n v="182920"/>
    <n v="239000"/>
    <x v="0"/>
    <x v="0"/>
    <x v="0"/>
    <n v="2"/>
    <n v="1073"/>
    <n v="1.3882829999999999"/>
    <s v="West"/>
    <n v="222.73998136067101"/>
    <n v="56080"/>
    <n v="0.3065821123988629"/>
    <s v="Above Estimate"/>
  </r>
  <r>
    <d v="2017-11-16T00:00:00"/>
    <x v="8"/>
    <x v="0"/>
    <n v="87760"/>
    <n v="96000"/>
    <x v="0"/>
    <x v="0"/>
    <x v="0"/>
    <n v="1"/>
    <n v="1040"/>
    <n v="1.3882829999999999"/>
    <s v="East"/>
    <n v="92.307692307692307"/>
    <n v="8240"/>
    <n v="9.3892433910665457E-2"/>
    <s v="Above Estimate"/>
  </r>
  <r>
    <d v="2017-11-16T00:00:00"/>
    <x v="8"/>
    <x v="0"/>
    <n v="76560"/>
    <n v="124000"/>
    <x v="0"/>
    <x v="0"/>
    <x v="0"/>
    <n v="2"/>
    <n v="1058"/>
    <n v="1.3882829999999999"/>
    <s v="East"/>
    <n v="117.2022684310019"/>
    <n v="47440"/>
    <n v="0.61964472309299901"/>
    <s v="Above Estimate"/>
  </r>
  <r>
    <d v="2017-11-17T00:00:00"/>
    <x v="8"/>
    <x v="2"/>
    <n v="225580"/>
    <n v="395000"/>
    <x v="1"/>
    <x v="1"/>
    <x v="1"/>
    <n v="4"/>
    <n v="1363"/>
    <n v="1.3882829999999999"/>
    <s v="South"/>
    <n v="289.80190755685987"/>
    <n v="169420"/>
    <n v="0.75104175902118986"/>
    <s v="Above Estimate"/>
  </r>
  <r>
    <d v="2017-11-17T00:00:00"/>
    <x v="8"/>
    <x v="5"/>
    <n v="192920"/>
    <n v="153000"/>
    <x v="0"/>
    <x v="0"/>
    <x v="0"/>
    <n v="3"/>
    <n v="991"/>
    <n v="1.3882829999999999"/>
    <s v="East"/>
    <n v="154.38950554994955"/>
    <n v="-39920"/>
    <n v="-0.20692515032137673"/>
    <s v="Below Estimate"/>
  </r>
  <r>
    <d v="2017-11-19T00:00:00"/>
    <x v="8"/>
    <x v="6"/>
    <n v="392580"/>
    <n v="633000"/>
    <x v="1"/>
    <x v="1"/>
    <x v="1"/>
    <n v="4"/>
    <n v="1259"/>
    <n v="1.3882829999999999"/>
    <s v="East"/>
    <n v="502.77998411437648"/>
    <n v="240420"/>
    <n v="0.61241020938407453"/>
    <s v="Above Estimate"/>
  </r>
  <r>
    <d v="2017-11-19T00:00:00"/>
    <x v="8"/>
    <x v="0"/>
    <n v="145110"/>
    <n v="129000"/>
    <x v="0"/>
    <x v="0"/>
    <x v="0"/>
    <n v="3"/>
    <n v="907"/>
    <n v="1.3882829999999999"/>
    <s v="East"/>
    <n v="142.22712238147739"/>
    <n v="-16110"/>
    <n v="-0.11101922679346703"/>
    <s v="Below Estimate"/>
  </r>
  <r>
    <d v="2017-11-20T00:00:00"/>
    <x v="8"/>
    <x v="0"/>
    <n v="97060"/>
    <n v="67200"/>
    <x v="0"/>
    <x v="0"/>
    <x v="0"/>
    <n v="3"/>
    <n v="935"/>
    <n v="1.3882829999999999"/>
    <s v="South"/>
    <n v="71.871657754010698"/>
    <n v="-29860"/>
    <n v="-0.30764475582114154"/>
    <s v="Below Estimate"/>
  </r>
  <r>
    <d v="2017-11-23T00:00:00"/>
    <x v="8"/>
    <x v="0"/>
    <n v="34850"/>
    <n v="15000"/>
    <x v="1"/>
    <x v="1"/>
    <x v="1"/>
    <n v="4"/>
    <n v="1304"/>
    <n v="1.3882829999999999"/>
    <s v="West"/>
    <n v="11.503067484662576"/>
    <n v="-19850"/>
    <n v="-0.56958393113342898"/>
    <s v="Below Estimate"/>
  </r>
  <r>
    <d v="2017-11-24T00:00:00"/>
    <x v="8"/>
    <x v="5"/>
    <n v="210350"/>
    <n v="290000"/>
    <x v="0"/>
    <x v="0"/>
    <x v="0"/>
    <n v="2"/>
    <n v="1020"/>
    <n v="1.3882829999999999"/>
    <s v="East"/>
    <n v="284.31372549019608"/>
    <n v="79650"/>
    <n v="0.37865462324696936"/>
    <s v="Above Estimate"/>
  </r>
  <r>
    <d v="2017-11-24T00:00:00"/>
    <x v="8"/>
    <x v="0"/>
    <n v="93630"/>
    <n v="126900"/>
    <x v="0"/>
    <x v="0"/>
    <x v="0"/>
    <n v="1"/>
    <n v="956"/>
    <n v="1.3882829999999999"/>
    <s v="South"/>
    <n v="132.74058577405859"/>
    <n v="33270"/>
    <n v="0.35533482858058313"/>
    <s v="Above Estimate"/>
  </r>
  <r>
    <d v="2017-11-25T00:00:00"/>
    <x v="8"/>
    <x v="0"/>
    <n v="113090"/>
    <n v="140000"/>
    <x v="0"/>
    <x v="0"/>
    <x v="0"/>
    <n v="3"/>
    <n v="1085"/>
    <n v="1.3882829999999999"/>
    <s v="North"/>
    <n v="129.03225806451613"/>
    <n v="26910"/>
    <n v="0.23795207356972323"/>
    <s v="Above Estimate"/>
  </r>
  <r>
    <d v="2017-11-25T00:00:00"/>
    <x v="8"/>
    <x v="5"/>
    <n v="154560"/>
    <n v="235000"/>
    <x v="0"/>
    <x v="0"/>
    <x v="0"/>
    <n v="2"/>
    <n v="1085"/>
    <n v="1.3882829999999999"/>
    <s v="East"/>
    <n v="216.58986175115209"/>
    <n v="80440"/>
    <n v="0.5204451345755694"/>
    <s v="Above Estimate"/>
  </r>
  <r>
    <d v="2017-11-30T00:00:00"/>
    <x v="8"/>
    <x v="2"/>
    <n v="1032060"/>
    <n v="1475000"/>
    <x v="0"/>
    <x v="0"/>
    <x v="0"/>
    <n v="2"/>
    <n v="1015"/>
    <n v="1.3882829999999999"/>
    <s v="South"/>
    <n v="1453.2019704433499"/>
    <n v="442940"/>
    <n v="0.42918047400344939"/>
    <s v="Above Estimate"/>
  </r>
  <r>
    <d v="2017-12-01T00:00:00"/>
    <x v="8"/>
    <x v="0"/>
    <n v="104760"/>
    <n v="37000"/>
    <x v="0"/>
    <x v="0"/>
    <x v="0"/>
    <n v="2"/>
    <n v="1053"/>
    <n v="1.3882829999999999"/>
    <s v="West"/>
    <n v="35.137701804368469"/>
    <n v="-67760"/>
    <n v="-0.64681176021382203"/>
    <s v="Below Estimate"/>
  </r>
  <r>
    <d v="2017-12-01T00:00:00"/>
    <x v="8"/>
    <x v="6"/>
    <n v="249480"/>
    <n v="289900"/>
    <x v="0"/>
    <x v="0"/>
    <x v="0"/>
    <n v="2"/>
    <n v="983"/>
    <n v="1.3882829999999999"/>
    <s v="East"/>
    <n v="294.91353001017296"/>
    <n v="40420"/>
    <n v="0.16201699535032868"/>
    <s v="Above Estimate"/>
  </r>
  <r>
    <d v="2017-12-01T00:00:00"/>
    <x v="8"/>
    <x v="5"/>
    <n v="133280"/>
    <n v="200000"/>
    <x v="0"/>
    <x v="0"/>
    <x v="0"/>
    <n v="2"/>
    <n v="999"/>
    <n v="1.3882829999999999"/>
    <s v="South"/>
    <n v="200.20020020020021"/>
    <n v="66720"/>
    <n v="0.50060024009603843"/>
    <s v="Above Estimate"/>
  </r>
  <r>
    <d v="2017-12-04T00:00:00"/>
    <x v="8"/>
    <x v="2"/>
    <n v="231420"/>
    <n v="387500"/>
    <x v="0"/>
    <x v="0"/>
    <x v="0"/>
    <n v="1"/>
    <n v="1054"/>
    <n v="1.3882829999999999"/>
    <s v="East"/>
    <n v="367.64705882352939"/>
    <n v="156080"/>
    <n v="0.6744447325209576"/>
    <s v="Above Estimate"/>
  </r>
  <r>
    <d v="2017-12-07T00:00:00"/>
    <x v="8"/>
    <x v="6"/>
    <n v="491850"/>
    <n v="715000"/>
    <x v="0"/>
    <x v="0"/>
    <x v="0"/>
    <n v="1"/>
    <n v="902"/>
    <n v="1.3882829999999999"/>
    <s v="South"/>
    <n v="792.68292682926824"/>
    <n v="223150"/>
    <n v="0.45369523228626613"/>
    <s v="Above Estimate"/>
  </r>
  <r>
    <d v="2017-12-07T00:00:00"/>
    <x v="8"/>
    <x v="2"/>
    <n v="257110"/>
    <n v="460000"/>
    <x v="0"/>
    <x v="0"/>
    <x v="0"/>
    <n v="1"/>
    <n v="979"/>
    <n v="1.3882829999999999"/>
    <s v="North"/>
    <n v="469.86721144024517"/>
    <n v="202890"/>
    <n v="0.78911749834701106"/>
    <s v="Above Estimate"/>
  </r>
  <r>
    <d v="2017-12-08T00:00:00"/>
    <x v="8"/>
    <x v="6"/>
    <n v="478920"/>
    <n v="600000"/>
    <x v="0"/>
    <x v="0"/>
    <x v="0"/>
    <n v="2"/>
    <n v="1068"/>
    <n v="1.3882829999999999"/>
    <s v="West"/>
    <n v="561.79775280898878"/>
    <n v="121080"/>
    <n v="0.25281884239538965"/>
    <s v="Above Estimate"/>
  </r>
  <r>
    <d v="2017-12-10T00:00:00"/>
    <x v="8"/>
    <x v="5"/>
    <n v="149940"/>
    <n v="182500"/>
    <x v="0"/>
    <x v="0"/>
    <x v="0"/>
    <n v="1"/>
    <n v="940"/>
    <n v="1.3882829999999999"/>
    <s v="West"/>
    <n v="194.14893617021278"/>
    <n v="32560"/>
    <n v="0.21715352807789784"/>
    <s v="Above Estimate"/>
  </r>
  <r>
    <d v="2017-12-10T00:00:00"/>
    <x v="8"/>
    <x v="0"/>
    <n v="132210"/>
    <n v="187700"/>
    <x v="0"/>
    <x v="0"/>
    <x v="0"/>
    <n v="1"/>
    <n v="901"/>
    <n v="1.3882829999999999"/>
    <s v="West"/>
    <n v="208.32408435072142"/>
    <n v="55490"/>
    <n v="0.41971106572876482"/>
    <s v="Above Estimate"/>
  </r>
  <r>
    <d v="2017-12-14T00:00:00"/>
    <x v="8"/>
    <x v="0"/>
    <n v="94900"/>
    <n v="110500"/>
    <x v="0"/>
    <x v="0"/>
    <x v="0"/>
    <n v="1"/>
    <n v="1066"/>
    <n v="1.3882829999999999"/>
    <s v="North"/>
    <n v="103.65853658536585"/>
    <n v="15600"/>
    <n v="0.16438356164383561"/>
    <s v="Above Estimate"/>
  </r>
  <r>
    <d v="2017-12-15T00:00:00"/>
    <x v="8"/>
    <x v="6"/>
    <n v="889650"/>
    <n v="192500"/>
    <x v="2"/>
    <x v="2"/>
    <x v="2"/>
    <n v="4"/>
    <n v="2192"/>
    <n v="1.3882829999999999"/>
    <s v="East"/>
    <n v="87.819343065693431"/>
    <n v="-697150"/>
    <n v="-0.78362277300061822"/>
    <s v="Below Estimate"/>
  </r>
  <r>
    <d v="2017-12-15T00:00:00"/>
    <x v="8"/>
    <x v="2"/>
    <n v="944400"/>
    <n v="1225000"/>
    <x v="0"/>
    <x v="0"/>
    <x v="0"/>
    <n v="2"/>
    <n v="1086"/>
    <n v="1.3882829999999999"/>
    <s v="North"/>
    <n v="1127.9926335174955"/>
    <n v="280600"/>
    <n v="0.29711986446421007"/>
    <s v="Above Estimate"/>
  </r>
  <r>
    <d v="2017-12-16T00:00:00"/>
    <x v="8"/>
    <x v="5"/>
    <n v="217350"/>
    <n v="360000"/>
    <x v="0"/>
    <x v="0"/>
    <x v="0"/>
    <n v="1"/>
    <n v="953"/>
    <n v="1.3882829999999999"/>
    <s v="East"/>
    <n v="377.75445960125916"/>
    <n v="142650"/>
    <n v="0.65631469979296064"/>
    <s v="Above Estimate"/>
  </r>
  <r>
    <d v="2017-12-16T00:00:00"/>
    <x v="8"/>
    <x v="2"/>
    <n v="1016760"/>
    <n v="500000"/>
    <x v="0"/>
    <x v="0"/>
    <x v="0"/>
    <n v="1"/>
    <n v="1053"/>
    <n v="1.3882829999999999"/>
    <s v="West"/>
    <n v="474.83380816714151"/>
    <n v="-516760"/>
    <n v="-0.50824186632046897"/>
    <s v="Below Estimate"/>
  </r>
  <r>
    <d v="2017-12-21T00:00:00"/>
    <x v="8"/>
    <x v="6"/>
    <n v="851100"/>
    <n v="1555000"/>
    <x v="0"/>
    <x v="0"/>
    <x v="0"/>
    <n v="3"/>
    <n v="1091"/>
    <n v="1.3882829999999999"/>
    <s v="South"/>
    <n v="1425.2978918423464"/>
    <n v="703900"/>
    <n v="0.82704735048760425"/>
    <s v="Above Estimate"/>
  </r>
  <r>
    <d v="2017-12-22T00:00:00"/>
    <x v="8"/>
    <x v="0"/>
    <n v="62280"/>
    <n v="112000"/>
    <x v="0"/>
    <x v="0"/>
    <x v="0"/>
    <n v="1"/>
    <n v="928"/>
    <n v="1.3882829999999999"/>
    <s v="South"/>
    <n v="120.68965517241379"/>
    <n v="49720"/>
    <n v="0.79833012202954401"/>
    <s v="Above Estimate"/>
  </r>
  <r>
    <d v="2017-12-23T00:00:00"/>
    <x v="8"/>
    <x v="5"/>
    <n v="173950"/>
    <n v="280000"/>
    <x v="0"/>
    <x v="0"/>
    <x v="0"/>
    <n v="2"/>
    <n v="1055"/>
    <n v="1.3882829999999999"/>
    <s v="West"/>
    <n v="265.40284360189571"/>
    <n v="106050"/>
    <n v="0.6096579476861167"/>
    <s v="Above Estimate"/>
  </r>
  <r>
    <d v="2017-12-23T00:00:00"/>
    <x v="8"/>
    <x v="0"/>
    <n v="77160"/>
    <n v="96000"/>
    <x v="0"/>
    <x v="0"/>
    <x v="0"/>
    <n v="2"/>
    <n v="1099"/>
    <n v="1.3882829999999999"/>
    <s v="South"/>
    <n v="87.352138307552323"/>
    <n v="18840"/>
    <n v="0.24416796267496113"/>
    <s v="Above Estimate"/>
  </r>
  <r>
    <d v="2017-12-28T00:00:00"/>
    <x v="8"/>
    <x v="6"/>
    <n v="252750"/>
    <n v="415000"/>
    <x v="1"/>
    <x v="1"/>
    <x v="1"/>
    <n v="2"/>
    <n v="1430"/>
    <n v="1.3882829999999999"/>
    <s v="North"/>
    <n v="290.20979020979019"/>
    <n v="162250"/>
    <n v="0.64193867457962417"/>
    <s v="Above Estimate"/>
  </r>
  <r>
    <d v="2017-12-28T00:00:00"/>
    <x v="8"/>
    <x v="6"/>
    <n v="304470"/>
    <n v="540000"/>
    <x v="3"/>
    <x v="3"/>
    <x v="3"/>
    <n v="8"/>
    <n v="2413"/>
    <n v="1.3882829999999999"/>
    <s v="South"/>
    <n v="223.78781599668463"/>
    <n v="235530"/>
    <n v="0.77357375110848359"/>
    <s v="Above Estimate"/>
  </r>
  <r>
    <d v="2017-12-28T00:00:00"/>
    <x v="8"/>
    <x v="0"/>
    <n v="74080"/>
    <n v="130000"/>
    <x v="1"/>
    <x v="1"/>
    <x v="1"/>
    <n v="2"/>
    <n v="1400"/>
    <n v="1.3882829999999999"/>
    <s v="West"/>
    <n v="92.857142857142861"/>
    <n v="55920"/>
    <n v="0.75485961123110146"/>
    <s v="Above Estimate"/>
  </r>
  <r>
    <d v="2017-12-29T00:00:00"/>
    <x v="8"/>
    <x v="6"/>
    <n v="145110"/>
    <n v="57000"/>
    <x v="0"/>
    <x v="0"/>
    <x v="0"/>
    <n v="2"/>
    <n v="955"/>
    <n v="1.3882829999999999"/>
    <s v="South"/>
    <n v="59.68586387434555"/>
    <n v="-88110"/>
    <n v="-0.6071945420715319"/>
    <s v="Below Estimate"/>
  </r>
  <r>
    <d v="2017-12-29T00:00:00"/>
    <x v="8"/>
    <x v="5"/>
    <n v="221970"/>
    <n v="235000"/>
    <x v="0"/>
    <x v="0"/>
    <x v="0"/>
    <n v="2"/>
    <n v="1093"/>
    <n v="1.3882829999999999"/>
    <s v="West"/>
    <n v="215.00457456541628"/>
    <n v="13030"/>
    <n v="5.8701626345902598E-2"/>
    <s v="Above Estimate"/>
  </r>
  <r>
    <d v="2017-12-29T00:00:00"/>
    <x v="8"/>
    <x v="5"/>
    <n v="169470"/>
    <n v="242900"/>
    <x v="1"/>
    <x v="1"/>
    <x v="1"/>
    <n v="3"/>
    <n v="1340"/>
    <n v="1.3882829999999999"/>
    <s v="East"/>
    <n v="181.26865671641792"/>
    <n v="73430"/>
    <n v="0.43329202808756712"/>
    <s v="Above Estimate"/>
  </r>
  <r>
    <d v="2018-01-05T00:00:00"/>
    <x v="9"/>
    <x v="0"/>
    <n v="68210"/>
    <n v="49000"/>
    <x v="1"/>
    <x v="1"/>
    <x v="1"/>
    <n v="2"/>
    <n v="1267"/>
    <n v="1.4223079999999999"/>
    <s v="South"/>
    <n v="38.674033149171272"/>
    <n v="-19210"/>
    <n v="-0.28163025949274301"/>
    <s v="Below Estimate"/>
  </r>
  <r>
    <d v="2018-01-07T00:00:00"/>
    <x v="9"/>
    <x v="5"/>
    <n v="215740"/>
    <n v="415000"/>
    <x v="0"/>
    <x v="0"/>
    <x v="0"/>
    <n v="3"/>
    <n v="1097"/>
    <n v="1.4223079999999999"/>
    <s v="West"/>
    <n v="378.30446672743847"/>
    <n v="199260"/>
    <n v="0.92361175489014558"/>
    <s v="Above Estimate"/>
  </r>
  <r>
    <d v="2018-01-07T00:00:00"/>
    <x v="9"/>
    <x v="2"/>
    <n v="250470"/>
    <n v="430000"/>
    <x v="1"/>
    <x v="1"/>
    <x v="1"/>
    <n v="2"/>
    <n v="1483"/>
    <n v="1.4223079999999999"/>
    <s v="South"/>
    <n v="289.95279838165879"/>
    <n v="179530"/>
    <n v="0.7167724677606101"/>
    <s v="Above Estimate"/>
  </r>
  <r>
    <d v="2018-01-08T00:00:00"/>
    <x v="9"/>
    <x v="6"/>
    <n v="466920"/>
    <n v="775000"/>
    <x v="0"/>
    <x v="0"/>
    <x v="0"/>
    <n v="3"/>
    <n v="981"/>
    <n v="1.4223079999999999"/>
    <s v="West"/>
    <n v="790.01019367991842"/>
    <n v="308080"/>
    <n v="0.6598132442388418"/>
    <s v="Above Estimate"/>
  </r>
  <r>
    <d v="2018-01-13T00:00:00"/>
    <x v="9"/>
    <x v="6"/>
    <n v="515390"/>
    <n v="1025800"/>
    <x v="0"/>
    <x v="0"/>
    <x v="0"/>
    <n v="2"/>
    <n v="984"/>
    <n v="1.4223079999999999"/>
    <s v="East"/>
    <n v="1042.479674796748"/>
    <n v="510410"/>
    <n v="0.99033741438522283"/>
    <s v="Above Estimate"/>
  </r>
  <r>
    <d v="2018-01-13T00:00:00"/>
    <x v="9"/>
    <x v="0"/>
    <n v="81760"/>
    <n v="95876"/>
    <x v="0"/>
    <x v="0"/>
    <x v="0"/>
    <n v="2"/>
    <n v="940"/>
    <n v="1.4223079999999999"/>
    <s v="West"/>
    <n v="101.99574468085106"/>
    <n v="14116"/>
    <n v="0.17265166340508806"/>
    <s v="Above Estimate"/>
  </r>
  <r>
    <d v="2018-01-13T00:00:00"/>
    <x v="9"/>
    <x v="5"/>
    <n v="275240"/>
    <n v="435000"/>
    <x v="0"/>
    <x v="0"/>
    <x v="0"/>
    <n v="1"/>
    <n v="1028"/>
    <n v="1.4223079999999999"/>
    <s v="East"/>
    <n v="423.15175097276267"/>
    <n v="159760"/>
    <n v="0.58043888969626511"/>
    <s v="Above Estimate"/>
  </r>
  <r>
    <d v="2018-01-13T00:00:00"/>
    <x v="9"/>
    <x v="0"/>
    <n v="102750"/>
    <n v="169900"/>
    <x v="0"/>
    <x v="0"/>
    <x v="0"/>
    <n v="3"/>
    <n v="1000"/>
    <n v="1.4223079999999999"/>
    <s v="South"/>
    <n v="169.9"/>
    <n v="67150"/>
    <n v="0.65352798053527983"/>
    <s v="Above Estimate"/>
  </r>
  <r>
    <d v="2018-01-14T00:00:00"/>
    <x v="9"/>
    <x v="0"/>
    <n v="76480"/>
    <n v="28000"/>
    <x v="0"/>
    <x v="0"/>
    <x v="0"/>
    <n v="1"/>
    <n v="968"/>
    <n v="1.4223079999999999"/>
    <s v="East"/>
    <n v="28.925619834710744"/>
    <n v="-48480"/>
    <n v="-0.63389121338912136"/>
    <s v="Below Estimate"/>
  </r>
  <r>
    <d v="2018-01-19T00:00:00"/>
    <x v="9"/>
    <x v="0"/>
    <n v="123940"/>
    <n v="160000"/>
    <x v="0"/>
    <x v="0"/>
    <x v="0"/>
    <n v="3"/>
    <n v="939"/>
    <n v="1.4223079999999999"/>
    <s v="South"/>
    <n v="170.3940362087327"/>
    <n v="36060"/>
    <n v="0.29094723253187027"/>
    <s v="Above Estimate"/>
  </r>
  <r>
    <d v="2018-01-20T00:00:00"/>
    <x v="9"/>
    <x v="2"/>
    <n v="524342"/>
    <n v="725000"/>
    <x v="0"/>
    <x v="0"/>
    <x v="0"/>
    <n v="1"/>
    <n v="933"/>
    <n v="1.4223079999999999"/>
    <s v="South"/>
    <n v="777.06323687031079"/>
    <n v="200658"/>
    <n v="0.38268534658676973"/>
    <s v="Above Estimate"/>
  </r>
  <r>
    <d v="2018-01-22T00:00:00"/>
    <x v="9"/>
    <x v="6"/>
    <n v="500420"/>
    <n v="650000"/>
    <x v="0"/>
    <x v="0"/>
    <x v="0"/>
    <n v="3"/>
    <n v="1037"/>
    <n v="1.4223079999999999"/>
    <s v="North"/>
    <n v="626.80810028929602"/>
    <n v="149580"/>
    <n v="0.29890891651013152"/>
    <s v="Above Estimate"/>
  </r>
  <r>
    <d v="2018-01-22T00:00:00"/>
    <x v="9"/>
    <x v="2"/>
    <n v="206440"/>
    <n v="170000"/>
    <x v="1"/>
    <x v="1"/>
    <x v="1"/>
    <n v="4"/>
    <n v="1334"/>
    <n v="1.4223079999999999"/>
    <s v="West"/>
    <n v="127.43628185907046"/>
    <n v="-36440"/>
    <n v="-0.17651617903507072"/>
    <s v="Below Estimate"/>
  </r>
  <r>
    <d v="2018-01-25T00:00:00"/>
    <x v="9"/>
    <x v="6"/>
    <n v="554910"/>
    <n v="960000"/>
    <x v="0"/>
    <x v="0"/>
    <x v="0"/>
    <n v="3"/>
    <n v="1035"/>
    <n v="1.4223079999999999"/>
    <s v="South"/>
    <n v="927.536231884058"/>
    <n v="405090"/>
    <n v="0.73001027193598966"/>
    <s v="Above Estimate"/>
  </r>
  <r>
    <d v="2018-01-29T00:00:00"/>
    <x v="9"/>
    <x v="0"/>
    <n v="84160"/>
    <n v="104000"/>
    <x v="0"/>
    <x v="0"/>
    <x v="0"/>
    <n v="1"/>
    <n v="1064"/>
    <n v="1.4223079999999999"/>
    <s v="North"/>
    <n v="97.744360902255636"/>
    <n v="19840"/>
    <n v="0.23574144486692014"/>
    <s v="Above Estimate"/>
  </r>
  <r>
    <d v="2018-01-29T00:00:00"/>
    <x v="9"/>
    <x v="2"/>
    <n v="570152"/>
    <n v="900000"/>
    <x v="0"/>
    <x v="0"/>
    <x v="0"/>
    <n v="2"/>
    <n v="1070"/>
    <n v="1.4223079999999999"/>
    <s v="South"/>
    <n v="841.12149532710282"/>
    <n v="329848"/>
    <n v="0.5785264280402419"/>
    <s v="Above Estimate"/>
  </r>
  <r>
    <d v="2018-02-01T00:00:00"/>
    <x v="9"/>
    <x v="5"/>
    <n v="240940"/>
    <n v="403000"/>
    <x v="0"/>
    <x v="0"/>
    <x v="0"/>
    <n v="1"/>
    <n v="901"/>
    <n v="1.4223079999999999"/>
    <s v="North"/>
    <n v="447.28079911209767"/>
    <n v="162060"/>
    <n v="0.67261558894330542"/>
    <s v="Above Estimate"/>
  </r>
  <r>
    <d v="2018-02-01T00:00:00"/>
    <x v="9"/>
    <x v="6"/>
    <n v="366460"/>
    <n v="600000"/>
    <x v="0"/>
    <x v="0"/>
    <x v="0"/>
    <n v="2"/>
    <n v="919"/>
    <n v="1.4223079999999999"/>
    <s v="North"/>
    <n v="652.88356909684444"/>
    <n v="233540"/>
    <n v="0.63728647055613163"/>
    <s v="Above Estimate"/>
  </r>
  <r>
    <d v="2018-02-02T00:00:00"/>
    <x v="9"/>
    <x v="0"/>
    <n v="40280"/>
    <n v="25500"/>
    <x v="2"/>
    <x v="2"/>
    <x v="2"/>
    <n v="4"/>
    <n v="1939"/>
    <n v="1.4223079999999999"/>
    <s v="North"/>
    <n v="13.151108818978855"/>
    <n v="-14780"/>
    <n v="-0.3669314796425025"/>
    <s v="Below Estimate"/>
  </r>
  <r>
    <d v="2018-02-08T00:00:00"/>
    <x v="9"/>
    <x v="5"/>
    <n v="212800"/>
    <n v="303000"/>
    <x v="0"/>
    <x v="0"/>
    <x v="0"/>
    <n v="1"/>
    <n v="1092"/>
    <n v="1.4223079999999999"/>
    <s v="East"/>
    <n v="277.47252747252747"/>
    <n v="90200"/>
    <n v="0.42387218045112784"/>
    <s v="Above Estimate"/>
  </r>
  <r>
    <d v="2018-02-09T00:00:00"/>
    <x v="9"/>
    <x v="0"/>
    <n v="63660"/>
    <n v="84000"/>
    <x v="0"/>
    <x v="0"/>
    <x v="0"/>
    <n v="1"/>
    <n v="928"/>
    <n v="1.4223079999999999"/>
    <s v="East"/>
    <n v="90.517241379310349"/>
    <n v="20340"/>
    <n v="0.31950989632422244"/>
    <s v="Above Estimate"/>
  </r>
  <r>
    <d v="2018-02-10T00:00:00"/>
    <x v="9"/>
    <x v="5"/>
    <n v="185640"/>
    <n v="212500"/>
    <x v="0"/>
    <x v="0"/>
    <x v="0"/>
    <n v="3"/>
    <n v="1033"/>
    <n v="1.4223079999999999"/>
    <s v="West"/>
    <n v="205.71151984511133"/>
    <n v="26860"/>
    <n v="0.1446886446886447"/>
    <s v="Above Estimate"/>
  </r>
  <r>
    <d v="2018-02-10T00:00:00"/>
    <x v="9"/>
    <x v="0"/>
    <n v="69130"/>
    <n v="73223"/>
    <x v="0"/>
    <x v="0"/>
    <x v="0"/>
    <n v="3"/>
    <n v="1097"/>
    <n v="1.4223079999999999"/>
    <s v="East"/>
    <n v="66.748404740200542"/>
    <n v="4093"/>
    <n v="5.9207290611890638E-2"/>
    <s v="Above Estimate"/>
  </r>
  <r>
    <d v="2018-02-11T00:00:00"/>
    <x v="9"/>
    <x v="0"/>
    <n v="105510"/>
    <n v="150000"/>
    <x v="3"/>
    <x v="3"/>
    <x v="3"/>
    <n v="7"/>
    <n v="2528"/>
    <n v="1.4223079999999999"/>
    <s v="East"/>
    <n v="59.335443037974684"/>
    <n v="44490"/>
    <n v="0.42166619277793577"/>
    <s v="Above Estimate"/>
  </r>
  <r>
    <d v="2018-02-12T00:00:00"/>
    <x v="9"/>
    <x v="0"/>
    <n v="86330"/>
    <n v="24000"/>
    <x v="0"/>
    <x v="0"/>
    <x v="0"/>
    <n v="1"/>
    <n v="947"/>
    <n v="1.4223079999999999"/>
    <s v="West"/>
    <n v="25.343189017951424"/>
    <n v="-62330"/>
    <n v="-0.72199698830070658"/>
    <s v="Below Estimate"/>
  </r>
  <r>
    <d v="2018-02-17T00:00:00"/>
    <x v="9"/>
    <x v="6"/>
    <n v="358710"/>
    <n v="605000"/>
    <x v="0"/>
    <x v="0"/>
    <x v="0"/>
    <n v="2"/>
    <n v="1034"/>
    <n v="1.4223079999999999"/>
    <s v="South"/>
    <n v="585.10638297872345"/>
    <n v="246290"/>
    <n v="0.68659920269855867"/>
    <s v="Above Estimate"/>
  </r>
  <r>
    <d v="2018-02-17T00:00:00"/>
    <x v="9"/>
    <x v="6"/>
    <n v="561220"/>
    <n v="724000"/>
    <x v="0"/>
    <x v="0"/>
    <x v="0"/>
    <n v="2"/>
    <n v="959"/>
    <n v="1.4223079999999999"/>
    <s v="West"/>
    <n v="754.95307612095928"/>
    <n v="162780"/>
    <n v="0.29004668400983574"/>
    <s v="Above Estimate"/>
  </r>
  <r>
    <d v="2018-02-17T00:00:00"/>
    <x v="9"/>
    <x v="6"/>
    <n v="358710"/>
    <n v="605000"/>
    <x v="0"/>
    <x v="0"/>
    <x v="0"/>
    <n v="2"/>
    <n v="1014"/>
    <n v="1.4223079999999999"/>
    <s v="West"/>
    <n v="596.64694280078891"/>
    <n v="246290"/>
    <n v="0.68659920269855867"/>
    <s v="Above Estimate"/>
  </r>
  <r>
    <d v="2018-02-18T00:00:00"/>
    <x v="9"/>
    <x v="0"/>
    <n v="105210"/>
    <n v="79500"/>
    <x v="0"/>
    <x v="0"/>
    <x v="0"/>
    <n v="3"/>
    <n v="972"/>
    <n v="1.4223079999999999"/>
    <s v="East"/>
    <n v="81.790123456790127"/>
    <n v="-25710"/>
    <n v="-0.24436840604505275"/>
    <s v="Below Estimate"/>
  </r>
  <r>
    <d v="2018-02-19T00:00:00"/>
    <x v="9"/>
    <x v="0"/>
    <n v="105360"/>
    <n v="159900"/>
    <x v="0"/>
    <x v="0"/>
    <x v="0"/>
    <n v="3"/>
    <n v="1044"/>
    <n v="1.4223079999999999"/>
    <s v="North"/>
    <n v="153.16091954022988"/>
    <n v="54540"/>
    <n v="0.51765375854214124"/>
    <s v="Above Estimate"/>
  </r>
  <r>
    <d v="2018-02-19T00:00:00"/>
    <x v="9"/>
    <x v="2"/>
    <n v="201040"/>
    <n v="199000"/>
    <x v="0"/>
    <x v="0"/>
    <x v="0"/>
    <n v="1"/>
    <n v="1029"/>
    <n v="1.4223079999999999"/>
    <s v="West"/>
    <n v="193.39164237123421"/>
    <n v="-2040"/>
    <n v="-1.0147234381217668E-2"/>
    <s v="Below Estimate"/>
  </r>
  <r>
    <d v="2018-02-23T00:00:00"/>
    <x v="9"/>
    <x v="2"/>
    <n v="240060"/>
    <n v="430000"/>
    <x v="0"/>
    <x v="0"/>
    <x v="0"/>
    <n v="2"/>
    <n v="1088"/>
    <n v="1.4223079999999999"/>
    <s v="North"/>
    <n v="395.22058823529414"/>
    <n v="189940"/>
    <n v="0.79121886195117885"/>
    <s v="Above Estimate"/>
  </r>
  <r>
    <d v="2018-02-23T00:00:00"/>
    <x v="9"/>
    <x v="6"/>
    <n v="206690"/>
    <n v="517500"/>
    <x v="1"/>
    <x v="1"/>
    <x v="1"/>
    <n v="3"/>
    <n v="1365"/>
    <n v="1.4223079999999999"/>
    <s v="South"/>
    <n v="379.12087912087912"/>
    <n v="310810"/>
    <n v="1.5037495766606996"/>
    <s v="Above Estimate"/>
  </r>
  <r>
    <d v="2018-02-24T00:00:00"/>
    <x v="9"/>
    <x v="2"/>
    <n v="170970"/>
    <n v="305000"/>
    <x v="1"/>
    <x v="1"/>
    <x v="1"/>
    <n v="4"/>
    <n v="1431"/>
    <n v="1.4223079999999999"/>
    <s v="East"/>
    <n v="213.13766596785464"/>
    <n v="134030"/>
    <n v="0.78393870269637944"/>
    <s v="Above Estimate"/>
  </r>
  <r>
    <d v="2018-02-24T00:00:00"/>
    <x v="9"/>
    <x v="6"/>
    <n v="845900"/>
    <n v="975000"/>
    <x v="0"/>
    <x v="0"/>
    <x v="0"/>
    <n v="1"/>
    <n v="1018"/>
    <n v="1.4223079999999999"/>
    <s v="East"/>
    <n v="957.76031434184677"/>
    <n v="129100"/>
    <n v="0.15261851282657524"/>
    <s v="Above Estimate"/>
  </r>
  <r>
    <d v="2018-03-01T00:00:00"/>
    <x v="9"/>
    <x v="0"/>
    <n v="60750"/>
    <n v="43500"/>
    <x v="0"/>
    <x v="0"/>
    <x v="0"/>
    <n v="3"/>
    <n v="1002"/>
    <n v="1.4223079999999999"/>
    <s v="East"/>
    <n v="43.41317365269461"/>
    <n v="-17250"/>
    <n v="-0.2839506172839506"/>
    <s v="Below Estimate"/>
  </r>
  <r>
    <d v="2018-03-04T00:00:00"/>
    <x v="9"/>
    <x v="6"/>
    <n v="214030"/>
    <n v="352500"/>
    <x v="0"/>
    <x v="0"/>
    <x v="0"/>
    <n v="1"/>
    <n v="986"/>
    <n v="1.4223079999999999"/>
    <s v="East"/>
    <n v="357.50507099391479"/>
    <n v="138470"/>
    <n v="0.64696537868523107"/>
    <s v="Above Estimate"/>
  </r>
  <r>
    <d v="2018-03-08T00:00:00"/>
    <x v="9"/>
    <x v="6"/>
    <n v="309510"/>
    <n v="545000"/>
    <x v="0"/>
    <x v="0"/>
    <x v="0"/>
    <n v="1"/>
    <n v="1065"/>
    <n v="1.4223079999999999"/>
    <s v="North"/>
    <n v="511.73708920187795"/>
    <n v="235490"/>
    <n v="0.76084779167070526"/>
    <s v="Above Estimate"/>
  </r>
  <r>
    <d v="2018-03-14T00:00:00"/>
    <x v="9"/>
    <x v="2"/>
    <n v="411610"/>
    <n v="458792"/>
    <x v="0"/>
    <x v="0"/>
    <x v="0"/>
    <n v="2"/>
    <n v="1014"/>
    <n v="1.4223079999999999"/>
    <s v="North"/>
    <n v="452.45759368836292"/>
    <n v="47182"/>
    <n v="0.11462792449163042"/>
    <s v="Above Estimate"/>
  </r>
  <r>
    <d v="2018-03-14T00:00:00"/>
    <x v="9"/>
    <x v="6"/>
    <n v="124260"/>
    <n v="192000"/>
    <x v="0"/>
    <x v="0"/>
    <x v="0"/>
    <n v="3"/>
    <n v="943"/>
    <n v="1.4223079999999999"/>
    <s v="North"/>
    <n v="203.60551431601272"/>
    <n v="67740"/>
    <n v="0.54514727184934819"/>
    <s v="Above Estimate"/>
  </r>
  <r>
    <d v="2018-03-14T00:00:00"/>
    <x v="9"/>
    <x v="5"/>
    <n v="264460"/>
    <n v="335000"/>
    <x v="0"/>
    <x v="0"/>
    <x v="0"/>
    <n v="1"/>
    <n v="967"/>
    <n v="1.4223079999999999"/>
    <s v="South"/>
    <n v="346.43226473629784"/>
    <n v="70540"/>
    <n v="0.26673220902972095"/>
    <s v="Above Estimate"/>
  </r>
  <r>
    <d v="2018-03-16T00:00:00"/>
    <x v="9"/>
    <x v="5"/>
    <n v="117250"/>
    <n v="160000"/>
    <x v="0"/>
    <x v="0"/>
    <x v="0"/>
    <n v="3"/>
    <n v="1068"/>
    <n v="1.4223079999999999"/>
    <s v="North"/>
    <n v="149.81273408239701"/>
    <n v="42750"/>
    <n v="0.3646055437100213"/>
    <s v="Above Estimate"/>
  </r>
  <r>
    <d v="2018-03-18T00:00:00"/>
    <x v="9"/>
    <x v="6"/>
    <n v="159840"/>
    <n v="275000"/>
    <x v="0"/>
    <x v="0"/>
    <x v="0"/>
    <n v="2"/>
    <n v="1030"/>
    <n v="1.4223079999999999"/>
    <s v="North"/>
    <n v="266.99029126213594"/>
    <n v="115160"/>
    <n v="0.72047047047047053"/>
    <s v="Above Estimate"/>
  </r>
  <r>
    <d v="2018-03-18T00:00:00"/>
    <x v="9"/>
    <x v="2"/>
    <n v="126860"/>
    <n v="150000"/>
    <x v="1"/>
    <x v="1"/>
    <x v="1"/>
    <n v="4"/>
    <n v="1313"/>
    <n v="1.4223079999999999"/>
    <s v="West"/>
    <n v="114.24219345011424"/>
    <n v="23140"/>
    <n v="0.18240580167113354"/>
    <s v="Above Estimate"/>
  </r>
  <r>
    <d v="2018-03-21T00:00:00"/>
    <x v="9"/>
    <x v="5"/>
    <n v="111930"/>
    <n v="125000"/>
    <x v="0"/>
    <x v="0"/>
    <x v="0"/>
    <n v="3"/>
    <n v="946"/>
    <n v="1.4223079999999999"/>
    <s v="West"/>
    <n v="132.13530655391119"/>
    <n v="13070"/>
    <n v="0.11676940945233628"/>
    <s v="Above Estimate"/>
  </r>
  <r>
    <d v="2018-03-24T00:00:00"/>
    <x v="9"/>
    <x v="0"/>
    <n v="82350"/>
    <n v="45500"/>
    <x v="0"/>
    <x v="0"/>
    <x v="0"/>
    <n v="3"/>
    <n v="1085"/>
    <n v="1.4223079999999999"/>
    <s v="South"/>
    <n v="41.935483870967744"/>
    <n v="-36850"/>
    <n v="-0.4474802671523983"/>
    <s v="Below Estimate"/>
  </r>
  <r>
    <d v="2018-03-24T00:00:00"/>
    <x v="9"/>
    <x v="2"/>
    <n v="369510"/>
    <n v="675000"/>
    <x v="0"/>
    <x v="0"/>
    <x v="0"/>
    <n v="1"/>
    <n v="1039"/>
    <n v="1.4223079999999999"/>
    <s v="South"/>
    <n v="649.66313763233882"/>
    <n v="305490"/>
    <n v="0.82674352520906069"/>
    <s v="Above Estimate"/>
  </r>
  <r>
    <d v="2018-03-24T00:00:00"/>
    <x v="9"/>
    <x v="6"/>
    <n v="400750"/>
    <n v="475000"/>
    <x v="0"/>
    <x v="0"/>
    <x v="0"/>
    <n v="3"/>
    <n v="1062"/>
    <n v="1.4223079999999999"/>
    <s v="West"/>
    <n v="447.2693032015066"/>
    <n v="74250"/>
    <n v="0.18527760449157829"/>
    <s v="Above Estimate"/>
  </r>
  <r>
    <d v="2018-03-28T00:00:00"/>
    <x v="9"/>
    <x v="0"/>
    <n v="77640"/>
    <n v="45000"/>
    <x v="0"/>
    <x v="0"/>
    <x v="0"/>
    <n v="1"/>
    <n v="904"/>
    <n v="1.4223079999999999"/>
    <s v="West"/>
    <n v="49.778761061946902"/>
    <n v="-32640"/>
    <n v="-0.42040185471406494"/>
    <s v="Below Estimate"/>
  </r>
  <r>
    <d v="2018-03-28T00:00:00"/>
    <x v="9"/>
    <x v="5"/>
    <n v="232330"/>
    <n v="299000"/>
    <x v="0"/>
    <x v="0"/>
    <x v="0"/>
    <n v="1"/>
    <n v="924"/>
    <n v="1.4223079999999999"/>
    <s v="West"/>
    <n v="323.5930735930736"/>
    <n v="66670"/>
    <n v="0.28696251022252828"/>
    <s v="Above Estimate"/>
  </r>
  <r>
    <d v="2018-03-28T00:00:00"/>
    <x v="9"/>
    <x v="5"/>
    <n v="145390"/>
    <n v="220000"/>
    <x v="0"/>
    <x v="0"/>
    <x v="0"/>
    <n v="1"/>
    <n v="939"/>
    <n v="1.4223079999999999"/>
    <s v="East"/>
    <n v="234.29179978700745"/>
    <n v="74610"/>
    <n v="0.51317146983974138"/>
    <s v="Above Estimate"/>
  </r>
  <r>
    <d v="2018-03-29T00:00:00"/>
    <x v="9"/>
    <x v="5"/>
    <n v="210420"/>
    <n v="275000"/>
    <x v="0"/>
    <x v="0"/>
    <x v="0"/>
    <n v="1"/>
    <n v="909"/>
    <n v="1.4223079999999999"/>
    <s v="West"/>
    <n v="302.53025302530256"/>
    <n v="64580"/>
    <n v="0.3069099895447201"/>
    <s v="Above Estimate"/>
  </r>
  <r>
    <d v="2018-03-29T00:00:00"/>
    <x v="9"/>
    <x v="0"/>
    <n v="36600"/>
    <n v="18000"/>
    <x v="1"/>
    <x v="1"/>
    <x v="1"/>
    <n v="4"/>
    <n v="1409"/>
    <n v="1.4223079999999999"/>
    <s v="East"/>
    <n v="12.775017743080198"/>
    <n v="-18600"/>
    <n v="-0.50819672131147542"/>
    <s v="Below Estimate"/>
  </r>
  <r>
    <d v="2018-03-29T00:00:00"/>
    <x v="9"/>
    <x v="5"/>
    <n v="210420"/>
    <n v="275000"/>
    <x v="0"/>
    <x v="0"/>
    <x v="0"/>
    <n v="2"/>
    <n v="1068"/>
    <n v="1.4223079999999999"/>
    <s v="East"/>
    <n v="257.49063670411982"/>
    <n v="64580"/>
    <n v="0.3069099895447201"/>
    <s v="Above Estimate"/>
  </r>
  <r>
    <d v="2018-03-30T00:00:00"/>
    <x v="9"/>
    <x v="6"/>
    <n v="173960"/>
    <n v="600000"/>
    <x v="2"/>
    <x v="2"/>
    <x v="2"/>
    <n v="6"/>
    <n v="2124"/>
    <n v="1.4223079999999999"/>
    <s v="West"/>
    <n v="282.4858757062147"/>
    <n v="426040"/>
    <n v="2.4490687514371121"/>
    <s v="Above Estimate"/>
  </r>
  <r>
    <d v="2018-03-31T00:00:00"/>
    <x v="9"/>
    <x v="6"/>
    <n v="402940"/>
    <n v="635000"/>
    <x v="0"/>
    <x v="0"/>
    <x v="0"/>
    <n v="1"/>
    <n v="936"/>
    <n v="1.4223079999999999"/>
    <s v="North"/>
    <n v="678.41880341880346"/>
    <n v="232060"/>
    <n v="0.5759170099766715"/>
    <s v="Above Estimate"/>
  </r>
  <r>
    <d v="2018-04-01T00:00:00"/>
    <x v="9"/>
    <x v="2"/>
    <n v="1045860"/>
    <n v="1650000"/>
    <x v="0"/>
    <x v="0"/>
    <x v="0"/>
    <n v="3"/>
    <n v="979"/>
    <n v="1.4223079999999999"/>
    <s v="South"/>
    <n v="1685.3932584269662"/>
    <n v="604140"/>
    <n v="0.57764901612070452"/>
    <s v="Above Estimate"/>
  </r>
  <r>
    <d v="2018-04-04T00:00:00"/>
    <x v="9"/>
    <x v="6"/>
    <n v="420060"/>
    <n v="665000"/>
    <x v="0"/>
    <x v="0"/>
    <x v="0"/>
    <n v="1"/>
    <n v="967"/>
    <n v="1.4223079999999999"/>
    <s v="West"/>
    <n v="687.69389865563596"/>
    <n v="244940"/>
    <n v="0.58310717516545252"/>
    <s v="Above Estimate"/>
  </r>
  <r>
    <d v="2018-04-07T00:00:00"/>
    <x v="9"/>
    <x v="0"/>
    <n v="69510"/>
    <n v="128000"/>
    <x v="0"/>
    <x v="0"/>
    <x v="0"/>
    <n v="2"/>
    <n v="1056"/>
    <n v="1.4223079999999999"/>
    <s v="West"/>
    <n v="121.21212121212122"/>
    <n v="58490"/>
    <n v="0.84146166019277802"/>
    <s v="Above Estimate"/>
  </r>
  <r>
    <d v="2018-04-08T00:00:00"/>
    <x v="9"/>
    <x v="5"/>
    <n v="250880"/>
    <n v="367000"/>
    <x v="0"/>
    <x v="0"/>
    <x v="0"/>
    <n v="3"/>
    <n v="934"/>
    <n v="1.4223079999999999"/>
    <s v="North"/>
    <n v="392.93361884368306"/>
    <n v="116120"/>
    <n v="0.46285076530612246"/>
    <s v="Above Estimate"/>
  </r>
  <r>
    <d v="2018-04-11T00:00:00"/>
    <x v="9"/>
    <x v="0"/>
    <n v="31410"/>
    <n v="12000"/>
    <x v="2"/>
    <x v="2"/>
    <x v="2"/>
    <n v="6"/>
    <n v="2086"/>
    <n v="1.4223079999999999"/>
    <s v="East"/>
    <n v="5.7526366251198464"/>
    <n v="-19410"/>
    <n v="-0.61795606494746891"/>
    <s v="Below Estimate"/>
  </r>
  <r>
    <d v="2018-04-11T00:00:00"/>
    <x v="9"/>
    <x v="2"/>
    <n v="346550"/>
    <n v="560000"/>
    <x v="0"/>
    <x v="0"/>
    <x v="0"/>
    <n v="2"/>
    <n v="1022"/>
    <n v="1.4223079999999999"/>
    <s v="East"/>
    <n v="547.94520547945206"/>
    <n v="213450"/>
    <n v="0.61592843745491266"/>
    <s v="Above Estimate"/>
  </r>
  <r>
    <d v="2018-04-12T00:00:00"/>
    <x v="9"/>
    <x v="5"/>
    <n v="174020"/>
    <n v="232000"/>
    <x v="0"/>
    <x v="0"/>
    <x v="0"/>
    <n v="1"/>
    <n v="958"/>
    <n v="1.4223079999999999"/>
    <s v="East"/>
    <n v="242.17118997912317"/>
    <n v="57980"/>
    <n v="0.33318009424204115"/>
    <s v="Above Estimate"/>
  </r>
  <r>
    <d v="2018-04-12T00:00:00"/>
    <x v="9"/>
    <x v="6"/>
    <n v="474900"/>
    <n v="735000"/>
    <x v="0"/>
    <x v="0"/>
    <x v="0"/>
    <n v="2"/>
    <n v="979"/>
    <n v="1.4223079999999999"/>
    <s v="North"/>
    <n v="750.76608784473956"/>
    <n v="260100"/>
    <n v="0.54769425142135186"/>
    <s v="Above Estimate"/>
  </r>
  <r>
    <d v="2018-04-13T00:00:00"/>
    <x v="9"/>
    <x v="5"/>
    <n v="260750"/>
    <n v="405000"/>
    <x v="2"/>
    <x v="2"/>
    <x v="2"/>
    <n v="5"/>
    <n v="2116"/>
    <n v="1.4223079999999999"/>
    <s v="South"/>
    <n v="191.39886578449907"/>
    <n v="144250"/>
    <n v="0.55321188878235861"/>
    <s v="Above Estimate"/>
  </r>
  <r>
    <d v="2018-04-13T00:00:00"/>
    <x v="9"/>
    <x v="2"/>
    <n v="316290"/>
    <n v="522000"/>
    <x v="0"/>
    <x v="0"/>
    <x v="0"/>
    <n v="3"/>
    <n v="931"/>
    <n v="1.4223079999999999"/>
    <s v="West"/>
    <n v="560.68743286788401"/>
    <n v="205710"/>
    <n v="0.65038414113629894"/>
    <s v="Above Estimate"/>
  </r>
  <r>
    <d v="2018-04-14T00:00:00"/>
    <x v="9"/>
    <x v="2"/>
    <n v="389620"/>
    <n v="510000"/>
    <x v="0"/>
    <x v="0"/>
    <x v="0"/>
    <n v="3"/>
    <n v="928"/>
    <n v="1.4223079999999999"/>
    <s v="West"/>
    <n v="549.56896551724139"/>
    <n v="120380"/>
    <n v="0.30896771212976748"/>
    <s v="Above Estimate"/>
  </r>
  <r>
    <d v="2018-04-18T00:00:00"/>
    <x v="9"/>
    <x v="6"/>
    <n v="222690"/>
    <n v="325000"/>
    <x v="0"/>
    <x v="0"/>
    <x v="0"/>
    <n v="3"/>
    <n v="900"/>
    <n v="1.4223079999999999"/>
    <s v="North"/>
    <n v="361.11111111111109"/>
    <n v="102310"/>
    <n v="0.45942790426152946"/>
    <s v="Above Estimate"/>
  </r>
  <r>
    <d v="2018-04-18T00:00:00"/>
    <x v="9"/>
    <x v="0"/>
    <n v="69920"/>
    <n v="118500"/>
    <x v="0"/>
    <x v="0"/>
    <x v="0"/>
    <n v="1"/>
    <n v="980"/>
    <n v="1.4223079999999999"/>
    <s v="West"/>
    <n v="120.91836734693878"/>
    <n v="48580"/>
    <n v="0.69479405034324948"/>
    <s v="Above Estimate"/>
  </r>
  <r>
    <d v="2018-04-19T00:00:00"/>
    <x v="9"/>
    <x v="6"/>
    <n v="389210"/>
    <n v="575000"/>
    <x v="0"/>
    <x v="0"/>
    <x v="0"/>
    <n v="1"/>
    <n v="903"/>
    <n v="1.4223079999999999"/>
    <s v="North"/>
    <n v="636.7663344407531"/>
    <n v="185790"/>
    <n v="0.47735155828473058"/>
    <s v="Above Estimate"/>
  </r>
  <r>
    <d v="2018-04-19T00:00:00"/>
    <x v="9"/>
    <x v="5"/>
    <n v="824810"/>
    <n v="750000"/>
    <x v="0"/>
    <x v="0"/>
    <x v="0"/>
    <n v="3"/>
    <n v="930"/>
    <n v="1.4223079999999999"/>
    <s v="North"/>
    <n v="806.45161290322585"/>
    <n v="-74810"/>
    <n v="-9.0699676289084763E-2"/>
    <s v="Below Estimate"/>
  </r>
  <r>
    <d v="2018-04-19T00:00:00"/>
    <x v="9"/>
    <x v="0"/>
    <n v="113040"/>
    <n v="151500"/>
    <x v="2"/>
    <x v="2"/>
    <x v="2"/>
    <n v="6"/>
    <n v="1801"/>
    <n v="1.4223079999999999"/>
    <s v="West"/>
    <n v="84.119933370349813"/>
    <n v="38460"/>
    <n v="0.34023354564755837"/>
    <s v="Above Estimate"/>
  </r>
  <r>
    <d v="2018-04-22T00:00:00"/>
    <x v="9"/>
    <x v="6"/>
    <n v="444190"/>
    <n v="440000"/>
    <x v="0"/>
    <x v="0"/>
    <x v="0"/>
    <n v="2"/>
    <n v="921"/>
    <n v="1.4223079999999999"/>
    <s v="South"/>
    <n v="477.74158523344192"/>
    <n v="-4190"/>
    <n v="-9.4329003354420397E-3"/>
    <s v="Below Estimate"/>
  </r>
  <r>
    <d v="2018-04-25T00:00:00"/>
    <x v="9"/>
    <x v="5"/>
    <n v="157710"/>
    <n v="305000"/>
    <x v="0"/>
    <x v="0"/>
    <x v="0"/>
    <n v="2"/>
    <n v="1013"/>
    <n v="1.4223079999999999"/>
    <s v="South"/>
    <n v="301.08588351431393"/>
    <n v="147290"/>
    <n v="0.93392936402257309"/>
    <s v="Above Estimate"/>
  </r>
  <r>
    <d v="2018-04-25T00:00:00"/>
    <x v="9"/>
    <x v="0"/>
    <n v="67160"/>
    <n v="27000"/>
    <x v="0"/>
    <x v="0"/>
    <x v="0"/>
    <n v="2"/>
    <n v="948"/>
    <n v="1.4223079999999999"/>
    <s v="North"/>
    <n v="28.481012658227847"/>
    <n v="-40160"/>
    <n v="-0.59797498511018465"/>
    <s v="Below Estimate"/>
  </r>
  <r>
    <d v="2018-04-27T00:00:00"/>
    <x v="9"/>
    <x v="2"/>
    <n v="220280"/>
    <n v="450000"/>
    <x v="0"/>
    <x v="0"/>
    <x v="0"/>
    <n v="1"/>
    <n v="1031"/>
    <n v="1.4223079999999999"/>
    <s v="West"/>
    <n v="436.46944713870027"/>
    <n v="229720"/>
    <n v="1.0428545487561285"/>
    <s v="Above Estimate"/>
  </r>
  <r>
    <d v="2018-04-28T00:00:00"/>
    <x v="9"/>
    <x v="2"/>
    <n v="1399520"/>
    <n v="4825000"/>
    <x v="0"/>
    <x v="0"/>
    <x v="0"/>
    <n v="2"/>
    <n v="1072"/>
    <n v="1.4223079999999999"/>
    <s v="North"/>
    <n v="4500.9328358208959"/>
    <n v="3425480"/>
    <n v="2.4476106093517775"/>
    <s v="Above Estimate"/>
  </r>
  <r>
    <d v="2018-04-29T00:00:00"/>
    <x v="9"/>
    <x v="0"/>
    <n v="77040"/>
    <n v="85000"/>
    <x v="0"/>
    <x v="0"/>
    <x v="0"/>
    <n v="1"/>
    <n v="927"/>
    <n v="1.4223079999999999"/>
    <s v="West"/>
    <n v="91.693635382955776"/>
    <n v="7960"/>
    <n v="0.10332294911734165"/>
    <s v="Above Estimate"/>
  </r>
  <r>
    <d v="2018-04-29T00:00:00"/>
    <x v="9"/>
    <x v="0"/>
    <n v="57320"/>
    <n v="83200"/>
    <x v="0"/>
    <x v="0"/>
    <x v="0"/>
    <n v="1"/>
    <n v="1002"/>
    <n v="1.4223079999999999"/>
    <s v="West"/>
    <n v="83.033932135728548"/>
    <n v="25880"/>
    <n v="0.45150034891835311"/>
    <s v="Above Estimate"/>
  </r>
  <r>
    <d v="2018-04-29T00:00:00"/>
    <x v="9"/>
    <x v="6"/>
    <n v="254880"/>
    <n v="450000"/>
    <x v="0"/>
    <x v="0"/>
    <x v="0"/>
    <n v="3"/>
    <n v="1096"/>
    <n v="1.4223079999999999"/>
    <s v="North"/>
    <n v="410.58394160583941"/>
    <n v="195120"/>
    <n v="0.7655367231638418"/>
    <s v="Above Estimate"/>
  </r>
  <r>
    <d v="2018-05-02T00:00:00"/>
    <x v="9"/>
    <x v="0"/>
    <n v="114060"/>
    <n v="145000"/>
    <x v="0"/>
    <x v="0"/>
    <x v="0"/>
    <n v="3"/>
    <n v="995"/>
    <n v="1.4223079999999999"/>
    <s v="South"/>
    <n v="145.7286432160804"/>
    <n v="30940"/>
    <n v="0.2712607399614238"/>
    <s v="Above Estimate"/>
  </r>
  <r>
    <d v="2018-05-05T00:00:00"/>
    <x v="9"/>
    <x v="2"/>
    <n v="291370"/>
    <n v="533750"/>
    <x v="0"/>
    <x v="0"/>
    <x v="0"/>
    <n v="1"/>
    <n v="1062"/>
    <n v="1.4223079999999999"/>
    <s v="South"/>
    <n v="502.58945386064028"/>
    <n v="242380"/>
    <n v="0.83186326663692212"/>
    <s v="Above Estimate"/>
  </r>
  <r>
    <d v="2018-05-06T00:00:00"/>
    <x v="9"/>
    <x v="6"/>
    <n v="415070"/>
    <n v="668000"/>
    <x v="0"/>
    <x v="0"/>
    <x v="0"/>
    <n v="2"/>
    <n v="950"/>
    <n v="1.4223079999999999"/>
    <s v="West"/>
    <n v="703.15789473684208"/>
    <n v="252930"/>
    <n v="0.60936709470691686"/>
    <s v="Above Estimate"/>
  </r>
  <r>
    <d v="2018-05-06T00:00:00"/>
    <x v="9"/>
    <x v="2"/>
    <n v="349020"/>
    <n v="596000"/>
    <x v="0"/>
    <x v="0"/>
    <x v="0"/>
    <n v="3"/>
    <n v="1018"/>
    <n v="1.4223079999999999"/>
    <s v="North"/>
    <n v="585.46168958742635"/>
    <n v="246980"/>
    <n v="0.70763853074322391"/>
    <s v="Above Estimate"/>
  </r>
  <r>
    <d v="2018-05-09T00:00:00"/>
    <x v="9"/>
    <x v="6"/>
    <n v="549980"/>
    <n v="717500"/>
    <x v="0"/>
    <x v="0"/>
    <x v="0"/>
    <n v="3"/>
    <n v="982"/>
    <n v="1.4223079999999999"/>
    <s v="West"/>
    <n v="730.65173116089613"/>
    <n v="167520"/>
    <n v="0.30459289428706499"/>
    <s v="Above Estimate"/>
  </r>
  <r>
    <d v="2018-05-10T00:00:00"/>
    <x v="9"/>
    <x v="6"/>
    <n v="288780"/>
    <n v="525000"/>
    <x v="0"/>
    <x v="0"/>
    <x v="0"/>
    <n v="1"/>
    <n v="1040"/>
    <n v="1.4223079999999999"/>
    <s v="East"/>
    <n v="504.80769230769232"/>
    <n v="236220"/>
    <n v="0.817992935798878"/>
    <s v="Above Estimate"/>
  </r>
  <r>
    <d v="2018-05-10T00:00:00"/>
    <x v="9"/>
    <x v="2"/>
    <n v="351890"/>
    <n v="475000"/>
    <x v="0"/>
    <x v="0"/>
    <x v="0"/>
    <n v="1"/>
    <n v="1093"/>
    <n v="1.4223079999999999"/>
    <s v="West"/>
    <n v="434.58371454711801"/>
    <n v="123110"/>
    <n v="0.34985364744664527"/>
    <s v="Above Estimate"/>
  </r>
  <r>
    <d v="2018-05-12T00:00:00"/>
    <x v="9"/>
    <x v="5"/>
    <n v="188930"/>
    <n v="302500"/>
    <x v="1"/>
    <x v="1"/>
    <x v="1"/>
    <n v="2"/>
    <n v="1434"/>
    <n v="1.4223079999999999"/>
    <s v="West"/>
    <n v="210.94839609483961"/>
    <n v="113570"/>
    <n v="0.60112210871751437"/>
    <s v="Above Estimate"/>
  </r>
  <r>
    <d v="2018-05-12T00:00:00"/>
    <x v="9"/>
    <x v="2"/>
    <n v="342750"/>
    <n v="589000"/>
    <x v="0"/>
    <x v="0"/>
    <x v="0"/>
    <n v="3"/>
    <n v="1069"/>
    <n v="1.4223079999999999"/>
    <s v="North"/>
    <n v="550.98222637979416"/>
    <n v="246250"/>
    <n v="0.71845368344274252"/>
    <s v="Above Estimate"/>
  </r>
  <r>
    <d v="2018-05-13T00:00:00"/>
    <x v="9"/>
    <x v="2"/>
    <n v="644970"/>
    <n v="760000"/>
    <x v="0"/>
    <x v="0"/>
    <x v="0"/>
    <n v="2"/>
    <n v="1042"/>
    <n v="1.4223079999999999"/>
    <s v="North"/>
    <n v="729.36660268714013"/>
    <n v="115030"/>
    <n v="0.17834938059134534"/>
    <s v="Above Estimate"/>
  </r>
  <r>
    <d v="2018-05-16T00:00:00"/>
    <x v="9"/>
    <x v="2"/>
    <n v="205150"/>
    <n v="365000"/>
    <x v="1"/>
    <x v="1"/>
    <x v="1"/>
    <n v="3"/>
    <n v="1485"/>
    <n v="1.4223079999999999"/>
    <s v="West"/>
    <n v="245.79124579124579"/>
    <n v="159850"/>
    <n v="0.77918596149159147"/>
    <s v="Above Estimate"/>
  </r>
  <r>
    <d v="2018-05-17T00:00:00"/>
    <x v="9"/>
    <x v="2"/>
    <n v="246830"/>
    <n v="409900"/>
    <x v="0"/>
    <x v="0"/>
    <x v="0"/>
    <n v="1"/>
    <n v="949"/>
    <n v="1.4223079999999999"/>
    <s v="North"/>
    <n v="431.92834562697578"/>
    <n v="163070"/>
    <n v="0.66065713243933066"/>
    <s v="Above Estimate"/>
  </r>
  <r>
    <d v="2018-05-19T00:00:00"/>
    <x v="9"/>
    <x v="2"/>
    <n v="602820"/>
    <n v="792000"/>
    <x v="0"/>
    <x v="0"/>
    <x v="0"/>
    <n v="3"/>
    <n v="915"/>
    <n v="1.4223079999999999"/>
    <s v="East"/>
    <n v="865.57377049180332"/>
    <n v="189180"/>
    <n v="0.31382502239474469"/>
    <s v="Above Estimate"/>
  </r>
  <r>
    <d v="2018-05-19T00:00:00"/>
    <x v="9"/>
    <x v="0"/>
    <n v="39050"/>
    <n v="27000"/>
    <x v="2"/>
    <x v="2"/>
    <x v="2"/>
    <n v="5"/>
    <n v="1850"/>
    <n v="1.4223079999999999"/>
    <s v="South"/>
    <n v="14.594594594594595"/>
    <n v="-12050"/>
    <n v="-0.30857874519846351"/>
    <s v="Below Estimate"/>
  </r>
  <r>
    <d v="2018-05-20T00:00:00"/>
    <x v="9"/>
    <x v="0"/>
    <n v="85760"/>
    <n v="43000"/>
    <x v="0"/>
    <x v="0"/>
    <x v="0"/>
    <n v="1"/>
    <n v="920"/>
    <n v="1.4223079999999999"/>
    <s v="East"/>
    <n v="46.739130434782609"/>
    <n v="-42760"/>
    <n v="-0.49860074626865669"/>
    <s v="Below Estimate"/>
  </r>
  <r>
    <d v="2018-05-20T00:00:00"/>
    <x v="9"/>
    <x v="2"/>
    <n v="385510"/>
    <n v="575000"/>
    <x v="0"/>
    <x v="0"/>
    <x v="0"/>
    <n v="3"/>
    <n v="918"/>
    <n v="1.4223079999999999"/>
    <s v="North"/>
    <n v="626.36165577342047"/>
    <n v="189490"/>
    <n v="0.49153069959274726"/>
    <s v="Above Estimate"/>
  </r>
  <r>
    <d v="2018-05-23T00:00:00"/>
    <x v="9"/>
    <x v="0"/>
    <n v="96480"/>
    <n v="160000"/>
    <x v="0"/>
    <x v="0"/>
    <x v="0"/>
    <n v="2"/>
    <n v="936"/>
    <n v="1.4223079999999999"/>
    <s v="South"/>
    <n v="170.94017094017093"/>
    <n v="63520"/>
    <n v="0.65837479270315091"/>
    <s v="Above Estimate"/>
  </r>
  <r>
    <d v="2018-05-23T00:00:00"/>
    <x v="9"/>
    <x v="5"/>
    <n v="192710"/>
    <n v="215000"/>
    <x v="0"/>
    <x v="0"/>
    <x v="0"/>
    <n v="1"/>
    <n v="973"/>
    <n v="1.4223079999999999"/>
    <s v="North"/>
    <n v="220.9660842754368"/>
    <n v="22290"/>
    <n v="0.11566602667220176"/>
    <s v="Above Estimate"/>
  </r>
  <r>
    <d v="2018-05-24T00:00:00"/>
    <x v="9"/>
    <x v="5"/>
    <n v="210140"/>
    <n v="347500"/>
    <x v="0"/>
    <x v="0"/>
    <x v="0"/>
    <n v="2"/>
    <n v="965"/>
    <n v="1.4223079999999999"/>
    <s v="North"/>
    <n v="360.10362694300517"/>
    <n v="137360"/>
    <n v="0.65365946511849249"/>
    <s v="Above Estimate"/>
  </r>
  <r>
    <d v="2018-05-24T00:00:00"/>
    <x v="9"/>
    <x v="6"/>
    <n v="317940"/>
    <n v="515000"/>
    <x v="0"/>
    <x v="0"/>
    <x v="0"/>
    <n v="2"/>
    <n v="1025"/>
    <n v="1.4223079999999999"/>
    <s v="West"/>
    <n v="502.4390243902439"/>
    <n v="197060"/>
    <n v="0.61980247845505443"/>
    <s v="Above Estimate"/>
  </r>
  <r>
    <d v="2018-05-24T00:00:00"/>
    <x v="9"/>
    <x v="0"/>
    <n v="91750"/>
    <n v="117000"/>
    <x v="0"/>
    <x v="0"/>
    <x v="0"/>
    <n v="2"/>
    <n v="1075"/>
    <n v="1.4223079999999999"/>
    <s v="South"/>
    <n v="108.83720930232558"/>
    <n v="25250"/>
    <n v="0.27520435967302453"/>
    <s v="Above Estimate"/>
  </r>
  <r>
    <d v="2018-05-26T00:00:00"/>
    <x v="9"/>
    <x v="5"/>
    <n v="121030"/>
    <n v="177000"/>
    <x v="0"/>
    <x v="0"/>
    <x v="0"/>
    <n v="3"/>
    <n v="1040"/>
    <n v="1.4223079999999999"/>
    <s v="West"/>
    <n v="170.19230769230768"/>
    <n v="55970"/>
    <n v="0.46244732710898123"/>
    <s v="Above Estimate"/>
  </r>
  <r>
    <d v="2018-05-26T00:00:00"/>
    <x v="9"/>
    <x v="0"/>
    <n v="81020"/>
    <n v="72341"/>
    <x v="1"/>
    <x v="1"/>
    <x v="1"/>
    <n v="3"/>
    <n v="1321"/>
    <n v="1.4223079999999999"/>
    <s v="East"/>
    <n v="54.762301286903863"/>
    <n v="-8679"/>
    <n v="-0.10712169834608738"/>
    <s v="Below Estimate"/>
  </r>
  <r>
    <d v="2018-05-27T00:00:00"/>
    <x v="9"/>
    <x v="5"/>
    <n v="135170"/>
    <n v="194000"/>
    <x v="0"/>
    <x v="0"/>
    <x v="0"/>
    <n v="1"/>
    <n v="1059"/>
    <n v="1.4223079999999999"/>
    <s v="West"/>
    <n v="183.19169027384325"/>
    <n v="58830"/>
    <n v="0.43522971073463046"/>
    <s v="Above Estimate"/>
  </r>
  <r>
    <d v="2018-05-31T00:00:00"/>
    <x v="9"/>
    <x v="6"/>
    <n v="302920"/>
    <n v="581025"/>
    <x v="0"/>
    <x v="0"/>
    <x v="0"/>
    <n v="1"/>
    <n v="1022"/>
    <n v="1.4223079999999999"/>
    <s v="East"/>
    <n v="568.51761252446181"/>
    <n v="278105"/>
    <n v="0.9180806813680179"/>
    <s v="Above Estimate"/>
  </r>
  <r>
    <d v="2018-05-31T00:00:00"/>
    <x v="9"/>
    <x v="0"/>
    <n v="70430"/>
    <n v="135000"/>
    <x v="2"/>
    <x v="2"/>
    <x v="2"/>
    <n v="4"/>
    <n v="1838"/>
    <n v="1.4223079999999999"/>
    <s v="East"/>
    <n v="73.449401523394997"/>
    <n v="64570"/>
    <n v="0.9167968195371291"/>
    <s v="Above Estimate"/>
  </r>
  <r>
    <d v="2018-05-31T00:00:00"/>
    <x v="9"/>
    <x v="5"/>
    <n v="590940"/>
    <n v="626000"/>
    <x v="0"/>
    <x v="0"/>
    <x v="0"/>
    <n v="3"/>
    <n v="1040"/>
    <n v="1.4223079999999999"/>
    <s v="West"/>
    <n v="601.92307692307691"/>
    <n v="35060"/>
    <n v="5.9329204318543341E-2"/>
    <s v="Above Estimate"/>
  </r>
  <r>
    <d v="2018-06-01T00:00:00"/>
    <x v="9"/>
    <x v="2"/>
    <n v="161620"/>
    <n v="310000"/>
    <x v="1"/>
    <x v="1"/>
    <x v="1"/>
    <n v="4"/>
    <n v="1356"/>
    <n v="1.4223079999999999"/>
    <s v="East"/>
    <n v="228.61356932153393"/>
    <n v="148380"/>
    <n v="0.91807944561316668"/>
    <s v="Above Estimate"/>
  </r>
  <r>
    <d v="2018-06-02T00:00:00"/>
    <x v="9"/>
    <x v="5"/>
    <n v="299250"/>
    <n v="182500"/>
    <x v="0"/>
    <x v="0"/>
    <x v="0"/>
    <n v="2"/>
    <n v="1085"/>
    <n v="1.4223079999999999"/>
    <s v="North"/>
    <n v="168.20276497695852"/>
    <n v="-116750"/>
    <n v="-0.39014202172096907"/>
    <s v="Below Estimate"/>
  </r>
  <r>
    <d v="2018-06-02T00:00:00"/>
    <x v="9"/>
    <x v="0"/>
    <n v="95930"/>
    <n v="64600"/>
    <x v="0"/>
    <x v="0"/>
    <x v="0"/>
    <n v="1"/>
    <n v="926"/>
    <n v="1.4223079999999999"/>
    <s v="South"/>
    <n v="69.762419006479476"/>
    <n v="-31330"/>
    <n v="-0.32659230689044094"/>
    <s v="Below Estimate"/>
  </r>
  <r>
    <d v="2018-06-03T00:00:00"/>
    <x v="9"/>
    <x v="0"/>
    <n v="77640"/>
    <n v="59000"/>
    <x v="0"/>
    <x v="0"/>
    <x v="0"/>
    <n v="1"/>
    <n v="1011"/>
    <n v="1.4223079999999999"/>
    <s v="East"/>
    <n v="58.358061325420373"/>
    <n v="-18640"/>
    <n v="-0.24008243173621843"/>
    <s v="Below Estimate"/>
  </r>
  <r>
    <d v="2018-06-03T00:00:00"/>
    <x v="9"/>
    <x v="2"/>
    <n v="271080"/>
    <n v="412500"/>
    <x v="0"/>
    <x v="0"/>
    <x v="0"/>
    <n v="2"/>
    <n v="1053"/>
    <n v="1.4223079999999999"/>
    <s v="West"/>
    <n v="391.73789173789174"/>
    <n v="141420"/>
    <n v="0.52169101372288629"/>
    <s v="Above Estimate"/>
  </r>
  <r>
    <d v="2018-06-06T00:00:00"/>
    <x v="9"/>
    <x v="0"/>
    <n v="118150"/>
    <n v="155000"/>
    <x v="0"/>
    <x v="0"/>
    <x v="0"/>
    <n v="2"/>
    <n v="910"/>
    <n v="1.4223079999999999"/>
    <s v="West"/>
    <n v="170.32967032967034"/>
    <n v="36850"/>
    <n v="0.31189166314007616"/>
    <s v="Above Estimate"/>
  </r>
  <r>
    <d v="2018-06-08T00:00:00"/>
    <x v="9"/>
    <x v="2"/>
    <n v="196510"/>
    <n v="340500"/>
    <x v="0"/>
    <x v="0"/>
    <x v="0"/>
    <n v="3"/>
    <n v="1054"/>
    <n v="1.4223079999999999"/>
    <s v="North"/>
    <n v="323.05502846299811"/>
    <n v="143990"/>
    <n v="0.73273624751921018"/>
    <s v="Above Estimate"/>
  </r>
  <r>
    <d v="2018-06-09T00:00:00"/>
    <x v="9"/>
    <x v="0"/>
    <n v="93310"/>
    <n v="159500"/>
    <x v="0"/>
    <x v="0"/>
    <x v="0"/>
    <n v="1"/>
    <n v="1009"/>
    <n v="1.4223079999999999"/>
    <s v="West"/>
    <n v="158.0773042616452"/>
    <n v="66190"/>
    <n v="0.70935591040617296"/>
    <s v="Above Estimate"/>
  </r>
  <r>
    <d v="2018-06-09T00:00:00"/>
    <x v="9"/>
    <x v="5"/>
    <n v="258790"/>
    <n v="385000"/>
    <x v="0"/>
    <x v="0"/>
    <x v="0"/>
    <n v="1"/>
    <n v="961"/>
    <n v="1.4223079999999999"/>
    <s v="East"/>
    <n v="400.62434963579602"/>
    <n v="126210"/>
    <n v="0.48769272383013251"/>
    <s v="Above Estimate"/>
  </r>
  <r>
    <d v="2018-06-13T00:00:00"/>
    <x v="9"/>
    <x v="6"/>
    <n v="273130"/>
    <n v="465000"/>
    <x v="0"/>
    <x v="0"/>
    <x v="0"/>
    <n v="2"/>
    <n v="1001"/>
    <n v="1.4223079999999999"/>
    <s v="North"/>
    <n v="464.53546453546454"/>
    <n v="191870"/>
    <n v="0.70248599567971293"/>
    <s v="Above Estimate"/>
  </r>
  <r>
    <d v="2018-06-14T00:00:00"/>
    <x v="9"/>
    <x v="0"/>
    <n v="31970"/>
    <n v="30000"/>
    <x v="1"/>
    <x v="1"/>
    <x v="1"/>
    <n v="4"/>
    <n v="1425"/>
    <n v="1.4223079999999999"/>
    <s v="West"/>
    <n v="21.05263157894737"/>
    <n v="-1970"/>
    <n v="-6.1620269002189552E-2"/>
    <s v="Below Estimate"/>
  </r>
  <r>
    <d v="2018-06-14T00:00:00"/>
    <x v="9"/>
    <x v="5"/>
    <n v="362250"/>
    <n v="160000"/>
    <x v="0"/>
    <x v="0"/>
    <x v="0"/>
    <n v="3"/>
    <n v="988"/>
    <n v="1.4223079999999999"/>
    <s v="East"/>
    <n v="161.94331983805668"/>
    <n v="-202250"/>
    <n v="-0.5583160800552105"/>
    <s v="Below Estimate"/>
  </r>
  <r>
    <d v="2018-06-16T00:00:00"/>
    <x v="9"/>
    <x v="6"/>
    <n v="193420"/>
    <n v="385000"/>
    <x v="1"/>
    <x v="1"/>
    <x v="1"/>
    <n v="3"/>
    <n v="1413"/>
    <n v="1.4223079999999999"/>
    <s v="East"/>
    <n v="272.46992215145082"/>
    <n v="191580"/>
    <n v="0.9904870230586289"/>
    <s v="Above Estimate"/>
  </r>
  <r>
    <d v="2018-06-17T00:00:00"/>
    <x v="9"/>
    <x v="6"/>
    <n v="277970"/>
    <n v="420000"/>
    <x v="0"/>
    <x v="0"/>
    <x v="0"/>
    <n v="3"/>
    <n v="1096"/>
    <n v="1.4223079999999999"/>
    <s v="West"/>
    <n v="383.21167883211677"/>
    <n v="142030"/>
    <n v="0.5109544195416772"/>
    <s v="Above Estimate"/>
  </r>
  <r>
    <d v="2018-06-17T00:00:00"/>
    <x v="9"/>
    <x v="6"/>
    <n v="383350"/>
    <n v="545000"/>
    <x v="0"/>
    <x v="0"/>
    <x v="0"/>
    <n v="3"/>
    <n v="1081"/>
    <n v="1.4223079999999999"/>
    <s v="East"/>
    <n v="504.16281221091583"/>
    <n v="161650"/>
    <n v="0.42167731837746186"/>
    <s v="Above Estimate"/>
  </r>
  <r>
    <d v="2018-06-20T00:00:00"/>
    <x v="9"/>
    <x v="2"/>
    <n v="189910"/>
    <n v="222075"/>
    <x v="0"/>
    <x v="0"/>
    <x v="0"/>
    <n v="2"/>
    <n v="907"/>
    <n v="1.4223079999999999"/>
    <s v="South"/>
    <n v="244.84564498346197"/>
    <n v="32165"/>
    <n v="0.16936970143752303"/>
    <s v="Above Estimate"/>
  </r>
  <r>
    <d v="2018-06-20T00:00:00"/>
    <x v="9"/>
    <x v="0"/>
    <n v="82860"/>
    <n v="108000"/>
    <x v="0"/>
    <x v="0"/>
    <x v="0"/>
    <n v="1"/>
    <n v="971"/>
    <n v="1.4223079999999999"/>
    <s v="West"/>
    <n v="111.22554067971164"/>
    <n v="25140"/>
    <n v="0.30340333091962346"/>
    <s v="Above Estimate"/>
  </r>
  <r>
    <d v="2018-06-21T00:00:00"/>
    <x v="9"/>
    <x v="0"/>
    <n v="64310"/>
    <n v="138500"/>
    <x v="2"/>
    <x v="2"/>
    <x v="2"/>
    <n v="5"/>
    <n v="1925"/>
    <n v="1.4223079999999999"/>
    <s v="South"/>
    <n v="71.948051948051955"/>
    <n v="74190"/>
    <n v="1.1536308505675634"/>
    <s v="Above Estimate"/>
  </r>
  <r>
    <d v="2018-06-23T00:00:00"/>
    <x v="9"/>
    <x v="6"/>
    <n v="268390"/>
    <n v="529000"/>
    <x v="0"/>
    <x v="0"/>
    <x v="0"/>
    <n v="2"/>
    <n v="934"/>
    <n v="1.4223079999999999"/>
    <s v="West"/>
    <n v="566.38115631691653"/>
    <n v="260610"/>
    <n v="0.97101233279928467"/>
    <s v="Above Estimate"/>
  </r>
  <r>
    <d v="2018-06-27T00:00:00"/>
    <x v="9"/>
    <x v="2"/>
    <n v="426588"/>
    <n v="722500"/>
    <x v="0"/>
    <x v="0"/>
    <x v="0"/>
    <n v="1"/>
    <n v="999"/>
    <n v="1.4223079999999999"/>
    <s v="East"/>
    <n v="723.22322322322327"/>
    <n v="295912"/>
    <n v="0.69367164570967776"/>
    <s v="Above Estimate"/>
  </r>
  <r>
    <d v="2018-06-27T00:00:00"/>
    <x v="9"/>
    <x v="6"/>
    <n v="219740"/>
    <n v="330500"/>
    <x v="1"/>
    <x v="1"/>
    <x v="1"/>
    <n v="2"/>
    <n v="1436"/>
    <n v="1.4223079999999999"/>
    <s v="West"/>
    <n v="230.15320334261838"/>
    <n v="110760"/>
    <n v="0.50405024119413855"/>
    <s v="Above Estimate"/>
  </r>
  <r>
    <d v="2018-06-28T00:00:00"/>
    <x v="9"/>
    <x v="5"/>
    <n v="388640"/>
    <n v="765000"/>
    <x v="0"/>
    <x v="0"/>
    <x v="0"/>
    <n v="1"/>
    <n v="907"/>
    <n v="1.4223079999999999"/>
    <s v="East"/>
    <n v="843.43991179713339"/>
    <n v="376360"/>
    <n v="0.96840263482914779"/>
    <s v="Above Estimate"/>
  </r>
  <r>
    <d v="2018-06-28T00:00:00"/>
    <x v="9"/>
    <x v="0"/>
    <n v="124850"/>
    <n v="129500"/>
    <x v="1"/>
    <x v="1"/>
    <x v="1"/>
    <n v="3"/>
    <n v="1410"/>
    <n v="1.4223079999999999"/>
    <s v="West"/>
    <n v="91.843971631205676"/>
    <n v="4650"/>
    <n v="3.7244693632358827E-2"/>
    <s v="Above Estimate"/>
  </r>
  <r>
    <d v="2018-06-29T00:00:00"/>
    <x v="9"/>
    <x v="2"/>
    <n v="323030"/>
    <n v="392000"/>
    <x v="0"/>
    <x v="0"/>
    <x v="0"/>
    <n v="3"/>
    <n v="1004"/>
    <n v="1.4223079999999999"/>
    <s v="West"/>
    <n v="390.43824701195217"/>
    <n v="68970"/>
    <n v="0.21350958115345323"/>
    <s v="Above Estimate"/>
  </r>
  <r>
    <d v="2018-07-01T00:00:00"/>
    <x v="9"/>
    <x v="2"/>
    <n v="213860"/>
    <n v="354000"/>
    <x v="0"/>
    <x v="0"/>
    <x v="0"/>
    <n v="2"/>
    <n v="1055"/>
    <n v="1.4223079999999999"/>
    <s v="North"/>
    <n v="335.54502369668245"/>
    <n v="140140"/>
    <n v="0.65528850649957915"/>
    <s v="Above Estimate"/>
  </r>
  <r>
    <d v="2018-07-01T00:00:00"/>
    <x v="9"/>
    <x v="2"/>
    <n v="248890"/>
    <n v="422500"/>
    <x v="0"/>
    <x v="0"/>
    <x v="0"/>
    <n v="3"/>
    <n v="1069"/>
    <n v="1.4223079999999999"/>
    <s v="North"/>
    <n v="395.22918615528533"/>
    <n v="173610"/>
    <n v="0.69753706456667608"/>
    <s v="Above Estimate"/>
  </r>
  <r>
    <d v="2018-07-05T00:00:00"/>
    <x v="9"/>
    <x v="5"/>
    <n v="173460"/>
    <n v="150500"/>
    <x v="0"/>
    <x v="0"/>
    <x v="0"/>
    <n v="2"/>
    <n v="1063"/>
    <n v="1.4223079999999999"/>
    <s v="West"/>
    <n v="141.58043273753529"/>
    <n v="-22960"/>
    <n v="-0.13236481033091202"/>
    <s v="Below Estimate"/>
  </r>
  <r>
    <d v="2018-07-05T00:00:00"/>
    <x v="9"/>
    <x v="0"/>
    <n v="63970"/>
    <n v="20000"/>
    <x v="0"/>
    <x v="0"/>
    <x v="0"/>
    <n v="1"/>
    <n v="1071"/>
    <n v="1.4223079999999999"/>
    <s v="West"/>
    <n v="18.674136321195146"/>
    <n v="-43970"/>
    <n v="-0.68735344692824762"/>
    <s v="Below Estimate"/>
  </r>
  <r>
    <d v="2018-07-06T00:00:00"/>
    <x v="9"/>
    <x v="0"/>
    <n v="86390"/>
    <n v="125000"/>
    <x v="2"/>
    <x v="2"/>
    <x v="2"/>
    <n v="6"/>
    <n v="2019"/>
    <n v="1.4223079999999999"/>
    <s v="North"/>
    <n v="61.911837543338287"/>
    <n v="38610"/>
    <n v="0.44692672763051278"/>
    <s v="Above Estimate"/>
  </r>
  <r>
    <d v="2018-07-06T00:00:00"/>
    <x v="9"/>
    <x v="0"/>
    <n v="70050"/>
    <n v="80500"/>
    <x v="3"/>
    <x v="3"/>
    <x v="3"/>
    <n v="6"/>
    <n v="2465"/>
    <n v="1.4223079999999999"/>
    <s v="East"/>
    <n v="32.657200811359026"/>
    <n v="10450"/>
    <n v="0.14917915774446824"/>
    <s v="Above Estimate"/>
  </r>
  <r>
    <d v="2018-07-06T00:00:00"/>
    <x v="9"/>
    <x v="2"/>
    <n v="467700"/>
    <n v="745000"/>
    <x v="0"/>
    <x v="0"/>
    <x v="0"/>
    <n v="3"/>
    <n v="926"/>
    <n v="1.4223079999999999"/>
    <s v="West"/>
    <n v="804.53563714902805"/>
    <n v="277300"/>
    <n v="0.59290143254222794"/>
    <s v="Above Estimate"/>
  </r>
  <r>
    <d v="2018-07-07T00:00:00"/>
    <x v="9"/>
    <x v="5"/>
    <n v="537600"/>
    <n v="910000"/>
    <x v="0"/>
    <x v="0"/>
    <x v="0"/>
    <n v="1"/>
    <n v="1008"/>
    <n v="1.4223079999999999"/>
    <s v="South"/>
    <n v="902.77777777777783"/>
    <n v="372400"/>
    <n v="0.69270833333333337"/>
    <s v="Above Estimate"/>
  </r>
  <r>
    <d v="2018-07-08T00:00:00"/>
    <x v="9"/>
    <x v="6"/>
    <n v="166540"/>
    <n v="250000"/>
    <x v="0"/>
    <x v="0"/>
    <x v="0"/>
    <n v="1"/>
    <n v="941"/>
    <n v="1.4223079999999999"/>
    <s v="East"/>
    <n v="265.67481402763019"/>
    <n v="83460"/>
    <n v="0.50114086705896477"/>
    <s v="Above Estimate"/>
  </r>
  <r>
    <d v="2018-07-08T00:00:00"/>
    <x v="9"/>
    <x v="6"/>
    <n v="465930"/>
    <n v="703000"/>
    <x v="0"/>
    <x v="0"/>
    <x v="0"/>
    <n v="2"/>
    <n v="1078"/>
    <n v="1.4223079999999999"/>
    <s v="West"/>
    <n v="652.13358070500931"/>
    <n v="237070"/>
    <n v="0.5088103363166141"/>
    <s v="Above Estimate"/>
  </r>
  <r>
    <d v="2018-07-11T00:00:00"/>
    <x v="9"/>
    <x v="6"/>
    <n v="476640"/>
    <n v="675000"/>
    <x v="0"/>
    <x v="0"/>
    <x v="0"/>
    <n v="3"/>
    <n v="1028"/>
    <n v="1.4223079999999999"/>
    <s v="West"/>
    <n v="656.61478599221789"/>
    <n v="198360"/>
    <n v="0.41616314199395771"/>
    <s v="Above Estimate"/>
  </r>
  <r>
    <d v="2018-07-11T00:00:00"/>
    <x v="9"/>
    <x v="0"/>
    <n v="107500"/>
    <n v="175200"/>
    <x v="0"/>
    <x v="0"/>
    <x v="0"/>
    <n v="3"/>
    <n v="981"/>
    <n v="1.4223079999999999"/>
    <s v="East"/>
    <n v="178.59327217125383"/>
    <n v="67700"/>
    <n v="0.62976744186046507"/>
    <s v="Above Estimate"/>
  </r>
  <r>
    <d v="2018-07-12T00:00:00"/>
    <x v="9"/>
    <x v="5"/>
    <n v="278530"/>
    <n v="375000"/>
    <x v="0"/>
    <x v="0"/>
    <x v="0"/>
    <n v="1"/>
    <n v="994"/>
    <n v="1.4223079999999999"/>
    <s v="South"/>
    <n v="377.2635814889336"/>
    <n v="96470"/>
    <n v="0.346354073169856"/>
    <s v="Above Estimate"/>
  </r>
  <r>
    <d v="2018-07-14T00:00:00"/>
    <x v="9"/>
    <x v="5"/>
    <n v="172900"/>
    <n v="230000"/>
    <x v="0"/>
    <x v="0"/>
    <x v="0"/>
    <n v="1"/>
    <n v="1049"/>
    <n v="1.4223079999999999"/>
    <s v="North"/>
    <n v="219.25643469971402"/>
    <n v="57100"/>
    <n v="0.33024869866975132"/>
    <s v="Above Estimate"/>
  </r>
  <r>
    <d v="2018-07-14T00:00:00"/>
    <x v="9"/>
    <x v="0"/>
    <n v="114340"/>
    <n v="125000"/>
    <x v="2"/>
    <x v="2"/>
    <x v="2"/>
    <n v="6"/>
    <n v="2193"/>
    <n v="1.4223079999999999"/>
    <s v="East"/>
    <n v="56.999544003647969"/>
    <n v="10660"/>
    <n v="9.3230715410180159E-2"/>
    <s v="Above Estimate"/>
  </r>
  <r>
    <d v="2018-07-15T00:00:00"/>
    <x v="9"/>
    <x v="0"/>
    <n v="62250"/>
    <n v="42387"/>
    <x v="0"/>
    <x v="0"/>
    <x v="0"/>
    <n v="1"/>
    <n v="1046"/>
    <n v="1.4223079999999999"/>
    <s v="South"/>
    <n v="40.522944550669216"/>
    <n v="-19863"/>
    <n v="-0.31908433734939762"/>
    <s v="Below Estimate"/>
  </r>
  <r>
    <d v="2018-07-18T00:00:00"/>
    <x v="9"/>
    <x v="5"/>
    <n v="154770"/>
    <n v="237500"/>
    <x v="0"/>
    <x v="0"/>
    <x v="0"/>
    <n v="1"/>
    <n v="951"/>
    <n v="1.4223079999999999"/>
    <s v="South"/>
    <n v="249.73711882229233"/>
    <n v="82730"/>
    <n v="0.5345351166246689"/>
    <s v="Above Estimate"/>
  </r>
  <r>
    <d v="2018-07-18T00:00:00"/>
    <x v="9"/>
    <x v="5"/>
    <n v="177380"/>
    <n v="302500"/>
    <x v="0"/>
    <x v="0"/>
    <x v="0"/>
    <n v="2"/>
    <n v="971"/>
    <n v="1.4223079999999999"/>
    <s v="South"/>
    <n v="311.53450051493309"/>
    <n v="125120"/>
    <n v="0.70537828391024915"/>
    <s v="Above Estimate"/>
  </r>
  <r>
    <d v="2018-07-21T00:00:00"/>
    <x v="9"/>
    <x v="5"/>
    <n v="56700"/>
    <n v="104000"/>
    <x v="0"/>
    <x v="0"/>
    <x v="0"/>
    <n v="2"/>
    <n v="908"/>
    <n v="1.4223079999999999"/>
    <s v="North"/>
    <n v="114.53744493392071"/>
    <n v="47300"/>
    <n v="0.83421516754850089"/>
    <s v="Above Estimate"/>
  </r>
  <r>
    <d v="2018-07-22T00:00:00"/>
    <x v="9"/>
    <x v="2"/>
    <n v="203150"/>
    <n v="357000"/>
    <x v="0"/>
    <x v="0"/>
    <x v="0"/>
    <n v="2"/>
    <n v="999"/>
    <n v="1.4223079999999999"/>
    <s v="North"/>
    <n v="357.35735735735733"/>
    <n v="153850"/>
    <n v="0.75732217573221761"/>
    <s v="Above Estimate"/>
  </r>
  <r>
    <d v="2018-07-25T00:00:00"/>
    <x v="9"/>
    <x v="6"/>
    <n v="389940"/>
    <n v="645000"/>
    <x v="0"/>
    <x v="0"/>
    <x v="0"/>
    <n v="3"/>
    <n v="1022"/>
    <n v="1.4223079999999999"/>
    <s v="South"/>
    <n v="631.1154598825832"/>
    <n v="255060"/>
    <n v="0.65410063086628711"/>
    <s v="Above Estimate"/>
  </r>
  <r>
    <d v="2018-07-25T00:00:00"/>
    <x v="9"/>
    <x v="0"/>
    <n v="81620"/>
    <n v="80000"/>
    <x v="0"/>
    <x v="0"/>
    <x v="0"/>
    <n v="3"/>
    <n v="919"/>
    <n v="1.4223079999999999"/>
    <s v="West"/>
    <n v="87.051142546245913"/>
    <n v="-1620"/>
    <n v="-1.9848076451850036E-2"/>
    <s v="Below Estimate"/>
  </r>
  <r>
    <d v="2018-07-25T00:00:00"/>
    <x v="9"/>
    <x v="6"/>
    <n v="206440"/>
    <n v="380000"/>
    <x v="0"/>
    <x v="0"/>
    <x v="0"/>
    <n v="1"/>
    <n v="948"/>
    <n v="1.4223079999999999"/>
    <s v="South"/>
    <n v="400.84388185654007"/>
    <n v="173560"/>
    <n v="0.84072854098043015"/>
    <s v="Above Estimate"/>
  </r>
  <r>
    <d v="2018-07-25T00:00:00"/>
    <x v="9"/>
    <x v="0"/>
    <n v="116430"/>
    <n v="169000"/>
    <x v="0"/>
    <x v="0"/>
    <x v="0"/>
    <n v="3"/>
    <n v="944"/>
    <n v="1.4223079999999999"/>
    <s v="South"/>
    <n v="179.02542372881356"/>
    <n v="52570"/>
    <n v="0.45151593231984882"/>
    <s v="Above Estimate"/>
  </r>
  <r>
    <d v="2018-07-26T00:00:00"/>
    <x v="9"/>
    <x v="5"/>
    <n v="188020"/>
    <n v="330000"/>
    <x v="0"/>
    <x v="0"/>
    <x v="0"/>
    <n v="3"/>
    <n v="923"/>
    <n v="1.4223079999999999"/>
    <s v="West"/>
    <n v="357.52979414951244"/>
    <n v="141980"/>
    <n v="0.75513243271992336"/>
    <s v="Above Estimate"/>
  </r>
  <r>
    <d v="2018-07-27T00:00:00"/>
    <x v="9"/>
    <x v="6"/>
    <n v="532770"/>
    <n v="700000"/>
    <x v="0"/>
    <x v="0"/>
    <x v="0"/>
    <n v="2"/>
    <n v="913"/>
    <n v="1.4223079999999999"/>
    <s v="South"/>
    <n v="766.70317634173057"/>
    <n v="167230"/>
    <n v="0.31388779398239391"/>
    <s v="Above Estimate"/>
  </r>
  <r>
    <d v="2018-07-28T00:00:00"/>
    <x v="9"/>
    <x v="5"/>
    <n v="127960"/>
    <n v="160500"/>
    <x v="0"/>
    <x v="0"/>
    <x v="0"/>
    <n v="2"/>
    <n v="920"/>
    <n v="1.4223079999999999"/>
    <s v="South"/>
    <n v="174.45652173913044"/>
    <n v="32540"/>
    <n v="0.25429821819318538"/>
    <s v="Above Estimate"/>
  </r>
  <r>
    <d v="2018-07-29T00:00:00"/>
    <x v="9"/>
    <x v="0"/>
    <n v="65860"/>
    <n v="56175"/>
    <x v="1"/>
    <x v="1"/>
    <x v="1"/>
    <n v="3"/>
    <n v="1344"/>
    <n v="1.4223079999999999"/>
    <s v="West"/>
    <n v="41.796875"/>
    <n v="-9685"/>
    <n v="-0.14705435772851502"/>
    <s v="Below Estimate"/>
  </r>
  <r>
    <d v="2018-07-29T00:00:00"/>
    <x v="9"/>
    <x v="0"/>
    <n v="80400"/>
    <n v="106000"/>
    <x v="0"/>
    <x v="0"/>
    <x v="0"/>
    <n v="2"/>
    <n v="911"/>
    <n v="1.4223079999999999"/>
    <s v="North"/>
    <n v="116.35565312843029"/>
    <n v="25600"/>
    <n v="0.31840796019900497"/>
    <s v="Above Estimate"/>
  </r>
  <r>
    <d v="2018-08-01T00:00:00"/>
    <x v="9"/>
    <x v="6"/>
    <n v="269350"/>
    <n v="428500"/>
    <x v="0"/>
    <x v="0"/>
    <x v="0"/>
    <n v="1"/>
    <n v="1015"/>
    <n v="1.4223079999999999"/>
    <s v="East"/>
    <n v="422.16748768472905"/>
    <n v="159150"/>
    <n v="0.59086690180063117"/>
    <s v="Above Estimate"/>
  </r>
  <r>
    <d v="2018-08-01T00:00:00"/>
    <x v="9"/>
    <x v="5"/>
    <n v="165550"/>
    <n v="268000"/>
    <x v="0"/>
    <x v="0"/>
    <x v="0"/>
    <n v="1"/>
    <n v="1081"/>
    <n v="1.4223079999999999"/>
    <s v="North"/>
    <n v="247.91859389454208"/>
    <n v="102450"/>
    <n v="0.61884627000906067"/>
    <s v="Above Estimate"/>
  </r>
  <r>
    <d v="2018-08-01T00:00:00"/>
    <x v="9"/>
    <x v="0"/>
    <n v="154200"/>
    <n v="235000"/>
    <x v="2"/>
    <x v="2"/>
    <x v="2"/>
    <n v="4"/>
    <n v="1957"/>
    <n v="1.4223079999999999"/>
    <s v="West"/>
    <n v="120.08175779253961"/>
    <n v="80800"/>
    <n v="0.52399481193255515"/>
    <s v="Above Estimate"/>
  </r>
  <r>
    <d v="2018-08-02T00:00:00"/>
    <x v="9"/>
    <x v="0"/>
    <n v="113340"/>
    <n v="165800"/>
    <x v="0"/>
    <x v="0"/>
    <x v="0"/>
    <n v="3"/>
    <n v="1090"/>
    <n v="1.4223079999999999"/>
    <s v="East"/>
    <n v="152.11009174311926"/>
    <n v="52460"/>
    <n v="0.46285512616904889"/>
    <s v="Above Estimate"/>
  </r>
  <r>
    <d v="2018-08-03T00:00:00"/>
    <x v="9"/>
    <x v="6"/>
    <n v="302360"/>
    <n v="538350"/>
    <x v="0"/>
    <x v="0"/>
    <x v="0"/>
    <n v="3"/>
    <n v="916"/>
    <n v="1.4223079999999999"/>
    <s v="South"/>
    <n v="587.71834061135371"/>
    <n v="235990"/>
    <n v="0.78049345151475058"/>
    <s v="Above Estimate"/>
  </r>
  <r>
    <d v="2018-08-03T00:00:00"/>
    <x v="9"/>
    <x v="5"/>
    <n v="310030"/>
    <n v="500000"/>
    <x v="0"/>
    <x v="0"/>
    <x v="0"/>
    <n v="1"/>
    <n v="971"/>
    <n v="1.4223079999999999"/>
    <s v="South"/>
    <n v="514.93305870236873"/>
    <n v="189970"/>
    <n v="0.61274715350127407"/>
    <s v="Above Estimate"/>
  </r>
  <r>
    <d v="2018-08-03T00:00:00"/>
    <x v="9"/>
    <x v="6"/>
    <n v="363260"/>
    <n v="780000"/>
    <x v="0"/>
    <x v="0"/>
    <x v="0"/>
    <n v="1"/>
    <n v="1009"/>
    <n v="1.4223079999999999"/>
    <s v="East"/>
    <n v="773.04261645193264"/>
    <n v="416740"/>
    <n v="1.1472223751582888"/>
    <s v="Above Estimate"/>
  </r>
  <r>
    <d v="2018-08-03T00:00:00"/>
    <x v="9"/>
    <x v="5"/>
    <n v="236250"/>
    <n v="329000"/>
    <x v="0"/>
    <x v="0"/>
    <x v="0"/>
    <n v="3"/>
    <n v="920"/>
    <n v="1.4223079999999999"/>
    <s v="North"/>
    <n v="357.60869565217394"/>
    <n v="92750"/>
    <n v="0.3925925925925926"/>
    <s v="Above Estimate"/>
  </r>
  <r>
    <d v="2018-08-03T00:00:00"/>
    <x v="9"/>
    <x v="5"/>
    <n v="391160"/>
    <n v="625000"/>
    <x v="0"/>
    <x v="0"/>
    <x v="0"/>
    <n v="2"/>
    <n v="1055"/>
    <n v="1.4223079999999999"/>
    <s v="South"/>
    <n v="592.41706161137438"/>
    <n v="233840"/>
    <n v="0.59781163718171593"/>
    <s v="Above Estimate"/>
  </r>
  <r>
    <d v="2018-08-04T00:00:00"/>
    <x v="9"/>
    <x v="6"/>
    <n v="614250"/>
    <n v="1065000"/>
    <x v="0"/>
    <x v="0"/>
    <x v="0"/>
    <n v="3"/>
    <n v="1096"/>
    <n v="1.4223079999999999"/>
    <s v="East"/>
    <n v="971.71532846715331"/>
    <n v="450750"/>
    <n v="0.73382173382173377"/>
    <s v="Above Estimate"/>
  </r>
  <r>
    <d v="2018-08-04T00:00:00"/>
    <x v="9"/>
    <x v="2"/>
    <n v="156840"/>
    <n v="255000"/>
    <x v="1"/>
    <x v="1"/>
    <x v="1"/>
    <n v="3"/>
    <n v="1239"/>
    <n v="1.4223079999999999"/>
    <s v="East"/>
    <n v="205.81113801452784"/>
    <n v="98160"/>
    <n v="0.62586074980872231"/>
    <s v="Above Estimate"/>
  </r>
  <r>
    <d v="2018-08-05T00:00:00"/>
    <x v="9"/>
    <x v="0"/>
    <n v="25970"/>
    <n v="35000"/>
    <x v="2"/>
    <x v="2"/>
    <x v="2"/>
    <n v="6"/>
    <n v="1830"/>
    <n v="1.4223079999999999"/>
    <s v="South"/>
    <n v="19.125683060109289"/>
    <n v="9030"/>
    <n v="0.34770889487870621"/>
    <s v="Above Estimate"/>
  </r>
  <r>
    <d v="2018-08-05T00:00:00"/>
    <x v="9"/>
    <x v="0"/>
    <n v="92450"/>
    <n v="95000"/>
    <x v="0"/>
    <x v="0"/>
    <x v="0"/>
    <n v="3"/>
    <n v="921"/>
    <n v="1.4223079999999999"/>
    <s v="East"/>
    <n v="103.14875135722042"/>
    <n v="2550"/>
    <n v="2.7582477014602487E-2"/>
    <s v="Above Estimate"/>
  </r>
  <r>
    <d v="2018-08-08T00:00:00"/>
    <x v="9"/>
    <x v="6"/>
    <n v="310610"/>
    <n v="456000"/>
    <x v="0"/>
    <x v="0"/>
    <x v="0"/>
    <n v="1"/>
    <n v="1092"/>
    <n v="1.4223079999999999"/>
    <s v="South"/>
    <n v="417.58241758241758"/>
    <n v="145390"/>
    <n v="0.46807894143781592"/>
    <s v="Above Estimate"/>
  </r>
  <r>
    <d v="2018-08-09T00:00:00"/>
    <x v="9"/>
    <x v="6"/>
    <n v="1547280"/>
    <n v="2100000"/>
    <x v="0"/>
    <x v="0"/>
    <x v="0"/>
    <n v="3"/>
    <n v="1024"/>
    <n v="1.4223079999999999"/>
    <s v="East"/>
    <n v="2050.78125"/>
    <n v="552720"/>
    <n v="0.35722041259500542"/>
    <s v="Above Estimate"/>
  </r>
  <r>
    <d v="2018-08-10T00:00:00"/>
    <x v="9"/>
    <x v="2"/>
    <n v="350960"/>
    <n v="855000"/>
    <x v="0"/>
    <x v="0"/>
    <x v="0"/>
    <n v="3"/>
    <n v="904"/>
    <n v="1.4223079999999999"/>
    <s v="North"/>
    <n v="945.7964601769911"/>
    <n v="504040"/>
    <n v="1.4361750626852063"/>
    <s v="Above Estimate"/>
  </r>
  <r>
    <d v="2018-08-10T00:00:00"/>
    <x v="9"/>
    <x v="0"/>
    <n v="77160"/>
    <n v="91000"/>
    <x v="0"/>
    <x v="0"/>
    <x v="0"/>
    <n v="1"/>
    <n v="998"/>
    <n v="1.4223079999999999"/>
    <s v="East"/>
    <n v="91.182364729458911"/>
    <n v="13840"/>
    <n v="0.17936754795230689"/>
    <s v="Above Estimate"/>
  </r>
  <r>
    <d v="2018-08-15T00:00:00"/>
    <x v="9"/>
    <x v="0"/>
    <n v="100480"/>
    <n v="66150"/>
    <x v="0"/>
    <x v="0"/>
    <x v="0"/>
    <n v="2"/>
    <n v="904"/>
    <n v="1.4223079999999999"/>
    <s v="East"/>
    <n v="73.174778761061944"/>
    <n v="-34330"/>
    <n v="-0.34166003184713378"/>
    <s v="Below Estimate"/>
  </r>
  <r>
    <d v="2018-08-15T00:00:00"/>
    <x v="9"/>
    <x v="0"/>
    <n v="86760"/>
    <n v="65000"/>
    <x v="0"/>
    <x v="0"/>
    <x v="0"/>
    <n v="3"/>
    <n v="1070"/>
    <n v="1.4223079999999999"/>
    <s v="West"/>
    <n v="60.747663551401871"/>
    <n v="-21760"/>
    <n v="-0.2508068234209313"/>
    <s v="Below Estimate"/>
  </r>
  <r>
    <d v="2018-08-16T00:00:00"/>
    <x v="9"/>
    <x v="0"/>
    <n v="94430"/>
    <n v="160000"/>
    <x v="3"/>
    <x v="3"/>
    <x v="3"/>
    <n v="8"/>
    <n v="2472"/>
    <n v="1.4223079999999999"/>
    <s v="East"/>
    <n v="64.724919093851128"/>
    <n v="65570"/>
    <n v="0.69437678703801753"/>
    <s v="Above Estimate"/>
  </r>
  <r>
    <d v="2018-08-16T00:00:00"/>
    <x v="9"/>
    <x v="0"/>
    <n v="81030"/>
    <n v="93000"/>
    <x v="0"/>
    <x v="0"/>
    <x v="0"/>
    <n v="3"/>
    <n v="948"/>
    <n v="1.4223079999999999"/>
    <s v="West"/>
    <n v="98.101265822784811"/>
    <n v="11970"/>
    <n v="0.1477230655312847"/>
    <s v="Above Estimate"/>
  </r>
  <r>
    <d v="2018-08-17T00:00:00"/>
    <x v="9"/>
    <x v="0"/>
    <n v="74490"/>
    <n v="31500"/>
    <x v="0"/>
    <x v="0"/>
    <x v="0"/>
    <n v="2"/>
    <n v="1024"/>
    <n v="1.4223079999999999"/>
    <s v="South"/>
    <n v="30.76171875"/>
    <n v="-42990"/>
    <n v="-0.57712444623439385"/>
    <s v="Below Estimate"/>
  </r>
  <r>
    <d v="2018-08-17T00:00:00"/>
    <x v="9"/>
    <x v="5"/>
    <n v="179480"/>
    <n v="290000"/>
    <x v="0"/>
    <x v="0"/>
    <x v="0"/>
    <n v="3"/>
    <n v="1017"/>
    <n v="1.4223079999999999"/>
    <s v="West"/>
    <n v="285.15240904621436"/>
    <n v="110520"/>
    <n v="0.61577891687096054"/>
    <s v="Above Estimate"/>
  </r>
  <r>
    <d v="2018-08-17T00:00:00"/>
    <x v="9"/>
    <x v="0"/>
    <n v="76270"/>
    <n v="112000"/>
    <x v="0"/>
    <x v="0"/>
    <x v="0"/>
    <n v="2"/>
    <n v="1053"/>
    <n v="1.4223079999999999"/>
    <s v="North"/>
    <n v="106.36277302943969"/>
    <n v="35730"/>
    <n v="0.46846728726891307"/>
    <s v="Above Estimate"/>
  </r>
  <r>
    <d v="2018-08-18T00:00:00"/>
    <x v="9"/>
    <x v="0"/>
    <n v="75760"/>
    <n v="55000"/>
    <x v="0"/>
    <x v="0"/>
    <x v="0"/>
    <n v="2"/>
    <n v="1096"/>
    <n v="1.4223079999999999"/>
    <s v="South"/>
    <n v="50.182481751824817"/>
    <n v="-20760"/>
    <n v="-0.27402323125659978"/>
    <s v="Below Estimate"/>
  </r>
  <r>
    <d v="2018-08-18T00:00:00"/>
    <x v="9"/>
    <x v="6"/>
    <n v="635360"/>
    <n v="1375000"/>
    <x v="0"/>
    <x v="0"/>
    <x v="0"/>
    <n v="3"/>
    <n v="1015"/>
    <n v="1.4223079999999999"/>
    <s v="South"/>
    <n v="1354.6798029556651"/>
    <n v="739640"/>
    <n v="1.1641274238227146"/>
    <s v="Above Estimate"/>
  </r>
  <r>
    <d v="2018-08-18T00:00:00"/>
    <x v="9"/>
    <x v="2"/>
    <n v="708250"/>
    <n v="1260000"/>
    <x v="0"/>
    <x v="0"/>
    <x v="0"/>
    <n v="1"/>
    <n v="1026"/>
    <n v="1.4223079999999999"/>
    <s v="North"/>
    <n v="1228.0701754385964"/>
    <n v="551750"/>
    <n v="0.77903282739145785"/>
    <s v="Above Estimate"/>
  </r>
  <r>
    <d v="2018-08-22T00:00:00"/>
    <x v="9"/>
    <x v="5"/>
    <n v="213430"/>
    <n v="317000"/>
    <x v="0"/>
    <x v="0"/>
    <x v="0"/>
    <n v="3"/>
    <n v="921"/>
    <n v="1.4223079999999999"/>
    <s v="East"/>
    <n v="344.19109663409336"/>
    <n v="103570"/>
    <n v="0.48526448952818252"/>
    <s v="Above Estimate"/>
  </r>
  <r>
    <d v="2018-08-23T00:00:00"/>
    <x v="9"/>
    <x v="5"/>
    <n v="159740"/>
    <n v="282000"/>
    <x v="0"/>
    <x v="0"/>
    <x v="0"/>
    <n v="3"/>
    <n v="973"/>
    <n v="1.4223079999999999"/>
    <s v="North"/>
    <n v="289.82528263103802"/>
    <n v="122260"/>
    <n v="0.76536872417678725"/>
    <s v="Above Estimate"/>
  </r>
  <r>
    <d v="2018-08-23T00:00:00"/>
    <x v="9"/>
    <x v="0"/>
    <n v="70570"/>
    <n v="85000"/>
    <x v="0"/>
    <x v="0"/>
    <x v="0"/>
    <n v="3"/>
    <n v="951"/>
    <n v="1.4223079999999999"/>
    <s v="East"/>
    <n v="89.37960042060989"/>
    <n v="14430"/>
    <n v="0.20447782343772142"/>
    <s v="Above Estimate"/>
  </r>
  <r>
    <d v="2018-08-23T00:00:00"/>
    <x v="9"/>
    <x v="5"/>
    <n v="222880"/>
    <n v="315000"/>
    <x v="0"/>
    <x v="0"/>
    <x v="0"/>
    <n v="3"/>
    <n v="1046"/>
    <n v="1.4223079999999999"/>
    <s v="West"/>
    <n v="301.14722753346081"/>
    <n v="92120"/>
    <n v="0.41331658291457285"/>
    <s v="Above Estimate"/>
  </r>
  <r>
    <d v="2018-08-24T00:00:00"/>
    <x v="9"/>
    <x v="6"/>
    <n v="242040"/>
    <n v="455000"/>
    <x v="0"/>
    <x v="0"/>
    <x v="0"/>
    <n v="1"/>
    <n v="1008"/>
    <n v="1.4223079999999999"/>
    <s v="East"/>
    <n v="451.38888888888891"/>
    <n v="212960"/>
    <n v="0.87985456949264584"/>
    <s v="Above Estimate"/>
  </r>
  <r>
    <d v="2018-08-25T00:00:00"/>
    <x v="9"/>
    <x v="0"/>
    <n v="64140"/>
    <n v="50500"/>
    <x v="0"/>
    <x v="0"/>
    <x v="0"/>
    <n v="1"/>
    <n v="1096"/>
    <n v="1.4223079999999999"/>
    <s v="North"/>
    <n v="46.076642335766422"/>
    <n v="-13640"/>
    <n v="-0.21265980667290302"/>
    <s v="Below Estimate"/>
  </r>
  <r>
    <d v="2018-08-26T00:00:00"/>
    <x v="9"/>
    <x v="0"/>
    <n v="62720"/>
    <n v="45000"/>
    <x v="2"/>
    <x v="2"/>
    <x v="2"/>
    <n v="5"/>
    <n v="2027"/>
    <n v="1.4223079999999999"/>
    <s v="East"/>
    <n v="22.200296003946718"/>
    <n v="-17720"/>
    <n v="-0.28252551020408162"/>
    <s v="Below Estimate"/>
  </r>
  <r>
    <d v="2018-08-29T00:00:00"/>
    <x v="9"/>
    <x v="5"/>
    <n v="224420"/>
    <n v="335000"/>
    <x v="0"/>
    <x v="0"/>
    <x v="0"/>
    <n v="1"/>
    <n v="1036"/>
    <n v="1.4223079999999999"/>
    <s v="East"/>
    <n v="323.35907335907336"/>
    <n v="110580"/>
    <n v="0.49273683272435614"/>
    <s v="Above Estimate"/>
  </r>
  <r>
    <d v="2018-08-30T00:00:00"/>
    <x v="9"/>
    <x v="6"/>
    <n v="232750"/>
    <n v="380000"/>
    <x v="0"/>
    <x v="0"/>
    <x v="0"/>
    <n v="1"/>
    <n v="1067"/>
    <n v="1.4223079999999999"/>
    <s v="East"/>
    <n v="356.13870665417056"/>
    <n v="147250"/>
    <n v="0.63265306122448983"/>
    <s v="Above Estimate"/>
  </r>
  <r>
    <d v="2018-08-30T00:00:00"/>
    <x v="9"/>
    <x v="6"/>
    <n v="370810"/>
    <n v="435000"/>
    <x v="0"/>
    <x v="0"/>
    <x v="0"/>
    <n v="3"/>
    <n v="997"/>
    <n v="1.4223079999999999"/>
    <s v="South"/>
    <n v="436.30892678034104"/>
    <n v="64190"/>
    <n v="0.17310752137213128"/>
    <s v="Above Estimate"/>
  </r>
  <r>
    <d v="2018-08-31T00:00:00"/>
    <x v="9"/>
    <x v="0"/>
    <n v="71400"/>
    <n v="81600"/>
    <x v="0"/>
    <x v="0"/>
    <x v="0"/>
    <n v="3"/>
    <n v="923"/>
    <n v="1.4223079999999999"/>
    <s v="West"/>
    <n v="88.407367280606721"/>
    <n v="10200"/>
    <n v="0.14285714285714285"/>
    <s v="Above Estimate"/>
  </r>
  <r>
    <d v="2018-08-31T00:00:00"/>
    <x v="9"/>
    <x v="0"/>
    <n v="76030"/>
    <n v="120000"/>
    <x v="0"/>
    <x v="0"/>
    <x v="0"/>
    <n v="3"/>
    <n v="1060"/>
    <n v="1.4223079999999999"/>
    <s v="East"/>
    <n v="113.20754716981132"/>
    <n v="43970"/>
    <n v="0.5783243456530317"/>
    <s v="Above Estimate"/>
  </r>
  <r>
    <d v="2018-08-31T00:00:00"/>
    <x v="9"/>
    <x v="6"/>
    <n v="286810"/>
    <n v="320000"/>
    <x v="0"/>
    <x v="0"/>
    <x v="0"/>
    <n v="2"/>
    <n v="994"/>
    <n v="1.4223079999999999"/>
    <s v="West"/>
    <n v="321.93158953722332"/>
    <n v="33190"/>
    <n v="0.11572120916286043"/>
    <s v="Above Estimate"/>
  </r>
  <r>
    <d v="2018-09-01T00:00:00"/>
    <x v="9"/>
    <x v="0"/>
    <n v="110510"/>
    <n v="50350"/>
    <x v="0"/>
    <x v="0"/>
    <x v="0"/>
    <n v="3"/>
    <n v="938"/>
    <n v="1.4223079999999999"/>
    <s v="South"/>
    <n v="53.678038379530918"/>
    <n v="-60160"/>
    <n v="-0.54438512351823365"/>
    <s v="Below Estimate"/>
  </r>
  <r>
    <d v="2018-09-02T00:00:00"/>
    <x v="9"/>
    <x v="5"/>
    <n v="502250"/>
    <n v="686000"/>
    <x v="0"/>
    <x v="0"/>
    <x v="0"/>
    <n v="1"/>
    <n v="954"/>
    <n v="1.4223079999999999"/>
    <s v="South"/>
    <n v="719.07756813417188"/>
    <n v="183750"/>
    <n v="0.36585365853658536"/>
    <s v="Above Estimate"/>
  </r>
  <r>
    <d v="2018-09-02T00:00:00"/>
    <x v="9"/>
    <x v="6"/>
    <n v="226450"/>
    <n v="480000"/>
    <x v="1"/>
    <x v="1"/>
    <x v="1"/>
    <n v="2"/>
    <n v="1234"/>
    <n v="1.4223079999999999"/>
    <s v="South"/>
    <n v="388.97893030794165"/>
    <n v="253550"/>
    <n v="1.1196732170457055"/>
    <s v="Above Estimate"/>
  </r>
  <r>
    <d v="2018-09-06T00:00:00"/>
    <x v="9"/>
    <x v="6"/>
    <n v="191860"/>
    <n v="316000"/>
    <x v="0"/>
    <x v="0"/>
    <x v="0"/>
    <n v="3"/>
    <n v="1077"/>
    <n v="1.4223079999999999"/>
    <s v="North"/>
    <n v="293.40761374187559"/>
    <n v="124140"/>
    <n v="0.64703429584071714"/>
    <s v="Above Estimate"/>
  </r>
  <r>
    <d v="2018-09-09T00:00:00"/>
    <x v="9"/>
    <x v="6"/>
    <n v="270050"/>
    <n v="452000"/>
    <x v="0"/>
    <x v="0"/>
    <x v="0"/>
    <n v="3"/>
    <n v="967"/>
    <n v="1.4223079999999999"/>
    <s v="East"/>
    <n v="467.42502585315407"/>
    <n v="181950"/>
    <n v="0.67376411775597111"/>
    <s v="Above Estimate"/>
  </r>
  <r>
    <d v="2018-09-12T00:00:00"/>
    <x v="9"/>
    <x v="5"/>
    <n v="202230"/>
    <n v="445000"/>
    <x v="0"/>
    <x v="0"/>
    <x v="0"/>
    <n v="2"/>
    <n v="921"/>
    <n v="1.4223079999999999"/>
    <s v="South"/>
    <n v="483.17046688382192"/>
    <n v="242770"/>
    <n v="1.2004648172872472"/>
    <s v="Above Estimate"/>
  </r>
  <r>
    <d v="2018-09-12T00:00:00"/>
    <x v="9"/>
    <x v="0"/>
    <n v="75090"/>
    <n v="62500"/>
    <x v="2"/>
    <x v="2"/>
    <x v="2"/>
    <n v="5"/>
    <n v="1990"/>
    <n v="1.4223079999999999"/>
    <s v="North"/>
    <n v="31.407035175879397"/>
    <n v="-12590"/>
    <n v="-0.16766546810494073"/>
    <s v="Below Estimate"/>
  </r>
  <r>
    <d v="2018-09-19T00:00:00"/>
    <x v="9"/>
    <x v="6"/>
    <n v="384820"/>
    <n v="555000"/>
    <x v="0"/>
    <x v="0"/>
    <x v="0"/>
    <n v="3"/>
    <n v="949"/>
    <n v="1.4223079999999999"/>
    <s v="South"/>
    <n v="584.82613277133828"/>
    <n v="170180"/>
    <n v="0.4422327321864768"/>
    <s v="Above Estimate"/>
  </r>
  <r>
    <d v="2018-09-21T00:00:00"/>
    <x v="9"/>
    <x v="0"/>
    <n v="37670"/>
    <n v="30000"/>
    <x v="0"/>
    <x v="0"/>
    <x v="0"/>
    <n v="2"/>
    <n v="1064"/>
    <n v="1.4223079999999999"/>
    <s v="West"/>
    <n v="28.195488721804512"/>
    <n v="-7670"/>
    <n v="-0.20361029997345367"/>
    <s v="Below Estimate"/>
  </r>
  <r>
    <d v="2018-09-23T00:00:00"/>
    <x v="9"/>
    <x v="0"/>
    <n v="95520"/>
    <n v="236000"/>
    <x v="1"/>
    <x v="1"/>
    <x v="1"/>
    <n v="4"/>
    <n v="1215"/>
    <n v="1.4223079999999999"/>
    <s v="West"/>
    <n v="194.23868312757202"/>
    <n v="140480"/>
    <n v="1.4706867671691792"/>
    <s v="Above Estimate"/>
  </r>
  <r>
    <d v="2018-09-26T00:00:00"/>
    <x v="9"/>
    <x v="0"/>
    <n v="66560"/>
    <n v="93000"/>
    <x v="0"/>
    <x v="0"/>
    <x v="0"/>
    <n v="1"/>
    <n v="980"/>
    <n v="1.4223079999999999"/>
    <s v="North"/>
    <n v="94.897959183673464"/>
    <n v="26440"/>
    <n v="0.39723557692307693"/>
    <s v="Above Estimate"/>
  </r>
  <r>
    <d v="2018-09-26T00:00:00"/>
    <x v="9"/>
    <x v="0"/>
    <n v="105840"/>
    <n v="120000"/>
    <x v="0"/>
    <x v="0"/>
    <x v="0"/>
    <n v="1"/>
    <n v="1032"/>
    <n v="1.4223079999999999"/>
    <s v="South"/>
    <n v="116.27906976744185"/>
    <n v="14160"/>
    <n v="0.13378684807256236"/>
    <s v="Above Estimate"/>
  </r>
  <r>
    <d v="2018-09-26T00:00:00"/>
    <x v="9"/>
    <x v="6"/>
    <n v="272530"/>
    <n v="470000"/>
    <x v="0"/>
    <x v="0"/>
    <x v="0"/>
    <n v="3"/>
    <n v="949"/>
    <n v="1.4223079999999999"/>
    <s v="North"/>
    <n v="495.2581664910432"/>
    <n v="197470"/>
    <n v="0.72458078009760396"/>
    <s v="Above Estimate"/>
  </r>
  <r>
    <d v="2018-09-28T00:00:00"/>
    <x v="9"/>
    <x v="0"/>
    <n v="53800"/>
    <n v="46000"/>
    <x v="0"/>
    <x v="0"/>
    <x v="0"/>
    <n v="1"/>
    <n v="908"/>
    <n v="1.4223079999999999"/>
    <s v="North"/>
    <n v="50.66079295154185"/>
    <n v="-7800"/>
    <n v="-0.1449814126394052"/>
    <s v="Below Estimate"/>
  </r>
  <r>
    <d v="2018-09-29T00:00:00"/>
    <x v="9"/>
    <x v="0"/>
    <n v="103160"/>
    <n v="169000"/>
    <x v="0"/>
    <x v="0"/>
    <x v="0"/>
    <n v="1"/>
    <n v="1049"/>
    <n v="1.4223079999999999"/>
    <s v="South"/>
    <n v="161.10581506196377"/>
    <n v="65840"/>
    <n v="0.63823187281892202"/>
    <s v="Above Estimate"/>
  </r>
  <r>
    <d v="2018-09-30T00:00:00"/>
    <x v="9"/>
    <x v="5"/>
    <n v="144830"/>
    <n v="189900"/>
    <x v="0"/>
    <x v="0"/>
    <x v="0"/>
    <n v="1"/>
    <n v="960"/>
    <n v="1.4223079999999999"/>
    <s v="East"/>
    <n v="197.8125"/>
    <n v="45070"/>
    <n v="0.31119243250707729"/>
    <s v="Above Estimate"/>
  </r>
  <r>
    <d v="2018-09-30T00:00:00"/>
    <x v="9"/>
    <x v="6"/>
    <n v="313020"/>
    <n v="595000"/>
    <x v="0"/>
    <x v="0"/>
    <x v="0"/>
    <n v="1"/>
    <n v="1097"/>
    <n v="1.4223079999999999"/>
    <s v="West"/>
    <n v="542.38833181403834"/>
    <n v="281980"/>
    <n v="0.90083700721998594"/>
    <s v="Above Estimate"/>
  </r>
  <r>
    <d v="2018-10-03T00:00:00"/>
    <x v="9"/>
    <x v="6"/>
    <n v="746710"/>
    <n v="1085000"/>
    <x v="0"/>
    <x v="0"/>
    <x v="0"/>
    <n v="1"/>
    <n v="1079"/>
    <n v="1.4223079999999999"/>
    <s v="East"/>
    <n v="1005.560704355885"/>
    <n v="338290"/>
    <n v="0.45304067174672896"/>
    <s v="Above Estimate"/>
  </r>
  <r>
    <d v="2018-10-03T00:00:00"/>
    <x v="9"/>
    <x v="0"/>
    <n v="122220"/>
    <n v="133000"/>
    <x v="1"/>
    <x v="1"/>
    <x v="1"/>
    <n v="2"/>
    <n v="1441"/>
    <n v="1.4223079999999999"/>
    <s v="North"/>
    <n v="92.297015961138101"/>
    <n v="10780"/>
    <n v="8.8201603665521197E-2"/>
    <s v="Above Estimate"/>
  </r>
  <r>
    <d v="2018-10-04T00:00:00"/>
    <x v="9"/>
    <x v="3"/>
    <n v="986020"/>
    <n v="1715000"/>
    <x v="0"/>
    <x v="0"/>
    <x v="0"/>
    <n v="1"/>
    <n v="924"/>
    <n v="1.4223079999999999"/>
    <s v="West"/>
    <n v="1856.060606060606"/>
    <n v="728980"/>
    <n v="0.73931563254295041"/>
    <s v="Above Estimate"/>
  </r>
  <r>
    <d v="2018-10-04T00:00:00"/>
    <x v="9"/>
    <x v="2"/>
    <n v="277030"/>
    <n v="375000"/>
    <x v="0"/>
    <x v="0"/>
    <x v="0"/>
    <n v="1"/>
    <n v="1089"/>
    <n v="1.4223079999999999"/>
    <s v="South"/>
    <n v="344.3526170798898"/>
    <n v="97970"/>
    <n v="0.35364400967404253"/>
    <s v="Above Estimate"/>
  </r>
  <r>
    <d v="2018-10-05T00:00:00"/>
    <x v="9"/>
    <x v="2"/>
    <n v="997440"/>
    <n v="1630000"/>
    <x v="0"/>
    <x v="0"/>
    <x v="0"/>
    <n v="3"/>
    <n v="951"/>
    <n v="1.4223079999999999"/>
    <s v="East"/>
    <n v="1713.9852786540484"/>
    <n v="632560"/>
    <n v="0.63418350978504978"/>
    <s v="Above Estimate"/>
  </r>
  <r>
    <d v="2018-10-05T00:00:00"/>
    <x v="9"/>
    <x v="6"/>
    <n v="232330"/>
    <n v="395000"/>
    <x v="0"/>
    <x v="0"/>
    <x v="0"/>
    <n v="1"/>
    <n v="919"/>
    <n v="1.4223079999999999"/>
    <s v="North"/>
    <n v="429.81501632208921"/>
    <n v="162670"/>
    <n v="0.70016786467524639"/>
    <s v="Above Estimate"/>
  </r>
  <r>
    <d v="2018-10-05T00:00:00"/>
    <x v="9"/>
    <x v="6"/>
    <n v="539390"/>
    <n v="825000"/>
    <x v="0"/>
    <x v="0"/>
    <x v="0"/>
    <n v="1"/>
    <n v="949"/>
    <n v="1.4223079999999999"/>
    <s v="West"/>
    <n v="869.33614330874605"/>
    <n v="285610"/>
    <n v="0.5295055525686424"/>
    <s v="Above Estimate"/>
  </r>
  <r>
    <d v="2018-10-07T00:00:00"/>
    <x v="9"/>
    <x v="4"/>
    <n v="565180"/>
    <n v="900000"/>
    <x v="0"/>
    <x v="0"/>
    <x v="0"/>
    <n v="3"/>
    <n v="904"/>
    <n v="1.4223079999999999"/>
    <s v="West"/>
    <n v="995.57522123893807"/>
    <n v="334820"/>
    <n v="0.59241303655472588"/>
    <s v="Above Estimate"/>
  </r>
  <r>
    <d v="2018-10-11T00:00:00"/>
    <x v="9"/>
    <x v="6"/>
    <n v="852280"/>
    <n v="1085000"/>
    <x v="0"/>
    <x v="0"/>
    <x v="0"/>
    <n v="1"/>
    <n v="930"/>
    <n v="1.4223079999999999"/>
    <s v="West"/>
    <n v="1166.6666666666667"/>
    <n v="232720"/>
    <n v="0.27305580325714551"/>
    <s v="Above Estimate"/>
  </r>
  <r>
    <d v="2018-10-12T00:00:00"/>
    <x v="9"/>
    <x v="6"/>
    <n v="317150"/>
    <n v="558125"/>
    <x v="0"/>
    <x v="0"/>
    <x v="0"/>
    <n v="1"/>
    <n v="926"/>
    <n v="1.4223079999999999"/>
    <s v="South"/>
    <n v="602.72678185745144"/>
    <n v="240975"/>
    <n v="0.75981396815387037"/>
    <s v="Above Estimate"/>
  </r>
  <r>
    <d v="2018-10-12T00:00:00"/>
    <x v="9"/>
    <x v="0"/>
    <n v="87710"/>
    <n v="137500"/>
    <x v="1"/>
    <x v="1"/>
    <x v="1"/>
    <n v="4"/>
    <n v="1298"/>
    <n v="1.4223079999999999"/>
    <s v="North"/>
    <n v="105.93220338983051"/>
    <n v="49790"/>
    <n v="0.56766617261429708"/>
    <s v="Above Estimate"/>
  </r>
  <r>
    <d v="2018-10-12T00:00:00"/>
    <x v="9"/>
    <x v="2"/>
    <n v="688160"/>
    <n v="789000"/>
    <x v="0"/>
    <x v="0"/>
    <x v="0"/>
    <n v="1"/>
    <n v="968"/>
    <n v="1.4223079999999999"/>
    <s v="North"/>
    <n v="815.08264462809916"/>
    <n v="100840"/>
    <n v="0.14653568937456404"/>
    <s v="Above Estimate"/>
  </r>
  <r>
    <d v="2018-10-12T00:00:00"/>
    <x v="9"/>
    <x v="0"/>
    <n v="158560"/>
    <n v="200000"/>
    <x v="0"/>
    <x v="0"/>
    <x v="0"/>
    <n v="2"/>
    <n v="1003"/>
    <n v="1.4223079999999999"/>
    <s v="North"/>
    <n v="199.40179461615153"/>
    <n v="41440"/>
    <n v="0.26135216952573159"/>
    <s v="Above Estimate"/>
  </r>
  <r>
    <d v="2018-10-12T00:00:00"/>
    <x v="9"/>
    <x v="6"/>
    <n v="265840"/>
    <n v="450000"/>
    <x v="1"/>
    <x v="1"/>
    <x v="1"/>
    <n v="3"/>
    <n v="1478"/>
    <n v="1.4223079999999999"/>
    <s v="West"/>
    <n v="304.4654939106901"/>
    <n v="184160"/>
    <n v="0.69274751730364126"/>
    <s v="Above Estimate"/>
  </r>
  <r>
    <d v="2018-10-12T00:00:00"/>
    <x v="9"/>
    <x v="2"/>
    <n v="934800"/>
    <n v="1838520"/>
    <x v="0"/>
    <x v="0"/>
    <x v="0"/>
    <n v="2"/>
    <n v="923"/>
    <n v="1.4223079999999999"/>
    <s v="East"/>
    <n v="1991.8959913326109"/>
    <n v="903720"/>
    <n v="0.96675224646983315"/>
    <s v="Above Estimate"/>
  </r>
  <r>
    <d v="2018-10-13T00:00:00"/>
    <x v="9"/>
    <x v="2"/>
    <n v="264360"/>
    <n v="285000"/>
    <x v="0"/>
    <x v="0"/>
    <x v="0"/>
    <n v="1"/>
    <n v="917"/>
    <n v="1.4223079999999999"/>
    <s v="West"/>
    <n v="310.79607415485276"/>
    <n v="20640"/>
    <n v="7.8075351793009534E-2"/>
    <s v="Above Estimate"/>
  </r>
  <r>
    <d v="2018-10-14T00:00:00"/>
    <x v="9"/>
    <x v="3"/>
    <n v="2948050"/>
    <n v="4350000"/>
    <x v="0"/>
    <x v="0"/>
    <x v="0"/>
    <n v="2"/>
    <n v="939"/>
    <n v="1.4223079999999999"/>
    <s v="South"/>
    <n v="4632.5878594249198"/>
    <n v="1401950"/>
    <n v="0.47555163582707211"/>
    <s v="Above Estimate"/>
  </r>
  <r>
    <d v="2018-10-14T00:00:00"/>
    <x v="9"/>
    <x v="3"/>
    <n v="432950"/>
    <n v="575000"/>
    <x v="1"/>
    <x v="1"/>
    <x v="1"/>
    <n v="4"/>
    <n v="1346"/>
    <n v="1.4223079999999999"/>
    <s v="North"/>
    <n v="427.19167904903418"/>
    <n v="142050"/>
    <n v="0.32809793278669591"/>
    <s v="Above Estimate"/>
  </r>
  <r>
    <d v="2018-10-14T00:00:00"/>
    <x v="9"/>
    <x v="0"/>
    <n v="32800"/>
    <n v="6500"/>
    <x v="2"/>
    <x v="2"/>
    <x v="2"/>
    <n v="6"/>
    <n v="2130"/>
    <n v="1.4223079999999999"/>
    <s v="South"/>
    <n v="3.051643192488263"/>
    <n v="-26300"/>
    <n v="-0.80182926829268297"/>
    <s v="Below Estimate"/>
  </r>
  <r>
    <d v="2018-10-14T00:00:00"/>
    <x v="9"/>
    <x v="2"/>
    <n v="162250"/>
    <n v="165000"/>
    <x v="0"/>
    <x v="0"/>
    <x v="0"/>
    <n v="2"/>
    <n v="909"/>
    <n v="1.4223079999999999"/>
    <s v="North"/>
    <n v="181.51815181518151"/>
    <n v="2750"/>
    <n v="1.6949152542372881E-2"/>
    <s v="Above Estimate"/>
  </r>
  <r>
    <d v="2018-10-16T00:00:00"/>
    <x v="9"/>
    <x v="4"/>
    <n v="268520"/>
    <n v="266000"/>
    <x v="0"/>
    <x v="0"/>
    <x v="0"/>
    <n v="1"/>
    <n v="975"/>
    <n v="1.4223079999999999"/>
    <s v="North"/>
    <n v="272.82051282051282"/>
    <n v="-2520"/>
    <n v="-9.384775808133473E-3"/>
    <s v="Below Estimate"/>
  </r>
  <r>
    <d v="2018-10-17T00:00:00"/>
    <x v="9"/>
    <x v="1"/>
    <n v="97440"/>
    <n v="44000"/>
    <x v="0"/>
    <x v="0"/>
    <x v="0"/>
    <n v="2"/>
    <n v="1018"/>
    <n v="1.4223079999999999"/>
    <s v="North"/>
    <n v="43.222003929273086"/>
    <n v="-53440"/>
    <n v="-0.54844006568144499"/>
    <s v="Below Estimate"/>
  </r>
  <r>
    <d v="2018-10-17T00:00:00"/>
    <x v="9"/>
    <x v="4"/>
    <n v="401240"/>
    <n v="420000"/>
    <x v="0"/>
    <x v="0"/>
    <x v="0"/>
    <n v="2"/>
    <n v="1067"/>
    <n v="1.4223079999999999"/>
    <s v="North"/>
    <n v="393.62699156513588"/>
    <n v="18760"/>
    <n v="4.6755059316120028E-2"/>
    <s v="Above Estimate"/>
  </r>
  <r>
    <d v="2018-10-18T00:00:00"/>
    <x v="9"/>
    <x v="1"/>
    <n v="94870"/>
    <n v="160000"/>
    <x v="0"/>
    <x v="0"/>
    <x v="0"/>
    <n v="1"/>
    <n v="901"/>
    <n v="1.4223079999999999"/>
    <s v="South"/>
    <n v="177.58046614872364"/>
    <n v="65130"/>
    <n v="0.68651839359123012"/>
    <s v="Above Estimate"/>
  </r>
  <r>
    <d v="2018-10-18T00:00:00"/>
    <x v="9"/>
    <x v="1"/>
    <n v="124440"/>
    <n v="102000"/>
    <x v="1"/>
    <x v="1"/>
    <x v="1"/>
    <n v="2"/>
    <n v="1411"/>
    <n v="1.4223079999999999"/>
    <s v="North"/>
    <n v="72.289156626506028"/>
    <n v="-22440"/>
    <n v="-0.18032786885245902"/>
    <s v="Below Estimate"/>
  </r>
  <r>
    <d v="2018-10-19T00:00:00"/>
    <x v="9"/>
    <x v="0"/>
    <n v="73230"/>
    <n v="83660"/>
    <x v="0"/>
    <x v="0"/>
    <x v="0"/>
    <n v="1"/>
    <n v="1086"/>
    <n v="1.4223079999999999"/>
    <s v="South"/>
    <n v="77.034990791896874"/>
    <n v="10430"/>
    <n v="0.14242796668032226"/>
    <s v="Above Estimate"/>
  </r>
  <r>
    <d v="2018-10-19T00:00:00"/>
    <x v="9"/>
    <x v="4"/>
    <n v="450170"/>
    <n v="840000"/>
    <x v="0"/>
    <x v="0"/>
    <x v="0"/>
    <n v="3"/>
    <n v="950"/>
    <n v="1.4223079999999999"/>
    <s v="East"/>
    <n v="884.21052631578948"/>
    <n v="389830"/>
    <n v="0.86596174778417045"/>
    <s v="Above Estimate"/>
  </r>
  <r>
    <d v="2018-10-19T00:00:00"/>
    <x v="9"/>
    <x v="1"/>
    <n v="131200"/>
    <n v="220000"/>
    <x v="0"/>
    <x v="0"/>
    <x v="0"/>
    <n v="2"/>
    <n v="968"/>
    <n v="1.4223079999999999"/>
    <s v="South"/>
    <n v="227.27272727272728"/>
    <n v="88800"/>
    <n v="0.67682926829268297"/>
    <s v="Above Estimate"/>
  </r>
  <r>
    <d v="2018-10-21T00:00:00"/>
    <x v="9"/>
    <x v="0"/>
    <n v="84020"/>
    <n v="170000"/>
    <x v="0"/>
    <x v="0"/>
    <x v="0"/>
    <n v="2"/>
    <n v="1076"/>
    <n v="1.4223079999999999"/>
    <s v="West"/>
    <n v="157.99256505576207"/>
    <n v="85980"/>
    <n v="1.0233277791002142"/>
    <s v="Above Estimate"/>
  </r>
  <r>
    <d v="2018-10-24T00:00:00"/>
    <x v="9"/>
    <x v="2"/>
    <n v="330900"/>
    <n v="570000"/>
    <x v="0"/>
    <x v="0"/>
    <x v="0"/>
    <n v="2"/>
    <n v="1011"/>
    <n v="1.4223079999999999"/>
    <s v="South"/>
    <n v="563.79821958456978"/>
    <n v="239100"/>
    <n v="0.72257479601087937"/>
    <s v="Above Estimate"/>
  </r>
  <r>
    <d v="2018-10-24T00:00:00"/>
    <x v="9"/>
    <x v="2"/>
    <n v="188020"/>
    <n v="405000"/>
    <x v="1"/>
    <x v="1"/>
    <x v="1"/>
    <n v="2"/>
    <n v="1259"/>
    <n v="1.4223079999999999"/>
    <s v="East"/>
    <n v="321.68387609213664"/>
    <n v="216980"/>
    <n v="1.1540261674289969"/>
    <s v="Above Estimate"/>
  </r>
  <r>
    <d v="2018-10-24T00:00:00"/>
    <x v="9"/>
    <x v="4"/>
    <n v="228480"/>
    <n v="230000"/>
    <x v="0"/>
    <x v="0"/>
    <x v="0"/>
    <n v="3"/>
    <n v="1040"/>
    <n v="1.4223079999999999"/>
    <s v="North"/>
    <n v="221.15384615384616"/>
    <n v="1520"/>
    <n v="6.6526610644257701E-3"/>
    <s v="Above Estimate"/>
  </r>
  <r>
    <d v="2018-10-25T00:00:00"/>
    <x v="9"/>
    <x v="4"/>
    <n v="432040"/>
    <n v="747500"/>
    <x v="0"/>
    <x v="0"/>
    <x v="0"/>
    <n v="3"/>
    <n v="913"/>
    <n v="1.4223079999999999"/>
    <s v="North"/>
    <n v="818.72946330777654"/>
    <n v="315460"/>
    <n v="0.73016387371539671"/>
    <s v="Above Estimate"/>
  </r>
  <r>
    <d v="2018-10-25T00:00:00"/>
    <x v="9"/>
    <x v="1"/>
    <n v="92060"/>
    <n v="80001"/>
    <x v="0"/>
    <x v="0"/>
    <x v="0"/>
    <n v="1"/>
    <n v="990"/>
    <n v="1.4223079999999999"/>
    <s v="South"/>
    <n v="80.809090909090912"/>
    <n v="-12059"/>
    <n v="-0.13099065826634804"/>
    <s v="Below Estimate"/>
  </r>
  <r>
    <d v="2018-10-27T00:00:00"/>
    <x v="9"/>
    <x v="0"/>
    <n v="108766"/>
    <n v="90000"/>
    <x v="1"/>
    <x v="1"/>
    <x v="1"/>
    <n v="3"/>
    <n v="1306"/>
    <n v="1.4223079999999999"/>
    <s v="West"/>
    <n v="68.912710566615615"/>
    <n v="-18766"/>
    <n v="-0.17253553500174687"/>
    <s v="Below Estimate"/>
  </r>
  <r>
    <d v="2018-10-27T00:00:00"/>
    <x v="9"/>
    <x v="6"/>
    <n v="280550"/>
    <n v="550000"/>
    <x v="0"/>
    <x v="0"/>
    <x v="0"/>
    <n v="1"/>
    <n v="929"/>
    <n v="1.4223079999999999"/>
    <s v="East"/>
    <n v="592.03444564047368"/>
    <n v="269450"/>
    <n v="0.96043486009623957"/>
    <s v="Above Estimate"/>
  </r>
  <r>
    <d v="2018-10-27T00:00:00"/>
    <x v="9"/>
    <x v="6"/>
    <n v="314410"/>
    <n v="470000"/>
    <x v="0"/>
    <x v="0"/>
    <x v="0"/>
    <n v="1"/>
    <n v="955"/>
    <n v="1.4223079999999999"/>
    <s v="East"/>
    <n v="492.14659685863876"/>
    <n v="155590"/>
    <n v="0.49486339493018672"/>
    <s v="Above Estimate"/>
  </r>
  <r>
    <d v="2018-10-28T00:00:00"/>
    <x v="9"/>
    <x v="6"/>
    <n v="677420"/>
    <n v="975500"/>
    <x v="0"/>
    <x v="0"/>
    <x v="0"/>
    <n v="1"/>
    <n v="1017"/>
    <n v="1.4223079999999999"/>
    <s v="East"/>
    <n v="959.19370698131763"/>
    <n v="298080"/>
    <n v="0.44002243807386848"/>
    <s v="Above Estimate"/>
  </r>
  <r>
    <d v="2018-10-28T00:00:00"/>
    <x v="9"/>
    <x v="0"/>
    <n v="86860"/>
    <n v="55000"/>
    <x v="2"/>
    <x v="2"/>
    <x v="2"/>
    <n v="6"/>
    <n v="2083"/>
    <n v="1.4223079999999999"/>
    <s v="West"/>
    <n v="26.40422467594815"/>
    <n v="-31860"/>
    <n v="-0.36679714483076215"/>
    <s v="Below Estimate"/>
  </r>
  <r>
    <d v="2018-10-28T00:00:00"/>
    <x v="9"/>
    <x v="3"/>
    <n v="2312380"/>
    <n v="3775000"/>
    <x v="0"/>
    <x v="0"/>
    <x v="0"/>
    <n v="3"/>
    <n v="1000"/>
    <n v="1.4223079999999999"/>
    <s v="East"/>
    <n v="3775"/>
    <n v="1462620"/>
    <n v="0.63251714683572768"/>
    <s v="Above Estimate"/>
  </r>
  <r>
    <d v="2018-10-28T00:00:00"/>
    <x v="9"/>
    <x v="4"/>
    <n v="165200"/>
    <n v="201500"/>
    <x v="0"/>
    <x v="0"/>
    <x v="0"/>
    <n v="1"/>
    <n v="925"/>
    <n v="1.4223079999999999"/>
    <s v="South"/>
    <n v="217.83783783783784"/>
    <n v="36300"/>
    <n v="0.21973365617433413"/>
    <s v="Above Estimate"/>
  </r>
  <r>
    <d v="2018-10-31T00:00:00"/>
    <x v="9"/>
    <x v="2"/>
    <n v="424830"/>
    <n v="715000"/>
    <x v="0"/>
    <x v="0"/>
    <x v="0"/>
    <n v="3"/>
    <n v="1063"/>
    <n v="1.4223079999999999"/>
    <s v="South"/>
    <n v="672.62464722483537"/>
    <n v="290170"/>
    <n v="0.68302615163712543"/>
    <s v="Above Estimate"/>
  </r>
  <r>
    <d v="2018-11-01T00:00:00"/>
    <x v="9"/>
    <x v="6"/>
    <n v="503120"/>
    <n v="764000"/>
    <x v="0"/>
    <x v="0"/>
    <x v="0"/>
    <n v="1"/>
    <n v="926"/>
    <n v="1.4223079999999999"/>
    <s v="West"/>
    <n v="825.05399568034557"/>
    <n v="260880"/>
    <n v="0.51852440769597707"/>
    <s v="Above Estimate"/>
  </r>
  <r>
    <d v="2018-11-01T00:00:00"/>
    <x v="9"/>
    <x v="6"/>
    <n v="240200"/>
    <n v="412000"/>
    <x v="0"/>
    <x v="0"/>
    <x v="0"/>
    <n v="1"/>
    <n v="1075"/>
    <n v="1.4223079999999999"/>
    <s v="West"/>
    <n v="383.25581395348837"/>
    <n v="171800"/>
    <n v="0.71523730224812654"/>
    <s v="Above Estimate"/>
  </r>
  <r>
    <d v="2018-11-01T00:00:00"/>
    <x v="9"/>
    <x v="2"/>
    <n v="249720"/>
    <n v="479000"/>
    <x v="0"/>
    <x v="0"/>
    <x v="0"/>
    <n v="3"/>
    <n v="973"/>
    <n v="1.4223079999999999"/>
    <s v="East"/>
    <n v="492.29188078108939"/>
    <n v="229280"/>
    <n v="0.91814832612526032"/>
    <s v="Above Estimate"/>
  </r>
  <r>
    <d v="2018-11-03T00:00:00"/>
    <x v="9"/>
    <x v="2"/>
    <n v="209730"/>
    <n v="145000"/>
    <x v="1"/>
    <x v="1"/>
    <x v="1"/>
    <n v="2"/>
    <n v="1351"/>
    <n v="1.4223079999999999"/>
    <s v="East"/>
    <n v="107.32790525536639"/>
    <n v="-64730"/>
    <n v="-0.30863491155294903"/>
    <s v="Below Estimate"/>
  </r>
  <r>
    <d v="2018-11-04T00:00:00"/>
    <x v="9"/>
    <x v="2"/>
    <n v="226980"/>
    <n v="348000"/>
    <x v="1"/>
    <x v="1"/>
    <x v="1"/>
    <n v="4"/>
    <n v="1228"/>
    <n v="1.4223079999999999"/>
    <s v="South"/>
    <n v="283.38762214983711"/>
    <n v="121020"/>
    <n v="0.5331747290510177"/>
    <s v="Above Estimate"/>
  </r>
  <r>
    <d v="2018-11-09T00:00:00"/>
    <x v="9"/>
    <x v="4"/>
    <n v="1039430"/>
    <n v="1350000"/>
    <x v="0"/>
    <x v="0"/>
    <x v="0"/>
    <n v="2"/>
    <n v="1049"/>
    <n v="1.4223079999999999"/>
    <s v="West"/>
    <n v="1286.9399428026693"/>
    <n v="310570"/>
    <n v="0.29878875922380538"/>
    <s v="Above Estimate"/>
  </r>
  <r>
    <d v="2018-11-09T00:00:00"/>
    <x v="9"/>
    <x v="6"/>
    <n v="264400"/>
    <n v="487000"/>
    <x v="0"/>
    <x v="0"/>
    <x v="0"/>
    <n v="3"/>
    <n v="1076"/>
    <n v="1.4223079999999999"/>
    <s v="North"/>
    <n v="452.6022304832714"/>
    <n v="222600"/>
    <n v="0.84190620272314676"/>
    <s v="Above Estimate"/>
  </r>
  <r>
    <d v="2018-11-10T00:00:00"/>
    <x v="9"/>
    <x v="0"/>
    <n v="35210"/>
    <n v="71000"/>
    <x v="2"/>
    <x v="2"/>
    <x v="2"/>
    <n v="6"/>
    <n v="1974"/>
    <n v="1.4223079999999999"/>
    <s v="North"/>
    <n v="35.967578520770012"/>
    <n v="35790"/>
    <n v="1.0164725930133485"/>
    <s v="Above Estimate"/>
  </r>
  <r>
    <d v="2018-11-10T00:00:00"/>
    <x v="9"/>
    <x v="0"/>
    <n v="63470"/>
    <n v="55000"/>
    <x v="0"/>
    <x v="0"/>
    <x v="0"/>
    <n v="2"/>
    <n v="1067"/>
    <n v="1.4223079999999999"/>
    <s v="West"/>
    <n v="51.546391752577321"/>
    <n v="-8470"/>
    <n v="-0.13344887348353554"/>
    <s v="Below Estimate"/>
  </r>
  <r>
    <d v="2018-11-10T00:00:00"/>
    <x v="9"/>
    <x v="1"/>
    <n v="90770"/>
    <n v="83000"/>
    <x v="1"/>
    <x v="1"/>
    <x v="1"/>
    <n v="4"/>
    <n v="1425"/>
    <n v="1.4223079999999999"/>
    <s v="West"/>
    <n v="58.245614035087719"/>
    <n v="-7770"/>
    <n v="-8.5600969483309461E-2"/>
    <s v="Below Estimate"/>
  </r>
  <r>
    <d v="2018-11-10T00:00:00"/>
    <x v="9"/>
    <x v="3"/>
    <n v="1220450"/>
    <n v="1550000"/>
    <x v="0"/>
    <x v="0"/>
    <x v="0"/>
    <n v="3"/>
    <n v="1053"/>
    <n v="1.4223079999999999"/>
    <s v="West"/>
    <n v="1471.9848053181386"/>
    <n v="329550"/>
    <n v="0.27002335204227951"/>
    <s v="Above Estimate"/>
  </r>
  <r>
    <d v="2018-11-10T00:00:00"/>
    <x v="9"/>
    <x v="0"/>
    <n v="90850"/>
    <n v="158900"/>
    <x v="0"/>
    <x v="0"/>
    <x v="0"/>
    <n v="3"/>
    <n v="1013"/>
    <n v="1.4223079999999999"/>
    <s v="South"/>
    <n v="156.86080947680159"/>
    <n v="68050"/>
    <n v="0.74903687396807928"/>
    <s v="Above Estimate"/>
  </r>
  <r>
    <d v="2018-11-14T00:00:00"/>
    <x v="9"/>
    <x v="0"/>
    <n v="59780"/>
    <n v="31633"/>
    <x v="0"/>
    <x v="0"/>
    <x v="0"/>
    <n v="2"/>
    <n v="959"/>
    <n v="1.4223079999999999"/>
    <s v="South"/>
    <n v="32.985401459854018"/>
    <n v="-28147"/>
    <n v="-0.4708430913348946"/>
    <s v="Below Estimate"/>
  </r>
  <r>
    <d v="2018-11-15T00:00:00"/>
    <x v="9"/>
    <x v="4"/>
    <n v="615720"/>
    <n v="737500"/>
    <x v="0"/>
    <x v="0"/>
    <x v="0"/>
    <n v="1"/>
    <n v="1027"/>
    <n v="1.4223079999999999"/>
    <s v="South"/>
    <n v="718.11100292112951"/>
    <n v="121780"/>
    <n v="0.19778470733450271"/>
    <s v="Above Estimate"/>
  </r>
  <r>
    <d v="2018-11-15T00:00:00"/>
    <x v="9"/>
    <x v="2"/>
    <n v="267280"/>
    <n v="217875"/>
    <x v="0"/>
    <x v="0"/>
    <x v="0"/>
    <n v="1"/>
    <n v="991"/>
    <n v="1.4223079999999999"/>
    <s v="North"/>
    <n v="219.85368314833502"/>
    <n v="-49405"/>
    <n v="-0.18484360969769531"/>
    <s v="Below Estimate"/>
  </r>
  <r>
    <d v="2018-11-15T00:00:00"/>
    <x v="9"/>
    <x v="6"/>
    <n v="186870"/>
    <n v="385000"/>
    <x v="1"/>
    <x v="1"/>
    <x v="1"/>
    <n v="2"/>
    <n v="1343"/>
    <n v="1.4223079999999999"/>
    <s v="West"/>
    <n v="286.67163067758747"/>
    <n v="198130"/>
    <n v="1.0602557927971317"/>
    <s v="Above Estimate"/>
  </r>
  <r>
    <d v="2018-11-15T00:00:00"/>
    <x v="9"/>
    <x v="6"/>
    <n v="354350"/>
    <n v="580000"/>
    <x v="0"/>
    <x v="0"/>
    <x v="0"/>
    <n v="3"/>
    <n v="953"/>
    <n v="1.4223079999999999"/>
    <s v="East"/>
    <n v="608.60440713536207"/>
    <n v="225650"/>
    <n v="0.63679977423451395"/>
    <s v="Above Estimate"/>
  </r>
  <r>
    <d v="2018-11-16T00:00:00"/>
    <x v="9"/>
    <x v="6"/>
    <n v="435380"/>
    <n v="835000"/>
    <x v="0"/>
    <x v="0"/>
    <x v="0"/>
    <n v="2"/>
    <n v="933"/>
    <n v="1.4223079999999999"/>
    <s v="East"/>
    <n v="894.96248660235801"/>
    <n v="399620"/>
    <n v="0.91786485369102855"/>
    <s v="Above Estimate"/>
  </r>
  <r>
    <d v="2018-11-16T00:00:00"/>
    <x v="9"/>
    <x v="1"/>
    <n v="117220"/>
    <n v="163000"/>
    <x v="0"/>
    <x v="0"/>
    <x v="0"/>
    <n v="3"/>
    <n v="1063"/>
    <n v="1.4223079999999999"/>
    <s v="West"/>
    <n v="153.33960489181561"/>
    <n v="45780"/>
    <n v="0.39054768810783141"/>
    <s v="Above Estimate"/>
  </r>
  <r>
    <d v="2018-11-17T00:00:00"/>
    <x v="9"/>
    <x v="6"/>
    <n v="396950"/>
    <n v="605000"/>
    <x v="0"/>
    <x v="0"/>
    <x v="0"/>
    <n v="2"/>
    <n v="1025"/>
    <n v="1.4223079999999999"/>
    <s v="North"/>
    <n v="590.2439024390244"/>
    <n v="208050"/>
    <n v="0.52412142587227606"/>
    <s v="Above Estimate"/>
  </r>
  <r>
    <d v="2018-11-17T00:00:00"/>
    <x v="9"/>
    <x v="0"/>
    <n v="91800"/>
    <n v="50000"/>
    <x v="0"/>
    <x v="0"/>
    <x v="0"/>
    <n v="1"/>
    <n v="1016"/>
    <n v="1.4223079999999999"/>
    <s v="East"/>
    <n v="49.212598425196852"/>
    <n v="-41800"/>
    <n v="-0.45533769063180829"/>
    <s v="Below Estimate"/>
  </r>
  <r>
    <d v="2018-11-18T00:00:00"/>
    <x v="9"/>
    <x v="1"/>
    <n v="118330"/>
    <n v="150000"/>
    <x v="2"/>
    <x v="2"/>
    <x v="2"/>
    <n v="6"/>
    <n v="2068"/>
    <n v="1.4223079999999999"/>
    <s v="North"/>
    <n v="72.533849129593804"/>
    <n v="31670"/>
    <n v="0.26764134200963408"/>
    <s v="Above Estimate"/>
  </r>
  <r>
    <d v="2018-11-18T00:00:00"/>
    <x v="9"/>
    <x v="4"/>
    <n v="3237290"/>
    <n v="4900000"/>
    <x v="0"/>
    <x v="0"/>
    <x v="0"/>
    <n v="1"/>
    <n v="955"/>
    <n v="1.4223079999999999"/>
    <s v="South"/>
    <n v="5130.8900523560205"/>
    <n v="1662710"/>
    <n v="0.5136116937314853"/>
    <s v="Above Estimate"/>
  </r>
  <r>
    <d v="2018-11-18T00:00:00"/>
    <x v="9"/>
    <x v="2"/>
    <n v="212780"/>
    <n v="300000"/>
    <x v="0"/>
    <x v="0"/>
    <x v="0"/>
    <n v="2"/>
    <n v="1061"/>
    <n v="1.4223079999999999"/>
    <s v="South"/>
    <n v="282.75212064090482"/>
    <n v="87220"/>
    <n v="0.40990694614155465"/>
    <s v="Above Estimate"/>
  </r>
  <r>
    <d v="2018-11-21T00:00:00"/>
    <x v="9"/>
    <x v="0"/>
    <n v="156320"/>
    <n v="100000"/>
    <x v="0"/>
    <x v="0"/>
    <x v="0"/>
    <n v="2"/>
    <n v="934"/>
    <n v="1.4223079999999999"/>
    <s v="North"/>
    <n v="107.06638115631692"/>
    <n v="-56320"/>
    <n v="-0.36028659160696008"/>
    <s v="Below Estimate"/>
  </r>
  <r>
    <d v="2018-11-21T00:00:00"/>
    <x v="9"/>
    <x v="4"/>
    <n v="203770"/>
    <n v="315000"/>
    <x v="0"/>
    <x v="0"/>
    <x v="0"/>
    <n v="3"/>
    <n v="1096"/>
    <n v="1.4223079999999999"/>
    <s v="South"/>
    <n v="287.40875912408757"/>
    <n v="111230"/>
    <n v="0.54586052902782545"/>
    <s v="Above Estimate"/>
  </r>
  <r>
    <d v="2018-11-21T00:00:00"/>
    <x v="9"/>
    <x v="1"/>
    <n v="152710"/>
    <n v="300000"/>
    <x v="0"/>
    <x v="0"/>
    <x v="0"/>
    <n v="3"/>
    <n v="905"/>
    <n v="1.4223079999999999"/>
    <s v="West"/>
    <n v="331.49171270718233"/>
    <n v="147290"/>
    <n v="0.9645078907733613"/>
    <s v="Above Estimate"/>
  </r>
  <r>
    <d v="2018-11-22T00:00:00"/>
    <x v="9"/>
    <x v="2"/>
    <n v="333223"/>
    <n v="408000"/>
    <x v="0"/>
    <x v="0"/>
    <x v="0"/>
    <n v="2"/>
    <n v="931"/>
    <n v="1.4223079999999999"/>
    <s v="East"/>
    <n v="438.23845327604727"/>
    <n v="74777"/>
    <n v="0.22440527814706668"/>
    <s v="Above Estimate"/>
  </r>
  <r>
    <d v="2018-11-22T00:00:00"/>
    <x v="9"/>
    <x v="6"/>
    <n v="415650"/>
    <n v="655000"/>
    <x v="0"/>
    <x v="0"/>
    <x v="0"/>
    <n v="1"/>
    <n v="904"/>
    <n v="1.4223079999999999"/>
    <s v="East"/>
    <n v="724.55752212389382"/>
    <n v="239350"/>
    <n v="0.57584506195116081"/>
    <s v="Above Estimate"/>
  </r>
  <r>
    <d v="2018-11-29T00:00:00"/>
    <x v="9"/>
    <x v="4"/>
    <n v="290080"/>
    <n v="450000"/>
    <x v="0"/>
    <x v="0"/>
    <x v="0"/>
    <n v="3"/>
    <n v="985"/>
    <n v="1.4223079999999999"/>
    <s v="North"/>
    <n v="456.85279187817258"/>
    <n v="159920"/>
    <n v="0.55129619415333697"/>
    <s v="Above Estimate"/>
  </r>
  <r>
    <d v="2018-11-30T00:00:00"/>
    <x v="9"/>
    <x v="0"/>
    <n v="91830"/>
    <n v="145000"/>
    <x v="0"/>
    <x v="0"/>
    <x v="0"/>
    <n v="1"/>
    <n v="1047"/>
    <n v="1.4223079999999999"/>
    <s v="South"/>
    <n v="138.4909264565425"/>
    <n v="53170"/>
    <n v="0.57900468256561033"/>
    <s v="Above Estimate"/>
  </r>
  <r>
    <d v="2018-11-30T00:00:00"/>
    <x v="9"/>
    <x v="1"/>
    <n v="119790"/>
    <n v="140000"/>
    <x v="1"/>
    <x v="1"/>
    <x v="1"/>
    <n v="2"/>
    <n v="1289"/>
    <n v="1.4223079999999999"/>
    <s v="West"/>
    <n v="108.61132660977502"/>
    <n v="20210"/>
    <n v="0.1687119125135654"/>
    <s v="Above Estimate"/>
  </r>
  <r>
    <d v="2018-11-30T00:00:00"/>
    <x v="9"/>
    <x v="0"/>
    <n v="84690"/>
    <n v="130000"/>
    <x v="0"/>
    <x v="0"/>
    <x v="0"/>
    <n v="3"/>
    <n v="987"/>
    <n v="1.4223079999999999"/>
    <s v="East"/>
    <n v="131.71225937183385"/>
    <n v="45310"/>
    <n v="0.53501003660408553"/>
    <s v="Above Estimate"/>
  </r>
  <r>
    <d v="2018-12-01T00:00:00"/>
    <x v="9"/>
    <x v="3"/>
    <n v="943040"/>
    <n v="1900000"/>
    <x v="0"/>
    <x v="0"/>
    <x v="0"/>
    <n v="2"/>
    <n v="949"/>
    <n v="1.4223079999999999"/>
    <s v="East"/>
    <n v="2002.1074815595364"/>
    <n v="956960"/>
    <n v="1.014760773668137"/>
    <s v="Above Estimate"/>
  </r>
  <r>
    <d v="2018-12-01T00:00:00"/>
    <x v="9"/>
    <x v="1"/>
    <n v="160060"/>
    <n v="6608"/>
    <x v="3"/>
    <x v="3"/>
    <x v="3"/>
    <n v="8"/>
    <n v="2635"/>
    <n v="1.4223079999999999"/>
    <s v="West"/>
    <n v="2.5077798861480076"/>
    <n v="-153452"/>
    <n v="-0.9587154816943646"/>
    <s v="Below Estimate"/>
  </r>
  <r>
    <d v="2018-12-01T00:00:00"/>
    <x v="9"/>
    <x v="0"/>
    <n v="83060"/>
    <n v="118000"/>
    <x v="0"/>
    <x v="0"/>
    <x v="0"/>
    <n v="3"/>
    <n v="999"/>
    <n v="1.4223079999999999"/>
    <s v="North"/>
    <n v="118.11811811811812"/>
    <n v="34940"/>
    <n v="0.4206597640260053"/>
    <s v="Above Estimate"/>
  </r>
  <r>
    <d v="2018-12-01T00:00:00"/>
    <x v="9"/>
    <x v="1"/>
    <n v="131470"/>
    <n v="141200"/>
    <x v="0"/>
    <x v="0"/>
    <x v="0"/>
    <n v="2"/>
    <n v="1096"/>
    <n v="1.4223079999999999"/>
    <s v="East"/>
    <n v="128.83211678832117"/>
    <n v="9730"/>
    <n v="7.4009279683577997E-2"/>
    <s v="Above Estimate"/>
  </r>
  <r>
    <d v="2018-12-01T00:00:00"/>
    <x v="9"/>
    <x v="0"/>
    <n v="69330"/>
    <n v="350000"/>
    <x v="0"/>
    <x v="0"/>
    <x v="0"/>
    <n v="1"/>
    <n v="1035"/>
    <n v="1.4223079999999999"/>
    <s v="South"/>
    <n v="338.16425120772948"/>
    <n v="280670"/>
    <n v="4.0483196307514788"/>
    <s v="Above Estimate"/>
  </r>
  <r>
    <d v="2018-12-05T00:00:00"/>
    <x v="9"/>
    <x v="4"/>
    <n v="237370"/>
    <n v="335000"/>
    <x v="0"/>
    <x v="0"/>
    <x v="0"/>
    <n v="1"/>
    <n v="990"/>
    <n v="1.4223079999999999"/>
    <s v="South"/>
    <n v="338.38383838383839"/>
    <n v="97630"/>
    <n v="0.41129881619412734"/>
    <s v="Above Estimate"/>
  </r>
  <r>
    <d v="2018-12-06T00:00:00"/>
    <x v="9"/>
    <x v="0"/>
    <n v="56140"/>
    <n v="98000"/>
    <x v="2"/>
    <x v="2"/>
    <x v="2"/>
    <n v="5"/>
    <n v="1883"/>
    <n v="1.4223079999999999"/>
    <s v="South"/>
    <n v="52.044609665427508"/>
    <n v="41860"/>
    <n v="0.74563591022443887"/>
    <s v="Above Estimate"/>
  </r>
  <r>
    <d v="2018-12-07T00:00:00"/>
    <x v="9"/>
    <x v="0"/>
    <n v="256710"/>
    <n v="317000"/>
    <x v="2"/>
    <x v="2"/>
    <x v="2"/>
    <n v="5"/>
    <n v="1823"/>
    <n v="1.4223079999999999"/>
    <s v="East"/>
    <n v="173.8891936368623"/>
    <n v="60290"/>
    <n v="0.234856452806669"/>
    <s v="Above Estimate"/>
  </r>
  <r>
    <d v="2018-12-12T00:00:00"/>
    <x v="9"/>
    <x v="3"/>
    <n v="1081640"/>
    <n v="1885000"/>
    <x v="0"/>
    <x v="0"/>
    <x v="0"/>
    <n v="3"/>
    <n v="996"/>
    <n v="1.4223079999999999"/>
    <s v="West"/>
    <n v="1892.570281124498"/>
    <n v="803360"/>
    <n v="0.74272401168595836"/>
    <s v="Above Estimate"/>
  </r>
  <r>
    <d v="2018-12-13T00:00:00"/>
    <x v="9"/>
    <x v="3"/>
    <n v="1238860"/>
    <n v="2315000"/>
    <x v="0"/>
    <x v="0"/>
    <x v="0"/>
    <n v="2"/>
    <n v="914"/>
    <n v="1.4223079999999999"/>
    <s v="North"/>
    <n v="2532.8227571115972"/>
    <n v="1076140"/>
    <n v="0.86865343945239981"/>
    <s v="Above Estimate"/>
  </r>
  <r>
    <d v="2018-12-13T00:00:00"/>
    <x v="9"/>
    <x v="2"/>
    <n v="351950"/>
    <n v="382850"/>
    <x v="0"/>
    <x v="0"/>
    <x v="0"/>
    <n v="2"/>
    <n v="995"/>
    <n v="1.4223079999999999"/>
    <s v="East"/>
    <n v="384.77386934673365"/>
    <n v="30900"/>
    <n v="8.7796562011649384E-2"/>
    <s v="Above Estimate"/>
  </r>
  <r>
    <d v="2018-12-14T00:00:00"/>
    <x v="9"/>
    <x v="3"/>
    <n v="3285940"/>
    <n v="3000000"/>
    <x v="0"/>
    <x v="0"/>
    <x v="0"/>
    <n v="1"/>
    <n v="935"/>
    <n v="1.4223079999999999"/>
    <s v="North"/>
    <n v="3208.5561497326203"/>
    <n v="-285940"/>
    <n v="-8.7019239547891925E-2"/>
    <s v="Below Estimate"/>
  </r>
  <r>
    <d v="2018-12-14T00:00:00"/>
    <x v="9"/>
    <x v="4"/>
    <n v="214130"/>
    <n v="195000"/>
    <x v="0"/>
    <x v="0"/>
    <x v="0"/>
    <n v="3"/>
    <n v="985"/>
    <n v="1.4223079999999999"/>
    <s v="South"/>
    <n v="197.96954314720813"/>
    <n v="-19130"/>
    <n v="-8.933825246345678E-2"/>
    <s v="Below Estimate"/>
  </r>
  <r>
    <d v="2018-12-15T00:00:00"/>
    <x v="9"/>
    <x v="4"/>
    <n v="725130"/>
    <n v="1065000"/>
    <x v="0"/>
    <x v="0"/>
    <x v="0"/>
    <n v="2"/>
    <n v="1015"/>
    <n v="1.4223079999999999"/>
    <s v="East"/>
    <n v="1049.2610837438424"/>
    <n v="339870"/>
    <n v="0.46870216374994828"/>
    <s v="Above Estimate"/>
  </r>
  <r>
    <d v="2018-12-16T00:00:00"/>
    <x v="9"/>
    <x v="4"/>
    <n v="867510"/>
    <n v="1580000"/>
    <x v="0"/>
    <x v="0"/>
    <x v="0"/>
    <n v="1"/>
    <n v="928"/>
    <n v="1.4223079999999999"/>
    <s v="West"/>
    <n v="1702.5862068965516"/>
    <n v="712490"/>
    <n v="0.82130465354866222"/>
    <s v="Above Estimate"/>
  </r>
  <r>
    <d v="2018-12-16T00:00:00"/>
    <x v="9"/>
    <x v="2"/>
    <n v="1327030"/>
    <n v="1725000"/>
    <x v="0"/>
    <x v="0"/>
    <x v="0"/>
    <n v="3"/>
    <n v="903"/>
    <n v="1.4223079999999999"/>
    <s v="West"/>
    <n v="1910.2990033222591"/>
    <n v="397970"/>
    <n v="0.29989525481714807"/>
    <s v="Above Estimate"/>
  </r>
  <r>
    <d v="2018-12-16T00:00:00"/>
    <x v="9"/>
    <x v="2"/>
    <n v="792810"/>
    <n v="940000"/>
    <x v="0"/>
    <x v="0"/>
    <x v="0"/>
    <n v="2"/>
    <n v="920"/>
    <n v="1.4223079999999999"/>
    <s v="East"/>
    <n v="1021.7391304347826"/>
    <n v="147190"/>
    <n v="0.18565608405544834"/>
    <s v="Above Estimate"/>
  </r>
  <r>
    <d v="2018-12-16T00:00:00"/>
    <x v="9"/>
    <x v="0"/>
    <n v="119330"/>
    <n v="120000"/>
    <x v="0"/>
    <x v="0"/>
    <x v="0"/>
    <n v="2"/>
    <n v="1093"/>
    <n v="1.4223079999999999"/>
    <s v="West"/>
    <n v="109.78956999085086"/>
    <n v="670"/>
    <n v="5.614681974356826E-3"/>
    <s v="Above Estimate"/>
  </r>
  <r>
    <d v="2018-12-16T00:00:00"/>
    <x v="9"/>
    <x v="6"/>
    <n v="433160"/>
    <n v="570000"/>
    <x v="0"/>
    <x v="0"/>
    <x v="0"/>
    <n v="2"/>
    <n v="1015"/>
    <n v="1.4223079999999999"/>
    <s v="East"/>
    <n v="561.57635467980299"/>
    <n v="136840"/>
    <n v="0.31591097977652599"/>
    <s v="Above Estimate"/>
  </r>
  <r>
    <d v="2018-12-20T00:00:00"/>
    <x v="9"/>
    <x v="1"/>
    <n v="126190"/>
    <n v="195000"/>
    <x v="0"/>
    <x v="0"/>
    <x v="0"/>
    <n v="1"/>
    <n v="994"/>
    <n v="1.4223079999999999"/>
    <s v="West"/>
    <n v="196.17706237424548"/>
    <n v="68810"/>
    <n v="0.54528885014660433"/>
    <s v="Above Estimate"/>
  </r>
  <r>
    <d v="2018-12-20T00:00:00"/>
    <x v="9"/>
    <x v="3"/>
    <n v="338730"/>
    <n v="525000"/>
    <x v="0"/>
    <x v="0"/>
    <x v="0"/>
    <n v="2"/>
    <n v="992"/>
    <n v="1.4223079999999999"/>
    <s v="West"/>
    <n v="529.23387096774195"/>
    <n v="186270"/>
    <n v="0.54990700557966521"/>
    <s v="Above Estimate"/>
  </r>
  <r>
    <d v="2018-12-20T00:00:00"/>
    <x v="9"/>
    <x v="1"/>
    <n v="129870"/>
    <n v="254500"/>
    <x v="1"/>
    <x v="1"/>
    <x v="1"/>
    <n v="4"/>
    <n v="1211"/>
    <n v="1.4223079999999999"/>
    <s v="West"/>
    <n v="210.15689512799338"/>
    <n v="124630"/>
    <n v="0.95965195965195971"/>
    <s v="Above Estimate"/>
  </r>
  <r>
    <d v="2018-12-20T00:00:00"/>
    <x v="9"/>
    <x v="0"/>
    <n v="121990"/>
    <n v="183450"/>
    <x v="0"/>
    <x v="0"/>
    <x v="0"/>
    <n v="3"/>
    <n v="979"/>
    <n v="1.4223079999999999"/>
    <s v="North"/>
    <n v="187.38508682328907"/>
    <n v="61460"/>
    <n v="0.50381178785146319"/>
    <s v="Above Estimate"/>
  </r>
  <r>
    <d v="2018-12-21T00:00:00"/>
    <x v="9"/>
    <x v="6"/>
    <n v="271570"/>
    <n v="250000"/>
    <x v="1"/>
    <x v="1"/>
    <x v="1"/>
    <n v="2"/>
    <n v="1458"/>
    <n v="1.4223079999999999"/>
    <s v="East"/>
    <n v="171.46776406035664"/>
    <n v="-21570"/>
    <n v="-7.942703538682476E-2"/>
    <s v="Below Estimate"/>
  </r>
  <r>
    <d v="2018-12-23T00:00:00"/>
    <x v="9"/>
    <x v="4"/>
    <n v="791350"/>
    <n v="1360000"/>
    <x v="0"/>
    <x v="0"/>
    <x v="0"/>
    <n v="2"/>
    <n v="953"/>
    <n v="1.4223079999999999"/>
    <s v="West"/>
    <n v="1427.0724029380901"/>
    <n v="568650"/>
    <n v="0.71858216970998923"/>
    <s v="Above Estimate"/>
  </r>
  <r>
    <d v="2018-12-27T00:00:00"/>
    <x v="9"/>
    <x v="2"/>
    <n v="213130"/>
    <n v="307000"/>
    <x v="0"/>
    <x v="0"/>
    <x v="0"/>
    <n v="1"/>
    <n v="1061"/>
    <n v="1.4223079999999999"/>
    <s v="North"/>
    <n v="289.34967012252594"/>
    <n v="93870"/>
    <n v="0.44043541500492656"/>
    <s v="Above Estimate"/>
  </r>
  <r>
    <d v="2018-12-27T00:00:00"/>
    <x v="9"/>
    <x v="0"/>
    <n v="95660"/>
    <n v="127900"/>
    <x v="0"/>
    <x v="0"/>
    <x v="0"/>
    <n v="1"/>
    <n v="1065"/>
    <n v="1.4223079999999999"/>
    <s v="East"/>
    <n v="120.09389671361502"/>
    <n v="32240"/>
    <n v="0.33702697052059377"/>
    <s v="Above Estimate"/>
  </r>
  <r>
    <d v="2018-12-27T00:00:00"/>
    <x v="9"/>
    <x v="0"/>
    <n v="70610"/>
    <n v="93500"/>
    <x v="0"/>
    <x v="0"/>
    <x v="0"/>
    <n v="2"/>
    <n v="985"/>
    <n v="1.4223079999999999"/>
    <s v="East"/>
    <n v="94.923857868020306"/>
    <n v="22890"/>
    <n v="0.32417504602747488"/>
    <s v="Above Estimate"/>
  </r>
  <r>
    <d v="2018-12-28T00:00:00"/>
    <x v="9"/>
    <x v="1"/>
    <n v="97210"/>
    <n v="125000"/>
    <x v="0"/>
    <x v="0"/>
    <x v="0"/>
    <n v="2"/>
    <n v="1045"/>
    <n v="1.4223079999999999"/>
    <s v="South"/>
    <n v="119.61722488038278"/>
    <n v="27790"/>
    <n v="0.28587593868943523"/>
    <s v="Above Estimate"/>
  </r>
  <r>
    <d v="2018-12-28T00:00:00"/>
    <x v="9"/>
    <x v="2"/>
    <n v="670210"/>
    <n v="1020000"/>
    <x v="0"/>
    <x v="0"/>
    <x v="0"/>
    <n v="3"/>
    <n v="1034"/>
    <n v="1.4223079999999999"/>
    <s v="South"/>
    <n v="986.46034816247584"/>
    <n v="349790"/>
    <n v="0.52191104280747824"/>
    <s v="Above Estimate"/>
  </r>
  <r>
    <d v="2018-12-29T00:00:00"/>
    <x v="9"/>
    <x v="4"/>
    <n v="403480"/>
    <n v="548000"/>
    <x v="0"/>
    <x v="0"/>
    <x v="0"/>
    <n v="1"/>
    <n v="941"/>
    <n v="1.4223079999999999"/>
    <s v="South"/>
    <n v="582.35919234856533"/>
    <n v="144520"/>
    <n v="0.35818380093189256"/>
    <s v="Above Estimate"/>
  </r>
  <r>
    <d v="2018-12-30T00:00:00"/>
    <x v="9"/>
    <x v="4"/>
    <n v="551250"/>
    <n v="589000"/>
    <x v="0"/>
    <x v="0"/>
    <x v="0"/>
    <n v="2"/>
    <n v="1082"/>
    <n v="1.4223079999999999"/>
    <s v="East"/>
    <n v="544.36229205175596"/>
    <n v="37750"/>
    <n v="6.8480725623582761E-2"/>
    <s v="Above Estimate"/>
  </r>
  <r>
    <d v="2018-12-30T00:00:00"/>
    <x v="9"/>
    <x v="2"/>
    <n v="277504"/>
    <n v="590000"/>
    <x v="0"/>
    <x v="0"/>
    <x v="0"/>
    <n v="1"/>
    <n v="962"/>
    <n v="1.4223079999999999"/>
    <s v="South"/>
    <n v="613.30561330561329"/>
    <n v="312496"/>
    <n v="1.1260954797047971"/>
    <s v="Above Estimate"/>
  </r>
  <r>
    <d v="2019-01-03T00:00:00"/>
    <x v="10"/>
    <x v="1"/>
    <n v="147150"/>
    <n v="245000"/>
    <x v="0"/>
    <x v="0"/>
    <x v="0"/>
    <n v="1"/>
    <n v="1000"/>
    <n v="1.0258995"/>
    <s v="East"/>
    <n v="245"/>
    <n v="97850"/>
    <n v="0.66496772001359161"/>
    <s v="Above Estimate"/>
  </r>
  <r>
    <d v="2019-01-03T00:00:00"/>
    <x v="10"/>
    <x v="1"/>
    <n v="121590"/>
    <n v="237000"/>
    <x v="0"/>
    <x v="0"/>
    <x v="0"/>
    <n v="1"/>
    <n v="1056"/>
    <n v="1.0258995"/>
    <s v="North"/>
    <n v="224.43181818181819"/>
    <n v="115410"/>
    <n v="0.94917345176412538"/>
    <s v="Above Estimate"/>
  </r>
  <r>
    <d v="2019-01-04T00:00:00"/>
    <x v="10"/>
    <x v="1"/>
    <n v="95810"/>
    <n v="80500"/>
    <x v="0"/>
    <x v="0"/>
    <x v="0"/>
    <n v="1"/>
    <n v="1053"/>
    <n v="1.0258995"/>
    <s v="East"/>
    <n v="76.448243114909786"/>
    <n v="-15310"/>
    <n v="-0.15979542845214487"/>
    <s v="Below Estimate"/>
  </r>
  <r>
    <d v="2019-01-04T00:00:00"/>
    <x v="10"/>
    <x v="2"/>
    <n v="308240"/>
    <n v="475000"/>
    <x v="0"/>
    <x v="0"/>
    <x v="0"/>
    <n v="3"/>
    <n v="1039"/>
    <n v="1.0258995"/>
    <s v="North"/>
    <n v="457.17035611164579"/>
    <n v="166760"/>
    <n v="0.54100700752660269"/>
    <s v="Above Estimate"/>
  </r>
  <r>
    <d v="2019-01-05T00:00:00"/>
    <x v="10"/>
    <x v="0"/>
    <n v="91740"/>
    <n v="110000"/>
    <x v="0"/>
    <x v="0"/>
    <x v="0"/>
    <n v="3"/>
    <n v="1008"/>
    <n v="1.0258995"/>
    <s v="East"/>
    <n v="109.12698412698413"/>
    <n v="18260"/>
    <n v="0.19904076738609114"/>
    <s v="Above Estimate"/>
  </r>
  <r>
    <d v="2019-01-06T00:00:00"/>
    <x v="10"/>
    <x v="2"/>
    <n v="273020"/>
    <n v="395000"/>
    <x v="0"/>
    <x v="0"/>
    <x v="0"/>
    <n v="3"/>
    <n v="994"/>
    <n v="1.0258995"/>
    <s v="West"/>
    <n v="397.38430583501008"/>
    <n v="121980"/>
    <n v="0.44678045564427515"/>
    <s v="Above Estimate"/>
  </r>
  <r>
    <d v="2019-01-06T00:00:00"/>
    <x v="10"/>
    <x v="2"/>
    <n v="229590"/>
    <n v="325000"/>
    <x v="0"/>
    <x v="0"/>
    <x v="0"/>
    <n v="3"/>
    <n v="922"/>
    <n v="1.0258995"/>
    <s v="North"/>
    <n v="352.4945770065076"/>
    <n v="95410"/>
    <n v="0.41556688009059628"/>
    <s v="Above Estimate"/>
  </r>
  <r>
    <d v="2019-01-06T00:00:00"/>
    <x v="10"/>
    <x v="4"/>
    <n v="912940"/>
    <n v="1307500"/>
    <x v="0"/>
    <x v="0"/>
    <x v="0"/>
    <n v="1"/>
    <n v="1086"/>
    <n v="1.0258995"/>
    <s v="East"/>
    <n v="1203.9594843462246"/>
    <n v="394560"/>
    <n v="0.43218612395119066"/>
    <s v="Above Estimate"/>
  </r>
  <r>
    <d v="2019-01-09T00:00:00"/>
    <x v="10"/>
    <x v="2"/>
    <n v="464820"/>
    <n v="140000"/>
    <x v="0"/>
    <x v="0"/>
    <x v="0"/>
    <n v="2"/>
    <n v="1049"/>
    <n v="1.0258995"/>
    <s v="East"/>
    <n v="133.46043851286939"/>
    <n v="-324820"/>
    <n v="-0.69880814078568043"/>
    <s v="Below Estimate"/>
  </r>
  <r>
    <d v="2019-01-09T00:00:00"/>
    <x v="10"/>
    <x v="1"/>
    <n v="130360"/>
    <n v="190000"/>
    <x v="0"/>
    <x v="0"/>
    <x v="0"/>
    <n v="2"/>
    <n v="978"/>
    <n v="1.0258995"/>
    <s v="East"/>
    <n v="194.27402862985684"/>
    <n v="59640"/>
    <n v="0.45750230131942315"/>
    <s v="Above Estimate"/>
  </r>
  <r>
    <d v="2019-01-10T00:00:00"/>
    <x v="10"/>
    <x v="2"/>
    <n v="327840"/>
    <n v="390000"/>
    <x v="0"/>
    <x v="0"/>
    <x v="0"/>
    <n v="2"/>
    <n v="922"/>
    <n v="1.0258995"/>
    <s v="North"/>
    <n v="422.99349240780913"/>
    <n v="62160"/>
    <n v="0.18960468521229867"/>
    <s v="Above Estimate"/>
  </r>
  <r>
    <d v="2019-01-10T00:00:00"/>
    <x v="10"/>
    <x v="3"/>
    <n v="670460"/>
    <n v="951000"/>
    <x v="0"/>
    <x v="0"/>
    <x v="0"/>
    <n v="1"/>
    <n v="1069"/>
    <n v="1.0258995"/>
    <s v="South"/>
    <n v="889.61646398503274"/>
    <n v="280540"/>
    <n v="0.41842913820362138"/>
    <s v="Above Estimate"/>
  </r>
  <r>
    <d v="2019-01-10T00:00:00"/>
    <x v="10"/>
    <x v="1"/>
    <n v="121520"/>
    <n v="185000"/>
    <x v="0"/>
    <x v="0"/>
    <x v="0"/>
    <n v="3"/>
    <n v="1050"/>
    <n v="1.0258995"/>
    <s v="East"/>
    <n v="176.1904761904762"/>
    <n v="63480"/>
    <n v="0.52238314680710995"/>
    <s v="Above Estimate"/>
  </r>
  <r>
    <d v="2019-01-12T00:00:00"/>
    <x v="10"/>
    <x v="6"/>
    <n v="453700"/>
    <n v="765000"/>
    <x v="0"/>
    <x v="0"/>
    <x v="0"/>
    <n v="3"/>
    <n v="1011"/>
    <n v="1.0258995"/>
    <s v="West"/>
    <n v="756.67655786350144"/>
    <n v="311300"/>
    <n v="0.68613621335684372"/>
    <s v="Above Estimate"/>
  </r>
  <r>
    <d v="2019-01-12T00:00:00"/>
    <x v="10"/>
    <x v="3"/>
    <n v="676830"/>
    <n v="1275000"/>
    <x v="0"/>
    <x v="0"/>
    <x v="0"/>
    <n v="3"/>
    <n v="925"/>
    <n v="1.0258995"/>
    <s v="West"/>
    <n v="1378.3783783783783"/>
    <n v="598170"/>
    <n v="0.88378174726297598"/>
    <s v="Above Estimate"/>
  </r>
  <r>
    <d v="2019-01-12T00:00:00"/>
    <x v="10"/>
    <x v="0"/>
    <n v="75520"/>
    <n v="150000"/>
    <x v="0"/>
    <x v="0"/>
    <x v="0"/>
    <n v="3"/>
    <n v="1044"/>
    <n v="1.0258995"/>
    <s v="West"/>
    <n v="143.67816091954023"/>
    <n v="74480"/>
    <n v="0.98622881355932202"/>
    <s v="Above Estimate"/>
  </r>
  <r>
    <d v="2019-01-12T00:00:00"/>
    <x v="10"/>
    <x v="2"/>
    <n v="220780"/>
    <n v="392500"/>
    <x v="1"/>
    <x v="1"/>
    <x v="1"/>
    <n v="4"/>
    <n v="1209"/>
    <n v="1.0258995"/>
    <s v="West"/>
    <n v="324.64846980976012"/>
    <n v="171720"/>
    <n v="0.77778784310173021"/>
    <s v="Above Estimate"/>
  </r>
  <r>
    <d v="2019-01-13T00:00:00"/>
    <x v="10"/>
    <x v="0"/>
    <n v="82400"/>
    <n v="137500"/>
    <x v="0"/>
    <x v="0"/>
    <x v="0"/>
    <n v="3"/>
    <n v="928"/>
    <n v="1.0258995"/>
    <s v="South"/>
    <n v="148.16810344827587"/>
    <n v="55100"/>
    <n v="0.6686893203883495"/>
    <s v="Above Estimate"/>
  </r>
  <r>
    <d v="2019-01-13T00:00:00"/>
    <x v="10"/>
    <x v="3"/>
    <n v="2632840"/>
    <n v="3650000"/>
    <x v="0"/>
    <x v="0"/>
    <x v="0"/>
    <n v="3"/>
    <n v="1039"/>
    <n v="1.0258995"/>
    <s v="North"/>
    <n v="3512.9932627526468"/>
    <n v="1017160"/>
    <n v="0.38633566794791935"/>
    <s v="Above Estimate"/>
  </r>
  <r>
    <d v="2019-01-17T00:00:00"/>
    <x v="10"/>
    <x v="4"/>
    <n v="366310"/>
    <n v="475000"/>
    <x v="0"/>
    <x v="0"/>
    <x v="0"/>
    <n v="3"/>
    <n v="1058"/>
    <n v="1.0258995"/>
    <s v="North"/>
    <n v="448.96030245746692"/>
    <n v="108690"/>
    <n v="0.29671589637192541"/>
    <s v="Above Estimate"/>
  </r>
  <r>
    <d v="2019-01-17T00:00:00"/>
    <x v="10"/>
    <x v="1"/>
    <n v="155359"/>
    <n v="139999"/>
    <x v="1"/>
    <x v="1"/>
    <x v="1"/>
    <n v="2"/>
    <n v="1420"/>
    <n v="1.0258995"/>
    <s v="North"/>
    <n v="98.590845070422532"/>
    <n v="-15360"/>
    <n v="-9.8867783649482816E-2"/>
    <s v="Below Estimate"/>
  </r>
  <r>
    <d v="2019-01-17T00:00:00"/>
    <x v="10"/>
    <x v="0"/>
    <n v="121040"/>
    <n v="150000"/>
    <x v="0"/>
    <x v="0"/>
    <x v="0"/>
    <n v="2"/>
    <n v="1047"/>
    <n v="1.0258995"/>
    <s v="West"/>
    <n v="143.26647564469914"/>
    <n v="28960"/>
    <n v="0.23925974884335757"/>
    <s v="Above Estimate"/>
  </r>
  <r>
    <d v="2019-01-18T00:00:00"/>
    <x v="10"/>
    <x v="3"/>
    <n v="553630"/>
    <n v="755000"/>
    <x v="0"/>
    <x v="0"/>
    <x v="0"/>
    <n v="1"/>
    <n v="1040"/>
    <n v="1.0258995"/>
    <s v="North"/>
    <n v="725.96153846153845"/>
    <n v="201370"/>
    <n v="0.36372667666130809"/>
    <s v="Above Estimate"/>
  </r>
  <r>
    <d v="2019-01-19T00:00:00"/>
    <x v="10"/>
    <x v="2"/>
    <n v="181660"/>
    <n v="135000"/>
    <x v="0"/>
    <x v="0"/>
    <x v="0"/>
    <n v="1"/>
    <n v="1017"/>
    <n v="1.0258995"/>
    <s v="South"/>
    <n v="132.74336283185841"/>
    <n v="-46660"/>
    <n v="-0.25685346251238578"/>
    <s v="Below Estimate"/>
  </r>
  <r>
    <d v="2019-01-23T00:00:00"/>
    <x v="10"/>
    <x v="1"/>
    <n v="164050"/>
    <n v="248000"/>
    <x v="2"/>
    <x v="2"/>
    <x v="2"/>
    <n v="5"/>
    <n v="1904"/>
    <n v="1.0258995"/>
    <s v="North"/>
    <n v="130.25210084033614"/>
    <n v="83950"/>
    <n v="0.51173422736970431"/>
    <s v="Above Estimate"/>
  </r>
  <r>
    <d v="2019-01-23T00:00:00"/>
    <x v="10"/>
    <x v="3"/>
    <n v="967190"/>
    <n v="1375000"/>
    <x v="0"/>
    <x v="0"/>
    <x v="0"/>
    <n v="3"/>
    <n v="957"/>
    <n v="1.0258995"/>
    <s v="West"/>
    <n v="1436.7816091954023"/>
    <n v="407810"/>
    <n v="0.4216441443770097"/>
    <s v="Above Estimate"/>
  </r>
  <r>
    <d v="2019-01-23T00:00:00"/>
    <x v="10"/>
    <x v="4"/>
    <n v="331310"/>
    <n v="550000"/>
    <x v="0"/>
    <x v="0"/>
    <x v="0"/>
    <n v="2"/>
    <n v="1041"/>
    <n v="1.0258995"/>
    <s v="North"/>
    <n v="528.33813640730068"/>
    <n v="218690"/>
    <n v="0.66007666535872744"/>
    <s v="Above Estimate"/>
  </r>
  <r>
    <d v="2019-01-23T00:00:00"/>
    <x v="10"/>
    <x v="2"/>
    <n v="224290"/>
    <n v="165000"/>
    <x v="0"/>
    <x v="0"/>
    <x v="0"/>
    <n v="1"/>
    <n v="1099"/>
    <n v="1.0258995"/>
    <s v="North"/>
    <n v="150.13648771610556"/>
    <n v="-59290"/>
    <n v="-0.26434526728788621"/>
    <s v="Below Estimate"/>
  </r>
  <r>
    <d v="2019-01-23T00:00:00"/>
    <x v="10"/>
    <x v="4"/>
    <n v="260540"/>
    <n v="305000"/>
    <x v="0"/>
    <x v="0"/>
    <x v="0"/>
    <n v="1"/>
    <n v="1026"/>
    <n v="1.0258995"/>
    <s v="North"/>
    <n v="297.27095516569199"/>
    <n v="44460"/>
    <n v="0.17064558225224533"/>
    <s v="Above Estimate"/>
  </r>
  <r>
    <d v="2019-01-25T00:00:00"/>
    <x v="10"/>
    <x v="6"/>
    <n v="154500"/>
    <n v="940000"/>
    <x v="0"/>
    <x v="0"/>
    <x v="0"/>
    <n v="2"/>
    <n v="1089"/>
    <n v="1.0258995"/>
    <s v="South"/>
    <n v="863.17722681359044"/>
    <n v="785500"/>
    <n v="5.0841423948220061"/>
    <s v="Above Estimate"/>
  </r>
  <r>
    <d v="2019-01-26T00:00:00"/>
    <x v="10"/>
    <x v="1"/>
    <n v="102350"/>
    <n v="65000"/>
    <x v="1"/>
    <x v="1"/>
    <x v="1"/>
    <n v="2"/>
    <n v="1261"/>
    <n v="1.0258995"/>
    <s v="North"/>
    <n v="51.546391752577321"/>
    <n v="-37350"/>
    <n v="-0.36492427943331707"/>
    <s v="Below Estimate"/>
  </r>
  <r>
    <d v="2019-01-26T00:00:00"/>
    <x v="10"/>
    <x v="3"/>
    <n v="3590230"/>
    <n v="3400000"/>
    <x v="0"/>
    <x v="0"/>
    <x v="0"/>
    <n v="3"/>
    <n v="968"/>
    <n v="1.0258995"/>
    <s v="North"/>
    <n v="3512.3966942148759"/>
    <n v="-190230"/>
    <n v="-5.2985463326862069E-2"/>
    <s v="Below Estimate"/>
  </r>
  <r>
    <d v="2019-01-27T00:00:00"/>
    <x v="10"/>
    <x v="1"/>
    <n v="93490"/>
    <n v="130101"/>
    <x v="2"/>
    <x v="2"/>
    <x v="2"/>
    <n v="6"/>
    <n v="2056"/>
    <n v="1.0258995"/>
    <s v="North"/>
    <n v="63.278696498054472"/>
    <n v="36611"/>
    <n v="0.39160338004064604"/>
    <s v="Above Estimate"/>
  </r>
  <r>
    <d v="2019-01-27T00:00:00"/>
    <x v="10"/>
    <x v="4"/>
    <n v="1006040"/>
    <n v="1695000"/>
    <x v="0"/>
    <x v="0"/>
    <x v="0"/>
    <n v="1"/>
    <n v="1057"/>
    <n v="1.0258995"/>
    <s v="East"/>
    <n v="1603.5950804162724"/>
    <n v="688960"/>
    <n v="0.68482366506301939"/>
    <s v="Above Estimate"/>
  </r>
  <r>
    <d v="2019-01-27T00:00:00"/>
    <x v="10"/>
    <x v="6"/>
    <n v="613490"/>
    <n v="905000"/>
    <x v="0"/>
    <x v="0"/>
    <x v="0"/>
    <n v="3"/>
    <n v="1096"/>
    <n v="1.0258995"/>
    <s v="West"/>
    <n v="825.72992700729924"/>
    <n v="291510"/>
    <n v="0.47516666938336405"/>
    <s v="Above Estimate"/>
  </r>
  <r>
    <d v="2019-01-30T00:00:00"/>
    <x v="10"/>
    <x v="2"/>
    <n v="342400"/>
    <n v="400000"/>
    <x v="0"/>
    <x v="0"/>
    <x v="0"/>
    <n v="1"/>
    <n v="903"/>
    <n v="1.0258995"/>
    <s v="South"/>
    <n v="442.96788482834995"/>
    <n v="57600"/>
    <n v="0.16822429906542055"/>
    <s v="Above Estimate"/>
  </r>
  <r>
    <d v="2019-01-31T00:00:00"/>
    <x v="10"/>
    <x v="0"/>
    <n v="83280"/>
    <n v="40100"/>
    <x v="0"/>
    <x v="0"/>
    <x v="0"/>
    <n v="1"/>
    <n v="991"/>
    <n v="1.0258995"/>
    <s v="South"/>
    <n v="40.464177598385469"/>
    <n v="-43180"/>
    <n v="-0.51849183477425553"/>
    <s v="Below Estimate"/>
  </r>
  <r>
    <d v="2019-01-31T00:00:00"/>
    <x v="10"/>
    <x v="0"/>
    <n v="81080"/>
    <n v="127500"/>
    <x v="0"/>
    <x v="0"/>
    <x v="0"/>
    <n v="3"/>
    <n v="1090"/>
    <n v="1.0258995"/>
    <s v="East"/>
    <n v="116.97247706422019"/>
    <n v="46420"/>
    <n v="0.5725209669462259"/>
    <s v="Above Estimate"/>
  </r>
  <r>
    <d v="2019-01-31T00:00:00"/>
    <x v="10"/>
    <x v="6"/>
    <n v="213650"/>
    <n v="310299"/>
    <x v="1"/>
    <x v="1"/>
    <x v="1"/>
    <n v="2"/>
    <n v="1381"/>
    <n v="1.0258995"/>
    <s v="West"/>
    <n v="224.69152787834904"/>
    <n v="96649"/>
    <n v="0.4523706997425696"/>
    <s v="Above Estimate"/>
  </r>
  <r>
    <d v="2019-02-01T00:00:00"/>
    <x v="10"/>
    <x v="2"/>
    <n v="1090380"/>
    <n v="1695000"/>
    <x v="0"/>
    <x v="0"/>
    <x v="0"/>
    <n v="3"/>
    <n v="1065"/>
    <n v="1.0258995"/>
    <s v="North"/>
    <n v="1591.5492957746478"/>
    <n v="604620"/>
    <n v="0.55450393440818802"/>
    <s v="Above Estimate"/>
  </r>
  <r>
    <d v="2019-02-03T00:00:00"/>
    <x v="10"/>
    <x v="1"/>
    <n v="122330"/>
    <n v="65000"/>
    <x v="2"/>
    <x v="2"/>
    <x v="2"/>
    <n v="6"/>
    <n v="1934"/>
    <n v="1.0258995"/>
    <s v="South"/>
    <n v="33.609100310237849"/>
    <n v="-57330"/>
    <n v="-0.46865037194473963"/>
    <s v="Below Estimate"/>
  </r>
  <r>
    <d v="2019-02-03T00:00:00"/>
    <x v="10"/>
    <x v="0"/>
    <n v="74570"/>
    <n v="35000"/>
    <x v="0"/>
    <x v="0"/>
    <x v="0"/>
    <n v="1"/>
    <n v="1032"/>
    <n v="1.0258995"/>
    <s v="West"/>
    <n v="33.914728682170541"/>
    <n v="-39570"/>
    <n v="-0.53064234947029632"/>
    <s v="Below Estimate"/>
  </r>
  <r>
    <d v="2019-02-06T00:00:00"/>
    <x v="10"/>
    <x v="1"/>
    <n v="97230"/>
    <n v="118000"/>
    <x v="0"/>
    <x v="0"/>
    <x v="0"/>
    <n v="2"/>
    <n v="985"/>
    <n v="1.0258995"/>
    <s v="North"/>
    <n v="119.79695431472081"/>
    <n v="20770"/>
    <n v="0.21361719633857862"/>
    <s v="Above Estimate"/>
  </r>
  <r>
    <d v="2019-02-06T00:00:00"/>
    <x v="10"/>
    <x v="0"/>
    <n v="107120"/>
    <n v="97000"/>
    <x v="0"/>
    <x v="0"/>
    <x v="0"/>
    <n v="1"/>
    <n v="965"/>
    <n v="1.0258995"/>
    <s v="West"/>
    <n v="100.51813471502591"/>
    <n v="-10120"/>
    <n v="-9.4473487677371168E-2"/>
    <s v="Below Estimate"/>
  </r>
  <r>
    <d v="2019-02-06T00:00:00"/>
    <x v="10"/>
    <x v="0"/>
    <n v="14630"/>
    <n v="7000"/>
    <x v="0"/>
    <x v="0"/>
    <x v="0"/>
    <n v="2"/>
    <n v="1005"/>
    <n v="1.0258995"/>
    <s v="South"/>
    <n v="6.9651741293532341"/>
    <n v="-7630"/>
    <n v="-0.52153110047846885"/>
    <s v="Below Estimate"/>
  </r>
  <r>
    <d v="2019-02-06T00:00:00"/>
    <x v="10"/>
    <x v="6"/>
    <n v="515940"/>
    <n v="815000"/>
    <x v="0"/>
    <x v="0"/>
    <x v="0"/>
    <n v="1"/>
    <n v="1095"/>
    <n v="1.0258995"/>
    <s v="North"/>
    <n v="744.29223744292233"/>
    <n v="299060"/>
    <n v="0.5796410435321937"/>
    <s v="Above Estimate"/>
  </r>
  <r>
    <d v="2019-02-08T00:00:00"/>
    <x v="10"/>
    <x v="6"/>
    <n v="286070"/>
    <n v="415000"/>
    <x v="0"/>
    <x v="0"/>
    <x v="0"/>
    <n v="1"/>
    <n v="1010"/>
    <n v="1.0258995"/>
    <s v="East"/>
    <n v="410.89108910891088"/>
    <n v="128930"/>
    <n v="0.45069388611179084"/>
    <s v="Above Estimate"/>
  </r>
  <r>
    <d v="2019-02-10T00:00:00"/>
    <x v="10"/>
    <x v="6"/>
    <n v="237430"/>
    <n v="269000"/>
    <x v="0"/>
    <x v="0"/>
    <x v="0"/>
    <n v="1"/>
    <n v="957"/>
    <n v="1.0258995"/>
    <s v="East"/>
    <n v="281.08672936259143"/>
    <n v="31570"/>
    <n v="0.13296550562270984"/>
    <s v="Above Estimate"/>
  </r>
  <r>
    <d v="2019-02-14T00:00:00"/>
    <x v="10"/>
    <x v="1"/>
    <n v="119530"/>
    <n v="100800"/>
    <x v="0"/>
    <x v="0"/>
    <x v="0"/>
    <n v="3"/>
    <n v="1084"/>
    <n v="1.0258995"/>
    <s v="South"/>
    <n v="92.988929889298888"/>
    <n v="-18730"/>
    <n v="-0.15669706349870324"/>
    <s v="Below Estimate"/>
  </r>
  <r>
    <d v="2019-02-14T00:00:00"/>
    <x v="10"/>
    <x v="4"/>
    <n v="551250"/>
    <n v="580000"/>
    <x v="0"/>
    <x v="0"/>
    <x v="0"/>
    <n v="2"/>
    <n v="1050"/>
    <n v="1.0258995"/>
    <s v="East"/>
    <n v="552.38095238095241"/>
    <n v="28750"/>
    <n v="5.2154195011337869E-2"/>
    <s v="Above Estimate"/>
  </r>
  <r>
    <d v="2019-02-14T00:00:00"/>
    <x v="10"/>
    <x v="6"/>
    <n v="217750"/>
    <n v="370000"/>
    <x v="0"/>
    <x v="0"/>
    <x v="0"/>
    <n v="2"/>
    <n v="967"/>
    <n v="1.0258995"/>
    <s v="East"/>
    <n v="382.6266804550155"/>
    <n v="152250"/>
    <n v="0.69919632606199766"/>
    <s v="Above Estimate"/>
  </r>
  <r>
    <d v="2019-02-16T00:00:00"/>
    <x v="10"/>
    <x v="2"/>
    <n v="239590"/>
    <n v="320000"/>
    <x v="0"/>
    <x v="0"/>
    <x v="0"/>
    <n v="2"/>
    <n v="905"/>
    <n v="1.0258995"/>
    <s v="West"/>
    <n v="353.59116022099448"/>
    <n v="80410"/>
    <n v="0.33561500897366336"/>
    <s v="Above Estimate"/>
  </r>
  <r>
    <d v="2019-02-17T00:00:00"/>
    <x v="10"/>
    <x v="6"/>
    <n v="194620"/>
    <n v="405000"/>
    <x v="1"/>
    <x v="1"/>
    <x v="1"/>
    <n v="2"/>
    <n v="1398"/>
    <n v="1.0258995"/>
    <s v="East"/>
    <n v="289.69957081545067"/>
    <n v="210380"/>
    <n v="1.0809783167197615"/>
    <s v="Above Estimate"/>
  </r>
  <r>
    <d v="2019-02-17T00:00:00"/>
    <x v="10"/>
    <x v="6"/>
    <n v="1146510"/>
    <n v="1850000"/>
    <x v="0"/>
    <x v="0"/>
    <x v="0"/>
    <n v="3"/>
    <n v="906"/>
    <n v="1.0258995"/>
    <s v="East"/>
    <n v="2041.9426048565122"/>
    <n v="703490"/>
    <n v="0.61359255479673092"/>
    <s v="Above Estimate"/>
  </r>
  <r>
    <d v="2019-02-21T00:00:00"/>
    <x v="10"/>
    <x v="1"/>
    <n v="129180"/>
    <n v="240000"/>
    <x v="1"/>
    <x v="1"/>
    <x v="1"/>
    <n v="4"/>
    <n v="1415"/>
    <n v="1.0258995"/>
    <s v="South"/>
    <n v="169.61130742049471"/>
    <n v="110820"/>
    <n v="0.85787273571760336"/>
    <s v="Above Estimate"/>
  </r>
  <r>
    <d v="2019-02-21T00:00:00"/>
    <x v="10"/>
    <x v="1"/>
    <n v="144950"/>
    <n v="148000"/>
    <x v="1"/>
    <x v="1"/>
    <x v="1"/>
    <n v="4"/>
    <n v="1292"/>
    <n v="1.0258995"/>
    <s v="South"/>
    <n v="114.55108359133126"/>
    <n v="3050"/>
    <n v="2.1041738530527768E-2"/>
    <s v="Above Estimate"/>
  </r>
  <r>
    <d v="2019-02-21T00:00:00"/>
    <x v="10"/>
    <x v="3"/>
    <n v="359940"/>
    <n v="642000"/>
    <x v="0"/>
    <x v="0"/>
    <x v="0"/>
    <n v="2"/>
    <n v="1027"/>
    <n v="1.0258995"/>
    <s v="North"/>
    <n v="625.12171372930868"/>
    <n v="282060"/>
    <n v="0.78363060510085014"/>
    <s v="Above Estimate"/>
  </r>
  <r>
    <d v="2019-02-22T00:00:00"/>
    <x v="10"/>
    <x v="4"/>
    <n v="365890"/>
    <n v="615000"/>
    <x v="0"/>
    <x v="0"/>
    <x v="0"/>
    <n v="2"/>
    <n v="1065"/>
    <n v="1.0258995"/>
    <s v="South"/>
    <n v="577.46478873239437"/>
    <n v="249110"/>
    <n v="0.68083303725163302"/>
    <s v="Above Estimate"/>
  </r>
  <r>
    <d v="2019-02-22T00:00:00"/>
    <x v="10"/>
    <x v="1"/>
    <n v="112260"/>
    <n v="159900"/>
    <x v="0"/>
    <x v="0"/>
    <x v="0"/>
    <n v="2"/>
    <n v="1076"/>
    <n v="1.0258995"/>
    <s v="North"/>
    <n v="148.60594795539035"/>
    <n v="47640"/>
    <n v="0.4243719935863175"/>
    <s v="Above Estimate"/>
  </r>
  <r>
    <d v="2019-02-23T00:00:00"/>
    <x v="10"/>
    <x v="3"/>
    <n v="309190"/>
    <n v="495000"/>
    <x v="0"/>
    <x v="0"/>
    <x v="0"/>
    <n v="3"/>
    <n v="947"/>
    <n v="1.0258995"/>
    <s v="East"/>
    <n v="522.70327349524814"/>
    <n v="185810"/>
    <n v="0.60095734014683533"/>
    <s v="Above Estimate"/>
  </r>
  <r>
    <d v="2019-02-24T00:00:00"/>
    <x v="10"/>
    <x v="1"/>
    <n v="78860"/>
    <n v="110000"/>
    <x v="1"/>
    <x v="1"/>
    <x v="1"/>
    <n v="2"/>
    <n v="1431"/>
    <n v="1.0258995"/>
    <s v="East"/>
    <n v="76.869322152341027"/>
    <n v="31140"/>
    <n v="0.39487699721024599"/>
    <s v="Above Estimate"/>
  </r>
  <r>
    <d v="2019-02-24T00:00:00"/>
    <x v="10"/>
    <x v="2"/>
    <n v="334640"/>
    <n v="530000"/>
    <x v="0"/>
    <x v="0"/>
    <x v="0"/>
    <n v="1"/>
    <n v="1065"/>
    <n v="1.0258995"/>
    <s v="South"/>
    <n v="497.65258215962439"/>
    <n v="195360"/>
    <n v="0.58379153717427679"/>
    <s v="Above Estimate"/>
  </r>
  <r>
    <d v="2019-02-24T00:00:00"/>
    <x v="10"/>
    <x v="6"/>
    <n v="244260"/>
    <n v="525000"/>
    <x v="2"/>
    <x v="2"/>
    <x v="2"/>
    <n v="6"/>
    <n v="1892"/>
    <n v="1.0258995"/>
    <s v="West"/>
    <n v="277.48414376321352"/>
    <n v="280740"/>
    <n v="1.1493490542864162"/>
    <s v="Above Estimate"/>
  </r>
  <r>
    <d v="2019-02-24T00:00:00"/>
    <x v="10"/>
    <x v="0"/>
    <n v="77810"/>
    <n v="60000"/>
    <x v="0"/>
    <x v="0"/>
    <x v="0"/>
    <n v="2"/>
    <n v="1027"/>
    <n v="1.0258995"/>
    <s v="North"/>
    <n v="58.422590068159685"/>
    <n v="-17810"/>
    <n v="-0.22889088806066057"/>
    <s v="Below Estimate"/>
  </r>
  <r>
    <d v="2019-02-27T00:00:00"/>
    <x v="10"/>
    <x v="6"/>
    <n v="267390"/>
    <n v="245000"/>
    <x v="0"/>
    <x v="0"/>
    <x v="0"/>
    <n v="3"/>
    <n v="920"/>
    <n v="1.0258995"/>
    <s v="North"/>
    <n v="266.30434782608694"/>
    <n v="-22390"/>
    <n v="-8.3735367814802342E-2"/>
    <s v="Below Estimate"/>
  </r>
  <r>
    <d v="2019-02-27T00:00:00"/>
    <x v="10"/>
    <x v="4"/>
    <n v="440160"/>
    <n v="620000"/>
    <x v="0"/>
    <x v="0"/>
    <x v="0"/>
    <n v="1"/>
    <n v="980"/>
    <n v="1.0258995"/>
    <s v="South"/>
    <n v="632.65306122448976"/>
    <n v="179840"/>
    <n v="0.40857869865503454"/>
    <s v="Above Estimate"/>
  </r>
  <r>
    <d v="2019-02-28T00:00:00"/>
    <x v="10"/>
    <x v="6"/>
    <n v="483800"/>
    <n v="610000"/>
    <x v="0"/>
    <x v="0"/>
    <x v="0"/>
    <n v="3"/>
    <n v="1042"/>
    <n v="1.0258995"/>
    <s v="North"/>
    <n v="585.41266794625722"/>
    <n v="126200"/>
    <n v="0.26085159156676313"/>
    <s v="Above Estimate"/>
  </r>
  <r>
    <d v="2019-02-28T00:00:00"/>
    <x v="10"/>
    <x v="0"/>
    <n v="58330"/>
    <n v="55400"/>
    <x v="0"/>
    <x v="0"/>
    <x v="0"/>
    <n v="1"/>
    <n v="952"/>
    <n v="1.0258995"/>
    <s v="North"/>
    <n v="58.193277310924373"/>
    <n v="-2930"/>
    <n v="-5.0231441796674096E-2"/>
    <s v="Below Estimate"/>
  </r>
  <r>
    <d v="2019-03-01T00:00:00"/>
    <x v="10"/>
    <x v="1"/>
    <n v="91580"/>
    <n v="90000"/>
    <x v="1"/>
    <x v="1"/>
    <x v="1"/>
    <n v="3"/>
    <n v="1218"/>
    <n v="1.0258995"/>
    <s v="East"/>
    <n v="73.891625615763544"/>
    <n v="-1580"/>
    <n v="-1.7252675256606245E-2"/>
    <s v="Below Estimate"/>
  </r>
  <r>
    <d v="2019-03-01T00:00:00"/>
    <x v="10"/>
    <x v="0"/>
    <n v="90010"/>
    <n v="160000"/>
    <x v="0"/>
    <x v="0"/>
    <x v="0"/>
    <n v="3"/>
    <n v="1002"/>
    <n v="1.0258995"/>
    <s v="South"/>
    <n v="159.6806387225549"/>
    <n v="69990"/>
    <n v="0.77758026885901566"/>
    <s v="Above Estimate"/>
  </r>
  <r>
    <d v="2019-03-02T00:00:00"/>
    <x v="10"/>
    <x v="3"/>
    <n v="561960"/>
    <n v="617500"/>
    <x v="0"/>
    <x v="0"/>
    <x v="0"/>
    <n v="2"/>
    <n v="1001"/>
    <n v="1.0258995"/>
    <s v="West"/>
    <n v="616.88311688311683"/>
    <n v="55540"/>
    <n v="9.8832657128621257E-2"/>
    <s v="Above Estimate"/>
  </r>
  <r>
    <d v="2019-03-03T00:00:00"/>
    <x v="10"/>
    <x v="6"/>
    <n v="864740"/>
    <n v="925000"/>
    <x v="0"/>
    <x v="0"/>
    <x v="0"/>
    <n v="1"/>
    <n v="1046"/>
    <n v="1.0258995"/>
    <s v="East"/>
    <n v="884.32122370936906"/>
    <n v="60260"/>
    <n v="6.9685685870897615E-2"/>
    <s v="Above Estimate"/>
  </r>
  <r>
    <d v="2019-03-03T00:00:00"/>
    <x v="10"/>
    <x v="0"/>
    <n v="155520"/>
    <n v="200000"/>
    <x v="0"/>
    <x v="0"/>
    <x v="0"/>
    <n v="1"/>
    <n v="1044"/>
    <n v="1.0258995"/>
    <s v="East"/>
    <n v="191.57088122605364"/>
    <n v="44480"/>
    <n v="0.28600823045267487"/>
    <s v="Above Estimate"/>
  </r>
  <r>
    <d v="2019-03-03T00:00:00"/>
    <x v="10"/>
    <x v="6"/>
    <n v="1121800"/>
    <n v="1632500"/>
    <x v="0"/>
    <x v="0"/>
    <x v="0"/>
    <n v="1"/>
    <n v="1029"/>
    <n v="1.0258995"/>
    <s v="East"/>
    <n v="1586.491739552964"/>
    <n v="510700"/>
    <n v="0.45525049028347297"/>
    <s v="Above Estimate"/>
  </r>
  <r>
    <d v="2019-03-03T00:00:00"/>
    <x v="10"/>
    <x v="6"/>
    <n v="791480"/>
    <n v="1050524"/>
    <x v="0"/>
    <x v="0"/>
    <x v="0"/>
    <n v="1"/>
    <n v="951"/>
    <n v="1.0258995"/>
    <s v="South"/>
    <n v="1104.651945320715"/>
    <n v="259044"/>
    <n v="0.32729064537322483"/>
    <s v="Above Estimate"/>
  </r>
  <r>
    <d v="2019-03-03T00:00:00"/>
    <x v="10"/>
    <x v="6"/>
    <n v="627347"/>
    <n v="845000"/>
    <x v="0"/>
    <x v="0"/>
    <x v="0"/>
    <n v="1"/>
    <n v="1053"/>
    <n v="1.0258995"/>
    <s v="South"/>
    <n v="802.46913580246917"/>
    <n v="217653"/>
    <n v="0.34694196353852014"/>
    <s v="Above Estimate"/>
  </r>
  <r>
    <d v="2019-03-06T00:00:00"/>
    <x v="10"/>
    <x v="4"/>
    <n v="359940"/>
    <n v="550000"/>
    <x v="0"/>
    <x v="0"/>
    <x v="0"/>
    <n v="1"/>
    <n v="1030"/>
    <n v="1.0258995"/>
    <s v="South"/>
    <n v="533.98058252427188"/>
    <n v="190060"/>
    <n v="0.52803244985275322"/>
    <s v="Above Estimate"/>
  </r>
  <r>
    <d v="2019-03-06T00:00:00"/>
    <x v="10"/>
    <x v="1"/>
    <n v="103220"/>
    <n v="135000"/>
    <x v="0"/>
    <x v="0"/>
    <x v="0"/>
    <n v="3"/>
    <n v="954"/>
    <n v="1.0258995"/>
    <s v="South"/>
    <n v="141.50943396226415"/>
    <n v="31780"/>
    <n v="0.30788606859135825"/>
    <s v="Above Estimate"/>
  </r>
  <r>
    <d v="2019-03-06T00:00:00"/>
    <x v="10"/>
    <x v="4"/>
    <n v="646660"/>
    <n v="1000000"/>
    <x v="0"/>
    <x v="0"/>
    <x v="0"/>
    <n v="3"/>
    <n v="951"/>
    <n v="1.0258995"/>
    <s v="North"/>
    <n v="1051.5247108307046"/>
    <n v="353340"/>
    <n v="0.54640769492468999"/>
    <s v="Above Estimate"/>
  </r>
  <r>
    <d v="2019-03-06T00:00:00"/>
    <x v="10"/>
    <x v="3"/>
    <n v="3964870"/>
    <n v="5620000"/>
    <x v="0"/>
    <x v="0"/>
    <x v="0"/>
    <n v="3"/>
    <n v="941"/>
    <n v="1.0258995"/>
    <s v="South"/>
    <n v="5972.3698193411265"/>
    <n v="1655130"/>
    <n v="0.41744874359058431"/>
    <s v="Above Estimate"/>
  </r>
  <r>
    <d v="2019-03-07T00:00:00"/>
    <x v="10"/>
    <x v="1"/>
    <n v="66170"/>
    <n v="43377"/>
    <x v="0"/>
    <x v="0"/>
    <x v="0"/>
    <n v="1"/>
    <n v="969"/>
    <n v="1.0258995"/>
    <s v="East"/>
    <n v="44.764705882352942"/>
    <n v="-22793"/>
    <n v="-0.34446123620976271"/>
    <s v="Below Estimate"/>
  </r>
  <r>
    <d v="2019-03-07T00:00:00"/>
    <x v="10"/>
    <x v="6"/>
    <n v="508820"/>
    <n v="763000"/>
    <x v="0"/>
    <x v="0"/>
    <x v="0"/>
    <n v="3"/>
    <n v="1066"/>
    <n v="1.0258995"/>
    <s v="North"/>
    <n v="715.75984990619133"/>
    <n v="254180"/>
    <n v="0.49954797374317045"/>
    <s v="Above Estimate"/>
  </r>
  <r>
    <d v="2019-03-07T00:00:00"/>
    <x v="10"/>
    <x v="6"/>
    <n v="275360"/>
    <n v="680000"/>
    <x v="1"/>
    <x v="1"/>
    <x v="1"/>
    <n v="4"/>
    <n v="1277"/>
    <n v="1.0258995"/>
    <s v="West"/>
    <n v="532.49804228660923"/>
    <n v="404640"/>
    <n v="1.4694944799535155"/>
    <s v="Above Estimate"/>
  </r>
  <r>
    <d v="2019-03-09T00:00:00"/>
    <x v="10"/>
    <x v="2"/>
    <n v="176430"/>
    <n v="174399"/>
    <x v="0"/>
    <x v="0"/>
    <x v="0"/>
    <n v="1"/>
    <n v="990"/>
    <n v="1.0258995"/>
    <s v="North"/>
    <n v="176.16060606060606"/>
    <n v="-2031"/>
    <n v="-1.1511647678966163E-2"/>
    <s v="Below Estimate"/>
  </r>
  <r>
    <d v="2019-03-09T00:00:00"/>
    <x v="10"/>
    <x v="1"/>
    <n v="104200"/>
    <n v="215000"/>
    <x v="0"/>
    <x v="0"/>
    <x v="0"/>
    <n v="2"/>
    <n v="965"/>
    <n v="1.0258995"/>
    <s v="North"/>
    <n v="222.79792746113989"/>
    <n v="110800"/>
    <n v="1.0633397312859885"/>
    <s v="Above Estimate"/>
  </r>
  <r>
    <d v="2019-03-13T00:00:00"/>
    <x v="10"/>
    <x v="3"/>
    <n v="1721510"/>
    <n v="2525000"/>
    <x v="0"/>
    <x v="0"/>
    <x v="0"/>
    <n v="2"/>
    <n v="1099"/>
    <n v="1.0258995"/>
    <s v="North"/>
    <n v="2297.5432211101001"/>
    <n v="803490"/>
    <n v="0.46673559839907985"/>
    <s v="Above Estimate"/>
  </r>
  <r>
    <d v="2019-03-13T00:00:00"/>
    <x v="10"/>
    <x v="2"/>
    <n v="266790"/>
    <n v="570000"/>
    <x v="2"/>
    <x v="2"/>
    <x v="2"/>
    <n v="6"/>
    <n v="1998"/>
    <n v="1.0258995"/>
    <s v="South"/>
    <n v="285.28528528528528"/>
    <n v="303210"/>
    <n v="1.1365118632632407"/>
    <s v="Above Estimate"/>
  </r>
  <r>
    <d v="2019-03-13T00:00:00"/>
    <x v="10"/>
    <x v="1"/>
    <n v="106250"/>
    <n v="115000"/>
    <x v="0"/>
    <x v="0"/>
    <x v="0"/>
    <n v="3"/>
    <n v="912"/>
    <n v="1.0258995"/>
    <s v="North"/>
    <n v="126.09649122807018"/>
    <n v="8750"/>
    <n v="8.2352941176470587E-2"/>
    <s v="Above Estimate"/>
  </r>
  <r>
    <d v="2019-03-13T00:00:00"/>
    <x v="10"/>
    <x v="2"/>
    <n v="312610"/>
    <n v="525000"/>
    <x v="0"/>
    <x v="0"/>
    <x v="0"/>
    <n v="1"/>
    <n v="905"/>
    <n v="1.0258995"/>
    <s v="East"/>
    <n v="580.11049723756901"/>
    <n v="212390"/>
    <n v="0.67940884808547386"/>
    <s v="Above Estimate"/>
  </r>
  <r>
    <d v="2019-03-16T00:00:00"/>
    <x v="10"/>
    <x v="1"/>
    <n v="93090"/>
    <n v="115815"/>
    <x v="0"/>
    <x v="0"/>
    <x v="0"/>
    <n v="2"/>
    <n v="1051"/>
    <n v="1.0258995"/>
    <s v="North"/>
    <n v="110.19505233111323"/>
    <n v="22725"/>
    <n v="0.24411859490815341"/>
    <s v="Above Estimate"/>
  </r>
  <r>
    <d v="2019-03-16T00:00:00"/>
    <x v="10"/>
    <x v="1"/>
    <n v="111130"/>
    <n v="230000"/>
    <x v="0"/>
    <x v="0"/>
    <x v="0"/>
    <n v="3"/>
    <n v="1076"/>
    <n v="1.0258995"/>
    <s v="East"/>
    <n v="213.75464684014869"/>
    <n v="118870"/>
    <n v="1.0696481598128318"/>
    <s v="Above Estimate"/>
  </r>
  <r>
    <d v="2019-03-16T00:00:00"/>
    <x v="10"/>
    <x v="2"/>
    <n v="275160"/>
    <n v="455000"/>
    <x v="0"/>
    <x v="0"/>
    <x v="0"/>
    <n v="3"/>
    <n v="919"/>
    <n v="1.0258995"/>
    <s v="South"/>
    <n v="495.10337323177367"/>
    <n v="179840"/>
    <n v="0.65358336967582498"/>
    <s v="Above Estimate"/>
  </r>
  <r>
    <d v="2019-03-17T00:00:00"/>
    <x v="10"/>
    <x v="4"/>
    <n v="772030"/>
    <n v="1300000"/>
    <x v="0"/>
    <x v="0"/>
    <x v="0"/>
    <n v="3"/>
    <n v="936"/>
    <n v="1.0258995"/>
    <s v="West"/>
    <n v="1388.8888888888889"/>
    <n v="527970"/>
    <n v="0.68387238837868991"/>
    <s v="Above Estimate"/>
  </r>
  <r>
    <d v="2019-03-17T00:00:00"/>
    <x v="10"/>
    <x v="4"/>
    <n v="243110"/>
    <n v="1425000"/>
    <x v="0"/>
    <x v="0"/>
    <x v="0"/>
    <n v="1"/>
    <n v="1080"/>
    <n v="1.0258995"/>
    <s v="East"/>
    <n v="1319.4444444444443"/>
    <n v="1181890"/>
    <n v="4.8615441569659827"/>
    <s v="Above Estimate"/>
  </r>
  <r>
    <d v="2019-03-17T00:00:00"/>
    <x v="10"/>
    <x v="2"/>
    <n v="678530"/>
    <n v="840000"/>
    <x v="0"/>
    <x v="0"/>
    <x v="0"/>
    <n v="3"/>
    <n v="1058"/>
    <n v="1.0258995"/>
    <s v="East"/>
    <n v="793.95085066162574"/>
    <n v="161470"/>
    <n v="0.23797031818784725"/>
    <s v="Above Estimate"/>
  </r>
  <r>
    <d v="2019-03-17T00:00:00"/>
    <x v="10"/>
    <x v="2"/>
    <n v="283620"/>
    <n v="412500"/>
    <x v="0"/>
    <x v="0"/>
    <x v="0"/>
    <n v="1"/>
    <n v="1089"/>
    <n v="1.0258995"/>
    <s v="East"/>
    <n v="378.78787878787881"/>
    <n v="128880"/>
    <n v="0.45441083139411886"/>
    <s v="Above Estimate"/>
  </r>
  <r>
    <d v="2019-03-17T00:00:00"/>
    <x v="10"/>
    <x v="0"/>
    <n v="87280"/>
    <n v="97000"/>
    <x v="0"/>
    <x v="0"/>
    <x v="0"/>
    <n v="3"/>
    <n v="971"/>
    <n v="1.0258995"/>
    <s v="East"/>
    <n v="99.897013388259523"/>
    <n v="9720"/>
    <n v="0.11136571952337306"/>
    <s v="Above Estimate"/>
  </r>
  <r>
    <d v="2019-03-17T00:00:00"/>
    <x v="10"/>
    <x v="2"/>
    <n v="279250"/>
    <n v="200000"/>
    <x v="0"/>
    <x v="0"/>
    <x v="0"/>
    <n v="1"/>
    <n v="926"/>
    <n v="1.0258995"/>
    <s v="West"/>
    <n v="215.98272138228941"/>
    <n v="-79250"/>
    <n v="-0.28379588182632048"/>
    <s v="Below Estimate"/>
  </r>
  <r>
    <d v="2019-03-20T00:00:00"/>
    <x v="10"/>
    <x v="0"/>
    <n v="59370"/>
    <n v="92000"/>
    <x v="0"/>
    <x v="0"/>
    <x v="0"/>
    <n v="1"/>
    <n v="949"/>
    <n v="1.0258995"/>
    <s v="East"/>
    <n v="96.944151738672289"/>
    <n v="32630"/>
    <n v="0.549604177193869"/>
    <s v="Above Estimate"/>
  </r>
  <r>
    <d v="2019-03-20T00:00:00"/>
    <x v="10"/>
    <x v="4"/>
    <n v="380660"/>
    <n v="389000"/>
    <x v="0"/>
    <x v="0"/>
    <x v="0"/>
    <n v="1"/>
    <n v="1048"/>
    <n v="1.0258995"/>
    <s v="West"/>
    <n v="371.18320610687022"/>
    <n v="8340"/>
    <n v="2.1909315399569168E-2"/>
    <s v="Above Estimate"/>
  </r>
  <r>
    <d v="2019-03-21T00:00:00"/>
    <x v="10"/>
    <x v="1"/>
    <n v="111650"/>
    <n v="85000"/>
    <x v="1"/>
    <x v="1"/>
    <x v="1"/>
    <n v="4"/>
    <n v="1372"/>
    <n v="1.0258995"/>
    <s v="West"/>
    <n v="61.953352769679299"/>
    <n v="-26650"/>
    <n v="-0.23869234214061799"/>
    <s v="Below Estimate"/>
  </r>
  <r>
    <d v="2019-03-21T00:00:00"/>
    <x v="10"/>
    <x v="1"/>
    <n v="121960"/>
    <n v="102100"/>
    <x v="2"/>
    <x v="2"/>
    <x v="2"/>
    <n v="5"/>
    <n v="1920"/>
    <n v="1.0258995"/>
    <s v="East"/>
    <n v="53.177083333333336"/>
    <n v="-19860"/>
    <n v="-0.162840275500164"/>
    <s v="Below Estimate"/>
  </r>
  <r>
    <d v="2019-03-22T00:00:00"/>
    <x v="10"/>
    <x v="0"/>
    <n v="77430"/>
    <n v="106500"/>
    <x v="0"/>
    <x v="0"/>
    <x v="0"/>
    <n v="2"/>
    <n v="960"/>
    <n v="1.0258995"/>
    <s v="North"/>
    <n v="110.9375"/>
    <n v="29070"/>
    <n v="0.37543587756683455"/>
    <s v="Above Estimate"/>
  </r>
  <r>
    <d v="2019-03-23T00:00:00"/>
    <x v="10"/>
    <x v="6"/>
    <n v="181740"/>
    <n v="371000"/>
    <x v="1"/>
    <x v="1"/>
    <x v="1"/>
    <n v="4"/>
    <n v="1284"/>
    <n v="1.0258995"/>
    <s v="North"/>
    <n v="288.94080996884736"/>
    <n v="189260"/>
    <n v="1.0413777924507539"/>
    <s v="Above Estimate"/>
  </r>
  <r>
    <d v="2019-03-24T00:00:00"/>
    <x v="10"/>
    <x v="6"/>
    <n v="253030"/>
    <n v="460000"/>
    <x v="0"/>
    <x v="0"/>
    <x v="0"/>
    <n v="3"/>
    <n v="930"/>
    <n v="1.0258995"/>
    <s v="East"/>
    <n v="494.6236559139785"/>
    <n v="206970"/>
    <n v="0.81796624906137616"/>
    <s v="Above Estimate"/>
  </r>
  <r>
    <d v="2019-03-24T00:00:00"/>
    <x v="10"/>
    <x v="4"/>
    <n v="820470"/>
    <n v="1075000"/>
    <x v="0"/>
    <x v="0"/>
    <x v="0"/>
    <n v="3"/>
    <n v="972"/>
    <n v="1.0258995"/>
    <s v="South"/>
    <n v="1105.9670781893003"/>
    <n v="254530"/>
    <n v="0.3102246273477397"/>
    <s v="Above Estimate"/>
  </r>
  <r>
    <d v="2019-03-28T00:00:00"/>
    <x v="10"/>
    <x v="0"/>
    <n v="48400"/>
    <n v="114500"/>
    <x v="0"/>
    <x v="0"/>
    <x v="0"/>
    <n v="3"/>
    <n v="948"/>
    <n v="1.0258995"/>
    <s v="East"/>
    <n v="120.78059071729957"/>
    <n v="66100"/>
    <n v="1.365702479338843"/>
    <s v="Above Estimate"/>
  </r>
  <r>
    <d v="2019-03-28T00:00:00"/>
    <x v="10"/>
    <x v="6"/>
    <n v="444190"/>
    <n v="415000"/>
    <x v="0"/>
    <x v="0"/>
    <x v="0"/>
    <n v="3"/>
    <n v="991"/>
    <n v="1.0258995"/>
    <s v="East"/>
    <n v="418.76892028254287"/>
    <n v="-29190"/>
    <n v="-6.5715121907291923E-2"/>
    <s v="Below Estimate"/>
  </r>
  <r>
    <d v="2019-03-29T00:00:00"/>
    <x v="10"/>
    <x v="6"/>
    <n v="387620"/>
    <n v="620000"/>
    <x v="0"/>
    <x v="0"/>
    <x v="0"/>
    <n v="1"/>
    <n v="935"/>
    <n v="1.0258995"/>
    <s v="West"/>
    <n v="663.10160427807489"/>
    <n v="232380"/>
    <n v="0.59950466952169645"/>
    <s v="Above Estimate"/>
  </r>
  <r>
    <d v="2019-03-29T00:00:00"/>
    <x v="10"/>
    <x v="0"/>
    <n v="89680"/>
    <n v="112900"/>
    <x v="0"/>
    <x v="0"/>
    <x v="0"/>
    <n v="2"/>
    <n v="960"/>
    <n v="1.0258995"/>
    <s v="East"/>
    <n v="117.60416666666667"/>
    <n v="23220"/>
    <n v="0.25892060660124888"/>
    <s v="Above Estimate"/>
  </r>
  <r>
    <d v="2019-03-29T00:00:00"/>
    <x v="10"/>
    <x v="0"/>
    <n v="82880"/>
    <n v="106000"/>
    <x v="0"/>
    <x v="0"/>
    <x v="0"/>
    <n v="1"/>
    <n v="992"/>
    <n v="1.0258995"/>
    <s v="West"/>
    <n v="106.85483870967742"/>
    <n v="23120"/>
    <n v="0.27895752895752896"/>
    <s v="Above Estimate"/>
  </r>
  <r>
    <d v="2019-03-29T00:00:00"/>
    <x v="10"/>
    <x v="0"/>
    <n v="120880"/>
    <n v="125000"/>
    <x v="2"/>
    <x v="2"/>
    <x v="2"/>
    <n v="4"/>
    <n v="2090"/>
    <n v="1.0258995"/>
    <s v="East"/>
    <n v="59.808612440191389"/>
    <n v="4120"/>
    <n v="3.4083388484447384E-2"/>
    <s v="Above Estimate"/>
  </r>
  <r>
    <d v="2019-03-29T00:00:00"/>
    <x v="10"/>
    <x v="1"/>
    <n v="100150"/>
    <n v="60000"/>
    <x v="2"/>
    <x v="2"/>
    <x v="2"/>
    <n v="5"/>
    <n v="2086"/>
    <n v="1.0258995"/>
    <s v="West"/>
    <n v="28.763183125599234"/>
    <n v="-40150"/>
    <n v="-0.40089865202196706"/>
    <s v="Below Estimate"/>
  </r>
  <r>
    <d v="2019-03-30T00:00:00"/>
    <x v="10"/>
    <x v="3"/>
    <n v="1262450"/>
    <n v="1989000"/>
    <x v="0"/>
    <x v="0"/>
    <x v="0"/>
    <n v="2"/>
    <n v="1043"/>
    <n v="1.0258995"/>
    <s v="West"/>
    <n v="1906.9990412272291"/>
    <n v="726550"/>
    <n v="0.57550794090855084"/>
    <s v="Above Estimate"/>
  </r>
  <r>
    <d v="2019-03-30T00:00:00"/>
    <x v="10"/>
    <x v="3"/>
    <n v="1770720"/>
    <n v="2710000"/>
    <x v="0"/>
    <x v="0"/>
    <x v="0"/>
    <n v="3"/>
    <n v="1022"/>
    <n v="1.0258995"/>
    <s v="West"/>
    <n v="2651.6634050880625"/>
    <n v="939280"/>
    <n v="0.53045089003343271"/>
    <s v="Above Estimate"/>
  </r>
  <r>
    <d v="2019-03-30T00:00:00"/>
    <x v="10"/>
    <x v="4"/>
    <n v="339920"/>
    <n v="441000"/>
    <x v="0"/>
    <x v="0"/>
    <x v="0"/>
    <n v="3"/>
    <n v="955"/>
    <n v="1.0258995"/>
    <s v="East"/>
    <n v="461.78010471204186"/>
    <n v="101080"/>
    <n v="0.29736408566721584"/>
    <s v="Above Estimate"/>
  </r>
  <r>
    <d v="2019-04-03T00:00:00"/>
    <x v="10"/>
    <x v="6"/>
    <n v="264620"/>
    <n v="510000"/>
    <x v="1"/>
    <x v="1"/>
    <x v="1"/>
    <n v="2"/>
    <n v="1416"/>
    <n v="1.0258995"/>
    <s v="South"/>
    <n v="360.16949152542372"/>
    <n v="245380"/>
    <n v="0.92729196583780515"/>
    <s v="Above Estimate"/>
  </r>
  <r>
    <d v="2019-04-04T00:00:00"/>
    <x v="10"/>
    <x v="2"/>
    <n v="287610"/>
    <n v="512500"/>
    <x v="0"/>
    <x v="0"/>
    <x v="0"/>
    <n v="3"/>
    <n v="971"/>
    <n v="1.0258995"/>
    <s v="West"/>
    <n v="527.80638516992792"/>
    <n v="224890"/>
    <n v="0.78192691491950905"/>
    <s v="Above Estimate"/>
  </r>
  <r>
    <d v="2019-04-04T00:00:00"/>
    <x v="10"/>
    <x v="1"/>
    <n v="108070"/>
    <n v="106000"/>
    <x v="2"/>
    <x v="2"/>
    <x v="2"/>
    <n v="5"/>
    <n v="1931"/>
    <n v="1.0258995"/>
    <s v="East"/>
    <n v="54.89383738995339"/>
    <n v="-2070"/>
    <n v="-1.915425187378551E-2"/>
    <s v="Below Estimate"/>
  </r>
  <r>
    <d v="2019-04-04T00:00:00"/>
    <x v="10"/>
    <x v="6"/>
    <n v="268910"/>
    <n v="430000"/>
    <x v="0"/>
    <x v="0"/>
    <x v="0"/>
    <n v="1"/>
    <n v="950"/>
    <n v="1.0258995"/>
    <s v="West"/>
    <n v="452.63157894736844"/>
    <n v="161090"/>
    <n v="0.5990480086274218"/>
    <s v="Above Estimate"/>
  </r>
  <r>
    <d v="2019-04-04T00:00:00"/>
    <x v="10"/>
    <x v="1"/>
    <n v="124440"/>
    <n v="190000"/>
    <x v="1"/>
    <x v="1"/>
    <x v="1"/>
    <n v="3"/>
    <n v="1325"/>
    <n v="1.0258995"/>
    <s v="South"/>
    <n v="143.39622641509433"/>
    <n v="65560"/>
    <n v="0.5268402442944391"/>
    <s v="Above Estimate"/>
  </r>
  <r>
    <d v="2019-04-05T00:00:00"/>
    <x v="10"/>
    <x v="4"/>
    <n v="614460"/>
    <n v="975000"/>
    <x v="0"/>
    <x v="0"/>
    <x v="0"/>
    <n v="1"/>
    <n v="933"/>
    <n v="1.0258995"/>
    <s v="East"/>
    <n v="1045.0160771704179"/>
    <n v="360540"/>
    <n v="0.586759105556098"/>
    <s v="Above Estimate"/>
  </r>
  <r>
    <d v="2019-04-05T00:00:00"/>
    <x v="10"/>
    <x v="6"/>
    <n v="263320"/>
    <n v="475000"/>
    <x v="0"/>
    <x v="0"/>
    <x v="0"/>
    <n v="1"/>
    <n v="1041"/>
    <n v="1.0258995"/>
    <s v="South"/>
    <n v="456.29202689721421"/>
    <n v="211680"/>
    <n v="0.80388880449643019"/>
    <s v="Above Estimate"/>
  </r>
  <r>
    <d v="2019-04-05T00:00:00"/>
    <x v="10"/>
    <x v="0"/>
    <n v="105400"/>
    <n v="234070"/>
    <x v="3"/>
    <x v="3"/>
    <x v="3"/>
    <n v="8"/>
    <n v="2401"/>
    <n v="1.0258995"/>
    <s v="North"/>
    <n v="97.488546438983761"/>
    <n v="128670"/>
    <n v="1.2207779886148007"/>
    <s v="Above Estimate"/>
  </r>
  <r>
    <d v="2019-04-06T00:00:00"/>
    <x v="10"/>
    <x v="6"/>
    <n v="631710"/>
    <n v="990000"/>
    <x v="0"/>
    <x v="0"/>
    <x v="0"/>
    <n v="1"/>
    <n v="1095"/>
    <n v="1.0258995"/>
    <s v="West"/>
    <n v="904.10958904109589"/>
    <n v="358290"/>
    <n v="0.56717481122667046"/>
    <s v="Above Estimate"/>
  </r>
  <r>
    <d v="2019-04-07T00:00:00"/>
    <x v="10"/>
    <x v="1"/>
    <n v="131800"/>
    <n v="106000"/>
    <x v="2"/>
    <x v="2"/>
    <x v="2"/>
    <n v="4"/>
    <n v="1860"/>
    <n v="1.0258995"/>
    <s v="East"/>
    <n v="56.98924731182796"/>
    <n v="-25800"/>
    <n v="-0.19575113808801214"/>
    <s v="Below Estimate"/>
  </r>
  <r>
    <d v="2019-04-07T00:00:00"/>
    <x v="10"/>
    <x v="4"/>
    <n v="1114960"/>
    <n v="1700000"/>
    <x v="0"/>
    <x v="0"/>
    <x v="0"/>
    <n v="1"/>
    <n v="985"/>
    <n v="1.0258995"/>
    <s v="North"/>
    <n v="1725.8883248730965"/>
    <n v="585040"/>
    <n v="0.52471837554710488"/>
    <s v="Above Estimate"/>
  </r>
  <r>
    <d v="2019-04-07T00:00:00"/>
    <x v="10"/>
    <x v="0"/>
    <n v="85250"/>
    <n v="100000"/>
    <x v="0"/>
    <x v="0"/>
    <x v="0"/>
    <n v="2"/>
    <n v="1080"/>
    <n v="1.0258995"/>
    <s v="South"/>
    <n v="92.592592592592595"/>
    <n v="14750"/>
    <n v="0.17302052785923755"/>
    <s v="Above Estimate"/>
  </r>
  <r>
    <d v="2019-04-10T00:00:00"/>
    <x v="10"/>
    <x v="1"/>
    <n v="148770"/>
    <n v="110000"/>
    <x v="2"/>
    <x v="2"/>
    <x v="2"/>
    <n v="4"/>
    <n v="2014"/>
    <n v="1.0258995"/>
    <s v="North"/>
    <n v="54.617676266137039"/>
    <n v="-38770"/>
    <n v="-0.26060361632049472"/>
    <s v="Below Estimate"/>
  </r>
  <r>
    <d v="2019-04-10T00:00:00"/>
    <x v="10"/>
    <x v="2"/>
    <n v="250690"/>
    <n v="420000"/>
    <x v="0"/>
    <x v="0"/>
    <x v="0"/>
    <n v="1"/>
    <n v="991"/>
    <n v="1.0258995"/>
    <s v="South"/>
    <n v="423.81432896064581"/>
    <n v="169310"/>
    <n v="0.67537596234393071"/>
    <s v="Above Estimate"/>
  </r>
  <r>
    <d v="2019-04-10T00:00:00"/>
    <x v="10"/>
    <x v="0"/>
    <n v="77270"/>
    <n v="107000"/>
    <x v="0"/>
    <x v="0"/>
    <x v="0"/>
    <n v="1"/>
    <n v="957"/>
    <n v="1.0258995"/>
    <s v="West"/>
    <n v="111.80773249738768"/>
    <n v="29730"/>
    <n v="0.38475475605021353"/>
    <s v="Above Estimate"/>
  </r>
  <r>
    <d v="2019-04-11T00:00:00"/>
    <x v="10"/>
    <x v="0"/>
    <n v="41160"/>
    <n v="30000"/>
    <x v="2"/>
    <x v="2"/>
    <x v="2"/>
    <n v="5"/>
    <n v="2115"/>
    <n v="1.0258995"/>
    <s v="North"/>
    <n v="14.184397163120567"/>
    <n v="-11160"/>
    <n v="-0.27113702623906705"/>
    <s v="Below Estimate"/>
  </r>
  <r>
    <d v="2019-04-11T00:00:00"/>
    <x v="10"/>
    <x v="6"/>
    <n v="302210"/>
    <n v="597000"/>
    <x v="3"/>
    <x v="3"/>
    <x v="3"/>
    <n v="8"/>
    <n v="2904"/>
    <n v="1.0258995"/>
    <s v="West"/>
    <n v="205.57851239669421"/>
    <n v="294790"/>
    <n v="0.97544753648125471"/>
    <s v="Above Estimate"/>
  </r>
  <r>
    <d v="2019-04-13T00:00:00"/>
    <x v="10"/>
    <x v="3"/>
    <n v="5305650"/>
    <n v="5800000"/>
    <x v="0"/>
    <x v="0"/>
    <x v="0"/>
    <n v="1"/>
    <n v="958"/>
    <n v="1.0258995"/>
    <s v="West"/>
    <n v="6054.2797494780789"/>
    <n v="494350"/>
    <n v="9.3174257631015986E-2"/>
    <s v="Above Estimate"/>
  </r>
  <r>
    <d v="2019-04-13T00:00:00"/>
    <x v="10"/>
    <x v="4"/>
    <n v="605780"/>
    <n v="891500"/>
    <x v="0"/>
    <x v="0"/>
    <x v="0"/>
    <n v="3"/>
    <n v="1067"/>
    <n v="1.0258995"/>
    <s v="East"/>
    <n v="835.52014995313959"/>
    <n v="285720"/>
    <n v="0.47165637690250584"/>
    <s v="Above Estimate"/>
  </r>
  <r>
    <d v="2019-04-13T00:00:00"/>
    <x v="10"/>
    <x v="4"/>
    <n v="321720"/>
    <n v="195000"/>
    <x v="0"/>
    <x v="0"/>
    <x v="0"/>
    <n v="1"/>
    <n v="932"/>
    <n v="1.0258995"/>
    <s v="North"/>
    <n v="209.22746781115879"/>
    <n v="-126720"/>
    <n v="-0.39388287952256623"/>
    <s v="Below Estimate"/>
  </r>
  <r>
    <d v="2019-04-13T00:00:00"/>
    <x v="10"/>
    <x v="0"/>
    <n v="76690"/>
    <n v="77000"/>
    <x v="0"/>
    <x v="0"/>
    <x v="0"/>
    <n v="2"/>
    <n v="1039"/>
    <n v="1.0258995"/>
    <s v="South"/>
    <n v="74.1097208854668"/>
    <n v="310"/>
    <n v="4.0422480114747682E-3"/>
    <s v="Above Estimate"/>
  </r>
  <r>
    <d v="2019-04-13T00:00:00"/>
    <x v="10"/>
    <x v="6"/>
    <n v="460380"/>
    <n v="802500"/>
    <x v="0"/>
    <x v="0"/>
    <x v="0"/>
    <n v="2"/>
    <n v="1090"/>
    <n v="1.0258995"/>
    <s v="East"/>
    <n v="736.2385321100918"/>
    <n v="342120"/>
    <n v="0.74312524436335203"/>
    <s v="Above Estimate"/>
  </r>
  <r>
    <d v="2019-04-17T00:00:00"/>
    <x v="10"/>
    <x v="1"/>
    <n v="100850"/>
    <n v="16000"/>
    <x v="0"/>
    <x v="0"/>
    <x v="0"/>
    <n v="1"/>
    <n v="1037"/>
    <n v="1.0258995"/>
    <s v="South"/>
    <n v="15.429122468659594"/>
    <n v="-84850"/>
    <n v="-0.84134853743182947"/>
    <s v="Below Estimate"/>
  </r>
  <r>
    <d v="2019-04-18T00:00:00"/>
    <x v="10"/>
    <x v="4"/>
    <n v="307860"/>
    <n v="522000"/>
    <x v="0"/>
    <x v="0"/>
    <x v="0"/>
    <n v="3"/>
    <n v="1088"/>
    <n v="1.0258995"/>
    <s v="North"/>
    <n v="479.77941176470586"/>
    <n v="214140"/>
    <n v="0.69557591112843498"/>
    <s v="Above Estimate"/>
  </r>
  <r>
    <d v="2019-04-18T00:00:00"/>
    <x v="10"/>
    <x v="2"/>
    <n v="171060"/>
    <n v="175000"/>
    <x v="1"/>
    <x v="1"/>
    <x v="1"/>
    <n v="2"/>
    <n v="1392"/>
    <n v="1.0258995"/>
    <s v="North"/>
    <n v="125.7183908045977"/>
    <n v="3940"/>
    <n v="2.3032853969367474E-2"/>
    <s v="Above Estimate"/>
  </r>
  <r>
    <d v="2019-04-21T00:00:00"/>
    <x v="10"/>
    <x v="4"/>
    <n v="595700"/>
    <n v="952500"/>
    <x v="0"/>
    <x v="0"/>
    <x v="0"/>
    <n v="2"/>
    <n v="971"/>
    <n v="1.0258995"/>
    <s v="South"/>
    <n v="980.94747682801233"/>
    <n v="356800"/>
    <n v="0.59895920765485988"/>
    <s v="Above Estimate"/>
  </r>
  <r>
    <d v="2019-04-21T00:00:00"/>
    <x v="10"/>
    <x v="1"/>
    <n v="117670"/>
    <n v="93500"/>
    <x v="2"/>
    <x v="2"/>
    <x v="2"/>
    <n v="6"/>
    <n v="2152"/>
    <n v="1.0258995"/>
    <s v="East"/>
    <n v="43.44795539033457"/>
    <n v="-24170"/>
    <n v="-0.20540494603552306"/>
    <s v="Below Estimate"/>
  </r>
  <r>
    <d v="2019-04-24T00:00:00"/>
    <x v="10"/>
    <x v="3"/>
    <n v="471240"/>
    <n v="639500"/>
    <x v="0"/>
    <x v="0"/>
    <x v="0"/>
    <n v="3"/>
    <n v="993"/>
    <n v="1.0258995"/>
    <s v="South"/>
    <n v="644.00805639476334"/>
    <n v="168260"/>
    <n v="0.35705797470503353"/>
    <s v="Above Estimate"/>
  </r>
  <r>
    <d v="2019-04-24T00:00:00"/>
    <x v="10"/>
    <x v="2"/>
    <n v="872430"/>
    <n v="1500000"/>
    <x v="1"/>
    <x v="1"/>
    <x v="1"/>
    <n v="3"/>
    <n v="1488"/>
    <n v="1.0258995"/>
    <s v="West"/>
    <n v="1008.0645161290323"/>
    <n v="627570"/>
    <n v="0.71933564870534028"/>
    <s v="Above Estimate"/>
  </r>
  <r>
    <d v="2019-04-24T00:00:00"/>
    <x v="10"/>
    <x v="4"/>
    <n v="267680"/>
    <n v="438000"/>
    <x v="0"/>
    <x v="0"/>
    <x v="0"/>
    <n v="3"/>
    <n v="987"/>
    <n v="1.0258995"/>
    <s v="West"/>
    <n v="443.76899696048633"/>
    <n v="170320"/>
    <n v="0.63628212791392713"/>
    <s v="Above Estimate"/>
  </r>
  <r>
    <d v="2019-04-24T00:00:00"/>
    <x v="10"/>
    <x v="6"/>
    <n v="486760"/>
    <n v="790000"/>
    <x v="0"/>
    <x v="0"/>
    <x v="0"/>
    <n v="1"/>
    <n v="1098"/>
    <n v="1.0258995"/>
    <s v="West"/>
    <n v="719.48998178506372"/>
    <n v="303240"/>
    <n v="0.62297641548196236"/>
    <s v="Above Estimate"/>
  </r>
  <r>
    <d v="2019-04-25T00:00:00"/>
    <x v="10"/>
    <x v="0"/>
    <n v="137580"/>
    <n v="215000"/>
    <x v="1"/>
    <x v="1"/>
    <x v="1"/>
    <n v="2"/>
    <n v="1301"/>
    <n v="1.0258995"/>
    <s v="West"/>
    <n v="165.25749423520369"/>
    <n v="77420"/>
    <n v="0.56272714057275763"/>
    <s v="Above Estimate"/>
  </r>
  <r>
    <d v="2019-04-26T00:00:00"/>
    <x v="10"/>
    <x v="1"/>
    <n v="101850"/>
    <n v="79900"/>
    <x v="0"/>
    <x v="0"/>
    <x v="0"/>
    <n v="1"/>
    <n v="979"/>
    <n v="1.0258995"/>
    <s v="North"/>
    <n v="81.613891726251282"/>
    <n v="-21950"/>
    <n v="-0.21551300932744233"/>
    <s v="Below Estimate"/>
  </r>
  <r>
    <d v="2019-04-26T00:00:00"/>
    <x v="10"/>
    <x v="6"/>
    <n v="230280"/>
    <n v="240000"/>
    <x v="0"/>
    <x v="0"/>
    <x v="0"/>
    <n v="3"/>
    <n v="1005"/>
    <n v="1.0258995"/>
    <s v="West"/>
    <n v="238.80597014925374"/>
    <n v="9720"/>
    <n v="4.2209484106305366E-2"/>
    <s v="Above Estimate"/>
  </r>
  <r>
    <d v="2019-04-26T00:00:00"/>
    <x v="10"/>
    <x v="4"/>
    <n v="800030"/>
    <n v="1120000"/>
    <x v="0"/>
    <x v="0"/>
    <x v="0"/>
    <n v="1"/>
    <n v="922"/>
    <n v="1.0258995"/>
    <s v="West"/>
    <n v="1214.7505422993493"/>
    <n v="319970"/>
    <n v="0.39994750196867618"/>
    <s v="Above Estimate"/>
  </r>
  <r>
    <d v="2019-04-28T00:00:00"/>
    <x v="10"/>
    <x v="4"/>
    <n v="298690"/>
    <n v="478000"/>
    <x v="0"/>
    <x v="0"/>
    <x v="0"/>
    <n v="3"/>
    <n v="1011"/>
    <n v="1.0258995"/>
    <s v="West"/>
    <n v="472.7992087042532"/>
    <n v="179310"/>
    <n v="0.60032140346178309"/>
    <s v="Above Estimate"/>
  </r>
  <r>
    <d v="2019-05-01T00:00:00"/>
    <x v="10"/>
    <x v="2"/>
    <n v="340870"/>
    <n v="427000"/>
    <x v="0"/>
    <x v="0"/>
    <x v="0"/>
    <n v="2"/>
    <n v="916"/>
    <n v="1.0258995"/>
    <s v="East"/>
    <n v="466.15720524017468"/>
    <n v="86130"/>
    <n v="0.25267697362630914"/>
    <s v="Above Estimate"/>
  </r>
  <r>
    <d v="2019-05-01T00:00:00"/>
    <x v="10"/>
    <x v="6"/>
    <n v="569370"/>
    <n v="380704"/>
    <x v="0"/>
    <x v="0"/>
    <x v="0"/>
    <n v="2"/>
    <n v="995"/>
    <n v="1.0258995"/>
    <s v="East"/>
    <n v="382.61708542713569"/>
    <n v="-188666"/>
    <n v="-0.33135922159579889"/>
    <s v="Below Estimate"/>
  </r>
  <r>
    <d v="2019-05-01T00:00:00"/>
    <x v="10"/>
    <x v="3"/>
    <n v="989730"/>
    <n v="1600000"/>
    <x v="0"/>
    <x v="0"/>
    <x v="0"/>
    <n v="3"/>
    <n v="1024"/>
    <n v="1.0258995"/>
    <s v="North"/>
    <n v="1562.5"/>
    <n v="610270"/>
    <n v="0.61660250775464021"/>
    <s v="Above Estimate"/>
  </r>
  <r>
    <d v="2019-05-01T00:00:00"/>
    <x v="10"/>
    <x v="2"/>
    <n v="268290"/>
    <n v="489500"/>
    <x v="0"/>
    <x v="0"/>
    <x v="0"/>
    <n v="3"/>
    <n v="1019"/>
    <n v="1.0258995"/>
    <s v="South"/>
    <n v="480.3729146221786"/>
    <n v="221210"/>
    <n v="0.82451824518245187"/>
    <s v="Above Estimate"/>
  </r>
  <r>
    <d v="2019-05-01T00:00:00"/>
    <x v="10"/>
    <x v="1"/>
    <n v="112970"/>
    <n v="88000"/>
    <x v="2"/>
    <x v="2"/>
    <x v="2"/>
    <n v="6"/>
    <n v="2066"/>
    <n v="1.0258995"/>
    <s v="South"/>
    <n v="42.594385285575996"/>
    <n v="-24970"/>
    <n v="-0.22103213242453748"/>
    <s v="Below Estimate"/>
  </r>
  <r>
    <d v="2019-05-01T00:00:00"/>
    <x v="10"/>
    <x v="0"/>
    <n v="78050"/>
    <n v="97000"/>
    <x v="0"/>
    <x v="0"/>
    <x v="0"/>
    <n v="3"/>
    <n v="1054"/>
    <n v="1.0258995"/>
    <s v="South"/>
    <n v="92.030360531309299"/>
    <n v="18950"/>
    <n v="0.24279308135810379"/>
    <s v="Above Estimate"/>
  </r>
  <r>
    <d v="2019-05-01T00:00:00"/>
    <x v="10"/>
    <x v="4"/>
    <n v="246260"/>
    <n v="273000"/>
    <x v="0"/>
    <x v="0"/>
    <x v="0"/>
    <n v="3"/>
    <n v="922"/>
    <n v="1.0258995"/>
    <s v="West"/>
    <n v="296.09544468546636"/>
    <n v="26740"/>
    <n v="0.10858442296759523"/>
    <s v="Above Estimate"/>
  </r>
  <r>
    <d v="2019-05-01T00:00:00"/>
    <x v="10"/>
    <x v="1"/>
    <n v="119350"/>
    <n v="196000"/>
    <x v="0"/>
    <x v="0"/>
    <x v="0"/>
    <n v="3"/>
    <n v="936"/>
    <n v="1.0258995"/>
    <s v="North"/>
    <n v="209.40170940170941"/>
    <n v="76650"/>
    <n v="0.64222873900293254"/>
    <s v="Above Estimate"/>
  </r>
  <r>
    <d v="2019-05-01T00:00:00"/>
    <x v="10"/>
    <x v="6"/>
    <n v="434880"/>
    <n v="820000"/>
    <x v="0"/>
    <x v="0"/>
    <x v="0"/>
    <n v="1"/>
    <n v="1080"/>
    <n v="1.0258995"/>
    <s v="South"/>
    <n v="759.25925925925924"/>
    <n v="385120"/>
    <n v="0.88557763061074324"/>
    <s v="Above Estimate"/>
  </r>
  <r>
    <d v="2019-05-01T00:00:00"/>
    <x v="10"/>
    <x v="1"/>
    <n v="138220"/>
    <n v="140000"/>
    <x v="2"/>
    <x v="2"/>
    <x v="2"/>
    <n v="4"/>
    <n v="1830"/>
    <n v="1.0258995"/>
    <s v="West"/>
    <n v="76.502732240437155"/>
    <n v="1780"/>
    <n v="1.2878020546954132E-2"/>
    <s v="Above Estimate"/>
  </r>
  <r>
    <d v="2019-05-02T00:00:00"/>
    <x v="10"/>
    <x v="4"/>
    <n v="287630"/>
    <n v="430000"/>
    <x v="1"/>
    <x v="1"/>
    <x v="1"/>
    <n v="3"/>
    <n v="1422"/>
    <n v="1.0258995"/>
    <s v="North"/>
    <n v="302.39099859353024"/>
    <n v="142370"/>
    <n v="0.49497618468170912"/>
    <s v="Above Estimate"/>
  </r>
  <r>
    <d v="2019-05-02T00:00:00"/>
    <x v="10"/>
    <x v="0"/>
    <n v="89280"/>
    <n v="64000"/>
    <x v="2"/>
    <x v="2"/>
    <x v="2"/>
    <n v="6"/>
    <n v="1911"/>
    <n v="1.0258995"/>
    <s v="South"/>
    <n v="33.490319204604916"/>
    <n v="-25280"/>
    <n v="-0.28315412186379929"/>
    <s v="Below Estimate"/>
  </r>
  <r>
    <d v="2019-05-02T00:00:00"/>
    <x v="10"/>
    <x v="3"/>
    <n v="455980"/>
    <n v="567500"/>
    <x v="0"/>
    <x v="0"/>
    <x v="0"/>
    <n v="2"/>
    <n v="1006"/>
    <n v="1.0258995"/>
    <s v="South"/>
    <n v="564.11530815109347"/>
    <n v="111520"/>
    <n v="0.24457213035659459"/>
    <s v="Above Estimate"/>
  </r>
  <r>
    <d v="2019-05-02T00:00:00"/>
    <x v="10"/>
    <x v="4"/>
    <n v="263270"/>
    <n v="300000"/>
    <x v="0"/>
    <x v="0"/>
    <x v="0"/>
    <n v="1"/>
    <n v="1024"/>
    <n v="1.0258995"/>
    <s v="West"/>
    <n v="292.96875"/>
    <n v="36730"/>
    <n v="0.13951456679454552"/>
    <s v="Above Estimate"/>
  </r>
  <r>
    <d v="2019-05-03T00:00:00"/>
    <x v="10"/>
    <x v="4"/>
    <n v="406070"/>
    <n v="625000"/>
    <x v="0"/>
    <x v="0"/>
    <x v="0"/>
    <n v="3"/>
    <n v="1079"/>
    <n v="1.0258995"/>
    <s v="East"/>
    <n v="579.24003707136239"/>
    <n v="218930"/>
    <n v="0.5391434974265521"/>
    <s v="Above Estimate"/>
  </r>
  <r>
    <d v="2019-05-03T00:00:00"/>
    <x v="10"/>
    <x v="4"/>
    <n v="644490"/>
    <n v="875000"/>
    <x v="0"/>
    <x v="0"/>
    <x v="0"/>
    <n v="1"/>
    <n v="983"/>
    <n v="1.0258995"/>
    <s v="South"/>
    <n v="890.13224821973552"/>
    <n v="230510"/>
    <n v="0.35766264798522862"/>
    <s v="Above Estimate"/>
  </r>
  <r>
    <d v="2019-05-03T00:00:00"/>
    <x v="10"/>
    <x v="6"/>
    <n v="652490"/>
    <n v="1050000"/>
    <x v="0"/>
    <x v="0"/>
    <x v="0"/>
    <n v="1"/>
    <n v="1013"/>
    <n v="1.0258995"/>
    <s v="West"/>
    <n v="1036.5251727541954"/>
    <n v="397510"/>
    <n v="0.60922006467532075"/>
    <s v="Above Estimate"/>
  </r>
  <r>
    <d v="2019-05-04T00:00:00"/>
    <x v="10"/>
    <x v="1"/>
    <n v="103290"/>
    <n v="74250"/>
    <x v="1"/>
    <x v="1"/>
    <x v="1"/>
    <n v="3"/>
    <n v="1348"/>
    <n v="1.0258995"/>
    <s v="North"/>
    <n v="55.081602373887243"/>
    <n v="-29040"/>
    <n v="-0.28115015974440893"/>
    <s v="Below Estimate"/>
  </r>
  <r>
    <d v="2019-05-05T00:00:00"/>
    <x v="10"/>
    <x v="6"/>
    <n v="241380"/>
    <n v="545000"/>
    <x v="1"/>
    <x v="1"/>
    <x v="1"/>
    <n v="2"/>
    <n v="1406"/>
    <n v="1.0258995"/>
    <s v="North"/>
    <n v="387.624466571835"/>
    <n v="303620"/>
    <n v="1.2578506918551662"/>
    <s v="Above Estimate"/>
  </r>
  <r>
    <d v="2019-05-05T00:00:00"/>
    <x v="10"/>
    <x v="1"/>
    <n v="116700"/>
    <n v="177000"/>
    <x v="0"/>
    <x v="0"/>
    <x v="0"/>
    <n v="2"/>
    <n v="900"/>
    <n v="1.0258995"/>
    <s v="North"/>
    <n v="196.66666666666666"/>
    <n v="60300"/>
    <n v="0.51670951156812339"/>
    <s v="Above Estimate"/>
  </r>
  <r>
    <d v="2019-05-05T00:00:00"/>
    <x v="10"/>
    <x v="6"/>
    <n v="240920"/>
    <n v="1525000"/>
    <x v="0"/>
    <x v="0"/>
    <x v="0"/>
    <n v="2"/>
    <n v="974"/>
    <n v="1.0258995"/>
    <s v="West"/>
    <n v="1565.7084188911704"/>
    <n v="1284080"/>
    <n v="5.3299020421716756"/>
    <s v="Above Estimate"/>
  </r>
  <r>
    <d v="2019-05-08T00:00:00"/>
    <x v="10"/>
    <x v="6"/>
    <n v="225940"/>
    <n v="233000"/>
    <x v="0"/>
    <x v="0"/>
    <x v="0"/>
    <n v="3"/>
    <n v="1016"/>
    <n v="1.0258995"/>
    <s v="North"/>
    <n v="229.33070866141733"/>
    <n v="7060"/>
    <n v="3.1247233778879349E-2"/>
    <s v="Above Estimate"/>
  </r>
  <r>
    <d v="2019-05-08T00:00:00"/>
    <x v="10"/>
    <x v="1"/>
    <n v="145320"/>
    <n v="192225"/>
    <x v="0"/>
    <x v="0"/>
    <x v="0"/>
    <n v="1"/>
    <n v="1056"/>
    <n v="1.0258995"/>
    <s v="East"/>
    <n v="182.03125"/>
    <n v="46905"/>
    <n v="0.32277043765483071"/>
    <s v="Above Estimate"/>
  </r>
  <r>
    <d v="2019-05-09T00:00:00"/>
    <x v="10"/>
    <x v="2"/>
    <n v="835120"/>
    <n v="950000"/>
    <x v="0"/>
    <x v="0"/>
    <x v="0"/>
    <n v="3"/>
    <n v="978"/>
    <n v="1.0258995"/>
    <s v="South"/>
    <n v="971.37014314928422"/>
    <n v="114880"/>
    <n v="0.13756106906791837"/>
    <s v="Above Estimate"/>
  </r>
  <r>
    <d v="2019-05-10T00:00:00"/>
    <x v="10"/>
    <x v="2"/>
    <n v="196840"/>
    <n v="315000"/>
    <x v="1"/>
    <x v="1"/>
    <x v="1"/>
    <n v="2"/>
    <n v="1477"/>
    <n v="1.0258995"/>
    <s v="West"/>
    <n v="213.27014218009478"/>
    <n v="118160"/>
    <n v="0.60028449502133707"/>
    <s v="Above Estimate"/>
  </r>
  <r>
    <d v="2019-05-11T00:00:00"/>
    <x v="10"/>
    <x v="0"/>
    <n v="170300"/>
    <n v="182000"/>
    <x v="0"/>
    <x v="0"/>
    <x v="0"/>
    <n v="1"/>
    <n v="1015"/>
    <n v="1.0258995"/>
    <s v="South"/>
    <n v="179.31034482758622"/>
    <n v="11700"/>
    <n v="6.8702290076335881E-2"/>
    <s v="Above Estimate"/>
  </r>
  <r>
    <d v="2019-05-12T00:00:00"/>
    <x v="10"/>
    <x v="3"/>
    <n v="1298500"/>
    <n v="3100000"/>
    <x v="0"/>
    <x v="0"/>
    <x v="0"/>
    <n v="1"/>
    <n v="997"/>
    <n v="1.0258995"/>
    <s v="West"/>
    <n v="3109.3279839518555"/>
    <n v="1801500"/>
    <n v="1.3873700423565654"/>
    <s v="Above Estimate"/>
  </r>
  <r>
    <d v="2019-05-15T00:00:00"/>
    <x v="10"/>
    <x v="6"/>
    <n v="252110"/>
    <n v="520000"/>
    <x v="1"/>
    <x v="1"/>
    <x v="1"/>
    <n v="3"/>
    <n v="1207"/>
    <n v="1.0258995"/>
    <s v="South"/>
    <n v="430.82021541010772"/>
    <n v="267890"/>
    <n v="1.0625917258339614"/>
    <s v="Above Estimate"/>
  </r>
  <r>
    <d v="2019-05-15T00:00:00"/>
    <x v="10"/>
    <x v="6"/>
    <n v="313940"/>
    <n v="450000"/>
    <x v="0"/>
    <x v="0"/>
    <x v="0"/>
    <n v="3"/>
    <n v="903"/>
    <n v="1.0258995"/>
    <s v="West"/>
    <n v="498.33887043189367"/>
    <n v="136060"/>
    <n v="0.43339491622603044"/>
    <s v="Above Estimate"/>
  </r>
  <r>
    <d v="2019-05-15T00:00:00"/>
    <x v="10"/>
    <x v="0"/>
    <n v="91540"/>
    <n v="44000"/>
    <x v="0"/>
    <x v="0"/>
    <x v="0"/>
    <n v="1"/>
    <n v="944"/>
    <n v="1.0258995"/>
    <s v="East"/>
    <n v="46.610169491525426"/>
    <n v="-47540"/>
    <n v="-0.5193358094821936"/>
    <s v="Below Estimate"/>
  </r>
  <r>
    <d v="2019-05-15T00:00:00"/>
    <x v="10"/>
    <x v="0"/>
    <n v="140570"/>
    <n v="197000"/>
    <x v="0"/>
    <x v="0"/>
    <x v="0"/>
    <n v="1"/>
    <n v="1035"/>
    <n v="1.0258995"/>
    <s v="North"/>
    <n v="190.33816425120773"/>
    <n v="56430"/>
    <n v="0.401437006473643"/>
    <s v="Above Estimate"/>
  </r>
  <r>
    <d v="2019-05-15T00:00:00"/>
    <x v="10"/>
    <x v="4"/>
    <n v="295260"/>
    <n v="295000"/>
    <x v="0"/>
    <x v="0"/>
    <x v="0"/>
    <n v="2"/>
    <n v="969"/>
    <n v="1.0258995"/>
    <s v="North"/>
    <n v="304.43756449948398"/>
    <n v="-260"/>
    <n v="-8.8057982794824895E-4"/>
    <s v="Below Estimate"/>
  </r>
  <r>
    <d v="2019-05-16T00:00:00"/>
    <x v="10"/>
    <x v="1"/>
    <n v="143300"/>
    <n v="116000"/>
    <x v="0"/>
    <x v="0"/>
    <x v="0"/>
    <n v="1"/>
    <n v="1091"/>
    <n v="1.0258995"/>
    <s v="North"/>
    <n v="106.32447296058662"/>
    <n v="-27300"/>
    <n v="-0.19050942079553385"/>
    <s v="Below Estimate"/>
  </r>
  <r>
    <d v="2019-05-16T00:00:00"/>
    <x v="10"/>
    <x v="0"/>
    <n v="100160"/>
    <n v="118500"/>
    <x v="0"/>
    <x v="0"/>
    <x v="0"/>
    <n v="1"/>
    <n v="1053"/>
    <n v="1.0258995"/>
    <s v="West"/>
    <n v="112.53561253561253"/>
    <n v="18340"/>
    <n v="0.18310702875399362"/>
    <s v="Above Estimate"/>
  </r>
  <r>
    <d v="2019-05-16T00:00:00"/>
    <x v="10"/>
    <x v="2"/>
    <n v="304200"/>
    <n v="149058"/>
    <x v="1"/>
    <x v="1"/>
    <x v="1"/>
    <n v="4"/>
    <n v="1244"/>
    <n v="1.0258995"/>
    <s v="East"/>
    <n v="119.82154340836013"/>
    <n v="-155142"/>
    <n v="-0.51"/>
    <s v="Below Estimate"/>
  </r>
  <r>
    <d v="2019-05-17T00:00:00"/>
    <x v="10"/>
    <x v="0"/>
    <n v="14630"/>
    <n v="16000"/>
    <x v="0"/>
    <x v="0"/>
    <x v="0"/>
    <n v="1"/>
    <n v="1044"/>
    <n v="1.0258995"/>
    <s v="West"/>
    <n v="15.325670498084291"/>
    <n v="1370"/>
    <n v="9.3643198906356806E-2"/>
    <s v="Above Estimate"/>
  </r>
  <r>
    <d v="2019-05-17T00:00:00"/>
    <x v="10"/>
    <x v="2"/>
    <n v="458180"/>
    <n v="685000"/>
    <x v="0"/>
    <x v="0"/>
    <x v="0"/>
    <n v="3"/>
    <n v="1059"/>
    <n v="1.0258995"/>
    <s v="North"/>
    <n v="646.83663833805474"/>
    <n v="226820"/>
    <n v="0.49504561526037799"/>
    <s v="Above Estimate"/>
  </r>
  <r>
    <d v="2019-05-18T00:00:00"/>
    <x v="10"/>
    <x v="1"/>
    <n v="125810"/>
    <n v="137800"/>
    <x v="2"/>
    <x v="2"/>
    <x v="2"/>
    <n v="5"/>
    <n v="1828"/>
    <n v="1.0258995"/>
    <s v="North"/>
    <n v="75.38293216630197"/>
    <n v="11990"/>
    <n v="9.530244018758445E-2"/>
    <s v="Above Estimate"/>
  </r>
  <r>
    <d v="2019-05-18T00:00:00"/>
    <x v="10"/>
    <x v="3"/>
    <n v="3225950"/>
    <n v="3700000"/>
    <x v="0"/>
    <x v="0"/>
    <x v="0"/>
    <n v="2"/>
    <n v="1059"/>
    <n v="1.0258995"/>
    <s v="East"/>
    <n v="3493.862134088763"/>
    <n v="474050"/>
    <n v="0.14694896077124567"/>
    <s v="Above Estimate"/>
  </r>
  <r>
    <d v="2019-05-18T00:00:00"/>
    <x v="10"/>
    <x v="2"/>
    <n v="255120"/>
    <n v="435000"/>
    <x v="0"/>
    <x v="0"/>
    <x v="0"/>
    <n v="2"/>
    <n v="978"/>
    <n v="1.0258995"/>
    <s v="North"/>
    <n v="444.78527607361963"/>
    <n v="179880"/>
    <n v="0.70507996237064907"/>
    <s v="Above Estimate"/>
  </r>
  <r>
    <d v="2019-05-18T00:00:00"/>
    <x v="10"/>
    <x v="6"/>
    <n v="184350"/>
    <n v="450000"/>
    <x v="1"/>
    <x v="1"/>
    <x v="1"/>
    <n v="2"/>
    <n v="1251"/>
    <n v="1.0258995"/>
    <s v="North"/>
    <n v="359.71223021582733"/>
    <n v="265650"/>
    <n v="1.4410089503661514"/>
    <s v="Above Estimate"/>
  </r>
  <r>
    <d v="2019-05-18T00:00:00"/>
    <x v="10"/>
    <x v="3"/>
    <n v="364210"/>
    <n v="615000"/>
    <x v="0"/>
    <x v="0"/>
    <x v="0"/>
    <n v="3"/>
    <n v="1025"/>
    <n v="1.0258995"/>
    <s v="North"/>
    <n v="600"/>
    <n v="250790"/>
    <n v="0.68858625518244965"/>
    <s v="Above Estimate"/>
  </r>
  <r>
    <d v="2019-05-18T00:00:00"/>
    <x v="10"/>
    <x v="2"/>
    <n v="856890"/>
    <n v="790000"/>
    <x v="0"/>
    <x v="0"/>
    <x v="0"/>
    <n v="3"/>
    <n v="1041"/>
    <n v="1.0258995"/>
    <s v="South"/>
    <n v="758.88568683957737"/>
    <n v="-66890"/>
    <n v="-7.806136143495665E-2"/>
    <s v="Below Estimate"/>
  </r>
  <r>
    <d v="2019-05-19T00:00:00"/>
    <x v="10"/>
    <x v="6"/>
    <n v="393090"/>
    <n v="713000"/>
    <x v="0"/>
    <x v="0"/>
    <x v="0"/>
    <n v="3"/>
    <n v="1056"/>
    <n v="1.0258995"/>
    <s v="North"/>
    <n v="675.18939393939399"/>
    <n v="319910"/>
    <n v="0.81383398203973645"/>
    <s v="Above Estimate"/>
  </r>
  <r>
    <d v="2019-05-22T00:00:00"/>
    <x v="10"/>
    <x v="0"/>
    <n v="54110"/>
    <n v="50000"/>
    <x v="0"/>
    <x v="0"/>
    <x v="0"/>
    <n v="1"/>
    <n v="994"/>
    <n v="1.0258995"/>
    <s v="North"/>
    <n v="50.30181086519115"/>
    <n v="-4110"/>
    <n v="-7.5956385141378674E-2"/>
    <s v="Below Estimate"/>
  </r>
  <r>
    <d v="2019-05-25T00:00:00"/>
    <x v="10"/>
    <x v="0"/>
    <n v="102090"/>
    <n v="132500"/>
    <x v="0"/>
    <x v="0"/>
    <x v="0"/>
    <n v="3"/>
    <n v="924"/>
    <n v="1.0258995"/>
    <s v="East"/>
    <n v="143.39826839826839"/>
    <n v="30410"/>
    <n v="0.29787442452737778"/>
    <s v="Above Estimate"/>
  </r>
  <r>
    <d v="2019-05-25T00:00:00"/>
    <x v="10"/>
    <x v="6"/>
    <n v="1220320"/>
    <n v="1610000"/>
    <x v="0"/>
    <x v="0"/>
    <x v="0"/>
    <n v="3"/>
    <n v="1054"/>
    <n v="1.0258995"/>
    <s v="East"/>
    <n v="1527.5142314990512"/>
    <n v="389680"/>
    <n v="0.31932607840566407"/>
    <s v="Above Estimate"/>
  </r>
  <r>
    <d v="2019-05-26T00:00:00"/>
    <x v="10"/>
    <x v="3"/>
    <n v="1444450"/>
    <n v="2850000"/>
    <x v="0"/>
    <x v="0"/>
    <x v="0"/>
    <n v="2"/>
    <n v="965"/>
    <n v="1.0258995"/>
    <s v="East"/>
    <n v="2953.3678756476684"/>
    <n v="1405550"/>
    <n v="0.97306933434871401"/>
    <s v="Above Estimate"/>
  </r>
  <r>
    <d v="2019-05-26T00:00:00"/>
    <x v="10"/>
    <x v="6"/>
    <n v="612570"/>
    <n v="1010000"/>
    <x v="0"/>
    <x v="0"/>
    <x v="0"/>
    <n v="3"/>
    <n v="945"/>
    <n v="1.0258995"/>
    <s v="South"/>
    <n v="1068.7830687830688"/>
    <n v="397430"/>
    <n v="0.64879115856147052"/>
    <s v="Above Estimate"/>
  </r>
  <r>
    <d v="2019-05-26T00:00:00"/>
    <x v="10"/>
    <x v="4"/>
    <n v="306950"/>
    <n v="341000"/>
    <x v="0"/>
    <x v="0"/>
    <x v="0"/>
    <n v="2"/>
    <n v="1017"/>
    <n v="1.0258995"/>
    <s v="East"/>
    <n v="335.29990167158309"/>
    <n v="34050"/>
    <n v="0.1109301189118749"/>
    <s v="Above Estimate"/>
  </r>
  <r>
    <d v="2019-05-26T00:00:00"/>
    <x v="10"/>
    <x v="6"/>
    <n v="596890"/>
    <n v="1079000"/>
    <x v="0"/>
    <x v="0"/>
    <x v="0"/>
    <n v="3"/>
    <n v="953"/>
    <n v="1.0258995"/>
    <s v="East"/>
    <n v="1132.2140608604407"/>
    <n v="482110"/>
    <n v="0.80770326190755415"/>
    <s v="Above Estimate"/>
  </r>
  <r>
    <d v="2019-05-30T00:00:00"/>
    <x v="10"/>
    <x v="0"/>
    <n v="43360"/>
    <n v="55000"/>
    <x v="3"/>
    <x v="3"/>
    <x v="3"/>
    <n v="7"/>
    <n v="2900"/>
    <n v="1.0258995"/>
    <s v="South"/>
    <n v="18.96551724137931"/>
    <n v="11640"/>
    <n v="0.26845018450184505"/>
    <s v="Above Estimate"/>
  </r>
  <r>
    <d v="2019-05-30T00:00:00"/>
    <x v="10"/>
    <x v="6"/>
    <n v="239550"/>
    <n v="551000"/>
    <x v="0"/>
    <x v="0"/>
    <x v="0"/>
    <n v="3"/>
    <n v="1060"/>
    <n v="1.0258995"/>
    <s v="West"/>
    <n v="519.81132075471703"/>
    <n v="311450"/>
    <n v="1.3001461072844918"/>
    <s v="Above Estimate"/>
  </r>
  <r>
    <d v="2019-05-31T00:00:00"/>
    <x v="10"/>
    <x v="3"/>
    <n v="2925230"/>
    <n v="4200000"/>
    <x v="0"/>
    <x v="0"/>
    <x v="0"/>
    <n v="1"/>
    <n v="955"/>
    <n v="1.0258995"/>
    <s v="North"/>
    <n v="4397.9057591623041"/>
    <n v="1274770"/>
    <n v="0.43578453660054084"/>
    <s v="Above Estimate"/>
  </r>
  <r>
    <d v="2019-05-31T00:00:00"/>
    <x v="10"/>
    <x v="3"/>
    <n v="815640"/>
    <n v="1200000"/>
    <x v="0"/>
    <x v="0"/>
    <x v="0"/>
    <n v="3"/>
    <n v="910"/>
    <n v="1.0258995"/>
    <s v="East"/>
    <n v="1318.6813186813188"/>
    <n v="384360"/>
    <n v="0.47123731057819629"/>
    <s v="Above Estimate"/>
  </r>
  <r>
    <d v="2019-05-31T00:00:00"/>
    <x v="10"/>
    <x v="2"/>
    <n v="236570"/>
    <n v="375000"/>
    <x v="2"/>
    <x v="2"/>
    <x v="2"/>
    <n v="4"/>
    <n v="1842"/>
    <n v="1.0258995"/>
    <s v="East"/>
    <n v="203.58306188925081"/>
    <n v="138430"/>
    <n v="0.58515449972523992"/>
    <s v="Above Estimate"/>
  </r>
  <r>
    <d v="2019-06-01T00:00:00"/>
    <x v="10"/>
    <x v="3"/>
    <n v="3709720"/>
    <n v="6775000"/>
    <x v="0"/>
    <x v="0"/>
    <x v="0"/>
    <n v="2"/>
    <n v="1025"/>
    <n v="1.0258995"/>
    <s v="West"/>
    <n v="6609.7560975609758"/>
    <n v="3065280"/>
    <n v="0.82628338526896905"/>
    <s v="Above Estimate"/>
  </r>
  <r>
    <d v="2019-06-01T00:00:00"/>
    <x v="10"/>
    <x v="6"/>
    <n v="677310"/>
    <n v="1050000"/>
    <x v="0"/>
    <x v="0"/>
    <x v="0"/>
    <n v="2"/>
    <n v="932"/>
    <n v="1.0258995"/>
    <s v="East"/>
    <n v="1126.6094420600859"/>
    <n v="372690"/>
    <n v="0.55025025468397037"/>
    <s v="Above Estimate"/>
  </r>
  <r>
    <d v="2019-06-02T00:00:00"/>
    <x v="10"/>
    <x v="0"/>
    <n v="113810"/>
    <n v="160000"/>
    <x v="0"/>
    <x v="0"/>
    <x v="0"/>
    <n v="2"/>
    <n v="933"/>
    <n v="1.0258995"/>
    <s v="South"/>
    <n v="171.48981779206861"/>
    <n v="46190"/>
    <n v="0.40585185836042525"/>
    <s v="Above Estimate"/>
  </r>
  <r>
    <d v="2019-06-02T00:00:00"/>
    <x v="10"/>
    <x v="3"/>
    <n v="1464820"/>
    <n v="1717000"/>
    <x v="0"/>
    <x v="0"/>
    <x v="0"/>
    <n v="2"/>
    <n v="910"/>
    <n v="1.0258995"/>
    <s v="North"/>
    <n v="1886.8131868131868"/>
    <n v="252180"/>
    <n v="0.17215767124970985"/>
    <s v="Above Estimate"/>
  </r>
  <r>
    <d v="2019-06-05T00:00:00"/>
    <x v="10"/>
    <x v="4"/>
    <n v="526470"/>
    <n v="825000"/>
    <x v="0"/>
    <x v="0"/>
    <x v="0"/>
    <n v="1"/>
    <n v="1058"/>
    <n v="1.0258995"/>
    <s v="South"/>
    <n v="779.77315689981094"/>
    <n v="298530"/>
    <n v="0.56704085702889051"/>
    <s v="Above Estimate"/>
  </r>
  <r>
    <d v="2019-06-06T00:00:00"/>
    <x v="10"/>
    <x v="6"/>
    <n v="295340"/>
    <n v="535000"/>
    <x v="0"/>
    <x v="0"/>
    <x v="0"/>
    <n v="1"/>
    <n v="950"/>
    <n v="1.0258995"/>
    <s v="North"/>
    <n v="563.15789473684208"/>
    <n v="239660"/>
    <n v="0.81147152434482295"/>
    <s v="Above Estimate"/>
  </r>
  <r>
    <d v="2019-06-09T00:00:00"/>
    <x v="10"/>
    <x v="4"/>
    <n v="845040"/>
    <n v="1300000"/>
    <x v="0"/>
    <x v="0"/>
    <x v="0"/>
    <n v="1"/>
    <n v="903"/>
    <n v="1.0258995"/>
    <s v="South"/>
    <n v="1439.6456256921374"/>
    <n v="454960"/>
    <n v="0.5383887153270851"/>
    <s v="Above Estimate"/>
  </r>
  <r>
    <d v="2019-06-09T00:00:00"/>
    <x v="10"/>
    <x v="4"/>
    <n v="272230"/>
    <n v="375500"/>
    <x v="0"/>
    <x v="0"/>
    <x v="0"/>
    <n v="2"/>
    <n v="1008"/>
    <n v="1.0258995"/>
    <s v="South"/>
    <n v="372.51984126984127"/>
    <n v="103270"/>
    <n v="0.37934834514932225"/>
    <s v="Above Estimate"/>
  </r>
  <r>
    <d v="2019-06-12T00:00:00"/>
    <x v="10"/>
    <x v="4"/>
    <n v="356160"/>
    <n v="398000"/>
    <x v="0"/>
    <x v="0"/>
    <x v="0"/>
    <n v="1"/>
    <n v="1072"/>
    <n v="1.0258995"/>
    <s v="North"/>
    <n v="371.26865671641792"/>
    <n v="41840"/>
    <n v="0.11747529200359388"/>
    <s v="Above Estimate"/>
  </r>
  <r>
    <d v="2019-06-15T00:00:00"/>
    <x v="10"/>
    <x v="4"/>
    <n v="269920"/>
    <n v="425000"/>
    <x v="0"/>
    <x v="0"/>
    <x v="0"/>
    <n v="1"/>
    <n v="912"/>
    <n v="1.0258995"/>
    <s v="North"/>
    <n v="466.00877192982455"/>
    <n v="155080"/>
    <n v="0.57454060462359213"/>
    <s v="Above Estimate"/>
  </r>
  <r>
    <d v="2019-06-16T00:00:00"/>
    <x v="10"/>
    <x v="3"/>
    <n v="3830540"/>
    <n v="5800000"/>
    <x v="0"/>
    <x v="0"/>
    <x v="0"/>
    <n v="1"/>
    <n v="1079"/>
    <n v="1.0258995"/>
    <s v="West"/>
    <n v="5375.3475440222428"/>
    <n v="1969460"/>
    <n v="0.51414683047298815"/>
    <s v="Above Estimate"/>
  </r>
  <r>
    <d v="2019-06-16T00:00:00"/>
    <x v="10"/>
    <x v="0"/>
    <n v="70840"/>
    <n v="66900"/>
    <x v="0"/>
    <x v="0"/>
    <x v="0"/>
    <n v="3"/>
    <n v="1021"/>
    <n v="1.0258995"/>
    <s v="East"/>
    <n v="65.523996082272276"/>
    <n v="-3940"/>
    <n v="-5.5618294748729528E-2"/>
    <s v="Below Estimate"/>
  </r>
  <r>
    <d v="2019-06-16T00:00:00"/>
    <x v="10"/>
    <x v="1"/>
    <n v="99140"/>
    <n v="80000"/>
    <x v="1"/>
    <x v="1"/>
    <x v="1"/>
    <n v="2"/>
    <n v="1392"/>
    <n v="1.0258995"/>
    <s v="North"/>
    <n v="57.47126436781609"/>
    <n v="-19140"/>
    <n v="-0.1930603187411741"/>
    <s v="Below Estimate"/>
  </r>
  <r>
    <d v="2019-06-16T00:00:00"/>
    <x v="10"/>
    <x v="2"/>
    <n v="345080"/>
    <n v="460000"/>
    <x v="0"/>
    <x v="0"/>
    <x v="0"/>
    <n v="3"/>
    <n v="1040"/>
    <n v="1.0258995"/>
    <s v="North"/>
    <n v="442.30769230769232"/>
    <n v="114920"/>
    <n v="0.33302422626637301"/>
    <s v="Above Estimate"/>
  </r>
  <r>
    <d v="2019-06-16T00:00:00"/>
    <x v="10"/>
    <x v="6"/>
    <n v="398320"/>
    <n v="615000"/>
    <x v="0"/>
    <x v="0"/>
    <x v="0"/>
    <n v="2"/>
    <n v="927"/>
    <n v="1.0258995"/>
    <s v="East"/>
    <n v="663.43042071197408"/>
    <n v="216680"/>
    <n v="0.54398473589074114"/>
    <s v="Above Estimate"/>
  </r>
  <r>
    <d v="2019-06-19T00:00:00"/>
    <x v="10"/>
    <x v="2"/>
    <n v="279510"/>
    <n v="519000"/>
    <x v="0"/>
    <x v="0"/>
    <x v="0"/>
    <n v="3"/>
    <n v="1026"/>
    <n v="1.0258995"/>
    <s v="South"/>
    <n v="505.84795321637426"/>
    <n v="239490"/>
    <n v="0.85682086508532784"/>
    <s v="Above Estimate"/>
  </r>
  <r>
    <d v="2019-06-20T00:00:00"/>
    <x v="10"/>
    <x v="4"/>
    <n v="760130"/>
    <n v="975000"/>
    <x v="0"/>
    <x v="0"/>
    <x v="0"/>
    <n v="2"/>
    <n v="1014"/>
    <n v="1.0258995"/>
    <s v="North"/>
    <n v="961.53846153846155"/>
    <n v="214870"/>
    <n v="0.28267533185113075"/>
    <s v="Above Estimate"/>
  </r>
  <r>
    <d v="2019-06-20T00:00:00"/>
    <x v="10"/>
    <x v="3"/>
    <n v="2657200"/>
    <n v="4066000"/>
    <x v="0"/>
    <x v="0"/>
    <x v="0"/>
    <n v="3"/>
    <n v="980"/>
    <n v="1.0258995"/>
    <s v="North"/>
    <n v="4148.9795918367345"/>
    <n v="1408800"/>
    <n v="0.53018214662050278"/>
    <s v="Above Estimate"/>
  </r>
  <r>
    <d v="2019-06-20T00:00:00"/>
    <x v="10"/>
    <x v="4"/>
    <n v="609490"/>
    <n v="870000"/>
    <x v="0"/>
    <x v="0"/>
    <x v="0"/>
    <n v="1"/>
    <n v="971"/>
    <n v="1.0258995"/>
    <s v="South"/>
    <n v="895.9835221421215"/>
    <n v="260510"/>
    <n v="0.4274229273655023"/>
    <s v="Above Estimate"/>
  </r>
  <r>
    <d v="2019-06-20T00:00:00"/>
    <x v="10"/>
    <x v="1"/>
    <n v="108750"/>
    <n v="130000"/>
    <x v="2"/>
    <x v="2"/>
    <x v="2"/>
    <n v="4"/>
    <n v="1872"/>
    <n v="1.0258995"/>
    <s v="West"/>
    <n v="69.444444444444443"/>
    <n v="21250"/>
    <n v="0.19540229885057472"/>
    <s v="Above Estimate"/>
  </r>
  <r>
    <d v="2019-06-20T00:00:00"/>
    <x v="10"/>
    <x v="6"/>
    <n v="747190"/>
    <n v="983000"/>
    <x v="0"/>
    <x v="0"/>
    <x v="0"/>
    <n v="3"/>
    <n v="970"/>
    <n v="1.0258995"/>
    <s v="South"/>
    <n v="1013.4020618556701"/>
    <n v="235810"/>
    <n v="0.31559576546795326"/>
    <s v="Above Estimate"/>
  </r>
  <r>
    <d v="2019-06-20T00:00:00"/>
    <x v="10"/>
    <x v="6"/>
    <n v="754540"/>
    <n v="1275000"/>
    <x v="0"/>
    <x v="0"/>
    <x v="0"/>
    <n v="2"/>
    <n v="1094"/>
    <n v="1.0258995"/>
    <s v="West"/>
    <n v="1165.4478976234004"/>
    <n v="520460"/>
    <n v="0.68977125135844353"/>
    <s v="Above Estimate"/>
  </r>
  <r>
    <d v="2019-06-21T00:00:00"/>
    <x v="10"/>
    <x v="6"/>
    <n v="496900"/>
    <n v="800000"/>
    <x v="1"/>
    <x v="1"/>
    <x v="1"/>
    <n v="2"/>
    <n v="1202"/>
    <n v="1.0258995"/>
    <s v="South"/>
    <n v="665.55740432612311"/>
    <n v="303100"/>
    <n v="0.60998188770376338"/>
    <s v="Above Estimate"/>
  </r>
  <r>
    <d v="2019-06-22T00:00:00"/>
    <x v="10"/>
    <x v="1"/>
    <n v="192030"/>
    <n v="327400"/>
    <x v="0"/>
    <x v="0"/>
    <x v="0"/>
    <n v="3"/>
    <n v="1089"/>
    <n v="1.0258995"/>
    <s v="East"/>
    <n v="300.64279155188245"/>
    <n v="135370"/>
    <n v="0.70494193615580902"/>
    <s v="Above Estimate"/>
  </r>
  <r>
    <d v="2019-06-22T00:00:00"/>
    <x v="10"/>
    <x v="1"/>
    <n v="96150"/>
    <n v="120000"/>
    <x v="2"/>
    <x v="2"/>
    <x v="2"/>
    <n v="6"/>
    <n v="2195"/>
    <n v="1.0258995"/>
    <s v="West"/>
    <n v="54.66970387243736"/>
    <n v="23850"/>
    <n v="0.24804992199687986"/>
    <s v="Above Estimate"/>
  </r>
  <r>
    <d v="2019-06-23T00:00:00"/>
    <x v="10"/>
    <x v="2"/>
    <n v="231330"/>
    <n v="439000"/>
    <x v="0"/>
    <x v="0"/>
    <x v="0"/>
    <n v="2"/>
    <n v="911"/>
    <n v="1.0258995"/>
    <s v="North"/>
    <n v="481.88803512623491"/>
    <n v="207670"/>
    <n v="0.89772186919119867"/>
    <s v="Above Estimate"/>
  </r>
  <r>
    <d v="2019-06-23T00:00:00"/>
    <x v="10"/>
    <x v="2"/>
    <n v="313520"/>
    <n v="586000"/>
    <x v="0"/>
    <x v="0"/>
    <x v="0"/>
    <n v="2"/>
    <n v="950"/>
    <n v="1.0258995"/>
    <s v="South"/>
    <n v="616.84210526315792"/>
    <n v="272480"/>
    <n v="0.86909926001531002"/>
    <s v="Above Estimate"/>
  </r>
  <r>
    <d v="2019-06-26T00:00:00"/>
    <x v="10"/>
    <x v="2"/>
    <n v="2539330"/>
    <n v="3900000"/>
    <x v="0"/>
    <x v="0"/>
    <x v="0"/>
    <n v="3"/>
    <n v="1045"/>
    <n v="1.0258995"/>
    <s v="East"/>
    <n v="3732.0574162679427"/>
    <n v="1360670"/>
    <n v="0.53583819353924067"/>
    <s v="Above Estimate"/>
  </r>
  <r>
    <d v="2019-06-27T00:00:00"/>
    <x v="10"/>
    <x v="3"/>
    <n v="659750"/>
    <n v="1110000"/>
    <x v="0"/>
    <x v="0"/>
    <x v="0"/>
    <n v="1"/>
    <n v="922"/>
    <n v="1.0258995"/>
    <s v="South"/>
    <n v="1203.9045553145336"/>
    <n v="450250"/>
    <n v="0.68245547555892383"/>
    <s v="Above Estimate"/>
  </r>
  <r>
    <d v="2019-06-27T00:00:00"/>
    <x v="10"/>
    <x v="2"/>
    <n v="526100"/>
    <n v="765500"/>
    <x v="0"/>
    <x v="0"/>
    <x v="0"/>
    <n v="3"/>
    <n v="979"/>
    <n v="1.0258995"/>
    <s v="East"/>
    <n v="781.92032686414711"/>
    <n v="239400"/>
    <n v="0.45504656909332825"/>
    <s v="Above Estimate"/>
  </r>
  <r>
    <d v="2019-06-27T00:00:00"/>
    <x v="10"/>
    <x v="4"/>
    <n v="458290"/>
    <n v="695000"/>
    <x v="0"/>
    <x v="0"/>
    <x v="0"/>
    <n v="1"/>
    <n v="1018"/>
    <n v="1.0258995"/>
    <s v="North"/>
    <n v="682.7111984282908"/>
    <n v="236710"/>
    <n v="0.51650701520871067"/>
    <s v="Above Estimate"/>
  </r>
  <r>
    <d v="2019-06-27T00:00:00"/>
    <x v="10"/>
    <x v="2"/>
    <n v="2221680"/>
    <n v="3850000"/>
    <x v="0"/>
    <x v="0"/>
    <x v="0"/>
    <n v="2"/>
    <n v="984"/>
    <n v="1.0258995"/>
    <s v="South"/>
    <n v="3912.6016260162601"/>
    <n v="1628320"/>
    <n v="0.73292283317129381"/>
    <s v="Above Estimate"/>
  </r>
  <r>
    <d v="2019-06-27T00:00:00"/>
    <x v="10"/>
    <x v="4"/>
    <n v="718340"/>
    <n v="1000000"/>
    <x v="0"/>
    <x v="0"/>
    <x v="0"/>
    <n v="1"/>
    <n v="944"/>
    <n v="1.0258995"/>
    <s v="East"/>
    <n v="1059.3220338983051"/>
    <n v="281660"/>
    <n v="0.39209844920232761"/>
    <s v="Above Estimate"/>
  </r>
  <r>
    <d v="2019-06-28T00:00:00"/>
    <x v="10"/>
    <x v="4"/>
    <n v="627270"/>
    <n v="870000"/>
    <x v="0"/>
    <x v="0"/>
    <x v="0"/>
    <n v="3"/>
    <n v="936"/>
    <n v="1.0258995"/>
    <s v="South"/>
    <n v="929.48717948717945"/>
    <n v="242730"/>
    <n v="0.3869625520110957"/>
    <s v="Above Estimate"/>
  </r>
  <r>
    <d v="2019-06-28T00:00:00"/>
    <x v="10"/>
    <x v="4"/>
    <n v="446460"/>
    <n v="665000"/>
    <x v="0"/>
    <x v="0"/>
    <x v="0"/>
    <n v="1"/>
    <n v="1030"/>
    <n v="1.0258995"/>
    <s v="East"/>
    <n v="645.63106796116506"/>
    <n v="218540"/>
    <n v="0.48949513954217622"/>
    <s v="Above Estimate"/>
  </r>
  <r>
    <d v="2019-06-28T00:00:00"/>
    <x v="10"/>
    <x v="4"/>
    <n v="244580"/>
    <n v="332000"/>
    <x v="0"/>
    <x v="0"/>
    <x v="0"/>
    <n v="1"/>
    <n v="922"/>
    <n v="1.0258995"/>
    <s v="East"/>
    <n v="360.08676789587855"/>
    <n v="87420"/>
    <n v="0.35742906206558184"/>
    <s v="Above Estimate"/>
  </r>
  <r>
    <d v="2019-06-28T00:00:00"/>
    <x v="10"/>
    <x v="2"/>
    <n v="182650"/>
    <n v="340000"/>
    <x v="0"/>
    <x v="0"/>
    <x v="0"/>
    <n v="1"/>
    <n v="983"/>
    <n v="1.0258995"/>
    <s v="West"/>
    <n v="345.87995930824007"/>
    <n v="157350"/>
    <n v="0.86148371201751983"/>
    <s v="Above Estimate"/>
  </r>
  <r>
    <d v="2019-06-29T00:00:00"/>
    <x v="10"/>
    <x v="3"/>
    <n v="1192800"/>
    <n v="2200000"/>
    <x v="0"/>
    <x v="0"/>
    <x v="0"/>
    <n v="1"/>
    <n v="1046"/>
    <n v="1.0258995"/>
    <s v="West"/>
    <n v="2103.2504780114723"/>
    <n v="1007200"/>
    <n v="0.84439973172367544"/>
    <s v="Above Estimate"/>
  </r>
  <r>
    <d v="2019-06-30T00:00:00"/>
    <x v="10"/>
    <x v="1"/>
    <n v="172430"/>
    <n v="224900"/>
    <x v="0"/>
    <x v="0"/>
    <x v="0"/>
    <n v="2"/>
    <n v="1062"/>
    <n v="1.0258995"/>
    <s v="West"/>
    <n v="211.77024482109229"/>
    <n v="52470"/>
    <n v="0.3042973960447718"/>
    <s v="Above Estimate"/>
  </r>
  <r>
    <d v="2019-06-30T00:00:00"/>
    <x v="10"/>
    <x v="6"/>
    <n v="541560"/>
    <n v="882000"/>
    <x v="0"/>
    <x v="0"/>
    <x v="0"/>
    <n v="2"/>
    <n v="908"/>
    <n v="1.0258995"/>
    <s v="West"/>
    <n v="971.36563876651985"/>
    <n v="340440"/>
    <n v="0.62862840682472854"/>
    <s v="Above Estimate"/>
  </r>
  <r>
    <d v="2019-06-30T00:00:00"/>
    <x v="10"/>
    <x v="6"/>
    <n v="420740"/>
    <n v="625000"/>
    <x v="0"/>
    <x v="0"/>
    <x v="0"/>
    <n v="3"/>
    <n v="952"/>
    <n v="1.0258995"/>
    <s v="East"/>
    <n v="656.51260504201684"/>
    <n v="204260"/>
    <n v="0.48547796739078763"/>
    <s v="Above Estimate"/>
  </r>
  <r>
    <d v="2019-06-30T00:00:00"/>
    <x v="10"/>
    <x v="4"/>
    <n v="696080"/>
    <n v="843375"/>
    <x v="0"/>
    <x v="0"/>
    <x v="0"/>
    <n v="2"/>
    <n v="1001"/>
    <n v="1.0258995"/>
    <s v="East"/>
    <n v="842.53246753246754"/>
    <n v="147295"/>
    <n v="0.21160642454890244"/>
    <s v="Above Estimate"/>
  </r>
  <r>
    <d v="2019-07-03T00:00:00"/>
    <x v="10"/>
    <x v="0"/>
    <n v="94650"/>
    <n v="149900"/>
    <x v="0"/>
    <x v="0"/>
    <x v="0"/>
    <n v="3"/>
    <n v="1013"/>
    <n v="1.0258995"/>
    <s v="South"/>
    <n v="147.97630799605133"/>
    <n v="55250"/>
    <n v="0.58372952984680404"/>
    <s v="Above Estimate"/>
  </r>
  <r>
    <d v="2019-07-03T00:00:00"/>
    <x v="10"/>
    <x v="2"/>
    <n v="230520"/>
    <n v="384000"/>
    <x v="0"/>
    <x v="0"/>
    <x v="0"/>
    <n v="1"/>
    <n v="947"/>
    <n v="1.0258995"/>
    <s v="South"/>
    <n v="405.49102428722279"/>
    <n v="153480"/>
    <n v="0.66579906298802705"/>
    <s v="Above Estimate"/>
  </r>
  <r>
    <d v="2019-07-03T00:00:00"/>
    <x v="10"/>
    <x v="0"/>
    <n v="90180"/>
    <n v="125000"/>
    <x v="0"/>
    <x v="0"/>
    <x v="0"/>
    <n v="2"/>
    <n v="1016"/>
    <n v="1.0258995"/>
    <s v="North"/>
    <n v="123.03149606299213"/>
    <n v="34820"/>
    <n v="0.38611665557773345"/>
    <s v="Above Estimate"/>
  </r>
  <r>
    <d v="2019-07-05T00:00:00"/>
    <x v="10"/>
    <x v="4"/>
    <n v="326690"/>
    <n v="445000"/>
    <x v="0"/>
    <x v="0"/>
    <x v="0"/>
    <n v="3"/>
    <n v="941"/>
    <n v="1.0258995"/>
    <s v="South"/>
    <n v="472.9011689691817"/>
    <n v="118310"/>
    <n v="0.36214760170191923"/>
    <s v="Above Estimate"/>
  </r>
  <r>
    <d v="2019-07-05T00:00:00"/>
    <x v="10"/>
    <x v="0"/>
    <n v="63010"/>
    <n v="108000"/>
    <x v="0"/>
    <x v="0"/>
    <x v="0"/>
    <n v="3"/>
    <n v="926"/>
    <n v="1.0258995"/>
    <s v="East"/>
    <n v="116.63066954643628"/>
    <n v="44990"/>
    <n v="0.71401364862720207"/>
    <s v="Above Estimate"/>
  </r>
  <r>
    <d v="2019-07-07T00:00:00"/>
    <x v="10"/>
    <x v="6"/>
    <n v="280960"/>
    <n v="500000"/>
    <x v="0"/>
    <x v="0"/>
    <x v="0"/>
    <n v="3"/>
    <n v="997"/>
    <n v="1.0258995"/>
    <s v="North"/>
    <n v="501.50451354062187"/>
    <n v="219040"/>
    <n v="0.77961275626423687"/>
    <s v="Above Estimate"/>
  </r>
  <r>
    <d v="2019-07-10T00:00:00"/>
    <x v="10"/>
    <x v="2"/>
    <n v="941430"/>
    <n v="1725000"/>
    <x v="0"/>
    <x v="0"/>
    <x v="0"/>
    <n v="2"/>
    <n v="938"/>
    <n v="1.0258995"/>
    <s v="East"/>
    <n v="1839.0191897654583"/>
    <n v="783570"/>
    <n v="0.83231891909116984"/>
    <s v="Above Estimate"/>
  </r>
  <r>
    <d v="2019-07-10T00:00:00"/>
    <x v="10"/>
    <x v="6"/>
    <n v="275120"/>
    <n v="475000"/>
    <x v="1"/>
    <x v="1"/>
    <x v="1"/>
    <n v="3"/>
    <n v="1225"/>
    <n v="1.0258995"/>
    <s v="North"/>
    <n v="387.75510204081633"/>
    <n v="199880"/>
    <n v="0.72651933701657456"/>
    <s v="Above Estimate"/>
  </r>
  <r>
    <d v="2019-07-11T00:00:00"/>
    <x v="10"/>
    <x v="3"/>
    <n v="507010"/>
    <n v="751000"/>
    <x v="0"/>
    <x v="0"/>
    <x v="0"/>
    <n v="2"/>
    <n v="1012"/>
    <n v="1.0258995"/>
    <s v="East"/>
    <n v="742.094861660079"/>
    <n v="243990"/>
    <n v="0.48123311177294331"/>
    <s v="Above Estimate"/>
  </r>
  <r>
    <d v="2019-07-11T00:00:00"/>
    <x v="10"/>
    <x v="6"/>
    <n v="229060"/>
    <n v="420000"/>
    <x v="1"/>
    <x v="1"/>
    <x v="1"/>
    <n v="4"/>
    <n v="1378"/>
    <n v="1.0258995"/>
    <s v="North"/>
    <n v="304.78955007256894"/>
    <n v="190940"/>
    <n v="0.83358072120841697"/>
    <s v="Above Estimate"/>
  </r>
  <r>
    <d v="2019-07-11T00:00:00"/>
    <x v="10"/>
    <x v="3"/>
    <n v="1711500"/>
    <n v="2160000"/>
    <x v="0"/>
    <x v="0"/>
    <x v="0"/>
    <n v="3"/>
    <n v="988"/>
    <n v="1.0258995"/>
    <s v="East"/>
    <n v="2186.2348178137654"/>
    <n v="448500"/>
    <n v="0.26205083260297984"/>
    <s v="Above Estimate"/>
  </r>
  <r>
    <d v="2019-07-12T00:00:00"/>
    <x v="10"/>
    <x v="1"/>
    <n v="231270"/>
    <n v="350000"/>
    <x v="3"/>
    <x v="3"/>
    <x v="3"/>
    <n v="6"/>
    <n v="2960"/>
    <n v="1.0258995"/>
    <s v="West"/>
    <n v="118.24324324324324"/>
    <n v="118730"/>
    <n v="0.51338262636744925"/>
    <s v="Above Estimate"/>
  </r>
  <r>
    <d v="2019-07-12T00:00:00"/>
    <x v="10"/>
    <x v="4"/>
    <n v="312900"/>
    <n v="449000"/>
    <x v="0"/>
    <x v="0"/>
    <x v="0"/>
    <n v="3"/>
    <n v="908"/>
    <n v="1.0258995"/>
    <s v="North"/>
    <n v="494.49339207048456"/>
    <n v="136100"/>
    <n v="0.43496324704378397"/>
    <s v="Above Estimate"/>
  </r>
  <r>
    <d v="2019-07-13T00:00:00"/>
    <x v="10"/>
    <x v="0"/>
    <n v="118370"/>
    <n v="145000"/>
    <x v="0"/>
    <x v="0"/>
    <x v="0"/>
    <n v="2"/>
    <n v="1014"/>
    <n v="1.0258995"/>
    <s v="South"/>
    <n v="142.99802761341223"/>
    <n v="26630"/>
    <n v="0.22497254371884767"/>
    <s v="Above Estimate"/>
  </r>
  <r>
    <d v="2019-07-13T00:00:00"/>
    <x v="10"/>
    <x v="1"/>
    <n v="159380"/>
    <n v="259000"/>
    <x v="2"/>
    <x v="2"/>
    <x v="2"/>
    <n v="6"/>
    <n v="2172"/>
    <n v="1.0258995"/>
    <s v="West"/>
    <n v="119.24493554327809"/>
    <n v="99620"/>
    <n v="0.62504705734722044"/>
    <s v="Above Estimate"/>
  </r>
  <r>
    <d v="2019-07-14T00:00:00"/>
    <x v="10"/>
    <x v="0"/>
    <n v="65580"/>
    <n v="109000"/>
    <x v="0"/>
    <x v="0"/>
    <x v="0"/>
    <n v="2"/>
    <n v="1012"/>
    <n v="1.0258995"/>
    <s v="East"/>
    <n v="107.70750988142292"/>
    <n v="43420"/>
    <n v="0.6620921012503812"/>
    <s v="Above Estimate"/>
  </r>
  <r>
    <d v="2019-07-14T00:00:00"/>
    <x v="10"/>
    <x v="0"/>
    <n v="82830"/>
    <n v="124900"/>
    <x v="0"/>
    <x v="0"/>
    <x v="0"/>
    <n v="2"/>
    <n v="1022"/>
    <n v="1.0258995"/>
    <s v="West"/>
    <n v="122.21135029354207"/>
    <n v="42070"/>
    <n v="0.50790776288784256"/>
    <s v="Above Estimate"/>
  </r>
  <r>
    <d v="2019-07-14T00:00:00"/>
    <x v="10"/>
    <x v="0"/>
    <n v="62160"/>
    <n v="72000"/>
    <x v="0"/>
    <x v="0"/>
    <x v="0"/>
    <n v="1"/>
    <n v="902"/>
    <n v="1.0258995"/>
    <s v="North"/>
    <n v="79.822616407982267"/>
    <n v="9840"/>
    <n v="0.15830115830115829"/>
    <s v="Above Estimate"/>
  </r>
  <r>
    <d v="2019-07-14T00:00:00"/>
    <x v="10"/>
    <x v="3"/>
    <n v="1666630"/>
    <n v="2600000"/>
    <x v="0"/>
    <x v="0"/>
    <x v="0"/>
    <n v="1"/>
    <n v="1013"/>
    <n v="1.0258995"/>
    <s v="North"/>
    <n v="2566.6337611056269"/>
    <n v="933370"/>
    <n v="0.56003432075505666"/>
    <s v="Above Estimate"/>
  </r>
  <r>
    <d v="2019-07-17T00:00:00"/>
    <x v="10"/>
    <x v="4"/>
    <n v="279510"/>
    <n v="512000"/>
    <x v="0"/>
    <x v="0"/>
    <x v="0"/>
    <n v="3"/>
    <n v="1070"/>
    <n v="1.0258995"/>
    <s v="South"/>
    <n v="478.50467289719626"/>
    <n v="232490"/>
    <n v="0.83177703838860861"/>
    <s v="Above Estimate"/>
  </r>
  <r>
    <d v="2019-07-17T00:00:00"/>
    <x v="10"/>
    <x v="1"/>
    <n v="182500"/>
    <n v="329000"/>
    <x v="0"/>
    <x v="0"/>
    <x v="0"/>
    <n v="2"/>
    <n v="980"/>
    <n v="1.0258995"/>
    <s v="South"/>
    <n v="335.71428571428572"/>
    <n v="146500"/>
    <n v="0.80273972602739729"/>
    <s v="Above Estimate"/>
  </r>
  <r>
    <d v="2019-07-17T00:00:00"/>
    <x v="10"/>
    <x v="1"/>
    <n v="216170"/>
    <n v="239604"/>
    <x v="3"/>
    <x v="3"/>
    <x v="3"/>
    <n v="6"/>
    <n v="2898"/>
    <n v="1.0258995"/>
    <s v="East"/>
    <n v="82.679089026915108"/>
    <n v="23434"/>
    <n v="0.10840542165887959"/>
    <s v="Above Estimate"/>
  </r>
  <r>
    <d v="2019-07-17T00:00:00"/>
    <x v="10"/>
    <x v="4"/>
    <n v="535290"/>
    <n v="785000"/>
    <x v="0"/>
    <x v="0"/>
    <x v="0"/>
    <n v="3"/>
    <n v="963"/>
    <n v="1.0258995"/>
    <s v="West"/>
    <n v="815.16095534787121"/>
    <n v="249710"/>
    <n v="0.4664947972127258"/>
    <s v="Above Estimate"/>
  </r>
  <r>
    <d v="2019-07-17T00:00:00"/>
    <x v="10"/>
    <x v="3"/>
    <n v="2261840"/>
    <n v="4900000"/>
    <x v="0"/>
    <x v="0"/>
    <x v="0"/>
    <n v="1"/>
    <n v="1099"/>
    <n v="1.0258995"/>
    <s v="West"/>
    <n v="4458.5987261146493"/>
    <n v="2638160"/>
    <n v="1.1663778162911611"/>
    <s v="Above Estimate"/>
  </r>
  <r>
    <d v="2019-07-17T00:00:00"/>
    <x v="10"/>
    <x v="1"/>
    <n v="154620"/>
    <n v="220000"/>
    <x v="2"/>
    <x v="2"/>
    <x v="2"/>
    <n v="5"/>
    <n v="2150"/>
    <n v="1.0258995"/>
    <s v="East"/>
    <n v="102.32558139534883"/>
    <n v="65380"/>
    <n v="0.42284309921096885"/>
    <s v="Above Estimate"/>
  </r>
  <r>
    <d v="2019-07-17T00:00:00"/>
    <x v="10"/>
    <x v="2"/>
    <n v="449265"/>
    <n v="620000"/>
    <x v="0"/>
    <x v="0"/>
    <x v="0"/>
    <n v="1"/>
    <n v="949"/>
    <n v="1.0258995"/>
    <s v="West"/>
    <n v="653.31928345626977"/>
    <n v="170735"/>
    <n v="0.38003182976639621"/>
    <s v="Above Estimate"/>
  </r>
  <r>
    <d v="2019-07-18T00:00:00"/>
    <x v="10"/>
    <x v="1"/>
    <n v="137640"/>
    <n v="240000"/>
    <x v="0"/>
    <x v="0"/>
    <x v="0"/>
    <n v="3"/>
    <n v="1011"/>
    <n v="1.0258995"/>
    <s v="West"/>
    <n v="237.38872403560831"/>
    <n v="102360"/>
    <n v="0.74367916303400172"/>
    <s v="Above Estimate"/>
  </r>
  <r>
    <d v="2019-07-18T00:00:00"/>
    <x v="10"/>
    <x v="0"/>
    <n v="89120"/>
    <n v="73000"/>
    <x v="0"/>
    <x v="0"/>
    <x v="0"/>
    <n v="3"/>
    <n v="909"/>
    <n v="1.0258995"/>
    <s v="North"/>
    <n v="80.308030803080314"/>
    <n v="-16120"/>
    <n v="-0.18087971274685816"/>
    <s v="Below Estimate"/>
  </r>
  <r>
    <d v="2019-07-18T00:00:00"/>
    <x v="10"/>
    <x v="0"/>
    <n v="53920"/>
    <n v="117775"/>
    <x v="0"/>
    <x v="0"/>
    <x v="0"/>
    <n v="1"/>
    <n v="1028"/>
    <n v="1.0258995"/>
    <s v="South"/>
    <n v="114.5671206225681"/>
    <n v="63855"/>
    <n v="1.1842544510385757"/>
    <s v="Above Estimate"/>
  </r>
  <r>
    <d v="2019-07-18T00:00:00"/>
    <x v="10"/>
    <x v="1"/>
    <n v="116270"/>
    <n v="235000"/>
    <x v="0"/>
    <x v="0"/>
    <x v="0"/>
    <n v="1"/>
    <n v="1093"/>
    <n v="1.0258995"/>
    <s v="East"/>
    <n v="215.00457456541628"/>
    <n v="118730"/>
    <n v="1.0211576502967232"/>
    <s v="Above Estimate"/>
  </r>
  <r>
    <d v="2019-07-19T00:00:00"/>
    <x v="10"/>
    <x v="4"/>
    <n v="403340"/>
    <n v="632500"/>
    <x v="0"/>
    <x v="0"/>
    <x v="0"/>
    <n v="1"/>
    <n v="1058"/>
    <n v="1.0258995"/>
    <s v="North"/>
    <n v="597.82608695652175"/>
    <n v="229160"/>
    <n v="0.56815589824961565"/>
    <s v="Above Estimate"/>
  </r>
  <r>
    <d v="2019-07-19T00:00:00"/>
    <x v="10"/>
    <x v="1"/>
    <n v="157870"/>
    <n v="275000"/>
    <x v="2"/>
    <x v="2"/>
    <x v="2"/>
    <n v="6"/>
    <n v="1845"/>
    <n v="1.0258995"/>
    <s v="South"/>
    <n v="149.05149051490514"/>
    <n v="117130"/>
    <n v="0.74193957053271675"/>
    <s v="Above Estimate"/>
  </r>
  <r>
    <d v="2019-07-20T00:00:00"/>
    <x v="10"/>
    <x v="1"/>
    <n v="121950"/>
    <n v="40000"/>
    <x v="1"/>
    <x v="1"/>
    <x v="1"/>
    <n v="4"/>
    <n v="1257"/>
    <n v="1.0258995"/>
    <s v="South"/>
    <n v="31.821797931583134"/>
    <n v="-81950"/>
    <n v="-0.67199671996719967"/>
    <s v="Below Estimate"/>
  </r>
  <r>
    <d v="2019-07-20T00:00:00"/>
    <x v="10"/>
    <x v="1"/>
    <n v="121950"/>
    <n v="40000"/>
    <x v="1"/>
    <x v="1"/>
    <x v="1"/>
    <n v="2"/>
    <n v="1215"/>
    <n v="1.0258995"/>
    <s v="North"/>
    <n v="32.921810699588477"/>
    <n v="-81950"/>
    <n v="-0.67199671996719967"/>
    <s v="Below Estimate"/>
  </r>
  <r>
    <d v="2019-07-21T00:00:00"/>
    <x v="10"/>
    <x v="0"/>
    <n v="54480"/>
    <n v="25500"/>
    <x v="1"/>
    <x v="1"/>
    <x v="1"/>
    <n v="2"/>
    <n v="1204"/>
    <n v="1.0258995"/>
    <s v="South"/>
    <n v="21.17940199335548"/>
    <n v="-28980"/>
    <n v="-0.5319383259911894"/>
    <s v="Below Estimate"/>
  </r>
  <r>
    <d v="2019-07-24T00:00:00"/>
    <x v="10"/>
    <x v="2"/>
    <n v="218000"/>
    <n v="440000"/>
    <x v="0"/>
    <x v="0"/>
    <x v="0"/>
    <n v="3"/>
    <n v="1028"/>
    <n v="1.0258995"/>
    <s v="North"/>
    <n v="428.01556420233464"/>
    <n v="222000"/>
    <n v="1.0183486238532109"/>
    <s v="Above Estimate"/>
  </r>
  <r>
    <d v="2019-07-25T00:00:00"/>
    <x v="10"/>
    <x v="1"/>
    <n v="236430"/>
    <n v="385000"/>
    <x v="0"/>
    <x v="0"/>
    <x v="0"/>
    <n v="1"/>
    <n v="1068"/>
    <n v="1.0258995"/>
    <s v="West"/>
    <n v="360.48689138576776"/>
    <n v="148570"/>
    <n v="0.62838895233261427"/>
    <s v="Above Estimate"/>
  </r>
  <r>
    <d v="2019-07-26T00:00:00"/>
    <x v="10"/>
    <x v="0"/>
    <n v="54240"/>
    <n v="79500"/>
    <x v="0"/>
    <x v="0"/>
    <x v="0"/>
    <n v="2"/>
    <n v="999"/>
    <n v="1.0258995"/>
    <s v="East"/>
    <n v="79.579579579579573"/>
    <n v="25260"/>
    <n v="0.46570796460176989"/>
    <s v="Above Estimate"/>
  </r>
  <r>
    <d v="2019-07-26T00:00:00"/>
    <x v="10"/>
    <x v="2"/>
    <n v="208250"/>
    <n v="216500"/>
    <x v="0"/>
    <x v="0"/>
    <x v="0"/>
    <n v="3"/>
    <n v="1003"/>
    <n v="1.0258995"/>
    <s v="South"/>
    <n v="215.85244267198405"/>
    <n v="8250"/>
    <n v="3.9615846338535411E-2"/>
    <s v="Above Estimate"/>
  </r>
  <r>
    <d v="2019-07-27T00:00:00"/>
    <x v="10"/>
    <x v="4"/>
    <n v="414610"/>
    <n v="562000"/>
    <x v="0"/>
    <x v="0"/>
    <x v="0"/>
    <n v="1"/>
    <n v="921"/>
    <n v="1.0258995"/>
    <s v="North"/>
    <n v="610.20629750271439"/>
    <n v="147390"/>
    <n v="0.35549070210559319"/>
    <s v="Above Estimate"/>
  </r>
  <r>
    <d v="2019-07-27T00:00:00"/>
    <x v="10"/>
    <x v="3"/>
    <n v="2859570"/>
    <n v="4275000"/>
    <x v="0"/>
    <x v="0"/>
    <x v="0"/>
    <n v="2"/>
    <n v="1086"/>
    <n v="1.0258995"/>
    <s v="West"/>
    <n v="3936.46408839779"/>
    <n v="1415430"/>
    <n v="0.49498001447770118"/>
    <s v="Above Estimate"/>
  </r>
  <r>
    <d v="2019-07-28T00:00:00"/>
    <x v="10"/>
    <x v="6"/>
    <n v="486460"/>
    <n v="630000"/>
    <x v="0"/>
    <x v="0"/>
    <x v="0"/>
    <n v="1"/>
    <n v="1067"/>
    <n v="1.0258995"/>
    <s v="West"/>
    <n v="590.44048734770388"/>
    <n v="143540"/>
    <n v="0.29507050939440038"/>
    <s v="Above Estimate"/>
  </r>
  <r>
    <d v="2019-07-31T00:00:00"/>
    <x v="10"/>
    <x v="6"/>
    <n v="331190"/>
    <n v="584400"/>
    <x v="0"/>
    <x v="0"/>
    <x v="0"/>
    <n v="2"/>
    <n v="993"/>
    <n v="1.0258995"/>
    <s v="South"/>
    <n v="588.51963746223566"/>
    <n v="253210"/>
    <n v="0.76454603097919627"/>
    <s v="Above Estimate"/>
  </r>
  <r>
    <d v="2019-07-31T00:00:00"/>
    <x v="10"/>
    <x v="0"/>
    <n v="113450"/>
    <n v="136171"/>
    <x v="0"/>
    <x v="0"/>
    <x v="0"/>
    <n v="3"/>
    <n v="973"/>
    <n v="1.0258995"/>
    <s v="North"/>
    <n v="139.9496402877698"/>
    <n v="22721"/>
    <n v="0.20027324812692815"/>
    <s v="Above Estimate"/>
  </r>
  <r>
    <d v="2019-07-31T00:00:00"/>
    <x v="10"/>
    <x v="1"/>
    <n v="125670"/>
    <n v="142000"/>
    <x v="1"/>
    <x v="1"/>
    <x v="1"/>
    <n v="4"/>
    <n v="1274"/>
    <n v="1.0258995"/>
    <s v="West"/>
    <n v="111.45996860282574"/>
    <n v="16330"/>
    <n v="0.12994350282485875"/>
    <s v="Above Estimate"/>
  </r>
  <r>
    <d v="2019-07-31T00:00:00"/>
    <x v="10"/>
    <x v="1"/>
    <n v="140070"/>
    <n v="171383"/>
    <x v="2"/>
    <x v="2"/>
    <x v="2"/>
    <n v="4"/>
    <n v="2102"/>
    <n v="1.0258995"/>
    <s v="West"/>
    <n v="81.533301617507135"/>
    <n v="31313"/>
    <n v="0.22355250945955593"/>
    <s v="Above Estimate"/>
  </r>
  <r>
    <d v="2019-07-31T00:00:00"/>
    <x v="10"/>
    <x v="0"/>
    <n v="95950"/>
    <n v="75000"/>
    <x v="0"/>
    <x v="0"/>
    <x v="0"/>
    <n v="2"/>
    <n v="914"/>
    <n v="1.0258995"/>
    <s v="North"/>
    <n v="82.056892778993429"/>
    <n v="-20950"/>
    <n v="-0.21834288692027098"/>
    <s v="Below Estimate"/>
  </r>
  <r>
    <d v="2019-07-31T00:00:00"/>
    <x v="10"/>
    <x v="6"/>
    <n v="407350"/>
    <n v="625000"/>
    <x v="0"/>
    <x v="0"/>
    <x v="0"/>
    <n v="3"/>
    <n v="922"/>
    <n v="1.0258995"/>
    <s v="West"/>
    <n v="677.87418655097611"/>
    <n v="217650"/>
    <n v="0.53430710691051919"/>
    <s v="Above Estimate"/>
  </r>
  <r>
    <d v="2019-07-31T00:00:00"/>
    <x v="10"/>
    <x v="1"/>
    <n v="121850"/>
    <n v="169900"/>
    <x v="1"/>
    <x v="1"/>
    <x v="1"/>
    <n v="4"/>
    <n v="1302"/>
    <n v="1.0258995"/>
    <s v="South"/>
    <n v="130.49155145929339"/>
    <n v="48050"/>
    <n v="0.39433729995896594"/>
    <s v="Above Estimate"/>
  </r>
  <r>
    <d v="2019-08-01T00:00:00"/>
    <x v="10"/>
    <x v="4"/>
    <n v="255360"/>
    <n v="325000"/>
    <x v="0"/>
    <x v="0"/>
    <x v="0"/>
    <n v="2"/>
    <n v="924"/>
    <n v="1.0258995"/>
    <s v="South"/>
    <n v="351.73160173160176"/>
    <n v="69640"/>
    <n v="0.27271303258145363"/>
    <s v="Above Estimate"/>
  </r>
  <r>
    <d v="2019-08-01T00:00:00"/>
    <x v="10"/>
    <x v="0"/>
    <n v="68390"/>
    <n v="38507"/>
    <x v="0"/>
    <x v="0"/>
    <x v="0"/>
    <n v="1"/>
    <n v="935"/>
    <n v="1.0258995"/>
    <s v="East"/>
    <n v="41.18395721925134"/>
    <n v="-29883"/>
    <n v="-0.43694984646878199"/>
    <s v="Below Estimate"/>
  </r>
  <r>
    <d v="2019-08-02T00:00:00"/>
    <x v="10"/>
    <x v="6"/>
    <n v="599930"/>
    <n v="1200000"/>
    <x v="0"/>
    <x v="0"/>
    <x v="0"/>
    <n v="3"/>
    <n v="905"/>
    <n v="1.0258995"/>
    <s v="East"/>
    <n v="1325.9668508287293"/>
    <n v="600070"/>
    <n v="1.0002333605587319"/>
    <s v="Above Estimate"/>
  </r>
  <r>
    <d v="2019-08-02T00:00:00"/>
    <x v="10"/>
    <x v="2"/>
    <n v="185000"/>
    <n v="267000"/>
    <x v="0"/>
    <x v="0"/>
    <x v="0"/>
    <n v="1"/>
    <n v="986"/>
    <n v="1.0258995"/>
    <s v="West"/>
    <n v="270.79107505070994"/>
    <n v="82000"/>
    <n v="0.44324324324324327"/>
    <s v="Above Estimate"/>
  </r>
  <r>
    <d v="2019-08-03T00:00:00"/>
    <x v="10"/>
    <x v="0"/>
    <n v="68020"/>
    <n v="85000"/>
    <x v="0"/>
    <x v="0"/>
    <x v="0"/>
    <n v="2"/>
    <n v="906"/>
    <n v="1.0258995"/>
    <s v="East"/>
    <n v="93.818984547461369"/>
    <n v="16980"/>
    <n v="0.24963246104087033"/>
    <s v="Above Estimate"/>
  </r>
  <r>
    <d v="2019-08-04T00:00:00"/>
    <x v="10"/>
    <x v="4"/>
    <n v="338380"/>
    <n v="565000"/>
    <x v="0"/>
    <x v="0"/>
    <x v="0"/>
    <n v="1"/>
    <n v="1027"/>
    <n v="1.0258995"/>
    <s v="East"/>
    <n v="550.14605647517044"/>
    <n v="226620"/>
    <n v="0.66972043264968384"/>
    <s v="Above Estimate"/>
  </r>
  <r>
    <d v="2019-08-07T00:00:00"/>
    <x v="10"/>
    <x v="1"/>
    <n v="141800"/>
    <n v="109900"/>
    <x v="3"/>
    <x v="3"/>
    <x v="3"/>
    <n v="8"/>
    <n v="2739"/>
    <n v="1.0258995"/>
    <s v="North"/>
    <n v="40.12413289521723"/>
    <n v="-31900"/>
    <n v="-0.22496473906911144"/>
    <s v="Below Estimate"/>
  </r>
  <r>
    <d v="2019-08-07T00:00:00"/>
    <x v="10"/>
    <x v="3"/>
    <n v="6978930"/>
    <n v="6650000"/>
    <x v="0"/>
    <x v="0"/>
    <x v="0"/>
    <n v="1"/>
    <n v="922"/>
    <n v="1.0258995"/>
    <s v="South"/>
    <n v="7212.5813449023863"/>
    <n v="-328930"/>
    <n v="-4.713186691942748E-2"/>
    <s v="Below Estimate"/>
  </r>
  <r>
    <d v="2019-08-07T00:00:00"/>
    <x v="10"/>
    <x v="6"/>
    <n v="304850"/>
    <n v="365500"/>
    <x v="0"/>
    <x v="0"/>
    <x v="0"/>
    <n v="3"/>
    <n v="1040"/>
    <n v="1.0258995"/>
    <s v="South"/>
    <n v="351.44230769230768"/>
    <n v="60650"/>
    <n v="0.19895030342791536"/>
    <s v="Above Estimate"/>
  </r>
  <r>
    <d v="2019-08-07T00:00:00"/>
    <x v="10"/>
    <x v="0"/>
    <n v="56210"/>
    <n v="27000"/>
    <x v="2"/>
    <x v="2"/>
    <x v="2"/>
    <n v="4"/>
    <n v="2176"/>
    <n v="1.0258995"/>
    <s v="North"/>
    <n v="12.408088235294118"/>
    <n v="-29210"/>
    <n v="-0.51965842376801286"/>
    <s v="Below Estimate"/>
  </r>
  <r>
    <d v="2019-08-07T00:00:00"/>
    <x v="10"/>
    <x v="0"/>
    <n v="70420"/>
    <n v="95700"/>
    <x v="0"/>
    <x v="0"/>
    <x v="0"/>
    <n v="1"/>
    <n v="977"/>
    <n v="1.0258995"/>
    <s v="East"/>
    <n v="97.952917093142275"/>
    <n v="25280"/>
    <n v="0.35898892360124962"/>
    <s v="Above Estimate"/>
  </r>
  <r>
    <d v="2019-08-08T00:00:00"/>
    <x v="10"/>
    <x v="1"/>
    <n v="110750"/>
    <n v="100800"/>
    <x v="0"/>
    <x v="0"/>
    <x v="0"/>
    <n v="1"/>
    <n v="943"/>
    <n v="1.0258995"/>
    <s v="West"/>
    <n v="106.89289501590667"/>
    <n v="-9950"/>
    <n v="-8.9841986455981945E-2"/>
    <s v="Below Estimate"/>
  </r>
  <r>
    <d v="2019-08-08T00:00:00"/>
    <x v="10"/>
    <x v="4"/>
    <n v="381780"/>
    <n v="730000"/>
    <x v="0"/>
    <x v="0"/>
    <x v="0"/>
    <n v="2"/>
    <n v="933"/>
    <n v="1.0258995"/>
    <s v="East"/>
    <n v="782.42229367631296"/>
    <n v="348220"/>
    <n v="0.91209597150191213"/>
    <s v="Above Estimate"/>
  </r>
  <r>
    <d v="2019-08-08T00:00:00"/>
    <x v="10"/>
    <x v="4"/>
    <n v="543480"/>
    <n v="550000"/>
    <x v="0"/>
    <x v="0"/>
    <x v="0"/>
    <n v="3"/>
    <n v="949"/>
    <n v="1.0258995"/>
    <s v="North"/>
    <n v="579.55742887249733"/>
    <n v="6520"/>
    <n v="1.1996761610362847E-2"/>
    <s v="Above Estimate"/>
  </r>
  <r>
    <d v="2019-08-08T00:00:00"/>
    <x v="10"/>
    <x v="3"/>
    <n v="2071230"/>
    <n v="2200000"/>
    <x v="0"/>
    <x v="0"/>
    <x v="0"/>
    <n v="3"/>
    <n v="946"/>
    <n v="1.0258995"/>
    <s v="West"/>
    <n v="2325.5813953488373"/>
    <n v="128770"/>
    <n v="6.2170787406516902E-2"/>
    <s v="Above Estimate"/>
  </r>
  <r>
    <d v="2019-08-08T00:00:00"/>
    <x v="10"/>
    <x v="2"/>
    <n v="153460"/>
    <n v="200000"/>
    <x v="0"/>
    <x v="0"/>
    <x v="0"/>
    <n v="2"/>
    <n v="969"/>
    <n v="1.0258995"/>
    <s v="East"/>
    <n v="206.39834881320948"/>
    <n v="46540"/>
    <n v="0.3032712107389548"/>
    <s v="Above Estimate"/>
  </r>
  <r>
    <d v="2019-08-09T00:00:00"/>
    <x v="10"/>
    <x v="4"/>
    <n v="574980"/>
    <n v="640000"/>
    <x v="0"/>
    <x v="0"/>
    <x v="0"/>
    <n v="1"/>
    <n v="1020"/>
    <n v="1.0258995"/>
    <s v="South"/>
    <n v="627.45098039215691"/>
    <n v="65020"/>
    <n v="0.11308219416327524"/>
    <s v="Above Estimate"/>
  </r>
  <r>
    <d v="2019-08-09T00:00:00"/>
    <x v="10"/>
    <x v="1"/>
    <n v="102000"/>
    <n v="165000"/>
    <x v="0"/>
    <x v="0"/>
    <x v="0"/>
    <n v="2"/>
    <n v="1068"/>
    <n v="1.0258995"/>
    <s v="West"/>
    <n v="154.49438202247191"/>
    <n v="63000"/>
    <n v="0.61764705882352944"/>
    <s v="Above Estimate"/>
  </r>
  <r>
    <d v="2019-08-10T00:00:00"/>
    <x v="10"/>
    <x v="1"/>
    <n v="117630"/>
    <n v="180000"/>
    <x v="0"/>
    <x v="0"/>
    <x v="0"/>
    <n v="3"/>
    <n v="1022"/>
    <n v="1.0258995"/>
    <s v="North"/>
    <n v="176.1252446183953"/>
    <n v="62370"/>
    <n v="0.5302218821729151"/>
    <s v="Above Estimate"/>
  </r>
  <r>
    <d v="2019-08-11T00:00:00"/>
    <x v="10"/>
    <x v="4"/>
    <n v="199990"/>
    <n v="372000"/>
    <x v="0"/>
    <x v="0"/>
    <x v="0"/>
    <n v="3"/>
    <n v="960"/>
    <n v="1.0258995"/>
    <s v="East"/>
    <n v="387.5"/>
    <n v="172010"/>
    <n v="0.86009300465023253"/>
    <s v="Above Estimate"/>
  </r>
  <r>
    <d v="2019-08-11T00:00:00"/>
    <x v="10"/>
    <x v="0"/>
    <n v="89230"/>
    <n v="108000"/>
    <x v="0"/>
    <x v="0"/>
    <x v="0"/>
    <n v="3"/>
    <n v="937"/>
    <n v="1.0258995"/>
    <s v="West"/>
    <n v="115.26147278548559"/>
    <n v="18770"/>
    <n v="0.21035526168329038"/>
    <s v="Above Estimate"/>
  </r>
  <r>
    <d v="2019-08-11T00:00:00"/>
    <x v="10"/>
    <x v="2"/>
    <n v="231850"/>
    <n v="425500"/>
    <x v="0"/>
    <x v="0"/>
    <x v="0"/>
    <n v="3"/>
    <n v="923"/>
    <n v="1.0258995"/>
    <s v="West"/>
    <n v="460.99674972914408"/>
    <n v="193650"/>
    <n v="0.83523830062540438"/>
    <s v="Above Estimate"/>
  </r>
  <r>
    <d v="2019-08-14T00:00:00"/>
    <x v="10"/>
    <x v="1"/>
    <n v="319360"/>
    <n v="396147"/>
    <x v="0"/>
    <x v="0"/>
    <x v="0"/>
    <n v="2"/>
    <n v="949"/>
    <n v="1.0258995"/>
    <s v="West"/>
    <n v="417.43624868282404"/>
    <n v="76787"/>
    <n v="0.24044025551102205"/>
    <s v="Above Estimate"/>
  </r>
  <r>
    <d v="2019-08-14T00:00:00"/>
    <x v="10"/>
    <x v="1"/>
    <n v="205370"/>
    <n v="400000"/>
    <x v="0"/>
    <x v="0"/>
    <x v="0"/>
    <n v="2"/>
    <n v="984"/>
    <n v="1.0258995"/>
    <s v="West"/>
    <n v="406.5040650406504"/>
    <n v="194630"/>
    <n v="0.94770414374056577"/>
    <s v="Above Estimate"/>
  </r>
  <r>
    <d v="2019-08-16T00:00:00"/>
    <x v="10"/>
    <x v="2"/>
    <n v="679100"/>
    <n v="1335750"/>
    <x v="0"/>
    <x v="0"/>
    <x v="0"/>
    <n v="3"/>
    <n v="991"/>
    <n v="1.0258995"/>
    <s v="South"/>
    <n v="1347.8809283551968"/>
    <n v="656650"/>
    <n v="0.9669415402738919"/>
    <s v="Above Estimate"/>
  </r>
  <r>
    <d v="2019-08-16T00:00:00"/>
    <x v="10"/>
    <x v="6"/>
    <n v="280830"/>
    <n v="475000"/>
    <x v="0"/>
    <x v="0"/>
    <x v="0"/>
    <n v="2"/>
    <n v="995"/>
    <n v="1.0258995"/>
    <s v="North"/>
    <n v="477.38693467336685"/>
    <n v="194170"/>
    <n v="0.69141473489299576"/>
    <s v="Above Estimate"/>
  </r>
  <r>
    <d v="2019-08-16T00:00:00"/>
    <x v="10"/>
    <x v="3"/>
    <n v="970550"/>
    <n v="1100000"/>
    <x v="0"/>
    <x v="0"/>
    <x v="0"/>
    <n v="1"/>
    <n v="1061"/>
    <n v="1.0258995"/>
    <s v="East"/>
    <n v="1036.7577756833177"/>
    <n v="129450"/>
    <n v="0.13337798155684921"/>
    <s v="Above Estimate"/>
  </r>
  <r>
    <d v="2019-08-17T00:00:00"/>
    <x v="10"/>
    <x v="0"/>
    <n v="46100"/>
    <n v="71000"/>
    <x v="2"/>
    <x v="2"/>
    <x v="2"/>
    <n v="4"/>
    <n v="1873"/>
    <n v="1.0258995"/>
    <s v="South"/>
    <n v="37.907100907634813"/>
    <n v="24900"/>
    <n v="0.54013015184381774"/>
    <s v="Above Estimate"/>
  </r>
  <r>
    <d v="2019-08-17T00:00:00"/>
    <x v="10"/>
    <x v="2"/>
    <n v="215160"/>
    <n v="330000"/>
    <x v="0"/>
    <x v="0"/>
    <x v="0"/>
    <n v="2"/>
    <n v="991"/>
    <n v="1.0258995"/>
    <s v="North"/>
    <n v="332.99697275479315"/>
    <n v="114840"/>
    <n v="0.53374233128834359"/>
    <s v="Above Estimate"/>
  </r>
  <r>
    <d v="2019-08-17T00:00:00"/>
    <x v="10"/>
    <x v="6"/>
    <n v="440390"/>
    <n v="645000"/>
    <x v="0"/>
    <x v="0"/>
    <x v="0"/>
    <n v="1"/>
    <n v="995"/>
    <n v="1.0258995"/>
    <s v="West"/>
    <n v="648.24120603015081"/>
    <n v="204610"/>
    <n v="0.46461091305433821"/>
    <s v="Above Estimate"/>
  </r>
  <r>
    <d v="2019-08-18T00:00:00"/>
    <x v="10"/>
    <x v="4"/>
    <n v="943600"/>
    <n v="1485000"/>
    <x v="0"/>
    <x v="0"/>
    <x v="0"/>
    <n v="2"/>
    <n v="909"/>
    <n v="1.0258995"/>
    <s v="West"/>
    <n v="1633.6633663366338"/>
    <n v="541400"/>
    <n v="0.57376006782534972"/>
    <s v="Above Estimate"/>
  </r>
  <r>
    <d v="2019-08-21T00:00:00"/>
    <x v="10"/>
    <x v="0"/>
    <n v="141710"/>
    <n v="179900"/>
    <x v="0"/>
    <x v="0"/>
    <x v="0"/>
    <n v="1"/>
    <n v="1002"/>
    <n v="1.0258995"/>
    <s v="South"/>
    <n v="179.54091816367264"/>
    <n v="38190"/>
    <n v="0.26949403711805803"/>
    <s v="Above Estimate"/>
  </r>
  <r>
    <d v="2019-08-21T00:00:00"/>
    <x v="10"/>
    <x v="0"/>
    <n v="121250"/>
    <n v="70000"/>
    <x v="0"/>
    <x v="0"/>
    <x v="0"/>
    <n v="2"/>
    <n v="1094"/>
    <n v="1.0258995"/>
    <s v="North"/>
    <n v="63.985374771480807"/>
    <n v="-51250"/>
    <n v="-0.42268041237113402"/>
    <s v="Below Estimate"/>
  </r>
  <r>
    <d v="2019-08-22T00:00:00"/>
    <x v="10"/>
    <x v="4"/>
    <n v="281050"/>
    <n v="450000"/>
    <x v="0"/>
    <x v="0"/>
    <x v="0"/>
    <n v="2"/>
    <n v="1043"/>
    <n v="1.0258995"/>
    <s v="West"/>
    <n v="431.44774688398849"/>
    <n v="168950"/>
    <n v="0.60113858743995729"/>
    <s v="Above Estimate"/>
  </r>
  <r>
    <d v="2019-08-22T00:00:00"/>
    <x v="10"/>
    <x v="0"/>
    <n v="53130"/>
    <n v="35000"/>
    <x v="1"/>
    <x v="1"/>
    <x v="1"/>
    <n v="2"/>
    <n v="1222"/>
    <n v="1.0258995"/>
    <s v="East"/>
    <n v="28.641571194762683"/>
    <n v="-18130"/>
    <n v="-0.34123847167325427"/>
    <s v="Below Estimate"/>
  </r>
  <r>
    <d v="2019-08-22T00:00:00"/>
    <x v="10"/>
    <x v="1"/>
    <n v="96070"/>
    <n v="185000"/>
    <x v="0"/>
    <x v="0"/>
    <x v="0"/>
    <n v="1"/>
    <n v="940"/>
    <n v="1.0258995"/>
    <s v="South"/>
    <n v="196.80851063829786"/>
    <n v="88930"/>
    <n v="0.92567919225564688"/>
    <s v="Above Estimate"/>
  </r>
  <r>
    <d v="2019-08-23T00:00:00"/>
    <x v="10"/>
    <x v="2"/>
    <n v="291820"/>
    <n v="560000"/>
    <x v="0"/>
    <x v="0"/>
    <x v="0"/>
    <n v="3"/>
    <n v="934"/>
    <n v="1.0258995"/>
    <s v="South"/>
    <n v="599.57173447537468"/>
    <n v="268180"/>
    <n v="0.91899115893358918"/>
    <s v="Above Estimate"/>
  </r>
  <r>
    <d v="2019-08-23T00:00:00"/>
    <x v="10"/>
    <x v="1"/>
    <n v="92610"/>
    <n v="75000"/>
    <x v="1"/>
    <x v="1"/>
    <x v="1"/>
    <n v="4"/>
    <n v="1480"/>
    <n v="1.0258995"/>
    <s v="South"/>
    <n v="50.675675675675677"/>
    <n v="-17610"/>
    <n v="-0.19015225137674116"/>
    <s v="Below Estimate"/>
  </r>
  <r>
    <d v="2019-08-23T00:00:00"/>
    <x v="10"/>
    <x v="0"/>
    <n v="82490"/>
    <n v="90000"/>
    <x v="0"/>
    <x v="0"/>
    <x v="0"/>
    <n v="1"/>
    <n v="1062"/>
    <n v="1.0258995"/>
    <s v="North"/>
    <n v="84.745762711864401"/>
    <n v="7510"/>
    <n v="9.1041338344041697E-2"/>
    <s v="Above Estimate"/>
  </r>
  <r>
    <d v="2019-08-23T00:00:00"/>
    <x v="10"/>
    <x v="2"/>
    <n v="329630"/>
    <n v="400000"/>
    <x v="0"/>
    <x v="0"/>
    <x v="0"/>
    <n v="3"/>
    <n v="1084"/>
    <n v="1.0258995"/>
    <s v="East"/>
    <n v="369.00369003690037"/>
    <n v="70370"/>
    <n v="0.21348178260473866"/>
    <s v="Above Estimate"/>
  </r>
  <r>
    <d v="2019-08-23T00:00:00"/>
    <x v="10"/>
    <x v="0"/>
    <n v="32440"/>
    <n v="15000"/>
    <x v="0"/>
    <x v="0"/>
    <x v="0"/>
    <n v="1"/>
    <n v="1090"/>
    <n v="1.0258995"/>
    <s v="North"/>
    <n v="13.761467889908257"/>
    <n v="-17440"/>
    <n v="-0.53760789149198518"/>
    <s v="Below Estimate"/>
  </r>
  <r>
    <d v="2019-08-23T00:00:00"/>
    <x v="10"/>
    <x v="6"/>
    <n v="372180"/>
    <n v="650000"/>
    <x v="0"/>
    <x v="0"/>
    <x v="0"/>
    <n v="3"/>
    <n v="1016"/>
    <n v="1.0258995"/>
    <s v="West"/>
    <n v="639.76377952755911"/>
    <n v="277820"/>
    <n v="0.7464667633940566"/>
    <s v="Above Estimate"/>
  </r>
  <r>
    <d v="2019-08-24T00:00:00"/>
    <x v="10"/>
    <x v="4"/>
    <n v="732060"/>
    <n v="820000"/>
    <x v="0"/>
    <x v="0"/>
    <x v="0"/>
    <n v="1"/>
    <n v="981"/>
    <n v="1.0258995"/>
    <s v="West"/>
    <n v="835.88175331294599"/>
    <n v="87940"/>
    <n v="0.12012676556566401"/>
    <s v="Above Estimate"/>
  </r>
  <r>
    <d v="2019-08-24T00:00:00"/>
    <x v="10"/>
    <x v="0"/>
    <n v="89160"/>
    <n v="160000"/>
    <x v="0"/>
    <x v="0"/>
    <x v="0"/>
    <n v="2"/>
    <n v="1007"/>
    <n v="1.0258995"/>
    <s v="East"/>
    <n v="158.88778550148956"/>
    <n v="70840"/>
    <n v="0.79452669358456707"/>
    <s v="Above Estimate"/>
  </r>
  <r>
    <d v="2019-08-24T00:00:00"/>
    <x v="10"/>
    <x v="0"/>
    <n v="45640"/>
    <n v="15000"/>
    <x v="0"/>
    <x v="0"/>
    <x v="0"/>
    <n v="2"/>
    <n v="951"/>
    <n v="1.0258995"/>
    <s v="West"/>
    <n v="15.772870662460567"/>
    <n v="-30640"/>
    <n v="-0.67134092900964071"/>
    <s v="Below Estimate"/>
  </r>
  <r>
    <d v="2019-08-25T00:00:00"/>
    <x v="10"/>
    <x v="6"/>
    <n v="1044330"/>
    <n v="1285000"/>
    <x v="0"/>
    <x v="0"/>
    <x v="0"/>
    <n v="2"/>
    <n v="1050"/>
    <n v="1.0258995"/>
    <s v="South"/>
    <n v="1223.8095238095239"/>
    <n v="240670"/>
    <n v="0.2304539752760143"/>
    <s v="Above Estimate"/>
  </r>
  <r>
    <d v="2019-08-28T00:00:00"/>
    <x v="10"/>
    <x v="0"/>
    <n v="61890"/>
    <n v="17000"/>
    <x v="0"/>
    <x v="0"/>
    <x v="0"/>
    <n v="2"/>
    <n v="946"/>
    <n v="1.0258995"/>
    <s v="East"/>
    <n v="17.970401691331922"/>
    <n v="-44890"/>
    <n v="-0.72531911455808695"/>
    <s v="Below Estimate"/>
  </r>
  <r>
    <d v="2019-08-28T00:00:00"/>
    <x v="10"/>
    <x v="0"/>
    <n v="147540"/>
    <n v="150000"/>
    <x v="0"/>
    <x v="0"/>
    <x v="0"/>
    <n v="1"/>
    <n v="916"/>
    <n v="1.0258995"/>
    <s v="West"/>
    <n v="163.75545851528383"/>
    <n v="2460"/>
    <n v="1.6673444489629929E-2"/>
    <s v="Above Estimate"/>
  </r>
  <r>
    <d v="2019-08-29T00:00:00"/>
    <x v="10"/>
    <x v="6"/>
    <n v="506370"/>
    <n v="895000"/>
    <x v="0"/>
    <x v="0"/>
    <x v="0"/>
    <n v="1"/>
    <n v="1024"/>
    <n v="1.0258995"/>
    <s v="South"/>
    <n v="874.0234375"/>
    <n v="388630"/>
    <n v="0.76748227580622863"/>
    <s v="Above Estimate"/>
  </r>
  <r>
    <d v="2019-08-29T00:00:00"/>
    <x v="10"/>
    <x v="6"/>
    <n v="257620"/>
    <n v="520000"/>
    <x v="0"/>
    <x v="0"/>
    <x v="0"/>
    <n v="1"/>
    <n v="905"/>
    <n v="1.0258995"/>
    <s v="North"/>
    <n v="574.58563535911605"/>
    <n v="262380"/>
    <n v="1.0184768263333592"/>
    <s v="Above Estimate"/>
  </r>
  <r>
    <d v="2019-08-30T00:00:00"/>
    <x v="10"/>
    <x v="6"/>
    <n v="468530"/>
    <n v="662000"/>
    <x v="0"/>
    <x v="0"/>
    <x v="0"/>
    <n v="1"/>
    <n v="1099"/>
    <n v="1.0258995"/>
    <s v="East"/>
    <n v="602.36578707916283"/>
    <n v="193470"/>
    <n v="0.41292980172027405"/>
    <s v="Above Estimate"/>
  </r>
  <r>
    <d v="2019-08-30T00:00:00"/>
    <x v="10"/>
    <x v="4"/>
    <n v="1080310"/>
    <n v="2080000"/>
    <x v="0"/>
    <x v="0"/>
    <x v="0"/>
    <n v="2"/>
    <n v="933"/>
    <n v="1.0258995"/>
    <s v="East"/>
    <n v="2229.3676312968919"/>
    <n v="999690"/>
    <n v="0.92537327248660106"/>
    <s v="Above Estimate"/>
  </r>
  <r>
    <d v="2019-08-30T00:00:00"/>
    <x v="10"/>
    <x v="6"/>
    <n v="402720"/>
    <n v="601000"/>
    <x v="0"/>
    <x v="0"/>
    <x v="0"/>
    <n v="1"/>
    <n v="1054"/>
    <n v="1.0258995"/>
    <s v="North"/>
    <n v="570.20872865275146"/>
    <n v="198280"/>
    <n v="0.49235200635677395"/>
    <s v="Above Estimate"/>
  </r>
  <r>
    <d v="2019-08-30T00:00:00"/>
    <x v="10"/>
    <x v="2"/>
    <n v="234360"/>
    <n v="340000"/>
    <x v="0"/>
    <x v="0"/>
    <x v="0"/>
    <n v="2"/>
    <n v="1051"/>
    <n v="1.0258995"/>
    <s v="West"/>
    <n v="323.5014272121789"/>
    <n v="105640"/>
    <n v="0.45075951527564428"/>
    <s v="Above Estimate"/>
  </r>
  <r>
    <d v="2019-08-30T00:00:00"/>
    <x v="10"/>
    <x v="2"/>
    <n v="308820"/>
    <n v="493000"/>
    <x v="0"/>
    <x v="0"/>
    <x v="0"/>
    <n v="1"/>
    <n v="981"/>
    <n v="1.0258995"/>
    <s v="South"/>
    <n v="502.54841997961262"/>
    <n v="184180"/>
    <n v="0.5963991969432032"/>
    <s v="Above Estimate"/>
  </r>
  <r>
    <d v="2019-08-31T00:00:00"/>
    <x v="10"/>
    <x v="1"/>
    <n v="131100"/>
    <n v="230000"/>
    <x v="0"/>
    <x v="0"/>
    <x v="0"/>
    <n v="1"/>
    <n v="1016"/>
    <n v="1.0258995"/>
    <s v="North"/>
    <n v="226.37795275590551"/>
    <n v="98900"/>
    <n v="0.75438596491228072"/>
    <s v="Above Estimate"/>
  </r>
  <r>
    <d v="2019-08-31T00:00:00"/>
    <x v="10"/>
    <x v="0"/>
    <n v="47060"/>
    <n v="45000"/>
    <x v="2"/>
    <x v="2"/>
    <x v="2"/>
    <n v="4"/>
    <n v="2133"/>
    <n v="1.0258995"/>
    <s v="West"/>
    <n v="21.09704641350211"/>
    <n v="-2060"/>
    <n v="-4.377390565235869E-2"/>
    <s v="Below Estimate"/>
  </r>
  <r>
    <d v="2019-08-31T00:00:00"/>
    <x v="10"/>
    <x v="4"/>
    <n v="447370"/>
    <n v="800000"/>
    <x v="0"/>
    <x v="0"/>
    <x v="0"/>
    <n v="1"/>
    <n v="1018"/>
    <n v="1.0258995"/>
    <s v="North"/>
    <n v="785.8546168958743"/>
    <n v="352630"/>
    <n v="0.78822898272123743"/>
    <s v="Above Estimate"/>
  </r>
  <r>
    <d v="2019-08-31T00:00:00"/>
    <x v="10"/>
    <x v="0"/>
    <n v="98190"/>
    <n v="100000"/>
    <x v="0"/>
    <x v="0"/>
    <x v="0"/>
    <n v="1"/>
    <n v="961"/>
    <n v="1.0258995"/>
    <s v="North"/>
    <n v="104.0582726326743"/>
    <n v="1810"/>
    <n v="1.8433649047764539E-2"/>
    <s v="Above Estimate"/>
  </r>
  <r>
    <d v="2019-09-01T00:00:00"/>
    <x v="10"/>
    <x v="3"/>
    <n v="461580"/>
    <n v="1190000"/>
    <x v="0"/>
    <x v="0"/>
    <x v="0"/>
    <n v="1"/>
    <n v="927"/>
    <n v="1.0258995"/>
    <s v="South"/>
    <n v="1283.7108953613808"/>
    <n v="728420"/>
    <n v="1.578101304215954"/>
    <s v="Above Estimate"/>
  </r>
  <r>
    <d v="2019-09-01T00:00:00"/>
    <x v="10"/>
    <x v="4"/>
    <n v="232400"/>
    <n v="378000"/>
    <x v="0"/>
    <x v="0"/>
    <x v="0"/>
    <n v="1"/>
    <n v="991"/>
    <n v="1.0258995"/>
    <s v="North"/>
    <n v="381.43289606458126"/>
    <n v="145600"/>
    <n v="0.62650602409638556"/>
    <s v="Above Estimate"/>
  </r>
  <r>
    <d v="2019-09-05T00:00:00"/>
    <x v="10"/>
    <x v="0"/>
    <n v="87490"/>
    <n v="63100"/>
    <x v="0"/>
    <x v="0"/>
    <x v="0"/>
    <n v="1"/>
    <n v="1026"/>
    <n v="1.0258995"/>
    <s v="West"/>
    <n v="61.500974658869396"/>
    <n v="-24390"/>
    <n v="-0.27877471711052693"/>
    <s v="Below Estimate"/>
  </r>
  <r>
    <d v="2019-09-05T00:00:00"/>
    <x v="10"/>
    <x v="6"/>
    <n v="395490"/>
    <n v="679000"/>
    <x v="0"/>
    <x v="0"/>
    <x v="0"/>
    <n v="1"/>
    <n v="1093"/>
    <n v="1.0258995"/>
    <s v="North"/>
    <n v="621.22598353156445"/>
    <n v="283510"/>
    <n v="0.71685756909150677"/>
    <s v="Above Estimate"/>
  </r>
  <r>
    <d v="2019-09-05T00:00:00"/>
    <x v="10"/>
    <x v="6"/>
    <n v="352000"/>
    <n v="521000"/>
    <x v="0"/>
    <x v="0"/>
    <x v="0"/>
    <n v="1"/>
    <n v="912"/>
    <n v="1.0258995"/>
    <s v="North"/>
    <n v="571.27192982456143"/>
    <n v="169000"/>
    <n v="0.48011363636363635"/>
    <s v="Above Estimate"/>
  </r>
  <r>
    <d v="2019-09-05T00:00:00"/>
    <x v="10"/>
    <x v="6"/>
    <n v="238750"/>
    <n v="390000"/>
    <x v="0"/>
    <x v="0"/>
    <x v="0"/>
    <n v="1"/>
    <n v="903"/>
    <n v="1.0258995"/>
    <s v="North"/>
    <n v="431.89368770764122"/>
    <n v="151250"/>
    <n v="0.63350785340314131"/>
    <s v="Above Estimate"/>
  </r>
  <r>
    <d v="2019-09-06T00:00:00"/>
    <x v="10"/>
    <x v="0"/>
    <n v="26220"/>
    <n v="30000"/>
    <x v="0"/>
    <x v="0"/>
    <x v="0"/>
    <n v="1"/>
    <n v="1051"/>
    <n v="1.0258995"/>
    <s v="South"/>
    <n v="28.544243577545195"/>
    <n v="3780"/>
    <n v="0.14416475972540047"/>
    <s v="Above Estimate"/>
  </r>
  <r>
    <d v="2019-09-06T00:00:00"/>
    <x v="10"/>
    <x v="1"/>
    <n v="108440"/>
    <n v="125000"/>
    <x v="1"/>
    <x v="1"/>
    <x v="1"/>
    <n v="3"/>
    <n v="1218"/>
    <n v="1.0258995"/>
    <s v="North"/>
    <n v="102.6272577996716"/>
    <n v="16560"/>
    <n v="0.15271117668756917"/>
    <s v="Above Estimate"/>
  </r>
  <r>
    <d v="2019-09-06T00:00:00"/>
    <x v="10"/>
    <x v="3"/>
    <n v="5764710"/>
    <n v="7125000"/>
    <x v="0"/>
    <x v="0"/>
    <x v="0"/>
    <n v="3"/>
    <n v="1077"/>
    <n v="1.0258995"/>
    <s v="East"/>
    <n v="6615.5988857938719"/>
    <n v="1360290"/>
    <n v="0.23596850492045568"/>
    <s v="Above Estimate"/>
  </r>
  <r>
    <d v="2019-09-07T00:00:00"/>
    <x v="10"/>
    <x v="4"/>
    <n v="986720"/>
    <n v="1175000"/>
    <x v="0"/>
    <x v="0"/>
    <x v="0"/>
    <n v="1"/>
    <n v="958"/>
    <n v="1.0258995"/>
    <s v="South"/>
    <n v="1226.5135699373695"/>
    <n v="188280"/>
    <n v="0.19081401005351062"/>
    <s v="Above Estimate"/>
  </r>
  <r>
    <d v="2019-09-07T00:00:00"/>
    <x v="10"/>
    <x v="3"/>
    <n v="1062530"/>
    <n v="1605000"/>
    <x v="0"/>
    <x v="0"/>
    <x v="0"/>
    <n v="1"/>
    <n v="909"/>
    <n v="1.0258995"/>
    <s v="West"/>
    <n v="1765.6765676567657"/>
    <n v="542470"/>
    <n v="0.51054558459525845"/>
    <s v="Above Estimate"/>
  </r>
  <r>
    <d v="2019-09-08T00:00:00"/>
    <x v="10"/>
    <x v="6"/>
    <n v="220680"/>
    <n v="342000"/>
    <x v="0"/>
    <x v="0"/>
    <x v="0"/>
    <n v="1"/>
    <n v="1065"/>
    <n v="1.0258995"/>
    <s v="North"/>
    <n v="321.12676056338029"/>
    <n v="121320"/>
    <n v="0.54975530179445353"/>
    <s v="Above Estimate"/>
  </r>
  <r>
    <d v="2019-09-12T00:00:00"/>
    <x v="10"/>
    <x v="3"/>
    <n v="2442300"/>
    <n v="2700000"/>
    <x v="0"/>
    <x v="0"/>
    <x v="0"/>
    <n v="3"/>
    <n v="1078"/>
    <n v="1.0258995"/>
    <s v="East"/>
    <n v="2504.6382189239334"/>
    <n v="257700"/>
    <n v="0.10551529296155264"/>
    <s v="Above Estimate"/>
  </r>
  <r>
    <d v="2019-09-13T00:00:00"/>
    <x v="10"/>
    <x v="0"/>
    <n v="109480"/>
    <n v="125000"/>
    <x v="0"/>
    <x v="0"/>
    <x v="0"/>
    <n v="3"/>
    <n v="910"/>
    <n v="1.0258995"/>
    <s v="East"/>
    <n v="137.36263736263737"/>
    <n v="15520"/>
    <n v="0.14176105224698576"/>
    <s v="Above Estimate"/>
  </r>
  <r>
    <d v="2019-09-14T00:00:00"/>
    <x v="10"/>
    <x v="1"/>
    <n v="158220"/>
    <n v="219000"/>
    <x v="0"/>
    <x v="0"/>
    <x v="0"/>
    <n v="2"/>
    <n v="902"/>
    <n v="1.0258995"/>
    <s v="South"/>
    <n v="242.79379157427937"/>
    <n v="60780"/>
    <n v="0.38414865377322716"/>
    <s v="Above Estimate"/>
  </r>
  <r>
    <d v="2019-09-14T00:00:00"/>
    <x v="10"/>
    <x v="2"/>
    <n v="353370"/>
    <n v="600000"/>
    <x v="0"/>
    <x v="0"/>
    <x v="0"/>
    <n v="2"/>
    <n v="1038"/>
    <n v="1.0258995"/>
    <s v="West"/>
    <n v="578.03468208092488"/>
    <n v="246630"/>
    <n v="0.69793700653705748"/>
    <s v="Above Estimate"/>
  </r>
  <r>
    <d v="2019-09-15T00:00:00"/>
    <x v="10"/>
    <x v="6"/>
    <n v="609270"/>
    <n v="875000"/>
    <x v="0"/>
    <x v="0"/>
    <x v="0"/>
    <n v="2"/>
    <n v="1097"/>
    <n v="1.0258995"/>
    <s v="West"/>
    <n v="797.6298997265269"/>
    <n v="265730"/>
    <n v="0.43614489471006285"/>
    <s v="Above Estimate"/>
  </r>
  <r>
    <d v="2019-09-18T00:00:00"/>
    <x v="10"/>
    <x v="2"/>
    <n v="272700"/>
    <n v="425000"/>
    <x v="0"/>
    <x v="0"/>
    <x v="0"/>
    <n v="3"/>
    <n v="916"/>
    <n v="1.0258995"/>
    <s v="North"/>
    <n v="463.97379912663757"/>
    <n v="152300"/>
    <n v="0.55848918225155852"/>
    <s v="Above Estimate"/>
  </r>
  <r>
    <d v="2019-09-18T00:00:00"/>
    <x v="10"/>
    <x v="1"/>
    <n v="113470"/>
    <n v="265000"/>
    <x v="1"/>
    <x v="1"/>
    <x v="1"/>
    <n v="4"/>
    <n v="1273"/>
    <n v="1.0258995"/>
    <s v="North"/>
    <n v="208.16967792615867"/>
    <n v="151530"/>
    <n v="1.3354190534943158"/>
    <s v="Above Estimate"/>
  </r>
  <r>
    <d v="2019-09-18T00:00:00"/>
    <x v="10"/>
    <x v="1"/>
    <n v="139150"/>
    <n v="237500"/>
    <x v="0"/>
    <x v="0"/>
    <x v="0"/>
    <n v="1"/>
    <n v="916"/>
    <n v="1.0258995"/>
    <s v="East"/>
    <n v="259.27947598253274"/>
    <n v="98350"/>
    <n v="0.70679123248293207"/>
    <s v="Above Estimate"/>
  </r>
  <r>
    <d v="2019-09-18T00:00:00"/>
    <x v="10"/>
    <x v="4"/>
    <n v="240170"/>
    <n v="345000"/>
    <x v="0"/>
    <x v="0"/>
    <x v="0"/>
    <n v="3"/>
    <n v="1031"/>
    <n v="1.0258995"/>
    <s v="East"/>
    <n v="334.62657613967025"/>
    <n v="104830"/>
    <n v="0.43648249156847235"/>
    <s v="Above Estimate"/>
  </r>
  <r>
    <d v="2019-09-18T00:00:00"/>
    <x v="10"/>
    <x v="2"/>
    <n v="222300"/>
    <n v="500000"/>
    <x v="2"/>
    <x v="2"/>
    <x v="2"/>
    <n v="5"/>
    <n v="1875"/>
    <n v="1.0258995"/>
    <s v="South"/>
    <n v="266.66666666666669"/>
    <n v="277700"/>
    <n v="1.2492127755285649"/>
    <s v="Above Estimate"/>
  </r>
  <r>
    <d v="2019-09-19T00:00:00"/>
    <x v="10"/>
    <x v="1"/>
    <n v="142690"/>
    <n v="160250"/>
    <x v="0"/>
    <x v="0"/>
    <x v="0"/>
    <n v="2"/>
    <n v="993"/>
    <n v="1.0258995"/>
    <s v="South"/>
    <n v="161.37965760322257"/>
    <n v="17560"/>
    <n v="0.12306398486228888"/>
    <s v="Above Estimate"/>
  </r>
  <r>
    <d v="2019-09-19T00:00:00"/>
    <x v="10"/>
    <x v="4"/>
    <n v="294040"/>
    <n v="887000"/>
    <x v="0"/>
    <x v="0"/>
    <x v="0"/>
    <n v="2"/>
    <n v="1079"/>
    <n v="1.0258995"/>
    <s v="West"/>
    <n v="822.05746061167747"/>
    <n v="592960"/>
    <n v="2.0165963814447014"/>
    <s v="Above Estimate"/>
  </r>
  <r>
    <d v="2019-09-19T00:00:00"/>
    <x v="10"/>
    <x v="6"/>
    <n v="188070"/>
    <n v="275000"/>
    <x v="0"/>
    <x v="0"/>
    <x v="0"/>
    <n v="3"/>
    <n v="901"/>
    <n v="1.0258995"/>
    <s v="West"/>
    <n v="305.21642619311876"/>
    <n v="86930"/>
    <n v="0.46222151326633698"/>
    <s v="Above Estimate"/>
  </r>
  <r>
    <d v="2019-09-20T00:00:00"/>
    <x v="10"/>
    <x v="6"/>
    <n v="588520"/>
    <n v="967500"/>
    <x v="0"/>
    <x v="0"/>
    <x v="0"/>
    <n v="3"/>
    <n v="969"/>
    <n v="1.0258995"/>
    <s v="North"/>
    <n v="998.45201238390098"/>
    <n v="378980"/>
    <n v="0.64395432610616465"/>
    <s v="Above Estimate"/>
  </r>
  <r>
    <d v="2019-09-21T00:00:00"/>
    <x v="10"/>
    <x v="0"/>
    <n v="100450"/>
    <n v="102901"/>
    <x v="0"/>
    <x v="0"/>
    <x v="0"/>
    <n v="1"/>
    <n v="969"/>
    <n v="1.0258995"/>
    <s v="West"/>
    <n v="106.19298245614036"/>
    <n v="2451"/>
    <n v="2.4400199104031857E-2"/>
    <s v="Above Estimate"/>
  </r>
  <r>
    <d v="2019-09-21T00:00:00"/>
    <x v="10"/>
    <x v="4"/>
    <n v="986370"/>
    <n v="1570000"/>
    <x v="0"/>
    <x v="0"/>
    <x v="0"/>
    <n v="2"/>
    <n v="953"/>
    <n v="1.0258995"/>
    <s v="West"/>
    <n v="1647.4291710388247"/>
    <n v="583630"/>
    <n v="0.59169480012571352"/>
    <s v="Above Estimate"/>
  </r>
  <r>
    <d v="2019-09-22T00:00:00"/>
    <x v="10"/>
    <x v="4"/>
    <n v="334740"/>
    <n v="460000"/>
    <x v="0"/>
    <x v="0"/>
    <x v="0"/>
    <n v="3"/>
    <n v="954"/>
    <n v="1.0258995"/>
    <s v="West"/>
    <n v="482.1802935010482"/>
    <n v="125260"/>
    <n v="0.3742008723188146"/>
    <s v="Above Estimate"/>
  </r>
  <r>
    <d v="2019-09-25T00:00:00"/>
    <x v="10"/>
    <x v="2"/>
    <n v="343500"/>
    <n v="489352"/>
    <x v="0"/>
    <x v="0"/>
    <x v="0"/>
    <n v="3"/>
    <n v="969"/>
    <n v="1.0258995"/>
    <s v="West"/>
    <n v="505.00722394220844"/>
    <n v="145852"/>
    <n v="0.42460553129548761"/>
    <s v="Above Estimate"/>
  </r>
  <r>
    <d v="2019-09-25T00:00:00"/>
    <x v="10"/>
    <x v="4"/>
    <n v="516110"/>
    <n v="785000"/>
    <x v="0"/>
    <x v="0"/>
    <x v="0"/>
    <n v="1"/>
    <n v="901"/>
    <n v="1.0258995"/>
    <s v="West"/>
    <n v="871.25416204217538"/>
    <n v="268890"/>
    <n v="0.52099358663850726"/>
    <s v="Above Estimate"/>
  </r>
  <r>
    <d v="2019-09-26T00:00:00"/>
    <x v="10"/>
    <x v="0"/>
    <n v="85020"/>
    <n v="100000"/>
    <x v="0"/>
    <x v="0"/>
    <x v="0"/>
    <n v="1"/>
    <n v="1088"/>
    <n v="1.0258995"/>
    <s v="South"/>
    <n v="91.911764705882348"/>
    <n v="14980"/>
    <n v="0.17619383674429545"/>
    <s v="Above Estimate"/>
  </r>
  <r>
    <d v="2019-09-26T00:00:00"/>
    <x v="10"/>
    <x v="0"/>
    <n v="79750"/>
    <n v="119900"/>
    <x v="0"/>
    <x v="0"/>
    <x v="0"/>
    <n v="2"/>
    <n v="943"/>
    <n v="1.0258995"/>
    <s v="South"/>
    <n v="127.1474019088017"/>
    <n v="40150"/>
    <n v="0.50344827586206897"/>
    <s v="Above Estimate"/>
  </r>
  <r>
    <d v="2019-09-26T00:00:00"/>
    <x v="10"/>
    <x v="4"/>
    <n v="214480"/>
    <n v="347500"/>
    <x v="0"/>
    <x v="0"/>
    <x v="0"/>
    <n v="1"/>
    <n v="1085"/>
    <n v="1.0258995"/>
    <s v="North"/>
    <n v="320.27649769585253"/>
    <n v="133020"/>
    <n v="0.62019768743006343"/>
    <s v="Above Estimate"/>
  </r>
  <r>
    <d v="2019-09-26T00:00:00"/>
    <x v="10"/>
    <x v="1"/>
    <n v="137350"/>
    <n v="190000"/>
    <x v="2"/>
    <x v="2"/>
    <x v="2"/>
    <n v="4"/>
    <n v="1961"/>
    <n v="1.0258995"/>
    <s v="West"/>
    <n v="96.88934217236104"/>
    <n v="52650"/>
    <n v="0.383327266108482"/>
    <s v="Above Estimate"/>
  </r>
  <r>
    <d v="2019-09-26T00:00:00"/>
    <x v="10"/>
    <x v="4"/>
    <n v="381150"/>
    <n v="509000"/>
    <x v="0"/>
    <x v="0"/>
    <x v="0"/>
    <n v="2"/>
    <n v="998"/>
    <n v="1.0258995"/>
    <s v="West"/>
    <n v="510.0200400801603"/>
    <n v="127850"/>
    <n v="0.33543224452315362"/>
    <s v="Above Estimate"/>
  </r>
  <r>
    <d v="2019-09-27T00:00:00"/>
    <x v="10"/>
    <x v="1"/>
    <n v="107780"/>
    <n v="229900"/>
    <x v="0"/>
    <x v="0"/>
    <x v="0"/>
    <n v="1"/>
    <n v="983"/>
    <n v="1.0258995"/>
    <s v="East"/>
    <n v="233.87589013224823"/>
    <n v="122120"/>
    <n v="1.1330488031174615"/>
    <s v="Above Estimate"/>
  </r>
  <r>
    <d v="2019-09-27T00:00:00"/>
    <x v="10"/>
    <x v="1"/>
    <n v="78170"/>
    <n v="73500"/>
    <x v="0"/>
    <x v="0"/>
    <x v="0"/>
    <n v="1"/>
    <n v="937"/>
    <n v="1.0258995"/>
    <s v="North"/>
    <n v="78.441835645677699"/>
    <n v="-4670"/>
    <n v="-5.9741588844825382E-2"/>
    <s v="Below Estimate"/>
  </r>
  <r>
    <d v="2019-09-27T00:00:00"/>
    <x v="10"/>
    <x v="0"/>
    <n v="77370"/>
    <n v="155000"/>
    <x v="1"/>
    <x v="1"/>
    <x v="1"/>
    <n v="2"/>
    <n v="1490"/>
    <n v="1.0258995"/>
    <s v="West"/>
    <n v="104.02684563758389"/>
    <n v="77630"/>
    <n v="1.0033604756365517"/>
    <s v="Above Estimate"/>
  </r>
  <r>
    <d v="2019-09-27T00:00:00"/>
    <x v="10"/>
    <x v="2"/>
    <n v="291180"/>
    <n v="900000"/>
    <x v="1"/>
    <x v="1"/>
    <x v="1"/>
    <n v="2"/>
    <n v="1216"/>
    <n v="1.0258995"/>
    <s v="South"/>
    <n v="740.13157894736844"/>
    <n v="608820"/>
    <n v="2.0908716257984752"/>
    <s v="Above Estimate"/>
  </r>
  <r>
    <d v="2019-09-28T00:00:00"/>
    <x v="10"/>
    <x v="1"/>
    <n v="118090"/>
    <n v="195000"/>
    <x v="0"/>
    <x v="0"/>
    <x v="0"/>
    <n v="2"/>
    <n v="904"/>
    <n v="1.0258995"/>
    <s v="North"/>
    <n v="215.7079646017699"/>
    <n v="76910"/>
    <n v="0.65128291980692687"/>
    <s v="Above Estimate"/>
  </r>
  <r>
    <d v="2019-09-28T00:00:00"/>
    <x v="10"/>
    <x v="4"/>
    <n v="192570"/>
    <n v="285000"/>
    <x v="0"/>
    <x v="0"/>
    <x v="0"/>
    <n v="2"/>
    <n v="977"/>
    <n v="1.0258995"/>
    <s v="North"/>
    <n v="291.70931422722623"/>
    <n v="92430"/>
    <n v="0.47998130549929896"/>
    <s v="Above Estimate"/>
  </r>
  <r>
    <d v="2019-09-28T00:00:00"/>
    <x v="10"/>
    <x v="1"/>
    <n v="151420"/>
    <n v="169000"/>
    <x v="0"/>
    <x v="0"/>
    <x v="0"/>
    <n v="2"/>
    <n v="954"/>
    <n v="1.0258995"/>
    <s v="North"/>
    <n v="177.1488469601677"/>
    <n v="17580"/>
    <n v="0.11610091137234183"/>
    <s v="Above Estimate"/>
  </r>
  <r>
    <d v="2019-09-28T00:00:00"/>
    <x v="10"/>
    <x v="1"/>
    <n v="123730"/>
    <n v="131100"/>
    <x v="2"/>
    <x v="2"/>
    <x v="2"/>
    <n v="4"/>
    <n v="1860"/>
    <n v="1.0258995"/>
    <s v="West"/>
    <n v="70.483870967741936"/>
    <n v="7370"/>
    <n v="5.9565182251677042E-2"/>
    <s v="Above Estimate"/>
  </r>
  <r>
    <d v="2019-09-29T00:00:00"/>
    <x v="10"/>
    <x v="0"/>
    <n v="150710"/>
    <n v="270000"/>
    <x v="0"/>
    <x v="0"/>
    <x v="0"/>
    <n v="2"/>
    <n v="928"/>
    <n v="1.0258995"/>
    <s v="West"/>
    <n v="290.94827586206895"/>
    <n v="119290"/>
    <n v="0.79152013801340326"/>
    <s v="Above Estimate"/>
  </r>
  <r>
    <d v="2019-09-29T00:00:00"/>
    <x v="10"/>
    <x v="1"/>
    <n v="123050"/>
    <n v="180000"/>
    <x v="0"/>
    <x v="0"/>
    <x v="0"/>
    <n v="3"/>
    <n v="1076"/>
    <n v="1.0258995"/>
    <s v="West"/>
    <n v="167.28624535315984"/>
    <n v="56950"/>
    <n v="0.46281999187322226"/>
    <s v="Above Estimate"/>
  </r>
  <r>
    <d v="2019-09-29T00:00:00"/>
    <x v="10"/>
    <x v="2"/>
    <n v="215420"/>
    <n v="300000"/>
    <x v="0"/>
    <x v="0"/>
    <x v="0"/>
    <n v="1"/>
    <n v="1016"/>
    <n v="1.0258995"/>
    <s v="North"/>
    <n v="295.2755905511811"/>
    <n v="84580"/>
    <n v="0.39262835391328565"/>
    <s v="Above Estimate"/>
  </r>
  <r>
    <d v="2019-10-02T00:00:00"/>
    <x v="10"/>
    <x v="1"/>
    <n v="115060"/>
    <n v="227000"/>
    <x v="0"/>
    <x v="0"/>
    <x v="0"/>
    <n v="1"/>
    <n v="1089"/>
    <n v="1.0258995"/>
    <s v="East"/>
    <n v="208.44811753902664"/>
    <n v="111940"/>
    <n v="0.97288371284547193"/>
    <s v="Above Estimate"/>
  </r>
  <r>
    <d v="2019-10-02T00:00:00"/>
    <x v="10"/>
    <x v="5"/>
    <n v="246890"/>
    <n v="385000"/>
    <x v="0"/>
    <x v="0"/>
    <x v="0"/>
    <n v="1"/>
    <n v="1096"/>
    <n v="1.0258995"/>
    <s v="South"/>
    <n v="351.27737226277372"/>
    <n v="138110"/>
    <n v="0.55939892259710799"/>
    <s v="Above Estimate"/>
  </r>
  <r>
    <d v="2019-10-04T00:00:00"/>
    <x v="10"/>
    <x v="2"/>
    <n v="805780"/>
    <n v="1325000"/>
    <x v="0"/>
    <x v="0"/>
    <x v="0"/>
    <n v="2"/>
    <n v="900"/>
    <n v="1.0258995"/>
    <s v="North"/>
    <n v="1472.2222222222222"/>
    <n v="519220"/>
    <n v="0.64436943086202192"/>
    <s v="Above Estimate"/>
  </r>
  <r>
    <d v="2019-10-05T00:00:00"/>
    <x v="10"/>
    <x v="5"/>
    <n v="168840"/>
    <n v="268000"/>
    <x v="0"/>
    <x v="0"/>
    <x v="0"/>
    <n v="1"/>
    <n v="979"/>
    <n v="1.0258995"/>
    <s v="East"/>
    <n v="273.74872318692542"/>
    <n v="99160"/>
    <n v="0.58730158730158732"/>
    <s v="Above Estimate"/>
  </r>
  <r>
    <d v="2019-10-06T00:00:00"/>
    <x v="10"/>
    <x v="3"/>
    <n v="424900"/>
    <n v="1200000"/>
    <x v="1"/>
    <x v="1"/>
    <x v="1"/>
    <n v="2"/>
    <n v="1278"/>
    <n v="1.0258995"/>
    <s v="East"/>
    <n v="938.96713615023475"/>
    <n v="775100"/>
    <n v="1.8241939279830548"/>
    <s v="Above Estimate"/>
  </r>
  <r>
    <d v="2019-10-06T00:00:00"/>
    <x v="10"/>
    <x v="4"/>
    <n v="5008920"/>
    <n v="5900000"/>
    <x v="0"/>
    <x v="0"/>
    <x v="0"/>
    <n v="2"/>
    <n v="1000"/>
    <n v="1.0258995"/>
    <s v="East"/>
    <n v="5900"/>
    <n v="891080"/>
    <n v="0.1778986288461385"/>
    <s v="Above Estimate"/>
  </r>
  <r>
    <d v="2019-10-10T00:00:00"/>
    <x v="10"/>
    <x v="2"/>
    <n v="226660"/>
    <n v="255000"/>
    <x v="0"/>
    <x v="0"/>
    <x v="0"/>
    <n v="3"/>
    <n v="912"/>
    <n v="1.0258995"/>
    <s v="West"/>
    <n v="279.60526315789474"/>
    <n v="28340"/>
    <n v="0.12503308920850614"/>
    <s v="Above Estimate"/>
  </r>
  <r>
    <d v="2019-10-10T00:00:00"/>
    <x v="10"/>
    <x v="5"/>
    <n v="166250"/>
    <n v="232000"/>
    <x v="0"/>
    <x v="0"/>
    <x v="0"/>
    <n v="3"/>
    <n v="1000"/>
    <n v="1.0258995"/>
    <s v="West"/>
    <n v="232"/>
    <n v="65750"/>
    <n v="0.39548872180451128"/>
    <s v="Above Estimate"/>
  </r>
  <r>
    <d v="2019-10-11T00:00:00"/>
    <x v="10"/>
    <x v="2"/>
    <n v="256320"/>
    <n v="400000"/>
    <x v="0"/>
    <x v="0"/>
    <x v="0"/>
    <n v="3"/>
    <n v="1039"/>
    <n v="1.0258995"/>
    <s v="East"/>
    <n v="384.98556304138594"/>
    <n v="143680"/>
    <n v="0.56054931335830216"/>
    <s v="Above Estimate"/>
  </r>
  <r>
    <d v="2019-10-11T00:00:00"/>
    <x v="10"/>
    <x v="3"/>
    <n v="332220"/>
    <n v="645000"/>
    <x v="0"/>
    <x v="0"/>
    <x v="0"/>
    <n v="1"/>
    <n v="958"/>
    <n v="1.0258995"/>
    <s v="West"/>
    <n v="673.27766179540708"/>
    <n v="312780"/>
    <n v="0.94148455842514001"/>
    <s v="Above Estimate"/>
  </r>
  <r>
    <d v="2019-10-13T00:00:00"/>
    <x v="10"/>
    <x v="2"/>
    <n v="920460"/>
    <n v="1850000"/>
    <x v="0"/>
    <x v="0"/>
    <x v="0"/>
    <n v="1"/>
    <n v="1041"/>
    <n v="1.0258995"/>
    <s v="South"/>
    <n v="1777.1373679154658"/>
    <n v="929540"/>
    <n v="1.0098646329009409"/>
    <s v="Above Estimate"/>
  </r>
  <r>
    <d v="2019-10-16T00:00:00"/>
    <x v="10"/>
    <x v="2"/>
    <n v="298000"/>
    <n v="450000"/>
    <x v="0"/>
    <x v="0"/>
    <x v="0"/>
    <n v="3"/>
    <n v="957"/>
    <n v="1.0258995"/>
    <s v="South"/>
    <n v="470.2194357366771"/>
    <n v="152000"/>
    <n v="0.51006711409395977"/>
    <s v="Above Estimate"/>
  </r>
  <r>
    <d v="2019-10-17T00:00:00"/>
    <x v="10"/>
    <x v="5"/>
    <n v="250460"/>
    <n v="318000"/>
    <x v="0"/>
    <x v="0"/>
    <x v="0"/>
    <n v="3"/>
    <n v="963"/>
    <n v="1.0258995"/>
    <s v="West"/>
    <n v="330.21806853582552"/>
    <n v="67540"/>
    <n v="0.26966381857382415"/>
    <s v="Above Estimate"/>
  </r>
  <r>
    <d v="2019-10-17T00:00:00"/>
    <x v="10"/>
    <x v="5"/>
    <n v="226940"/>
    <n v="330000"/>
    <x v="0"/>
    <x v="0"/>
    <x v="0"/>
    <n v="3"/>
    <n v="1026"/>
    <n v="1.0258995"/>
    <s v="North"/>
    <n v="321.63742690058479"/>
    <n v="103060"/>
    <n v="0.4541288446285362"/>
    <s v="Above Estimate"/>
  </r>
  <r>
    <d v="2019-10-17T00:00:00"/>
    <x v="10"/>
    <x v="1"/>
    <n v="127470"/>
    <n v="165000"/>
    <x v="2"/>
    <x v="2"/>
    <x v="2"/>
    <n v="6"/>
    <n v="1925"/>
    <n v="1.0258995"/>
    <s v="North"/>
    <n v="85.714285714285708"/>
    <n v="37530"/>
    <n v="0.29442221699223348"/>
    <s v="Above Estimate"/>
  </r>
  <r>
    <d v="2019-10-20T00:00:00"/>
    <x v="10"/>
    <x v="5"/>
    <n v="135380"/>
    <n v="205000"/>
    <x v="0"/>
    <x v="0"/>
    <x v="0"/>
    <n v="2"/>
    <n v="970"/>
    <n v="1.0258995"/>
    <s v="North"/>
    <n v="211.34020618556701"/>
    <n v="69620"/>
    <n v="0.51425616782390304"/>
    <s v="Above Estimate"/>
  </r>
  <r>
    <d v="2019-10-23T00:00:00"/>
    <x v="10"/>
    <x v="2"/>
    <n v="358120"/>
    <n v="548000"/>
    <x v="0"/>
    <x v="0"/>
    <x v="0"/>
    <n v="3"/>
    <n v="933"/>
    <n v="1.0258995"/>
    <s v="West"/>
    <n v="587.35262593783489"/>
    <n v="189880"/>
    <n v="0.53021333631185075"/>
    <s v="Above Estimate"/>
  </r>
  <r>
    <d v="2019-10-23T00:00:00"/>
    <x v="10"/>
    <x v="3"/>
    <n v="3835090"/>
    <n v="5688200"/>
    <x v="0"/>
    <x v="0"/>
    <x v="0"/>
    <n v="1"/>
    <n v="1051"/>
    <n v="1.0258995"/>
    <s v="East"/>
    <n v="5412.1788772597529"/>
    <n v="1853110"/>
    <n v="0.48319856900359576"/>
    <s v="Above Estimate"/>
  </r>
  <r>
    <d v="2019-10-24T00:00:00"/>
    <x v="10"/>
    <x v="4"/>
    <n v="246960"/>
    <n v="370000"/>
    <x v="0"/>
    <x v="0"/>
    <x v="0"/>
    <n v="2"/>
    <n v="1058"/>
    <n v="1.0258995"/>
    <s v="North"/>
    <n v="349.71644612476371"/>
    <n v="123040"/>
    <n v="0.49821833495302881"/>
    <s v="Above Estimate"/>
  </r>
  <r>
    <d v="2019-10-24T00:00:00"/>
    <x v="10"/>
    <x v="2"/>
    <n v="236870"/>
    <n v="480000"/>
    <x v="1"/>
    <x v="1"/>
    <x v="1"/>
    <n v="4"/>
    <n v="1366"/>
    <n v="1.0258995"/>
    <s v="North"/>
    <n v="351.39092240117128"/>
    <n v="243130"/>
    <n v="1.026427998480179"/>
    <s v="Above Estimate"/>
  </r>
  <r>
    <d v="2019-10-25T00:00:00"/>
    <x v="10"/>
    <x v="5"/>
    <n v="147280"/>
    <n v="248000"/>
    <x v="1"/>
    <x v="1"/>
    <x v="1"/>
    <n v="3"/>
    <n v="1496"/>
    <n v="1.0258995"/>
    <s v="South"/>
    <n v="165.77540106951872"/>
    <n v="100720"/>
    <n v="0.68386746333514392"/>
    <s v="Above Estimate"/>
  </r>
  <r>
    <d v="2019-10-25T00:00:00"/>
    <x v="10"/>
    <x v="4"/>
    <n v="155890"/>
    <n v="170000"/>
    <x v="0"/>
    <x v="0"/>
    <x v="0"/>
    <n v="3"/>
    <n v="1060"/>
    <n v="1.0258995"/>
    <s v="West"/>
    <n v="160.37735849056602"/>
    <n v="14110"/>
    <n v="9.0512540894220284E-2"/>
    <s v="Above Estimate"/>
  </r>
  <r>
    <d v="2019-10-26T00:00:00"/>
    <x v="10"/>
    <x v="1"/>
    <n v="119220"/>
    <n v="258000"/>
    <x v="0"/>
    <x v="0"/>
    <x v="0"/>
    <n v="1"/>
    <n v="1089"/>
    <n v="1.0258995"/>
    <s v="South"/>
    <n v="236.9146005509642"/>
    <n v="138780"/>
    <n v="1.1640664318067437"/>
    <s v="Above Estimate"/>
  </r>
  <r>
    <d v="2019-10-26T00:00:00"/>
    <x v="10"/>
    <x v="3"/>
    <n v="2610720"/>
    <n v="3200000"/>
    <x v="0"/>
    <x v="0"/>
    <x v="0"/>
    <n v="1"/>
    <n v="1034"/>
    <n v="1.0258995"/>
    <s v="West"/>
    <n v="3094.7775628626691"/>
    <n v="589280"/>
    <n v="0.22571551142979715"/>
    <s v="Above Estimate"/>
  </r>
  <r>
    <d v="2019-10-27T00:00:00"/>
    <x v="10"/>
    <x v="1"/>
    <n v="71520"/>
    <n v="60000"/>
    <x v="0"/>
    <x v="0"/>
    <x v="0"/>
    <n v="1"/>
    <n v="932"/>
    <n v="1.0258995"/>
    <s v="West"/>
    <n v="64.377682403433482"/>
    <n v="-11520"/>
    <n v="-0.16107382550335569"/>
    <s v="Below Estimate"/>
  </r>
  <r>
    <d v="2019-10-30T00:00:00"/>
    <x v="10"/>
    <x v="5"/>
    <n v="244300"/>
    <n v="482500"/>
    <x v="0"/>
    <x v="0"/>
    <x v="0"/>
    <n v="1"/>
    <n v="915"/>
    <n v="1.0258995"/>
    <s v="West"/>
    <n v="527.32240437158475"/>
    <n v="238200"/>
    <n v="0.97503069995906677"/>
    <s v="Above Estimate"/>
  </r>
  <r>
    <d v="2019-10-30T00:00:00"/>
    <x v="10"/>
    <x v="1"/>
    <n v="124240"/>
    <n v="223000"/>
    <x v="0"/>
    <x v="0"/>
    <x v="0"/>
    <n v="2"/>
    <n v="1052"/>
    <n v="1.0258995"/>
    <s v="North"/>
    <n v="211.97718631178708"/>
    <n v="98760"/>
    <n v="0.79491307147456536"/>
    <s v="Above Estimate"/>
  </r>
  <r>
    <d v="2019-10-31T00:00:00"/>
    <x v="10"/>
    <x v="1"/>
    <n v="118740"/>
    <n v="169750"/>
    <x v="2"/>
    <x v="2"/>
    <x v="2"/>
    <n v="5"/>
    <n v="2016"/>
    <n v="1.0258995"/>
    <s v="East"/>
    <n v="84.201388888888886"/>
    <n v="51010"/>
    <n v="0.42959407107966985"/>
    <s v="Above Estimate"/>
  </r>
  <r>
    <d v="2019-10-31T00:00:00"/>
    <x v="10"/>
    <x v="1"/>
    <n v="150380"/>
    <n v="153000"/>
    <x v="0"/>
    <x v="0"/>
    <x v="0"/>
    <n v="1"/>
    <n v="918"/>
    <n v="1.0258995"/>
    <s v="North"/>
    <n v="166.66666666666666"/>
    <n v="2620"/>
    <n v="1.7422529591701024E-2"/>
    <s v="Above Estimate"/>
  </r>
  <r>
    <d v="2019-11-01T00:00:00"/>
    <x v="10"/>
    <x v="3"/>
    <n v="689150"/>
    <n v="1250000"/>
    <x v="0"/>
    <x v="0"/>
    <x v="0"/>
    <n v="1"/>
    <n v="902"/>
    <n v="1.0258995"/>
    <s v="East"/>
    <n v="1385.8093126385809"/>
    <n v="560850"/>
    <n v="0.81382862947108758"/>
    <s v="Above Estimate"/>
  </r>
  <r>
    <d v="2019-11-01T00:00:00"/>
    <x v="10"/>
    <x v="3"/>
    <n v="1321530"/>
    <n v="2675000"/>
    <x v="0"/>
    <x v="0"/>
    <x v="0"/>
    <n v="2"/>
    <n v="973"/>
    <n v="1.0258995"/>
    <s v="East"/>
    <n v="2749.229188078109"/>
    <n v="1353470"/>
    <n v="1.0241689556801585"/>
    <s v="Above Estimate"/>
  </r>
  <r>
    <d v="2019-11-01T00:00:00"/>
    <x v="10"/>
    <x v="4"/>
    <n v="275940"/>
    <n v="275000"/>
    <x v="0"/>
    <x v="0"/>
    <x v="0"/>
    <n v="3"/>
    <n v="1010"/>
    <n v="1.0258995"/>
    <s v="West"/>
    <n v="272.2772277227723"/>
    <n v="-940"/>
    <n v="-3.4065376531129954E-3"/>
    <s v="Below Estimate"/>
  </r>
  <r>
    <d v="2019-11-03T00:00:00"/>
    <x v="10"/>
    <x v="4"/>
    <n v="225260"/>
    <n v="370000"/>
    <x v="0"/>
    <x v="0"/>
    <x v="0"/>
    <n v="2"/>
    <n v="1086"/>
    <n v="1.0258995"/>
    <s v="East"/>
    <n v="340.69981583793736"/>
    <n v="144740"/>
    <n v="0.64254639083725473"/>
    <s v="Above Estimate"/>
  </r>
  <r>
    <d v="2019-11-03T00:00:00"/>
    <x v="10"/>
    <x v="3"/>
    <n v="1275120"/>
    <n v="1600000"/>
    <x v="0"/>
    <x v="0"/>
    <x v="0"/>
    <n v="2"/>
    <n v="1078"/>
    <n v="1.0258995"/>
    <s v="East"/>
    <n v="1484.2300556586272"/>
    <n v="324880"/>
    <n v="0.25478386347951565"/>
    <s v="Above Estimate"/>
  </r>
  <r>
    <d v="2019-11-07T00:00:00"/>
    <x v="10"/>
    <x v="4"/>
    <n v="1213310"/>
    <n v="2200000"/>
    <x v="0"/>
    <x v="0"/>
    <x v="0"/>
    <n v="1"/>
    <n v="1042"/>
    <n v="1.0258995"/>
    <s v="North"/>
    <n v="2111.3243761996159"/>
    <n v="986690"/>
    <n v="0.81322168283455998"/>
    <s v="Above Estimate"/>
  </r>
  <r>
    <d v="2019-11-07T00:00:00"/>
    <x v="10"/>
    <x v="2"/>
    <n v="327500"/>
    <n v="399999"/>
    <x v="0"/>
    <x v="0"/>
    <x v="0"/>
    <n v="3"/>
    <n v="1066"/>
    <n v="1.0258995"/>
    <s v="East"/>
    <n v="375.23358348968105"/>
    <n v="72499"/>
    <n v="0.22137099236641222"/>
    <s v="Above Estimate"/>
  </r>
  <r>
    <d v="2019-11-09T00:00:00"/>
    <x v="10"/>
    <x v="1"/>
    <n v="103020"/>
    <n v="120000"/>
    <x v="0"/>
    <x v="0"/>
    <x v="0"/>
    <n v="1"/>
    <n v="956"/>
    <n v="1.0258995"/>
    <s v="South"/>
    <n v="125.52301255230125"/>
    <n v="16980"/>
    <n v="0.16482236458940011"/>
    <s v="Above Estimate"/>
  </r>
  <r>
    <d v="2019-11-09T00:00:00"/>
    <x v="10"/>
    <x v="2"/>
    <n v="400040"/>
    <n v="725000"/>
    <x v="0"/>
    <x v="0"/>
    <x v="0"/>
    <n v="2"/>
    <n v="926"/>
    <n v="1.0258995"/>
    <s v="North"/>
    <n v="782.93736501079911"/>
    <n v="324960"/>
    <n v="0.81231876812318771"/>
    <s v="Above Estimate"/>
  </r>
  <r>
    <d v="2019-11-13T00:00:00"/>
    <x v="10"/>
    <x v="1"/>
    <n v="147590"/>
    <n v="215400"/>
    <x v="1"/>
    <x v="1"/>
    <x v="1"/>
    <n v="4"/>
    <n v="1301"/>
    <n v="1.0258995"/>
    <s v="North"/>
    <n v="165.56495003843199"/>
    <n v="67810"/>
    <n v="0.45944847211870721"/>
    <s v="Above Estimate"/>
  </r>
  <r>
    <d v="2019-11-13T00:00:00"/>
    <x v="10"/>
    <x v="4"/>
    <n v="250950"/>
    <n v="327000"/>
    <x v="0"/>
    <x v="0"/>
    <x v="0"/>
    <n v="1"/>
    <n v="1057"/>
    <n v="1.0258995"/>
    <s v="East"/>
    <n v="309.36613055818356"/>
    <n v="76050"/>
    <n v="0.3030484160191273"/>
    <s v="Above Estimate"/>
  </r>
  <r>
    <d v="2019-11-13T00:00:00"/>
    <x v="10"/>
    <x v="1"/>
    <n v="147590"/>
    <n v="215400"/>
    <x v="1"/>
    <x v="1"/>
    <x v="1"/>
    <n v="3"/>
    <n v="1486"/>
    <n v="1.0258995"/>
    <s v="East"/>
    <n v="144.95289367429339"/>
    <n v="67810"/>
    <n v="0.45944847211870721"/>
    <s v="Above Estimate"/>
  </r>
  <r>
    <d v="2019-11-13T00:00:00"/>
    <x v="10"/>
    <x v="4"/>
    <n v="570990"/>
    <n v="880000"/>
    <x v="0"/>
    <x v="0"/>
    <x v="0"/>
    <n v="3"/>
    <n v="922"/>
    <n v="1.0258995"/>
    <s v="North"/>
    <n v="954.44685466377439"/>
    <n v="309010"/>
    <n v="0.54118285784339482"/>
    <s v="Above Estimate"/>
  </r>
  <r>
    <d v="2019-11-13T00:00:00"/>
    <x v="10"/>
    <x v="1"/>
    <n v="108490"/>
    <n v="269000"/>
    <x v="1"/>
    <x v="1"/>
    <x v="1"/>
    <n v="3"/>
    <n v="1462"/>
    <n v="1.0258995"/>
    <s v="South"/>
    <n v="183.99452804377566"/>
    <n v="160510"/>
    <n v="1.4794911973453775"/>
    <s v="Above Estimate"/>
  </r>
  <r>
    <d v="2019-11-15T00:00:00"/>
    <x v="10"/>
    <x v="1"/>
    <n v="96560"/>
    <n v="97500"/>
    <x v="0"/>
    <x v="0"/>
    <x v="0"/>
    <n v="2"/>
    <n v="931"/>
    <n v="1.0258995"/>
    <s v="West"/>
    <n v="104.72610096670248"/>
    <n v="940"/>
    <n v="9.7348798674399342E-3"/>
    <s v="Above Estimate"/>
  </r>
  <r>
    <d v="2019-11-15T00:00:00"/>
    <x v="10"/>
    <x v="2"/>
    <n v="294110"/>
    <n v="397000"/>
    <x v="0"/>
    <x v="0"/>
    <x v="0"/>
    <n v="3"/>
    <n v="1093"/>
    <n v="1.0258995"/>
    <s v="East"/>
    <n v="363.22049405306495"/>
    <n v="102890"/>
    <n v="0.3498350957124885"/>
    <s v="Above Estimate"/>
  </r>
  <r>
    <d v="2019-11-15T00:00:00"/>
    <x v="10"/>
    <x v="1"/>
    <n v="149670"/>
    <n v="208000"/>
    <x v="0"/>
    <x v="0"/>
    <x v="0"/>
    <n v="3"/>
    <n v="1030"/>
    <n v="1.0258995"/>
    <s v="East"/>
    <n v="201.94174757281553"/>
    <n v="58330"/>
    <n v="0.38972405959778178"/>
    <s v="Above Estimate"/>
  </r>
  <r>
    <d v="2019-11-16T00:00:00"/>
    <x v="10"/>
    <x v="3"/>
    <n v="1093960"/>
    <n v="1970000"/>
    <x v="0"/>
    <x v="0"/>
    <x v="0"/>
    <n v="1"/>
    <n v="996"/>
    <n v="1.0258995"/>
    <s v="South"/>
    <n v="1977.9116465863453"/>
    <n v="876040"/>
    <n v="0.80079710409887017"/>
    <s v="Above Estimate"/>
  </r>
  <r>
    <d v="2019-11-16T00:00:00"/>
    <x v="10"/>
    <x v="2"/>
    <n v="592710"/>
    <n v="851568"/>
    <x v="0"/>
    <x v="0"/>
    <x v="0"/>
    <n v="1"/>
    <n v="1066"/>
    <n v="1.0258995"/>
    <s v="South"/>
    <n v="798.844277673546"/>
    <n v="258858"/>
    <n v="0.43673634661132765"/>
    <s v="Above Estimate"/>
  </r>
  <r>
    <d v="2019-11-17T00:00:00"/>
    <x v="10"/>
    <x v="5"/>
    <n v="158830"/>
    <n v="270000"/>
    <x v="0"/>
    <x v="0"/>
    <x v="0"/>
    <n v="1"/>
    <n v="963"/>
    <n v="1.0258995"/>
    <s v="North"/>
    <n v="280.37383177570092"/>
    <n v="111170"/>
    <n v="0.69993074356229934"/>
    <s v="Above Estimate"/>
  </r>
  <r>
    <d v="2019-11-17T00:00:00"/>
    <x v="10"/>
    <x v="4"/>
    <n v="367150"/>
    <n v="470000"/>
    <x v="0"/>
    <x v="0"/>
    <x v="0"/>
    <n v="3"/>
    <n v="942"/>
    <n v="1.0258995"/>
    <s v="East"/>
    <n v="498.9384288747346"/>
    <n v="102850"/>
    <n v="0.28013073675609423"/>
    <s v="Above Estimate"/>
  </r>
  <r>
    <d v="2019-11-20T00:00:00"/>
    <x v="10"/>
    <x v="2"/>
    <n v="398980"/>
    <n v="530000"/>
    <x v="0"/>
    <x v="0"/>
    <x v="0"/>
    <n v="3"/>
    <n v="947"/>
    <n v="1.0258995"/>
    <s v="West"/>
    <n v="559.66209081309398"/>
    <n v="131020"/>
    <n v="0.32838738783898941"/>
    <s v="Above Estimate"/>
  </r>
  <r>
    <d v="2019-11-20T00:00:00"/>
    <x v="10"/>
    <x v="5"/>
    <n v="169890"/>
    <n v="264000"/>
    <x v="0"/>
    <x v="0"/>
    <x v="0"/>
    <n v="2"/>
    <n v="985"/>
    <n v="1.0258995"/>
    <s v="South"/>
    <n v="268.02030456852793"/>
    <n v="94110"/>
    <n v="0.55394667137559594"/>
    <s v="Above Estimate"/>
  </r>
  <r>
    <d v="2019-11-20T00:00:00"/>
    <x v="10"/>
    <x v="5"/>
    <n v="258580"/>
    <n v="406667"/>
    <x v="0"/>
    <x v="0"/>
    <x v="0"/>
    <n v="1"/>
    <n v="1011"/>
    <n v="1.0258995"/>
    <s v="West"/>
    <n v="402.24233432245302"/>
    <n v="148087"/>
    <n v="0.57269317039214174"/>
    <s v="Above Estimate"/>
  </r>
  <r>
    <d v="2019-11-20T00:00:00"/>
    <x v="10"/>
    <x v="1"/>
    <n v="113140"/>
    <n v="160000"/>
    <x v="1"/>
    <x v="1"/>
    <x v="1"/>
    <n v="4"/>
    <n v="1370"/>
    <n v="1.0258995"/>
    <s v="West"/>
    <n v="116.78832116788321"/>
    <n v="46860"/>
    <n v="0.41417712568499204"/>
    <s v="Above Estimate"/>
  </r>
  <r>
    <d v="2019-11-20T00:00:00"/>
    <x v="10"/>
    <x v="2"/>
    <n v="274820"/>
    <n v="395000"/>
    <x v="0"/>
    <x v="0"/>
    <x v="0"/>
    <n v="3"/>
    <n v="1065"/>
    <n v="1.0258995"/>
    <s v="South"/>
    <n v="370.89201877934272"/>
    <n v="120180"/>
    <n v="0.43730441743686777"/>
    <s v="Above Estimate"/>
  </r>
  <r>
    <d v="2019-11-21T00:00:00"/>
    <x v="10"/>
    <x v="4"/>
    <n v="427140"/>
    <n v="845000"/>
    <x v="0"/>
    <x v="0"/>
    <x v="0"/>
    <n v="2"/>
    <n v="1065"/>
    <n v="1.0258995"/>
    <s v="West"/>
    <n v="793.42723004694835"/>
    <n v="417860"/>
    <n v="0.97827410216790744"/>
    <s v="Above Estimate"/>
  </r>
  <r>
    <d v="2019-11-21T00:00:00"/>
    <x v="10"/>
    <x v="4"/>
    <n v="286160"/>
    <n v="220000"/>
    <x v="0"/>
    <x v="0"/>
    <x v="0"/>
    <n v="3"/>
    <n v="1041"/>
    <n v="1.0258995"/>
    <s v="North"/>
    <n v="211.33525456292026"/>
    <n v="-66160"/>
    <n v="-0.23119932904668716"/>
    <s v="Below Estimate"/>
  </r>
  <r>
    <d v="2019-11-27T00:00:00"/>
    <x v="10"/>
    <x v="1"/>
    <n v="101110"/>
    <n v="41000"/>
    <x v="1"/>
    <x v="1"/>
    <x v="1"/>
    <n v="2"/>
    <n v="1447"/>
    <n v="1.0258995"/>
    <s v="East"/>
    <n v="28.334485141672424"/>
    <n v="-60110"/>
    <n v="-0.59450103847295022"/>
    <s v="Below Estimate"/>
  </r>
  <r>
    <d v="2019-11-29T00:00:00"/>
    <x v="10"/>
    <x v="2"/>
    <n v="244150"/>
    <n v="400000"/>
    <x v="0"/>
    <x v="0"/>
    <x v="0"/>
    <n v="3"/>
    <n v="913"/>
    <n v="1.0258995"/>
    <s v="West"/>
    <n v="438.1161007667032"/>
    <n v="155850"/>
    <n v="0.63833708785582632"/>
    <s v="Above Estimate"/>
  </r>
  <r>
    <d v="2019-11-30T00:00:00"/>
    <x v="10"/>
    <x v="2"/>
    <n v="222190"/>
    <n v="379000"/>
    <x v="0"/>
    <x v="0"/>
    <x v="0"/>
    <n v="2"/>
    <n v="1040"/>
    <n v="1.0258995"/>
    <s v="West"/>
    <n v="364.42307692307691"/>
    <n v="156810"/>
    <n v="0.70574733336333773"/>
    <s v="Above Estimate"/>
  </r>
  <r>
    <d v="2019-11-30T00:00:00"/>
    <x v="10"/>
    <x v="4"/>
    <n v="469000"/>
    <n v="790000"/>
    <x v="0"/>
    <x v="0"/>
    <x v="0"/>
    <n v="1"/>
    <n v="926"/>
    <n v="1.0258995"/>
    <s v="East"/>
    <n v="853.13174946004324"/>
    <n v="321000"/>
    <n v="0.68443496801705761"/>
    <s v="Above Estimate"/>
  </r>
  <r>
    <d v="2019-12-04T00:00:00"/>
    <x v="10"/>
    <x v="5"/>
    <n v="122010"/>
    <n v="205000"/>
    <x v="0"/>
    <x v="0"/>
    <x v="0"/>
    <n v="3"/>
    <n v="930"/>
    <n v="1.0258995"/>
    <s v="South"/>
    <n v="220.43010752688173"/>
    <n v="82990"/>
    <n v="0.680190148348496"/>
    <s v="Above Estimate"/>
  </r>
  <r>
    <d v="2019-12-04T00:00:00"/>
    <x v="10"/>
    <x v="5"/>
    <n v="257530"/>
    <n v="350000"/>
    <x v="0"/>
    <x v="0"/>
    <x v="0"/>
    <n v="1"/>
    <n v="967"/>
    <n v="1.0258995"/>
    <s v="South"/>
    <n v="361.94415718717681"/>
    <n v="92470"/>
    <n v="0.35906496330524601"/>
    <s v="Above Estimate"/>
  </r>
  <r>
    <d v="2019-12-04T00:00:00"/>
    <x v="10"/>
    <x v="5"/>
    <n v="277340"/>
    <n v="385000"/>
    <x v="0"/>
    <x v="0"/>
    <x v="0"/>
    <n v="2"/>
    <n v="1019"/>
    <n v="1.0258995"/>
    <s v="North"/>
    <n v="377.82139352306183"/>
    <n v="107660"/>
    <n v="0.38818778394750125"/>
    <s v="Above Estimate"/>
  </r>
  <r>
    <d v="2019-12-04T00:00:00"/>
    <x v="10"/>
    <x v="5"/>
    <n v="203140"/>
    <n v="302500"/>
    <x v="0"/>
    <x v="0"/>
    <x v="0"/>
    <n v="3"/>
    <n v="1044"/>
    <n v="1.0258995"/>
    <s v="West"/>
    <n v="289.75095785440612"/>
    <n v="99360"/>
    <n v="0.48912080338682684"/>
    <s v="Above Estimate"/>
  </r>
  <r>
    <d v="2019-12-04T00:00:00"/>
    <x v="10"/>
    <x v="4"/>
    <n v="199080"/>
    <n v="355000"/>
    <x v="1"/>
    <x v="1"/>
    <x v="1"/>
    <n v="4"/>
    <n v="1236"/>
    <n v="1.0258995"/>
    <s v="North"/>
    <n v="287.21682847896437"/>
    <n v="155920"/>
    <n v="0.7832027325698212"/>
    <s v="Above Estimate"/>
  </r>
  <r>
    <d v="2019-12-06T00:00:00"/>
    <x v="10"/>
    <x v="1"/>
    <n v="144450"/>
    <n v="279900"/>
    <x v="1"/>
    <x v="1"/>
    <x v="1"/>
    <n v="4"/>
    <n v="1270"/>
    <n v="1.0258995"/>
    <s v="North"/>
    <n v="220.39370078740157"/>
    <n v="135450"/>
    <n v="0.93769470404984423"/>
    <s v="Above Estimate"/>
  </r>
  <r>
    <d v="2019-12-06T00:00:00"/>
    <x v="10"/>
    <x v="1"/>
    <n v="123530"/>
    <n v="268000"/>
    <x v="1"/>
    <x v="1"/>
    <x v="1"/>
    <n v="3"/>
    <n v="1418"/>
    <n v="1.0258995"/>
    <s v="North"/>
    <n v="188.99858956276447"/>
    <n v="144470"/>
    <n v="1.1695134785072452"/>
    <s v="Above Estimate"/>
  </r>
  <r>
    <d v="2019-12-07T00:00:00"/>
    <x v="10"/>
    <x v="4"/>
    <n v="728070"/>
    <n v="690000"/>
    <x v="1"/>
    <x v="1"/>
    <x v="1"/>
    <n v="4"/>
    <n v="1269"/>
    <n v="1.0258995"/>
    <s v="South"/>
    <n v="543.73522458628838"/>
    <n v="-38070"/>
    <n v="-5.2288928262392349E-2"/>
    <s v="Below Estimate"/>
  </r>
  <r>
    <d v="2019-12-07T00:00:00"/>
    <x v="10"/>
    <x v="1"/>
    <n v="234570"/>
    <n v="335000"/>
    <x v="1"/>
    <x v="1"/>
    <x v="1"/>
    <n v="2"/>
    <n v="1341"/>
    <n v="1.0258995"/>
    <s v="South"/>
    <n v="249.81357196122298"/>
    <n v="100430"/>
    <n v="0.4281451165963252"/>
    <s v="Above Estimate"/>
  </r>
  <r>
    <d v="2019-12-08T00:00:00"/>
    <x v="10"/>
    <x v="5"/>
    <n v="129850"/>
    <n v="239200"/>
    <x v="0"/>
    <x v="0"/>
    <x v="0"/>
    <n v="1"/>
    <n v="956"/>
    <n v="1.0258995"/>
    <s v="South"/>
    <n v="250.20920502092051"/>
    <n v="109350"/>
    <n v="0.84212552945706587"/>
    <s v="Above Estimate"/>
  </r>
  <r>
    <d v="2019-12-08T00:00:00"/>
    <x v="10"/>
    <x v="3"/>
    <n v="727230"/>
    <n v="990000"/>
    <x v="0"/>
    <x v="0"/>
    <x v="0"/>
    <n v="3"/>
    <n v="1073"/>
    <n v="1.0258995"/>
    <s v="South"/>
    <n v="922.64678471575019"/>
    <n v="262770"/>
    <n v="0.36132997813621548"/>
    <s v="Above Estimate"/>
  </r>
  <r>
    <d v="2019-12-11T00:00:00"/>
    <x v="10"/>
    <x v="1"/>
    <n v="111390"/>
    <n v="198000"/>
    <x v="0"/>
    <x v="0"/>
    <x v="0"/>
    <n v="3"/>
    <n v="961"/>
    <n v="1.0258995"/>
    <s v="North"/>
    <n v="206.03537981269511"/>
    <n v="86610"/>
    <n v="0.77753837866953945"/>
    <s v="Above Estimate"/>
  </r>
  <r>
    <d v="2019-12-11T00:00:00"/>
    <x v="10"/>
    <x v="1"/>
    <n v="146580"/>
    <n v="239900"/>
    <x v="1"/>
    <x v="1"/>
    <x v="1"/>
    <n v="4"/>
    <n v="1241"/>
    <n v="1.0258995"/>
    <s v="South"/>
    <n v="193.31184528605962"/>
    <n v="93320"/>
    <n v="0.63664892891253921"/>
    <s v="Above Estimate"/>
  </r>
  <r>
    <d v="2019-12-11T00:00:00"/>
    <x v="10"/>
    <x v="3"/>
    <n v="1503250"/>
    <n v="1700000"/>
    <x v="0"/>
    <x v="0"/>
    <x v="0"/>
    <n v="2"/>
    <n v="954"/>
    <n v="1.0258995"/>
    <s v="North"/>
    <n v="1781.9706498951782"/>
    <n v="196750"/>
    <n v="0.13088308664560119"/>
    <s v="Above Estimate"/>
  </r>
  <r>
    <d v="2019-12-13T00:00:00"/>
    <x v="10"/>
    <x v="1"/>
    <n v="129610"/>
    <n v="89228"/>
    <x v="0"/>
    <x v="0"/>
    <x v="0"/>
    <n v="3"/>
    <n v="941"/>
    <n v="1.0258995"/>
    <s v="West"/>
    <n v="94.822529224229541"/>
    <n v="-40382"/>
    <n v="-0.31156546562765219"/>
    <s v="Below Estimate"/>
  </r>
  <r>
    <d v="2019-12-14T00:00:00"/>
    <x v="10"/>
    <x v="1"/>
    <n v="121760"/>
    <n v="120000"/>
    <x v="2"/>
    <x v="2"/>
    <x v="2"/>
    <n v="4"/>
    <n v="2108"/>
    <n v="1.0258995"/>
    <s v="North"/>
    <n v="56.92599620493359"/>
    <n v="-1760"/>
    <n v="-1.4454664914586071E-2"/>
    <s v="Below Estimate"/>
  </r>
  <r>
    <d v="2019-12-15T00:00:00"/>
    <x v="10"/>
    <x v="3"/>
    <n v="885640"/>
    <n v="1230000"/>
    <x v="0"/>
    <x v="0"/>
    <x v="0"/>
    <n v="2"/>
    <n v="952"/>
    <n v="1.0258995"/>
    <s v="West"/>
    <n v="1292.0168067226891"/>
    <n v="344360"/>
    <n v="0.38882615961338696"/>
    <s v="Above Estimate"/>
  </r>
  <r>
    <d v="2019-12-18T00:00:00"/>
    <x v="10"/>
    <x v="2"/>
    <n v="883540"/>
    <n v="1955278"/>
    <x v="0"/>
    <x v="0"/>
    <x v="0"/>
    <n v="3"/>
    <n v="1061"/>
    <n v="1.0258995"/>
    <s v="East"/>
    <n v="1842.8633364750235"/>
    <n v="1071738"/>
    <n v="1.2130045046064695"/>
    <s v="Above Estimate"/>
  </r>
  <r>
    <d v="2019-12-19T00:00:00"/>
    <x v="10"/>
    <x v="5"/>
    <n v="315280"/>
    <n v="525000"/>
    <x v="0"/>
    <x v="0"/>
    <x v="0"/>
    <n v="1"/>
    <n v="1008"/>
    <n v="1.0258995"/>
    <s v="South"/>
    <n v="520.83333333333337"/>
    <n v="209720"/>
    <n v="0.6651865008880995"/>
    <s v="Above Estimate"/>
  </r>
  <r>
    <d v="2019-12-21T00:00:00"/>
    <x v="10"/>
    <x v="2"/>
    <n v="274850"/>
    <n v="345000"/>
    <x v="0"/>
    <x v="0"/>
    <x v="0"/>
    <n v="2"/>
    <n v="965"/>
    <n v="1.0258995"/>
    <s v="West"/>
    <n v="357.51295336787564"/>
    <n v="70150"/>
    <n v="0.25523012552301255"/>
    <s v="Above Estimate"/>
  </r>
  <r>
    <d v="2019-12-26T00:00:00"/>
    <x v="10"/>
    <x v="3"/>
    <n v="349090"/>
    <n v="380000"/>
    <x v="1"/>
    <x v="1"/>
    <x v="1"/>
    <n v="3"/>
    <n v="1426"/>
    <n v="1.0258995"/>
    <s v="South"/>
    <n v="266.47966339410942"/>
    <n v="30910"/>
    <n v="8.8544501417972446E-2"/>
    <s v="Above Estimate"/>
  </r>
  <r>
    <d v="2019-12-29T00:00:00"/>
    <x v="10"/>
    <x v="3"/>
    <n v="4357640"/>
    <n v="5511000"/>
    <x v="0"/>
    <x v="0"/>
    <x v="0"/>
    <n v="1"/>
    <n v="1029"/>
    <n v="1.0258995"/>
    <s v="North"/>
    <n v="5355.6851311953351"/>
    <n v="1153360"/>
    <n v="0.26467537474412756"/>
    <s v="Above Estimate"/>
  </r>
  <r>
    <d v="2020-01-02T00:00:00"/>
    <x v="11"/>
    <x v="1"/>
    <n v="116830"/>
    <n v="137550"/>
    <x v="0"/>
    <x v="0"/>
    <x v="0"/>
    <n v="1"/>
    <n v="1050"/>
    <n v="1.0254395000000001"/>
    <s v="South"/>
    <n v="131"/>
    <n v="20720"/>
    <n v="0.1773517076093469"/>
    <s v="Above Estimate"/>
  </r>
  <r>
    <d v="2020-01-02T00:00:00"/>
    <x v="11"/>
    <x v="1"/>
    <n v="153660"/>
    <n v="243500"/>
    <x v="0"/>
    <x v="0"/>
    <x v="0"/>
    <n v="1"/>
    <n v="1063"/>
    <n v="1.0254395000000001"/>
    <s v="North"/>
    <n v="229.068673565381"/>
    <n v="89840"/>
    <n v="0.58466744761161005"/>
    <s v="Above Estimate"/>
  </r>
  <r>
    <d v="2020-01-05T00:00:00"/>
    <x v="11"/>
    <x v="4"/>
    <n v="265510"/>
    <n v="418000"/>
    <x v="0"/>
    <x v="0"/>
    <x v="0"/>
    <n v="1"/>
    <n v="1058"/>
    <n v="1.0254395000000001"/>
    <s v="East"/>
    <n v="395.08506616257091"/>
    <n v="152490"/>
    <n v="0.57432865052163762"/>
    <s v="Above Estimate"/>
  </r>
  <r>
    <d v="2020-01-08T00:00:00"/>
    <x v="11"/>
    <x v="2"/>
    <n v="286480"/>
    <n v="393500"/>
    <x v="0"/>
    <x v="0"/>
    <x v="0"/>
    <n v="1"/>
    <n v="938"/>
    <n v="1.0254395000000001"/>
    <s v="North"/>
    <n v="419.50959488272923"/>
    <n v="107020"/>
    <n v="0.37356883552080422"/>
    <s v="Above Estimate"/>
  </r>
  <r>
    <d v="2020-01-08T00:00:00"/>
    <x v="11"/>
    <x v="2"/>
    <n v="345920"/>
    <n v="630000"/>
    <x v="0"/>
    <x v="0"/>
    <x v="0"/>
    <n v="1"/>
    <n v="938"/>
    <n v="1.0254395000000001"/>
    <s v="East"/>
    <n v="671.64179104477614"/>
    <n v="284080"/>
    <n v="0.82123034227567071"/>
    <s v="Above Estimate"/>
  </r>
  <r>
    <d v="2020-01-08T00:00:00"/>
    <x v="11"/>
    <x v="4"/>
    <n v="291340"/>
    <n v="331000"/>
    <x v="0"/>
    <x v="0"/>
    <x v="0"/>
    <n v="3"/>
    <n v="901"/>
    <n v="1.0254395000000001"/>
    <s v="South"/>
    <n v="367.36958934517202"/>
    <n v="39660"/>
    <n v="0.13612960801812315"/>
    <s v="Above Estimate"/>
  </r>
  <r>
    <d v="2020-01-09T00:00:00"/>
    <x v="11"/>
    <x v="1"/>
    <n v="109710"/>
    <n v="112513"/>
    <x v="0"/>
    <x v="0"/>
    <x v="0"/>
    <n v="1"/>
    <n v="955"/>
    <n v="1.0254395000000001"/>
    <s v="East"/>
    <n v="117.81465968586387"/>
    <n v="2803"/>
    <n v="2.5549175097985599E-2"/>
    <s v="Above Estimate"/>
  </r>
  <r>
    <d v="2020-01-12T00:00:00"/>
    <x v="11"/>
    <x v="4"/>
    <n v="296660"/>
    <n v="462000"/>
    <x v="0"/>
    <x v="0"/>
    <x v="0"/>
    <n v="1"/>
    <n v="972"/>
    <n v="1.0254395000000001"/>
    <s v="North"/>
    <n v="475.30864197530866"/>
    <n v="165340"/>
    <n v="0.55733836715431806"/>
    <s v="Above Estimate"/>
  </r>
  <r>
    <d v="2020-01-17T00:00:00"/>
    <x v="11"/>
    <x v="4"/>
    <n v="316960"/>
    <n v="333247"/>
    <x v="0"/>
    <x v="0"/>
    <x v="0"/>
    <n v="3"/>
    <n v="985"/>
    <n v="1.0254395000000001"/>
    <s v="East"/>
    <n v="338.32182741116753"/>
    <n v="16287"/>
    <n v="5.1385032811711258E-2"/>
    <s v="Above Estimate"/>
  </r>
  <r>
    <d v="2020-01-31T00:00:00"/>
    <x v="11"/>
    <x v="5"/>
    <n v="193410"/>
    <n v="295000"/>
    <x v="0"/>
    <x v="0"/>
    <x v="0"/>
    <n v="3"/>
    <n v="1097"/>
    <n v="1.0254395000000001"/>
    <s v="East"/>
    <n v="268.91522333637192"/>
    <n v="101590"/>
    <n v="0.52525722558295851"/>
    <s v="Above Estimate"/>
  </r>
  <r>
    <d v="2020-02-09T00:00:00"/>
    <x v="11"/>
    <x v="1"/>
    <n v="138770"/>
    <n v="220000"/>
    <x v="0"/>
    <x v="0"/>
    <x v="0"/>
    <n v="2"/>
    <n v="912"/>
    <n v="1.0254395000000001"/>
    <s v="South"/>
    <n v="241.2280701754386"/>
    <n v="81230"/>
    <n v="0.5853570656481949"/>
    <s v="Above Estimate"/>
  </r>
  <r>
    <d v="2020-02-09T00:00:00"/>
    <x v="11"/>
    <x v="3"/>
    <n v="423220"/>
    <n v="655000"/>
    <x v="1"/>
    <x v="1"/>
    <x v="1"/>
    <n v="2"/>
    <n v="1248"/>
    <n v="1.0254395000000001"/>
    <s v="East"/>
    <n v="524.83974358974353"/>
    <n v="231780"/>
    <n v="0.54765842824063138"/>
    <s v="Above Estimate"/>
  </r>
  <r>
    <d v="2020-02-12T00:00:00"/>
    <x v="11"/>
    <x v="4"/>
    <n v="354410"/>
    <n v="300000"/>
    <x v="0"/>
    <x v="0"/>
    <x v="0"/>
    <n v="3"/>
    <n v="1003"/>
    <n v="1.0254395000000001"/>
    <s v="North"/>
    <n v="299.10269192422732"/>
    <n v="-54410"/>
    <n v="-0.15352275612990604"/>
    <s v="Below Estimate"/>
  </r>
  <r>
    <d v="2020-02-12T00:00:00"/>
    <x v="11"/>
    <x v="1"/>
    <n v="183510"/>
    <n v="260000"/>
    <x v="0"/>
    <x v="0"/>
    <x v="0"/>
    <n v="3"/>
    <n v="903"/>
    <n v="1.0254395000000001"/>
    <s v="West"/>
    <n v="287.92912513842748"/>
    <n v="76490"/>
    <n v="0.41681652226036731"/>
    <s v="Above Estimate"/>
  </r>
  <r>
    <d v="2020-02-14T00:00:00"/>
    <x v="11"/>
    <x v="5"/>
    <n v="407750"/>
    <n v="630700"/>
    <x v="0"/>
    <x v="0"/>
    <x v="0"/>
    <n v="1"/>
    <n v="1041"/>
    <n v="1.0254395000000001"/>
    <s v="North"/>
    <n v="605.85975024015374"/>
    <n v="222950"/>
    <n v="0.54678111587982836"/>
    <s v="Above Estimate"/>
  </r>
  <r>
    <d v="2020-02-14T00:00:00"/>
    <x v="11"/>
    <x v="4"/>
    <n v="356650"/>
    <n v="510000"/>
    <x v="0"/>
    <x v="0"/>
    <x v="0"/>
    <n v="1"/>
    <n v="986"/>
    <n v="1.0254395000000001"/>
    <s v="East"/>
    <n v="517.24137931034488"/>
    <n v="153350"/>
    <n v="0.42997336324127294"/>
    <s v="Above Estimate"/>
  </r>
  <r>
    <d v="2020-02-14T00:00:00"/>
    <x v="11"/>
    <x v="4"/>
    <n v="823270"/>
    <n v="550000"/>
    <x v="0"/>
    <x v="0"/>
    <x v="0"/>
    <n v="1"/>
    <n v="1076"/>
    <n v="1.0254395000000001"/>
    <s v="West"/>
    <n v="511.15241635687732"/>
    <n v="-273270"/>
    <n v="-0.33193241585385108"/>
    <s v="Below Estimate"/>
  </r>
  <r>
    <d v="2020-02-15T00:00:00"/>
    <x v="11"/>
    <x v="3"/>
    <n v="1232070"/>
    <n v="2000000"/>
    <x v="0"/>
    <x v="0"/>
    <x v="0"/>
    <n v="1"/>
    <n v="935"/>
    <n v="1.0254395000000001"/>
    <s v="North"/>
    <n v="2139.0374331550802"/>
    <n v="767930"/>
    <n v="0.62328439130893531"/>
    <s v="Above Estimate"/>
  </r>
  <r>
    <d v="2020-02-20T00:00:00"/>
    <x v="11"/>
    <x v="3"/>
    <n v="1039500"/>
    <n v="1500000"/>
    <x v="0"/>
    <x v="0"/>
    <x v="0"/>
    <n v="2"/>
    <n v="1005"/>
    <n v="1.0254395000000001"/>
    <s v="North"/>
    <n v="1492.5373134328358"/>
    <n v="460500"/>
    <n v="0.44300144300144301"/>
    <s v="Above Estimate"/>
  </r>
  <r>
    <d v="2020-02-20T00:00:00"/>
    <x v="11"/>
    <x v="1"/>
    <n v="124980"/>
    <n v="131000"/>
    <x v="2"/>
    <x v="2"/>
    <x v="2"/>
    <n v="6"/>
    <n v="2175"/>
    <n v="1.0254395000000001"/>
    <s v="West"/>
    <n v="60.229885057471265"/>
    <n v="6020"/>
    <n v="4.8167706833093293E-2"/>
    <s v="Above Estimate"/>
  </r>
  <r>
    <d v="2020-02-20T00:00:00"/>
    <x v="11"/>
    <x v="1"/>
    <n v="133060"/>
    <n v="220000"/>
    <x v="0"/>
    <x v="0"/>
    <x v="0"/>
    <n v="1"/>
    <n v="912"/>
    <n v="1.0254395000000001"/>
    <s v="East"/>
    <n v="241.2280701754386"/>
    <n v="86940"/>
    <n v="0.6533894483691568"/>
    <s v="Above Estimate"/>
  </r>
  <r>
    <d v="2020-02-22T00:00:00"/>
    <x v="11"/>
    <x v="1"/>
    <n v="141820"/>
    <n v="200000"/>
    <x v="0"/>
    <x v="0"/>
    <x v="0"/>
    <n v="2"/>
    <n v="956"/>
    <n v="1.0254395000000001"/>
    <s v="West"/>
    <n v="209.20502092050208"/>
    <n v="58180"/>
    <n v="0.41023833027781698"/>
    <s v="Above Estimate"/>
  </r>
  <r>
    <d v="2020-02-22T00:00:00"/>
    <x v="11"/>
    <x v="1"/>
    <n v="92180"/>
    <n v="88250"/>
    <x v="1"/>
    <x v="1"/>
    <x v="1"/>
    <n v="3"/>
    <n v="1311"/>
    <n v="1.0254395000000001"/>
    <s v="North"/>
    <n v="67.315026697177728"/>
    <n v="-3930"/>
    <n v="-4.2633977001518768E-2"/>
    <s v="Below Estimate"/>
  </r>
  <r>
    <d v="2020-02-23T00:00:00"/>
    <x v="11"/>
    <x v="1"/>
    <n v="94360"/>
    <n v="90000"/>
    <x v="1"/>
    <x v="1"/>
    <x v="1"/>
    <n v="3"/>
    <n v="1200"/>
    <n v="1.0254395000000001"/>
    <s v="South"/>
    <n v="75"/>
    <n v="-4360"/>
    <n v="-4.6206019499788045E-2"/>
    <s v="Below Estimate"/>
  </r>
  <r>
    <d v="2020-02-23T00:00:00"/>
    <x v="11"/>
    <x v="5"/>
    <n v="246120"/>
    <n v="391100"/>
    <x v="1"/>
    <x v="1"/>
    <x v="1"/>
    <n v="4"/>
    <n v="1451"/>
    <n v="1.0254395000000001"/>
    <s v="North"/>
    <n v="269.53824948311507"/>
    <n v="144980"/>
    <n v="0.58906224605883306"/>
    <s v="Above Estimate"/>
  </r>
  <r>
    <d v="2020-02-26T00:00:00"/>
    <x v="11"/>
    <x v="4"/>
    <n v="207690"/>
    <n v="226700"/>
    <x v="0"/>
    <x v="0"/>
    <x v="0"/>
    <n v="1"/>
    <n v="931"/>
    <n v="1.0254395000000001"/>
    <s v="South"/>
    <n v="243.50161117078412"/>
    <n v="19010"/>
    <n v="9.1530646636814483E-2"/>
    <s v="Above Estimate"/>
  </r>
  <r>
    <d v="2020-02-27T00:00:00"/>
    <x v="11"/>
    <x v="3"/>
    <n v="393400"/>
    <n v="755000"/>
    <x v="0"/>
    <x v="0"/>
    <x v="0"/>
    <n v="1"/>
    <n v="984"/>
    <n v="1.0254395000000001"/>
    <s v="West"/>
    <n v="767.27642276422762"/>
    <n v="361600"/>
    <n v="0.91916624300965943"/>
    <s v="Above Estimate"/>
  </r>
  <r>
    <d v="2020-02-28T00:00:00"/>
    <x v="11"/>
    <x v="2"/>
    <n v="554630"/>
    <n v="1196000"/>
    <x v="0"/>
    <x v="0"/>
    <x v="0"/>
    <n v="1"/>
    <n v="1063"/>
    <n v="1.0254395000000001"/>
    <s v="South"/>
    <n v="1125.1175917215428"/>
    <n v="641370"/>
    <n v="1.1563925499882806"/>
    <s v="Above Estimate"/>
  </r>
  <r>
    <d v="2020-03-01T00:00:00"/>
    <x v="11"/>
    <x v="2"/>
    <n v="1975335"/>
    <n v="2800000"/>
    <x v="0"/>
    <x v="0"/>
    <x v="0"/>
    <n v="2"/>
    <n v="1091"/>
    <n v="1.0254395000000001"/>
    <s v="North"/>
    <n v="2566.4527956003667"/>
    <n v="824665"/>
    <n v="0.41748108548676555"/>
    <s v="Above Estimate"/>
  </r>
  <r>
    <d v="2020-03-01T00:00:00"/>
    <x v="11"/>
    <x v="2"/>
    <n v="320460"/>
    <n v="385000"/>
    <x v="0"/>
    <x v="0"/>
    <x v="0"/>
    <n v="3"/>
    <n v="992"/>
    <n v="1.0254395000000001"/>
    <s v="East"/>
    <n v="388.10483870967744"/>
    <n v="64540"/>
    <n v="0.20139799038881609"/>
    <s v="Above Estimate"/>
  </r>
  <r>
    <d v="2020-03-01T00:00:00"/>
    <x v="11"/>
    <x v="1"/>
    <n v="142390"/>
    <n v="200000"/>
    <x v="0"/>
    <x v="0"/>
    <x v="0"/>
    <n v="3"/>
    <n v="946"/>
    <n v="1.0254395000000001"/>
    <s v="East"/>
    <n v="211.41649048625794"/>
    <n v="57610"/>
    <n v="0.40459301917269469"/>
    <s v="Above Estimate"/>
  </r>
  <r>
    <d v="2020-03-01T00:00:00"/>
    <x v="11"/>
    <x v="5"/>
    <n v="188580"/>
    <n v="295000"/>
    <x v="0"/>
    <x v="0"/>
    <x v="0"/>
    <n v="1"/>
    <n v="946"/>
    <n v="1.0254395000000001"/>
    <s v="East"/>
    <n v="311.83932346723043"/>
    <n v="106420"/>
    <n v="0.56432283381058435"/>
    <s v="Above Estimate"/>
  </r>
  <r>
    <d v="2020-03-02T00:00:00"/>
    <x v="11"/>
    <x v="1"/>
    <n v="104630"/>
    <n v="172000"/>
    <x v="0"/>
    <x v="0"/>
    <x v="0"/>
    <n v="2"/>
    <n v="919"/>
    <n v="1.0254395000000001"/>
    <s v="West"/>
    <n v="187.15995647442872"/>
    <n v="67370"/>
    <n v="0.64388798623721688"/>
    <s v="Above Estimate"/>
  </r>
  <r>
    <d v="2020-03-05T00:00:00"/>
    <x v="11"/>
    <x v="1"/>
    <n v="345690"/>
    <n v="675000"/>
    <x v="0"/>
    <x v="0"/>
    <x v="0"/>
    <n v="3"/>
    <n v="1024"/>
    <n v="1.0254395000000001"/>
    <s v="North"/>
    <n v="659.1796875"/>
    <n v="329310"/>
    <n v="0.95261650611819837"/>
    <s v="Above Estimate"/>
  </r>
  <r>
    <d v="2020-03-06T00:00:00"/>
    <x v="11"/>
    <x v="1"/>
    <n v="102750"/>
    <n v="125000"/>
    <x v="1"/>
    <x v="1"/>
    <x v="1"/>
    <n v="2"/>
    <n v="1301"/>
    <n v="1.0254395000000001"/>
    <s v="East"/>
    <n v="96.079938508839348"/>
    <n v="22250"/>
    <n v="0.21654501216545013"/>
    <s v="Above Estimate"/>
  </r>
  <r>
    <d v="2020-03-08T00:00:00"/>
    <x v="11"/>
    <x v="4"/>
    <n v="612080"/>
    <n v="1355000"/>
    <x v="0"/>
    <x v="0"/>
    <x v="0"/>
    <n v="3"/>
    <n v="921"/>
    <n v="1.0254395000000001"/>
    <s v="East"/>
    <n v="1471.2269272529859"/>
    <n v="742920"/>
    <n v="1.2137629068095674"/>
    <s v="Above Estimate"/>
  </r>
  <r>
    <d v="2020-03-08T00:00:00"/>
    <x v="11"/>
    <x v="3"/>
    <n v="1144150"/>
    <n v="1200000"/>
    <x v="0"/>
    <x v="0"/>
    <x v="0"/>
    <n v="1"/>
    <n v="1040"/>
    <n v="1.0254395000000001"/>
    <s v="North"/>
    <n v="1153.8461538461538"/>
    <n v="55850"/>
    <n v="4.8813529694533057E-2"/>
    <s v="Above Estimate"/>
  </r>
  <r>
    <d v="2020-03-08T00:00:00"/>
    <x v="11"/>
    <x v="1"/>
    <n v="105040"/>
    <n v="108000"/>
    <x v="2"/>
    <x v="2"/>
    <x v="2"/>
    <n v="6"/>
    <n v="1929"/>
    <n v="1.0254395000000001"/>
    <s v="West"/>
    <n v="55.987558320373253"/>
    <n v="2960"/>
    <n v="2.8179741051028179E-2"/>
    <s v="Above Estimate"/>
  </r>
  <r>
    <d v="2020-03-12T00:00:00"/>
    <x v="11"/>
    <x v="2"/>
    <n v="489650"/>
    <n v="731000"/>
    <x v="0"/>
    <x v="0"/>
    <x v="0"/>
    <n v="1"/>
    <n v="950"/>
    <n v="1.0254395000000001"/>
    <s v="North"/>
    <n v="769.47368421052636"/>
    <n v="241350"/>
    <n v="0.49290309404676808"/>
    <s v="Above Estimate"/>
  </r>
  <r>
    <d v="2020-03-12T00:00:00"/>
    <x v="11"/>
    <x v="5"/>
    <n v="258860"/>
    <n v="400000"/>
    <x v="2"/>
    <x v="2"/>
    <x v="2"/>
    <n v="5"/>
    <n v="1993"/>
    <n v="1.0254395000000001"/>
    <s v="West"/>
    <n v="200.70245860511793"/>
    <n v="141140"/>
    <n v="0.54523680754075565"/>
    <s v="Above Estimate"/>
  </r>
  <r>
    <d v="2020-03-19T00:00:00"/>
    <x v="11"/>
    <x v="1"/>
    <n v="148120"/>
    <n v="267000"/>
    <x v="0"/>
    <x v="0"/>
    <x v="0"/>
    <n v="3"/>
    <n v="1058"/>
    <n v="1.0254395000000001"/>
    <s v="East"/>
    <n v="252.36294896030245"/>
    <n v="118880"/>
    <n v="0.802592492573589"/>
    <s v="Above Estimate"/>
  </r>
  <r>
    <d v="2020-03-20T00:00:00"/>
    <x v="11"/>
    <x v="5"/>
    <n v="163800"/>
    <n v="269900"/>
    <x v="0"/>
    <x v="0"/>
    <x v="0"/>
    <n v="3"/>
    <n v="973"/>
    <n v="1.0254395000000001"/>
    <s v="East"/>
    <n v="277.38951695786227"/>
    <n v="106100"/>
    <n v="0.64774114774114777"/>
    <s v="Above Estimate"/>
  </r>
  <r>
    <d v="2020-03-21T00:00:00"/>
    <x v="11"/>
    <x v="1"/>
    <n v="94560"/>
    <n v="107500"/>
    <x v="0"/>
    <x v="0"/>
    <x v="0"/>
    <n v="2"/>
    <n v="991"/>
    <n v="1.0254395000000001"/>
    <s v="South"/>
    <n v="108.47628657921291"/>
    <n v="12940"/>
    <n v="0.13684433164128595"/>
    <s v="Above Estimate"/>
  </r>
  <r>
    <d v="2020-03-23T00:00:00"/>
    <x v="11"/>
    <x v="4"/>
    <n v="233310"/>
    <n v="260000"/>
    <x v="0"/>
    <x v="0"/>
    <x v="0"/>
    <n v="1"/>
    <n v="1086"/>
    <n v="1.0254395000000001"/>
    <s v="North"/>
    <n v="239.41068139963167"/>
    <n v="26690"/>
    <n v="0.1143971540011144"/>
    <s v="Above Estimate"/>
  </r>
  <r>
    <d v="2020-03-23T00:00:00"/>
    <x v="11"/>
    <x v="3"/>
    <n v="659470"/>
    <n v="995000"/>
    <x v="0"/>
    <x v="0"/>
    <x v="0"/>
    <n v="1"/>
    <n v="1072"/>
    <n v="1.0254395000000001"/>
    <s v="North"/>
    <n v="928.17164179104475"/>
    <n v="335530"/>
    <n v="0.50878735954630239"/>
    <s v="Above Estimate"/>
  </r>
  <r>
    <d v="2020-03-26T00:00:00"/>
    <x v="11"/>
    <x v="5"/>
    <n v="237930"/>
    <n v="380000"/>
    <x v="0"/>
    <x v="0"/>
    <x v="0"/>
    <n v="3"/>
    <n v="985"/>
    <n v="1.0254395000000001"/>
    <s v="West"/>
    <n v="385.78680203045684"/>
    <n v="142070"/>
    <n v="0.59710839322489806"/>
    <s v="Above Estimate"/>
  </r>
  <r>
    <d v="2020-03-26T00:00:00"/>
    <x v="11"/>
    <x v="5"/>
    <n v="262850"/>
    <n v="440000"/>
    <x v="0"/>
    <x v="0"/>
    <x v="0"/>
    <n v="3"/>
    <n v="1038"/>
    <n v="1.0254395000000001"/>
    <s v="South"/>
    <n v="423.89210019267824"/>
    <n v="177150"/>
    <n v="0.67395853148183371"/>
    <s v="Above Estimate"/>
  </r>
  <r>
    <d v="2020-03-27T00:00:00"/>
    <x v="11"/>
    <x v="1"/>
    <n v="97300"/>
    <n v="180000"/>
    <x v="1"/>
    <x v="1"/>
    <x v="1"/>
    <n v="3"/>
    <n v="1440"/>
    <n v="1.0254395000000001"/>
    <s v="South"/>
    <n v="125"/>
    <n v="82700"/>
    <n v="0.84994861253854059"/>
    <s v="Above Estimate"/>
  </r>
  <r>
    <d v="2020-03-27T00:00:00"/>
    <x v="11"/>
    <x v="1"/>
    <n v="91580"/>
    <n v="322000"/>
    <x v="1"/>
    <x v="1"/>
    <x v="1"/>
    <n v="3"/>
    <n v="1234"/>
    <n v="1.0254395000000001"/>
    <s v="North"/>
    <n v="260.94003241491083"/>
    <n v="230420"/>
    <n v="2.5160515396374756"/>
    <s v="Above Estimate"/>
  </r>
  <r>
    <d v="2020-03-27T00:00:00"/>
    <x v="11"/>
    <x v="1"/>
    <n v="91870"/>
    <n v="205000"/>
    <x v="1"/>
    <x v="1"/>
    <x v="1"/>
    <n v="2"/>
    <n v="1482"/>
    <n v="1.0254395000000001"/>
    <s v="South"/>
    <n v="138.32658569500674"/>
    <n v="113130"/>
    <n v="1.2314139545009253"/>
    <s v="Above Estimate"/>
  </r>
  <r>
    <d v="2020-03-29T00:00:00"/>
    <x v="11"/>
    <x v="5"/>
    <n v="141820"/>
    <n v="269000"/>
    <x v="1"/>
    <x v="1"/>
    <x v="1"/>
    <n v="2"/>
    <n v="1372"/>
    <n v="1.0254395000000001"/>
    <s v="East"/>
    <n v="196.06413994169097"/>
    <n v="127180"/>
    <n v="0.89677055422366381"/>
    <s v="Above Estimate"/>
  </r>
  <r>
    <d v="2020-04-02T00:00:00"/>
    <x v="11"/>
    <x v="5"/>
    <n v="155820"/>
    <n v="238000"/>
    <x v="0"/>
    <x v="0"/>
    <x v="0"/>
    <n v="1"/>
    <n v="949"/>
    <n v="1.0254395000000001"/>
    <s v="North"/>
    <n v="250.79030558482614"/>
    <n v="82180"/>
    <n v="0.527403414195867"/>
    <s v="Above Estimate"/>
  </r>
  <r>
    <d v="2020-04-02T00:00:00"/>
    <x v="11"/>
    <x v="2"/>
    <n v="206250"/>
    <n v="385000"/>
    <x v="0"/>
    <x v="0"/>
    <x v="0"/>
    <n v="2"/>
    <n v="1060"/>
    <n v="1.0254395000000001"/>
    <s v="South"/>
    <n v="363.20754716981133"/>
    <n v="178750"/>
    <n v="0.8666666666666667"/>
    <s v="Above Estimate"/>
  </r>
  <r>
    <d v="2020-04-03T00:00:00"/>
    <x v="11"/>
    <x v="3"/>
    <n v="2007110"/>
    <n v="3500000"/>
    <x v="0"/>
    <x v="0"/>
    <x v="0"/>
    <n v="1"/>
    <n v="909"/>
    <n v="1.0254395000000001"/>
    <s v="East"/>
    <n v="3850.3850385038504"/>
    <n v="1492890"/>
    <n v="0.74380078819795625"/>
    <s v="Above Estimate"/>
  </r>
  <r>
    <d v="2020-04-04T00:00:00"/>
    <x v="11"/>
    <x v="5"/>
    <n v="278600"/>
    <n v="432000"/>
    <x v="0"/>
    <x v="0"/>
    <x v="0"/>
    <n v="2"/>
    <n v="900"/>
    <n v="1.0254395000000001"/>
    <s v="North"/>
    <n v="480"/>
    <n v="153400"/>
    <n v="0.55061019382627419"/>
    <s v="Above Estimate"/>
  </r>
  <r>
    <d v="2020-04-04T00:00:00"/>
    <x v="11"/>
    <x v="2"/>
    <n v="643230"/>
    <n v="1526000"/>
    <x v="0"/>
    <x v="0"/>
    <x v="0"/>
    <n v="2"/>
    <n v="1008"/>
    <n v="1.0254395000000001"/>
    <s v="North"/>
    <n v="1513.8888888888889"/>
    <n v="882770"/>
    <n v="1.3724017847426271"/>
    <s v="Above Estimate"/>
  </r>
  <r>
    <d v="2020-04-05T00:00:00"/>
    <x v="11"/>
    <x v="4"/>
    <n v="322770"/>
    <n v="310800"/>
    <x v="0"/>
    <x v="0"/>
    <x v="0"/>
    <n v="2"/>
    <n v="1012"/>
    <n v="1.0254395000000001"/>
    <s v="North"/>
    <n v="307.11462450592887"/>
    <n v="-11970"/>
    <n v="-3.708523096942095E-2"/>
    <s v="Below Estimate"/>
  </r>
  <r>
    <d v="2020-04-06T00:00:00"/>
    <x v="11"/>
    <x v="2"/>
    <n v="511310"/>
    <n v="715000"/>
    <x v="0"/>
    <x v="0"/>
    <x v="0"/>
    <n v="3"/>
    <n v="1074"/>
    <n v="1.0254395000000001"/>
    <s v="South"/>
    <n v="665.7355679702049"/>
    <n v="203690"/>
    <n v="0.39836889558193661"/>
    <s v="Above Estimate"/>
  </r>
  <r>
    <d v="2020-04-06T00:00:00"/>
    <x v="11"/>
    <x v="3"/>
    <n v="578830"/>
    <n v="950000"/>
    <x v="0"/>
    <x v="0"/>
    <x v="0"/>
    <n v="1"/>
    <n v="1079"/>
    <n v="1.0254395000000001"/>
    <s v="South"/>
    <n v="880.44485634847081"/>
    <n v="371170"/>
    <n v="0.64124181538621017"/>
    <s v="Above Estimate"/>
  </r>
  <r>
    <d v="2020-04-09T00:00:00"/>
    <x v="11"/>
    <x v="5"/>
    <n v="294840"/>
    <n v="525000"/>
    <x v="0"/>
    <x v="0"/>
    <x v="0"/>
    <n v="1"/>
    <n v="1028"/>
    <n v="1.0254395000000001"/>
    <s v="East"/>
    <n v="510.70038910505838"/>
    <n v="230160"/>
    <n v="0.78062678062678059"/>
    <s v="Above Estimate"/>
  </r>
  <r>
    <d v="2020-04-09T00:00:00"/>
    <x v="11"/>
    <x v="1"/>
    <n v="103970"/>
    <n v="235500"/>
    <x v="0"/>
    <x v="0"/>
    <x v="0"/>
    <n v="1"/>
    <n v="1018"/>
    <n v="1.0254395000000001"/>
    <s v="West"/>
    <n v="231.335952848723"/>
    <n v="131530"/>
    <n v="1.2650764643647205"/>
    <s v="Above Estimate"/>
  </r>
  <r>
    <d v="2020-04-10T00:00:00"/>
    <x v="11"/>
    <x v="1"/>
    <n v="106310"/>
    <n v="161500"/>
    <x v="0"/>
    <x v="0"/>
    <x v="0"/>
    <n v="1"/>
    <n v="1031"/>
    <n v="1.0254395000000001"/>
    <s v="North"/>
    <n v="156.64403491755576"/>
    <n v="55190"/>
    <n v="0.51914213150221056"/>
    <s v="Above Estimate"/>
  </r>
  <r>
    <d v="2020-04-10T00:00:00"/>
    <x v="11"/>
    <x v="1"/>
    <n v="88150"/>
    <n v="55375"/>
    <x v="1"/>
    <x v="1"/>
    <x v="1"/>
    <n v="4"/>
    <n v="1238"/>
    <n v="1.0254395000000001"/>
    <s v="West"/>
    <n v="44.729402261712437"/>
    <n v="-32775"/>
    <n v="-0.37180941576857629"/>
    <s v="Below Estimate"/>
  </r>
  <r>
    <d v="2020-04-13T00:00:00"/>
    <x v="11"/>
    <x v="2"/>
    <n v="783120"/>
    <n v="1006000"/>
    <x v="0"/>
    <x v="0"/>
    <x v="0"/>
    <n v="3"/>
    <n v="952"/>
    <n v="1.0254395000000001"/>
    <s v="South"/>
    <n v="1056.7226890756303"/>
    <n v="222880"/>
    <n v="0.28460516906732047"/>
    <s v="Above Estimate"/>
  </r>
  <r>
    <d v="2020-04-13T00:00:00"/>
    <x v="11"/>
    <x v="5"/>
    <n v="264180"/>
    <n v="375000"/>
    <x v="0"/>
    <x v="0"/>
    <x v="0"/>
    <n v="2"/>
    <n v="1029"/>
    <n v="1.0254395000000001"/>
    <s v="North"/>
    <n v="364.43148688046648"/>
    <n v="110820"/>
    <n v="0.41948671360436068"/>
    <s v="Above Estimate"/>
  </r>
  <r>
    <d v="2020-04-16T00:00:00"/>
    <x v="11"/>
    <x v="3"/>
    <n v="1323420"/>
    <n v="1795000"/>
    <x v="0"/>
    <x v="0"/>
    <x v="0"/>
    <n v="3"/>
    <n v="1030"/>
    <n v="1.0254395000000001"/>
    <s v="North"/>
    <n v="1742.7184466019417"/>
    <n v="471580"/>
    <n v="0.35633434586148011"/>
    <s v="Above Estimate"/>
  </r>
  <r>
    <d v="2020-04-16T00:00:00"/>
    <x v="11"/>
    <x v="3"/>
    <n v="3172260"/>
    <n v="4800000"/>
    <x v="0"/>
    <x v="0"/>
    <x v="0"/>
    <n v="3"/>
    <n v="954"/>
    <n v="1.0254395000000001"/>
    <s v="West"/>
    <n v="5031.4465408805036"/>
    <n v="1627740"/>
    <n v="0.51311683153335474"/>
    <s v="Above Estimate"/>
  </r>
  <r>
    <d v="2020-04-17T00:00:00"/>
    <x v="11"/>
    <x v="1"/>
    <n v="111190"/>
    <n v="131200"/>
    <x v="1"/>
    <x v="1"/>
    <x v="1"/>
    <n v="3"/>
    <n v="1482"/>
    <n v="1.0254395000000001"/>
    <s v="West"/>
    <n v="88.529014844804323"/>
    <n v="20010"/>
    <n v="0.17996222681895854"/>
    <s v="Above Estimate"/>
  </r>
  <r>
    <d v="2020-04-18T00:00:00"/>
    <x v="11"/>
    <x v="3"/>
    <n v="1360380"/>
    <n v="1925000"/>
    <x v="0"/>
    <x v="0"/>
    <x v="0"/>
    <n v="2"/>
    <n v="948"/>
    <n v="1.0254395000000001"/>
    <s v="South"/>
    <n v="2030.590717299578"/>
    <n v="564620"/>
    <n v="0.41504579602758052"/>
    <s v="Above Estimate"/>
  </r>
  <r>
    <d v="2020-04-19T00:00:00"/>
    <x v="11"/>
    <x v="5"/>
    <n v="190960"/>
    <n v="147500"/>
    <x v="0"/>
    <x v="0"/>
    <x v="0"/>
    <n v="1"/>
    <n v="948"/>
    <n v="1.0254395000000001"/>
    <s v="West"/>
    <n v="155.59071729957805"/>
    <n v="-43460"/>
    <n v="-0.22758692919983242"/>
    <s v="Below Estimate"/>
  </r>
  <r>
    <d v="2020-04-23T00:00:00"/>
    <x v="11"/>
    <x v="5"/>
    <n v="157080"/>
    <n v="222549"/>
    <x v="0"/>
    <x v="0"/>
    <x v="0"/>
    <n v="2"/>
    <n v="1100"/>
    <n v="1.0254395000000001"/>
    <s v="West"/>
    <n v="202.31727272727272"/>
    <n v="65469"/>
    <n v="0.4167876241405653"/>
    <s v="Above Estimate"/>
  </r>
  <r>
    <d v="2020-04-23T00:00:00"/>
    <x v="11"/>
    <x v="1"/>
    <n v="111130"/>
    <n v="165000"/>
    <x v="0"/>
    <x v="0"/>
    <x v="0"/>
    <n v="2"/>
    <n v="916"/>
    <n v="1.0254395000000001"/>
    <s v="South"/>
    <n v="180.13100436681222"/>
    <n v="53870"/>
    <n v="0.48474759290920544"/>
    <s v="Above Estimate"/>
  </r>
  <r>
    <d v="2020-04-23T00:00:00"/>
    <x v="11"/>
    <x v="5"/>
    <n v="219240"/>
    <n v="340000"/>
    <x v="0"/>
    <x v="0"/>
    <x v="0"/>
    <n v="1"/>
    <n v="1069"/>
    <n v="1.0254395000000001"/>
    <s v="North"/>
    <n v="318.05425631431245"/>
    <n v="120760"/>
    <n v="0.55081189563948185"/>
    <s v="Above Estimate"/>
  </r>
  <r>
    <d v="2020-04-24T00:00:00"/>
    <x v="11"/>
    <x v="1"/>
    <n v="108890"/>
    <n v="190000"/>
    <x v="0"/>
    <x v="0"/>
    <x v="0"/>
    <n v="1"/>
    <n v="1008"/>
    <n v="1.0254395000000001"/>
    <s v="North"/>
    <n v="188.49206349206349"/>
    <n v="81110"/>
    <n v="0.74488015428414001"/>
    <s v="Above Estimate"/>
  </r>
  <r>
    <d v="2020-04-26T00:00:00"/>
    <x v="11"/>
    <x v="2"/>
    <n v="508120"/>
    <n v="999000"/>
    <x v="0"/>
    <x v="0"/>
    <x v="0"/>
    <n v="1"/>
    <n v="1090"/>
    <n v="1.0254395000000001"/>
    <s v="North"/>
    <n v="916.51376146788994"/>
    <n v="490880"/>
    <n v="0.96607100684877589"/>
    <s v="Above Estimate"/>
  </r>
  <r>
    <d v="2020-04-30T00:00:00"/>
    <x v="11"/>
    <x v="3"/>
    <n v="866320"/>
    <n v="1225000"/>
    <x v="0"/>
    <x v="0"/>
    <x v="0"/>
    <n v="1"/>
    <n v="1096"/>
    <n v="1.0254395000000001"/>
    <s v="South"/>
    <n v="1117.7007299270074"/>
    <n v="358680"/>
    <n v="0.41402714932126694"/>
    <s v="Above Estimate"/>
  </r>
  <r>
    <d v="2020-04-30T00:00:00"/>
    <x v="11"/>
    <x v="4"/>
    <n v="477400"/>
    <n v="580000"/>
    <x v="0"/>
    <x v="0"/>
    <x v="0"/>
    <n v="2"/>
    <n v="1014"/>
    <n v="1.0254395000000001"/>
    <s v="East"/>
    <n v="571.99211045364893"/>
    <n v="102600"/>
    <n v="0.21491411813992459"/>
    <s v="Above Estimate"/>
  </r>
  <r>
    <d v="2020-04-30T00:00:00"/>
    <x v="11"/>
    <x v="2"/>
    <n v="294110"/>
    <n v="563500"/>
    <x v="0"/>
    <x v="0"/>
    <x v="0"/>
    <n v="1"/>
    <n v="1066"/>
    <n v="1.0254395000000001"/>
    <s v="North"/>
    <n v="528.61163227016891"/>
    <n v="269390"/>
    <n v="0.91594981469518211"/>
    <s v="Above Estimate"/>
  </r>
  <r>
    <d v="2020-05-01T00:00:00"/>
    <x v="11"/>
    <x v="1"/>
    <n v="306460"/>
    <n v="300000"/>
    <x v="0"/>
    <x v="0"/>
    <x v="0"/>
    <n v="3"/>
    <n v="1057"/>
    <n v="1.0254395000000001"/>
    <s v="South"/>
    <n v="283.82213812677389"/>
    <n v="-6460"/>
    <n v="-2.1079423089473342E-2"/>
    <s v="Below Estimate"/>
  </r>
  <r>
    <d v="2020-05-01T00:00:00"/>
    <x v="11"/>
    <x v="3"/>
    <n v="1660890"/>
    <n v="1700000"/>
    <x v="0"/>
    <x v="0"/>
    <x v="0"/>
    <n v="3"/>
    <n v="929"/>
    <n v="1.0254395000000001"/>
    <s v="North"/>
    <n v="1829.9246501614639"/>
    <n v="39110"/>
    <n v="2.3547616037184884E-2"/>
    <s v="Above Estimate"/>
  </r>
  <r>
    <d v="2020-05-01T00:00:00"/>
    <x v="11"/>
    <x v="5"/>
    <n v="124530"/>
    <n v="182000"/>
    <x v="0"/>
    <x v="0"/>
    <x v="0"/>
    <n v="1"/>
    <n v="978"/>
    <n v="1.0254395000000001"/>
    <s v="West"/>
    <n v="186.09406952965236"/>
    <n v="57470"/>
    <n v="0.46149522203485105"/>
    <s v="Above Estimate"/>
  </r>
  <r>
    <d v="2020-05-02T00:00:00"/>
    <x v="11"/>
    <x v="5"/>
    <n v="116480"/>
    <n v="200000"/>
    <x v="0"/>
    <x v="0"/>
    <x v="0"/>
    <n v="3"/>
    <n v="1009"/>
    <n v="1.0254395000000001"/>
    <s v="South"/>
    <n v="198.21605550049554"/>
    <n v="83520"/>
    <n v="0.71703296703296704"/>
    <s v="Above Estimate"/>
  </r>
  <r>
    <d v="2020-05-03T00:00:00"/>
    <x v="11"/>
    <x v="1"/>
    <n v="83210"/>
    <n v="136500"/>
    <x v="0"/>
    <x v="0"/>
    <x v="0"/>
    <n v="2"/>
    <n v="1035"/>
    <n v="1.0254395000000001"/>
    <s v="East"/>
    <n v="131.8840579710145"/>
    <n v="53290"/>
    <n v="0.6404278331931258"/>
    <s v="Above Estimate"/>
  </r>
  <r>
    <d v="2020-05-04T00:00:00"/>
    <x v="11"/>
    <x v="5"/>
    <n v="127960"/>
    <n v="191099"/>
    <x v="0"/>
    <x v="0"/>
    <x v="0"/>
    <n v="2"/>
    <n v="1089"/>
    <n v="1.0254395000000001"/>
    <s v="West"/>
    <n v="175.48117539026629"/>
    <n v="63139"/>
    <n v="0.49342763363551112"/>
    <s v="Above Estimate"/>
  </r>
  <r>
    <d v="2020-05-07T00:00:00"/>
    <x v="11"/>
    <x v="1"/>
    <n v="280760"/>
    <n v="180000"/>
    <x v="0"/>
    <x v="0"/>
    <x v="0"/>
    <n v="3"/>
    <n v="906"/>
    <n v="1.0254395000000001"/>
    <s v="West"/>
    <n v="198.67549668874173"/>
    <n v="-100760"/>
    <n v="-0.35888303177090752"/>
    <s v="Below Estimate"/>
  </r>
  <r>
    <d v="2020-05-07T00:00:00"/>
    <x v="11"/>
    <x v="3"/>
    <n v="550550"/>
    <n v="796500"/>
    <x v="1"/>
    <x v="1"/>
    <x v="1"/>
    <n v="2"/>
    <n v="1314"/>
    <n v="1.0254395000000001"/>
    <s v="West"/>
    <n v="606.16438356164383"/>
    <n v="245950"/>
    <n v="0.44673508309871945"/>
    <s v="Above Estimate"/>
  </r>
  <r>
    <d v="2020-05-07T00:00:00"/>
    <x v="11"/>
    <x v="2"/>
    <n v="213250"/>
    <n v="423500"/>
    <x v="1"/>
    <x v="1"/>
    <x v="1"/>
    <n v="2"/>
    <n v="1247"/>
    <n v="1.0254395000000001"/>
    <s v="West"/>
    <n v="339.61507618283883"/>
    <n v="210250"/>
    <n v="0.98593200468933173"/>
    <s v="Above Estimate"/>
  </r>
  <r>
    <d v="2020-05-07T00:00:00"/>
    <x v="11"/>
    <x v="4"/>
    <n v="288750"/>
    <n v="430000"/>
    <x v="0"/>
    <x v="0"/>
    <x v="0"/>
    <n v="2"/>
    <n v="988"/>
    <n v="1.0254395000000001"/>
    <s v="South"/>
    <n v="435.22267206477733"/>
    <n v="141250"/>
    <n v="0.48917748917748916"/>
    <s v="Above Estimate"/>
  </r>
  <r>
    <d v="2020-05-08T00:00:00"/>
    <x v="11"/>
    <x v="2"/>
    <n v="208710"/>
    <n v="425500"/>
    <x v="1"/>
    <x v="1"/>
    <x v="1"/>
    <n v="3"/>
    <n v="1223"/>
    <n v="1.0254395000000001"/>
    <s v="East"/>
    <n v="347.91496320523305"/>
    <n v="216790"/>
    <n v="1.0387140050788175"/>
    <s v="Above Estimate"/>
  </r>
  <r>
    <d v="2020-05-08T00:00:00"/>
    <x v="11"/>
    <x v="3"/>
    <n v="1966580"/>
    <n v="3100000"/>
    <x v="0"/>
    <x v="0"/>
    <x v="0"/>
    <n v="2"/>
    <n v="920"/>
    <n v="1.0254395000000001"/>
    <s v="North"/>
    <n v="3369.5652173913045"/>
    <n v="1133420"/>
    <n v="0.57634065229993181"/>
    <s v="Above Estimate"/>
  </r>
  <r>
    <d v="2020-05-09T00:00:00"/>
    <x v="11"/>
    <x v="4"/>
    <n v="344960"/>
    <n v="625000"/>
    <x v="0"/>
    <x v="0"/>
    <x v="0"/>
    <n v="1"/>
    <n v="1084"/>
    <n v="1.0254395000000001"/>
    <s v="South"/>
    <n v="576.56826568265683"/>
    <n v="280040"/>
    <n v="0.81180426716140996"/>
    <s v="Above Estimate"/>
  </r>
  <r>
    <d v="2020-05-09T00:00:00"/>
    <x v="11"/>
    <x v="4"/>
    <n v="664650"/>
    <n v="930000"/>
    <x v="0"/>
    <x v="0"/>
    <x v="0"/>
    <n v="3"/>
    <n v="1097"/>
    <n v="1.0254395000000001"/>
    <s v="West"/>
    <n v="847.76663628076574"/>
    <n v="265350"/>
    <n v="0.39923267885353192"/>
    <s v="Above Estimate"/>
  </r>
  <r>
    <d v="2020-05-10T00:00:00"/>
    <x v="11"/>
    <x v="2"/>
    <n v="262440"/>
    <n v="426500"/>
    <x v="0"/>
    <x v="0"/>
    <x v="0"/>
    <n v="1"/>
    <n v="948"/>
    <n v="1.0254395000000001"/>
    <s v="South"/>
    <n v="449.89451476793249"/>
    <n v="164060"/>
    <n v="0.62513336381649143"/>
    <s v="Above Estimate"/>
  </r>
  <r>
    <d v="2020-05-10T00:00:00"/>
    <x v="11"/>
    <x v="2"/>
    <n v="165760"/>
    <n v="325000"/>
    <x v="0"/>
    <x v="0"/>
    <x v="0"/>
    <n v="2"/>
    <n v="1022"/>
    <n v="1.0254395000000001"/>
    <s v="West"/>
    <n v="318.00391389432485"/>
    <n v="159240"/>
    <n v="0.96066602316602312"/>
    <s v="Above Estimate"/>
  </r>
  <r>
    <d v="2020-05-11T00:00:00"/>
    <x v="11"/>
    <x v="2"/>
    <n v="240080"/>
    <n v="390299"/>
    <x v="0"/>
    <x v="0"/>
    <x v="0"/>
    <n v="1"/>
    <n v="932"/>
    <n v="1.0254395000000001"/>
    <s v="South"/>
    <n v="418.77575107296138"/>
    <n v="150219"/>
    <n v="0.62570393202265906"/>
    <s v="Above Estimate"/>
  </r>
  <r>
    <d v="2020-05-14T00:00:00"/>
    <x v="11"/>
    <x v="5"/>
    <n v="522480"/>
    <n v="547500"/>
    <x v="0"/>
    <x v="0"/>
    <x v="0"/>
    <n v="1"/>
    <n v="1002"/>
    <n v="1.0254395000000001"/>
    <s v="South"/>
    <n v="546.40718562874247"/>
    <n v="25020"/>
    <n v="4.7887000459347726E-2"/>
    <s v="Above Estimate"/>
  </r>
  <r>
    <d v="2020-05-14T00:00:00"/>
    <x v="11"/>
    <x v="1"/>
    <n v="64580"/>
    <n v="75000"/>
    <x v="0"/>
    <x v="0"/>
    <x v="0"/>
    <n v="2"/>
    <n v="973"/>
    <n v="1.0254395000000001"/>
    <s v="West"/>
    <n v="77.081192189105863"/>
    <n v="10420"/>
    <n v="0.161350263239393"/>
    <s v="Above Estimate"/>
  </r>
  <r>
    <d v="2020-05-15T00:00:00"/>
    <x v="11"/>
    <x v="3"/>
    <n v="1128190"/>
    <n v="1865000"/>
    <x v="0"/>
    <x v="0"/>
    <x v="0"/>
    <n v="1"/>
    <n v="987"/>
    <n v="1.0254395000000001"/>
    <s v="West"/>
    <n v="1889.564336372847"/>
    <n v="736810"/>
    <n v="0.65309034825694257"/>
    <s v="Above Estimate"/>
  </r>
  <r>
    <d v="2020-05-15T00:00:00"/>
    <x v="11"/>
    <x v="4"/>
    <n v="276710"/>
    <n v="380000"/>
    <x v="0"/>
    <x v="0"/>
    <x v="0"/>
    <n v="1"/>
    <n v="1021"/>
    <n v="1.0254395000000001"/>
    <s v="East"/>
    <n v="372.18413320274243"/>
    <n v="103290"/>
    <n v="0.37327888403021214"/>
    <s v="Above Estimate"/>
  </r>
  <r>
    <d v="2020-05-15T00:00:00"/>
    <x v="11"/>
    <x v="1"/>
    <n v="123960"/>
    <n v="272000"/>
    <x v="2"/>
    <x v="2"/>
    <x v="2"/>
    <n v="5"/>
    <n v="1878"/>
    <n v="1.0254395000000001"/>
    <s v="North"/>
    <n v="144.83493077742278"/>
    <n v="148040"/>
    <n v="1.1942562116811875"/>
    <s v="Above Estimate"/>
  </r>
  <r>
    <d v="2020-05-15T00:00:00"/>
    <x v="11"/>
    <x v="3"/>
    <n v="258230"/>
    <n v="679900"/>
    <x v="1"/>
    <x v="1"/>
    <x v="1"/>
    <n v="4"/>
    <n v="1418"/>
    <n v="1.0254395000000001"/>
    <s v="South"/>
    <n v="479.47813822284911"/>
    <n v="421670"/>
    <n v="1.6329241373968943"/>
    <s v="Above Estimate"/>
  </r>
  <r>
    <d v="2020-05-16T00:00:00"/>
    <x v="11"/>
    <x v="2"/>
    <n v="335480"/>
    <n v="600000"/>
    <x v="0"/>
    <x v="0"/>
    <x v="0"/>
    <n v="2"/>
    <n v="928"/>
    <n v="1.0254395000000001"/>
    <s v="North"/>
    <n v="646.55172413793105"/>
    <n v="264520"/>
    <n v="0.78848217479432459"/>
    <s v="Above Estimate"/>
  </r>
  <r>
    <d v="2020-05-17T00:00:00"/>
    <x v="11"/>
    <x v="1"/>
    <n v="106120"/>
    <n v="167000"/>
    <x v="0"/>
    <x v="0"/>
    <x v="0"/>
    <n v="3"/>
    <n v="934"/>
    <n v="1.0254395000000001"/>
    <s v="East"/>
    <n v="178.80085653104925"/>
    <n v="60880"/>
    <n v="0.57369016208066337"/>
    <s v="Above Estimate"/>
  </r>
  <r>
    <d v="2020-05-17T00:00:00"/>
    <x v="11"/>
    <x v="5"/>
    <n v="257110"/>
    <n v="457500"/>
    <x v="0"/>
    <x v="0"/>
    <x v="0"/>
    <n v="3"/>
    <n v="1022"/>
    <n v="1.0254395000000001"/>
    <s v="West"/>
    <n v="447.65166340508807"/>
    <n v="200390"/>
    <n v="0.7793940336820816"/>
    <s v="Above Estimate"/>
  </r>
  <r>
    <d v="2020-05-17T00:00:00"/>
    <x v="11"/>
    <x v="1"/>
    <n v="133680"/>
    <n v="233000"/>
    <x v="0"/>
    <x v="0"/>
    <x v="0"/>
    <n v="2"/>
    <n v="1036"/>
    <n v="1.0254395000000001"/>
    <s v="North"/>
    <n v="224.90347490347492"/>
    <n v="99320"/>
    <n v="0.74296828246558944"/>
    <s v="Above Estimate"/>
  </r>
  <r>
    <d v="2020-05-18T00:00:00"/>
    <x v="11"/>
    <x v="3"/>
    <n v="3642380"/>
    <n v="4250000"/>
    <x v="0"/>
    <x v="0"/>
    <x v="0"/>
    <n v="2"/>
    <n v="916"/>
    <n v="1.0254395000000001"/>
    <s v="East"/>
    <n v="4639.7379912663755"/>
    <n v="607620"/>
    <n v="0.16681949714197861"/>
    <s v="Above Estimate"/>
  </r>
  <r>
    <d v="2020-05-18T00:00:00"/>
    <x v="11"/>
    <x v="4"/>
    <n v="470820"/>
    <n v="640000"/>
    <x v="0"/>
    <x v="0"/>
    <x v="0"/>
    <n v="2"/>
    <n v="917"/>
    <n v="1.0254395000000001"/>
    <s v="North"/>
    <n v="697.92802617230097"/>
    <n v="169180"/>
    <n v="0.35933052971411578"/>
    <s v="Above Estimate"/>
  </r>
  <r>
    <d v="2020-05-21T00:00:00"/>
    <x v="11"/>
    <x v="1"/>
    <n v="159310"/>
    <n v="240000"/>
    <x v="2"/>
    <x v="2"/>
    <x v="2"/>
    <n v="5"/>
    <n v="2053"/>
    <n v="1.0254395000000001"/>
    <s v="West"/>
    <n v="116.90209449585971"/>
    <n v="80690"/>
    <n v="0.50649676730902016"/>
    <s v="Above Estimate"/>
  </r>
  <r>
    <d v="2020-05-22T00:00:00"/>
    <x v="11"/>
    <x v="3"/>
    <n v="1224230"/>
    <n v="2495000"/>
    <x v="0"/>
    <x v="0"/>
    <x v="0"/>
    <n v="2"/>
    <n v="956"/>
    <n v="1.0254395000000001"/>
    <s v="West"/>
    <n v="2609.8326359832636"/>
    <n v="1270770"/>
    <n v="1.0380157323378776"/>
    <s v="Above Estimate"/>
  </r>
  <r>
    <d v="2020-05-22T00:00:00"/>
    <x v="11"/>
    <x v="4"/>
    <n v="246750"/>
    <n v="370000"/>
    <x v="0"/>
    <x v="0"/>
    <x v="0"/>
    <n v="3"/>
    <n v="989"/>
    <n v="1.0254395000000001"/>
    <s v="South"/>
    <n v="374.11526794742161"/>
    <n v="123250"/>
    <n v="0.49949341438703143"/>
    <s v="Above Estimate"/>
  </r>
  <r>
    <d v="2020-05-24T00:00:00"/>
    <x v="11"/>
    <x v="1"/>
    <n v="161840"/>
    <n v="280000"/>
    <x v="2"/>
    <x v="2"/>
    <x v="2"/>
    <n v="5"/>
    <n v="2097"/>
    <n v="1.0254395000000001"/>
    <s v="West"/>
    <n v="133.5240820219361"/>
    <n v="118160"/>
    <n v="0.73010380622837368"/>
    <s v="Above Estimate"/>
  </r>
  <r>
    <d v="2020-05-25T00:00:00"/>
    <x v="11"/>
    <x v="1"/>
    <n v="88830"/>
    <n v="165000"/>
    <x v="0"/>
    <x v="0"/>
    <x v="0"/>
    <n v="1"/>
    <n v="1017"/>
    <n v="1.0254395000000001"/>
    <s v="South"/>
    <n v="162.24188790560473"/>
    <n v="76170"/>
    <n v="0.85748058088483625"/>
    <s v="Above Estimate"/>
  </r>
  <r>
    <d v="2020-05-25T00:00:00"/>
    <x v="11"/>
    <x v="3"/>
    <n v="426790"/>
    <n v="915000"/>
    <x v="1"/>
    <x v="1"/>
    <x v="1"/>
    <n v="2"/>
    <n v="1438"/>
    <n v="1.0254395000000001"/>
    <s v="North"/>
    <n v="636.30041724617524"/>
    <n v="488210"/>
    <n v="1.1439115255746386"/>
    <s v="Above Estimate"/>
  </r>
  <r>
    <d v="2020-05-29T00:00:00"/>
    <x v="11"/>
    <x v="2"/>
    <n v="362800"/>
    <n v="595000"/>
    <x v="0"/>
    <x v="0"/>
    <x v="0"/>
    <n v="1"/>
    <n v="1089"/>
    <n v="1.0254395000000001"/>
    <s v="South"/>
    <n v="546.37281910009187"/>
    <n v="232200"/>
    <n v="0.64002205071664831"/>
    <s v="Above Estimate"/>
  </r>
  <r>
    <d v="2020-05-29T00:00:00"/>
    <x v="11"/>
    <x v="2"/>
    <n v="180460"/>
    <n v="105000"/>
    <x v="0"/>
    <x v="0"/>
    <x v="0"/>
    <n v="3"/>
    <n v="1076"/>
    <n v="1.0254395000000001"/>
    <s v="West"/>
    <n v="97.583643122676577"/>
    <n v="-75460"/>
    <n v="-0.4181536074476338"/>
    <s v="Below Estimate"/>
  </r>
  <r>
    <d v="2020-05-30T00:00:00"/>
    <x v="11"/>
    <x v="5"/>
    <n v="309820"/>
    <n v="385000"/>
    <x v="0"/>
    <x v="0"/>
    <x v="0"/>
    <n v="3"/>
    <n v="962"/>
    <n v="1.0254395000000001"/>
    <s v="East"/>
    <n v="400.2079002079002"/>
    <n v="75180"/>
    <n v="0.24265702666064165"/>
    <s v="Above Estimate"/>
  </r>
  <r>
    <d v="2020-05-30T00:00:00"/>
    <x v="11"/>
    <x v="5"/>
    <n v="192290"/>
    <n v="399000"/>
    <x v="0"/>
    <x v="0"/>
    <x v="0"/>
    <n v="3"/>
    <n v="1079"/>
    <n v="1.0254395000000001"/>
    <s v="West"/>
    <n v="369.78683966635776"/>
    <n v="206710"/>
    <n v="1.0749908991627231"/>
    <s v="Above Estimate"/>
  </r>
  <r>
    <d v="2020-06-01T00:00:00"/>
    <x v="11"/>
    <x v="5"/>
    <n v="160160"/>
    <n v="300000"/>
    <x v="0"/>
    <x v="0"/>
    <x v="0"/>
    <n v="2"/>
    <n v="946"/>
    <n v="1.0254395000000001"/>
    <s v="East"/>
    <n v="317.12473572938688"/>
    <n v="139840"/>
    <n v="0.87312687312687309"/>
    <s v="Above Estimate"/>
  </r>
  <r>
    <d v="2020-06-01T00:00:00"/>
    <x v="11"/>
    <x v="3"/>
    <n v="513380"/>
    <n v="775000"/>
    <x v="0"/>
    <x v="0"/>
    <x v="0"/>
    <n v="2"/>
    <n v="1063"/>
    <n v="1.0254395000000001"/>
    <s v="North"/>
    <n v="729.068673565381"/>
    <n v="261620"/>
    <n v="0.50960302310179595"/>
    <s v="Above Estimate"/>
  </r>
  <r>
    <d v="2020-06-01T00:00:00"/>
    <x v="11"/>
    <x v="3"/>
    <n v="459480"/>
    <n v="690000"/>
    <x v="0"/>
    <x v="0"/>
    <x v="0"/>
    <n v="3"/>
    <n v="1029"/>
    <n v="1.0254395000000001"/>
    <s v="East"/>
    <n v="670.55393586005835"/>
    <n v="230520"/>
    <n v="0.50169757116740665"/>
    <s v="Above Estimate"/>
  </r>
  <r>
    <d v="2020-06-01T00:00:00"/>
    <x v="11"/>
    <x v="3"/>
    <n v="1742510"/>
    <n v="1765000"/>
    <x v="0"/>
    <x v="0"/>
    <x v="0"/>
    <n v="2"/>
    <n v="913"/>
    <n v="1.0254395000000001"/>
    <s v="West"/>
    <n v="1933.1872946330777"/>
    <n v="22490"/>
    <n v="1.2906669115241807E-2"/>
    <s v="Above Estimate"/>
  </r>
  <r>
    <d v="2020-06-01T00:00:00"/>
    <x v="11"/>
    <x v="2"/>
    <n v="429382"/>
    <n v="709000"/>
    <x v="0"/>
    <x v="0"/>
    <x v="0"/>
    <n v="3"/>
    <n v="944"/>
    <n v="1.0254395000000001"/>
    <s v="West"/>
    <n v="751.0593220338983"/>
    <n v="279618"/>
    <n v="0.65121034416906154"/>
    <s v="Above Estimate"/>
  </r>
  <r>
    <d v="2020-06-04T00:00:00"/>
    <x v="11"/>
    <x v="5"/>
    <n v="186060"/>
    <n v="263000"/>
    <x v="0"/>
    <x v="0"/>
    <x v="0"/>
    <n v="2"/>
    <n v="911"/>
    <n v="1.0254395000000001"/>
    <s v="South"/>
    <n v="288.69374313940722"/>
    <n v="76940"/>
    <n v="0.41352251961732772"/>
    <s v="Above Estimate"/>
  </r>
  <r>
    <d v="2020-06-04T00:00:00"/>
    <x v="11"/>
    <x v="4"/>
    <n v="699020"/>
    <n v="975000"/>
    <x v="0"/>
    <x v="0"/>
    <x v="0"/>
    <n v="2"/>
    <n v="1032"/>
    <n v="1.0254395000000001"/>
    <s v="North"/>
    <n v="944.76744186046517"/>
    <n v="275980"/>
    <n v="0.39480987668450118"/>
    <s v="Above Estimate"/>
  </r>
  <r>
    <d v="2020-06-04T00:00:00"/>
    <x v="11"/>
    <x v="5"/>
    <n v="214900"/>
    <n v="390000"/>
    <x v="0"/>
    <x v="0"/>
    <x v="0"/>
    <n v="2"/>
    <n v="942"/>
    <n v="1.0254395000000001"/>
    <s v="West"/>
    <n v="414.01273885350321"/>
    <n v="175100"/>
    <n v="0.81479758026989302"/>
    <s v="Above Estimate"/>
  </r>
  <r>
    <d v="2020-06-04T00:00:00"/>
    <x v="11"/>
    <x v="5"/>
    <n v="162050"/>
    <n v="210000"/>
    <x v="0"/>
    <x v="0"/>
    <x v="0"/>
    <n v="1"/>
    <n v="948"/>
    <n v="1.0254395000000001"/>
    <s v="South"/>
    <n v="221.51898734177215"/>
    <n v="47950"/>
    <n v="0.29589632829373652"/>
    <s v="Above Estimate"/>
  </r>
  <r>
    <d v="2020-06-04T00:00:00"/>
    <x v="11"/>
    <x v="5"/>
    <n v="200690"/>
    <n v="326500"/>
    <x v="0"/>
    <x v="0"/>
    <x v="0"/>
    <n v="3"/>
    <n v="975"/>
    <n v="1.0254395000000001"/>
    <s v="East"/>
    <n v="334.87179487179486"/>
    <n v="125810"/>
    <n v="0.62688723902536247"/>
    <s v="Above Estimate"/>
  </r>
  <r>
    <d v="2020-06-05T00:00:00"/>
    <x v="11"/>
    <x v="4"/>
    <n v="310240"/>
    <n v="655000"/>
    <x v="0"/>
    <x v="0"/>
    <x v="0"/>
    <n v="2"/>
    <n v="917"/>
    <n v="1.0254395000000001"/>
    <s v="West"/>
    <n v="714.28571428571433"/>
    <n v="344760"/>
    <n v="1.1112686952037132"/>
    <s v="Above Estimate"/>
  </r>
  <r>
    <d v="2020-06-08T00:00:00"/>
    <x v="11"/>
    <x v="2"/>
    <n v="280700"/>
    <n v="480000"/>
    <x v="0"/>
    <x v="0"/>
    <x v="0"/>
    <n v="1"/>
    <n v="1017"/>
    <n v="1.0254395000000001"/>
    <s v="West"/>
    <n v="471.97640117994098"/>
    <n v="199300"/>
    <n v="0.7100106875667973"/>
    <s v="Above Estimate"/>
  </r>
  <r>
    <d v="2020-06-08T00:00:00"/>
    <x v="11"/>
    <x v="3"/>
    <n v="780430"/>
    <n v="1207500"/>
    <x v="0"/>
    <x v="0"/>
    <x v="0"/>
    <n v="1"/>
    <n v="935"/>
    <n v="1.0254395000000001"/>
    <s v="East"/>
    <n v="1291.4438502673797"/>
    <n v="427070"/>
    <n v="0.54722396627500225"/>
    <s v="Above Estimate"/>
  </r>
  <r>
    <d v="2020-06-08T00:00:00"/>
    <x v="11"/>
    <x v="2"/>
    <n v="340460"/>
    <n v="490000"/>
    <x v="0"/>
    <x v="0"/>
    <x v="0"/>
    <n v="3"/>
    <n v="974"/>
    <n v="1.0254395000000001"/>
    <s v="West"/>
    <n v="503.08008213552364"/>
    <n v="149540"/>
    <n v="0.43922927803559891"/>
    <s v="Above Estimate"/>
  </r>
  <r>
    <d v="2020-06-08T00:00:00"/>
    <x v="11"/>
    <x v="4"/>
    <n v="499380"/>
    <n v="810000"/>
    <x v="0"/>
    <x v="0"/>
    <x v="0"/>
    <n v="3"/>
    <n v="973"/>
    <n v="1.0254395000000001"/>
    <s v="West"/>
    <n v="832.47687564234332"/>
    <n v="310620"/>
    <n v="0.62201129400456567"/>
    <s v="Above Estimate"/>
  </r>
  <r>
    <d v="2020-06-11T00:00:00"/>
    <x v="11"/>
    <x v="4"/>
    <n v="310380"/>
    <n v="535000"/>
    <x v="0"/>
    <x v="0"/>
    <x v="0"/>
    <n v="2"/>
    <n v="904"/>
    <n v="1.0254395000000001"/>
    <s v="South"/>
    <n v="591.81415929203536"/>
    <n v="224620"/>
    <n v="0.72369353695470073"/>
    <s v="Above Estimate"/>
  </r>
  <r>
    <d v="2020-06-11T00:00:00"/>
    <x v="11"/>
    <x v="4"/>
    <n v="297990"/>
    <n v="300000"/>
    <x v="0"/>
    <x v="0"/>
    <x v="0"/>
    <n v="1"/>
    <n v="911"/>
    <n v="1.0254395000000001"/>
    <s v="East"/>
    <n v="329.3084522502744"/>
    <n v="2010"/>
    <n v="6.7451927917044196E-3"/>
    <s v="Above Estimate"/>
  </r>
  <r>
    <d v="2020-06-12T00:00:00"/>
    <x v="11"/>
    <x v="1"/>
    <n v="167130"/>
    <n v="250000"/>
    <x v="1"/>
    <x v="1"/>
    <x v="1"/>
    <n v="2"/>
    <n v="1242"/>
    <n v="1.0254395000000001"/>
    <s v="East"/>
    <n v="201.28824476650564"/>
    <n v="82870"/>
    <n v="0.49584156046191585"/>
    <s v="Above Estimate"/>
  </r>
  <r>
    <d v="2020-06-13T00:00:00"/>
    <x v="11"/>
    <x v="5"/>
    <n v="157150"/>
    <n v="255000"/>
    <x v="0"/>
    <x v="0"/>
    <x v="0"/>
    <n v="3"/>
    <n v="950"/>
    <n v="1.0254395000000001"/>
    <s v="North"/>
    <n v="268.42105263157896"/>
    <n v="97850"/>
    <n v="0.62265351574928407"/>
    <s v="Above Estimate"/>
  </r>
  <r>
    <d v="2020-06-13T00:00:00"/>
    <x v="11"/>
    <x v="2"/>
    <n v="377380"/>
    <n v="595000"/>
    <x v="0"/>
    <x v="0"/>
    <x v="0"/>
    <n v="1"/>
    <n v="981"/>
    <n v="1.0254395000000001"/>
    <s v="East"/>
    <n v="606.52395514780835"/>
    <n v="217620"/>
    <n v="0.5766601303725688"/>
    <s v="Above Estimate"/>
  </r>
  <r>
    <d v="2020-06-14T00:00:00"/>
    <x v="11"/>
    <x v="5"/>
    <n v="149800"/>
    <n v="250000"/>
    <x v="0"/>
    <x v="0"/>
    <x v="0"/>
    <n v="1"/>
    <n v="959"/>
    <n v="1.0254395000000001"/>
    <s v="North"/>
    <n v="260.68821689259647"/>
    <n v="100200"/>
    <n v="0.66889185580774368"/>
    <s v="Above Estimate"/>
  </r>
  <r>
    <d v="2020-06-14T00:00:00"/>
    <x v="11"/>
    <x v="5"/>
    <n v="217140"/>
    <n v="293000"/>
    <x v="0"/>
    <x v="0"/>
    <x v="0"/>
    <n v="2"/>
    <n v="1080"/>
    <n v="1.0254395000000001"/>
    <s v="East"/>
    <n v="271.2962962962963"/>
    <n v="75860"/>
    <n v="0.34935985999815788"/>
    <s v="Above Estimate"/>
  </r>
  <r>
    <d v="2020-06-15T00:00:00"/>
    <x v="11"/>
    <x v="2"/>
    <n v="286690"/>
    <n v="414000"/>
    <x v="0"/>
    <x v="0"/>
    <x v="0"/>
    <n v="1"/>
    <n v="903"/>
    <n v="1.0254395000000001"/>
    <s v="East"/>
    <n v="458.4717607973422"/>
    <n v="127310"/>
    <n v="0.44406850605183301"/>
    <s v="Above Estimate"/>
  </r>
  <r>
    <d v="2020-06-18T00:00:00"/>
    <x v="11"/>
    <x v="2"/>
    <n v="295470"/>
    <n v="450000"/>
    <x v="0"/>
    <x v="0"/>
    <x v="0"/>
    <n v="2"/>
    <n v="983"/>
    <n v="1.0254395000000001"/>
    <s v="South"/>
    <n v="457.78229908443541"/>
    <n v="154530"/>
    <n v="0.52299725860493451"/>
    <s v="Above Estimate"/>
  </r>
  <r>
    <d v="2020-06-19T00:00:00"/>
    <x v="11"/>
    <x v="1"/>
    <n v="206520"/>
    <n v="405000"/>
    <x v="2"/>
    <x v="2"/>
    <x v="2"/>
    <n v="6"/>
    <n v="2177"/>
    <n v="1.0254395000000001"/>
    <s v="West"/>
    <n v="186.03582912264585"/>
    <n v="198480"/>
    <n v="0.96106914584543868"/>
    <s v="Above Estimate"/>
  </r>
  <r>
    <d v="2020-06-20T00:00:00"/>
    <x v="11"/>
    <x v="4"/>
    <n v="336700"/>
    <n v="495000"/>
    <x v="0"/>
    <x v="0"/>
    <x v="0"/>
    <n v="1"/>
    <n v="968"/>
    <n v="1.0254395000000001"/>
    <s v="East"/>
    <n v="511.36363636363637"/>
    <n v="158300"/>
    <n v="0.47015147015147013"/>
    <s v="Above Estimate"/>
  </r>
  <r>
    <d v="2020-06-20T00:00:00"/>
    <x v="11"/>
    <x v="5"/>
    <n v="81690"/>
    <n v="236000"/>
    <x v="0"/>
    <x v="0"/>
    <x v="0"/>
    <n v="1"/>
    <n v="956"/>
    <n v="1.0254395000000001"/>
    <s v="East"/>
    <n v="246.86192468619248"/>
    <n v="154310"/>
    <n v="1.8889704982249969"/>
    <s v="Above Estimate"/>
  </r>
  <r>
    <d v="2020-06-21T00:00:00"/>
    <x v="11"/>
    <x v="5"/>
    <n v="216650"/>
    <n v="329900"/>
    <x v="0"/>
    <x v="0"/>
    <x v="0"/>
    <n v="3"/>
    <n v="1060"/>
    <n v="1.0254395000000001"/>
    <s v="East"/>
    <n v="311.22641509433964"/>
    <n v="113250"/>
    <n v="0.52273251788599118"/>
    <s v="Above Estimate"/>
  </r>
  <r>
    <d v="2020-06-22T00:00:00"/>
    <x v="11"/>
    <x v="4"/>
    <n v="310170"/>
    <n v="2500000"/>
    <x v="0"/>
    <x v="0"/>
    <x v="0"/>
    <n v="3"/>
    <n v="1043"/>
    <n v="1.0254395000000001"/>
    <s v="West"/>
    <n v="2396.9319271332693"/>
    <n v="2189830"/>
    <n v="7.0600960763452303"/>
    <s v="Above Estimate"/>
  </r>
  <r>
    <d v="2020-06-22T00:00:00"/>
    <x v="11"/>
    <x v="4"/>
    <n v="358610"/>
    <n v="590000"/>
    <x v="0"/>
    <x v="0"/>
    <x v="0"/>
    <n v="2"/>
    <n v="942"/>
    <n v="1.0254395000000001"/>
    <s v="West"/>
    <n v="626.3269639065818"/>
    <n v="231390"/>
    <n v="0.64524134854019688"/>
    <s v="Above Estimate"/>
  </r>
  <r>
    <d v="2020-06-22T00:00:00"/>
    <x v="11"/>
    <x v="1"/>
    <n v="131910"/>
    <n v="132000"/>
    <x v="0"/>
    <x v="0"/>
    <x v="0"/>
    <n v="2"/>
    <n v="981"/>
    <n v="1.0254395000000001"/>
    <s v="South"/>
    <n v="134.5565749235474"/>
    <n v="90"/>
    <n v="6.8228337502842845E-4"/>
    <s v="Above Estimate"/>
  </r>
  <r>
    <d v="2020-06-25T00:00:00"/>
    <x v="11"/>
    <x v="5"/>
    <n v="260120"/>
    <n v="430000"/>
    <x v="0"/>
    <x v="0"/>
    <x v="0"/>
    <n v="3"/>
    <n v="1051"/>
    <n v="1.0254395000000001"/>
    <s v="West"/>
    <n v="409.13415794481449"/>
    <n v="169880"/>
    <n v="0.65308319237275103"/>
    <s v="Above Estimate"/>
  </r>
  <r>
    <d v="2020-06-25T00:00:00"/>
    <x v="11"/>
    <x v="3"/>
    <n v="2158030"/>
    <n v="2525000"/>
    <x v="0"/>
    <x v="0"/>
    <x v="0"/>
    <n v="1"/>
    <n v="1037"/>
    <n v="1.0254395000000001"/>
    <s v="West"/>
    <n v="2434.9083895853423"/>
    <n v="366970"/>
    <n v="0.17004860914815828"/>
    <s v="Above Estimate"/>
  </r>
  <r>
    <d v="2020-06-25T00:00:00"/>
    <x v="11"/>
    <x v="4"/>
    <n v="253750"/>
    <n v="360000"/>
    <x v="0"/>
    <x v="0"/>
    <x v="0"/>
    <n v="3"/>
    <n v="929"/>
    <n v="1.0254395000000001"/>
    <s v="South"/>
    <n v="387.51345532830999"/>
    <n v="106250"/>
    <n v="0.41871921182266009"/>
    <s v="Above Estimate"/>
  </r>
  <r>
    <d v="2020-06-25T00:00:00"/>
    <x v="11"/>
    <x v="3"/>
    <n v="521220"/>
    <n v="863800"/>
    <x v="0"/>
    <x v="0"/>
    <x v="0"/>
    <n v="1"/>
    <n v="961"/>
    <n v="1.0254395000000001"/>
    <s v="East"/>
    <n v="898.8553590010406"/>
    <n v="342580"/>
    <n v="0.65726564598442117"/>
    <s v="Above Estimate"/>
  </r>
  <r>
    <d v="2020-06-25T00:00:00"/>
    <x v="11"/>
    <x v="4"/>
    <n v="231770"/>
    <n v="338000"/>
    <x v="0"/>
    <x v="0"/>
    <x v="0"/>
    <n v="2"/>
    <n v="953"/>
    <n v="1.0254395000000001"/>
    <s v="East"/>
    <n v="354.66946484784887"/>
    <n v="106230"/>
    <n v="0.45834232212969755"/>
    <s v="Above Estimate"/>
  </r>
  <r>
    <d v="2020-06-26T00:00:00"/>
    <x v="11"/>
    <x v="2"/>
    <n v="184330"/>
    <n v="314000"/>
    <x v="0"/>
    <x v="0"/>
    <x v="0"/>
    <n v="2"/>
    <n v="1006"/>
    <n v="1.0254395000000001"/>
    <s v="West"/>
    <n v="312.12723658051692"/>
    <n v="129670"/>
    <n v="0.70346660879943579"/>
    <s v="Above Estimate"/>
  </r>
  <r>
    <d v="2020-06-27T00:00:00"/>
    <x v="11"/>
    <x v="2"/>
    <n v="252950"/>
    <n v="360000"/>
    <x v="0"/>
    <x v="0"/>
    <x v="0"/>
    <n v="2"/>
    <n v="909"/>
    <n v="1.0254395000000001"/>
    <s v="West"/>
    <n v="396.03960396039605"/>
    <n v="107050"/>
    <n v="0.42320616722672466"/>
    <s v="Above Estimate"/>
  </r>
  <r>
    <d v="2020-06-27T00:00:00"/>
    <x v="11"/>
    <x v="5"/>
    <n v="200550"/>
    <n v="240000"/>
    <x v="0"/>
    <x v="0"/>
    <x v="0"/>
    <n v="3"/>
    <n v="1033"/>
    <n v="1.0254395000000001"/>
    <s v="East"/>
    <n v="232.33301064859631"/>
    <n v="39450"/>
    <n v="0.19670905011219147"/>
    <s v="Above Estimate"/>
  </r>
  <r>
    <d v="2020-06-27T00:00:00"/>
    <x v="11"/>
    <x v="1"/>
    <n v="113450"/>
    <n v="215000"/>
    <x v="0"/>
    <x v="0"/>
    <x v="0"/>
    <n v="3"/>
    <n v="1001"/>
    <n v="1.0254395000000001"/>
    <s v="South"/>
    <n v="214.78521478521478"/>
    <n v="101550"/>
    <n v="0.89510797708241518"/>
    <s v="Above Estimate"/>
  </r>
  <r>
    <d v="2020-06-28T00:00:00"/>
    <x v="11"/>
    <x v="1"/>
    <n v="208630"/>
    <n v="265000"/>
    <x v="1"/>
    <x v="1"/>
    <x v="1"/>
    <n v="4"/>
    <n v="1283"/>
    <n v="1.0254395000000001"/>
    <s v="North"/>
    <n v="206.54715510522215"/>
    <n v="56370"/>
    <n v="0.27019124766332742"/>
    <s v="Above Estimate"/>
  </r>
  <r>
    <d v="2020-06-28T00:00:00"/>
    <x v="11"/>
    <x v="4"/>
    <n v="444220"/>
    <n v="638000"/>
    <x v="0"/>
    <x v="0"/>
    <x v="0"/>
    <n v="3"/>
    <n v="1013"/>
    <n v="1.0254395000000001"/>
    <s v="South"/>
    <n v="629.81243830207302"/>
    <n v="193780"/>
    <n v="0.43622529377335556"/>
    <s v="Above Estimate"/>
  </r>
  <r>
    <d v="2020-06-28T00:00:00"/>
    <x v="11"/>
    <x v="4"/>
    <n v="736330"/>
    <n v="935000"/>
    <x v="0"/>
    <x v="0"/>
    <x v="0"/>
    <n v="3"/>
    <n v="962"/>
    <n v="1.0254395000000001"/>
    <s v="West"/>
    <n v="971.93347193347188"/>
    <n v="198670"/>
    <n v="0.26981109013621613"/>
    <s v="Above Estimate"/>
  </r>
  <r>
    <d v="2020-06-28T00:00:00"/>
    <x v="11"/>
    <x v="4"/>
    <n v="758450"/>
    <n v="1085000"/>
    <x v="0"/>
    <x v="0"/>
    <x v="0"/>
    <n v="3"/>
    <n v="1050"/>
    <n v="1.0254395000000001"/>
    <s v="East"/>
    <n v="1033.3333333333333"/>
    <n v="326550"/>
    <n v="0.43054914628518687"/>
    <s v="Above Estimate"/>
  </r>
  <r>
    <d v="2020-06-29T00:00:00"/>
    <x v="11"/>
    <x v="5"/>
    <n v="209020"/>
    <n v="309900"/>
    <x v="0"/>
    <x v="0"/>
    <x v="0"/>
    <n v="2"/>
    <n v="1099"/>
    <n v="1.0254395000000001"/>
    <s v="West"/>
    <n v="281.98362147406732"/>
    <n v="100880"/>
    <n v="0.48263324083819731"/>
    <s v="Above Estimate"/>
  </r>
  <r>
    <d v="2020-06-29T00:00:00"/>
    <x v="11"/>
    <x v="3"/>
    <n v="800870"/>
    <n v="1400000"/>
    <x v="1"/>
    <x v="1"/>
    <x v="1"/>
    <n v="4"/>
    <n v="1387"/>
    <n v="1.0254395000000001"/>
    <s v="North"/>
    <n v="1009.3727469358328"/>
    <n v="599130"/>
    <n v="0.74809894240013985"/>
    <s v="Above Estimate"/>
  </r>
  <r>
    <d v="2020-07-02T00:00:00"/>
    <x v="11"/>
    <x v="5"/>
    <n v="151200"/>
    <n v="265000"/>
    <x v="0"/>
    <x v="0"/>
    <x v="0"/>
    <n v="3"/>
    <n v="924"/>
    <n v="1.0254395000000001"/>
    <s v="North"/>
    <n v="286.79653679653677"/>
    <n v="113800"/>
    <n v="0.75264550264550267"/>
    <s v="Above Estimate"/>
  </r>
  <r>
    <d v="2020-07-02T00:00:00"/>
    <x v="11"/>
    <x v="5"/>
    <n v="188720"/>
    <n v="372000"/>
    <x v="0"/>
    <x v="0"/>
    <x v="0"/>
    <n v="2"/>
    <n v="915"/>
    <n v="1.0254395000000001"/>
    <s v="North"/>
    <n v="406.55737704918033"/>
    <n v="183280"/>
    <n v="0.97117422636710471"/>
    <s v="Above Estimate"/>
  </r>
  <r>
    <d v="2020-07-02T00:00:00"/>
    <x v="11"/>
    <x v="1"/>
    <n v="226630"/>
    <n v="355000"/>
    <x v="3"/>
    <x v="3"/>
    <x v="3"/>
    <n v="7"/>
    <n v="2530"/>
    <n v="1.0254395000000001"/>
    <s v="North"/>
    <n v="140.31620553359684"/>
    <n v="128370"/>
    <n v="0.56642986365441472"/>
    <s v="Above Estimate"/>
  </r>
  <r>
    <d v="2020-07-02T00:00:00"/>
    <x v="11"/>
    <x v="5"/>
    <n v="433160"/>
    <n v="620000"/>
    <x v="0"/>
    <x v="0"/>
    <x v="0"/>
    <n v="1"/>
    <n v="965"/>
    <n v="1.0254395000000001"/>
    <s v="North"/>
    <n v="642.48704663212436"/>
    <n v="186840"/>
    <n v="0.43134176747622127"/>
    <s v="Above Estimate"/>
  </r>
  <r>
    <d v="2020-07-02T00:00:00"/>
    <x v="11"/>
    <x v="4"/>
    <n v="201390"/>
    <n v="260000"/>
    <x v="0"/>
    <x v="0"/>
    <x v="0"/>
    <n v="1"/>
    <n v="1080"/>
    <n v="1.0254395000000001"/>
    <s v="West"/>
    <n v="240.74074074074073"/>
    <n v="58610"/>
    <n v="0.29102735984904909"/>
    <s v="Above Estimate"/>
  </r>
  <r>
    <d v="2020-07-03T00:00:00"/>
    <x v="11"/>
    <x v="5"/>
    <n v="251930"/>
    <n v="435000"/>
    <x v="0"/>
    <x v="0"/>
    <x v="0"/>
    <n v="3"/>
    <n v="958"/>
    <n v="1.0254395000000001"/>
    <s v="West"/>
    <n v="454.07098121085596"/>
    <n v="183070"/>
    <n v="0.72667010677569166"/>
    <s v="Above Estimate"/>
  </r>
  <r>
    <d v="2020-07-03T00:00:00"/>
    <x v="11"/>
    <x v="5"/>
    <n v="190120"/>
    <n v="322500"/>
    <x v="0"/>
    <x v="0"/>
    <x v="0"/>
    <n v="2"/>
    <n v="1014"/>
    <n v="1.0254395000000001"/>
    <s v="South"/>
    <n v="318.04733727810651"/>
    <n v="132380"/>
    <n v="0.69629707553124343"/>
    <s v="Above Estimate"/>
  </r>
  <r>
    <d v="2020-07-03T00:00:00"/>
    <x v="11"/>
    <x v="2"/>
    <n v="557440"/>
    <n v="1040000"/>
    <x v="0"/>
    <x v="0"/>
    <x v="0"/>
    <n v="1"/>
    <n v="1061"/>
    <n v="1.0254395000000001"/>
    <s v="South"/>
    <n v="980.20735155513671"/>
    <n v="482560"/>
    <n v="0.86567164179104472"/>
    <s v="Above Estimate"/>
  </r>
  <r>
    <d v="2020-07-03T00:00:00"/>
    <x v="11"/>
    <x v="1"/>
    <n v="133440"/>
    <n v="225000"/>
    <x v="0"/>
    <x v="0"/>
    <x v="0"/>
    <n v="3"/>
    <n v="1051"/>
    <n v="1.0254395000000001"/>
    <s v="East"/>
    <n v="214.08182683158896"/>
    <n v="91560"/>
    <n v="0.6861510791366906"/>
    <s v="Above Estimate"/>
  </r>
  <r>
    <d v="2020-07-03T00:00:00"/>
    <x v="11"/>
    <x v="1"/>
    <n v="127550"/>
    <n v="186500"/>
    <x v="0"/>
    <x v="0"/>
    <x v="0"/>
    <n v="2"/>
    <n v="985"/>
    <n v="1.0254395000000001"/>
    <s v="East"/>
    <n v="189.34010152284264"/>
    <n v="58950"/>
    <n v="0.46217169737357899"/>
    <s v="Above Estimate"/>
  </r>
  <r>
    <d v="2020-07-03T00:00:00"/>
    <x v="11"/>
    <x v="5"/>
    <n v="176120"/>
    <n v="285000"/>
    <x v="0"/>
    <x v="0"/>
    <x v="0"/>
    <n v="2"/>
    <n v="1048"/>
    <n v="1.0254395000000001"/>
    <s v="West"/>
    <n v="271.94656488549617"/>
    <n v="108880"/>
    <n v="0.61821485350897121"/>
    <s v="Above Estimate"/>
  </r>
  <r>
    <d v="2020-07-03T00:00:00"/>
    <x v="11"/>
    <x v="1"/>
    <n v="156310"/>
    <n v="315000"/>
    <x v="1"/>
    <x v="1"/>
    <x v="1"/>
    <n v="3"/>
    <n v="1457"/>
    <n v="1.0254395000000001"/>
    <s v="North"/>
    <n v="216.19766643788606"/>
    <n v="158690"/>
    <n v="1.0152261531571876"/>
    <s v="Above Estimate"/>
  </r>
  <r>
    <d v="2020-07-03T00:00:00"/>
    <x v="11"/>
    <x v="1"/>
    <n v="118970"/>
    <n v="185000"/>
    <x v="0"/>
    <x v="0"/>
    <x v="0"/>
    <n v="2"/>
    <n v="1076"/>
    <n v="1.0254395000000001"/>
    <s v="South"/>
    <n v="171.93308550185873"/>
    <n v="66030"/>
    <n v="0.55501386904261574"/>
    <s v="Above Estimate"/>
  </r>
  <r>
    <d v="2020-07-05T00:00:00"/>
    <x v="11"/>
    <x v="4"/>
    <n v="825160"/>
    <n v="1075500"/>
    <x v="0"/>
    <x v="0"/>
    <x v="0"/>
    <n v="3"/>
    <n v="1071"/>
    <n v="1.0254395000000001"/>
    <s v="North"/>
    <n v="1004.2016806722689"/>
    <n v="250340"/>
    <n v="0.3033835862135828"/>
    <s v="Above Estimate"/>
  </r>
  <r>
    <d v="2020-07-06T00:00:00"/>
    <x v="11"/>
    <x v="3"/>
    <n v="2688070"/>
    <n v="5230000"/>
    <x v="0"/>
    <x v="0"/>
    <x v="0"/>
    <n v="3"/>
    <n v="1086"/>
    <n v="1.0254395000000001"/>
    <s v="East"/>
    <n v="4815.8379373848984"/>
    <n v="2541930"/>
    <n v="0.94563385626118368"/>
    <s v="Above Estimate"/>
  </r>
  <r>
    <d v="2020-07-07T00:00:00"/>
    <x v="11"/>
    <x v="3"/>
    <n v="1531040"/>
    <n v="1760000"/>
    <x v="0"/>
    <x v="0"/>
    <x v="0"/>
    <n v="3"/>
    <n v="1080"/>
    <n v="1.0254395000000001"/>
    <s v="East"/>
    <n v="1629.6296296296296"/>
    <n v="228960"/>
    <n v="0.14954540704357822"/>
    <s v="Above Estimate"/>
  </r>
  <r>
    <d v="2020-07-11T00:00:00"/>
    <x v="11"/>
    <x v="1"/>
    <n v="81550"/>
    <n v="175000"/>
    <x v="0"/>
    <x v="0"/>
    <x v="0"/>
    <n v="1"/>
    <n v="1061"/>
    <n v="1.0254395000000001"/>
    <s v="North"/>
    <n v="164.9387370405278"/>
    <n v="93450"/>
    <n v="1.1459227467811159"/>
    <s v="Above Estimate"/>
  </r>
  <r>
    <d v="2020-07-11T00:00:00"/>
    <x v="11"/>
    <x v="3"/>
    <n v="3969490"/>
    <n v="4649400"/>
    <x v="0"/>
    <x v="0"/>
    <x v="0"/>
    <n v="1"/>
    <n v="1049"/>
    <n v="1.0254395000000001"/>
    <s v="South"/>
    <n v="4432.2211630123929"/>
    <n v="679910"/>
    <n v="0.17128396846950111"/>
    <s v="Above Estimate"/>
  </r>
  <r>
    <d v="2020-07-12T00:00:00"/>
    <x v="11"/>
    <x v="3"/>
    <n v="1139390"/>
    <n v="1892500"/>
    <x v="0"/>
    <x v="0"/>
    <x v="0"/>
    <n v="1"/>
    <n v="975"/>
    <n v="1.0254395000000001"/>
    <s v="West"/>
    <n v="1941.0256410256411"/>
    <n v="753110"/>
    <n v="0.66097648741870652"/>
    <s v="Above Estimate"/>
  </r>
  <r>
    <d v="2020-07-12T00:00:00"/>
    <x v="11"/>
    <x v="3"/>
    <n v="1251110"/>
    <n v="2090000"/>
    <x v="0"/>
    <x v="0"/>
    <x v="0"/>
    <n v="1"/>
    <n v="1092"/>
    <n v="1.0254395000000001"/>
    <s v="East"/>
    <n v="1913.919413919414"/>
    <n v="838890"/>
    <n v="0.67051658127582703"/>
    <s v="Above Estimate"/>
  </r>
  <r>
    <d v="2020-07-12T00:00:00"/>
    <x v="11"/>
    <x v="3"/>
    <n v="749280"/>
    <n v="1300000"/>
    <x v="0"/>
    <x v="0"/>
    <x v="0"/>
    <n v="2"/>
    <n v="1090"/>
    <n v="1.0254395000000001"/>
    <s v="North"/>
    <n v="1192.6605504587155"/>
    <n v="550720"/>
    <n v="0.73499893230834934"/>
    <s v="Above Estimate"/>
  </r>
  <r>
    <d v="2020-07-13T00:00:00"/>
    <x v="11"/>
    <x v="4"/>
    <n v="1082060"/>
    <n v="2000000"/>
    <x v="0"/>
    <x v="0"/>
    <x v="0"/>
    <n v="2"/>
    <n v="950"/>
    <n v="1.0254395000000001"/>
    <s v="West"/>
    <n v="2105.2631578947367"/>
    <n v="917940"/>
    <n v="0.8483263404986785"/>
    <s v="Above Estimate"/>
  </r>
  <r>
    <d v="2020-07-16T00:00:00"/>
    <x v="11"/>
    <x v="3"/>
    <n v="383810"/>
    <n v="750000"/>
    <x v="0"/>
    <x v="0"/>
    <x v="0"/>
    <n v="1"/>
    <n v="1045"/>
    <n v="1.0254395000000001"/>
    <s v="West"/>
    <n v="717.7033492822967"/>
    <n v="366190"/>
    <n v="0.9540918683723717"/>
    <s v="Above Estimate"/>
  </r>
  <r>
    <d v="2020-07-16T00:00:00"/>
    <x v="11"/>
    <x v="3"/>
    <n v="3820180"/>
    <n v="5000000"/>
    <x v="0"/>
    <x v="0"/>
    <x v="0"/>
    <n v="3"/>
    <n v="903"/>
    <n v="1.0254395000000001"/>
    <s v="West"/>
    <n v="5537.0985603543741"/>
    <n v="1179820"/>
    <n v="0.30883885052536791"/>
    <s v="Above Estimate"/>
  </r>
  <r>
    <d v="2020-07-16T00:00:00"/>
    <x v="11"/>
    <x v="5"/>
    <n v="264740"/>
    <n v="390000"/>
    <x v="0"/>
    <x v="0"/>
    <x v="0"/>
    <n v="1"/>
    <n v="1072"/>
    <n v="1.0254395000000001"/>
    <s v="East"/>
    <n v="363.80597014925371"/>
    <n v="125260"/>
    <n v="0.47314346150940545"/>
    <s v="Above Estimate"/>
  </r>
  <r>
    <d v="2020-07-17T00:00:00"/>
    <x v="11"/>
    <x v="2"/>
    <n v="210430"/>
    <n v="459000"/>
    <x v="0"/>
    <x v="0"/>
    <x v="0"/>
    <n v="3"/>
    <n v="980"/>
    <n v="1.0254395000000001"/>
    <s v="East"/>
    <n v="468.36734693877548"/>
    <n v="248570"/>
    <n v="1.1812479209238227"/>
    <s v="Above Estimate"/>
  </r>
  <r>
    <d v="2020-07-17T00:00:00"/>
    <x v="11"/>
    <x v="1"/>
    <n v="133350"/>
    <n v="287000"/>
    <x v="0"/>
    <x v="0"/>
    <x v="0"/>
    <n v="3"/>
    <n v="1021"/>
    <n v="1.0254395000000001"/>
    <s v="North"/>
    <n v="281.09696376101863"/>
    <n v="153650"/>
    <n v="1.1522309711286089"/>
    <s v="Above Estimate"/>
  </r>
  <r>
    <d v="2020-07-18T00:00:00"/>
    <x v="11"/>
    <x v="3"/>
    <n v="427350"/>
    <n v="770000"/>
    <x v="0"/>
    <x v="0"/>
    <x v="0"/>
    <n v="2"/>
    <n v="1073"/>
    <n v="1.0254395000000001"/>
    <s v="South"/>
    <n v="717.61416589002795"/>
    <n v="342650"/>
    <n v="0.80180180180180183"/>
    <s v="Above Estimate"/>
  </r>
  <r>
    <d v="2020-07-18T00:00:00"/>
    <x v="11"/>
    <x v="1"/>
    <n v="114270"/>
    <n v="190000"/>
    <x v="1"/>
    <x v="1"/>
    <x v="1"/>
    <n v="3"/>
    <n v="1408"/>
    <n v="1.0254395000000001"/>
    <s v="East"/>
    <n v="134.94318181818181"/>
    <n v="75730"/>
    <n v="0.66272862518596309"/>
    <s v="Above Estimate"/>
  </r>
  <r>
    <d v="2020-07-18T00:00:00"/>
    <x v="11"/>
    <x v="2"/>
    <n v="285990"/>
    <n v="570000"/>
    <x v="0"/>
    <x v="0"/>
    <x v="0"/>
    <n v="1"/>
    <n v="930"/>
    <n v="1.0254395000000001"/>
    <s v="South"/>
    <n v="612.90322580645159"/>
    <n v="284010"/>
    <n v="0.99307668100283231"/>
    <s v="Above Estimate"/>
  </r>
  <r>
    <d v="2020-07-19T00:00:00"/>
    <x v="11"/>
    <x v="4"/>
    <n v="310100"/>
    <n v="406500"/>
    <x v="0"/>
    <x v="0"/>
    <x v="0"/>
    <n v="2"/>
    <n v="1014"/>
    <n v="1.0254395000000001"/>
    <s v="East"/>
    <n v="400.88757396449705"/>
    <n v="96400"/>
    <n v="0.31086746210899707"/>
    <s v="Above Estimate"/>
  </r>
  <r>
    <d v="2020-07-20T00:00:00"/>
    <x v="11"/>
    <x v="2"/>
    <n v="237800"/>
    <n v="475000"/>
    <x v="1"/>
    <x v="1"/>
    <x v="1"/>
    <n v="3"/>
    <n v="1306"/>
    <n v="1.0254395000000001"/>
    <s v="South"/>
    <n v="363.70597243491579"/>
    <n v="237200"/>
    <n v="0.99747687132043739"/>
    <s v="Above Estimate"/>
  </r>
  <r>
    <d v="2020-07-23T00:00:00"/>
    <x v="11"/>
    <x v="1"/>
    <n v="116140"/>
    <n v="250000"/>
    <x v="1"/>
    <x v="1"/>
    <x v="1"/>
    <n v="4"/>
    <n v="1480"/>
    <n v="1.0254395000000001"/>
    <s v="South"/>
    <n v="168.91891891891891"/>
    <n v="133860"/>
    <n v="1.1525744790769761"/>
    <s v="Above Estimate"/>
  </r>
  <r>
    <d v="2020-07-23T00:00:00"/>
    <x v="11"/>
    <x v="4"/>
    <n v="452480"/>
    <n v="700000"/>
    <x v="0"/>
    <x v="0"/>
    <x v="0"/>
    <n v="1"/>
    <n v="908"/>
    <n v="1.0254395000000001"/>
    <s v="East"/>
    <n v="770.92511013215858"/>
    <n v="247520"/>
    <n v="0.54702970297029707"/>
    <s v="Above Estimate"/>
  </r>
  <r>
    <d v="2020-07-24T00:00:00"/>
    <x v="11"/>
    <x v="2"/>
    <n v="198040"/>
    <n v="246667"/>
    <x v="1"/>
    <x v="1"/>
    <x v="1"/>
    <n v="2"/>
    <n v="1482"/>
    <n v="1.0254395000000001"/>
    <s v="West"/>
    <n v="166.44197031039135"/>
    <n v="48627"/>
    <n v="0.24554130478691175"/>
    <s v="Above Estimate"/>
  </r>
  <r>
    <d v="2020-07-24T00:00:00"/>
    <x v="11"/>
    <x v="5"/>
    <n v="409150"/>
    <n v="705000"/>
    <x v="0"/>
    <x v="0"/>
    <x v="0"/>
    <n v="1"/>
    <n v="943"/>
    <n v="1.0254395000000001"/>
    <s v="East"/>
    <n v="747.61399787910921"/>
    <n v="295850"/>
    <n v="0.72308444335818156"/>
    <s v="Above Estimate"/>
  </r>
  <r>
    <d v="2020-07-25T00:00:00"/>
    <x v="11"/>
    <x v="3"/>
    <n v="2668120"/>
    <n v="2625000"/>
    <x v="0"/>
    <x v="0"/>
    <x v="0"/>
    <n v="3"/>
    <n v="948"/>
    <n v="1.0254395000000001"/>
    <s v="South"/>
    <n v="2768.9873417721519"/>
    <n v="-43120"/>
    <n v="-1.6161192150278097E-2"/>
    <s v="Below Estimate"/>
  </r>
  <r>
    <d v="2020-07-25T00:00:00"/>
    <x v="11"/>
    <x v="4"/>
    <n v="634760"/>
    <n v="865000"/>
    <x v="0"/>
    <x v="0"/>
    <x v="0"/>
    <n v="1"/>
    <n v="973"/>
    <n v="1.0254395000000001"/>
    <s v="North"/>
    <n v="889.00308324768753"/>
    <n v="230240"/>
    <n v="0.36271976810132961"/>
    <s v="Above Estimate"/>
  </r>
  <r>
    <d v="2020-07-25T00:00:00"/>
    <x v="11"/>
    <x v="5"/>
    <n v="217980"/>
    <n v="325000"/>
    <x v="1"/>
    <x v="1"/>
    <x v="1"/>
    <n v="3"/>
    <n v="1377"/>
    <n v="1.0254395000000001"/>
    <s v="South"/>
    <n v="236.02033405954975"/>
    <n v="107020"/>
    <n v="0.49096247362143314"/>
    <s v="Above Estimate"/>
  </r>
  <r>
    <d v="2020-07-25T00:00:00"/>
    <x v="11"/>
    <x v="5"/>
    <n v="176540"/>
    <n v="325000"/>
    <x v="0"/>
    <x v="0"/>
    <x v="0"/>
    <n v="2"/>
    <n v="1057"/>
    <n v="1.0254395000000001"/>
    <s v="West"/>
    <n v="307.47398297067173"/>
    <n v="148460"/>
    <n v="0.84094256259204714"/>
    <s v="Above Estimate"/>
  </r>
  <r>
    <d v="2020-07-26T00:00:00"/>
    <x v="11"/>
    <x v="1"/>
    <n v="81680"/>
    <n v="102375"/>
    <x v="0"/>
    <x v="0"/>
    <x v="0"/>
    <n v="2"/>
    <n v="907"/>
    <n v="1.0254395000000001"/>
    <s v="West"/>
    <n v="112.87210584343991"/>
    <n v="20695"/>
    <n v="0.25336679725759059"/>
    <s v="Above Estimate"/>
  </r>
  <r>
    <d v="2020-07-27T00:00:00"/>
    <x v="11"/>
    <x v="4"/>
    <n v="238210"/>
    <n v="460000"/>
    <x v="0"/>
    <x v="0"/>
    <x v="0"/>
    <n v="3"/>
    <n v="968"/>
    <n v="1.0254395000000001"/>
    <s v="West"/>
    <n v="475.20661157024796"/>
    <n v="221790"/>
    <n v="0.93106922463372654"/>
    <s v="Above Estimate"/>
  </r>
  <r>
    <d v="2020-07-30T00:00:00"/>
    <x v="11"/>
    <x v="3"/>
    <n v="2394980"/>
    <n v="3382200"/>
    <x v="0"/>
    <x v="0"/>
    <x v="0"/>
    <n v="1"/>
    <n v="1033"/>
    <n v="1.0254395000000001"/>
    <s v="South"/>
    <n v="3274.1529525653436"/>
    <n v="987220"/>
    <n v="0.4122038597399561"/>
    <s v="Above Estimate"/>
  </r>
  <r>
    <d v="2020-07-30T00:00:00"/>
    <x v="11"/>
    <x v="1"/>
    <n v="174940"/>
    <n v="285000"/>
    <x v="2"/>
    <x v="2"/>
    <x v="2"/>
    <n v="5"/>
    <n v="2169"/>
    <n v="1.0254395000000001"/>
    <s v="North"/>
    <n v="131.39695712309819"/>
    <n v="110060"/>
    <n v="0.62912998742425974"/>
    <s v="Above Estimate"/>
  </r>
  <r>
    <d v="2020-07-30T00:00:00"/>
    <x v="11"/>
    <x v="5"/>
    <n v="315490"/>
    <n v="471850"/>
    <x v="0"/>
    <x v="0"/>
    <x v="0"/>
    <n v="3"/>
    <n v="1000"/>
    <n v="1.0254395000000001"/>
    <s v="South"/>
    <n v="471.85"/>
    <n v="156360"/>
    <n v="0.49561000348663981"/>
    <s v="Above Estimate"/>
  </r>
  <r>
    <d v="2020-07-30T00:00:00"/>
    <x v="11"/>
    <x v="1"/>
    <n v="68570"/>
    <n v="113000"/>
    <x v="0"/>
    <x v="0"/>
    <x v="0"/>
    <n v="1"/>
    <n v="904"/>
    <n v="1.0254395000000001"/>
    <s v="East"/>
    <n v="125"/>
    <n v="44430"/>
    <n v="0.64795099897914543"/>
    <s v="Above Estimate"/>
  </r>
  <r>
    <d v="2020-07-30T00:00:00"/>
    <x v="11"/>
    <x v="5"/>
    <n v="151270"/>
    <n v="230000"/>
    <x v="0"/>
    <x v="0"/>
    <x v="0"/>
    <n v="1"/>
    <n v="907"/>
    <n v="1.0254395000000001"/>
    <s v="West"/>
    <n v="253.58324145534729"/>
    <n v="78730"/>
    <n v="0.52046010444899848"/>
    <s v="Above Estimate"/>
  </r>
  <r>
    <d v="2020-07-31T00:00:00"/>
    <x v="11"/>
    <x v="4"/>
    <n v="882000"/>
    <n v="1450000"/>
    <x v="0"/>
    <x v="0"/>
    <x v="0"/>
    <n v="3"/>
    <n v="969"/>
    <n v="1.0254395000000001"/>
    <s v="East"/>
    <n v="1496.3880288957689"/>
    <n v="568000"/>
    <n v="0.64399092970521543"/>
    <s v="Above Estimate"/>
  </r>
  <r>
    <d v="2020-07-31T00:00:00"/>
    <x v="11"/>
    <x v="1"/>
    <n v="76660"/>
    <n v="218000"/>
    <x v="0"/>
    <x v="0"/>
    <x v="0"/>
    <n v="2"/>
    <n v="1028"/>
    <n v="1.0254395000000001"/>
    <s v="South"/>
    <n v="212.06225680933852"/>
    <n v="141340"/>
    <n v="1.843725541351422"/>
    <s v="Above Estimate"/>
  </r>
  <r>
    <d v="2020-07-31T00:00:00"/>
    <x v="11"/>
    <x v="2"/>
    <n v="277770"/>
    <n v="87000"/>
    <x v="0"/>
    <x v="0"/>
    <x v="0"/>
    <n v="3"/>
    <n v="1076"/>
    <n v="1.0254395000000001"/>
    <s v="North"/>
    <n v="80.85501858736059"/>
    <n v="-190770"/>
    <n v="-0.68679123015444432"/>
    <s v="Below Estimate"/>
  </r>
  <r>
    <d v="2020-07-31T00:00:00"/>
    <x v="11"/>
    <x v="2"/>
    <n v="150110"/>
    <n v="950000"/>
    <x v="1"/>
    <x v="1"/>
    <x v="1"/>
    <n v="4"/>
    <n v="1424"/>
    <n v="1.0254395000000001"/>
    <s v="West"/>
    <n v="667.13483146067415"/>
    <n v="799890"/>
    <n v="5.3286922923189657"/>
    <s v="Above Estimate"/>
  </r>
  <r>
    <d v="2020-07-31T00:00:00"/>
    <x v="11"/>
    <x v="2"/>
    <n v="385490"/>
    <n v="590000"/>
    <x v="0"/>
    <x v="0"/>
    <x v="0"/>
    <n v="3"/>
    <n v="917"/>
    <n v="1.0254395000000001"/>
    <s v="West"/>
    <n v="643.40239912759"/>
    <n v="204510"/>
    <n v="0.53051959843316299"/>
    <s v="Above Estimate"/>
  </r>
  <r>
    <d v="2020-08-01T00:00:00"/>
    <x v="11"/>
    <x v="4"/>
    <n v="349370"/>
    <n v="555000"/>
    <x v="0"/>
    <x v="0"/>
    <x v="0"/>
    <n v="3"/>
    <n v="922"/>
    <n v="1.0254395000000001"/>
    <s v="East"/>
    <n v="601.95227765726679"/>
    <n v="205630"/>
    <n v="0.58857371840741912"/>
    <s v="Above Estimate"/>
  </r>
  <r>
    <d v="2020-08-01T00:00:00"/>
    <x v="11"/>
    <x v="4"/>
    <n v="255500"/>
    <n v="315000"/>
    <x v="0"/>
    <x v="0"/>
    <x v="0"/>
    <n v="2"/>
    <n v="994"/>
    <n v="1.0254395000000001"/>
    <s v="North"/>
    <n v="316.90140845070425"/>
    <n v="59500"/>
    <n v="0.23287671232876711"/>
    <s v="Above Estimate"/>
  </r>
  <r>
    <d v="2020-08-02T00:00:00"/>
    <x v="11"/>
    <x v="1"/>
    <n v="107360"/>
    <n v="150000"/>
    <x v="1"/>
    <x v="1"/>
    <x v="1"/>
    <n v="3"/>
    <n v="1376"/>
    <n v="1.0254395000000001"/>
    <s v="West"/>
    <n v="109.01162790697674"/>
    <n v="42640"/>
    <n v="0.39716840536512665"/>
    <s v="Above Estimate"/>
  </r>
  <r>
    <d v="2020-08-06T00:00:00"/>
    <x v="11"/>
    <x v="4"/>
    <n v="178290"/>
    <n v="296000"/>
    <x v="0"/>
    <x v="0"/>
    <x v="0"/>
    <n v="3"/>
    <n v="1061"/>
    <n v="1.0254395000000001"/>
    <s v="South"/>
    <n v="278.98209236569272"/>
    <n v="117710"/>
    <n v="0.66021650120590047"/>
    <s v="Above Estimate"/>
  </r>
  <r>
    <d v="2020-08-07T00:00:00"/>
    <x v="11"/>
    <x v="2"/>
    <n v="329630"/>
    <n v="301000"/>
    <x v="0"/>
    <x v="0"/>
    <x v="0"/>
    <n v="1"/>
    <n v="1061"/>
    <n v="1.0254395000000001"/>
    <s v="East"/>
    <n v="283.69462770970785"/>
    <n v="-28630"/>
    <n v="-8.6854958589934167E-2"/>
    <s v="Below Estimate"/>
  </r>
  <r>
    <d v="2020-08-07T00:00:00"/>
    <x v="11"/>
    <x v="3"/>
    <n v="2245320"/>
    <n v="2100000"/>
    <x v="0"/>
    <x v="0"/>
    <x v="0"/>
    <n v="3"/>
    <n v="989"/>
    <n v="1.0254395000000001"/>
    <s v="South"/>
    <n v="2123.3569261880689"/>
    <n v="-145320"/>
    <n v="-6.4721286943509163E-2"/>
    <s v="Below Estimate"/>
  </r>
  <r>
    <d v="2020-08-08T00:00:00"/>
    <x v="11"/>
    <x v="4"/>
    <n v="1186990"/>
    <n v="1700000"/>
    <x v="0"/>
    <x v="0"/>
    <x v="0"/>
    <n v="2"/>
    <n v="935"/>
    <n v="1.0254395000000001"/>
    <s v="East"/>
    <n v="1818.1818181818182"/>
    <n v="513010"/>
    <n v="0.43219403701800352"/>
    <s v="Above Estimate"/>
  </r>
  <r>
    <d v="2020-08-10T00:00:00"/>
    <x v="11"/>
    <x v="5"/>
    <n v="190260"/>
    <n v="300000"/>
    <x v="0"/>
    <x v="0"/>
    <x v="0"/>
    <n v="1"/>
    <n v="975"/>
    <n v="1.0254395000000001"/>
    <s v="West"/>
    <n v="307.69230769230768"/>
    <n v="109740"/>
    <n v="0.5767896562598549"/>
    <s v="Above Estimate"/>
  </r>
  <r>
    <d v="2020-08-13T00:00:00"/>
    <x v="11"/>
    <x v="5"/>
    <n v="183470"/>
    <n v="263000"/>
    <x v="0"/>
    <x v="0"/>
    <x v="0"/>
    <n v="3"/>
    <n v="1016"/>
    <n v="1.0254395000000001"/>
    <s v="East"/>
    <n v="258.85826771653541"/>
    <n v="79530"/>
    <n v="0.43347686270234914"/>
    <s v="Above Estimate"/>
  </r>
  <r>
    <d v="2020-08-14T00:00:00"/>
    <x v="11"/>
    <x v="5"/>
    <n v="119910"/>
    <n v="162000"/>
    <x v="0"/>
    <x v="0"/>
    <x v="0"/>
    <n v="3"/>
    <n v="1038"/>
    <n v="1.0254395000000001"/>
    <s v="North"/>
    <n v="156.06936416184971"/>
    <n v="42090"/>
    <n v="0.35101325994495874"/>
    <s v="Above Estimate"/>
  </r>
  <r>
    <d v="2020-08-14T00:00:00"/>
    <x v="11"/>
    <x v="1"/>
    <n v="115650"/>
    <n v="130000"/>
    <x v="0"/>
    <x v="0"/>
    <x v="0"/>
    <n v="1"/>
    <n v="970"/>
    <n v="1.0254395000000001"/>
    <s v="South"/>
    <n v="134.02061855670104"/>
    <n v="14350"/>
    <n v="0.12408127972330307"/>
    <s v="Above Estimate"/>
  </r>
  <r>
    <d v="2020-08-14T00:00:00"/>
    <x v="11"/>
    <x v="5"/>
    <n v="179760"/>
    <n v="325000"/>
    <x v="1"/>
    <x v="1"/>
    <x v="1"/>
    <n v="2"/>
    <n v="1219"/>
    <n v="1.0254395000000001"/>
    <s v="North"/>
    <n v="266.61197703035276"/>
    <n v="145240"/>
    <n v="0.80796617712505558"/>
    <s v="Above Estimate"/>
  </r>
  <r>
    <d v="2020-08-15T00:00:00"/>
    <x v="11"/>
    <x v="1"/>
    <n v="256210"/>
    <n v="245286"/>
    <x v="0"/>
    <x v="0"/>
    <x v="0"/>
    <n v="3"/>
    <n v="1030"/>
    <n v="1.0254395000000001"/>
    <s v="East"/>
    <n v="238.14174757281555"/>
    <n v="-10924"/>
    <n v="-4.2636899418445805E-2"/>
    <s v="Below Estimate"/>
  </r>
  <r>
    <d v="2020-08-15T00:00:00"/>
    <x v="11"/>
    <x v="4"/>
    <n v="576310"/>
    <n v="900000"/>
    <x v="0"/>
    <x v="0"/>
    <x v="0"/>
    <n v="2"/>
    <n v="1062"/>
    <n v="1.0254395000000001"/>
    <s v="North"/>
    <n v="847.45762711864404"/>
    <n v="323690"/>
    <n v="0.56165952352032755"/>
    <s v="Above Estimate"/>
  </r>
  <r>
    <d v="2020-08-15T00:00:00"/>
    <x v="11"/>
    <x v="2"/>
    <n v="582370"/>
    <n v="720000"/>
    <x v="0"/>
    <x v="0"/>
    <x v="0"/>
    <n v="3"/>
    <n v="980"/>
    <n v="1.0254395000000001"/>
    <s v="South"/>
    <n v="734.69387755102036"/>
    <n v="137630"/>
    <n v="0.23632742071191853"/>
    <s v="Above Estimate"/>
  </r>
  <r>
    <d v="2020-08-15T00:00:00"/>
    <x v="11"/>
    <x v="5"/>
    <n v="255500"/>
    <n v="429900"/>
    <x v="0"/>
    <x v="0"/>
    <x v="0"/>
    <n v="1"/>
    <n v="1079"/>
    <n v="1.0254395000000001"/>
    <s v="North"/>
    <n v="398.42446709916589"/>
    <n v="174400"/>
    <n v="0.68258317025440318"/>
    <s v="Above Estimate"/>
  </r>
  <r>
    <d v="2020-08-20T00:00:00"/>
    <x v="11"/>
    <x v="5"/>
    <n v="167440"/>
    <n v="260000"/>
    <x v="0"/>
    <x v="0"/>
    <x v="0"/>
    <n v="1"/>
    <n v="1084"/>
    <n v="1.0254395000000001"/>
    <s v="North"/>
    <n v="239.85239852398524"/>
    <n v="92560"/>
    <n v="0.55279503105590067"/>
    <s v="Above Estimate"/>
  </r>
  <r>
    <d v="2020-08-20T00:00:00"/>
    <x v="11"/>
    <x v="4"/>
    <n v="372750"/>
    <n v="505000"/>
    <x v="0"/>
    <x v="0"/>
    <x v="0"/>
    <n v="2"/>
    <n v="1017"/>
    <n v="1.0254395000000001"/>
    <s v="South"/>
    <n v="496.55850540806296"/>
    <n v="132250"/>
    <n v="0.35479543930248153"/>
    <s v="Above Estimate"/>
  </r>
  <r>
    <d v="2020-08-21T00:00:00"/>
    <x v="11"/>
    <x v="1"/>
    <n v="129040"/>
    <n v="210000"/>
    <x v="0"/>
    <x v="0"/>
    <x v="0"/>
    <n v="1"/>
    <n v="1040"/>
    <n v="1.0254395000000001"/>
    <s v="North"/>
    <n v="201.92307692307693"/>
    <n v="80960"/>
    <n v="0.62740235585864845"/>
    <s v="Above Estimate"/>
  </r>
  <r>
    <d v="2020-08-22T00:00:00"/>
    <x v="11"/>
    <x v="5"/>
    <n v="128030"/>
    <n v="204000"/>
    <x v="0"/>
    <x v="0"/>
    <x v="0"/>
    <n v="1"/>
    <n v="1095"/>
    <n v="1.0254395000000001"/>
    <s v="East"/>
    <n v="186.30136986301369"/>
    <n v="75970"/>
    <n v="0.5933765523705381"/>
    <s v="Above Estimate"/>
  </r>
  <r>
    <d v="2020-08-22T00:00:00"/>
    <x v="11"/>
    <x v="5"/>
    <n v="177940"/>
    <n v="333000"/>
    <x v="0"/>
    <x v="0"/>
    <x v="0"/>
    <n v="1"/>
    <n v="1061"/>
    <n v="1.0254395000000001"/>
    <s v="South"/>
    <n v="313.85485391140435"/>
    <n v="155060"/>
    <n v="0.87141733168483759"/>
    <s v="Above Estimate"/>
  </r>
  <r>
    <d v="2020-08-22T00:00:00"/>
    <x v="11"/>
    <x v="5"/>
    <n v="147840"/>
    <n v="255000"/>
    <x v="0"/>
    <x v="0"/>
    <x v="0"/>
    <n v="1"/>
    <n v="966"/>
    <n v="1.0254395000000001"/>
    <s v="East"/>
    <n v="263.9751552795031"/>
    <n v="107160"/>
    <n v="0.72483766233766234"/>
    <s v="Above Estimate"/>
  </r>
  <r>
    <d v="2020-08-24T00:00:00"/>
    <x v="11"/>
    <x v="5"/>
    <n v="167580"/>
    <n v="220000"/>
    <x v="0"/>
    <x v="0"/>
    <x v="0"/>
    <n v="2"/>
    <n v="1031"/>
    <n v="1.0254395000000001"/>
    <s v="South"/>
    <n v="213.3850630455868"/>
    <n v="52420"/>
    <n v="0.31280582408401958"/>
    <s v="Above Estimate"/>
  </r>
  <r>
    <d v="2020-08-24T00:00:00"/>
    <x v="11"/>
    <x v="3"/>
    <n v="1817480"/>
    <n v="2600000"/>
    <x v="0"/>
    <x v="0"/>
    <x v="0"/>
    <n v="1"/>
    <n v="935"/>
    <n v="1.0254395000000001"/>
    <s v="West"/>
    <n v="2780.7486631016041"/>
    <n v="782520"/>
    <n v="0.43055219314655457"/>
    <s v="Above Estimate"/>
  </r>
  <r>
    <d v="2020-08-24T00:00:00"/>
    <x v="11"/>
    <x v="4"/>
    <n v="888230"/>
    <n v="1075000"/>
    <x v="0"/>
    <x v="0"/>
    <x v="0"/>
    <n v="3"/>
    <n v="941"/>
    <n v="1.0254395000000001"/>
    <s v="North"/>
    <n v="1142.4017003188098"/>
    <n v="186770"/>
    <n v="0.21027211420465419"/>
    <s v="Above Estimate"/>
  </r>
  <r>
    <d v="2020-08-29T00:00:00"/>
    <x v="11"/>
    <x v="5"/>
    <n v="354830"/>
    <n v="545100"/>
    <x v="0"/>
    <x v="0"/>
    <x v="0"/>
    <n v="3"/>
    <n v="1093"/>
    <n v="1.0254395000000001"/>
    <s v="East"/>
    <n v="498.71912168344005"/>
    <n v="190270"/>
    <n v="0.53622861652058729"/>
    <s v="Above Estimate"/>
  </r>
  <r>
    <d v="2020-08-29T00:00:00"/>
    <x v="11"/>
    <x v="4"/>
    <n v="147140"/>
    <n v="255000"/>
    <x v="0"/>
    <x v="0"/>
    <x v="0"/>
    <n v="2"/>
    <n v="974"/>
    <n v="1.0254395000000001"/>
    <s v="North"/>
    <n v="261.80698151950719"/>
    <n v="107860"/>
    <n v="0.73304336006524395"/>
    <s v="Above Estimate"/>
  </r>
  <r>
    <d v="2020-08-30T00:00:00"/>
    <x v="11"/>
    <x v="3"/>
    <n v="1913870"/>
    <n v="1700000"/>
    <x v="0"/>
    <x v="0"/>
    <x v="0"/>
    <n v="3"/>
    <n v="1050"/>
    <n v="1.0254395000000001"/>
    <s v="West"/>
    <n v="1619.047619047619"/>
    <n v="-213870"/>
    <n v="-0.11174740186115044"/>
    <s v="Below Estimate"/>
  </r>
  <r>
    <d v="2020-08-30T00:00:00"/>
    <x v="11"/>
    <x v="1"/>
    <n v="83390"/>
    <n v="123000"/>
    <x v="1"/>
    <x v="1"/>
    <x v="1"/>
    <n v="4"/>
    <n v="1352"/>
    <n v="1.0254395000000001"/>
    <s v="West"/>
    <n v="90.976331360946745"/>
    <n v="39610"/>
    <n v="0.47499700203861372"/>
    <s v="Above Estimate"/>
  </r>
  <r>
    <d v="2020-08-30T00:00:00"/>
    <x v="11"/>
    <x v="4"/>
    <n v="237720"/>
    <n v="300000"/>
    <x v="0"/>
    <x v="0"/>
    <x v="0"/>
    <n v="2"/>
    <n v="1059"/>
    <n v="1.0254395000000001"/>
    <s v="West"/>
    <n v="283.28611898016999"/>
    <n v="62280"/>
    <n v="0.26198889449772844"/>
    <s v="Above Estimate"/>
  </r>
  <r>
    <d v="2020-09-04T00:00:00"/>
    <x v="11"/>
    <x v="4"/>
    <n v="207200"/>
    <n v="289900"/>
    <x v="0"/>
    <x v="0"/>
    <x v="0"/>
    <n v="1"/>
    <n v="954"/>
    <n v="1.0254395000000001"/>
    <s v="North"/>
    <n v="303.87840670859538"/>
    <n v="82700"/>
    <n v="0.39913127413127414"/>
    <s v="Above Estimate"/>
  </r>
  <r>
    <d v="2020-09-05T00:00:00"/>
    <x v="11"/>
    <x v="5"/>
    <n v="323890"/>
    <n v="548000"/>
    <x v="0"/>
    <x v="0"/>
    <x v="0"/>
    <n v="3"/>
    <n v="1057"/>
    <n v="1.0254395000000001"/>
    <s v="South"/>
    <n v="518.44843897824035"/>
    <n v="224110"/>
    <n v="0.69193244620087069"/>
    <s v="Above Estimate"/>
  </r>
  <r>
    <d v="2020-09-05T00:00:00"/>
    <x v="11"/>
    <x v="1"/>
    <n v="92380"/>
    <n v="150000"/>
    <x v="0"/>
    <x v="0"/>
    <x v="0"/>
    <n v="2"/>
    <n v="946"/>
    <n v="1.0254395000000001"/>
    <s v="East"/>
    <n v="158.56236786469344"/>
    <n v="57620"/>
    <n v="0.62372807967092447"/>
    <s v="Above Estimate"/>
  </r>
  <r>
    <d v="2020-09-05T00:00:00"/>
    <x v="11"/>
    <x v="3"/>
    <n v="736820"/>
    <n v="1500000"/>
    <x v="0"/>
    <x v="0"/>
    <x v="0"/>
    <n v="3"/>
    <n v="1069"/>
    <n v="1.0254395000000001"/>
    <s v="South"/>
    <n v="1403.180542563143"/>
    <n v="763180"/>
    <n v="1.0357753589750549"/>
    <s v="Above Estimate"/>
  </r>
  <r>
    <d v="2020-09-06T00:00:00"/>
    <x v="11"/>
    <x v="2"/>
    <n v="200980"/>
    <n v="425000"/>
    <x v="2"/>
    <x v="2"/>
    <x v="2"/>
    <n v="4"/>
    <n v="1812"/>
    <n v="1.0254395000000001"/>
    <s v="South"/>
    <n v="234.54746136865342"/>
    <n v="224020"/>
    <n v="1.114638272464922"/>
    <s v="Above Estimate"/>
  </r>
  <r>
    <d v="2020-09-10T00:00:00"/>
    <x v="11"/>
    <x v="5"/>
    <n v="207830"/>
    <n v="259000"/>
    <x v="0"/>
    <x v="0"/>
    <x v="0"/>
    <n v="3"/>
    <n v="1073"/>
    <n v="1.0254395000000001"/>
    <s v="South"/>
    <n v="241.37931034482759"/>
    <n v="51170"/>
    <n v="0.24621084540249241"/>
    <s v="Above Estimate"/>
  </r>
  <r>
    <d v="2020-09-10T00:00:00"/>
    <x v="11"/>
    <x v="1"/>
    <n v="126300"/>
    <n v="180000"/>
    <x v="2"/>
    <x v="2"/>
    <x v="2"/>
    <n v="5"/>
    <n v="2146"/>
    <n v="1.0254395000000001"/>
    <s v="East"/>
    <n v="83.87698042870457"/>
    <n v="53700"/>
    <n v="0.42517814726840852"/>
    <s v="Above Estimate"/>
  </r>
  <r>
    <d v="2020-09-10T00:00:00"/>
    <x v="11"/>
    <x v="4"/>
    <n v="236110"/>
    <n v="280000"/>
    <x v="0"/>
    <x v="0"/>
    <x v="0"/>
    <n v="3"/>
    <n v="1041"/>
    <n v="1.0254395000000001"/>
    <s v="West"/>
    <n v="268.97214217098946"/>
    <n v="43890"/>
    <n v="0.18588793359027572"/>
    <s v="Above Estimate"/>
  </r>
  <r>
    <d v="2020-09-10T00:00:00"/>
    <x v="11"/>
    <x v="2"/>
    <n v="1985490"/>
    <n v="1600000"/>
    <x v="0"/>
    <x v="0"/>
    <x v="0"/>
    <n v="2"/>
    <n v="1070"/>
    <n v="1.0254395000000001"/>
    <s v="South"/>
    <n v="1495.3271028037384"/>
    <n v="-385490"/>
    <n v="-0.19415358425376103"/>
    <s v="Below Estimate"/>
  </r>
  <r>
    <d v="2020-09-10T00:00:00"/>
    <x v="11"/>
    <x v="1"/>
    <n v="117220"/>
    <n v="181000"/>
    <x v="2"/>
    <x v="2"/>
    <x v="2"/>
    <n v="4"/>
    <n v="2148"/>
    <n v="1.0254395000000001"/>
    <s v="North"/>
    <n v="84.264432029795159"/>
    <n v="63780"/>
    <n v="0.54410510151851221"/>
    <s v="Above Estimate"/>
  </r>
  <r>
    <d v="2020-09-10T00:00:00"/>
    <x v="11"/>
    <x v="1"/>
    <n v="87120"/>
    <n v="233000"/>
    <x v="2"/>
    <x v="2"/>
    <x v="2"/>
    <n v="4"/>
    <n v="1819"/>
    <n v="1.0254395000000001"/>
    <s v="South"/>
    <n v="128.09235843870258"/>
    <n v="145880"/>
    <n v="1.6744719926538107"/>
    <s v="Above Estimate"/>
  </r>
  <r>
    <d v="2020-09-10T00:00:00"/>
    <x v="11"/>
    <x v="2"/>
    <n v="369500"/>
    <n v="570000"/>
    <x v="0"/>
    <x v="0"/>
    <x v="0"/>
    <n v="2"/>
    <n v="933"/>
    <n v="1.0254395000000001"/>
    <s v="South"/>
    <n v="610.93247588424435"/>
    <n v="200500"/>
    <n v="0.54262516914749659"/>
    <s v="Above Estimate"/>
  </r>
  <r>
    <d v="2020-09-15T00:00:00"/>
    <x v="11"/>
    <x v="3"/>
    <n v="1485120"/>
    <n v="1700000"/>
    <x v="0"/>
    <x v="0"/>
    <x v="0"/>
    <n v="3"/>
    <n v="903"/>
    <n v="1.0254395000000001"/>
    <s v="North"/>
    <n v="1882.6135105204874"/>
    <n v="214880"/>
    <n v="0.1446886446886447"/>
    <s v="Above Estimate"/>
  </r>
  <r>
    <d v="2020-09-17T00:00:00"/>
    <x v="11"/>
    <x v="4"/>
    <n v="260190"/>
    <n v="284701"/>
    <x v="0"/>
    <x v="0"/>
    <x v="0"/>
    <n v="3"/>
    <n v="953"/>
    <n v="1.0254395000000001"/>
    <s v="North"/>
    <n v="298.74186778593912"/>
    <n v="24511"/>
    <n v="9.4204235366462968E-2"/>
    <s v="Above Estimate"/>
  </r>
  <r>
    <d v="2020-09-18T00:00:00"/>
    <x v="11"/>
    <x v="1"/>
    <n v="236250"/>
    <n v="335000"/>
    <x v="0"/>
    <x v="0"/>
    <x v="0"/>
    <n v="2"/>
    <n v="1011"/>
    <n v="1.0254395000000001"/>
    <s v="East"/>
    <n v="331.35509396636991"/>
    <n v="98750"/>
    <n v="0.41798941798941797"/>
    <s v="Above Estimate"/>
  </r>
  <r>
    <d v="2020-09-18T00:00:00"/>
    <x v="11"/>
    <x v="5"/>
    <n v="150150"/>
    <n v="260000"/>
    <x v="0"/>
    <x v="0"/>
    <x v="0"/>
    <n v="3"/>
    <n v="912"/>
    <n v="1.0254395000000001"/>
    <s v="North"/>
    <n v="285.08771929824559"/>
    <n v="109850"/>
    <n v="0.73160173160173159"/>
    <s v="Above Estimate"/>
  </r>
  <r>
    <d v="2020-09-18T00:00:00"/>
    <x v="11"/>
    <x v="4"/>
    <n v="360150"/>
    <n v="670000"/>
    <x v="0"/>
    <x v="0"/>
    <x v="0"/>
    <n v="3"/>
    <n v="1049"/>
    <n v="1.0254395000000001"/>
    <s v="North"/>
    <n v="638.70352716873208"/>
    <n v="309850"/>
    <n v="0.86033597112314308"/>
    <s v="Above Estimate"/>
  </r>
  <r>
    <d v="2020-09-18T00:00:00"/>
    <x v="11"/>
    <x v="3"/>
    <n v="902230"/>
    <n v="1175000"/>
    <x v="0"/>
    <x v="0"/>
    <x v="0"/>
    <n v="1"/>
    <n v="1074"/>
    <n v="1.0254395000000001"/>
    <s v="East"/>
    <n v="1094.0409683426444"/>
    <n v="272770"/>
    <n v="0.30232867450650058"/>
    <s v="Above Estimate"/>
  </r>
  <r>
    <d v="2020-09-19T00:00:00"/>
    <x v="11"/>
    <x v="1"/>
    <n v="329840"/>
    <n v="674933"/>
    <x v="0"/>
    <x v="0"/>
    <x v="0"/>
    <n v="3"/>
    <n v="1069"/>
    <n v="1.0254395000000001"/>
    <s v="West"/>
    <n v="631.36856875584658"/>
    <n v="345093"/>
    <n v="1.0462436332767402"/>
    <s v="Above Estimate"/>
  </r>
  <r>
    <d v="2020-09-20T00:00:00"/>
    <x v="11"/>
    <x v="4"/>
    <n v="620340"/>
    <n v="910000"/>
    <x v="0"/>
    <x v="0"/>
    <x v="0"/>
    <n v="1"/>
    <n v="1065"/>
    <n v="1.0254395000000001"/>
    <s v="West"/>
    <n v="854.4600938967136"/>
    <n v="289660"/>
    <n v="0.46693748589483186"/>
    <s v="Above Estimate"/>
  </r>
  <r>
    <d v="2020-09-21T00:00:00"/>
    <x v="11"/>
    <x v="1"/>
    <n v="116810"/>
    <n v="116600"/>
    <x v="1"/>
    <x v="1"/>
    <x v="1"/>
    <n v="2"/>
    <n v="1392"/>
    <n v="1.0254395000000001"/>
    <s v="West"/>
    <n v="83.764367816091948"/>
    <n v="-210"/>
    <n v="-1.7977912849927232E-3"/>
    <s v="Below Estimate"/>
  </r>
  <r>
    <d v="2020-09-21T00:00:00"/>
    <x v="11"/>
    <x v="1"/>
    <n v="150830"/>
    <n v="225000"/>
    <x v="1"/>
    <x v="1"/>
    <x v="1"/>
    <n v="4"/>
    <n v="1480"/>
    <n v="1.0254395000000001"/>
    <s v="West"/>
    <n v="152.02702702702703"/>
    <n v="74170"/>
    <n v="0.49174567393754559"/>
    <s v="Above Estimate"/>
  </r>
  <r>
    <d v="2020-09-26T00:00:00"/>
    <x v="11"/>
    <x v="4"/>
    <n v="234430"/>
    <n v="350000"/>
    <x v="0"/>
    <x v="0"/>
    <x v="0"/>
    <n v="1"/>
    <n v="959"/>
    <n v="1.0254395000000001"/>
    <s v="East"/>
    <n v="364.96350364963502"/>
    <n v="115570"/>
    <n v="0.49298297999402807"/>
    <s v="Above Estimate"/>
  </r>
  <r>
    <d v="2020-09-26T00:00:00"/>
    <x v="11"/>
    <x v="3"/>
    <n v="698250"/>
    <n v="950000"/>
    <x v="1"/>
    <x v="1"/>
    <x v="1"/>
    <n v="3"/>
    <n v="1231"/>
    <n v="1.0254395000000001"/>
    <s v="North"/>
    <n v="771.73030056864343"/>
    <n v="251750"/>
    <n v="0.36054421768707484"/>
    <s v="Above Estimate"/>
  </r>
  <r>
    <d v="2020-09-27T00:00:00"/>
    <x v="11"/>
    <x v="5"/>
    <n v="261310"/>
    <n v="407500"/>
    <x v="0"/>
    <x v="0"/>
    <x v="0"/>
    <n v="2"/>
    <n v="907"/>
    <n v="1.0254395000000001"/>
    <s v="South"/>
    <n v="449.28335170893052"/>
    <n v="146190"/>
    <n v="0.55945046113811181"/>
    <s v="Above Estimate"/>
  </r>
  <r>
    <d v="2020-09-27T00:00:00"/>
    <x v="11"/>
    <x v="3"/>
    <n v="914200"/>
    <n v="1529500"/>
    <x v="0"/>
    <x v="0"/>
    <x v="0"/>
    <n v="1"/>
    <n v="1046"/>
    <n v="1.0254395000000001"/>
    <s v="North"/>
    <n v="1462.2370936902485"/>
    <n v="615300"/>
    <n v="0.67304747320061253"/>
    <s v="Above Estimate"/>
  </r>
  <r>
    <d v="2020-09-27T00:00:00"/>
    <x v="11"/>
    <x v="1"/>
    <n v="90960"/>
    <n v="120000"/>
    <x v="0"/>
    <x v="0"/>
    <x v="0"/>
    <n v="1"/>
    <n v="1030"/>
    <n v="1.0254395000000001"/>
    <s v="South"/>
    <n v="116.50485436893204"/>
    <n v="29040"/>
    <n v="0.31926121372031663"/>
    <s v="Above Estimate"/>
  </r>
  <r>
    <d v="2020-09-27T00:00:00"/>
    <x v="11"/>
    <x v="5"/>
    <n v="238980"/>
    <n v="150000"/>
    <x v="1"/>
    <x v="1"/>
    <x v="1"/>
    <n v="3"/>
    <n v="1398"/>
    <n v="1.0254395000000001"/>
    <s v="North"/>
    <n v="107.29613733905579"/>
    <n v="-88980"/>
    <n v="-0.37233241275420537"/>
    <s v="Below Estimate"/>
  </r>
  <r>
    <d v="2020-09-27T00:00:00"/>
    <x v="11"/>
    <x v="5"/>
    <n v="158900"/>
    <n v="195000"/>
    <x v="0"/>
    <x v="0"/>
    <x v="0"/>
    <n v="3"/>
    <n v="937"/>
    <n v="1.0254395000000001"/>
    <s v="North"/>
    <n v="208.11099252934898"/>
    <n v="36100"/>
    <n v="0.22718691000629326"/>
    <s v="Above Estimate"/>
  </r>
  <r>
    <d v="2020-10-01T00:00:00"/>
    <x v="11"/>
    <x v="3"/>
    <n v="2972060"/>
    <n v="6300000"/>
    <x v="0"/>
    <x v="0"/>
    <x v="0"/>
    <n v="1"/>
    <n v="1100"/>
    <n v="1.0254395000000001"/>
    <s v="South"/>
    <n v="5727.272727272727"/>
    <n v="3327940"/>
    <n v="1.1197418625465165"/>
    <s v="Above Estimate"/>
  </r>
  <r>
    <d v="2020-10-01T00:00:00"/>
    <x v="11"/>
    <x v="4"/>
    <n v="195580"/>
    <n v="305000"/>
    <x v="1"/>
    <x v="1"/>
    <x v="1"/>
    <n v="3"/>
    <n v="1210"/>
    <n v="1.0254395000000001"/>
    <s v="East"/>
    <n v="252.06611570247935"/>
    <n v="109420"/>
    <n v="0.55946415788935477"/>
    <s v="Above Estimate"/>
  </r>
  <r>
    <d v="2020-10-01T00:00:00"/>
    <x v="11"/>
    <x v="4"/>
    <n v="320530"/>
    <n v="450000"/>
    <x v="0"/>
    <x v="0"/>
    <x v="0"/>
    <n v="2"/>
    <n v="908"/>
    <n v="1.0254395000000001"/>
    <s v="South"/>
    <n v="495.59471365638768"/>
    <n v="129470"/>
    <n v="0.40392474963341962"/>
    <s v="Above Estimate"/>
  </r>
  <r>
    <d v="2020-10-01T00:00:00"/>
    <x v="11"/>
    <x v="0"/>
    <n v="126810"/>
    <n v="230000"/>
    <x v="0"/>
    <x v="0"/>
    <x v="0"/>
    <n v="1"/>
    <n v="1023"/>
    <n v="1.0254395000000001"/>
    <s v="South"/>
    <n v="224.82893450635387"/>
    <n v="103190"/>
    <n v="0.81373708698052205"/>
    <s v="Above Estimate"/>
  </r>
  <r>
    <d v="2020-10-01T00:00:00"/>
    <x v="11"/>
    <x v="3"/>
    <n v="452480"/>
    <n v="750000"/>
    <x v="1"/>
    <x v="1"/>
    <x v="1"/>
    <n v="3"/>
    <n v="1386"/>
    <n v="1.0254395000000001"/>
    <s v="South"/>
    <n v="541.12554112554108"/>
    <n v="297520"/>
    <n v="0.65753182461103254"/>
    <s v="Above Estimate"/>
  </r>
  <r>
    <d v="2020-10-01T00:00:00"/>
    <x v="11"/>
    <x v="1"/>
    <n v="188210"/>
    <n v="413000"/>
    <x v="2"/>
    <x v="2"/>
    <x v="2"/>
    <n v="4"/>
    <n v="1985"/>
    <n v="1.0254395000000001"/>
    <s v="East"/>
    <n v="208.06045340050377"/>
    <n v="224790"/>
    <n v="1.1943573667711598"/>
    <s v="Above Estimate"/>
  </r>
  <r>
    <d v="2020-10-02T00:00:00"/>
    <x v="11"/>
    <x v="6"/>
    <n v="437270"/>
    <n v="745000"/>
    <x v="0"/>
    <x v="0"/>
    <x v="0"/>
    <n v="2"/>
    <n v="916"/>
    <n v="1.0254395000000001"/>
    <s v="North"/>
    <n v="813.31877729257644"/>
    <n v="307730"/>
    <n v="0.70375283005923117"/>
    <s v="Above Estimate"/>
  </r>
  <r>
    <d v="2020-10-02T00:00:00"/>
    <x v="11"/>
    <x v="6"/>
    <n v="236140"/>
    <n v="440000"/>
    <x v="1"/>
    <x v="1"/>
    <x v="1"/>
    <n v="2"/>
    <n v="1418"/>
    <n v="1.0254395000000001"/>
    <s v="West"/>
    <n v="310.29619181946401"/>
    <n v="203860"/>
    <n v="0.86330143135428139"/>
    <s v="Above Estimate"/>
  </r>
  <r>
    <d v="2020-10-02T00:00:00"/>
    <x v="11"/>
    <x v="6"/>
    <n v="275890"/>
    <n v="425000"/>
    <x v="0"/>
    <x v="0"/>
    <x v="0"/>
    <n v="2"/>
    <n v="1036"/>
    <n v="1.0254395000000001"/>
    <s v="West"/>
    <n v="410.23166023166021"/>
    <n v="149110"/>
    <n v="0.54046902751096448"/>
    <s v="Above Estimate"/>
  </r>
  <r>
    <d v="2020-10-02T00:00:00"/>
    <x v="11"/>
    <x v="1"/>
    <n v="88440"/>
    <n v="199800"/>
    <x v="0"/>
    <x v="0"/>
    <x v="0"/>
    <n v="3"/>
    <n v="913"/>
    <n v="1.0254395000000001"/>
    <s v="North"/>
    <n v="218.83899233296825"/>
    <n v="111360"/>
    <n v="1.2591587516960652"/>
    <s v="Above Estimate"/>
  </r>
  <r>
    <d v="2020-10-03T00:00:00"/>
    <x v="11"/>
    <x v="6"/>
    <n v="279450"/>
    <n v="500000"/>
    <x v="1"/>
    <x v="1"/>
    <x v="1"/>
    <n v="4"/>
    <n v="1473"/>
    <n v="1.0254395000000001"/>
    <s v="East"/>
    <n v="339.44331296673454"/>
    <n v="220550"/>
    <n v="0.78922884236893898"/>
    <s v="Above Estimate"/>
  </r>
  <r>
    <d v="2020-10-03T00:00:00"/>
    <x v="11"/>
    <x v="4"/>
    <n v="374710"/>
    <n v="565000"/>
    <x v="0"/>
    <x v="0"/>
    <x v="0"/>
    <n v="3"/>
    <n v="1035"/>
    <n v="1.0254395000000001"/>
    <s v="West"/>
    <n v="545.89371980676333"/>
    <n v="190290"/>
    <n v="0.50783272397320589"/>
    <s v="Above Estimate"/>
  </r>
  <r>
    <d v="2020-10-04T00:00:00"/>
    <x v="11"/>
    <x v="6"/>
    <n v="246320"/>
    <n v="257000"/>
    <x v="0"/>
    <x v="0"/>
    <x v="0"/>
    <n v="1"/>
    <n v="1090"/>
    <n v="1.0254395000000001"/>
    <s v="West"/>
    <n v="235.77981651376146"/>
    <n v="10680"/>
    <n v="4.3358233192594998E-2"/>
    <s v="Above Estimate"/>
  </r>
  <r>
    <d v="2020-10-09T00:00:00"/>
    <x v="11"/>
    <x v="3"/>
    <n v="533750"/>
    <n v="809200"/>
    <x v="0"/>
    <x v="0"/>
    <x v="0"/>
    <n v="3"/>
    <n v="999"/>
    <n v="1.0254395000000001"/>
    <s v="East"/>
    <n v="810.01001001000998"/>
    <n v="275450"/>
    <n v="0.51606557377049178"/>
    <s v="Above Estimate"/>
  </r>
  <r>
    <d v="2020-10-10T00:00:00"/>
    <x v="11"/>
    <x v="3"/>
    <n v="218890"/>
    <n v="399900"/>
    <x v="0"/>
    <x v="0"/>
    <x v="0"/>
    <n v="1"/>
    <n v="903"/>
    <n v="1.0254395000000001"/>
    <s v="East"/>
    <n v="442.85714285714283"/>
    <n v="181010"/>
    <n v="0.82694504088811727"/>
    <s v="Above Estimate"/>
  </r>
  <r>
    <d v="2020-10-10T00:00:00"/>
    <x v="11"/>
    <x v="1"/>
    <n v="117610"/>
    <n v="239000"/>
    <x v="0"/>
    <x v="0"/>
    <x v="0"/>
    <n v="1"/>
    <n v="919"/>
    <n v="1.0254395000000001"/>
    <s v="North"/>
    <n v="260.06528835690966"/>
    <n v="121390"/>
    <n v="1.0321401241391037"/>
    <s v="Above Estimate"/>
  </r>
  <r>
    <d v="2020-10-11T00:00:00"/>
    <x v="11"/>
    <x v="1"/>
    <n v="86210"/>
    <n v="86000"/>
    <x v="0"/>
    <x v="0"/>
    <x v="0"/>
    <n v="1"/>
    <n v="1100"/>
    <n v="1.0254395000000001"/>
    <s v="West"/>
    <n v="78.181818181818187"/>
    <n v="-210"/>
    <n v="-2.4359123071569424E-3"/>
    <s v="Below Estimate"/>
  </r>
  <r>
    <d v="2020-10-11T00:00:00"/>
    <x v="11"/>
    <x v="1"/>
    <n v="92600"/>
    <n v="144000"/>
    <x v="2"/>
    <x v="2"/>
    <x v="2"/>
    <n v="4"/>
    <n v="1850"/>
    <n v="1.0254395000000001"/>
    <s v="East"/>
    <n v="77.837837837837839"/>
    <n v="51400"/>
    <n v="0.55507559395248385"/>
    <s v="Above Estimate"/>
  </r>
  <r>
    <d v="2020-10-12T00:00:00"/>
    <x v="11"/>
    <x v="0"/>
    <n v="98690"/>
    <n v="175901"/>
    <x v="1"/>
    <x v="1"/>
    <x v="1"/>
    <n v="2"/>
    <n v="1431"/>
    <n v="1.0254395000000001"/>
    <s v="North"/>
    <n v="122.92173305380852"/>
    <n v="77211"/>
    <n v="0.78235890161110544"/>
    <s v="Above Estimate"/>
  </r>
  <r>
    <d v="2020-10-12T00:00:00"/>
    <x v="11"/>
    <x v="5"/>
    <n v="222180"/>
    <n v="310000"/>
    <x v="1"/>
    <x v="1"/>
    <x v="1"/>
    <n v="3"/>
    <n v="1389"/>
    <n v="1.0254395000000001"/>
    <s v="West"/>
    <n v="223.18214542836574"/>
    <n v="87820"/>
    <n v="0.39526510036907014"/>
    <s v="Above Estimate"/>
  </r>
  <r>
    <d v="2020-10-15T00:00:00"/>
    <x v="11"/>
    <x v="4"/>
    <n v="207270"/>
    <n v="340000"/>
    <x v="0"/>
    <x v="0"/>
    <x v="0"/>
    <n v="3"/>
    <n v="915"/>
    <n v="1.0254395000000001"/>
    <s v="West"/>
    <n v="371.58469945355193"/>
    <n v="132730"/>
    <n v="0.64037246104115408"/>
    <s v="Above Estimate"/>
  </r>
  <r>
    <d v="2020-10-16T00:00:00"/>
    <x v="11"/>
    <x v="6"/>
    <n v="275500"/>
    <n v="453000"/>
    <x v="0"/>
    <x v="0"/>
    <x v="0"/>
    <n v="3"/>
    <n v="1030"/>
    <n v="1.0254395000000001"/>
    <s v="West"/>
    <n v="439.80582524271847"/>
    <n v="177500"/>
    <n v="0.64428312159709622"/>
    <s v="Above Estimate"/>
  </r>
  <r>
    <d v="2020-10-18T00:00:00"/>
    <x v="11"/>
    <x v="5"/>
    <n v="147070"/>
    <n v="231000"/>
    <x v="0"/>
    <x v="0"/>
    <x v="0"/>
    <n v="1"/>
    <n v="950"/>
    <n v="1.0254395000000001"/>
    <s v="South"/>
    <n v="243.15789473684211"/>
    <n v="83930"/>
    <n v="0.5706806282722513"/>
    <s v="Above Estimate"/>
  </r>
  <r>
    <d v="2020-10-22T00:00:00"/>
    <x v="11"/>
    <x v="5"/>
    <n v="332290"/>
    <n v="520000"/>
    <x v="0"/>
    <x v="0"/>
    <x v="0"/>
    <n v="2"/>
    <n v="1069"/>
    <n v="1.0254395000000001"/>
    <s v="West"/>
    <n v="486.43592142188959"/>
    <n v="187710"/>
    <n v="0.56489813115050103"/>
    <s v="Above Estimate"/>
  </r>
  <r>
    <d v="2020-10-23T00:00:00"/>
    <x v="11"/>
    <x v="4"/>
    <n v="315560"/>
    <n v="485000"/>
    <x v="1"/>
    <x v="1"/>
    <x v="1"/>
    <n v="4"/>
    <n v="1256"/>
    <n v="1.0254395000000001"/>
    <s v="East"/>
    <n v="386.14649681528664"/>
    <n v="169440"/>
    <n v="0.53695018380022819"/>
    <s v="Above Estimate"/>
  </r>
  <r>
    <d v="2020-10-25T00:00:00"/>
    <x v="11"/>
    <x v="4"/>
    <n v="384510"/>
    <n v="470000"/>
    <x v="0"/>
    <x v="0"/>
    <x v="0"/>
    <n v="2"/>
    <n v="951"/>
    <n v="1.0254395000000001"/>
    <s v="North"/>
    <n v="494.21661409043111"/>
    <n v="85490"/>
    <n v="0.22233491976801645"/>
    <s v="Above Estimate"/>
  </r>
  <r>
    <d v="2020-10-26T00:00:00"/>
    <x v="11"/>
    <x v="1"/>
    <n v="136480"/>
    <n v="317500"/>
    <x v="0"/>
    <x v="0"/>
    <x v="0"/>
    <n v="2"/>
    <n v="987"/>
    <n v="1.0254395000000001"/>
    <s v="North"/>
    <n v="321.68186423505574"/>
    <n v="181020"/>
    <n v="1.326348182883939"/>
    <s v="Above Estimate"/>
  </r>
  <r>
    <d v="2020-10-26T00:00:00"/>
    <x v="11"/>
    <x v="6"/>
    <n v="473120"/>
    <n v="600000"/>
    <x v="0"/>
    <x v="0"/>
    <x v="0"/>
    <n v="1"/>
    <n v="1027"/>
    <n v="1.0254395000000001"/>
    <s v="North"/>
    <n v="584.22590068159684"/>
    <n v="126880"/>
    <n v="0.26817720662833955"/>
    <s v="Above Estimate"/>
  </r>
  <r>
    <d v="2020-10-29T00:00:00"/>
    <x v="11"/>
    <x v="5"/>
    <n v="158620"/>
    <n v="260000"/>
    <x v="0"/>
    <x v="0"/>
    <x v="0"/>
    <n v="1"/>
    <n v="1027"/>
    <n v="1.0254395000000001"/>
    <s v="South"/>
    <n v="253.16455696202533"/>
    <n v="101380"/>
    <n v="0.63913756146765854"/>
    <s v="Above Estimate"/>
  </r>
  <r>
    <d v="2020-10-29T00:00:00"/>
    <x v="11"/>
    <x v="0"/>
    <n v="72070"/>
    <n v="89500"/>
    <x v="0"/>
    <x v="0"/>
    <x v="0"/>
    <n v="2"/>
    <n v="985"/>
    <n v="1.0254395000000001"/>
    <s v="North"/>
    <n v="90.862944162436548"/>
    <n v="17430"/>
    <n v="0.24184820313584016"/>
    <s v="Above Estimate"/>
  </r>
  <r>
    <d v="2020-10-29T00:00:00"/>
    <x v="11"/>
    <x v="1"/>
    <n v="59950"/>
    <n v="115500"/>
    <x v="0"/>
    <x v="0"/>
    <x v="0"/>
    <n v="2"/>
    <n v="926"/>
    <n v="1.0254395000000001"/>
    <s v="West"/>
    <n v="124.73002159827213"/>
    <n v="55550"/>
    <n v="0.92660550458715596"/>
    <s v="Above Estimate"/>
  </r>
  <r>
    <d v="2020-10-29T00:00:00"/>
    <x v="11"/>
    <x v="3"/>
    <n v="2020270"/>
    <n v="2050000"/>
    <x v="0"/>
    <x v="0"/>
    <x v="0"/>
    <n v="1"/>
    <n v="1077"/>
    <n v="1.0254395000000001"/>
    <s v="South"/>
    <n v="1903.4354688950789"/>
    <n v="29730"/>
    <n v="1.4715854811485593E-2"/>
    <s v="Above Estimate"/>
  </r>
  <r>
    <d v="2020-10-30T00:00:00"/>
    <x v="11"/>
    <x v="3"/>
    <n v="781410"/>
    <n v="1275000"/>
    <x v="0"/>
    <x v="0"/>
    <x v="0"/>
    <n v="2"/>
    <n v="1063"/>
    <n v="1.0254395000000001"/>
    <s v="West"/>
    <n v="1199.4355597365945"/>
    <n v="493590"/>
    <n v="0.63166583483702543"/>
    <s v="Above Estimate"/>
  </r>
  <r>
    <d v="2020-10-30T00:00:00"/>
    <x v="11"/>
    <x v="6"/>
    <n v="479370"/>
    <n v="725000"/>
    <x v="0"/>
    <x v="0"/>
    <x v="0"/>
    <n v="3"/>
    <n v="908"/>
    <n v="1.0254395000000001"/>
    <s v="South"/>
    <n v="798.45814977973566"/>
    <n v="245630"/>
    <n v="0.5124016938898972"/>
    <s v="Above Estimate"/>
  </r>
  <r>
    <d v="2020-10-31T00:00:00"/>
    <x v="11"/>
    <x v="1"/>
    <n v="185480"/>
    <n v="212533"/>
    <x v="0"/>
    <x v="0"/>
    <x v="0"/>
    <n v="3"/>
    <n v="977"/>
    <n v="1.0254395000000001"/>
    <s v="South"/>
    <n v="217.53633572159671"/>
    <n v="27053"/>
    <n v="0.14585400043131336"/>
    <s v="Above Estimate"/>
  </r>
  <r>
    <d v="2020-10-31T00:00:00"/>
    <x v="11"/>
    <x v="1"/>
    <n v="124190"/>
    <n v="170000"/>
    <x v="0"/>
    <x v="0"/>
    <x v="0"/>
    <n v="2"/>
    <n v="1057"/>
    <n v="1.0254395000000001"/>
    <s v="East"/>
    <n v="160.83254493850521"/>
    <n v="45810"/>
    <n v="0.36887027941058054"/>
    <s v="Above Estimate"/>
  </r>
  <r>
    <d v="2020-11-01T00:00:00"/>
    <x v="11"/>
    <x v="3"/>
    <n v="1479100"/>
    <n v="1945000"/>
    <x v="0"/>
    <x v="0"/>
    <x v="0"/>
    <n v="2"/>
    <n v="949"/>
    <n v="1.0254395000000001"/>
    <s v="South"/>
    <n v="2049.5258166491044"/>
    <n v="465900"/>
    <n v="0.31498884456764248"/>
    <s v="Above Estimate"/>
  </r>
  <r>
    <d v="2020-11-01T00:00:00"/>
    <x v="11"/>
    <x v="5"/>
    <n v="365540"/>
    <n v="523000"/>
    <x v="0"/>
    <x v="0"/>
    <x v="0"/>
    <n v="1"/>
    <n v="1017"/>
    <n v="1.0254395000000001"/>
    <s v="West"/>
    <n v="514.25762045231068"/>
    <n v="157460"/>
    <n v="0.4307599715489413"/>
    <s v="Above Estimate"/>
  </r>
  <r>
    <d v="2020-11-01T00:00:00"/>
    <x v="11"/>
    <x v="4"/>
    <n v="253190"/>
    <n v="325000"/>
    <x v="0"/>
    <x v="0"/>
    <x v="0"/>
    <n v="2"/>
    <n v="964"/>
    <n v="1.0254395000000001"/>
    <s v="North"/>
    <n v="337.13692946058092"/>
    <n v="71810"/>
    <n v="0.28362099608989294"/>
    <s v="Above Estimate"/>
  </r>
  <r>
    <d v="2020-11-01T00:00:00"/>
    <x v="11"/>
    <x v="1"/>
    <n v="101920"/>
    <n v="190550"/>
    <x v="0"/>
    <x v="0"/>
    <x v="0"/>
    <n v="2"/>
    <n v="1060"/>
    <n v="1.0254395000000001"/>
    <s v="East"/>
    <n v="179.76415094339623"/>
    <n v="88630"/>
    <n v="0.86960361067503922"/>
    <s v="Above Estimate"/>
  </r>
  <r>
    <d v="2020-11-01T00:00:00"/>
    <x v="11"/>
    <x v="6"/>
    <n v="437110"/>
    <n v="705000"/>
    <x v="0"/>
    <x v="0"/>
    <x v="0"/>
    <n v="2"/>
    <n v="958"/>
    <n v="1.0254395000000001"/>
    <s v="North"/>
    <n v="735.90814196242172"/>
    <n v="267890"/>
    <n v="0.61286632655395668"/>
    <s v="Above Estimate"/>
  </r>
  <r>
    <d v="2020-11-02T00:00:00"/>
    <x v="11"/>
    <x v="1"/>
    <n v="156960"/>
    <n v="170000"/>
    <x v="0"/>
    <x v="0"/>
    <x v="0"/>
    <n v="3"/>
    <n v="1075"/>
    <n v="1.0254395000000001"/>
    <s v="East"/>
    <n v="158.13953488372093"/>
    <n v="13040"/>
    <n v="8.3078491335372068E-2"/>
    <s v="Above Estimate"/>
  </r>
  <r>
    <d v="2020-11-02T00:00:00"/>
    <x v="11"/>
    <x v="6"/>
    <n v="479270"/>
    <n v="725000"/>
    <x v="0"/>
    <x v="0"/>
    <x v="0"/>
    <n v="2"/>
    <n v="1093"/>
    <n v="1.0254395000000001"/>
    <s v="East"/>
    <n v="663.31198536139061"/>
    <n v="245730"/>
    <n v="0.51271725749577479"/>
    <s v="Above Estimate"/>
  </r>
  <r>
    <d v="2020-11-05T00:00:00"/>
    <x v="11"/>
    <x v="5"/>
    <n v="134680"/>
    <n v="178000"/>
    <x v="0"/>
    <x v="0"/>
    <x v="0"/>
    <n v="3"/>
    <n v="1029"/>
    <n v="1.0254395000000001"/>
    <s v="North"/>
    <n v="172.9834791059281"/>
    <n v="43320"/>
    <n v="0.32165132165132165"/>
    <s v="Above Estimate"/>
  </r>
  <r>
    <d v="2020-11-05T00:00:00"/>
    <x v="11"/>
    <x v="1"/>
    <n v="131350"/>
    <n v="252500"/>
    <x v="0"/>
    <x v="0"/>
    <x v="0"/>
    <n v="3"/>
    <n v="998"/>
    <n v="1.0254395000000001"/>
    <s v="West"/>
    <n v="253.00601202404809"/>
    <n v="121150"/>
    <n v="0.92234488009135895"/>
    <s v="Above Estimate"/>
  </r>
  <r>
    <d v="2020-11-05T00:00:00"/>
    <x v="11"/>
    <x v="1"/>
    <n v="102360"/>
    <n v="170000"/>
    <x v="0"/>
    <x v="0"/>
    <x v="0"/>
    <n v="2"/>
    <n v="973"/>
    <n v="1.0254395000000001"/>
    <s v="North"/>
    <n v="174.71736896197328"/>
    <n v="67640"/>
    <n v="0.66080500195388825"/>
    <s v="Above Estimate"/>
  </r>
  <r>
    <d v="2020-11-06T00:00:00"/>
    <x v="11"/>
    <x v="4"/>
    <n v="283500"/>
    <n v="445500"/>
    <x v="0"/>
    <x v="0"/>
    <x v="0"/>
    <n v="3"/>
    <n v="1041"/>
    <n v="1.0254395000000001"/>
    <s v="West"/>
    <n v="427.95389048991353"/>
    <n v="162000"/>
    <n v="0.5714285714285714"/>
    <s v="Above Estimate"/>
  </r>
  <r>
    <d v="2020-11-07T00:00:00"/>
    <x v="11"/>
    <x v="0"/>
    <n v="50990"/>
    <n v="80000"/>
    <x v="2"/>
    <x v="2"/>
    <x v="2"/>
    <n v="4"/>
    <n v="2148"/>
    <n v="1.0254395000000001"/>
    <s v="North"/>
    <n v="37.243947858473"/>
    <n v="29010"/>
    <n v="0.56893508531084525"/>
    <s v="Above Estimate"/>
  </r>
  <r>
    <d v="2020-11-07T00:00:00"/>
    <x v="11"/>
    <x v="0"/>
    <n v="82620"/>
    <n v="209000"/>
    <x v="0"/>
    <x v="0"/>
    <x v="0"/>
    <n v="2"/>
    <n v="1070"/>
    <n v="1.0254395000000001"/>
    <s v="East"/>
    <n v="195.32710280373831"/>
    <n v="126380"/>
    <n v="1.5296538368433794"/>
    <s v="Above Estimate"/>
  </r>
  <r>
    <d v="2020-11-07T00:00:00"/>
    <x v="11"/>
    <x v="0"/>
    <n v="32740"/>
    <n v="103000"/>
    <x v="0"/>
    <x v="0"/>
    <x v="0"/>
    <n v="1"/>
    <n v="998"/>
    <n v="1.0254395000000001"/>
    <s v="South"/>
    <n v="103.2064128256513"/>
    <n v="70260"/>
    <n v="2.1459987782529018"/>
    <s v="Above Estimate"/>
  </r>
  <r>
    <d v="2020-11-07T00:00:00"/>
    <x v="11"/>
    <x v="6"/>
    <n v="380200"/>
    <n v="500000"/>
    <x v="0"/>
    <x v="0"/>
    <x v="0"/>
    <n v="3"/>
    <n v="1026"/>
    <n v="1.0254395000000001"/>
    <s v="North"/>
    <n v="487.32943469785573"/>
    <n v="119800"/>
    <n v="0.31509731720147288"/>
    <s v="Above Estimate"/>
  </r>
  <r>
    <d v="2020-11-08T00:00:00"/>
    <x v="11"/>
    <x v="1"/>
    <n v="113970"/>
    <n v="113000"/>
    <x v="1"/>
    <x v="1"/>
    <x v="1"/>
    <n v="3"/>
    <n v="1456"/>
    <n v="1.0254395000000001"/>
    <s v="West"/>
    <n v="77.609890109890117"/>
    <n v="-970"/>
    <n v="-8.5110116697376496E-3"/>
    <s v="Below Estimate"/>
  </r>
  <r>
    <d v="2020-11-13T00:00:00"/>
    <x v="11"/>
    <x v="5"/>
    <n v="102340"/>
    <n v="169900"/>
    <x v="0"/>
    <x v="0"/>
    <x v="0"/>
    <n v="3"/>
    <n v="926"/>
    <n v="1.0254395000000001"/>
    <s v="East"/>
    <n v="183.47732181425485"/>
    <n v="67560"/>
    <n v="0.66015243306624971"/>
    <s v="Above Estimate"/>
  </r>
  <r>
    <d v="2020-11-13T00:00:00"/>
    <x v="11"/>
    <x v="4"/>
    <n v="451850"/>
    <n v="685000"/>
    <x v="0"/>
    <x v="0"/>
    <x v="0"/>
    <n v="1"/>
    <n v="979"/>
    <n v="1.0254395000000001"/>
    <s v="North"/>
    <n v="699.69356486210415"/>
    <n v="233150"/>
    <n v="0.51598981963040835"/>
    <s v="Above Estimate"/>
  </r>
  <r>
    <d v="2020-11-13T00:00:00"/>
    <x v="11"/>
    <x v="5"/>
    <n v="363020"/>
    <n v="418000"/>
    <x v="0"/>
    <x v="0"/>
    <x v="0"/>
    <n v="3"/>
    <n v="932"/>
    <n v="1.0254395000000001"/>
    <s v="North"/>
    <n v="448.49785407725324"/>
    <n v="54980"/>
    <n v="0.15145171064955099"/>
    <s v="Above Estimate"/>
  </r>
  <r>
    <d v="2020-11-13T00:00:00"/>
    <x v="11"/>
    <x v="0"/>
    <n v="149710"/>
    <n v="125000"/>
    <x v="1"/>
    <x v="1"/>
    <x v="1"/>
    <n v="4"/>
    <n v="1203"/>
    <n v="1.0254395000000001"/>
    <s v="East"/>
    <n v="103.90689941812137"/>
    <n v="-24710"/>
    <n v="-0.1650524347071004"/>
    <s v="Below Estimate"/>
  </r>
  <r>
    <d v="2020-11-13T00:00:00"/>
    <x v="11"/>
    <x v="1"/>
    <n v="147770"/>
    <n v="285000"/>
    <x v="0"/>
    <x v="0"/>
    <x v="0"/>
    <n v="3"/>
    <n v="1069"/>
    <n v="1.0254395000000001"/>
    <s v="South"/>
    <n v="266.60430308699722"/>
    <n v="137230"/>
    <n v="0.92867293767341141"/>
    <s v="Above Estimate"/>
  </r>
  <r>
    <d v="2020-11-14T00:00:00"/>
    <x v="11"/>
    <x v="5"/>
    <n v="157080"/>
    <n v="250000"/>
    <x v="0"/>
    <x v="0"/>
    <x v="0"/>
    <n v="2"/>
    <n v="1088"/>
    <n v="1.0254395000000001"/>
    <s v="West"/>
    <n v="229.77941176470588"/>
    <n v="92920"/>
    <n v="0.59154570919276805"/>
    <s v="Above Estimate"/>
  </r>
  <r>
    <d v="2020-11-14T00:00:00"/>
    <x v="11"/>
    <x v="1"/>
    <n v="94860"/>
    <n v="57957"/>
    <x v="0"/>
    <x v="0"/>
    <x v="0"/>
    <n v="2"/>
    <n v="1030"/>
    <n v="1.0254395000000001"/>
    <s v="West"/>
    <n v="56.268932038834954"/>
    <n v="-36903"/>
    <n v="-0.3890259329538267"/>
    <s v="Below Estimate"/>
  </r>
  <r>
    <d v="2020-11-14T00:00:00"/>
    <x v="11"/>
    <x v="1"/>
    <n v="94860"/>
    <n v="19985"/>
    <x v="0"/>
    <x v="0"/>
    <x v="0"/>
    <n v="2"/>
    <n v="920"/>
    <n v="1.0254395000000001"/>
    <s v="South"/>
    <n v="21.722826086956523"/>
    <n v="-74875"/>
    <n v="-0.78932110478600037"/>
    <s v="Below Estimate"/>
  </r>
  <r>
    <d v="2020-11-14T00:00:00"/>
    <x v="11"/>
    <x v="1"/>
    <n v="95600"/>
    <n v="172000"/>
    <x v="1"/>
    <x v="1"/>
    <x v="1"/>
    <n v="3"/>
    <n v="1497"/>
    <n v="1.0254395000000001"/>
    <s v="West"/>
    <n v="114.89645958583834"/>
    <n v="76400"/>
    <n v="0.79916317991631802"/>
    <s v="Above Estimate"/>
  </r>
  <r>
    <d v="2020-11-15T00:00:00"/>
    <x v="11"/>
    <x v="4"/>
    <n v="415520"/>
    <n v="445000"/>
    <x v="0"/>
    <x v="0"/>
    <x v="0"/>
    <n v="1"/>
    <n v="1004"/>
    <n v="1.0254395000000001"/>
    <s v="South"/>
    <n v="443.22709163346616"/>
    <n v="29480"/>
    <n v="7.0947246823257606E-2"/>
    <s v="Above Estimate"/>
  </r>
  <r>
    <d v="2020-11-15T00:00:00"/>
    <x v="11"/>
    <x v="1"/>
    <n v="114970"/>
    <n v="185000"/>
    <x v="0"/>
    <x v="0"/>
    <x v="0"/>
    <n v="2"/>
    <n v="978"/>
    <n v="1.0254395000000001"/>
    <s v="South"/>
    <n v="189.16155419222903"/>
    <n v="70030"/>
    <n v="0.60911542141428199"/>
    <s v="Above Estimate"/>
  </r>
  <r>
    <d v="2020-11-16T00:00:00"/>
    <x v="11"/>
    <x v="1"/>
    <n v="95200"/>
    <n v="135555"/>
    <x v="1"/>
    <x v="1"/>
    <x v="1"/>
    <n v="3"/>
    <n v="1216"/>
    <n v="1.0254395000000001"/>
    <s v="North"/>
    <n v="111.47615131578948"/>
    <n v="40355"/>
    <n v="0.4238970588235294"/>
    <s v="Above Estimate"/>
  </r>
  <r>
    <d v="2020-11-16T00:00:00"/>
    <x v="11"/>
    <x v="4"/>
    <n v="527030"/>
    <n v="670000"/>
    <x v="0"/>
    <x v="0"/>
    <x v="0"/>
    <n v="3"/>
    <n v="923"/>
    <n v="1.0254395000000001"/>
    <s v="North"/>
    <n v="725.89382448537378"/>
    <n v="142970"/>
    <n v="0.27127487998785649"/>
    <s v="Above Estimate"/>
  </r>
  <r>
    <d v="2020-11-19T00:00:00"/>
    <x v="11"/>
    <x v="5"/>
    <n v="131600"/>
    <n v="217000"/>
    <x v="0"/>
    <x v="0"/>
    <x v="0"/>
    <n v="2"/>
    <n v="1061"/>
    <n v="1.0254395000000001"/>
    <s v="West"/>
    <n v="204.52403393025449"/>
    <n v="85400"/>
    <n v="0.64893617021276595"/>
    <s v="Above Estimate"/>
  </r>
  <r>
    <d v="2020-11-19T00:00:00"/>
    <x v="11"/>
    <x v="4"/>
    <n v="315980"/>
    <n v="510000"/>
    <x v="0"/>
    <x v="0"/>
    <x v="0"/>
    <n v="1"/>
    <n v="1006"/>
    <n v="1.0254395000000001"/>
    <s v="West"/>
    <n v="506.9582504970179"/>
    <n v="194020"/>
    <n v="0.61402620419013865"/>
    <s v="Above Estimate"/>
  </r>
  <r>
    <d v="2020-11-19T00:00:00"/>
    <x v="11"/>
    <x v="3"/>
    <n v="1417290"/>
    <n v="1385000"/>
    <x v="0"/>
    <x v="0"/>
    <x v="0"/>
    <n v="1"/>
    <n v="1028"/>
    <n v="1.0254395000000001"/>
    <s v="North"/>
    <n v="1347.2762645914397"/>
    <n v="-32290"/>
    <n v="-2.2782916693125613E-2"/>
    <s v="Below Estimate"/>
  </r>
  <r>
    <d v="2020-11-19T00:00:00"/>
    <x v="11"/>
    <x v="6"/>
    <n v="560550"/>
    <n v="975000"/>
    <x v="0"/>
    <x v="0"/>
    <x v="0"/>
    <n v="3"/>
    <n v="931"/>
    <n v="1.0254395000000001"/>
    <s v="West"/>
    <n v="1047.2610096670246"/>
    <n v="414450"/>
    <n v="0.73936312550173933"/>
    <s v="Above Estimate"/>
  </r>
  <r>
    <d v="2020-11-20T00:00:00"/>
    <x v="11"/>
    <x v="5"/>
    <n v="258370"/>
    <n v="369000"/>
    <x v="0"/>
    <x v="0"/>
    <x v="0"/>
    <n v="1"/>
    <n v="1088"/>
    <n v="1.0254395000000001"/>
    <s v="South"/>
    <n v="339.15441176470586"/>
    <n v="110630"/>
    <n v="0.42818438673220577"/>
    <s v="Above Estimate"/>
  </r>
  <r>
    <d v="2020-11-21T00:00:00"/>
    <x v="11"/>
    <x v="6"/>
    <n v="442970"/>
    <n v="750000"/>
    <x v="0"/>
    <x v="0"/>
    <x v="0"/>
    <n v="3"/>
    <n v="945"/>
    <n v="1.0254395000000001"/>
    <s v="North"/>
    <n v="793.65079365079362"/>
    <n v="307030"/>
    <n v="0.69311691536672915"/>
    <s v="Above Estimate"/>
  </r>
  <r>
    <d v="2020-11-26T00:00:00"/>
    <x v="11"/>
    <x v="4"/>
    <n v="236950"/>
    <n v="405000"/>
    <x v="0"/>
    <x v="0"/>
    <x v="0"/>
    <n v="2"/>
    <n v="1042"/>
    <n v="1.0254395000000001"/>
    <s v="North"/>
    <n v="388.6756238003839"/>
    <n v="168050"/>
    <n v="0.70922135471618486"/>
    <s v="Above Estimate"/>
  </r>
  <r>
    <d v="2020-11-27T00:00:00"/>
    <x v="11"/>
    <x v="1"/>
    <n v="75890"/>
    <n v="134000"/>
    <x v="0"/>
    <x v="0"/>
    <x v="0"/>
    <n v="3"/>
    <n v="1042"/>
    <n v="1.0254395000000001"/>
    <s v="West"/>
    <n v="128.59884836852208"/>
    <n v="58110"/>
    <n v="0.76571353274476217"/>
    <s v="Above Estimate"/>
  </r>
  <r>
    <d v="2020-11-27T00:00:00"/>
    <x v="11"/>
    <x v="1"/>
    <n v="367580"/>
    <n v="330000"/>
    <x v="0"/>
    <x v="0"/>
    <x v="0"/>
    <n v="2"/>
    <n v="964"/>
    <n v="1.0254395000000001"/>
    <s v="South"/>
    <n v="342.32365145228215"/>
    <n v="-37580"/>
    <n v="-0.10223624789161544"/>
    <s v="Below Estimate"/>
  </r>
  <r>
    <d v="2020-11-27T00:00:00"/>
    <x v="11"/>
    <x v="5"/>
    <n v="172480"/>
    <n v="279900"/>
    <x v="0"/>
    <x v="0"/>
    <x v="0"/>
    <n v="3"/>
    <n v="1027"/>
    <n v="1.0254395000000001"/>
    <s v="West"/>
    <n v="272.54138266796497"/>
    <n v="107420"/>
    <n v="0.62279684601113172"/>
    <s v="Above Estimate"/>
  </r>
  <r>
    <d v="2020-11-27T00:00:00"/>
    <x v="11"/>
    <x v="0"/>
    <n v="56770"/>
    <n v="50000"/>
    <x v="2"/>
    <x v="2"/>
    <x v="2"/>
    <n v="6"/>
    <n v="2033"/>
    <n v="1.0254395000000001"/>
    <s v="West"/>
    <n v="24.594195769798329"/>
    <n v="-6770"/>
    <n v="-0.11925312665140039"/>
    <s v="Below Estimate"/>
  </r>
  <r>
    <d v="2020-11-29T00:00:00"/>
    <x v="11"/>
    <x v="1"/>
    <n v="103200"/>
    <n v="180500"/>
    <x v="1"/>
    <x v="1"/>
    <x v="1"/>
    <n v="3"/>
    <n v="1258"/>
    <n v="1.0254395000000001"/>
    <s v="North"/>
    <n v="143.48171701112878"/>
    <n v="77300"/>
    <n v="0.74903100775193798"/>
    <s v="Above Estimate"/>
  </r>
  <r>
    <d v="2020-11-30T00:00:00"/>
    <x v="11"/>
    <x v="0"/>
    <n v="73960"/>
    <n v="118750"/>
    <x v="0"/>
    <x v="0"/>
    <x v="0"/>
    <n v="1"/>
    <n v="1074"/>
    <n v="1.0254395000000001"/>
    <s v="West"/>
    <n v="110.56797020484171"/>
    <n v="44790"/>
    <n v="0.60559762033531639"/>
    <s v="Above Estimate"/>
  </r>
  <r>
    <d v="2020-11-30T00:00:00"/>
    <x v="11"/>
    <x v="0"/>
    <n v="43090"/>
    <n v="40000"/>
    <x v="1"/>
    <x v="1"/>
    <x v="1"/>
    <n v="3"/>
    <n v="1366"/>
    <n v="1.0254395000000001"/>
    <s v="North"/>
    <n v="29.282576866764277"/>
    <n v="-3090"/>
    <n v="-7.1710373636574606E-2"/>
    <s v="Below Estimate"/>
  </r>
  <r>
    <d v="2020-11-30T00:00:00"/>
    <x v="11"/>
    <x v="6"/>
    <n v="315480"/>
    <n v="370000"/>
    <x v="0"/>
    <x v="0"/>
    <x v="0"/>
    <n v="1"/>
    <n v="995"/>
    <n v="1.0254395000000001"/>
    <s v="North"/>
    <n v="371.85929648241205"/>
    <n v="54520"/>
    <n v="0.17281602637251173"/>
    <s v="Above Estimate"/>
  </r>
  <r>
    <d v="2020-11-30T00:00:00"/>
    <x v="11"/>
    <x v="6"/>
    <n v="386940"/>
    <n v="591500"/>
    <x v="0"/>
    <x v="0"/>
    <x v="0"/>
    <n v="2"/>
    <n v="1017"/>
    <n v="1.0254395000000001"/>
    <s v="North"/>
    <n v="581.61258603736485"/>
    <n v="204560"/>
    <n v="0.52866077428025016"/>
    <s v="Above Estimate"/>
  </r>
  <r>
    <d v="2020-11-30T00:00:00"/>
    <x v="11"/>
    <x v="0"/>
    <n v="97070"/>
    <n v="85400"/>
    <x v="1"/>
    <x v="1"/>
    <x v="1"/>
    <n v="3"/>
    <n v="1271"/>
    <n v="1.0254395000000001"/>
    <s v="South"/>
    <n v="67.191188040912664"/>
    <n v="-11670"/>
    <n v="-0.12022251983104976"/>
    <s v="Below Estimate"/>
  </r>
  <r>
    <d v="2020-12-03T00:00:00"/>
    <x v="11"/>
    <x v="1"/>
    <n v="80060"/>
    <n v="107000"/>
    <x v="0"/>
    <x v="0"/>
    <x v="0"/>
    <n v="3"/>
    <n v="1089"/>
    <n v="1.0254395000000001"/>
    <s v="West"/>
    <n v="98.25528007346189"/>
    <n v="26940"/>
    <n v="0.33649762677991507"/>
    <s v="Above Estimate"/>
  </r>
  <r>
    <d v="2020-12-03T00:00:00"/>
    <x v="11"/>
    <x v="1"/>
    <n v="137540"/>
    <n v="220000"/>
    <x v="1"/>
    <x v="1"/>
    <x v="1"/>
    <n v="2"/>
    <n v="1230"/>
    <n v="1.0254395000000001"/>
    <s v="East"/>
    <n v="178.86178861788619"/>
    <n v="82460"/>
    <n v="0.59953468082012507"/>
    <s v="Above Estimate"/>
  </r>
  <r>
    <d v="2020-12-03T00:00:00"/>
    <x v="11"/>
    <x v="6"/>
    <n v="286700"/>
    <n v="426000"/>
    <x v="0"/>
    <x v="0"/>
    <x v="0"/>
    <n v="2"/>
    <n v="1087"/>
    <n v="1.0254395000000001"/>
    <s v="North"/>
    <n v="391.90432382704694"/>
    <n v="139300"/>
    <n v="0.48587373561213815"/>
    <s v="Above Estimate"/>
  </r>
  <r>
    <d v="2020-12-03T00:00:00"/>
    <x v="11"/>
    <x v="5"/>
    <n v="153510"/>
    <n v="186000"/>
    <x v="0"/>
    <x v="0"/>
    <x v="0"/>
    <n v="3"/>
    <n v="900"/>
    <n v="1.0254395000000001"/>
    <s v="South"/>
    <n v="206.66666666666666"/>
    <n v="32490"/>
    <n v="0.21164744967754542"/>
    <s v="Above Estimate"/>
  </r>
  <r>
    <d v="2020-12-03T00:00:00"/>
    <x v="11"/>
    <x v="6"/>
    <n v="338080"/>
    <n v="525000"/>
    <x v="1"/>
    <x v="1"/>
    <x v="1"/>
    <n v="2"/>
    <n v="1241"/>
    <n v="1.0254395000000001"/>
    <s v="North"/>
    <n v="423.04593070104755"/>
    <n v="186920"/>
    <n v="0.55288689067676289"/>
    <s v="Above Estimate"/>
  </r>
  <r>
    <d v="2020-12-03T00:00:00"/>
    <x v="11"/>
    <x v="3"/>
    <n v="3679900"/>
    <n v="4985000"/>
    <x v="0"/>
    <x v="0"/>
    <x v="0"/>
    <n v="3"/>
    <n v="942"/>
    <n v="1.0254395000000001"/>
    <s v="South"/>
    <n v="5291.9320594479832"/>
    <n v="1305100"/>
    <n v="0.35465637653197096"/>
    <s v="Above Estimate"/>
  </r>
  <r>
    <d v="2020-12-03T00:00:00"/>
    <x v="11"/>
    <x v="4"/>
    <n v="236600"/>
    <n v="359000"/>
    <x v="0"/>
    <x v="0"/>
    <x v="0"/>
    <n v="3"/>
    <n v="949"/>
    <n v="1.0254395000000001"/>
    <s v="East"/>
    <n v="378.29293993677555"/>
    <n v="122400"/>
    <n v="0.51732882502113275"/>
    <s v="Above Estimate"/>
  </r>
  <r>
    <d v="2020-12-04T00:00:00"/>
    <x v="11"/>
    <x v="0"/>
    <n v="89960"/>
    <n v="109200"/>
    <x v="0"/>
    <x v="0"/>
    <x v="0"/>
    <n v="3"/>
    <n v="1076"/>
    <n v="1.0254395000000001"/>
    <s v="North"/>
    <n v="101.48698884758365"/>
    <n v="19240"/>
    <n v="0.2138728323699422"/>
    <s v="Above Estimate"/>
  </r>
  <r>
    <d v="2020-12-04T00:00:00"/>
    <x v="11"/>
    <x v="5"/>
    <n v="306670"/>
    <n v="460000"/>
    <x v="0"/>
    <x v="0"/>
    <x v="0"/>
    <n v="3"/>
    <n v="1099"/>
    <n v="1.0254395000000001"/>
    <s v="South"/>
    <n v="418.56232939035488"/>
    <n v="153330"/>
    <n v="0.49998369582939317"/>
    <s v="Above Estimate"/>
  </r>
  <r>
    <d v="2020-12-04T00:00:00"/>
    <x v="11"/>
    <x v="4"/>
    <n v="278110"/>
    <n v="475000"/>
    <x v="0"/>
    <x v="0"/>
    <x v="0"/>
    <n v="2"/>
    <n v="904"/>
    <n v="1.0254395000000001"/>
    <s v="East"/>
    <n v="525.44247787610618"/>
    <n v="196890"/>
    <n v="0.70795728308942507"/>
    <s v="Above Estimate"/>
  </r>
  <r>
    <d v="2020-12-04T00:00:00"/>
    <x v="11"/>
    <x v="6"/>
    <n v="336110"/>
    <n v="950000"/>
    <x v="1"/>
    <x v="1"/>
    <x v="1"/>
    <n v="3"/>
    <n v="1399"/>
    <n v="1.0254395000000001"/>
    <s v="West"/>
    <n v="679.05646890636172"/>
    <n v="613890"/>
    <n v="1.826455624646693"/>
    <s v="Above Estimate"/>
  </r>
  <r>
    <d v="2020-12-05T00:00:00"/>
    <x v="11"/>
    <x v="0"/>
    <n v="76200"/>
    <n v="138000"/>
    <x v="0"/>
    <x v="0"/>
    <x v="0"/>
    <n v="1"/>
    <n v="1007"/>
    <n v="1.0254395000000001"/>
    <s v="East"/>
    <n v="137.04071499503476"/>
    <n v="61800"/>
    <n v="0.8110236220472441"/>
    <s v="Above Estimate"/>
  </r>
  <r>
    <d v="2020-12-05T00:00:00"/>
    <x v="11"/>
    <x v="0"/>
    <n v="80060"/>
    <n v="125000"/>
    <x v="0"/>
    <x v="0"/>
    <x v="0"/>
    <n v="2"/>
    <n v="1036"/>
    <n v="1.0254395000000001"/>
    <s v="North"/>
    <n v="120.65637065637065"/>
    <n v="44940"/>
    <n v="0.5613290032475643"/>
    <s v="Above Estimate"/>
  </r>
  <r>
    <d v="2020-12-05T00:00:00"/>
    <x v="11"/>
    <x v="4"/>
    <n v="394800"/>
    <n v="402000"/>
    <x v="0"/>
    <x v="0"/>
    <x v="0"/>
    <n v="3"/>
    <n v="923"/>
    <n v="1.0254395000000001"/>
    <s v="West"/>
    <n v="435.53629469122427"/>
    <n v="7200"/>
    <n v="1.82370820668693E-2"/>
    <s v="Above Estimate"/>
  </r>
  <r>
    <d v="2020-12-06T00:00:00"/>
    <x v="11"/>
    <x v="3"/>
    <n v="2862020"/>
    <n v="3550000"/>
    <x v="0"/>
    <x v="0"/>
    <x v="0"/>
    <n v="3"/>
    <n v="1097"/>
    <n v="1.0254395000000001"/>
    <s v="West"/>
    <n v="3236.0984503190521"/>
    <n v="687980"/>
    <n v="0.24038266678779324"/>
    <s v="Above Estimate"/>
  </r>
  <r>
    <d v="2020-12-06T00:00:00"/>
    <x v="11"/>
    <x v="0"/>
    <n v="27250"/>
    <n v="55000"/>
    <x v="0"/>
    <x v="0"/>
    <x v="0"/>
    <n v="1"/>
    <n v="904"/>
    <n v="1.0254395000000001"/>
    <s v="South"/>
    <n v="60.840707964601769"/>
    <n v="27750"/>
    <n v="1.0183486238532109"/>
    <s v="Above Estimate"/>
  </r>
  <r>
    <d v="2020-12-06T00:00:00"/>
    <x v="11"/>
    <x v="5"/>
    <n v="145180"/>
    <n v="245000"/>
    <x v="0"/>
    <x v="0"/>
    <x v="0"/>
    <n v="2"/>
    <n v="1074"/>
    <n v="1.0254395000000001"/>
    <s v="South"/>
    <n v="228.11918063314712"/>
    <n v="99820"/>
    <n v="0.68756027000964315"/>
    <s v="Above Estimate"/>
  </r>
  <r>
    <d v="2020-12-06T00:00:00"/>
    <x v="11"/>
    <x v="6"/>
    <n v="390100"/>
    <n v="452000"/>
    <x v="0"/>
    <x v="0"/>
    <x v="0"/>
    <n v="3"/>
    <n v="921"/>
    <n v="1.0254395000000001"/>
    <s v="North"/>
    <n v="490.77090119435394"/>
    <n v="61900"/>
    <n v="0.15867726224045117"/>
    <s v="Above Estimate"/>
  </r>
  <r>
    <d v="2020-12-06T00:00:00"/>
    <x v="11"/>
    <x v="1"/>
    <n v="122180"/>
    <n v="163500"/>
    <x v="0"/>
    <x v="0"/>
    <x v="0"/>
    <n v="2"/>
    <n v="980"/>
    <n v="1.0254395000000001"/>
    <s v="West"/>
    <n v="166.83673469387756"/>
    <n v="41320"/>
    <n v="0.33818955639220821"/>
    <s v="Above Estimate"/>
  </r>
  <r>
    <d v="2020-12-07T00:00:00"/>
    <x v="11"/>
    <x v="0"/>
    <n v="61780"/>
    <n v="80000"/>
    <x v="2"/>
    <x v="2"/>
    <x v="2"/>
    <n v="5"/>
    <n v="1980"/>
    <n v="1.0254395000000001"/>
    <s v="East"/>
    <n v="40.404040404040401"/>
    <n v="18220"/>
    <n v="0.29491744901262545"/>
    <s v="Above Estimate"/>
  </r>
  <r>
    <d v="2020-12-10T00:00:00"/>
    <x v="11"/>
    <x v="6"/>
    <n v="523840"/>
    <n v="665000"/>
    <x v="0"/>
    <x v="0"/>
    <x v="0"/>
    <n v="1"/>
    <n v="1021"/>
    <n v="1.0254395000000001"/>
    <s v="North"/>
    <n v="651.32223310479924"/>
    <n v="141160"/>
    <n v="0.26947159437996338"/>
    <s v="Above Estimate"/>
  </r>
  <r>
    <d v="2020-12-11T00:00:00"/>
    <x v="11"/>
    <x v="3"/>
    <n v="879830"/>
    <n v="975000"/>
    <x v="0"/>
    <x v="0"/>
    <x v="0"/>
    <n v="2"/>
    <n v="1028"/>
    <n v="1.0254395000000001"/>
    <s v="South"/>
    <n v="948.44357976653691"/>
    <n v="95170"/>
    <n v="0.10816862348408215"/>
    <s v="Above Estimate"/>
  </r>
  <r>
    <d v="2020-12-11T00:00:00"/>
    <x v="11"/>
    <x v="4"/>
    <n v="508480"/>
    <n v="660000"/>
    <x v="0"/>
    <x v="0"/>
    <x v="0"/>
    <n v="3"/>
    <n v="1071"/>
    <n v="1.0254395000000001"/>
    <s v="East"/>
    <n v="616.24649859943975"/>
    <n v="151520"/>
    <n v="0.29798615481434865"/>
    <s v="Above Estimate"/>
  </r>
  <r>
    <d v="2020-12-11T00:00:00"/>
    <x v="11"/>
    <x v="4"/>
    <n v="446320"/>
    <n v="745000"/>
    <x v="0"/>
    <x v="0"/>
    <x v="0"/>
    <n v="2"/>
    <n v="1051"/>
    <n v="1.0254395000000001"/>
    <s v="West"/>
    <n v="708.84871550903904"/>
    <n v="298680"/>
    <n v="0.66920595088725576"/>
    <s v="Above Estimate"/>
  </r>
  <r>
    <d v="2020-12-12T00:00:00"/>
    <x v="11"/>
    <x v="5"/>
    <n v="157500"/>
    <n v="263000"/>
    <x v="0"/>
    <x v="0"/>
    <x v="0"/>
    <n v="3"/>
    <n v="937"/>
    <n v="1.0254395000000001"/>
    <s v="East"/>
    <n v="280.68303094983992"/>
    <n v="105500"/>
    <n v="0.66984126984126979"/>
    <s v="Above Estimate"/>
  </r>
  <r>
    <d v="2020-12-12T00:00:00"/>
    <x v="11"/>
    <x v="4"/>
    <n v="1520680"/>
    <n v="2332500"/>
    <x v="0"/>
    <x v="0"/>
    <x v="0"/>
    <n v="3"/>
    <n v="1085"/>
    <n v="1.0254395000000001"/>
    <s v="East"/>
    <n v="2149.7695852534562"/>
    <n v="811820"/>
    <n v="0.53385327616592582"/>
    <s v="Above Estimate"/>
  </r>
  <r>
    <d v="2020-12-13T00:00:00"/>
    <x v="11"/>
    <x v="5"/>
    <n v="170100"/>
    <n v="230000"/>
    <x v="0"/>
    <x v="0"/>
    <x v="0"/>
    <n v="1"/>
    <n v="1077"/>
    <n v="1.0254395000000001"/>
    <s v="South"/>
    <n v="213.55617455896007"/>
    <n v="59900"/>
    <n v="0.35214579659024103"/>
    <s v="Above Estimate"/>
  </r>
  <r>
    <d v="2020-12-13T00:00:00"/>
    <x v="11"/>
    <x v="3"/>
    <n v="577150"/>
    <n v="910000"/>
    <x v="0"/>
    <x v="0"/>
    <x v="0"/>
    <n v="2"/>
    <n v="912"/>
    <n v="1.0254395000000001"/>
    <s v="South"/>
    <n v="997.80701754385962"/>
    <n v="332850"/>
    <n v="0.57671315949060031"/>
    <s v="Above Estimate"/>
  </r>
  <r>
    <d v="2020-12-17T00:00:00"/>
    <x v="11"/>
    <x v="3"/>
    <n v="1218700"/>
    <n v="1395000"/>
    <x v="0"/>
    <x v="0"/>
    <x v="0"/>
    <n v="2"/>
    <n v="961"/>
    <n v="1.0254395000000001"/>
    <s v="East"/>
    <n v="1451.6129032258063"/>
    <n v="176300"/>
    <n v="0.14466234512185117"/>
    <s v="Above Estimate"/>
  </r>
  <r>
    <d v="2020-12-17T00:00:00"/>
    <x v="11"/>
    <x v="1"/>
    <n v="140120"/>
    <n v="250000"/>
    <x v="0"/>
    <x v="0"/>
    <x v="0"/>
    <n v="2"/>
    <n v="1063"/>
    <n v="1.0254395000000001"/>
    <s v="West"/>
    <n v="235.18344308560677"/>
    <n v="109880"/>
    <n v="0.78418498429917216"/>
    <s v="Above Estimate"/>
  </r>
  <r>
    <d v="2020-12-17T00:00:00"/>
    <x v="11"/>
    <x v="5"/>
    <n v="202650"/>
    <n v="328500"/>
    <x v="0"/>
    <x v="0"/>
    <x v="0"/>
    <n v="1"/>
    <n v="1058"/>
    <n v="1.0254395000000001"/>
    <s v="North"/>
    <n v="310.49149338374292"/>
    <n v="125850"/>
    <n v="0.62102146558105109"/>
    <s v="Above Estimate"/>
  </r>
  <r>
    <d v="2020-12-17T00:00:00"/>
    <x v="11"/>
    <x v="5"/>
    <n v="289450"/>
    <n v="368000"/>
    <x v="0"/>
    <x v="0"/>
    <x v="0"/>
    <n v="3"/>
    <n v="1025"/>
    <n v="1.0254395000000001"/>
    <s v="South"/>
    <n v="359.02439024390242"/>
    <n v="78550"/>
    <n v="0.27137674900673692"/>
    <s v="Above Estimate"/>
  </r>
  <r>
    <d v="2020-12-18T00:00:00"/>
    <x v="11"/>
    <x v="5"/>
    <n v="171990"/>
    <n v="190000"/>
    <x v="0"/>
    <x v="0"/>
    <x v="0"/>
    <n v="2"/>
    <n v="1092"/>
    <n v="1.0254395000000001"/>
    <s v="East"/>
    <n v="173.99267399267399"/>
    <n v="18010"/>
    <n v="0.10471539042967615"/>
    <s v="Above Estimate"/>
  </r>
  <r>
    <d v="2020-12-18T00:00:00"/>
    <x v="11"/>
    <x v="6"/>
    <n v="639190"/>
    <n v="1065061"/>
    <x v="0"/>
    <x v="0"/>
    <x v="0"/>
    <n v="2"/>
    <n v="1032"/>
    <n v="1.0254395000000001"/>
    <s v="South"/>
    <n v="1032.0358527131782"/>
    <n v="425871"/>
    <n v="0.66626668126848043"/>
    <s v="Above Estimate"/>
  </r>
  <r>
    <d v="2020-12-18T00:00:00"/>
    <x v="11"/>
    <x v="3"/>
    <n v="502040"/>
    <n v="805000"/>
    <x v="0"/>
    <x v="0"/>
    <x v="0"/>
    <n v="2"/>
    <n v="986"/>
    <n v="1.0254395000000001"/>
    <s v="West"/>
    <n v="816.43002028397564"/>
    <n v="302960"/>
    <n v="0.60345789180145004"/>
    <s v="Above Estimate"/>
  </r>
  <r>
    <d v="2020-12-18T00:00:00"/>
    <x v="11"/>
    <x v="6"/>
    <n v="214570"/>
    <n v="279900"/>
    <x v="1"/>
    <x v="1"/>
    <x v="1"/>
    <n v="3"/>
    <n v="1333"/>
    <n v="1.0254395000000001"/>
    <s v="South"/>
    <n v="209.9774943735934"/>
    <n v="65330"/>
    <n v="0.3044694039241273"/>
    <s v="Above Estimate"/>
  </r>
  <r>
    <d v="2020-12-19T00:00:00"/>
    <x v="11"/>
    <x v="1"/>
    <n v="85920"/>
    <n v="205000"/>
    <x v="1"/>
    <x v="1"/>
    <x v="1"/>
    <n v="3"/>
    <n v="1250"/>
    <n v="1.0254395000000001"/>
    <s v="South"/>
    <n v="164"/>
    <n v="119080"/>
    <n v="1.3859404096834265"/>
    <s v="Above Estimate"/>
  </r>
  <r>
    <d v="2020-12-20T00:00:00"/>
    <x v="11"/>
    <x v="1"/>
    <n v="106930"/>
    <n v="163000"/>
    <x v="0"/>
    <x v="0"/>
    <x v="0"/>
    <n v="1"/>
    <n v="965"/>
    <n v="1.0254395000000001"/>
    <s v="North"/>
    <n v="168.9119170984456"/>
    <n v="56070"/>
    <n v="0.52436173197418867"/>
    <s v="Above Estimate"/>
  </r>
  <r>
    <d v="2020-12-20T00:00:00"/>
    <x v="11"/>
    <x v="4"/>
    <n v="2443630"/>
    <n v="2640000"/>
    <x v="0"/>
    <x v="0"/>
    <x v="0"/>
    <n v="2"/>
    <n v="924"/>
    <n v="1.0254395000000001"/>
    <s v="North"/>
    <n v="2857.1428571428573"/>
    <n v="196370"/>
    <n v="8.0359956294529036E-2"/>
    <s v="Above Estimate"/>
  </r>
  <r>
    <d v="2020-12-20T00:00:00"/>
    <x v="11"/>
    <x v="1"/>
    <n v="106930"/>
    <n v="163000"/>
    <x v="0"/>
    <x v="0"/>
    <x v="0"/>
    <n v="2"/>
    <n v="1082"/>
    <n v="1.0254395000000001"/>
    <s v="East"/>
    <n v="150.64695009242143"/>
    <n v="56070"/>
    <n v="0.52436173197418867"/>
    <s v="Above Estimate"/>
  </r>
  <r>
    <d v="2020-12-20T00:00:00"/>
    <x v="11"/>
    <x v="5"/>
    <n v="368900"/>
    <n v="690000"/>
    <x v="0"/>
    <x v="0"/>
    <x v="0"/>
    <n v="2"/>
    <n v="955"/>
    <n v="1.0254395000000001"/>
    <s v="West"/>
    <n v="722.51308900523566"/>
    <n v="321100"/>
    <n v="0.87042558959067495"/>
    <s v="Above Estimate"/>
  </r>
  <r>
    <d v="2020-12-20T00:00:00"/>
    <x v="11"/>
    <x v="6"/>
    <n v="451410"/>
    <n v="958000"/>
    <x v="0"/>
    <x v="0"/>
    <x v="0"/>
    <n v="1"/>
    <n v="1008"/>
    <n v="1.0254395000000001"/>
    <s v="South"/>
    <n v="950.39682539682542"/>
    <n v="506590"/>
    <n v="1.1222392060432866"/>
    <s v="Above Estimate"/>
  </r>
  <r>
    <d v="2020-12-21T00:00:00"/>
    <x v="11"/>
    <x v="6"/>
    <n v="604830"/>
    <n v="650000"/>
    <x v="0"/>
    <x v="0"/>
    <x v="0"/>
    <n v="2"/>
    <n v="1070"/>
    <n v="1.0254395000000001"/>
    <s v="South"/>
    <n v="607.47663551401865"/>
    <n v="45170"/>
    <n v="7.4682142089512751E-2"/>
    <s v="Above Estimate"/>
  </r>
  <r>
    <d v="2020-12-21T00:00:00"/>
    <x v="11"/>
    <x v="1"/>
    <n v="114130"/>
    <n v="100000"/>
    <x v="0"/>
    <x v="0"/>
    <x v="0"/>
    <n v="1"/>
    <n v="926"/>
    <n v="1.0254395000000001"/>
    <s v="East"/>
    <n v="107.99136069114471"/>
    <n v="-14130"/>
    <n v="-0.12380618592832734"/>
    <s v="Below Estimate"/>
  </r>
  <r>
    <d v="2020-12-21T00:00:00"/>
    <x v="11"/>
    <x v="6"/>
    <n v="1190000"/>
    <n v="1500000"/>
    <x v="0"/>
    <x v="0"/>
    <x v="0"/>
    <n v="2"/>
    <n v="993"/>
    <n v="1.0254395000000001"/>
    <s v="East"/>
    <n v="1510.5740181268882"/>
    <n v="310000"/>
    <n v="0.26050420168067229"/>
    <s v="Above Estimate"/>
  </r>
  <r>
    <d v="2020-12-26T00:00:00"/>
    <x v="11"/>
    <x v="0"/>
    <n v="68000"/>
    <n v="55000"/>
    <x v="0"/>
    <x v="0"/>
    <x v="0"/>
    <n v="3"/>
    <n v="1096"/>
    <n v="1.0254395000000001"/>
    <s v="North"/>
    <n v="50.182481751824817"/>
    <n v="-13000"/>
    <n v="-0.19117647058823528"/>
    <s v="Below Estimate"/>
  </r>
  <r>
    <d v="2020-12-27T00:00:00"/>
    <x v="11"/>
    <x v="0"/>
    <n v="13590"/>
    <n v="10000"/>
    <x v="0"/>
    <x v="0"/>
    <x v="0"/>
    <n v="2"/>
    <n v="1086"/>
    <n v="1.0254395000000001"/>
    <s v="South"/>
    <n v="9.2081031307550649"/>
    <n v="-3590"/>
    <n v="-0.26416482707873434"/>
    <s v="Below Estimate"/>
  </r>
  <r>
    <d v="2020-12-27T00:00:00"/>
    <x v="11"/>
    <x v="4"/>
    <n v="567770"/>
    <n v="575000"/>
    <x v="0"/>
    <x v="0"/>
    <x v="0"/>
    <n v="3"/>
    <n v="973"/>
    <n v="1.0254395000000001"/>
    <s v="South"/>
    <n v="590.95580678314491"/>
    <n v="7230"/>
    <n v="1.2734029624671963E-2"/>
    <s v="Above Estimate"/>
  </r>
  <r>
    <d v="2020-12-28T00:00:00"/>
    <x v="11"/>
    <x v="4"/>
    <n v="158550"/>
    <n v="205000"/>
    <x v="0"/>
    <x v="0"/>
    <x v="0"/>
    <n v="1"/>
    <n v="926"/>
    <n v="1.0254395000000001"/>
    <s v="East"/>
    <n v="221.38228941684665"/>
    <n v="46450"/>
    <n v="0.29296751813308103"/>
    <s v="Above Estimate"/>
  </r>
  <r>
    <d v="2020-12-28T00:00:00"/>
    <x v="11"/>
    <x v="0"/>
    <n v="48390"/>
    <n v="79000"/>
    <x v="0"/>
    <x v="0"/>
    <x v="0"/>
    <n v="2"/>
    <n v="972"/>
    <n v="1.0254395000000001"/>
    <s v="South"/>
    <n v="81.275720164609055"/>
    <n v="30610"/>
    <n v="0.632568712543914"/>
    <s v="Above Estimate"/>
  </r>
  <r>
    <d v="2020-12-31T00:00:00"/>
    <x v="11"/>
    <x v="0"/>
    <n v="87750"/>
    <n v="120000"/>
    <x v="0"/>
    <x v="0"/>
    <x v="0"/>
    <n v="1"/>
    <n v="1013"/>
    <n v="1.0254395000000001"/>
    <s v="North"/>
    <n v="118.46001974333663"/>
    <n v="32250"/>
    <n v="0.36752136752136755"/>
    <s v="Above Estimate"/>
  </r>
  <r>
    <d v="2020-12-31T00:00:00"/>
    <x v="11"/>
    <x v="0"/>
    <n v="71310"/>
    <n v="120000"/>
    <x v="0"/>
    <x v="0"/>
    <x v="0"/>
    <n v="1"/>
    <n v="983"/>
    <n v="1.0254395000000001"/>
    <s v="East"/>
    <n v="122.07527975584944"/>
    <n v="48690"/>
    <n v="0.68279343710559526"/>
    <s v="Above Estimate"/>
  </r>
  <r>
    <d v="2021-01-03T00:00:00"/>
    <x v="12"/>
    <x v="0"/>
    <n v="99060"/>
    <n v="173000"/>
    <x v="0"/>
    <x v="0"/>
    <x v="0"/>
    <n v="2"/>
    <n v="964"/>
    <n v="1.0234954999999999"/>
    <s v="West"/>
    <n v="179.46058091286307"/>
    <n v="73940"/>
    <n v="0.74641631334544722"/>
    <s v="Above Estimate"/>
  </r>
  <r>
    <d v="2021-01-04T00:00:00"/>
    <x v="12"/>
    <x v="3"/>
    <n v="949270"/>
    <n v="1305000"/>
    <x v="0"/>
    <x v="0"/>
    <x v="0"/>
    <n v="2"/>
    <n v="1006"/>
    <n v="1.0234954999999999"/>
    <s v="North"/>
    <n v="1297.2166998011928"/>
    <n v="355730"/>
    <n v="0.37474059013768474"/>
    <s v="Above Estimate"/>
  </r>
  <r>
    <d v="2021-01-07T00:00:00"/>
    <x v="12"/>
    <x v="0"/>
    <n v="98600"/>
    <n v="159900"/>
    <x v="1"/>
    <x v="1"/>
    <x v="1"/>
    <n v="3"/>
    <n v="1447"/>
    <n v="1.0234954999999999"/>
    <s v="West"/>
    <n v="110.50449205252247"/>
    <n v="61300"/>
    <n v="0.62170385395537531"/>
    <s v="Above Estimate"/>
  </r>
  <r>
    <d v="2021-01-07T00:00:00"/>
    <x v="12"/>
    <x v="1"/>
    <n v="99160"/>
    <n v="140000"/>
    <x v="0"/>
    <x v="0"/>
    <x v="0"/>
    <n v="1"/>
    <n v="928"/>
    <n v="1.0234954999999999"/>
    <s v="West"/>
    <n v="150.86206896551724"/>
    <n v="40840"/>
    <n v="0.41185962081484467"/>
    <s v="Above Estimate"/>
  </r>
  <r>
    <d v="2021-01-08T00:00:00"/>
    <x v="12"/>
    <x v="5"/>
    <n v="375060"/>
    <n v="610000"/>
    <x v="0"/>
    <x v="0"/>
    <x v="0"/>
    <n v="2"/>
    <n v="934"/>
    <n v="1.0234954999999999"/>
    <s v="North"/>
    <n v="653.10492505353318"/>
    <n v="234940"/>
    <n v="0.6264064416360049"/>
    <s v="Above Estimate"/>
  </r>
  <r>
    <d v="2021-01-08T00:00:00"/>
    <x v="12"/>
    <x v="1"/>
    <n v="166320"/>
    <n v="225000"/>
    <x v="2"/>
    <x v="2"/>
    <x v="2"/>
    <n v="4"/>
    <n v="1889"/>
    <n v="1.0234954999999999"/>
    <s v="South"/>
    <n v="119.11064055055584"/>
    <n v="58680"/>
    <n v="0.3528138528138528"/>
    <s v="Above Estimate"/>
  </r>
  <r>
    <d v="2021-01-08T00:00:00"/>
    <x v="12"/>
    <x v="0"/>
    <n v="60260"/>
    <n v="69825"/>
    <x v="3"/>
    <x v="3"/>
    <x v="3"/>
    <n v="8"/>
    <n v="2425"/>
    <n v="1.0234954999999999"/>
    <s v="West"/>
    <n v="28.793814432989691"/>
    <n v="9565"/>
    <n v="0.15872884168602722"/>
    <s v="Above Estimate"/>
  </r>
  <r>
    <d v="2021-01-08T00:00:00"/>
    <x v="12"/>
    <x v="1"/>
    <n v="166820"/>
    <n v="250000"/>
    <x v="1"/>
    <x v="1"/>
    <x v="1"/>
    <n v="3"/>
    <n v="1283"/>
    <n v="1.0234954999999999"/>
    <s v="East"/>
    <n v="194.85580670303975"/>
    <n v="83180"/>
    <n v="0.49862126843304161"/>
    <s v="Above Estimate"/>
  </r>
  <r>
    <d v="2021-01-11T00:00:00"/>
    <x v="12"/>
    <x v="0"/>
    <n v="85500"/>
    <n v="149900"/>
    <x v="0"/>
    <x v="0"/>
    <x v="0"/>
    <n v="2"/>
    <n v="934"/>
    <n v="1.0234954999999999"/>
    <s v="East"/>
    <n v="160.49250535331905"/>
    <n v="64400"/>
    <n v="0.75321637426900589"/>
    <s v="Above Estimate"/>
  </r>
  <r>
    <d v="2021-01-16T00:00:00"/>
    <x v="12"/>
    <x v="5"/>
    <n v="293510"/>
    <n v="386500"/>
    <x v="1"/>
    <x v="1"/>
    <x v="1"/>
    <n v="3"/>
    <n v="1410"/>
    <n v="1.0234954999999999"/>
    <s v="North"/>
    <n v="274.11347517730496"/>
    <n v="92990"/>
    <n v="0.31682055125890091"/>
    <s v="Above Estimate"/>
  </r>
  <r>
    <d v="2021-01-16T00:00:00"/>
    <x v="12"/>
    <x v="4"/>
    <n v="251860"/>
    <n v="505000"/>
    <x v="0"/>
    <x v="0"/>
    <x v="0"/>
    <n v="1"/>
    <n v="912"/>
    <n v="1.0234954999999999"/>
    <s v="North"/>
    <n v="553.72807017543857"/>
    <n v="253140"/>
    <n v="1.0050821885174304"/>
    <s v="Above Estimate"/>
  </r>
  <r>
    <d v="2021-01-17T00:00:00"/>
    <x v="12"/>
    <x v="0"/>
    <n v="80290"/>
    <n v="30000"/>
    <x v="0"/>
    <x v="0"/>
    <x v="0"/>
    <n v="2"/>
    <n v="951"/>
    <n v="1.0234954999999999"/>
    <s v="West"/>
    <n v="31.545741324921135"/>
    <n v="-50290"/>
    <n v="-0.6263544650641425"/>
    <s v="Below Estimate"/>
  </r>
  <r>
    <d v="2021-01-18T00:00:00"/>
    <x v="12"/>
    <x v="6"/>
    <n v="267880"/>
    <n v="423150"/>
    <x v="0"/>
    <x v="0"/>
    <x v="0"/>
    <n v="3"/>
    <n v="1037"/>
    <n v="1.0234954999999999"/>
    <s v="East"/>
    <n v="408.05207328833171"/>
    <n v="155270"/>
    <n v="0.57962520531581307"/>
    <s v="Above Estimate"/>
  </r>
  <r>
    <d v="2021-01-22T00:00:00"/>
    <x v="12"/>
    <x v="1"/>
    <n v="99360"/>
    <n v="130000"/>
    <x v="1"/>
    <x v="1"/>
    <x v="1"/>
    <n v="2"/>
    <n v="1308"/>
    <n v="1.0234954999999999"/>
    <s v="South"/>
    <n v="99.388379204892971"/>
    <n v="30640"/>
    <n v="0.30837359098228662"/>
    <s v="Above Estimate"/>
  </r>
  <r>
    <d v="2021-01-22T00:00:00"/>
    <x v="12"/>
    <x v="6"/>
    <n v="481820"/>
    <n v="646000"/>
    <x v="0"/>
    <x v="0"/>
    <x v="0"/>
    <n v="1"/>
    <n v="911"/>
    <n v="1.0234954999999999"/>
    <s v="South"/>
    <n v="709.11086717892431"/>
    <n v="164180"/>
    <n v="0.34074965754846209"/>
    <s v="Above Estimate"/>
  </r>
  <r>
    <d v="2021-01-23T00:00:00"/>
    <x v="12"/>
    <x v="6"/>
    <n v="181090"/>
    <n v="2140000"/>
    <x v="0"/>
    <x v="0"/>
    <x v="0"/>
    <n v="2"/>
    <n v="1041"/>
    <n v="1.0234954999999999"/>
    <s v="West"/>
    <n v="2055.7156580211335"/>
    <n v="1958910"/>
    <n v="10.817328400242973"/>
    <s v="Above Estimate"/>
  </r>
  <r>
    <d v="2021-01-23T00:00:00"/>
    <x v="12"/>
    <x v="6"/>
    <n v="228350"/>
    <n v="2140000"/>
    <x v="1"/>
    <x v="1"/>
    <x v="1"/>
    <n v="2"/>
    <n v="1332"/>
    <n v="1.0234954999999999"/>
    <s v="North"/>
    <n v="1606.6066066066066"/>
    <n v="1911650"/>
    <n v="8.3715787168819791"/>
    <s v="Above Estimate"/>
  </r>
  <r>
    <d v="2021-01-23T00:00:00"/>
    <x v="12"/>
    <x v="6"/>
    <n v="261150"/>
    <n v="2140000"/>
    <x v="0"/>
    <x v="0"/>
    <x v="0"/>
    <n v="1"/>
    <n v="1050"/>
    <n v="1.0234954999999999"/>
    <s v="South"/>
    <n v="2038.0952380952381"/>
    <n v="1878850"/>
    <n v="7.1945242197970511"/>
    <s v="Above Estimate"/>
  </r>
  <r>
    <d v="2021-01-24T00:00:00"/>
    <x v="12"/>
    <x v="1"/>
    <n v="74100"/>
    <n v="10800"/>
    <x v="0"/>
    <x v="0"/>
    <x v="0"/>
    <n v="2"/>
    <n v="999"/>
    <n v="1.0234954999999999"/>
    <s v="West"/>
    <n v="10.810810810810811"/>
    <n v="-63300"/>
    <n v="-0.85425101214574894"/>
    <s v="Below Estimate"/>
  </r>
  <r>
    <d v="2021-01-24T00:00:00"/>
    <x v="12"/>
    <x v="0"/>
    <n v="58910"/>
    <n v="50000"/>
    <x v="1"/>
    <x v="1"/>
    <x v="1"/>
    <n v="3"/>
    <n v="1395"/>
    <n v="1.0234954999999999"/>
    <s v="North"/>
    <n v="35.842293906810035"/>
    <n v="-8910"/>
    <n v="-0.1512476659310813"/>
    <s v="Below Estimate"/>
  </r>
  <r>
    <d v="2021-01-24T00:00:00"/>
    <x v="12"/>
    <x v="1"/>
    <n v="167580"/>
    <n v="295700"/>
    <x v="2"/>
    <x v="2"/>
    <x v="2"/>
    <n v="5"/>
    <n v="2093"/>
    <n v="1.0234954999999999"/>
    <s v="East"/>
    <n v="141.28045867176303"/>
    <n v="128120"/>
    <n v="0.76453037355292996"/>
    <s v="Above Estimate"/>
  </r>
  <r>
    <d v="2021-01-25T00:00:00"/>
    <x v="12"/>
    <x v="5"/>
    <n v="162540"/>
    <n v="196000"/>
    <x v="0"/>
    <x v="0"/>
    <x v="0"/>
    <n v="2"/>
    <n v="904"/>
    <n v="1.0234954999999999"/>
    <s v="West"/>
    <n v="216.81415929203538"/>
    <n v="33460"/>
    <n v="0.20585701981050819"/>
    <s v="Above Estimate"/>
  </r>
  <r>
    <d v="2021-01-28T00:00:00"/>
    <x v="12"/>
    <x v="1"/>
    <n v="120710"/>
    <n v="230000"/>
    <x v="1"/>
    <x v="1"/>
    <x v="1"/>
    <n v="4"/>
    <n v="1431"/>
    <n v="1.0234954999999999"/>
    <s v="South"/>
    <n v="160.72676450034942"/>
    <n v="109290"/>
    <n v="0.90539309087896613"/>
    <s v="Above Estimate"/>
  </r>
  <r>
    <d v="2021-01-28T00:00:00"/>
    <x v="12"/>
    <x v="3"/>
    <n v="442750"/>
    <n v="500000"/>
    <x v="0"/>
    <x v="0"/>
    <x v="0"/>
    <n v="1"/>
    <n v="1084"/>
    <n v="1.0234954999999999"/>
    <s v="East"/>
    <n v="461.25461254612549"/>
    <n v="57250"/>
    <n v="0.12930547713156409"/>
    <s v="Above Estimate"/>
  </r>
  <r>
    <d v="2021-01-28T00:00:00"/>
    <x v="12"/>
    <x v="0"/>
    <n v="96830"/>
    <n v="95000"/>
    <x v="0"/>
    <x v="0"/>
    <x v="0"/>
    <n v="3"/>
    <n v="927"/>
    <n v="1.0234954999999999"/>
    <s v="West"/>
    <n v="102.48112189859762"/>
    <n v="-1830"/>
    <n v="-1.8899101518124548E-2"/>
    <s v="Below Estimate"/>
  </r>
  <r>
    <d v="2021-01-28T00:00:00"/>
    <x v="12"/>
    <x v="6"/>
    <n v="318390"/>
    <n v="485000"/>
    <x v="0"/>
    <x v="0"/>
    <x v="0"/>
    <n v="2"/>
    <n v="965"/>
    <n v="1.0234954999999999"/>
    <s v="West"/>
    <n v="502.59067357512953"/>
    <n v="166610"/>
    <n v="0.52328904802286502"/>
    <s v="Above Estimate"/>
  </r>
  <r>
    <d v="2021-01-28T00:00:00"/>
    <x v="12"/>
    <x v="4"/>
    <n v="279440"/>
    <n v="285000"/>
    <x v="0"/>
    <x v="0"/>
    <x v="0"/>
    <n v="3"/>
    <n v="1004"/>
    <n v="1.0234954999999999"/>
    <s v="North"/>
    <n v="283.86454183266932"/>
    <n v="5560"/>
    <n v="1.9896936730604064E-2"/>
    <s v="Above Estimate"/>
  </r>
  <r>
    <d v="2021-01-29T00:00:00"/>
    <x v="12"/>
    <x v="6"/>
    <n v="535690"/>
    <n v="630000"/>
    <x v="0"/>
    <x v="0"/>
    <x v="0"/>
    <n v="1"/>
    <n v="906"/>
    <n v="1.0234954999999999"/>
    <s v="South"/>
    <n v="695.36423841059604"/>
    <n v="94310"/>
    <n v="0.17605331441692024"/>
    <s v="Above Estimate"/>
  </r>
  <r>
    <d v="2021-01-29T00:00:00"/>
    <x v="12"/>
    <x v="1"/>
    <n v="138470"/>
    <n v="320000"/>
    <x v="1"/>
    <x v="1"/>
    <x v="1"/>
    <n v="3"/>
    <n v="1421"/>
    <n v="1.0234954999999999"/>
    <s v="South"/>
    <n v="225.19352568613652"/>
    <n v="181530"/>
    <n v="1.3109698851736837"/>
    <s v="Above Estimate"/>
  </r>
  <r>
    <d v="2021-01-31T00:00:00"/>
    <x v="12"/>
    <x v="5"/>
    <n v="210420"/>
    <n v="255000"/>
    <x v="0"/>
    <x v="0"/>
    <x v="0"/>
    <n v="3"/>
    <n v="949"/>
    <n v="1.0234954999999999"/>
    <s v="North"/>
    <n v="268.70389884088513"/>
    <n v="44580"/>
    <n v="0.21186199030510408"/>
    <s v="Above Estimate"/>
  </r>
  <r>
    <d v="2021-01-31T00:00:00"/>
    <x v="12"/>
    <x v="0"/>
    <n v="95810"/>
    <n v="310417"/>
    <x v="2"/>
    <x v="2"/>
    <x v="2"/>
    <n v="5"/>
    <n v="1969"/>
    <n v="1.0234954999999999"/>
    <s v="West"/>
    <n v="157.65210766886744"/>
    <n v="214607"/>
    <n v="2.239922763803361"/>
    <s v="Above Estimate"/>
  </r>
  <r>
    <d v="2021-02-01T00:00:00"/>
    <x v="12"/>
    <x v="4"/>
    <n v="399560"/>
    <n v="550000"/>
    <x v="0"/>
    <x v="0"/>
    <x v="0"/>
    <n v="1"/>
    <n v="1072"/>
    <n v="1.0234954999999999"/>
    <s v="North"/>
    <n v="513.05970149253733"/>
    <n v="150440"/>
    <n v="0.37651416558214035"/>
    <s v="Above Estimate"/>
  </r>
  <r>
    <d v="2021-02-01T00:00:00"/>
    <x v="12"/>
    <x v="4"/>
    <n v="1201690"/>
    <n v="1637500"/>
    <x v="0"/>
    <x v="0"/>
    <x v="0"/>
    <n v="3"/>
    <n v="968"/>
    <n v="1.0234954999999999"/>
    <s v="South"/>
    <n v="1691.6322314049587"/>
    <n v="435810"/>
    <n v="0.36266424785094326"/>
    <s v="Above Estimate"/>
  </r>
  <r>
    <d v="2021-02-05T00:00:00"/>
    <x v="12"/>
    <x v="1"/>
    <n v="134710"/>
    <n v="202000"/>
    <x v="2"/>
    <x v="2"/>
    <x v="2"/>
    <n v="6"/>
    <n v="1997"/>
    <n v="1.0234954999999999"/>
    <s v="East"/>
    <n v="101.15172759138709"/>
    <n v="67290"/>
    <n v="0.49951748199836687"/>
    <s v="Above Estimate"/>
  </r>
  <r>
    <d v="2021-02-05T00:00:00"/>
    <x v="12"/>
    <x v="3"/>
    <n v="368620"/>
    <n v="680000"/>
    <x v="1"/>
    <x v="1"/>
    <x v="1"/>
    <n v="3"/>
    <n v="1250"/>
    <n v="1.0234954999999999"/>
    <s v="North"/>
    <n v="544"/>
    <n v="311380"/>
    <n v="0.84471813791980899"/>
    <s v="Above Estimate"/>
  </r>
  <r>
    <d v="2021-02-05T00:00:00"/>
    <x v="12"/>
    <x v="1"/>
    <n v="98360"/>
    <n v="179000"/>
    <x v="1"/>
    <x v="1"/>
    <x v="1"/>
    <n v="4"/>
    <n v="1241"/>
    <n v="1.0234954999999999"/>
    <s v="East"/>
    <n v="144.23851732473813"/>
    <n v="80640"/>
    <n v="0.81984546563643756"/>
    <s v="Above Estimate"/>
  </r>
  <r>
    <d v="2021-02-06T00:00:00"/>
    <x v="12"/>
    <x v="0"/>
    <n v="47310"/>
    <n v="53000"/>
    <x v="0"/>
    <x v="0"/>
    <x v="0"/>
    <n v="1"/>
    <n v="1062"/>
    <n v="1.0234954999999999"/>
    <s v="North"/>
    <n v="49.905838041431259"/>
    <n v="5690"/>
    <n v="0.1202705559078419"/>
    <s v="Above Estimate"/>
  </r>
  <r>
    <d v="2021-02-08T00:00:00"/>
    <x v="12"/>
    <x v="0"/>
    <n v="83360"/>
    <n v="110500"/>
    <x v="1"/>
    <x v="1"/>
    <x v="1"/>
    <n v="3"/>
    <n v="1441"/>
    <n v="1.0234954999999999"/>
    <s v="South"/>
    <n v="76.682859125607223"/>
    <n v="27140"/>
    <n v="0.32557581573896355"/>
    <s v="Above Estimate"/>
  </r>
  <r>
    <d v="2021-02-08T00:00:00"/>
    <x v="12"/>
    <x v="0"/>
    <n v="75300"/>
    <n v="144000"/>
    <x v="0"/>
    <x v="0"/>
    <x v="0"/>
    <n v="1"/>
    <n v="1040"/>
    <n v="1.0234954999999999"/>
    <s v="West"/>
    <n v="138.46153846153845"/>
    <n v="68700"/>
    <n v="0.91235059760956172"/>
    <s v="Above Estimate"/>
  </r>
  <r>
    <d v="2021-02-11T00:00:00"/>
    <x v="12"/>
    <x v="1"/>
    <n v="396920"/>
    <n v="350000"/>
    <x v="0"/>
    <x v="0"/>
    <x v="0"/>
    <n v="3"/>
    <n v="1002"/>
    <n v="1.0234954999999999"/>
    <s v="North"/>
    <n v="349.30139720558884"/>
    <n v="-46920"/>
    <n v="-0.11821021868386576"/>
    <s v="Below Estimate"/>
  </r>
  <r>
    <d v="2021-02-11T00:00:00"/>
    <x v="12"/>
    <x v="0"/>
    <n v="119690"/>
    <n v="114000"/>
    <x v="0"/>
    <x v="0"/>
    <x v="0"/>
    <n v="1"/>
    <n v="1006"/>
    <n v="1.0234954999999999"/>
    <s v="South"/>
    <n v="113.32007952286283"/>
    <n v="-5690"/>
    <n v="-4.7539476982204024E-2"/>
    <s v="Below Estimate"/>
  </r>
  <r>
    <d v="2021-02-13T00:00:00"/>
    <x v="12"/>
    <x v="0"/>
    <n v="76340"/>
    <n v="15000"/>
    <x v="0"/>
    <x v="0"/>
    <x v="0"/>
    <n v="2"/>
    <n v="997"/>
    <n v="1.0234954999999999"/>
    <s v="East"/>
    <n v="15.045135406218655"/>
    <n v="-61340"/>
    <n v="-0.80351061042703698"/>
    <s v="Below Estimate"/>
  </r>
  <r>
    <d v="2021-02-19T00:00:00"/>
    <x v="12"/>
    <x v="1"/>
    <n v="170180"/>
    <n v="340000"/>
    <x v="1"/>
    <x v="1"/>
    <x v="1"/>
    <n v="3"/>
    <n v="1293"/>
    <n v="1.0234954999999999"/>
    <s v="North"/>
    <n v="262.95436968290795"/>
    <n v="169820"/>
    <n v="0.9978845927841109"/>
    <s v="Above Estimate"/>
  </r>
  <r>
    <d v="2021-02-19T00:00:00"/>
    <x v="12"/>
    <x v="0"/>
    <n v="106270"/>
    <n v="140250"/>
    <x v="2"/>
    <x v="2"/>
    <x v="2"/>
    <n v="6"/>
    <n v="2043"/>
    <n v="1.0234954999999999"/>
    <s v="South"/>
    <n v="68.649045521292223"/>
    <n v="33980"/>
    <n v="0.31975157617389666"/>
    <s v="Above Estimate"/>
  </r>
  <r>
    <d v="2021-02-19T00:00:00"/>
    <x v="12"/>
    <x v="0"/>
    <n v="316840"/>
    <n v="450000"/>
    <x v="0"/>
    <x v="0"/>
    <x v="0"/>
    <n v="2"/>
    <n v="1035"/>
    <n v="1.0234954999999999"/>
    <s v="North"/>
    <n v="434.78260869565219"/>
    <n v="133160"/>
    <n v="0.42027521777553339"/>
    <s v="Above Estimate"/>
  </r>
  <r>
    <d v="2021-02-19T00:00:00"/>
    <x v="12"/>
    <x v="4"/>
    <n v="348110"/>
    <n v="540900"/>
    <x v="0"/>
    <x v="0"/>
    <x v="0"/>
    <n v="2"/>
    <n v="967"/>
    <n v="1.0234954999999999"/>
    <s v="North"/>
    <n v="559.35884177869696"/>
    <n v="192790"/>
    <n v="0.55381919508201427"/>
    <s v="Above Estimate"/>
  </r>
  <r>
    <d v="2021-02-20T00:00:00"/>
    <x v="12"/>
    <x v="1"/>
    <n v="122270"/>
    <n v="375000"/>
    <x v="1"/>
    <x v="1"/>
    <x v="1"/>
    <n v="4"/>
    <n v="1371"/>
    <n v="1.0234954999999999"/>
    <s v="South"/>
    <n v="273.52297592997814"/>
    <n v="252730"/>
    <n v="2.0669829066819334"/>
    <s v="Above Estimate"/>
  </r>
  <r>
    <d v="2021-02-21T00:00:00"/>
    <x v="12"/>
    <x v="1"/>
    <n v="314840"/>
    <n v="422000"/>
    <x v="0"/>
    <x v="0"/>
    <x v="0"/>
    <n v="3"/>
    <n v="1025"/>
    <n v="1.0234954999999999"/>
    <s v="West"/>
    <n v="411.70731707317071"/>
    <n v="107160"/>
    <n v="0.3403633591665608"/>
    <s v="Above Estimate"/>
  </r>
  <r>
    <d v="2021-02-21T00:00:00"/>
    <x v="12"/>
    <x v="5"/>
    <n v="227080"/>
    <n v="305000"/>
    <x v="0"/>
    <x v="0"/>
    <x v="0"/>
    <n v="2"/>
    <n v="945"/>
    <n v="1.0234954999999999"/>
    <s v="East"/>
    <n v="322.75132275132273"/>
    <n v="77920"/>
    <n v="0.3431389818566144"/>
    <s v="Above Estimate"/>
  </r>
  <r>
    <d v="2021-02-25T00:00:00"/>
    <x v="12"/>
    <x v="6"/>
    <n v="458680"/>
    <n v="699000"/>
    <x v="0"/>
    <x v="0"/>
    <x v="0"/>
    <n v="2"/>
    <n v="1011"/>
    <n v="1.0234954999999999"/>
    <s v="West"/>
    <n v="691.39465875370922"/>
    <n v="240320"/>
    <n v="0.52393825760879043"/>
    <s v="Above Estimate"/>
  </r>
  <r>
    <d v="2021-02-26T00:00:00"/>
    <x v="12"/>
    <x v="4"/>
    <n v="280350"/>
    <n v="415000"/>
    <x v="0"/>
    <x v="0"/>
    <x v="0"/>
    <n v="2"/>
    <n v="1065"/>
    <n v="1.0234954999999999"/>
    <s v="West"/>
    <n v="389.67136150234739"/>
    <n v="134650"/>
    <n v="0.48029249152844661"/>
    <s v="Above Estimate"/>
  </r>
  <r>
    <d v="2021-02-28T00:00:00"/>
    <x v="12"/>
    <x v="0"/>
    <n v="56070"/>
    <n v="70000"/>
    <x v="0"/>
    <x v="0"/>
    <x v="0"/>
    <n v="2"/>
    <n v="1078"/>
    <n v="1.0234954999999999"/>
    <s v="North"/>
    <n v="64.935064935064929"/>
    <n v="13930"/>
    <n v="0.24843945068664169"/>
    <s v="Above Estimate"/>
  </r>
  <r>
    <d v="2021-02-28T00:00:00"/>
    <x v="12"/>
    <x v="4"/>
    <n v="375830"/>
    <n v="530000"/>
    <x v="0"/>
    <x v="0"/>
    <x v="0"/>
    <n v="1"/>
    <n v="911"/>
    <n v="1.0234954999999999"/>
    <s v="North"/>
    <n v="581.7782656421515"/>
    <n v="154170"/>
    <n v="0.41021206396509058"/>
    <s v="Above Estimate"/>
  </r>
  <r>
    <d v="2021-02-28T00:00:00"/>
    <x v="12"/>
    <x v="5"/>
    <n v="123830"/>
    <n v="185000"/>
    <x v="0"/>
    <x v="0"/>
    <x v="0"/>
    <n v="1"/>
    <n v="940"/>
    <n v="1.0234954999999999"/>
    <s v="South"/>
    <n v="196.80851063829786"/>
    <n v="61170"/>
    <n v="0.49398368731325204"/>
    <s v="Above Estimate"/>
  </r>
  <r>
    <d v="2021-02-28T00:00:00"/>
    <x v="12"/>
    <x v="0"/>
    <n v="62840"/>
    <n v="116000"/>
    <x v="0"/>
    <x v="0"/>
    <x v="0"/>
    <n v="2"/>
    <n v="1093"/>
    <n v="1.0234954999999999"/>
    <s v="West"/>
    <n v="106.1299176578225"/>
    <n v="53160"/>
    <n v="0.84595798854232973"/>
    <s v="Above Estimate"/>
  </r>
  <r>
    <d v="2021-02-28T00:00:00"/>
    <x v="12"/>
    <x v="0"/>
    <n v="74680"/>
    <n v="148000"/>
    <x v="0"/>
    <x v="0"/>
    <x v="0"/>
    <n v="1"/>
    <n v="1098"/>
    <n v="1.0234954999999999"/>
    <s v="North"/>
    <n v="134.79052823315118"/>
    <n v="73320"/>
    <n v="0.98178896625602574"/>
    <s v="Above Estimate"/>
  </r>
  <r>
    <d v="2021-03-01T00:00:00"/>
    <x v="12"/>
    <x v="4"/>
    <n v="189350"/>
    <n v="305000"/>
    <x v="0"/>
    <x v="0"/>
    <x v="0"/>
    <n v="1"/>
    <n v="975"/>
    <n v="1.0234954999999999"/>
    <s v="North"/>
    <n v="312.82051282051282"/>
    <n v="115650"/>
    <n v="0.61077369949828364"/>
    <s v="Above Estimate"/>
  </r>
  <r>
    <d v="2021-03-01T00:00:00"/>
    <x v="12"/>
    <x v="0"/>
    <n v="72380"/>
    <n v="80000"/>
    <x v="0"/>
    <x v="0"/>
    <x v="0"/>
    <n v="1"/>
    <n v="1068"/>
    <n v="1.0234954999999999"/>
    <s v="East"/>
    <n v="74.906367041198507"/>
    <n v="7620"/>
    <n v="0.10527770102238188"/>
    <s v="Above Estimate"/>
  </r>
  <r>
    <d v="2021-03-01T00:00:00"/>
    <x v="12"/>
    <x v="4"/>
    <n v="220780"/>
    <n v="250000"/>
    <x v="0"/>
    <x v="0"/>
    <x v="0"/>
    <n v="2"/>
    <n v="927"/>
    <n v="1.0234954999999999"/>
    <s v="West"/>
    <n v="269.6871628910464"/>
    <n v="29220"/>
    <n v="0.13234894465078359"/>
    <s v="Above Estimate"/>
  </r>
  <r>
    <d v="2021-03-04T00:00:00"/>
    <x v="12"/>
    <x v="4"/>
    <n v="1037750"/>
    <n v="1325000"/>
    <x v="0"/>
    <x v="0"/>
    <x v="0"/>
    <n v="3"/>
    <n v="903"/>
    <n v="1.0234954999999999"/>
    <s v="South"/>
    <n v="1467.3311184939091"/>
    <n v="287250"/>
    <n v="0.27680077089857863"/>
    <s v="Above Estimate"/>
  </r>
  <r>
    <d v="2021-03-04T00:00:00"/>
    <x v="12"/>
    <x v="0"/>
    <n v="67800"/>
    <n v="115000"/>
    <x v="0"/>
    <x v="0"/>
    <x v="0"/>
    <n v="1"/>
    <n v="1037"/>
    <n v="1.0234954999999999"/>
    <s v="South"/>
    <n v="110.89681774349084"/>
    <n v="47200"/>
    <n v="0.69616519174041303"/>
    <s v="Above Estimate"/>
  </r>
  <r>
    <d v="2021-03-04T00:00:00"/>
    <x v="12"/>
    <x v="4"/>
    <n v="634760"/>
    <n v="925000"/>
    <x v="0"/>
    <x v="0"/>
    <x v="0"/>
    <n v="2"/>
    <n v="1082"/>
    <n v="1.0234954999999999"/>
    <s v="South"/>
    <n v="854.898336414048"/>
    <n v="290240"/>
    <n v="0.45724368265171089"/>
    <s v="Above Estimate"/>
  </r>
  <r>
    <d v="2021-03-04T00:00:00"/>
    <x v="12"/>
    <x v="6"/>
    <n v="469870"/>
    <n v="630000"/>
    <x v="0"/>
    <x v="0"/>
    <x v="0"/>
    <n v="2"/>
    <n v="1054"/>
    <n v="1.0234954999999999"/>
    <s v="West"/>
    <n v="597.72296015180268"/>
    <n v="160130"/>
    <n v="0.34079639049098687"/>
    <s v="Above Estimate"/>
  </r>
  <r>
    <d v="2021-03-05T00:00:00"/>
    <x v="12"/>
    <x v="1"/>
    <n v="101920"/>
    <n v="190550"/>
    <x v="0"/>
    <x v="0"/>
    <x v="0"/>
    <n v="1"/>
    <n v="966"/>
    <n v="1.0234954999999999"/>
    <s v="South"/>
    <n v="197.2567287784679"/>
    <n v="88630"/>
    <n v="0.86960361067503922"/>
    <s v="Above Estimate"/>
  </r>
  <r>
    <d v="2021-03-05T00:00:00"/>
    <x v="12"/>
    <x v="5"/>
    <n v="304430"/>
    <n v="315000"/>
    <x v="0"/>
    <x v="0"/>
    <x v="0"/>
    <n v="1"/>
    <n v="960"/>
    <n v="1.0234954999999999"/>
    <s v="East"/>
    <n v="328.125"/>
    <n v="10570"/>
    <n v="3.4720625431133592E-2"/>
    <s v="Above Estimate"/>
  </r>
  <r>
    <d v="2021-03-06T00:00:00"/>
    <x v="12"/>
    <x v="0"/>
    <n v="112920"/>
    <n v="227501"/>
    <x v="0"/>
    <x v="0"/>
    <x v="0"/>
    <n v="1"/>
    <n v="1038"/>
    <n v="1.0234954999999999"/>
    <s v="South"/>
    <n v="219.17244701348747"/>
    <n v="114581"/>
    <n v="1.0147095288699965"/>
    <s v="Above Estimate"/>
  </r>
  <r>
    <d v="2021-03-07T00:00:00"/>
    <x v="12"/>
    <x v="1"/>
    <n v="100760"/>
    <n v="21000"/>
    <x v="0"/>
    <x v="0"/>
    <x v="0"/>
    <n v="1"/>
    <n v="1020"/>
    <n v="1.0234954999999999"/>
    <s v="West"/>
    <n v="20.588235294117649"/>
    <n v="-79760"/>
    <n v="-0.79158396188963875"/>
    <s v="Below Estimate"/>
  </r>
  <r>
    <d v="2021-03-07T00:00:00"/>
    <x v="12"/>
    <x v="6"/>
    <n v="333280"/>
    <n v="380000"/>
    <x v="0"/>
    <x v="0"/>
    <x v="0"/>
    <n v="1"/>
    <n v="931"/>
    <n v="1.0234954999999999"/>
    <s v="West"/>
    <n v="408.16326530612247"/>
    <n v="46720"/>
    <n v="0.14018242918867019"/>
    <s v="Above Estimate"/>
  </r>
  <r>
    <d v="2021-03-08T00:00:00"/>
    <x v="12"/>
    <x v="3"/>
    <n v="323400"/>
    <n v="725000"/>
    <x v="1"/>
    <x v="1"/>
    <x v="1"/>
    <n v="2"/>
    <n v="1358"/>
    <n v="1.0234954999999999"/>
    <s v="South"/>
    <n v="533.87334315169369"/>
    <n v="401600"/>
    <n v="1.2418058132343848"/>
    <s v="Above Estimate"/>
  </r>
  <r>
    <d v="2021-03-11T00:00:00"/>
    <x v="12"/>
    <x v="6"/>
    <n v="507230"/>
    <n v="739000"/>
    <x v="0"/>
    <x v="0"/>
    <x v="0"/>
    <n v="2"/>
    <n v="1062"/>
    <n v="1.0234954999999999"/>
    <s v="West"/>
    <n v="695.85687382297556"/>
    <n v="231770"/>
    <n v="0.4569327524002918"/>
    <s v="Above Estimate"/>
  </r>
  <r>
    <d v="2021-03-12T00:00:00"/>
    <x v="12"/>
    <x v="1"/>
    <n v="75730"/>
    <n v="170000"/>
    <x v="0"/>
    <x v="0"/>
    <x v="0"/>
    <n v="3"/>
    <n v="989"/>
    <n v="1.0234954999999999"/>
    <s v="South"/>
    <n v="171.89079878665319"/>
    <n v="94270"/>
    <n v="1.2448171134292882"/>
    <s v="Above Estimate"/>
  </r>
  <r>
    <d v="2021-03-12T00:00:00"/>
    <x v="12"/>
    <x v="1"/>
    <n v="101680"/>
    <n v="154500"/>
    <x v="0"/>
    <x v="0"/>
    <x v="0"/>
    <n v="2"/>
    <n v="1099"/>
    <n v="1.0234954999999999"/>
    <s v="North"/>
    <n v="140.58234758871703"/>
    <n v="52820"/>
    <n v="0.51947285601888282"/>
    <s v="Above Estimate"/>
  </r>
  <r>
    <d v="2021-03-12T00:00:00"/>
    <x v="12"/>
    <x v="5"/>
    <n v="163590"/>
    <n v="262000"/>
    <x v="0"/>
    <x v="0"/>
    <x v="0"/>
    <n v="2"/>
    <n v="1050"/>
    <n v="1.0234954999999999"/>
    <s v="South"/>
    <n v="249.52380952380952"/>
    <n v="98410"/>
    <n v="0.60156488782932938"/>
    <s v="Above Estimate"/>
  </r>
  <r>
    <d v="2021-03-13T00:00:00"/>
    <x v="12"/>
    <x v="1"/>
    <n v="87640"/>
    <n v="189000"/>
    <x v="1"/>
    <x v="1"/>
    <x v="1"/>
    <n v="4"/>
    <n v="1445"/>
    <n v="1.0234954999999999"/>
    <s v="West"/>
    <n v="130.79584775086505"/>
    <n v="101360"/>
    <n v="1.1565495207667731"/>
    <s v="Above Estimate"/>
  </r>
  <r>
    <d v="2021-03-18T00:00:00"/>
    <x v="12"/>
    <x v="5"/>
    <n v="101080"/>
    <n v="127500"/>
    <x v="0"/>
    <x v="0"/>
    <x v="0"/>
    <n v="1"/>
    <n v="1067"/>
    <n v="1.0234954999999999"/>
    <s v="East"/>
    <n v="119.49390815370197"/>
    <n v="26420"/>
    <n v="0.26137712702809657"/>
    <s v="Above Estimate"/>
  </r>
  <r>
    <d v="2021-03-18T00:00:00"/>
    <x v="12"/>
    <x v="0"/>
    <n v="88030"/>
    <n v="130000"/>
    <x v="2"/>
    <x v="2"/>
    <x v="2"/>
    <n v="6"/>
    <n v="1966"/>
    <n v="1.0234954999999999"/>
    <s v="South"/>
    <n v="66.124109867751784"/>
    <n v="41970"/>
    <n v="0.47676928319890949"/>
    <s v="Above Estimate"/>
  </r>
  <r>
    <d v="2021-03-19T00:00:00"/>
    <x v="12"/>
    <x v="0"/>
    <n v="88910"/>
    <n v="180000"/>
    <x v="0"/>
    <x v="0"/>
    <x v="0"/>
    <n v="3"/>
    <n v="1091"/>
    <n v="1.0234954999999999"/>
    <s v="North"/>
    <n v="164.98625114573787"/>
    <n v="91090"/>
    <n v="1.0245191766955348"/>
    <s v="Above Estimate"/>
  </r>
  <r>
    <d v="2021-03-19T00:00:00"/>
    <x v="12"/>
    <x v="0"/>
    <n v="76570"/>
    <n v="131900"/>
    <x v="1"/>
    <x v="1"/>
    <x v="1"/>
    <n v="4"/>
    <n v="1490"/>
    <n v="1.0234954999999999"/>
    <s v="West"/>
    <n v="88.523489932885909"/>
    <n v="55330"/>
    <n v="0.72260676505158683"/>
    <s v="Above Estimate"/>
  </r>
  <r>
    <d v="2021-03-21T00:00:00"/>
    <x v="12"/>
    <x v="0"/>
    <n v="178740"/>
    <n v="260000"/>
    <x v="0"/>
    <x v="0"/>
    <x v="0"/>
    <n v="3"/>
    <n v="1032"/>
    <n v="1.0234954999999999"/>
    <s v="West"/>
    <n v="251.93798449612405"/>
    <n v="81260"/>
    <n v="0.45462683227033679"/>
    <s v="Above Estimate"/>
  </r>
  <r>
    <d v="2021-03-22T00:00:00"/>
    <x v="12"/>
    <x v="1"/>
    <n v="136490"/>
    <n v="283500"/>
    <x v="0"/>
    <x v="0"/>
    <x v="0"/>
    <n v="1"/>
    <n v="973"/>
    <n v="1.0234954999999999"/>
    <s v="West"/>
    <n v="291.36690647482015"/>
    <n v="147010"/>
    <n v="1.0770752436075903"/>
    <s v="Above Estimate"/>
  </r>
  <r>
    <d v="2021-03-25T00:00:00"/>
    <x v="12"/>
    <x v="3"/>
    <n v="2624230"/>
    <n v="3850000"/>
    <x v="0"/>
    <x v="0"/>
    <x v="0"/>
    <n v="1"/>
    <n v="991"/>
    <n v="1.0234954999999999"/>
    <s v="South"/>
    <n v="3884.9646821392535"/>
    <n v="1225770"/>
    <n v="0.46709701512443652"/>
    <s v="Above Estimate"/>
  </r>
  <r>
    <d v="2021-03-25T00:00:00"/>
    <x v="12"/>
    <x v="1"/>
    <n v="99690"/>
    <n v="200000"/>
    <x v="0"/>
    <x v="0"/>
    <x v="0"/>
    <n v="2"/>
    <n v="1089"/>
    <n v="1.0234954999999999"/>
    <s v="East"/>
    <n v="183.65472910927457"/>
    <n v="100310"/>
    <n v="1.0062192797672787"/>
    <s v="Above Estimate"/>
  </r>
  <r>
    <d v="2021-03-25T00:00:00"/>
    <x v="12"/>
    <x v="4"/>
    <n v="292250"/>
    <n v="416000"/>
    <x v="0"/>
    <x v="0"/>
    <x v="0"/>
    <n v="3"/>
    <n v="951"/>
    <n v="1.0234954999999999"/>
    <s v="North"/>
    <n v="437.43427970557309"/>
    <n v="123750"/>
    <n v="0.42343883661248932"/>
    <s v="Above Estimate"/>
  </r>
  <r>
    <d v="2021-03-26T00:00:00"/>
    <x v="12"/>
    <x v="0"/>
    <n v="89190"/>
    <n v="177000"/>
    <x v="0"/>
    <x v="0"/>
    <x v="0"/>
    <n v="2"/>
    <n v="1005"/>
    <n v="1.0234954999999999"/>
    <s v="East"/>
    <n v="176.11940298507463"/>
    <n v="87810"/>
    <n v="0.984527413387151"/>
    <s v="Above Estimate"/>
  </r>
  <r>
    <d v="2021-03-28T00:00:00"/>
    <x v="12"/>
    <x v="0"/>
    <n v="35160"/>
    <n v="32000"/>
    <x v="0"/>
    <x v="0"/>
    <x v="0"/>
    <n v="3"/>
    <n v="1097"/>
    <n v="1.0234954999999999"/>
    <s v="South"/>
    <n v="29.170464904284412"/>
    <n v="-3160"/>
    <n v="-8.987485779294653E-2"/>
    <s v="Below Estimate"/>
  </r>
  <r>
    <d v="2021-03-28T00:00:00"/>
    <x v="12"/>
    <x v="4"/>
    <n v="172410"/>
    <n v="475000"/>
    <x v="0"/>
    <x v="0"/>
    <x v="0"/>
    <n v="3"/>
    <n v="914"/>
    <n v="1.0234954999999999"/>
    <s v="North"/>
    <n v="519.69365426695845"/>
    <n v="302590"/>
    <n v="1.7550606113334493"/>
    <s v="Above Estimate"/>
  </r>
  <r>
    <d v="2021-03-28T00:00:00"/>
    <x v="12"/>
    <x v="3"/>
    <n v="772520"/>
    <n v="1200000"/>
    <x v="0"/>
    <x v="0"/>
    <x v="0"/>
    <n v="2"/>
    <n v="948"/>
    <n v="1.0234954999999999"/>
    <s v="West"/>
    <n v="1265.8227848101267"/>
    <n v="427480"/>
    <n v="0.55335784186817172"/>
    <s v="Above Estimate"/>
  </r>
  <r>
    <d v="2021-03-28T00:00:00"/>
    <x v="12"/>
    <x v="1"/>
    <n v="97490"/>
    <n v="128000"/>
    <x v="0"/>
    <x v="0"/>
    <x v="0"/>
    <n v="2"/>
    <n v="922"/>
    <n v="1.0234954999999999"/>
    <s v="East"/>
    <n v="138.82863340563992"/>
    <n v="30510"/>
    <n v="0.31295517488973229"/>
    <s v="Above Estimate"/>
  </r>
  <r>
    <d v="2021-03-29T00:00:00"/>
    <x v="12"/>
    <x v="6"/>
    <n v="256180"/>
    <n v="512500"/>
    <x v="0"/>
    <x v="0"/>
    <x v="0"/>
    <n v="3"/>
    <n v="1013"/>
    <n v="1.0234954999999999"/>
    <s v="South"/>
    <n v="505.92300098716686"/>
    <n v="256320"/>
    <n v="1.0005464907486923"/>
    <s v="Above Estimate"/>
  </r>
  <r>
    <d v="2021-04-01T00:00:00"/>
    <x v="12"/>
    <x v="1"/>
    <n v="103010"/>
    <n v="205000"/>
    <x v="1"/>
    <x v="1"/>
    <x v="1"/>
    <n v="4"/>
    <n v="1249"/>
    <n v="1.0234954999999999"/>
    <s v="North"/>
    <n v="164.13130504403523"/>
    <n v="101990"/>
    <n v="0.99009804873313267"/>
    <s v="Above Estimate"/>
  </r>
  <r>
    <d v="2021-04-01T00:00:00"/>
    <x v="12"/>
    <x v="0"/>
    <n v="78590"/>
    <n v="134900"/>
    <x v="0"/>
    <x v="0"/>
    <x v="0"/>
    <n v="2"/>
    <n v="1017"/>
    <n v="1.0234954999999999"/>
    <s v="South"/>
    <n v="132.64503441494591"/>
    <n v="56310"/>
    <n v="0.71650337193027103"/>
    <s v="Above Estimate"/>
  </r>
  <r>
    <d v="2021-04-01T00:00:00"/>
    <x v="12"/>
    <x v="1"/>
    <n v="74640"/>
    <n v="138000"/>
    <x v="0"/>
    <x v="0"/>
    <x v="0"/>
    <n v="2"/>
    <n v="965"/>
    <n v="1.0234954999999999"/>
    <s v="East"/>
    <n v="143.00518134715026"/>
    <n v="63360"/>
    <n v="0.84887459807073951"/>
    <s v="Above Estimate"/>
  </r>
  <r>
    <d v="2021-04-01T00:00:00"/>
    <x v="12"/>
    <x v="1"/>
    <n v="78510"/>
    <n v="100700"/>
    <x v="0"/>
    <x v="0"/>
    <x v="0"/>
    <n v="1"/>
    <n v="936"/>
    <n v="1.0234954999999999"/>
    <s v="North"/>
    <n v="107.58547008547009"/>
    <n v="22190"/>
    <n v="0.28263915424786651"/>
    <s v="Above Estimate"/>
  </r>
  <r>
    <d v="2021-04-01T00:00:00"/>
    <x v="12"/>
    <x v="5"/>
    <n v="189140"/>
    <n v="285000"/>
    <x v="0"/>
    <x v="0"/>
    <x v="0"/>
    <n v="3"/>
    <n v="925"/>
    <n v="1.0234954999999999"/>
    <s v="North"/>
    <n v="308.10810810810813"/>
    <n v="95860"/>
    <n v="0.50682034471819815"/>
    <s v="Above Estimate"/>
  </r>
  <r>
    <d v="2021-04-02T00:00:00"/>
    <x v="12"/>
    <x v="4"/>
    <n v="403340"/>
    <n v="473200"/>
    <x v="0"/>
    <x v="0"/>
    <x v="0"/>
    <n v="2"/>
    <n v="1099"/>
    <n v="1.0234954999999999"/>
    <s v="North"/>
    <n v="430.57324840764329"/>
    <n v="69860"/>
    <n v="0.17320374869836863"/>
    <s v="Above Estimate"/>
  </r>
  <r>
    <d v="2021-04-02T00:00:00"/>
    <x v="12"/>
    <x v="3"/>
    <n v="1547000"/>
    <n v="2250000"/>
    <x v="0"/>
    <x v="0"/>
    <x v="0"/>
    <n v="3"/>
    <n v="1025"/>
    <n v="1.0234954999999999"/>
    <s v="West"/>
    <n v="2195.1219512195121"/>
    <n v="703000"/>
    <n v="0.45442792501616031"/>
    <s v="Above Estimate"/>
  </r>
  <r>
    <d v="2021-04-02T00:00:00"/>
    <x v="12"/>
    <x v="0"/>
    <n v="94670"/>
    <n v="120000"/>
    <x v="1"/>
    <x v="1"/>
    <x v="1"/>
    <n v="2"/>
    <n v="1212"/>
    <n v="1.0234954999999999"/>
    <s v="South"/>
    <n v="99.009900990099013"/>
    <n v="25330"/>
    <n v="0.26756100137319111"/>
    <s v="Above Estimate"/>
  </r>
  <r>
    <d v="2021-04-04T00:00:00"/>
    <x v="12"/>
    <x v="1"/>
    <n v="127170"/>
    <n v="355000"/>
    <x v="1"/>
    <x v="1"/>
    <x v="1"/>
    <n v="3"/>
    <n v="1346"/>
    <n v="1.0234954999999999"/>
    <s v="North"/>
    <n v="263.74442793462111"/>
    <n v="227830"/>
    <n v="1.7915388849571441"/>
    <s v="Above Estimate"/>
  </r>
  <r>
    <d v="2021-04-04T00:00:00"/>
    <x v="12"/>
    <x v="4"/>
    <n v="501410"/>
    <n v="660000"/>
    <x v="0"/>
    <x v="0"/>
    <x v="0"/>
    <n v="2"/>
    <n v="1076"/>
    <n v="1.0234954999999999"/>
    <s v="North"/>
    <n v="613.38289962825274"/>
    <n v="158590"/>
    <n v="0.31628806764922918"/>
    <s v="Above Estimate"/>
  </r>
  <r>
    <d v="2021-04-04T00:00:00"/>
    <x v="12"/>
    <x v="4"/>
    <n v="646240"/>
    <n v="745200"/>
    <x v="0"/>
    <x v="0"/>
    <x v="0"/>
    <n v="3"/>
    <n v="986"/>
    <n v="1.0234954999999999"/>
    <s v="South"/>
    <n v="755.78093306288031"/>
    <n v="98960"/>
    <n v="0.15313196335726664"/>
    <s v="Above Estimate"/>
  </r>
  <r>
    <d v="2021-04-04T00:00:00"/>
    <x v="12"/>
    <x v="1"/>
    <n v="93850"/>
    <n v="75300"/>
    <x v="1"/>
    <x v="1"/>
    <x v="1"/>
    <n v="3"/>
    <n v="1487"/>
    <n v="1.0234954999999999"/>
    <s v="South"/>
    <n v="50.638870208473435"/>
    <n v="-18550"/>
    <n v="-0.1976558337773042"/>
    <s v="Below Estimate"/>
  </r>
  <r>
    <d v="2021-04-05T00:00:00"/>
    <x v="12"/>
    <x v="0"/>
    <n v="68340"/>
    <n v="35000"/>
    <x v="0"/>
    <x v="0"/>
    <x v="0"/>
    <n v="1"/>
    <n v="969"/>
    <n v="1.0234954999999999"/>
    <s v="East"/>
    <n v="36.119711042311664"/>
    <n v="-33340"/>
    <n v="-0.48785484342990926"/>
    <s v="Below Estimate"/>
  </r>
  <r>
    <d v="2021-04-05T00:00:00"/>
    <x v="12"/>
    <x v="3"/>
    <n v="1247960"/>
    <n v="1910822"/>
    <x v="0"/>
    <x v="0"/>
    <x v="0"/>
    <n v="3"/>
    <n v="938"/>
    <n v="1.0234954999999999"/>
    <s v="South"/>
    <n v="2037.1236673773988"/>
    <n v="662862"/>
    <n v="0.5311564473220296"/>
    <s v="Above Estimate"/>
  </r>
  <r>
    <d v="2021-04-08T00:00:00"/>
    <x v="12"/>
    <x v="0"/>
    <n v="36710"/>
    <n v="48000"/>
    <x v="0"/>
    <x v="0"/>
    <x v="0"/>
    <n v="2"/>
    <n v="1089"/>
    <n v="1.0234954999999999"/>
    <s v="South"/>
    <n v="44.077134986225893"/>
    <n v="11290"/>
    <n v="0.30754562789430673"/>
    <s v="Above Estimate"/>
  </r>
  <r>
    <d v="2021-04-08T00:00:00"/>
    <x v="12"/>
    <x v="1"/>
    <n v="90380"/>
    <n v="230000"/>
    <x v="0"/>
    <x v="0"/>
    <x v="0"/>
    <n v="1"/>
    <n v="1088"/>
    <n v="1.0234954999999999"/>
    <s v="East"/>
    <n v="211.39705882352942"/>
    <n v="139620"/>
    <n v="1.5448107988493029"/>
    <s v="Above Estimate"/>
  </r>
  <r>
    <d v="2021-04-08T00:00:00"/>
    <x v="12"/>
    <x v="1"/>
    <n v="108730"/>
    <n v="124687"/>
    <x v="1"/>
    <x v="1"/>
    <x v="1"/>
    <n v="2"/>
    <n v="1481"/>
    <n v="1.0234954999999999"/>
    <s v="West"/>
    <n v="84.191087103308575"/>
    <n v="15957"/>
    <n v="0.1467580244642693"/>
    <s v="Above Estimate"/>
  </r>
  <r>
    <d v="2021-04-09T00:00:00"/>
    <x v="12"/>
    <x v="1"/>
    <n v="103350"/>
    <n v="250000"/>
    <x v="0"/>
    <x v="0"/>
    <x v="0"/>
    <n v="1"/>
    <n v="1066"/>
    <n v="1.0234954999999999"/>
    <s v="West"/>
    <n v="234.52157598499062"/>
    <n v="146650"/>
    <n v="1.4189646831156264"/>
    <s v="Above Estimate"/>
  </r>
  <r>
    <d v="2021-04-09T00:00:00"/>
    <x v="12"/>
    <x v="6"/>
    <n v="424950"/>
    <n v="589000"/>
    <x v="0"/>
    <x v="0"/>
    <x v="0"/>
    <n v="1"/>
    <n v="1022"/>
    <n v="1.0234954999999999"/>
    <s v="East"/>
    <n v="576.32093933463796"/>
    <n v="164050"/>
    <n v="0.38604541710789503"/>
    <s v="Above Estimate"/>
  </r>
  <r>
    <d v="2021-04-11T00:00:00"/>
    <x v="12"/>
    <x v="0"/>
    <n v="93570"/>
    <n v="146000"/>
    <x v="0"/>
    <x v="0"/>
    <x v="0"/>
    <n v="2"/>
    <n v="988"/>
    <n v="1.0234954999999999"/>
    <s v="East"/>
    <n v="147.77327935222672"/>
    <n v="52430"/>
    <n v="0.56032916533076838"/>
    <s v="Above Estimate"/>
  </r>
  <r>
    <d v="2021-04-11T00:00:00"/>
    <x v="12"/>
    <x v="0"/>
    <n v="134680"/>
    <n v="210000"/>
    <x v="0"/>
    <x v="0"/>
    <x v="0"/>
    <n v="2"/>
    <n v="985"/>
    <n v="1.0234954999999999"/>
    <s v="North"/>
    <n v="213.1979695431472"/>
    <n v="75320"/>
    <n v="0.55925155925155923"/>
    <s v="Above Estimate"/>
  </r>
  <r>
    <d v="2021-04-12T00:00:00"/>
    <x v="12"/>
    <x v="3"/>
    <n v="1950000"/>
    <n v="1328250"/>
    <x v="0"/>
    <x v="0"/>
    <x v="0"/>
    <n v="1"/>
    <n v="915"/>
    <n v="1.0234954999999999"/>
    <s v="East"/>
    <n v="1451.639344262295"/>
    <n v="-621750"/>
    <n v="-0.31884615384615383"/>
    <s v="Below Estimate"/>
  </r>
  <r>
    <d v="2021-04-12T00:00:00"/>
    <x v="12"/>
    <x v="0"/>
    <n v="13460"/>
    <n v="17000"/>
    <x v="0"/>
    <x v="0"/>
    <x v="0"/>
    <n v="1"/>
    <n v="1036"/>
    <n v="1.0234954999999999"/>
    <s v="West"/>
    <n v="16.409266409266408"/>
    <n v="3540"/>
    <n v="0.26300148588410105"/>
    <s v="Above Estimate"/>
  </r>
  <r>
    <d v="2021-04-12T00:00:00"/>
    <x v="12"/>
    <x v="3"/>
    <n v="1735790"/>
    <n v="2675000"/>
    <x v="0"/>
    <x v="0"/>
    <x v="0"/>
    <n v="3"/>
    <n v="936"/>
    <n v="1.0234954999999999"/>
    <s v="North"/>
    <n v="2857.9059829059829"/>
    <n v="939210"/>
    <n v="0.54108503908882988"/>
    <s v="Above Estimate"/>
  </r>
  <r>
    <d v="2021-04-12T00:00:00"/>
    <x v="12"/>
    <x v="6"/>
    <n v="269180"/>
    <n v="390000"/>
    <x v="0"/>
    <x v="0"/>
    <x v="0"/>
    <n v="3"/>
    <n v="986"/>
    <n v="1.0234954999999999"/>
    <s v="South"/>
    <n v="395.53752535496955"/>
    <n v="120820"/>
    <n v="0.4488446392748347"/>
    <s v="Above Estimate"/>
  </r>
  <r>
    <d v="2021-04-12T00:00:00"/>
    <x v="12"/>
    <x v="0"/>
    <n v="113250"/>
    <n v="142000"/>
    <x v="1"/>
    <x v="1"/>
    <x v="1"/>
    <n v="4"/>
    <n v="1300"/>
    <n v="1.0234954999999999"/>
    <s v="South"/>
    <n v="109.23076923076923"/>
    <n v="28750"/>
    <n v="0.25386313465783666"/>
    <s v="Above Estimate"/>
  </r>
  <r>
    <d v="2021-04-15T00:00:00"/>
    <x v="12"/>
    <x v="0"/>
    <n v="95580"/>
    <n v="145000"/>
    <x v="2"/>
    <x v="2"/>
    <x v="2"/>
    <n v="5"/>
    <n v="2166"/>
    <n v="1.0234954999999999"/>
    <s v="North"/>
    <n v="66.943674976915972"/>
    <n v="49420"/>
    <n v="0.51705377694078258"/>
    <s v="Above Estimate"/>
  </r>
  <r>
    <d v="2021-04-15T00:00:00"/>
    <x v="12"/>
    <x v="5"/>
    <n v="135590"/>
    <n v="155000"/>
    <x v="0"/>
    <x v="0"/>
    <x v="0"/>
    <n v="2"/>
    <n v="1001"/>
    <n v="1.0234954999999999"/>
    <s v="South"/>
    <n v="154.84515484515484"/>
    <n v="19410"/>
    <n v="0.14315214986355926"/>
    <s v="Above Estimate"/>
  </r>
  <r>
    <d v="2021-04-15T00:00:00"/>
    <x v="12"/>
    <x v="1"/>
    <n v="56360"/>
    <n v="95000"/>
    <x v="0"/>
    <x v="0"/>
    <x v="0"/>
    <n v="3"/>
    <n v="933"/>
    <n v="1.0234954999999999"/>
    <s v="West"/>
    <n v="101.82207931404074"/>
    <n v="38640"/>
    <n v="0.68559261887863732"/>
    <s v="Above Estimate"/>
  </r>
  <r>
    <d v="2021-04-16T00:00:00"/>
    <x v="12"/>
    <x v="4"/>
    <n v="846020"/>
    <n v="1670000"/>
    <x v="0"/>
    <x v="0"/>
    <x v="0"/>
    <n v="1"/>
    <n v="977"/>
    <n v="1.0234954999999999"/>
    <s v="South"/>
    <n v="1709.3142272262028"/>
    <n v="823980"/>
    <n v="0.97394860641592396"/>
    <s v="Above Estimate"/>
  </r>
  <r>
    <d v="2021-04-17T00:00:00"/>
    <x v="12"/>
    <x v="1"/>
    <n v="90890"/>
    <n v="208000"/>
    <x v="0"/>
    <x v="0"/>
    <x v="0"/>
    <n v="3"/>
    <n v="941"/>
    <n v="1.0234954999999999"/>
    <s v="East"/>
    <n v="221.04144527098831"/>
    <n v="117110"/>
    <n v="1.2884805809219937"/>
    <s v="Above Estimate"/>
  </r>
  <r>
    <d v="2021-04-18T00:00:00"/>
    <x v="12"/>
    <x v="6"/>
    <n v="559110"/>
    <n v="889000"/>
    <x v="0"/>
    <x v="0"/>
    <x v="0"/>
    <n v="3"/>
    <n v="1041"/>
    <n v="1.0234954999999999"/>
    <s v="East"/>
    <n v="853.98655139289144"/>
    <n v="329890"/>
    <n v="0.59002700720788392"/>
    <s v="Above Estimate"/>
  </r>
  <r>
    <d v="2021-04-18T00:00:00"/>
    <x v="12"/>
    <x v="1"/>
    <n v="95080"/>
    <n v="162960"/>
    <x v="0"/>
    <x v="0"/>
    <x v="0"/>
    <n v="3"/>
    <n v="1044"/>
    <n v="1.0234954999999999"/>
    <s v="East"/>
    <n v="156.09195402298852"/>
    <n v="67880"/>
    <n v="0.71392511569204875"/>
    <s v="Above Estimate"/>
  </r>
  <r>
    <d v="2021-04-18T00:00:00"/>
    <x v="12"/>
    <x v="0"/>
    <n v="100620"/>
    <n v="175000"/>
    <x v="2"/>
    <x v="2"/>
    <x v="2"/>
    <n v="4"/>
    <n v="1904"/>
    <n v="1.0234954999999999"/>
    <s v="North"/>
    <n v="91.911764705882348"/>
    <n v="74380"/>
    <n v="0.73921685549592531"/>
    <s v="Above Estimate"/>
  </r>
  <r>
    <d v="2021-04-23T00:00:00"/>
    <x v="12"/>
    <x v="1"/>
    <n v="133310"/>
    <n v="223125"/>
    <x v="1"/>
    <x v="1"/>
    <x v="1"/>
    <n v="2"/>
    <n v="1222"/>
    <n v="1.0234954999999999"/>
    <s v="South"/>
    <n v="182.5900163666121"/>
    <n v="89815"/>
    <n v="0.67373040282049357"/>
    <s v="Above Estimate"/>
  </r>
  <r>
    <d v="2021-04-23T00:00:00"/>
    <x v="12"/>
    <x v="0"/>
    <n v="59780"/>
    <n v="48500"/>
    <x v="0"/>
    <x v="0"/>
    <x v="0"/>
    <n v="3"/>
    <n v="917"/>
    <n v="1.0234954999999999"/>
    <s v="West"/>
    <n v="52.889858233369687"/>
    <n v="-11280"/>
    <n v="-0.18869187019069922"/>
    <s v="Below Estimate"/>
  </r>
  <r>
    <d v="2021-04-25T00:00:00"/>
    <x v="12"/>
    <x v="1"/>
    <n v="80510"/>
    <n v="195000"/>
    <x v="0"/>
    <x v="0"/>
    <x v="0"/>
    <n v="1"/>
    <n v="1100"/>
    <n v="1.0234954999999999"/>
    <s v="West"/>
    <n v="177.27272727272728"/>
    <n v="114490"/>
    <n v="1.4220593715066452"/>
    <s v="Above Estimate"/>
  </r>
  <r>
    <d v="2021-04-25T00:00:00"/>
    <x v="12"/>
    <x v="3"/>
    <n v="349790"/>
    <n v="650000"/>
    <x v="2"/>
    <x v="2"/>
    <x v="2"/>
    <n v="5"/>
    <n v="1960"/>
    <n v="1.0234954999999999"/>
    <s v="South"/>
    <n v="331.63265306122452"/>
    <n v="300210"/>
    <n v="0.85825781182995509"/>
    <s v="Above Estimate"/>
  </r>
  <r>
    <d v="2021-04-25T00:00:00"/>
    <x v="12"/>
    <x v="5"/>
    <n v="149870"/>
    <n v="227500"/>
    <x v="0"/>
    <x v="0"/>
    <x v="0"/>
    <n v="2"/>
    <n v="1084"/>
    <n v="1.0234954999999999"/>
    <s v="West"/>
    <n v="209.87084870848707"/>
    <n v="77630"/>
    <n v="0.51798225128444653"/>
    <s v="Above Estimate"/>
  </r>
  <r>
    <d v="2021-04-26T00:00:00"/>
    <x v="12"/>
    <x v="4"/>
    <n v="2890790"/>
    <n v="3000000"/>
    <x v="0"/>
    <x v="0"/>
    <x v="0"/>
    <n v="3"/>
    <n v="985"/>
    <n v="1.0234954999999999"/>
    <s v="West"/>
    <n v="3045.6852791878173"/>
    <n v="109210"/>
    <n v="3.7778600313409134E-2"/>
    <s v="Above Estimate"/>
  </r>
  <r>
    <d v="2021-04-26T00:00:00"/>
    <x v="12"/>
    <x v="0"/>
    <n v="61410"/>
    <n v="119000"/>
    <x v="0"/>
    <x v="0"/>
    <x v="0"/>
    <n v="3"/>
    <n v="905"/>
    <n v="1.0234954999999999"/>
    <s v="North"/>
    <n v="131.49171270718233"/>
    <n v="57590"/>
    <n v="0.93779514737013514"/>
    <s v="Above Estimate"/>
  </r>
  <r>
    <d v="2021-04-26T00:00:00"/>
    <x v="12"/>
    <x v="6"/>
    <n v="419930"/>
    <n v="675000"/>
    <x v="2"/>
    <x v="2"/>
    <x v="2"/>
    <n v="6"/>
    <n v="2058"/>
    <n v="1.0234954999999999"/>
    <s v="East"/>
    <n v="327.9883381924198"/>
    <n v="255070"/>
    <n v="0.60741075893601315"/>
    <s v="Above Estimate"/>
  </r>
  <r>
    <d v="2021-04-29T00:00:00"/>
    <x v="12"/>
    <x v="6"/>
    <n v="310170"/>
    <n v="200000"/>
    <x v="0"/>
    <x v="0"/>
    <x v="0"/>
    <n v="2"/>
    <n v="958"/>
    <n v="1.0234954999999999"/>
    <s v="West"/>
    <n v="208.76826722338205"/>
    <n v="-110170"/>
    <n v="-0.35519231389238159"/>
    <s v="Below Estimate"/>
  </r>
  <r>
    <d v="2021-04-29T00:00:00"/>
    <x v="12"/>
    <x v="0"/>
    <n v="143500"/>
    <n v="123751"/>
    <x v="3"/>
    <x v="3"/>
    <x v="3"/>
    <n v="8"/>
    <n v="2897"/>
    <n v="1.0234954999999999"/>
    <s v="North"/>
    <n v="42.716948567483605"/>
    <n v="-19749"/>
    <n v="-0.13762369337979094"/>
    <s v="Below Estimate"/>
  </r>
  <r>
    <d v="2021-04-29T00:00:00"/>
    <x v="12"/>
    <x v="1"/>
    <n v="130430"/>
    <n v="220000"/>
    <x v="2"/>
    <x v="2"/>
    <x v="2"/>
    <n v="6"/>
    <n v="1960"/>
    <n v="1.0234954999999999"/>
    <s v="West"/>
    <n v="112.24489795918367"/>
    <n v="89570"/>
    <n v="0.6867285133788239"/>
    <s v="Above Estimate"/>
  </r>
  <r>
    <d v="2021-04-29T00:00:00"/>
    <x v="12"/>
    <x v="0"/>
    <n v="56610"/>
    <n v="73500"/>
    <x v="0"/>
    <x v="0"/>
    <x v="0"/>
    <n v="1"/>
    <n v="1080"/>
    <n v="1.0234954999999999"/>
    <s v="West"/>
    <n v="68.055555555555557"/>
    <n v="16890"/>
    <n v="0.29835718071012191"/>
    <s v="Above Estimate"/>
  </r>
  <r>
    <d v="2021-04-30T00:00:00"/>
    <x v="12"/>
    <x v="3"/>
    <n v="5958120"/>
    <n v="9400000"/>
    <x v="0"/>
    <x v="0"/>
    <x v="0"/>
    <n v="3"/>
    <n v="1080"/>
    <n v="1.0234954999999999"/>
    <s v="West"/>
    <n v="8703.7037037037044"/>
    <n v="3441880"/>
    <n v="0.57767886514538147"/>
    <s v="Above Estimate"/>
  </r>
  <r>
    <d v="2021-04-30T00:00:00"/>
    <x v="12"/>
    <x v="1"/>
    <n v="89810"/>
    <n v="175000"/>
    <x v="1"/>
    <x v="1"/>
    <x v="1"/>
    <n v="4"/>
    <n v="1236"/>
    <n v="1.0234954999999999"/>
    <s v="North"/>
    <n v="141.58576051779934"/>
    <n v="85190"/>
    <n v="0.94855806703039747"/>
    <s v="Above Estimate"/>
  </r>
  <r>
    <d v="2021-04-30T00:00:00"/>
    <x v="12"/>
    <x v="5"/>
    <n v="161280"/>
    <n v="220000"/>
    <x v="0"/>
    <x v="0"/>
    <x v="0"/>
    <n v="1"/>
    <n v="976"/>
    <n v="1.0234954999999999"/>
    <s v="East"/>
    <n v="225.40983606557376"/>
    <n v="58720"/>
    <n v="0.36408730158730157"/>
    <s v="Above Estimate"/>
  </r>
  <r>
    <d v="2021-04-30T00:00:00"/>
    <x v="12"/>
    <x v="0"/>
    <n v="71470"/>
    <n v="89900"/>
    <x v="2"/>
    <x v="2"/>
    <x v="2"/>
    <n v="5"/>
    <n v="1875"/>
    <n v="1.0234954999999999"/>
    <s v="East"/>
    <n v="47.946666666666665"/>
    <n v="18430"/>
    <n v="0.25787043514761437"/>
    <s v="Above Estimate"/>
  </r>
  <r>
    <d v="2021-04-30T00:00:00"/>
    <x v="12"/>
    <x v="0"/>
    <n v="66550"/>
    <n v="113000"/>
    <x v="0"/>
    <x v="0"/>
    <x v="0"/>
    <n v="3"/>
    <n v="938"/>
    <n v="1.0234954999999999"/>
    <s v="North"/>
    <n v="120.46908315565032"/>
    <n v="46450"/>
    <n v="0.69797145003756578"/>
    <s v="Above Estimate"/>
  </r>
  <r>
    <d v="2021-05-01T00:00:00"/>
    <x v="12"/>
    <x v="1"/>
    <n v="123490"/>
    <n v="180000"/>
    <x v="0"/>
    <x v="0"/>
    <x v="0"/>
    <n v="1"/>
    <n v="1035"/>
    <n v="1.0234954999999999"/>
    <s v="South"/>
    <n v="173.91304347826087"/>
    <n v="56510"/>
    <n v="0.45760790347396552"/>
    <s v="Above Estimate"/>
  </r>
  <r>
    <d v="2021-05-01T00:00:00"/>
    <x v="12"/>
    <x v="3"/>
    <n v="788200"/>
    <n v="2433600"/>
    <x v="0"/>
    <x v="0"/>
    <x v="0"/>
    <n v="2"/>
    <n v="972"/>
    <n v="1.0234954999999999"/>
    <s v="North"/>
    <n v="2503.7037037037039"/>
    <n v="1645400"/>
    <n v="2.0875412331895458"/>
    <s v="Above Estimate"/>
  </r>
  <r>
    <d v="2021-05-01T00:00:00"/>
    <x v="12"/>
    <x v="0"/>
    <n v="75420"/>
    <n v="142500"/>
    <x v="0"/>
    <x v="0"/>
    <x v="0"/>
    <n v="3"/>
    <n v="1062"/>
    <n v="1.0234954999999999"/>
    <s v="East"/>
    <n v="134.18079096045199"/>
    <n v="67080"/>
    <n v="0.88941925218774864"/>
    <s v="Above Estimate"/>
  </r>
  <r>
    <d v="2021-05-01T00:00:00"/>
    <x v="12"/>
    <x v="6"/>
    <n v="515110"/>
    <n v="660000"/>
    <x v="0"/>
    <x v="0"/>
    <x v="0"/>
    <n v="1"/>
    <n v="996"/>
    <n v="1.0234954999999999"/>
    <s v="East"/>
    <n v="662.65060240963851"/>
    <n v="144890"/>
    <n v="0.28127972666032497"/>
    <s v="Above Estimate"/>
  </r>
  <r>
    <d v="2021-05-02T00:00:00"/>
    <x v="12"/>
    <x v="3"/>
    <n v="992040"/>
    <n v="1275000"/>
    <x v="0"/>
    <x v="0"/>
    <x v="0"/>
    <n v="1"/>
    <n v="904"/>
    <n v="1.0234954999999999"/>
    <s v="South"/>
    <n v="1410.3982300884957"/>
    <n v="282960"/>
    <n v="0.28523043425668321"/>
    <s v="Above Estimate"/>
  </r>
  <r>
    <d v="2021-05-03T00:00:00"/>
    <x v="12"/>
    <x v="0"/>
    <n v="65540"/>
    <n v="135000"/>
    <x v="0"/>
    <x v="0"/>
    <x v="0"/>
    <n v="1"/>
    <n v="981"/>
    <n v="1.0234954999999999"/>
    <s v="South"/>
    <n v="137.61467889908258"/>
    <n v="69460"/>
    <n v="1.0598108025633202"/>
    <s v="Above Estimate"/>
  </r>
  <r>
    <d v="2021-05-03T00:00:00"/>
    <x v="12"/>
    <x v="0"/>
    <n v="94330"/>
    <n v="102500"/>
    <x v="2"/>
    <x v="2"/>
    <x v="2"/>
    <n v="4"/>
    <n v="1973"/>
    <n v="1.0234954999999999"/>
    <s v="West"/>
    <n v="51.951343132285857"/>
    <n v="8170"/>
    <n v="8.6610834305099124E-2"/>
    <s v="Above Estimate"/>
  </r>
  <r>
    <d v="2021-05-06T00:00:00"/>
    <x v="12"/>
    <x v="0"/>
    <n v="133000"/>
    <n v="163500"/>
    <x v="0"/>
    <x v="0"/>
    <x v="0"/>
    <n v="2"/>
    <n v="945"/>
    <n v="1.0234954999999999"/>
    <s v="South"/>
    <n v="173.01587301587301"/>
    <n v="30500"/>
    <n v="0.22932330827067668"/>
    <s v="Above Estimate"/>
  </r>
  <r>
    <d v="2021-05-06T00:00:00"/>
    <x v="12"/>
    <x v="1"/>
    <n v="105450"/>
    <n v="240000"/>
    <x v="1"/>
    <x v="1"/>
    <x v="1"/>
    <n v="3"/>
    <n v="1457"/>
    <n v="1.0234954999999999"/>
    <s v="North"/>
    <n v="164.72203157172271"/>
    <n v="134550"/>
    <n v="1.2759601706970127"/>
    <s v="Above Estimate"/>
  </r>
  <r>
    <d v="2021-05-06T00:00:00"/>
    <x v="12"/>
    <x v="3"/>
    <n v="653310"/>
    <n v="800000"/>
    <x v="0"/>
    <x v="0"/>
    <x v="0"/>
    <n v="2"/>
    <n v="962"/>
    <n v="1.0234954999999999"/>
    <s v="East"/>
    <n v="831.60083160083161"/>
    <n v="146690"/>
    <n v="0.22453352925869802"/>
    <s v="Above Estimate"/>
  </r>
  <r>
    <d v="2021-05-07T00:00:00"/>
    <x v="12"/>
    <x v="0"/>
    <n v="53360"/>
    <n v="71500"/>
    <x v="0"/>
    <x v="0"/>
    <x v="0"/>
    <n v="1"/>
    <n v="979"/>
    <n v="1.0234954999999999"/>
    <s v="East"/>
    <n v="73.033707865168537"/>
    <n v="18140"/>
    <n v="0.33995502248875564"/>
    <s v="Above Estimate"/>
  </r>
  <r>
    <d v="2021-05-07T00:00:00"/>
    <x v="12"/>
    <x v="0"/>
    <n v="63020"/>
    <n v="70000"/>
    <x v="0"/>
    <x v="0"/>
    <x v="0"/>
    <n v="3"/>
    <n v="977"/>
    <n v="1.0234954999999999"/>
    <s v="West"/>
    <n v="71.647901740020473"/>
    <n v="6980"/>
    <n v="0.11075848936845446"/>
    <s v="Above Estimate"/>
  </r>
  <r>
    <d v="2021-05-08T00:00:00"/>
    <x v="12"/>
    <x v="3"/>
    <n v="801920"/>
    <n v="1165000"/>
    <x v="0"/>
    <x v="0"/>
    <x v="0"/>
    <n v="2"/>
    <n v="937"/>
    <n v="1.0234954999999999"/>
    <s v="South"/>
    <n v="1243.3297758804697"/>
    <n v="363080"/>
    <n v="0.45276336791699923"/>
    <s v="Above Estimate"/>
  </r>
  <r>
    <d v="2021-05-09T00:00:00"/>
    <x v="12"/>
    <x v="0"/>
    <n v="79530"/>
    <n v="84000"/>
    <x v="0"/>
    <x v="0"/>
    <x v="0"/>
    <n v="3"/>
    <n v="1097"/>
    <n v="1.0234954999999999"/>
    <s v="North"/>
    <n v="76.572470373746583"/>
    <n v="4470"/>
    <n v="5.6205205582798942E-2"/>
    <s v="Above Estimate"/>
  </r>
  <r>
    <d v="2021-05-09T00:00:00"/>
    <x v="12"/>
    <x v="3"/>
    <n v="1233890"/>
    <n v="1146500"/>
    <x v="0"/>
    <x v="0"/>
    <x v="0"/>
    <n v="3"/>
    <n v="1010"/>
    <n v="1.0234954999999999"/>
    <s v="West"/>
    <n v="1135.1485148514851"/>
    <n v="-87390"/>
    <n v="-7.0824789892129772E-2"/>
    <s v="Below Estimate"/>
  </r>
  <r>
    <d v="2021-05-10T00:00:00"/>
    <x v="12"/>
    <x v="4"/>
    <n v="306670"/>
    <n v="398000"/>
    <x v="0"/>
    <x v="0"/>
    <x v="0"/>
    <n v="1"/>
    <n v="967"/>
    <n v="1.0234954999999999"/>
    <s v="South"/>
    <n v="411.58221302998965"/>
    <n v="91330"/>
    <n v="0.29781198030456191"/>
    <s v="Above Estimate"/>
  </r>
  <r>
    <d v="2021-05-10T00:00:00"/>
    <x v="12"/>
    <x v="0"/>
    <n v="83190"/>
    <n v="90000"/>
    <x v="0"/>
    <x v="0"/>
    <x v="0"/>
    <n v="3"/>
    <n v="927"/>
    <n v="1.0234954999999999"/>
    <s v="East"/>
    <n v="97.087378640776706"/>
    <n v="6810"/>
    <n v="8.1860800576992424E-2"/>
    <s v="Above Estimate"/>
  </r>
  <r>
    <d v="2021-05-10T00:00:00"/>
    <x v="12"/>
    <x v="4"/>
    <n v="303800"/>
    <n v="360000"/>
    <x v="0"/>
    <x v="0"/>
    <x v="0"/>
    <n v="2"/>
    <n v="1095"/>
    <n v="1.0234954999999999"/>
    <s v="West"/>
    <n v="328.76712328767121"/>
    <n v="56200"/>
    <n v="0.18499012508229098"/>
    <s v="Above Estimate"/>
  </r>
  <r>
    <d v="2021-05-13T00:00:00"/>
    <x v="12"/>
    <x v="1"/>
    <n v="127430"/>
    <n v="250000"/>
    <x v="2"/>
    <x v="2"/>
    <x v="2"/>
    <n v="6"/>
    <n v="2103"/>
    <n v="1.0234954999999999"/>
    <s v="North"/>
    <n v="118.87779362815026"/>
    <n v="122570"/>
    <n v="0.96186141410970727"/>
    <s v="Above Estimate"/>
  </r>
  <r>
    <d v="2021-05-13T00:00:00"/>
    <x v="12"/>
    <x v="6"/>
    <n v="528300"/>
    <n v="775000"/>
    <x v="0"/>
    <x v="0"/>
    <x v="0"/>
    <n v="2"/>
    <n v="919"/>
    <n v="1.0234954999999999"/>
    <s v="North"/>
    <n v="843.30794341675733"/>
    <n v="246700"/>
    <n v="0.46696952489116034"/>
    <s v="Above Estimate"/>
  </r>
  <r>
    <d v="2021-05-15T00:00:00"/>
    <x v="12"/>
    <x v="1"/>
    <n v="114600"/>
    <n v="227000"/>
    <x v="0"/>
    <x v="0"/>
    <x v="0"/>
    <n v="3"/>
    <n v="941"/>
    <n v="1.0234954999999999"/>
    <s v="West"/>
    <n v="241.23273113708819"/>
    <n v="112400"/>
    <n v="0.98080279232111689"/>
    <s v="Above Estimate"/>
  </r>
  <r>
    <d v="2021-05-15T00:00:00"/>
    <x v="12"/>
    <x v="5"/>
    <n v="205450"/>
    <n v="322000"/>
    <x v="0"/>
    <x v="0"/>
    <x v="0"/>
    <n v="2"/>
    <n v="1000"/>
    <n v="1.0234954999999999"/>
    <s v="North"/>
    <n v="322"/>
    <n v="116550"/>
    <n v="0.56729131175468483"/>
    <s v="Above Estimate"/>
  </r>
  <r>
    <d v="2021-05-15T00:00:00"/>
    <x v="12"/>
    <x v="1"/>
    <n v="218250"/>
    <n v="420000"/>
    <x v="1"/>
    <x v="1"/>
    <x v="1"/>
    <n v="3"/>
    <n v="1493"/>
    <n v="1.0234954999999999"/>
    <s v="East"/>
    <n v="281.31279303415943"/>
    <n v="201750"/>
    <n v="0.92439862542955331"/>
    <s v="Above Estimate"/>
  </r>
  <r>
    <d v="2021-05-16T00:00:00"/>
    <x v="12"/>
    <x v="3"/>
    <n v="1946140"/>
    <n v="2500000"/>
    <x v="0"/>
    <x v="0"/>
    <x v="0"/>
    <n v="3"/>
    <n v="1049"/>
    <n v="1.0234954999999999"/>
    <s v="North"/>
    <n v="2383.2221163012391"/>
    <n v="553860"/>
    <n v="0.28459411964195791"/>
    <s v="Above Estimate"/>
  </r>
  <r>
    <d v="2021-05-16T00:00:00"/>
    <x v="12"/>
    <x v="0"/>
    <n v="31000"/>
    <n v="130000"/>
    <x v="2"/>
    <x v="2"/>
    <x v="2"/>
    <n v="6"/>
    <n v="1921"/>
    <n v="1.0234954999999999"/>
    <s v="East"/>
    <n v="67.673086933888598"/>
    <n v="99000"/>
    <n v="3.193548387096774"/>
    <s v="Above Estimate"/>
  </r>
  <r>
    <d v="2021-05-17T00:00:00"/>
    <x v="12"/>
    <x v="6"/>
    <n v="365560"/>
    <n v="650000"/>
    <x v="1"/>
    <x v="1"/>
    <x v="1"/>
    <n v="3"/>
    <n v="1440"/>
    <n v="1.0234954999999999"/>
    <s v="East"/>
    <n v="451.38888888888891"/>
    <n v="284440"/>
    <n v="0.77809388335704122"/>
    <s v="Above Estimate"/>
  </r>
  <r>
    <d v="2021-05-20T00:00:00"/>
    <x v="12"/>
    <x v="4"/>
    <n v="199850"/>
    <n v="388000"/>
    <x v="0"/>
    <x v="0"/>
    <x v="0"/>
    <n v="2"/>
    <n v="1097"/>
    <n v="1.0234954999999999"/>
    <s v="West"/>
    <n v="353.69188696444849"/>
    <n v="188150"/>
    <n v="0.94145609206905179"/>
    <s v="Above Estimate"/>
  </r>
  <r>
    <d v="2021-05-20T00:00:00"/>
    <x v="12"/>
    <x v="5"/>
    <n v="245910"/>
    <n v="395000"/>
    <x v="0"/>
    <x v="0"/>
    <x v="0"/>
    <n v="1"/>
    <n v="997"/>
    <n v="1.0234954999999999"/>
    <s v="North"/>
    <n v="396.18856569709129"/>
    <n v="149090"/>
    <n v="0.60627871985685822"/>
    <s v="Above Estimate"/>
  </r>
  <r>
    <d v="2021-05-21T00:00:00"/>
    <x v="12"/>
    <x v="6"/>
    <n v="297890"/>
    <n v="395000"/>
    <x v="0"/>
    <x v="0"/>
    <x v="0"/>
    <n v="3"/>
    <n v="980"/>
    <n v="1.0234954999999999"/>
    <s v="North"/>
    <n v="403.0612244897959"/>
    <n v="97110"/>
    <n v="0.32599281614018599"/>
    <s v="Above Estimate"/>
  </r>
  <r>
    <d v="2021-05-22T00:00:00"/>
    <x v="12"/>
    <x v="3"/>
    <n v="1899450"/>
    <n v="1850000"/>
    <x v="0"/>
    <x v="0"/>
    <x v="0"/>
    <n v="1"/>
    <n v="1035"/>
    <n v="1.0234954999999999"/>
    <s v="West"/>
    <n v="1787.4396135265702"/>
    <n v="-49450"/>
    <n v="-2.6033851904498671E-2"/>
    <s v="Below Estimate"/>
  </r>
  <r>
    <d v="2021-05-22T00:00:00"/>
    <x v="12"/>
    <x v="1"/>
    <n v="115760"/>
    <n v="130000"/>
    <x v="1"/>
    <x v="1"/>
    <x v="1"/>
    <n v="3"/>
    <n v="1356"/>
    <n v="1.0234954999999999"/>
    <s v="South"/>
    <n v="95.87020648967551"/>
    <n v="14240"/>
    <n v="0.12301313061506565"/>
    <s v="Above Estimate"/>
  </r>
  <r>
    <d v="2021-05-22T00:00:00"/>
    <x v="12"/>
    <x v="0"/>
    <n v="74730"/>
    <n v="120000"/>
    <x v="1"/>
    <x v="1"/>
    <x v="1"/>
    <n v="3"/>
    <n v="1248"/>
    <n v="1.0234954999999999"/>
    <s v="East"/>
    <n v="96.15384615384616"/>
    <n v="45270"/>
    <n v="0.60578081091930946"/>
    <s v="Above Estimate"/>
  </r>
  <r>
    <d v="2021-05-22T00:00:00"/>
    <x v="12"/>
    <x v="0"/>
    <n v="85700"/>
    <n v="179900"/>
    <x v="0"/>
    <x v="0"/>
    <x v="0"/>
    <n v="2"/>
    <n v="973"/>
    <n v="1.0234954999999999"/>
    <s v="West"/>
    <n v="184.89208633093526"/>
    <n v="94200"/>
    <n v="1.0991831971995332"/>
    <s v="Above Estimate"/>
  </r>
  <r>
    <d v="2021-05-23T00:00:00"/>
    <x v="12"/>
    <x v="3"/>
    <n v="3303300"/>
    <n v="3500000"/>
    <x v="0"/>
    <x v="0"/>
    <x v="0"/>
    <n v="2"/>
    <n v="1097"/>
    <n v="1.0234954999999999"/>
    <s v="West"/>
    <n v="3190.5195989061076"/>
    <n v="196700"/>
    <n v="5.9546514091968636E-2"/>
    <s v="Above Estimate"/>
  </r>
  <r>
    <d v="2021-05-23T00:00:00"/>
    <x v="12"/>
    <x v="6"/>
    <n v="708520"/>
    <n v="1070000"/>
    <x v="0"/>
    <x v="0"/>
    <x v="0"/>
    <n v="1"/>
    <n v="989"/>
    <n v="1.0234954999999999"/>
    <s v="West"/>
    <n v="1081.9009100101111"/>
    <n v="361480"/>
    <n v="0.51019025574436849"/>
    <s v="Above Estimate"/>
  </r>
  <r>
    <d v="2021-05-24T00:00:00"/>
    <x v="12"/>
    <x v="3"/>
    <n v="666190"/>
    <n v="870000"/>
    <x v="0"/>
    <x v="0"/>
    <x v="0"/>
    <n v="1"/>
    <n v="1062"/>
    <n v="1.0234954999999999"/>
    <s v="East"/>
    <n v="819.20903954802259"/>
    <n v="203810"/>
    <n v="0.30593374262597756"/>
    <s v="Above Estimate"/>
  </r>
  <r>
    <d v="2021-05-28T00:00:00"/>
    <x v="12"/>
    <x v="5"/>
    <n v="149730"/>
    <n v="237000"/>
    <x v="0"/>
    <x v="0"/>
    <x v="0"/>
    <n v="1"/>
    <n v="991"/>
    <n v="1.0234954999999999"/>
    <s v="East"/>
    <n v="239.15237134207871"/>
    <n v="87270"/>
    <n v="0.58284912843117609"/>
    <s v="Above Estimate"/>
  </r>
  <r>
    <d v="2021-05-28T00:00:00"/>
    <x v="12"/>
    <x v="6"/>
    <n v="441500"/>
    <n v="675000"/>
    <x v="0"/>
    <x v="0"/>
    <x v="0"/>
    <n v="2"/>
    <n v="1017"/>
    <n v="1.0234954999999999"/>
    <s v="South"/>
    <n v="663.71681415929208"/>
    <n v="233500"/>
    <n v="0.52887882219705551"/>
    <s v="Above Estimate"/>
  </r>
  <r>
    <d v="2021-05-29T00:00:00"/>
    <x v="12"/>
    <x v="0"/>
    <n v="74120"/>
    <n v="125000"/>
    <x v="0"/>
    <x v="0"/>
    <x v="0"/>
    <n v="3"/>
    <n v="903"/>
    <n v="1.0234954999999999"/>
    <s v="North"/>
    <n v="138.42746400885935"/>
    <n v="50880"/>
    <n v="0.68645439827307064"/>
    <s v="Above Estimate"/>
  </r>
  <r>
    <d v="2021-05-29T00:00:00"/>
    <x v="12"/>
    <x v="4"/>
    <n v="164710"/>
    <n v="270000"/>
    <x v="0"/>
    <x v="0"/>
    <x v="0"/>
    <n v="1"/>
    <n v="1021"/>
    <n v="1.0234954999999999"/>
    <s v="East"/>
    <n v="264.4466209598433"/>
    <n v="105290"/>
    <n v="0.63924473316738506"/>
    <s v="Above Estimate"/>
  </r>
  <r>
    <d v="2021-05-29T00:00:00"/>
    <x v="12"/>
    <x v="1"/>
    <n v="113450"/>
    <n v="99500"/>
    <x v="1"/>
    <x v="1"/>
    <x v="1"/>
    <n v="4"/>
    <n v="1379"/>
    <n v="1.0234954999999999"/>
    <s v="West"/>
    <n v="72.153734590282809"/>
    <n v="-13950"/>
    <n v="-0.12296165711767298"/>
    <s v="Below Estimate"/>
  </r>
  <r>
    <d v="2021-05-30T00:00:00"/>
    <x v="12"/>
    <x v="6"/>
    <n v="399360"/>
    <n v="492000"/>
    <x v="0"/>
    <x v="0"/>
    <x v="0"/>
    <n v="3"/>
    <n v="971"/>
    <n v="1.0234954999999999"/>
    <s v="North"/>
    <n v="506.69412976313077"/>
    <n v="92640"/>
    <n v="0.23197115384615385"/>
    <s v="Above Estimate"/>
  </r>
  <r>
    <d v="2021-05-30T00:00:00"/>
    <x v="12"/>
    <x v="3"/>
    <n v="1139040"/>
    <n v="1212500"/>
    <x v="0"/>
    <x v="0"/>
    <x v="0"/>
    <n v="2"/>
    <n v="910"/>
    <n v="1.0234954999999999"/>
    <s v="West"/>
    <n v="1332.4175824175825"/>
    <n v="73460"/>
    <n v="6.4492906307065598E-2"/>
    <s v="Above Estimate"/>
  </r>
  <r>
    <d v="2021-05-30T00:00:00"/>
    <x v="12"/>
    <x v="5"/>
    <n v="200340"/>
    <n v="349900"/>
    <x v="0"/>
    <x v="0"/>
    <x v="0"/>
    <n v="3"/>
    <n v="1062"/>
    <n v="1.0234954999999999"/>
    <s v="North"/>
    <n v="329.47269303201506"/>
    <n v="149560"/>
    <n v="0.74653089747429369"/>
    <s v="Above Estimate"/>
  </r>
  <r>
    <d v="2021-05-30T00:00:00"/>
    <x v="12"/>
    <x v="5"/>
    <n v="225960"/>
    <n v="364500"/>
    <x v="1"/>
    <x v="1"/>
    <x v="1"/>
    <n v="3"/>
    <n v="1430"/>
    <n v="1.0234954999999999"/>
    <s v="West"/>
    <n v="254.89510489510491"/>
    <n v="138540"/>
    <n v="0.61311736590546995"/>
    <s v="Above Estimate"/>
  </r>
  <r>
    <d v="2021-05-30T00:00:00"/>
    <x v="12"/>
    <x v="4"/>
    <n v="1227240"/>
    <n v="1350000"/>
    <x v="0"/>
    <x v="0"/>
    <x v="0"/>
    <n v="2"/>
    <n v="1045"/>
    <n v="1.0234954999999999"/>
    <s v="East"/>
    <n v="1291.8660287081341"/>
    <n v="122760"/>
    <n v="0.10002933411557642"/>
    <s v="Above Estimate"/>
  </r>
  <r>
    <d v="2021-05-30T00:00:00"/>
    <x v="12"/>
    <x v="5"/>
    <n v="231140"/>
    <n v="258000"/>
    <x v="0"/>
    <x v="0"/>
    <x v="0"/>
    <n v="3"/>
    <n v="1082"/>
    <n v="1.0234954999999999"/>
    <s v="South"/>
    <n v="238.44731977818853"/>
    <n v="26860"/>
    <n v="0.11620662801765164"/>
    <s v="Above Estimate"/>
  </r>
  <r>
    <d v="2021-06-02T00:00:00"/>
    <x v="12"/>
    <x v="0"/>
    <n v="71870"/>
    <n v="130000"/>
    <x v="0"/>
    <x v="0"/>
    <x v="0"/>
    <n v="2"/>
    <n v="1059"/>
    <n v="1.0234954999999999"/>
    <s v="East"/>
    <n v="122.75731822474032"/>
    <n v="58130"/>
    <n v="0.80882148323361625"/>
    <s v="Above Estimate"/>
  </r>
  <r>
    <d v="2021-06-03T00:00:00"/>
    <x v="12"/>
    <x v="0"/>
    <n v="92140"/>
    <n v="210000"/>
    <x v="3"/>
    <x v="3"/>
    <x v="3"/>
    <n v="6"/>
    <n v="2506"/>
    <n v="1.0234954999999999"/>
    <s v="West"/>
    <n v="83.798882681564251"/>
    <n v="117860"/>
    <n v="1.2791404384632081"/>
    <s v="Above Estimate"/>
  </r>
  <r>
    <d v="2021-06-03T00:00:00"/>
    <x v="12"/>
    <x v="5"/>
    <n v="176190"/>
    <n v="294000"/>
    <x v="0"/>
    <x v="0"/>
    <x v="0"/>
    <n v="3"/>
    <n v="1086"/>
    <n v="1.0234954999999999"/>
    <s v="West"/>
    <n v="270.71823204419888"/>
    <n v="117810"/>
    <n v="0.6686531585220501"/>
    <s v="Above Estimate"/>
  </r>
  <r>
    <d v="2021-06-03T00:00:00"/>
    <x v="12"/>
    <x v="1"/>
    <n v="144750"/>
    <n v="189000"/>
    <x v="0"/>
    <x v="0"/>
    <x v="0"/>
    <n v="2"/>
    <n v="1013"/>
    <n v="1.0234954999999999"/>
    <s v="West"/>
    <n v="186.57453109575519"/>
    <n v="44250"/>
    <n v="0.30569948186528495"/>
    <s v="Above Estimate"/>
  </r>
  <r>
    <d v="2021-06-03T00:00:00"/>
    <x v="12"/>
    <x v="1"/>
    <n v="98820"/>
    <n v="91500"/>
    <x v="1"/>
    <x v="1"/>
    <x v="1"/>
    <n v="4"/>
    <n v="1348"/>
    <n v="1.0234954999999999"/>
    <s v="South"/>
    <n v="67.87833827893175"/>
    <n v="-7320"/>
    <n v="-7.407407407407407E-2"/>
    <s v="Below Estimate"/>
  </r>
  <r>
    <d v="2021-06-03T00:00:00"/>
    <x v="12"/>
    <x v="1"/>
    <n v="80730"/>
    <n v="182400"/>
    <x v="0"/>
    <x v="0"/>
    <x v="0"/>
    <n v="1"/>
    <n v="1037"/>
    <n v="1.0234954999999999"/>
    <s v="South"/>
    <n v="175.89199614271939"/>
    <n v="101670"/>
    <n v="1.2593831289483464"/>
    <s v="Above Estimate"/>
  </r>
  <r>
    <d v="2021-06-03T00:00:00"/>
    <x v="12"/>
    <x v="4"/>
    <n v="284970"/>
    <n v="350000"/>
    <x v="0"/>
    <x v="0"/>
    <x v="0"/>
    <n v="3"/>
    <n v="1039"/>
    <n v="1.0234954999999999"/>
    <s v="East"/>
    <n v="336.86236766121272"/>
    <n v="65030"/>
    <n v="0.22819945959223778"/>
    <s v="Above Estimate"/>
  </r>
  <r>
    <d v="2021-06-04T00:00:00"/>
    <x v="12"/>
    <x v="6"/>
    <n v="633100"/>
    <n v="845000"/>
    <x v="0"/>
    <x v="0"/>
    <x v="0"/>
    <n v="1"/>
    <n v="931"/>
    <n v="1.0234954999999999"/>
    <s v="South"/>
    <n v="907.62620837808811"/>
    <n v="211900"/>
    <n v="0.3347022587268994"/>
    <s v="Above Estimate"/>
  </r>
  <r>
    <d v="2021-06-04T00:00:00"/>
    <x v="12"/>
    <x v="6"/>
    <n v="516480"/>
    <n v="749000"/>
    <x v="0"/>
    <x v="0"/>
    <x v="0"/>
    <n v="1"/>
    <n v="901"/>
    <n v="1.0234954999999999"/>
    <s v="South"/>
    <n v="831.29855715871258"/>
    <n v="232520"/>
    <n v="0.45020136307311026"/>
    <s v="Above Estimate"/>
  </r>
  <r>
    <d v="2021-06-05T00:00:00"/>
    <x v="12"/>
    <x v="4"/>
    <n v="444220"/>
    <n v="900000"/>
    <x v="0"/>
    <x v="0"/>
    <x v="0"/>
    <n v="1"/>
    <n v="1083"/>
    <n v="1.0234954999999999"/>
    <s v="East"/>
    <n v="831.02493074792244"/>
    <n v="455780"/>
    <n v="1.0260231416865517"/>
    <s v="Above Estimate"/>
  </r>
  <r>
    <d v="2021-06-05T00:00:00"/>
    <x v="12"/>
    <x v="4"/>
    <n v="149170"/>
    <n v="280500"/>
    <x v="0"/>
    <x v="0"/>
    <x v="0"/>
    <n v="2"/>
    <n v="1051"/>
    <n v="1.0234954999999999"/>
    <s v="South"/>
    <n v="266.88867745004757"/>
    <n v="131330"/>
    <n v="0.88040490715291275"/>
    <s v="Above Estimate"/>
  </r>
  <r>
    <d v="2021-06-05T00:00:00"/>
    <x v="12"/>
    <x v="0"/>
    <n v="87030"/>
    <n v="137500"/>
    <x v="0"/>
    <x v="0"/>
    <x v="0"/>
    <n v="2"/>
    <n v="941"/>
    <n v="1.0234954999999999"/>
    <s v="East"/>
    <n v="146.1211477151966"/>
    <n v="50470"/>
    <n v="0.57991497184878782"/>
    <s v="Above Estimate"/>
  </r>
  <r>
    <d v="2021-06-05T00:00:00"/>
    <x v="12"/>
    <x v="6"/>
    <n v="330080"/>
    <n v="475000"/>
    <x v="2"/>
    <x v="2"/>
    <x v="2"/>
    <n v="4"/>
    <n v="1912"/>
    <n v="1.0234954999999999"/>
    <s v="South"/>
    <n v="248.43096234309624"/>
    <n v="144920"/>
    <n v="0.43904507998061076"/>
    <s v="Above Estimate"/>
  </r>
  <r>
    <d v="2021-06-05T00:00:00"/>
    <x v="12"/>
    <x v="6"/>
    <n v="80648"/>
    <n v="586118"/>
    <x v="0"/>
    <x v="0"/>
    <x v="0"/>
    <n v="3"/>
    <n v="1077"/>
    <n v="1.0234954999999999"/>
    <s v="South"/>
    <n v="544.21355617455902"/>
    <n v="505470"/>
    <n v="6.2676073802202161"/>
    <s v="Above Estimate"/>
  </r>
  <r>
    <d v="2021-06-11T00:00:00"/>
    <x v="12"/>
    <x v="0"/>
    <n v="78950"/>
    <n v="140000"/>
    <x v="0"/>
    <x v="0"/>
    <x v="0"/>
    <n v="3"/>
    <n v="915"/>
    <n v="1.0234954999999999"/>
    <s v="East"/>
    <n v="153.00546448087431"/>
    <n v="61050"/>
    <n v="0.77327422419252689"/>
    <s v="Above Estimate"/>
  </r>
  <r>
    <d v="2021-06-12T00:00:00"/>
    <x v="12"/>
    <x v="3"/>
    <n v="2991240"/>
    <n v="4640000"/>
    <x v="0"/>
    <x v="0"/>
    <x v="0"/>
    <n v="1"/>
    <n v="1097"/>
    <n v="1.0234954999999999"/>
    <s v="East"/>
    <n v="4229.7174111212398"/>
    <n v="1648760"/>
    <n v="0.5511961594522673"/>
    <s v="Above Estimate"/>
  </r>
  <r>
    <d v="2021-06-13T00:00:00"/>
    <x v="12"/>
    <x v="3"/>
    <n v="477610"/>
    <n v="725000"/>
    <x v="0"/>
    <x v="0"/>
    <x v="0"/>
    <n v="1"/>
    <n v="916"/>
    <n v="1.0234954999999999"/>
    <s v="East"/>
    <n v="791.48471615720518"/>
    <n v="247390"/>
    <n v="0.51797491677309937"/>
    <s v="Above Estimate"/>
  </r>
  <r>
    <d v="2021-06-14T00:00:00"/>
    <x v="12"/>
    <x v="3"/>
    <n v="2973810"/>
    <n v="6600000"/>
    <x v="0"/>
    <x v="0"/>
    <x v="0"/>
    <n v="2"/>
    <n v="903"/>
    <n v="1.0234954999999999"/>
    <s v="North"/>
    <n v="7308.9700996677739"/>
    <n v="3626190"/>
    <n v="1.2193751450159895"/>
    <s v="Above Estimate"/>
  </r>
  <r>
    <d v="2021-06-14T00:00:00"/>
    <x v="12"/>
    <x v="6"/>
    <n v="373720"/>
    <n v="610500"/>
    <x v="0"/>
    <x v="0"/>
    <x v="0"/>
    <n v="1"/>
    <n v="933"/>
    <n v="1.0234954999999999"/>
    <s v="East"/>
    <n v="654.3408360128617"/>
    <n v="236780"/>
    <n v="0.63357593920582256"/>
    <s v="Above Estimate"/>
  </r>
  <r>
    <d v="2021-06-17T00:00:00"/>
    <x v="12"/>
    <x v="4"/>
    <n v="510930"/>
    <n v="750000"/>
    <x v="0"/>
    <x v="0"/>
    <x v="0"/>
    <n v="1"/>
    <n v="999"/>
    <n v="1.0234954999999999"/>
    <s v="North"/>
    <n v="750.75075075075074"/>
    <n v="239070"/>
    <n v="0.46791145558099934"/>
    <s v="Above Estimate"/>
  </r>
  <r>
    <d v="2021-06-17T00:00:00"/>
    <x v="12"/>
    <x v="6"/>
    <n v="242240"/>
    <n v="380000"/>
    <x v="0"/>
    <x v="0"/>
    <x v="0"/>
    <n v="1"/>
    <n v="900"/>
    <n v="1.0234954999999999"/>
    <s v="South"/>
    <n v="422.22222222222223"/>
    <n v="137760"/>
    <n v="0.56869220607661819"/>
    <s v="Above Estimate"/>
  </r>
  <r>
    <d v="2021-06-17T00:00:00"/>
    <x v="12"/>
    <x v="6"/>
    <n v="480190"/>
    <n v="770000"/>
    <x v="0"/>
    <x v="0"/>
    <x v="0"/>
    <n v="3"/>
    <n v="1021"/>
    <n v="1.0234954999999999"/>
    <s v="North"/>
    <n v="754.16258570029379"/>
    <n v="289810"/>
    <n v="0.6035319352756201"/>
    <s v="Above Estimate"/>
  </r>
  <r>
    <d v="2021-06-17T00:00:00"/>
    <x v="12"/>
    <x v="3"/>
    <n v="2111340"/>
    <n v="3075000"/>
    <x v="0"/>
    <x v="0"/>
    <x v="0"/>
    <n v="2"/>
    <n v="972"/>
    <n v="1.0234954999999999"/>
    <s v="East"/>
    <n v="3163.5802469135801"/>
    <n v="963660"/>
    <n v="0.45642104066611727"/>
    <s v="Above Estimate"/>
  </r>
  <r>
    <d v="2021-06-18T00:00:00"/>
    <x v="12"/>
    <x v="1"/>
    <n v="83430"/>
    <n v="160000"/>
    <x v="0"/>
    <x v="0"/>
    <x v="0"/>
    <n v="2"/>
    <n v="968"/>
    <n v="1.0234954999999999"/>
    <s v="East"/>
    <n v="165.28925619834712"/>
    <n v="76570"/>
    <n v="0.91777538055855212"/>
    <s v="Above Estimate"/>
  </r>
  <r>
    <d v="2021-06-19T00:00:00"/>
    <x v="12"/>
    <x v="5"/>
    <n v="170800"/>
    <n v="150000"/>
    <x v="0"/>
    <x v="0"/>
    <x v="0"/>
    <n v="3"/>
    <n v="1026"/>
    <n v="1.0234954999999999"/>
    <s v="South"/>
    <n v="146.19883040935673"/>
    <n v="-20800"/>
    <n v="-0.12177985948477751"/>
    <s v="Below Estimate"/>
  </r>
  <r>
    <d v="2021-06-19T00:00:00"/>
    <x v="12"/>
    <x v="0"/>
    <n v="28420"/>
    <n v="110000"/>
    <x v="0"/>
    <x v="0"/>
    <x v="0"/>
    <n v="1"/>
    <n v="922"/>
    <n v="1.0234954999999999"/>
    <s v="South"/>
    <n v="119.3058568329718"/>
    <n v="81580"/>
    <n v="2.8705137227304713"/>
    <s v="Above Estimate"/>
  </r>
  <r>
    <d v="2021-06-20T00:00:00"/>
    <x v="12"/>
    <x v="5"/>
    <n v="365190"/>
    <n v="650000"/>
    <x v="0"/>
    <x v="0"/>
    <x v="0"/>
    <n v="1"/>
    <n v="1015"/>
    <n v="1.0234954999999999"/>
    <s v="North"/>
    <n v="640.39408866995075"/>
    <n v="284810"/>
    <n v="0.77989539691667353"/>
    <s v="Above Estimate"/>
  </r>
  <r>
    <d v="2021-06-20T00:00:00"/>
    <x v="12"/>
    <x v="4"/>
    <n v="141960"/>
    <n v="257000"/>
    <x v="0"/>
    <x v="0"/>
    <x v="0"/>
    <n v="3"/>
    <n v="1048"/>
    <n v="1.0234954999999999"/>
    <s v="West"/>
    <n v="245.2290076335878"/>
    <n v="115040"/>
    <n v="0.81036911806142575"/>
    <s v="Above Estimate"/>
  </r>
  <r>
    <d v="2021-06-20T00:00:00"/>
    <x v="12"/>
    <x v="6"/>
    <n v="488060"/>
    <n v="755000"/>
    <x v="0"/>
    <x v="0"/>
    <x v="0"/>
    <n v="2"/>
    <n v="912"/>
    <n v="1.0234954999999999"/>
    <s v="East"/>
    <n v="827.85087719298247"/>
    <n v="266940"/>
    <n v="0.54694094988321107"/>
    <s v="Above Estimate"/>
  </r>
  <r>
    <d v="2021-06-21T00:00:00"/>
    <x v="12"/>
    <x v="0"/>
    <n v="114720"/>
    <n v="152000"/>
    <x v="0"/>
    <x v="0"/>
    <x v="0"/>
    <n v="2"/>
    <n v="991"/>
    <n v="1.0234954999999999"/>
    <s v="South"/>
    <n v="153.38042381432896"/>
    <n v="37280"/>
    <n v="0.32496513249651326"/>
    <s v="Above Estimate"/>
  </r>
  <r>
    <d v="2021-06-21T00:00:00"/>
    <x v="12"/>
    <x v="6"/>
    <n v="367840"/>
    <n v="520000"/>
    <x v="0"/>
    <x v="0"/>
    <x v="0"/>
    <n v="3"/>
    <n v="1066"/>
    <n v="1.0234954999999999"/>
    <s v="North"/>
    <n v="487.80487804878049"/>
    <n v="152160"/>
    <n v="0.41365811222270554"/>
    <s v="Above Estimate"/>
  </r>
  <r>
    <d v="2021-06-24T00:00:00"/>
    <x v="12"/>
    <x v="5"/>
    <n v="145180"/>
    <n v="230000"/>
    <x v="1"/>
    <x v="1"/>
    <x v="1"/>
    <n v="3"/>
    <n v="1347"/>
    <n v="1.0234954999999999"/>
    <s v="West"/>
    <n v="170.74981440237565"/>
    <n v="84820"/>
    <n v="0.58424025347844055"/>
    <s v="Above Estimate"/>
  </r>
  <r>
    <d v="2021-06-25T00:00:00"/>
    <x v="12"/>
    <x v="4"/>
    <n v="307160"/>
    <n v="485000"/>
    <x v="0"/>
    <x v="0"/>
    <x v="0"/>
    <n v="2"/>
    <n v="954"/>
    <n v="1.0234954999999999"/>
    <s v="South"/>
    <n v="508.38574423480082"/>
    <n v="177840"/>
    <n v="0.57898163823414506"/>
    <s v="Above Estimate"/>
  </r>
  <r>
    <d v="2021-06-25T00:00:00"/>
    <x v="12"/>
    <x v="5"/>
    <n v="125790"/>
    <n v="220000"/>
    <x v="0"/>
    <x v="0"/>
    <x v="0"/>
    <n v="3"/>
    <n v="994"/>
    <n v="1.0234954999999999"/>
    <s v="North"/>
    <n v="221.32796780684106"/>
    <n v="94210"/>
    <n v="0.74894665712695763"/>
    <s v="Above Estimate"/>
  </r>
  <r>
    <d v="2021-06-25T00:00:00"/>
    <x v="12"/>
    <x v="1"/>
    <n v="128150"/>
    <n v="175000"/>
    <x v="1"/>
    <x v="1"/>
    <x v="1"/>
    <n v="3"/>
    <n v="1391"/>
    <n v="1.0234954999999999"/>
    <s v="West"/>
    <n v="125.80877066858375"/>
    <n v="46850"/>
    <n v="0.36558720249707372"/>
    <s v="Above Estimate"/>
  </r>
  <r>
    <d v="2021-06-26T00:00:00"/>
    <x v="12"/>
    <x v="3"/>
    <n v="2059750"/>
    <n v="2940000"/>
    <x v="0"/>
    <x v="0"/>
    <x v="0"/>
    <n v="1"/>
    <n v="981"/>
    <n v="1.0234954999999999"/>
    <s v="South"/>
    <n v="2996.9418960244648"/>
    <n v="880250"/>
    <n v="0.42735768903993204"/>
    <s v="Above Estimate"/>
  </r>
  <r>
    <d v="2021-06-26T00:00:00"/>
    <x v="12"/>
    <x v="1"/>
    <n v="151430"/>
    <n v="330000"/>
    <x v="1"/>
    <x v="1"/>
    <x v="1"/>
    <n v="2"/>
    <n v="1391"/>
    <n v="1.0234954999999999"/>
    <s v="South"/>
    <n v="237.23939611790078"/>
    <n v="178570"/>
    <n v="1.1792247242950538"/>
    <s v="Above Estimate"/>
  </r>
  <r>
    <d v="2021-06-26T00:00:00"/>
    <x v="12"/>
    <x v="6"/>
    <n v="208550"/>
    <n v="265000"/>
    <x v="0"/>
    <x v="0"/>
    <x v="0"/>
    <n v="2"/>
    <n v="983"/>
    <n v="1.0234954999999999"/>
    <s v="North"/>
    <n v="269.58290946083417"/>
    <n v="56450"/>
    <n v="0.2706784943658595"/>
    <s v="Above Estimate"/>
  </r>
  <r>
    <d v="2021-06-27T00:00:00"/>
    <x v="12"/>
    <x v="3"/>
    <n v="910420"/>
    <n v="1165000"/>
    <x v="0"/>
    <x v="0"/>
    <x v="0"/>
    <n v="1"/>
    <n v="1096"/>
    <n v="1.0234954999999999"/>
    <s v="West"/>
    <n v="1062.956204379562"/>
    <n v="254580"/>
    <n v="0.27962918213571758"/>
    <s v="Above Estimate"/>
  </r>
  <r>
    <d v="2021-06-27T00:00:00"/>
    <x v="12"/>
    <x v="4"/>
    <n v="312270"/>
    <n v="460000"/>
    <x v="0"/>
    <x v="0"/>
    <x v="0"/>
    <n v="1"/>
    <n v="923"/>
    <n v="1.0234954999999999"/>
    <s v="East"/>
    <n v="498.37486457204767"/>
    <n v="147730"/>
    <n v="0.47308418996381335"/>
    <s v="Above Estimate"/>
  </r>
  <r>
    <d v="2021-06-27T00:00:00"/>
    <x v="12"/>
    <x v="6"/>
    <n v="374450"/>
    <n v="440000"/>
    <x v="0"/>
    <x v="0"/>
    <x v="0"/>
    <n v="3"/>
    <n v="1020"/>
    <n v="1.0234954999999999"/>
    <s v="South"/>
    <n v="431.37254901960785"/>
    <n v="65550"/>
    <n v="0.17505674989985312"/>
    <s v="Above Estimate"/>
  </r>
  <r>
    <d v="2021-06-27T00:00:00"/>
    <x v="12"/>
    <x v="6"/>
    <n v="232600"/>
    <n v="375000"/>
    <x v="0"/>
    <x v="0"/>
    <x v="0"/>
    <n v="1"/>
    <n v="1043"/>
    <n v="1.0234954999999999"/>
    <s v="East"/>
    <n v="359.53978906999043"/>
    <n v="142400"/>
    <n v="0.61220980223559762"/>
    <s v="Above Estimate"/>
  </r>
  <r>
    <d v="2021-06-28T00:00:00"/>
    <x v="12"/>
    <x v="1"/>
    <n v="158760"/>
    <n v="220000"/>
    <x v="0"/>
    <x v="0"/>
    <x v="0"/>
    <n v="2"/>
    <n v="1005"/>
    <n v="1.0234954999999999"/>
    <s v="West"/>
    <n v="218.90547263681592"/>
    <n v="61240"/>
    <n v="0.38573948097757621"/>
    <s v="Above Estimate"/>
  </r>
  <r>
    <d v="2021-06-28T00:00:00"/>
    <x v="12"/>
    <x v="3"/>
    <n v="2402610"/>
    <n v="3975000"/>
    <x v="0"/>
    <x v="0"/>
    <x v="0"/>
    <n v="2"/>
    <n v="953"/>
    <n v="1.0234954999999999"/>
    <s v="West"/>
    <n v="4171.0388247639039"/>
    <n v="1572390"/>
    <n v="0.65445078477156093"/>
    <s v="Above Estimate"/>
  </r>
  <r>
    <d v="2021-06-28T00:00:00"/>
    <x v="12"/>
    <x v="1"/>
    <n v="158420"/>
    <n v="319900"/>
    <x v="0"/>
    <x v="0"/>
    <x v="0"/>
    <n v="1"/>
    <n v="1015"/>
    <n v="1.0234954999999999"/>
    <s v="East"/>
    <n v="315.17241379310343"/>
    <n v="161480"/>
    <n v="1.0193157429617472"/>
    <s v="Above Estimate"/>
  </r>
  <r>
    <d v="2021-06-28T00:00:00"/>
    <x v="12"/>
    <x v="5"/>
    <n v="182840"/>
    <n v="290000"/>
    <x v="0"/>
    <x v="0"/>
    <x v="0"/>
    <n v="2"/>
    <n v="928"/>
    <n v="1.0234954999999999"/>
    <s v="North"/>
    <n v="312.5"/>
    <n v="107160"/>
    <n v="0.58608619558083574"/>
    <s v="Above Estimate"/>
  </r>
  <r>
    <d v="2021-07-01T00:00:00"/>
    <x v="12"/>
    <x v="5"/>
    <n v="665490"/>
    <n v="945000"/>
    <x v="0"/>
    <x v="0"/>
    <x v="0"/>
    <n v="3"/>
    <n v="1023"/>
    <n v="1.0234954999999999"/>
    <s v="North"/>
    <n v="923.75366568914956"/>
    <n v="279510"/>
    <n v="0.42000631113916059"/>
    <s v="Above Estimate"/>
  </r>
  <r>
    <d v="2021-07-01T00:00:00"/>
    <x v="12"/>
    <x v="5"/>
    <n v="615440"/>
    <n v="795000"/>
    <x v="0"/>
    <x v="0"/>
    <x v="0"/>
    <n v="1"/>
    <n v="1057"/>
    <n v="1.0234954999999999"/>
    <s v="East"/>
    <n v="752.1286660359508"/>
    <n v="179560"/>
    <n v="0.29175874171324578"/>
    <s v="Above Estimate"/>
  </r>
  <r>
    <d v="2021-07-01T00:00:00"/>
    <x v="12"/>
    <x v="6"/>
    <n v="556740"/>
    <n v="785000"/>
    <x v="0"/>
    <x v="0"/>
    <x v="0"/>
    <n v="2"/>
    <n v="1061"/>
    <n v="1.0234954999999999"/>
    <s v="South"/>
    <n v="739.8680490103676"/>
    <n v="228260"/>
    <n v="0.40999389302008121"/>
    <s v="Above Estimate"/>
  </r>
  <r>
    <d v="2021-07-01T00:00:00"/>
    <x v="12"/>
    <x v="6"/>
    <n v="283240"/>
    <n v="425000"/>
    <x v="1"/>
    <x v="1"/>
    <x v="1"/>
    <n v="4"/>
    <n v="1360"/>
    <n v="1.0234954999999999"/>
    <s v="North"/>
    <n v="312.5"/>
    <n v="141760"/>
    <n v="0.50049428046886035"/>
    <s v="Above Estimate"/>
  </r>
  <r>
    <d v="2021-07-02T00:00:00"/>
    <x v="12"/>
    <x v="5"/>
    <n v="148820"/>
    <n v="327000"/>
    <x v="0"/>
    <x v="0"/>
    <x v="0"/>
    <n v="3"/>
    <n v="1080"/>
    <n v="1.0234954999999999"/>
    <s v="West"/>
    <n v="302.77777777777777"/>
    <n v="178180"/>
    <n v="1.1972853111140975"/>
    <s v="Above Estimate"/>
  </r>
  <r>
    <d v="2021-07-02T00:00:00"/>
    <x v="12"/>
    <x v="4"/>
    <n v="278040"/>
    <n v="447500"/>
    <x v="0"/>
    <x v="0"/>
    <x v="0"/>
    <n v="2"/>
    <n v="1043"/>
    <n v="1.0234954999999999"/>
    <s v="East"/>
    <n v="429.05081495685522"/>
    <n v="169460"/>
    <n v="0.60948065026614873"/>
    <s v="Above Estimate"/>
  </r>
  <r>
    <d v="2021-07-02T00:00:00"/>
    <x v="12"/>
    <x v="0"/>
    <n v="63490"/>
    <n v="103000"/>
    <x v="1"/>
    <x v="1"/>
    <x v="1"/>
    <n v="2"/>
    <n v="1301"/>
    <n v="1.0234954999999999"/>
    <s v="South"/>
    <n v="79.169869331283621"/>
    <n v="39510"/>
    <n v="0.62230272483855731"/>
    <s v="Above Estimate"/>
  </r>
  <r>
    <d v="2021-07-02T00:00:00"/>
    <x v="12"/>
    <x v="6"/>
    <n v="359370"/>
    <n v="550000"/>
    <x v="1"/>
    <x v="1"/>
    <x v="1"/>
    <n v="3"/>
    <n v="1314"/>
    <n v="1.0234954999999999"/>
    <s v="South"/>
    <n v="418.56925418569256"/>
    <n v="190630"/>
    <n v="0.53045607591062138"/>
    <s v="Above Estimate"/>
  </r>
  <r>
    <d v="2021-07-02T00:00:00"/>
    <x v="12"/>
    <x v="4"/>
    <n v="194600"/>
    <n v="370000"/>
    <x v="0"/>
    <x v="0"/>
    <x v="0"/>
    <n v="3"/>
    <n v="962"/>
    <n v="1.0234954999999999"/>
    <s v="South"/>
    <n v="384.61538461538464"/>
    <n v="175400"/>
    <n v="0.90133607399794446"/>
    <s v="Above Estimate"/>
  </r>
  <r>
    <d v="2021-07-02T00:00:00"/>
    <x v="12"/>
    <x v="0"/>
    <n v="117280"/>
    <n v="175000"/>
    <x v="0"/>
    <x v="0"/>
    <x v="0"/>
    <n v="1"/>
    <n v="1039"/>
    <n v="1.0234954999999999"/>
    <s v="South"/>
    <n v="168.43118383060636"/>
    <n v="57720"/>
    <n v="0.4921555252387449"/>
    <s v="Above Estimate"/>
  </r>
  <r>
    <d v="2021-07-02T00:00:00"/>
    <x v="12"/>
    <x v="6"/>
    <n v="389120"/>
    <n v="580000"/>
    <x v="0"/>
    <x v="0"/>
    <x v="0"/>
    <n v="2"/>
    <n v="1019"/>
    <n v="1.0234954999999999"/>
    <s v="West"/>
    <n v="569.18547595682037"/>
    <n v="190880"/>
    <n v="0.49054276315789475"/>
    <s v="Above Estimate"/>
  </r>
  <r>
    <d v="2021-07-02T00:00:00"/>
    <x v="12"/>
    <x v="5"/>
    <n v="265370"/>
    <n v="465000"/>
    <x v="1"/>
    <x v="1"/>
    <x v="1"/>
    <n v="2"/>
    <n v="1312"/>
    <n v="1.0234954999999999"/>
    <s v="South"/>
    <n v="354.42073170731709"/>
    <n v="199630"/>
    <n v="0.75227041489241442"/>
    <s v="Above Estimate"/>
  </r>
  <r>
    <d v="2021-07-03T00:00:00"/>
    <x v="12"/>
    <x v="1"/>
    <n v="208240"/>
    <n v="505000"/>
    <x v="2"/>
    <x v="2"/>
    <x v="2"/>
    <n v="5"/>
    <n v="2163"/>
    <n v="1.0234954999999999"/>
    <s v="East"/>
    <n v="233.47202958853444"/>
    <n v="296760"/>
    <n v="1.4250864387245485"/>
    <s v="Above Estimate"/>
  </r>
  <r>
    <d v="2021-07-03T00:00:00"/>
    <x v="12"/>
    <x v="1"/>
    <n v="149420"/>
    <n v="112500"/>
    <x v="0"/>
    <x v="0"/>
    <x v="0"/>
    <n v="1"/>
    <n v="947"/>
    <n v="1.0234954999999999"/>
    <s v="West"/>
    <n v="118.79619852164731"/>
    <n v="-36920"/>
    <n v="-0.24708874314014187"/>
    <s v="Below Estimate"/>
  </r>
  <r>
    <d v="2021-07-05T00:00:00"/>
    <x v="12"/>
    <x v="3"/>
    <n v="469070"/>
    <n v="927000"/>
    <x v="0"/>
    <x v="0"/>
    <x v="0"/>
    <n v="2"/>
    <n v="1059"/>
    <n v="1.0234954999999999"/>
    <s v="West"/>
    <n v="875.35410764872518"/>
    <n v="457930"/>
    <n v="0.97625087939966315"/>
    <s v="Above Estimate"/>
  </r>
  <r>
    <d v="2021-07-05T00:00:00"/>
    <x v="12"/>
    <x v="0"/>
    <n v="12340"/>
    <n v="25000"/>
    <x v="0"/>
    <x v="0"/>
    <x v="0"/>
    <n v="3"/>
    <n v="965"/>
    <n v="1.0234954999999999"/>
    <s v="West"/>
    <n v="25.906735751295336"/>
    <n v="12660"/>
    <n v="1.0259319286871962"/>
    <s v="Above Estimate"/>
  </r>
  <r>
    <d v="2021-07-08T00:00:00"/>
    <x v="12"/>
    <x v="4"/>
    <n v="300720"/>
    <n v="540000"/>
    <x v="0"/>
    <x v="0"/>
    <x v="0"/>
    <n v="2"/>
    <n v="1094"/>
    <n v="1.0234954999999999"/>
    <s v="West"/>
    <n v="493.60146252285193"/>
    <n v="239280"/>
    <n v="0.79569034317637666"/>
    <s v="Above Estimate"/>
  </r>
  <r>
    <d v="2021-07-08T00:00:00"/>
    <x v="12"/>
    <x v="1"/>
    <n v="88290"/>
    <n v="140000"/>
    <x v="1"/>
    <x v="1"/>
    <x v="1"/>
    <n v="4"/>
    <n v="1282"/>
    <n v="1.0234954999999999"/>
    <s v="East"/>
    <n v="109.20436817472699"/>
    <n v="51710"/>
    <n v="0.58568354287008717"/>
    <s v="Above Estimate"/>
  </r>
  <r>
    <d v="2021-07-10T00:00:00"/>
    <x v="12"/>
    <x v="0"/>
    <n v="20140"/>
    <n v="73000"/>
    <x v="2"/>
    <x v="2"/>
    <x v="2"/>
    <n v="5"/>
    <n v="2067"/>
    <n v="1.0234954999999999"/>
    <s v="West"/>
    <n v="35.316884373488151"/>
    <n v="52860"/>
    <n v="2.624627606752731"/>
    <s v="Above Estimate"/>
  </r>
  <r>
    <d v="2021-07-10T00:00:00"/>
    <x v="12"/>
    <x v="1"/>
    <n v="148780"/>
    <n v="195000"/>
    <x v="1"/>
    <x v="1"/>
    <x v="1"/>
    <n v="3"/>
    <n v="1491"/>
    <n v="1.0234954999999999"/>
    <s v="West"/>
    <n v="130.78470824949699"/>
    <n v="46220"/>
    <n v="0.31066003495093425"/>
    <s v="Above Estimate"/>
  </r>
  <r>
    <d v="2021-07-10T00:00:00"/>
    <x v="12"/>
    <x v="4"/>
    <n v="295470"/>
    <n v="355000"/>
    <x v="0"/>
    <x v="0"/>
    <x v="0"/>
    <n v="2"/>
    <n v="983"/>
    <n v="1.0234954999999999"/>
    <s v="West"/>
    <n v="361.13936927772124"/>
    <n v="59530"/>
    <n v="0.20147561512167056"/>
    <s v="Above Estimate"/>
  </r>
  <r>
    <d v="2021-07-11T00:00:00"/>
    <x v="12"/>
    <x v="4"/>
    <n v="521640"/>
    <n v="726500"/>
    <x v="0"/>
    <x v="0"/>
    <x v="0"/>
    <n v="3"/>
    <n v="912"/>
    <n v="1.0234954999999999"/>
    <s v="East"/>
    <n v="796.60087719298247"/>
    <n v="204860"/>
    <n v="0.39272295069396518"/>
    <s v="Above Estimate"/>
  </r>
  <r>
    <d v="2021-07-11T00:00:00"/>
    <x v="12"/>
    <x v="0"/>
    <n v="25420"/>
    <n v="130000"/>
    <x v="2"/>
    <x v="2"/>
    <x v="2"/>
    <n v="5"/>
    <n v="2093"/>
    <n v="1.0234954999999999"/>
    <s v="North"/>
    <n v="62.111801242236027"/>
    <n v="104580"/>
    <n v="4.1140833988985053"/>
    <s v="Above Estimate"/>
  </r>
  <r>
    <d v="2021-07-11T00:00:00"/>
    <x v="12"/>
    <x v="4"/>
    <n v="372330"/>
    <n v="590000"/>
    <x v="0"/>
    <x v="0"/>
    <x v="0"/>
    <n v="1"/>
    <n v="1024"/>
    <n v="1.0234954999999999"/>
    <s v="North"/>
    <n v="576.171875"/>
    <n v="217670"/>
    <n v="0.58461579781376738"/>
    <s v="Above Estimate"/>
  </r>
  <r>
    <d v="2021-07-12T00:00:00"/>
    <x v="12"/>
    <x v="4"/>
    <n v="355670"/>
    <n v="630000"/>
    <x v="0"/>
    <x v="0"/>
    <x v="0"/>
    <n v="1"/>
    <n v="1074"/>
    <n v="1.0234954999999999"/>
    <s v="East"/>
    <n v="586.59217877094977"/>
    <n v="274330"/>
    <n v="0.77130486124778586"/>
    <s v="Above Estimate"/>
  </r>
  <r>
    <d v="2021-07-15T00:00:00"/>
    <x v="12"/>
    <x v="6"/>
    <n v="327760"/>
    <n v="427000"/>
    <x v="0"/>
    <x v="0"/>
    <x v="0"/>
    <n v="2"/>
    <n v="975"/>
    <n v="1.0234954999999999"/>
    <s v="South"/>
    <n v="437.94871794871796"/>
    <n v="99240"/>
    <n v="0.30278252379790088"/>
    <s v="Above Estimate"/>
  </r>
  <r>
    <d v="2021-07-15T00:00:00"/>
    <x v="12"/>
    <x v="6"/>
    <n v="316610"/>
    <n v="1500000"/>
    <x v="1"/>
    <x v="1"/>
    <x v="1"/>
    <n v="2"/>
    <n v="1422"/>
    <n v="1.0234954999999999"/>
    <s v="North"/>
    <n v="1054.8523206751054"/>
    <n v="1183390"/>
    <n v="3.7376899024035879"/>
    <s v="Above Estimate"/>
  </r>
  <r>
    <d v="2021-07-15T00:00:00"/>
    <x v="12"/>
    <x v="0"/>
    <n v="145690"/>
    <n v="212000"/>
    <x v="0"/>
    <x v="0"/>
    <x v="0"/>
    <n v="2"/>
    <n v="996"/>
    <n v="1.0234954999999999"/>
    <s v="West"/>
    <n v="212.85140562248995"/>
    <n v="66310"/>
    <n v="0.4551444848651246"/>
    <s v="Above Estimate"/>
  </r>
  <r>
    <d v="2021-07-15T00:00:00"/>
    <x v="12"/>
    <x v="5"/>
    <n v="98140"/>
    <n v="107000"/>
    <x v="0"/>
    <x v="0"/>
    <x v="0"/>
    <n v="1"/>
    <n v="954"/>
    <n v="1.0234954999999999"/>
    <s v="East"/>
    <n v="112.15932914046121"/>
    <n v="8860"/>
    <n v="9.0279192989606682E-2"/>
    <s v="Above Estimate"/>
  </r>
  <r>
    <d v="2021-07-16T00:00:00"/>
    <x v="12"/>
    <x v="0"/>
    <n v="81150"/>
    <n v="157000"/>
    <x v="0"/>
    <x v="0"/>
    <x v="0"/>
    <n v="1"/>
    <n v="1009"/>
    <n v="1.0234954999999999"/>
    <s v="South"/>
    <n v="155.59960356788901"/>
    <n v="75850"/>
    <n v="0.93468884781269257"/>
    <s v="Above Estimate"/>
  </r>
  <r>
    <d v="2021-07-16T00:00:00"/>
    <x v="12"/>
    <x v="0"/>
    <n v="67250"/>
    <n v="68629"/>
    <x v="0"/>
    <x v="0"/>
    <x v="0"/>
    <n v="2"/>
    <n v="1031"/>
    <n v="1.0234954999999999"/>
    <s v="South"/>
    <n v="66.565470417070799"/>
    <n v="1379"/>
    <n v="2.0505576208178437E-2"/>
    <s v="Above Estimate"/>
  </r>
  <r>
    <d v="2021-07-17T00:00:00"/>
    <x v="12"/>
    <x v="1"/>
    <n v="104040"/>
    <n v="95800"/>
    <x v="0"/>
    <x v="0"/>
    <x v="0"/>
    <n v="3"/>
    <n v="1095"/>
    <n v="1.0234954999999999"/>
    <s v="West"/>
    <n v="87.48858447488584"/>
    <n v="-8240"/>
    <n v="-7.920030757400999E-2"/>
    <s v="Below Estimate"/>
  </r>
  <r>
    <d v="2021-07-18T00:00:00"/>
    <x v="12"/>
    <x v="1"/>
    <n v="150950"/>
    <n v="335000"/>
    <x v="1"/>
    <x v="1"/>
    <x v="1"/>
    <n v="3"/>
    <n v="1319"/>
    <n v="1.0234954999999999"/>
    <s v="South"/>
    <n v="253.98028809704323"/>
    <n v="184050"/>
    <n v="1.2192779065915866"/>
    <s v="Above Estimate"/>
  </r>
  <r>
    <d v="2021-07-19T00:00:00"/>
    <x v="12"/>
    <x v="4"/>
    <n v="726460"/>
    <n v="1520000"/>
    <x v="0"/>
    <x v="0"/>
    <x v="0"/>
    <n v="3"/>
    <n v="1098"/>
    <n v="1.0234954999999999"/>
    <s v="South"/>
    <n v="1384.3351548269582"/>
    <n v="793540"/>
    <n v="1.0923381879250063"/>
    <s v="Above Estimate"/>
  </r>
  <r>
    <d v="2021-07-19T00:00:00"/>
    <x v="12"/>
    <x v="4"/>
    <n v="583660"/>
    <n v="827000"/>
    <x v="0"/>
    <x v="0"/>
    <x v="0"/>
    <n v="3"/>
    <n v="979"/>
    <n v="1.0234954999999999"/>
    <s v="North"/>
    <n v="844.73953013278856"/>
    <n v="243340"/>
    <n v="0.41692081006065174"/>
    <s v="Above Estimate"/>
  </r>
  <r>
    <d v="2021-07-19T00:00:00"/>
    <x v="12"/>
    <x v="6"/>
    <n v="303690"/>
    <n v="410000"/>
    <x v="0"/>
    <x v="0"/>
    <x v="0"/>
    <n v="2"/>
    <n v="955"/>
    <n v="1.0234954999999999"/>
    <s v="South"/>
    <n v="429.31937172774872"/>
    <n v="106310"/>
    <n v="0.35006091738285749"/>
    <s v="Above Estimate"/>
  </r>
  <r>
    <d v="2021-07-19T00:00:00"/>
    <x v="12"/>
    <x v="0"/>
    <n v="72060"/>
    <n v="51000"/>
    <x v="0"/>
    <x v="0"/>
    <x v="0"/>
    <n v="3"/>
    <n v="1050"/>
    <n v="1.0234954999999999"/>
    <s v="North"/>
    <n v="48.571428571428569"/>
    <n v="-21060"/>
    <n v="-0.29225645295587011"/>
    <s v="Below Estimate"/>
  </r>
  <r>
    <d v="2021-07-19T00:00:00"/>
    <x v="12"/>
    <x v="3"/>
    <n v="2520000"/>
    <n v="2850000"/>
    <x v="0"/>
    <x v="0"/>
    <x v="0"/>
    <n v="2"/>
    <n v="1093"/>
    <n v="1.0234954999999999"/>
    <s v="West"/>
    <n v="2607.502287282708"/>
    <n v="330000"/>
    <n v="0.13095238095238096"/>
    <s v="Above Estimate"/>
  </r>
  <r>
    <d v="2021-07-19T00:00:00"/>
    <x v="12"/>
    <x v="0"/>
    <n v="38750"/>
    <n v="110000"/>
    <x v="2"/>
    <x v="2"/>
    <x v="2"/>
    <n v="4"/>
    <n v="2069"/>
    <n v="1.0234954999999999"/>
    <s v="South"/>
    <n v="53.165780570323825"/>
    <n v="71250"/>
    <n v="1.8387096774193548"/>
    <s v="Above Estimate"/>
  </r>
  <r>
    <d v="2021-07-23T00:00:00"/>
    <x v="12"/>
    <x v="1"/>
    <n v="91180"/>
    <n v="79900"/>
    <x v="0"/>
    <x v="0"/>
    <x v="0"/>
    <n v="2"/>
    <n v="949"/>
    <n v="1.0234954999999999"/>
    <s v="South"/>
    <n v="84.193888303477351"/>
    <n v="-11280"/>
    <n v="-0.12371134020618557"/>
    <s v="Below Estimate"/>
  </r>
  <r>
    <d v="2021-07-23T00:00:00"/>
    <x v="12"/>
    <x v="5"/>
    <n v="188790"/>
    <n v="329000"/>
    <x v="0"/>
    <x v="0"/>
    <x v="0"/>
    <n v="3"/>
    <n v="903"/>
    <n v="1.0234954999999999"/>
    <s v="South"/>
    <n v="364.34108527131781"/>
    <n v="140210"/>
    <n v="0.74267704857248795"/>
    <s v="Above Estimate"/>
  </r>
  <r>
    <d v="2021-07-23T00:00:00"/>
    <x v="12"/>
    <x v="4"/>
    <n v="315350"/>
    <n v="300000"/>
    <x v="0"/>
    <x v="0"/>
    <x v="0"/>
    <n v="1"/>
    <n v="1005"/>
    <n v="1.0234954999999999"/>
    <s v="South"/>
    <n v="298.50746268656718"/>
    <n v="-15350"/>
    <n v="-4.8676074203266209E-2"/>
    <s v="Below Estimate"/>
  </r>
  <r>
    <d v="2021-07-23T00:00:00"/>
    <x v="12"/>
    <x v="1"/>
    <n v="113470"/>
    <n v="370000"/>
    <x v="1"/>
    <x v="1"/>
    <x v="1"/>
    <n v="2"/>
    <n v="1424"/>
    <n v="1.0234954999999999"/>
    <s v="West"/>
    <n v="259.83146067415731"/>
    <n v="256530"/>
    <n v="2.2607737728033843"/>
    <s v="Above Estimate"/>
  </r>
  <r>
    <d v="2021-07-23T00:00:00"/>
    <x v="12"/>
    <x v="1"/>
    <n v="98440"/>
    <n v="160000"/>
    <x v="0"/>
    <x v="0"/>
    <x v="0"/>
    <n v="3"/>
    <n v="1015"/>
    <n v="1.0234954999999999"/>
    <s v="West"/>
    <n v="157.63546798029557"/>
    <n v="61560"/>
    <n v="0.6253555465258025"/>
    <s v="Above Estimate"/>
  </r>
  <r>
    <d v="2021-07-23T00:00:00"/>
    <x v="12"/>
    <x v="3"/>
    <n v="461790"/>
    <n v="650000"/>
    <x v="0"/>
    <x v="0"/>
    <x v="0"/>
    <n v="1"/>
    <n v="986"/>
    <n v="1.0234954999999999"/>
    <s v="North"/>
    <n v="659.22920892494926"/>
    <n v="188210"/>
    <n v="0.40756620974902014"/>
    <s v="Above Estimate"/>
  </r>
  <r>
    <d v="2021-07-26T00:00:00"/>
    <x v="12"/>
    <x v="4"/>
    <n v="544460"/>
    <n v="742000"/>
    <x v="0"/>
    <x v="0"/>
    <x v="0"/>
    <n v="2"/>
    <n v="1066"/>
    <n v="1.0234954999999999"/>
    <s v="North"/>
    <n v="696.06003752345214"/>
    <n v="197540"/>
    <n v="0.36281820519413732"/>
    <s v="Above Estimate"/>
  </r>
  <r>
    <d v="2021-07-30T00:00:00"/>
    <x v="12"/>
    <x v="4"/>
    <n v="628600"/>
    <n v="829000"/>
    <x v="0"/>
    <x v="0"/>
    <x v="0"/>
    <n v="2"/>
    <n v="1047"/>
    <n v="1.0234954999999999"/>
    <s v="West"/>
    <n v="791.78605539637056"/>
    <n v="200400"/>
    <n v="0.31880369074132991"/>
    <s v="Above Estimate"/>
  </r>
  <r>
    <d v="2021-07-31T00:00:00"/>
    <x v="12"/>
    <x v="0"/>
    <n v="48680"/>
    <n v="67600"/>
    <x v="2"/>
    <x v="2"/>
    <x v="2"/>
    <n v="4"/>
    <n v="1836"/>
    <n v="1.0234954999999999"/>
    <s v="South"/>
    <n v="36.81917211328976"/>
    <n v="18920"/>
    <n v="0.38866064092029579"/>
    <s v="Above Estimate"/>
  </r>
  <r>
    <d v="2021-08-01T00:00:00"/>
    <x v="12"/>
    <x v="5"/>
    <n v="170870"/>
    <n v="279000"/>
    <x v="0"/>
    <x v="0"/>
    <x v="0"/>
    <n v="1"/>
    <n v="969"/>
    <n v="1.0234954999999999"/>
    <s v="South"/>
    <n v="287.92569659442722"/>
    <n v="108130"/>
    <n v="0.6328202727219524"/>
    <s v="Above Estimate"/>
  </r>
  <r>
    <d v="2021-08-02T00:00:00"/>
    <x v="12"/>
    <x v="4"/>
    <n v="595000"/>
    <n v="810000"/>
    <x v="0"/>
    <x v="0"/>
    <x v="0"/>
    <n v="1"/>
    <n v="925"/>
    <n v="1.0234954999999999"/>
    <s v="North"/>
    <n v="875.67567567567562"/>
    <n v="215000"/>
    <n v="0.36134453781512604"/>
    <s v="Above Estimate"/>
  </r>
  <r>
    <d v="2021-08-06T00:00:00"/>
    <x v="12"/>
    <x v="1"/>
    <n v="137180"/>
    <n v="275000"/>
    <x v="0"/>
    <x v="0"/>
    <x v="0"/>
    <n v="1"/>
    <n v="907"/>
    <n v="1.0234954999999999"/>
    <s v="South"/>
    <n v="303.19735391400218"/>
    <n v="137820"/>
    <n v="1.0046654031199884"/>
    <s v="Above Estimate"/>
  </r>
  <r>
    <d v="2021-08-07T00:00:00"/>
    <x v="12"/>
    <x v="1"/>
    <n v="124470"/>
    <n v="215000"/>
    <x v="1"/>
    <x v="1"/>
    <x v="1"/>
    <n v="2"/>
    <n v="1285"/>
    <n v="1.0234954999999999"/>
    <s v="West"/>
    <n v="167.31517509727627"/>
    <n v="90530"/>
    <n v="0.72732385313730219"/>
    <s v="Above Estimate"/>
  </r>
  <r>
    <d v="2021-08-07T00:00:00"/>
    <x v="12"/>
    <x v="6"/>
    <n v="370360"/>
    <n v="450000"/>
    <x v="0"/>
    <x v="0"/>
    <x v="0"/>
    <n v="2"/>
    <n v="987"/>
    <n v="1.0234954999999999"/>
    <s v="East"/>
    <n v="455.9270516717325"/>
    <n v="79640"/>
    <n v="0.21503402095258667"/>
    <s v="Above Estimate"/>
  </r>
  <r>
    <d v="2021-08-08T00:00:00"/>
    <x v="12"/>
    <x v="1"/>
    <n v="135150"/>
    <n v="168610"/>
    <x v="0"/>
    <x v="0"/>
    <x v="0"/>
    <n v="3"/>
    <n v="1013"/>
    <n v="1.0234954999999999"/>
    <s v="East"/>
    <n v="166.44619940769991"/>
    <n v="33460"/>
    <n v="0.24757676655567887"/>
    <s v="Above Estimate"/>
  </r>
  <r>
    <d v="2021-08-08T00:00:00"/>
    <x v="12"/>
    <x v="1"/>
    <n v="111440"/>
    <n v="265000"/>
    <x v="0"/>
    <x v="0"/>
    <x v="0"/>
    <n v="3"/>
    <n v="916"/>
    <n v="1.0234954999999999"/>
    <s v="West"/>
    <n v="289.30131004366814"/>
    <n v="153560"/>
    <n v="1.3779612347451544"/>
    <s v="Above Estimate"/>
  </r>
  <r>
    <d v="2021-08-09T00:00:00"/>
    <x v="12"/>
    <x v="4"/>
    <n v="619990"/>
    <n v="901500"/>
    <x v="0"/>
    <x v="0"/>
    <x v="0"/>
    <n v="2"/>
    <n v="1087"/>
    <n v="1.0234954999999999"/>
    <s v="North"/>
    <n v="829.34682612695497"/>
    <n v="281510"/>
    <n v="0.45405571057597705"/>
    <s v="Above Estimate"/>
  </r>
  <r>
    <d v="2021-08-12T00:00:00"/>
    <x v="12"/>
    <x v="4"/>
    <n v="389410"/>
    <n v="404000"/>
    <x v="0"/>
    <x v="0"/>
    <x v="0"/>
    <n v="2"/>
    <n v="1061"/>
    <n v="1.0234954999999999"/>
    <s v="West"/>
    <n v="380.77285579641847"/>
    <n v="14590"/>
    <n v="3.746693716134665E-2"/>
    <s v="Above Estimate"/>
  </r>
  <r>
    <d v="2021-08-12T00:00:00"/>
    <x v="12"/>
    <x v="5"/>
    <n v="292880"/>
    <n v="540000"/>
    <x v="0"/>
    <x v="0"/>
    <x v="0"/>
    <n v="1"/>
    <n v="1028"/>
    <n v="1.0234954999999999"/>
    <s v="North"/>
    <n v="525.29182879377436"/>
    <n v="247120"/>
    <n v="0.84375853591914773"/>
    <s v="Above Estimate"/>
  </r>
  <r>
    <d v="2021-08-12T00:00:00"/>
    <x v="12"/>
    <x v="1"/>
    <n v="87270"/>
    <n v="88500"/>
    <x v="0"/>
    <x v="0"/>
    <x v="0"/>
    <n v="2"/>
    <n v="908"/>
    <n v="1.0234954999999999"/>
    <s v="South"/>
    <n v="97.466960352422902"/>
    <n v="1230"/>
    <n v="1.4094190443451358E-2"/>
    <s v="Above Estimate"/>
  </r>
  <r>
    <d v="2021-08-13T00:00:00"/>
    <x v="12"/>
    <x v="1"/>
    <n v="140060"/>
    <n v="225000"/>
    <x v="0"/>
    <x v="0"/>
    <x v="0"/>
    <n v="2"/>
    <n v="927"/>
    <n v="1.0234954999999999"/>
    <s v="West"/>
    <n v="242.71844660194174"/>
    <n v="84940"/>
    <n v="0.60645437669570179"/>
    <s v="Above Estimate"/>
  </r>
  <r>
    <d v="2021-08-14T00:00:00"/>
    <x v="12"/>
    <x v="1"/>
    <n v="122450"/>
    <n v="220000"/>
    <x v="2"/>
    <x v="2"/>
    <x v="2"/>
    <n v="4"/>
    <n v="1848"/>
    <n v="1.0234954999999999"/>
    <s v="West"/>
    <n v="119.04761904761905"/>
    <n v="97550"/>
    <n v="0.79665169456921192"/>
    <s v="Above Estimate"/>
  </r>
  <r>
    <d v="2021-08-14T00:00:00"/>
    <x v="12"/>
    <x v="5"/>
    <n v="439740"/>
    <n v="717500"/>
    <x v="0"/>
    <x v="0"/>
    <x v="0"/>
    <n v="1"/>
    <n v="1026"/>
    <n v="1.0234954999999999"/>
    <s v="South"/>
    <n v="699.31773879142304"/>
    <n v="277760"/>
    <n v="0.63164597262018463"/>
    <s v="Above Estimate"/>
  </r>
  <r>
    <d v="2021-08-14T00:00:00"/>
    <x v="12"/>
    <x v="1"/>
    <n v="114260"/>
    <n v="398000"/>
    <x v="1"/>
    <x v="1"/>
    <x v="1"/>
    <n v="3"/>
    <n v="1444"/>
    <n v="1.0234954999999999"/>
    <s v="North"/>
    <n v="275.62326869806094"/>
    <n v="283740"/>
    <n v="2.4832837388412394"/>
    <s v="Above Estimate"/>
  </r>
  <r>
    <d v="2021-08-14T00:00:00"/>
    <x v="12"/>
    <x v="1"/>
    <n v="124830"/>
    <n v="239000"/>
    <x v="0"/>
    <x v="0"/>
    <x v="0"/>
    <n v="1"/>
    <n v="1019"/>
    <n v="1.0234954999999999"/>
    <s v="North"/>
    <n v="234.54367026496564"/>
    <n v="114170"/>
    <n v="0.91460386125130178"/>
    <s v="Above Estimate"/>
  </r>
  <r>
    <d v="2021-08-14T00:00:00"/>
    <x v="12"/>
    <x v="0"/>
    <n v="86970"/>
    <n v="156000"/>
    <x v="0"/>
    <x v="0"/>
    <x v="0"/>
    <n v="1"/>
    <n v="992"/>
    <n v="1.0234954999999999"/>
    <s v="West"/>
    <n v="157.25806451612902"/>
    <n v="69030"/>
    <n v="0.79372197309417036"/>
    <s v="Above Estimate"/>
  </r>
  <r>
    <d v="2021-08-15T00:00:00"/>
    <x v="12"/>
    <x v="5"/>
    <n v="281960"/>
    <n v="395000"/>
    <x v="0"/>
    <x v="0"/>
    <x v="0"/>
    <n v="2"/>
    <n v="972"/>
    <n v="1.0234954999999999"/>
    <s v="West"/>
    <n v="406.37860082304525"/>
    <n v="113040"/>
    <n v="0.40090793020286564"/>
    <s v="Above Estimate"/>
  </r>
  <r>
    <d v="2021-08-15T00:00:00"/>
    <x v="12"/>
    <x v="6"/>
    <n v="494120"/>
    <n v="746000"/>
    <x v="0"/>
    <x v="0"/>
    <x v="0"/>
    <n v="3"/>
    <n v="1058"/>
    <n v="1.0234954999999999"/>
    <s v="North"/>
    <n v="705.10396975425328"/>
    <n v="251880"/>
    <n v="0.50975471545373596"/>
    <s v="Above Estimate"/>
  </r>
  <r>
    <d v="2021-08-16T00:00:00"/>
    <x v="12"/>
    <x v="3"/>
    <n v="530040"/>
    <n v="802500"/>
    <x v="1"/>
    <x v="1"/>
    <x v="1"/>
    <n v="2"/>
    <n v="1329"/>
    <n v="1.0234954999999999"/>
    <s v="West"/>
    <n v="603.83747178329565"/>
    <n v="272460"/>
    <n v="0.51403667647724705"/>
    <s v="Above Estimate"/>
  </r>
  <r>
    <d v="2021-08-19T00:00:00"/>
    <x v="12"/>
    <x v="4"/>
    <n v="291970"/>
    <n v="530000"/>
    <x v="0"/>
    <x v="0"/>
    <x v="0"/>
    <n v="3"/>
    <n v="912"/>
    <n v="1.0234954999999999"/>
    <s v="East"/>
    <n v="581.14035087719299"/>
    <n v="238030"/>
    <n v="0.81525499195122786"/>
    <s v="Above Estimate"/>
  </r>
  <r>
    <d v="2021-08-19T00:00:00"/>
    <x v="12"/>
    <x v="4"/>
    <n v="286090"/>
    <n v="450000"/>
    <x v="0"/>
    <x v="0"/>
    <x v="0"/>
    <n v="3"/>
    <n v="992"/>
    <n v="1.0234954999999999"/>
    <s v="East"/>
    <n v="453.62903225806451"/>
    <n v="163910"/>
    <n v="0.57293159495263724"/>
    <s v="Above Estimate"/>
  </r>
  <r>
    <d v="2021-08-20T00:00:00"/>
    <x v="12"/>
    <x v="0"/>
    <n v="85750"/>
    <n v="105000"/>
    <x v="0"/>
    <x v="0"/>
    <x v="0"/>
    <n v="2"/>
    <n v="1042"/>
    <n v="1.0234954999999999"/>
    <s v="South"/>
    <n v="100.76775431861805"/>
    <n v="19250"/>
    <n v="0.22448979591836735"/>
    <s v="Above Estimate"/>
  </r>
  <r>
    <d v="2021-08-21T00:00:00"/>
    <x v="12"/>
    <x v="0"/>
    <n v="37370"/>
    <n v="129900"/>
    <x v="0"/>
    <x v="0"/>
    <x v="0"/>
    <n v="1"/>
    <n v="905"/>
    <n v="1.0234954999999999"/>
    <s v="North"/>
    <n v="143.53591160220995"/>
    <n v="92530"/>
    <n v="2.4760503077334759"/>
    <s v="Above Estimate"/>
  </r>
  <r>
    <d v="2021-08-21T00:00:00"/>
    <x v="12"/>
    <x v="5"/>
    <n v="149310"/>
    <n v="243000"/>
    <x v="0"/>
    <x v="0"/>
    <x v="0"/>
    <n v="2"/>
    <n v="990"/>
    <n v="1.0234954999999999"/>
    <s v="North"/>
    <n v="245.45454545454547"/>
    <n v="93690"/>
    <n v="0.62748643761301992"/>
    <s v="Above Estimate"/>
  </r>
  <r>
    <d v="2021-08-21T00:00:00"/>
    <x v="12"/>
    <x v="0"/>
    <n v="20680"/>
    <n v="35000"/>
    <x v="0"/>
    <x v="0"/>
    <x v="0"/>
    <n v="2"/>
    <n v="954"/>
    <n v="1.0234954999999999"/>
    <s v="South"/>
    <n v="36.687631027253666"/>
    <n v="14320"/>
    <n v="0.69245647969052226"/>
    <s v="Above Estimate"/>
  </r>
  <r>
    <d v="2021-08-22T00:00:00"/>
    <x v="12"/>
    <x v="6"/>
    <n v="330130"/>
    <n v="599950"/>
    <x v="1"/>
    <x v="1"/>
    <x v="1"/>
    <n v="4"/>
    <n v="1277"/>
    <n v="1.0234954999999999"/>
    <s v="North"/>
    <n v="469.81205951448709"/>
    <n v="269820"/>
    <n v="0.81731439130039685"/>
    <s v="Above Estimate"/>
  </r>
  <r>
    <d v="2021-08-22T00:00:00"/>
    <x v="12"/>
    <x v="4"/>
    <n v="447090"/>
    <n v="670000"/>
    <x v="0"/>
    <x v="0"/>
    <x v="0"/>
    <n v="3"/>
    <n v="988"/>
    <n v="1.0234954999999999"/>
    <s v="West"/>
    <n v="678.13765182186239"/>
    <n v="222910"/>
    <n v="0.49857970431009418"/>
    <s v="Above Estimate"/>
  </r>
  <r>
    <d v="2021-08-26T00:00:00"/>
    <x v="12"/>
    <x v="3"/>
    <n v="580790"/>
    <n v="275000"/>
    <x v="0"/>
    <x v="0"/>
    <x v="0"/>
    <n v="3"/>
    <n v="909"/>
    <n v="1.0234954999999999"/>
    <s v="North"/>
    <n v="302.53025302530256"/>
    <n v="-305790"/>
    <n v="-0.5265069990874498"/>
    <s v="Below Estimate"/>
  </r>
  <r>
    <d v="2021-08-26T00:00:00"/>
    <x v="12"/>
    <x v="1"/>
    <n v="90310"/>
    <n v="180000"/>
    <x v="2"/>
    <x v="2"/>
    <x v="2"/>
    <n v="5"/>
    <n v="1803"/>
    <n v="1.0234954999999999"/>
    <s v="East"/>
    <n v="99.833610648918466"/>
    <n v="89690"/>
    <n v="0.99313475805558626"/>
    <s v="Above Estimate"/>
  </r>
  <r>
    <d v="2021-08-26T00:00:00"/>
    <x v="12"/>
    <x v="5"/>
    <n v="248640"/>
    <n v="395000"/>
    <x v="0"/>
    <x v="0"/>
    <x v="0"/>
    <n v="2"/>
    <n v="1076"/>
    <n v="1.0234954999999999"/>
    <s v="West"/>
    <n v="367.10037174721191"/>
    <n v="146360"/>
    <n v="0.5886422136422137"/>
    <s v="Above Estimate"/>
  </r>
  <r>
    <d v="2021-08-27T00:00:00"/>
    <x v="12"/>
    <x v="1"/>
    <n v="206330"/>
    <n v="265000"/>
    <x v="3"/>
    <x v="3"/>
    <x v="3"/>
    <n v="7"/>
    <n v="2632"/>
    <n v="1.0234954999999999"/>
    <s v="North"/>
    <n v="100.6838905775076"/>
    <n v="58670"/>
    <n v="0.28435031260601951"/>
    <s v="Above Estimate"/>
  </r>
  <r>
    <d v="2021-08-27T00:00:00"/>
    <x v="12"/>
    <x v="5"/>
    <n v="194460"/>
    <n v="285000"/>
    <x v="0"/>
    <x v="0"/>
    <x v="0"/>
    <n v="2"/>
    <n v="1064"/>
    <n v="1.0234954999999999"/>
    <s v="South"/>
    <n v="267.85714285714283"/>
    <n v="90540"/>
    <n v="0.46559703795124963"/>
    <s v="Above Estimate"/>
  </r>
  <r>
    <d v="2021-08-27T00:00:00"/>
    <x v="12"/>
    <x v="5"/>
    <n v="319200"/>
    <n v="507500"/>
    <x v="0"/>
    <x v="0"/>
    <x v="0"/>
    <n v="2"/>
    <n v="974"/>
    <n v="1.0234954999999999"/>
    <s v="East"/>
    <n v="521.04722792607799"/>
    <n v="188300"/>
    <n v="0.58991228070175439"/>
    <s v="Above Estimate"/>
  </r>
  <r>
    <d v="2021-08-28T00:00:00"/>
    <x v="12"/>
    <x v="5"/>
    <n v="158830"/>
    <n v="256000"/>
    <x v="1"/>
    <x v="1"/>
    <x v="1"/>
    <n v="4"/>
    <n v="1203"/>
    <n v="1.0234954999999999"/>
    <s v="West"/>
    <n v="212.80133000831256"/>
    <n v="97170"/>
    <n v="0.61178618648869865"/>
    <s v="Above Estimate"/>
  </r>
  <r>
    <d v="2021-08-28T00:00:00"/>
    <x v="12"/>
    <x v="6"/>
    <n v="448060"/>
    <n v="670000"/>
    <x v="0"/>
    <x v="0"/>
    <x v="0"/>
    <n v="3"/>
    <n v="929"/>
    <n v="1.0234954999999999"/>
    <s v="South"/>
    <n v="721.20559741657701"/>
    <n v="221940"/>
    <n v="0.49533544614560548"/>
    <s v="Above Estimate"/>
  </r>
  <r>
    <d v="2021-08-29T00:00:00"/>
    <x v="12"/>
    <x v="6"/>
    <n v="938580"/>
    <n v="1350000"/>
    <x v="0"/>
    <x v="0"/>
    <x v="0"/>
    <n v="2"/>
    <n v="986"/>
    <n v="1.0234954999999999"/>
    <s v="South"/>
    <n v="1369.1683569979716"/>
    <n v="411420"/>
    <n v="0.43834302883078691"/>
    <s v="Above Estimate"/>
  </r>
  <r>
    <d v="2021-08-30T00:00:00"/>
    <x v="12"/>
    <x v="4"/>
    <n v="629510"/>
    <n v="865000"/>
    <x v="0"/>
    <x v="0"/>
    <x v="0"/>
    <n v="3"/>
    <n v="1058"/>
    <n v="1.0234954999999999"/>
    <s v="North"/>
    <n v="817.58034026465032"/>
    <n v="235490"/>
    <n v="0.37408460548680722"/>
    <s v="Above Estimate"/>
  </r>
  <r>
    <d v="2021-08-30T00:00:00"/>
    <x v="12"/>
    <x v="4"/>
    <n v="797020"/>
    <n v="1199000"/>
    <x v="0"/>
    <x v="0"/>
    <x v="0"/>
    <n v="1"/>
    <n v="1029"/>
    <n v="1.0234954999999999"/>
    <s v="East"/>
    <n v="1165.2089407191447"/>
    <n v="401980"/>
    <n v="0.5043537175980527"/>
    <s v="Above Estimate"/>
  </r>
  <r>
    <d v="2021-08-30T00:00:00"/>
    <x v="12"/>
    <x v="6"/>
    <n v="486620"/>
    <n v="730000"/>
    <x v="0"/>
    <x v="0"/>
    <x v="0"/>
    <n v="1"/>
    <n v="1031"/>
    <n v="1.0234954999999999"/>
    <s v="West"/>
    <n v="708.05043646944716"/>
    <n v="243380"/>
    <n v="0.50014384941021739"/>
    <s v="Above Estimate"/>
  </r>
  <r>
    <d v="2021-09-03T00:00:00"/>
    <x v="12"/>
    <x v="4"/>
    <n v="293440"/>
    <n v="360000"/>
    <x v="0"/>
    <x v="0"/>
    <x v="0"/>
    <n v="3"/>
    <n v="925"/>
    <n v="1.0234954999999999"/>
    <s v="South"/>
    <n v="389.18918918918916"/>
    <n v="66560"/>
    <n v="0.22682660850599781"/>
    <s v="Above Estimate"/>
  </r>
  <r>
    <d v="2021-09-03T00:00:00"/>
    <x v="12"/>
    <x v="6"/>
    <n v="724430"/>
    <n v="1000000"/>
    <x v="0"/>
    <x v="0"/>
    <x v="0"/>
    <n v="3"/>
    <n v="1068"/>
    <n v="1.0234954999999999"/>
    <s v="South"/>
    <n v="936.32958801498125"/>
    <n v="275570"/>
    <n v="0.38039562138508898"/>
    <s v="Above Estimate"/>
  </r>
  <r>
    <d v="2021-09-03T00:00:00"/>
    <x v="12"/>
    <x v="5"/>
    <n v="251790"/>
    <n v="399000"/>
    <x v="0"/>
    <x v="0"/>
    <x v="0"/>
    <n v="1"/>
    <n v="1091"/>
    <n v="1.0234954999999999"/>
    <s v="North"/>
    <n v="365.71952337305225"/>
    <n v="147210"/>
    <n v="0.58465387823185988"/>
    <s v="Above Estimate"/>
  </r>
  <r>
    <d v="2021-09-04T00:00:00"/>
    <x v="12"/>
    <x v="6"/>
    <n v="330350"/>
    <n v="438000"/>
    <x v="0"/>
    <x v="0"/>
    <x v="0"/>
    <n v="1"/>
    <n v="1023"/>
    <n v="1.0234954999999999"/>
    <s v="North"/>
    <n v="428.15249266862168"/>
    <n v="107650"/>
    <n v="0.32586650522173455"/>
    <s v="Above Estimate"/>
  </r>
  <r>
    <d v="2021-09-05T00:00:00"/>
    <x v="12"/>
    <x v="6"/>
    <n v="640290"/>
    <n v="775300"/>
    <x v="0"/>
    <x v="0"/>
    <x v="0"/>
    <n v="2"/>
    <n v="982"/>
    <n v="1.0234954999999999"/>
    <s v="South"/>
    <n v="789.51120162932796"/>
    <n v="135010"/>
    <n v="0.21085758015899045"/>
    <s v="Above Estimate"/>
  </r>
  <r>
    <d v="2021-09-05T00:00:00"/>
    <x v="12"/>
    <x v="5"/>
    <n v="116970"/>
    <n v="203000"/>
    <x v="0"/>
    <x v="0"/>
    <x v="0"/>
    <n v="3"/>
    <n v="1032"/>
    <n v="1.0234954999999999"/>
    <s v="South"/>
    <n v="196.70542635658916"/>
    <n v="86030"/>
    <n v="0.73548773189706762"/>
    <s v="Above Estimate"/>
  </r>
  <r>
    <d v="2021-09-09T00:00:00"/>
    <x v="12"/>
    <x v="1"/>
    <n v="144070"/>
    <n v="230000"/>
    <x v="0"/>
    <x v="0"/>
    <x v="0"/>
    <n v="1"/>
    <n v="971"/>
    <n v="1.0234954999999999"/>
    <s v="West"/>
    <n v="236.8692070030896"/>
    <n v="85930"/>
    <n v="0.59644617199972239"/>
    <s v="Above Estimate"/>
  </r>
  <r>
    <d v="2021-09-10T00:00:00"/>
    <x v="12"/>
    <x v="6"/>
    <n v="311070"/>
    <n v="453000"/>
    <x v="0"/>
    <x v="0"/>
    <x v="0"/>
    <n v="1"/>
    <n v="917"/>
    <n v="1.0234954999999999"/>
    <s v="South"/>
    <n v="494.00218102508177"/>
    <n v="141930"/>
    <n v="0.45626386343909731"/>
    <s v="Above Estimate"/>
  </r>
  <r>
    <d v="2021-09-10T00:00:00"/>
    <x v="12"/>
    <x v="0"/>
    <n v="57520"/>
    <n v="164900"/>
    <x v="2"/>
    <x v="2"/>
    <x v="2"/>
    <n v="4"/>
    <n v="1918"/>
    <n v="1.0234954999999999"/>
    <s v="East"/>
    <n v="85.974973931178312"/>
    <n v="107380"/>
    <n v="1.8668289290681501"/>
    <s v="Above Estimate"/>
  </r>
  <r>
    <d v="2021-09-11T00:00:00"/>
    <x v="12"/>
    <x v="0"/>
    <n v="76960"/>
    <n v="121000"/>
    <x v="0"/>
    <x v="0"/>
    <x v="0"/>
    <n v="1"/>
    <n v="903"/>
    <n v="1.0234954999999999"/>
    <s v="South"/>
    <n v="133.99778516057586"/>
    <n v="44040"/>
    <n v="0.57224532224532221"/>
    <s v="Above Estimate"/>
  </r>
  <r>
    <d v="2021-09-11T00:00:00"/>
    <x v="12"/>
    <x v="5"/>
    <n v="224140"/>
    <n v="335000"/>
    <x v="0"/>
    <x v="0"/>
    <x v="0"/>
    <n v="1"/>
    <n v="999"/>
    <n v="1.0234954999999999"/>
    <s v="East"/>
    <n v="335.33533533533534"/>
    <n v="110860"/>
    <n v="0.49460158829303114"/>
    <s v="Above Estimate"/>
  </r>
  <r>
    <d v="2021-09-12T00:00:00"/>
    <x v="12"/>
    <x v="4"/>
    <n v="331660"/>
    <n v="550000"/>
    <x v="0"/>
    <x v="0"/>
    <x v="0"/>
    <n v="3"/>
    <n v="1014"/>
    <n v="1.0234954999999999"/>
    <s v="North"/>
    <n v="542.40631163708088"/>
    <n v="218340"/>
    <n v="0.65832479044804926"/>
    <s v="Above Estimate"/>
  </r>
  <r>
    <d v="2021-09-12T00:00:00"/>
    <x v="12"/>
    <x v="1"/>
    <n v="82810"/>
    <n v="145000"/>
    <x v="0"/>
    <x v="0"/>
    <x v="0"/>
    <n v="3"/>
    <n v="1056"/>
    <n v="1.0234954999999999"/>
    <s v="West"/>
    <n v="137.31060606060606"/>
    <n v="62190"/>
    <n v="0.75099625649076196"/>
    <s v="Above Estimate"/>
  </r>
  <r>
    <d v="2021-09-12T00:00:00"/>
    <x v="12"/>
    <x v="1"/>
    <n v="132740"/>
    <n v="250000"/>
    <x v="2"/>
    <x v="2"/>
    <x v="2"/>
    <n v="6"/>
    <n v="1963"/>
    <n v="1.0234954999999999"/>
    <s v="West"/>
    <n v="127.35608762098828"/>
    <n v="117260"/>
    <n v="0.88338104565315656"/>
    <s v="Above Estimate"/>
  </r>
  <r>
    <d v="2021-09-12T00:00:00"/>
    <x v="12"/>
    <x v="6"/>
    <n v="265430"/>
    <n v="510000"/>
    <x v="1"/>
    <x v="1"/>
    <x v="1"/>
    <n v="3"/>
    <n v="1432"/>
    <n v="1.0234954999999999"/>
    <s v="West"/>
    <n v="356.14525139664806"/>
    <n v="244570"/>
    <n v="0.92141054138567602"/>
    <s v="Above Estimate"/>
  </r>
  <r>
    <d v="2021-09-13T00:00:00"/>
    <x v="12"/>
    <x v="6"/>
    <n v="298550"/>
    <n v="491000"/>
    <x v="0"/>
    <x v="0"/>
    <x v="0"/>
    <n v="1"/>
    <n v="1079"/>
    <n v="1.0234954999999999"/>
    <s v="West"/>
    <n v="455.05097312326228"/>
    <n v="192450"/>
    <n v="0.64461564227097634"/>
    <s v="Above Estimate"/>
  </r>
  <r>
    <d v="2021-09-16T00:00:00"/>
    <x v="12"/>
    <x v="0"/>
    <n v="95530"/>
    <n v="164600"/>
    <x v="0"/>
    <x v="0"/>
    <x v="0"/>
    <n v="2"/>
    <n v="1087"/>
    <n v="1.0234954999999999"/>
    <s v="South"/>
    <n v="151.42594296228151"/>
    <n v="69070"/>
    <n v="0.72301894692766666"/>
    <s v="Above Estimate"/>
  </r>
  <r>
    <d v="2021-09-16T00:00:00"/>
    <x v="12"/>
    <x v="1"/>
    <n v="89640"/>
    <n v="125000"/>
    <x v="1"/>
    <x v="1"/>
    <x v="1"/>
    <n v="4"/>
    <n v="1435"/>
    <n v="1.0234954999999999"/>
    <s v="North"/>
    <n v="87.108013937282223"/>
    <n v="35360"/>
    <n v="0.39446675591253905"/>
    <s v="Above Estimate"/>
  </r>
  <r>
    <d v="2021-09-16T00:00:00"/>
    <x v="12"/>
    <x v="6"/>
    <n v="449770"/>
    <n v="506000"/>
    <x v="0"/>
    <x v="0"/>
    <x v="0"/>
    <n v="3"/>
    <n v="977"/>
    <n v="1.0234954999999999"/>
    <s v="South"/>
    <n v="517.91197543500516"/>
    <n v="56230"/>
    <n v="0.12501945438779821"/>
    <s v="Above Estimate"/>
  </r>
  <r>
    <d v="2021-09-16T00:00:00"/>
    <x v="12"/>
    <x v="4"/>
    <n v="191310"/>
    <n v="272000"/>
    <x v="0"/>
    <x v="0"/>
    <x v="0"/>
    <n v="1"/>
    <n v="970"/>
    <n v="1.0234954999999999"/>
    <s v="North"/>
    <n v="280.41237113402065"/>
    <n v="80690"/>
    <n v="0.42177617479483559"/>
    <s v="Above Estimate"/>
  </r>
  <r>
    <d v="2021-09-17T00:00:00"/>
    <x v="12"/>
    <x v="1"/>
    <n v="177000"/>
    <n v="333900"/>
    <x v="0"/>
    <x v="0"/>
    <x v="0"/>
    <n v="2"/>
    <n v="1024"/>
    <n v="1.0234954999999999"/>
    <s v="North"/>
    <n v="326.07421875"/>
    <n v="156900"/>
    <n v="0.88644067796610171"/>
    <s v="Above Estimate"/>
  </r>
  <r>
    <d v="2021-09-18T00:00:00"/>
    <x v="12"/>
    <x v="1"/>
    <n v="98590"/>
    <n v="174000"/>
    <x v="1"/>
    <x v="1"/>
    <x v="1"/>
    <n v="2"/>
    <n v="1451"/>
    <n v="1.0234954999999999"/>
    <s v="North"/>
    <n v="119.91729841488629"/>
    <n v="75410"/>
    <n v="0.76488487676234918"/>
    <s v="Above Estimate"/>
  </r>
  <r>
    <d v="2021-09-18T00:00:00"/>
    <x v="12"/>
    <x v="3"/>
    <n v="582890"/>
    <n v="775000"/>
    <x v="0"/>
    <x v="0"/>
    <x v="0"/>
    <n v="1"/>
    <n v="928"/>
    <n v="1.0234954999999999"/>
    <s v="West"/>
    <n v="835.12931034482756"/>
    <n v="192110"/>
    <n v="0.32958191082365457"/>
    <s v="Above Estimate"/>
  </r>
  <r>
    <d v="2021-09-19T00:00:00"/>
    <x v="12"/>
    <x v="1"/>
    <n v="49310"/>
    <n v="65000"/>
    <x v="0"/>
    <x v="0"/>
    <x v="0"/>
    <n v="3"/>
    <n v="930"/>
    <n v="1.0234954999999999"/>
    <s v="South"/>
    <n v="69.892473118279568"/>
    <n v="15690"/>
    <n v="0.31819103630095313"/>
    <s v="Above Estimate"/>
  </r>
  <r>
    <d v="2021-09-19T00:00:00"/>
    <x v="12"/>
    <x v="5"/>
    <n v="319060"/>
    <n v="485000"/>
    <x v="0"/>
    <x v="0"/>
    <x v="0"/>
    <n v="2"/>
    <n v="1068"/>
    <n v="1.0234954999999999"/>
    <s v="West"/>
    <n v="454.11985018726591"/>
    <n v="165940"/>
    <n v="0.52009026515388956"/>
    <s v="Above Estimate"/>
  </r>
  <r>
    <d v="2021-09-19T00:00:00"/>
    <x v="12"/>
    <x v="1"/>
    <n v="71700"/>
    <n v="174250"/>
    <x v="1"/>
    <x v="1"/>
    <x v="1"/>
    <n v="4"/>
    <n v="1419"/>
    <n v="1.0234954999999999"/>
    <s v="North"/>
    <n v="122.79774489076814"/>
    <n v="102550"/>
    <n v="1.4302649930264992"/>
    <s v="Above Estimate"/>
  </r>
  <r>
    <d v="2021-09-20T00:00:00"/>
    <x v="12"/>
    <x v="6"/>
    <n v="518080"/>
    <n v="800000"/>
    <x v="0"/>
    <x v="0"/>
    <x v="0"/>
    <n v="2"/>
    <n v="1002"/>
    <n v="1.0234954999999999"/>
    <s v="South"/>
    <n v="798.40319361277443"/>
    <n v="281920"/>
    <n v="0.54416306361951827"/>
    <s v="Above Estimate"/>
  </r>
  <r>
    <d v="2021-09-20T00:00:00"/>
    <x v="12"/>
    <x v="0"/>
    <n v="57170"/>
    <n v="60000"/>
    <x v="0"/>
    <x v="0"/>
    <x v="0"/>
    <n v="3"/>
    <n v="1050"/>
    <n v="1.0234954999999999"/>
    <s v="East"/>
    <n v="57.142857142857146"/>
    <n v="2830"/>
    <n v="4.9501486793772954E-2"/>
    <s v="Above Estimate"/>
  </r>
  <r>
    <d v="2021-09-23T00:00:00"/>
    <x v="12"/>
    <x v="5"/>
    <n v="343280"/>
    <n v="485000"/>
    <x v="0"/>
    <x v="0"/>
    <x v="0"/>
    <n v="2"/>
    <n v="1035"/>
    <n v="1.0234954999999999"/>
    <s v="South"/>
    <n v="468.59903381642511"/>
    <n v="141720"/>
    <n v="0.41284082964343977"/>
    <s v="Above Estimate"/>
  </r>
  <r>
    <d v="2021-09-23T00:00:00"/>
    <x v="12"/>
    <x v="1"/>
    <n v="84670"/>
    <n v="90000"/>
    <x v="0"/>
    <x v="0"/>
    <x v="0"/>
    <n v="1"/>
    <n v="990"/>
    <n v="1.0234954999999999"/>
    <s v="North"/>
    <n v="90.909090909090907"/>
    <n v="5330"/>
    <n v="6.2950277548128028E-2"/>
    <s v="Above Estimate"/>
  </r>
  <r>
    <d v="2021-09-24T00:00:00"/>
    <x v="12"/>
    <x v="4"/>
    <n v="291480"/>
    <n v="330000"/>
    <x v="0"/>
    <x v="0"/>
    <x v="0"/>
    <n v="1"/>
    <n v="1090"/>
    <n v="1.0234954999999999"/>
    <s v="East"/>
    <n v="302.75229357798167"/>
    <n v="38520"/>
    <n v="0.13215314944421572"/>
    <s v="Above Estimate"/>
  </r>
  <r>
    <d v="2021-09-25T00:00:00"/>
    <x v="12"/>
    <x v="3"/>
    <n v="2213470"/>
    <n v="1500000"/>
    <x v="0"/>
    <x v="0"/>
    <x v="0"/>
    <n v="3"/>
    <n v="916"/>
    <n v="1.0234954999999999"/>
    <s v="East"/>
    <n v="1637.5545851528384"/>
    <n v="-713470"/>
    <n v="-0.32233100064604442"/>
    <s v="Below Estimate"/>
  </r>
  <r>
    <d v="2021-09-25T00:00:00"/>
    <x v="12"/>
    <x v="0"/>
    <n v="69110"/>
    <n v="130000"/>
    <x v="0"/>
    <x v="0"/>
    <x v="0"/>
    <n v="1"/>
    <n v="968"/>
    <n v="1.0234954999999999"/>
    <s v="South"/>
    <n v="134.29752066115702"/>
    <n v="60890"/>
    <n v="0.88105918101577196"/>
    <s v="Above Estimate"/>
  </r>
  <r>
    <d v="2021-09-26T00:00:00"/>
    <x v="12"/>
    <x v="3"/>
    <n v="1091160"/>
    <n v="2286250"/>
    <x v="0"/>
    <x v="0"/>
    <x v="0"/>
    <n v="1"/>
    <n v="977"/>
    <n v="1.0234954999999999"/>
    <s v="North"/>
    <n v="2340.0716479017401"/>
    <n v="1195090"/>
    <n v="1.0952472597969134"/>
    <s v="Above Estimate"/>
  </r>
  <r>
    <d v="2021-09-26T00:00:00"/>
    <x v="12"/>
    <x v="0"/>
    <n v="83910"/>
    <n v="140000"/>
    <x v="0"/>
    <x v="0"/>
    <x v="0"/>
    <n v="1"/>
    <n v="1025"/>
    <n v="1.0234954999999999"/>
    <s v="West"/>
    <n v="136.58536585365854"/>
    <n v="56090"/>
    <n v="0.6684542962698129"/>
    <s v="Above Estimate"/>
  </r>
  <r>
    <d v="2021-09-27T00:00:00"/>
    <x v="12"/>
    <x v="0"/>
    <n v="64020"/>
    <n v="175000"/>
    <x v="3"/>
    <x v="3"/>
    <x v="3"/>
    <n v="8"/>
    <n v="2989"/>
    <n v="1.0234954999999999"/>
    <s v="North"/>
    <n v="58.548009367681502"/>
    <n v="110980"/>
    <n v="1.7335207747578882"/>
    <s v="Above Estimate"/>
  </r>
  <r>
    <d v="2021-09-27T00:00:00"/>
    <x v="12"/>
    <x v="4"/>
    <n v="1029560"/>
    <n v="950000"/>
    <x v="0"/>
    <x v="0"/>
    <x v="0"/>
    <n v="1"/>
    <n v="1005"/>
    <n v="1.0234954999999999"/>
    <s v="West"/>
    <n v="945.27363184079604"/>
    <n v="-79560"/>
    <n v="-7.7275729437818103E-2"/>
    <s v="Below Estimate"/>
  </r>
  <r>
    <d v="2021-09-27T00:00:00"/>
    <x v="12"/>
    <x v="0"/>
    <n v="83350"/>
    <n v="195000"/>
    <x v="0"/>
    <x v="0"/>
    <x v="0"/>
    <n v="1"/>
    <n v="1068"/>
    <n v="1.0234954999999999"/>
    <s v="West"/>
    <n v="182.58426966292134"/>
    <n v="111650"/>
    <n v="1.3395320935812838"/>
    <s v="Above Estimate"/>
  </r>
  <r>
    <d v="2021-09-27T00:00:00"/>
    <x v="12"/>
    <x v="0"/>
    <n v="28020"/>
    <n v="50000"/>
    <x v="2"/>
    <x v="2"/>
    <x v="2"/>
    <n v="5"/>
    <n v="1911"/>
    <n v="1.0234954999999999"/>
    <s v="North"/>
    <n v="26.164311878597594"/>
    <n v="21980"/>
    <n v="0.78443968593861524"/>
    <s v="Above Estimate"/>
  </r>
  <r>
    <d v="2021-09-30T00:00:00"/>
    <x v="12"/>
    <x v="4"/>
    <n v="376740"/>
    <n v="560000"/>
    <x v="0"/>
    <x v="0"/>
    <x v="0"/>
    <n v="1"/>
    <n v="915"/>
    <n v="1.0234954999999999"/>
    <s v="North"/>
    <n v="612.02185792349724"/>
    <n v="183260"/>
    <n v="0.48643626904496468"/>
    <s v="Above Estimate"/>
  </r>
  <r>
    <d v="2021-09-30T00:00:00"/>
    <x v="12"/>
    <x v="5"/>
    <n v="332500"/>
    <n v="285000"/>
    <x v="0"/>
    <x v="0"/>
    <x v="0"/>
    <n v="3"/>
    <n v="1077"/>
    <n v="1.0234954999999999"/>
    <s v="East"/>
    <n v="264.62395543175489"/>
    <n v="-47500"/>
    <n v="-0.14285714285714285"/>
    <s v="Below Estimate"/>
  </r>
  <r>
    <d v="2021-09-30T00:00:00"/>
    <x v="12"/>
    <x v="0"/>
    <n v="76840"/>
    <n v="90000"/>
    <x v="0"/>
    <x v="0"/>
    <x v="0"/>
    <n v="1"/>
    <n v="999"/>
    <n v="1.0234954999999999"/>
    <s v="South"/>
    <n v="90.090090090090087"/>
    <n v="13160"/>
    <n v="0.17126496616345654"/>
    <s v="Above Estimate"/>
  </r>
  <r>
    <d v="2021-10-01T00:00:00"/>
    <x v="12"/>
    <x v="4"/>
    <n v="341040"/>
    <n v="405000"/>
    <x v="0"/>
    <x v="0"/>
    <x v="0"/>
    <n v="1"/>
    <n v="958"/>
    <n v="1.0234954999999999"/>
    <s v="East"/>
    <n v="422.75574112734864"/>
    <n v="63960"/>
    <n v="0.18754398311048556"/>
    <s v="Above Estimate"/>
  </r>
  <r>
    <d v="2021-10-01T00:00:00"/>
    <x v="12"/>
    <x v="1"/>
    <n v="136550"/>
    <n v="250000"/>
    <x v="0"/>
    <x v="0"/>
    <x v="0"/>
    <n v="3"/>
    <n v="1072"/>
    <n v="1.0234954999999999"/>
    <s v="North"/>
    <n v="233.20895522388059"/>
    <n v="113450"/>
    <n v="0.83083119736360311"/>
    <s v="Above Estimate"/>
  </r>
  <r>
    <d v="2021-10-02T00:00:00"/>
    <x v="12"/>
    <x v="3"/>
    <n v="445760"/>
    <n v="560000"/>
    <x v="0"/>
    <x v="0"/>
    <x v="0"/>
    <n v="3"/>
    <n v="986"/>
    <n v="1.0234954999999999"/>
    <s v="East"/>
    <n v="567.95131845841786"/>
    <n v="114240"/>
    <n v="0.25628140703517588"/>
    <s v="Above Estimate"/>
  </r>
  <r>
    <d v="2021-10-03T00:00:00"/>
    <x v="12"/>
    <x v="6"/>
    <n v="596820"/>
    <n v="475000"/>
    <x v="0"/>
    <x v="0"/>
    <x v="0"/>
    <n v="2"/>
    <n v="1092"/>
    <n v="1.0234954999999999"/>
    <s v="South"/>
    <n v="434.98168498168496"/>
    <n v="-121820"/>
    <n v="-0.20411514359438357"/>
    <s v="Below Estimate"/>
  </r>
  <r>
    <d v="2021-10-03T00:00:00"/>
    <x v="12"/>
    <x v="1"/>
    <n v="144530"/>
    <n v="227500"/>
    <x v="2"/>
    <x v="2"/>
    <x v="2"/>
    <n v="5"/>
    <n v="2055"/>
    <n v="1.0234954999999999"/>
    <s v="North"/>
    <n v="110.70559610705597"/>
    <n v="82970"/>
    <n v="0.57406766761226047"/>
    <s v="Above Estimate"/>
  </r>
  <r>
    <d v="2021-10-04T00:00:00"/>
    <x v="12"/>
    <x v="6"/>
    <n v="497140"/>
    <n v="685000"/>
    <x v="0"/>
    <x v="0"/>
    <x v="0"/>
    <n v="2"/>
    <n v="1039"/>
    <n v="1.0234954999999999"/>
    <s v="North"/>
    <n v="659.28777670837349"/>
    <n v="187860"/>
    <n v="0.37788148207748318"/>
    <s v="Above Estimate"/>
  </r>
  <r>
    <d v="2021-10-07T00:00:00"/>
    <x v="12"/>
    <x v="0"/>
    <n v="81730"/>
    <n v="157000"/>
    <x v="2"/>
    <x v="2"/>
    <x v="2"/>
    <n v="5"/>
    <n v="1939"/>
    <n v="1.0234954999999999"/>
    <s v="South"/>
    <n v="80.96957194430118"/>
    <n v="75270"/>
    <n v="0.92095925608711615"/>
    <s v="Above Estimate"/>
  </r>
  <r>
    <d v="2021-10-07T00:00:00"/>
    <x v="12"/>
    <x v="1"/>
    <n v="125670"/>
    <n v="340000"/>
    <x v="1"/>
    <x v="1"/>
    <x v="1"/>
    <n v="2"/>
    <n v="1472"/>
    <n v="1.0234954999999999"/>
    <s v="West"/>
    <n v="230.97826086956522"/>
    <n v="214330"/>
    <n v="1.7054985278905068"/>
    <s v="Above Estimate"/>
  </r>
  <r>
    <d v="2021-10-08T00:00:00"/>
    <x v="12"/>
    <x v="6"/>
    <n v="436390"/>
    <n v="720000"/>
    <x v="0"/>
    <x v="0"/>
    <x v="0"/>
    <n v="1"/>
    <n v="966"/>
    <n v="1.0234954999999999"/>
    <s v="South"/>
    <n v="745.34161490683232"/>
    <n v="283610"/>
    <n v="0.64990031852242258"/>
    <s v="Above Estimate"/>
  </r>
  <r>
    <d v="2021-10-09T00:00:00"/>
    <x v="12"/>
    <x v="6"/>
    <n v="374260"/>
    <n v="438000"/>
    <x v="0"/>
    <x v="0"/>
    <x v="0"/>
    <n v="2"/>
    <n v="932"/>
    <n v="1.0234954999999999"/>
    <s v="North"/>
    <n v="469.9570815450644"/>
    <n v="63740"/>
    <n v="0.17030941057019183"/>
    <s v="Above Estimate"/>
  </r>
  <r>
    <d v="2021-10-15T00:00:00"/>
    <x v="12"/>
    <x v="5"/>
    <n v="234500"/>
    <n v="325000"/>
    <x v="0"/>
    <x v="0"/>
    <x v="0"/>
    <n v="2"/>
    <n v="1029"/>
    <n v="1.0234954999999999"/>
    <s v="South"/>
    <n v="315.84062196307093"/>
    <n v="90500"/>
    <n v="0.38592750533049042"/>
    <s v="Above Estimate"/>
  </r>
  <r>
    <d v="2021-10-15T00:00:00"/>
    <x v="12"/>
    <x v="1"/>
    <n v="156760"/>
    <n v="272000"/>
    <x v="0"/>
    <x v="0"/>
    <x v="0"/>
    <n v="1"/>
    <n v="1047"/>
    <n v="1.0234954999999999"/>
    <s v="North"/>
    <n v="259.78987583572109"/>
    <n v="115240"/>
    <n v="0.73513651441694305"/>
    <s v="Above Estimate"/>
  </r>
  <r>
    <d v="2021-10-16T00:00:00"/>
    <x v="12"/>
    <x v="4"/>
    <n v="693560"/>
    <n v="1150000"/>
    <x v="0"/>
    <x v="0"/>
    <x v="0"/>
    <n v="2"/>
    <n v="903"/>
    <n v="1.0234954999999999"/>
    <s v="South"/>
    <n v="1273.5326688815062"/>
    <n v="456440"/>
    <n v="0.6581117711517388"/>
    <s v="Above Estimate"/>
  </r>
  <r>
    <d v="2021-10-16T00:00:00"/>
    <x v="12"/>
    <x v="6"/>
    <n v="298730"/>
    <n v="475000"/>
    <x v="0"/>
    <x v="0"/>
    <x v="0"/>
    <n v="3"/>
    <n v="965"/>
    <n v="1.0234954999999999"/>
    <s v="East"/>
    <n v="492.22797927461141"/>
    <n v="176270"/>
    <n v="0.59006460683560402"/>
    <s v="Above Estimate"/>
  </r>
  <r>
    <d v="2021-10-17T00:00:00"/>
    <x v="12"/>
    <x v="1"/>
    <n v="106560"/>
    <n v="194000"/>
    <x v="1"/>
    <x v="1"/>
    <x v="1"/>
    <n v="4"/>
    <n v="1348"/>
    <n v="1.0234954999999999"/>
    <s v="East"/>
    <n v="143.91691394658753"/>
    <n v="87440"/>
    <n v="0.82057057057057059"/>
    <s v="Above Estimate"/>
  </r>
  <r>
    <d v="2021-10-17T00:00:00"/>
    <x v="12"/>
    <x v="6"/>
    <n v="385030"/>
    <n v="600000"/>
    <x v="1"/>
    <x v="1"/>
    <x v="1"/>
    <n v="2"/>
    <n v="1230"/>
    <n v="1.0234954999999999"/>
    <s v="North"/>
    <n v="487.80487804878049"/>
    <n v="214970"/>
    <n v="0.55832013089889099"/>
    <s v="Above Estimate"/>
  </r>
  <r>
    <d v="2021-10-18T00:00:00"/>
    <x v="12"/>
    <x v="0"/>
    <n v="62310"/>
    <n v="120000"/>
    <x v="2"/>
    <x v="2"/>
    <x v="2"/>
    <n v="5"/>
    <n v="2183"/>
    <n v="1.0234954999999999"/>
    <s v="East"/>
    <n v="54.970224461749886"/>
    <n v="57690"/>
    <n v="0.92585459797785263"/>
    <s v="Above Estimate"/>
  </r>
  <r>
    <d v="2021-10-18T00:00:00"/>
    <x v="12"/>
    <x v="5"/>
    <n v="399000"/>
    <n v="326000"/>
    <x v="0"/>
    <x v="0"/>
    <x v="0"/>
    <n v="1"/>
    <n v="937"/>
    <n v="1.0234954999999999"/>
    <s v="East"/>
    <n v="347.9188900747065"/>
    <n v="-73000"/>
    <n v="-0.18295739348370926"/>
    <s v="Below Estimate"/>
  </r>
  <r>
    <d v="2021-10-18T00:00:00"/>
    <x v="12"/>
    <x v="0"/>
    <n v="62310"/>
    <n v="60000"/>
    <x v="2"/>
    <x v="2"/>
    <x v="2"/>
    <n v="6"/>
    <n v="2029"/>
    <n v="1.0234954999999999"/>
    <s v="North"/>
    <n v="29.571217348447512"/>
    <n v="-2310"/>
    <n v="-3.7072701011073662E-2"/>
    <s v="Below Estimate"/>
  </r>
  <r>
    <d v="2021-10-21T00:00:00"/>
    <x v="12"/>
    <x v="0"/>
    <n v="62220"/>
    <n v="147000"/>
    <x v="0"/>
    <x v="0"/>
    <x v="0"/>
    <n v="3"/>
    <n v="916"/>
    <n v="1.0234954999999999"/>
    <s v="East"/>
    <n v="160.48034934497818"/>
    <n v="84780"/>
    <n v="1.3625843780135005"/>
    <s v="Above Estimate"/>
  </r>
  <r>
    <d v="2021-10-21T00:00:00"/>
    <x v="12"/>
    <x v="3"/>
    <n v="833140"/>
    <n v="1005000"/>
    <x v="0"/>
    <x v="0"/>
    <x v="0"/>
    <n v="1"/>
    <n v="911"/>
    <n v="1.0234954999999999"/>
    <s v="North"/>
    <n v="1103.1833150384193"/>
    <n v="171860"/>
    <n v="0.20627985692680703"/>
    <s v="Above Estimate"/>
  </r>
  <r>
    <d v="2021-10-21T00:00:00"/>
    <x v="12"/>
    <x v="1"/>
    <n v="96060"/>
    <n v="110000"/>
    <x v="0"/>
    <x v="0"/>
    <x v="0"/>
    <n v="3"/>
    <n v="1040"/>
    <n v="1.0234954999999999"/>
    <s v="West"/>
    <n v="105.76923076923077"/>
    <n v="13940"/>
    <n v="0.14511763481157611"/>
    <s v="Above Estimate"/>
  </r>
  <r>
    <d v="2021-10-21T00:00:00"/>
    <x v="12"/>
    <x v="1"/>
    <n v="111440"/>
    <n v="325000"/>
    <x v="2"/>
    <x v="2"/>
    <x v="2"/>
    <n v="5"/>
    <n v="1838"/>
    <n v="1.0234954999999999"/>
    <s v="South"/>
    <n v="176.82263329706203"/>
    <n v="213560"/>
    <n v="1.916367552045944"/>
    <s v="Above Estimate"/>
  </r>
  <r>
    <d v="2021-10-21T00:00:00"/>
    <x v="12"/>
    <x v="5"/>
    <n v="146300"/>
    <n v="156000"/>
    <x v="0"/>
    <x v="0"/>
    <x v="0"/>
    <n v="3"/>
    <n v="998"/>
    <n v="1.0234954999999999"/>
    <s v="East"/>
    <n v="156.31262525050101"/>
    <n v="9700"/>
    <n v="6.6302118933697876E-2"/>
    <s v="Above Estimate"/>
  </r>
  <r>
    <d v="2021-10-23T00:00:00"/>
    <x v="12"/>
    <x v="0"/>
    <n v="53800"/>
    <n v="68000"/>
    <x v="0"/>
    <x v="0"/>
    <x v="0"/>
    <n v="1"/>
    <n v="966"/>
    <n v="1.0234954999999999"/>
    <s v="North"/>
    <n v="70.39337474120083"/>
    <n v="14200"/>
    <n v="0.26394052044609667"/>
    <s v="Above Estimate"/>
  </r>
  <r>
    <d v="2021-10-23T00:00:00"/>
    <x v="12"/>
    <x v="4"/>
    <n v="702520"/>
    <n v="986000"/>
    <x v="0"/>
    <x v="0"/>
    <x v="0"/>
    <n v="2"/>
    <n v="923"/>
    <n v="1.0234954999999999"/>
    <s v="West"/>
    <n v="1068.2556879739977"/>
    <n v="283480"/>
    <n v="0.40351876103171441"/>
    <s v="Above Estimate"/>
  </r>
  <r>
    <d v="2021-10-25T00:00:00"/>
    <x v="12"/>
    <x v="1"/>
    <n v="103180"/>
    <n v="197500"/>
    <x v="0"/>
    <x v="0"/>
    <x v="0"/>
    <n v="2"/>
    <n v="1071"/>
    <n v="1.0234954999999999"/>
    <s v="East"/>
    <n v="184.40709617180207"/>
    <n v="94320"/>
    <n v="0.91413064547392908"/>
    <s v="Above Estimate"/>
  </r>
  <r>
    <d v="2021-10-28T00:00:00"/>
    <x v="12"/>
    <x v="1"/>
    <n v="115680"/>
    <n v="240000"/>
    <x v="1"/>
    <x v="1"/>
    <x v="1"/>
    <n v="4"/>
    <n v="1392"/>
    <n v="1.0234954999999999"/>
    <s v="West"/>
    <n v="172.41379310344828"/>
    <n v="124320"/>
    <n v="1.0746887966804979"/>
    <s v="Above Estimate"/>
  </r>
  <r>
    <d v="2021-10-28T00:00:00"/>
    <x v="12"/>
    <x v="4"/>
    <n v="785470"/>
    <n v="1075000"/>
    <x v="0"/>
    <x v="0"/>
    <x v="0"/>
    <n v="1"/>
    <n v="1046"/>
    <n v="1.0234954999999999"/>
    <s v="South"/>
    <n v="1027.7246653919694"/>
    <n v="289530"/>
    <n v="0.36860733064279988"/>
    <s v="Above Estimate"/>
  </r>
  <r>
    <d v="2021-10-28T00:00:00"/>
    <x v="12"/>
    <x v="2"/>
    <n v="320840"/>
    <n v="415000"/>
    <x v="0"/>
    <x v="0"/>
    <x v="0"/>
    <n v="2"/>
    <n v="946"/>
    <n v="1.0234954999999999"/>
    <s v="North"/>
    <n v="438.68921775898519"/>
    <n v="94160"/>
    <n v="0.29347961600797906"/>
    <s v="Above Estimate"/>
  </r>
  <r>
    <d v="2021-10-29T00:00:00"/>
    <x v="12"/>
    <x v="0"/>
    <n v="67030"/>
    <n v="155000"/>
    <x v="0"/>
    <x v="0"/>
    <x v="0"/>
    <n v="1"/>
    <n v="1015"/>
    <n v="1.0234954999999999"/>
    <s v="North"/>
    <n v="152.70935960591132"/>
    <n v="87970"/>
    <n v="1.312397433984783"/>
    <s v="Above Estimate"/>
  </r>
  <r>
    <d v="2021-10-29T00:00:00"/>
    <x v="12"/>
    <x v="3"/>
    <n v="948780"/>
    <n v="2000000"/>
    <x v="0"/>
    <x v="0"/>
    <x v="0"/>
    <n v="3"/>
    <n v="1072"/>
    <n v="1.0234954999999999"/>
    <s v="North"/>
    <n v="1865.6716417910447"/>
    <n v="1051220"/>
    <n v="1.1079702354602754"/>
    <s v="Above Estimate"/>
  </r>
  <r>
    <d v="2021-10-29T00:00:00"/>
    <x v="12"/>
    <x v="1"/>
    <n v="144800"/>
    <n v="96000"/>
    <x v="0"/>
    <x v="0"/>
    <x v="0"/>
    <n v="3"/>
    <n v="1063"/>
    <n v="1.0234954999999999"/>
    <s v="South"/>
    <n v="90.310442144873008"/>
    <n v="-48800"/>
    <n v="-0.33701657458563539"/>
    <s v="Below Estimate"/>
  </r>
  <r>
    <d v="2021-10-30T00:00:00"/>
    <x v="12"/>
    <x v="1"/>
    <n v="118890"/>
    <n v="175000"/>
    <x v="0"/>
    <x v="0"/>
    <x v="0"/>
    <n v="3"/>
    <n v="1051"/>
    <n v="1.0234954999999999"/>
    <s v="South"/>
    <n v="166.50808753568032"/>
    <n v="56110"/>
    <n v="0.47194886029102534"/>
    <s v="Above Estimate"/>
  </r>
  <r>
    <d v="2021-10-30T00:00:00"/>
    <x v="12"/>
    <x v="1"/>
    <n v="173990"/>
    <n v="260101"/>
    <x v="2"/>
    <x v="2"/>
    <x v="2"/>
    <n v="4"/>
    <n v="1840"/>
    <n v="1.0234954999999999"/>
    <s v="South"/>
    <n v="141.35923913043479"/>
    <n v="86111"/>
    <n v="0.49491924823265704"/>
    <s v="Above Estimate"/>
  </r>
  <r>
    <d v="2021-10-30T00:00:00"/>
    <x v="12"/>
    <x v="1"/>
    <n v="147880"/>
    <n v="217000"/>
    <x v="0"/>
    <x v="0"/>
    <x v="0"/>
    <n v="2"/>
    <n v="993"/>
    <n v="1.0234954999999999"/>
    <s v="South"/>
    <n v="218.52970795568982"/>
    <n v="69120"/>
    <n v="0.46740600486881256"/>
    <s v="Above Estimate"/>
  </r>
  <r>
    <d v="2021-10-30T00:00:00"/>
    <x v="12"/>
    <x v="4"/>
    <n v="511210"/>
    <n v="907500"/>
    <x v="0"/>
    <x v="0"/>
    <x v="0"/>
    <n v="3"/>
    <n v="1008"/>
    <n v="1.0234954999999999"/>
    <s v="North"/>
    <n v="900.29761904761904"/>
    <n v="396290"/>
    <n v="0.77520001564914609"/>
    <s v="Above Estimate"/>
  </r>
  <r>
    <d v="2021-10-31T00:00:00"/>
    <x v="12"/>
    <x v="5"/>
    <n v="207200"/>
    <n v="297500"/>
    <x v="0"/>
    <x v="0"/>
    <x v="0"/>
    <n v="2"/>
    <n v="1065"/>
    <n v="1.0234954999999999"/>
    <s v="South"/>
    <n v="279.34272300469485"/>
    <n v="90300"/>
    <n v="0.4358108108108108"/>
    <s v="Above Estimate"/>
  </r>
  <r>
    <d v="2021-10-31T00:00:00"/>
    <x v="12"/>
    <x v="0"/>
    <n v="106190"/>
    <n v="179000"/>
    <x v="1"/>
    <x v="1"/>
    <x v="1"/>
    <n v="4"/>
    <n v="1421"/>
    <n v="1.0234954999999999"/>
    <s v="North"/>
    <n v="125.96762843068262"/>
    <n v="72810"/>
    <n v="0.68565778321875881"/>
    <s v="Above Estimate"/>
  </r>
  <r>
    <d v="2021-11-04T00:00:00"/>
    <x v="12"/>
    <x v="1"/>
    <n v="57950"/>
    <n v="32500"/>
    <x v="0"/>
    <x v="0"/>
    <x v="0"/>
    <n v="1"/>
    <n v="1037"/>
    <n v="1.0234954999999999"/>
    <s v="North"/>
    <n v="31.340405014464803"/>
    <n v="-25450"/>
    <n v="-0.43917169974115616"/>
    <s v="Below Estimate"/>
  </r>
  <r>
    <d v="2021-11-04T00:00:00"/>
    <x v="12"/>
    <x v="5"/>
    <n v="264950"/>
    <n v="430000"/>
    <x v="0"/>
    <x v="0"/>
    <x v="0"/>
    <n v="1"/>
    <n v="921"/>
    <n v="1.0234954999999999"/>
    <s v="West"/>
    <n v="466.88382193268188"/>
    <n v="165050"/>
    <n v="0.62294772598603509"/>
    <s v="Above Estimate"/>
  </r>
  <r>
    <d v="2021-11-05T00:00:00"/>
    <x v="12"/>
    <x v="6"/>
    <n v="398670"/>
    <n v="425000"/>
    <x v="0"/>
    <x v="0"/>
    <x v="0"/>
    <n v="3"/>
    <n v="1027"/>
    <n v="1.0234954999999999"/>
    <s v="West"/>
    <n v="413.82667964946444"/>
    <n v="26330"/>
    <n v="6.6044598289311959E-2"/>
    <s v="Above Estimate"/>
  </r>
  <r>
    <d v="2021-11-05T00:00:00"/>
    <x v="12"/>
    <x v="5"/>
    <n v="155190"/>
    <n v="185000"/>
    <x v="0"/>
    <x v="0"/>
    <x v="0"/>
    <n v="3"/>
    <n v="1013"/>
    <n v="1.0234954999999999"/>
    <s v="North"/>
    <n v="182.6258637709773"/>
    <n v="29810"/>
    <n v="0.19208711901540049"/>
    <s v="Above Estimate"/>
  </r>
  <r>
    <d v="2021-11-07T00:00:00"/>
    <x v="12"/>
    <x v="0"/>
    <n v="83960"/>
    <n v="125000"/>
    <x v="0"/>
    <x v="0"/>
    <x v="0"/>
    <n v="1"/>
    <n v="928"/>
    <n v="1.0234954999999999"/>
    <s v="South"/>
    <n v="134.69827586206895"/>
    <n v="41040"/>
    <n v="0.48880419247260598"/>
    <s v="Above Estimate"/>
  </r>
  <r>
    <d v="2021-11-07T00:00:00"/>
    <x v="12"/>
    <x v="3"/>
    <n v="744660"/>
    <n v="1075000"/>
    <x v="0"/>
    <x v="0"/>
    <x v="0"/>
    <n v="3"/>
    <n v="1027"/>
    <n v="1.0234954999999999"/>
    <s v="North"/>
    <n v="1046.7380720545277"/>
    <n v="330340"/>
    <n v="0.44361184970322026"/>
    <s v="Above Estimate"/>
  </r>
  <r>
    <d v="2021-11-07T00:00:00"/>
    <x v="12"/>
    <x v="2"/>
    <n v="288640"/>
    <n v="420000"/>
    <x v="0"/>
    <x v="0"/>
    <x v="0"/>
    <n v="2"/>
    <n v="1043"/>
    <n v="1.0234954999999999"/>
    <s v="West"/>
    <n v="402.68456375838929"/>
    <n v="131360"/>
    <n v="0.45509977827050996"/>
    <s v="Above Estimate"/>
  </r>
  <r>
    <d v="2021-11-08T00:00:00"/>
    <x v="12"/>
    <x v="1"/>
    <n v="120150"/>
    <n v="225225"/>
    <x v="2"/>
    <x v="2"/>
    <x v="2"/>
    <n v="6"/>
    <n v="2097"/>
    <n v="1.0234954999999999"/>
    <s v="East"/>
    <n v="107.40343347639485"/>
    <n v="105075"/>
    <n v="0.87453183520599254"/>
    <s v="Above Estimate"/>
  </r>
  <r>
    <d v="2021-11-08T00:00:00"/>
    <x v="12"/>
    <x v="0"/>
    <n v="69810"/>
    <n v="118000"/>
    <x v="0"/>
    <x v="0"/>
    <x v="0"/>
    <n v="2"/>
    <n v="955"/>
    <n v="1.0234954999999999"/>
    <s v="West"/>
    <n v="123.56020942408377"/>
    <n v="48190"/>
    <n v="0.69030224896146686"/>
    <s v="Above Estimate"/>
  </r>
  <r>
    <d v="2021-11-08T00:00:00"/>
    <x v="12"/>
    <x v="1"/>
    <n v="139030"/>
    <n v="250000"/>
    <x v="0"/>
    <x v="0"/>
    <x v="0"/>
    <n v="1"/>
    <n v="990"/>
    <n v="1.0234954999999999"/>
    <s v="East"/>
    <n v="252.52525252525251"/>
    <n v="110970"/>
    <n v="0.79817305617492629"/>
    <s v="Above Estimate"/>
  </r>
  <r>
    <d v="2021-11-12T00:00:00"/>
    <x v="12"/>
    <x v="0"/>
    <n v="27780"/>
    <n v="165000"/>
    <x v="2"/>
    <x v="2"/>
    <x v="2"/>
    <n v="4"/>
    <n v="2196"/>
    <n v="1.0234954999999999"/>
    <s v="East"/>
    <n v="75.136612021857928"/>
    <n v="137220"/>
    <n v="4.9395248380129591"/>
    <s v="Above Estimate"/>
  </r>
  <r>
    <d v="2021-11-12T00:00:00"/>
    <x v="12"/>
    <x v="3"/>
    <n v="569240"/>
    <n v="1075000"/>
    <x v="0"/>
    <x v="0"/>
    <x v="0"/>
    <n v="3"/>
    <n v="943"/>
    <n v="1.0234954999999999"/>
    <s v="East"/>
    <n v="1139.9787910922587"/>
    <n v="505760"/>
    <n v="0.88848288946665732"/>
    <s v="Above Estimate"/>
  </r>
  <r>
    <d v="2021-11-13T00:00:00"/>
    <x v="12"/>
    <x v="1"/>
    <n v="130250"/>
    <n v="268000"/>
    <x v="0"/>
    <x v="0"/>
    <x v="0"/>
    <n v="3"/>
    <n v="1013"/>
    <n v="1.0234954999999999"/>
    <s v="East"/>
    <n v="264.56071076011847"/>
    <n v="137750"/>
    <n v="1.0575815738963532"/>
    <s v="Above Estimate"/>
  </r>
  <r>
    <d v="2021-11-13T00:00:00"/>
    <x v="12"/>
    <x v="0"/>
    <n v="109720"/>
    <n v="153100"/>
    <x v="0"/>
    <x v="0"/>
    <x v="0"/>
    <n v="1"/>
    <n v="1040"/>
    <n v="1.0234954999999999"/>
    <s v="West"/>
    <n v="147.21153846153845"/>
    <n v="43380"/>
    <n v="0.39537003281079108"/>
    <s v="Above Estimate"/>
  </r>
  <r>
    <d v="2021-11-13T00:00:00"/>
    <x v="12"/>
    <x v="0"/>
    <n v="113390"/>
    <n v="175000"/>
    <x v="0"/>
    <x v="0"/>
    <x v="0"/>
    <n v="2"/>
    <n v="961"/>
    <n v="1.0234954999999999"/>
    <s v="North"/>
    <n v="182.10197710718003"/>
    <n v="61610"/>
    <n v="0.54334597407178764"/>
    <s v="Above Estimate"/>
  </r>
  <r>
    <d v="2021-11-14T00:00:00"/>
    <x v="12"/>
    <x v="2"/>
    <n v="954160"/>
    <n v="2098444"/>
    <x v="0"/>
    <x v="0"/>
    <x v="0"/>
    <n v="1"/>
    <n v="924"/>
    <n v="1.0234954999999999"/>
    <s v="North"/>
    <n v="2271.0432900432902"/>
    <n v="1144284"/>
    <n v="1.1992579860819987"/>
    <s v="Above Estimate"/>
  </r>
  <r>
    <d v="2021-11-14T00:00:00"/>
    <x v="12"/>
    <x v="3"/>
    <n v="1078910"/>
    <n v="1430000"/>
    <x v="0"/>
    <x v="0"/>
    <x v="0"/>
    <n v="3"/>
    <n v="951"/>
    <n v="1.0234954999999999"/>
    <s v="South"/>
    <n v="1503.6803364879074"/>
    <n v="351090"/>
    <n v="0.32541175816333151"/>
    <s v="Above Estimate"/>
  </r>
  <r>
    <d v="2021-11-15T00:00:00"/>
    <x v="12"/>
    <x v="6"/>
    <n v="674130"/>
    <n v="1025000"/>
    <x v="0"/>
    <x v="0"/>
    <x v="0"/>
    <n v="1"/>
    <n v="975"/>
    <n v="1.0234954999999999"/>
    <s v="South"/>
    <n v="1051.2820512820513"/>
    <n v="350870"/>
    <n v="0.52047824603563109"/>
    <s v="Above Estimate"/>
  </r>
  <r>
    <d v="2021-11-18T00:00:00"/>
    <x v="12"/>
    <x v="6"/>
    <n v="388440"/>
    <n v="635000"/>
    <x v="0"/>
    <x v="0"/>
    <x v="0"/>
    <n v="1"/>
    <n v="931"/>
    <n v="1.0234954999999999"/>
    <s v="West"/>
    <n v="682.06229860365204"/>
    <n v="246560"/>
    <n v="0.63474410462362274"/>
    <s v="Above Estimate"/>
  </r>
  <r>
    <d v="2021-11-18T00:00:00"/>
    <x v="12"/>
    <x v="1"/>
    <n v="128500"/>
    <n v="265000"/>
    <x v="0"/>
    <x v="0"/>
    <x v="0"/>
    <n v="1"/>
    <n v="924"/>
    <n v="1.0234954999999999"/>
    <s v="South"/>
    <n v="286.79653679653677"/>
    <n v="136500"/>
    <n v="1.0622568093385214"/>
    <s v="Above Estimate"/>
  </r>
  <r>
    <d v="2021-11-18T00:00:00"/>
    <x v="12"/>
    <x v="1"/>
    <n v="102300"/>
    <n v="195000"/>
    <x v="0"/>
    <x v="0"/>
    <x v="0"/>
    <n v="3"/>
    <n v="1069"/>
    <n v="1.0234954999999999"/>
    <s v="East"/>
    <n v="182.4134705332086"/>
    <n v="92700"/>
    <n v="0.90615835777126097"/>
    <s v="Above Estimate"/>
  </r>
  <r>
    <d v="2021-11-18T00:00:00"/>
    <x v="12"/>
    <x v="0"/>
    <n v="47810"/>
    <n v="76000"/>
    <x v="1"/>
    <x v="1"/>
    <x v="1"/>
    <n v="3"/>
    <n v="1343"/>
    <n v="1.0234954999999999"/>
    <s v="South"/>
    <n v="56.589724497393895"/>
    <n v="28190"/>
    <n v="0.58962560133863207"/>
    <s v="Above Estimate"/>
  </r>
  <r>
    <d v="2021-11-18T00:00:00"/>
    <x v="12"/>
    <x v="4"/>
    <n v="617680"/>
    <n v="910000"/>
    <x v="0"/>
    <x v="0"/>
    <x v="0"/>
    <n v="2"/>
    <n v="1052"/>
    <n v="1.0234954999999999"/>
    <s v="South"/>
    <n v="865.01901140684413"/>
    <n v="292320"/>
    <n v="0.47325475974614689"/>
    <s v="Above Estimate"/>
  </r>
  <r>
    <d v="2021-11-19T00:00:00"/>
    <x v="12"/>
    <x v="2"/>
    <n v="235400"/>
    <n v="375000"/>
    <x v="0"/>
    <x v="0"/>
    <x v="0"/>
    <n v="3"/>
    <n v="951"/>
    <n v="1.0234954999999999"/>
    <s v="North"/>
    <n v="394.32176656151421"/>
    <n v="139600"/>
    <n v="0.59303313508920985"/>
    <s v="Above Estimate"/>
  </r>
  <r>
    <d v="2021-11-19T00:00:00"/>
    <x v="12"/>
    <x v="2"/>
    <n v="1317370"/>
    <n v="1700000"/>
    <x v="0"/>
    <x v="0"/>
    <x v="0"/>
    <n v="1"/>
    <n v="1045"/>
    <n v="1.0234954999999999"/>
    <s v="South"/>
    <n v="1626.7942583732058"/>
    <n v="382630"/>
    <n v="0.29044991156622663"/>
    <s v="Above Estimate"/>
  </r>
  <r>
    <d v="2021-11-19T00:00:00"/>
    <x v="12"/>
    <x v="1"/>
    <n v="154620"/>
    <n v="310000"/>
    <x v="2"/>
    <x v="2"/>
    <x v="2"/>
    <n v="6"/>
    <n v="2076"/>
    <n v="1.0234954999999999"/>
    <s v="South"/>
    <n v="149.32562620423892"/>
    <n v="155380"/>
    <n v="1.0049152761609106"/>
    <s v="Above Estimate"/>
  </r>
  <r>
    <d v="2021-11-19T00:00:00"/>
    <x v="12"/>
    <x v="4"/>
    <n v="725690"/>
    <n v="940000"/>
    <x v="0"/>
    <x v="0"/>
    <x v="0"/>
    <n v="3"/>
    <n v="973"/>
    <n v="1.0234954999999999"/>
    <s v="East"/>
    <n v="966.0842754367934"/>
    <n v="214310"/>
    <n v="0.29531893783847096"/>
    <s v="Above Estimate"/>
  </r>
  <r>
    <d v="2021-11-20T00:00:00"/>
    <x v="12"/>
    <x v="4"/>
    <n v="734720"/>
    <n v="735000"/>
    <x v="0"/>
    <x v="0"/>
    <x v="0"/>
    <n v="3"/>
    <n v="1044"/>
    <n v="1.0234954999999999"/>
    <s v="South"/>
    <n v="704.02298850574709"/>
    <n v="280"/>
    <n v="3.8109756097560977E-4"/>
    <s v="Above Estimate"/>
  </r>
  <r>
    <d v="2021-11-20T00:00:00"/>
    <x v="12"/>
    <x v="0"/>
    <n v="84710"/>
    <n v="247500"/>
    <x v="2"/>
    <x v="2"/>
    <x v="2"/>
    <n v="4"/>
    <n v="2098"/>
    <n v="1.0234954999999999"/>
    <s v="West"/>
    <n v="117.96949475691135"/>
    <n v="162790"/>
    <n v="1.9217329713138944"/>
    <s v="Above Estimate"/>
  </r>
  <r>
    <d v="2021-11-20T00:00:00"/>
    <x v="12"/>
    <x v="0"/>
    <n v="54730"/>
    <n v="89900"/>
    <x v="0"/>
    <x v="0"/>
    <x v="0"/>
    <n v="2"/>
    <n v="945"/>
    <n v="1.0234954999999999"/>
    <s v="West"/>
    <n v="95.132275132275126"/>
    <n v="35170"/>
    <n v="0.64260917230038372"/>
    <s v="Above Estimate"/>
  </r>
  <r>
    <d v="2021-11-20T00:00:00"/>
    <x v="12"/>
    <x v="1"/>
    <n v="88890"/>
    <n v="137000"/>
    <x v="0"/>
    <x v="0"/>
    <x v="0"/>
    <n v="1"/>
    <n v="1061"/>
    <n v="1.0234954999999999"/>
    <s v="East"/>
    <n v="129.1234684260132"/>
    <n v="48110"/>
    <n v="0.54123073461581728"/>
    <s v="Above Estimate"/>
  </r>
  <r>
    <d v="2021-11-20T00:00:00"/>
    <x v="12"/>
    <x v="6"/>
    <n v="347670"/>
    <n v="445000"/>
    <x v="0"/>
    <x v="0"/>
    <x v="0"/>
    <n v="1"/>
    <n v="1053"/>
    <n v="1.0234954999999999"/>
    <s v="West"/>
    <n v="422.60208926875595"/>
    <n v="97330"/>
    <n v="0.27994937728305574"/>
    <s v="Above Estimate"/>
  </r>
  <r>
    <d v="2021-11-21T00:00:00"/>
    <x v="12"/>
    <x v="4"/>
    <n v="378910"/>
    <n v="535000"/>
    <x v="0"/>
    <x v="0"/>
    <x v="0"/>
    <n v="1"/>
    <n v="1003"/>
    <n v="1.0234954999999999"/>
    <s v="West"/>
    <n v="533.39980059820539"/>
    <n v="156090"/>
    <n v="0.4119447890000264"/>
    <s v="Above Estimate"/>
  </r>
  <r>
    <d v="2021-11-22T00:00:00"/>
    <x v="12"/>
    <x v="1"/>
    <n v="120220"/>
    <n v="195000"/>
    <x v="1"/>
    <x v="1"/>
    <x v="1"/>
    <n v="2"/>
    <n v="1465"/>
    <n v="1.0234954999999999"/>
    <s v="West"/>
    <n v="133.10580204778157"/>
    <n v="74780"/>
    <n v="0.62202628514390279"/>
    <s v="Above Estimate"/>
  </r>
  <r>
    <d v="2021-11-22T00:00:00"/>
    <x v="12"/>
    <x v="6"/>
    <n v="501620"/>
    <n v="715000"/>
    <x v="0"/>
    <x v="0"/>
    <x v="0"/>
    <n v="2"/>
    <n v="1040"/>
    <n v="1.0234954999999999"/>
    <s v="North"/>
    <n v="687.5"/>
    <n v="213380"/>
    <n v="0.42538176308759618"/>
    <s v="Above Estimate"/>
  </r>
  <r>
    <d v="2021-11-25T00:00:00"/>
    <x v="12"/>
    <x v="6"/>
    <n v="503930"/>
    <n v="652222"/>
    <x v="0"/>
    <x v="0"/>
    <x v="0"/>
    <n v="1"/>
    <n v="1089"/>
    <n v="1.0234954999999999"/>
    <s v="East"/>
    <n v="598.91827364554638"/>
    <n v="148292"/>
    <n v="0.29427102970650687"/>
    <s v="Above Estimate"/>
  </r>
  <r>
    <d v="2021-11-25T00:00:00"/>
    <x v="12"/>
    <x v="1"/>
    <n v="186700"/>
    <n v="375000"/>
    <x v="0"/>
    <x v="0"/>
    <x v="0"/>
    <n v="3"/>
    <n v="911"/>
    <n v="1.0234954999999999"/>
    <s v="East"/>
    <n v="411.63556531284303"/>
    <n v="188300"/>
    <n v="1.0085698982324585"/>
    <s v="Above Estimate"/>
  </r>
  <r>
    <d v="2021-11-25T00:00:00"/>
    <x v="12"/>
    <x v="2"/>
    <n v="1729660"/>
    <n v="3775000"/>
    <x v="0"/>
    <x v="0"/>
    <x v="0"/>
    <n v="2"/>
    <n v="1088"/>
    <n v="1.0234954999999999"/>
    <s v="South"/>
    <n v="3469.669117647059"/>
    <n v="2045340"/>
    <n v="1.1825098574286277"/>
    <s v="Above Estimate"/>
  </r>
  <r>
    <d v="2021-11-27T00:00:00"/>
    <x v="12"/>
    <x v="1"/>
    <n v="84650"/>
    <n v="150000"/>
    <x v="1"/>
    <x v="1"/>
    <x v="1"/>
    <n v="2"/>
    <n v="1290"/>
    <n v="1.0234954999999999"/>
    <s v="North"/>
    <n v="116.27906976744185"/>
    <n v="65350"/>
    <n v="0.77200236266981692"/>
    <s v="Above Estimate"/>
  </r>
  <r>
    <d v="2021-11-27T00:00:00"/>
    <x v="12"/>
    <x v="1"/>
    <n v="146750"/>
    <n v="324000"/>
    <x v="0"/>
    <x v="0"/>
    <x v="0"/>
    <n v="2"/>
    <n v="960"/>
    <n v="1.0234954999999999"/>
    <s v="West"/>
    <n v="337.5"/>
    <n v="177250"/>
    <n v="1.2078364565587734"/>
    <s v="Above Estimate"/>
  </r>
  <r>
    <d v="2021-11-27T00:00:00"/>
    <x v="12"/>
    <x v="1"/>
    <n v="54560"/>
    <n v="125000"/>
    <x v="0"/>
    <x v="0"/>
    <x v="0"/>
    <n v="1"/>
    <n v="1055"/>
    <n v="1.0234954999999999"/>
    <s v="South"/>
    <n v="118.48341232227489"/>
    <n v="70440"/>
    <n v="1.2910557184750733"/>
    <s v="Above Estimate"/>
  </r>
  <r>
    <d v="2021-11-27T00:00:00"/>
    <x v="12"/>
    <x v="4"/>
    <n v="326480"/>
    <n v="436250"/>
    <x v="0"/>
    <x v="0"/>
    <x v="0"/>
    <n v="3"/>
    <n v="980"/>
    <n v="1.0234954999999999"/>
    <s v="East"/>
    <n v="445.15306122448982"/>
    <n v="109770"/>
    <n v="0.33622273952462634"/>
    <s v="Above Estimate"/>
  </r>
  <r>
    <d v="2021-11-27T00:00:00"/>
    <x v="12"/>
    <x v="0"/>
    <n v="52640"/>
    <n v="46000"/>
    <x v="0"/>
    <x v="0"/>
    <x v="0"/>
    <n v="1"/>
    <n v="946"/>
    <n v="1.0234954999999999"/>
    <s v="North"/>
    <n v="48.625792811839325"/>
    <n v="-6640"/>
    <n v="-0.12613981762917933"/>
    <s v="Below Estimate"/>
  </r>
  <r>
    <d v="2021-12-02T00:00:00"/>
    <x v="12"/>
    <x v="5"/>
    <n v="170800"/>
    <n v="358500"/>
    <x v="0"/>
    <x v="0"/>
    <x v="0"/>
    <n v="2"/>
    <n v="1066"/>
    <n v="1.0234954999999999"/>
    <s v="West"/>
    <n v="336.30393996247653"/>
    <n v="187700"/>
    <n v="1.0989461358313817"/>
    <s v="Above Estimate"/>
  </r>
  <r>
    <d v="2021-12-02T00:00:00"/>
    <x v="12"/>
    <x v="3"/>
    <n v="3265010"/>
    <n v="2900000"/>
    <x v="0"/>
    <x v="0"/>
    <x v="0"/>
    <n v="3"/>
    <n v="957"/>
    <n v="1.0234954999999999"/>
    <s v="South"/>
    <n v="3030.3030303030305"/>
    <n v="-365010"/>
    <n v="-0.1117944508592623"/>
    <s v="Below Estimate"/>
  </r>
  <r>
    <d v="2021-12-03T00:00:00"/>
    <x v="12"/>
    <x v="5"/>
    <n v="238560"/>
    <n v="295000"/>
    <x v="0"/>
    <x v="0"/>
    <x v="0"/>
    <n v="3"/>
    <n v="1076"/>
    <n v="1.0234954999999999"/>
    <s v="South"/>
    <n v="274.1635687732342"/>
    <n v="56440"/>
    <n v="0.23658618376928237"/>
    <s v="Above Estimate"/>
  </r>
  <r>
    <d v="2021-12-03T00:00:00"/>
    <x v="12"/>
    <x v="0"/>
    <n v="13490"/>
    <n v="18000"/>
    <x v="0"/>
    <x v="0"/>
    <x v="0"/>
    <n v="1"/>
    <n v="935"/>
    <n v="1.0234954999999999"/>
    <s v="East"/>
    <n v="19.251336898395721"/>
    <n v="4510"/>
    <n v="0.33432171979243885"/>
    <s v="Above Estimate"/>
  </r>
  <r>
    <d v="2021-12-03T00:00:00"/>
    <x v="12"/>
    <x v="5"/>
    <n v="182420"/>
    <n v="285000"/>
    <x v="0"/>
    <x v="0"/>
    <x v="0"/>
    <n v="1"/>
    <n v="985"/>
    <n v="1.0234954999999999"/>
    <s v="East"/>
    <n v="289.34010152284264"/>
    <n v="102580"/>
    <n v="0.56232869202938274"/>
    <s v="Above Estimate"/>
  </r>
  <r>
    <d v="2021-12-03T00:00:00"/>
    <x v="12"/>
    <x v="1"/>
    <n v="85520"/>
    <n v="100000"/>
    <x v="0"/>
    <x v="0"/>
    <x v="0"/>
    <n v="2"/>
    <n v="1024"/>
    <n v="1.0234954999999999"/>
    <s v="East"/>
    <n v="97.65625"/>
    <n v="14480"/>
    <n v="0.16931711880261927"/>
    <s v="Above Estimate"/>
  </r>
  <r>
    <d v="2021-12-04T00:00:00"/>
    <x v="12"/>
    <x v="5"/>
    <n v="193410"/>
    <n v="322500"/>
    <x v="0"/>
    <x v="0"/>
    <x v="0"/>
    <n v="3"/>
    <n v="988"/>
    <n v="1.0234954999999999"/>
    <s v="East"/>
    <n v="326.41700404858301"/>
    <n v="129090"/>
    <n v="0.66744222118814955"/>
    <s v="Above Estimate"/>
  </r>
  <r>
    <d v="2021-12-04T00:00:00"/>
    <x v="12"/>
    <x v="3"/>
    <n v="1091720"/>
    <n v="1600000"/>
    <x v="0"/>
    <x v="0"/>
    <x v="0"/>
    <n v="1"/>
    <n v="1049"/>
    <n v="1.0234954999999999"/>
    <s v="West"/>
    <n v="1525.2621544327931"/>
    <n v="508280"/>
    <n v="0.4655772542410142"/>
    <s v="Above Estimate"/>
  </r>
  <r>
    <d v="2021-12-05T00:00:00"/>
    <x v="12"/>
    <x v="1"/>
    <n v="120940"/>
    <n v="288000"/>
    <x v="1"/>
    <x v="1"/>
    <x v="1"/>
    <n v="2"/>
    <n v="1209"/>
    <n v="1.0234954999999999"/>
    <s v="North"/>
    <n v="238.21339950372209"/>
    <n v="167060"/>
    <n v="1.3813461220439887"/>
    <s v="Above Estimate"/>
  </r>
  <r>
    <d v="2021-12-05T00:00:00"/>
    <x v="12"/>
    <x v="4"/>
    <n v="209300"/>
    <n v="243900"/>
    <x v="0"/>
    <x v="0"/>
    <x v="0"/>
    <n v="2"/>
    <n v="948"/>
    <n v="1.0234954999999999"/>
    <s v="East"/>
    <n v="257.27848101265823"/>
    <n v="34600"/>
    <n v="0.16531294792164358"/>
    <s v="Above Estimate"/>
  </r>
  <r>
    <d v="2021-12-05T00:00:00"/>
    <x v="12"/>
    <x v="0"/>
    <n v="84800"/>
    <n v="65000"/>
    <x v="0"/>
    <x v="0"/>
    <x v="0"/>
    <n v="3"/>
    <n v="1090"/>
    <n v="1.0234954999999999"/>
    <s v="South"/>
    <n v="59.633027522935777"/>
    <n v="-19800"/>
    <n v="-0.23349056603773585"/>
    <s v="Below Estimate"/>
  </r>
  <r>
    <d v="2021-12-05T00:00:00"/>
    <x v="12"/>
    <x v="0"/>
    <n v="70570"/>
    <n v="58000"/>
    <x v="0"/>
    <x v="0"/>
    <x v="0"/>
    <n v="3"/>
    <n v="994"/>
    <n v="1.0234954999999999"/>
    <s v="West"/>
    <n v="58.350100603621733"/>
    <n v="-12570"/>
    <n v="-0.17812101459543717"/>
    <s v="Below Estimate"/>
  </r>
  <r>
    <d v="2021-12-06T00:00:00"/>
    <x v="12"/>
    <x v="6"/>
    <n v="1378070"/>
    <n v="3017500"/>
    <x v="0"/>
    <x v="0"/>
    <x v="0"/>
    <n v="3"/>
    <n v="1022"/>
    <n v="1.0234954999999999"/>
    <s v="East"/>
    <n v="2952.5440313111544"/>
    <n v="1639430"/>
    <n v="1.1896565486513748"/>
    <s v="Above Estimate"/>
  </r>
  <r>
    <d v="2021-12-06T00:00:00"/>
    <x v="12"/>
    <x v="3"/>
    <n v="1858080"/>
    <n v="2875000"/>
    <x v="0"/>
    <x v="0"/>
    <x v="0"/>
    <n v="2"/>
    <n v="923"/>
    <n v="1.0234954999999999"/>
    <s v="North"/>
    <n v="3114.8429035752979"/>
    <n v="1016920"/>
    <n v="0.54729613364333074"/>
    <s v="Above Estimate"/>
  </r>
  <r>
    <d v="2021-12-06T00:00:00"/>
    <x v="12"/>
    <x v="1"/>
    <n v="147010"/>
    <n v="180000"/>
    <x v="1"/>
    <x v="1"/>
    <x v="1"/>
    <n v="4"/>
    <n v="1259"/>
    <n v="1.0234954999999999"/>
    <s v="South"/>
    <n v="142.97061159650517"/>
    <n v="32990"/>
    <n v="0.22440650295898237"/>
    <s v="Above Estimate"/>
  </r>
  <r>
    <d v="2021-12-09T00:00:00"/>
    <x v="12"/>
    <x v="0"/>
    <n v="38480"/>
    <n v="120000"/>
    <x v="2"/>
    <x v="2"/>
    <x v="2"/>
    <n v="4"/>
    <n v="2137"/>
    <n v="1.0234954999999999"/>
    <s v="South"/>
    <n v="56.15348619560131"/>
    <n v="81520"/>
    <n v="2.1185031185031185"/>
    <s v="Above Estimate"/>
  </r>
  <r>
    <d v="2021-12-09T00:00:00"/>
    <x v="12"/>
    <x v="2"/>
    <n v="238980"/>
    <n v="336000"/>
    <x v="0"/>
    <x v="0"/>
    <x v="0"/>
    <n v="3"/>
    <n v="1073"/>
    <n v="1.0234954999999999"/>
    <s v="South"/>
    <n v="313.14072693383036"/>
    <n v="97020"/>
    <n v="0.40597539543057998"/>
    <s v="Above Estimate"/>
  </r>
  <r>
    <d v="2021-12-09T00:00:00"/>
    <x v="12"/>
    <x v="0"/>
    <n v="86840"/>
    <n v="150000"/>
    <x v="0"/>
    <x v="0"/>
    <x v="0"/>
    <n v="1"/>
    <n v="977"/>
    <n v="1.0234954999999999"/>
    <s v="South"/>
    <n v="153.53121801432957"/>
    <n v="63160"/>
    <n v="0.72731460156609862"/>
    <s v="Above Estimate"/>
  </r>
  <r>
    <d v="2021-12-10T00:00:00"/>
    <x v="12"/>
    <x v="3"/>
    <n v="1175650"/>
    <n v="2020000"/>
    <x v="0"/>
    <x v="0"/>
    <x v="0"/>
    <n v="2"/>
    <n v="922"/>
    <n v="1.0234954999999999"/>
    <s v="North"/>
    <n v="2190.8893709327549"/>
    <n v="844350"/>
    <n v="0.71819844341428141"/>
    <s v="Above Estimate"/>
  </r>
  <r>
    <d v="2021-12-10T00:00:00"/>
    <x v="12"/>
    <x v="2"/>
    <n v="190040"/>
    <n v="253432"/>
    <x v="0"/>
    <x v="0"/>
    <x v="0"/>
    <n v="2"/>
    <n v="1084"/>
    <n v="1.0234954999999999"/>
    <s v="South"/>
    <n v="233.79335793357933"/>
    <n v="63392"/>
    <n v="0.33357187960429385"/>
    <s v="Above Estimate"/>
  </r>
  <r>
    <d v="2021-12-11T00:00:00"/>
    <x v="12"/>
    <x v="6"/>
    <n v="436710"/>
    <n v="550000"/>
    <x v="0"/>
    <x v="0"/>
    <x v="0"/>
    <n v="1"/>
    <n v="1083"/>
    <n v="1.0234954999999999"/>
    <s v="South"/>
    <n v="507.84856879039705"/>
    <n v="113290"/>
    <n v="0.25941700441940874"/>
    <s v="Above Estimate"/>
  </r>
  <r>
    <d v="2021-12-12T00:00:00"/>
    <x v="12"/>
    <x v="6"/>
    <n v="808260"/>
    <n v="875000"/>
    <x v="0"/>
    <x v="0"/>
    <x v="0"/>
    <n v="2"/>
    <n v="900"/>
    <n v="1.0234954999999999"/>
    <s v="South"/>
    <n v="972.22222222222217"/>
    <n v="66740"/>
    <n v="8.2572439561527225E-2"/>
    <s v="Above Estimate"/>
  </r>
  <r>
    <d v="2021-12-12T00:00:00"/>
    <x v="12"/>
    <x v="0"/>
    <n v="108740"/>
    <n v="230000"/>
    <x v="0"/>
    <x v="0"/>
    <x v="0"/>
    <n v="2"/>
    <n v="1024"/>
    <n v="1.0234954999999999"/>
    <s v="North"/>
    <n v="224.609375"/>
    <n v="121260"/>
    <n v="1.1151370240941696"/>
    <s v="Above Estimate"/>
  </r>
  <r>
    <d v="2021-12-13T00:00:00"/>
    <x v="12"/>
    <x v="5"/>
    <n v="180950"/>
    <n v="298000"/>
    <x v="0"/>
    <x v="0"/>
    <x v="0"/>
    <n v="2"/>
    <n v="977"/>
    <n v="1.0234954999999999"/>
    <s v="North"/>
    <n v="305.01535312180141"/>
    <n v="117050"/>
    <n v="0.64686377452334898"/>
    <s v="Above Estimate"/>
  </r>
  <r>
    <d v="2021-12-16T00:00:00"/>
    <x v="12"/>
    <x v="1"/>
    <n v="130250"/>
    <n v="180000"/>
    <x v="2"/>
    <x v="2"/>
    <x v="2"/>
    <n v="6"/>
    <n v="1828"/>
    <n v="1.0234954999999999"/>
    <s v="West"/>
    <n v="98.468271334792121"/>
    <n v="49750"/>
    <n v="0.38195777351247601"/>
    <s v="Above Estimate"/>
  </r>
  <r>
    <d v="2021-12-17T00:00:00"/>
    <x v="12"/>
    <x v="2"/>
    <n v="267090"/>
    <n v="350000"/>
    <x v="0"/>
    <x v="0"/>
    <x v="0"/>
    <n v="3"/>
    <n v="945"/>
    <n v="1.0234954999999999"/>
    <s v="South"/>
    <n v="370.37037037037038"/>
    <n v="82910"/>
    <n v="0.31041970871241903"/>
    <s v="Above Estimate"/>
  </r>
  <r>
    <d v="2021-12-17T00:00:00"/>
    <x v="12"/>
    <x v="0"/>
    <n v="92010"/>
    <n v="160000"/>
    <x v="0"/>
    <x v="0"/>
    <x v="0"/>
    <n v="3"/>
    <n v="942"/>
    <n v="1.0234954999999999"/>
    <s v="North"/>
    <n v="169.85138004246284"/>
    <n v="67990"/>
    <n v="0.73894141941093361"/>
    <s v="Above Estimate"/>
  </r>
  <r>
    <d v="2021-12-18T00:00:00"/>
    <x v="12"/>
    <x v="1"/>
    <n v="176350"/>
    <n v="220000"/>
    <x v="0"/>
    <x v="0"/>
    <x v="0"/>
    <n v="3"/>
    <n v="1077"/>
    <n v="1.0234954999999999"/>
    <s v="West"/>
    <n v="204.2711234911792"/>
    <n v="43650"/>
    <n v="0.24751913807768641"/>
    <s v="Above Estimate"/>
  </r>
  <r>
    <d v="2021-12-20T00:00:00"/>
    <x v="12"/>
    <x v="5"/>
    <n v="194040"/>
    <n v="205000"/>
    <x v="0"/>
    <x v="0"/>
    <x v="0"/>
    <n v="2"/>
    <n v="996"/>
    <n v="1.0234954999999999"/>
    <s v="West"/>
    <n v="205.82329317269077"/>
    <n v="10960"/>
    <n v="5.6483199340342197E-2"/>
    <s v="Above Estimate"/>
  </r>
  <r>
    <d v="2021-12-23T00:00:00"/>
    <x v="12"/>
    <x v="2"/>
    <n v="219400"/>
    <n v="360000"/>
    <x v="0"/>
    <x v="0"/>
    <x v="0"/>
    <n v="3"/>
    <n v="1007"/>
    <n v="1.0234954999999999"/>
    <s v="North"/>
    <n v="357.49751737835152"/>
    <n v="140600"/>
    <n v="0.64083865086599823"/>
    <s v="Above Estimate"/>
  </r>
  <r>
    <d v="2021-12-24T00:00:00"/>
    <x v="12"/>
    <x v="4"/>
    <n v="354410"/>
    <n v="700000"/>
    <x v="0"/>
    <x v="0"/>
    <x v="0"/>
    <n v="3"/>
    <n v="953"/>
    <n v="1.0234954999999999"/>
    <s v="South"/>
    <n v="734.52256033578169"/>
    <n v="345590"/>
    <n v="0.97511356903021928"/>
    <s v="Above Estimate"/>
  </r>
  <r>
    <d v="2021-12-26T00:00:00"/>
    <x v="12"/>
    <x v="5"/>
    <n v="198100"/>
    <n v="272950"/>
    <x v="0"/>
    <x v="0"/>
    <x v="0"/>
    <n v="2"/>
    <n v="1061"/>
    <n v="1.0234954999999999"/>
    <s v="West"/>
    <n v="257.25730442978323"/>
    <n v="74850"/>
    <n v="0.37783947501261989"/>
    <s v="Above Estimate"/>
  </r>
  <r>
    <d v="2021-12-26T00:00:00"/>
    <x v="12"/>
    <x v="1"/>
    <n v="120790"/>
    <n v="244000"/>
    <x v="1"/>
    <x v="1"/>
    <x v="1"/>
    <n v="2"/>
    <n v="1393"/>
    <n v="1.0234954999999999"/>
    <s v="North"/>
    <n v="175.16152189519025"/>
    <n v="123210"/>
    <n v="1.0200347710903221"/>
    <s v="Above Estimate"/>
  </r>
  <r>
    <d v="2021-12-26T00:00:00"/>
    <x v="12"/>
    <x v="6"/>
    <n v="530670"/>
    <n v="725000"/>
    <x v="0"/>
    <x v="0"/>
    <x v="0"/>
    <n v="2"/>
    <n v="1067"/>
    <n v="1.0234954999999999"/>
    <s v="North"/>
    <n v="679.47516401124653"/>
    <n v="194330"/>
    <n v="0.36619744850848929"/>
    <s v="Above Estimate"/>
  </r>
  <r>
    <d v="2021-12-26T00:00:00"/>
    <x v="12"/>
    <x v="6"/>
    <n v="267700"/>
    <n v="425000"/>
    <x v="0"/>
    <x v="0"/>
    <x v="0"/>
    <n v="2"/>
    <n v="913"/>
    <n v="1.0234954999999999"/>
    <s v="West"/>
    <n v="465.4983570646221"/>
    <n v="157300"/>
    <n v="0.58759805752708261"/>
    <s v="Above Estimate"/>
  </r>
  <r>
    <d v="2021-12-27T00:00:00"/>
    <x v="12"/>
    <x v="0"/>
    <n v="102560"/>
    <n v="90000"/>
    <x v="0"/>
    <x v="0"/>
    <x v="0"/>
    <n v="3"/>
    <n v="900"/>
    <n v="1.0234954999999999"/>
    <s v="North"/>
    <n v="100"/>
    <n v="-12560"/>
    <n v="-0.12246489859594384"/>
    <s v="Below Estimate"/>
  </r>
  <r>
    <d v="2021-12-27T00:00:00"/>
    <x v="12"/>
    <x v="0"/>
    <n v="71100"/>
    <n v="57500"/>
    <x v="0"/>
    <x v="0"/>
    <x v="0"/>
    <n v="2"/>
    <n v="943"/>
    <n v="1.0234954999999999"/>
    <s v="South"/>
    <n v="60.975609756097562"/>
    <n v="-13600"/>
    <n v="-0.19127988748241911"/>
    <s v="Below Estimate"/>
  </r>
  <r>
    <d v="2021-12-31T00:00:00"/>
    <x v="12"/>
    <x v="5"/>
    <n v="102830"/>
    <n v="190000"/>
    <x v="0"/>
    <x v="0"/>
    <x v="0"/>
    <n v="2"/>
    <n v="1013"/>
    <n v="1.0234954999999999"/>
    <s v="West"/>
    <n v="187.56169792694965"/>
    <n v="87170"/>
    <n v="0.84770981231158227"/>
    <s v="Above Estimate"/>
  </r>
  <r>
    <d v="2021-12-31T00:00:00"/>
    <x v="12"/>
    <x v="6"/>
    <n v="391060"/>
    <n v="578000"/>
    <x v="0"/>
    <x v="0"/>
    <x v="0"/>
    <n v="1"/>
    <n v="1088"/>
    <n v="1.0234954999999999"/>
    <s v="East"/>
    <n v="531.25"/>
    <n v="186940"/>
    <n v="0.47803406126937042"/>
    <s v="Above Estimate"/>
  </r>
  <r>
    <d v="2022-01-02T00:00:00"/>
    <x v="13"/>
    <x v="6"/>
    <n v="286190"/>
    <n v="393250"/>
    <x v="0"/>
    <x v="0"/>
    <x v="0"/>
    <n v="2"/>
    <n v="1025"/>
    <n v="1.003979"/>
    <s v="South"/>
    <n v="383.65853658536588"/>
    <n v="107060"/>
    <n v="0.37408714490373529"/>
    <s v="Above Estimate"/>
  </r>
  <r>
    <d v="2022-01-03T00:00:00"/>
    <x v="13"/>
    <x v="0"/>
    <n v="89180"/>
    <n v="174000"/>
    <x v="0"/>
    <x v="0"/>
    <x v="0"/>
    <n v="3"/>
    <n v="1086"/>
    <n v="1.003979"/>
    <s v="North"/>
    <n v="160.22099447513813"/>
    <n v="84820"/>
    <n v="0.95111011437542048"/>
    <s v="Above Estimate"/>
  </r>
  <r>
    <d v="2022-01-03T00:00:00"/>
    <x v="13"/>
    <x v="0"/>
    <n v="103590"/>
    <n v="186000"/>
    <x v="2"/>
    <x v="2"/>
    <x v="2"/>
    <n v="4"/>
    <n v="1839"/>
    <n v="1.003979"/>
    <s v="North"/>
    <n v="101.14192495921696"/>
    <n v="82410"/>
    <n v="0.79554011004923253"/>
    <s v="Above Estimate"/>
  </r>
  <r>
    <d v="2022-01-06T00:00:00"/>
    <x v="13"/>
    <x v="2"/>
    <n v="142870"/>
    <n v="167000"/>
    <x v="0"/>
    <x v="0"/>
    <x v="0"/>
    <n v="2"/>
    <n v="971"/>
    <n v="1.003979"/>
    <s v="East"/>
    <n v="171.98764160659115"/>
    <n v="24130"/>
    <n v="0.16889479946804786"/>
    <s v="Above Estimate"/>
  </r>
  <r>
    <d v="2022-01-06T00:00:00"/>
    <x v="13"/>
    <x v="6"/>
    <n v="216770"/>
    <n v="310000"/>
    <x v="0"/>
    <x v="0"/>
    <x v="0"/>
    <n v="3"/>
    <n v="1058"/>
    <n v="1.003979"/>
    <s v="West"/>
    <n v="293.0056710775047"/>
    <n v="93230"/>
    <n v="0.43008718918669558"/>
    <s v="Above Estimate"/>
  </r>
  <r>
    <d v="2022-01-07T00:00:00"/>
    <x v="13"/>
    <x v="2"/>
    <n v="734670"/>
    <n v="1375000"/>
    <x v="0"/>
    <x v="0"/>
    <x v="0"/>
    <n v="1"/>
    <n v="1018"/>
    <n v="1.003979"/>
    <s v="East"/>
    <n v="1350.687622789784"/>
    <n v="640330"/>
    <n v="0.87158860440742103"/>
    <s v="Above Estimate"/>
  </r>
  <r>
    <d v="2022-01-10T00:00:00"/>
    <x v="13"/>
    <x v="0"/>
    <n v="72210"/>
    <n v="120000"/>
    <x v="0"/>
    <x v="0"/>
    <x v="0"/>
    <n v="3"/>
    <n v="1046"/>
    <n v="1.003979"/>
    <s v="North"/>
    <n v="114.72275334608031"/>
    <n v="47790"/>
    <n v="0.66181969256335682"/>
    <s v="Above Estimate"/>
  </r>
  <r>
    <d v="2022-01-13T00:00:00"/>
    <x v="13"/>
    <x v="6"/>
    <n v="319780"/>
    <n v="485000"/>
    <x v="0"/>
    <x v="0"/>
    <x v="0"/>
    <n v="1"/>
    <n v="991"/>
    <n v="1.003979"/>
    <s v="North"/>
    <n v="489.40464177598386"/>
    <n v="165220"/>
    <n v="0.51666770904997184"/>
    <s v="Above Estimate"/>
  </r>
  <r>
    <d v="2022-01-14T00:00:00"/>
    <x v="13"/>
    <x v="0"/>
    <n v="82590"/>
    <n v="171000"/>
    <x v="0"/>
    <x v="0"/>
    <x v="0"/>
    <n v="1"/>
    <n v="985"/>
    <n v="1.003979"/>
    <s v="West"/>
    <n v="173.60406091370558"/>
    <n v="88410"/>
    <n v="1.0704685797312024"/>
    <s v="Above Estimate"/>
  </r>
  <r>
    <d v="2022-01-16T00:00:00"/>
    <x v="13"/>
    <x v="0"/>
    <n v="42970"/>
    <n v="12916"/>
    <x v="0"/>
    <x v="0"/>
    <x v="0"/>
    <n v="3"/>
    <n v="1047"/>
    <n v="1.003979"/>
    <s v="South"/>
    <n v="12.336198662846227"/>
    <n v="-30054"/>
    <n v="-0.69941819874330924"/>
    <s v="Below Estimate"/>
  </r>
  <r>
    <d v="2022-01-16T00:00:00"/>
    <x v="13"/>
    <x v="0"/>
    <n v="87050"/>
    <n v="178000"/>
    <x v="0"/>
    <x v="0"/>
    <x v="0"/>
    <n v="3"/>
    <n v="954"/>
    <n v="1.003979"/>
    <s v="South"/>
    <n v="186.58280922431865"/>
    <n v="90950"/>
    <n v="1.044801838024124"/>
    <s v="Above Estimate"/>
  </r>
  <r>
    <d v="2022-01-16T00:00:00"/>
    <x v="13"/>
    <x v="0"/>
    <n v="42970"/>
    <n v="12916"/>
    <x v="0"/>
    <x v="0"/>
    <x v="0"/>
    <n v="3"/>
    <n v="1034"/>
    <n v="1.003979"/>
    <s v="East"/>
    <n v="12.491295938104448"/>
    <n v="-30054"/>
    <n v="-0.69941819874330924"/>
    <s v="Below Estimate"/>
  </r>
  <r>
    <d v="2022-01-17T00:00:00"/>
    <x v="13"/>
    <x v="0"/>
    <n v="69300"/>
    <n v="115000"/>
    <x v="2"/>
    <x v="2"/>
    <x v="2"/>
    <n v="5"/>
    <n v="2121"/>
    <n v="1.003979"/>
    <s v="West"/>
    <n v="54.219707685054217"/>
    <n v="45700"/>
    <n v="0.6594516594516594"/>
    <s v="Above Estimate"/>
  </r>
  <r>
    <d v="2022-01-21T00:00:00"/>
    <x v="13"/>
    <x v="2"/>
    <n v="473720"/>
    <n v="867500"/>
    <x v="0"/>
    <x v="0"/>
    <x v="0"/>
    <n v="2"/>
    <n v="980"/>
    <n v="1.003979"/>
    <s v="North"/>
    <n v="885.20408163265301"/>
    <n v="393780"/>
    <n v="0.8312505277379042"/>
    <s v="Above Estimate"/>
  </r>
  <r>
    <d v="2022-01-21T00:00:00"/>
    <x v="13"/>
    <x v="2"/>
    <n v="386620"/>
    <n v="750000"/>
    <x v="0"/>
    <x v="0"/>
    <x v="0"/>
    <n v="2"/>
    <n v="1059"/>
    <n v="1.003979"/>
    <s v="North"/>
    <n v="708.21529745042494"/>
    <n v="363380"/>
    <n v="0.93988929698411883"/>
    <s v="Above Estimate"/>
  </r>
  <r>
    <d v="2022-01-21T00:00:00"/>
    <x v="13"/>
    <x v="3"/>
    <n v="3064040"/>
    <n v="4250000"/>
    <x v="0"/>
    <x v="0"/>
    <x v="0"/>
    <n v="2"/>
    <n v="1065"/>
    <n v="1.003979"/>
    <s v="South"/>
    <n v="3990.6103286384978"/>
    <n v="1185960"/>
    <n v="0.3870576102139659"/>
    <s v="Above Estimate"/>
  </r>
  <r>
    <d v="2022-01-21T00:00:00"/>
    <x v="13"/>
    <x v="1"/>
    <n v="115370"/>
    <n v="319000"/>
    <x v="1"/>
    <x v="1"/>
    <x v="1"/>
    <n v="3"/>
    <n v="1322"/>
    <n v="1.003979"/>
    <s v="West"/>
    <n v="241.30105900151287"/>
    <n v="203630"/>
    <n v="1.7650169021409379"/>
    <s v="Above Estimate"/>
  </r>
  <r>
    <d v="2022-01-22T00:00:00"/>
    <x v="13"/>
    <x v="1"/>
    <n v="115840"/>
    <n v="235000"/>
    <x v="0"/>
    <x v="0"/>
    <x v="0"/>
    <n v="2"/>
    <n v="919"/>
    <n v="1.003979"/>
    <s v="South"/>
    <n v="255.71273122959738"/>
    <n v="119160"/>
    <n v="1.0286602209944751"/>
    <s v="Above Estimate"/>
  </r>
  <r>
    <d v="2022-01-22T00:00:00"/>
    <x v="13"/>
    <x v="5"/>
    <n v="201040"/>
    <n v="329000"/>
    <x v="0"/>
    <x v="0"/>
    <x v="0"/>
    <n v="1"/>
    <n v="1087"/>
    <n v="1.003979"/>
    <s v="South"/>
    <n v="302.66789328426864"/>
    <n v="127960"/>
    <n v="0.63649025069637888"/>
    <s v="Above Estimate"/>
  </r>
  <r>
    <d v="2022-01-22T00:00:00"/>
    <x v="13"/>
    <x v="2"/>
    <n v="251960"/>
    <n v="283501"/>
    <x v="0"/>
    <x v="0"/>
    <x v="0"/>
    <n v="1"/>
    <n v="935"/>
    <n v="1.003979"/>
    <s v="East"/>
    <n v="303.20962566844918"/>
    <n v="31541"/>
    <n v="0.12518256866169233"/>
    <s v="Above Estimate"/>
  </r>
  <r>
    <d v="2022-01-24T00:00:00"/>
    <x v="13"/>
    <x v="0"/>
    <n v="55670"/>
    <n v="169000"/>
    <x v="2"/>
    <x v="2"/>
    <x v="2"/>
    <n v="5"/>
    <n v="1983"/>
    <n v="1.003979"/>
    <s v="East"/>
    <n v="85.224407463439235"/>
    <n v="113330"/>
    <n v="2.0357463624932639"/>
    <s v="Above Estimate"/>
  </r>
  <r>
    <d v="2022-01-24T00:00:00"/>
    <x v="13"/>
    <x v="2"/>
    <n v="413550"/>
    <n v="545000"/>
    <x v="0"/>
    <x v="0"/>
    <x v="0"/>
    <n v="3"/>
    <n v="1066"/>
    <n v="1.003979"/>
    <s v="South"/>
    <n v="511.25703564727957"/>
    <n v="131450"/>
    <n v="0.31785757465844516"/>
    <s v="Above Estimate"/>
  </r>
  <r>
    <d v="2022-01-24T00:00:00"/>
    <x v="13"/>
    <x v="5"/>
    <n v="191730"/>
    <n v="321900"/>
    <x v="1"/>
    <x v="1"/>
    <x v="1"/>
    <n v="4"/>
    <n v="1400"/>
    <n v="1.003979"/>
    <s v="East"/>
    <n v="229.92857142857142"/>
    <n v="130170"/>
    <n v="0.67892348615240183"/>
    <s v="Above Estimate"/>
  </r>
  <r>
    <d v="2022-01-24T00:00:00"/>
    <x v="13"/>
    <x v="2"/>
    <n v="305530"/>
    <n v="420000"/>
    <x v="0"/>
    <x v="0"/>
    <x v="0"/>
    <n v="3"/>
    <n v="944"/>
    <n v="1.003979"/>
    <s v="East"/>
    <n v="444.91525423728814"/>
    <n v="114470"/>
    <n v="0.37466042614473211"/>
    <s v="Above Estimate"/>
  </r>
  <r>
    <d v="2022-01-27T00:00:00"/>
    <x v="13"/>
    <x v="1"/>
    <n v="119800"/>
    <n v="235000"/>
    <x v="0"/>
    <x v="0"/>
    <x v="0"/>
    <n v="3"/>
    <n v="905"/>
    <n v="1.003979"/>
    <s v="East"/>
    <n v="259.66850828729281"/>
    <n v="115200"/>
    <n v="0.96160267111853093"/>
    <s v="Above Estimate"/>
  </r>
  <r>
    <d v="2022-01-28T00:00:00"/>
    <x v="13"/>
    <x v="1"/>
    <n v="119550"/>
    <n v="215000"/>
    <x v="0"/>
    <x v="0"/>
    <x v="0"/>
    <n v="1"/>
    <n v="1065"/>
    <n v="1.003979"/>
    <s v="North"/>
    <n v="201.87793427230048"/>
    <n v="95450"/>
    <n v="0.79841070681723125"/>
    <s v="Above Estimate"/>
  </r>
  <r>
    <d v="2022-01-28T00:00:00"/>
    <x v="13"/>
    <x v="4"/>
    <n v="475230"/>
    <n v="825000"/>
    <x v="0"/>
    <x v="0"/>
    <x v="0"/>
    <n v="1"/>
    <n v="1011"/>
    <n v="1.003979"/>
    <s v="South"/>
    <n v="816.02373887240356"/>
    <n v="349770"/>
    <n v="0.73600151505586764"/>
    <s v="Above Estimate"/>
  </r>
  <r>
    <d v="2022-01-29T00:00:00"/>
    <x v="13"/>
    <x v="1"/>
    <n v="127020"/>
    <n v="245000"/>
    <x v="1"/>
    <x v="1"/>
    <x v="1"/>
    <n v="3"/>
    <n v="1499"/>
    <n v="1.003979"/>
    <s v="East"/>
    <n v="163.44229486324215"/>
    <n v="117980"/>
    <n v="0.92883010549519762"/>
    <s v="Above Estimate"/>
  </r>
  <r>
    <d v="2022-01-29T00:00:00"/>
    <x v="13"/>
    <x v="1"/>
    <n v="102880"/>
    <n v="147000"/>
    <x v="0"/>
    <x v="0"/>
    <x v="0"/>
    <n v="1"/>
    <n v="1082"/>
    <n v="1.003979"/>
    <s v="South"/>
    <n v="135.85951940850276"/>
    <n v="44120"/>
    <n v="0.42884914463452567"/>
    <s v="Above Estimate"/>
  </r>
  <r>
    <d v="2022-01-30T00:00:00"/>
    <x v="13"/>
    <x v="6"/>
    <n v="678390"/>
    <n v="950000"/>
    <x v="0"/>
    <x v="0"/>
    <x v="0"/>
    <n v="3"/>
    <n v="986"/>
    <n v="1.003979"/>
    <s v="West"/>
    <n v="963.48884381338746"/>
    <n v="271610"/>
    <n v="0.40037441589646072"/>
    <s v="Above Estimate"/>
  </r>
  <r>
    <d v="2022-01-30T00:00:00"/>
    <x v="13"/>
    <x v="1"/>
    <n v="113430"/>
    <n v="240000"/>
    <x v="1"/>
    <x v="1"/>
    <x v="1"/>
    <n v="3"/>
    <n v="1251"/>
    <n v="1.003979"/>
    <s v="South"/>
    <n v="191.84652278177458"/>
    <n v="126570"/>
    <n v="1.1158423697434541"/>
    <s v="Above Estimate"/>
  </r>
  <r>
    <d v="2022-01-31T00:00:00"/>
    <x v="13"/>
    <x v="2"/>
    <n v="279400"/>
    <n v="390000"/>
    <x v="0"/>
    <x v="0"/>
    <x v="0"/>
    <n v="2"/>
    <n v="1041"/>
    <n v="1.003979"/>
    <s v="West"/>
    <n v="374.63976945244957"/>
    <n v="110600"/>
    <n v="0.39584824624194703"/>
    <s v="Above Estimate"/>
  </r>
  <r>
    <d v="2022-01-31T00:00:00"/>
    <x v="13"/>
    <x v="0"/>
    <n v="45270"/>
    <n v="163000"/>
    <x v="1"/>
    <x v="1"/>
    <x v="1"/>
    <n v="3"/>
    <n v="1309"/>
    <n v="1.003979"/>
    <s v="North"/>
    <n v="124.52253628724218"/>
    <n v="117730"/>
    <n v="2.6006185111552904"/>
    <s v="Above Estimate"/>
  </r>
  <r>
    <d v="2022-01-31T00:00:00"/>
    <x v="13"/>
    <x v="4"/>
    <n v="1140510"/>
    <n v="1350000"/>
    <x v="0"/>
    <x v="0"/>
    <x v="0"/>
    <n v="3"/>
    <n v="1035"/>
    <n v="1.003979"/>
    <s v="West"/>
    <n v="1304.3478260869565"/>
    <n v="209490"/>
    <n v="0.18368098482257939"/>
    <s v="Above Estimate"/>
  </r>
  <r>
    <d v="2022-01-31T00:00:00"/>
    <x v="13"/>
    <x v="3"/>
    <n v="970200"/>
    <n v="1250000"/>
    <x v="0"/>
    <x v="0"/>
    <x v="0"/>
    <n v="2"/>
    <n v="922"/>
    <n v="1.003979"/>
    <s v="West"/>
    <n v="1355.7483731019522"/>
    <n v="279800"/>
    <n v="0.28839414553700266"/>
    <s v="Above Estimate"/>
  </r>
  <r>
    <d v="2022-02-03T00:00:00"/>
    <x v="13"/>
    <x v="1"/>
    <n v="156430"/>
    <n v="287000"/>
    <x v="0"/>
    <x v="0"/>
    <x v="0"/>
    <n v="3"/>
    <n v="1009"/>
    <n v="1.003979"/>
    <s v="North"/>
    <n v="284.44003964321109"/>
    <n v="130570"/>
    <n v="0.83468644121971491"/>
    <s v="Above Estimate"/>
  </r>
  <r>
    <d v="2022-02-03T00:00:00"/>
    <x v="13"/>
    <x v="0"/>
    <n v="62770"/>
    <n v="95000"/>
    <x v="0"/>
    <x v="0"/>
    <x v="0"/>
    <n v="3"/>
    <n v="1010"/>
    <n v="1.003979"/>
    <s v="North"/>
    <n v="94.059405940594061"/>
    <n v="32230"/>
    <n v="0.51346184483033297"/>
    <s v="Above Estimate"/>
  </r>
  <r>
    <d v="2022-02-03T00:00:00"/>
    <x v="13"/>
    <x v="1"/>
    <n v="120220"/>
    <n v="390000"/>
    <x v="2"/>
    <x v="2"/>
    <x v="2"/>
    <n v="4"/>
    <n v="2072"/>
    <n v="1.003979"/>
    <s v="North"/>
    <n v="188.22393822393823"/>
    <n v="269780"/>
    <n v="2.2440525702878058"/>
    <s v="Above Estimate"/>
  </r>
  <r>
    <d v="2022-02-03T00:00:00"/>
    <x v="13"/>
    <x v="1"/>
    <n v="87620"/>
    <n v="335000"/>
    <x v="0"/>
    <x v="0"/>
    <x v="0"/>
    <n v="2"/>
    <n v="1044"/>
    <n v="1.003979"/>
    <s v="North"/>
    <n v="320.88122605363986"/>
    <n v="247380"/>
    <n v="2.8233280073042684"/>
    <s v="Above Estimate"/>
  </r>
  <r>
    <d v="2022-02-03T00:00:00"/>
    <x v="13"/>
    <x v="1"/>
    <n v="60980"/>
    <n v="80000"/>
    <x v="0"/>
    <x v="0"/>
    <x v="0"/>
    <n v="2"/>
    <n v="1055"/>
    <n v="1.003979"/>
    <s v="South"/>
    <n v="75.829383886255926"/>
    <n v="19020"/>
    <n v="0.31190554280091831"/>
    <s v="Above Estimate"/>
  </r>
  <r>
    <d v="2022-02-04T00:00:00"/>
    <x v="13"/>
    <x v="3"/>
    <n v="2604140"/>
    <n v="3350000"/>
    <x v="0"/>
    <x v="0"/>
    <x v="0"/>
    <n v="2"/>
    <n v="914"/>
    <n v="1.003979"/>
    <s v="East"/>
    <n v="3665.2078774617066"/>
    <n v="745860"/>
    <n v="0.28641317287089019"/>
    <s v="Above Estimate"/>
  </r>
  <r>
    <d v="2022-02-05T00:00:00"/>
    <x v="13"/>
    <x v="1"/>
    <n v="163560"/>
    <n v="212000"/>
    <x v="1"/>
    <x v="1"/>
    <x v="1"/>
    <n v="3"/>
    <n v="1271"/>
    <n v="1.003979"/>
    <s v="South"/>
    <n v="166.79779701022818"/>
    <n v="48440"/>
    <n v="0.29616043042308632"/>
    <s v="Above Estimate"/>
  </r>
  <r>
    <d v="2022-02-05T00:00:00"/>
    <x v="13"/>
    <x v="4"/>
    <n v="250180"/>
    <n v="317500"/>
    <x v="0"/>
    <x v="0"/>
    <x v="0"/>
    <n v="3"/>
    <n v="966"/>
    <n v="1.003979"/>
    <s v="West"/>
    <n v="328.67494824016563"/>
    <n v="67320"/>
    <n v="0.26908625789431612"/>
    <s v="Above Estimate"/>
  </r>
  <r>
    <d v="2022-02-06T00:00:00"/>
    <x v="13"/>
    <x v="4"/>
    <n v="273980"/>
    <n v="303000"/>
    <x v="0"/>
    <x v="0"/>
    <x v="0"/>
    <n v="3"/>
    <n v="910"/>
    <n v="1.003979"/>
    <s v="South"/>
    <n v="332.96703296703299"/>
    <n v="29020"/>
    <n v="0.10592014015621579"/>
    <s v="Above Estimate"/>
  </r>
  <r>
    <d v="2022-02-10T00:00:00"/>
    <x v="13"/>
    <x v="3"/>
    <n v="797020"/>
    <n v="500000"/>
    <x v="0"/>
    <x v="0"/>
    <x v="0"/>
    <n v="2"/>
    <n v="1075"/>
    <n v="1.003979"/>
    <s v="East"/>
    <n v="465.11627906976742"/>
    <n v="-297020"/>
    <n v="-0.37266317030940255"/>
    <s v="Below Estimate"/>
  </r>
  <r>
    <d v="2022-02-10T00:00:00"/>
    <x v="13"/>
    <x v="0"/>
    <n v="91440"/>
    <n v="140000"/>
    <x v="0"/>
    <x v="0"/>
    <x v="0"/>
    <n v="1"/>
    <n v="1070"/>
    <n v="1.003979"/>
    <s v="South"/>
    <n v="130.84112149532712"/>
    <n v="48560"/>
    <n v="0.53105861767279094"/>
    <s v="Above Estimate"/>
  </r>
  <r>
    <d v="2022-02-13T00:00:00"/>
    <x v="13"/>
    <x v="2"/>
    <n v="228100"/>
    <n v="6200"/>
    <x v="0"/>
    <x v="0"/>
    <x v="0"/>
    <n v="3"/>
    <n v="942"/>
    <n v="1.003979"/>
    <s v="North"/>
    <n v="6.5817409766454356"/>
    <n v="-221900"/>
    <n v="-0.97281893906181505"/>
    <s v="Below Estimate"/>
  </r>
  <r>
    <d v="2022-02-14T00:00:00"/>
    <x v="13"/>
    <x v="5"/>
    <n v="129010"/>
    <n v="219900"/>
    <x v="0"/>
    <x v="0"/>
    <x v="0"/>
    <n v="3"/>
    <n v="1076"/>
    <n v="1.003979"/>
    <s v="North"/>
    <n v="204.36802973977694"/>
    <n v="90890"/>
    <n v="0.70451902953259438"/>
    <s v="Above Estimate"/>
  </r>
  <r>
    <d v="2022-02-18T00:00:00"/>
    <x v="13"/>
    <x v="0"/>
    <n v="139770"/>
    <n v="159000"/>
    <x v="0"/>
    <x v="0"/>
    <x v="0"/>
    <n v="1"/>
    <n v="1018"/>
    <n v="1.003979"/>
    <s v="South"/>
    <n v="156.18860510805501"/>
    <n v="19230"/>
    <n v="0.13758317235458253"/>
    <s v="Above Estimate"/>
  </r>
  <r>
    <d v="2022-02-18T00:00:00"/>
    <x v="13"/>
    <x v="5"/>
    <n v="202580"/>
    <n v="221000"/>
    <x v="0"/>
    <x v="0"/>
    <x v="0"/>
    <n v="3"/>
    <n v="947"/>
    <n v="1.003979"/>
    <s v="South"/>
    <n v="233.36853220696938"/>
    <n v="18420"/>
    <n v="9.0927041168920919E-2"/>
    <s v="Above Estimate"/>
  </r>
  <r>
    <d v="2022-02-18T00:00:00"/>
    <x v="13"/>
    <x v="2"/>
    <n v="314710"/>
    <n v="502000"/>
    <x v="0"/>
    <x v="0"/>
    <x v="0"/>
    <n v="2"/>
    <n v="1058"/>
    <n v="1.003979"/>
    <s v="North"/>
    <n v="474.48015122873346"/>
    <n v="187290"/>
    <n v="0.59511931619586289"/>
    <s v="Above Estimate"/>
  </r>
  <r>
    <d v="2022-02-19T00:00:00"/>
    <x v="13"/>
    <x v="6"/>
    <n v="730670"/>
    <n v="625000"/>
    <x v="0"/>
    <x v="0"/>
    <x v="0"/>
    <n v="2"/>
    <n v="936"/>
    <n v="1.003979"/>
    <s v="North"/>
    <n v="667.73504273504273"/>
    <n v="-105670"/>
    <n v="-0.14462069059903923"/>
    <s v="Below Estimate"/>
  </r>
  <r>
    <d v="2022-02-20T00:00:00"/>
    <x v="13"/>
    <x v="4"/>
    <n v="255430"/>
    <n v="302150"/>
    <x v="0"/>
    <x v="0"/>
    <x v="0"/>
    <n v="3"/>
    <n v="936"/>
    <n v="1.003979"/>
    <s v="West"/>
    <n v="322.80982905982904"/>
    <n v="46720"/>
    <n v="0.18290725443370004"/>
    <s v="Above Estimate"/>
  </r>
  <r>
    <d v="2022-02-21T00:00:00"/>
    <x v="13"/>
    <x v="5"/>
    <n v="259630"/>
    <n v="370000"/>
    <x v="0"/>
    <x v="0"/>
    <x v="0"/>
    <n v="3"/>
    <n v="930"/>
    <n v="1.003979"/>
    <s v="East"/>
    <n v="397.84946236559142"/>
    <n v="110370"/>
    <n v="0.42510495705426954"/>
    <s v="Above Estimate"/>
  </r>
  <r>
    <d v="2022-02-24T00:00:00"/>
    <x v="13"/>
    <x v="6"/>
    <n v="410660"/>
    <n v="748500"/>
    <x v="0"/>
    <x v="0"/>
    <x v="0"/>
    <n v="1"/>
    <n v="981"/>
    <n v="1.003979"/>
    <s v="North"/>
    <n v="762.99694189602451"/>
    <n v="337840"/>
    <n v="0.82267569278722052"/>
    <s v="Above Estimate"/>
  </r>
  <r>
    <d v="2022-02-24T00:00:00"/>
    <x v="13"/>
    <x v="4"/>
    <n v="393610"/>
    <n v="1127000"/>
    <x v="0"/>
    <x v="0"/>
    <x v="0"/>
    <n v="2"/>
    <n v="936"/>
    <n v="1.003979"/>
    <s v="West"/>
    <n v="1204.0598290598291"/>
    <n v="733390"/>
    <n v="1.8632402632046949"/>
    <s v="Above Estimate"/>
  </r>
  <r>
    <d v="2022-02-24T00:00:00"/>
    <x v="13"/>
    <x v="0"/>
    <n v="83550"/>
    <n v="107000"/>
    <x v="0"/>
    <x v="0"/>
    <x v="0"/>
    <n v="2"/>
    <n v="981"/>
    <n v="1.003979"/>
    <s v="North"/>
    <n v="109.072375127421"/>
    <n v="23450"/>
    <n v="0.28067025733093953"/>
    <s v="Above Estimate"/>
  </r>
  <r>
    <d v="2022-02-25T00:00:00"/>
    <x v="13"/>
    <x v="1"/>
    <n v="148050"/>
    <n v="344000"/>
    <x v="0"/>
    <x v="0"/>
    <x v="0"/>
    <n v="1"/>
    <n v="1085"/>
    <n v="1.003979"/>
    <s v="North"/>
    <n v="317.05069124423966"/>
    <n v="195950"/>
    <n v="1.3235393448159405"/>
    <s v="Above Estimate"/>
  </r>
  <r>
    <d v="2022-02-26T00:00:00"/>
    <x v="13"/>
    <x v="2"/>
    <n v="251370"/>
    <n v="270000"/>
    <x v="0"/>
    <x v="0"/>
    <x v="0"/>
    <n v="1"/>
    <n v="1002"/>
    <n v="1.003979"/>
    <s v="South"/>
    <n v="269.46107784431138"/>
    <n v="18630"/>
    <n v="7.4113856068743281E-2"/>
    <s v="Above Estimate"/>
  </r>
  <r>
    <d v="2022-02-27T00:00:00"/>
    <x v="13"/>
    <x v="0"/>
    <n v="85490"/>
    <n v="190000"/>
    <x v="2"/>
    <x v="2"/>
    <x v="2"/>
    <n v="6"/>
    <n v="1951"/>
    <n v="1.003979"/>
    <s v="East"/>
    <n v="97.385955920040999"/>
    <n v="104510"/>
    <n v="1.2224821616563342"/>
    <s v="Above Estimate"/>
  </r>
  <r>
    <d v="2022-02-27T00:00:00"/>
    <x v="13"/>
    <x v="0"/>
    <n v="59770"/>
    <n v="99417"/>
    <x v="0"/>
    <x v="0"/>
    <x v="0"/>
    <n v="2"/>
    <n v="944"/>
    <n v="1.003979"/>
    <s v="East"/>
    <n v="105.31461864406779"/>
    <n v="39647"/>
    <n v="0.66332608331939102"/>
    <s v="Above Estimate"/>
  </r>
  <r>
    <d v="2022-02-27T00:00:00"/>
    <x v="13"/>
    <x v="2"/>
    <n v="289720"/>
    <n v="400000"/>
    <x v="1"/>
    <x v="1"/>
    <x v="1"/>
    <n v="2"/>
    <n v="1395"/>
    <n v="1.003979"/>
    <s v="West"/>
    <n v="286.73835125448028"/>
    <n v="110280"/>
    <n v="0.3806433798149938"/>
    <s v="Above Estimate"/>
  </r>
  <r>
    <d v="2022-02-28T00:00:00"/>
    <x v="13"/>
    <x v="3"/>
    <n v="1190000"/>
    <n v="1630000"/>
    <x v="0"/>
    <x v="0"/>
    <x v="0"/>
    <n v="3"/>
    <n v="1082"/>
    <n v="1.003979"/>
    <s v="East"/>
    <n v="1506.4695009242143"/>
    <n v="440000"/>
    <n v="0.36974789915966388"/>
    <s v="Above Estimate"/>
  </r>
  <r>
    <d v="2022-02-28T00:00:00"/>
    <x v="13"/>
    <x v="4"/>
    <n v="294700"/>
    <n v="520000"/>
    <x v="0"/>
    <x v="0"/>
    <x v="0"/>
    <n v="1"/>
    <n v="1042"/>
    <n v="1.003979"/>
    <s v="North"/>
    <n v="499.04030710172742"/>
    <n v="225300"/>
    <n v="0.76450627757041056"/>
    <s v="Above Estimate"/>
  </r>
  <r>
    <d v="2022-02-28T00:00:00"/>
    <x v="13"/>
    <x v="0"/>
    <n v="74610"/>
    <n v="118000"/>
    <x v="0"/>
    <x v="0"/>
    <x v="0"/>
    <n v="2"/>
    <n v="1016"/>
    <n v="1.003979"/>
    <s v="North"/>
    <n v="116.14173228346456"/>
    <n v="43390"/>
    <n v="0.58155743197962739"/>
    <s v="Above Estimate"/>
  </r>
  <r>
    <d v="2022-03-02T00:00:00"/>
    <x v="13"/>
    <x v="2"/>
    <n v="222180"/>
    <n v="361500"/>
    <x v="0"/>
    <x v="0"/>
    <x v="0"/>
    <n v="1"/>
    <n v="1078"/>
    <n v="1.003979"/>
    <s v="East"/>
    <n v="335.34322820037107"/>
    <n v="139320"/>
    <n v="0.62705914123683504"/>
    <s v="Above Estimate"/>
  </r>
  <r>
    <d v="2022-03-02T00:00:00"/>
    <x v="13"/>
    <x v="1"/>
    <n v="271710"/>
    <n v="320500"/>
    <x v="2"/>
    <x v="2"/>
    <x v="2"/>
    <n v="4"/>
    <n v="2044"/>
    <n v="1.003979"/>
    <s v="North"/>
    <n v="156.80039138943249"/>
    <n v="48790"/>
    <n v="0.1795664495233889"/>
    <s v="Above Estimate"/>
  </r>
  <r>
    <d v="2022-03-02T00:00:00"/>
    <x v="13"/>
    <x v="6"/>
    <n v="433640"/>
    <n v="565000"/>
    <x v="1"/>
    <x v="1"/>
    <x v="1"/>
    <n v="3"/>
    <n v="1456"/>
    <n v="1.003979"/>
    <s v="West"/>
    <n v="388.04945054945057"/>
    <n v="131360"/>
    <n v="0.30292408449405034"/>
    <s v="Above Estimate"/>
  </r>
  <r>
    <d v="2022-03-03T00:00:00"/>
    <x v="13"/>
    <x v="1"/>
    <n v="191190"/>
    <n v="425800"/>
    <x v="2"/>
    <x v="2"/>
    <x v="2"/>
    <n v="4"/>
    <n v="1810"/>
    <n v="1.003979"/>
    <s v="West"/>
    <n v="235.24861878453038"/>
    <n v="234610"/>
    <n v="1.2271039280297087"/>
    <s v="Above Estimate"/>
  </r>
  <r>
    <d v="2022-03-03T00:00:00"/>
    <x v="13"/>
    <x v="5"/>
    <n v="340060"/>
    <n v="458750"/>
    <x v="0"/>
    <x v="0"/>
    <x v="0"/>
    <n v="1"/>
    <n v="1065"/>
    <n v="1.003979"/>
    <s v="West"/>
    <n v="430.75117370892019"/>
    <n v="118690"/>
    <n v="0.34902664235723108"/>
    <s v="Above Estimate"/>
  </r>
  <r>
    <d v="2022-03-03T00:00:00"/>
    <x v="13"/>
    <x v="3"/>
    <n v="607390"/>
    <n v="1075000"/>
    <x v="0"/>
    <x v="0"/>
    <x v="0"/>
    <n v="1"/>
    <n v="988"/>
    <n v="1.003979"/>
    <s v="South"/>
    <n v="1088.0566801619434"/>
    <n v="467610"/>
    <n v="0.76986779499168578"/>
    <s v="Above Estimate"/>
  </r>
  <r>
    <d v="2022-03-03T00:00:00"/>
    <x v="13"/>
    <x v="5"/>
    <n v="115080"/>
    <n v="238000"/>
    <x v="0"/>
    <x v="0"/>
    <x v="0"/>
    <n v="3"/>
    <n v="1034"/>
    <n v="1.003979"/>
    <s v="East"/>
    <n v="230.17408123791103"/>
    <n v="122920"/>
    <n v="1.0681265206812651"/>
    <s v="Above Estimate"/>
  </r>
  <r>
    <d v="2022-03-04T00:00:00"/>
    <x v="13"/>
    <x v="2"/>
    <n v="320090"/>
    <n v="444000"/>
    <x v="0"/>
    <x v="0"/>
    <x v="0"/>
    <n v="2"/>
    <n v="991"/>
    <n v="1.003979"/>
    <s v="South"/>
    <n v="448.03229061553986"/>
    <n v="123910"/>
    <n v="0.38710987534755847"/>
    <s v="Above Estimate"/>
  </r>
  <r>
    <d v="2022-03-04T00:00:00"/>
    <x v="13"/>
    <x v="2"/>
    <n v="184410"/>
    <n v="376000"/>
    <x v="0"/>
    <x v="0"/>
    <x v="0"/>
    <n v="3"/>
    <n v="976"/>
    <n v="1.003979"/>
    <s v="East"/>
    <n v="385.24590163934425"/>
    <n v="191590"/>
    <n v="1.038934981833957"/>
    <s v="Above Estimate"/>
  </r>
  <r>
    <d v="2022-03-04T00:00:00"/>
    <x v="13"/>
    <x v="1"/>
    <n v="166710"/>
    <n v="350000"/>
    <x v="2"/>
    <x v="2"/>
    <x v="2"/>
    <n v="5"/>
    <n v="2041"/>
    <n v="1.003979"/>
    <s v="West"/>
    <n v="171.48456638902499"/>
    <n v="183290"/>
    <n v="1.0994541419231001"/>
    <s v="Above Estimate"/>
  </r>
  <r>
    <d v="2022-03-05T00:00:00"/>
    <x v="13"/>
    <x v="4"/>
    <n v="1995000"/>
    <n v="2525000"/>
    <x v="0"/>
    <x v="0"/>
    <x v="0"/>
    <n v="3"/>
    <n v="985"/>
    <n v="1.003979"/>
    <s v="North"/>
    <n v="2563.4517766497461"/>
    <n v="530000"/>
    <n v="0.26566416040100249"/>
    <s v="Above Estimate"/>
  </r>
  <r>
    <d v="2022-03-06T00:00:00"/>
    <x v="13"/>
    <x v="6"/>
    <n v="428600"/>
    <n v="620000"/>
    <x v="0"/>
    <x v="0"/>
    <x v="0"/>
    <n v="1"/>
    <n v="1095"/>
    <n v="1.003979"/>
    <s v="South"/>
    <n v="566.21004566210047"/>
    <n v="191400"/>
    <n v="0.44657022865142326"/>
    <s v="Above Estimate"/>
  </r>
  <r>
    <d v="2022-03-09T00:00:00"/>
    <x v="13"/>
    <x v="2"/>
    <n v="348970"/>
    <n v="470000"/>
    <x v="0"/>
    <x v="0"/>
    <x v="0"/>
    <n v="3"/>
    <n v="943"/>
    <n v="1.003979"/>
    <s v="West"/>
    <n v="498.40933191940616"/>
    <n v="121030"/>
    <n v="0.34682064360833309"/>
    <s v="Above Estimate"/>
  </r>
  <r>
    <d v="2022-03-10T00:00:00"/>
    <x v="13"/>
    <x v="3"/>
    <n v="1069110"/>
    <n v="1300000"/>
    <x v="0"/>
    <x v="0"/>
    <x v="0"/>
    <n v="3"/>
    <n v="1009"/>
    <n v="1.003979"/>
    <s v="South"/>
    <n v="1288.404360753221"/>
    <n v="230890"/>
    <n v="0.21596468090280702"/>
    <s v="Above Estimate"/>
  </r>
  <r>
    <d v="2022-03-10T00:00:00"/>
    <x v="13"/>
    <x v="2"/>
    <n v="288870"/>
    <n v="345000"/>
    <x v="1"/>
    <x v="1"/>
    <x v="1"/>
    <n v="2"/>
    <n v="1359"/>
    <n v="1.003979"/>
    <s v="West"/>
    <n v="253.86313465783664"/>
    <n v="56130"/>
    <n v="0.19430885865614289"/>
    <s v="Above Estimate"/>
  </r>
  <r>
    <d v="2022-03-13T00:00:00"/>
    <x v="13"/>
    <x v="3"/>
    <n v="2506910"/>
    <n v="3262500"/>
    <x v="0"/>
    <x v="0"/>
    <x v="0"/>
    <n v="1"/>
    <n v="1084"/>
    <n v="1.003979"/>
    <s v="North"/>
    <n v="3009.6863468634688"/>
    <n v="755590"/>
    <n v="0.30140292232270005"/>
    <s v="Above Estimate"/>
  </r>
  <r>
    <d v="2022-03-13T00:00:00"/>
    <x v="13"/>
    <x v="6"/>
    <n v="269690"/>
    <n v="415000"/>
    <x v="0"/>
    <x v="0"/>
    <x v="0"/>
    <n v="3"/>
    <n v="906"/>
    <n v="1.003979"/>
    <s v="North"/>
    <n v="458.05739514348784"/>
    <n v="145310"/>
    <n v="0.53880381178390002"/>
    <s v="Above Estimate"/>
  </r>
  <r>
    <d v="2022-03-16T00:00:00"/>
    <x v="13"/>
    <x v="4"/>
    <n v="337750"/>
    <n v="450000"/>
    <x v="1"/>
    <x v="1"/>
    <x v="1"/>
    <n v="3"/>
    <n v="1302"/>
    <n v="1.003979"/>
    <s v="North"/>
    <n v="345.62211981566821"/>
    <n v="112250"/>
    <n v="0.3323464100666173"/>
    <s v="Above Estimate"/>
  </r>
  <r>
    <d v="2022-03-16T00:00:00"/>
    <x v="13"/>
    <x v="3"/>
    <n v="631260"/>
    <n v="867500"/>
    <x v="0"/>
    <x v="0"/>
    <x v="0"/>
    <n v="1"/>
    <n v="1040"/>
    <n v="1.003979"/>
    <s v="North"/>
    <n v="834.13461538461536"/>
    <n v="236240"/>
    <n v="0.37423565567278144"/>
    <s v="Above Estimate"/>
  </r>
  <r>
    <d v="2022-03-16T00:00:00"/>
    <x v="13"/>
    <x v="4"/>
    <n v="297570"/>
    <n v="500000"/>
    <x v="0"/>
    <x v="0"/>
    <x v="0"/>
    <n v="1"/>
    <n v="911"/>
    <n v="1.003979"/>
    <s v="East"/>
    <n v="548.847420417124"/>
    <n v="202430"/>
    <n v="0.68027690963470777"/>
    <s v="Above Estimate"/>
  </r>
  <r>
    <d v="2022-03-16T00:00:00"/>
    <x v="13"/>
    <x v="3"/>
    <n v="1282400"/>
    <n v="1965750"/>
    <x v="0"/>
    <x v="0"/>
    <x v="0"/>
    <n v="3"/>
    <n v="1009"/>
    <n v="1.003979"/>
    <s v="North"/>
    <n v="1948.2160555004955"/>
    <n v="683350"/>
    <n v="0.53286805988771058"/>
    <s v="Above Estimate"/>
  </r>
  <r>
    <d v="2022-03-17T00:00:00"/>
    <x v="13"/>
    <x v="6"/>
    <n v="596380"/>
    <n v="575000"/>
    <x v="0"/>
    <x v="0"/>
    <x v="0"/>
    <n v="1"/>
    <n v="1055"/>
    <n v="1.003979"/>
    <s v="West"/>
    <n v="545.02369668246445"/>
    <n v="-21380"/>
    <n v="-3.5849626077333246E-2"/>
    <s v="Below Estimate"/>
  </r>
  <r>
    <d v="2022-03-17T00:00:00"/>
    <x v="13"/>
    <x v="0"/>
    <n v="102460"/>
    <n v="105000"/>
    <x v="0"/>
    <x v="0"/>
    <x v="0"/>
    <n v="3"/>
    <n v="952"/>
    <n v="1.003979"/>
    <s v="South"/>
    <n v="110.29411764705883"/>
    <n v="2540"/>
    <n v="2.4790162014444662E-2"/>
    <s v="Above Estimate"/>
  </r>
  <r>
    <d v="2022-03-18T00:00:00"/>
    <x v="13"/>
    <x v="0"/>
    <n v="41380"/>
    <n v="47000"/>
    <x v="0"/>
    <x v="0"/>
    <x v="0"/>
    <n v="3"/>
    <n v="984"/>
    <n v="1.003979"/>
    <s v="South"/>
    <n v="47.764227642276424"/>
    <n v="5620"/>
    <n v="0.13581440309328177"/>
    <s v="Above Estimate"/>
  </r>
  <r>
    <d v="2022-03-18T00:00:00"/>
    <x v="13"/>
    <x v="0"/>
    <n v="77920"/>
    <n v="149000"/>
    <x v="0"/>
    <x v="0"/>
    <x v="0"/>
    <n v="2"/>
    <n v="1065"/>
    <n v="1.003979"/>
    <s v="North"/>
    <n v="139.90610328638499"/>
    <n v="71080"/>
    <n v="0.91221765913757702"/>
    <s v="Above Estimate"/>
  </r>
  <r>
    <d v="2022-03-19T00:00:00"/>
    <x v="13"/>
    <x v="0"/>
    <n v="87110"/>
    <n v="165000"/>
    <x v="1"/>
    <x v="1"/>
    <x v="1"/>
    <n v="2"/>
    <n v="1476"/>
    <n v="1.003979"/>
    <s v="North"/>
    <n v="111.78861788617886"/>
    <n v="77890"/>
    <n v="0.89415681322465845"/>
    <s v="Above Estimate"/>
  </r>
  <r>
    <d v="2022-03-20T00:00:00"/>
    <x v="13"/>
    <x v="3"/>
    <n v="346080"/>
    <n v="715000"/>
    <x v="1"/>
    <x v="1"/>
    <x v="1"/>
    <n v="3"/>
    <n v="1284"/>
    <n v="1.003979"/>
    <s v="North"/>
    <n v="556.85358255451717"/>
    <n v="368920"/>
    <n v="1.0659963014331946"/>
    <s v="Above Estimate"/>
  </r>
  <r>
    <d v="2022-03-20T00:00:00"/>
    <x v="13"/>
    <x v="0"/>
    <n v="52260"/>
    <n v="32500"/>
    <x v="0"/>
    <x v="0"/>
    <x v="0"/>
    <n v="3"/>
    <n v="917"/>
    <n v="1.003979"/>
    <s v="East"/>
    <n v="35.441657579062159"/>
    <n v="-19760"/>
    <n v="-0.37810945273631841"/>
    <s v="Below Estimate"/>
  </r>
  <r>
    <d v="2022-03-23T00:00:00"/>
    <x v="13"/>
    <x v="6"/>
    <n v="339610"/>
    <n v="533000"/>
    <x v="1"/>
    <x v="1"/>
    <x v="1"/>
    <n v="2"/>
    <n v="1421"/>
    <n v="1.003979"/>
    <s v="East"/>
    <n v="375.08796622097117"/>
    <n v="193390"/>
    <n v="0.56944730720532377"/>
    <s v="Above Estimate"/>
  </r>
  <r>
    <d v="2022-03-25T00:00:00"/>
    <x v="13"/>
    <x v="1"/>
    <n v="116830"/>
    <n v="245000"/>
    <x v="0"/>
    <x v="0"/>
    <x v="0"/>
    <n v="2"/>
    <n v="1043"/>
    <n v="1.003979"/>
    <s v="East"/>
    <n v="234.8993288590604"/>
    <n v="128170"/>
    <n v="1.097064110245656"/>
    <s v="Above Estimate"/>
  </r>
  <r>
    <d v="2022-03-27T00:00:00"/>
    <x v="13"/>
    <x v="3"/>
    <n v="3856580"/>
    <n v="5100000"/>
    <x v="0"/>
    <x v="0"/>
    <x v="0"/>
    <n v="3"/>
    <n v="1025"/>
    <n v="1.003979"/>
    <s v="North"/>
    <n v="4975.6097560975613"/>
    <n v="1243420"/>
    <n v="0.3224151968842861"/>
    <s v="Above Estimate"/>
  </r>
  <r>
    <d v="2022-03-27T00:00:00"/>
    <x v="13"/>
    <x v="5"/>
    <n v="184100"/>
    <n v="280000"/>
    <x v="0"/>
    <x v="0"/>
    <x v="0"/>
    <n v="3"/>
    <n v="989"/>
    <n v="1.003979"/>
    <s v="North"/>
    <n v="283.11425682507581"/>
    <n v="95900"/>
    <n v="0.52091254752851712"/>
    <s v="Above Estimate"/>
  </r>
  <r>
    <d v="2022-03-27T00:00:00"/>
    <x v="13"/>
    <x v="1"/>
    <n v="133060"/>
    <n v="240000"/>
    <x v="0"/>
    <x v="0"/>
    <x v="0"/>
    <n v="1"/>
    <n v="907"/>
    <n v="1.003979"/>
    <s v="South"/>
    <n v="264.60859977949281"/>
    <n v="106940"/>
    <n v="0.8036975800390801"/>
    <s v="Above Estimate"/>
  </r>
  <r>
    <d v="2022-03-30T00:00:00"/>
    <x v="13"/>
    <x v="0"/>
    <n v="89130"/>
    <n v="49810"/>
    <x v="0"/>
    <x v="0"/>
    <x v="0"/>
    <n v="1"/>
    <n v="984"/>
    <n v="1.003979"/>
    <s v="West"/>
    <n v="50.619918699186989"/>
    <n v="-39320"/>
    <n v="-0.44115337147986089"/>
    <s v="Below Estimate"/>
  </r>
  <r>
    <d v="2022-03-30T00:00:00"/>
    <x v="13"/>
    <x v="3"/>
    <n v="585130"/>
    <n v="1028000"/>
    <x v="0"/>
    <x v="0"/>
    <x v="0"/>
    <n v="1"/>
    <n v="1045"/>
    <n v="1.003979"/>
    <s v="North"/>
    <n v="983.73205741626793"/>
    <n v="442870"/>
    <n v="0.7568745407003572"/>
    <s v="Above Estimate"/>
  </r>
  <r>
    <d v="2022-03-30T00:00:00"/>
    <x v="13"/>
    <x v="1"/>
    <n v="122740"/>
    <n v="147500"/>
    <x v="1"/>
    <x v="1"/>
    <x v="1"/>
    <n v="2"/>
    <n v="1285"/>
    <n v="1.003979"/>
    <s v="South"/>
    <n v="114.78599221789884"/>
    <n v="24760"/>
    <n v="0.20172722828743686"/>
    <s v="Above Estimate"/>
  </r>
  <r>
    <d v="2022-04-01T00:00:00"/>
    <x v="13"/>
    <x v="5"/>
    <n v="277830"/>
    <n v="490000"/>
    <x v="0"/>
    <x v="0"/>
    <x v="0"/>
    <n v="2"/>
    <n v="953"/>
    <n v="1.003979"/>
    <s v="South"/>
    <n v="514.16579223504721"/>
    <n v="212170"/>
    <n v="0.76366843033509701"/>
    <s v="Above Estimate"/>
  </r>
  <r>
    <d v="2022-04-01T00:00:00"/>
    <x v="13"/>
    <x v="4"/>
    <n v="857220"/>
    <n v="1080000"/>
    <x v="0"/>
    <x v="0"/>
    <x v="0"/>
    <n v="2"/>
    <n v="916"/>
    <n v="1.003979"/>
    <s v="North"/>
    <n v="1179.0393013100436"/>
    <n v="222780"/>
    <n v="0.25988661020508153"/>
    <s v="Above Estimate"/>
  </r>
  <r>
    <d v="2022-04-01T00:00:00"/>
    <x v="13"/>
    <x v="1"/>
    <n v="81790"/>
    <n v="215000"/>
    <x v="0"/>
    <x v="0"/>
    <x v="0"/>
    <n v="2"/>
    <n v="1054"/>
    <n v="1.003979"/>
    <s v="West"/>
    <n v="203.98481973434536"/>
    <n v="133210"/>
    <n v="1.6286832131067368"/>
    <s v="Above Estimate"/>
  </r>
  <r>
    <d v="2022-04-03T00:00:00"/>
    <x v="13"/>
    <x v="2"/>
    <n v="357480"/>
    <n v="390000"/>
    <x v="3"/>
    <x v="3"/>
    <x v="3"/>
    <n v="7"/>
    <n v="2499"/>
    <n v="1.003979"/>
    <s v="East"/>
    <n v="156.062424969988"/>
    <n v="32520"/>
    <n v="9.0970124202752606E-2"/>
    <s v="Above Estimate"/>
  </r>
  <r>
    <d v="2022-04-08T00:00:00"/>
    <x v="13"/>
    <x v="3"/>
    <n v="1797180"/>
    <n v="2300000"/>
    <x v="0"/>
    <x v="0"/>
    <x v="0"/>
    <n v="3"/>
    <n v="904"/>
    <n v="1.003979"/>
    <s v="North"/>
    <n v="2544.2477876106195"/>
    <n v="502820"/>
    <n v="0.27978277078534147"/>
    <s v="Above Estimate"/>
  </r>
  <r>
    <d v="2022-04-09T00:00:00"/>
    <x v="13"/>
    <x v="2"/>
    <n v="208830"/>
    <n v="465000"/>
    <x v="0"/>
    <x v="0"/>
    <x v="0"/>
    <n v="2"/>
    <n v="937"/>
    <n v="1.003979"/>
    <s v="South"/>
    <n v="496.26467449306296"/>
    <n v="256170"/>
    <n v="1.2266915673035483"/>
    <s v="Above Estimate"/>
  </r>
  <r>
    <d v="2022-04-13T00:00:00"/>
    <x v="13"/>
    <x v="5"/>
    <n v="152110"/>
    <n v="264000"/>
    <x v="0"/>
    <x v="0"/>
    <x v="0"/>
    <n v="3"/>
    <n v="1024"/>
    <n v="1.003979"/>
    <s v="North"/>
    <n v="257.8125"/>
    <n v="111890"/>
    <n v="0.73558608901452893"/>
    <s v="Above Estimate"/>
  </r>
  <r>
    <d v="2022-04-13T00:00:00"/>
    <x v="13"/>
    <x v="3"/>
    <n v="3313240"/>
    <n v="4850000"/>
    <x v="1"/>
    <x v="1"/>
    <x v="1"/>
    <n v="2"/>
    <n v="1313"/>
    <n v="1.003979"/>
    <s v="North"/>
    <n v="3693.8309215536938"/>
    <n v="1536760"/>
    <n v="0.4638239306539822"/>
    <s v="Above Estimate"/>
  </r>
  <r>
    <d v="2022-04-13T00:00:00"/>
    <x v="13"/>
    <x v="5"/>
    <n v="144480"/>
    <n v="279000"/>
    <x v="0"/>
    <x v="0"/>
    <x v="0"/>
    <n v="2"/>
    <n v="976"/>
    <n v="1.003979"/>
    <s v="West"/>
    <n v="285.86065573770492"/>
    <n v="134520"/>
    <n v="0.93106312292358806"/>
    <s v="Above Estimate"/>
  </r>
  <r>
    <d v="2022-04-14T00:00:00"/>
    <x v="13"/>
    <x v="2"/>
    <n v="326010"/>
    <n v="450000"/>
    <x v="1"/>
    <x v="1"/>
    <x v="1"/>
    <n v="2"/>
    <n v="1261"/>
    <n v="1.003979"/>
    <s v="East"/>
    <n v="356.85963521015066"/>
    <n v="123990"/>
    <n v="0.38032575687862336"/>
    <s v="Above Estimate"/>
  </r>
  <r>
    <d v="2022-04-15T00:00:00"/>
    <x v="13"/>
    <x v="5"/>
    <n v="223930"/>
    <n v="325000"/>
    <x v="0"/>
    <x v="0"/>
    <x v="0"/>
    <n v="2"/>
    <n v="1029"/>
    <n v="1.003979"/>
    <s v="East"/>
    <n v="315.84062196307093"/>
    <n v="101070"/>
    <n v="0.45134640289376143"/>
    <s v="Above Estimate"/>
  </r>
  <r>
    <d v="2022-04-16T00:00:00"/>
    <x v="13"/>
    <x v="6"/>
    <n v="419550"/>
    <n v="311000"/>
    <x v="0"/>
    <x v="0"/>
    <x v="0"/>
    <n v="3"/>
    <n v="1004"/>
    <n v="1.003979"/>
    <s v="West"/>
    <n v="309.76095617529882"/>
    <n v="-108550"/>
    <n v="-0.25872959122869743"/>
    <s v="Below Estimate"/>
  </r>
  <r>
    <d v="2022-04-21T00:00:00"/>
    <x v="13"/>
    <x v="5"/>
    <n v="143430"/>
    <n v="238000"/>
    <x v="0"/>
    <x v="0"/>
    <x v="0"/>
    <n v="1"/>
    <n v="1049"/>
    <n v="1.003979"/>
    <s v="North"/>
    <n v="226.88274547187797"/>
    <n v="94570"/>
    <n v="0.65934602244997564"/>
    <s v="Above Estimate"/>
  </r>
  <r>
    <d v="2022-04-22T00:00:00"/>
    <x v="13"/>
    <x v="2"/>
    <n v="873040"/>
    <n v="1150000"/>
    <x v="0"/>
    <x v="0"/>
    <x v="0"/>
    <n v="2"/>
    <n v="981"/>
    <n v="1.003979"/>
    <s v="East"/>
    <n v="1172.2731906218144"/>
    <n v="276960"/>
    <n v="0.31723632365069182"/>
    <s v="Above Estimate"/>
  </r>
  <r>
    <d v="2022-04-23T00:00:00"/>
    <x v="13"/>
    <x v="0"/>
    <n v="186750"/>
    <n v="180000"/>
    <x v="0"/>
    <x v="0"/>
    <x v="0"/>
    <n v="3"/>
    <n v="1080"/>
    <n v="1.003979"/>
    <s v="North"/>
    <n v="166.66666666666666"/>
    <n v="-6750"/>
    <n v="-3.614457831325301E-2"/>
    <s v="Below Estimate"/>
  </r>
  <r>
    <d v="2022-04-23T00:00:00"/>
    <x v="13"/>
    <x v="4"/>
    <n v="388500"/>
    <n v="682000"/>
    <x v="0"/>
    <x v="0"/>
    <x v="0"/>
    <n v="1"/>
    <n v="980"/>
    <n v="1.003979"/>
    <s v="South"/>
    <n v="695.91836734693879"/>
    <n v="293500"/>
    <n v="0.75546975546975548"/>
    <s v="Above Estimate"/>
  </r>
  <r>
    <d v="2022-04-24T00:00:00"/>
    <x v="13"/>
    <x v="0"/>
    <n v="63030"/>
    <n v="62000"/>
    <x v="0"/>
    <x v="0"/>
    <x v="0"/>
    <n v="2"/>
    <n v="950"/>
    <n v="1.003979"/>
    <s v="South"/>
    <n v="65.263157894736835"/>
    <n v="-1030"/>
    <n v="-1.6341424718388068E-2"/>
    <s v="Below Estimate"/>
  </r>
  <r>
    <d v="2022-04-28T00:00:00"/>
    <x v="13"/>
    <x v="4"/>
    <n v="245770"/>
    <n v="394500"/>
    <x v="0"/>
    <x v="0"/>
    <x v="0"/>
    <n v="3"/>
    <n v="950"/>
    <n v="1.003979"/>
    <s v="North"/>
    <n v="415.26315789473682"/>
    <n v="148730"/>
    <n v="0.60515929527607115"/>
    <s v="Above Estimate"/>
  </r>
  <r>
    <d v="2022-04-29T00:00:00"/>
    <x v="13"/>
    <x v="4"/>
    <n v="358120"/>
    <n v="535000"/>
    <x v="0"/>
    <x v="0"/>
    <x v="0"/>
    <n v="1"/>
    <n v="930"/>
    <n v="1.003979"/>
    <s v="North"/>
    <n v="575.26881720430106"/>
    <n v="176880"/>
    <n v="0.49391265497598569"/>
    <s v="Above Estimate"/>
  </r>
  <r>
    <d v="2022-04-29T00:00:00"/>
    <x v="13"/>
    <x v="5"/>
    <n v="265440"/>
    <n v="215000"/>
    <x v="0"/>
    <x v="0"/>
    <x v="0"/>
    <n v="1"/>
    <n v="983"/>
    <n v="1.003979"/>
    <s v="North"/>
    <n v="218.71820956256357"/>
    <n v="-50440"/>
    <n v="-0.19002411091018687"/>
    <s v="Below Estimate"/>
  </r>
  <r>
    <d v="2022-04-30T00:00:00"/>
    <x v="13"/>
    <x v="3"/>
    <n v="1400980"/>
    <n v="2647838"/>
    <x v="0"/>
    <x v="0"/>
    <x v="0"/>
    <n v="2"/>
    <n v="984"/>
    <n v="1.003979"/>
    <s v="North"/>
    <n v="2690.8922764227641"/>
    <n v="1246858"/>
    <n v="0.88998986423789062"/>
    <s v="Above Estimate"/>
  </r>
  <r>
    <d v="2022-05-01T00:00:00"/>
    <x v="13"/>
    <x v="6"/>
    <n v="679160"/>
    <n v="802000"/>
    <x v="0"/>
    <x v="0"/>
    <x v="0"/>
    <n v="1"/>
    <n v="1015"/>
    <n v="1.003979"/>
    <s v="West"/>
    <n v="790.14778325123154"/>
    <n v="122840"/>
    <n v="0.18087048707226575"/>
    <s v="Above Estimate"/>
  </r>
  <r>
    <d v="2022-05-01T00:00:00"/>
    <x v="13"/>
    <x v="3"/>
    <n v="2170000"/>
    <n v="2750000"/>
    <x v="0"/>
    <x v="0"/>
    <x v="0"/>
    <n v="3"/>
    <n v="927"/>
    <n v="1.003979"/>
    <s v="East"/>
    <n v="2966.5587918015103"/>
    <n v="580000"/>
    <n v="0.26728110599078342"/>
    <s v="Above Estimate"/>
  </r>
  <r>
    <d v="2022-05-01T00:00:00"/>
    <x v="13"/>
    <x v="5"/>
    <n v="170100"/>
    <n v="242000"/>
    <x v="0"/>
    <x v="0"/>
    <x v="0"/>
    <n v="2"/>
    <n v="928"/>
    <n v="1.003979"/>
    <s v="West"/>
    <n v="260.77586206896552"/>
    <n v="71900"/>
    <n v="0.42269253380364491"/>
    <s v="Above Estimate"/>
  </r>
  <r>
    <d v="2022-05-05T00:00:00"/>
    <x v="13"/>
    <x v="6"/>
    <n v="467190"/>
    <n v="682550"/>
    <x v="0"/>
    <x v="0"/>
    <x v="0"/>
    <n v="1"/>
    <n v="947"/>
    <n v="1.003979"/>
    <s v="North"/>
    <n v="720.74973600844771"/>
    <n v="215360"/>
    <n v="0.46096877073567499"/>
    <s v="Above Estimate"/>
  </r>
  <r>
    <d v="2022-05-05T00:00:00"/>
    <x v="13"/>
    <x v="0"/>
    <n v="38020"/>
    <n v="75000"/>
    <x v="0"/>
    <x v="0"/>
    <x v="0"/>
    <n v="1"/>
    <n v="1069"/>
    <n v="1.003979"/>
    <s v="East"/>
    <n v="70.159027128157163"/>
    <n v="36980"/>
    <n v="0.97264597580220935"/>
    <s v="Above Estimate"/>
  </r>
  <r>
    <d v="2022-05-05T00:00:00"/>
    <x v="13"/>
    <x v="2"/>
    <n v="398940"/>
    <n v="589426"/>
    <x v="0"/>
    <x v="0"/>
    <x v="0"/>
    <n v="3"/>
    <n v="1095"/>
    <n v="1.003979"/>
    <s v="East"/>
    <n v="538.28858447488585"/>
    <n v="190486"/>
    <n v="0.47748032285556724"/>
    <s v="Above Estimate"/>
  </r>
  <r>
    <d v="2022-05-06T00:00:00"/>
    <x v="13"/>
    <x v="3"/>
    <n v="2034620"/>
    <n v="2180000"/>
    <x v="0"/>
    <x v="0"/>
    <x v="0"/>
    <n v="2"/>
    <n v="1050"/>
    <n v="1.003979"/>
    <s v="North"/>
    <n v="2076.1904761904761"/>
    <n v="145380"/>
    <n v="7.1453146042012763E-2"/>
    <s v="Above Estimate"/>
  </r>
  <r>
    <d v="2022-05-06T00:00:00"/>
    <x v="13"/>
    <x v="0"/>
    <n v="185970"/>
    <n v="256000"/>
    <x v="1"/>
    <x v="1"/>
    <x v="1"/>
    <n v="4"/>
    <n v="1258"/>
    <n v="1.003979"/>
    <s v="South"/>
    <n v="203.49761526232115"/>
    <n v="70030"/>
    <n v="0.37656611281389474"/>
    <s v="Above Estimate"/>
  </r>
  <r>
    <d v="2022-05-06T00:00:00"/>
    <x v="13"/>
    <x v="4"/>
    <n v="560630"/>
    <n v="919000"/>
    <x v="0"/>
    <x v="0"/>
    <x v="0"/>
    <n v="1"/>
    <n v="1040"/>
    <n v="1.003979"/>
    <s v="North"/>
    <n v="883.65384615384619"/>
    <n v="358370"/>
    <n v="0.63922729786133459"/>
    <s v="Above Estimate"/>
  </r>
  <r>
    <d v="2022-05-06T00:00:00"/>
    <x v="13"/>
    <x v="0"/>
    <n v="70980"/>
    <n v="162000"/>
    <x v="0"/>
    <x v="0"/>
    <x v="0"/>
    <n v="3"/>
    <n v="1006"/>
    <n v="1.003979"/>
    <s v="West"/>
    <n v="161.03379721669981"/>
    <n v="91020"/>
    <n v="1.2823330515638207"/>
    <s v="Above Estimate"/>
  </r>
  <r>
    <d v="2022-05-06T00:00:00"/>
    <x v="13"/>
    <x v="5"/>
    <n v="180740"/>
    <n v="215000"/>
    <x v="0"/>
    <x v="0"/>
    <x v="0"/>
    <n v="2"/>
    <n v="1098"/>
    <n v="1.003979"/>
    <s v="East"/>
    <n v="195.81056466302368"/>
    <n v="34260"/>
    <n v="0.18955405554940799"/>
    <s v="Above Estimate"/>
  </r>
  <r>
    <d v="2022-05-07T00:00:00"/>
    <x v="13"/>
    <x v="4"/>
    <n v="238770"/>
    <n v="290000"/>
    <x v="0"/>
    <x v="0"/>
    <x v="0"/>
    <n v="2"/>
    <n v="1041"/>
    <n v="1.003979"/>
    <s v="East"/>
    <n v="278.57829010566763"/>
    <n v="51230"/>
    <n v="0.21455794279013277"/>
    <s v="Above Estimate"/>
  </r>
  <r>
    <d v="2022-05-08T00:00:00"/>
    <x v="13"/>
    <x v="6"/>
    <n v="362220"/>
    <n v="510000"/>
    <x v="0"/>
    <x v="0"/>
    <x v="0"/>
    <n v="3"/>
    <n v="1088"/>
    <n v="1.003979"/>
    <s v="South"/>
    <n v="468.75"/>
    <n v="147780"/>
    <n v="0.40798409806195129"/>
    <s v="Above Estimate"/>
  </r>
  <r>
    <d v="2022-05-08T00:00:00"/>
    <x v="13"/>
    <x v="3"/>
    <n v="366240"/>
    <n v="50000"/>
    <x v="0"/>
    <x v="0"/>
    <x v="0"/>
    <n v="3"/>
    <n v="1052"/>
    <n v="1.003979"/>
    <s v="North"/>
    <n v="47.528517110266158"/>
    <n v="-316240"/>
    <n v="-0.86347750109218002"/>
    <s v="Below Estimate"/>
  </r>
  <r>
    <d v="2022-05-11T00:00:00"/>
    <x v="13"/>
    <x v="6"/>
    <n v="523920"/>
    <n v="729000"/>
    <x v="0"/>
    <x v="0"/>
    <x v="0"/>
    <n v="3"/>
    <n v="939"/>
    <n v="1.003979"/>
    <s v="West"/>
    <n v="776.35782747603832"/>
    <n v="205080"/>
    <n v="0.39143380668804395"/>
    <s v="Above Estimate"/>
  </r>
  <r>
    <d v="2022-05-11T00:00:00"/>
    <x v="13"/>
    <x v="6"/>
    <n v="278100"/>
    <n v="410000"/>
    <x v="0"/>
    <x v="0"/>
    <x v="0"/>
    <n v="2"/>
    <n v="958"/>
    <n v="1.003979"/>
    <s v="South"/>
    <n v="427.97494780793318"/>
    <n v="131900"/>
    <n v="0.47428982380438689"/>
    <s v="Above Estimate"/>
  </r>
  <r>
    <d v="2022-05-11T00:00:00"/>
    <x v="13"/>
    <x v="3"/>
    <n v="518980"/>
    <n v="800000"/>
    <x v="0"/>
    <x v="0"/>
    <x v="0"/>
    <n v="3"/>
    <n v="1064"/>
    <n v="1.003979"/>
    <s v="South"/>
    <n v="751.87969924812035"/>
    <n v="281020"/>
    <n v="0.54148522101044361"/>
    <s v="Above Estimate"/>
  </r>
  <r>
    <d v="2022-05-11T00:00:00"/>
    <x v="13"/>
    <x v="5"/>
    <n v="320810"/>
    <n v="491500"/>
    <x v="0"/>
    <x v="0"/>
    <x v="0"/>
    <n v="2"/>
    <n v="976"/>
    <n v="1.003979"/>
    <s v="West"/>
    <n v="503.5860655737705"/>
    <n v="170690"/>
    <n v="0.53205947445528501"/>
    <s v="Above Estimate"/>
  </r>
  <r>
    <d v="2022-05-11T00:00:00"/>
    <x v="13"/>
    <x v="1"/>
    <n v="94890"/>
    <n v="95000"/>
    <x v="0"/>
    <x v="0"/>
    <x v="0"/>
    <n v="3"/>
    <n v="950"/>
    <n v="1.003979"/>
    <s v="North"/>
    <n v="100"/>
    <n v="110"/>
    <n v="1.1592370112762146E-3"/>
    <s v="Above Estimate"/>
  </r>
  <r>
    <d v="2022-05-11T00:00:00"/>
    <x v="13"/>
    <x v="4"/>
    <n v="375550"/>
    <n v="549900"/>
    <x v="0"/>
    <x v="0"/>
    <x v="0"/>
    <n v="3"/>
    <n v="926"/>
    <n v="1.003979"/>
    <s v="North"/>
    <n v="593.84449244060477"/>
    <n v="174350"/>
    <n v="0.46425242976967113"/>
    <s v="Above Estimate"/>
  </r>
  <r>
    <d v="2022-05-12T00:00:00"/>
    <x v="13"/>
    <x v="0"/>
    <n v="98500"/>
    <n v="98500"/>
    <x v="0"/>
    <x v="0"/>
    <x v="0"/>
    <n v="2"/>
    <n v="967"/>
    <n v="1.003979"/>
    <s v="South"/>
    <n v="101.86142709410548"/>
    <n v="0"/>
    <n v="0"/>
    <s v="At Estimate"/>
  </r>
  <r>
    <d v="2022-05-13T00:00:00"/>
    <x v="13"/>
    <x v="1"/>
    <n v="89070"/>
    <n v="260000"/>
    <x v="0"/>
    <x v="0"/>
    <x v="0"/>
    <n v="3"/>
    <n v="913"/>
    <n v="1.003979"/>
    <s v="West"/>
    <n v="284.77546549835705"/>
    <n v="170930"/>
    <n v="1.9190524306725047"/>
    <s v="Above Estimate"/>
  </r>
  <r>
    <d v="2022-05-13T00:00:00"/>
    <x v="13"/>
    <x v="4"/>
    <n v="272020"/>
    <n v="280000"/>
    <x v="0"/>
    <x v="0"/>
    <x v="0"/>
    <n v="1"/>
    <n v="1061"/>
    <n v="1.003979"/>
    <s v="North"/>
    <n v="263.9019792648445"/>
    <n v="7980"/>
    <n v="2.9336078229541946E-2"/>
    <s v="Above Estimate"/>
  </r>
  <r>
    <d v="2022-05-13T00:00:00"/>
    <x v="13"/>
    <x v="6"/>
    <n v="347000"/>
    <n v="595000"/>
    <x v="1"/>
    <x v="1"/>
    <x v="1"/>
    <n v="3"/>
    <n v="1487"/>
    <n v="1.003979"/>
    <s v="South"/>
    <n v="400.13449899125754"/>
    <n v="248000"/>
    <n v="0.71469740634005763"/>
    <s v="Above Estimate"/>
  </r>
  <r>
    <d v="2022-05-13T00:00:00"/>
    <x v="13"/>
    <x v="1"/>
    <n v="106440"/>
    <n v="279500"/>
    <x v="0"/>
    <x v="0"/>
    <x v="0"/>
    <n v="2"/>
    <n v="978"/>
    <n v="1.003979"/>
    <s v="North"/>
    <n v="285.7873210633947"/>
    <n v="173060"/>
    <n v="1.6258925216084179"/>
    <s v="Above Estimate"/>
  </r>
  <r>
    <d v="2022-05-14T00:00:00"/>
    <x v="13"/>
    <x v="2"/>
    <n v="301880"/>
    <n v="469000"/>
    <x v="0"/>
    <x v="0"/>
    <x v="0"/>
    <n v="2"/>
    <n v="1086"/>
    <n v="1.003979"/>
    <s v="North"/>
    <n v="431.8600368324125"/>
    <n v="167120"/>
    <n v="0.55359745594275866"/>
    <s v="Above Estimate"/>
  </r>
  <r>
    <d v="2022-05-14T00:00:00"/>
    <x v="13"/>
    <x v="5"/>
    <n v="201250"/>
    <n v="385000"/>
    <x v="0"/>
    <x v="0"/>
    <x v="0"/>
    <n v="1"/>
    <n v="915"/>
    <n v="1.003979"/>
    <s v="North"/>
    <n v="420.76502732240436"/>
    <n v="183750"/>
    <n v="0.91304347826086951"/>
    <s v="Above Estimate"/>
  </r>
  <r>
    <d v="2022-05-14T00:00:00"/>
    <x v="13"/>
    <x v="5"/>
    <n v="530250"/>
    <n v="610000"/>
    <x v="0"/>
    <x v="0"/>
    <x v="0"/>
    <n v="2"/>
    <n v="993"/>
    <n v="1.003979"/>
    <s v="South"/>
    <n v="614.30010070493449"/>
    <n v="79750"/>
    <n v="0.15040075436115041"/>
    <s v="Above Estimate"/>
  </r>
  <r>
    <d v="2022-05-15T00:00:00"/>
    <x v="13"/>
    <x v="1"/>
    <n v="124750"/>
    <n v="146913"/>
    <x v="0"/>
    <x v="0"/>
    <x v="0"/>
    <n v="2"/>
    <n v="1048"/>
    <n v="1.003979"/>
    <s v="South"/>
    <n v="140.18416030534351"/>
    <n v="22163"/>
    <n v="0.17765931863727455"/>
    <s v="Above Estimate"/>
  </r>
  <r>
    <d v="2022-05-15T00:00:00"/>
    <x v="13"/>
    <x v="3"/>
    <n v="940100"/>
    <n v="1150000"/>
    <x v="0"/>
    <x v="0"/>
    <x v="0"/>
    <n v="2"/>
    <n v="1088"/>
    <n v="1.003979"/>
    <s v="East"/>
    <n v="1056.9852941176471"/>
    <n v="209900"/>
    <n v="0.22327411977449207"/>
    <s v="Above Estimate"/>
  </r>
  <r>
    <d v="2022-05-15T00:00:00"/>
    <x v="13"/>
    <x v="6"/>
    <n v="271910"/>
    <n v="25000"/>
    <x v="0"/>
    <x v="0"/>
    <x v="0"/>
    <n v="1"/>
    <n v="943"/>
    <n v="1.003979"/>
    <s v="West"/>
    <n v="26.511134676564158"/>
    <n v="-246910"/>
    <n v="-0.90805781324703028"/>
    <s v="Below Estimate"/>
  </r>
  <r>
    <d v="2022-05-18T00:00:00"/>
    <x v="13"/>
    <x v="2"/>
    <n v="268300"/>
    <n v="450000"/>
    <x v="0"/>
    <x v="0"/>
    <x v="0"/>
    <n v="2"/>
    <n v="941"/>
    <n v="1.003979"/>
    <s v="West"/>
    <n v="478.21466524973431"/>
    <n v="181700"/>
    <n v="0.67722698471859855"/>
    <s v="Above Estimate"/>
  </r>
  <r>
    <d v="2022-05-18T00:00:00"/>
    <x v="13"/>
    <x v="4"/>
    <n v="630070"/>
    <n v="899000"/>
    <x v="0"/>
    <x v="0"/>
    <x v="0"/>
    <n v="1"/>
    <n v="947"/>
    <n v="1.003979"/>
    <s v="South"/>
    <n v="949.31362196409714"/>
    <n v="268930"/>
    <n v="0.42682559080737059"/>
    <s v="Above Estimate"/>
  </r>
  <r>
    <d v="2022-05-18T00:00:00"/>
    <x v="13"/>
    <x v="1"/>
    <n v="211300"/>
    <n v="349900"/>
    <x v="0"/>
    <x v="0"/>
    <x v="0"/>
    <n v="3"/>
    <n v="1049"/>
    <n v="1.003979"/>
    <s v="West"/>
    <n v="333.55576739752144"/>
    <n v="138600"/>
    <n v="0.65593942262186467"/>
    <s v="Above Estimate"/>
  </r>
  <r>
    <d v="2022-05-18T00:00:00"/>
    <x v="13"/>
    <x v="3"/>
    <n v="1297940"/>
    <n v="2200000"/>
    <x v="0"/>
    <x v="0"/>
    <x v="0"/>
    <n v="2"/>
    <n v="1041"/>
    <n v="1.003979"/>
    <s v="West"/>
    <n v="2113.3525456292027"/>
    <n v="902060"/>
    <n v="0.69499360525139842"/>
    <s v="Above Estimate"/>
  </r>
  <r>
    <d v="2022-05-18T00:00:00"/>
    <x v="13"/>
    <x v="1"/>
    <n v="150220"/>
    <n v="283000"/>
    <x v="0"/>
    <x v="0"/>
    <x v="0"/>
    <n v="1"/>
    <n v="1003"/>
    <n v="1.003979"/>
    <s v="South"/>
    <n v="282.15353938185444"/>
    <n v="132780"/>
    <n v="0.88390360804153911"/>
    <s v="Above Estimate"/>
  </r>
  <r>
    <d v="2022-05-18T00:00:00"/>
    <x v="13"/>
    <x v="3"/>
    <n v="1213170"/>
    <n v="1825000"/>
    <x v="0"/>
    <x v="0"/>
    <x v="0"/>
    <n v="2"/>
    <n v="975"/>
    <n v="1.003979"/>
    <s v="West"/>
    <n v="1871.7948717948718"/>
    <n v="611830"/>
    <n v="0.50432338419182798"/>
    <s v="Above Estimate"/>
  </r>
  <r>
    <d v="2022-05-18T00:00:00"/>
    <x v="13"/>
    <x v="3"/>
    <n v="2082290"/>
    <n v="2500000"/>
    <x v="0"/>
    <x v="0"/>
    <x v="0"/>
    <n v="1"/>
    <n v="1074"/>
    <n v="1.003979"/>
    <s v="North"/>
    <n v="2327.7467411545622"/>
    <n v="417710"/>
    <n v="0.20060126111156468"/>
    <s v="Above Estimate"/>
  </r>
  <r>
    <d v="2022-05-19T00:00:00"/>
    <x v="13"/>
    <x v="6"/>
    <n v="285770"/>
    <n v="310000"/>
    <x v="0"/>
    <x v="0"/>
    <x v="0"/>
    <n v="1"/>
    <n v="1046"/>
    <n v="1.003979"/>
    <s v="West"/>
    <n v="296.36711281070745"/>
    <n v="24230"/>
    <n v="8.4788466249081429E-2"/>
    <s v="Above Estimate"/>
  </r>
  <r>
    <d v="2022-05-19T00:00:00"/>
    <x v="13"/>
    <x v="4"/>
    <n v="390320"/>
    <n v="580000"/>
    <x v="0"/>
    <x v="0"/>
    <x v="0"/>
    <n v="2"/>
    <n v="1008"/>
    <n v="1.003979"/>
    <s v="East"/>
    <n v="575.39682539682542"/>
    <n v="189680"/>
    <n v="0.48596023775363806"/>
    <s v="Above Estimate"/>
  </r>
  <r>
    <d v="2022-05-19T00:00:00"/>
    <x v="13"/>
    <x v="2"/>
    <n v="292030"/>
    <n v="406000"/>
    <x v="1"/>
    <x v="1"/>
    <x v="1"/>
    <n v="3"/>
    <n v="1428"/>
    <n v="1.003979"/>
    <s v="South"/>
    <n v="284.31372549019608"/>
    <n v="113970"/>
    <n v="0.39026812313803377"/>
    <s v="Above Estimate"/>
  </r>
  <r>
    <d v="2022-05-20T00:00:00"/>
    <x v="13"/>
    <x v="4"/>
    <n v="236110"/>
    <n v="352000"/>
    <x v="0"/>
    <x v="0"/>
    <x v="0"/>
    <n v="3"/>
    <n v="977"/>
    <n v="1.003979"/>
    <s v="West"/>
    <n v="360.28659160696009"/>
    <n v="115890"/>
    <n v="0.49083054508491802"/>
    <s v="Above Estimate"/>
  </r>
  <r>
    <d v="2022-05-21T00:00:00"/>
    <x v="13"/>
    <x v="6"/>
    <n v="433420"/>
    <n v="360000"/>
    <x v="0"/>
    <x v="0"/>
    <x v="0"/>
    <n v="3"/>
    <n v="945"/>
    <n v="1.003979"/>
    <s v="South"/>
    <n v="380.95238095238096"/>
    <n v="-73420"/>
    <n v="-0.16939688985279866"/>
    <s v="Below Estimate"/>
  </r>
  <r>
    <d v="2022-05-25T00:00:00"/>
    <x v="13"/>
    <x v="1"/>
    <n v="197660"/>
    <n v="335000"/>
    <x v="0"/>
    <x v="0"/>
    <x v="0"/>
    <n v="3"/>
    <n v="906"/>
    <n v="1.003979"/>
    <s v="North"/>
    <n v="369.75717439293601"/>
    <n v="137340"/>
    <n v="0.69482950521096831"/>
    <s v="Above Estimate"/>
  </r>
  <r>
    <d v="2022-05-26T00:00:00"/>
    <x v="13"/>
    <x v="4"/>
    <n v="267540"/>
    <n v="435000"/>
    <x v="0"/>
    <x v="0"/>
    <x v="0"/>
    <n v="2"/>
    <n v="1061"/>
    <n v="1.003979"/>
    <s v="West"/>
    <n v="409.99057492931195"/>
    <n v="167460"/>
    <n v="0.62592509531285045"/>
    <s v="Above Estimate"/>
  </r>
  <r>
    <d v="2022-05-26T00:00:00"/>
    <x v="13"/>
    <x v="0"/>
    <n v="19560"/>
    <n v="30000"/>
    <x v="2"/>
    <x v="2"/>
    <x v="2"/>
    <n v="6"/>
    <n v="2047"/>
    <n v="1.003979"/>
    <s v="East"/>
    <n v="14.655593551538837"/>
    <n v="10440"/>
    <n v="0.53374233128834359"/>
    <s v="Above Estimate"/>
  </r>
  <r>
    <d v="2022-05-26T00:00:00"/>
    <x v="13"/>
    <x v="5"/>
    <n v="148190"/>
    <n v="295000"/>
    <x v="0"/>
    <x v="0"/>
    <x v="0"/>
    <n v="1"/>
    <n v="950"/>
    <n v="1.003979"/>
    <s v="East"/>
    <n v="310.5263157894737"/>
    <n v="146810"/>
    <n v="0.99068763074431476"/>
    <s v="Above Estimate"/>
  </r>
  <r>
    <d v="2022-05-27T00:00:00"/>
    <x v="13"/>
    <x v="2"/>
    <n v="193560"/>
    <n v="261000"/>
    <x v="0"/>
    <x v="0"/>
    <x v="0"/>
    <n v="3"/>
    <n v="930"/>
    <n v="1.003979"/>
    <s v="South"/>
    <n v="280.64516129032256"/>
    <n v="67440"/>
    <n v="0.34841909485430872"/>
    <s v="Above Estimate"/>
  </r>
  <r>
    <d v="2022-05-27T00:00:00"/>
    <x v="13"/>
    <x v="3"/>
    <n v="747600"/>
    <n v="1050000"/>
    <x v="0"/>
    <x v="0"/>
    <x v="0"/>
    <n v="2"/>
    <n v="1039"/>
    <n v="1.003979"/>
    <s v="South"/>
    <n v="1010.5871029836381"/>
    <n v="302400"/>
    <n v="0.4044943820224719"/>
    <s v="Above Estimate"/>
  </r>
  <r>
    <d v="2022-05-27T00:00:00"/>
    <x v="13"/>
    <x v="2"/>
    <n v="367290"/>
    <n v="557500"/>
    <x v="0"/>
    <x v="0"/>
    <x v="0"/>
    <n v="3"/>
    <n v="1089"/>
    <n v="1.003979"/>
    <s v="East"/>
    <n v="511.93755739210286"/>
    <n v="190210"/>
    <n v="0.51787415938359338"/>
    <s v="Above Estimate"/>
  </r>
  <r>
    <d v="2022-05-28T00:00:00"/>
    <x v="13"/>
    <x v="0"/>
    <n v="69410"/>
    <n v="111500"/>
    <x v="0"/>
    <x v="0"/>
    <x v="0"/>
    <n v="3"/>
    <n v="1037"/>
    <n v="1.003979"/>
    <s v="South"/>
    <n v="107.52169720347155"/>
    <n v="42090"/>
    <n v="0.60639677279930848"/>
    <s v="Above Estimate"/>
  </r>
  <r>
    <d v="2022-05-28T00:00:00"/>
    <x v="13"/>
    <x v="0"/>
    <n v="63220"/>
    <n v="115000"/>
    <x v="0"/>
    <x v="0"/>
    <x v="0"/>
    <n v="2"/>
    <n v="1029"/>
    <n v="1.003979"/>
    <s v="West"/>
    <n v="111.75898931000972"/>
    <n v="51780"/>
    <n v="0.81904460613729835"/>
    <s v="Above Estimate"/>
  </r>
  <r>
    <d v="2022-05-29T00:00:00"/>
    <x v="13"/>
    <x v="1"/>
    <n v="135900"/>
    <n v="234000"/>
    <x v="2"/>
    <x v="2"/>
    <x v="2"/>
    <n v="5"/>
    <n v="1980"/>
    <n v="1.003979"/>
    <s v="South"/>
    <n v="118.18181818181819"/>
    <n v="98100"/>
    <n v="0.72185430463576161"/>
    <s v="Above Estimate"/>
  </r>
  <r>
    <d v="2022-06-01T00:00:00"/>
    <x v="13"/>
    <x v="5"/>
    <n v="143360"/>
    <n v="139000"/>
    <x v="0"/>
    <x v="0"/>
    <x v="0"/>
    <n v="2"/>
    <n v="1031"/>
    <n v="1.003979"/>
    <s v="South"/>
    <n v="134.82056256062074"/>
    <n v="-4360"/>
    <n v="-3.0412946428571428E-2"/>
    <s v="Below Estimate"/>
  </r>
  <r>
    <d v="2022-06-01T00:00:00"/>
    <x v="13"/>
    <x v="4"/>
    <n v="301280"/>
    <n v="570000"/>
    <x v="0"/>
    <x v="0"/>
    <x v="0"/>
    <n v="1"/>
    <n v="966"/>
    <n v="1.003979"/>
    <s v="East"/>
    <n v="590.06211180124228"/>
    <n v="268720"/>
    <n v="0.89192777482740304"/>
    <s v="Above Estimate"/>
  </r>
  <r>
    <d v="2022-06-01T00:00:00"/>
    <x v="13"/>
    <x v="1"/>
    <n v="178710"/>
    <n v="155000"/>
    <x v="0"/>
    <x v="0"/>
    <x v="0"/>
    <n v="1"/>
    <n v="919"/>
    <n v="1.003979"/>
    <s v="East"/>
    <n v="168.66158868335148"/>
    <n v="-23710"/>
    <n v="-0.13267304571652397"/>
    <s v="Below Estimate"/>
  </r>
  <r>
    <d v="2022-06-01T00:00:00"/>
    <x v="13"/>
    <x v="2"/>
    <n v="373050"/>
    <n v="530000"/>
    <x v="0"/>
    <x v="0"/>
    <x v="0"/>
    <n v="3"/>
    <n v="996"/>
    <n v="1.003979"/>
    <s v="North"/>
    <n v="532.12851405622484"/>
    <n v="156950"/>
    <n v="0.42072108296475003"/>
    <s v="Above Estimate"/>
  </r>
  <r>
    <d v="2022-06-01T00:00:00"/>
    <x v="13"/>
    <x v="1"/>
    <n v="169160"/>
    <n v="418000"/>
    <x v="2"/>
    <x v="2"/>
    <x v="2"/>
    <n v="6"/>
    <n v="1802"/>
    <n v="1.003979"/>
    <s v="West"/>
    <n v="231.96448390677025"/>
    <n v="248840"/>
    <n v="1.4710333412154173"/>
    <s v="Above Estimate"/>
  </r>
  <r>
    <d v="2022-06-02T00:00:00"/>
    <x v="13"/>
    <x v="0"/>
    <n v="110030"/>
    <n v="150000"/>
    <x v="1"/>
    <x v="1"/>
    <x v="1"/>
    <n v="4"/>
    <n v="1449"/>
    <n v="1.003979"/>
    <s v="North"/>
    <n v="103.51966873706004"/>
    <n v="39970"/>
    <n v="0.363264564209761"/>
    <s v="Above Estimate"/>
  </r>
  <r>
    <d v="2022-06-02T00:00:00"/>
    <x v="13"/>
    <x v="6"/>
    <n v="377020"/>
    <n v="567000"/>
    <x v="1"/>
    <x v="1"/>
    <x v="1"/>
    <n v="3"/>
    <n v="1366"/>
    <n v="1.003979"/>
    <s v="South"/>
    <n v="415.0805270863836"/>
    <n v="189980"/>
    <n v="0.50389899740066835"/>
    <s v="Above Estimate"/>
  </r>
  <r>
    <d v="2022-06-03T00:00:00"/>
    <x v="13"/>
    <x v="6"/>
    <n v="624640"/>
    <n v="866700"/>
    <x v="0"/>
    <x v="0"/>
    <x v="0"/>
    <n v="2"/>
    <n v="981"/>
    <n v="1.003979"/>
    <s v="West"/>
    <n v="883.48623853211006"/>
    <n v="242060"/>
    <n v="0.38751921106557374"/>
    <s v="Above Estimate"/>
  </r>
  <r>
    <d v="2022-06-03T00:00:00"/>
    <x v="13"/>
    <x v="2"/>
    <n v="211070"/>
    <n v="380000"/>
    <x v="0"/>
    <x v="0"/>
    <x v="0"/>
    <n v="1"/>
    <n v="983"/>
    <n v="1.003979"/>
    <s v="South"/>
    <n v="386.57171922685654"/>
    <n v="168930"/>
    <n v="0.80035059458947266"/>
    <s v="Above Estimate"/>
  </r>
  <r>
    <d v="2022-06-03T00:00:00"/>
    <x v="13"/>
    <x v="2"/>
    <n v="380060"/>
    <n v="559500"/>
    <x v="0"/>
    <x v="0"/>
    <x v="0"/>
    <n v="3"/>
    <n v="1066"/>
    <n v="1.003979"/>
    <s v="East"/>
    <n v="524.85928705440904"/>
    <n v="179440"/>
    <n v="0.47213597852970585"/>
    <s v="Above Estimate"/>
  </r>
  <r>
    <d v="2022-06-04T00:00:00"/>
    <x v="13"/>
    <x v="6"/>
    <n v="534000"/>
    <n v="700000"/>
    <x v="0"/>
    <x v="0"/>
    <x v="0"/>
    <n v="3"/>
    <n v="908"/>
    <n v="1.003979"/>
    <s v="North"/>
    <n v="770.92511013215858"/>
    <n v="166000"/>
    <n v="0.31086142322097376"/>
    <s v="Above Estimate"/>
  </r>
  <r>
    <d v="2022-06-04T00:00:00"/>
    <x v="13"/>
    <x v="4"/>
    <n v="363790"/>
    <n v="450000"/>
    <x v="0"/>
    <x v="0"/>
    <x v="0"/>
    <n v="2"/>
    <n v="1048"/>
    <n v="1.003979"/>
    <s v="North"/>
    <n v="429.38931297709922"/>
    <n v="86210"/>
    <n v="0.23697737705819291"/>
    <s v="Above Estimate"/>
  </r>
  <r>
    <d v="2022-06-04T00:00:00"/>
    <x v="13"/>
    <x v="1"/>
    <n v="116600"/>
    <n v="250000"/>
    <x v="0"/>
    <x v="0"/>
    <x v="0"/>
    <n v="1"/>
    <n v="947"/>
    <n v="1.003979"/>
    <s v="East"/>
    <n v="263.99155227032736"/>
    <n v="133400"/>
    <n v="1.1440823327615781"/>
    <s v="Above Estimate"/>
  </r>
  <r>
    <d v="2022-06-04T00:00:00"/>
    <x v="13"/>
    <x v="0"/>
    <n v="76250"/>
    <n v="200000"/>
    <x v="1"/>
    <x v="1"/>
    <x v="1"/>
    <n v="4"/>
    <n v="1253"/>
    <n v="1.003979"/>
    <s v="North"/>
    <n v="159.6169193934557"/>
    <n v="123750"/>
    <n v="1.6229508196721312"/>
    <s v="Above Estimate"/>
  </r>
  <r>
    <d v="2022-06-05T00:00:00"/>
    <x v="13"/>
    <x v="1"/>
    <n v="104780"/>
    <n v="123500"/>
    <x v="0"/>
    <x v="0"/>
    <x v="0"/>
    <n v="3"/>
    <n v="1069"/>
    <n v="1.003979"/>
    <s v="West"/>
    <n v="115.52853133769878"/>
    <n v="18720"/>
    <n v="0.17866004962779156"/>
    <s v="Above Estimate"/>
  </r>
  <r>
    <d v="2022-06-08T00:00:00"/>
    <x v="13"/>
    <x v="5"/>
    <n v="226450"/>
    <n v="390000"/>
    <x v="0"/>
    <x v="0"/>
    <x v="0"/>
    <n v="1"/>
    <n v="931"/>
    <n v="1.003979"/>
    <s v="North"/>
    <n v="418.9044038668099"/>
    <n v="163550"/>
    <n v="0.7222344888496357"/>
    <s v="Above Estimate"/>
  </r>
  <r>
    <d v="2022-06-08T00:00:00"/>
    <x v="13"/>
    <x v="1"/>
    <n v="89740"/>
    <n v="162886"/>
    <x v="0"/>
    <x v="0"/>
    <x v="0"/>
    <n v="2"/>
    <n v="957"/>
    <n v="1.003979"/>
    <s v="East"/>
    <n v="170.20480668756531"/>
    <n v="73146"/>
    <n v="0.8150880320927123"/>
    <s v="Above Estimate"/>
  </r>
  <r>
    <d v="2022-06-09T00:00:00"/>
    <x v="13"/>
    <x v="3"/>
    <n v="3264450"/>
    <n v="4250000"/>
    <x v="0"/>
    <x v="0"/>
    <x v="0"/>
    <n v="1"/>
    <n v="1077"/>
    <n v="1.003979"/>
    <s v="East"/>
    <n v="3946.1467038068708"/>
    <n v="985550"/>
    <n v="0.30190384291381395"/>
    <s v="Above Estimate"/>
  </r>
  <r>
    <d v="2022-06-09T00:00:00"/>
    <x v="13"/>
    <x v="6"/>
    <n v="342190"/>
    <n v="557000"/>
    <x v="0"/>
    <x v="0"/>
    <x v="0"/>
    <n v="2"/>
    <n v="1098"/>
    <n v="1.003979"/>
    <s v="East"/>
    <n v="507.28597449908926"/>
    <n v="214810"/>
    <n v="0.62775066483532538"/>
    <s v="Above Estimate"/>
  </r>
  <r>
    <d v="2022-06-10T00:00:00"/>
    <x v="13"/>
    <x v="1"/>
    <n v="107080"/>
    <n v="249900"/>
    <x v="1"/>
    <x v="1"/>
    <x v="1"/>
    <n v="2"/>
    <n v="1398"/>
    <n v="1.003979"/>
    <s v="East"/>
    <n v="178.75536480686696"/>
    <n v="142820"/>
    <n v="1.3337691445648114"/>
    <s v="Above Estimate"/>
  </r>
  <r>
    <d v="2022-06-12T00:00:00"/>
    <x v="13"/>
    <x v="1"/>
    <n v="62830"/>
    <n v="115000"/>
    <x v="0"/>
    <x v="0"/>
    <x v="0"/>
    <n v="2"/>
    <n v="1032"/>
    <n v="1.003979"/>
    <s v="East"/>
    <n v="111.43410852713178"/>
    <n v="52170"/>
    <n v="0.83033582683431484"/>
    <s v="Above Estimate"/>
  </r>
  <r>
    <d v="2022-06-12T00:00:00"/>
    <x v="13"/>
    <x v="6"/>
    <n v="553010"/>
    <n v="795000"/>
    <x v="0"/>
    <x v="0"/>
    <x v="0"/>
    <n v="1"/>
    <n v="1083"/>
    <n v="1.003979"/>
    <s v="East"/>
    <n v="734.0720221606648"/>
    <n v="241990"/>
    <n v="0.43758702374278946"/>
    <s v="Above Estimate"/>
  </r>
  <r>
    <d v="2022-06-12T00:00:00"/>
    <x v="13"/>
    <x v="1"/>
    <n v="106690"/>
    <n v="150900"/>
    <x v="0"/>
    <x v="0"/>
    <x v="0"/>
    <n v="2"/>
    <n v="1098"/>
    <n v="1.003979"/>
    <s v="West"/>
    <n v="137.43169398907105"/>
    <n v="44210"/>
    <n v="0.41437810478957726"/>
    <s v="Above Estimate"/>
  </r>
  <r>
    <d v="2022-06-12T00:00:00"/>
    <x v="13"/>
    <x v="1"/>
    <n v="151260"/>
    <n v="270000"/>
    <x v="0"/>
    <x v="0"/>
    <x v="0"/>
    <n v="3"/>
    <n v="1017"/>
    <n v="1.003979"/>
    <s v="North"/>
    <n v="265.48672566371681"/>
    <n v="118740"/>
    <n v="0.78500595001983342"/>
    <s v="Above Estimate"/>
  </r>
  <r>
    <d v="2022-06-15T00:00:00"/>
    <x v="13"/>
    <x v="2"/>
    <n v="349510"/>
    <n v="490000"/>
    <x v="0"/>
    <x v="0"/>
    <x v="0"/>
    <n v="1"/>
    <n v="1082"/>
    <n v="1.003979"/>
    <s v="South"/>
    <n v="452.86506469500927"/>
    <n v="140490"/>
    <n v="0.40196274784698577"/>
    <s v="Above Estimate"/>
  </r>
  <r>
    <d v="2022-06-15T00:00:00"/>
    <x v="13"/>
    <x v="5"/>
    <n v="187530"/>
    <n v="280000"/>
    <x v="0"/>
    <x v="0"/>
    <x v="0"/>
    <n v="2"/>
    <n v="1030"/>
    <n v="1.003979"/>
    <s v="West"/>
    <n v="271.84466019417476"/>
    <n v="92470"/>
    <n v="0.49309443822321763"/>
    <s v="Above Estimate"/>
  </r>
  <r>
    <d v="2022-06-15T00:00:00"/>
    <x v="13"/>
    <x v="1"/>
    <n v="112950"/>
    <n v="90000"/>
    <x v="0"/>
    <x v="0"/>
    <x v="0"/>
    <n v="3"/>
    <n v="1082"/>
    <n v="1.003979"/>
    <s v="South"/>
    <n v="83.17929759704252"/>
    <n v="-22950"/>
    <n v="-0.20318725099601595"/>
    <s v="Below Estimate"/>
  </r>
  <r>
    <d v="2022-06-15T00:00:00"/>
    <x v="13"/>
    <x v="1"/>
    <n v="196910"/>
    <n v="314500"/>
    <x v="2"/>
    <x v="2"/>
    <x v="2"/>
    <n v="5"/>
    <n v="2116"/>
    <n v="1.003979"/>
    <s v="East"/>
    <n v="148.62948960302458"/>
    <n v="117590"/>
    <n v="0.59717637499365195"/>
    <s v="Above Estimate"/>
  </r>
  <r>
    <d v="2022-06-16T00:00:00"/>
    <x v="13"/>
    <x v="0"/>
    <n v="25740"/>
    <n v="45000"/>
    <x v="2"/>
    <x v="2"/>
    <x v="2"/>
    <n v="5"/>
    <n v="1983"/>
    <n v="1.003979"/>
    <s v="West"/>
    <n v="22.692889561270803"/>
    <n v="19260"/>
    <n v="0.74825174825174823"/>
    <s v="Above Estimate"/>
  </r>
  <r>
    <d v="2022-06-17T00:00:00"/>
    <x v="13"/>
    <x v="5"/>
    <n v="216300"/>
    <n v="395000"/>
    <x v="2"/>
    <x v="2"/>
    <x v="2"/>
    <n v="5"/>
    <n v="2043"/>
    <n v="1.003979"/>
    <s v="West"/>
    <n v="193.34312285854136"/>
    <n v="178700"/>
    <n v="0.82616736014794268"/>
    <s v="Above Estimate"/>
  </r>
  <r>
    <d v="2022-06-17T00:00:00"/>
    <x v="13"/>
    <x v="0"/>
    <n v="70870"/>
    <n v="180000"/>
    <x v="1"/>
    <x v="1"/>
    <x v="1"/>
    <n v="2"/>
    <n v="1258"/>
    <n v="1.003979"/>
    <s v="East"/>
    <n v="143.08426073131955"/>
    <n v="109130"/>
    <n v="1.539861718639763"/>
    <s v="Above Estimate"/>
  </r>
  <r>
    <d v="2022-06-17T00:00:00"/>
    <x v="13"/>
    <x v="1"/>
    <n v="88370"/>
    <n v="210000"/>
    <x v="0"/>
    <x v="0"/>
    <x v="0"/>
    <n v="1"/>
    <n v="1033"/>
    <n v="1.003979"/>
    <s v="North"/>
    <n v="203.29138431752179"/>
    <n v="121630"/>
    <n v="1.3763720719701256"/>
    <s v="Above Estimate"/>
  </r>
  <r>
    <d v="2022-06-17T00:00:00"/>
    <x v="13"/>
    <x v="5"/>
    <n v="239050"/>
    <n v="452500"/>
    <x v="0"/>
    <x v="0"/>
    <x v="0"/>
    <n v="2"/>
    <n v="1070"/>
    <n v="1.003979"/>
    <s v="South"/>
    <n v="422.89719626168227"/>
    <n v="213450"/>
    <n v="0.89290943317297633"/>
    <s v="Above Estimate"/>
  </r>
  <r>
    <d v="2022-06-17T00:00:00"/>
    <x v="13"/>
    <x v="6"/>
    <n v="426430"/>
    <n v="524475"/>
    <x v="1"/>
    <x v="1"/>
    <x v="1"/>
    <n v="2"/>
    <n v="1366"/>
    <n v="1.003979"/>
    <s v="East"/>
    <n v="383.94948755490481"/>
    <n v="98045"/>
    <n v="0.22992050277888515"/>
    <s v="Above Estimate"/>
  </r>
  <r>
    <d v="2022-06-19T00:00:00"/>
    <x v="13"/>
    <x v="3"/>
    <n v="1070440"/>
    <n v="1800000"/>
    <x v="0"/>
    <x v="0"/>
    <x v="0"/>
    <n v="2"/>
    <n v="1098"/>
    <n v="1.003979"/>
    <s v="West"/>
    <n v="1639.344262295082"/>
    <n v="729560"/>
    <n v="0.68155151152796978"/>
    <s v="Above Estimate"/>
  </r>
  <r>
    <d v="2022-06-19T00:00:00"/>
    <x v="13"/>
    <x v="1"/>
    <n v="123140"/>
    <n v="190000"/>
    <x v="1"/>
    <x v="1"/>
    <x v="1"/>
    <n v="2"/>
    <n v="1322"/>
    <n v="1.003979"/>
    <s v="South"/>
    <n v="143.72163388804842"/>
    <n v="66860"/>
    <n v="0.5429592333928861"/>
    <s v="Above Estimate"/>
  </r>
  <r>
    <d v="2022-06-19T00:00:00"/>
    <x v="13"/>
    <x v="1"/>
    <n v="128130"/>
    <n v="120000"/>
    <x v="0"/>
    <x v="0"/>
    <x v="0"/>
    <n v="1"/>
    <n v="966"/>
    <n v="1.003979"/>
    <s v="West"/>
    <n v="124.22360248447205"/>
    <n v="-8130"/>
    <n v="-6.3451182392882235E-2"/>
    <s v="Below Estimate"/>
  </r>
  <r>
    <d v="2022-06-22T00:00:00"/>
    <x v="13"/>
    <x v="5"/>
    <n v="206010"/>
    <n v="290000"/>
    <x v="0"/>
    <x v="0"/>
    <x v="0"/>
    <n v="2"/>
    <n v="963"/>
    <n v="1.003979"/>
    <s v="East"/>
    <n v="301.14226375908618"/>
    <n v="83990"/>
    <n v="0.40769865540507744"/>
    <s v="Above Estimate"/>
  </r>
  <r>
    <d v="2022-06-22T00:00:00"/>
    <x v="13"/>
    <x v="1"/>
    <n v="177060"/>
    <n v="345000"/>
    <x v="0"/>
    <x v="0"/>
    <x v="0"/>
    <n v="2"/>
    <n v="1021"/>
    <n v="1.003979"/>
    <s v="South"/>
    <n v="337.90401567091089"/>
    <n v="167940"/>
    <n v="0.94849203659776349"/>
    <s v="Above Estimate"/>
  </r>
  <r>
    <d v="2022-06-22T00:00:00"/>
    <x v="13"/>
    <x v="1"/>
    <n v="136560"/>
    <n v="260000"/>
    <x v="0"/>
    <x v="0"/>
    <x v="0"/>
    <n v="1"/>
    <n v="944"/>
    <n v="1.003979"/>
    <s v="West"/>
    <n v="275.42372881355931"/>
    <n v="123440"/>
    <n v="0.90392501464557706"/>
    <s v="Above Estimate"/>
  </r>
  <r>
    <d v="2022-06-24T00:00:00"/>
    <x v="13"/>
    <x v="1"/>
    <n v="157610"/>
    <n v="201000"/>
    <x v="0"/>
    <x v="0"/>
    <x v="0"/>
    <n v="3"/>
    <n v="1056"/>
    <n v="1.003979"/>
    <s v="North"/>
    <n v="190.34090909090909"/>
    <n v="43390"/>
    <n v="0.27529979062242244"/>
    <s v="Above Estimate"/>
  </r>
  <r>
    <d v="2022-06-24T00:00:00"/>
    <x v="13"/>
    <x v="1"/>
    <n v="164890"/>
    <n v="295000"/>
    <x v="0"/>
    <x v="0"/>
    <x v="0"/>
    <n v="1"/>
    <n v="909"/>
    <n v="1.003979"/>
    <s v="West"/>
    <n v="324.53245324532452"/>
    <n v="130110"/>
    <n v="0.7890715022135969"/>
    <s v="Above Estimate"/>
  </r>
  <r>
    <d v="2022-06-26T00:00:00"/>
    <x v="13"/>
    <x v="1"/>
    <n v="79120"/>
    <n v="280000"/>
    <x v="1"/>
    <x v="1"/>
    <x v="1"/>
    <n v="4"/>
    <n v="1233"/>
    <n v="1.003979"/>
    <s v="South"/>
    <n v="227.08840227088402"/>
    <n v="200880"/>
    <n v="2.5389282103134478"/>
    <s v="Above Estimate"/>
  </r>
  <r>
    <d v="2022-06-26T00:00:00"/>
    <x v="13"/>
    <x v="1"/>
    <n v="136210"/>
    <n v="225000"/>
    <x v="1"/>
    <x v="1"/>
    <x v="1"/>
    <n v="4"/>
    <n v="1405"/>
    <n v="1.003979"/>
    <s v="East"/>
    <n v="160.14234875444839"/>
    <n v="88790"/>
    <n v="0.65186109683576832"/>
    <s v="Above Estimate"/>
  </r>
  <r>
    <d v="2022-06-26T00:00:00"/>
    <x v="13"/>
    <x v="3"/>
    <n v="3606190"/>
    <n v="3850000"/>
    <x v="0"/>
    <x v="0"/>
    <x v="0"/>
    <n v="3"/>
    <n v="1075"/>
    <n v="1.003979"/>
    <s v="North"/>
    <n v="3581.3953488372094"/>
    <n v="243810"/>
    <n v="6.7608750509540544E-2"/>
    <s v="Above Estimate"/>
  </r>
  <r>
    <d v="2022-06-26T00:00:00"/>
    <x v="13"/>
    <x v="4"/>
    <n v="316890"/>
    <n v="435000"/>
    <x v="0"/>
    <x v="0"/>
    <x v="0"/>
    <n v="3"/>
    <n v="1048"/>
    <n v="1.003979"/>
    <s v="South"/>
    <n v="415.07633587786262"/>
    <n v="118110"/>
    <n v="0.3727160844457067"/>
    <s v="Above Estimate"/>
  </r>
  <r>
    <d v="2022-06-29T00:00:00"/>
    <x v="13"/>
    <x v="0"/>
    <n v="70990"/>
    <n v="145000"/>
    <x v="0"/>
    <x v="0"/>
    <x v="0"/>
    <n v="2"/>
    <n v="907"/>
    <n v="1.003979"/>
    <s v="East"/>
    <n v="159.86769570011026"/>
    <n v="74010"/>
    <n v="1.0425412029863361"/>
    <s v="Above Estimate"/>
  </r>
  <r>
    <d v="2022-06-29T00:00:00"/>
    <x v="13"/>
    <x v="4"/>
    <n v="414080"/>
    <n v="490000"/>
    <x v="0"/>
    <x v="0"/>
    <x v="0"/>
    <n v="3"/>
    <n v="985"/>
    <n v="1.003979"/>
    <s v="North"/>
    <n v="497.46192893401013"/>
    <n v="75920"/>
    <n v="0.18334621329211748"/>
    <s v="Above Estimate"/>
  </r>
  <r>
    <d v="2022-06-29T00:00:00"/>
    <x v="13"/>
    <x v="1"/>
    <n v="88730"/>
    <n v="205000"/>
    <x v="0"/>
    <x v="0"/>
    <x v="0"/>
    <n v="2"/>
    <n v="1065"/>
    <n v="1.003979"/>
    <s v="East"/>
    <n v="192.48826291079811"/>
    <n v="116270"/>
    <n v="1.3103798038994703"/>
    <s v="Above Estimate"/>
  </r>
  <r>
    <d v="2022-06-29T00:00:00"/>
    <x v="13"/>
    <x v="6"/>
    <n v="428540"/>
    <n v="635000"/>
    <x v="0"/>
    <x v="0"/>
    <x v="0"/>
    <n v="1"/>
    <n v="1010"/>
    <n v="1.003979"/>
    <s v="North"/>
    <n v="628.71287128712868"/>
    <n v="206460"/>
    <n v="0.48177533019088065"/>
    <s v="Above Estimate"/>
  </r>
  <r>
    <d v="2022-06-29T00:00:00"/>
    <x v="13"/>
    <x v="4"/>
    <n v="2347730"/>
    <n v="4100000"/>
    <x v="0"/>
    <x v="0"/>
    <x v="0"/>
    <n v="3"/>
    <n v="968"/>
    <n v="1.003979"/>
    <s v="West"/>
    <n v="4235.5371900826449"/>
    <n v="1752270"/>
    <n v="0.74636776801420945"/>
    <s v="Above Estimate"/>
  </r>
  <r>
    <d v="2022-06-30T00:00:00"/>
    <x v="13"/>
    <x v="6"/>
    <n v="653740"/>
    <n v="930000"/>
    <x v="0"/>
    <x v="0"/>
    <x v="0"/>
    <n v="1"/>
    <n v="939"/>
    <n v="1.003979"/>
    <s v="West"/>
    <n v="990.41533546325877"/>
    <n v="276260"/>
    <n v="0.42258390185700739"/>
    <s v="Above Estimate"/>
  </r>
  <r>
    <d v="2022-06-30T00:00:00"/>
    <x v="13"/>
    <x v="6"/>
    <n v="280710"/>
    <n v="370000"/>
    <x v="0"/>
    <x v="0"/>
    <x v="0"/>
    <n v="2"/>
    <n v="1011"/>
    <n v="1.003979"/>
    <s v="North"/>
    <n v="365.97428288822948"/>
    <n v="89290"/>
    <n v="0.31808628121548932"/>
    <s v="Above Estimate"/>
  </r>
  <r>
    <d v="2022-06-30T00:00:00"/>
    <x v="13"/>
    <x v="4"/>
    <n v="325640"/>
    <n v="375000"/>
    <x v="0"/>
    <x v="0"/>
    <x v="0"/>
    <n v="3"/>
    <n v="1095"/>
    <n v="1.003979"/>
    <s v="East"/>
    <n v="342.46575342465752"/>
    <n v="49360"/>
    <n v="0.15157843016828398"/>
    <s v="Above Estimate"/>
  </r>
  <r>
    <d v="2022-06-30T00:00:00"/>
    <x v="13"/>
    <x v="4"/>
    <n v="541450"/>
    <n v="748000"/>
    <x v="0"/>
    <x v="0"/>
    <x v="0"/>
    <n v="1"/>
    <n v="1091"/>
    <n v="1.003979"/>
    <s v="East"/>
    <n v="685.60953253895514"/>
    <n v="206550"/>
    <n v="0.38147566718995291"/>
    <s v="Above Estimate"/>
  </r>
  <r>
    <d v="2022-07-01T00:00:00"/>
    <x v="13"/>
    <x v="3"/>
    <n v="957740"/>
    <n v="1800000"/>
    <x v="0"/>
    <x v="0"/>
    <x v="0"/>
    <n v="2"/>
    <n v="1033"/>
    <n v="1.003979"/>
    <s v="West"/>
    <n v="1742.4975798644723"/>
    <n v="842260"/>
    <n v="0.87942447845970728"/>
    <s v="Above Estimate"/>
  </r>
  <r>
    <d v="2022-07-01T00:00:00"/>
    <x v="13"/>
    <x v="4"/>
    <n v="267960"/>
    <n v="1010000"/>
    <x v="0"/>
    <x v="0"/>
    <x v="0"/>
    <n v="3"/>
    <n v="970"/>
    <n v="1.003979"/>
    <s v="North"/>
    <n v="1041.2371134020618"/>
    <n v="742040"/>
    <n v="2.769219286460666"/>
    <s v="Above Estimate"/>
  </r>
  <r>
    <d v="2022-07-01T00:00:00"/>
    <x v="13"/>
    <x v="4"/>
    <n v="1052030"/>
    <n v="1039000"/>
    <x v="0"/>
    <x v="0"/>
    <x v="0"/>
    <n v="1"/>
    <n v="965"/>
    <n v="1.003979"/>
    <s v="North"/>
    <n v="1076.6839378238342"/>
    <n v="-13030"/>
    <n v="-1.2385578358031614E-2"/>
    <s v="Below Estimate"/>
  </r>
  <r>
    <d v="2022-07-02T00:00:00"/>
    <x v="13"/>
    <x v="6"/>
    <n v="359300"/>
    <n v="630500"/>
    <x v="1"/>
    <x v="1"/>
    <x v="1"/>
    <n v="2"/>
    <n v="1428"/>
    <n v="1.003979"/>
    <s v="East"/>
    <n v="441.52661064425769"/>
    <n v="271200"/>
    <n v="0.75480100194823263"/>
    <s v="Above Estimate"/>
  </r>
  <r>
    <d v="2022-07-02T00:00:00"/>
    <x v="13"/>
    <x v="2"/>
    <n v="253690"/>
    <n v="162500"/>
    <x v="0"/>
    <x v="0"/>
    <x v="0"/>
    <n v="1"/>
    <n v="974"/>
    <n v="1.003979"/>
    <s v="South"/>
    <n v="166.83778234086242"/>
    <n v="-91190"/>
    <n v="-0.35945445228428397"/>
    <s v="Below Estimate"/>
  </r>
  <r>
    <d v="2022-07-02T00:00:00"/>
    <x v="13"/>
    <x v="6"/>
    <n v="296470"/>
    <n v="395000"/>
    <x v="0"/>
    <x v="0"/>
    <x v="0"/>
    <n v="2"/>
    <n v="1036"/>
    <n v="1.003979"/>
    <s v="North"/>
    <n v="381.27413127413126"/>
    <n v="98530"/>
    <n v="0.33234391338078051"/>
    <s v="Above Estimate"/>
  </r>
  <r>
    <d v="2022-07-02T00:00:00"/>
    <x v="13"/>
    <x v="5"/>
    <n v="247870"/>
    <n v="262500"/>
    <x v="1"/>
    <x v="1"/>
    <x v="1"/>
    <n v="2"/>
    <n v="1450"/>
    <n v="1.003979"/>
    <s v="South"/>
    <n v="181.0344827586207"/>
    <n v="14630"/>
    <n v="5.9022874894097715E-2"/>
    <s v="Above Estimate"/>
  </r>
  <r>
    <d v="2022-07-02T00:00:00"/>
    <x v="13"/>
    <x v="4"/>
    <n v="758940"/>
    <n v="892000"/>
    <x v="0"/>
    <x v="0"/>
    <x v="0"/>
    <n v="3"/>
    <n v="997"/>
    <n v="1.003979"/>
    <s v="North"/>
    <n v="894.68405215646942"/>
    <n v="133060"/>
    <n v="0.17532347748175087"/>
    <s v="Above Estimate"/>
  </r>
  <r>
    <d v="2022-07-06T00:00:00"/>
    <x v="13"/>
    <x v="0"/>
    <n v="86720"/>
    <n v="160000"/>
    <x v="0"/>
    <x v="0"/>
    <x v="0"/>
    <n v="2"/>
    <n v="973"/>
    <n v="1.003979"/>
    <s v="West"/>
    <n v="164.4398766700925"/>
    <n v="73280"/>
    <n v="0.84501845018450183"/>
    <s v="Above Estimate"/>
  </r>
  <r>
    <d v="2022-07-06T00:00:00"/>
    <x v="13"/>
    <x v="6"/>
    <n v="297970"/>
    <n v="345000"/>
    <x v="0"/>
    <x v="0"/>
    <x v="0"/>
    <n v="1"/>
    <n v="941"/>
    <n v="1.003979"/>
    <s v="West"/>
    <n v="366.63124335812967"/>
    <n v="47030"/>
    <n v="0.15783468134375944"/>
    <s v="Above Estimate"/>
  </r>
  <r>
    <d v="2022-07-08T00:00:00"/>
    <x v="13"/>
    <x v="1"/>
    <n v="124900"/>
    <n v="280000"/>
    <x v="2"/>
    <x v="2"/>
    <x v="2"/>
    <n v="4"/>
    <n v="1872"/>
    <n v="1.003979"/>
    <s v="South"/>
    <n v="149.57264957264957"/>
    <n v="155100"/>
    <n v="1.2417934347477981"/>
    <s v="Above Estimate"/>
  </r>
  <r>
    <d v="2022-07-08T00:00:00"/>
    <x v="13"/>
    <x v="3"/>
    <n v="387380"/>
    <n v="607620"/>
    <x v="0"/>
    <x v="0"/>
    <x v="0"/>
    <n v="2"/>
    <n v="1001"/>
    <n v="1.003979"/>
    <s v="South"/>
    <n v="607.01298701298697"/>
    <n v="220240"/>
    <n v="0.56853735350302026"/>
    <s v="Above Estimate"/>
  </r>
  <r>
    <d v="2022-07-08T00:00:00"/>
    <x v="13"/>
    <x v="1"/>
    <n v="110690"/>
    <n v="210000"/>
    <x v="0"/>
    <x v="0"/>
    <x v="0"/>
    <n v="1"/>
    <n v="979"/>
    <n v="1.003979"/>
    <s v="South"/>
    <n v="214.50459652706843"/>
    <n v="99310"/>
    <n v="0.89719035143192705"/>
    <s v="Above Estimate"/>
  </r>
  <r>
    <d v="2022-07-08T00:00:00"/>
    <x v="13"/>
    <x v="2"/>
    <n v="1132190"/>
    <n v="1650000"/>
    <x v="0"/>
    <x v="0"/>
    <x v="0"/>
    <n v="2"/>
    <n v="1062"/>
    <n v="1.003979"/>
    <s v="North"/>
    <n v="1553.6723163841807"/>
    <n v="517810"/>
    <n v="0.45735256449889156"/>
    <s v="Above Estimate"/>
  </r>
  <r>
    <d v="2022-07-09T00:00:00"/>
    <x v="13"/>
    <x v="1"/>
    <n v="173050"/>
    <n v="178000"/>
    <x v="0"/>
    <x v="0"/>
    <x v="0"/>
    <n v="1"/>
    <n v="912"/>
    <n v="1.003979"/>
    <s v="East"/>
    <n v="195.17543859649123"/>
    <n v="4950"/>
    <n v="2.8604449581045941E-2"/>
    <s v="Above Estimate"/>
  </r>
  <r>
    <d v="2022-07-09T00:00:00"/>
    <x v="13"/>
    <x v="5"/>
    <n v="264530"/>
    <n v="405000"/>
    <x v="0"/>
    <x v="0"/>
    <x v="0"/>
    <n v="2"/>
    <n v="919"/>
    <n v="1.003979"/>
    <s v="East"/>
    <n v="440.69640914036995"/>
    <n v="140470"/>
    <n v="0.5310172759233357"/>
    <s v="Above Estimate"/>
  </r>
  <r>
    <d v="2022-07-10T00:00:00"/>
    <x v="13"/>
    <x v="6"/>
    <n v="719630"/>
    <n v="1100000"/>
    <x v="0"/>
    <x v="0"/>
    <x v="0"/>
    <n v="2"/>
    <n v="960"/>
    <n v="1.003979"/>
    <s v="East"/>
    <n v="1145.8333333333333"/>
    <n v="380370"/>
    <n v="0.52856328946819897"/>
    <s v="Above Estimate"/>
  </r>
  <r>
    <d v="2022-07-13T00:00:00"/>
    <x v="13"/>
    <x v="5"/>
    <n v="174930"/>
    <n v="250000"/>
    <x v="0"/>
    <x v="0"/>
    <x v="0"/>
    <n v="3"/>
    <n v="992"/>
    <n v="1.003979"/>
    <s v="South"/>
    <n v="252.01612903225808"/>
    <n v="75070"/>
    <n v="0.42914308580575089"/>
    <s v="Above Estimate"/>
  </r>
  <r>
    <d v="2022-07-13T00:00:00"/>
    <x v="13"/>
    <x v="6"/>
    <n v="409000"/>
    <n v="615000"/>
    <x v="0"/>
    <x v="0"/>
    <x v="0"/>
    <n v="1"/>
    <n v="1016"/>
    <n v="1.003979"/>
    <s v="East"/>
    <n v="605.3149606299213"/>
    <n v="206000"/>
    <n v="0.50366748166259168"/>
    <s v="Above Estimate"/>
  </r>
  <r>
    <d v="2022-07-13T00:00:00"/>
    <x v="13"/>
    <x v="0"/>
    <n v="77500"/>
    <n v="111000"/>
    <x v="0"/>
    <x v="0"/>
    <x v="0"/>
    <n v="1"/>
    <n v="1088"/>
    <n v="1.003979"/>
    <s v="North"/>
    <n v="102.02205882352941"/>
    <n v="33500"/>
    <n v="0.43225806451612903"/>
    <s v="Above Estimate"/>
  </r>
  <r>
    <d v="2022-07-14T00:00:00"/>
    <x v="13"/>
    <x v="5"/>
    <n v="195160"/>
    <n v="323000"/>
    <x v="0"/>
    <x v="0"/>
    <x v="0"/>
    <n v="3"/>
    <n v="984"/>
    <n v="1.003979"/>
    <s v="North"/>
    <n v="328.2520325203252"/>
    <n v="127840"/>
    <n v="0.65505226480836232"/>
    <s v="Above Estimate"/>
  </r>
  <r>
    <d v="2022-07-14T00:00:00"/>
    <x v="13"/>
    <x v="2"/>
    <n v="351150"/>
    <n v="570000"/>
    <x v="0"/>
    <x v="0"/>
    <x v="0"/>
    <n v="1"/>
    <n v="1012"/>
    <n v="1.003979"/>
    <s v="South"/>
    <n v="563.24110671936762"/>
    <n v="218850"/>
    <n v="0.62323793250747539"/>
    <s v="Above Estimate"/>
  </r>
  <r>
    <d v="2022-07-14T00:00:00"/>
    <x v="13"/>
    <x v="2"/>
    <n v="260750"/>
    <n v="490000"/>
    <x v="0"/>
    <x v="0"/>
    <x v="0"/>
    <n v="3"/>
    <n v="1021"/>
    <n v="1.003979"/>
    <s v="South"/>
    <n v="479.9216454456415"/>
    <n v="229250"/>
    <n v="0.87919463087248317"/>
    <s v="Above Estimate"/>
  </r>
  <r>
    <d v="2022-07-15T00:00:00"/>
    <x v="13"/>
    <x v="6"/>
    <n v="424530"/>
    <n v="610000"/>
    <x v="0"/>
    <x v="0"/>
    <x v="0"/>
    <n v="1"/>
    <n v="945"/>
    <n v="1.003979"/>
    <s v="East"/>
    <n v="645.50264550264546"/>
    <n v="185470"/>
    <n v="0.43688314135632345"/>
    <s v="Above Estimate"/>
  </r>
  <r>
    <d v="2022-07-15T00:00:00"/>
    <x v="13"/>
    <x v="4"/>
    <n v="470540"/>
    <n v="759000"/>
    <x v="0"/>
    <x v="0"/>
    <x v="0"/>
    <n v="2"/>
    <n v="1097"/>
    <n v="1.003979"/>
    <s v="East"/>
    <n v="691.88696444849586"/>
    <n v="288460"/>
    <n v="0.61304033663450508"/>
    <s v="Above Estimate"/>
  </r>
  <r>
    <d v="2022-07-15T00:00:00"/>
    <x v="13"/>
    <x v="5"/>
    <n v="255290"/>
    <n v="405000"/>
    <x v="0"/>
    <x v="0"/>
    <x v="0"/>
    <n v="1"/>
    <n v="1045"/>
    <n v="1.003979"/>
    <s v="North"/>
    <n v="387.55980861244018"/>
    <n v="149710"/>
    <n v="0.58643111755258726"/>
    <s v="Above Estimate"/>
  </r>
  <r>
    <d v="2022-07-15T00:00:00"/>
    <x v="13"/>
    <x v="0"/>
    <n v="57140"/>
    <n v="150000"/>
    <x v="3"/>
    <x v="3"/>
    <x v="3"/>
    <n v="6"/>
    <n v="2695"/>
    <n v="1.003979"/>
    <s v="East"/>
    <n v="55.658627087198518"/>
    <n v="92860"/>
    <n v="1.6251312565628282"/>
    <s v="Above Estimate"/>
  </r>
  <r>
    <d v="2022-07-15T00:00:00"/>
    <x v="13"/>
    <x v="3"/>
    <n v="1197420"/>
    <n v="1795000"/>
    <x v="0"/>
    <x v="0"/>
    <x v="0"/>
    <n v="2"/>
    <n v="1015"/>
    <n v="1.003979"/>
    <s v="East"/>
    <n v="1768.4729064039409"/>
    <n v="597580"/>
    <n v="0.49905630438776705"/>
    <s v="Above Estimate"/>
  </r>
  <r>
    <d v="2022-07-15T00:00:00"/>
    <x v="13"/>
    <x v="2"/>
    <n v="310220"/>
    <n v="520000"/>
    <x v="0"/>
    <x v="0"/>
    <x v="0"/>
    <n v="2"/>
    <n v="1083"/>
    <n v="1.003979"/>
    <s v="East"/>
    <n v="480.14773776546627"/>
    <n v="209780"/>
    <n v="0.67622977241957316"/>
    <s v="Above Estimate"/>
  </r>
  <r>
    <d v="2022-07-15T00:00:00"/>
    <x v="13"/>
    <x v="1"/>
    <n v="169620"/>
    <n v="335000"/>
    <x v="0"/>
    <x v="0"/>
    <x v="0"/>
    <n v="3"/>
    <n v="907"/>
    <n v="1.003979"/>
    <s v="South"/>
    <n v="369.34950385887544"/>
    <n v="165380"/>
    <n v="0.97500294776559371"/>
    <s v="Above Estimate"/>
  </r>
  <r>
    <d v="2022-07-16T00:00:00"/>
    <x v="13"/>
    <x v="4"/>
    <n v="318920"/>
    <n v="485000"/>
    <x v="0"/>
    <x v="0"/>
    <x v="0"/>
    <n v="3"/>
    <n v="1094"/>
    <n v="1.003979"/>
    <s v="West"/>
    <n v="443.32723948811702"/>
    <n v="166080"/>
    <n v="0.52075755675404489"/>
    <s v="Above Estimate"/>
  </r>
  <r>
    <d v="2022-07-16T00:00:00"/>
    <x v="13"/>
    <x v="4"/>
    <n v="157690"/>
    <n v="400000"/>
    <x v="0"/>
    <x v="0"/>
    <x v="0"/>
    <n v="3"/>
    <n v="945"/>
    <n v="1.003979"/>
    <s v="West"/>
    <n v="423.28042328042329"/>
    <n v="242310"/>
    <n v="1.5366224871583487"/>
    <s v="Above Estimate"/>
  </r>
  <r>
    <d v="2022-07-16T00:00:00"/>
    <x v="13"/>
    <x v="4"/>
    <n v="266700"/>
    <n v="418000"/>
    <x v="0"/>
    <x v="0"/>
    <x v="0"/>
    <n v="1"/>
    <n v="1095"/>
    <n v="1.003979"/>
    <s v="South"/>
    <n v="381.73515981735159"/>
    <n v="151300"/>
    <n v="0.56730408698912638"/>
    <s v="Above Estimate"/>
  </r>
  <r>
    <d v="2022-07-17T00:00:00"/>
    <x v="13"/>
    <x v="6"/>
    <n v="393420"/>
    <n v="669000"/>
    <x v="0"/>
    <x v="0"/>
    <x v="0"/>
    <n v="2"/>
    <n v="958"/>
    <n v="1.003979"/>
    <s v="East"/>
    <n v="698.32985386221299"/>
    <n v="275580"/>
    <n v="0.70047277718468814"/>
    <s v="Above Estimate"/>
  </r>
  <r>
    <d v="2022-07-17T00:00:00"/>
    <x v="13"/>
    <x v="4"/>
    <n v="256130"/>
    <n v="340000"/>
    <x v="0"/>
    <x v="0"/>
    <x v="0"/>
    <n v="2"/>
    <n v="928"/>
    <n v="1.003979"/>
    <s v="North"/>
    <n v="366.37931034482756"/>
    <n v="83870"/>
    <n v="0.32745090383789482"/>
    <s v="Above Estimate"/>
  </r>
  <r>
    <d v="2022-07-17T00:00:00"/>
    <x v="13"/>
    <x v="4"/>
    <n v="493290"/>
    <n v="799999"/>
    <x v="0"/>
    <x v="0"/>
    <x v="0"/>
    <n v="3"/>
    <n v="903"/>
    <n v="1.003979"/>
    <s v="North"/>
    <n v="885.93466223698783"/>
    <n v="306709"/>
    <n v="0.62176204666626123"/>
    <s v="Above Estimate"/>
  </r>
  <r>
    <d v="2022-07-17T00:00:00"/>
    <x v="13"/>
    <x v="2"/>
    <n v="281300"/>
    <n v="86882"/>
    <x v="0"/>
    <x v="0"/>
    <x v="0"/>
    <n v="2"/>
    <n v="907"/>
    <n v="1.003979"/>
    <s v="East"/>
    <n v="95.79051819184123"/>
    <n v="-194418"/>
    <n v="-0.69114113046569503"/>
    <s v="Below Estimate"/>
  </r>
  <r>
    <d v="2022-07-17T00:00:00"/>
    <x v="13"/>
    <x v="4"/>
    <n v="562310"/>
    <n v="575000"/>
    <x v="0"/>
    <x v="0"/>
    <x v="0"/>
    <n v="3"/>
    <n v="1059"/>
    <n v="1.003979"/>
    <s v="North"/>
    <n v="542.96506137865913"/>
    <n v="12690"/>
    <n v="2.2567622841493128E-2"/>
    <s v="Above Estimate"/>
  </r>
  <r>
    <d v="2022-07-20T00:00:00"/>
    <x v="13"/>
    <x v="4"/>
    <n v="941850"/>
    <n v="1565000"/>
    <x v="0"/>
    <x v="0"/>
    <x v="0"/>
    <n v="3"/>
    <n v="994"/>
    <n v="1.003979"/>
    <s v="West"/>
    <n v="1574.4466800804828"/>
    <n v="623150"/>
    <n v="0.66162340075383552"/>
    <s v="Above Estimate"/>
  </r>
  <r>
    <d v="2022-07-20T00:00:00"/>
    <x v="13"/>
    <x v="6"/>
    <n v="296980"/>
    <n v="415000"/>
    <x v="0"/>
    <x v="0"/>
    <x v="0"/>
    <n v="2"/>
    <n v="1029"/>
    <n v="1.003979"/>
    <s v="West"/>
    <n v="403.30417881438291"/>
    <n v="118020"/>
    <n v="0.39740049835005725"/>
    <s v="Above Estimate"/>
  </r>
  <r>
    <d v="2022-07-20T00:00:00"/>
    <x v="13"/>
    <x v="4"/>
    <n v="486360"/>
    <n v="728500"/>
    <x v="0"/>
    <x v="0"/>
    <x v="0"/>
    <n v="2"/>
    <n v="1024"/>
    <n v="1.003979"/>
    <s v="North"/>
    <n v="711.42578125"/>
    <n v="242140"/>
    <n v="0.49786166625544864"/>
    <s v="Above Estimate"/>
  </r>
  <r>
    <d v="2022-07-20T00:00:00"/>
    <x v="13"/>
    <x v="0"/>
    <n v="76560"/>
    <n v="140000"/>
    <x v="0"/>
    <x v="0"/>
    <x v="0"/>
    <n v="1"/>
    <n v="1069"/>
    <n v="1.003979"/>
    <s v="South"/>
    <n v="130.96351730589336"/>
    <n v="63440"/>
    <n v="0.82863113897596652"/>
    <s v="Above Estimate"/>
  </r>
  <r>
    <d v="2022-07-20T00:00:00"/>
    <x v="13"/>
    <x v="2"/>
    <n v="345280"/>
    <n v="542000"/>
    <x v="0"/>
    <x v="0"/>
    <x v="0"/>
    <n v="1"/>
    <n v="999"/>
    <n v="1.003979"/>
    <s v="West"/>
    <n v="542.54254254254249"/>
    <n v="196720"/>
    <n v="0.56974050046339197"/>
    <s v="Above Estimate"/>
  </r>
  <r>
    <d v="2022-07-20T00:00:00"/>
    <x v="13"/>
    <x v="1"/>
    <n v="475790"/>
    <n v="625000"/>
    <x v="0"/>
    <x v="0"/>
    <x v="0"/>
    <n v="2"/>
    <n v="1046"/>
    <n v="1.003979"/>
    <s v="East"/>
    <n v="597.5143403441682"/>
    <n v="149210"/>
    <n v="0.31360474158767526"/>
    <s v="Above Estimate"/>
  </r>
  <r>
    <d v="2022-07-21T00:00:00"/>
    <x v="13"/>
    <x v="6"/>
    <n v="451970"/>
    <n v="890000"/>
    <x v="0"/>
    <x v="0"/>
    <x v="0"/>
    <n v="1"/>
    <n v="1031"/>
    <n v="1.003979"/>
    <s v="North"/>
    <n v="863.23957322987394"/>
    <n v="438030"/>
    <n v="0.96915724494988609"/>
    <s v="Above Estimate"/>
  </r>
  <r>
    <d v="2022-07-21T00:00:00"/>
    <x v="13"/>
    <x v="4"/>
    <n v="186200"/>
    <n v="325000"/>
    <x v="0"/>
    <x v="0"/>
    <x v="0"/>
    <n v="3"/>
    <n v="978"/>
    <n v="1.003979"/>
    <s v="East"/>
    <n v="332.31083844580775"/>
    <n v="138800"/>
    <n v="0.74543501611170782"/>
    <s v="Above Estimate"/>
  </r>
  <r>
    <d v="2022-07-21T00:00:00"/>
    <x v="13"/>
    <x v="2"/>
    <n v="335620"/>
    <n v="545000"/>
    <x v="0"/>
    <x v="0"/>
    <x v="0"/>
    <n v="1"/>
    <n v="947"/>
    <n v="1.003979"/>
    <s v="East"/>
    <n v="575.50158394931361"/>
    <n v="209380"/>
    <n v="0.62386031821703114"/>
    <s v="Above Estimate"/>
  </r>
  <r>
    <d v="2022-07-22T00:00:00"/>
    <x v="13"/>
    <x v="5"/>
    <n v="124460"/>
    <n v="215000"/>
    <x v="0"/>
    <x v="0"/>
    <x v="0"/>
    <n v="1"/>
    <n v="1078"/>
    <n v="1.003979"/>
    <s v="South"/>
    <n v="199.44341372912803"/>
    <n v="90540"/>
    <n v="0.7274626385987466"/>
    <s v="Above Estimate"/>
  </r>
  <r>
    <d v="2022-07-22T00:00:00"/>
    <x v="13"/>
    <x v="3"/>
    <n v="639100"/>
    <n v="975000"/>
    <x v="0"/>
    <x v="0"/>
    <x v="0"/>
    <n v="1"/>
    <n v="1002"/>
    <n v="1.003979"/>
    <s v="North"/>
    <n v="973.05389221556891"/>
    <n v="335900"/>
    <n v="0.52558285088405565"/>
    <s v="Above Estimate"/>
  </r>
  <r>
    <d v="2022-07-23T00:00:00"/>
    <x v="13"/>
    <x v="3"/>
    <n v="389970"/>
    <n v="582000"/>
    <x v="0"/>
    <x v="0"/>
    <x v="0"/>
    <n v="1"/>
    <n v="1098"/>
    <n v="1.003979"/>
    <s v="South"/>
    <n v="530.05464480874321"/>
    <n v="192030"/>
    <n v="0.49242249403800292"/>
    <s v="Above Estimate"/>
  </r>
  <r>
    <d v="2022-07-23T00:00:00"/>
    <x v="13"/>
    <x v="5"/>
    <n v="125580"/>
    <n v="250000"/>
    <x v="0"/>
    <x v="0"/>
    <x v="0"/>
    <n v="1"/>
    <n v="1013"/>
    <n v="1.003979"/>
    <s v="West"/>
    <n v="246.79170779861798"/>
    <n v="124420"/>
    <n v="0.9907628603280777"/>
    <s v="Above Estimate"/>
  </r>
  <r>
    <d v="2022-07-23T00:00:00"/>
    <x v="13"/>
    <x v="5"/>
    <n v="160720"/>
    <n v="295000"/>
    <x v="0"/>
    <x v="0"/>
    <x v="0"/>
    <n v="1"/>
    <n v="1034"/>
    <n v="1.003979"/>
    <s v="West"/>
    <n v="285.29980657640232"/>
    <n v="134280"/>
    <n v="0.83549029367844696"/>
    <s v="Above Estimate"/>
  </r>
  <r>
    <d v="2022-07-23T00:00:00"/>
    <x v="13"/>
    <x v="5"/>
    <n v="300440"/>
    <n v="450200"/>
    <x v="0"/>
    <x v="0"/>
    <x v="0"/>
    <n v="2"/>
    <n v="1098"/>
    <n v="1.003979"/>
    <s v="West"/>
    <n v="410.01821493624772"/>
    <n v="149760"/>
    <n v="0.49846891226201573"/>
    <s v="Above Estimate"/>
  </r>
  <r>
    <d v="2022-07-24T00:00:00"/>
    <x v="13"/>
    <x v="3"/>
    <n v="1461180"/>
    <n v="2410000"/>
    <x v="0"/>
    <x v="0"/>
    <x v="0"/>
    <n v="3"/>
    <n v="1022"/>
    <n v="1.003979"/>
    <s v="East"/>
    <n v="2358.1213307240705"/>
    <n v="948820"/>
    <n v="0.64935189367497503"/>
    <s v="Above Estimate"/>
  </r>
  <r>
    <d v="2022-07-24T00:00:00"/>
    <x v="13"/>
    <x v="1"/>
    <n v="75620"/>
    <n v="131000"/>
    <x v="0"/>
    <x v="0"/>
    <x v="0"/>
    <n v="2"/>
    <n v="1033"/>
    <n v="1.003979"/>
    <s v="North"/>
    <n v="126.81510164569215"/>
    <n v="55380"/>
    <n v="0.73234594022745303"/>
    <s v="Above Estimate"/>
  </r>
  <r>
    <d v="2022-07-24T00:00:00"/>
    <x v="13"/>
    <x v="3"/>
    <n v="452060"/>
    <n v="800000"/>
    <x v="0"/>
    <x v="0"/>
    <x v="0"/>
    <n v="3"/>
    <n v="1020"/>
    <n v="1.003979"/>
    <s v="East"/>
    <n v="784.31372549019613"/>
    <n v="347940"/>
    <n v="0.7696765916028846"/>
    <s v="Above Estimate"/>
  </r>
  <r>
    <d v="2022-07-24T00:00:00"/>
    <x v="13"/>
    <x v="5"/>
    <n v="165060"/>
    <n v="335000"/>
    <x v="0"/>
    <x v="0"/>
    <x v="0"/>
    <n v="3"/>
    <n v="918"/>
    <n v="1.003979"/>
    <s v="East"/>
    <n v="364.92374727668846"/>
    <n v="169940"/>
    <n v="1.0295650066642432"/>
    <s v="Above Estimate"/>
  </r>
  <r>
    <d v="2022-07-24T00:00:00"/>
    <x v="13"/>
    <x v="1"/>
    <n v="69020"/>
    <n v="116000"/>
    <x v="1"/>
    <x v="1"/>
    <x v="1"/>
    <n v="2"/>
    <n v="1269"/>
    <n v="1.003979"/>
    <s v="North"/>
    <n v="91.410559495665879"/>
    <n v="46980"/>
    <n v="0.68067226890756305"/>
    <s v="Above Estimate"/>
  </r>
  <r>
    <d v="2022-07-24T00:00:00"/>
    <x v="13"/>
    <x v="5"/>
    <n v="215740"/>
    <n v="401500"/>
    <x v="0"/>
    <x v="0"/>
    <x v="0"/>
    <n v="1"/>
    <n v="947"/>
    <n v="1.003979"/>
    <s v="West"/>
    <n v="423.97043294614571"/>
    <n v="185760"/>
    <n v="0.8610364327431167"/>
    <s v="Above Estimate"/>
  </r>
  <r>
    <d v="2022-07-24T00:00:00"/>
    <x v="13"/>
    <x v="4"/>
    <n v="384370"/>
    <n v="325000"/>
    <x v="0"/>
    <x v="0"/>
    <x v="0"/>
    <n v="3"/>
    <n v="958"/>
    <n v="1.003979"/>
    <s v="North"/>
    <n v="339.24843423799581"/>
    <n v="-59370"/>
    <n v="-0.15446054582823843"/>
    <s v="Below Estimate"/>
  </r>
  <r>
    <d v="2022-07-27T00:00:00"/>
    <x v="13"/>
    <x v="0"/>
    <n v="115000"/>
    <n v="220000"/>
    <x v="0"/>
    <x v="0"/>
    <x v="0"/>
    <n v="1"/>
    <n v="1088"/>
    <n v="1.003979"/>
    <s v="South"/>
    <n v="202.20588235294119"/>
    <n v="105000"/>
    <n v="0.91304347826086951"/>
    <s v="Above Estimate"/>
  </r>
  <r>
    <d v="2022-07-27T00:00:00"/>
    <x v="13"/>
    <x v="4"/>
    <n v="1347500"/>
    <n v="2450000"/>
    <x v="0"/>
    <x v="0"/>
    <x v="0"/>
    <n v="2"/>
    <n v="939"/>
    <n v="1.003979"/>
    <s v="North"/>
    <n v="2609.1586794462196"/>
    <n v="1102500"/>
    <n v="0.81818181818181823"/>
    <s v="Above Estimate"/>
  </r>
  <r>
    <d v="2022-07-28T00:00:00"/>
    <x v="13"/>
    <x v="5"/>
    <n v="179970"/>
    <n v="300000"/>
    <x v="0"/>
    <x v="0"/>
    <x v="0"/>
    <n v="3"/>
    <n v="987"/>
    <n v="1.003979"/>
    <s v="North"/>
    <n v="303.951367781155"/>
    <n v="120030"/>
    <n v="0.66694449074845807"/>
    <s v="Above Estimate"/>
  </r>
  <r>
    <d v="2022-07-28T00:00:00"/>
    <x v="13"/>
    <x v="6"/>
    <n v="632130"/>
    <n v="777500"/>
    <x v="0"/>
    <x v="0"/>
    <x v="0"/>
    <n v="2"/>
    <n v="1098"/>
    <n v="1.003979"/>
    <s v="East"/>
    <n v="708.10564663023683"/>
    <n v="145370"/>
    <n v="0.22996851913372249"/>
    <s v="Above Estimate"/>
  </r>
  <r>
    <d v="2022-07-28T00:00:00"/>
    <x v="13"/>
    <x v="4"/>
    <n v="2572300"/>
    <n v="2125000"/>
    <x v="0"/>
    <x v="0"/>
    <x v="0"/>
    <n v="2"/>
    <n v="998"/>
    <n v="1.003979"/>
    <s v="East"/>
    <n v="2129.2585170340681"/>
    <n v="-447300"/>
    <n v="-0.17389107024841582"/>
    <s v="Below Estimate"/>
  </r>
  <r>
    <d v="2022-07-29T00:00:00"/>
    <x v="13"/>
    <x v="0"/>
    <n v="82080"/>
    <n v="170000"/>
    <x v="1"/>
    <x v="1"/>
    <x v="1"/>
    <n v="2"/>
    <n v="1313"/>
    <n v="1.003979"/>
    <s v="West"/>
    <n v="129.47448591012949"/>
    <n v="87920"/>
    <n v="1.071150097465887"/>
    <s v="Above Estimate"/>
  </r>
  <r>
    <d v="2022-07-29T00:00:00"/>
    <x v="13"/>
    <x v="1"/>
    <n v="107090"/>
    <n v="267000"/>
    <x v="0"/>
    <x v="0"/>
    <x v="0"/>
    <n v="2"/>
    <n v="912"/>
    <n v="1.003979"/>
    <s v="South"/>
    <n v="292.76315789473682"/>
    <n v="159910"/>
    <n v="1.4932299934634419"/>
    <s v="Above Estimate"/>
  </r>
  <r>
    <d v="2022-07-29T00:00:00"/>
    <x v="13"/>
    <x v="5"/>
    <n v="317800"/>
    <n v="400000"/>
    <x v="0"/>
    <x v="0"/>
    <x v="0"/>
    <n v="3"/>
    <n v="1003"/>
    <n v="1.003979"/>
    <s v="South"/>
    <n v="398.80358923230307"/>
    <n v="82200"/>
    <n v="0.25865324103209564"/>
    <s v="Above Estimate"/>
  </r>
  <r>
    <d v="2022-07-29T00:00:00"/>
    <x v="13"/>
    <x v="1"/>
    <n v="177490"/>
    <n v="340000"/>
    <x v="2"/>
    <x v="2"/>
    <x v="2"/>
    <n v="4"/>
    <n v="2008"/>
    <n v="1.003979"/>
    <s v="North"/>
    <n v="169.32270916334662"/>
    <n v="162510"/>
    <n v="0.91560087892275621"/>
    <s v="Above Estimate"/>
  </r>
  <r>
    <d v="2022-07-30T00:00:00"/>
    <x v="13"/>
    <x v="4"/>
    <n v="550480"/>
    <n v="565000"/>
    <x v="0"/>
    <x v="0"/>
    <x v="0"/>
    <n v="3"/>
    <n v="975"/>
    <n v="1.003979"/>
    <s v="East"/>
    <n v="579.48717948717945"/>
    <n v="14520"/>
    <n v="2.6376980090103183E-2"/>
    <s v="Above Estimate"/>
  </r>
  <r>
    <d v="2022-07-31T00:00:00"/>
    <x v="13"/>
    <x v="4"/>
    <n v="311990"/>
    <n v="522500"/>
    <x v="0"/>
    <x v="0"/>
    <x v="0"/>
    <n v="2"/>
    <n v="965"/>
    <n v="1.003979"/>
    <s v="East"/>
    <n v="541.45077720207257"/>
    <n v="210510"/>
    <n v="0.67473316452450394"/>
    <s v="Above Estimate"/>
  </r>
  <r>
    <d v="2022-07-31T00:00:00"/>
    <x v="13"/>
    <x v="2"/>
    <n v="681210"/>
    <n v="715000"/>
    <x v="0"/>
    <x v="0"/>
    <x v="0"/>
    <n v="2"/>
    <n v="1008"/>
    <n v="1.003979"/>
    <s v="North"/>
    <n v="709.32539682539687"/>
    <n v="33790"/>
    <n v="4.9602912464585078E-2"/>
    <s v="Above Estimate"/>
  </r>
  <r>
    <d v="2022-07-31T00:00:00"/>
    <x v="13"/>
    <x v="5"/>
    <n v="257250"/>
    <n v="460000"/>
    <x v="0"/>
    <x v="0"/>
    <x v="0"/>
    <n v="3"/>
    <n v="917"/>
    <n v="1.003979"/>
    <s v="North"/>
    <n v="501.63576881134134"/>
    <n v="202750"/>
    <n v="0.78814382896015545"/>
    <s v="Above Estimate"/>
  </r>
  <r>
    <d v="2022-07-31T00:00:00"/>
    <x v="13"/>
    <x v="3"/>
    <n v="1372350"/>
    <n v="2312000"/>
    <x v="0"/>
    <x v="0"/>
    <x v="0"/>
    <n v="3"/>
    <n v="1079"/>
    <n v="1.003979"/>
    <s v="West"/>
    <n v="2142.7247451343837"/>
    <n v="939650"/>
    <n v="0.68470142456370464"/>
    <s v="Above Estimate"/>
  </r>
  <r>
    <d v="2022-08-03T00:00:00"/>
    <x v="13"/>
    <x v="3"/>
    <n v="709520"/>
    <n v="1050000"/>
    <x v="1"/>
    <x v="1"/>
    <x v="1"/>
    <n v="2"/>
    <n v="1489"/>
    <n v="1.003979"/>
    <s v="East"/>
    <n v="705.17125587642715"/>
    <n v="340480"/>
    <n v="0.47987371744277824"/>
    <s v="Above Estimate"/>
  </r>
  <r>
    <d v="2022-08-03T00:00:00"/>
    <x v="13"/>
    <x v="3"/>
    <n v="2468830"/>
    <n v="4600000"/>
    <x v="0"/>
    <x v="0"/>
    <x v="0"/>
    <n v="1"/>
    <n v="946"/>
    <n v="1.003979"/>
    <s v="East"/>
    <n v="4862.5792811839319"/>
    <n v="2131170"/>
    <n v="0.86323076112976593"/>
    <s v="Above Estimate"/>
  </r>
  <r>
    <d v="2022-08-03T00:00:00"/>
    <x v="13"/>
    <x v="6"/>
    <n v="283020"/>
    <n v="514000"/>
    <x v="0"/>
    <x v="0"/>
    <x v="0"/>
    <n v="2"/>
    <n v="964"/>
    <n v="1.003979"/>
    <s v="North"/>
    <n v="533.19502074688796"/>
    <n v="230980"/>
    <n v="0.81612606882905803"/>
    <s v="Above Estimate"/>
  </r>
  <r>
    <d v="2022-08-03T00:00:00"/>
    <x v="13"/>
    <x v="2"/>
    <n v="303390"/>
    <n v="455000"/>
    <x v="0"/>
    <x v="0"/>
    <x v="0"/>
    <n v="3"/>
    <n v="1021"/>
    <n v="1.003979"/>
    <s v="North"/>
    <n v="445.64152791380997"/>
    <n v="151610"/>
    <n v="0.49971983255875274"/>
    <s v="Above Estimate"/>
  </r>
  <r>
    <d v="2022-08-03T00:00:00"/>
    <x v="13"/>
    <x v="4"/>
    <n v="661150"/>
    <n v="758000"/>
    <x v="0"/>
    <x v="0"/>
    <x v="0"/>
    <n v="2"/>
    <n v="1060"/>
    <n v="1.003979"/>
    <s v="South"/>
    <n v="715.09433962264154"/>
    <n v="96850"/>
    <n v="0.14648718142630265"/>
    <s v="Above Estimate"/>
  </r>
  <r>
    <d v="2022-08-03T00:00:00"/>
    <x v="13"/>
    <x v="3"/>
    <n v="1206450"/>
    <n v="1630000"/>
    <x v="0"/>
    <x v="0"/>
    <x v="0"/>
    <n v="1"/>
    <n v="1085"/>
    <n v="1.003979"/>
    <s v="South"/>
    <n v="1502.3041474654378"/>
    <n v="423550"/>
    <n v="0.35107132496166438"/>
    <s v="Above Estimate"/>
  </r>
  <r>
    <d v="2022-08-04T00:00:00"/>
    <x v="13"/>
    <x v="4"/>
    <n v="276080"/>
    <n v="475000"/>
    <x v="0"/>
    <x v="0"/>
    <x v="0"/>
    <n v="2"/>
    <n v="1094"/>
    <n v="1.003979"/>
    <s v="North"/>
    <n v="434.18647166361973"/>
    <n v="198920"/>
    <n v="0.72051579252390607"/>
    <s v="Above Estimate"/>
  </r>
  <r>
    <d v="2022-08-04T00:00:00"/>
    <x v="13"/>
    <x v="6"/>
    <n v="306030"/>
    <n v="557000"/>
    <x v="0"/>
    <x v="0"/>
    <x v="0"/>
    <n v="3"/>
    <n v="925"/>
    <n v="1.003979"/>
    <s v="North"/>
    <n v="602.16216216216219"/>
    <n v="250970"/>
    <n v="0.82008299839884979"/>
    <s v="Above Estimate"/>
  </r>
  <r>
    <d v="2022-08-05T00:00:00"/>
    <x v="13"/>
    <x v="1"/>
    <n v="279160"/>
    <n v="429000"/>
    <x v="0"/>
    <x v="0"/>
    <x v="0"/>
    <n v="1"/>
    <n v="1050"/>
    <n v="1.003979"/>
    <s v="East"/>
    <n v="408.57142857142856"/>
    <n v="149840"/>
    <n v="0.53675311649233415"/>
    <s v="Above Estimate"/>
  </r>
  <r>
    <d v="2022-08-05T00:00:00"/>
    <x v="13"/>
    <x v="1"/>
    <n v="40140"/>
    <n v="67500"/>
    <x v="0"/>
    <x v="0"/>
    <x v="0"/>
    <n v="3"/>
    <n v="1067"/>
    <n v="1.003979"/>
    <s v="West"/>
    <n v="63.26148078725398"/>
    <n v="27360"/>
    <n v="0.68161434977578472"/>
    <s v="Above Estimate"/>
  </r>
  <r>
    <d v="2022-08-05T00:00:00"/>
    <x v="13"/>
    <x v="3"/>
    <n v="5195260"/>
    <n v="7650000"/>
    <x v="0"/>
    <x v="0"/>
    <x v="0"/>
    <n v="3"/>
    <n v="1072"/>
    <n v="1.003979"/>
    <s v="South"/>
    <n v="7136.1940298507461"/>
    <n v="2454740"/>
    <n v="0.47249608296793616"/>
    <s v="Above Estimate"/>
  </r>
  <r>
    <d v="2022-08-06T00:00:00"/>
    <x v="13"/>
    <x v="4"/>
    <n v="552860"/>
    <n v="710000"/>
    <x v="0"/>
    <x v="0"/>
    <x v="0"/>
    <n v="1"/>
    <n v="941"/>
    <n v="1.003979"/>
    <s v="North"/>
    <n v="754.51647183846967"/>
    <n v="157140"/>
    <n v="0.28423108924501683"/>
    <s v="Above Estimate"/>
  </r>
  <r>
    <d v="2022-08-06T00:00:00"/>
    <x v="13"/>
    <x v="1"/>
    <n v="119030"/>
    <n v="295000"/>
    <x v="1"/>
    <x v="1"/>
    <x v="1"/>
    <n v="2"/>
    <n v="1221"/>
    <n v="1.003979"/>
    <s v="South"/>
    <n v="241.60524160524162"/>
    <n v="175970"/>
    <n v="1.4783667982861464"/>
    <s v="Above Estimate"/>
  </r>
  <r>
    <d v="2022-08-06T00:00:00"/>
    <x v="13"/>
    <x v="4"/>
    <n v="274190"/>
    <n v="375000"/>
    <x v="0"/>
    <x v="0"/>
    <x v="0"/>
    <n v="1"/>
    <n v="950"/>
    <n v="1.003979"/>
    <s v="West"/>
    <n v="394.73684210526318"/>
    <n v="100810"/>
    <n v="0.36766475801451548"/>
    <s v="Above Estimate"/>
  </r>
  <r>
    <d v="2022-08-07T00:00:00"/>
    <x v="13"/>
    <x v="3"/>
    <n v="425320"/>
    <n v="745000"/>
    <x v="1"/>
    <x v="1"/>
    <x v="1"/>
    <n v="2"/>
    <n v="1399"/>
    <n v="1.003979"/>
    <s v="North"/>
    <n v="532.52323087919945"/>
    <n v="319680"/>
    <n v="0.75162230790933882"/>
    <s v="Above Estimate"/>
  </r>
  <r>
    <d v="2022-08-07T00:00:00"/>
    <x v="13"/>
    <x v="3"/>
    <n v="1635480"/>
    <n v="2725000"/>
    <x v="0"/>
    <x v="0"/>
    <x v="0"/>
    <n v="2"/>
    <n v="928"/>
    <n v="1.003979"/>
    <s v="East"/>
    <n v="2936.4224137931033"/>
    <n v="1089520"/>
    <n v="0.66617751363514077"/>
    <s v="Above Estimate"/>
  </r>
  <r>
    <d v="2022-08-07T00:00:00"/>
    <x v="13"/>
    <x v="5"/>
    <n v="279020"/>
    <n v="465000"/>
    <x v="0"/>
    <x v="0"/>
    <x v="0"/>
    <n v="3"/>
    <n v="990"/>
    <n v="1.003979"/>
    <s v="North"/>
    <n v="469.69696969696969"/>
    <n v="185980"/>
    <n v="0.66654720091749697"/>
    <s v="Above Estimate"/>
  </r>
  <r>
    <d v="2022-08-07T00:00:00"/>
    <x v="13"/>
    <x v="1"/>
    <n v="264750"/>
    <n v="170000"/>
    <x v="0"/>
    <x v="0"/>
    <x v="0"/>
    <n v="1"/>
    <n v="980"/>
    <n v="1.003979"/>
    <s v="North"/>
    <n v="173.46938775510205"/>
    <n v="-94750"/>
    <n v="-0.35788479697828141"/>
    <s v="Below Estimate"/>
  </r>
  <r>
    <d v="2022-08-07T00:00:00"/>
    <x v="13"/>
    <x v="4"/>
    <n v="597310"/>
    <n v="807500"/>
    <x v="0"/>
    <x v="0"/>
    <x v="0"/>
    <n v="3"/>
    <n v="1083"/>
    <n v="1.003979"/>
    <s v="East"/>
    <n v="745.61403508771934"/>
    <n v="210190"/>
    <n v="0.3518943262292612"/>
    <s v="Above Estimate"/>
  </r>
  <r>
    <d v="2022-08-10T00:00:00"/>
    <x v="13"/>
    <x v="0"/>
    <n v="47140"/>
    <n v="65000"/>
    <x v="1"/>
    <x v="1"/>
    <x v="1"/>
    <n v="3"/>
    <n v="1298"/>
    <n v="1.003979"/>
    <s v="South"/>
    <n v="50.077041602465329"/>
    <n v="17860"/>
    <n v="0.37887144675434875"/>
    <s v="Above Estimate"/>
  </r>
  <r>
    <d v="2022-08-11T00:00:00"/>
    <x v="13"/>
    <x v="0"/>
    <n v="88400"/>
    <n v="185000"/>
    <x v="0"/>
    <x v="0"/>
    <x v="0"/>
    <n v="3"/>
    <n v="1066"/>
    <n v="1.003979"/>
    <s v="West"/>
    <n v="173.54596622889306"/>
    <n v="96600"/>
    <n v="1.092760180995475"/>
    <s v="Above Estimate"/>
  </r>
  <r>
    <d v="2022-08-12T00:00:00"/>
    <x v="13"/>
    <x v="3"/>
    <n v="1677410"/>
    <n v="2700000"/>
    <x v="0"/>
    <x v="0"/>
    <x v="0"/>
    <n v="2"/>
    <n v="936"/>
    <n v="1.003979"/>
    <s v="West"/>
    <n v="2884.6153846153848"/>
    <n v="1022590"/>
    <n v="0.60962436136663067"/>
    <s v="Above Estimate"/>
  </r>
  <r>
    <d v="2022-08-12T00:00:00"/>
    <x v="13"/>
    <x v="4"/>
    <n v="344680"/>
    <n v="650000"/>
    <x v="0"/>
    <x v="0"/>
    <x v="0"/>
    <n v="3"/>
    <n v="990"/>
    <n v="1.003979"/>
    <s v="West"/>
    <n v="656.56565656565658"/>
    <n v="305320"/>
    <n v="0.88580712544969242"/>
    <s v="Above Estimate"/>
  </r>
  <r>
    <d v="2022-08-13T00:00:00"/>
    <x v="13"/>
    <x v="6"/>
    <n v="442090"/>
    <n v="735000"/>
    <x v="0"/>
    <x v="0"/>
    <x v="0"/>
    <n v="1"/>
    <n v="1058"/>
    <n v="1.003979"/>
    <s v="South"/>
    <n v="694.70699432892252"/>
    <n v="292910"/>
    <n v="0.66255739781492451"/>
    <s v="Above Estimate"/>
  </r>
  <r>
    <d v="2022-08-13T00:00:00"/>
    <x v="13"/>
    <x v="4"/>
    <n v="612850"/>
    <n v="849900"/>
    <x v="0"/>
    <x v="0"/>
    <x v="0"/>
    <n v="1"/>
    <n v="1059"/>
    <n v="1.003979"/>
    <s v="South"/>
    <n v="802.54957507082156"/>
    <n v="237050"/>
    <n v="0.38679937994615321"/>
    <s v="Above Estimate"/>
  </r>
  <r>
    <d v="2022-08-14T00:00:00"/>
    <x v="13"/>
    <x v="3"/>
    <n v="719250"/>
    <n v="712500"/>
    <x v="0"/>
    <x v="0"/>
    <x v="0"/>
    <n v="2"/>
    <n v="920"/>
    <n v="1.003979"/>
    <s v="North"/>
    <n v="774.45652173913038"/>
    <n v="-6750"/>
    <n v="-9.384775808133473E-3"/>
    <s v="Below Estimate"/>
  </r>
  <r>
    <d v="2022-08-14T00:00:00"/>
    <x v="13"/>
    <x v="1"/>
    <n v="127070"/>
    <n v="270000"/>
    <x v="0"/>
    <x v="0"/>
    <x v="0"/>
    <n v="3"/>
    <n v="1094"/>
    <n v="1.003979"/>
    <s v="East"/>
    <n v="246.80073126142597"/>
    <n v="142930"/>
    <n v="1.1248130951444086"/>
    <s v="Above Estimate"/>
  </r>
  <r>
    <d v="2022-08-17T00:00:00"/>
    <x v="13"/>
    <x v="1"/>
    <n v="150220"/>
    <n v="320000"/>
    <x v="1"/>
    <x v="1"/>
    <x v="1"/>
    <n v="3"/>
    <n v="1283"/>
    <n v="1.003979"/>
    <s v="South"/>
    <n v="249.41543257989088"/>
    <n v="169780"/>
    <n v="1.130209026760751"/>
    <s v="Above Estimate"/>
  </r>
  <r>
    <d v="2022-08-17T00:00:00"/>
    <x v="13"/>
    <x v="2"/>
    <n v="296920"/>
    <n v="440000"/>
    <x v="0"/>
    <x v="0"/>
    <x v="0"/>
    <n v="2"/>
    <n v="1011"/>
    <n v="1.003979"/>
    <s v="West"/>
    <n v="435.21266073194857"/>
    <n v="143080"/>
    <n v="0.48188064125016838"/>
    <s v="Above Estimate"/>
  </r>
  <r>
    <d v="2022-08-17T00:00:00"/>
    <x v="13"/>
    <x v="3"/>
    <n v="1301790"/>
    <n v="1985000"/>
    <x v="0"/>
    <x v="0"/>
    <x v="0"/>
    <n v="2"/>
    <n v="966"/>
    <n v="1.003979"/>
    <s v="West"/>
    <n v="2054.8654244306417"/>
    <n v="683210"/>
    <n v="0.52482351224083756"/>
    <s v="Above Estimate"/>
  </r>
  <r>
    <d v="2022-08-17T00:00:00"/>
    <x v="13"/>
    <x v="4"/>
    <n v="209300"/>
    <n v="300000"/>
    <x v="0"/>
    <x v="0"/>
    <x v="0"/>
    <n v="1"/>
    <n v="1088"/>
    <n v="1.003979"/>
    <s v="North"/>
    <n v="275.73529411764707"/>
    <n v="90700"/>
    <n v="0.43334925943621594"/>
    <s v="Above Estimate"/>
  </r>
  <r>
    <d v="2022-08-17T00:00:00"/>
    <x v="13"/>
    <x v="2"/>
    <n v="492630"/>
    <n v="1450000"/>
    <x v="0"/>
    <x v="0"/>
    <x v="0"/>
    <n v="3"/>
    <n v="1093"/>
    <n v="1.003979"/>
    <s v="West"/>
    <n v="1326.6239707227812"/>
    <n v="957370"/>
    <n v="1.9433855023039603"/>
    <s v="Above Estimate"/>
  </r>
  <r>
    <d v="2022-08-19T00:00:00"/>
    <x v="13"/>
    <x v="4"/>
    <n v="292810"/>
    <n v="620000"/>
    <x v="0"/>
    <x v="0"/>
    <x v="0"/>
    <n v="2"/>
    <n v="1026"/>
    <n v="1.003979"/>
    <s v="South"/>
    <n v="604.28849902534114"/>
    <n v="327190"/>
    <n v="1.1174140227451248"/>
    <s v="Above Estimate"/>
  </r>
  <r>
    <d v="2022-08-19T00:00:00"/>
    <x v="13"/>
    <x v="0"/>
    <n v="82450"/>
    <n v="204000"/>
    <x v="2"/>
    <x v="2"/>
    <x v="2"/>
    <n v="4"/>
    <n v="2024"/>
    <n v="1.003979"/>
    <s v="East"/>
    <n v="100.79051383399209"/>
    <n v="121550"/>
    <n v="1.4742268041237114"/>
    <s v="Above Estimate"/>
  </r>
  <r>
    <d v="2022-08-19T00:00:00"/>
    <x v="13"/>
    <x v="1"/>
    <n v="156160"/>
    <n v="275000"/>
    <x v="0"/>
    <x v="0"/>
    <x v="0"/>
    <n v="2"/>
    <n v="1027"/>
    <n v="1.003979"/>
    <s v="East"/>
    <n v="267.77020447906523"/>
    <n v="118840"/>
    <n v="0.76101434426229508"/>
    <s v="Above Estimate"/>
  </r>
  <r>
    <d v="2022-08-19T00:00:00"/>
    <x v="13"/>
    <x v="5"/>
    <n v="371560"/>
    <n v="477000"/>
    <x v="0"/>
    <x v="0"/>
    <x v="0"/>
    <n v="2"/>
    <n v="990"/>
    <n v="1.003979"/>
    <s v="East"/>
    <n v="481.81818181818181"/>
    <n v="105440"/>
    <n v="0.28377650985036063"/>
    <s v="Above Estimate"/>
  </r>
  <r>
    <d v="2022-08-20T00:00:00"/>
    <x v="13"/>
    <x v="5"/>
    <n v="132930"/>
    <n v="265000"/>
    <x v="0"/>
    <x v="0"/>
    <x v="0"/>
    <n v="2"/>
    <n v="943"/>
    <n v="1.003979"/>
    <s v="West"/>
    <n v="281.01802757158009"/>
    <n v="132070"/>
    <n v="0.99353042954938686"/>
    <s v="Above Estimate"/>
  </r>
  <r>
    <d v="2022-08-21T00:00:00"/>
    <x v="13"/>
    <x v="1"/>
    <n v="153780"/>
    <n v="445000"/>
    <x v="1"/>
    <x v="1"/>
    <x v="1"/>
    <n v="2"/>
    <n v="1441"/>
    <n v="1.003979"/>
    <s v="East"/>
    <n v="308.81332408049963"/>
    <n v="291220"/>
    <n v="1.8937443100533229"/>
    <s v="Above Estimate"/>
  </r>
  <r>
    <d v="2022-08-21T00:00:00"/>
    <x v="13"/>
    <x v="1"/>
    <n v="88450"/>
    <n v="290000"/>
    <x v="1"/>
    <x v="1"/>
    <x v="1"/>
    <n v="2"/>
    <n v="1266"/>
    <n v="1.003979"/>
    <s v="North"/>
    <n v="229.06793048973142"/>
    <n v="201550"/>
    <n v="2.278688524590164"/>
    <s v="Above Estimate"/>
  </r>
  <r>
    <d v="2022-08-21T00:00:00"/>
    <x v="13"/>
    <x v="1"/>
    <n v="169000"/>
    <n v="374000"/>
    <x v="2"/>
    <x v="2"/>
    <x v="2"/>
    <n v="5"/>
    <n v="2026"/>
    <n v="1.003979"/>
    <s v="South"/>
    <n v="184.60019743336625"/>
    <n v="205000"/>
    <n v="1.2130177514792899"/>
    <s v="Above Estimate"/>
  </r>
  <r>
    <d v="2022-08-24T00:00:00"/>
    <x v="13"/>
    <x v="3"/>
    <n v="335230"/>
    <n v="655000"/>
    <x v="0"/>
    <x v="0"/>
    <x v="0"/>
    <n v="1"/>
    <n v="1036"/>
    <n v="1.003979"/>
    <s v="North"/>
    <n v="632.23938223938228"/>
    <n v="319770"/>
    <n v="0.95388240909226496"/>
    <s v="Above Estimate"/>
  </r>
  <r>
    <d v="2022-08-24T00:00:00"/>
    <x v="13"/>
    <x v="0"/>
    <n v="103440"/>
    <n v="130000"/>
    <x v="0"/>
    <x v="0"/>
    <x v="0"/>
    <n v="3"/>
    <n v="1080"/>
    <n v="1.003979"/>
    <s v="West"/>
    <n v="120.37037037037037"/>
    <n v="26560"/>
    <n v="0.25676720804331016"/>
    <s v="Above Estimate"/>
  </r>
  <r>
    <d v="2022-08-24T00:00:00"/>
    <x v="13"/>
    <x v="5"/>
    <n v="207690"/>
    <n v="342500"/>
    <x v="0"/>
    <x v="0"/>
    <x v="0"/>
    <n v="1"/>
    <n v="941"/>
    <n v="1.003979"/>
    <s v="East"/>
    <n v="363.97449521785336"/>
    <n v="134810"/>
    <n v="0.64909239732293322"/>
    <s v="Above Estimate"/>
  </r>
  <r>
    <d v="2022-08-24T00:00:00"/>
    <x v="13"/>
    <x v="2"/>
    <n v="274060"/>
    <n v="490000"/>
    <x v="0"/>
    <x v="0"/>
    <x v="0"/>
    <n v="2"/>
    <n v="1046"/>
    <n v="1.003979"/>
    <s v="West"/>
    <n v="468.45124282982789"/>
    <n v="215940"/>
    <n v="0.7879296504415092"/>
    <s v="Above Estimate"/>
  </r>
  <r>
    <d v="2022-08-24T00:00:00"/>
    <x v="13"/>
    <x v="2"/>
    <n v="446710"/>
    <n v="760000"/>
    <x v="0"/>
    <x v="0"/>
    <x v="0"/>
    <n v="2"/>
    <n v="1013"/>
    <n v="1.003979"/>
    <s v="South"/>
    <n v="750.24679170779859"/>
    <n v="313290"/>
    <n v="0.70132748315461935"/>
    <s v="Above Estimate"/>
  </r>
  <r>
    <d v="2022-08-25T00:00:00"/>
    <x v="13"/>
    <x v="2"/>
    <n v="99000"/>
    <n v="221070"/>
    <x v="0"/>
    <x v="0"/>
    <x v="0"/>
    <n v="2"/>
    <n v="923"/>
    <n v="1.003979"/>
    <s v="East"/>
    <n v="239.51245937161431"/>
    <n v="122070"/>
    <n v="1.2330303030303029"/>
    <s v="Above Estimate"/>
  </r>
  <r>
    <d v="2022-08-26T00:00:00"/>
    <x v="13"/>
    <x v="0"/>
    <n v="110670"/>
    <n v="210000"/>
    <x v="0"/>
    <x v="0"/>
    <x v="0"/>
    <n v="3"/>
    <n v="1092"/>
    <n v="1.003979"/>
    <s v="North"/>
    <n v="192.30769230769232"/>
    <n v="99330"/>
    <n v="0.89753320683111959"/>
    <s v="Above Estimate"/>
  </r>
  <r>
    <d v="2022-08-26T00:00:00"/>
    <x v="13"/>
    <x v="4"/>
    <n v="555590"/>
    <n v="810000"/>
    <x v="0"/>
    <x v="0"/>
    <x v="0"/>
    <n v="2"/>
    <n v="1068"/>
    <n v="1.003979"/>
    <s v="West"/>
    <n v="758.42696629213481"/>
    <n v="254410"/>
    <n v="0.45790960960420451"/>
    <s v="Above Estimate"/>
  </r>
  <r>
    <d v="2022-08-26T00:00:00"/>
    <x v="13"/>
    <x v="5"/>
    <n v="205520"/>
    <n v="395000"/>
    <x v="1"/>
    <x v="1"/>
    <x v="1"/>
    <n v="4"/>
    <n v="1263"/>
    <n v="1.003979"/>
    <s v="North"/>
    <n v="312.74742676167853"/>
    <n v="189480"/>
    <n v="0.92195406773063449"/>
    <s v="Above Estimate"/>
  </r>
  <r>
    <d v="2022-08-26T00:00:00"/>
    <x v="13"/>
    <x v="4"/>
    <n v="291970"/>
    <n v="610100"/>
    <x v="0"/>
    <x v="0"/>
    <x v="0"/>
    <n v="1"/>
    <n v="993"/>
    <n v="1.003979"/>
    <s v="North"/>
    <n v="614.40080563947629"/>
    <n v="318130"/>
    <n v="1.0895982463951777"/>
    <s v="Above Estimate"/>
  </r>
  <r>
    <d v="2022-08-27T00:00:00"/>
    <x v="13"/>
    <x v="2"/>
    <n v="178040"/>
    <n v="300000"/>
    <x v="0"/>
    <x v="0"/>
    <x v="0"/>
    <n v="1"/>
    <n v="1001"/>
    <n v="1.003979"/>
    <s v="South"/>
    <n v="299.70029970029969"/>
    <n v="121960"/>
    <n v="0.68501460345989662"/>
    <s v="Above Estimate"/>
  </r>
  <r>
    <d v="2022-08-27T00:00:00"/>
    <x v="13"/>
    <x v="6"/>
    <n v="291980"/>
    <n v="360000"/>
    <x v="0"/>
    <x v="0"/>
    <x v="0"/>
    <n v="3"/>
    <n v="970"/>
    <n v="1.003979"/>
    <s v="West"/>
    <n v="371.13402061855669"/>
    <n v="68020"/>
    <n v="0.23296116172340572"/>
    <s v="Above Estimate"/>
  </r>
  <r>
    <d v="2022-08-27T00:00:00"/>
    <x v="13"/>
    <x v="6"/>
    <n v="772090"/>
    <n v="1175000"/>
    <x v="0"/>
    <x v="0"/>
    <x v="0"/>
    <n v="3"/>
    <n v="1092"/>
    <n v="1.003979"/>
    <s v="East"/>
    <n v="1076.0073260073259"/>
    <n v="402910"/>
    <n v="0.52184330842259319"/>
    <s v="Above Estimate"/>
  </r>
  <r>
    <d v="2022-08-27T00:00:00"/>
    <x v="13"/>
    <x v="5"/>
    <n v="236950"/>
    <n v="382500"/>
    <x v="0"/>
    <x v="0"/>
    <x v="0"/>
    <n v="2"/>
    <n v="901"/>
    <n v="1.003979"/>
    <s v="South"/>
    <n v="424.52830188679246"/>
    <n v="145550"/>
    <n v="0.61426461278750788"/>
    <s v="Above Estimate"/>
  </r>
  <r>
    <d v="2022-08-28T00:00:00"/>
    <x v="13"/>
    <x v="3"/>
    <n v="2467780"/>
    <n v="2900000"/>
    <x v="0"/>
    <x v="0"/>
    <x v="0"/>
    <n v="3"/>
    <n v="914"/>
    <n v="1.003979"/>
    <s v="South"/>
    <n v="3172.8665207877461"/>
    <n v="432220"/>
    <n v="0.17514527226900292"/>
    <s v="Above Estimate"/>
  </r>
  <r>
    <d v="2022-08-28T00:00:00"/>
    <x v="13"/>
    <x v="1"/>
    <n v="108890"/>
    <n v="170000"/>
    <x v="0"/>
    <x v="0"/>
    <x v="0"/>
    <n v="1"/>
    <n v="989"/>
    <n v="1.003979"/>
    <s v="East"/>
    <n v="171.89079878665319"/>
    <n v="61110"/>
    <n v="0.56120855909633571"/>
    <s v="Above Estimate"/>
  </r>
  <r>
    <d v="2022-08-28T00:00:00"/>
    <x v="13"/>
    <x v="0"/>
    <n v="40660"/>
    <n v="88000"/>
    <x v="1"/>
    <x v="1"/>
    <x v="1"/>
    <n v="2"/>
    <n v="1310"/>
    <n v="1.003979"/>
    <s v="West"/>
    <n v="67.175572519083971"/>
    <n v="47340"/>
    <n v="1.1642892277422527"/>
    <s v="Above Estimate"/>
  </r>
  <r>
    <d v="2022-08-31T00:00:00"/>
    <x v="13"/>
    <x v="4"/>
    <n v="314650"/>
    <n v="287000"/>
    <x v="0"/>
    <x v="0"/>
    <x v="0"/>
    <n v="3"/>
    <n v="1012"/>
    <n v="1.003979"/>
    <s v="West"/>
    <n v="283.59683794466406"/>
    <n v="-27650"/>
    <n v="-8.7875417130144601E-2"/>
    <s v="Below Estimate"/>
  </r>
  <r>
    <d v="2022-08-31T00:00:00"/>
    <x v="13"/>
    <x v="6"/>
    <n v="450990"/>
    <n v="540000"/>
    <x v="0"/>
    <x v="0"/>
    <x v="0"/>
    <n v="1"/>
    <n v="1060"/>
    <n v="1.003979"/>
    <s v="West"/>
    <n v="509.43396226415092"/>
    <n v="89010"/>
    <n v="0.19736579525044901"/>
    <s v="Above Estimate"/>
  </r>
  <r>
    <d v="2022-08-31T00:00:00"/>
    <x v="13"/>
    <x v="6"/>
    <n v="1193360"/>
    <n v="2225000"/>
    <x v="0"/>
    <x v="0"/>
    <x v="0"/>
    <n v="1"/>
    <n v="1086"/>
    <n v="1.003979"/>
    <s v="South"/>
    <n v="2048.8029465930017"/>
    <n v="1031640"/>
    <n v="0.86448347522960378"/>
    <s v="Above Estimate"/>
  </r>
  <r>
    <d v="2022-09-01T00:00:00"/>
    <x v="13"/>
    <x v="6"/>
    <n v="690300"/>
    <n v="920000"/>
    <x v="0"/>
    <x v="0"/>
    <x v="0"/>
    <n v="3"/>
    <n v="1043"/>
    <n v="1.003979"/>
    <s v="West"/>
    <n v="882.0709491850431"/>
    <n v="229700"/>
    <n v="0.33275387512675647"/>
    <s v="Above Estimate"/>
  </r>
  <r>
    <d v="2022-09-01T00:00:00"/>
    <x v="13"/>
    <x v="4"/>
    <n v="528640"/>
    <n v="1098000"/>
    <x v="0"/>
    <x v="0"/>
    <x v="0"/>
    <n v="1"/>
    <n v="1029"/>
    <n v="1.003979"/>
    <s v="West"/>
    <n v="1067.0553935860057"/>
    <n v="569360"/>
    <n v="1.0770278450363195"/>
    <s v="Above Estimate"/>
  </r>
  <r>
    <d v="2022-09-01T00:00:00"/>
    <x v="13"/>
    <x v="4"/>
    <n v="415380"/>
    <n v="525000"/>
    <x v="0"/>
    <x v="0"/>
    <x v="0"/>
    <n v="2"/>
    <n v="1027"/>
    <n v="1.003979"/>
    <s v="South"/>
    <n v="511.19766309639726"/>
    <n v="109620"/>
    <n v="0.26390293225480282"/>
    <s v="Above Estimate"/>
  </r>
  <r>
    <d v="2022-09-01T00:00:00"/>
    <x v="13"/>
    <x v="2"/>
    <n v="325570"/>
    <n v="635000"/>
    <x v="0"/>
    <x v="0"/>
    <x v="0"/>
    <n v="3"/>
    <n v="1081"/>
    <n v="1.003979"/>
    <s v="North"/>
    <n v="587.41905642923223"/>
    <n v="309430"/>
    <n v="0.95042540774641393"/>
    <s v="Above Estimate"/>
  </r>
  <r>
    <d v="2022-09-01T00:00:00"/>
    <x v="13"/>
    <x v="4"/>
    <n v="326410"/>
    <n v="477405"/>
    <x v="0"/>
    <x v="0"/>
    <x v="0"/>
    <n v="1"/>
    <n v="1073"/>
    <n v="1.003979"/>
    <s v="West"/>
    <n v="444.9254426840634"/>
    <n v="150995"/>
    <n v="0.46259305781072885"/>
    <s v="Above Estimate"/>
  </r>
  <r>
    <d v="2022-09-01T00:00:00"/>
    <x v="13"/>
    <x v="2"/>
    <n v="417860"/>
    <n v="585000"/>
    <x v="0"/>
    <x v="0"/>
    <x v="0"/>
    <n v="2"/>
    <n v="1073"/>
    <n v="1.003979"/>
    <s v="South"/>
    <n v="545.20037278657969"/>
    <n v="167140"/>
    <n v="0.39999042741588092"/>
    <s v="Above Estimate"/>
  </r>
  <r>
    <d v="2022-09-02T00:00:00"/>
    <x v="13"/>
    <x v="5"/>
    <n v="250040"/>
    <n v="436500"/>
    <x v="0"/>
    <x v="0"/>
    <x v="0"/>
    <n v="1"/>
    <n v="930"/>
    <n v="1.003979"/>
    <s v="North"/>
    <n v="469.35483870967744"/>
    <n v="186460"/>
    <n v="0.7457206846904495"/>
    <s v="Above Estimate"/>
  </r>
  <r>
    <d v="2022-09-02T00:00:00"/>
    <x v="13"/>
    <x v="6"/>
    <n v="684680"/>
    <n v="1110000"/>
    <x v="0"/>
    <x v="0"/>
    <x v="0"/>
    <n v="2"/>
    <n v="978"/>
    <n v="1.003979"/>
    <s v="South"/>
    <n v="1134.9693251533743"/>
    <n v="425320"/>
    <n v="0.62119530291523051"/>
    <s v="Above Estimate"/>
  </r>
  <r>
    <d v="2022-09-02T00:00:00"/>
    <x v="13"/>
    <x v="4"/>
    <n v="915040"/>
    <n v="1137600"/>
    <x v="0"/>
    <x v="0"/>
    <x v="0"/>
    <n v="3"/>
    <n v="1059"/>
    <n v="1.003979"/>
    <s v="North"/>
    <n v="1074.2209631728044"/>
    <n v="222560"/>
    <n v="0.24322433991956635"/>
    <s v="Above Estimate"/>
  </r>
  <r>
    <d v="2022-09-02T00:00:00"/>
    <x v="13"/>
    <x v="4"/>
    <n v="491260"/>
    <n v="801000"/>
    <x v="0"/>
    <x v="0"/>
    <x v="0"/>
    <n v="1"/>
    <n v="1070"/>
    <n v="1.003979"/>
    <s v="West"/>
    <n v="748.59813084112147"/>
    <n v="309740"/>
    <n v="0.63050116028172454"/>
    <s v="Above Estimate"/>
  </r>
  <r>
    <d v="2022-09-02T00:00:00"/>
    <x v="13"/>
    <x v="4"/>
    <n v="1219050"/>
    <n v="1450000"/>
    <x v="0"/>
    <x v="0"/>
    <x v="0"/>
    <n v="1"/>
    <n v="1062"/>
    <n v="1.003979"/>
    <s v="North"/>
    <n v="1365.3483992467043"/>
    <n v="230950"/>
    <n v="0.18945080185390262"/>
    <s v="Above Estimate"/>
  </r>
  <r>
    <d v="2022-09-03T00:00:00"/>
    <x v="13"/>
    <x v="5"/>
    <n v="279510"/>
    <n v="420000"/>
    <x v="2"/>
    <x v="2"/>
    <x v="2"/>
    <n v="4"/>
    <n v="1845"/>
    <n v="1.003979"/>
    <s v="West"/>
    <n v="227.64227642276424"/>
    <n v="140490"/>
    <n v="0.50262960180315552"/>
    <s v="Above Estimate"/>
  </r>
  <r>
    <d v="2022-09-03T00:00:00"/>
    <x v="13"/>
    <x v="2"/>
    <n v="244190"/>
    <n v="399900"/>
    <x v="0"/>
    <x v="0"/>
    <x v="0"/>
    <n v="3"/>
    <n v="929"/>
    <n v="1.003979"/>
    <s v="South"/>
    <n v="430.46286329386436"/>
    <n v="155710"/>
    <n v="0.63765919980343178"/>
    <s v="Above Estimate"/>
  </r>
  <r>
    <d v="2022-09-03T00:00:00"/>
    <x v="13"/>
    <x v="0"/>
    <n v="204720"/>
    <n v="299000"/>
    <x v="0"/>
    <x v="0"/>
    <x v="0"/>
    <n v="2"/>
    <n v="1067"/>
    <n v="1.003979"/>
    <s v="North"/>
    <n v="280.22492970946581"/>
    <n v="94280"/>
    <n v="0.46053145760062525"/>
    <s v="Above Estimate"/>
  </r>
  <r>
    <d v="2022-09-03T00:00:00"/>
    <x v="13"/>
    <x v="6"/>
    <n v="301360"/>
    <n v="442350"/>
    <x v="0"/>
    <x v="0"/>
    <x v="0"/>
    <n v="1"/>
    <n v="1043"/>
    <n v="1.003979"/>
    <s v="South"/>
    <n v="424.11313518696068"/>
    <n v="140990"/>
    <n v="0.46784576586142818"/>
    <s v="Above Estimate"/>
  </r>
  <r>
    <d v="2022-09-04T00:00:00"/>
    <x v="13"/>
    <x v="3"/>
    <n v="310660"/>
    <n v="500000"/>
    <x v="0"/>
    <x v="0"/>
    <x v="0"/>
    <n v="2"/>
    <n v="1060"/>
    <n v="1.003979"/>
    <s v="East"/>
    <n v="471.69811320754718"/>
    <n v="189340"/>
    <n v="0.60947659821026201"/>
    <s v="Above Estimate"/>
  </r>
  <r>
    <d v="2022-09-04T00:00:00"/>
    <x v="13"/>
    <x v="4"/>
    <n v="432460"/>
    <n v="1150000"/>
    <x v="0"/>
    <x v="0"/>
    <x v="0"/>
    <n v="1"/>
    <n v="967"/>
    <n v="1.003979"/>
    <s v="West"/>
    <n v="1189.245087900724"/>
    <n v="717540"/>
    <n v="1.6592054756509274"/>
    <s v="Above Estimate"/>
  </r>
  <r>
    <d v="2022-09-04T00:00:00"/>
    <x v="13"/>
    <x v="4"/>
    <n v="414680"/>
    <n v="799000"/>
    <x v="0"/>
    <x v="0"/>
    <x v="0"/>
    <n v="1"/>
    <n v="915"/>
    <n v="1.003979"/>
    <s v="West"/>
    <n v="873.22404371584696"/>
    <n v="384320"/>
    <n v="0.92678692003472563"/>
    <s v="Above Estimate"/>
  </r>
  <r>
    <d v="2022-09-08T00:00:00"/>
    <x v="13"/>
    <x v="4"/>
    <n v="240170"/>
    <n v="450000"/>
    <x v="0"/>
    <x v="0"/>
    <x v="0"/>
    <n v="1"/>
    <n v="1078"/>
    <n v="1.003979"/>
    <s v="South"/>
    <n v="417.43970315398889"/>
    <n v="209830"/>
    <n v="0.87367281508931172"/>
    <s v="Above Estimate"/>
  </r>
  <r>
    <d v="2022-09-08T00:00:00"/>
    <x v="13"/>
    <x v="3"/>
    <n v="1139600"/>
    <n v="1050000"/>
    <x v="0"/>
    <x v="0"/>
    <x v="0"/>
    <n v="2"/>
    <n v="1034"/>
    <n v="1.003979"/>
    <s v="East"/>
    <n v="1015.4738878143133"/>
    <n v="-89600"/>
    <n v="-7.8624078624078622E-2"/>
    <s v="Below Estimate"/>
  </r>
  <r>
    <d v="2022-09-08T00:00:00"/>
    <x v="13"/>
    <x v="0"/>
    <n v="69460"/>
    <n v="140000"/>
    <x v="0"/>
    <x v="0"/>
    <x v="0"/>
    <n v="2"/>
    <n v="1024"/>
    <n v="1.003979"/>
    <s v="South"/>
    <n v="136.71875"/>
    <n v="70540"/>
    <n v="1.0155485171321623"/>
    <s v="Above Estimate"/>
  </r>
  <r>
    <d v="2022-09-08T00:00:00"/>
    <x v="13"/>
    <x v="6"/>
    <n v="506820"/>
    <n v="875000"/>
    <x v="2"/>
    <x v="2"/>
    <x v="2"/>
    <n v="5"/>
    <n v="2194"/>
    <n v="1.003979"/>
    <s v="South"/>
    <n v="398.81494986326345"/>
    <n v="368180"/>
    <n v="0.72645120555621323"/>
    <s v="Above Estimate"/>
  </r>
  <r>
    <d v="2022-09-09T00:00:00"/>
    <x v="13"/>
    <x v="3"/>
    <n v="792050"/>
    <n v="1500000"/>
    <x v="0"/>
    <x v="0"/>
    <x v="0"/>
    <n v="3"/>
    <n v="980"/>
    <n v="1.003979"/>
    <s v="East"/>
    <n v="1530.6122448979593"/>
    <n v="707950"/>
    <n v="0.89381983460640113"/>
    <s v="Above Estimate"/>
  </r>
  <r>
    <d v="2022-09-09T00:00:00"/>
    <x v="13"/>
    <x v="4"/>
    <n v="1142470"/>
    <n v="1725000"/>
    <x v="0"/>
    <x v="0"/>
    <x v="0"/>
    <n v="3"/>
    <n v="1089"/>
    <n v="1.003979"/>
    <s v="West"/>
    <n v="1584.0220385674932"/>
    <n v="582530"/>
    <n v="0.50988647404308207"/>
    <s v="Above Estimate"/>
  </r>
  <r>
    <d v="2022-09-09T00:00:00"/>
    <x v="13"/>
    <x v="2"/>
    <n v="544250"/>
    <n v="912000"/>
    <x v="0"/>
    <x v="0"/>
    <x v="0"/>
    <n v="2"/>
    <n v="1059"/>
    <n v="1.003979"/>
    <s v="West"/>
    <n v="861.18980169971667"/>
    <n v="367750"/>
    <n v="0.67570050528249881"/>
    <s v="Above Estimate"/>
  </r>
  <r>
    <d v="2022-09-09T00:00:00"/>
    <x v="13"/>
    <x v="4"/>
    <n v="490280"/>
    <n v="685000"/>
    <x v="0"/>
    <x v="0"/>
    <x v="0"/>
    <n v="2"/>
    <n v="1077"/>
    <n v="1.003979"/>
    <s v="South"/>
    <n v="636.02599814298981"/>
    <n v="194720"/>
    <n v="0.39716080607000082"/>
    <s v="Above Estimate"/>
  </r>
  <r>
    <d v="2022-09-10T00:00:00"/>
    <x v="13"/>
    <x v="5"/>
    <n v="193970"/>
    <n v="362500"/>
    <x v="0"/>
    <x v="0"/>
    <x v="0"/>
    <n v="3"/>
    <n v="927"/>
    <n v="1.003979"/>
    <s v="West"/>
    <n v="391.04638619201728"/>
    <n v="168530"/>
    <n v="0.86884569778831777"/>
    <s v="Above Estimate"/>
  </r>
  <r>
    <d v="2022-09-11T00:00:00"/>
    <x v="13"/>
    <x v="0"/>
    <n v="76560"/>
    <n v="19798"/>
    <x v="0"/>
    <x v="0"/>
    <x v="0"/>
    <n v="3"/>
    <n v="950"/>
    <n v="1.003979"/>
    <s v="North"/>
    <n v="20.84"/>
    <n v="-56762"/>
    <n v="-0.74140543364681299"/>
    <s v="Below Estimate"/>
  </r>
  <r>
    <d v="2022-09-11T00:00:00"/>
    <x v="13"/>
    <x v="3"/>
    <n v="3023160"/>
    <n v="4200000"/>
    <x v="0"/>
    <x v="0"/>
    <x v="0"/>
    <n v="1"/>
    <n v="1082"/>
    <n v="1.003979"/>
    <s v="South"/>
    <n v="3881.7005545286506"/>
    <n v="1176840"/>
    <n v="0.38927479855515423"/>
    <s v="Above Estimate"/>
  </r>
  <r>
    <d v="2022-09-14T00:00:00"/>
    <x v="13"/>
    <x v="2"/>
    <n v="239810"/>
    <n v="535000"/>
    <x v="0"/>
    <x v="0"/>
    <x v="0"/>
    <n v="1"/>
    <n v="998"/>
    <n v="1.003979"/>
    <s v="West"/>
    <n v="536.07214428857719"/>
    <n v="295190"/>
    <n v="1.2309328218172719"/>
    <s v="Above Estimate"/>
  </r>
  <r>
    <d v="2022-09-14T00:00:00"/>
    <x v="13"/>
    <x v="0"/>
    <n v="64300"/>
    <n v="100000"/>
    <x v="0"/>
    <x v="0"/>
    <x v="0"/>
    <n v="1"/>
    <n v="1100"/>
    <n v="1.003979"/>
    <s v="South"/>
    <n v="90.909090909090907"/>
    <n v="35700"/>
    <n v="0.55520995334370138"/>
    <s v="Above Estimate"/>
  </r>
  <r>
    <d v="2022-09-14T00:00:00"/>
    <x v="13"/>
    <x v="6"/>
    <n v="567490"/>
    <n v="845000"/>
    <x v="0"/>
    <x v="0"/>
    <x v="0"/>
    <n v="2"/>
    <n v="1046"/>
    <n v="1.003979"/>
    <s v="East"/>
    <n v="807.83938814531552"/>
    <n v="277510"/>
    <n v="0.48901302225589877"/>
    <s v="Above Estimate"/>
  </r>
  <r>
    <d v="2022-09-14T00:00:00"/>
    <x v="13"/>
    <x v="0"/>
    <n v="59130"/>
    <n v="133500"/>
    <x v="0"/>
    <x v="0"/>
    <x v="0"/>
    <n v="1"/>
    <n v="1033"/>
    <n v="1.003979"/>
    <s v="East"/>
    <n v="129.23523717328172"/>
    <n v="74370"/>
    <n v="1.2577371892440385"/>
    <s v="Above Estimate"/>
  </r>
  <r>
    <d v="2022-09-14T00:00:00"/>
    <x v="13"/>
    <x v="4"/>
    <n v="264390"/>
    <n v="585000"/>
    <x v="0"/>
    <x v="0"/>
    <x v="0"/>
    <n v="2"/>
    <n v="987"/>
    <n v="1.003979"/>
    <s v="East"/>
    <n v="592.70516717325233"/>
    <n v="320610"/>
    <n v="1.2126404175649608"/>
    <s v="Above Estimate"/>
  </r>
  <r>
    <d v="2022-09-15T00:00:00"/>
    <x v="13"/>
    <x v="4"/>
    <n v="338380"/>
    <n v="475000"/>
    <x v="0"/>
    <x v="0"/>
    <x v="0"/>
    <n v="3"/>
    <n v="1001"/>
    <n v="1.003979"/>
    <s v="West"/>
    <n v="474.52547452547452"/>
    <n v="136620"/>
    <n v="0.40374726638690228"/>
    <s v="Above Estimate"/>
  </r>
  <r>
    <d v="2022-09-15T00:00:00"/>
    <x v="13"/>
    <x v="0"/>
    <n v="73940"/>
    <n v="150000"/>
    <x v="0"/>
    <x v="0"/>
    <x v="0"/>
    <n v="2"/>
    <n v="928"/>
    <n v="1.003979"/>
    <s v="North"/>
    <n v="161.63793103448276"/>
    <n v="76060"/>
    <n v="1.0286718961319989"/>
    <s v="Above Estimate"/>
  </r>
  <r>
    <d v="2022-09-15T00:00:00"/>
    <x v="13"/>
    <x v="2"/>
    <n v="591560"/>
    <n v="1030000"/>
    <x v="0"/>
    <x v="0"/>
    <x v="0"/>
    <n v="2"/>
    <n v="1025"/>
    <n v="1.003979"/>
    <s v="East"/>
    <n v="1004.8780487804878"/>
    <n v="438440"/>
    <n v="0.74115896950436133"/>
    <s v="Above Estimate"/>
  </r>
  <r>
    <d v="2022-09-15T00:00:00"/>
    <x v="13"/>
    <x v="6"/>
    <n v="796000"/>
    <n v="1300000"/>
    <x v="0"/>
    <x v="0"/>
    <x v="0"/>
    <n v="2"/>
    <n v="938"/>
    <n v="1.003979"/>
    <s v="West"/>
    <n v="1385.9275053304905"/>
    <n v="504000"/>
    <n v="0.63316582914572861"/>
    <s v="Above Estimate"/>
  </r>
  <r>
    <d v="2022-09-16T00:00:00"/>
    <x v="13"/>
    <x v="2"/>
    <n v="331420"/>
    <n v="454000"/>
    <x v="0"/>
    <x v="0"/>
    <x v="0"/>
    <n v="1"/>
    <n v="939"/>
    <n v="1.003979"/>
    <s v="West"/>
    <n v="483.49307774227901"/>
    <n v="122580"/>
    <n v="0.36986301369863012"/>
    <s v="Above Estimate"/>
  </r>
  <r>
    <d v="2022-09-16T00:00:00"/>
    <x v="13"/>
    <x v="0"/>
    <n v="81310"/>
    <n v="180000"/>
    <x v="0"/>
    <x v="0"/>
    <x v="0"/>
    <n v="1"/>
    <n v="968"/>
    <n v="1.003979"/>
    <s v="South"/>
    <n v="185.95041322314049"/>
    <n v="98690"/>
    <n v="1.2137498462673717"/>
    <s v="Above Estimate"/>
  </r>
  <r>
    <d v="2022-09-17T00:00:00"/>
    <x v="13"/>
    <x v="3"/>
    <n v="1740200"/>
    <n v="2400000"/>
    <x v="0"/>
    <x v="0"/>
    <x v="0"/>
    <n v="2"/>
    <n v="1089"/>
    <n v="1.003979"/>
    <s v="South"/>
    <n v="2203.8567493112946"/>
    <n v="659800"/>
    <n v="0.37915182162969774"/>
    <s v="Above Estimate"/>
  </r>
  <r>
    <d v="2022-09-17T00:00:00"/>
    <x v="13"/>
    <x v="6"/>
    <n v="883500"/>
    <n v="2775000"/>
    <x v="0"/>
    <x v="0"/>
    <x v="0"/>
    <n v="3"/>
    <n v="1029"/>
    <n v="1.003979"/>
    <s v="South"/>
    <n v="2696.7930029154518"/>
    <n v="1891500"/>
    <n v="2.1409168081494059"/>
    <s v="Above Estimate"/>
  </r>
  <r>
    <d v="2022-09-18T00:00:00"/>
    <x v="13"/>
    <x v="0"/>
    <n v="73970"/>
    <n v="65000"/>
    <x v="2"/>
    <x v="2"/>
    <x v="2"/>
    <n v="6"/>
    <n v="1984"/>
    <n v="1.003979"/>
    <s v="South"/>
    <n v="32.762096774193552"/>
    <n v="-8970"/>
    <n v="-0.12126537785588752"/>
    <s v="Below Estimate"/>
  </r>
  <r>
    <d v="2022-09-18T00:00:00"/>
    <x v="13"/>
    <x v="6"/>
    <n v="539140"/>
    <n v="930000"/>
    <x v="0"/>
    <x v="0"/>
    <x v="0"/>
    <n v="3"/>
    <n v="986"/>
    <n v="1.003979"/>
    <s v="South"/>
    <n v="943.20486815415825"/>
    <n v="390860"/>
    <n v="0.72496939570426977"/>
    <s v="Above Estimate"/>
  </r>
  <r>
    <d v="2022-09-18T00:00:00"/>
    <x v="13"/>
    <x v="1"/>
    <n v="94350"/>
    <n v="50000"/>
    <x v="1"/>
    <x v="1"/>
    <x v="1"/>
    <n v="4"/>
    <n v="1472"/>
    <n v="1.003979"/>
    <s v="South"/>
    <n v="33.967391304347828"/>
    <n v="-44350"/>
    <n v="-0.47005829358770534"/>
    <s v="Below Estimate"/>
  </r>
  <r>
    <d v="2022-09-18T00:00:00"/>
    <x v="13"/>
    <x v="3"/>
    <n v="7649530"/>
    <n v="10000000"/>
    <x v="0"/>
    <x v="0"/>
    <x v="0"/>
    <n v="2"/>
    <n v="980"/>
    <n v="1.003979"/>
    <s v="South"/>
    <n v="10204.081632653062"/>
    <n v="2350470"/>
    <n v="0.30726985840960164"/>
    <s v="Above Estimate"/>
  </r>
  <r>
    <d v="2022-09-18T00:00:00"/>
    <x v="13"/>
    <x v="1"/>
    <n v="147880"/>
    <n v="305000"/>
    <x v="0"/>
    <x v="0"/>
    <x v="0"/>
    <n v="1"/>
    <n v="1014"/>
    <n v="1.003979"/>
    <s v="South"/>
    <n v="300.7889546351085"/>
    <n v="157120"/>
    <n v="1.0624830944008656"/>
    <s v="Above Estimate"/>
  </r>
  <r>
    <d v="2022-09-18T00:00:00"/>
    <x v="13"/>
    <x v="1"/>
    <n v="117690"/>
    <n v="380000"/>
    <x v="0"/>
    <x v="0"/>
    <x v="0"/>
    <n v="2"/>
    <n v="1078"/>
    <n v="1.003979"/>
    <s v="West"/>
    <n v="352.50463821892396"/>
    <n v="262310"/>
    <n v="2.2288214801597417"/>
    <s v="Above Estimate"/>
  </r>
  <r>
    <d v="2022-09-18T00:00:00"/>
    <x v="13"/>
    <x v="3"/>
    <n v="933870"/>
    <n v="1325000"/>
    <x v="0"/>
    <x v="0"/>
    <x v="0"/>
    <n v="2"/>
    <n v="918"/>
    <n v="1.003979"/>
    <s v="West"/>
    <n v="1443.355119825708"/>
    <n v="391130"/>
    <n v="0.41882703159968732"/>
    <s v="Above Estimate"/>
  </r>
  <r>
    <d v="2022-09-21T00:00:00"/>
    <x v="13"/>
    <x v="3"/>
    <n v="2786070"/>
    <n v="2600000"/>
    <x v="0"/>
    <x v="0"/>
    <x v="0"/>
    <n v="1"/>
    <n v="981"/>
    <n v="1.003979"/>
    <s v="North"/>
    <n v="2650.3567787971456"/>
    <n v="-186070"/>
    <n v="-6.6785830937485413E-2"/>
    <s v="Below Estimate"/>
  </r>
  <r>
    <d v="2022-09-21T00:00:00"/>
    <x v="13"/>
    <x v="1"/>
    <n v="127020"/>
    <n v="250000"/>
    <x v="0"/>
    <x v="0"/>
    <x v="0"/>
    <n v="1"/>
    <n v="1061"/>
    <n v="1.003979"/>
    <s v="North"/>
    <n v="235.62676720075402"/>
    <n v="122980"/>
    <n v="0.96819398519918121"/>
    <s v="Above Estimate"/>
  </r>
  <r>
    <d v="2022-09-21T00:00:00"/>
    <x v="13"/>
    <x v="1"/>
    <n v="150650"/>
    <n v="278000"/>
    <x v="0"/>
    <x v="0"/>
    <x v="0"/>
    <n v="2"/>
    <n v="1048"/>
    <n v="1.003979"/>
    <s v="East"/>
    <n v="265.26717557251908"/>
    <n v="127350"/>
    <n v="0.84533687354795883"/>
    <s v="Above Estimate"/>
  </r>
  <r>
    <d v="2022-09-21T00:00:00"/>
    <x v="13"/>
    <x v="4"/>
    <n v="191520"/>
    <n v="325000"/>
    <x v="0"/>
    <x v="0"/>
    <x v="0"/>
    <n v="1"/>
    <n v="1044"/>
    <n v="1.003979"/>
    <s v="West"/>
    <n v="311.30268199233717"/>
    <n v="133480"/>
    <n v="0.69695071010860488"/>
    <s v="Above Estimate"/>
  </r>
  <r>
    <d v="2022-09-22T00:00:00"/>
    <x v="13"/>
    <x v="3"/>
    <n v="1293950"/>
    <n v="1695000"/>
    <x v="0"/>
    <x v="0"/>
    <x v="0"/>
    <n v="3"/>
    <n v="1063"/>
    <n v="1.003979"/>
    <s v="West"/>
    <n v="1594.543744120414"/>
    <n v="401050"/>
    <n v="0.3099424243595193"/>
    <s v="Above Estimate"/>
  </r>
  <r>
    <d v="2022-09-22T00:00:00"/>
    <x v="13"/>
    <x v="6"/>
    <n v="381120"/>
    <n v="745000"/>
    <x v="0"/>
    <x v="0"/>
    <x v="0"/>
    <n v="1"/>
    <n v="974"/>
    <n v="1.003979"/>
    <s v="North"/>
    <n v="764.88706365503083"/>
    <n v="363880"/>
    <n v="0.95476490344248532"/>
    <s v="Above Estimate"/>
  </r>
  <r>
    <d v="2022-09-22T00:00:00"/>
    <x v="13"/>
    <x v="1"/>
    <n v="455000"/>
    <n v="569400"/>
    <x v="0"/>
    <x v="0"/>
    <x v="0"/>
    <n v="1"/>
    <n v="1060"/>
    <n v="1.003979"/>
    <s v="North"/>
    <n v="537.16981132075466"/>
    <n v="114400"/>
    <n v="0.25142857142857145"/>
    <s v="Above Estimate"/>
  </r>
  <r>
    <d v="2022-09-22T00:00:00"/>
    <x v="13"/>
    <x v="3"/>
    <n v="570640"/>
    <n v="1045000"/>
    <x v="0"/>
    <x v="0"/>
    <x v="0"/>
    <n v="3"/>
    <n v="998"/>
    <n v="1.003979"/>
    <s v="North"/>
    <n v="1047.0941883767534"/>
    <n v="474360"/>
    <n v="0.83127716248422823"/>
    <s v="Above Estimate"/>
  </r>
  <r>
    <d v="2022-09-22T00:00:00"/>
    <x v="13"/>
    <x v="4"/>
    <n v="495880"/>
    <n v="749900"/>
    <x v="0"/>
    <x v="0"/>
    <x v="0"/>
    <n v="1"/>
    <n v="935"/>
    <n v="1.003979"/>
    <s v="South"/>
    <n v="802.0320855614973"/>
    <n v="254020"/>
    <n v="0.51226103089457131"/>
    <s v="Above Estimate"/>
  </r>
  <r>
    <d v="2022-09-23T00:00:00"/>
    <x v="13"/>
    <x v="4"/>
    <n v="1341340"/>
    <n v="2000000"/>
    <x v="0"/>
    <x v="0"/>
    <x v="0"/>
    <n v="3"/>
    <n v="930"/>
    <n v="1.003979"/>
    <s v="North"/>
    <n v="2150.5376344086021"/>
    <n v="658660"/>
    <n v="0.49104626716567013"/>
    <s v="Above Estimate"/>
  </r>
  <r>
    <d v="2022-09-23T00:00:00"/>
    <x v="13"/>
    <x v="1"/>
    <n v="26010"/>
    <n v="65000"/>
    <x v="0"/>
    <x v="0"/>
    <x v="0"/>
    <n v="2"/>
    <n v="1085"/>
    <n v="1.003979"/>
    <s v="East"/>
    <n v="59.907834101382491"/>
    <n v="38990"/>
    <n v="1.4990388312187619"/>
    <s v="Above Estimate"/>
  </r>
  <r>
    <d v="2022-09-23T00:00:00"/>
    <x v="13"/>
    <x v="6"/>
    <n v="419100"/>
    <n v="745000"/>
    <x v="0"/>
    <x v="0"/>
    <x v="0"/>
    <n v="2"/>
    <n v="1030"/>
    <n v="1.003979"/>
    <s v="East"/>
    <n v="723.30097087378635"/>
    <n v="325900"/>
    <n v="0.77761870675256506"/>
    <s v="Above Estimate"/>
  </r>
  <r>
    <d v="2022-09-24T00:00:00"/>
    <x v="13"/>
    <x v="4"/>
    <n v="813680"/>
    <n v="1350000"/>
    <x v="0"/>
    <x v="0"/>
    <x v="0"/>
    <n v="1"/>
    <n v="933"/>
    <n v="1.003979"/>
    <s v="North"/>
    <n v="1446.9453376205788"/>
    <n v="536320"/>
    <n v="0.65912889588044443"/>
    <s v="Above Estimate"/>
  </r>
  <r>
    <d v="2022-09-24T00:00:00"/>
    <x v="13"/>
    <x v="3"/>
    <n v="3162040"/>
    <n v="4900000"/>
    <x v="0"/>
    <x v="0"/>
    <x v="0"/>
    <n v="1"/>
    <n v="944"/>
    <n v="1.003979"/>
    <s v="South"/>
    <n v="5190.6779661016953"/>
    <n v="1737960"/>
    <n v="0.54963251571770122"/>
    <s v="Above Estimate"/>
  </r>
  <r>
    <d v="2022-09-25T00:00:00"/>
    <x v="13"/>
    <x v="3"/>
    <n v="1074290"/>
    <n v="1700000"/>
    <x v="0"/>
    <x v="0"/>
    <x v="0"/>
    <n v="1"/>
    <n v="934"/>
    <n v="1.003979"/>
    <s v="South"/>
    <n v="1820.1284796573875"/>
    <n v="625710"/>
    <n v="0.58244049558312927"/>
    <s v="Above Estimate"/>
  </r>
  <r>
    <d v="2022-09-25T00:00:00"/>
    <x v="13"/>
    <x v="1"/>
    <n v="118810"/>
    <n v="300000"/>
    <x v="1"/>
    <x v="1"/>
    <x v="1"/>
    <n v="2"/>
    <n v="1438"/>
    <n v="1.003979"/>
    <s v="North"/>
    <n v="208.62308762169681"/>
    <n v="181190"/>
    <n v="1.5250399797996801"/>
    <s v="Above Estimate"/>
  </r>
  <r>
    <d v="2022-09-25T00:00:00"/>
    <x v="13"/>
    <x v="4"/>
    <n v="1424920"/>
    <n v="3300000"/>
    <x v="0"/>
    <x v="0"/>
    <x v="0"/>
    <n v="2"/>
    <n v="1033"/>
    <n v="1.003979"/>
    <s v="West"/>
    <n v="3194.5788964181993"/>
    <n v="1875080"/>
    <n v="1.3159194902169946"/>
    <s v="Above Estimate"/>
  </r>
  <r>
    <d v="2022-09-25T00:00:00"/>
    <x v="13"/>
    <x v="1"/>
    <n v="164690"/>
    <n v="330000"/>
    <x v="1"/>
    <x v="1"/>
    <x v="1"/>
    <n v="3"/>
    <n v="1463"/>
    <n v="1.003979"/>
    <s v="South"/>
    <n v="225.5639097744361"/>
    <n v="165310"/>
    <n v="1.0037646487339851"/>
    <s v="Above Estimate"/>
  </r>
  <r>
    <d v="2022-09-25T00:00:00"/>
    <x v="13"/>
    <x v="1"/>
    <n v="108800"/>
    <n v="285000"/>
    <x v="0"/>
    <x v="0"/>
    <x v="0"/>
    <n v="2"/>
    <n v="1002"/>
    <n v="1.003979"/>
    <s v="East"/>
    <n v="284.43113772455092"/>
    <n v="176200"/>
    <n v="1.619485294117647"/>
    <s v="Above Estimate"/>
  </r>
  <r>
    <d v="2022-09-28T00:00:00"/>
    <x v="13"/>
    <x v="6"/>
    <n v="267670"/>
    <n v="458000"/>
    <x v="1"/>
    <x v="1"/>
    <x v="1"/>
    <n v="3"/>
    <n v="1411"/>
    <n v="1.003979"/>
    <s v="North"/>
    <n v="324.59248759744861"/>
    <n v="190330"/>
    <n v="0.71106212874061347"/>
    <s v="Above Estimate"/>
  </r>
  <r>
    <d v="2022-09-28T00:00:00"/>
    <x v="13"/>
    <x v="4"/>
    <n v="827050"/>
    <n v="1069000"/>
    <x v="0"/>
    <x v="0"/>
    <x v="0"/>
    <n v="3"/>
    <n v="961"/>
    <n v="1.003979"/>
    <s v="West"/>
    <n v="1112.3829344432881"/>
    <n v="241950"/>
    <n v="0.2925457952965359"/>
    <s v="Above Estimate"/>
  </r>
  <r>
    <d v="2022-09-28T00:00:00"/>
    <x v="13"/>
    <x v="6"/>
    <n v="495020"/>
    <n v="855000"/>
    <x v="0"/>
    <x v="0"/>
    <x v="0"/>
    <n v="1"/>
    <n v="981"/>
    <n v="1.003979"/>
    <s v="North"/>
    <n v="871.55963302752298"/>
    <n v="359980"/>
    <n v="0.72720294129530116"/>
    <s v="Above Estimate"/>
  </r>
  <r>
    <d v="2022-09-28T00:00:00"/>
    <x v="13"/>
    <x v="3"/>
    <n v="439320"/>
    <n v="865000"/>
    <x v="0"/>
    <x v="0"/>
    <x v="0"/>
    <n v="1"/>
    <n v="1069"/>
    <n v="1.003979"/>
    <s v="East"/>
    <n v="809.16744621141254"/>
    <n v="425680"/>
    <n v="0.968952016753164"/>
    <s v="Above Estimate"/>
  </r>
  <r>
    <d v="2022-09-29T00:00:00"/>
    <x v="13"/>
    <x v="0"/>
    <n v="55000"/>
    <n v="129900"/>
    <x v="0"/>
    <x v="0"/>
    <x v="0"/>
    <n v="2"/>
    <n v="974"/>
    <n v="1.003979"/>
    <s v="South"/>
    <n v="133.36755646817249"/>
    <n v="74900"/>
    <n v="1.3618181818181818"/>
    <s v="Above Estimate"/>
  </r>
  <r>
    <d v="2022-09-29T00:00:00"/>
    <x v="13"/>
    <x v="6"/>
    <n v="295650"/>
    <n v="515000"/>
    <x v="0"/>
    <x v="0"/>
    <x v="0"/>
    <n v="1"/>
    <n v="995"/>
    <n v="1.003979"/>
    <s v="West"/>
    <n v="517.58793969849251"/>
    <n v="219350"/>
    <n v="0.7419245729748013"/>
    <s v="Above Estimate"/>
  </r>
  <r>
    <d v="2022-09-29T00:00:00"/>
    <x v="13"/>
    <x v="6"/>
    <n v="700000"/>
    <n v="1575000"/>
    <x v="0"/>
    <x v="0"/>
    <x v="0"/>
    <n v="1"/>
    <n v="1073"/>
    <n v="1.003979"/>
    <s v="North"/>
    <n v="1467.84715750233"/>
    <n v="875000"/>
    <n v="1.25"/>
    <s v="Above Estimate"/>
  </r>
  <r>
    <d v="2022-09-29T00:00:00"/>
    <x v="13"/>
    <x v="6"/>
    <n v="245260"/>
    <n v="437500"/>
    <x v="0"/>
    <x v="0"/>
    <x v="0"/>
    <n v="1"/>
    <n v="944"/>
    <n v="1.003979"/>
    <s v="South"/>
    <n v="463.45338983050846"/>
    <n v="192240"/>
    <n v="0.78382125091739374"/>
    <s v="Above Estimate"/>
  </r>
  <r>
    <d v="2022-09-30T00:00:00"/>
    <x v="13"/>
    <x v="2"/>
    <n v="154920"/>
    <n v="196000"/>
    <x v="0"/>
    <x v="0"/>
    <x v="0"/>
    <n v="1"/>
    <n v="932"/>
    <n v="1.003979"/>
    <s v="East"/>
    <n v="210.30042918454936"/>
    <n v="41080"/>
    <n v="0.26516911954557193"/>
    <s v="Above Estimate"/>
  </r>
  <r>
    <d v="2022-09-30T00:00:00"/>
    <x v="13"/>
    <x v="4"/>
    <n v="181020"/>
    <n v="340000"/>
    <x v="0"/>
    <x v="0"/>
    <x v="0"/>
    <n v="2"/>
    <n v="916"/>
    <n v="1.003979"/>
    <s v="East"/>
    <n v="371.17903930131007"/>
    <n v="158980"/>
    <n v="0.87824549773505689"/>
    <s v="Above Estimate"/>
  </r>
  <r>
    <d v="2022-09-30T00:00:00"/>
    <x v="13"/>
    <x v="5"/>
    <n v="124740"/>
    <n v="225635"/>
    <x v="0"/>
    <x v="0"/>
    <x v="0"/>
    <n v="1"/>
    <n v="922"/>
    <n v="1.003979"/>
    <s v="North"/>
    <n v="244.72342733188719"/>
    <n v="100895"/>
    <n v="0.80884239217572551"/>
    <s v="Above Estim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CF158B9-1210-4663-8AC4-61A1CC21ED04}" name="actual vs estimate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95:I100" firstHeaderRow="0" firstDataRow="1" firstDataCol="1"/>
  <pivotFields count="16">
    <pivotField numFmtId="14" showAll="0"/>
    <pivotField showAll="0"/>
    <pivotField showAll="0">
      <items count="8">
        <item x="1"/>
        <item x="4"/>
        <item x="3"/>
        <item x="2"/>
        <item x="6"/>
        <item x="0"/>
        <item x="5"/>
        <item t="default"/>
      </items>
    </pivotField>
    <pivotField dataField="1" showAll="0"/>
    <pivotField dataField="1"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Fields count="1">
    <field x="-2"/>
  </colFields>
  <colItems count="2">
    <i>
      <x/>
    </i>
    <i i="1">
      <x v="1"/>
    </i>
  </colItems>
  <dataFields count="2">
    <dataField name="Sum of Sale Price" fld="4" baseField="0" baseItem="0"/>
    <dataField name="Sum of Estimated Value" fld="3" baseField="0" baseItem="0"/>
  </dataFields>
  <chartFormats count="4">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0612BA2-4776-48CA-B190-89D52BA966DC}" name="average of sale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1" firstHeaderRow="1" firstDataRow="1" firstDataCol="1"/>
  <pivotFields count="16">
    <pivotField numFmtId="14" showAll="0"/>
    <pivotField showAll="0"/>
    <pivotField axis="axisRow" showAll="0">
      <items count="8">
        <item x="1"/>
        <item x="4"/>
        <item x="3"/>
        <item x="2"/>
        <item x="6"/>
        <item x="0"/>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Average of Sale Price" fld="4" subtotal="average" baseField="2"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FC10BF-1564-4149-9E7B-579394506419}" name="sum of sales price by 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9:C27" firstHeaderRow="1" firstDataRow="1" firstDataCol="1"/>
  <pivotFields count="16">
    <pivotField numFmtId="14" showAll="0"/>
    <pivotField showAll="0"/>
    <pivotField axis="axisRow" showAll="0">
      <items count="8">
        <item x="1"/>
        <item x="4"/>
        <item x="3"/>
        <item x="2"/>
        <item x="6"/>
        <item x="0"/>
        <item x="5"/>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Items count="1">
    <i/>
  </colItems>
  <dataFields count="1">
    <dataField name="Sum of Sale Price" fld="4"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D80150B-7DFB-470D-A082-E33D1B48B527}" name="t by 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C75:D90" firstHeaderRow="1" firstDataRow="1" firstDataCol="1"/>
  <pivotFields count="16">
    <pivotField dataField="1" numFmtId="14" showAll="0"/>
    <pivotField axis="axisRow" showAll="0">
      <items count="15">
        <item x="0"/>
        <item x="1"/>
        <item x="2"/>
        <item x="3"/>
        <item x="4"/>
        <item x="5"/>
        <item x="6"/>
        <item x="7"/>
        <item x="8"/>
        <item x="9"/>
        <item x="10"/>
        <item x="11"/>
        <item x="12"/>
        <item x="13"/>
        <item t="default"/>
      </items>
    </pivotField>
    <pivotField showAll="0">
      <items count="8">
        <item x="1"/>
        <item x="4"/>
        <item x="3"/>
        <item x="2"/>
        <item x="6"/>
        <item x="0"/>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15">
    <i>
      <x/>
    </i>
    <i>
      <x v="1"/>
    </i>
    <i>
      <x v="2"/>
    </i>
    <i>
      <x v="3"/>
    </i>
    <i>
      <x v="4"/>
    </i>
    <i>
      <x v="5"/>
    </i>
    <i>
      <x v="6"/>
    </i>
    <i>
      <x v="7"/>
    </i>
    <i>
      <x v="8"/>
    </i>
    <i>
      <x v="9"/>
    </i>
    <i>
      <x v="10"/>
    </i>
    <i>
      <x v="11"/>
    </i>
    <i>
      <x v="12"/>
    </i>
    <i>
      <x v="13"/>
    </i>
    <i t="grand">
      <x/>
    </i>
  </rowItems>
  <colItems count="1">
    <i/>
  </colItems>
  <dataFields count="1">
    <dataField name="Count of Date" fld="0" subtotal="count"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34CC6E3-F7D9-4367-A35A-8E0175F937DE}" name="by room"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48:E53" firstHeaderRow="1" firstDataRow="1" firstDataCol="1"/>
  <pivotFields count="16">
    <pivotField numFmtId="14" showAll="0"/>
    <pivotField showAll="0"/>
    <pivotField showAll="0">
      <items count="8">
        <item x="1"/>
        <item x="4"/>
        <item x="3"/>
        <item x="2"/>
        <item x="6"/>
        <item x="0"/>
        <item x="5"/>
        <item t="default"/>
      </items>
    </pivotField>
    <pivotField showAll="0"/>
    <pivotField dataField="1"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s>
  <rowFields count="1">
    <field x="7"/>
  </rowFields>
  <rowItems count="5">
    <i>
      <x/>
    </i>
    <i>
      <x v="1"/>
    </i>
    <i>
      <x v="2"/>
    </i>
    <i>
      <x v="3"/>
    </i>
    <i t="grand">
      <x/>
    </i>
  </rowItems>
  <colItems count="1">
    <i/>
  </colItems>
  <dataFields count="1">
    <dataField name="Average of Sale Price"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46F02E-865E-4ECF-98A1-12D96B4D5BF6}" name="R t x loca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07:L116" firstHeaderRow="1" firstDataRow="2" firstDataCol="1"/>
  <pivotFields count="16">
    <pivotField numFmtId="14" showAll="0"/>
    <pivotField showAll="0">
      <items count="15">
        <item x="0"/>
        <item x="1"/>
        <item x="2"/>
        <item x="3"/>
        <item x="4"/>
        <item x="5"/>
        <item x="6"/>
        <item x="7"/>
        <item x="8"/>
        <item x="9"/>
        <item x="10"/>
        <item x="11"/>
        <item x="12"/>
        <item x="13"/>
        <item t="default"/>
      </items>
    </pivotField>
    <pivotField axis="axisRow" showAll="0">
      <items count="8">
        <item x="1"/>
        <item x="4"/>
        <item x="3"/>
        <item x="2"/>
        <item x="6"/>
        <item x="0"/>
        <item x="5"/>
        <item t="default"/>
      </items>
    </pivotField>
    <pivotField showAll="0"/>
    <pivotField dataField="1" showAll="0"/>
    <pivotField axis="axisCol" showAll="0">
      <items count="5">
        <item x="3"/>
        <item x="0"/>
        <item x="2"/>
        <item x="1"/>
        <item t="default"/>
      </items>
    </pivotField>
    <pivotField showAll="0">
      <items count="5">
        <item x="0"/>
        <item x="1"/>
        <item x="3"/>
        <item x="2"/>
        <item t="default"/>
      </items>
    </pivotField>
    <pivotField showAll="0">
      <items count="5">
        <item x="0"/>
        <item x="1"/>
        <item x="2"/>
        <item x="3"/>
        <item t="default"/>
      </items>
    </pivotField>
    <pivotField showAll="0"/>
    <pivotField showAll="0"/>
    <pivotField showAll="0"/>
    <pivotField showAll="0"/>
    <pivotField showAll="0"/>
    <pivotField showAll="0"/>
    <pivotField showAll="0"/>
    <pivotField showAll="0"/>
  </pivotFields>
  <rowFields count="1">
    <field x="2"/>
  </rowFields>
  <rowItems count="8">
    <i>
      <x/>
    </i>
    <i>
      <x v="1"/>
    </i>
    <i>
      <x v="2"/>
    </i>
    <i>
      <x v="3"/>
    </i>
    <i>
      <x v="4"/>
    </i>
    <i>
      <x v="5"/>
    </i>
    <i>
      <x v="6"/>
    </i>
    <i t="grand">
      <x/>
    </i>
  </rowItems>
  <colFields count="1">
    <field x="5"/>
  </colFields>
  <colItems count="5">
    <i>
      <x/>
    </i>
    <i>
      <x v="1"/>
    </i>
    <i>
      <x v="2"/>
    </i>
    <i>
      <x v="3"/>
    </i>
    <i t="grand">
      <x/>
    </i>
  </colItems>
  <dataFields count="1">
    <dataField name="property type" fld="4" subtotal="average"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C7587AE-425D-424A-B612-DE588CFECA3F}" name="avg per sq ft pri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E60:F68" firstHeaderRow="1" firstDataRow="1" firstDataCol="1"/>
  <pivotFields count="16">
    <pivotField numFmtId="14" showAll="0"/>
    <pivotField showAll="0"/>
    <pivotField axis="axisRow" showAll="0">
      <items count="8">
        <item x="1"/>
        <item x="4"/>
        <item x="3"/>
        <item x="2"/>
        <item x="6"/>
        <item x="0"/>
        <item x="5"/>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2"/>
  </rowFields>
  <rowItems count="8">
    <i>
      <x/>
    </i>
    <i>
      <x v="1"/>
    </i>
    <i>
      <x v="2"/>
    </i>
    <i>
      <x v="3"/>
    </i>
    <i>
      <x v="4"/>
    </i>
    <i>
      <x v="5"/>
    </i>
    <i>
      <x v="6"/>
    </i>
    <i t="grand">
      <x/>
    </i>
  </rowItems>
  <colItems count="1">
    <i/>
  </colItems>
  <dataFields count="1">
    <dataField name="Average of price per. Sq. ft" fld="12" subtotal="average" baseField="2"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68058B-1470-4D1D-84AF-6222299FA4E7}" name=" avg by r 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36:E41" firstHeaderRow="1" firstDataRow="1" firstDataCol="1"/>
  <pivotFields count="16">
    <pivotField numFmtId="14" showAll="0"/>
    <pivotField showAll="0"/>
    <pivotField showAll="0">
      <items count="8">
        <item x="1"/>
        <item x="4"/>
        <item x="3"/>
        <item x="2"/>
        <item x="6"/>
        <item x="0"/>
        <item x="5"/>
        <item t="default"/>
      </items>
    </pivotField>
    <pivotField showAll="0"/>
    <pivotField dataField="1" showAll="0"/>
    <pivotField showAll="0"/>
    <pivotField axis="axisRow" showAll="0">
      <items count="5">
        <item x="0"/>
        <item x="1"/>
        <item x="3"/>
        <item x="2"/>
        <item t="default"/>
      </items>
    </pivotField>
    <pivotField showAll="0"/>
    <pivotField showAll="0"/>
    <pivotField showAll="0"/>
    <pivotField showAll="0"/>
    <pivotField showAll="0"/>
    <pivotField showAll="0"/>
    <pivotField showAll="0"/>
    <pivotField showAll="0"/>
    <pivotField showAll="0"/>
  </pivotFields>
  <rowFields count="1">
    <field x="6"/>
  </rowFields>
  <rowItems count="5">
    <i>
      <x/>
    </i>
    <i>
      <x v="1"/>
    </i>
    <i>
      <x v="2"/>
    </i>
    <i>
      <x v="3"/>
    </i>
    <i t="grand">
      <x/>
    </i>
  </rowItems>
  <colItems count="1">
    <i/>
  </colItems>
  <dataFields count="1">
    <dataField name="Average of Sale Price" fld="4" subtotal="average" baseField="6" baseItem="0"/>
  </dataFields>
  <chartFormats count="5">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6" count="1" selected="0">
            <x v="0"/>
          </reference>
        </references>
      </pivotArea>
    </chartFormat>
    <chartFormat chart="2" format="8">
      <pivotArea type="data" outline="0" fieldPosition="0">
        <references count="2">
          <reference field="4294967294" count="1" selected="0">
            <x v="0"/>
          </reference>
          <reference field="6" count="1" selected="0">
            <x v="1"/>
          </reference>
        </references>
      </pivotArea>
    </chartFormat>
    <chartFormat chart="2" format="9">
      <pivotArea type="data" outline="0" fieldPosition="0">
        <references count="2">
          <reference field="4294967294" count="1" selected="0">
            <x v="0"/>
          </reference>
          <reference field="6" count="1" selected="0">
            <x v="2"/>
          </reference>
        </references>
      </pivotArea>
    </chartFormat>
    <chartFormat chart="2" format="10">
      <pivotArea type="data" outline="0" fieldPosition="0">
        <references count="2">
          <reference field="4294967294" count="1" selected="0">
            <x v="0"/>
          </reference>
          <reference field="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24301813-F43C-4A3F-A85D-A5C24B97CE02}" autoFormatId="16" applyNumberFormats="0" applyBorderFormats="0" applyFontFormats="0" applyPatternFormats="0" applyAlignmentFormats="0" applyWidthHeightFormats="0">
  <queryTableRefresh nextId="13">
    <queryTableFields count="12">
      <queryTableField id="1" name="Date" tableColumnId="1"/>
      <queryTableField id="2" name="Year" tableColumnId="2"/>
      <queryTableField id="3" name="Locality" tableColumnId="3"/>
      <queryTableField id="4" name="Estimated Value" tableColumnId="4"/>
      <queryTableField id="5" name="Sale Price" tableColumnId="5"/>
      <queryTableField id="6" name="Property" tableColumnId="6"/>
      <queryTableField id="7" name="Residential" tableColumnId="7"/>
      <queryTableField id="8" name="num_rooms" tableColumnId="8"/>
      <queryTableField id="9" name="num_bathrooms" tableColumnId="9"/>
      <queryTableField id="10" name="carpet_area" tableColumnId="10"/>
      <queryTableField id="11" name="property_tax_rate" tableColumnId="11"/>
      <queryTableField id="12" name="Face" tableColumnId="1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7516EF5C-F512-47D9-9E9E-2688EB532761}" autoFormatId="16" applyNumberFormats="0" applyBorderFormats="0" applyFontFormats="0" applyPatternFormats="0" applyAlignmentFormats="0" applyWidthHeightFormats="0">
  <queryTableRefresh nextId="13">
    <queryTableFields count="12">
      <queryTableField id="1" name="Date" tableColumnId="1"/>
      <queryTableField id="2" name="Year" tableColumnId="2"/>
      <queryTableField id="3" name="Locality" tableColumnId="3"/>
      <queryTableField id="4" name="Estimated Value" tableColumnId="4"/>
      <queryTableField id="5" name="Sale Price" tableColumnId="5"/>
      <queryTableField id="6" name="Property" tableColumnId="6"/>
      <queryTableField id="7" name="Residential" tableColumnId="7"/>
      <queryTableField id="8" name="num_rooms" tableColumnId="8"/>
      <queryTableField id="9" name="num_bathrooms" tableColumnId="9"/>
      <queryTableField id="10" name="carpet_area" tableColumnId="10"/>
      <queryTableField id="11" name="property_tax_rate" tableColumnId="11"/>
      <queryTableField id="12" name="Face"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5D047278-4FD5-4B78-B70D-B7EE6CC42B2D}" autoFormatId="16" applyNumberFormats="0" applyBorderFormats="0" applyFontFormats="0" applyPatternFormats="0" applyAlignmentFormats="0" applyWidthHeightFormats="0">
  <queryTableRefresh nextId="17" unboundColumnsRight="4">
    <queryTableFields count="16">
      <queryTableField id="1" name="Date" tableColumnId="1"/>
      <queryTableField id="2" name="Year" tableColumnId="2"/>
      <queryTableField id="3" name="Locality" tableColumnId="3"/>
      <queryTableField id="4" name="Estimated Value" tableColumnId="4"/>
      <queryTableField id="5" name="Sale Price" tableColumnId="5"/>
      <queryTableField id="6" name="Property" tableColumnId="6"/>
      <queryTableField id="7" name="Residential" tableColumnId="7"/>
      <queryTableField id="8" name="num_rooms" tableColumnId="8"/>
      <queryTableField id="9" name="num_bathrooms" tableColumnId="9"/>
      <queryTableField id="10" name="carpet_area" tableColumnId="10"/>
      <queryTableField id="11" name="property_tax_rate" tableColumnId="11"/>
      <queryTableField id="12" name="Face" tableColumnId="12"/>
      <queryTableField id="13" dataBound="0" tableColumnId="13"/>
      <queryTableField id="14" dataBound="0" tableColumnId="14"/>
      <queryTableField id="15" dataBound="0" tableColumnId="15"/>
      <queryTableField id="16" dataBound="0"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96692EA-97BE-44B6-BFE0-8913E5D7C79C}" sourceName="Year">
  <pivotTables>
    <pivotTable tabId="15" name="R t x locality"/>
  </pivotTables>
  <data>
    <tabular pivotCacheId="2090649206">
      <items count="14">
        <i x="0" s="1"/>
        <i x="1" s="1"/>
        <i x="2" s="1"/>
        <i x="3" s="1"/>
        <i x="4" s="1"/>
        <i x="5" s="1"/>
        <i x="6" s="1"/>
        <i x="7" s="1"/>
        <i x="8" s="1"/>
        <i x="9" s="1"/>
        <i x="10" s="1"/>
        <i x="11" s="1"/>
        <i x="12"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idential" xr10:uid="{F5EA0468-DB88-4BFE-831F-487D4358C364}" sourceName="Residential">
  <pivotTables>
    <pivotTable tabId="15" name="R t x locality"/>
  </pivotTables>
  <data>
    <tabular pivotCacheId="2090649206">
      <items count="4">
        <i x="0" s="1"/>
        <i x="1"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_rooms" xr10:uid="{72120548-E28E-4F9C-838C-1BB7628B82A4}" sourceName="num_rooms">
  <pivotTables>
    <pivotTable tabId="15" name="R t x locality"/>
  </pivotTables>
  <data>
    <tabular pivotCacheId="2090649206">
      <items count="4">
        <i x="0" s="1"/>
        <i x="1"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lity" xr10:uid="{08052B56-FA56-4DA1-9A92-5B3AAC0CFD97}" sourceName="Locality">
  <pivotTables>
    <pivotTable tabId="15" name="R t x locality"/>
    <pivotTable tabId="15" name=" avg by r type"/>
    <pivotTable tabId="15" name="actual vs estimated"/>
    <pivotTable tabId="15" name="average of sale price"/>
    <pivotTable tabId="15" name="sum of sales price by l"/>
    <pivotTable tabId="15" name="t by year"/>
    <pivotTable tabId="15" name="avg per sq ft price"/>
    <pivotTable tabId="15" name="by room"/>
  </pivotTables>
  <data>
    <tabular pivotCacheId="2090649206">
      <items count="7">
        <i x="1" s="1"/>
        <i x="4" s="1"/>
        <i x="3" s="1"/>
        <i x="2" s="1"/>
        <i x="6"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1152685D-2442-40DF-90DF-FEB6272FD78C}" cache="Slicer_Year" caption="Year" rowHeight="234950"/>
  <slicer name="Residential" xr10:uid="{BE0C81AF-FD47-4566-A1F8-D5F08ECB49F8}" cache="Slicer_Residential" caption="Residential" rowHeight="234950"/>
  <slicer name="num_rooms" xr10:uid="{E5F1104D-C2D6-4B0E-812B-7AD72A41B8BF}" cache="Slicer_num_rooms" caption="num_room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lity" xr10:uid="{4A4346D5-9003-4CB3-A135-631EDB7BA22F}" cache="Slicer_Locality" caption="Locality" style="SlicerStyleDark3"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FAFE4D-C4BA-4992-A8BB-55EDBAE3AA93}" name="V3_" displayName="V3_" ref="A1:L5493" tableType="queryTable" totalsRowShown="0">
  <autoFilter ref="A1:L5493" xr:uid="{EFFAFE4D-C4BA-4992-A8BB-55EDBAE3AA93}"/>
  <tableColumns count="12">
    <tableColumn id="1" xr3:uid="{EB6B51E6-394D-4916-94F7-7F63C148FAE5}" uniqueName="1" name="Date" queryTableFieldId="1" dataDxfId="28"/>
    <tableColumn id="2" xr3:uid="{33E338EA-1408-4C34-926B-C9EA396EEA54}" uniqueName="2" name="Year" queryTableFieldId="2"/>
    <tableColumn id="3" xr3:uid="{D58DBA0C-5BB1-4210-9D96-49FAD3098219}" uniqueName="3" name="Locality" queryTableFieldId="3" dataDxfId="27"/>
    <tableColumn id="4" xr3:uid="{3DA720F9-BB11-43D6-AD98-A104D441580B}" uniqueName="4" name="Estimated Value" queryTableFieldId="4"/>
    <tableColumn id="5" xr3:uid="{A5ECE570-1CD3-4F08-A912-C796A0CE33C7}" uniqueName="5" name="Sale Price" queryTableFieldId="5"/>
    <tableColumn id="6" xr3:uid="{D9A3B431-2344-40B2-A6CF-40AC5088D134}" uniqueName="6" name="Property" queryTableFieldId="6" dataDxfId="26"/>
    <tableColumn id="7" xr3:uid="{0A033001-1382-4013-87B0-DD5C5804F90D}" uniqueName="7" name="Residential" queryTableFieldId="7" dataDxfId="25"/>
    <tableColumn id="8" xr3:uid="{22E659AE-EA07-430E-9EAE-D359D803D82A}" uniqueName="8" name="num_rooms" queryTableFieldId="8"/>
    <tableColumn id="9" xr3:uid="{FF68B676-2523-435E-AA7D-B7D76F72933A}" uniqueName="9" name="num_bathrooms" queryTableFieldId="9"/>
    <tableColumn id="10" xr3:uid="{B6E21418-5D86-40E2-9656-2F26E96356E8}" uniqueName="10" name="carpet_area" queryTableFieldId="10"/>
    <tableColumn id="11" xr3:uid="{51A9D866-4466-4EB5-B7DC-D848FCDB3F29}" uniqueName="11" name="property_tax_rate" queryTableFieldId="11"/>
    <tableColumn id="12" xr3:uid="{A1972CBF-4A66-4EE7-8AD2-5234CA5AB7B6}" uniqueName="12" name="Face" queryTableFieldId="12" dataDxfId="2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7DBA338-B797-4742-B12E-A8699536FB61}" name="V3__6" displayName="V3__6" ref="A1:L5493" tableType="queryTable" totalsRowShown="0">
  <autoFilter ref="A1:L5493" xr:uid="{17DBA338-B797-4742-B12E-A8699536FB61}"/>
  <tableColumns count="12">
    <tableColumn id="1" xr3:uid="{11FF5938-9529-4BE5-AED1-428DBF07BCF3}" uniqueName="1" name="Date" queryTableFieldId="1" dataDxfId="23"/>
    <tableColumn id="2" xr3:uid="{77DC1E24-4122-4641-B4DE-8213EB525079}" uniqueName="2" name="Year" queryTableFieldId="2"/>
    <tableColumn id="3" xr3:uid="{DF08DF48-015E-4FB2-96E7-EABA6DE26277}" uniqueName="3" name="Locality" queryTableFieldId="3" dataDxfId="22"/>
    <tableColumn id="4" xr3:uid="{80FA09A2-4BE0-47E4-B7D6-76A66F356470}" uniqueName="4" name="Estimated Value" queryTableFieldId="4"/>
    <tableColumn id="5" xr3:uid="{D9682DEC-7867-4613-99F3-2F5E5F45B888}" uniqueName="5" name="Sale Price" queryTableFieldId="5"/>
    <tableColumn id="6" xr3:uid="{04AF0143-9951-4E41-9B99-EF6CF489D600}" uniqueName="6" name="Property" queryTableFieldId="6" dataDxfId="21"/>
    <tableColumn id="7" xr3:uid="{25F832C4-1C3F-4CF8-94EF-68E7259A1EAB}" uniqueName="7" name="Residential" queryTableFieldId="7" dataDxfId="20"/>
    <tableColumn id="8" xr3:uid="{A9BDB252-07B6-4435-A98E-D525009D8903}" uniqueName="8" name="num_rooms" queryTableFieldId="8"/>
    <tableColumn id="9" xr3:uid="{774564D0-64E3-47DF-9940-EDD880112231}" uniqueName="9" name="num_bathrooms" queryTableFieldId="9"/>
    <tableColumn id="10" xr3:uid="{E9BC3700-ED66-4604-942C-16F82CEDE264}" uniqueName="10" name="carpet_area" queryTableFieldId="10"/>
    <tableColumn id="11" xr3:uid="{409A393B-E196-4FBC-8D3F-70ED5282F997}" uniqueName="11" name="property_tax_rate" queryTableFieldId="11"/>
    <tableColumn id="12" xr3:uid="{0C8E7A77-36AA-45D7-BA51-C552C99D3EA8}" uniqueName="12" name="Face" queryTableFieldId="12" dataDxfId="1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CB6DF521-68C3-4861-93C3-5C05C3D4A3E2}" name="V3__67" displayName="V3__67" ref="A1:P5493" tableType="queryTable" totalsRowShown="0">
  <autoFilter ref="A1:P5493" xr:uid="{CB6DF521-68C3-4861-93C3-5C05C3D4A3E2}"/>
  <tableColumns count="16">
    <tableColumn id="1" xr3:uid="{318C9B99-A84A-4AD7-966D-EE56FC616792}" uniqueName="1" name="Date" queryTableFieldId="1" dataDxfId="18"/>
    <tableColumn id="2" xr3:uid="{D878C37F-1586-4E41-89E4-DC0FE3EDE486}" uniqueName="2" name="Year" queryTableFieldId="2"/>
    <tableColumn id="3" xr3:uid="{F85997DE-3255-43AD-AF45-6BAB9021730A}" uniqueName="3" name="Locality" queryTableFieldId="3" dataDxfId="17"/>
    <tableColumn id="4" xr3:uid="{9FCC4FCA-172A-470A-89F2-8371E82B4AF7}" uniqueName="4" name="Estimated Value" queryTableFieldId="4"/>
    <tableColumn id="5" xr3:uid="{DF403D54-8FE0-4042-85E9-F1CF2F545C8E}" uniqueName="5" name="Sale Price" queryTableFieldId="5"/>
    <tableColumn id="6" xr3:uid="{CB6274B9-A842-428B-BFDC-C19815E57C97}" uniqueName="6" name="Property" queryTableFieldId="6" dataDxfId="16"/>
    <tableColumn id="7" xr3:uid="{4D790AF4-538F-4305-BC27-8C120F348F6C}" uniqueName="7" name="Residential" queryTableFieldId="7" dataDxfId="15"/>
    <tableColumn id="8" xr3:uid="{A2BC7FE9-3685-44B4-B5C9-1E6D3778CFFB}" uniqueName="8" name="num_rooms" queryTableFieldId="8"/>
    <tableColumn id="9" xr3:uid="{BE2DCC76-7CC6-46B8-B22E-89DA67782618}" uniqueName="9" name="num_bathrooms" queryTableFieldId="9"/>
    <tableColumn id="10" xr3:uid="{6C77132C-7937-4913-9123-BF397256E57B}" uniqueName="10" name="carpet_area" queryTableFieldId="10"/>
    <tableColumn id="11" xr3:uid="{4DCCCC7C-BCAE-4738-A9A5-B9535F19C2D8}" uniqueName="11" name="property_tax_rate" queryTableFieldId="11"/>
    <tableColumn id="12" xr3:uid="{05DA9C1B-034B-444D-B390-D347ACA0BB5E}" uniqueName="12" name="Face" queryTableFieldId="12" dataDxfId="14"/>
    <tableColumn id="13" xr3:uid="{1B48955C-0F48-446B-AA88-42BB8EFFAD74}" uniqueName="13" name="price per. Sq. ft" queryTableFieldId="13" dataDxfId="13">
      <calculatedColumnFormula>V3__67[[#This Row],[Sale Price]]/V3__67[[#This Row],[carpet_area]]</calculatedColumnFormula>
    </tableColumn>
    <tableColumn id="14" xr3:uid="{8EB6F866-D9A3-4881-93A5-3B13857B0B17}" uniqueName="14" name="price diffrence " queryTableFieldId="14" dataDxfId="12">
      <calculatedColumnFormula>IF(OR(V3__67[[#This Row],[Estimated Value]]="",V3__67[[#This Row],[Estimated Value]]=0),"",V3__67[[#This Row],[Sale Price]]-V3__67[[#This Row],[Estimated Value]])</calculatedColumnFormula>
    </tableColumn>
    <tableColumn id="15" xr3:uid="{A5E2594E-6CB9-4BE1-8548-01B9AEBAF072}" uniqueName="15" name="pd %" queryTableFieldId="15" dataDxfId="11">
      <calculatedColumnFormula>IF(OR(V3__67[[#This Row],[Estimated Value]]="",V3__67[[#This Row],[Estimated Value]]=0),"",(V3__67[[#This Row],[Sale Price]]-V3__67[[#This Row],[Estimated Value]])/V3__67[[#This Row],[Estimated Value]])</calculatedColumnFormula>
    </tableColumn>
    <tableColumn id="16" xr3:uid="{86868F7C-5486-4AEC-8E2D-4E49D79CD542}" uniqueName="16" name="sale status " queryTableFieldId="16" dataDxfId="10">
      <calculatedColumnFormula>IF(N2="","No Estimate",IF(N2&gt;0,"Above Estimate",IF(N2&lt;0,"Below Estimate","At Estimate")))</calculatedColumnFormula>
    </tableColumn>
  </tableColumns>
  <tableStyleInfo name="TableStyleMedium1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6167F4-D2F7-42E5-8783-456E8300902C}" name="Table4" displayName="Table4" ref="A1:D17" headerRowDxfId="9" dataDxfId="8">
  <autoFilter ref="A1:D17" xr:uid="{896167F4-D2F7-42E5-8783-456E8300902C}"/>
  <tableColumns count="4">
    <tableColumn id="1" xr3:uid="{B66C64AA-91E1-4220-A733-D63FF180F1E2}" name="coulmn" totalsRowLabel="Total" dataDxfId="7" totalsRowDxfId="6">
      <calculatedColumnFormula array="1">transpose</calculatedColumnFormula>
    </tableColumn>
    <tableColumn id="2" xr3:uid="{2419A2B8-DFE8-452A-AB7D-1420069E7FDD}" name="meaning" dataDxfId="5" totalsRowDxfId="4"/>
    <tableColumn id="3" xr3:uid="{8CCFBA99-367A-4F56-B3DE-DAAE6D595316}" name="data type " dataDxfId="3" totalsRowDxfId="2"/>
    <tableColumn id="4" xr3:uid="{D9D242BD-BCA0-4073-BA89-DDD37CD2EF08}" name="example " totalsRowFunction="count" dataDxfId="1" totalsRowDxfId="0"/>
  </tableColumns>
  <tableStyleInfo name="TableStyleLight10" showFirstColumn="1" showLastColumn="0" showRowStripes="1"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28C5E-9867-42F7-B2F6-0755CF66F4D7}">
  <dimension ref="A1:L5493"/>
  <sheetViews>
    <sheetView workbookViewId="0">
      <selection activeCell="O7" sqref="O7"/>
    </sheetView>
  </sheetViews>
  <sheetFormatPr defaultRowHeight="14.4" x14ac:dyDescent="0.3"/>
  <cols>
    <col min="1" max="1" width="10.33203125" bestFit="1" customWidth="1"/>
    <col min="2" max="2" width="6.88671875" bestFit="1" customWidth="1"/>
    <col min="3" max="3" width="12.6640625" bestFit="1" customWidth="1"/>
    <col min="4" max="4" width="16.88671875" bestFit="1" customWidth="1"/>
    <col min="5" max="5" width="11.21875" bestFit="1" customWidth="1"/>
    <col min="6" max="6" width="11.33203125" bestFit="1" customWidth="1"/>
    <col min="7" max="7" width="14.44140625" bestFit="1" customWidth="1"/>
    <col min="8" max="8" width="13.44140625" bestFit="1" customWidth="1"/>
    <col min="9" max="9" width="17.44140625" bestFit="1" customWidth="1"/>
    <col min="10" max="10" width="13.21875" bestFit="1" customWidth="1"/>
    <col min="11" max="11" width="18.5546875" bestFit="1" customWidth="1"/>
    <col min="12" max="12" width="7" bestFit="1"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s="1">
        <v>39815</v>
      </c>
      <c r="B2">
        <v>2009</v>
      </c>
      <c r="C2" t="s">
        <v>12</v>
      </c>
      <c r="D2">
        <v>111440</v>
      </c>
      <c r="E2">
        <v>185000</v>
      </c>
      <c r="F2" t="s">
        <v>13</v>
      </c>
      <c r="G2" t="s">
        <v>14</v>
      </c>
      <c r="H2">
        <v>3</v>
      </c>
      <c r="I2">
        <v>3</v>
      </c>
      <c r="J2">
        <v>996</v>
      </c>
      <c r="K2">
        <v>1.0259529999999999</v>
      </c>
      <c r="L2" t="s">
        <v>15</v>
      </c>
    </row>
    <row r="3" spans="1:12" x14ac:dyDescent="0.3">
      <c r="A3" s="1">
        <v>39815</v>
      </c>
      <c r="B3">
        <v>2009</v>
      </c>
      <c r="C3" t="s">
        <v>12</v>
      </c>
      <c r="D3">
        <v>50540</v>
      </c>
      <c r="E3">
        <v>105000</v>
      </c>
      <c r="F3" t="s">
        <v>13</v>
      </c>
      <c r="G3" t="s">
        <v>14</v>
      </c>
      <c r="H3">
        <v>3</v>
      </c>
      <c r="I3">
        <v>1</v>
      </c>
      <c r="J3">
        <v>951</v>
      </c>
      <c r="K3">
        <v>1.0259529999999999</v>
      </c>
      <c r="L3" t="s">
        <v>16</v>
      </c>
    </row>
    <row r="4" spans="1:12" x14ac:dyDescent="0.3">
      <c r="A4" s="1">
        <v>39815</v>
      </c>
      <c r="B4">
        <v>2009</v>
      </c>
      <c r="C4" t="s">
        <v>17</v>
      </c>
      <c r="D4">
        <v>4775276</v>
      </c>
      <c r="E4">
        <v>272900</v>
      </c>
      <c r="F4" t="s">
        <v>13</v>
      </c>
      <c r="G4" t="s">
        <v>14</v>
      </c>
      <c r="H4">
        <v>3</v>
      </c>
      <c r="I4">
        <v>1</v>
      </c>
      <c r="J4">
        <v>971</v>
      </c>
      <c r="K4">
        <v>1.0259529999999999</v>
      </c>
      <c r="L4" t="s">
        <v>16</v>
      </c>
    </row>
    <row r="5" spans="1:12" x14ac:dyDescent="0.3">
      <c r="A5" s="1">
        <v>39817</v>
      </c>
      <c r="B5">
        <v>2009</v>
      </c>
      <c r="C5" t="s">
        <v>18</v>
      </c>
      <c r="D5">
        <v>208880</v>
      </c>
      <c r="E5">
        <v>370000</v>
      </c>
      <c r="F5" t="s">
        <v>13</v>
      </c>
      <c r="G5" t="s">
        <v>14</v>
      </c>
      <c r="H5">
        <v>3</v>
      </c>
      <c r="I5">
        <v>2</v>
      </c>
      <c r="J5">
        <v>1063</v>
      </c>
      <c r="K5">
        <v>1.0259529999999999</v>
      </c>
      <c r="L5" t="s">
        <v>15</v>
      </c>
    </row>
    <row r="6" spans="1:12" x14ac:dyDescent="0.3">
      <c r="A6" s="1">
        <v>39817</v>
      </c>
      <c r="B6">
        <v>2009</v>
      </c>
      <c r="C6" t="s">
        <v>12</v>
      </c>
      <c r="D6">
        <v>83300</v>
      </c>
      <c r="E6">
        <v>220000</v>
      </c>
      <c r="F6" t="s">
        <v>19</v>
      </c>
      <c r="G6" t="s">
        <v>20</v>
      </c>
      <c r="H6">
        <v>4</v>
      </c>
      <c r="I6">
        <v>4</v>
      </c>
      <c r="J6">
        <v>1471</v>
      </c>
      <c r="K6">
        <v>1.0259529999999999</v>
      </c>
      <c r="L6" t="s">
        <v>15</v>
      </c>
    </row>
    <row r="7" spans="1:12" x14ac:dyDescent="0.3">
      <c r="A7" s="1">
        <v>39818</v>
      </c>
      <c r="B7">
        <v>2009</v>
      </c>
      <c r="C7" t="s">
        <v>21</v>
      </c>
      <c r="D7">
        <v>2095100</v>
      </c>
      <c r="E7">
        <v>2860000</v>
      </c>
      <c r="F7" t="s">
        <v>13</v>
      </c>
      <c r="G7" t="s">
        <v>14</v>
      </c>
      <c r="H7">
        <v>3</v>
      </c>
      <c r="I7">
        <v>1</v>
      </c>
      <c r="J7">
        <v>963</v>
      </c>
      <c r="K7">
        <v>1.0259529999999999</v>
      </c>
      <c r="L7" t="s">
        <v>16</v>
      </c>
    </row>
    <row r="8" spans="1:12" x14ac:dyDescent="0.3">
      <c r="A8" s="1">
        <v>39818</v>
      </c>
      <c r="B8">
        <v>2009</v>
      </c>
      <c r="C8" t="s">
        <v>18</v>
      </c>
      <c r="D8">
        <v>186410</v>
      </c>
      <c r="E8">
        <v>340000</v>
      </c>
      <c r="F8" t="s">
        <v>13</v>
      </c>
      <c r="G8" t="s">
        <v>14</v>
      </c>
      <c r="H8">
        <v>3</v>
      </c>
      <c r="I8">
        <v>2</v>
      </c>
      <c r="J8">
        <v>933</v>
      </c>
      <c r="K8">
        <v>1.0259529999999999</v>
      </c>
      <c r="L8" t="s">
        <v>16</v>
      </c>
    </row>
    <row r="9" spans="1:12" x14ac:dyDescent="0.3">
      <c r="A9" s="1">
        <v>39821</v>
      </c>
      <c r="B9">
        <v>2009</v>
      </c>
      <c r="C9" t="s">
        <v>12</v>
      </c>
      <c r="D9">
        <v>56070</v>
      </c>
      <c r="E9">
        <v>75000</v>
      </c>
      <c r="F9" t="s">
        <v>19</v>
      </c>
      <c r="G9" t="s">
        <v>20</v>
      </c>
      <c r="H9">
        <v>4</v>
      </c>
      <c r="I9">
        <v>2</v>
      </c>
      <c r="J9">
        <v>1373</v>
      </c>
      <c r="K9">
        <v>1.0259529999999999</v>
      </c>
      <c r="L9" t="s">
        <v>22</v>
      </c>
    </row>
    <row r="10" spans="1:12" x14ac:dyDescent="0.3">
      <c r="A10" s="1">
        <v>39821</v>
      </c>
      <c r="B10">
        <v>2009</v>
      </c>
      <c r="C10" t="s">
        <v>17</v>
      </c>
      <c r="D10">
        <v>160904</v>
      </c>
      <c r="E10">
        <v>399900</v>
      </c>
      <c r="F10" t="s">
        <v>19</v>
      </c>
      <c r="G10" t="s">
        <v>20</v>
      </c>
      <c r="H10">
        <v>4</v>
      </c>
      <c r="I10">
        <v>2</v>
      </c>
      <c r="J10">
        <v>1284</v>
      </c>
      <c r="K10">
        <v>1.0259529999999999</v>
      </c>
      <c r="L10" t="s">
        <v>16</v>
      </c>
    </row>
    <row r="11" spans="1:12" x14ac:dyDescent="0.3">
      <c r="A11" s="1">
        <v>39821</v>
      </c>
      <c r="B11">
        <v>2009</v>
      </c>
      <c r="C11" t="s">
        <v>18</v>
      </c>
      <c r="D11">
        <v>342090</v>
      </c>
      <c r="E11">
        <v>850000</v>
      </c>
      <c r="F11" t="s">
        <v>13</v>
      </c>
      <c r="G11" t="s">
        <v>14</v>
      </c>
      <c r="H11">
        <v>3</v>
      </c>
      <c r="I11">
        <v>1</v>
      </c>
      <c r="J11">
        <v>914</v>
      </c>
      <c r="K11">
        <v>1.0259529999999999</v>
      </c>
      <c r="L11" t="s">
        <v>16</v>
      </c>
    </row>
    <row r="12" spans="1:12" x14ac:dyDescent="0.3">
      <c r="A12" s="1">
        <v>39821</v>
      </c>
      <c r="B12">
        <v>2009</v>
      </c>
      <c r="C12" t="s">
        <v>17</v>
      </c>
      <c r="D12">
        <v>71050</v>
      </c>
      <c r="E12">
        <v>280000</v>
      </c>
      <c r="F12" t="s">
        <v>19</v>
      </c>
      <c r="G12" t="s">
        <v>20</v>
      </c>
      <c r="H12">
        <v>4</v>
      </c>
      <c r="I12">
        <v>3</v>
      </c>
      <c r="J12">
        <v>1295</v>
      </c>
      <c r="K12">
        <v>1.0259529999999999</v>
      </c>
      <c r="L12" t="s">
        <v>16</v>
      </c>
    </row>
    <row r="13" spans="1:12" x14ac:dyDescent="0.3">
      <c r="A13" s="1">
        <v>39822</v>
      </c>
      <c r="B13">
        <v>2009</v>
      </c>
      <c r="C13" t="s">
        <v>17</v>
      </c>
      <c r="D13">
        <v>135870</v>
      </c>
      <c r="E13">
        <v>362560</v>
      </c>
      <c r="F13" t="s">
        <v>19</v>
      </c>
      <c r="G13" t="s">
        <v>20</v>
      </c>
      <c r="H13">
        <v>4</v>
      </c>
      <c r="I13">
        <v>2</v>
      </c>
      <c r="J13">
        <v>1338</v>
      </c>
      <c r="K13">
        <v>1.0259529999999999</v>
      </c>
      <c r="L13" t="s">
        <v>22</v>
      </c>
    </row>
    <row r="14" spans="1:12" x14ac:dyDescent="0.3">
      <c r="A14" s="1">
        <v>39822</v>
      </c>
      <c r="B14">
        <v>2009</v>
      </c>
      <c r="C14" t="s">
        <v>18</v>
      </c>
      <c r="D14">
        <v>154210</v>
      </c>
      <c r="E14">
        <v>412000</v>
      </c>
      <c r="F14" t="s">
        <v>13</v>
      </c>
      <c r="G14" t="s">
        <v>14</v>
      </c>
      <c r="H14">
        <v>3</v>
      </c>
      <c r="I14">
        <v>1</v>
      </c>
      <c r="J14">
        <v>955</v>
      </c>
      <c r="K14">
        <v>1.0259529999999999</v>
      </c>
      <c r="L14" t="s">
        <v>15</v>
      </c>
    </row>
    <row r="15" spans="1:12" x14ac:dyDescent="0.3">
      <c r="A15" s="1">
        <v>39823</v>
      </c>
      <c r="B15">
        <v>2009</v>
      </c>
      <c r="C15" t="s">
        <v>17</v>
      </c>
      <c r="D15">
        <v>121870</v>
      </c>
      <c r="E15">
        <v>305000</v>
      </c>
      <c r="F15" t="s">
        <v>23</v>
      </c>
      <c r="G15" t="s">
        <v>24</v>
      </c>
      <c r="H15">
        <v>6</v>
      </c>
      <c r="I15">
        <v>6</v>
      </c>
      <c r="J15">
        <v>1817</v>
      </c>
      <c r="K15">
        <v>1.0259529999999999</v>
      </c>
      <c r="L15" t="s">
        <v>15</v>
      </c>
    </row>
    <row r="16" spans="1:12" x14ac:dyDescent="0.3">
      <c r="A16" s="1">
        <v>39825</v>
      </c>
      <c r="B16">
        <v>2009</v>
      </c>
      <c r="C16" t="s">
        <v>21</v>
      </c>
      <c r="D16">
        <v>2215010</v>
      </c>
      <c r="E16">
        <v>2925000</v>
      </c>
      <c r="F16" t="s">
        <v>13</v>
      </c>
      <c r="G16" t="s">
        <v>14</v>
      </c>
      <c r="H16">
        <v>3</v>
      </c>
      <c r="I16">
        <v>2</v>
      </c>
      <c r="J16">
        <v>1065</v>
      </c>
      <c r="K16">
        <v>1.0259529999999999</v>
      </c>
      <c r="L16" t="s">
        <v>22</v>
      </c>
    </row>
    <row r="17" spans="1:12" x14ac:dyDescent="0.3">
      <c r="A17" s="1">
        <v>39825</v>
      </c>
      <c r="B17">
        <v>2009</v>
      </c>
      <c r="C17" t="s">
        <v>21</v>
      </c>
      <c r="D17">
        <v>1017400</v>
      </c>
      <c r="E17">
        <v>1052000</v>
      </c>
      <c r="F17" t="s">
        <v>13</v>
      </c>
      <c r="G17" t="s">
        <v>14</v>
      </c>
      <c r="H17">
        <v>3</v>
      </c>
      <c r="I17">
        <v>2</v>
      </c>
      <c r="J17">
        <v>984</v>
      </c>
      <c r="K17">
        <v>1.0259529999999999</v>
      </c>
      <c r="L17" t="s">
        <v>16</v>
      </c>
    </row>
    <row r="18" spans="1:12" x14ac:dyDescent="0.3">
      <c r="A18" s="1">
        <v>39829</v>
      </c>
      <c r="B18">
        <v>2009</v>
      </c>
      <c r="C18" t="s">
        <v>17</v>
      </c>
      <c r="D18">
        <v>159460</v>
      </c>
      <c r="E18">
        <v>384000</v>
      </c>
      <c r="F18" t="s">
        <v>23</v>
      </c>
      <c r="G18" t="s">
        <v>24</v>
      </c>
      <c r="H18">
        <v>6</v>
      </c>
      <c r="I18">
        <v>4</v>
      </c>
      <c r="J18">
        <v>2131</v>
      </c>
      <c r="K18">
        <v>1.0259529999999999</v>
      </c>
      <c r="L18" t="s">
        <v>22</v>
      </c>
    </row>
    <row r="19" spans="1:12" x14ac:dyDescent="0.3">
      <c r="A19" s="1">
        <v>39829</v>
      </c>
      <c r="B19">
        <v>2009</v>
      </c>
      <c r="C19" t="s">
        <v>17</v>
      </c>
      <c r="D19">
        <v>93521</v>
      </c>
      <c r="E19">
        <v>202500</v>
      </c>
      <c r="F19" t="s">
        <v>13</v>
      </c>
      <c r="G19" t="s">
        <v>14</v>
      </c>
      <c r="H19">
        <v>3</v>
      </c>
      <c r="I19">
        <v>2</v>
      </c>
      <c r="J19">
        <v>952</v>
      </c>
      <c r="K19">
        <v>1.0259529999999999</v>
      </c>
      <c r="L19" t="s">
        <v>16</v>
      </c>
    </row>
    <row r="20" spans="1:12" x14ac:dyDescent="0.3">
      <c r="A20" s="1">
        <v>39829</v>
      </c>
      <c r="B20">
        <v>2009</v>
      </c>
      <c r="C20" t="s">
        <v>18</v>
      </c>
      <c r="D20">
        <v>212240</v>
      </c>
      <c r="E20">
        <v>437000</v>
      </c>
      <c r="F20" t="s">
        <v>13</v>
      </c>
      <c r="G20" t="s">
        <v>14</v>
      </c>
      <c r="H20">
        <v>3</v>
      </c>
      <c r="I20">
        <v>3</v>
      </c>
      <c r="J20">
        <v>967</v>
      </c>
      <c r="K20">
        <v>1.0259529999999999</v>
      </c>
      <c r="L20" t="s">
        <v>22</v>
      </c>
    </row>
    <row r="21" spans="1:12" x14ac:dyDescent="0.3">
      <c r="A21" s="1">
        <v>39830</v>
      </c>
      <c r="B21">
        <v>2009</v>
      </c>
      <c r="C21" t="s">
        <v>17</v>
      </c>
      <c r="D21">
        <v>115290</v>
      </c>
      <c r="E21">
        <v>289900</v>
      </c>
      <c r="F21" t="s">
        <v>13</v>
      </c>
      <c r="G21" t="s">
        <v>14</v>
      </c>
      <c r="H21">
        <v>3</v>
      </c>
      <c r="I21">
        <v>1</v>
      </c>
      <c r="J21">
        <v>963</v>
      </c>
      <c r="K21">
        <v>1.0259529999999999</v>
      </c>
      <c r="L21" t="s">
        <v>15</v>
      </c>
    </row>
    <row r="22" spans="1:12" x14ac:dyDescent="0.3">
      <c r="A22" s="1">
        <v>39831</v>
      </c>
      <c r="B22">
        <v>2009</v>
      </c>
      <c r="C22" t="s">
        <v>17</v>
      </c>
      <c r="D22">
        <v>128381</v>
      </c>
      <c r="E22">
        <v>330000</v>
      </c>
      <c r="F22" t="s">
        <v>13</v>
      </c>
      <c r="G22" t="s">
        <v>14</v>
      </c>
      <c r="H22">
        <v>3</v>
      </c>
      <c r="I22">
        <v>3</v>
      </c>
      <c r="J22">
        <v>959</v>
      </c>
      <c r="K22">
        <v>1.0259529999999999</v>
      </c>
      <c r="L22" t="s">
        <v>25</v>
      </c>
    </row>
    <row r="23" spans="1:12" x14ac:dyDescent="0.3">
      <c r="A23" s="1">
        <v>39831</v>
      </c>
      <c r="B23">
        <v>2009</v>
      </c>
      <c r="C23" t="s">
        <v>21</v>
      </c>
      <c r="D23">
        <v>875700</v>
      </c>
      <c r="E23">
        <v>1372500</v>
      </c>
      <c r="F23" t="s">
        <v>13</v>
      </c>
      <c r="G23" t="s">
        <v>14</v>
      </c>
      <c r="H23">
        <v>3</v>
      </c>
      <c r="I23">
        <v>1</v>
      </c>
      <c r="J23">
        <v>1079</v>
      </c>
      <c r="K23">
        <v>1.0259529999999999</v>
      </c>
      <c r="L23" t="s">
        <v>16</v>
      </c>
    </row>
    <row r="24" spans="1:12" x14ac:dyDescent="0.3">
      <c r="A24" s="1">
        <v>39835</v>
      </c>
      <c r="B24">
        <v>2009</v>
      </c>
      <c r="C24" t="s">
        <v>12</v>
      </c>
      <c r="D24">
        <v>53200</v>
      </c>
      <c r="E24">
        <v>289000</v>
      </c>
      <c r="F24" t="s">
        <v>13</v>
      </c>
      <c r="G24" t="s">
        <v>14</v>
      </c>
      <c r="H24">
        <v>3</v>
      </c>
      <c r="I24">
        <v>3</v>
      </c>
      <c r="J24">
        <v>999</v>
      </c>
      <c r="K24">
        <v>1.0259529999999999</v>
      </c>
      <c r="L24" t="s">
        <v>25</v>
      </c>
    </row>
    <row r="25" spans="1:12" x14ac:dyDescent="0.3">
      <c r="A25" s="1">
        <v>39835</v>
      </c>
      <c r="B25">
        <v>2009</v>
      </c>
      <c r="C25" t="s">
        <v>17</v>
      </c>
      <c r="D25">
        <v>417904</v>
      </c>
      <c r="E25">
        <v>232677</v>
      </c>
      <c r="F25" t="s">
        <v>23</v>
      </c>
      <c r="G25" t="s">
        <v>24</v>
      </c>
      <c r="H25">
        <v>6</v>
      </c>
      <c r="I25">
        <v>5</v>
      </c>
      <c r="J25">
        <v>1819</v>
      </c>
      <c r="K25">
        <v>1.0259529999999999</v>
      </c>
      <c r="L25" t="s">
        <v>22</v>
      </c>
    </row>
    <row r="26" spans="1:12" x14ac:dyDescent="0.3">
      <c r="A26" s="1">
        <v>39836</v>
      </c>
      <c r="B26">
        <v>2009</v>
      </c>
      <c r="C26" t="s">
        <v>17</v>
      </c>
      <c r="D26">
        <v>105560</v>
      </c>
      <c r="E26">
        <v>224500</v>
      </c>
      <c r="F26" t="s">
        <v>13</v>
      </c>
      <c r="G26" t="s">
        <v>14</v>
      </c>
      <c r="H26">
        <v>3</v>
      </c>
      <c r="I26">
        <v>1</v>
      </c>
      <c r="J26">
        <v>1062</v>
      </c>
      <c r="K26">
        <v>1.0259529999999999</v>
      </c>
      <c r="L26" t="s">
        <v>16</v>
      </c>
    </row>
    <row r="27" spans="1:12" x14ac:dyDescent="0.3">
      <c r="A27" s="1">
        <v>39836</v>
      </c>
      <c r="B27">
        <v>2009</v>
      </c>
      <c r="C27" t="s">
        <v>26</v>
      </c>
      <c r="D27">
        <v>545860</v>
      </c>
      <c r="E27">
        <v>720000</v>
      </c>
      <c r="F27" t="s">
        <v>13</v>
      </c>
      <c r="G27" t="s">
        <v>14</v>
      </c>
      <c r="H27">
        <v>3</v>
      </c>
      <c r="I27">
        <v>2</v>
      </c>
      <c r="J27">
        <v>1056</v>
      </c>
      <c r="K27">
        <v>1.0259529999999999</v>
      </c>
      <c r="L27" t="s">
        <v>16</v>
      </c>
    </row>
    <row r="28" spans="1:12" x14ac:dyDescent="0.3">
      <c r="A28" s="1">
        <v>39836</v>
      </c>
      <c r="B28">
        <v>2009</v>
      </c>
      <c r="C28" t="s">
        <v>18</v>
      </c>
      <c r="D28">
        <v>198310</v>
      </c>
      <c r="E28">
        <v>422000</v>
      </c>
      <c r="F28" t="s">
        <v>13</v>
      </c>
      <c r="G28" t="s">
        <v>14</v>
      </c>
      <c r="H28">
        <v>3</v>
      </c>
      <c r="I28">
        <v>1</v>
      </c>
      <c r="J28">
        <v>954</v>
      </c>
      <c r="K28">
        <v>1.0259529999999999</v>
      </c>
      <c r="L28" t="s">
        <v>16</v>
      </c>
    </row>
    <row r="29" spans="1:12" x14ac:dyDescent="0.3">
      <c r="A29" s="1">
        <v>39837</v>
      </c>
      <c r="B29">
        <v>2009</v>
      </c>
      <c r="C29" t="s">
        <v>21</v>
      </c>
      <c r="D29">
        <v>1152270</v>
      </c>
      <c r="E29">
        <v>1750000</v>
      </c>
      <c r="F29" t="s">
        <v>13</v>
      </c>
      <c r="G29" t="s">
        <v>14</v>
      </c>
      <c r="H29">
        <v>3</v>
      </c>
      <c r="I29">
        <v>3</v>
      </c>
      <c r="J29">
        <v>1040</v>
      </c>
      <c r="K29">
        <v>1.0259529999999999</v>
      </c>
      <c r="L29" t="s">
        <v>15</v>
      </c>
    </row>
    <row r="30" spans="1:12" x14ac:dyDescent="0.3">
      <c r="A30" s="1">
        <v>39837</v>
      </c>
      <c r="B30">
        <v>2009</v>
      </c>
      <c r="C30" t="s">
        <v>12</v>
      </c>
      <c r="D30">
        <v>60270</v>
      </c>
      <c r="E30">
        <v>154000</v>
      </c>
      <c r="F30" t="s">
        <v>13</v>
      </c>
      <c r="G30" t="s">
        <v>14</v>
      </c>
      <c r="H30">
        <v>3</v>
      </c>
      <c r="I30">
        <v>2</v>
      </c>
      <c r="J30">
        <v>1030</v>
      </c>
      <c r="K30">
        <v>1.0259529999999999</v>
      </c>
      <c r="L30" t="s">
        <v>16</v>
      </c>
    </row>
    <row r="31" spans="1:12" x14ac:dyDescent="0.3">
      <c r="A31" s="1">
        <v>39839</v>
      </c>
      <c r="B31">
        <v>2009</v>
      </c>
      <c r="C31" t="s">
        <v>26</v>
      </c>
      <c r="D31">
        <v>451500</v>
      </c>
      <c r="E31">
        <v>1000000</v>
      </c>
      <c r="F31" t="s">
        <v>13</v>
      </c>
      <c r="G31" t="s">
        <v>14</v>
      </c>
      <c r="H31">
        <v>3</v>
      </c>
      <c r="I31">
        <v>1</v>
      </c>
      <c r="J31">
        <v>1064</v>
      </c>
      <c r="K31">
        <v>1.0259529999999999</v>
      </c>
      <c r="L31" t="s">
        <v>15</v>
      </c>
    </row>
    <row r="32" spans="1:12" x14ac:dyDescent="0.3">
      <c r="A32" s="1">
        <v>39839</v>
      </c>
      <c r="B32">
        <v>2009</v>
      </c>
      <c r="C32" t="s">
        <v>17</v>
      </c>
      <c r="D32">
        <v>117670</v>
      </c>
      <c r="E32">
        <v>249900</v>
      </c>
      <c r="F32" t="s">
        <v>13</v>
      </c>
      <c r="G32" t="s">
        <v>14</v>
      </c>
      <c r="H32">
        <v>3</v>
      </c>
      <c r="I32">
        <v>3</v>
      </c>
      <c r="J32">
        <v>931</v>
      </c>
      <c r="K32">
        <v>1.0259529999999999</v>
      </c>
      <c r="L32" t="s">
        <v>25</v>
      </c>
    </row>
    <row r="33" spans="1:12" x14ac:dyDescent="0.3">
      <c r="A33" s="1">
        <v>39842</v>
      </c>
      <c r="B33">
        <v>2009</v>
      </c>
      <c r="C33" t="s">
        <v>18</v>
      </c>
      <c r="D33">
        <v>350000</v>
      </c>
      <c r="E33">
        <v>1600000</v>
      </c>
      <c r="F33" t="s">
        <v>13</v>
      </c>
      <c r="G33" t="s">
        <v>14</v>
      </c>
      <c r="H33">
        <v>3</v>
      </c>
      <c r="I33">
        <v>2</v>
      </c>
      <c r="J33">
        <v>904</v>
      </c>
      <c r="K33">
        <v>1.0259529999999999</v>
      </c>
      <c r="L33" t="s">
        <v>16</v>
      </c>
    </row>
    <row r="34" spans="1:12" x14ac:dyDescent="0.3">
      <c r="A34" s="1">
        <v>39843</v>
      </c>
      <c r="B34">
        <v>2009</v>
      </c>
      <c r="C34" t="s">
        <v>12</v>
      </c>
      <c r="D34">
        <v>59010</v>
      </c>
      <c r="E34">
        <v>129900</v>
      </c>
      <c r="F34" t="s">
        <v>13</v>
      </c>
      <c r="G34" t="s">
        <v>14</v>
      </c>
      <c r="H34">
        <v>3</v>
      </c>
      <c r="I34">
        <v>1</v>
      </c>
      <c r="J34">
        <v>1046</v>
      </c>
      <c r="K34">
        <v>1.0259529999999999</v>
      </c>
      <c r="L34" t="s">
        <v>15</v>
      </c>
    </row>
    <row r="35" spans="1:12" x14ac:dyDescent="0.3">
      <c r="A35" s="1">
        <v>39843</v>
      </c>
      <c r="B35">
        <v>2009</v>
      </c>
      <c r="C35" t="s">
        <v>18</v>
      </c>
      <c r="D35">
        <v>1954890</v>
      </c>
      <c r="E35">
        <v>2700000</v>
      </c>
      <c r="F35" t="s">
        <v>13</v>
      </c>
      <c r="G35" t="s">
        <v>14</v>
      </c>
      <c r="H35">
        <v>3</v>
      </c>
      <c r="I35">
        <v>3</v>
      </c>
      <c r="J35">
        <v>1034</v>
      </c>
      <c r="K35">
        <v>1.0259529999999999</v>
      </c>
      <c r="L35" t="s">
        <v>15</v>
      </c>
    </row>
    <row r="36" spans="1:12" x14ac:dyDescent="0.3">
      <c r="A36" s="1">
        <v>39844</v>
      </c>
      <c r="B36">
        <v>2009</v>
      </c>
      <c r="C36" t="s">
        <v>21</v>
      </c>
      <c r="D36">
        <v>6246170</v>
      </c>
      <c r="E36">
        <v>8500000</v>
      </c>
      <c r="F36" t="s">
        <v>13</v>
      </c>
      <c r="G36" t="s">
        <v>14</v>
      </c>
      <c r="H36">
        <v>3</v>
      </c>
      <c r="I36">
        <v>1</v>
      </c>
      <c r="J36">
        <v>1080</v>
      </c>
      <c r="K36">
        <v>1.0259529999999999</v>
      </c>
      <c r="L36" t="s">
        <v>15</v>
      </c>
    </row>
    <row r="37" spans="1:12" x14ac:dyDescent="0.3">
      <c r="A37" s="1">
        <v>39844</v>
      </c>
      <c r="B37">
        <v>2009</v>
      </c>
      <c r="C37" t="s">
        <v>12</v>
      </c>
      <c r="D37">
        <v>88480</v>
      </c>
      <c r="E37">
        <v>220000</v>
      </c>
      <c r="F37" t="s">
        <v>13</v>
      </c>
      <c r="G37" t="s">
        <v>14</v>
      </c>
      <c r="H37">
        <v>3</v>
      </c>
      <c r="I37">
        <v>1</v>
      </c>
      <c r="J37">
        <v>1057</v>
      </c>
      <c r="K37">
        <v>1.0259529999999999</v>
      </c>
      <c r="L37" t="s">
        <v>16</v>
      </c>
    </row>
    <row r="38" spans="1:12" x14ac:dyDescent="0.3">
      <c r="A38" s="1">
        <v>39844</v>
      </c>
      <c r="B38">
        <v>2009</v>
      </c>
      <c r="C38" t="s">
        <v>26</v>
      </c>
      <c r="D38">
        <v>243740</v>
      </c>
      <c r="E38">
        <v>340000</v>
      </c>
      <c r="F38" t="s">
        <v>13</v>
      </c>
      <c r="G38" t="s">
        <v>14</v>
      </c>
      <c r="H38">
        <v>3</v>
      </c>
      <c r="I38">
        <v>1</v>
      </c>
      <c r="J38">
        <v>906</v>
      </c>
      <c r="K38">
        <v>1.0259529999999999</v>
      </c>
      <c r="L38" t="s">
        <v>22</v>
      </c>
    </row>
    <row r="39" spans="1:12" x14ac:dyDescent="0.3">
      <c r="A39" s="1">
        <v>39845</v>
      </c>
      <c r="B39">
        <v>2009</v>
      </c>
      <c r="C39" t="s">
        <v>12</v>
      </c>
      <c r="D39">
        <v>67270</v>
      </c>
      <c r="E39">
        <v>200000</v>
      </c>
      <c r="F39" t="s">
        <v>19</v>
      </c>
      <c r="G39" t="s">
        <v>20</v>
      </c>
      <c r="H39">
        <v>4</v>
      </c>
      <c r="I39">
        <v>4</v>
      </c>
      <c r="J39">
        <v>1300</v>
      </c>
      <c r="K39">
        <v>1.0259529999999999</v>
      </c>
      <c r="L39" t="s">
        <v>15</v>
      </c>
    </row>
    <row r="40" spans="1:12" x14ac:dyDescent="0.3">
      <c r="A40" s="1">
        <v>39845</v>
      </c>
      <c r="B40">
        <v>2009</v>
      </c>
      <c r="C40" t="s">
        <v>17</v>
      </c>
      <c r="D40">
        <v>85540</v>
      </c>
      <c r="E40">
        <v>230000</v>
      </c>
      <c r="F40" t="s">
        <v>13</v>
      </c>
      <c r="G40" t="s">
        <v>14</v>
      </c>
      <c r="H40">
        <v>3</v>
      </c>
      <c r="I40">
        <v>3</v>
      </c>
      <c r="J40">
        <v>1016</v>
      </c>
      <c r="K40">
        <v>1.0259529999999999</v>
      </c>
      <c r="L40" t="s">
        <v>25</v>
      </c>
    </row>
    <row r="41" spans="1:12" x14ac:dyDescent="0.3">
      <c r="A41" s="1">
        <v>39845</v>
      </c>
      <c r="B41">
        <v>2009</v>
      </c>
      <c r="C41" t="s">
        <v>17</v>
      </c>
      <c r="D41">
        <v>83161</v>
      </c>
      <c r="E41">
        <v>190000</v>
      </c>
      <c r="F41" t="s">
        <v>13</v>
      </c>
      <c r="G41" t="s">
        <v>14</v>
      </c>
      <c r="H41">
        <v>3</v>
      </c>
      <c r="I41">
        <v>3</v>
      </c>
      <c r="J41">
        <v>900</v>
      </c>
      <c r="K41">
        <v>1.0259529999999999</v>
      </c>
      <c r="L41" t="s">
        <v>15</v>
      </c>
    </row>
    <row r="42" spans="1:12" x14ac:dyDescent="0.3">
      <c r="A42" s="1">
        <v>39845</v>
      </c>
      <c r="B42">
        <v>2009</v>
      </c>
      <c r="C42" t="s">
        <v>21</v>
      </c>
      <c r="D42">
        <v>628460</v>
      </c>
      <c r="E42">
        <v>800000</v>
      </c>
      <c r="F42" t="s">
        <v>13</v>
      </c>
      <c r="G42" t="s">
        <v>14</v>
      </c>
      <c r="H42">
        <v>3</v>
      </c>
      <c r="I42">
        <v>3</v>
      </c>
      <c r="J42">
        <v>1025</v>
      </c>
      <c r="K42">
        <v>1.0259529999999999</v>
      </c>
      <c r="L42" t="s">
        <v>16</v>
      </c>
    </row>
    <row r="43" spans="1:12" x14ac:dyDescent="0.3">
      <c r="A43" s="1">
        <v>39846</v>
      </c>
      <c r="B43">
        <v>2009</v>
      </c>
      <c r="C43" t="s">
        <v>21</v>
      </c>
      <c r="D43">
        <v>651630</v>
      </c>
      <c r="E43">
        <v>770000</v>
      </c>
      <c r="F43" t="s">
        <v>13</v>
      </c>
      <c r="G43" t="s">
        <v>14</v>
      </c>
      <c r="H43">
        <v>3</v>
      </c>
      <c r="I43">
        <v>2</v>
      </c>
      <c r="J43">
        <v>1029</v>
      </c>
      <c r="K43">
        <v>1.0259529999999999</v>
      </c>
      <c r="L43" t="s">
        <v>16</v>
      </c>
    </row>
    <row r="44" spans="1:12" x14ac:dyDescent="0.3">
      <c r="A44" s="1">
        <v>39849</v>
      </c>
      <c r="B44">
        <v>2009</v>
      </c>
      <c r="C44" t="s">
        <v>17</v>
      </c>
      <c r="D44">
        <v>133070</v>
      </c>
      <c r="E44">
        <v>290000</v>
      </c>
      <c r="F44" t="s">
        <v>13</v>
      </c>
      <c r="G44" t="s">
        <v>14</v>
      </c>
      <c r="H44">
        <v>3</v>
      </c>
      <c r="I44">
        <v>3</v>
      </c>
      <c r="J44">
        <v>1023</v>
      </c>
      <c r="K44">
        <v>1.0259529999999999</v>
      </c>
      <c r="L44" t="s">
        <v>16</v>
      </c>
    </row>
    <row r="45" spans="1:12" x14ac:dyDescent="0.3">
      <c r="A45" s="1">
        <v>39849</v>
      </c>
      <c r="B45">
        <v>2009</v>
      </c>
      <c r="C45" t="s">
        <v>12</v>
      </c>
      <c r="D45">
        <v>67200</v>
      </c>
      <c r="E45">
        <v>184900</v>
      </c>
      <c r="F45" t="s">
        <v>23</v>
      </c>
      <c r="G45" t="s">
        <v>24</v>
      </c>
      <c r="H45">
        <v>6</v>
      </c>
      <c r="I45">
        <v>4</v>
      </c>
      <c r="J45">
        <v>1821</v>
      </c>
      <c r="K45">
        <v>1.0259529999999999</v>
      </c>
      <c r="L45" t="s">
        <v>16</v>
      </c>
    </row>
    <row r="46" spans="1:12" x14ac:dyDescent="0.3">
      <c r="A46" s="1">
        <v>39849</v>
      </c>
      <c r="B46">
        <v>2009</v>
      </c>
      <c r="C46" t="s">
        <v>12</v>
      </c>
      <c r="D46">
        <v>78680</v>
      </c>
      <c r="E46">
        <v>175000</v>
      </c>
      <c r="F46" t="s">
        <v>23</v>
      </c>
      <c r="G46" t="s">
        <v>24</v>
      </c>
      <c r="H46">
        <v>6</v>
      </c>
      <c r="I46">
        <v>4</v>
      </c>
      <c r="J46">
        <v>2062</v>
      </c>
      <c r="K46">
        <v>1.0259529999999999</v>
      </c>
      <c r="L46" t="s">
        <v>22</v>
      </c>
    </row>
    <row r="47" spans="1:12" x14ac:dyDescent="0.3">
      <c r="A47" s="1">
        <v>39852</v>
      </c>
      <c r="B47">
        <v>2009</v>
      </c>
      <c r="C47" t="s">
        <v>17</v>
      </c>
      <c r="D47">
        <v>174231</v>
      </c>
      <c r="E47">
        <v>363000</v>
      </c>
      <c r="F47" t="s">
        <v>27</v>
      </c>
      <c r="G47" t="s">
        <v>28</v>
      </c>
      <c r="H47">
        <v>8</v>
      </c>
      <c r="I47">
        <v>6</v>
      </c>
      <c r="J47">
        <v>2935</v>
      </c>
      <c r="K47">
        <v>1.0259529999999999</v>
      </c>
      <c r="L47" t="s">
        <v>15</v>
      </c>
    </row>
    <row r="48" spans="1:12" x14ac:dyDescent="0.3">
      <c r="A48" s="1">
        <v>39856</v>
      </c>
      <c r="B48">
        <v>2009</v>
      </c>
      <c r="C48" t="s">
        <v>21</v>
      </c>
      <c r="D48">
        <v>2828910</v>
      </c>
      <c r="E48">
        <v>4450000</v>
      </c>
      <c r="F48" t="s">
        <v>13</v>
      </c>
      <c r="G48" t="s">
        <v>14</v>
      </c>
      <c r="H48">
        <v>3</v>
      </c>
      <c r="I48">
        <v>2</v>
      </c>
      <c r="J48">
        <v>920</v>
      </c>
      <c r="K48">
        <v>1.0259529999999999</v>
      </c>
      <c r="L48" t="s">
        <v>16</v>
      </c>
    </row>
    <row r="49" spans="1:12" x14ac:dyDescent="0.3">
      <c r="A49" s="1">
        <v>39856</v>
      </c>
      <c r="B49">
        <v>2009</v>
      </c>
      <c r="C49" t="s">
        <v>18</v>
      </c>
      <c r="D49">
        <v>206010</v>
      </c>
      <c r="E49">
        <v>320000</v>
      </c>
      <c r="F49" t="s">
        <v>13</v>
      </c>
      <c r="G49" t="s">
        <v>14</v>
      </c>
      <c r="H49">
        <v>3</v>
      </c>
      <c r="I49">
        <v>1</v>
      </c>
      <c r="J49">
        <v>913</v>
      </c>
      <c r="K49">
        <v>1.0259529999999999</v>
      </c>
      <c r="L49" t="s">
        <v>15</v>
      </c>
    </row>
    <row r="50" spans="1:12" x14ac:dyDescent="0.3">
      <c r="A50" s="1">
        <v>39859</v>
      </c>
      <c r="B50">
        <v>2009</v>
      </c>
      <c r="C50" t="s">
        <v>17</v>
      </c>
      <c r="D50">
        <v>73220</v>
      </c>
      <c r="E50">
        <v>299900</v>
      </c>
      <c r="F50" t="s">
        <v>23</v>
      </c>
      <c r="G50" t="s">
        <v>24</v>
      </c>
      <c r="H50">
        <v>6</v>
      </c>
      <c r="I50">
        <v>4</v>
      </c>
      <c r="J50">
        <v>2142</v>
      </c>
      <c r="K50">
        <v>1.0259529999999999</v>
      </c>
      <c r="L50" t="s">
        <v>22</v>
      </c>
    </row>
    <row r="51" spans="1:12" x14ac:dyDescent="0.3">
      <c r="A51" s="1">
        <v>39859</v>
      </c>
      <c r="B51">
        <v>2009</v>
      </c>
      <c r="C51" t="s">
        <v>21</v>
      </c>
      <c r="D51">
        <v>1849120</v>
      </c>
      <c r="E51">
        <v>3500000</v>
      </c>
      <c r="F51" t="s">
        <v>13</v>
      </c>
      <c r="G51" t="s">
        <v>14</v>
      </c>
      <c r="H51">
        <v>3</v>
      </c>
      <c r="I51">
        <v>2</v>
      </c>
      <c r="J51">
        <v>928</v>
      </c>
      <c r="K51">
        <v>1.0259529999999999</v>
      </c>
      <c r="L51" t="s">
        <v>25</v>
      </c>
    </row>
    <row r="52" spans="1:12" x14ac:dyDescent="0.3">
      <c r="A52" s="1">
        <v>39859</v>
      </c>
      <c r="B52">
        <v>2009</v>
      </c>
      <c r="C52" t="s">
        <v>17</v>
      </c>
      <c r="D52">
        <v>117601</v>
      </c>
      <c r="E52">
        <v>230000</v>
      </c>
      <c r="F52" t="s">
        <v>13</v>
      </c>
      <c r="G52" t="s">
        <v>14</v>
      </c>
      <c r="H52">
        <v>3</v>
      </c>
      <c r="I52">
        <v>2</v>
      </c>
      <c r="J52">
        <v>1016</v>
      </c>
      <c r="K52">
        <v>1.0259529999999999</v>
      </c>
      <c r="L52" t="s">
        <v>15</v>
      </c>
    </row>
    <row r="53" spans="1:12" x14ac:dyDescent="0.3">
      <c r="A53" s="1">
        <v>39860</v>
      </c>
      <c r="B53">
        <v>2009</v>
      </c>
      <c r="C53" t="s">
        <v>12</v>
      </c>
      <c r="D53">
        <v>70140</v>
      </c>
      <c r="E53">
        <v>110000</v>
      </c>
      <c r="F53" t="s">
        <v>13</v>
      </c>
      <c r="G53" t="s">
        <v>14</v>
      </c>
      <c r="H53">
        <v>3</v>
      </c>
      <c r="I53">
        <v>2</v>
      </c>
      <c r="J53">
        <v>909</v>
      </c>
      <c r="K53">
        <v>1.0259529999999999</v>
      </c>
      <c r="L53" t="s">
        <v>15</v>
      </c>
    </row>
    <row r="54" spans="1:12" x14ac:dyDescent="0.3">
      <c r="A54" s="1">
        <v>39860</v>
      </c>
      <c r="B54">
        <v>2009</v>
      </c>
      <c r="C54" t="s">
        <v>17</v>
      </c>
      <c r="D54">
        <v>110390</v>
      </c>
      <c r="E54">
        <v>250000</v>
      </c>
      <c r="F54" t="s">
        <v>13</v>
      </c>
      <c r="G54" t="s">
        <v>14</v>
      </c>
      <c r="H54">
        <v>3</v>
      </c>
      <c r="I54">
        <v>1</v>
      </c>
      <c r="J54">
        <v>904</v>
      </c>
      <c r="K54">
        <v>1.0259529999999999</v>
      </c>
      <c r="L54" t="s">
        <v>22</v>
      </c>
    </row>
    <row r="55" spans="1:12" x14ac:dyDescent="0.3">
      <c r="A55" s="1">
        <v>39860</v>
      </c>
      <c r="B55">
        <v>2009</v>
      </c>
      <c r="C55" t="s">
        <v>12</v>
      </c>
      <c r="D55">
        <v>77070</v>
      </c>
      <c r="E55">
        <v>177000</v>
      </c>
      <c r="F55" t="s">
        <v>13</v>
      </c>
      <c r="G55" t="s">
        <v>14</v>
      </c>
      <c r="H55">
        <v>3</v>
      </c>
      <c r="I55">
        <v>1</v>
      </c>
      <c r="J55">
        <v>975</v>
      </c>
      <c r="K55">
        <v>1.0259529999999999</v>
      </c>
      <c r="L55" t="s">
        <v>22</v>
      </c>
    </row>
    <row r="56" spans="1:12" x14ac:dyDescent="0.3">
      <c r="A56" s="1">
        <v>39864</v>
      </c>
      <c r="B56">
        <v>2009</v>
      </c>
      <c r="C56" t="s">
        <v>17</v>
      </c>
      <c r="D56">
        <v>61228</v>
      </c>
      <c r="E56">
        <v>7000</v>
      </c>
      <c r="F56" t="s">
        <v>13</v>
      </c>
      <c r="G56" t="s">
        <v>14</v>
      </c>
      <c r="H56">
        <v>3</v>
      </c>
      <c r="I56">
        <v>1</v>
      </c>
      <c r="J56">
        <v>1058</v>
      </c>
      <c r="K56">
        <v>1.0259529999999999</v>
      </c>
      <c r="L56" t="s">
        <v>16</v>
      </c>
    </row>
    <row r="57" spans="1:12" x14ac:dyDescent="0.3">
      <c r="A57" s="1">
        <v>39864</v>
      </c>
      <c r="B57">
        <v>2009</v>
      </c>
      <c r="C57" t="s">
        <v>12</v>
      </c>
      <c r="D57">
        <v>57820</v>
      </c>
      <c r="E57">
        <v>135000</v>
      </c>
      <c r="F57" t="s">
        <v>13</v>
      </c>
      <c r="G57" t="s">
        <v>14</v>
      </c>
      <c r="H57">
        <v>3</v>
      </c>
      <c r="I57">
        <v>2</v>
      </c>
      <c r="J57">
        <v>909</v>
      </c>
      <c r="K57">
        <v>1.0259529999999999</v>
      </c>
      <c r="L57" t="s">
        <v>25</v>
      </c>
    </row>
    <row r="58" spans="1:12" x14ac:dyDescent="0.3">
      <c r="A58" s="1">
        <v>39865</v>
      </c>
      <c r="B58">
        <v>2009</v>
      </c>
      <c r="C58" t="s">
        <v>21</v>
      </c>
      <c r="D58">
        <v>653450</v>
      </c>
      <c r="E58">
        <v>1250000</v>
      </c>
      <c r="F58" t="s">
        <v>13</v>
      </c>
      <c r="G58" t="s">
        <v>14</v>
      </c>
      <c r="H58">
        <v>3</v>
      </c>
      <c r="I58">
        <v>2</v>
      </c>
      <c r="J58">
        <v>932</v>
      </c>
      <c r="K58">
        <v>1.0259529999999999</v>
      </c>
      <c r="L58" t="s">
        <v>15</v>
      </c>
    </row>
    <row r="59" spans="1:12" x14ac:dyDescent="0.3">
      <c r="A59" s="1">
        <v>39865</v>
      </c>
      <c r="B59">
        <v>2009</v>
      </c>
      <c r="C59" t="s">
        <v>12</v>
      </c>
      <c r="D59">
        <v>47050</v>
      </c>
      <c r="E59">
        <v>96400</v>
      </c>
      <c r="F59" t="s">
        <v>13</v>
      </c>
      <c r="G59" t="s">
        <v>14</v>
      </c>
      <c r="H59">
        <v>3</v>
      </c>
      <c r="I59">
        <v>1</v>
      </c>
      <c r="J59">
        <v>913</v>
      </c>
      <c r="K59">
        <v>1.0259529999999999</v>
      </c>
      <c r="L59" t="s">
        <v>22</v>
      </c>
    </row>
    <row r="60" spans="1:12" x14ac:dyDescent="0.3">
      <c r="A60" s="1">
        <v>39866</v>
      </c>
      <c r="B60">
        <v>2009</v>
      </c>
      <c r="C60" t="s">
        <v>17</v>
      </c>
      <c r="D60">
        <v>56000</v>
      </c>
      <c r="E60">
        <v>240000</v>
      </c>
      <c r="F60" t="s">
        <v>13</v>
      </c>
      <c r="G60" t="s">
        <v>14</v>
      </c>
      <c r="H60">
        <v>3</v>
      </c>
      <c r="I60">
        <v>2</v>
      </c>
      <c r="J60">
        <v>959</v>
      </c>
      <c r="K60">
        <v>1.0259529999999999</v>
      </c>
      <c r="L60" t="s">
        <v>15</v>
      </c>
    </row>
    <row r="61" spans="1:12" x14ac:dyDescent="0.3">
      <c r="A61" s="1">
        <v>39867</v>
      </c>
      <c r="B61">
        <v>2009</v>
      </c>
      <c r="C61" t="s">
        <v>12</v>
      </c>
      <c r="D61">
        <v>52510</v>
      </c>
      <c r="E61">
        <v>121500</v>
      </c>
      <c r="F61" t="s">
        <v>19</v>
      </c>
      <c r="G61" t="s">
        <v>20</v>
      </c>
      <c r="H61">
        <v>4</v>
      </c>
      <c r="I61">
        <v>4</v>
      </c>
      <c r="J61">
        <v>1487</v>
      </c>
      <c r="K61">
        <v>1.0259529999999999</v>
      </c>
      <c r="L61" t="s">
        <v>22</v>
      </c>
    </row>
    <row r="62" spans="1:12" x14ac:dyDescent="0.3">
      <c r="A62" s="1">
        <v>39870</v>
      </c>
      <c r="B62">
        <v>2009</v>
      </c>
      <c r="C62" t="s">
        <v>26</v>
      </c>
      <c r="D62">
        <v>221060</v>
      </c>
      <c r="E62">
        <v>300000</v>
      </c>
      <c r="F62" t="s">
        <v>13</v>
      </c>
      <c r="G62" t="s">
        <v>14</v>
      </c>
      <c r="H62">
        <v>3</v>
      </c>
      <c r="I62">
        <v>3</v>
      </c>
      <c r="J62">
        <v>1009</v>
      </c>
      <c r="K62">
        <v>1.0259529999999999</v>
      </c>
      <c r="L62" t="s">
        <v>25</v>
      </c>
    </row>
    <row r="63" spans="1:12" x14ac:dyDescent="0.3">
      <c r="A63" s="1">
        <v>39871</v>
      </c>
      <c r="B63">
        <v>2009</v>
      </c>
      <c r="C63" t="s">
        <v>12</v>
      </c>
      <c r="D63">
        <v>59010</v>
      </c>
      <c r="E63">
        <v>230000</v>
      </c>
      <c r="F63" t="s">
        <v>23</v>
      </c>
      <c r="G63" t="s">
        <v>24</v>
      </c>
      <c r="H63">
        <v>6</v>
      </c>
      <c r="I63">
        <v>5</v>
      </c>
      <c r="J63">
        <v>2041</v>
      </c>
      <c r="K63">
        <v>1.0259529999999999</v>
      </c>
      <c r="L63" t="s">
        <v>25</v>
      </c>
    </row>
    <row r="64" spans="1:12" x14ac:dyDescent="0.3">
      <c r="A64" s="1">
        <v>39872</v>
      </c>
      <c r="B64">
        <v>2009</v>
      </c>
      <c r="C64" t="s">
        <v>21</v>
      </c>
      <c r="D64">
        <v>608720</v>
      </c>
      <c r="E64">
        <v>826000</v>
      </c>
      <c r="F64" t="s">
        <v>19</v>
      </c>
      <c r="G64" t="s">
        <v>20</v>
      </c>
      <c r="H64">
        <v>4</v>
      </c>
      <c r="I64">
        <v>4</v>
      </c>
      <c r="J64">
        <v>1365</v>
      </c>
      <c r="K64">
        <v>1.0259529999999999</v>
      </c>
      <c r="L64" t="s">
        <v>15</v>
      </c>
    </row>
    <row r="65" spans="1:12" x14ac:dyDescent="0.3">
      <c r="A65" s="1">
        <v>39873</v>
      </c>
      <c r="B65">
        <v>2009</v>
      </c>
      <c r="C65" t="s">
        <v>21</v>
      </c>
      <c r="D65">
        <v>1400910</v>
      </c>
      <c r="E65">
        <v>1900000</v>
      </c>
      <c r="F65" t="s">
        <v>13</v>
      </c>
      <c r="G65" t="s">
        <v>14</v>
      </c>
      <c r="H65">
        <v>3</v>
      </c>
      <c r="I65">
        <v>2</v>
      </c>
      <c r="J65">
        <v>960</v>
      </c>
      <c r="K65">
        <v>1.0259529999999999</v>
      </c>
      <c r="L65" t="s">
        <v>22</v>
      </c>
    </row>
    <row r="66" spans="1:12" x14ac:dyDescent="0.3">
      <c r="A66" s="1">
        <v>39873</v>
      </c>
      <c r="B66">
        <v>2009</v>
      </c>
      <c r="C66" t="s">
        <v>18</v>
      </c>
      <c r="D66">
        <v>264040</v>
      </c>
      <c r="E66">
        <v>569900</v>
      </c>
      <c r="F66" t="s">
        <v>13</v>
      </c>
      <c r="G66" t="s">
        <v>14</v>
      </c>
      <c r="H66">
        <v>3</v>
      </c>
      <c r="I66">
        <v>1</v>
      </c>
      <c r="J66">
        <v>1027</v>
      </c>
      <c r="K66">
        <v>1.0259529999999999</v>
      </c>
      <c r="L66" t="s">
        <v>22</v>
      </c>
    </row>
    <row r="67" spans="1:12" x14ac:dyDescent="0.3">
      <c r="A67" s="1">
        <v>39873</v>
      </c>
      <c r="B67">
        <v>2009</v>
      </c>
      <c r="C67" t="s">
        <v>21</v>
      </c>
      <c r="D67">
        <v>2098950</v>
      </c>
      <c r="E67">
        <v>3000000</v>
      </c>
      <c r="F67" t="s">
        <v>13</v>
      </c>
      <c r="G67" t="s">
        <v>14</v>
      </c>
      <c r="H67">
        <v>3</v>
      </c>
      <c r="I67">
        <v>1</v>
      </c>
      <c r="J67">
        <v>939</v>
      </c>
      <c r="K67">
        <v>1.0259529999999999</v>
      </c>
      <c r="L67" t="s">
        <v>22</v>
      </c>
    </row>
    <row r="68" spans="1:12" x14ac:dyDescent="0.3">
      <c r="A68" s="1">
        <v>39873</v>
      </c>
      <c r="B68">
        <v>2009</v>
      </c>
      <c r="C68" t="s">
        <v>12</v>
      </c>
      <c r="D68">
        <v>55300</v>
      </c>
      <c r="E68">
        <v>48521</v>
      </c>
      <c r="F68" t="s">
        <v>13</v>
      </c>
      <c r="G68" t="s">
        <v>14</v>
      </c>
      <c r="H68">
        <v>3</v>
      </c>
      <c r="I68">
        <v>1</v>
      </c>
      <c r="J68">
        <v>1061</v>
      </c>
      <c r="K68">
        <v>1.0259529999999999</v>
      </c>
      <c r="L68" t="s">
        <v>25</v>
      </c>
    </row>
    <row r="69" spans="1:12" x14ac:dyDescent="0.3">
      <c r="A69" s="1">
        <v>39873</v>
      </c>
      <c r="B69">
        <v>2009</v>
      </c>
      <c r="C69" t="s">
        <v>26</v>
      </c>
      <c r="D69">
        <v>828030</v>
      </c>
      <c r="E69">
        <v>1425000</v>
      </c>
      <c r="F69" t="s">
        <v>13</v>
      </c>
      <c r="G69" t="s">
        <v>14</v>
      </c>
      <c r="H69">
        <v>3</v>
      </c>
      <c r="I69">
        <v>3</v>
      </c>
      <c r="J69">
        <v>1024</v>
      </c>
      <c r="K69">
        <v>1.0259529999999999</v>
      </c>
      <c r="L69" t="s">
        <v>15</v>
      </c>
    </row>
    <row r="70" spans="1:12" x14ac:dyDescent="0.3">
      <c r="A70" s="1">
        <v>39877</v>
      </c>
      <c r="B70">
        <v>2009</v>
      </c>
      <c r="C70" t="s">
        <v>17</v>
      </c>
      <c r="D70">
        <v>96600</v>
      </c>
      <c r="E70">
        <v>183000</v>
      </c>
      <c r="F70" t="s">
        <v>19</v>
      </c>
      <c r="G70" t="s">
        <v>20</v>
      </c>
      <c r="H70">
        <v>4</v>
      </c>
      <c r="I70">
        <v>3</v>
      </c>
      <c r="J70">
        <v>1426</v>
      </c>
      <c r="K70">
        <v>1.0259529999999999</v>
      </c>
      <c r="L70" t="s">
        <v>16</v>
      </c>
    </row>
    <row r="71" spans="1:12" x14ac:dyDescent="0.3">
      <c r="A71" s="1">
        <v>39877</v>
      </c>
      <c r="B71">
        <v>2009</v>
      </c>
      <c r="C71" t="s">
        <v>12</v>
      </c>
      <c r="D71">
        <v>92120</v>
      </c>
      <c r="E71">
        <v>223000</v>
      </c>
      <c r="F71" t="s">
        <v>13</v>
      </c>
      <c r="G71" t="s">
        <v>14</v>
      </c>
      <c r="H71">
        <v>3</v>
      </c>
      <c r="I71">
        <v>3</v>
      </c>
      <c r="J71">
        <v>937</v>
      </c>
      <c r="K71">
        <v>1.0259529999999999</v>
      </c>
      <c r="L71" t="s">
        <v>22</v>
      </c>
    </row>
    <row r="72" spans="1:12" x14ac:dyDescent="0.3">
      <c r="A72" s="1">
        <v>39877</v>
      </c>
      <c r="B72">
        <v>2009</v>
      </c>
      <c r="C72" t="s">
        <v>12</v>
      </c>
      <c r="D72">
        <v>55510</v>
      </c>
      <c r="E72">
        <v>130000</v>
      </c>
      <c r="F72" t="s">
        <v>23</v>
      </c>
      <c r="G72" t="s">
        <v>24</v>
      </c>
      <c r="H72">
        <v>6</v>
      </c>
      <c r="I72">
        <v>5</v>
      </c>
      <c r="J72">
        <v>2003</v>
      </c>
      <c r="K72">
        <v>1.0259529999999999</v>
      </c>
      <c r="L72" t="s">
        <v>25</v>
      </c>
    </row>
    <row r="73" spans="1:12" x14ac:dyDescent="0.3">
      <c r="A73" s="1">
        <v>39879</v>
      </c>
      <c r="B73">
        <v>2009</v>
      </c>
      <c r="C73" t="s">
        <v>17</v>
      </c>
      <c r="D73">
        <v>126070</v>
      </c>
      <c r="E73">
        <v>271000</v>
      </c>
      <c r="F73" t="s">
        <v>13</v>
      </c>
      <c r="G73" t="s">
        <v>14</v>
      </c>
      <c r="H73">
        <v>3</v>
      </c>
      <c r="I73">
        <v>1</v>
      </c>
      <c r="J73">
        <v>1052</v>
      </c>
      <c r="K73">
        <v>1.0259529999999999</v>
      </c>
      <c r="L73" t="s">
        <v>22</v>
      </c>
    </row>
    <row r="74" spans="1:12" x14ac:dyDescent="0.3">
      <c r="A74" s="1">
        <v>39885</v>
      </c>
      <c r="B74">
        <v>2009</v>
      </c>
      <c r="C74" t="s">
        <v>17</v>
      </c>
      <c r="D74">
        <v>117110</v>
      </c>
      <c r="E74">
        <v>267500</v>
      </c>
      <c r="F74" t="s">
        <v>13</v>
      </c>
      <c r="G74" t="s">
        <v>14</v>
      </c>
      <c r="H74">
        <v>3</v>
      </c>
      <c r="I74">
        <v>2</v>
      </c>
      <c r="J74">
        <v>948</v>
      </c>
      <c r="K74">
        <v>1.0259529999999999</v>
      </c>
      <c r="L74" t="s">
        <v>15</v>
      </c>
    </row>
    <row r="75" spans="1:12" x14ac:dyDescent="0.3">
      <c r="A75" s="1">
        <v>39885</v>
      </c>
      <c r="B75">
        <v>2009</v>
      </c>
      <c r="C75" t="s">
        <v>26</v>
      </c>
      <c r="D75">
        <v>747250</v>
      </c>
      <c r="E75">
        <v>1160000</v>
      </c>
      <c r="F75" t="s">
        <v>13</v>
      </c>
      <c r="G75" t="s">
        <v>14</v>
      </c>
      <c r="H75">
        <v>3</v>
      </c>
      <c r="I75">
        <v>1</v>
      </c>
      <c r="J75">
        <v>1024</v>
      </c>
      <c r="K75">
        <v>1.0259529999999999</v>
      </c>
      <c r="L75" t="s">
        <v>15</v>
      </c>
    </row>
    <row r="76" spans="1:12" x14ac:dyDescent="0.3">
      <c r="A76" s="1">
        <v>39886</v>
      </c>
      <c r="B76">
        <v>2009</v>
      </c>
      <c r="C76" t="s">
        <v>26</v>
      </c>
      <c r="D76">
        <v>4102560</v>
      </c>
      <c r="E76">
        <v>7850000</v>
      </c>
      <c r="F76" t="s">
        <v>13</v>
      </c>
      <c r="G76" t="s">
        <v>14</v>
      </c>
      <c r="H76">
        <v>3</v>
      </c>
      <c r="I76">
        <v>2</v>
      </c>
      <c r="J76">
        <v>964</v>
      </c>
      <c r="K76">
        <v>1.0259529999999999</v>
      </c>
      <c r="L76" t="s">
        <v>25</v>
      </c>
    </row>
    <row r="77" spans="1:12" x14ac:dyDescent="0.3">
      <c r="A77" s="1">
        <v>39886</v>
      </c>
      <c r="B77">
        <v>2009</v>
      </c>
      <c r="C77" t="s">
        <v>17</v>
      </c>
      <c r="D77">
        <v>115360</v>
      </c>
      <c r="E77">
        <v>233000</v>
      </c>
      <c r="F77" t="s">
        <v>19</v>
      </c>
      <c r="G77" t="s">
        <v>20</v>
      </c>
      <c r="H77">
        <v>4</v>
      </c>
      <c r="I77">
        <v>2</v>
      </c>
      <c r="J77">
        <v>1454</v>
      </c>
      <c r="K77">
        <v>1.0259529999999999</v>
      </c>
      <c r="L77" t="s">
        <v>25</v>
      </c>
    </row>
    <row r="78" spans="1:12" x14ac:dyDescent="0.3">
      <c r="A78" s="1">
        <v>39886</v>
      </c>
      <c r="B78">
        <v>2009</v>
      </c>
      <c r="C78" t="s">
        <v>12</v>
      </c>
      <c r="D78">
        <v>46980</v>
      </c>
      <c r="E78">
        <v>159000</v>
      </c>
      <c r="F78" t="s">
        <v>19</v>
      </c>
      <c r="G78" t="s">
        <v>20</v>
      </c>
      <c r="H78">
        <v>4</v>
      </c>
      <c r="I78">
        <v>4</v>
      </c>
      <c r="J78">
        <v>1226</v>
      </c>
      <c r="K78">
        <v>1.0259529999999999</v>
      </c>
      <c r="L78" t="s">
        <v>16</v>
      </c>
    </row>
    <row r="79" spans="1:12" x14ac:dyDescent="0.3">
      <c r="A79" s="1">
        <v>39887</v>
      </c>
      <c r="B79">
        <v>2009</v>
      </c>
      <c r="C79" t="s">
        <v>21</v>
      </c>
      <c r="D79">
        <v>1214570</v>
      </c>
      <c r="E79">
        <v>2200000</v>
      </c>
      <c r="F79" t="s">
        <v>13</v>
      </c>
      <c r="G79" t="s">
        <v>14</v>
      </c>
      <c r="H79">
        <v>3</v>
      </c>
      <c r="I79">
        <v>1</v>
      </c>
      <c r="J79">
        <v>908</v>
      </c>
      <c r="K79">
        <v>1.0259529999999999</v>
      </c>
      <c r="L79" t="s">
        <v>16</v>
      </c>
    </row>
    <row r="80" spans="1:12" x14ac:dyDescent="0.3">
      <c r="A80" s="1">
        <v>39887</v>
      </c>
      <c r="B80">
        <v>2009</v>
      </c>
      <c r="C80" t="s">
        <v>18</v>
      </c>
      <c r="D80">
        <v>248788</v>
      </c>
      <c r="E80">
        <v>490000</v>
      </c>
      <c r="F80" t="s">
        <v>13</v>
      </c>
      <c r="G80" t="s">
        <v>14</v>
      </c>
      <c r="H80">
        <v>3</v>
      </c>
      <c r="I80">
        <v>1</v>
      </c>
      <c r="J80">
        <v>940</v>
      </c>
      <c r="K80">
        <v>1.0259529999999999</v>
      </c>
      <c r="L80" t="s">
        <v>22</v>
      </c>
    </row>
    <row r="81" spans="1:12" x14ac:dyDescent="0.3">
      <c r="A81" s="1">
        <v>39887</v>
      </c>
      <c r="B81">
        <v>2009</v>
      </c>
      <c r="C81" t="s">
        <v>17</v>
      </c>
      <c r="D81">
        <v>166014</v>
      </c>
      <c r="E81">
        <v>395000</v>
      </c>
      <c r="F81" t="s">
        <v>23</v>
      </c>
      <c r="G81" t="s">
        <v>24</v>
      </c>
      <c r="H81">
        <v>6</v>
      </c>
      <c r="I81">
        <v>4</v>
      </c>
      <c r="J81">
        <v>2184</v>
      </c>
      <c r="K81">
        <v>1.0259529999999999</v>
      </c>
      <c r="L81" t="s">
        <v>16</v>
      </c>
    </row>
    <row r="82" spans="1:12" x14ac:dyDescent="0.3">
      <c r="A82" s="1">
        <v>39891</v>
      </c>
      <c r="B82">
        <v>2009</v>
      </c>
      <c r="C82" t="s">
        <v>18</v>
      </c>
      <c r="D82">
        <v>197400</v>
      </c>
      <c r="E82">
        <v>340000</v>
      </c>
      <c r="F82" t="s">
        <v>13</v>
      </c>
      <c r="G82" t="s">
        <v>14</v>
      </c>
      <c r="H82">
        <v>3</v>
      </c>
      <c r="I82">
        <v>2</v>
      </c>
      <c r="J82">
        <v>1025</v>
      </c>
      <c r="K82">
        <v>1.0259529999999999</v>
      </c>
      <c r="L82" t="s">
        <v>16</v>
      </c>
    </row>
    <row r="83" spans="1:12" x14ac:dyDescent="0.3">
      <c r="A83" s="1">
        <v>39891</v>
      </c>
      <c r="B83">
        <v>2009</v>
      </c>
      <c r="C83" t="s">
        <v>12</v>
      </c>
      <c r="D83">
        <v>55860</v>
      </c>
      <c r="E83">
        <v>148847</v>
      </c>
      <c r="F83" t="s">
        <v>19</v>
      </c>
      <c r="G83" t="s">
        <v>20</v>
      </c>
      <c r="H83">
        <v>4</v>
      </c>
      <c r="I83">
        <v>2</v>
      </c>
      <c r="J83">
        <v>1339</v>
      </c>
      <c r="K83">
        <v>1.0259529999999999</v>
      </c>
      <c r="L83" t="s">
        <v>16</v>
      </c>
    </row>
    <row r="84" spans="1:12" x14ac:dyDescent="0.3">
      <c r="A84" s="1">
        <v>39891</v>
      </c>
      <c r="B84">
        <v>2009</v>
      </c>
      <c r="C84" t="s">
        <v>12</v>
      </c>
      <c r="D84">
        <v>72310</v>
      </c>
      <c r="E84">
        <v>157000</v>
      </c>
      <c r="F84" t="s">
        <v>13</v>
      </c>
      <c r="G84" t="s">
        <v>14</v>
      </c>
      <c r="H84">
        <v>3</v>
      </c>
      <c r="I84">
        <v>3</v>
      </c>
      <c r="J84">
        <v>936</v>
      </c>
      <c r="K84">
        <v>1.0259529999999999</v>
      </c>
      <c r="L84" t="s">
        <v>22</v>
      </c>
    </row>
    <row r="85" spans="1:12" x14ac:dyDescent="0.3">
      <c r="A85" s="1">
        <v>39891</v>
      </c>
      <c r="B85">
        <v>2009</v>
      </c>
      <c r="C85" t="s">
        <v>26</v>
      </c>
      <c r="D85">
        <v>361620</v>
      </c>
      <c r="E85">
        <v>525000</v>
      </c>
      <c r="F85" t="s">
        <v>13</v>
      </c>
      <c r="G85" t="s">
        <v>14</v>
      </c>
      <c r="H85">
        <v>3</v>
      </c>
      <c r="I85">
        <v>1</v>
      </c>
      <c r="J85">
        <v>1048</v>
      </c>
      <c r="K85">
        <v>1.0259529999999999</v>
      </c>
      <c r="L85" t="s">
        <v>22</v>
      </c>
    </row>
    <row r="86" spans="1:12" x14ac:dyDescent="0.3">
      <c r="A86" s="1">
        <v>39892</v>
      </c>
      <c r="B86">
        <v>2009</v>
      </c>
      <c r="C86" t="s">
        <v>26</v>
      </c>
      <c r="D86">
        <v>513240</v>
      </c>
      <c r="E86">
        <v>867500</v>
      </c>
      <c r="F86" t="s">
        <v>13</v>
      </c>
      <c r="G86" t="s">
        <v>14</v>
      </c>
      <c r="H86">
        <v>3</v>
      </c>
      <c r="I86">
        <v>2</v>
      </c>
      <c r="J86">
        <v>1089</v>
      </c>
      <c r="K86">
        <v>1.0259529999999999</v>
      </c>
      <c r="L86" t="s">
        <v>25</v>
      </c>
    </row>
    <row r="87" spans="1:12" x14ac:dyDescent="0.3">
      <c r="A87" s="1">
        <v>39892</v>
      </c>
      <c r="B87">
        <v>2009</v>
      </c>
      <c r="C87" t="s">
        <v>17</v>
      </c>
      <c r="D87">
        <v>126630</v>
      </c>
      <c r="E87">
        <v>269000</v>
      </c>
      <c r="F87" t="s">
        <v>13</v>
      </c>
      <c r="G87" t="s">
        <v>14</v>
      </c>
      <c r="H87">
        <v>3</v>
      </c>
      <c r="I87">
        <v>1</v>
      </c>
      <c r="J87">
        <v>1053</v>
      </c>
      <c r="K87">
        <v>1.0259529999999999</v>
      </c>
      <c r="L87" t="s">
        <v>16</v>
      </c>
    </row>
    <row r="88" spans="1:12" x14ac:dyDescent="0.3">
      <c r="A88" s="1">
        <v>39893</v>
      </c>
      <c r="B88">
        <v>2009</v>
      </c>
      <c r="C88" t="s">
        <v>18</v>
      </c>
      <c r="D88">
        <v>248150</v>
      </c>
      <c r="E88">
        <v>570000</v>
      </c>
      <c r="F88" t="s">
        <v>13</v>
      </c>
      <c r="G88" t="s">
        <v>14</v>
      </c>
      <c r="H88">
        <v>3</v>
      </c>
      <c r="I88">
        <v>2</v>
      </c>
      <c r="J88">
        <v>1078</v>
      </c>
      <c r="K88">
        <v>1.0259529999999999</v>
      </c>
      <c r="L88" t="s">
        <v>22</v>
      </c>
    </row>
    <row r="89" spans="1:12" x14ac:dyDescent="0.3">
      <c r="A89" s="1">
        <v>39893</v>
      </c>
      <c r="B89">
        <v>2009</v>
      </c>
      <c r="C89" t="s">
        <v>26</v>
      </c>
      <c r="D89">
        <v>355320</v>
      </c>
      <c r="E89">
        <v>435000</v>
      </c>
      <c r="F89" t="s">
        <v>13</v>
      </c>
      <c r="G89" t="s">
        <v>14</v>
      </c>
      <c r="H89">
        <v>3</v>
      </c>
      <c r="I89">
        <v>3</v>
      </c>
      <c r="J89">
        <v>1095</v>
      </c>
      <c r="K89">
        <v>1.0259529999999999</v>
      </c>
      <c r="L89" t="s">
        <v>22</v>
      </c>
    </row>
    <row r="90" spans="1:12" x14ac:dyDescent="0.3">
      <c r="A90" s="1">
        <v>39893</v>
      </c>
      <c r="B90">
        <v>2009</v>
      </c>
      <c r="C90" t="s">
        <v>21</v>
      </c>
      <c r="D90">
        <v>1285480</v>
      </c>
      <c r="E90">
        <v>2150000</v>
      </c>
      <c r="F90" t="s">
        <v>13</v>
      </c>
      <c r="G90" t="s">
        <v>14</v>
      </c>
      <c r="H90">
        <v>3</v>
      </c>
      <c r="I90">
        <v>2</v>
      </c>
      <c r="J90">
        <v>1021</v>
      </c>
      <c r="K90">
        <v>1.0259529999999999</v>
      </c>
      <c r="L90" t="s">
        <v>22</v>
      </c>
    </row>
    <row r="91" spans="1:12" x14ac:dyDescent="0.3">
      <c r="A91" s="1">
        <v>39894</v>
      </c>
      <c r="B91">
        <v>2009</v>
      </c>
      <c r="C91" t="s">
        <v>18</v>
      </c>
      <c r="D91">
        <v>219100</v>
      </c>
      <c r="E91">
        <v>427000</v>
      </c>
      <c r="F91" t="s">
        <v>13</v>
      </c>
      <c r="G91" t="s">
        <v>14</v>
      </c>
      <c r="H91">
        <v>3</v>
      </c>
      <c r="I91">
        <v>3</v>
      </c>
      <c r="J91">
        <v>1021</v>
      </c>
      <c r="K91">
        <v>1.0259529999999999</v>
      </c>
      <c r="L91" t="s">
        <v>22</v>
      </c>
    </row>
    <row r="92" spans="1:12" x14ac:dyDescent="0.3">
      <c r="A92" s="1">
        <v>39895</v>
      </c>
      <c r="B92">
        <v>2009</v>
      </c>
      <c r="C92" t="s">
        <v>18</v>
      </c>
      <c r="D92">
        <v>382900</v>
      </c>
      <c r="E92">
        <v>777500</v>
      </c>
      <c r="F92" t="s">
        <v>13</v>
      </c>
      <c r="G92" t="s">
        <v>14</v>
      </c>
      <c r="H92">
        <v>3</v>
      </c>
      <c r="I92">
        <v>2</v>
      </c>
      <c r="J92">
        <v>900</v>
      </c>
      <c r="K92">
        <v>1.0259529999999999</v>
      </c>
      <c r="L92" t="s">
        <v>16</v>
      </c>
    </row>
    <row r="93" spans="1:12" x14ac:dyDescent="0.3">
      <c r="A93" s="1">
        <v>39900</v>
      </c>
      <c r="B93">
        <v>2009</v>
      </c>
      <c r="C93" t="s">
        <v>17</v>
      </c>
      <c r="D93">
        <v>109130</v>
      </c>
      <c r="E93">
        <v>235000</v>
      </c>
      <c r="F93" t="s">
        <v>13</v>
      </c>
      <c r="G93" t="s">
        <v>14</v>
      </c>
      <c r="H93">
        <v>3</v>
      </c>
      <c r="I93">
        <v>3</v>
      </c>
      <c r="J93">
        <v>985</v>
      </c>
      <c r="K93">
        <v>1.0259529999999999</v>
      </c>
      <c r="L93" t="s">
        <v>15</v>
      </c>
    </row>
    <row r="94" spans="1:12" x14ac:dyDescent="0.3">
      <c r="A94" s="1">
        <v>39901</v>
      </c>
      <c r="B94">
        <v>2009</v>
      </c>
      <c r="C94" t="s">
        <v>17</v>
      </c>
      <c r="D94">
        <v>72380</v>
      </c>
      <c r="E94">
        <v>249900</v>
      </c>
      <c r="F94" t="s">
        <v>19</v>
      </c>
      <c r="G94" t="s">
        <v>20</v>
      </c>
      <c r="H94">
        <v>4</v>
      </c>
      <c r="I94">
        <v>4</v>
      </c>
      <c r="J94">
        <v>1347</v>
      </c>
      <c r="K94">
        <v>1.0259529999999999</v>
      </c>
      <c r="L94" t="s">
        <v>15</v>
      </c>
    </row>
    <row r="95" spans="1:12" x14ac:dyDescent="0.3">
      <c r="A95" s="1">
        <v>39902</v>
      </c>
      <c r="B95">
        <v>2009</v>
      </c>
      <c r="C95" t="s">
        <v>18</v>
      </c>
      <c r="D95">
        <v>262500</v>
      </c>
      <c r="E95">
        <v>412000</v>
      </c>
      <c r="F95" t="s">
        <v>13</v>
      </c>
      <c r="G95" t="s">
        <v>14</v>
      </c>
      <c r="H95">
        <v>3</v>
      </c>
      <c r="I95">
        <v>3</v>
      </c>
      <c r="J95">
        <v>1064</v>
      </c>
      <c r="K95">
        <v>1.0259529999999999</v>
      </c>
      <c r="L95" t="s">
        <v>15</v>
      </c>
    </row>
    <row r="96" spans="1:12" x14ac:dyDescent="0.3">
      <c r="A96" s="1">
        <v>39902</v>
      </c>
      <c r="B96">
        <v>2009</v>
      </c>
      <c r="C96" t="s">
        <v>21</v>
      </c>
      <c r="D96">
        <v>8028860</v>
      </c>
      <c r="E96">
        <v>8236500</v>
      </c>
      <c r="F96" t="s">
        <v>13</v>
      </c>
      <c r="G96" t="s">
        <v>14</v>
      </c>
      <c r="H96">
        <v>3</v>
      </c>
      <c r="I96">
        <v>1</v>
      </c>
      <c r="J96">
        <v>1055</v>
      </c>
      <c r="K96">
        <v>1.0259529999999999</v>
      </c>
      <c r="L96" t="s">
        <v>25</v>
      </c>
    </row>
    <row r="97" spans="1:12" x14ac:dyDescent="0.3">
      <c r="A97" s="1">
        <v>39902</v>
      </c>
      <c r="B97">
        <v>2009</v>
      </c>
      <c r="C97" t="s">
        <v>26</v>
      </c>
      <c r="D97">
        <v>342930</v>
      </c>
      <c r="E97">
        <v>820000</v>
      </c>
      <c r="F97" t="s">
        <v>13</v>
      </c>
      <c r="G97" t="s">
        <v>14</v>
      </c>
      <c r="H97">
        <v>3</v>
      </c>
      <c r="I97">
        <v>2</v>
      </c>
      <c r="J97">
        <v>924</v>
      </c>
      <c r="K97">
        <v>1.0259529999999999</v>
      </c>
      <c r="L97" t="s">
        <v>16</v>
      </c>
    </row>
    <row r="98" spans="1:12" x14ac:dyDescent="0.3">
      <c r="A98" s="1">
        <v>39902</v>
      </c>
      <c r="B98">
        <v>2009</v>
      </c>
      <c r="C98" t="s">
        <v>12</v>
      </c>
      <c r="D98">
        <v>16660</v>
      </c>
      <c r="E98">
        <v>15000</v>
      </c>
      <c r="F98" t="s">
        <v>23</v>
      </c>
      <c r="G98" t="s">
        <v>24</v>
      </c>
      <c r="H98">
        <v>6</v>
      </c>
      <c r="I98">
        <v>4</v>
      </c>
      <c r="J98">
        <v>1978</v>
      </c>
      <c r="K98">
        <v>1.0259529999999999</v>
      </c>
      <c r="L98" t="s">
        <v>15</v>
      </c>
    </row>
    <row r="99" spans="1:12" x14ac:dyDescent="0.3">
      <c r="A99" s="1">
        <v>39902</v>
      </c>
      <c r="B99">
        <v>2009</v>
      </c>
      <c r="C99" t="s">
        <v>17</v>
      </c>
      <c r="D99">
        <v>155960</v>
      </c>
      <c r="E99">
        <v>355000</v>
      </c>
      <c r="F99" t="s">
        <v>23</v>
      </c>
      <c r="G99" t="s">
        <v>24</v>
      </c>
      <c r="H99">
        <v>6</v>
      </c>
      <c r="I99">
        <v>5</v>
      </c>
      <c r="J99">
        <v>2146</v>
      </c>
      <c r="K99">
        <v>1.0259529999999999</v>
      </c>
      <c r="L99" t="s">
        <v>15</v>
      </c>
    </row>
    <row r="100" spans="1:12" x14ac:dyDescent="0.3">
      <c r="A100" s="1">
        <v>39902</v>
      </c>
      <c r="B100">
        <v>2009</v>
      </c>
      <c r="C100" t="s">
        <v>17</v>
      </c>
      <c r="D100">
        <v>126420</v>
      </c>
      <c r="E100">
        <v>177500</v>
      </c>
      <c r="F100" t="s">
        <v>13</v>
      </c>
      <c r="G100" t="s">
        <v>14</v>
      </c>
      <c r="H100">
        <v>3</v>
      </c>
      <c r="I100">
        <v>3</v>
      </c>
      <c r="J100">
        <v>931</v>
      </c>
      <c r="K100">
        <v>1.0259529999999999</v>
      </c>
      <c r="L100" t="s">
        <v>25</v>
      </c>
    </row>
    <row r="101" spans="1:12" x14ac:dyDescent="0.3">
      <c r="A101" s="1">
        <v>39902</v>
      </c>
      <c r="B101">
        <v>2009</v>
      </c>
      <c r="C101" t="s">
        <v>12</v>
      </c>
      <c r="D101">
        <v>99260</v>
      </c>
      <c r="E101">
        <v>295000</v>
      </c>
      <c r="F101" t="s">
        <v>27</v>
      </c>
      <c r="G101" t="s">
        <v>28</v>
      </c>
      <c r="H101">
        <v>8</v>
      </c>
      <c r="I101">
        <v>6</v>
      </c>
      <c r="J101">
        <v>2983</v>
      </c>
      <c r="K101">
        <v>1.0259529999999999</v>
      </c>
      <c r="L101" t="s">
        <v>25</v>
      </c>
    </row>
    <row r="102" spans="1:12" x14ac:dyDescent="0.3">
      <c r="A102" s="1">
        <v>39902</v>
      </c>
      <c r="B102">
        <v>2009</v>
      </c>
      <c r="C102" t="s">
        <v>17</v>
      </c>
      <c r="D102">
        <v>112910</v>
      </c>
      <c r="E102">
        <v>299750</v>
      </c>
      <c r="F102" t="s">
        <v>13</v>
      </c>
      <c r="G102" t="s">
        <v>14</v>
      </c>
      <c r="H102">
        <v>3</v>
      </c>
      <c r="I102">
        <v>3</v>
      </c>
      <c r="J102">
        <v>919</v>
      </c>
      <c r="K102">
        <v>1.0259529999999999</v>
      </c>
      <c r="L102" t="s">
        <v>22</v>
      </c>
    </row>
    <row r="103" spans="1:12" x14ac:dyDescent="0.3">
      <c r="A103" s="1">
        <v>39905</v>
      </c>
      <c r="B103">
        <v>2009</v>
      </c>
      <c r="C103" t="s">
        <v>12</v>
      </c>
      <c r="D103">
        <v>62930</v>
      </c>
      <c r="E103">
        <v>196000</v>
      </c>
      <c r="F103" t="s">
        <v>23</v>
      </c>
      <c r="G103" t="s">
        <v>24</v>
      </c>
      <c r="H103">
        <v>6</v>
      </c>
      <c r="I103">
        <v>5</v>
      </c>
      <c r="J103">
        <v>1953</v>
      </c>
      <c r="K103">
        <v>1.0259529999999999</v>
      </c>
      <c r="L103" t="s">
        <v>15</v>
      </c>
    </row>
    <row r="104" spans="1:12" x14ac:dyDescent="0.3">
      <c r="A104" s="1">
        <v>39905</v>
      </c>
      <c r="B104">
        <v>2009</v>
      </c>
      <c r="C104" t="s">
        <v>18</v>
      </c>
      <c r="D104">
        <v>224770</v>
      </c>
      <c r="E104">
        <v>430000</v>
      </c>
      <c r="F104" t="s">
        <v>13</v>
      </c>
      <c r="G104" t="s">
        <v>14</v>
      </c>
      <c r="H104">
        <v>3</v>
      </c>
      <c r="I104">
        <v>2</v>
      </c>
      <c r="J104">
        <v>1091</v>
      </c>
      <c r="K104">
        <v>1.0259529999999999</v>
      </c>
      <c r="L104" t="s">
        <v>16</v>
      </c>
    </row>
    <row r="105" spans="1:12" x14ac:dyDescent="0.3">
      <c r="A105" s="1">
        <v>39906</v>
      </c>
      <c r="B105">
        <v>2009</v>
      </c>
      <c r="C105" t="s">
        <v>17</v>
      </c>
      <c r="D105">
        <v>125370</v>
      </c>
      <c r="E105">
        <v>270000</v>
      </c>
      <c r="F105" t="s">
        <v>13</v>
      </c>
      <c r="G105" t="s">
        <v>14</v>
      </c>
      <c r="H105">
        <v>3</v>
      </c>
      <c r="I105">
        <v>1</v>
      </c>
      <c r="J105">
        <v>982</v>
      </c>
      <c r="K105">
        <v>1.0259529999999999</v>
      </c>
      <c r="L105" t="s">
        <v>22</v>
      </c>
    </row>
    <row r="106" spans="1:12" x14ac:dyDescent="0.3">
      <c r="A106" s="1">
        <v>39906</v>
      </c>
      <c r="B106">
        <v>2009</v>
      </c>
      <c r="C106" t="s">
        <v>12</v>
      </c>
      <c r="D106">
        <v>226660</v>
      </c>
      <c r="E106">
        <v>320000</v>
      </c>
      <c r="F106" t="s">
        <v>13</v>
      </c>
      <c r="G106" t="s">
        <v>14</v>
      </c>
      <c r="H106">
        <v>3</v>
      </c>
      <c r="I106">
        <v>2</v>
      </c>
      <c r="J106">
        <v>1061</v>
      </c>
      <c r="K106">
        <v>1.0259529999999999</v>
      </c>
      <c r="L106" t="s">
        <v>16</v>
      </c>
    </row>
    <row r="107" spans="1:12" x14ac:dyDescent="0.3">
      <c r="A107" s="1">
        <v>39906</v>
      </c>
      <c r="B107">
        <v>2009</v>
      </c>
      <c r="C107" t="s">
        <v>26</v>
      </c>
      <c r="D107">
        <v>387170</v>
      </c>
      <c r="E107">
        <v>515000</v>
      </c>
      <c r="F107" t="s">
        <v>13</v>
      </c>
      <c r="G107" t="s">
        <v>14</v>
      </c>
      <c r="H107">
        <v>3</v>
      </c>
      <c r="I107">
        <v>3</v>
      </c>
      <c r="J107">
        <v>1093</v>
      </c>
      <c r="K107">
        <v>1.0259529999999999</v>
      </c>
      <c r="L107" t="s">
        <v>22</v>
      </c>
    </row>
    <row r="108" spans="1:12" x14ac:dyDescent="0.3">
      <c r="A108" s="1">
        <v>39906</v>
      </c>
      <c r="B108">
        <v>2009</v>
      </c>
      <c r="C108" t="s">
        <v>18</v>
      </c>
      <c r="D108">
        <v>218330</v>
      </c>
      <c r="E108">
        <v>407500</v>
      </c>
      <c r="F108" t="s">
        <v>13</v>
      </c>
      <c r="G108" t="s">
        <v>14</v>
      </c>
      <c r="H108">
        <v>3</v>
      </c>
      <c r="I108">
        <v>1</v>
      </c>
      <c r="J108">
        <v>1014</v>
      </c>
      <c r="K108">
        <v>1.0259529999999999</v>
      </c>
      <c r="L108" t="s">
        <v>25</v>
      </c>
    </row>
    <row r="109" spans="1:12" x14ac:dyDescent="0.3">
      <c r="A109" s="1">
        <v>39907</v>
      </c>
      <c r="B109">
        <v>2009</v>
      </c>
      <c r="C109" t="s">
        <v>12</v>
      </c>
      <c r="D109">
        <v>101430</v>
      </c>
      <c r="E109">
        <v>329000</v>
      </c>
      <c r="F109" t="s">
        <v>23</v>
      </c>
      <c r="G109" t="s">
        <v>24</v>
      </c>
      <c r="H109">
        <v>6</v>
      </c>
      <c r="I109">
        <v>6</v>
      </c>
      <c r="J109">
        <v>2019</v>
      </c>
      <c r="K109">
        <v>1.0259529999999999</v>
      </c>
      <c r="L109" t="s">
        <v>25</v>
      </c>
    </row>
    <row r="110" spans="1:12" x14ac:dyDescent="0.3">
      <c r="A110" s="1">
        <v>39908</v>
      </c>
      <c r="B110">
        <v>2009</v>
      </c>
      <c r="C110" t="s">
        <v>17</v>
      </c>
      <c r="D110">
        <v>245210</v>
      </c>
      <c r="E110">
        <v>445000</v>
      </c>
      <c r="F110" t="s">
        <v>13</v>
      </c>
      <c r="G110" t="s">
        <v>14</v>
      </c>
      <c r="H110">
        <v>3</v>
      </c>
      <c r="I110">
        <v>3</v>
      </c>
      <c r="J110">
        <v>980</v>
      </c>
      <c r="K110">
        <v>1.0259529999999999</v>
      </c>
      <c r="L110" t="s">
        <v>16</v>
      </c>
    </row>
    <row r="111" spans="1:12" x14ac:dyDescent="0.3">
      <c r="A111" s="1">
        <v>39908</v>
      </c>
      <c r="B111">
        <v>2009</v>
      </c>
      <c r="C111" t="s">
        <v>17</v>
      </c>
      <c r="D111">
        <v>42420</v>
      </c>
      <c r="E111">
        <v>52000</v>
      </c>
      <c r="F111" t="s">
        <v>19</v>
      </c>
      <c r="G111" t="s">
        <v>20</v>
      </c>
      <c r="H111">
        <v>4</v>
      </c>
      <c r="I111">
        <v>2</v>
      </c>
      <c r="J111">
        <v>1372</v>
      </c>
      <c r="K111">
        <v>1.0259529999999999</v>
      </c>
      <c r="L111" t="s">
        <v>15</v>
      </c>
    </row>
    <row r="112" spans="1:12" x14ac:dyDescent="0.3">
      <c r="A112" s="1">
        <v>39908</v>
      </c>
      <c r="B112">
        <v>2009</v>
      </c>
      <c r="C112" t="s">
        <v>21</v>
      </c>
      <c r="D112">
        <v>1597610</v>
      </c>
      <c r="E112">
        <v>3150000</v>
      </c>
      <c r="F112" t="s">
        <v>13</v>
      </c>
      <c r="G112" t="s">
        <v>14</v>
      </c>
      <c r="H112">
        <v>3</v>
      </c>
      <c r="I112">
        <v>1</v>
      </c>
      <c r="J112">
        <v>947</v>
      </c>
      <c r="K112">
        <v>1.0259529999999999</v>
      </c>
      <c r="L112" t="s">
        <v>22</v>
      </c>
    </row>
    <row r="113" spans="1:12" x14ac:dyDescent="0.3">
      <c r="A113" s="1">
        <v>39908</v>
      </c>
      <c r="B113">
        <v>2009</v>
      </c>
      <c r="C113" t="s">
        <v>12</v>
      </c>
      <c r="D113">
        <v>129010</v>
      </c>
      <c r="E113">
        <v>270000</v>
      </c>
      <c r="F113" t="s">
        <v>13</v>
      </c>
      <c r="G113" t="s">
        <v>14</v>
      </c>
      <c r="H113">
        <v>3</v>
      </c>
      <c r="I113">
        <v>2</v>
      </c>
      <c r="J113">
        <v>991</v>
      </c>
      <c r="K113">
        <v>1.0259529999999999</v>
      </c>
      <c r="L113" t="s">
        <v>22</v>
      </c>
    </row>
    <row r="114" spans="1:12" x14ac:dyDescent="0.3">
      <c r="A114" s="1">
        <v>39908</v>
      </c>
      <c r="B114">
        <v>2009</v>
      </c>
      <c r="C114" t="s">
        <v>18</v>
      </c>
      <c r="D114">
        <v>812630</v>
      </c>
      <c r="E114">
        <v>1695000</v>
      </c>
      <c r="F114" t="s">
        <v>13</v>
      </c>
      <c r="G114" t="s">
        <v>14</v>
      </c>
      <c r="H114">
        <v>3</v>
      </c>
      <c r="I114">
        <v>1</v>
      </c>
      <c r="J114">
        <v>923</v>
      </c>
      <c r="K114">
        <v>1.0259529999999999</v>
      </c>
      <c r="L114" t="s">
        <v>15</v>
      </c>
    </row>
    <row r="115" spans="1:12" x14ac:dyDescent="0.3">
      <c r="A115" s="1">
        <v>39908</v>
      </c>
      <c r="B115">
        <v>2009</v>
      </c>
      <c r="C115" t="s">
        <v>18</v>
      </c>
      <c r="D115">
        <v>251790</v>
      </c>
      <c r="E115">
        <v>425000</v>
      </c>
      <c r="F115" t="s">
        <v>13</v>
      </c>
      <c r="G115" t="s">
        <v>14</v>
      </c>
      <c r="H115">
        <v>3</v>
      </c>
      <c r="I115">
        <v>2</v>
      </c>
      <c r="J115">
        <v>950</v>
      </c>
      <c r="K115">
        <v>1.0259529999999999</v>
      </c>
      <c r="L115" t="s">
        <v>22</v>
      </c>
    </row>
    <row r="116" spans="1:12" x14ac:dyDescent="0.3">
      <c r="A116" s="1">
        <v>39908</v>
      </c>
      <c r="B116">
        <v>2009</v>
      </c>
      <c r="C116" t="s">
        <v>21</v>
      </c>
      <c r="D116">
        <v>4705820</v>
      </c>
      <c r="E116">
        <v>6750000</v>
      </c>
      <c r="F116" t="s">
        <v>13</v>
      </c>
      <c r="G116" t="s">
        <v>14</v>
      </c>
      <c r="H116">
        <v>3</v>
      </c>
      <c r="I116">
        <v>3</v>
      </c>
      <c r="J116">
        <v>986</v>
      </c>
      <c r="K116">
        <v>1.0259529999999999</v>
      </c>
      <c r="L116" t="s">
        <v>25</v>
      </c>
    </row>
    <row r="117" spans="1:12" x14ac:dyDescent="0.3">
      <c r="A117" s="1">
        <v>39912</v>
      </c>
      <c r="B117">
        <v>2009</v>
      </c>
      <c r="C117" t="s">
        <v>17</v>
      </c>
      <c r="D117">
        <v>118440</v>
      </c>
      <c r="E117">
        <v>285000</v>
      </c>
      <c r="F117" t="s">
        <v>13</v>
      </c>
      <c r="G117" t="s">
        <v>14</v>
      </c>
      <c r="H117">
        <v>3</v>
      </c>
      <c r="I117">
        <v>1</v>
      </c>
      <c r="J117">
        <v>973</v>
      </c>
      <c r="K117">
        <v>1.0259529999999999</v>
      </c>
      <c r="L117" t="s">
        <v>16</v>
      </c>
    </row>
    <row r="118" spans="1:12" x14ac:dyDescent="0.3">
      <c r="A118" s="1">
        <v>39912</v>
      </c>
      <c r="B118">
        <v>2009</v>
      </c>
      <c r="C118" t="s">
        <v>21</v>
      </c>
      <c r="D118">
        <v>5630730</v>
      </c>
      <c r="E118">
        <v>7000000</v>
      </c>
      <c r="F118" t="s">
        <v>13</v>
      </c>
      <c r="G118" t="s">
        <v>14</v>
      </c>
      <c r="H118">
        <v>3</v>
      </c>
      <c r="I118">
        <v>2</v>
      </c>
      <c r="J118">
        <v>999</v>
      </c>
      <c r="K118">
        <v>1.0259529999999999</v>
      </c>
      <c r="L118" t="s">
        <v>25</v>
      </c>
    </row>
    <row r="119" spans="1:12" x14ac:dyDescent="0.3">
      <c r="A119" s="1">
        <v>39912</v>
      </c>
      <c r="B119">
        <v>2009</v>
      </c>
      <c r="C119" t="s">
        <v>17</v>
      </c>
      <c r="D119">
        <v>176750</v>
      </c>
      <c r="E119">
        <v>257000</v>
      </c>
      <c r="F119" t="s">
        <v>23</v>
      </c>
      <c r="G119" t="s">
        <v>24</v>
      </c>
      <c r="H119">
        <v>6</v>
      </c>
      <c r="I119">
        <v>4</v>
      </c>
      <c r="J119">
        <v>1804</v>
      </c>
      <c r="K119">
        <v>1.0259529999999999</v>
      </c>
      <c r="L119" t="s">
        <v>16</v>
      </c>
    </row>
    <row r="120" spans="1:12" x14ac:dyDescent="0.3">
      <c r="A120" s="1">
        <v>39913</v>
      </c>
      <c r="B120">
        <v>2009</v>
      </c>
      <c r="C120" t="s">
        <v>26</v>
      </c>
      <c r="D120">
        <v>343980</v>
      </c>
      <c r="E120">
        <v>410000</v>
      </c>
      <c r="F120" t="s">
        <v>13</v>
      </c>
      <c r="G120" t="s">
        <v>14</v>
      </c>
      <c r="H120">
        <v>3</v>
      </c>
      <c r="I120">
        <v>1</v>
      </c>
      <c r="J120">
        <v>991</v>
      </c>
      <c r="K120">
        <v>1.0259529999999999</v>
      </c>
      <c r="L120" t="s">
        <v>22</v>
      </c>
    </row>
    <row r="121" spans="1:12" x14ac:dyDescent="0.3">
      <c r="A121" s="1">
        <v>39913</v>
      </c>
      <c r="B121">
        <v>2009</v>
      </c>
      <c r="C121" t="s">
        <v>18</v>
      </c>
      <c r="D121">
        <v>207760</v>
      </c>
      <c r="E121">
        <v>375000</v>
      </c>
      <c r="F121" t="s">
        <v>13</v>
      </c>
      <c r="G121" t="s">
        <v>14</v>
      </c>
      <c r="H121">
        <v>3</v>
      </c>
      <c r="I121">
        <v>2</v>
      </c>
      <c r="J121">
        <v>1035</v>
      </c>
      <c r="K121">
        <v>1.0259529999999999</v>
      </c>
      <c r="L121" t="s">
        <v>15</v>
      </c>
    </row>
    <row r="122" spans="1:12" x14ac:dyDescent="0.3">
      <c r="A122" s="1">
        <v>39914</v>
      </c>
      <c r="B122">
        <v>2009</v>
      </c>
      <c r="C122" t="s">
        <v>21</v>
      </c>
      <c r="D122">
        <v>1120350</v>
      </c>
      <c r="E122">
        <v>1575000</v>
      </c>
      <c r="F122" t="s">
        <v>13</v>
      </c>
      <c r="G122" t="s">
        <v>14</v>
      </c>
      <c r="H122">
        <v>3</v>
      </c>
      <c r="I122">
        <v>3</v>
      </c>
      <c r="J122">
        <v>945</v>
      </c>
      <c r="K122">
        <v>1.0259529999999999</v>
      </c>
      <c r="L122" t="s">
        <v>15</v>
      </c>
    </row>
    <row r="123" spans="1:12" x14ac:dyDescent="0.3">
      <c r="A123" s="1">
        <v>39914</v>
      </c>
      <c r="B123">
        <v>2009</v>
      </c>
      <c r="C123" t="s">
        <v>17</v>
      </c>
      <c r="D123">
        <v>113680</v>
      </c>
      <c r="E123">
        <v>185000</v>
      </c>
      <c r="F123" t="s">
        <v>13</v>
      </c>
      <c r="G123" t="s">
        <v>14</v>
      </c>
      <c r="H123">
        <v>3</v>
      </c>
      <c r="I123">
        <v>3</v>
      </c>
      <c r="J123">
        <v>972</v>
      </c>
      <c r="K123">
        <v>1.0259529999999999</v>
      </c>
      <c r="L123" t="s">
        <v>16</v>
      </c>
    </row>
    <row r="124" spans="1:12" x14ac:dyDescent="0.3">
      <c r="A124" s="1">
        <v>39914</v>
      </c>
      <c r="B124">
        <v>2009</v>
      </c>
      <c r="C124" t="s">
        <v>21</v>
      </c>
      <c r="D124">
        <v>634200</v>
      </c>
      <c r="E124">
        <v>860000</v>
      </c>
      <c r="F124" t="s">
        <v>13</v>
      </c>
      <c r="G124" t="s">
        <v>14</v>
      </c>
      <c r="H124">
        <v>3</v>
      </c>
      <c r="I124">
        <v>3</v>
      </c>
      <c r="J124">
        <v>1083</v>
      </c>
      <c r="K124">
        <v>1.0259529999999999</v>
      </c>
      <c r="L124" t="s">
        <v>25</v>
      </c>
    </row>
    <row r="125" spans="1:12" x14ac:dyDescent="0.3">
      <c r="A125" s="1">
        <v>39915</v>
      </c>
      <c r="B125">
        <v>2009</v>
      </c>
      <c r="C125" t="s">
        <v>17</v>
      </c>
      <c r="D125">
        <v>11830</v>
      </c>
      <c r="E125">
        <v>206000</v>
      </c>
      <c r="F125" t="s">
        <v>13</v>
      </c>
      <c r="G125" t="s">
        <v>14</v>
      </c>
      <c r="H125">
        <v>3</v>
      </c>
      <c r="I125">
        <v>1</v>
      </c>
      <c r="J125">
        <v>913</v>
      </c>
      <c r="K125">
        <v>1.0259529999999999</v>
      </c>
      <c r="L125" t="s">
        <v>16</v>
      </c>
    </row>
    <row r="126" spans="1:12" x14ac:dyDescent="0.3">
      <c r="A126" s="1">
        <v>39915</v>
      </c>
      <c r="B126">
        <v>2009</v>
      </c>
      <c r="C126" t="s">
        <v>17</v>
      </c>
      <c r="D126">
        <v>116060</v>
      </c>
      <c r="E126">
        <v>125185</v>
      </c>
      <c r="F126" t="s">
        <v>13</v>
      </c>
      <c r="G126" t="s">
        <v>14</v>
      </c>
      <c r="H126">
        <v>3</v>
      </c>
      <c r="I126">
        <v>2</v>
      </c>
      <c r="J126">
        <v>1024</v>
      </c>
      <c r="K126">
        <v>1.0259529999999999</v>
      </c>
      <c r="L126" t="s">
        <v>15</v>
      </c>
    </row>
    <row r="127" spans="1:12" x14ac:dyDescent="0.3">
      <c r="A127" s="1">
        <v>39916</v>
      </c>
      <c r="B127">
        <v>2009</v>
      </c>
      <c r="C127" t="s">
        <v>12</v>
      </c>
      <c r="D127">
        <v>66780</v>
      </c>
      <c r="E127">
        <v>245000</v>
      </c>
      <c r="F127" t="s">
        <v>23</v>
      </c>
      <c r="G127" t="s">
        <v>24</v>
      </c>
      <c r="H127">
        <v>6</v>
      </c>
      <c r="I127">
        <v>5</v>
      </c>
      <c r="J127">
        <v>1806</v>
      </c>
      <c r="K127">
        <v>1.0259529999999999</v>
      </c>
      <c r="L127" t="s">
        <v>22</v>
      </c>
    </row>
    <row r="128" spans="1:12" x14ac:dyDescent="0.3">
      <c r="A128" s="1">
        <v>39916</v>
      </c>
      <c r="B128">
        <v>2009</v>
      </c>
      <c r="C128" t="s">
        <v>18</v>
      </c>
      <c r="D128">
        <v>371210</v>
      </c>
      <c r="E128">
        <v>605000</v>
      </c>
      <c r="F128" t="s">
        <v>13</v>
      </c>
      <c r="G128" t="s">
        <v>14</v>
      </c>
      <c r="H128">
        <v>3</v>
      </c>
      <c r="I128">
        <v>2</v>
      </c>
      <c r="J128">
        <v>992</v>
      </c>
      <c r="K128">
        <v>1.0259529999999999</v>
      </c>
      <c r="L128" t="s">
        <v>22</v>
      </c>
    </row>
    <row r="129" spans="1:12" x14ac:dyDescent="0.3">
      <c r="A129" s="1">
        <v>39919</v>
      </c>
      <c r="B129">
        <v>2009</v>
      </c>
      <c r="C129" t="s">
        <v>17</v>
      </c>
      <c r="D129">
        <v>115850</v>
      </c>
      <c r="E129">
        <v>243750</v>
      </c>
      <c r="F129" t="s">
        <v>19</v>
      </c>
      <c r="G129" t="s">
        <v>20</v>
      </c>
      <c r="H129">
        <v>4</v>
      </c>
      <c r="I129">
        <v>2</v>
      </c>
      <c r="J129">
        <v>1241</v>
      </c>
      <c r="K129">
        <v>1.0259529999999999</v>
      </c>
      <c r="L129" t="s">
        <v>25</v>
      </c>
    </row>
    <row r="130" spans="1:12" x14ac:dyDescent="0.3">
      <c r="A130" s="1">
        <v>39920</v>
      </c>
      <c r="B130">
        <v>2009</v>
      </c>
      <c r="C130" t="s">
        <v>21</v>
      </c>
      <c r="D130">
        <v>2624790</v>
      </c>
      <c r="E130">
        <v>2899000</v>
      </c>
      <c r="F130" t="s">
        <v>13</v>
      </c>
      <c r="G130" t="s">
        <v>14</v>
      </c>
      <c r="H130">
        <v>3</v>
      </c>
      <c r="I130">
        <v>3</v>
      </c>
      <c r="J130">
        <v>1044</v>
      </c>
      <c r="K130">
        <v>1.0259529999999999</v>
      </c>
      <c r="L130" t="s">
        <v>16</v>
      </c>
    </row>
    <row r="131" spans="1:12" x14ac:dyDescent="0.3">
      <c r="A131" s="1">
        <v>39920</v>
      </c>
      <c r="B131">
        <v>2009</v>
      </c>
      <c r="C131" t="s">
        <v>26</v>
      </c>
      <c r="D131">
        <v>521150</v>
      </c>
      <c r="E131">
        <v>670000</v>
      </c>
      <c r="F131" t="s">
        <v>13</v>
      </c>
      <c r="G131" t="s">
        <v>14</v>
      </c>
      <c r="H131">
        <v>3</v>
      </c>
      <c r="I131">
        <v>1</v>
      </c>
      <c r="J131">
        <v>996</v>
      </c>
      <c r="K131">
        <v>1.0259529999999999</v>
      </c>
      <c r="L131" t="s">
        <v>25</v>
      </c>
    </row>
    <row r="132" spans="1:12" x14ac:dyDescent="0.3">
      <c r="A132" s="1">
        <v>39921</v>
      </c>
      <c r="B132">
        <v>2009</v>
      </c>
      <c r="C132" t="s">
        <v>17</v>
      </c>
      <c r="D132">
        <v>71680</v>
      </c>
      <c r="E132">
        <v>164000</v>
      </c>
      <c r="F132" t="s">
        <v>13</v>
      </c>
      <c r="G132" t="s">
        <v>14</v>
      </c>
      <c r="H132">
        <v>3</v>
      </c>
      <c r="I132">
        <v>1</v>
      </c>
      <c r="J132">
        <v>1054</v>
      </c>
      <c r="K132">
        <v>1.0259529999999999</v>
      </c>
      <c r="L132" t="s">
        <v>15</v>
      </c>
    </row>
    <row r="133" spans="1:12" x14ac:dyDescent="0.3">
      <c r="A133" s="1">
        <v>39922</v>
      </c>
      <c r="B133">
        <v>2009</v>
      </c>
      <c r="C133" t="s">
        <v>21</v>
      </c>
      <c r="D133">
        <v>134330</v>
      </c>
      <c r="E133">
        <v>1500000</v>
      </c>
      <c r="F133" t="s">
        <v>13</v>
      </c>
      <c r="G133" t="s">
        <v>14</v>
      </c>
      <c r="H133">
        <v>3</v>
      </c>
      <c r="I133">
        <v>1</v>
      </c>
      <c r="J133">
        <v>913</v>
      </c>
      <c r="K133">
        <v>1.0259529999999999</v>
      </c>
      <c r="L133" t="s">
        <v>15</v>
      </c>
    </row>
    <row r="134" spans="1:12" x14ac:dyDescent="0.3">
      <c r="A134" s="1">
        <v>39923</v>
      </c>
      <c r="B134">
        <v>2009</v>
      </c>
      <c r="C134" t="s">
        <v>17</v>
      </c>
      <c r="D134">
        <v>184800</v>
      </c>
      <c r="E134">
        <v>130000</v>
      </c>
      <c r="F134" t="s">
        <v>13</v>
      </c>
      <c r="G134" t="s">
        <v>14</v>
      </c>
      <c r="H134">
        <v>3</v>
      </c>
      <c r="I134">
        <v>3</v>
      </c>
      <c r="J134">
        <v>909</v>
      </c>
      <c r="K134">
        <v>1.0259529999999999</v>
      </c>
      <c r="L134" t="s">
        <v>25</v>
      </c>
    </row>
    <row r="135" spans="1:12" x14ac:dyDescent="0.3">
      <c r="A135" s="1">
        <v>39923</v>
      </c>
      <c r="B135">
        <v>2009</v>
      </c>
      <c r="C135" t="s">
        <v>12</v>
      </c>
      <c r="D135">
        <v>37170</v>
      </c>
      <c r="E135">
        <v>84900</v>
      </c>
      <c r="F135" t="s">
        <v>13</v>
      </c>
      <c r="G135" t="s">
        <v>14</v>
      </c>
      <c r="H135">
        <v>3</v>
      </c>
      <c r="I135">
        <v>3</v>
      </c>
      <c r="J135">
        <v>1033</v>
      </c>
      <c r="K135">
        <v>1.0259529999999999</v>
      </c>
      <c r="L135" t="s">
        <v>16</v>
      </c>
    </row>
    <row r="136" spans="1:12" x14ac:dyDescent="0.3">
      <c r="A136" s="1">
        <v>39926</v>
      </c>
      <c r="B136">
        <v>2009</v>
      </c>
      <c r="C136" t="s">
        <v>21</v>
      </c>
      <c r="D136">
        <v>2179380</v>
      </c>
      <c r="E136">
        <v>2650000</v>
      </c>
      <c r="F136" t="s">
        <v>13</v>
      </c>
      <c r="G136" t="s">
        <v>14</v>
      </c>
      <c r="H136">
        <v>3</v>
      </c>
      <c r="I136">
        <v>2</v>
      </c>
      <c r="J136">
        <v>1094</v>
      </c>
      <c r="K136">
        <v>1.0259529999999999</v>
      </c>
      <c r="L136" t="s">
        <v>25</v>
      </c>
    </row>
    <row r="137" spans="1:12" x14ac:dyDescent="0.3">
      <c r="A137" s="1">
        <v>39926</v>
      </c>
      <c r="B137">
        <v>2009</v>
      </c>
      <c r="C137" t="s">
        <v>21</v>
      </c>
      <c r="D137">
        <v>641690</v>
      </c>
      <c r="E137">
        <v>1200000</v>
      </c>
      <c r="F137" t="s">
        <v>13</v>
      </c>
      <c r="G137" t="s">
        <v>14</v>
      </c>
      <c r="H137">
        <v>3</v>
      </c>
      <c r="I137">
        <v>3</v>
      </c>
      <c r="J137">
        <v>967</v>
      </c>
      <c r="K137">
        <v>1.0259529999999999</v>
      </c>
      <c r="L137" t="s">
        <v>16</v>
      </c>
    </row>
    <row r="138" spans="1:12" x14ac:dyDescent="0.3">
      <c r="A138" s="1">
        <v>39926</v>
      </c>
      <c r="B138">
        <v>2009</v>
      </c>
      <c r="C138" t="s">
        <v>26</v>
      </c>
      <c r="D138">
        <v>376880</v>
      </c>
      <c r="E138">
        <v>710000</v>
      </c>
      <c r="F138" t="s">
        <v>13</v>
      </c>
      <c r="G138" t="s">
        <v>14</v>
      </c>
      <c r="H138">
        <v>3</v>
      </c>
      <c r="I138">
        <v>2</v>
      </c>
      <c r="J138">
        <v>926</v>
      </c>
      <c r="K138">
        <v>1.0259529999999999</v>
      </c>
      <c r="L138" t="s">
        <v>15</v>
      </c>
    </row>
    <row r="139" spans="1:12" x14ac:dyDescent="0.3">
      <c r="A139" s="1">
        <v>39927</v>
      </c>
      <c r="B139">
        <v>2009</v>
      </c>
      <c r="C139" t="s">
        <v>26</v>
      </c>
      <c r="D139">
        <v>389900</v>
      </c>
      <c r="E139">
        <v>389900</v>
      </c>
      <c r="F139" t="s">
        <v>13</v>
      </c>
      <c r="G139" t="s">
        <v>14</v>
      </c>
      <c r="H139">
        <v>3</v>
      </c>
      <c r="I139">
        <v>1</v>
      </c>
      <c r="J139">
        <v>1023</v>
      </c>
      <c r="K139">
        <v>1.0259529999999999</v>
      </c>
      <c r="L139" t="s">
        <v>16</v>
      </c>
    </row>
    <row r="140" spans="1:12" x14ac:dyDescent="0.3">
      <c r="A140" s="1">
        <v>39927</v>
      </c>
      <c r="B140">
        <v>2009</v>
      </c>
      <c r="C140" t="s">
        <v>18</v>
      </c>
      <c r="D140">
        <v>340883</v>
      </c>
      <c r="E140">
        <v>702500</v>
      </c>
      <c r="F140" t="s">
        <v>13</v>
      </c>
      <c r="G140" t="s">
        <v>14</v>
      </c>
      <c r="H140">
        <v>3</v>
      </c>
      <c r="I140">
        <v>2</v>
      </c>
      <c r="J140">
        <v>945</v>
      </c>
      <c r="K140">
        <v>1.0259529999999999</v>
      </c>
      <c r="L140" t="s">
        <v>15</v>
      </c>
    </row>
    <row r="141" spans="1:12" x14ac:dyDescent="0.3">
      <c r="A141" s="1">
        <v>39927</v>
      </c>
      <c r="B141">
        <v>2009</v>
      </c>
      <c r="C141" t="s">
        <v>18</v>
      </c>
      <c r="D141">
        <v>248360</v>
      </c>
      <c r="E141">
        <v>455000</v>
      </c>
      <c r="F141" t="s">
        <v>13</v>
      </c>
      <c r="G141" t="s">
        <v>14</v>
      </c>
      <c r="H141">
        <v>3</v>
      </c>
      <c r="I141">
        <v>1</v>
      </c>
      <c r="J141">
        <v>1023</v>
      </c>
      <c r="K141">
        <v>1.0259529999999999</v>
      </c>
      <c r="L141" t="s">
        <v>25</v>
      </c>
    </row>
    <row r="142" spans="1:12" x14ac:dyDescent="0.3">
      <c r="A142" s="1">
        <v>39928</v>
      </c>
      <c r="B142">
        <v>2009</v>
      </c>
      <c r="C142" t="s">
        <v>12</v>
      </c>
      <c r="D142">
        <v>62580</v>
      </c>
      <c r="E142">
        <v>159900</v>
      </c>
      <c r="F142" t="s">
        <v>13</v>
      </c>
      <c r="G142" t="s">
        <v>14</v>
      </c>
      <c r="H142">
        <v>3</v>
      </c>
      <c r="I142">
        <v>3</v>
      </c>
      <c r="J142">
        <v>1041</v>
      </c>
      <c r="K142">
        <v>1.0259529999999999</v>
      </c>
      <c r="L142" t="s">
        <v>16</v>
      </c>
    </row>
    <row r="143" spans="1:12" x14ac:dyDescent="0.3">
      <c r="A143" s="1">
        <v>39928</v>
      </c>
      <c r="B143">
        <v>2009</v>
      </c>
      <c r="C143" t="s">
        <v>26</v>
      </c>
      <c r="D143">
        <v>433440</v>
      </c>
      <c r="E143">
        <v>805000</v>
      </c>
      <c r="F143" t="s">
        <v>13</v>
      </c>
      <c r="G143" t="s">
        <v>14</v>
      </c>
      <c r="H143">
        <v>3</v>
      </c>
      <c r="I143">
        <v>3</v>
      </c>
      <c r="J143">
        <v>1032</v>
      </c>
      <c r="K143">
        <v>1.0259529999999999</v>
      </c>
      <c r="L143" t="s">
        <v>25</v>
      </c>
    </row>
    <row r="144" spans="1:12" x14ac:dyDescent="0.3">
      <c r="A144" s="1">
        <v>39928</v>
      </c>
      <c r="B144">
        <v>2009</v>
      </c>
      <c r="C144" t="s">
        <v>17</v>
      </c>
      <c r="D144">
        <v>60831</v>
      </c>
      <c r="E144">
        <v>140000</v>
      </c>
      <c r="F144" t="s">
        <v>13</v>
      </c>
      <c r="G144" t="s">
        <v>14</v>
      </c>
      <c r="H144">
        <v>3</v>
      </c>
      <c r="I144">
        <v>3</v>
      </c>
      <c r="J144">
        <v>1061</v>
      </c>
      <c r="K144">
        <v>1.0259529999999999</v>
      </c>
      <c r="L144" t="s">
        <v>25</v>
      </c>
    </row>
    <row r="145" spans="1:12" x14ac:dyDescent="0.3">
      <c r="A145" s="1">
        <v>39930</v>
      </c>
      <c r="B145">
        <v>2009</v>
      </c>
      <c r="C145" t="s">
        <v>12</v>
      </c>
      <c r="D145">
        <v>104090</v>
      </c>
      <c r="E145">
        <v>254000</v>
      </c>
      <c r="F145" t="s">
        <v>13</v>
      </c>
      <c r="G145" t="s">
        <v>14</v>
      </c>
      <c r="H145">
        <v>3</v>
      </c>
      <c r="I145">
        <v>2</v>
      </c>
      <c r="J145">
        <v>1010</v>
      </c>
      <c r="K145">
        <v>1.0259529999999999</v>
      </c>
      <c r="L145" t="s">
        <v>15</v>
      </c>
    </row>
    <row r="146" spans="1:12" x14ac:dyDescent="0.3">
      <c r="A146" s="1">
        <v>39930</v>
      </c>
      <c r="B146">
        <v>2009</v>
      </c>
      <c r="C146" t="s">
        <v>17</v>
      </c>
      <c r="D146">
        <v>183330</v>
      </c>
      <c r="E146">
        <v>316000</v>
      </c>
      <c r="F146" t="s">
        <v>13</v>
      </c>
      <c r="G146" t="s">
        <v>14</v>
      </c>
      <c r="H146">
        <v>3</v>
      </c>
      <c r="I146">
        <v>3</v>
      </c>
      <c r="J146">
        <v>961</v>
      </c>
      <c r="K146">
        <v>1.0259529999999999</v>
      </c>
      <c r="L146" t="s">
        <v>22</v>
      </c>
    </row>
    <row r="147" spans="1:12" x14ac:dyDescent="0.3">
      <c r="A147" s="1">
        <v>39933</v>
      </c>
      <c r="B147">
        <v>2009</v>
      </c>
      <c r="C147" t="s">
        <v>18</v>
      </c>
      <c r="D147">
        <v>297780</v>
      </c>
      <c r="E147">
        <v>570000</v>
      </c>
      <c r="F147" t="s">
        <v>13</v>
      </c>
      <c r="G147" t="s">
        <v>14</v>
      </c>
      <c r="H147">
        <v>3</v>
      </c>
      <c r="I147">
        <v>2</v>
      </c>
      <c r="J147">
        <v>976</v>
      </c>
      <c r="K147">
        <v>1.0259529999999999</v>
      </c>
      <c r="L147" t="s">
        <v>22</v>
      </c>
    </row>
    <row r="148" spans="1:12" x14ac:dyDescent="0.3">
      <c r="A148" s="1">
        <v>39933</v>
      </c>
      <c r="B148">
        <v>2009</v>
      </c>
      <c r="C148" t="s">
        <v>26</v>
      </c>
      <c r="D148">
        <v>1150590</v>
      </c>
      <c r="E148">
        <v>2000000</v>
      </c>
      <c r="F148" t="s">
        <v>13</v>
      </c>
      <c r="G148" t="s">
        <v>14</v>
      </c>
      <c r="H148">
        <v>3</v>
      </c>
      <c r="I148">
        <v>3</v>
      </c>
      <c r="J148">
        <v>1033</v>
      </c>
      <c r="K148">
        <v>1.0259529999999999</v>
      </c>
      <c r="L148" t="s">
        <v>22</v>
      </c>
    </row>
    <row r="149" spans="1:12" x14ac:dyDescent="0.3">
      <c r="A149" s="1">
        <v>39933</v>
      </c>
      <c r="B149">
        <v>2009</v>
      </c>
      <c r="C149" t="s">
        <v>21</v>
      </c>
      <c r="D149">
        <v>1313340</v>
      </c>
      <c r="E149">
        <v>3200000</v>
      </c>
      <c r="F149" t="s">
        <v>13</v>
      </c>
      <c r="G149" t="s">
        <v>14</v>
      </c>
      <c r="H149">
        <v>3</v>
      </c>
      <c r="I149">
        <v>3</v>
      </c>
      <c r="J149">
        <v>1012</v>
      </c>
      <c r="K149">
        <v>1.0259529999999999</v>
      </c>
      <c r="L149" t="s">
        <v>15</v>
      </c>
    </row>
    <row r="150" spans="1:12" x14ac:dyDescent="0.3">
      <c r="A150" s="1">
        <v>39933</v>
      </c>
      <c r="B150">
        <v>2009</v>
      </c>
      <c r="C150" t="s">
        <v>26</v>
      </c>
      <c r="D150">
        <v>412650</v>
      </c>
      <c r="E150">
        <v>399000</v>
      </c>
      <c r="F150" t="s">
        <v>13</v>
      </c>
      <c r="G150" t="s">
        <v>14</v>
      </c>
      <c r="H150">
        <v>3</v>
      </c>
      <c r="I150">
        <v>2</v>
      </c>
      <c r="J150">
        <v>1055</v>
      </c>
      <c r="K150">
        <v>1.0259529999999999</v>
      </c>
      <c r="L150" t="s">
        <v>16</v>
      </c>
    </row>
    <row r="151" spans="1:12" x14ac:dyDescent="0.3">
      <c r="A151" s="1">
        <v>39933</v>
      </c>
      <c r="B151">
        <v>2009</v>
      </c>
      <c r="C151" t="s">
        <v>18</v>
      </c>
      <c r="D151">
        <v>304850</v>
      </c>
      <c r="E151">
        <v>560000</v>
      </c>
      <c r="F151" t="s">
        <v>13</v>
      </c>
      <c r="G151" t="s">
        <v>14</v>
      </c>
      <c r="H151">
        <v>3</v>
      </c>
      <c r="I151">
        <v>3</v>
      </c>
      <c r="J151">
        <v>1018</v>
      </c>
      <c r="K151">
        <v>1.0259529999999999</v>
      </c>
      <c r="L151" t="s">
        <v>16</v>
      </c>
    </row>
    <row r="152" spans="1:12" x14ac:dyDescent="0.3">
      <c r="A152" s="1">
        <v>39933</v>
      </c>
      <c r="B152">
        <v>2009</v>
      </c>
      <c r="C152" t="s">
        <v>12</v>
      </c>
      <c r="D152">
        <v>104230</v>
      </c>
      <c r="E152">
        <v>243000</v>
      </c>
      <c r="F152" t="s">
        <v>13</v>
      </c>
      <c r="G152" t="s">
        <v>14</v>
      </c>
      <c r="H152">
        <v>3</v>
      </c>
      <c r="I152">
        <v>2</v>
      </c>
      <c r="J152">
        <v>1074</v>
      </c>
      <c r="K152">
        <v>1.0259529999999999</v>
      </c>
      <c r="L152" t="s">
        <v>22</v>
      </c>
    </row>
    <row r="153" spans="1:12" x14ac:dyDescent="0.3">
      <c r="A153" s="1">
        <v>39934</v>
      </c>
      <c r="B153">
        <v>2009</v>
      </c>
      <c r="C153" t="s">
        <v>12</v>
      </c>
      <c r="D153">
        <v>3500</v>
      </c>
      <c r="E153">
        <v>195900</v>
      </c>
      <c r="F153" t="s">
        <v>13</v>
      </c>
      <c r="G153" t="s">
        <v>14</v>
      </c>
      <c r="H153">
        <v>3</v>
      </c>
      <c r="I153">
        <v>2</v>
      </c>
      <c r="J153">
        <v>988</v>
      </c>
      <c r="K153">
        <v>1.0259529999999999</v>
      </c>
      <c r="L153" t="s">
        <v>22</v>
      </c>
    </row>
    <row r="154" spans="1:12" x14ac:dyDescent="0.3">
      <c r="A154" s="1">
        <v>39934</v>
      </c>
      <c r="B154">
        <v>2009</v>
      </c>
      <c r="C154" t="s">
        <v>26</v>
      </c>
      <c r="D154">
        <v>489580</v>
      </c>
      <c r="E154">
        <v>715000</v>
      </c>
      <c r="F154" t="s">
        <v>13</v>
      </c>
      <c r="G154" t="s">
        <v>14</v>
      </c>
      <c r="H154">
        <v>3</v>
      </c>
      <c r="I154">
        <v>2</v>
      </c>
      <c r="J154">
        <v>1072</v>
      </c>
      <c r="K154">
        <v>1.0259529999999999</v>
      </c>
      <c r="L154" t="s">
        <v>25</v>
      </c>
    </row>
    <row r="155" spans="1:12" x14ac:dyDescent="0.3">
      <c r="A155" s="1">
        <v>39934</v>
      </c>
      <c r="B155">
        <v>2009</v>
      </c>
      <c r="C155" t="s">
        <v>26</v>
      </c>
      <c r="D155">
        <v>273700</v>
      </c>
      <c r="E155">
        <v>456100</v>
      </c>
      <c r="F155" t="s">
        <v>13</v>
      </c>
      <c r="G155" t="s">
        <v>14</v>
      </c>
      <c r="H155">
        <v>3</v>
      </c>
      <c r="I155">
        <v>3</v>
      </c>
      <c r="J155">
        <v>1095</v>
      </c>
      <c r="K155">
        <v>1.0259529999999999</v>
      </c>
      <c r="L155" t="s">
        <v>25</v>
      </c>
    </row>
    <row r="156" spans="1:12" x14ac:dyDescent="0.3">
      <c r="A156" s="1">
        <v>39935</v>
      </c>
      <c r="B156">
        <v>2009</v>
      </c>
      <c r="C156" t="s">
        <v>18</v>
      </c>
      <c r="D156">
        <v>246330</v>
      </c>
      <c r="E156">
        <v>450000</v>
      </c>
      <c r="F156" t="s">
        <v>13</v>
      </c>
      <c r="G156" t="s">
        <v>14</v>
      </c>
      <c r="H156">
        <v>3</v>
      </c>
      <c r="I156">
        <v>3</v>
      </c>
      <c r="J156">
        <v>904</v>
      </c>
      <c r="K156">
        <v>1.0259529999999999</v>
      </c>
      <c r="L156" t="s">
        <v>25</v>
      </c>
    </row>
    <row r="157" spans="1:12" x14ac:dyDescent="0.3">
      <c r="A157" s="1">
        <v>39935</v>
      </c>
      <c r="B157">
        <v>2009</v>
      </c>
      <c r="C157" t="s">
        <v>21</v>
      </c>
      <c r="D157">
        <v>902440</v>
      </c>
      <c r="E157">
        <v>1150000</v>
      </c>
      <c r="F157" t="s">
        <v>23</v>
      </c>
      <c r="G157" t="s">
        <v>24</v>
      </c>
      <c r="H157">
        <v>6</v>
      </c>
      <c r="I157">
        <v>6</v>
      </c>
      <c r="J157">
        <v>2034</v>
      </c>
      <c r="K157">
        <v>1.0259529999999999</v>
      </c>
      <c r="L157" t="s">
        <v>25</v>
      </c>
    </row>
    <row r="158" spans="1:12" x14ac:dyDescent="0.3">
      <c r="A158" s="1">
        <v>39935</v>
      </c>
      <c r="B158">
        <v>2009</v>
      </c>
      <c r="C158" t="s">
        <v>18</v>
      </c>
      <c r="D158">
        <v>384440</v>
      </c>
      <c r="E158">
        <v>722500</v>
      </c>
      <c r="F158" t="s">
        <v>13</v>
      </c>
      <c r="G158" t="s">
        <v>14</v>
      </c>
      <c r="H158">
        <v>3</v>
      </c>
      <c r="I158">
        <v>1</v>
      </c>
      <c r="J158">
        <v>1096</v>
      </c>
      <c r="K158">
        <v>1.0259529999999999</v>
      </c>
      <c r="L158" t="s">
        <v>15</v>
      </c>
    </row>
    <row r="159" spans="1:12" x14ac:dyDescent="0.3">
      <c r="A159" s="1">
        <v>39936</v>
      </c>
      <c r="B159">
        <v>2009</v>
      </c>
      <c r="C159" t="s">
        <v>26</v>
      </c>
      <c r="D159">
        <v>1064840</v>
      </c>
      <c r="E159">
        <v>1550000</v>
      </c>
      <c r="F159" t="s">
        <v>13</v>
      </c>
      <c r="G159" t="s">
        <v>14</v>
      </c>
      <c r="H159">
        <v>3</v>
      </c>
      <c r="I159">
        <v>2</v>
      </c>
      <c r="J159">
        <v>1015</v>
      </c>
      <c r="K159">
        <v>1.0259529999999999</v>
      </c>
      <c r="L159" t="s">
        <v>22</v>
      </c>
    </row>
    <row r="160" spans="1:12" x14ac:dyDescent="0.3">
      <c r="A160" s="1">
        <v>39936</v>
      </c>
      <c r="B160">
        <v>2009</v>
      </c>
      <c r="C160" t="s">
        <v>26</v>
      </c>
      <c r="D160">
        <v>278670</v>
      </c>
      <c r="E160">
        <v>398000</v>
      </c>
      <c r="F160" t="s">
        <v>13</v>
      </c>
      <c r="G160" t="s">
        <v>14</v>
      </c>
      <c r="H160">
        <v>3</v>
      </c>
      <c r="I160">
        <v>2</v>
      </c>
      <c r="J160">
        <v>1036</v>
      </c>
      <c r="K160">
        <v>1.0259529999999999</v>
      </c>
      <c r="L160" t="s">
        <v>16</v>
      </c>
    </row>
    <row r="161" spans="1:12" x14ac:dyDescent="0.3">
      <c r="A161" s="1">
        <v>39937</v>
      </c>
      <c r="B161">
        <v>2009</v>
      </c>
      <c r="C161" t="s">
        <v>18</v>
      </c>
      <c r="D161">
        <v>325290</v>
      </c>
      <c r="E161">
        <v>400000</v>
      </c>
      <c r="F161" t="s">
        <v>13</v>
      </c>
      <c r="G161" t="s">
        <v>14</v>
      </c>
      <c r="H161">
        <v>3</v>
      </c>
      <c r="I161">
        <v>1</v>
      </c>
      <c r="J161">
        <v>1059</v>
      </c>
      <c r="K161">
        <v>1.0259529999999999</v>
      </c>
      <c r="L161" t="s">
        <v>22</v>
      </c>
    </row>
    <row r="162" spans="1:12" x14ac:dyDescent="0.3">
      <c r="A162" s="1">
        <v>39937</v>
      </c>
      <c r="B162">
        <v>2009</v>
      </c>
      <c r="C162" t="s">
        <v>12</v>
      </c>
      <c r="D162">
        <v>105140</v>
      </c>
      <c r="E162">
        <v>188000</v>
      </c>
      <c r="F162" t="s">
        <v>13</v>
      </c>
      <c r="G162" t="s">
        <v>14</v>
      </c>
      <c r="H162">
        <v>3</v>
      </c>
      <c r="I162">
        <v>3</v>
      </c>
      <c r="J162">
        <v>1077</v>
      </c>
      <c r="K162">
        <v>1.0259529999999999</v>
      </c>
      <c r="L162" t="s">
        <v>22</v>
      </c>
    </row>
    <row r="163" spans="1:12" x14ac:dyDescent="0.3">
      <c r="A163" s="1">
        <v>39937</v>
      </c>
      <c r="B163">
        <v>2009</v>
      </c>
      <c r="C163" t="s">
        <v>21</v>
      </c>
      <c r="D163">
        <v>1539440</v>
      </c>
      <c r="E163">
        <v>1650000</v>
      </c>
      <c r="F163" t="s">
        <v>13</v>
      </c>
      <c r="G163" t="s">
        <v>14</v>
      </c>
      <c r="H163">
        <v>3</v>
      </c>
      <c r="I163">
        <v>2</v>
      </c>
      <c r="J163">
        <v>1020</v>
      </c>
      <c r="K163">
        <v>1.0259529999999999</v>
      </c>
      <c r="L163" t="s">
        <v>15</v>
      </c>
    </row>
    <row r="164" spans="1:12" x14ac:dyDescent="0.3">
      <c r="A164" s="1">
        <v>39940</v>
      </c>
      <c r="B164">
        <v>2009</v>
      </c>
      <c r="C164" t="s">
        <v>17</v>
      </c>
      <c r="D164">
        <v>104580</v>
      </c>
      <c r="E164">
        <v>226000</v>
      </c>
      <c r="F164" t="s">
        <v>13</v>
      </c>
      <c r="G164" t="s">
        <v>14</v>
      </c>
      <c r="H164">
        <v>3</v>
      </c>
      <c r="I164">
        <v>2</v>
      </c>
      <c r="J164">
        <v>1078</v>
      </c>
      <c r="K164">
        <v>1.0259529999999999</v>
      </c>
      <c r="L164" t="s">
        <v>25</v>
      </c>
    </row>
    <row r="165" spans="1:12" x14ac:dyDescent="0.3">
      <c r="A165" s="1">
        <v>39940</v>
      </c>
      <c r="B165">
        <v>2009</v>
      </c>
      <c r="C165" t="s">
        <v>21</v>
      </c>
      <c r="D165">
        <v>1247680</v>
      </c>
      <c r="E165">
        <v>2650000</v>
      </c>
      <c r="F165" t="s">
        <v>13</v>
      </c>
      <c r="G165" t="s">
        <v>14</v>
      </c>
      <c r="H165">
        <v>3</v>
      </c>
      <c r="I165">
        <v>1</v>
      </c>
      <c r="J165">
        <v>1093</v>
      </c>
      <c r="K165">
        <v>1.0259529999999999</v>
      </c>
      <c r="L165" t="s">
        <v>25</v>
      </c>
    </row>
    <row r="166" spans="1:12" x14ac:dyDescent="0.3">
      <c r="A166" s="1">
        <v>39940</v>
      </c>
      <c r="B166">
        <v>2009</v>
      </c>
      <c r="C166" t="s">
        <v>17</v>
      </c>
      <c r="D166">
        <v>150640</v>
      </c>
      <c r="E166">
        <v>307500</v>
      </c>
      <c r="F166" t="s">
        <v>23</v>
      </c>
      <c r="G166" t="s">
        <v>24</v>
      </c>
      <c r="H166">
        <v>6</v>
      </c>
      <c r="I166">
        <v>4</v>
      </c>
      <c r="J166">
        <v>2180</v>
      </c>
      <c r="K166">
        <v>1.0259529999999999</v>
      </c>
      <c r="L166" t="s">
        <v>25</v>
      </c>
    </row>
    <row r="167" spans="1:12" x14ac:dyDescent="0.3">
      <c r="A167" s="1">
        <v>39941</v>
      </c>
      <c r="B167">
        <v>2009</v>
      </c>
      <c r="C167" t="s">
        <v>17</v>
      </c>
      <c r="D167">
        <v>108711</v>
      </c>
      <c r="E167">
        <v>225000</v>
      </c>
      <c r="F167" t="s">
        <v>13</v>
      </c>
      <c r="G167" t="s">
        <v>14</v>
      </c>
      <c r="H167">
        <v>3</v>
      </c>
      <c r="I167">
        <v>1</v>
      </c>
      <c r="J167">
        <v>1034</v>
      </c>
      <c r="K167">
        <v>1.0259529999999999</v>
      </c>
      <c r="L167" t="s">
        <v>25</v>
      </c>
    </row>
    <row r="168" spans="1:12" x14ac:dyDescent="0.3">
      <c r="A168" s="1">
        <v>39942</v>
      </c>
      <c r="B168">
        <v>2009</v>
      </c>
      <c r="C168" t="s">
        <v>17</v>
      </c>
      <c r="D168">
        <v>68320</v>
      </c>
      <c r="E168">
        <v>137120</v>
      </c>
      <c r="F168" t="s">
        <v>19</v>
      </c>
      <c r="G168" t="s">
        <v>20</v>
      </c>
      <c r="H168">
        <v>4</v>
      </c>
      <c r="I168">
        <v>4</v>
      </c>
      <c r="J168">
        <v>1343</v>
      </c>
      <c r="K168">
        <v>1.0259529999999999</v>
      </c>
      <c r="L168" t="s">
        <v>15</v>
      </c>
    </row>
    <row r="169" spans="1:12" x14ac:dyDescent="0.3">
      <c r="A169" s="1">
        <v>39942</v>
      </c>
      <c r="B169">
        <v>2009</v>
      </c>
      <c r="C169" t="s">
        <v>18</v>
      </c>
      <c r="D169">
        <v>217980</v>
      </c>
      <c r="E169">
        <v>439000</v>
      </c>
      <c r="F169" t="s">
        <v>13</v>
      </c>
      <c r="G169" t="s">
        <v>14</v>
      </c>
      <c r="H169">
        <v>3</v>
      </c>
      <c r="I169">
        <v>1</v>
      </c>
      <c r="J169">
        <v>1026</v>
      </c>
      <c r="K169">
        <v>1.0259529999999999</v>
      </c>
      <c r="L169" t="s">
        <v>25</v>
      </c>
    </row>
    <row r="170" spans="1:12" x14ac:dyDescent="0.3">
      <c r="A170" s="1">
        <v>39944</v>
      </c>
      <c r="B170">
        <v>2009</v>
      </c>
      <c r="C170" t="s">
        <v>26</v>
      </c>
      <c r="D170">
        <v>965510</v>
      </c>
      <c r="E170">
        <v>1262500</v>
      </c>
      <c r="F170" t="s">
        <v>13</v>
      </c>
      <c r="G170" t="s">
        <v>14</v>
      </c>
      <c r="H170">
        <v>3</v>
      </c>
      <c r="I170">
        <v>1</v>
      </c>
      <c r="J170">
        <v>984</v>
      </c>
      <c r="K170">
        <v>1.0259529999999999</v>
      </c>
      <c r="L170" t="s">
        <v>16</v>
      </c>
    </row>
    <row r="171" spans="1:12" x14ac:dyDescent="0.3">
      <c r="A171" s="1">
        <v>39947</v>
      </c>
      <c r="B171">
        <v>2009</v>
      </c>
      <c r="C171" t="s">
        <v>17</v>
      </c>
      <c r="D171">
        <v>131670</v>
      </c>
      <c r="E171">
        <v>190000</v>
      </c>
      <c r="F171" t="s">
        <v>13</v>
      </c>
      <c r="G171" t="s">
        <v>14</v>
      </c>
      <c r="H171">
        <v>3</v>
      </c>
      <c r="I171">
        <v>3</v>
      </c>
      <c r="J171">
        <v>1099</v>
      </c>
      <c r="K171">
        <v>1.0259529999999999</v>
      </c>
      <c r="L171" t="s">
        <v>15</v>
      </c>
    </row>
    <row r="172" spans="1:12" x14ac:dyDescent="0.3">
      <c r="A172" s="1">
        <v>39948</v>
      </c>
      <c r="B172">
        <v>2009</v>
      </c>
      <c r="C172" t="s">
        <v>21</v>
      </c>
      <c r="D172">
        <v>640150</v>
      </c>
      <c r="E172">
        <v>407500</v>
      </c>
      <c r="F172" t="s">
        <v>13</v>
      </c>
      <c r="G172" t="s">
        <v>14</v>
      </c>
      <c r="H172">
        <v>3</v>
      </c>
      <c r="I172">
        <v>1</v>
      </c>
      <c r="J172">
        <v>908</v>
      </c>
      <c r="K172">
        <v>1.0259529999999999</v>
      </c>
      <c r="L172" t="s">
        <v>25</v>
      </c>
    </row>
    <row r="173" spans="1:12" x14ac:dyDescent="0.3">
      <c r="A173" s="1">
        <v>39948</v>
      </c>
      <c r="B173">
        <v>2009</v>
      </c>
      <c r="C173" t="s">
        <v>12</v>
      </c>
      <c r="D173">
        <v>79590</v>
      </c>
      <c r="E173">
        <v>168000</v>
      </c>
      <c r="F173" t="s">
        <v>13</v>
      </c>
      <c r="G173" t="s">
        <v>14</v>
      </c>
      <c r="H173">
        <v>3</v>
      </c>
      <c r="I173">
        <v>3</v>
      </c>
      <c r="J173">
        <v>1060</v>
      </c>
      <c r="K173">
        <v>1.0259529999999999</v>
      </c>
      <c r="L173" t="s">
        <v>25</v>
      </c>
    </row>
    <row r="174" spans="1:12" x14ac:dyDescent="0.3">
      <c r="A174" s="1">
        <v>39948</v>
      </c>
      <c r="B174">
        <v>2009</v>
      </c>
      <c r="C174" t="s">
        <v>18</v>
      </c>
      <c r="D174">
        <v>169610</v>
      </c>
      <c r="E174">
        <v>345500</v>
      </c>
      <c r="F174" t="s">
        <v>19</v>
      </c>
      <c r="G174" t="s">
        <v>20</v>
      </c>
      <c r="H174">
        <v>4</v>
      </c>
      <c r="I174">
        <v>4</v>
      </c>
      <c r="J174">
        <v>1389</v>
      </c>
      <c r="K174">
        <v>1.0259529999999999</v>
      </c>
      <c r="L174" t="s">
        <v>25</v>
      </c>
    </row>
    <row r="175" spans="1:12" x14ac:dyDescent="0.3">
      <c r="A175" s="1">
        <v>39948</v>
      </c>
      <c r="B175">
        <v>2009</v>
      </c>
      <c r="C175" t="s">
        <v>17</v>
      </c>
      <c r="D175">
        <v>196980</v>
      </c>
      <c r="E175">
        <v>478000</v>
      </c>
      <c r="F175" t="s">
        <v>13</v>
      </c>
      <c r="G175" t="s">
        <v>14</v>
      </c>
      <c r="H175">
        <v>3</v>
      </c>
      <c r="I175">
        <v>2</v>
      </c>
      <c r="J175">
        <v>1100</v>
      </c>
      <c r="K175">
        <v>1.0259529999999999</v>
      </c>
      <c r="L175" t="s">
        <v>25</v>
      </c>
    </row>
    <row r="176" spans="1:12" x14ac:dyDescent="0.3">
      <c r="A176" s="1">
        <v>39948</v>
      </c>
      <c r="B176">
        <v>2009</v>
      </c>
      <c r="C176" t="s">
        <v>21</v>
      </c>
      <c r="D176">
        <v>4893700</v>
      </c>
      <c r="E176">
        <v>4000000</v>
      </c>
      <c r="F176" t="s">
        <v>13</v>
      </c>
      <c r="G176" t="s">
        <v>14</v>
      </c>
      <c r="H176">
        <v>3</v>
      </c>
      <c r="I176">
        <v>3</v>
      </c>
      <c r="J176">
        <v>1049</v>
      </c>
      <c r="K176">
        <v>1.0259529999999999</v>
      </c>
      <c r="L176" t="s">
        <v>25</v>
      </c>
    </row>
    <row r="177" spans="1:12" x14ac:dyDescent="0.3">
      <c r="A177" s="1">
        <v>39948</v>
      </c>
      <c r="B177">
        <v>2009</v>
      </c>
      <c r="C177" t="s">
        <v>18</v>
      </c>
      <c r="D177">
        <v>268730</v>
      </c>
      <c r="E177">
        <v>530000</v>
      </c>
      <c r="F177" t="s">
        <v>13</v>
      </c>
      <c r="G177" t="s">
        <v>14</v>
      </c>
      <c r="H177">
        <v>3</v>
      </c>
      <c r="I177">
        <v>1</v>
      </c>
      <c r="J177">
        <v>910</v>
      </c>
      <c r="K177">
        <v>1.0259529999999999</v>
      </c>
      <c r="L177" t="s">
        <v>22</v>
      </c>
    </row>
    <row r="178" spans="1:12" x14ac:dyDescent="0.3">
      <c r="A178" s="1">
        <v>39949</v>
      </c>
      <c r="B178">
        <v>2009</v>
      </c>
      <c r="C178" t="s">
        <v>12</v>
      </c>
      <c r="D178">
        <v>68040</v>
      </c>
      <c r="E178">
        <v>178000</v>
      </c>
      <c r="F178" t="s">
        <v>19</v>
      </c>
      <c r="G178" t="s">
        <v>20</v>
      </c>
      <c r="H178">
        <v>4</v>
      </c>
      <c r="I178">
        <v>2</v>
      </c>
      <c r="J178">
        <v>1300</v>
      </c>
      <c r="K178">
        <v>1.0259529999999999</v>
      </c>
      <c r="L178" t="s">
        <v>25</v>
      </c>
    </row>
    <row r="179" spans="1:12" x14ac:dyDescent="0.3">
      <c r="A179" s="1">
        <v>39949</v>
      </c>
      <c r="B179">
        <v>2009</v>
      </c>
      <c r="C179" t="s">
        <v>21</v>
      </c>
      <c r="D179">
        <v>1527540</v>
      </c>
      <c r="E179">
        <v>2300000</v>
      </c>
      <c r="F179" t="s">
        <v>13</v>
      </c>
      <c r="G179" t="s">
        <v>14</v>
      </c>
      <c r="H179">
        <v>3</v>
      </c>
      <c r="I179">
        <v>1</v>
      </c>
      <c r="J179">
        <v>1021</v>
      </c>
      <c r="K179">
        <v>1.0259529999999999</v>
      </c>
      <c r="L179" t="s">
        <v>22</v>
      </c>
    </row>
    <row r="180" spans="1:12" x14ac:dyDescent="0.3">
      <c r="A180" s="1">
        <v>39950</v>
      </c>
      <c r="B180">
        <v>2009</v>
      </c>
      <c r="C180" t="s">
        <v>12</v>
      </c>
      <c r="D180">
        <v>84700</v>
      </c>
      <c r="E180">
        <v>174900</v>
      </c>
      <c r="F180" t="s">
        <v>13</v>
      </c>
      <c r="G180" t="s">
        <v>14</v>
      </c>
      <c r="H180">
        <v>3</v>
      </c>
      <c r="I180">
        <v>3</v>
      </c>
      <c r="J180">
        <v>951</v>
      </c>
      <c r="K180">
        <v>1.0259529999999999</v>
      </c>
      <c r="L180" t="s">
        <v>22</v>
      </c>
    </row>
    <row r="181" spans="1:12" x14ac:dyDescent="0.3">
      <c r="A181" s="1">
        <v>39950</v>
      </c>
      <c r="B181">
        <v>2009</v>
      </c>
      <c r="C181" t="s">
        <v>21</v>
      </c>
      <c r="D181">
        <v>434560</v>
      </c>
      <c r="E181">
        <v>784000</v>
      </c>
      <c r="F181" t="s">
        <v>23</v>
      </c>
      <c r="G181" t="s">
        <v>24</v>
      </c>
      <c r="H181">
        <v>6</v>
      </c>
      <c r="I181">
        <v>4</v>
      </c>
      <c r="J181">
        <v>1991</v>
      </c>
      <c r="K181">
        <v>1.0259529999999999</v>
      </c>
      <c r="L181" t="s">
        <v>25</v>
      </c>
    </row>
    <row r="182" spans="1:12" x14ac:dyDescent="0.3">
      <c r="A182" s="1">
        <v>39950</v>
      </c>
      <c r="B182">
        <v>2009</v>
      </c>
      <c r="C182" t="s">
        <v>17</v>
      </c>
      <c r="D182">
        <v>150010</v>
      </c>
      <c r="E182">
        <v>315000</v>
      </c>
      <c r="F182" t="s">
        <v>19</v>
      </c>
      <c r="G182" t="s">
        <v>20</v>
      </c>
      <c r="H182">
        <v>4</v>
      </c>
      <c r="I182">
        <v>3</v>
      </c>
      <c r="J182">
        <v>1469</v>
      </c>
      <c r="K182">
        <v>1.0259529999999999</v>
      </c>
      <c r="L182" t="s">
        <v>16</v>
      </c>
    </row>
    <row r="183" spans="1:12" x14ac:dyDescent="0.3">
      <c r="A183" s="1">
        <v>39951</v>
      </c>
      <c r="B183">
        <v>2009</v>
      </c>
      <c r="C183" t="s">
        <v>26</v>
      </c>
      <c r="D183">
        <v>617820</v>
      </c>
      <c r="E183">
        <v>575000</v>
      </c>
      <c r="F183" t="s">
        <v>13</v>
      </c>
      <c r="G183" t="s">
        <v>14</v>
      </c>
      <c r="H183">
        <v>3</v>
      </c>
      <c r="I183">
        <v>2</v>
      </c>
      <c r="J183">
        <v>926</v>
      </c>
      <c r="K183">
        <v>1.0259529999999999</v>
      </c>
      <c r="L183" t="s">
        <v>22</v>
      </c>
    </row>
    <row r="184" spans="1:12" x14ac:dyDescent="0.3">
      <c r="A184" s="1">
        <v>39951</v>
      </c>
      <c r="B184">
        <v>2009</v>
      </c>
      <c r="C184" t="s">
        <v>18</v>
      </c>
      <c r="D184">
        <v>262010</v>
      </c>
      <c r="E184">
        <v>500000</v>
      </c>
      <c r="F184" t="s">
        <v>13</v>
      </c>
      <c r="G184" t="s">
        <v>14</v>
      </c>
      <c r="H184">
        <v>3</v>
      </c>
      <c r="I184">
        <v>3</v>
      </c>
      <c r="J184">
        <v>1046</v>
      </c>
      <c r="K184">
        <v>1.0259529999999999</v>
      </c>
      <c r="L184" t="s">
        <v>22</v>
      </c>
    </row>
    <row r="185" spans="1:12" x14ac:dyDescent="0.3">
      <c r="A185" s="1">
        <v>39951</v>
      </c>
      <c r="B185">
        <v>2009</v>
      </c>
      <c r="C185" t="s">
        <v>12</v>
      </c>
      <c r="D185">
        <v>58450</v>
      </c>
      <c r="E185">
        <v>159000</v>
      </c>
      <c r="F185" t="s">
        <v>13</v>
      </c>
      <c r="G185" t="s">
        <v>14</v>
      </c>
      <c r="H185">
        <v>3</v>
      </c>
      <c r="I185">
        <v>2</v>
      </c>
      <c r="J185">
        <v>965</v>
      </c>
      <c r="K185">
        <v>1.0259529999999999</v>
      </c>
      <c r="L185" t="s">
        <v>16</v>
      </c>
    </row>
    <row r="186" spans="1:12" x14ac:dyDescent="0.3">
      <c r="A186" s="1">
        <v>39951</v>
      </c>
      <c r="B186">
        <v>2009</v>
      </c>
      <c r="C186" t="s">
        <v>12</v>
      </c>
      <c r="D186">
        <v>70140</v>
      </c>
      <c r="E186">
        <v>179000</v>
      </c>
      <c r="F186" t="s">
        <v>19</v>
      </c>
      <c r="G186" t="s">
        <v>20</v>
      </c>
      <c r="H186">
        <v>4</v>
      </c>
      <c r="I186">
        <v>2</v>
      </c>
      <c r="J186">
        <v>1296</v>
      </c>
      <c r="K186">
        <v>1.0259529999999999</v>
      </c>
      <c r="L186" t="s">
        <v>15</v>
      </c>
    </row>
    <row r="187" spans="1:12" x14ac:dyDescent="0.3">
      <c r="A187" s="1">
        <v>39951</v>
      </c>
      <c r="B187">
        <v>2009</v>
      </c>
      <c r="C187" t="s">
        <v>12</v>
      </c>
      <c r="D187">
        <v>53480</v>
      </c>
      <c r="E187">
        <v>235000</v>
      </c>
      <c r="F187" t="s">
        <v>23</v>
      </c>
      <c r="G187" t="s">
        <v>24</v>
      </c>
      <c r="H187">
        <v>6</v>
      </c>
      <c r="I187">
        <v>5</v>
      </c>
      <c r="J187">
        <v>2176</v>
      </c>
      <c r="K187">
        <v>1.0259529999999999</v>
      </c>
      <c r="L187" t="s">
        <v>16</v>
      </c>
    </row>
    <row r="188" spans="1:12" x14ac:dyDescent="0.3">
      <c r="A188" s="1">
        <v>39954</v>
      </c>
      <c r="B188">
        <v>2009</v>
      </c>
      <c r="C188" t="s">
        <v>12</v>
      </c>
      <c r="D188">
        <v>71190</v>
      </c>
      <c r="E188">
        <v>209000</v>
      </c>
      <c r="F188" t="s">
        <v>23</v>
      </c>
      <c r="G188" t="s">
        <v>24</v>
      </c>
      <c r="H188">
        <v>6</v>
      </c>
      <c r="I188">
        <v>6</v>
      </c>
      <c r="J188">
        <v>1838</v>
      </c>
      <c r="K188">
        <v>1.0259529999999999</v>
      </c>
      <c r="L188" t="s">
        <v>15</v>
      </c>
    </row>
    <row r="189" spans="1:12" x14ac:dyDescent="0.3">
      <c r="A189" s="1">
        <v>39954</v>
      </c>
      <c r="B189">
        <v>2009</v>
      </c>
      <c r="C189" t="s">
        <v>21</v>
      </c>
      <c r="D189">
        <v>2037350</v>
      </c>
      <c r="E189">
        <v>2000000</v>
      </c>
      <c r="F189" t="s">
        <v>13</v>
      </c>
      <c r="G189" t="s">
        <v>14</v>
      </c>
      <c r="H189">
        <v>3</v>
      </c>
      <c r="I189">
        <v>2</v>
      </c>
      <c r="J189">
        <v>956</v>
      </c>
      <c r="K189">
        <v>1.0259529999999999</v>
      </c>
      <c r="L189" t="s">
        <v>16</v>
      </c>
    </row>
    <row r="190" spans="1:12" x14ac:dyDescent="0.3">
      <c r="A190" s="1">
        <v>39955</v>
      </c>
      <c r="B190">
        <v>2009</v>
      </c>
      <c r="C190" t="s">
        <v>26</v>
      </c>
      <c r="D190">
        <v>212940</v>
      </c>
      <c r="E190">
        <v>290000</v>
      </c>
      <c r="F190" t="s">
        <v>13</v>
      </c>
      <c r="G190" t="s">
        <v>14</v>
      </c>
      <c r="H190">
        <v>3</v>
      </c>
      <c r="I190">
        <v>1</v>
      </c>
      <c r="J190">
        <v>1032</v>
      </c>
      <c r="K190">
        <v>1.0259529999999999</v>
      </c>
      <c r="L190" t="s">
        <v>25</v>
      </c>
    </row>
    <row r="191" spans="1:12" x14ac:dyDescent="0.3">
      <c r="A191" s="1">
        <v>39956</v>
      </c>
      <c r="B191">
        <v>2009</v>
      </c>
      <c r="C191" t="s">
        <v>12</v>
      </c>
      <c r="D191">
        <v>142870</v>
      </c>
      <c r="E191">
        <v>329000</v>
      </c>
      <c r="F191" t="s">
        <v>13</v>
      </c>
      <c r="G191" t="s">
        <v>14</v>
      </c>
      <c r="H191">
        <v>3</v>
      </c>
      <c r="I191">
        <v>2</v>
      </c>
      <c r="J191">
        <v>1020</v>
      </c>
      <c r="K191">
        <v>1.0259529999999999</v>
      </c>
      <c r="L191" t="s">
        <v>15</v>
      </c>
    </row>
    <row r="192" spans="1:12" x14ac:dyDescent="0.3">
      <c r="A192" s="1">
        <v>39956</v>
      </c>
      <c r="B192">
        <v>2009</v>
      </c>
      <c r="C192" t="s">
        <v>21</v>
      </c>
      <c r="D192">
        <v>8272180</v>
      </c>
      <c r="E192">
        <v>18500000</v>
      </c>
      <c r="F192" t="s">
        <v>13</v>
      </c>
      <c r="G192" t="s">
        <v>14</v>
      </c>
      <c r="H192">
        <v>3</v>
      </c>
      <c r="I192">
        <v>3</v>
      </c>
      <c r="J192">
        <v>935</v>
      </c>
      <c r="K192">
        <v>1.0259529999999999</v>
      </c>
      <c r="L192" t="s">
        <v>16</v>
      </c>
    </row>
    <row r="193" spans="1:12" x14ac:dyDescent="0.3">
      <c r="A193" s="1">
        <v>39957</v>
      </c>
      <c r="B193">
        <v>2009</v>
      </c>
      <c r="C193" t="s">
        <v>18</v>
      </c>
      <c r="D193">
        <v>286226</v>
      </c>
      <c r="E193">
        <v>679000</v>
      </c>
      <c r="F193" t="s">
        <v>13</v>
      </c>
      <c r="G193" t="s">
        <v>14</v>
      </c>
      <c r="H193">
        <v>3</v>
      </c>
      <c r="I193">
        <v>1</v>
      </c>
      <c r="J193">
        <v>925</v>
      </c>
      <c r="K193">
        <v>1.0259529999999999</v>
      </c>
      <c r="L193" t="s">
        <v>25</v>
      </c>
    </row>
    <row r="194" spans="1:12" x14ac:dyDescent="0.3">
      <c r="A194" s="1">
        <v>39957</v>
      </c>
      <c r="B194">
        <v>2009</v>
      </c>
      <c r="C194" t="s">
        <v>26</v>
      </c>
      <c r="D194">
        <v>273980</v>
      </c>
      <c r="E194">
        <v>421000</v>
      </c>
      <c r="F194" t="s">
        <v>13</v>
      </c>
      <c r="G194" t="s">
        <v>14</v>
      </c>
      <c r="H194">
        <v>3</v>
      </c>
      <c r="I194">
        <v>1</v>
      </c>
      <c r="J194">
        <v>984</v>
      </c>
      <c r="K194">
        <v>1.0259529999999999</v>
      </c>
      <c r="L194" t="s">
        <v>22</v>
      </c>
    </row>
    <row r="195" spans="1:12" x14ac:dyDescent="0.3">
      <c r="A195" s="1">
        <v>39957</v>
      </c>
      <c r="B195">
        <v>2009</v>
      </c>
      <c r="C195" t="s">
        <v>21</v>
      </c>
      <c r="D195">
        <v>1605940</v>
      </c>
      <c r="E195">
        <v>1379130</v>
      </c>
      <c r="F195" t="s">
        <v>13</v>
      </c>
      <c r="G195" t="s">
        <v>14</v>
      </c>
      <c r="H195">
        <v>3</v>
      </c>
      <c r="I195">
        <v>3</v>
      </c>
      <c r="J195">
        <v>982</v>
      </c>
      <c r="K195">
        <v>1.0259529999999999</v>
      </c>
      <c r="L195" t="s">
        <v>25</v>
      </c>
    </row>
    <row r="196" spans="1:12" x14ac:dyDescent="0.3">
      <c r="A196" s="1">
        <v>39957</v>
      </c>
      <c r="B196">
        <v>2009</v>
      </c>
      <c r="C196" t="s">
        <v>21</v>
      </c>
      <c r="D196">
        <v>528640</v>
      </c>
      <c r="E196">
        <v>895000</v>
      </c>
      <c r="F196" t="s">
        <v>13</v>
      </c>
      <c r="G196" t="s">
        <v>14</v>
      </c>
      <c r="H196">
        <v>3</v>
      </c>
      <c r="I196">
        <v>3</v>
      </c>
      <c r="J196">
        <v>1082</v>
      </c>
      <c r="K196">
        <v>1.0259529999999999</v>
      </c>
      <c r="L196" t="s">
        <v>25</v>
      </c>
    </row>
    <row r="197" spans="1:12" x14ac:dyDescent="0.3">
      <c r="A197" s="1">
        <v>39958</v>
      </c>
      <c r="B197">
        <v>2009</v>
      </c>
      <c r="C197" t="s">
        <v>12</v>
      </c>
      <c r="D197">
        <v>104860</v>
      </c>
      <c r="E197">
        <v>191250</v>
      </c>
      <c r="F197" t="s">
        <v>13</v>
      </c>
      <c r="G197" t="s">
        <v>14</v>
      </c>
      <c r="H197">
        <v>3</v>
      </c>
      <c r="I197">
        <v>3</v>
      </c>
      <c r="J197">
        <v>1086</v>
      </c>
      <c r="K197">
        <v>1.0259529999999999</v>
      </c>
      <c r="L197" t="s">
        <v>15</v>
      </c>
    </row>
    <row r="198" spans="1:12" x14ac:dyDescent="0.3">
      <c r="A198" s="1">
        <v>39962</v>
      </c>
      <c r="B198">
        <v>2009</v>
      </c>
      <c r="C198" t="s">
        <v>17</v>
      </c>
      <c r="D198">
        <v>108710</v>
      </c>
      <c r="E198">
        <v>78833</v>
      </c>
      <c r="F198" t="s">
        <v>13</v>
      </c>
      <c r="G198" t="s">
        <v>14</v>
      </c>
      <c r="H198">
        <v>3</v>
      </c>
      <c r="I198">
        <v>1</v>
      </c>
      <c r="J198">
        <v>1081</v>
      </c>
      <c r="K198">
        <v>1.0259529999999999</v>
      </c>
      <c r="L198" t="s">
        <v>22</v>
      </c>
    </row>
    <row r="199" spans="1:12" x14ac:dyDescent="0.3">
      <c r="A199" s="1">
        <v>39962</v>
      </c>
      <c r="B199">
        <v>2009</v>
      </c>
      <c r="C199" t="s">
        <v>26</v>
      </c>
      <c r="D199">
        <v>631680</v>
      </c>
      <c r="E199">
        <v>800000</v>
      </c>
      <c r="F199" t="s">
        <v>13</v>
      </c>
      <c r="G199" t="s">
        <v>14</v>
      </c>
      <c r="H199">
        <v>3</v>
      </c>
      <c r="I199">
        <v>3</v>
      </c>
      <c r="J199">
        <v>1088</v>
      </c>
      <c r="K199">
        <v>1.0259529999999999</v>
      </c>
      <c r="L199" t="s">
        <v>22</v>
      </c>
    </row>
    <row r="200" spans="1:12" x14ac:dyDescent="0.3">
      <c r="A200" s="1">
        <v>39962</v>
      </c>
      <c r="B200">
        <v>2009</v>
      </c>
      <c r="C200" t="s">
        <v>26</v>
      </c>
      <c r="D200">
        <v>366310</v>
      </c>
      <c r="E200">
        <v>507500</v>
      </c>
      <c r="F200" t="s">
        <v>13</v>
      </c>
      <c r="G200" t="s">
        <v>14</v>
      </c>
      <c r="H200">
        <v>3</v>
      </c>
      <c r="I200">
        <v>2</v>
      </c>
      <c r="J200">
        <v>963</v>
      </c>
      <c r="K200">
        <v>1.0259529999999999</v>
      </c>
      <c r="L200" t="s">
        <v>22</v>
      </c>
    </row>
    <row r="201" spans="1:12" x14ac:dyDescent="0.3">
      <c r="A201" s="1">
        <v>39962</v>
      </c>
      <c r="B201">
        <v>2009</v>
      </c>
      <c r="C201" t="s">
        <v>21</v>
      </c>
      <c r="D201">
        <v>1308580</v>
      </c>
      <c r="E201">
        <v>1699000</v>
      </c>
      <c r="F201" t="s">
        <v>13</v>
      </c>
      <c r="G201" t="s">
        <v>14</v>
      </c>
      <c r="H201">
        <v>3</v>
      </c>
      <c r="I201">
        <v>3</v>
      </c>
      <c r="J201">
        <v>1067</v>
      </c>
      <c r="K201">
        <v>1.0259529999999999</v>
      </c>
      <c r="L201" t="s">
        <v>22</v>
      </c>
    </row>
    <row r="202" spans="1:12" x14ac:dyDescent="0.3">
      <c r="A202" s="1">
        <v>39963</v>
      </c>
      <c r="B202">
        <v>2009</v>
      </c>
      <c r="C202" t="s">
        <v>18</v>
      </c>
      <c r="D202">
        <v>310800</v>
      </c>
      <c r="E202">
        <v>635000</v>
      </c>
      <c r="F202" t="s">
        <v>13</v>
      </c>
      <c r="G202" t="s">
        <v>14</v>
      </c>
      <c r="H202">
        <v>3</v>
      </c>
      <c r="I202">
        <v>1</v>
      </c>
      <c r="J202">
        <v>923</v>
      </c>
      <c r="K202">
        <v>1.0259529999999999</v>
      </c>
      <c r="L202" t="s">
        <v>15</v>
      </c>
    </row>
    <row r="203" spans="1:12" x14ac:dyDescent="0.3">
      <c r="A203" s="1">
        <v>39964</v>
      </c>
      <c r="B203">
        <v>2009</v>
      </c>
      <c r="C203" t="s">
        <v>17</v>
      </c>
      <c r="D203">
        <v>143430</v>
      </c>
      <c r="E203">
        <v>335000</v>
      </c>
      <c r="F203" t="s">
        <v>13</v>
      </c>
      <c r="G203" t="s">
        <v>14</v>
      </c>
      <c r="H203">
        <v>3</v>
      </c>
      <c r="I203">
        <v>3</v>
      </c>
      <c r="J203">
        <v>906</v>
      </c>
      <c r="K203">
        <v>1.0259529999999999</v>
      </c>
      <c r="L203" t="s">
        <v>16</v>
      </c>
    </row>
    <row r="204" spans="1:12" x14ac:dyDescent="0.3">
      <c r="A204" s="1">
        <v>39965</v>
      </c>
      <c r="B204">
        <v>2009</v>
      </c>
      <c r="C204" t="s">
        <v>17</v>
      </c>
      <c r="D204">
        <v>114170</v>
      </c>
      <c r="E204">
        <v>197500</v>
      </c>
      <c r="F204" t="s">
        <v>13</v>
      </c>
      <c r="G204" t="s">
        <v>14</v>
      </c>
      <c r="H204">
        <v>3</v>
      </c>
      <c r="I204">
        <v>3</v>
      </c>
      <c r="J204">
        <v>1098</v>
      </c>
      <c r="K204">
        <v>1.0259529999999999</v>
      </c>
      <c r="L204" t="s">
        <v>22</v>
      </c>
    </row>
    <row r="205" spans="1:12" x14ac:dyDescent="0.3">
      <c r="A205" s="1">
        <v>39965</v>
      </c>
      <c r="B205">
        <v>2009</v>
      </c>
      <c r="C205" t="s">
        <v>12</v>
      </c>
      <c r="D205">
        <v>82250</v>
      </c>
      <c r="E205">
        <v>175000</v>
      </c>
      <c r="F205" t="s">
        <v>13</v>
      </c>
      <c r="G205" t="s">
        <v>14</v>
      </c>
      <c r="H205">
        <v>3</v>
      </c>
      <c r="I205">
        <v>3</v>
      </c>
      <c r="J205">
        <v>1034</v>
      </c>
      <c r="K205">
        <v>1.0259529999999999</v>
      </c>
      <c r="L205" t="s">
        <v>15</v>
      </c>
    </row>
    <row r="206" spans="1:12" x14ac:dyDescent="0.3">
      <c r="A206" s="1">
        <v>39965</v>
      </c>
      <c r="B206">
        <v>2009</v>
      </c>
      <c r="C206" t="s">
        <v>21</v>
      </c>
      <c r="D206">
        <v>722050</v>
      </c>
      <c r="E206">
        <v>2175000</v>
      </c>
      <c r="F206" t="s">
        <v>13</v>
      </c>
      <c r="G206" t="s">
        <v>14</v>
      </c>
      <c r="H206">
        <v>3</v>
      </c>
      <c r="I206">
        <v>3</v>
      </c>
      <c r="J206">
        <v>905</v>
      </c>
      <c r="K206">
        <v>1.0259529999999999</v>
      </c>
      <c r="L206" t="s">
        <v>25</v>
      </c>
    </row>
    <row r="207" spans="1:12" x14ac:dyDescent="0.3">
      <c r="A207" s="1">
        <v>39968</v>
      </c>
      <c r="B207">
        <v>2009</v>
      </c>
      <c r="C207" t="s">
        <v>21</v>
      </c>
      <c r="D207">
        <v>1455300</v>
      </c>
      <c r="E207">
        <v>2200000</v>
      </c>
      <c r="F207" t="s">
        <v>13</v>
      </c>
      <c r="G207" t="s">
        <v>14</v>
      </c>
      <c r="H207">
        <v>3</v>
      </c>
      <c r="I207">
        <v>2</v>
      </c>
      <c r="J207">
        <v>1061</v>
      </c>
      <c r="K207">
        <v>1.0259529999999999</v>
      </c>
      <c r="L207" t="s">
        <v>22</v>
      </c>
    </row>
    <row r="208" spans="1:12" x14ac:dyDescent="0.3">
      <c r="A208" s="1">
        <v>39968</v>
      </c>
      <c r="B208">
        <v>2009</v>
      </c>
      <c r="C208" t="s">
        <v>17</v>
      </c>
      <c r="D208">
        <v>156730</v>
      </c>
      <c r="E208">
        <v>355000</v>
      </c>
      <c r="F208" t="s">
        <v>19</v>
      </c>
      <c r="G208" t="s">
        <v>20</v>
      </c>
      <c r="H208">
        <v>4</v>
      </c>
      <c r="I208">
        <v>4</v>
      </c>
      <c r="J208">
        <v>1372</v>
      </c>
      <c r="K208">
        <v>1.0259529999999999</v>
      </c>
      <c r="L208" t="s">
        <v>16</v>
      </c>
    </row>
    <row r="209" spans="1:12" x14ac:dyDescent="0.3">
      <c r="A209" s="1">
        <v>39968</v>
      </c>
      <c r="B209">
        <v>2009</v>
      </c>
      <c r="C209" t="s">
        <v>12</v>
      </c>
      <c r="D209">
        <v>118930</v>
      </c>
      <c r="E209">
        <v>212000</v>
      </c>
      <c r="F209" t="s">
        <v>13</v>
      </c>
      <c r="G209" t="s">
        <v>14</v>
      </c>
      <c r="H209">
        <v>3</v>
      </c>
      <c r="I209">
        <v>3</v>
      </c>
      <c r="J209">
        <v>1032</v>
      </c>
      <c r="K209">
        <v>1.0259529999999999</v>
      </c>
      <c r="L209" t="s">
        <v>25</v>
      </c>
    </row>
    <row r="210" spans="1:12" x14ac:dyDescent="0.3">
      <c r="A210" s="1">
        <v>39969</v>
      </c>
      <c r="B210">
        <v>2009</v>
      </c>
      <c r="C210" t="s">
        <v>18</v>
      </c>
      <c r="D210">
        <v>251370</v>
      </c>
      <c r="E210">
        <v>422500</v>
      </c>
      <c r="F210" t="s">
        <v>13</v>
      </c>
      <c r="G210" t="s">
        <v>14</v>
      </c>
      <c r="H210">
        <v>3</v>
      </c>
      <c r="I210">
        <v>3</v>
      </c>
      <c r="J210">
        <v>1076</v>
      </c>
      <c r="K210">
        <v>1.0259529999999999</v>
      </c>
      <c r="L210" t="s">
        <v>15</v>
      </c>
    </row>
    <row r="211" spans="1:12" x14ac:dyDescent="0.3">
      <c r="A211" s="1">
        <v>39970</v>
      </c>
      <c r="B211">
        <v>2009</v>
      </c>
      <c r="C211" t="s">
        <v>18</v>
      </c>
      <c r="D211">
        <v>317520</v>
      </c>
      <c r="E211">
        <v>580000</v>
      </c>
      <c r="F211" t="s">
        <v>13</v>
      </c>
      <c r="G211" t="s">
        <v>14</v>
      </c>
      <c r="H211">
        <v>3</v>
      </c>
      <c r="I211">
        <v>3</v>
      </c>
      <c r="J211">
        <v>1072</v>
      </c>
      <c r="K211">
        <v>1.0259529999999999</v>
      </c>
      <c r="L211" t="s">
        <v>25</v>
      </c>
    </row>
    <row r="212" spans="1:12" x14ac:dyDescent="0.3">
      <c r="A212" s="1">
        <v>39970</v>
      </c>
      <c r="B212">
        <v>2009</v>
      </c>
      <c r="C212" t="s">
        <v>17</v>
      </c>
      <c r="D212">
        <v>139090</v>
      </c>
      <c r="E212">
        <v>288400</v>
      </c>
      <c r="F212" t="s">
        <v>13</v>
      </c>
      <c r="G212" t="s">
        <v>14</v>
      </c>
      <c r="H212">
        <v>3</v>
      </c>
      <c r="I212">
        <v>3</v>
      </c>
      <c r="J212">
        <v>1022</v>
      </c>
      <c r="K212">
        <v>1.0259529999999999</v>
      </c>
      <c r="L212" t="s">
        <v>22</v>
      </c>
    </row>
    <row r="213" spans="1:12" x14ac:dyDescent="0.3">
      <c r="A213" s="1">
        <v>39972</v>
      </c>
      <c r="B213">
        <v>2009</v>
      </c>
      <c r="C213" t="s">
        <v>12</v>
      </c>
      <c r="D213">
        <v>62160</v>
      </c>
      <c r="E213">
        <v>112000</v>
      </c>
      <c r="F213" t="s">
        <v>13</v>
      </c>
      <c r="G213" t="s">
        <v>14</v>
      </c>
      <c r="H213">
        <v>3</v>
      </c>
      <c r="I213">
        <v>2</v>
      </c>
      <c r="J213">
        <v>1062</v>
      </c>
      <c r="K213">
        <v>1.0259529999999999</v>
      </c>
      <c r="L213" t="s">
        <v>15</v>
      </c>
    </row>
    <row r="214" spans="1:12" x14ac:dyDescent="0.3">
      <c r="A214" s="1">
        <v>39975</v>
      </c>
      <c r="B214">
        <v>2009</v>
      </c>
      <c r="C214" t="s">
        <v>26</v>
      </c>
      <c r="D214">
        <v>341530</v>
      </c>
      <c r="E214">
        <v>497500</v>
      </c>
      <c r="F214" t="s">
        <v>13</v>
      </c>
      <c r="G214" t="s">
        <v>14</v>
      </c>
      <c r="H214">
        <v>3</v>
      </c>
      <c r="I214">
        <v>3</v>
      </c>
      <c r="J214">
        <v>1078</v>
      </c>
      <c r="K214">
        <v>1.0259529999999999</v>
      </c>
      <c r="L214" t="s">
        <v>25</v>
      </c>
    </row>
    <row r="215" spans="1:12" x14ac:dyDescent="0.3">
      <c r="A215" s="1">
        <v>39975</v>
      </c>
      <c r="B215">
        <v>2009</v>
      </c>
      <c r="C215" t="s">
        <v>17</v>
      </c>
      <c r="D215">
        <v>119490</v>
      </c>
      <c r="E215">
        <v>268000</v>
      </c>
      <c r="F215" t="s">
        <v>13</v>
      </c>
      <c r="G215" t="s">
        <v>14</v>
      </c>
      <c r="H215">
        <v>3</v>
      </c>
      <c r="I215">
        <v>2</v>
      </c>
      <c r="J215">
        <v>904</v>
      </c>
      <c r="K215">
        <v>1.0259529999999999</v>
      </c>
      <c r="L215" t="s">
        <v>15</v>
      </c>
    </row>
    <row r="216" spans="1:12" x14ac:dyDescent="0.3">
      <c r="A216" s="1">
        <v>39975</v>
      </c>
      <c r="B216">
        <v>2009</v>
      </c>
      <c r="C216" t="s">
        <v>26</v>
      </c>
      <c r="D216">
        <v>430850</v>
      </c>
      <c r="E216">
        <v>1475000</v>
      </c>
      <c r="F216" t="s">
        <v>13</v>
      </c>
      <c r="G216" t="s">
        <v>14</v>
      </c>
      <c r="H216">
        <v>3</v>
      </c>
      <c r="I216">
        <v>1</v>
      </c>
      <c r="J216">
        <v>1069</v>
      </c>
      <c r="K216">
        <v>1.0259529999999999</v>
      </c>
      <c r="L216" t="s">
        <v>22</v>
      </c>
    </row>
    <row r="217" spans="1:12" x14ac:dyDescent="0.3">
      <c r="A217" s="1">
        <v>39975</v>
      </c>
      <c r="B217">
        <v>2009</v>
      </c>
      <c r="C217" t="s">
        <v>21</v>
      </c>
      <c r="D217">
        <v>1559320</v>
      </c>
      <c r="E217">
        <v>2400000</v>
      </c>
      <c r="F217" t="s">
        <v>13</v>
      </c>
      <c r="G217" t="s">
        <v>14</v>
      </c>
      <c r="H217">
        <v>3</v>
      </c>
      <c r="I217">
        <v>3</v>
      </c>
      <c r="J217">
        <v>942</v>
      </c>
      <c r="K217">
        <v>1.0259529999999999</v>
      </c>
      <c r="L217" t="s">
        <v>15</v>
      </c>
    </row>
    <row r="218" spans="1:12" x14ac:dyDescent="0.3">
      <c r="A218" s="1">
        <v>39978</v>
      </c>
      <c r="B218">
        <v>2009</v>
      </c>
      <c r="C218" t="s">
        <v>18</v>
      </c>
      <c r="D218">
        <v>362040</v>
      </c>
      <c r="E218">
        <v>910000</v>
      </c>
      <c r="F218" t="s">
        <v>13</v>
      </c>
      <c r="G218" t="s">
        <v>14</v>
      </c>
      <c r="H218">
        <v>3</v>
      </c>
      <c r="I218">
        <v>2</v>
      </c>
      <c r="J218">
        <v>936</v>
      </c>
      <c r="K218">
        <v>1.0259529999999999</v>
      </c>
      <c r="L218" t="s">
        <v>16</v>
      </c>
    </row>
    <row r="219" spans="1:12" x14ac:dyDescent="0.3">
      <c r="A219" s="1">
        <v>39978</v>
      </c>
      <c r="B219">
        <v>2009</v>
      </c>
      <c r="C219" t="s">
        <v>12</v>
      </c>
      <c r="D219">
        <v>54880</v>
      </c>
      <c r="E219">
        <v>185000</v>
      </c>
      <c r="F219" t="s">
        <v>23</v>
      </c>
      <c r="G219" t="s">
        <v>24</v>
      </c>
      <c r="H219">
        <v>6</v>
      </c>
      <c r="I219">
        <v>6</v>
      </c>
      <c r="J219">
        <v>2148</v>
      </c>
      <c r="K219">
        <v>1.0259529999999999</v>
      </c>
      <c r="L219" t="s">
        <v>22</v>
      </c>
    </row>
    <row r="220" spans="1:12" x14ac:dyDescent="0.3">
      <c r="A220" s="1">
        <v>39979</v>
      </c>
      <c r="B220">
        <v>2009</v>
      </c>
      <c r="C220" t="s">
        <v>17</v>
      </c>
      <c r="D220">
        <v>176890</v>
      </c>
      <c r="E220">
        <v>374500</v>
      </c>
      <c r="F220" t="s">
        <v>13</v>
      </c>
      <c r="G220" t="s">
        <v>14</v>
      </c>
      <c r="H220">
        <v>3</v>
      </c>
      <c r="I220">
        <v>2</v>
      </c>
      <c r="J220">
        <v>1046</v>
      </c>
      <c r="K220">
        <v>1.0259529999999999</v>
      </c>
      <c r="L220" t="s">
        <v>15</v>
      </c>
    </row>
    <row r="221" spans="1:12" x14ac:dyDescent="0.3">
      <c r="A221" s="1">
        <v>39979</v>
      </c>
      <c r="B221">
        <v>2009</v>
      </c>
      <c r="C221" t="s">
        <v>21</v>
      </c>
      <c r="D221">
        <v>795900</v>
      </c>
      <c r="E221">
        <v>1471300</v>
      </c>
      <c r="F221" t="s">
        <v>13</v>
      </c>
      <c r="G221" t="s">
        <v>14</v>
      </c>
      <c r="H221">
        <v>3</v>
      </c>
      <c r="I221">
        <v>1</v>
      </c>
      <c r="J221">
        <v>988</v>
      </c>
      <c r="K221">
        <v>1.0259529999999999</v>
      </c>
      <c r="L221" t="s">
        <v>15</v>
      </c>
    </row>
    <row r="222" spans="1:12" x14ac:dyDescent="0.3">
      <c r="A222" s="1">
        <v>39979</v>
      </c>
      <c r="B222">
        <v>2009</v>
      </c>
      <c r="C222" t="s">
        <v>18</v>
      </c>
      <c r="D222">
        <v>220080</v>
      </c>
      <c r="E222">
        <v>466598</v>
      </c>
      <c r="F222" t="s">
        <v>13</v>
      </c>
      <c r="G222" t="s">
        <v>14</v>
      </c>
      <c r="H222">
        <v>3</v>
      </c>
      <c r="I222">
        <v>2</v>
      </c>
      <c r="J222">
        <v>1053</v>
      </c>
      <c r="K222">
        <v>1.0259529999999999</v>
      </c>
      <c r="L222" t="s">
        <v>22</v>
      </c>
    </row>
    <row r="223" spans="1:12" x14ac:dyDescent="0.3">
      <c r="A223" s="1">
        <v>39979</v>
      </c>
      <c r="B223">
        <v>2009</v>
      </c>
      <c r="C223" t="s">
        <v>17</v>
      </c>
      <c r="D223">
        <v>153930</v>
      </c>
      <c r="E223">
        <v>331055</v>
      </c>
      <c r="F223" t="s">
        <v>19</v>
      </c>
      <c r="G223" t="s">
        <v>20</v>
      </c>
      <c r="H223">
        <v>4</v>
      </c>
      <c r="I223">
        <v>4</v>
      </c>
      <c r="J223">
        <v>1303</v>
      </c>
      <c r="K223">
        <v>1.0259529999999999</v>
      </c>
      <c r="L223" t="s">
        <v>15</v>
      </c>
    </row>
    <row r="224" spans="1:12" x14ac:dyDescent="0.3">
      <c r="A224" s="1">
        <v>39982</v>
      </c>
      <c r="B224">
        <v>2009</v>
      </c>
      <c r="C224" t="s">
        <v>12</v>
      </c>
      <c r="D224">
        <v>81900</v>
      </c>
      <c r="E224">
        <v>234900</v>
      </c>
      <c r="F224" t="s">
        <v>13</v>
      </c>
      <c r="G224" t="s">
        <v>14</v>
      </c>
      <c r="H224">
        <v>3</v>
      </c>
      <c r="I224">
        <v>2</v>
      </c>
      <c r="J224">
        <v>906</v>
      </c>
      <c r="K224">
        <v>1.0259529999999999</v>
      </c>
      <c r="L224" t="s">
        <v>22</v>
      </c>
    </row>
    <row r="225" spans="1:12" x14ac:dyDescent="0.3">
      <c r="A225" s="1">
        <v>39982</v>
      </c>
      <c r="B225">
        <v>2009</v>
      </c>
      <c r="C225" t="s">
        <v>18</v>
      </c>
      <c r="D225">
        <v>262220</v>
      </c>
      <c r="E225">
        <v>120000</v>
      </c>
      <c r="F225" t="s">
        <v>19</v>
      </c>
      <c r="G225" t="s">
        <v>20</v>
      </c>
      <c r="H225">
        <v>4</v>
      </c>
      <c r="I225">
        <v>2</v>
      </c>
      <c r="J225">
        <v>1413</v>
      </c>
      <c r="K225">
        <v>1.0259529999999999</v>
      </c>
      <c r="L225" t="s">
        <v>15</v>
      </c>
    </row>
    <row r="226" spans="1:12" x14ac:dyDescent="0.3">
      <c r="A226" s="1">
        <v>39982</v>
      </c>
      <c r="B226">
        <v>2009</v>
      </c>
      <c r="C226" t="s">
        <v>17</v>
      </c>
      <c r="D226">
        <v>95970</v>
      </c>
      <c r="E226">
        <v>242000</v>
      </c>
      <c r="F226" t="s">
        <v>13</v>
      </c>
      <c r="G226" t="s">
        <v>14</v>
      </c>
      <c r="H226">
        <v>3</v>
      </c>
      <c r="I226">
        <v>1</v>
      </c>
      <c r="J226">
        <v>996</v>
      </c>
      <c r="K226">
        <v>1.0259529999999999</v>
      </c>
      <c r="L226" t="s">
        <v>16</v>
      </c>
    </row>
    <row r="227" spans="1:12" x14ac:dyDescent="0.3">
      <c r="A227" s="1">
        <v>39982</v>
      </c>
      <c r="B227">
        <v>2009</v>
      </c>
      <c r="C227" t="s">
        <v>26</v>
      </c>
      <c r="D227">
        <v>343000</v>
      </c>
      <c r="E227">
        <v>514000</v>
      </c>
      <c r="F227" t="s">
        <v>13</v>
      </c>
      <c r="G227" t="s">
        <v>14</v>
      </c>
      <c r="H227">
        <v>3</v>
      </c>
      <c r="I227">
        <v>1</v>
      </c>
      <c r="J227">
        <v>1082</v>
      </c>
      <c r="K227">
        <v>1.0259529999999999</v>
      </c>
      <c r="L227" t="s">
        <v>16</v>
      </c>
    </row>
    <row r="228" spans="1:12" x14ac:dyDescent="0.3">
      <c r="A228" s="1">
        <v>39982</v>
      </c>
      <c r="B228">
        <v>2009</v>
      </c>
      <c r="C228" t="s">
        <v>26</v>
      </c>
      <c r="D228">
        <v>350770</v>
      </c>
      <c r="E228">
        <v>461000</v>
      </c>
      <c r="F228" t="s">
        <v>13</v>
      </c>
      <c r="G228" t="s">
        <v>14</v>
      </c>
      <c r="H228">
        <v>3</v>
      </c>
      <c r="I228">
        <v>1</v>
      </c>
      <c r="J228">
        <v>1052</v>
      </c>
      <c r="K228">
        <v>1.0259529999999999</v>
      </c>
      <c r="L228" t="s">
        <v>15</v>
      </c>
    </row>
    <row r="229" spans="1:12" x14ac:dyDescent="0.3">
      <c r="A229" s="1">
        <v>39982</v>
      </c>
      <c r="B229">
        <v>2009</v>
      </c>
      <c r="C229" t="s">
        <v>12</v>
      </c>
      <c r="D229">
        <v>9100</v>
      </c>
      <c r="E229">
        <v>93333</v>
      </c>
      <c r="F229" t="s">
        <v>13</v>
      </c>
      <c r="G229" t="s">
        <v>14</v>
      </c>
      <c r="H229">
        <v>3</v>
      </c>
      <c r="I229">
        <v>1</v>
      </c>
      <c r="J229">
        <v>1082</v>
      </c>
      <c r="K229">
        <v>1.0259529999999999</v>
      </c>
      <c r="L229" t="s">
        <v>25</v>
      </c>
    </row>
    <row r="230" spans="1:12" x14ac:dyDescent="0.3">
      <c r="A230" s="1">
        <v>39983</v>
      </c>
      <c r="B230">
        <v>2009</v>
      </c>
      <c r="C230" t="s">
        <v>17</v>
      </c>
      <c r="D230">
        <v>72660</v>
      </c>
      <c r="E230">
        <v>197000</v>
      </c>
      <c r="F230" t="s">
        <v>13</v>
      </c>
      <c r="G230" t="s">
        <v>14</v>
      </c>
      <c r="H230">
        <v>3</v>
      </c>
      <c r="I230">
        <v>2</v>
      </c>
      <c r="J230">
        <v>1051</v>
      </c>
      <c r="K230">
        <v>1.0259529999999999</v>
      </c>
      <c r="L230" t="s">
        <v>25</v>
      </c>
    </row>
    <row r="231" spans="1:12" x14ac:dyDescent="0.3">
      <c r="A231" s="1">
        <v>39983</v>
      </c>
      <c r="B231">
        <v>2009</v>
      </c>
      <c r="C231" t="s">
        <v>18</v>
      </c>
      <c r="D231">
        <v>417200</v>
      </c>
      <c r="E231">
        <v>625000</v>
      </c>
      <c r="F231" t="s">
        <v>13</v>
      </c>
      <c r="G231" t="s">
        <v>14</v>
      </c>
      <c r="H231">
        <v>3</v>
      </c>
      <c r="I231">
        <v>1</v>
      </c>
      <c r="J231">
        <v>1006</v>
      </c>
      <c r="K231">
        <v>1.0259529999999999</v>
      </c>
      <c r="L231" t="s">
        <v>16</v>
      </c>
    </row>
    <row r="232" spans="1:12" x14ac:dyDescent="0.3">
      <c r="A232" s="1">
        <v>39983</v>
      </c>
      <c r="B232">
        <v>2009</v>
      </c>
      <c r="C232" t="s">
        <v>17</v>
      </c>
      <c r="D232">
        <v>121241</v>
      </c>
      <c r="E232">
        <v>135000</v>
      </c>
      <c r="F232" t="s">
        <v>13</v>
      </c>
      <c r="G232" t="s">
        <v>14</v>
      </c>
      <c r="H232">
        <v>3</v>
      </c>
      <c r="I232">
        <v>1</v>
      </c>
      <c r="J232">
        <v>974</v>
      </c>
      <c r="K232">
        <v>1.0259529999999999</v>
      </c>
      <c r="L232" t="s">
        <v>15</v>
      </c>
    </row>
    <row r="233" spans="1:12" x14ac:dyDescent="0.3">
      <c r="A233" s="1">
        <v>39983</v>
      </c>
      <c r="B233">
        <v>2009</v>
      </c>
      <c r="C233" t="s">
        <v>17</v>
      </c>
      <c r="D233">
        <v>108500</v>
      </c>
      <c r="E233">
        <v>208000</v>
      </c>
      <c r="F233" t="s">
        <v>13</v>
      </c>
      <c r="G233" t="s">
        <v>14</v>
      </c>
      <c r="H233">
        <v>3</v>
      </c>
      <c r="I233">
        <v>2</v>
      </c>
      <c r="J233">
        <v>936</v>
      </c>
      <c r="K233">
        <v>1.0259529999999999</v>
      </c>
      <c r="L233" t="s">
        <v>25</v>
      </c>
    </row>
    <row r="234" spans="1:12" x14ac:dyDescent="0.3">
      <c r="A234" s="1">
        <v>39984</v>
      </c>
      <c r="B234">
        <v>2009</v>
      </c>
      <c r="C234" t="s">
        <v>21</v>
      </c>
      <c r="D234">
        <v>1274560</v>
      </c>
      <c r="E234">
        <v>2000000</v>
      </c>
      <c r="F234" t="s">
        <v>13</v>
      </c>
      <c r="G234" t="s">
        <v>14</v>
      </c>
      <c r="H234">
        <v>3</v>
      </c>
      <c r="I234">
        <v>2</v>
      </c>
      <c r="J234">
        <v>1000</v>
      </c>
      <c r="K234">
        <v>1.0259529999999999</v>
      </c>
      <c r="L234" t="s">
        <v>15</v>
      </c>
    </row>
    <row r="235" spans="1:12" x14ac:dyDescent="0.3">
      <c r="A235" s="1">
        <v>39985</v>
      </c>
      <c r="B235">
        <v>2009</v>
      </c>
      <c r="C235" t="s">
        <v>26</v>
      </c>
      <c r="D235">
        <v>416080</v>
      </c>
      <c r="E235">
        <v>675000</v>
      </c>
      <c r="F235" t="s">
        <v>13</v>
      </c>
      <c r="G235" t="s">
        <v>14</v>
      </c>
      <c r="H235">
        <v>3</v>
      </c>
      <c r="I235">
        <v>3</v>
      </c>
      <c r="J235">
        <v>1060</v>
      </c>
      <c r="K235">
        <v>1.0259529999999999</v>
      </c>
      <c r="L235" t="s">
        <v>16</v>
      </c>
    </row>
    <row r="236" spans="1:12" x14ac:dyDescent="0.3">
      <c r="A236" s="1">
        <v>39986</v>
      </c>
      <c r="B236">
        <v>2009</v>
      </c>
      <c r="C236" t="s">
        <v>17</v>
      </c>
      <c r="D236">
        <v>117321</v>
      </c>
      <c r="E236">
        <v>40000</v>
      </c>
      <c r="F236" t="s">
        <v>13</v>
      </c>
      <c r="G236" t="s">
        <v>14</v>
      </c>
      <c r="H236">
        <v>3</v>
      </c>
      <c r="I236">
        <v>2</v>
      </c>
      <c r="J236">
        <v>1074</v>
      </c>
      <c r="K236">
        <v>1.0259529999999999</v>
      </c>
      <c r="L236" t="s">
        <v>16</v>
      </c>
    </row>
    <row r="237" spans="1:12" x14ac:dyDescent="0.3">
      <c r="A237" s="1">
        <v>39986</v>
      </c>
      <c r="B237">
        <v>2009</v>
      </c>
      <c r="C237" t="s">
        <v>12</v>
      </c>
      <c r="D237">
        <v>63010</v>
      </c>
      <c r="E237">
        <v>159000</v>
      </c>
      <c r="F237" t="s">
        <v>13</v>
      </c>
      <c r="G237" t="s">
        <v>14</v>
      </c>
      <c r="H237">
        <v>3</v>
      </c>
      <c r="I237">
        <v>1</v>
      </c>
      <c r="J237">
        <v>999</v>
      </c>
      <c r="K237">
        <v>1.0259529999999999</v>
      </c>
      <c r="L237" t="s">
        <v>22</v>
      </c>
    </row>
    <row r="238" spans="1:12" x14ac:dyDescent="0.3">
      <c r="A238" s="1">
        <v>39989</v>
      </c>
      <c r="B238">
        <v>2009</v>
      </c>
      <c r="C238" t="s">
        <v>17</v>
      </c>
      <c r="D238">
        <v>111860</v>
      </c>
      <c r="E238">
        <v>260000</v>
      </c>
      <c r="F238" t="s">
        <v>13</v>
      </c>
      <c r="G238" t="s">
        <v>14</v>
      </c>
      <c r="H238">
        <v>3</v>
      </c>
      <c r="I238">
        <v>2</v>
      </c>
      <c r="J238">
        <v>984</v>
      </c>
      <c r="K238">
        <v>1.0259529999999999</v>
      </c>
      <c r="L238" t="s">
        <v>16</v>
      </c>
    </row>
    <row r="239" spans="1:12" x14ac:dyDescent="0.3">
      <c r="A239" s="1">
        <v>39989</v>
      </c>
      <c r="B239">
        <v>2009</v>
      </c>
      <c r="C239" t="s">
        <v>12</v>
      </c>
      <c r="D239">
        <v>105910</v>
      </c>
      <c r="E239">
        <v>243000</v>
      </c>
      <c r="F239" t="s">
        <v>13</v>
      </c>
      <c r="G239" t="s">
        <v>14</v>
      </c>
      <c r="H239">
        <v>3</v>
      </c>
      <c r="I239">
        <v>2</v>
      </c>
      <c r="J239">
        <v>1013</v>
      </c>
      <c r="K239">
        <v>1.0259529999999999</v>
      </c>
      <c r="L239" t="s">
        <v>16</v>
      </c>
    </row>
    <row r="240" spans="1:12" x14ac:dyDescent="0.3">
      <c r="A240" s="1">
        <v>39989</v>
      </c>
      <c r="B240">
        <v>2009</v>
      </c>
      <c r="C240" t="s">
        <v>21</v>
      </c>
      <c r="D240">
        <v>1076740</v>
      </c>
      <c r="E240">
        <v>1540000</v>
      </c>
      <c r="F240" t="s">
        <v>13</v>
      </c>
      <c r="G240" t="s">
        <v>14</v>
      </c>
      <c r="H240">
        <v>3</v>
      </c>
      <c r="I240">
        <v>3</v>
      </c>
      <c r="J240">
        <v>913</v>
      </c>
      <c r="K240">
        <v>1.0259529999999999</v>
      </c>
      <c r="L240" t="s">
        <v>25</v>
      </c>
    </row>
    <row r="241" spans="1:12" x14ac:dyDescent="0.3">
      <c r="A241" s="1">
        <v>39989</v>
      </c>
      <c r="B241">
        <v>2009</v>
      </c>
      <c r="C241" t="s">
        <v>26</v>
      </c>
      <c r="D241">
        <v>513730</v>
      </c>
      <c r="E241">
        <v>810000</v>
      </c>
      <c r="F241" t="s">
        <v>13</v>
      </c>
      <c r="G241" t="s">
        <v>14</v>
      </c>
      <c r="H241">
        <v>3</v>
      </c>
      <c r="I241">
        <v>3</v>
      </c>
      <c r="J241">
        <v>906</v>
      </c>
      <c r="K241">
        <v>1.0259529999999999</v>
      </c>
      <c r="L241" t="s">
        <v>15</v>
      </c>
    </row>
    <row r="242" spans="1:12" x14ac:dyDescent="0.3">
      <c r="A242" s="1">
        <v>39990</v>
      </c>
      <c r="B242">
        <v>2009</v>
      </c>
      <c r="C242" t="s">
        <v>17</v>
      </c>
      <c r="D242">
        <v>157501</v>
      </c>
      <c r="E242">
        <v>334000</v>
      </c>
      <c r="F242" t="s">
        <v>13</v>
      </c>
      <c r="G242" t="s">
        <v>14</v>
      </c>
      <c r="H242">
        <v>3</v>
      </c>
      <c r="I242">
        <v>1</v>
      </c>
      <c r="J242">
        <v>978</v>
      </c>
      <c r="K242">
        <v>1.0259529999999999</v>
      </c>
      <c r="L242" t="s">
        <v>15</v>
      </c>
    </row>
    <row r="243" spans="1:12" x14ac:dyDescent="0.3">
      <c r="A243" s="1">
        <v>39990</v>
      </c>
      <c r="B243">
        <v>2009</v>
      </c>
      <c r="C243" t="s">
        <v>18</v>
      </c>
      <c r="D243">
        <v>293580</v>
      </c>
      <c r="E243">
        <v>625000</v>
      </c>
      <c r="F243" t="s">
        <v>13</v>
      </c>
      <c r="G243" t="s">
        <v>14</v>
      </c>
      <c r="H243">
        <v>3</v>
      </c>
      <c r="I243">
        <v>3</v>
      </c>
      <c r="J243">
        <v>1018</v>
      </c>
      <c r="K243">
        <v>1.0259529999999999</v>
      </c>
      <c r="L243" t="s">
        <v>15</v>
      </c>
    </row>
    <row r="244" spans="1:12" x14ac:dyDescent="0.3">
      <c r="A244" s="1">
        <v>39991</v>
      </c>
      <c r="B244">
        <v>2009</v>
      </c>
      <c r="C244" t="s">
        <v>12</v>
      </c>
      <c r="D244">
        <v>36330</v>
      </c>
      <c r="E244">
        <v>143000</v>
      </c>
      <c r="F244" t="s">
        <v>19</v>
      </c>
      <c r="G244" t="s">
        <v>20</v>
      </c>
      <c r="H244">
        <v>4</v>
      </c>
      <c r="I244">
        <v>3</v>
      </c>
      <c r="J244">
        <v>1399</v>
      </c>
      <c r="K244">
        <v>1.0259529999999999</v>
      </c>
      <c r="L244" t="s">
        <v>16</v>
      </c>
    </row>
    <row r="245" spans="1:12" x14ac:dyDescent="0.3">
      <c r="A245" s="1">
        <v>39991</v>
      </c>
      <c r="B245">
        <v>2009</v>
      </c>
      <c r="C245" t="s">
        <v>21</v>
      </c>
      <c r="D245">
        <v>374500</v>
      </c>
      <c r="E245">
        <v>500000</v>
      </c>
      <c r="F245" t="s">
        <v>13</v>
      </c>
      <c r="G245" t="s">
        <v>14</v>
      </c>
      <c r="H245">
        <v>3</v>
      </c>
      <c r="I245">
        <v>3</v>
      </c>
      <c r="J245">
        <v>1042</v>
      </c>
      <c r="K245">
        <v>1.0259529999999999</v>
      </c>
      <c r="L245" t="s">
        <v>25</v>
      </c>
    </row>
    <row r="246" spans="1:12" x14ac:dyDescent="0.3">
      <c r="A246" s="1">
        <v>39991</v>
      </c>
      <c r="B246">
        <v>2009</v>
      </c>
      <c r="C246" t="s">
        <v>18</v>
      </c>
      <c r="D246">
        <v>230370</v>
      </c>
      <c r="E246">
        <v>445000</v>
      </c>
      <c r="F246" t="s">
        <v>13</v>
      </c>
      <c r="G246" t="s">
        <v>14</v>
      </c>
      <c r="H246">
        <v>3</v>
      </c>
      <c r="I246">
        <v>1</v>
      </c>
      <c r="J246">
        <v>1075</v>
      </c>
      <c r="K246">
        <v>1.0259529999999999</v>
      </c>
      <c r="L246" t="s">
        <v>15</v>
      </c>
    </row>
    <row r="247" spans="1:12" x14ac:dyDescent="0.3">
      <c r="A247" s="1">
        <v>39991</v>
      </c>
      <c r="B247">
        <v>2009</v>
      </c>
      <c r="C247" t="s">
        <v>26</v>
      </c>
      <c r="D247">
        <v>762510</v>
      </c>
      <c r="E247">
        <v>1295000</v>
      </c>
      <c r="F247" t="s">
        <v>13</v>
      </c>
      <c r="G247" t="s">
        <v>14</v>
      </c>
      <c r="H247">
        <v>3</v>
      </c>
      <c r="I247">
        <v>1</v>
      </c>
      <c r="J247">
        <v>1059</v>
      </c>
      <c r="K247">
        <v>1.0259529999999999</v>
      </c>
      <c r="L247" t="s">
        <v>22</v>
      </c>
    </row>
    <row r="248" spans="1:12" x14ac:dyDescent="0.3">
      <c r="A248" s="1">
        <v>39992</v>
      </c>
      <c r="B248">
        <v>2009</v>
      </c>
      <c r="C248" t="s">
        <v>26</v>
      </c>
      <c r="D248">
        <v>1052590</v>
      </c>
      <c r="E248">
        <v>1100000</v>
      </c>
      <c r="F248" t="s">
        <v>13</v>
      </c>
      <c r="G248" t="s">
        <v>14</v>
      </c>
      <c r="H248">
        <v>3</v>
      </c>
      <c r="I248">
        <v>1</v>
      </c>
      <c r="J248">
        <v>936</v>
      </c>
      <c r="K248">
        <v>1.0259529999999999</v>
      </c>
      <c r="L248" t="s">
        <v>22</v>
      </c>
    </row>
    <row r="249" spans="1:12" x14ac:dyDescent="0.3">
      <c r="A249" s="1">
        <v>39992</v>
      </c>
      <c r="B249">
        <v>2009</v>
      </c>
      <c r="C249" t="s">
        <v>17</v>
      </c>
      <c r="D249">
        <v>124601</v>
      </c>
      <c r="E249">
        <v>250000</v>
      </c>
      <c r="F249" t="s">
        <v>13</v>
      </c>
      <c r="G249" t="s">
        <v>14</v>
      </c>
      <c r="H249">
        <v>3</v>
      </c>
      <c r="I249">
        <v>3</v>
      </c>
      <c r="J249">
        <v>1038</v>
      </c>
      <c r="K249">
        <v>1.0259529999999999</v>
      </c>
      <c r="L249" t="s">
        <v>16</v>
      </c>
    </row>
    <row r="250" spans="1:12" x14ac:dyDescent="0.3">
      <c r="A250" s="1">
        <v>39992</v>
      </c>
      <c r="B250">
        <v>2009</v>
      </c>
      <c r="C250" t="s">
        <v>17</v>
      </c>
      <c r="D250">
        <v>110110</v>
      </c>
      <c r="E250">
        <v>150000</v>
      </c>
      <c r="F250" t="s">
        <v>13</v>
      </c>
      <c r="G250" t="s">
        <v>14</v>
      </c>
      <c r="H250">
        <v>3</v>
      </c>
      <c r="I250">
        <v>3</v>
      </c>
      <c r="J250">
        <v>1074</v>
      </c>
      <c r="K250">
        <v>1.0259529999999999</v>
      </c>
      <c r="L250" t="s">
        <v>25</v>
      </c>
    </row>
    <row r="251" spans="1:12" x14ac:dyDescent="0.3">
      <c r="A251" s="1">
        <v>39992</v>
      </c>
      <c r="B251">
        <v>2009</v>
      </c>
      <c r="C251" t="s">
        <v>26</v>
      </c>
      <c r="D251">
        <v>581630</v>
      </c>
      <c r="E251">
        <v>695000</v>
      </c>
      <c r="F251" t="s">
        <v>13</v>
      </c>
      <c r="G251" t="s">
        <v>14</v>
      </c>
      <c r="H251">
        <v>3</v>
      </c>
      <c r="I251">
        <v>1</v>
      </c>
      <c r="J251">
        <v>988</v>
      </c>
      <c r="K251">
        <v>1.0259529999999999</v>
      </c>
      <c r="L251" t="s">
        <v>22</v>
      </c>
    </row>
    <row r="252" spans="1:12" x14ac:dyDescent="0.3">
      <c r="A252" s="1">
        <v>39993</v>
      </c>
      <c r="B252">
        <v>2009</v>
      </c>
      <c r="C252" t="s">
        <v>17</v>
      </c>
      <c r="D252">
        <v>107450</v>
      </c>
      <c r="E252">
        <v>190000</v>
      </c>
      <c r="F252" t="s">
        <v>19</v>
      </c>
      <c r="G252" t="s">
        <v>20</v>
      </c>
      <c r="H252">
        <v>4</v>
      </c>
      <c r="I252">
        <v>2</v>
      </c>
      <c r="J252">
        <v>1374</v>
      </c>
      <c r="K252">
        <v>1.0259529999999999</v>
      </c>
      <c r="L252" t="s">
        <v>22</v>
      </c>
    </row>
    <row r="253" spans="1:12" x14ac:dyDescent="0.3">
      <c r="A253" s="1">
        <v>39993</v>
      </c>
      <c r="B253">
        <v>2009</v>
      </c>
      <c r="C253" t="s">
        <v>12</v>
      </c>
      <c r="D253">
        <v>55090</v>
      </c>
      <c r="E253">
        <v>155000</v>
      </c>
      <c r="F253" t="s">
        <v>13</v>
      </c>
      <c r="G253" t="s">
        <v>14</v>
      </c>
      <c r="H253">
        <v>3</v>
      </c>
      <c r="I253">
        <v>1</v>
      </c>
      <c r="J253">
        <v>1069</v>
      </c>
      <c r="K253">
        <v>1.0259529999999999</v>
      </c>
      <c r="L253" t="s">
        <v>25</v>
      </c>
    </row>
    <row r="254" spans="1:12" x14ac:dyDescent="0.3">
      <c r="A254" s="1">
        <v>39996</v>
      </c>
      <c r="B254">
        <v>2009</v>
      </c>
      <c r="C254" t="s">
        <v>26</v>
      </c>
      <c r="D254">
        <v>394940</v>
      </c>
      <c r="E254">
        <v>655000</v>
      </c>
      <c r="F254" t="s">
        <v>13</v>
      </c>
      <c r="G254" t="s">
        <v>14</v>
      </c>
      <c r="H254">
        <v>3</v>
      </c>
      <c r="I254">
        <v>1</v>
      </c>
      <c r="J254">
        <v>1004</v>
      </c>
      <c r="K254">
        <v>1.0259529999999999</v>
      </c>
      <c r="L254" t="s">
        <v>16</v>
      </c>
    </row>
    <row r="255" spans="1:12" x14ac:dyDescent="0.3">
      <c r="A255" s="1">
        <v>39996</v>
      </c>
      <c r="B255">
        <v>2009</v>
      </c>
      <c r="C255" t="s">
        <v>18</v>
      </c>
      <c r="D255">
        <v>303940</v>
      </c>
      <c r="E255">
        <v>670000</v>
      </c>
      <c r="F255" t="s">
        <v>13</v>
      </c>
      <c r="G255" t="s">
        <v>14</v>
      </c>
      <c r="H255">
        <v>3</v>
      </c>
      <c r="I255">
        <v>2</v>
      </c>
      <c r="J255">
        <v>1044</v>
      </c>
      <c r="K255">
        <v>1.0259529999999999</v>
      </c>
      <c r="L255" t="s">
        <v>15</v>
      </c>
    </row>
    <row r="256" spans="1:12" x14ac:dyDescent="0.3">
      <c r="A256" s="1">
        <v>39996</v>
      </c>
      <c r="B256">
        <v>2009</v>
      </c>
      <c r="C256" t="s">
        <v>26</v>
      </c>
      <c r="D256">
        <v>829710</v>
      </c>
      <c r="E256">
        <v>1236000</v>
      </c>
      <c r="F256" t="s">
        <v>13</v>
      </c>
      <c r="G256" t="s">
        <v>14</v>
      </c>
      <c r="H256">
        <v>3</v>
      </c>
      <c r="I256">
        <v>2</v>
      </c>
      <c r="J256">
        <v>914</v>
      </c>
      <c r="K256">
        <v>1.0259529999999999</v>
      </c>
      <c r="L256" t="s">
        <v>15</v>
      </c>
    </row>
    <row r="257" spans="1:12" x14ac:dyDescent="0.3">
      <c r="A257" s="1">
        <v>39997</v>
      </c>
      <c r="B257">
        <v>2009</v>
      </c>
      <c r="C257" t="s">
        <v>12</v>
      </c>
      <c r="D257">
        <v>66150</v>
      </c>
      <c r="E257">
        <v>140000</v>
      </c>
      <c r="F257" t="s">
        <v>13</v>
      </c>
      <c r="G257" t="s">
        <v>14</v>
      </c>
      <c r="H257">
        <v>3</v>
      </c>
      <c r="I257">
        <v>2</v>
      </c>
      <c r="J257">
        <v>998</v>
      </c>
      <c r="K257">
        <v>1.0259529999999999</v>
      </c>
      <c r="L257" t="s">
        <v>25</v>
      </c>
    </row>
    <row r="258" spans="1:12" x14ac:dyDescent="0.3">
      <c r="A258" s="1">
        <v>39997</v>
      </c>
      <c r="B258">
        <v>2009</v>
      </c>
      <c r="C258" t="s">
        <v>26</v>
      </c>
      <c r="D258">
        <v>342930</v>
      </c>
      <c r="E258">
        <v>445000</v>
      </c>
      <c r="F258" t="s">
        <v>13</v>
      </c>
      <c r="G258" t="s">
        <v>14</v>
      </c>
      <c r="H258">
        <v>3</v>
      </c>
      <c r="I258">
        <v>1</v>
      </c>
      <c r="J258">
        <v>1068</v>
      </c>
      <c r="K258">
        <v>1.0259529999999999</v>
      </c>
      <c r="L258" t="s">
        <v>16</v>
      </c>
    </row>
    <row r="259" spans="1:12" x14ac:dyDescent="0.3">
      <c r="A259" s="1">
        <v>39997</v>
      </c>
      <c r="B259">
        <v>2009</v>
      </c>
      <c r="C259" t="s">
        <v>18</v>
      </c>
      <c r="D259">
        <v>238770</v>
      </c>
      <c r="E259">
        <v>410000</v>
      </c>
      <c r="F259" t="s">
        <v>13</v>
      </c>
      <c r="G259" t="s">
        <v>14</v>
      </c>
      <c r="H259">
        <v>3</v>
      </c>
      <c r="I259">
        <v>3</v>
      </c>
      <c r="J259">
        <v>1051</v>
      </c>
      <c r="K259">
        <v>1.0259529999999999</v>
      </c>
      <c r="L259" t="s">
        <v>22</v>
      </c>
    </row>
    <row r="260" spans="1:12" x14ac:dyDescent="0.3">
      <c r="A260" s="1">
        <v>39999</v>
      </c>
      <c r="B260">
        <v>2009</v>
      </c>
      <c r="C260" t="s">
        <v>17</v>
      </c>
      <c r="D260">
        <v>109550</v>
      </c>
      <c r="E260">
        <v>230000</v>
      </c>
      <c r="F260" t="s">
        <v>13</v>
      </c>
      <c r="G260" t="s">
        <v>14</v>
      </c>
      <c r="H260">
        <v>3</v>
      </c>
      <c r="I260">
        <v>2</v>
      </c>
      <c r="J260">
        <v>1009</v>
      </c>
      <c r="K260">
        <v>1.0259529999999999</v>
      </c>
      <c r="L260" t="s">
        <v>25</v>
      </c>
    </row>
    <row r="261" spans="1:12" x14ac:dyDescent="0.3">
      <c r="A261" s="1">
        <v>39999</v>
      </c>
      <c r="B261">
        <v>2009</v>
      </c>
      <c r="C261" t="s">
        <v>21</v>
      </c>
      <c r="D261">
        <v>607320</v>
      </c>
      <c r="E261">
        <v>1400000</v>
      </c>
      <c r="F261" t="s">
        <v>13</v>
      </c>
      <c r="G261" t="s">
        <v>14</v>
      </c>
      <c r="H261">
        <v>3</v>
      </c>
      <c r="I261">
        <v>3</v>
      </c>
      <c r="J261">
        <v>1028</v>
      </c>
      <c r="K261">
        <v>1.0259529999999999</v>
      </c>
      <c r="L261" t="s">
        <v>22</v>
      </c>
    </row>
    <row r="262" spans="1:12" x14ac:dyDescent="0.3">
      <c r="A262" s="1">
        <v>40000</v>
      </c>
      <c r="B262">
        <v>2009</v>
      </c>
      <c r="C262" t="s">
        <v>26</v>
      </c>
      <c r="D262">
        <v>1365140</v>
      </c>
      <c r="E262">
        <v>2650000</v>
      </c>
      <c r="F262" t="s">
        <v>13</v>
      </c>
      <c r="G262" t="s">
        <v>14</v>
      </c>
      <c r="H262">
        <v>3</v>
      </c>
      <c r="I262">
        <v>2</v>
      </c>
      <c r="J262">
        <v>1060</v>
      </c>
      <c r="K262">
        <v>1.0259529999999999</v>
      </c>
      <c r="L262" t="s">
        <v>22</v>
      </c>
    </row>
    <row r="263" spans="1:12" x14ac:dyDescent="0.3">
      <c r="A263" s="1">
        <v>40000</v>
      </c>
      <c r="B263">
        <v>2009</v>
      </c>
      <c r="C263" t="s">
        <v>26</v>
      </c>
      <c r="D263">
        <v>387800</v>
      </c>
      <c r="E263">
        <v>503500</v>
      </c>
      <c r="F263" t="s">
        <v>13</v>
      </c>
      <c r="G263" t="s">
        <v>14</v>
      </c>
      <c r="H263">
        <v>3</v>
      </c>
      <c r="I263">
        <v>3</v>
      </c>
      <c r="J263">
        <v>1091</v>
      </c>
      <c r="K263">
        <v>1.0259529999999999</v>
      </c>
      <c r="L263" t="s">
        <v>25</v>
      </c>
    </row>
    <row r="264" spans="1:12" x14ac:dyDescent="0.3">
      <c r="A264" s="1">
        <v>40000</v>
      </c>
      <c r="B264">
        <v>2009</v>
      </c>
      <c r="C264" t="s">
        <v>12</v>
      </c>
      <c r="D264">
        <v>60690</v>
      </c>
      <c r="E264">
        <v>105000</v>
      </c>
      <c r="F264" t="s">
        <v>23</v>
      </c>
      <c r="G264" t="s">
        <v>24</v>
      </c>
      <c r="H264">
        <v>6</v>
      </c>
      <c r="I264">
        <v>6</v>
      </c>
      <c r="J264">
        <v>1891</v>
      </c>
      <c r="K264">
        <v>1.0259529999999999</v>
      </c>
      <c r="L264" t="s">
        <v>22</v>
      </c>
    </row>
    <row r="265" spans="1:12" x14ac:dyDescent="0.3">
      <c r="A265" s="1">
        <v>40000</v>
      </c>
      <c r="B265">
        <v>2009</v>
      </c>
      <c r="C265" t="s">
        <v>26</v>
      </c>
      <c r="D265">
        <v>278250</v>
      </c>
      <c r="E265">
        <v>1668900</v>
      </c>
      <c r="F265" t="s">
        <v>13</v>
      </c>
      <c r="G265" t="s">
        <v>14</v>
      </c>
      <c r="H265">
        <v>3</v>
      </c>
      <c r="I265">
        <v>3</v>
      </c>
      <c r="J265">
        <v>953</v>
      </c>
      <c r="K265">
        <v>1.0259529999999999</v>
      </c>
      <c r="L265" t="s">
        <v>16</v>
      </c>
    </row>
    <row r="266" spans="1:12" x14ac:dyDescent="0.3">
      <c r="A266" s="1">
        <v>40003</v>
      </c>
      <c r="B266">
        <v>2009</v>
      </c>
      <c r="C266" t="s">
        <v>21</v>
      </c>
      <c r="D266">
        <v>3850000</v>
      </c>
      <c r="E266">
        <v>7400000</v>
      </c>
      <c r="F266" t="s">
        <v>13</v>
      </c>
      <c r="G266" t="s">
        <v>14</v>
      </c>
      <c r="H266">
        <v>3</v>
      </c>
      <c r="I266">
        <v>3</v>
      </c>
      <c r="J266">
        <v>1006</v>
      </c>
      <c r="K266">
        <v>1.0259529999999999</v>
      </c>
      <c r="L266" t="s">
        <v>15</v>
      </c>
    </row>
    <row r="267" spans="1:12" x14ac:dyDescent="0.3">
      <c r="A267" s="1">
        <v>40004</v>
      </c>
      <c r="B267">
        <v>2009</v>
      </c>
      <c r="C267" t="s">
        <v>12</v>
      </c>
      <c r="D267">
        <v>72730</v>
      </c>
      <c r="E267">
        <v>189900</v>
      </c>
      <c r="F267" t="s">
        <v>19</v>
      </c>
      <c r="G267" t="s">
        <v>20</v>
      </c>
      <c r="H267">
        <v>4</v>
      </c>
      <c r="I267">
        <v>3</v>
      </c>
      <c r="J267">
        <v>1242</v>
      </c>
      <c r="K267">
        <v>1.0259529999999999</v>
      </c>
      <c r="L267" t="s">
        <v>15</v>
      </c>
    </row>
    <row r="268" spans="1:12" x14ac:dyDescent="0.3">
      <c r="A268" s="1">
        <v>40004</v>
      </c>
      <c r="B268">
        <v>2009</v>
      </c>
      <c r="C268" t="s">
        <v>26</v>
      </c>
      <c r="D268">
        <v>396620</v>
      </c>
      <c r="E268">
        <v>575000</v>
      </c>
      <c r="F268" t="s">
        <v>13</v>
      </c>
      <c r="G268" t="s">
        <v>14</v>
      </c>
      <c r="H268">
        <v>3</v>
      </c>
      <c r="I268">
        <v>1</v>
      </c>
      <c r="J268">
        <v>946</v>
      </c>
      <c r="K268">
        <v>1.0259529999999999</v>
      </c>
      <c r="L268" t="s">
        <v>15</v>
      </c>
    </row>
    <row r="269" spans="1:12" x14ac:dyDescent="0.3">
      <c r="A269" s="1">
        <v>40005</v>
      </c>
      <c r="B269">
        <v>2009</v>
      </c>
      <c r="C269" t="s">
        <v>18</v>
      </c>
      <c r="D269">
        <v>313810</v>
      </c>
      <c r="E269">
        <v>605000</v>
      </c>
      <c r="F269" t="s">
        <v>13</v>
      </c>
      <c r="G269" t="s">
        <v>14</v>
      </c>
      <c r="H269">
        <v>3</v>
      </c>
      <c r="I269">
        <v>1</v>
      </c>
      <c r="J269">
        <v>1068</v>
      </c>
      <c r="K269">
        <v>1.0259529999999999</v>
      </c>
      <c r="L269" t="s">
        <v>15</v>
      </c>
    </row>
    <row r="270" spans="1:12" x14ac:dyDescent="0.3">
      <c r="A270" s="1">
        <v>40005</v>
      </c>
      <c r="B270">
        <v>2009</v>
      </c>
      <c r="C270" t="s">
        <v>21</v>
      </c>
      <c r="D270">
        <v>2120720</v>
      </c>
      <c r="E270">
        <v>3250000</v>
      </c>
      <c r="F270" t="s">
        <v>13</v>
      </c>
      <c r="G270" t="s">
        <v>14</v>
      </c>
      <c r="H270">
        <v>3</v>
      </c>
      <c r="I270">
        <v>2</v>
      </c>
      <c r="J270">
        <v>1022</v>
      </c>
      <c r="K270">
        <v>1.0259529999999999</v>
      </c>
      <c r="L270" t="s">
        <v>16</v>
      </c>
    </row>
    <row r="271" spans="1:12" x14ac:dyDescent="0.3">
      <c r="A271" s="1">
        <v>40005</v>
      </c>
      <c r="B271">
        <v>2009</v>
      </c>
      <c r="C271" t="s">
        <v>18</v>
      </c>
      <c r="D271">
        <v>226100</v>
      </c>
      <c r="E271">
        <v>505000</v>
      </c>
      <c r="F271" t="s">
        <v>13</v>
      </c>
      <c r="G271" t="s">
        <v>14</v>
      </c>
      <c r="H271">
        <v>3</v>
      </c>
      <c r="I271">
        <v>3</v>
      </c>
      <c r="J271">
        <v>986</v>
      </c>
      <c r="K271">
        <v>1.0259529999999999</v>
      </c>
      <c r="L271" t="s">
        <v>15</v>
      </c>
    </row>
    <row r="272" spans="1:12" x14ac:dyDescent="0.3">
      <c r="A272" s="1">
        <v>40005</v>
      </c>
      <c r="B272">
        <v>2009</v>
      </c>
      <c r="C272" t="s">
        <v>18</v>
      </c>
      <c r="D272">
        <v>266140</v>
      </c>
      <c r="E272">
        <v>433000</v>
      </c>
      <c r="F272" t="s">
        <v>13</v>
      </c>
      <c r="G272" t="s">
        <v>14</v>
      </c>
      <c r="H272">
        <v>3</v>
      </c>
      <c r="I272">
        <v>1</v>
      </c>
      <c r="J272">
        <v>940</v>
      </c>
      <c r="K272">
        <v>1.0259529999999999</v>
      </c>
      <c r="L272" t="s">
        <v>22</v>
      </c>
    </row>
    <row r="273" spans="1:12" x14ac:dyDescent="0.3">
      <c r="A273" s="1">
        <v>40005</v>
      </c>
      <c r="B273">
        <v>2009</v>
      </c>
      <c r="C273" t="s">
        <v>12</v>
      </c>
      <c r="D273">
        <v>65380</v>
      </c>
      <c r="E273">
        <v>181000</v>
      </c>
      <c r="F273" t="s">
        <v>23</v>
      </c>
      <c r="G273" t="s">
        <v>24</v>
      </c>
      <c r="H273">
        <v>6</v>
      </c>
      <c r="I273">
        <v>4</v>
      </c>
      <c r="J273">
        <v>2006</v>
      </c>
      <c r="K273">
        <v>1.0259529999999999</v>
      </c>
      <c r="L273" t="s">
        <v>16</v>
      </c>
    </row>
    <row r="274" spans="1:12" x14ac:dyDescent="0.3">
      <c r="A274" s="1">
        <v>40006</v>
      </c>
      <c r="B274">
        <v>2009</v>
      </c>
      <c r="C274" t="s">
        <v>26</v>
      </c>
      <c r="D274">
        <v>737100</v>
      </c>
      <c r="E274">
        <v>975000</v>
      </c>
      <c r="F274" t="s">
        <v>13</v>
      </c>
      <c r="G274" t="s">
        <v>14</v>
      </c>
      <c r="H274">
        <v>3</v>
      </c>
      <c r="I274">
        <v>3</v>
      </c>
      <c r="J274">
        <v>1082</v>
      </c>
      <c r="K274">
        <v>1.0259529999999999</v>
      </c>
      <c r="L274" t="s">
        <v>25</v>
      </c>
    </row>
    <row r="275" spans="1:12" x14ac:dyDescent="0.3">
      <c r="A275" s="1">
        <v>40006</v>
      </c>
      <c r="B275">
        <v>2009</v>
      </c>
      <c r="C275" t="s">
        <v>18</v>
      </c>
      <c r="D275">
        <v>257740</v>
      </c>
      <c r="E275">
        <v>560000</v>
      </c>
      <c r="F275" t="s">
        <v>19</v>
      </c>
      <c r="G275" t="s">
        <v>20</v>
      </c>
      <c r="H275">
        <v>4</v>
      </c>
      <c r="I275">
        <v>2</v>
      </c>
      <c r="J275">
        <v>1284</v>
      </c>
      <c r="K275">
        <v>1.0259529999999999</v>
      </c>
      <c r="L275" t="s">
        <v>15</v>
      </c>
    </row>
    <row r="276" spans="1:12" x14ac:dyDescent="0.3">
      <c r="A276" s="1">
        <v>40007</v>
      </c>
      <c r="B276">
        <v>2009</v>
      </c>
      <c r="C276" t="s">
        <v>26</v>
      </c>
      <c r="D276">
        <v>611170</v>
      </c>
      <c r="E276">
        <v>715000</v>
      </c>
      <c r="F276" t="s">
        <v>13</v>
      </c>
      <c r="G276" t="s">
        <v>14</v>
      </c>
      <c r="H276">
        <v>3</v>
      </c>
      <c r="I276">
        <v>1</v>
      </c>
      <c r="J276">
        <v>948</v>
      </c>
      <c r="K276">
        <v>1.0259529999999999</v>
      </c>
      <c r="L276" t="s">
        <v>15</v>
      </c>
    </row>
    <row r="277" spans="1:12" x14ac:dyDescent="0.3">
      <c r="A277" s="1">
        <v>40010</v>
      </c>
      <c r="B277">
        <v>2009</v>
      </c>
      <c r="C277" t="s">
        <v>17</v>
      </c>
      <c r="D277">
        <v>93940</v>
      </c>
      <c r="E277">
        <v>150000</v>
      </c>
      <c r="F277" t="s">
        <v>13</v>
      </c>
      <c r="G277" t="s">
        <v>14</v>
      </c>
      <c r="H277">
        <v>3</v>
      </c>
      <c r="I277">
        <v>3</v>
      </c>
      <c r="J277">
        <v>1045</v>
      </c>
      <c r="K277">
        <v>1.0259529999999999</v>
      </c>
      <c r="L277" t="s">
        <v>22</v>
      </c>
    </row>
    <row r="278" spans="1:12" x14ac:dyDescent="0.3">
      <c r="A278" s="1">
        <v>40010</v>
      </c>
      <c r="B278">
        <v>2009</v>
      </c>
      <c r="C278" t="s">
        <v>18</v>
      </c>
      <c r="D278">
        <v>237654</v>
      </c>
      <c r="E278">
        <v>180000</v>
      </c>
      <c r="F278" t="s">
        <v>13</v>
      </c>
      <c r="G278" t="s">
        <v>14</v>
      </c>
      <c r="H278">
        <v>3</v>
      </c>
      <c r="I278">
        <v>3</v>
      </c>
      <c r="J278">
        <v>1094</v>
      </c>
      <c r="K278">
        <v>1.0259529999999999</v>
      </c>
      <c r="L278" t="s">
        <v>16</v>
      </c>
    </row>
    <row r="279" spans="1:12" x14ac:dyDescent="0.3">
      <c r="A279" s="1">
        <v>40010</v>
      </c>
      <c r="B279">
        <v>2009</v>
      </c>
      <c r="C279" t="s">
        <v>17</v>
      </c>
      <c r="D279">
        <v>177590</v>
      </c>
      <c r="E279">
        <v>250000</v>
      </c>
      <c r="F279" t="s">
        <v>13</v>
      </c>
      <c r="G279" t="s">
        <v>14</v>
      </c>
      <c r="H279">
        <v>3</v>
      </c>
      <c r="I279">
        <v>3</v>
      </c>
      <c r="J279">
        <v>1082</v>
      </c>
      <c r="K279">
        <v>1.0259529999999999</v>
      </c>
      <c r="L279" t="s">
        <v>25</v>
      </c>
    </row>
    <row r="280" spans="1:12" x14ac:dyDescent="0.3">
      <c r="A280" s="1">
        <v>40011</v>
      </c>
      <c r="B280">
        <v>2009</v>
      </c>
      <c r="C280" t="s">
        <v>17</v>
      </c>
      <c r="D280">
        <v>109620</v>
      </c>
      <c r="E280">
        <v>307500</v>
      </c>
      <c r="F280" t="s">
        <v>23</v>
      </c>
      <c r="G280" t="s">
        <v>24</v>
      </c>
      <c r="H280">
        <v>6</v>
      </c>
      <c r="I280">
        <v>6</v>
      </c>
      <c r="J280">
        <v>1940</v>
      </c>
      <c r="K280">
        <v>1.0259529999999999</v>
      </c>
      <c r="L280" t="s">
        <v>15</v>
      </c>
    </row>
    <row r="281" spans="1:12" x14ac:dyDescent="0.3">
      <c r="A281" s="1">
        <v>40011</v>
      </c>
      <c r="B281">
        <v>2009</v>
      </c>
      <c r="C281" t="s">
        <v>21</v>
      </c>
      <c r="D281">
        <v>3327450</v>
      </c>
      <c r="E281">
        <v>3850000</v>
      </c>
      <c r="F281" t="s">
        <v>13</v>
      </c>
      <c r="G281" t="s">
        <v>14</v>
      </c>
      <c r="H281">
        <v>3</v>
      </c>
      <c r="I281">
        <v>3</v>
      </c>
      <c r="J281">
        <v>1019</v>
      </c>
      <c r="K281">
        <v>1.0259529999999999</v>
      </c>
      <c r="L281" t="s">
        <v>16</v>
      </c>
    </row>
    <row r="282" spans="1:12" x14ac:dyDescent="0.3">
      <c r="A282" s="1">
        <v>40011</v>
      </c>
      <c r="B282">
        <v>2009</v>
      </c>
      <c r="C282" t="s">
        <v>21</v>
      </c>
      <c r="D282">
        <v>927640</v>
      </c>
      <c r="E282">
        <v>3010000</v>
      </c>
      <c r="F282" t="s">
        <v>19</v>
      </c>
      <c r="G282" t="s">
        <v>20</v>
      </c>
      <c r="H282">
        <v>4</v>
      </c>
      <c r="I282">
        <v>3</v>
      </c>
      <c r="J282">
        <v>1330</v>
      </c>
      <c r="K282">
        <v>1.0259529999999999</v>
      </c>
      <c r="L282" t="s">
        <v>25</v>
      </c>
    </row>
    <row r="283" spans="1:12" x14ac:dyDescent="0.3">
      <c r="A283" s="1">
        <v>40012</v>
      </c>
      <c r="B283">
        <v>2009</v>
      </c>
      <c r="C283" t="s">
        <v>21</v>
      </c>
      <c r="D283">
        <v>1260420</v>
      </c>
      <c r="E283">
        <v>2300000</v>
      </c>
      <c r="F283" t="s">
        <v>13</v>
      </c>
      <c r="G283" t="s">
        <v>14</v>
      </c>
      <c r="H283">
        <v>3</v>
      </c>
      <c r="I283">
        <v>2</v>
      </c>
      <c r="J283">
        <v>964</v>
      </c>
      <c r="K283">
        <v>1.0259529999999999</v>
      </c>
      <c r="L283" t="s">
        <v>25</v>
      </c>
    </row>
    <row r="284" spans="1:12" x14ac:dyDescent="0.3">
      <c r="A284" s="1">
        <v>40012</v>
      </c>
      <c r="B284">
        <v>2009</v>
      </c>
      <c r="C284" t="s">
        <v>12</v>
      </c>
      <c r="D284">
        <v>3500</v>
      </c>
      <c r="E284">
        <v>199900</v>
      </c>
      <c r="F284" t="s">
        <v>13</v>
      </c>
      <c r="G284" t="s">
        <v>14</v>
      </c>
      <c r="H284">
        <v>3</v>
      </c>
      <c r="I284">
        <v>3</v>
      </c>
      <c r="J284">
        <v>1088</v>
      </c>
      <c r="K284">
        <v>1.0259529999999999</v>
      </c>
      <c r="L284" t="s">
        <v>22</v>
      </c>
    </row>
    <row r="285" spans="1:12" x14ac:dyDescent="0.3">
      <c r="A285" s="1">
        <v>40012</v>
      </c>
      <c r="B285">
        <v>2009</v>
      </c>
      <c r="C285" t="s">
        <v>17</v>
      </c>
      <c r="D285">
        <v>4775276</v>
      </c>
      <c r="E285">
        <v>334900</v>
      </c>
      <c r="F285" t="s">
        <v>13</v>
      </c>
      <c r="G285" t="s">
        <v>14</v>
      </c>
      <c r="H285">
        <v>3</v>
      </c>
      <c r="I285">
        <v>2</v>
      </c>
      <c r="J285">
        <v>1038</v>
      </c>
      <c r="K285">
        <v>1.0259529999999999</v>
      </c>
      <c r="L285" t="s">
        <v>22</v>
      </c>
    </row>
    <row r="286" spans="1:12" x14ac:dyDescent="0.3">
      <c r="A286" s="1">
        <v>40013</v>
      </c>
      <c r="B286">
        <v>2009</v>
      </c>
      <c r="C286" t="s">
        <v>26</v>
      </c>
      <c r="D286">
        <v>354480</v>
      </c>
      <c r="E286">
        <v>500000</v>
      </c>
      <c r="F286" t="s">
        <v>13</v>
      </c>
      <c r="G286" t="s">
        <v>14</v>
      </c>
      <c r="H286">
        <v>3</v>
      </c>
      <c r="I286">
        <v>1</v>
      </c>
      <c r="J286">
        <v>925</v>
      </c>
      <c r="K286">
        <v>1.0259529999999999</v>
      </c>
      <c r="L286" t="s">
        <v>15</v>
      </c>
    </row>
    <row r="287" spans="1:12" x14ac:dyDescent="0.3">
      <c r="A287" s="1">
        <v>40014</v>
      </c>
      <c r="B287">
        <v>2009</v>
      </c>
      <c r="C287" t="s">
        <v>17</v>
      </c>
      <c r="D287">
        <v>82110</v>
      </c>
      <c r="E287">
        <v>156620</v>
      </c>
      <c r="F287" t="s">
        <v>13</v>
      </c>
      <c r="G287" t="s">
        <v>14</v>
      </c>
      <c r="H287">
        <v>3</v>
      </c>
      <c r="I287">
        <v>2</v>
      </c>
      <c r="J287">
        <v>1027</v>
      </c>
      <c r="K287">
        <v>1.0259529999999999</v>
      </c>
      <c r="L287" t="s">
        <v>25</v>
      </c>
    </row>
    <row r="288" spans="1:12" x14ac:dyDescent="0.3">
      <c r="A288" s="1">
        <v>40014</v>
      </c>
      <c r="B288">
        <v>2009</v>
      </c>
      <c r="C288" t="s">
        <v>12</v>
      </c>
      <c r="D288">
        <v>83230</v>
      </c>
      <c r="E288">
        <v>260000</v>
      </c>
      <c r="F288" t="s">
        <v>19</v>
      </c>
      <c r="G288" t="s">
        <v>20</v>
      </c>
      <c r="H288">
        <v>4</v>
      </c>
      <c r="I288">
        <v>3</v>
      </c>
      <c r="J288">
        <v>1309</v>
      </c>
      <c r="K288">
        <v>1.0259529999999999</v>
      </c>
      <c r="L288" t="s">
        <v>15</v>
      </c>
    </row>
    <row r="289" spans="1:12" x14ac:dyDescent="0.3">
      <c r="A289" s="1">
        <v>40017</v>
      </c>
      <c r="B289">
        <v>2009</v>
      </c>
      <c r="C289" t="s">
        <v>18</v>
      </c>
      <c r="D289">
        <v>266560</v>
      </c>
      <c r="E289">
        <v>430000</v>
      </c>
      <c r="F289" t="s">
        <v>19</v>
      </c>
      <c r="G289" t="s">
        <v>20</v>
      </c>
      <c r="H289">
        <v>4</v>
      </c>
      <c r="I289">
        <v>4</v>
      </c>
      <c r="J289">
        <v>1254</v>
      </c>
      <c r="K289">
        <v>1.0259529999999999</v>
      </c>
      <c r="L289" t="s">
        <v>15</v>
      </c>
    </row>
    <row r="290" spans="1:12" x14ac:dyDescent="0.3">
      <c r="A290" s="1">
        <v>40017</v>
      </c>
      <c r="B290">
        <v>2009</v>
      </c>
      <c r="C290" t="s">
        <v>18</v>
      </c>
      <c r="D290">
        <v>459900</v>
      </c>
      <c r="E290">
        <v>54000</v>
      </c>
      <c r="F290" t="s">
        <v>13</v>
      </c>
      <c r="G290" t="s">
        <v>14</v>
      </c>
      <c r="H290">
        <v>3</v>
      </c>
      <c r="I290">
        <v>2</v>
      </c>
      <c r="J290">
        <v>904</v>
      </c>
      <c r="K290">
        <v>1.0259529999999999</v>
      </c>
      <c r="L290" t="s">
        <v>25</v>
      </c>
    </row>
    <row r="291" spans="1:12" x14ac:dyDescent="0.3">
      <c r="A291" s="1">
        <v>40017</v>
      </c>
      <c r="B291">
        <v>2009</v>
      </c>
      <c r="C291" t="s">
        <v>12</v>
      </c>
      <c r="D291">
        <v>86660</v>
      </c>
      <c r="E291">
        <v>190000</v>
      </c>
      <c r="F291" t="s">
        <v>27</v>
      </c>
      <c r="G291" t="s">
        <v>28</v>
      </c>
      <c r="H291">
        <v>8</v>
      </c>
      <c r="I291">
        <v>6</v>
      </c>
      <c r="J291">
        <v>2646</v>
      </c>
      <c r="K291">
        <v>1.0259529999999999</v>
      </c>
      <c r="L291" t="s">
        <v>25</v>
      </c>
    </row>
    <row r="292" spans="1:12" x14ac:dyDescent="0.3">
      <c r="A292" s="1">
        <v>40017</v>
      </c>
      <c r="B292">
        <v>2009</v>
      </c>
      <c r="C292" t="s">
        <v>17</v>
      </c>
      <c r="D292">
        <v>117740</v>
      </c>
      <c r="E292">
        <v>320000</v>
      </c>
      <c r="F292" t="s">
        <v>19</v>
      </c>
      <c r="G292" t="s">
        <v>20</v>
      </c>
      <c r="H292">
        <v>4</v>
      </c>
      <c r="I292">
        <v>4</v>
      </c>
      <c r="J292">
        <v>1351</v>
      </c>
      <c r="K292">
        <v>1.0259529999999999</v>
      </c>
      <c r="L292" t="s">
        <v>22</v>
      </c>
    </row>
    <row r="293" spans="1:12" x14ac:dyDescent="0.3">
      <c r="A293" s="1">
        <v>40017</v>
      </c>
      <c r="B293">
        <v>2009</v>
      </c>
      <c r="C293" t="s">
        <v>17</v>
      </c>
      <c r="D293">
        <v>119350</v>
      </c>
      <c r="E293">
        <v>177000</v>
      </c>
      <c r="F293" t="s">
        <v>23</v>
      </c>
      <c r="G293" t="s">
        <v>24</v>
      </c>
      <c r="H293">
        <v>6</v>
      </c>
      <c r="I293">
        <v>6</v>
      </c>
      <c r="J293">
        <v>1995</v>
      </c>
      <c r="K293">
        <v>1.0259529999999999</v>
      </c>
      <c r="L293" t="s">
        <v>22</v>
      </c>
    </row>
    <row r="294" spans="1:12" x14ac:dyDescent="0.3">
      <c r="A294" s="1">
        <v>40017</v>
      </c>
      <c r="B294">
        <v>2009</v>
      </c>
      <c r="C294" t="s">
        <v>21</v>
      </c>
      <c r="D294">
        <v>1425340</v>
      </c>
      <c r="E294">
        <v>2335000</v>
      </c>
      <c r="F294" t="s">
        <v>13</v>
      </c>
      <c r="G294" t="s">
        <v>14</v>
      </c>
      <c r="H294">
        <v>3</v>
      </c>
      <c r="I294">
        <v>2</v>
      </c>
      <c r="J294">
        <v>1037</v>
      </c>
      <c r="K294">
        <v>1.0259529999999999</v>
      </c>
      <c r="L294" t="s">
        <v>15</v>
      </c>
    </row>
    <row r="295" spans="1:12" x14ac:dyDescent="0.3">
      <c r="A295" s="1">
        <v>40018</v>
      </c>
      <c r="B295">
        <v>2009</v>
      </c>
      <c r="C295" t="s">
        <v>17</v>
      </c>
      <c r="D295">
        <v>112490</v>
      </c>
      <c r="E295">
        <v>259000</v>
      </c>
      <c r="F295" t="s">
        <v>19</v>
      </c>
      <c r="G295" t="s">
        <v>20</v>
      </c>
      <c r="H295">
        <v>4</v>
      </c>
      <c r="I295">
        <v>3</v>
      </c>
      <c r="J295">
        <v>1296</v>
      </c>
      <c r="K295">
        <v>1.0259529999999999</v>
      </c>
      <c r="L295" t="s">
        <v>25</v>
      </c>
    </row>
    <row r="296" spans="1:12" x14ac:dyDescent="0.3">
      <c r="A296" s="1">
        <v>40018</v>
      </c>
      <c r="B296">
        <v>2009</v>
      </c>
      <c r="C296" t="s">
        <v>12</v>
      </c>
      <c r="D296">
        <v>80850</v>
      </c>
      <c r="E296">
        <v>188000</v>
      </c>
      <c r="F296" t="s">
        <v>13</v>
      </c>
      <c r="G296" t="s">
        <v>14</v>
      </c>
      <c r="H296">
        <v>3</v>
      </c>
      <c r="I296">
        <v>3</v>
      </c>
      <c r="J296">
        <v>1059</v>
      </c>
      <c r="K296">
        <v>1.0259529999999999</v>
      </c>
      <c r="L296" t="s">
        <v>16</v>
      </c>
    </row>
    <row r="297" spans="1:12" x14ac:dyDescent="0.3">
      <c r="A297" s="1">
        <v>40019</v>
      </c>
      <c r="B297">
        <v>2009</v>
      </c>
      <c r="C297" t="s">
        <v>21</v>
      </c>
      <c r="D297">
        <v>4686290</v>
      </c>
      <c r="E297">
        <v>11200000</v>
      </c>
      <c r="F297" t="s">
        <v>13</v>
      </c>
      <c r="G297" t="s">
        <v>14</v>
      </c>
      <c r="H297">
        <v>3</v>
      </c>
      <c r="I297">
        <v>1</v>
      </c>
      <c r="J297">
        <v>969</v>
      </c>
      <c r="K297">
        <v>1.0259529999999999</v>
      </c>
      <c r="L297" t="s">
        <v>22</v>
      </c>
    </row>
    <row r="298" spans="1:12" x14ac:dyDescent="0.3">
      <c r="A298" s="1">
        <v>40019</v>
      </c>
      <c r="B298">
        <v>2009</v>
      </c>
      <c r="C298" t="s">
        <v>17</v>
      </c>
      <c r="D298">
        <v>144270</v>
      </c>
      <c r="E298">
        <v>360500</v>
      </c>
      <c r="F298" t="s">
        <v>23</v>
      </c>
      <c r="G298" t="s">
        <v>24</v>
      </c>
      <c r="H298">
        <v>6</v>
      </c>
      <c r="I298">
        <v>5</v>
      </c>
      <c r="J298">
        <v>2171</v>
      </c>
      <c r="K298">
        <v>1.0259529999999999</v>
      </c>
      <c r="L298" t="s">
        <v>15</v>
      </c>
    </row>
    <row r="299" spans="1:12" x14ac:dyDescent="0.3">
      <c r="A299" s="1">
        <v>40019</v>
      </c>
      <c r="B299">
        <v>2009</v>
      </c>
      <c r="C299" t="s">
        <v>12</v>
      </c>
      <c r="D299">
        <v>123270</v>
      </c>
      <c r="E299">
        <v>260000</v>
      </c>
      <c r="F299" t="s">
        <v>13</v>
      </c>
      <c r="G299" t="s">
        <v>14</v>
      </c>
      <c r="H299">
        <v>3</v>
      </c>
      <c r="I299">
        <v>3</v>
      </c>
      <c r="J299">
        <v>1030</v>
      </c>
      <c r="K299">
        <v>1.0259529999999999</v>
      </c>
      <c r="L299" t="s">
        <v>15</v>
      </c>
    </row>
    <row r="300" spans="1:12" x14ac:dyDescent="0.3">
      <c r="A300" s="1">
        <v>40021</v>
      </c>
      <c r="B300">
        <v>2009</v>
      </c>
      <c r="C300" t="s">
        <v>18</v>
      </c>
      <c r="D300">
        <v>256130</v>
      </c>
      <c r="E300">
        <v>555000</v>
      </c>
      <c r="F300" t="s">
        <v>13</v>
      </c>
      <c r="G300" t="s">
        <v>14</v>
      </c>
      <c r="H300">
        <v>3</v>
      </c>
      <c r="I300">
        <v>2</v>
      </c>
      <c r="J300">
        <v>1038</v>
      </c>
      <c r="K300">
        <v>1.0259529999999999</v>
      </c>
      <c r="L300" t="s">
        <v>22</v>
      </c>
    </row>
    <row r="301" spans="1:12" x14ac:dyDescent="0.3">
      <c r="A301" s="1">
        <v>40021</v>
      </c>
      <c r="B301">
        <v>2009</v>
      </c>
      <c r="C301" t="s">
        <v>12</v>
      </c>
      <c r="D301">
        <v>97650</v>
      </c>
      <c r="E301">
        <v>215750</v>
      </c>
      <c r="F301" t="s">
        <v>13</v>
      </c>
      <c r="G301" t="s">
        <v>14</v>
      </c>
      <c r="H301">
        <v>3</v>
      </c>
      <c r="I301">
        <v>3</v>
      </c>
      <c r="J301">
        <v>968</v>
      </c>
      <c r="K301">
        <v>1.0259529999999999</v>
      </c>
      <c r="L301" t="s">
        <v>15</v>
      </c>
    </row>
    <row r="302" spans="1:12" x14ac:dyDescent="0.3">
      <c r="A302" s="1">
        <v>40021</v>
      </c>
      <c r="B302">
        <v>2009</v>
      </c>
      <c r="C302" t="s">
        <v>18</v>
      </c>
      <c r="D302">
        <v>200480</v>
      </c>
      <c r="E302">
        <v>402535</v>
      </c>
      <c r="F302" t="s">
        <v>13</v>
      </c>
      <c r="G302" t="s">
        <v>14</v>
      </c>
      <c r="H302">
        <v>3</v>
      </c>
      <c r="I302">
        <v>2</v>
      </c>
      <c r="J302">
        <v>947</v>
      </c>
      <c r="K302">
        <v>1.0259529999999999</v>
      </c>
      <c r="L302" t="s">
        <v>22</v>
      </c>
    </row>
    <row r="303" spans="1:12" x14ac:dyDescent="0.3">
      <c r="A303" s="1">
        <v>40024</v>
      </c>
      <c r="B303">
        <v>2009</v>
      </c>
      <c r="C303" t="s">
        <v>12</v>
      </c>
      <c r="D303">
        <v>91140</v>
      </c>
      <c r="E303">
        <v>211150</v>
      </c>
      <c r="F303" t="s">
        <v>13</v>
      </c>
      <c r="G303" t="s">
        <v>14</v>
      </c>
      <c r="H303">
        <v>3</v>
      </c>
      <c r="I303">
        <v>1</v>
      </c>
      <c r="J303">
        <v>961</v>
      </c>
      <c r="K303">
        <v>1.0259529999999999</v>
      </c>
      <c r="L303" t="s">
        <v>15</v>
      </c>
    </row>
    <row r="304" spans="1:12" x14ac:dyDescent="0.3">
      <c r="A304" s="1">
        <v>40025</v>
      </c>
      <c r="B304">
        <v>2009</v>
      </c>
      <c r="C304" t="s">
        <v>21</v>
      </c>
      <c r="D304">
        <v>1667890</v>
      </c>
      <c r="E304">
        <v>3225000</v>
      </c>
      <c r="F304" t="s">
        <v>13</v>
      </c>
      <c r="G304" t="s">
        <v>14</v>
      </c>
      <c r="H304">
        <v>3</v>
      </c>
      <c r="I304">
        <v>3</v>
      </c>
      <c r="J304">
        <v>957</v>
      </c>
      <c r="K304">
        <v>1.0259529999999999</v>
      </c>
      <c r="L304" t="s">
        <v>22</v>
      </c>
    </row>
    <row r="305" spans="1:12" x14ac:dyDescent="0.3">
      <c r="A305" s="1">
        <v>40025</v>
      </c>
      <c r="B305">
        <v>2009</v>
      </c>
      <c r="C305" t="s">
        <v>12</v>
      </c>
      <c r="D305">
        <v>78120</v>
      </c>
      <c r="E305">
        <v>125000</v>
      </c>
      <c r="F305" t="s">
        <v>13</v>
      </c>
      <c r="G305" t="s">
        <v>14</v>
      </c>
      <c r="H305">
        <v>3</v>
      </c>
      <c r="I305">
        <v>2</v>
      </c>
      <c r="J305">
        <v>1100</v>
      </c>
      <c r="K305">
        <v>1.0259529999999999</v>
      </c>
      <c r="L305" t="s">
        <v>22</v>
      </c>
    </row>
    <row r="306" spans="1:12" x14ac:dyDescent="0.3">
      <c r="A306" s="1">
        <v>40026</v>
      </c>
      <c r="B306">
        <v>2009</v>
      </c>
      <c r="C306" t="s">
        <v>17</v>
      </c>
      <c r="D306">
        <v>112420</v>
      </c>
      <c r="E306">
        <v>250000</v>
      </c>
      <c r="F306" t="s">
        <v>13</v>
      </c>
      <c r="G306" t="s">
        <v>14</v>
      </c>
      <c r="H306">
        <v>3</v>
      </c>
      <c r="I306">
        <v>2</v>
      </c>
      <c r="J306">
        <v>992</v>
      </c>
      <c r="K306">
        <v>1.0259529999999999</v>
      </c>
      <c r="L306" t="s">
        <v>25</v>
      </c>
    </row>
    <row r="307" spans="1:12" x14ac:dyDescent="0.3">
      <c r="A307" s="1">
        <v>40026</v>
      </c>
      <c r="B307">
        <v>2009</v>
      </c>
      <c r="C307" t="s">
        <v>18</v>
      </c>
      <c r="D307">
        <v>268836</v>
      </c>
      <c r="E307">
        <v>815000</v>
      </c>
      <c r="F307" t="s">
        <v>13</v>
      </c>
      <c r="G307" t="s">
        <v>14</v>
      </c>
      <c r="H307">
        <v>3</v>
      </c>
      <c r="I307">
        <v>1</v>
      </c>
      <c r="J307">
        <v>979</v>
      </c>
      <c r="K307">
        <v>1.0259529999999999</v>
      </c>
      <c r="L307" t="s">
        <v>22</v>
      </c>
    </row>
    <row r="308" spans="1:12" x14ac:dyDescent="0.3">
      <c r="A308" s="1">
        <v>40026</v>
      </c>
      <c r="B308">
        <v>2009</v>
      </c>
      <c r="C308" t="s">
        <v>12</v>
      </c>
      <c r="D308">
        <v>173530</v>
      </c>
      <c r="E308">
        <v>379000</v>
      </c>
      <c r="F308" t="s">
        <v>13</v>
      </c>
      <c r="G308" t="s">
        <v>14</v>
      </c>
      <c r="H308">
        <v>3</v>
      </c>
      <c r="I308">
        <v>1</v>
      </c>
      <c r="J308">
        <v>1056</v>
      </c>
      <c r="K308">
        <v>1.0259529999999999</v>
      </c>
      <c r="L308" t="s">
        <v>22</v>
      </c>
    </row>
    <row r="309" spans="1:12" x14ac:dyDescent="0.3">
      <c r="A309" s="1">
        <v>40026</v>
      </c>
      <c r="B309">
        <v>2009</v>
      </c>
      <c r="C309" t="s">
        <v>18</v>
      </c>
      <c r="D309">
        <v>257950</v>
      </c>
      <c r="E309">
        <v>460000</v>
      </c>
      <c r="F309" t="s">
        <v>13</v>
      </c>
      <c r="G309" t="s">
        <v>14</v>
      </c>
      <c r="H309">
        <v>3</v>
      </c>
      <c r="I309">
        <v>3</v>
      </c>
      <c r="J309">
        <v>966</v>
      </c>
      <c r="K309">
        <v>1.0259529999999999</v>
      </c>
      <c r="L309" t="s">
        <v>16</v>
      </c>
    </row>
    <row r="310" spans="1:12" x14ac:dyDescent="0.3">
      <c r="A310" s="1">
        <v>40026</v>
      </c>
      <c r="B310">
        <v>2009</v>
      </c>
      <c r="C310" t="s">
        <v>12</v>
      </c>
      <c r="D310">
        <v>64260</v>
      </c>
      <c r="E310">
        <v>129000</v>
      </c>
      <c r="F310" t="s">
        <v>13</v>
      </c>
      <c r="G310" t="s">
        <v>14</v>
      </c>
      <c r="H310">
        <v>3</v>
      </c>
      <c r="I310">
        <v>3</v>
      </c>
      <c r="J310">
        <v>971</v>
      </c>
      <c r="K310">
        <v>1.0259529999999999</v>
      </c>
      <c r="L310" t="s">
        <v>22</v>
      </c>
    </row>
    <row r="311" spans="1:12" x14ac:dyDescent="0.3">
      <c r="A311" s="1">
        <v>40027</v>
      </c>
      <c r="B311">
        <v>2009</v>
      </c>
      <c r="C311" t="s">
        <v>26</v>
      </c>
      <c r="D311">
        <v>798070</v>
      </c>
      <c r="E311">
        <v>1100000</v>
      </c>
      <c r="F311" t="s">
        <v>13</v>
      </c>
      <c r="G311" t="s">
        <v>14</v>
      </c>
      <c r="H311">
        <v>3</v>
      </c>
      <c r="I311">
        <v>1</v>
      </c>
      <c r="J311">
        <v>993</v>
      </c>
      <c r="K311">
        <v>1.0259529999999999</v>
      </c>
      <c r="L311" t="s">
        <v>15</v>
      </c>
    </row>
    <row r="312" spans="1:12" x14ac:dyDescent="0.3">
      <c r="A312" s="1">
        <v>40028</v>
      </c>
      <c r="B312">
        <v>2009</v>
      </c>
      <c r="C312" t="s">
        <v>12</v>
      </c>
      <c r="D312">
        <v>72380</v>
      </c>
      <c r="E312">
        <v>160000</v>
      </c>
      <c r="F312" t="s">
        <v>13</v>
      </c>
      <c r="G312" t="s">
        <v>14</v>
      </c>
      <c r="H312">
        <v>3</v>
      </c>
      <c r="I312">
        <v>1</v>
      </c>
      <c r="J312">
        <v>1090</v>
      </c>
      <c r="K312">
        <v>1.0259529999999999</v>
      </c>
      <c r="L312" t="s">
        <v>25</v>
      </c>
    </row>
    <row r="313" spans="1:12" x14ac:dyDescent="0.3">
      <c r="A313" s="1">
        <v>40028</v>
      </c>
      <c r="B313">
        <v>2009</v>
      </c>
      <c r="C313" t="s">
        <v>17</v>
      </c>
      <c r="D313">
        <v>109480</v>
      </c>
      <c r="E313">
        <v>263500</v>
      </c>
      <c r="F313" t="s">
        <v>13</v>
      </c>
      <c r="G313" t="s">
        <v>14</v>
      </c>
      <c r="H313">
        <v>3</v>
      </c>
      <c r="I313">
        <v>1</v>
      </c>
      <c r="J313">
        <v>988</v>
      </c>
      <c r="K313">
        <v>1.0259529999999999</v>
      </c>
      <c r="L313" t="s">
        <v>16</v>
      </c>
    </row>
    <row r="314" spans="1:12" x14ac:dyDescent="0.3">
      <c r="A314" s="1">
        <v>40028</v>
      </c>
      <c r="B314">
        <v>2009</v>
      </c>
      <c r="C314" t="s">
        <v>26</v>
      </c>
      <c r="D314">
        <v>307650</v>
      </c>
      <c r="E314">
        <v>560000</v>
      </c>
      <c r="F314" t="s">
        <v>13</v>
      </c>
      <c r="G314" t="s">
        <v>14</v>
      </c>
      <c r="H314">
        <v>3</v>
      </c>
      <c r="I314">
        <v>3</v>
      </c>
      <c r="J314">
        <v>1009</v>
      </c>
      <c r="K314">
        <v>1.0259529999999999</v>
      </c>
      <c r="L314" t="s">
        <v>16</v>
      </c>
    </row>
    <row r="315" spans="1:12" x14ac:dyDescent="0.3">
      <c r="A315" s="1">
        <v>40031</v>
      </c>
      <c r="B315">
        <v>2009</v>
      </c>
      <c r="C315" t="s">
        <v>26</v>
      </c>
      <c r="D315">
        <v>366450</v>
      </c>
      <c r="E315">
        <v>555000</v>
      </c>
      <c r="F315" t="s">
        <v>13</v>
      </c>
      <c r="G315" t="s">
        <v>14</v>
      </c>
      <c r="H315">
        <v>3</v>
      </c>
      <c r="I315">
        <v>1</v>
      </c>
      <c r="J315">
        <v>963</v>
      </c>
      <c r="K315">
        <v>1.0259529999999999</v>
      </c>
      <c r="L315" t="s">
        <v>25</v>
      </c>
    </row>
    <row r="316" spans="1:12" x14ac:dyDescent="0.3">
      <c r="A316" s="1">
        <v>40031</v>
      </c>
      <c r="B316">
        <v>2009</v>
      </c>
      <c r="C316" t="s">
        <v>17</v>
      </c>
      <c r="D316">
        <v>113330</v>
      </c>
      <c r="E316">
        <v>172042</v>
      </c>
      <c r="F316" t="s">
        <v>13</v>
      </c>
      <c r="G316" t="s">
        <v>14</v>
      </c>
      <c r="H316">
        <v>3</v>
      </c>
      <c r="I316">
        <v>1</v>
      </c>
      <c r="J316">
        <v>1027</v>
      </c>
      <c r="K316">
        <v>1.0259529999999999</v>
      </c>
      <c r="L316" t="s">
        <v>15</v>
      </c>
    </row>
    <row r="317" spans="1:12" x14ac:dyDescent="0.3">
      <c r="A317" s="1">
        <v>40031</v>
      </c>
      <c r="B317">
        <v>2009</v>
      </c>
      <c r="C317" t="s">
        <v>12</v>
      </c>
      <c r="D317">
        <v>101430</v>
      </c>
      <c r="E317">
        <v>235000</v>
      </c>
      <c r="F317" t="s">
        <v>13</v>
      </c>
      <c r="G317" t="s">
        <v>14</v>
      </c>
      <c r="H317">
        <v>3</v>
      </c>
      <c r="I317">
        <v>3</v>
      </c>
      <c r="J317">
        <v>1042</v>
      </c>
      <c r="K317">
        <v>1.0259529999999999</v>
      </c>
      <c r="L317" t="s">
        <v>25</v>
      </c>
    </row>
    <row r="318" spans="1:12" x14ac:dyDescent="0.3">
      <c r="A318" s="1">
        <v>40031</v>
      </c>
      <c r="B318">
        <v>2009</v>
      </c>
      <c r="C318" t="s">
        <v>17</v>
      </c>
      <c r="D318">
        <v>118650</v>
      </c>
      <c r="E318">
        <v>295000</v>
      </c>
      <c r="F318" t="s">
        <v>13</v>
      </c>
      <c r="G318" t="s">
        <v>14</v>
      </c>
      <c r="H318">
        <v>3</v>
      </c>
      <c r="I318">
        <v>3</v>
      </c>
      <c r="J318">
        <v>998</v>
      </c>
      <c r="K318">
        <v>1.0259529999999999</v>
      </c>
      <c r="L318" t="s">
        <v>25</v>
      </c>
    </row>
    <row r="319" spans="1:12" x14ac:dyDescent="0.3">
      <c r="A319" s="1">
        <v>40032</v>
      </c>
      <c r="B319">
        <v>2009</v>
      </c>
      <c r="C319" t="s">
        <v>21</v>
      </c>
      <c r="D319">
        <v>591500</v>
      </c>
      <c r="E319">
        <v>697500</v>
      </c>
      <c r="F319" t="s">
        <v>13</v>
      </c>
      <c r="G319" t="s">
        <v>14</v>
      </c>
      <c r="H319">
        <v>3</v>
      </c>
      <c r="I319">
        <v>3</v>
      </c>
      <c r="J319">
        <v>1099</v>
      </c>
      <c r="K319">
        <v>1.0259529999999999</v>
      </c>
      <c r="L319" t="s">
        <v>16</v>
      </c>
    </row>
    <row r="320" spans="1:12" x14ac:dyDescent="0.3">
      <c r="A320" s="1">
        <v>40032</v>
      </c>
      <c r="B320">
        <v>2009</v>
      </c>
      <c r="C320" t="s">
        <v>21</v>
      </c>
      <c r="D320">
        <v>2178610</v>
      </c>
      <c r="E320">
        <v>8600000</v>
      </c>
      <c r="F320" t="s">
        <v>13</v>
      </c>
      <c r="G320" t="s">
        <v>14</v>
      </c>
      <c r="H320">
        <v>3</v>
      </c>
      <c r="I320">
        <v>1</v>
      </c>
      <c r="J320">
        <v>1002</v>
      </c>
      <c r="K320">
        <v>1.0259529999999999</v>
      </c>
      <c r="L320" t="s">
        <v>25</v>
      </c>
    </row>
    <row r="321" spans="1:12" x14ac:dyDescent="0.3">
      <c r="A321" s="1">
        <v>40033</v>
      </c>
      <c r="B321">
        <v>2009</v>
      </c>
      <c r="C321" t="s">
        <v>26</v>
      </c>
      <c r="D321">
        <v>827120</v>
      </c>
      <c r="E321">
        <v>1230000</v>
      </c>
      <c r="F321" t="s">
        <v>13</v>
      </c>
      <c r="G321" t="s">
        <v>14</v>
      </c>
      <c r="H321">
        <v>3</v>
      </c>
      <c r="I321">
        <v>1</v>
      </c>
      <c r="J321">
        <v>983</v>
      </c>
      <c r="K321">
        <v>1.0259529999999999</v>
      </c>
      <c r="L321" t="s">
        <v>22</v>
      </c>
    </row>
    <row r="322" spans="1:12" x14ac:dyDescent="0.3">
      <c r="A322" s="1">
        <v>40034</v>
      </c>
      <c r="B322">
        <v>2009</v>
      </c>
      <c r="C322" t="s">
        <v>26</v>
      </c>
      <c r="D322">
        <v>389690</v>
      </c>
      <c r="E322">
        <v>470000</v>
      </c>
      <c r="F322" t="s">
        <v>13</v>
      </c>
      <c r="G322" t="s">
        <v>14</v>
      </c>
      <c r="H322">
        <v>3</v>
      </c>
      <c r="I322">
        <v>3</v>
      </c>
      <c r="J322">
        <v>967</v>
      </c>
      <c r="K322">
        <v>1.0259529999999999</v>
      </c>
      <c r="L322" t="s">
        <v>22</v>
      </c>
    </row>
    <row r="323" spans="1:12" x14ac:dyDescent="0.3">
      <c r="A323" s="1">
        <v>40035</v>
      </c>
      <c r="B323">
        <v>2009</v>
      </c>
      <c r="C323" t="s">
        <v>18</v>
      </c>
      <c r="D323">
        <v>269360</v>
      </c>
      <c r="E323">
        <v>550000</v>
      </c>
      <c r="F323" t="s">
        <v>19</v>
      </c>
      <c r="G323" t="s">
        <v>20</v>
      </c>
      <c r="H323">
        <v>4</v>
      </c>
      <c r="I323">
        <v>4</v>
      </c>
      <c r="J323">
        <v>1245</v>
      </c>
      <c r="K323">
        <v>1.0259529999999999</v>
      </c>
      <c r="L323" t="s">
        <v>15</v>
      </c>
    </row>
    <row r="324" spans="1:12" x14ac:dyDescent="0.3">
      <c r="A324" s="1">
        <v>40040</v>
      </c>
      <c r="B324">
        <v>2009</v>
      </c>
      <c r="C324" t="s">
        <v>17</v>
      </c>
      <c r="D324">
        <v>109060</v>
      </c>
      <c r="E324">
        <v>155000</v>
      </c>
      <c r="F324" t="s">
        <v>13</v>
      </c>
      <c r="G324" t="s">
        <v>14</v>
      </c>
      <c r="H324">
        <v>3</v>
      </c>
      <c r="I324">
        <v>1</v>
      </c>
      <c r="J324">
        <v>934</v>
      </c>
      <c r="K324">
        <v>1.0259529999999999</v>
      </c>
      <c r="L324" t="s">
        <v>16</v>
      </c>
    </row>
    <row r="325" spans="1:12" x14ac:dyDescent="0.3">
      <c r="A325" s="1">
        <v>40042</v>
      </c>
      <c r="B325">
        <v>2009</v>
      </c>
      <c r="C325" t="s">
        <v>18</v>
      </c>
      <c r="D325">
        <v>257110</v>
      </c>
      <c r="E325">
        <v>580000</v>
      </c>
      <c r="F325" t="s">
        <v>19</v>
      </c>
      <c r="G325" t="s">
        <v>20</v>
      </c>
      <c r="H325">
        <v>4</v>
      </c>
      <c r="I325">
        <v>2</v>
      </c>
      <c r="J325">
        <v>1420</v>
      </c>
      <c r="K325">
        <v>1.0259529999999999</v>
      </c>
      <c r="L325" t="s">
        <v>15</v>
      </c>
    </row>
    <row r="326" spans="1:12" x14ac:dyDescent="0.3">
      <c r="A326" s="1">
        <v>40045</v>
      </c>
      <c r="B326">
        <v>2009</v>
      </c>
      <c r="C326" t="s">
        <v>26</v>
      </c>
      <c r="D326">
        <v>2060240</v>
      </c>
      <c r="E326">
        <v>3000000</v>
      </c>
      <c r="F326" t="s">
        <v>13</v>
      </c>
      <c r="G326" t="s">
        <v>14</v>
      </c>
      <c r="H326">
        <v>3</v>
      </c>
      <c r="I326">
        <v>2</v>
      </c>
      <c r="J326">
        <v>1070</v>
      </c>
      <c r="K326">
        <v>1.0259529999999999</v>
      </c>
      <c r="L326" t="s">
        <v>16</v>
      </c>
    </row>
    <row r="327" spans="1:12" x14ac:dyDescent="0.3">
      <c r="A327" s="1">
        <v>40045</v>
      </c>
      <c r="B327">
        <v>2009</v>
      </c>
      <c r="C327" t="s">
        <v>17</v>
      </c>
      <c r="D327">
        <v>49910</v>
      </c>
      <c r="E327">
        <v>159750</v>
      </c>
      <c r="F327" t="s">
        <v>13</v>
      </c>
      <c r="G327" t="s">
        <v>14</v>
      </c>
      <c r="H327">
        <v>3</v>
      </c>
      <c r="I327">
        <v>1</v>
      </c>
      <c r="J327">
        <v>1095</v>
      </c>
      <c r="K327">
        <v>1.0259529999999999</v>
      </c>
      <c r="L327" t="s">
        <v>16</v>
      </c>
    </row>
    <row r="328" spans="1:12" x14ac:dyDescent="0.3">
      <c r="A328" s="1">
        <v>40045</v>
      </c>
      <c r="B328">
        <v>2009</v>
      </c>
      <c r="C328" t="s">
        <v>26</v>
      </c>
      <c r="D328">
        <v>355600</v>
      </c>
      <c r="E328">
        <v>389000</v>
      </c>
      <c r="F328" t="s">
        <v>13</v>
      </c>
      <c r="G328" t="s">
        <v>14</v>
      </c>
      <c r="H328">
        <v>3</v>
      </c>
      <c r="I328">
        <v>3</v>
      </c>
      <c r="J328">
        <v>1022</v>
      </c>
      <c r="K328">
        <v>1.0259529999999999</v>
      </c>
      <c r="L328" t="s">
        <v>25</v>
      </c>
    </row>
    <row r="329" spans="1:12" x14ac:dyDescent="0.3">
      <c r="A329" s="1">
        <v>40046</v>
      </c>
      <c r="B329">
        <v>2009</v>
      </c>
      <c r="C329" t="s">
        <v>26</v>
      </c>
      <c r="D329">
        <v>924210</v>
      </c>
      <c r="E329">
        <v>1237500</v>
      </c>
      <c r="F329" t="s">
        <v>13</v>
      </c>
      <c r="G329" t="s">
        <v>14</v>
      </c>
      <c r="H329">
        <v>3</v>
      </c>
      <c r="I329">
        <v>3</v>
      </c>
      <c r="J329">
        <v>1033</v>
      </c>
      <c r="K329">
        <v>1.0259529999999999</v>
      </c>
      <c r="L329" t="s">
        <v>15</v>
      </c>
    </row>
    <row r="330" spans="1:12" x14ac:dyDescent="0.3">
      <c r="A330" s="1">
        <v>40046</v>
      </c>
      <c r="B330">
        <v>2009</v>
      </c>
      <c r="C330" t="s">
        <v>18</v>
      </c>
      <c r="D330">
        <v>429590</v>
      </c>
      <c r="E330">
        <v>875000</v>
      </c>
      <c r="F330" t="s">
        <v>13</v>
      </c>
      <c r="G330" t="s">
        <v>14</v>
      </c>
      <c r="H330">
        <v>3</v>
      </c>
      <c r="I330">
        <v>2</v>
      </c>
      <c r="J330">
        <v>947</v>
      </c>
      <c r="K330">
        <v>1.0259529999999999</v>
      </c>
      <c r="L330" t="s">
        <v>15</v>
      </c>
    </row>
    <row r="331" spans="1:12" x14ac:dyDescent="0.3">
      <c r="A331" s="1">
        <v>40048</v>
      </c>
      <c r="B331">
        <v>2009</v>
      </c>
      <c r="C331" t="s">
        <v>12</v>
      </c>
      <c r="D331">
        <v>73780</v>
      </c>
      <c r="E331">
        <v>81450</v>
      </c>
      <c r="F331" t="s">
        <v>13</v>
      </c>
      <c r="G331" t="s">
        <v>14</v>
      </c>
      <c r="H331">
        <v>3</v>
      </c>
      <c r="I331">
        <v>3</v>
      </c>
      <c r="J331">
        <v>991</v>
      </c>
      <c r="K331">
        <v>1.0259529999999999</v>
      </c>
      <c r="L331" t="s">
        <v>22</v>
      </c>
    </row>
    <row r="332" spans="1:12" x14ac:dyDescent="0.3">
      <c r="A332" s="1">
        <v>40048</v>
      </c>
      <c r="B332">
        <v>2009</v>
      </c>
      <c r="C332" t="s">
        <v>21</v>
      </c>
      <c r="D332">
        <v>1953070</v>
      </c>
      <c r="E332">
        <v>2950000</v>
      </c>
      <c r="F332" t="s">
        <v>13</v>
      </c>
      <c r="G332" t="s">
        <v>14</v>
      </c>
      <c r="H332">
        <v>3</v>
      </c>
      <c r="I332">
        <v>1</v>
      </c>
      <c r="J332">
        <v>919</v>
      </c>
      <c r="K332">
        <v>1.0259529999999999</v>
      </c>
      <c r="L332" t="s">
        <v>15</v>
      </c>
    </row>
    <row r="333" spans="1:12" x14ac:dyDescent="0.3">
      <c r="A333" s="1">
        <v>40048</v>
      </c>
      <c r="B333">
        <v>2009</v>
      </c>
      <c r="C333" t="s">
        <v>26</v>
      </c>
      <c r="D333">
        <v>298900</v>
      </c>
      <c r="E333">
        <v>440000</v>
      </c>
      <c r="F333" t="s">
        <v>13</v>
      </c>
      <c r="G333" t="s">
        <v>14</v>
      </c>
      <c r="H333">
        <v>3</v>
      </c>
      <c r="I333">
        <v>1</v>
      </c>
      <c r="J333">
        <v>1081</v>
      </c>
      <c r="K333">
        <v>1.0259529999999999</v>
      </c>
      <c r="L333" t="s">
        <v>16</v>
      </c>
    </row>
    <row r="334" spans="1:12" x14ac:dyDescent="0.3">
      <c r="A334" s="1">
        <v>40049</v>
      </c>
      <c r="B334">
        <v>2009</v>
      </c>
      <c r="C334" t="s">
        <v>12</v>
      </c>
      <c r="D334">
        <v>79380</v>
      </c>
      <c r="E334">
        <v>186000</v>
      </c>
      <c r="F334" t="s">
        <v>13</v>
      </c>
      <c r="G334" t="s">
        <v>14</v>
      </c>
      <c r="H334">
        <v>3</v>
      </c>
      <c r="I334">
        <v>3</v>
      </c>
      <c r="J334">
        <v>940</v>
      </c>
      <c r="K334">
        <v>1.0259529999999999</v>
      </c>
      <c r="L334" t="s">
        <v>15</v>
      </c>
    </row>
    <row r="335" spans="1:12" x14ac:dyDescent="0.3">
      <c r="A335" s="1">
        <v>40049</v>
      </c>
      <c r="B335">
        <v>2009</v>
      </c>
      <c r="C335" t="s">
        <v>18</v>
      </c>
      <c r="D335">
        <v>338730</v>
      </c>
      <c r="E335">
        <v>775000</v>
      </c>
      <c r="F335" t="s">
        <v>13</v>
      </c>
      <c r="G335" t="s">
        <v>14</v>
      </c>
      <c r="H335">
        <v>3</v>
      </c>
      <c r="I335">
        <v>3</v>
      </c>
      <c r="J335">
        <v>968</v>
      </c>
      <c r="K335">
        <v>1.0259529999999999</v>
      </c>
      <c r="L335" t="s">
        <v>16</v>
      </c>
    </row>
    <row r="336" spans="1:12" x14ac:dyDescent="0.3">
      <c r="A336" s="1">
        <v>40049</v>
      </c>
      <c r="B336">
        <v>2009</v>
      </c>
      <c r="C336" t="s">
        <v>21</v>
      </c>
      <c r="D336">
        <v>2763670</v>
      </c>
      <c r="E336">
        <v>3600000</v>
      </c>
      <c r="F336" t="s">
        <v>13</v>
      </c>
      <c r="G336" t="s">
        <v>14</v>
      </c>
      <c r="H336">
        <v>3</v>
      </c>
      <c r="I336">
        <v>2</v>
      </c>
      <c r="J336">
        <v>967</v>
      </c>
      <c r="K336">
        <v>1.0259529999999999</v>
      </c>
      <c r="L336" t="s">
        <v>16</v>
      </c>
    </row>
    <row r="337" spans="1:12" x14ac:dyDescent="0.3">
      <c r="A337" s="1">
        <v>40052</v>
      </c>
      <c r="B337">
        <v>2009</v>
      </c>
      <c r="C337" t="s">
        <v>17</v>
      </c>
      <c r="D337">
        <v>131574</v>
      </c>
      <c r="E337">
        <v>175000</v>
      </c>
      <c r="F337" t="s">
        <v>13</v>
      </c>
      <c r="G337" t="s">
        <v>14</v>
      </c>
      <c r="H337">
        <v>3</v>
      </c>
      <c r="I337">
        <v>2</v>
      </c>
      <c r="J337">
        <v>1053</v>
      </c>
      <c r="K337">
        <v>1.0259529999999999</v>
      </c>
      <c r="L337" t="s">
        <v>15</v>
      </c>
    </row>
    <row r="338" spans="1:12" x14ac:dyDescent="0.3">
      <c r="A338" s="1">
        <v>40052</v>
      </c>
      <c r="B338">
        <v>2009</v>
      </c>
      <c r="C338" t="s">
        <v>12</v>
      </c>
      <c r="D338">
        <v>90020</v>
      </c>
      <c r="E338">
        <v>199900</v>
      </c>
      <c r="F338" t="s">
        <v>13</v>
      </c>
      <c r="G338" t="s">
        <v>14</v>
      </c>
      <c r="H338">
        <v>3</v>
      </c>
      <c r="I338">
        <v>1</v>
      </c>
      <c r="J338">
        <v>1039</v>
      </c>
      <c r="K338">
        <v>1.0259529999999999</v>
      </c>
      <c r="L338" t="s">
        <v>15</v>
      </c>
    </row>
    <row r="339" spans="1:12" x14ac:dyDescent="0.3">
      <c r="A339" s="1">
        <v>40052</v>
      </c>
      <c r="B339">
        <v>2009</v>
      </c>
      <c r="C339" t="s">
        <v>18</v>
      </c>
      <c r="D339">
        <v>232680</v>
      </c>
      <c r="E339">
        <v>430000</v>
      </c>
      <c r="F339" t="s">
        <v>13</v>
      </c>
      <c r="G339" t="s">
        <v>14</v>
      </c>
      <c r="H339">
        <v>3</v>
      </c>
      <c r="I339">
        <v>1</v>
      </c>
      <c r="J339">
        <v>913</v>
      </c>
      <c r="K339">
        <v>1.0259529999999999</v>
      </c>
      <c r="L339" t="s">
        <v>25</v>
      </c>
    </row>
    <row r="340" spans="1:12" x14ac:dyDescent="0.3">
      <c r="A340" s="1">
        <v>40052</v>
      </c>
      <c r="B340">
        <v>2009</v>
      </c>
      <c r="C340" t="s">
        <v>12</v>
      </c>
      <c r="D340">
        <v>70070</v>
      </c>
      <c r="E340">
        <v>178000</v>
      </c>
      <c r="F340" t="s">
        <v>13</v>
      </c>
      <c r="G340" t="s">
        <v>14</v>
      </c>
      <c r="H340">
        <v>3</v>
      </c>
      <c r="I340">
        <v>2</v>
      </c>
      <c r="J340">
        <v>1068</v>
      </c>
      <c r="K340">
        <v>1.0259529999999999</v>
      </c>
      <c r="L340" t="s">
        <v>15</v>
      </c>
    </row>
    <row r="341" spans="1:12" x14ac:dyDescent="0.3">
      <c r="A341" s="1">
        <v>40052</v>
      </c>
      <c r="B341">
        <v>2009</v>
      </c>
      <c r="C341" t="s">
        <v>21</v>
      </c>
      <c r="D341">
        <v>1217020</v>
      </c>
      <c r="E341">
        <v>1395000</v>
      </c>
      <c r="F341" t="s">
        <v>13</v>
      </c>
      <c r="G341" t="s">
        <v>14</v>
      </c>
      <c r="H341">
        <v>3</v>
      </c>
      <c r="I341">
        <v>2</v>
      </c>
      <c r="J341">
        <v>911</v>
      </c>
      <c r="K341">
        <v>1.0259529999999999</v>
      </c>
      <c r="L341" t="s">
        <v>16</v>
      </c>
    </row>
    <row r="342" spans="1:12" x14ac:dyDescent="0.3">
      <c r="A342" s="1">
        <v>40053</v>
      </c>
      <c r="B342">
        <v>2009</v>
      </c>
      <c r="C342" t="s">
        <v>17</v>
      </c>
      <c r="D342">
        <v>130410</v>
      </c>
      <c r="E342">
        <v>282500</v>
      </c>
      <c r="F342" t="s">
        <v>13</v>
      </c>
      <c r="G342" t="s">
        <v>14</v>
      </c>
      <c r="H342">
        <v>3</v>
      </c>
      <c r="I342">
        <v>2</v>
      </c>
      <c r="J342">
        <v>1050</v>
      </c>
      <c r="K342">
        <v>1.0259529999999999</v>
      </c>
      <c r="L342" t="s">
        <v>22</v>
      </c>
    </row>
    <row r="343" spans="1:12" x14ac:dyDescent="0.3">
      <c r="A343" s="1">
        <v>40053</v>
      </c>
      <c r="B343">
        <v>2009</v>
      </c>
      <c r="C343" t="s">
        <v>26</v>
      </c>
      <c r="D343">
        <v>422100</v>
      </c>
      <c r="E343">
        <v>520000</v>
      </c>
      <c r="F343" t="s">
        <v>13</v>
      </c>
      <c r="G343" t="s">
        <v>14</v>
      </c>
      <c r="H343">
        <v>3</v>
      </c>
      <c r="I343">
        <v>1</v>
      </c>
      <c r="J343">
        <v>928</v>
      </c>
      <c r="K343">
        <v>1.0259529999999999</v>
      </c>
      <c r="L343" t="s">
        <v>25</v>
      </c>
    </row>
    <row r="344" spans="1:12" x14ac:dyDescent="0.3">
      <c r="A344" s="1">
        <v>40054</v>
      </c>
      <c r="B344">
        <v>2009</v>
      </c>
      <c r="C344" t="s">
        <v>17</v>
      </c>
      <c r="D344">
        <v>47040</v>
      </c>
      <c r="E344">
        <v>256000</v>
      </c>
      <c r="F344" t="s">
        <v>23</v>
      </c>
      <c r="G344" t="s">
        <v>24</v>
      </c>
      <c r="H344">
        <v>6</v>
      </c>
      <c r="I344">
        <v>4</v>
      </c>
      <c r="J344">
        <v>1811</v>
      </c>
      <c r="K344">
        <v>1.0259529999999999</v>
      </c>
      <c r="L344" t="s">
        <v>25</v>
      </c>
    </row>
    <row r="345" spans="1:12" x14ac:dyDescent="0.3">
      <c r="A345" s="1">
        <v>40055</v>
      </c>
      <c r="B345">
        <v>2009</v>
      </c>
      <c r="C345" t="s">
        <v>17</v>
      </c>
      <c r="D345">
        <v>46340</v>
      </c>
      <c r="E345">
        <v>113500</v>
      </c>
      <c r="F345" t="s">
        <v>13</v>
      </c>
      <c r="G345" t="s">
        <v>14</v>
      </c>
      <c r="H345">
        <v>3</v>
      </c>
      <c r="I345">
        <v>3</v>
      </c>
      <c r="J345">
        <v>1044</v>
      </c>
      <c r="K345">
        <v>1.0259529999999999</v>
      </c>
      <c r="L345" t="s">
        <v>22</v>
      </c>
    </row>
    <row r="346" spans="1:12" x14ac:dyDescent="0.3">
      <c r="A346" s="1">
        <v>40055</v>
      </c>
      <c r="B346">
        <v>2009</v>
      </c>
      <c r="C346" t="s">
        <v>26</v>
      </c>
      <c r="D346">
        <v>357140</v>
      </c>
      <c r="E346">
        <v>539000</v>
      </c>
      <c r="F346" t="s">
        <v>13</v>
      </c>
      <c r="G346" t="s">
        <v>14</v>
      </c>
      <c r="H346">
        <v>3</v>
      </c>
      <c r="I346">
        <v>3</v>
      </c>
      <c r="J346">
        <v>909</v>
      </c>
      <c r="K346">
        <v>1.0259529999999999</v>
      </c>
      <c r="L346" t="s">
        <v>25</v>
      </c>
    </row>
    <row r="347" spans="1:12" x14ac:dyDescent="0.3">
      <c r="A347" s="1">
        <v>40055</v>
      </c>
      <c r="B347">
        <v>2009</v>
      </c>
      <c r="C347" t="s">
        <v>21</v>
      </c>
      <c r="D347">
        <v>2709770</v>
      </c>
      <c r="E347">
        <v>5400000</v>
      </c>
      <c r="F347" t="s">
        <v>13</v>
      </c>
      <c r="G347" t="s">
        <v>14</v>
      </c>
      <c r="H347">
        <v>3</v>
      </c>
      <c r="I347">
        <v>3</v>
      </c>
      <c r="J347">
        <v>1009</v>
      </c>
      <c r="K347">
        <v>1.0259529999999999</v>
      </c>
      <c r="L347" t="s">
        <v>25</v>
      </c>
    </row>
    <row r="348" spans="1:12" x14ac:dyDescent="0.3">
      <c r="A348" s="1">
        <v>40055</v>
      </c>
      <c r="B348">
        <v>2009</v>
      </c>
      <c r="C348" t="s">
        <v>26</v>
      </c>
      <c r="D348">
        <v>1269520</v>
      </c>
      <c r="E348">
        <v>2450000</v>
      </c>
      <c r="F348" t="s">
        <v>13</v>
      </c>
      <c r="G348" t="s">
        <v>14</v>
      </c>
      <c r="H348">
        <v>3</v>
      </c>
      <c r="I348">
        <v>2</v>
      </c>
      <c r="J348">
        <v>969</v>
      </c>
      <c r="K348">
        <v>1.0259529999999999</v>
      </c>
      <c r="L348" t="s">
        <v>16</v>
      </c>
    </row>
    <row r="349" spans="1:12" x14ac:dyDescent="0.3">
      <c r="A349" s="1">
        <v>40055</v>
      </c>
      <c r="B349">
        <v>2009</v>
      </c>
      <c r="C349" t="s">
        <v>17</v>
      </c>
      <c r="D349">
        <v>84700</v>
      </c>
      <c r="E349">
        <v>240000</v>
      </c>
      <c r="F349" t="s">
        <v>13</v>
      </c>
      <c r="G349" t="s">
        <v>14</v>
      </c>
      <c r="H349">
        <v>3</v>
      </c>
      <c r="I349">
        <v>3</v>
      </c>
      <c r="J349">
        <v>989</v>
      </c>
      <c r="K349">
        <v>1.0259529999999999</v>
      </c>
      <c r="L349" t="s">
        <v>15</v>
      </c>
    </row>
    <row r="350" spans="1:12" x14ac:dyDescent="0.3">
      <c r="A350" s="1">
        <v>40055</v>
      </c>
      <c r="B350">
        <v>2009</v>
      </c>
      <c r="C350" t="s">
        <v>17</v>
      </c>
      <c r="D350">
        <v>105981</v>
      </c>
      <c r="E350">
        <v>199000</v>
      </c>
      <c r="F350" t="s">
        <v>13</v>
      </c>
      <c r="G350" t="s">
        <v>14</v>
      </c>
      <c r="H350">
        <v>3</v>
      </c>
      <c r="I350">
        <v>3</v>
      </c>
      <c r="J350">
        <v>926</v>
      </c>
      <c r="K350">
        <v>1.0259529999999999</v>
      </c>
      <c r="L350" t="s">
        <v>16</v>
      </c>
    </row>
    <row r="351" spans="1:12" x14ac:dyDescent="0.3">
      <c r="A351" s="1">
        <v>40056</v>
      </c>
      <c r="B351">
        <v>2009</v>
      </c>
      <c r="C351" t="s">
        <v>18</v>
      </c>
      <c r="D351">
        <v>226830</v>
      </c>
      <c r="E351">
        <v>440000</v>
      </c>
      <c r="F351" t="s">
        <v>13</v>
      </c>
      <c r="G351" t="s">
        <v>14</v>
      </c>
      <c r="H351">
        <v>3</v>
      </c>
      <c r="I351">
        <v>3</v>
      </c>
      <c r="J351">
        <v>1023</v>
      </c>
      <c r="K351">
        <v>1.0259529999999999</v>
      </c>
      <c r="L351" t="s">
        <v>25</v>
      </c>
    </row>
    <row r="352" spans="1:12" x14ac:dyDescent="0.3">
      <c r="A352" s="1">
        <v>40056</v>
      </c>
      <c r="B352">
        <v>2009</v>
      </c>
      <c r="C352" t="s">
        <v>17</v>
      </c>
      <c r="D352">
        <v>113890</v>
      </c>
      <c r="E352">
        <v>297000</v>
      </c>
      <c r="F352" t="s">
        <v>23</v>
      </c>
      <c r="G352" t="s">
        <v>24</v>
      </c>
      <c r="H352">
        <v>6</v>
      </c>
      <c r="I352">
        <v>4</v>
      </c>
      <c r="J352">
        <v>2020</v>
      </c>
      <c r="K352">
        <v>1.0259529999999999</v>
      </c>
      <c r="L352" t="s">
        <v>25</v>
      </c>
    </row>
    <row r="353" spans="1:12" x14ac:dyDescent="0.3">
      <c r="A353" s="1">
        <v>40061</v>
      </c>
      <c r="B353">
        <v>2009</v>
      </c>
      <c r="C353" t="s">
        <v>26</v>
      </c>
      <c r="D353">
        <v>447230</v>
      </c>
      <c r="E353">
        <v>675000</v>
      </c>
      <c r="F353" t="s">
        <v>13</v>
      </c>
      <c r="G353" t="s">
        <v>14</v>
      </c>
      <c r="H353">
        <v>3</v>
      </c>
      <c r="I353">
        <v>2</v>
      </c>
      <c r="J353">
        <v>1075</v>
      </c>
      <c r="K353">
        <v>1.0259529999999999</v>
      </c>
      <c r="L353" t="s">
        <v>16</v>
      </c>
    </row>
    <row r="354" spans="1:12" x14ac:dyDescent="0.3">
      <c r="A354" s="1">
        <v>40061</v>
      </c>
      <c r="B354">
        <v>2009</v>
      </c>
      <c r="C354" t="s">
        <v>21</v>
      </c>
      <c r="D354">
        <v>537460</v>
      </c>
      <c r="E354">
        <v>895000</v>
      </c>
      <c r="F354" t="s">
        <v>13</v>
      </c>
      <c r="G354" t="s">
        <v>14</v>
      </c>
      <c r="H354">
        <v>3</v>
      </c>
      <c r="I354">
        <v>3</v>
      </c>
      <c r="J354">
        <v>1031</v>
      </c>
      <c r="K354">
        <v>1.0259529999999999</v>
      </c>
      <c r="L354" t="s">
        <v>15</v>
      </c>
    </row>
    <row r="355" spans="1:12" x14ac:dyDescent="0.3">
      <c r="A355" s="1">
        <v>40061</v>
      </c>
      <c r="B355">
        <v>2009</v>
      </c>
      <c r="C355" t="s">
        <v>17</v>
      </c>
      <c r="D355">
        <v>169050</v>
      </c>
      <c r="E355">
        <v>385000</v>
      </c>
      <c r="F355" t="s">
        <v>19</v>
      </c>
      <c r="G355" t="s">
        <v>20</v>
      </c>
      <c r="H355">
        <v>4</v>
      </c>
      <c r="I355">
        <v>4</v>
      </c>
      <c r="J355">
        <v>1442</v>
      </c>
      <c r="K355">
        <v>1.0259529999999999</v>
      </c>
      <c r="L355" t="s">
        <v>22</v>
      </c>
    </row>
    <row r="356" spans="1:12" x14ac:dyDescent="0.3">
      <c r="A356" s="1">
        <v>40061</v>
      </c>
      <c r="B356">
        <v>2009</v>
      </c>
      <c r="C356" t="s">
        <v>26</v>
      </c>
      <c r="D356">
        <v>447230</v>
      </c>
      <c r="E356">
        <v>675000</v>
      </c>
      <c r="F356" t="s">
        <v>13</v>
      </c>
      <c r="G356" t="s">
        <v>14</v>
      </c>
      <c r="H356">
        <v>3</v>
      </c>
      <c r="I356">
        <v>3</v>
      </c>
      <c r="J356">
        <v>987</v>
      </c>
      <c r="K356">
        <v>1.0259529999999999</v>
      </c>
      <c r="L356" t="s">
        <v>15</v>
      </c>
    </row>
    <row r="357" spans="1:12" x14ac:dyDescent="0.3">
      <c r="A357" s="1">
        <v>40061</v>
      </c>
      <c r="B357">
        <v>2009</v>
      </c>
      <c r="C357" t="s">
        <v>18</v>
      </c>
      <c r="D357">
        <v>159390</v>
      </c>
      <c r="E357">
        <v>409000</v>
      </c>
      <c r="F357" t="s">
        <v>13</v>
      </c>
      <c r="G357" t="s">
        <v>14</v>
      </c>
      <c r="H357">
        <v>3</v>
      </c>
      <c r="I357">
        <v>3</v>
      </c>
      <c r="J357">
        <v>1078</v>
      </c>
      <c r="K357">
        <v>1.0259529999999999</v>
      </c>
      <c r="L357" t="s">
        <v>16</v>
      </c>
    </row>
    <row r="358" spans="1:12" x14ac:dyDescent="0.3">
      <c r="A358" s="1">
        <v>40066</v>
      </c>
      <c r="B358">
        <v>2009</v>
      </c>
      <c r="C358" t="s">
        <v>12</v>
      </c>
      <c r="D358">
        <v>70770</v>
      </c>
      <c r="E358">
        <v>140000</v>
      </c>
      <c r="F358" t="s">
        <v>13</v>
      </c>
      <c r="G358" t="s">
        <v>14</v>
      </c>
      <c r="H358">
        <v>3</v>
      </c>
      <c r="I358">
        <v>2</v>
      </c>
      <c r="J358">
        <v>1012</v>
      </c>
      <c r="K358">
        <v>1.0259529999999999</v>
      </c>
      <c r="L358" t="s">
        <v>22</v>
      </c>
    </row>
    <row r="359" spans="1:12" x14ac:dyDescent="0.3">
      <c r="A359" s="1">
        <v>40066</v>
      </c>
      <c r="B359">
        <v>2009</v>
      </c>
      <c r="C359" t="s">
        <v>17</v>
      </c>
      <c r="D359">
        <v>156240</v>
      </c>
      <c r="E359">
        <v>260000</v>
      </c>
      <c r="F359" t="s">
        <v>19</v>
      </c>
      <c r="G359" t="s">
        <v>20</v>
      </c>
      <c r="H359">
        <v>4</v>
      </c>
      <c r="I359">
        <v>2</v>
      </c>
      <c r="J359">
        <v>1324</v>
      </c>
      <c r="K359">
        <v>1.0259529999999999</v>
      </c>
      <c r="L359" t="s">
        <v>15</v>
      </c>
    </row>
    <row r="360" spans="1:12" x14ac:dyDescent="0.3">
      <c r="A360" s="1">
        <v>40066</v>
      </c>
      <c r="B360">
        <v>2009</v>
      </c>
      <c r="C360" t="s">
        <v>17</v>
      </c>
      <c r="D360">
        <v>142800</v>
      </c>
      <c r="E360">
        <v>330000</v>
      </c>
      <c r="F360" t="s">
        <v>19</v>
      </c>
      <c r="G360" t="s">
        <v>20</v>
      </c>
      <c r="H360">
        <v>4</v>
      </c>
      <c r="I360">
        <v>3</v>
      </c>
      <c r="J360">
        <v>1232</v>
      </c>
      <c r="K360">
        <v>1.0259529999999999</v>
      </c>
      <c r="L360" t="s">
        <v>16</v>
      </c>
    </row>
    <row r="361" spans="1:12" x14ac:dyDescent="0.3">
      <c r="A361" s="1">
        <v>40070</v>
      </c>
      <c r="B361">
        <v>2009</v>
      </c>
      <c r="C361" t="s">
        <v>18</v>
      </c>
      <c r="D361">
        <v>488740</v>
      </c>
      <c r="E361">
        <v>718750</v>
      </c>
      <c r="F361" t="s">
        <v>13</v>
      </c>
      <c r="G361" t="s">
        <v>14</v>
      </c>
      <c r="H361">
        <v>3</v>
      </c>
      <c r="I361">
        <v>2</v>
      </c>
      <c r="J361">
        <v>1090</v>
      </c>
      <c r="K361">
        <v>1.0259529999999999</v>
      </c>
      <c r="L361" t="s">
        <v>25</v>
      </c>
    </row>
    <row r="362" spans="1:12" x14ac:dyDescent="0.3">
      <c r="A362" s="1">
        <v>40073</v>
      </c>
      <c r="B362">
        <v>2009</v>
      </c>
      <c r="C362" t="s">
        <v>18</v>
      </c>
      <c r="D362">
        <v>271950</v>
      </c>
      <c r="E362">
        <v>520000</v>
      </c>
      <c r="F362" t="s">
        <v>13</v>
      </c>
      <c r="G362" t="s">
        <v>14</v>
      </c>
      <c r="H362">
        <v>3</v>
      </c>
      <c r="I362">
        <v>1</v>
      </c>
      <c r="J362">
        <v>937</v>
      </c>
      <c r="K362">
        <v>1.0259529999999999</v>
      </c>
      <c r="L362" t="s">
        <v>16</v>
      </c>
    </row>
    <row r="363" spans="1:12" x14ac:dyDescent="0.3">
      <c r="A363" s="1">
        <v>40073</v>
      </c>
      <c r="B363">
        <v>2009</v>
      </c>
      <c r="C363" t="s">
        <v>26</v>
      </c>
      <c r="D363">
        <v>344610</v>
      </c>
      <c r="E363">
        <v>175000</v>
      </c>
      <c r="F363" t="s">
        <v>13</v>
      </c>
      <c r="G363" t="s">
        <v>14</v>
      </c>
      <c r="H363">
        <v>3</v>
      </c>
      <c r="I363">
        <v>2</v>
      </c>
      <c r="J363">
        <v>900</v>
      </c>
      <c r="K363">
        <v>1.0259529999999999</v>
      </c>
      <c r="L363" t="s">
        <v>25</v>
      </c>
    </row>
    <row r="364" spans="1:12" x14ac:dyDescent="0.3">
      <c r="A364" s="1">
        <v>40073</v>
      </c>
      <c r="B364">
        <v>2009</v>
      </c>
      <c r="C364" t="s">
        <v>17</v>
      </c>
      <c r="D364">
        <v>164220</v>
      </c>
      <c r="E364">
        <v>272500</v>
      </c>
      <c r="F364" t="s">
        <v>13</v>
      </c>
      <c r="G364" t="s">
        <v>14</v>
      </c>
      <c r="H364">
        <v>3</v>
      </c>
      <c r="I364">
        <v>2</v>
      </c>
      <c r="J364">
        <v>1085</v>
      </c>
      <c r="K364">
        <v>1.0259529999999999</v>
      </c>
      <c r="L364" t="s">
        <v>22</v>
      </c>
    </row>
    <row r="365" spans="1:12" x14ac:dyDescent="0.3">
      <c r="A365" s="1">
        <v>40074</v>
      </c>
      <c r="B365">
        <v>2009</v>
      </c>
      <c r="C365" t="s">
        <v>21</v>
      </c>
      <c r="D365">
        <v>625800</v>
      </c>
      <c r="E365">
        <v>1075000</v>
      </c>
      <c r="F365" t="s">
        <v>13</v>
      </c>
      <c r="G365" t="s">
        <v>14</v>
      </c>
      <c r="H365">
        <v>3</v>
      </c>
      <c r="I365">
        <v>1</v>
      </c>
      <c r="J365">
        <v>902</v>
      </c>
      <c r="K365">
        <v>1.0259529999999999</v>
      </c>
      <c r="L365" t="s">
        <v>25</v>
      </c>
    </row>
    <row r="366" spans="1:12" x14ac:dyDescent="0.3">
      <c r="A366" s="1">
        <v>40076</v>
      </c>
      <c r="B366">
        <v>2009</v>
      </c>
      <c r="C366" t="s">
        <v>17</v>
      </c>
      <c r="D366">
        <v>185430</v>
      </c>
      <c r="E366">
        <v>375000</v>
      </c>
      <c r="F366" t="s">
        <v>13</v>
      </c>
      <c r="G366" t="s">
        <v>14</v>
      </c>
      <c r="H366">
        <v>3</v>
      </c>
      <c r="I366">
        <v>1</v>
      </c>
      <c r="J366">
        <v>1077</v>
      </c>
      <c r="K366">
        <v>1.0259529999999999</v>
      </c>
      <c r="L366" t="s">
        <v>25</v>
      </c>
    </row>
    <row r="367" spans="1:12" x14ac:dyDescent="0.3">
      <c r="A367" s="1">
        <v>40077</v>
      </c>
      <c r="B367">
        <v>2009</v>
      </c>
      <c r="C367" t="s">
        <v>26</v>
      </c>
      <c r="D367">
        <v>367290</v>
      </c>
      <c r="E367">
        <v>470000</v>
      </c>
      <c r="F367" t="s">
        <v>13</v>
      </c>
      <c r="G367" t="s">
        <v>14</v>
      </c>
      <c r="H367">
        <v>3</v>
      </c>
      <c r="I367">
        <v>2</v>
      </c>
      <c r="J367">
        <v>945</v>
      </c>
      <c r="K367">
        <v>1.0259529999999999</v>
      </c>
      <c r="L367" t="s">
        <v>25</v>
      </c>
    </row>
    <row r="368" spans="1:12" x14ac:dyDescent="0.3">
      <c r="A368" s="1">
        <v>40077</v>
      </c>
      <c r="B368">
        <v>2009</v>
      </c>
      <c r="C368" t="s">
        <v>17</v>
      </c>
      <c r="D368">
        <v>91491</v>
      </c>
      <c r="E368">
        <v>260000</v>
      </c>
      <c r="F368" t="s">
        <v>23</v>
      </c>
      <c r="G368" t="s">
        <v>24</v>
      </c>
      <c r="H368">
        <v>6</v>
      </c>
      <c r="I368">
        <v>4</v>
      </c>
      <c r="J368">
        <v>1871</v>
      </c>
      <c r="K368">
        <v>1.0259529999999999</v>
      </c>
      <c r="L368" t="s">
        <v>16</v>
      </c>
    </row>
    <row r="369" spans="1:12" x14ac:dyDescent="0.3">
      <c r="A369" s="1">
        <v>40077</v>
      </c>
      <c r="B369">
        <v>2009</v>
      </c>
      <c r="C369" t="s">
        <v>21</v>
      </c>
      <c r="D369">
        <v>1257760</v>
      </c>
      <c r="E369">
        <v>2615000</v>
      </c>
      <c r="F369" t="s">
        <v>13</v>
      </c>
      <c r="G369" t="s">
        <v>14</v>
      </c>
      <c r="H369">
        <v>3</v>
      </c>
      <c r="I369">
        <v>1</v>
      </c>
      <c r="J369">
        <v>1079</v>
      </c>
      <c r="K369">
        <v>1.0259529999999999</v>
      </c>
      <c r="L369" t="s">
        <v>22</v>
      </c>
    </row>
    <row r="370" spans="1:12" x14ac:dyDescent="0.3">
      <c r="A370" s="1">
        <v>40080</v>
      </c>
      <c r="B370">
        <v>2009</v>
      </c>
      <c r="C370" t="s">
        <v>21</v>
      </c>
      <c r="D370">
        <v>1017730</v>
      </c>
      <c r="E370">
        <v>1950000</v>
      </c>
      <c r="F370" t="s">
        <v>13</v>
      </c>
      <c r="G370" t="s">
        <v>14</v>
      </c>
      <c r="H370">
        <v>3</v>
      </c>
      <c r="I370">
        <v>3</v>
      </c>
      <c r="J370">
        <v>967</v>
      </c>
      <c r="K370">
        <v>1.0259529999999999</v>
      </c>
      <c r="L370" t="s">
        <v>22</v>
      </c>
    </row>
    <row r="371" spans="1:12" x14ac:dyDescent="0.3">
      <c r="A371" s="1">
        <v>40081</v>
      </c>
      <c r="B371">
        <v>2009</v>
      </c>
      <c r="C371" t="s">
        <v>26</v>
      </c>
      <c r="D371">
        <v>325920</v>
      </c>
      <c r="E371">
        <v>370000</v>
      </c>
      <c r="F371" t="s">
        <v>13</v>
      </c>
      <c r="G371" t="s">
        <v>14</v>
      </c>
      <c r="H371">
        <v>3</v>
      </c>
      <c r="I371">
        <v>1</v>
      </c>
      <c r="J371">
        <v>1094</v>
      </c>
      <c r="K371">
        <v>1.0259529999999999</v>
      </c>
      <c r="L371" t="s">
        <v>15</v>
      </c>
    </row>
    <row r="372" spans="1:12" x14ac:dyDescent="0.3">
      <c r="A372" s="1">
        <v>40081</v>
      </c>
      <c r="B372">
        <v>2009</v>
      </c>
      <c r="C372" t="s">
        <v>26</v>
      </c>
      <c r="D372">
        <v>712880</v>
      </c>
      <c r="E372">
        <v>1025000</v>
      </c>
      <c r="F372" t="s">
        <v>13</v>
      </c>
      <c r="G372" t="s">
        <v>14</v>
      </c>
      <c r="H372">
        <v>3</v>
      </c>
      <c r="I372">
        <v>1</v>
      </c>
      <c r="J372">
        <v>906</v>
      </c>
      <c r="K372">
        <v>1.0259529999999999</v>
      </c>
      <c r="L372" t="s">
        <v>25</v>
      </c>
    </row>
    <row r="373" spans="1:12" x14ac:dyDescent="0.3">
      <c r="A373" s="1">
        <v>40082</v>
      </c>
      <c r="B373">
        <v>2009</v>
      </c>
      <c r="C373" t="s">
        <v>12</v>
      </c>
      <c r="D373">
        <v>91980</v>
      </c>
      <c r="E373">
        <v>270000</v>
      </c>
      <c r="F373" t="s">
        <v>13</v>
      </c>
      <c r="G373" t="s">
        <v>14</v>
      </c>
      <c r="H373">
        <v>3</v>
      </c>
      <c r="I373">
        <v>3</v>
      </c>
      <c r="J373">
        <v>900</v>
      </c>
      <c r="K373">
        <v>1.0259529999999999</v>
      </c>
      <c r="L373" t="s">
        <v>15</v>
      </c>
    </row>
    <row r="374" spans="1:12" x14ac:dyDescent="0.3">
      <c r="A374" s="1">
        <v>40084</v>
      </c>
      <c r="B374">
        <v>2009</v>
      </c>
      <c r="C374" t="s">
        <v>17</v>
      </c>
      <c r="D374">
        <v>137130</v>
      </c>
      <c r="E374">
        <v>255000</v>
      </c>
      <c r="F374" t="s">
        <v>19</v>
      </c>
      <c r="G374" t="s">
        <v>20</v>
      </c>
      <c r="H374">
        <v>4</v>
      </c>
      <c r="I374">
        <v>3</v>
      </c>
      <c r="J374">
        <v>1200</v>
      </c>
      <c r="K374">
        <v>1.0259529999999999</v>
      </c>
      <c r="L374" t="s">
        <v>22</v>
      </c>
    </row>
    <row r="375" spans="1:12" x14ac:dyDescent="0.3">
      <c r="A375" s="1">
        <v>40084</v>
      </c>
      <c r="B375">
        <v>2009</v>
      </c>
      <c r="C375" t="s">
        <v>17</v>
      </c>
      <c r="D375">
        <v>108920</v>
      </c>
      <c r="E375">
        <v>329000</v>
      </c>
      <c r="F375" t="s">
        <v>23</v>
      </c>
      <c r="G375" t="s">
        <v>24</v>
      </c>
      <c r="H375">
        <v>6</v>
      </c>
      <c r="I375">
        <v>6</v>
      </c>
      <c r="J375">
        <v>1853</v>
      </c>
      <c r="K375">
        <v>1.0259529999999999</v>
      </c>
      <c r="L375" t="s">
        <v>15</v>
      </c>
    </row>
    <row r="376" spans="1:12" x14ac:dyDescent="0.3">
      <c r="A376" s="1">
        <v>40084</v>
      </c>
      <c r="B376">
        <v>2009</v>
      </c>
      <c r="C376" t="s">
        <v>17</v>
      </c>
      <c r="D376">
        <v>169750</v>
      </c>
      <c r="E376">
        <v>270000</v>
      </c>
      <c r="F376" t="s">
        <v>13</v>
      </c>
      <c r="G376" t="s">
        <v>14</v>
      </c>
      <c r="H376">
        <v>3</v>
      </c>
      <c r="I376">
        <v>2</v>
      </c>
      <c r="J376">
        <v>1084</v>
      </c>
      <c r="K376">
        <v>1.0259529999999999</v>
      </c>
      <c r="L376" t="s">
        <v>16</v>
      </c>
    </row>
    <row r="377" spans="1:12" x14ac:dyDescent="0.3">
      <c r="A377" s="1">
        <v>40087</v>
      </c>
      <c r="B377">
        <v>2009</v>
      </c>
      <c r="C377" t="s">
        <v>29</v>
      </c>
      <c r="D377">
        <v>174800</v>
      </c>
      <c r="E377">
        <v>275000</v>
      </c>
      <c r="F377" t="s">
        <v>13</v>
      </c>
      <c r="G377" t="s">
        <v>14</v>
      </c>
      <c r="H377">
        <v>3</v>
      </c>
      <c r="I377">
        <v>1</v>
      </c>
      <c r="J377">
        <v>917</v>
      </c>
      <c r="K377">
        <v>1.0259529999999999</v>
      </c>
      <c r="L377" t="s">
        <v>15</v>
      </c>
    </row>
    <row r="378" spans="1:12" x14ac:dyDescent="0.3">
      <c r="A378" s="1">
        <v>40087</v>
      </c>
      <c r="B378">
        <v>2009</v>
      </c>
      <c r="C378" t="s">
        <v>26</v>
      </c>
      <c r="D378">
        <v>802270</v>
      </c>
      <c r="E378">
        <v>999000</v>
      </c>
      <c r="F378" t="s">
        <v>13</v>
      </c>
      <c r="G378" t="s">
        <v>14</v>
      </c>
      <c r="H378">
        <v>3</v>
      </c>
      <c r="I378">
        <v>2</v>
      </c>
      <c r="J378">
        <v>1019</v>
      </c>
      <c r="K378">
        <v>1.0259529999999999</v>
      </c>
      <c r="L378" t="s">
        <v>16</v>
      </c>
    </row>
    <row r="379" spans="1:12" x14ac:dyDescent="0.3">
      <c r="A379" s="1">
        <v>40087</v>
      </c>
      <c r="B379">
        <v>2009</v>
      </c>
      <c r="C379" t="s">
        <v>26</v>
      </c>
      <c r="D379">
        <v>365330</v>
      </c>
      <c r="E379">
        <v>525000</v>
      </c>
      <c r="F379" t="s">
        <v>13</v>
      </c>
      <c r="G379" t="s">
        <v>14</v>
      </c>
      <c r="H379">
        <v>3</v>
      </c>
      <c r="I379">
        <v>2</v>
      </c>
      <c r="J379">
        <v>1022</v>
      </c>
      <c r="K379">
        <v>1.0259529999999999</v>
      </c>
      <c r="L379" t="s">
        <v>25</v>
      </c>
    </row>
    <row r="380" spans="1:12" x14ac:dyDescent="0.3">
      <c r="A380" s="1">
        <v>40088</v>
      </c>
      <c r="B380">
        <v>2009</v>
      </c>
      <c r="C380" t="s">
        <v>17</v>
      </c>
      <c r="D380">
        <v>147420</v>
      </c>
      <c r="E380">
        <v>230000</v>
      </c>
      <c r="F380" t="s">
        <v>13</v>
      </c>
      <c r="G380" t="s">
        <v>14</v>
      </c>
      <c r="H380">
        <v>3</v>
      </c>
      <c r="I380">
        <v>3</v>
      </c>
      <c r="J380">
        <v>1063</v>
      </c>
      <c r="K380">
        <v>1.0259529999999999</v>
      </c>
      <c r="L380" t="s">
        <v>25</v>
      </c>
    </row>
    <row r="381" spans="1:12" x14ac:dyDescent="0.3">
      <c r="A381" s="1">
        <v>40095</v>
      </c>
      <c r="B381">
        <v>2009</v>
      </c>
      <c r="C381" t="s">
        <v>26</v>
      </c>
      <c r="D381">
        <v>1249080</v>
      </c>
      <c r="E381">
        <v>1620000</v>
      </c>
      <c r="F381" t="s">
        <v>13</v>
      </c>
      <c r="G381" t="s">
        <v>14</v>
      </c>
      <c r="H381">
        <v>3</v>
      </c>
      <c r="I381">
        <v>2</v>
      </c>
      <c r="J381">
        <v>975</v>
      </c>
      <c r="K381">
        <v>1.0259529999999999</v>
      </c>
      <c r="L381" t="s">
        <v>25</v>
      </c>
    </row>
    <row r="382" spans="1:12" x14ac:dyDescent="0.3">
      <c r="A382" s="1">
        <v>40096</v>
      </c>
      <c r="B382">
        <v>2009</v>
      </c>
      <c r="C382" t="s">
        <v>18</v>
      </c>
      <c r="D382">
        <v>300440</v>
      </c>
      <c r="E382">
        <v>560000</v>
      </c>
      <c r="F382" t="s">
        <v>13</v>
      </c>
      <c r="G382" t="s">
        <v>14</v>
      </c>
      <c r="H382">
        <v>3</v>
      </c>
      <c r="I382">
        <v>2</v>
      </c>
      <c r="J382">
        <v>971</v>
      </c>
      <c r="K382">
        <v>1.0259529999999999</v>
      </c>
      <c r="L382" t="s">
        <v>16</v>
      </c>
    </row>
    <row r="383" spans="1:12" x14ac:dyDescent="0.3">
      <c r="A383" s="1">
        <v>40096</v>
      </c>
      <c r="B383">
        <v>2009</v>
      </c>
      <c r="C383" t="s">
        <v>17</v>
      </c>
      <c r="D383">
        <v>93031</v>
      </c>
      <c r="E383">
        <v>294500</v>
      </c>
      <c r="F383" t="s">
        <v>19</v>
      </c>
      <c r="G383" t="s">
        <v>20</v>
      </c>
      <c r="H383">
        <v>4</v>
      </c>
      <c r="I383">
        <v>4</v>
      </c>
      <c r="J383">
        <v>1219</v>
      </c>
      <c r="K383">
        <v>1.0259529999999999</v>
      </c>
      <c r="L383" t="s">
        <v>15</v>
      </c>
    </row>
    <row r="384" spans="1:12" x14ac:dyDescent="0.3">
      <c r="A384" s="1">
        <v>40096</v>
      </c>
      <c r="B384">
        <v>2009</v>
      </c>
      <c r="C384" t="s">
        <v>17</v>
      </c>
      <c r="D384">
        <v>113541</v>
      </c>
      <c r="E384">
        <v>198500</v>
      </c>
      <c r="F384" t="s">
        <v>19</v>
      </c>
      <c r="G384" t="s">
        <v>20</v>
      </c>
      <c r="H384">
        <v>4</v>
      </c>
      <c r="I384">
        <v>4</v>
      </c>
      <c r="J384">
        <v>1313</v>
      </c>
      <c r="K384">
        <v>1.0259529999999999</v>
      </c>
      <c r="L384" t="s">
        <v>16</v>
      </c>
    </row>
    <row r="385" spans="1:12" x14ac:dyDescent="0.3">
      <c r="A385" s="1">
        <v>40101</v>
      </c>
      <c r="B385">
        <v>2009</v>
      </c>
      <c r="C385" t="s">
        <v>26</v>
      </c>
      <c r="D385">
        <v>604380</v>
      </c>
      <c r="E385">
        <v>947500</v>
      </c>
      <c r="F385" t="s">
        <v>13</v>
      </c>
      <c r="G385" t="s">
        <v>14</v>
      </c>
      <c r="H385">
        <v>3</v>
      </c>
      <c r="I385">
        <v>1</v>
      </c>
      <c r="J385">
        <v>907</v>
      </c>
      <c r="K385">
        <v>1.0259529999999999</v>
      </c>
      <c r="L385" t="s">
        <v>15</v>
      </c>
    </row>
    <row r="386" spans="1:12" x14ac:dyDescent="0.3">
      <c r="A386" s="1">
        <v>40101</v>
      </c>
      <c r="B386">
        <v>2009</v>
      </c>
      <c r="C386" t="s">
        <v>29</v>
      </c>
      <c r="D386">
        <v>241100</v>
      </c>
      <c r="E386">
        <v>354000</v>
      </c>
      <c r="F386" t="s">
        <v>19</v>
      </c>
      <c r="G386" t="s">
        <v>20</v>
      </c>
      <c r="H386">
        <v>4</v>
      </c>
      <c r="I386">
        <v>3</v>
      </c>
      <c r="J386">
        <v>1211</v>
      </c>
      <c r="K386">
        <v>1.0259529999999999</v>
      </c>
      <c r="L386" t="s">
        <v>15</v>
      </c>
    </row>
    <row r="387" spans="1:12" x14ac:dyDescent="0.3">
      <c r="A387" s="1">
        <v>40101</v>
      </c>
      <c r="B387">
        <v>2009</v>
      </c>
      <c r="C387" t="s">
        <v>26</v>
      </c>
      <c r="D387">
        <v>471170</v>
      </c>
      <c r="E387">
        <v>747500</v>
      </c>
      <c r="F387" t="s">
        <v>13</v>
      </c>
      <c r="G387" t="s">
        <v>14</v>
      </c>
      <c r="H387">
        <v>3</v>
      </c>
      <c r="I387">
        <v>1</v>
      </c>
      <c r="J387">
        <v>944</v>
      </c>
      <c r="K387">
        <v>1.0259529999999999</v>
      </c>
      <c r="L387" t="s">
        <v>22</v>
      </c>
    </row>
    <row r="388" spans="1:12" x14ac:dyDescent="0.3">
      <c r="A388" s="1">
        <v>40102</v>
      </c>
      <c r="B388">
        <v>2009</v>
      </c>
      <c r="C388" t="s">
        <v>17</v>
      </c>
      <c r="D388">
        <v>116970</v>
      </c>
      <c r="E388">
        <v>127000</v>
      </c>
      <c r="F388" t="s">
        <v>19</v>
      </c>
      <c r="G388" t="s">
        <v>20</v>
      </c>
      <c r="H388">
        <v>4</v>
      </c>
      <c r="I388">
        <v>2</v>
      </c>
      <c r="J388">
        <v>1288</v>
      </c>
      <c r="K388">
        <v>1.0259529999999999</v>
      </c>
      <c r="L388" t="s">
        <v>15</v>
      </c>
    </row>
    <row r="389" spans="1:12" x14ac:dyDescent="0.3">
      <c r="A389" s="1">
        <v>40102</v>
      </c>
      <c r="B389">
        <v>2009</v>
      </c>
      <c r="C389" t="s">
        <v>18</v>
      </c>
      <c r="D389">
        <v>166180</v>
      </c>
      <c r="E389">
        <v>310000</v>
      </c>
      <c r="F389" t="s">
        <v>19</v>
      </c>
      <c r="G389" t="s">
        <v>20</v>
      </c>
      <c r="H389">
        <v>4</v>
      </c>
      <c r="I389">
        <v>4</v>
      </c>
      <c r="J389">
        <v>1269</v>
      </c>
      <c r="K389">
        <v>1.0259529999999999</v>
      </c>
      <c r="L389" t="s">
        <v>25</v>
      </c>
    </row>
    <row r="390" spans="1:12" x14ac:dyDescent="0.3">
      <c r="A390" s="1">
        <v>40103</v>
      </c>
      <c r="B390">
        <v>2009</v>
      </c>
      <c r="C390" t="s">
        <v>17</v>
      </c>
      <c r="D390">
        <v>114520</v>
      </c>
      <c r="E390">
        <v>230000</v>
      </c>
      <c r="F390" t="s">
        <v>13</v>
      </c>
      <c r="G390" t="s">
        <v>14</v>
      </c>
      <c r="H390">
        <v>3</v>
      </c>
      <c r="I390">
        <v>2</v>
      </c>
      <c r="J390">
        <v>1001</v>
      </c>
      <c r="K390">
        <v>1.0259529999999999</v>
      </c>
      <c r="L390" t="s">
        <v>25</v>
      </c>
    </row>
    <row r="391" spans="1:12" x14ac:dyDescent="0.3">
      <c r="A391" s="1">
        <v>40104</v>
      </c>
      <c r="B391">
        <v>2009</v>
      </c>
      <c r="C391" t="s">
        <v>26</v>
      </c>
      <c r="D391">
        <v>1658230</v>
      </c>
      <c r="E391">
        <v>2100000</v>
      </c>
      <c r="F391" t="s">
        <v>13</v>
      </c>
      <c r="G391" t="s">
        <v>14</v>
      </c>
      <c r="H391">
        <v>3</v>
      </c>
      <c r="I391">
        <v>3</v>
      </c>
      <c r="J391">
        <v>1037</v>
      </c>
      <c r="K391">
        <v>1.0259529999999999</v>
      </c>
      <c r="L391" t="s">
        <v>22</v>
      </c>
    </row>
    <row r="392" spans="1:12" x14ac:dyDescent="0.3">
      <c r="A392" s="1">
        <v>40105</v>
      </c>
      <c r="B392">
        <v>2009</v>
      </c>
      <c r="C392" t="s">
        <v>21</v>
      </c>
      <c r="D392">
        <v>1773170</v>
      </c>
      <c r="E392">
        <v>2650000</v>
      </c>
      <c r="F392" t="s">
        <v>13</v>
      </c>
      <c r="G392" t="s">
        <v>14</v>
      </c>
      <c r="H392">
        <v>3</v>
      </c>
      <c r="I392">
        <v>3</v>
      </c>
      <c r="J392">
        <v>1087</v>
      </c>
      <c r="K392">
        <v>1.0259529999999999</v>
      </c>
      <c r="L392" t="s">
        <v>22</v>
      </c>
    </row>
    <row r="393" spans="1:12" x14ac:dyDescent="0.3">
      <c r="A393" s="1">
        <v>40108</v>
      </c>
      <c r="B393">
        <v>2009</v>
      </c>
      <c r="C393" t="s">
        <v>21</v>
      </c>
      <c r="D393">
        <v>564760</v>
      </c>
      <c r="E393">
        <v>1230000</v>
      </c>
      <c r="F393" t="s">
        <v>13</v>
      </c>
      <c r="G393" t="s">
        <v>14</v>
      </c>
      <c r="H393">
        <v>3</v>
      </c>
      <c r="I393">
        <v>3</v>
      </c>
      <c r="J393">
        <v>1002</v>
      </c>
      <c r="K393">
        <v>1.0259529999999999</v>
      </c>
      <c r="L393" t="s">
        <v>25</v>
      </c>
    </row>
    <row r="394" spans="1:12" x14ac:dyDescent="0.3">
      <c r="A394" s="1">
        <v>40111</v>
      </c>
      <c r="B394">
        <v>2009</v>
      </c>
      <c r="C394" t="s">
        <v>17</v>
      </c>
      <c r="D394">
        <v>99700</v>
      </c>
      <c r="E394">
        <v>220000</v>
      </c>
      <c r="F394" t="s">
        <v>13</v>
      </c>
      <c r="G394" t="s">
        <v>14</v>
      </c>
      <c r="H394">
        <v>3</v>
      </c>
      <c r="I394">
        <v>1</v>
      </c>
      <c r="J394">
        <v>937</v>
      </c>
      <c r="K394">
        <v>1.0259529999999999</v>
      </c>
      <c r="L394" t="s">
        <v>25</v>
      </c>
    </row>
    <row r="395" spans="1:12" x14ac:dyDescent="0.3">
      <c r="A395" s="1">
        <v>40111</v>
      </c>
      <c r="B395">
        <v>2009</v>
      </c>
      <c r="C395" t="s">
        <v>17</v>
      </c>
      <c r="D395">
        <v>120850</v>
      </c>
      <c r="E395">
        <v>384000</v>
      </c>
      <c r="F395" t="s">
        <v>23</v>
      </c>
      <c r="G395" t="s">
        <v>24</v>
      </c>
      <c r="H395">
        <v>6</v>
      </c>
      <c r="I395">
        <v>4</v>
      </c>
      <c r="J395">
        <v>1854</v>
      </c>
      <c r="K395">
        <v>1.0259529999999999</v>
      </c>
      <c r="L395" t="s">
        <v>22</v>
      </c>
    </row>
    <row r="396" spans="1:12" x14ac:dyDescent="0.3">
      <c r="A396" s="1">
        <v>40111</v>
      </c>
      <c r="B396">
        <v>2009</v>
      </c>
      <c r="C396" t="s">
        <v>18</v>
      </c>
      <c r="D396">
        <v>187880</v>
      </c>
      <c r="E396">
        <v>310000</v>
      </c>
      <c r="F396" t="s">
        <v>13</v>
      </c>
      <c r="G396" t="s">
        <v>14</v>
      </c>
      <c r="H396">
        <v>3</v>
      </c>
      <c r="I396">
        <v>3</v>
      </c>
      <c r="J396">
        <v>984</v>
      </c>
      <c r="K396">
        <v>1.0259529999999999</v>
      </c>
      <c r="L396" t="s">
        <v>22</v>
      </c>
    </row>
    <row r="397" spans="1:12" x14ac:dyDescent="0.3">
      <c r="A397" s="1">
        <v>40112</v>
      </c>
      <c r="B397">
        <v>2009</v>
      </c>
      <c r="C397" t="s">
        <v>17</v>
      </c>
      <c r="D397">
        <v>174670</v>
      </c>
      <c r="E397">
        <v>304100</v>
      </c>
      <c r="F397" t="s">
        <v>13</v>
      </c>
      <c r="G397" t="s">
        <v>14</v>
      </c>
      <c r="H397">
        <v>3</v>
      </c>
      <c r="I397">
        <v>2</v>
      </c>
      <c r="J397">
        <v>933</v>
      </c>
      <c r="K397">
        <v>1.0259529999999999</v>
      </c>
      <c r="L397" t="s">
        <v>25</v>
      </c>
    </row>
    <row r="398" spans="1:12" x14ac:dyDescent="0.3">
      <c r="A398" s="1">
        <v>40112</v>
      </c>
      <c r="B398">
        <v>2009</v>
      </c>
      <c r="C398" t="s">
        <v>18</v>
      </c>
      <c r="D398">
        <v>334880</v>
      </c>
      <c r="E398">
        <v>675000</v>
      </c>
      <c r="F398" t="s">
        <v>13</v>
      </c>
      <c r="G398" t="s">
        <v>14</v>
      </c>
      <c r="H398">
        <v>3</v>
      </c>
      <c r="I398">
        <v>3</v>
      </c>
      <c r="J398">
        <v>1093</v>
      </c>
      <c r="K398">
        <v>1.0259529999999999</v>
      </c>
      <c r="L398" t="s">
        <v>25</v>
      </c>
    </row>
    <row r="399" spans="1:12" x14ac:dyDescent="0.3">
      <c r="A399" s="1">
        <v>40115</v>
      </c>
      <c r="B399">
        <v>2009</v>
      </c>
      <c r="C399" t="s">
        <v>26</v>
      </c>
      <c r="D399">
        <v>870030</v>
      </c>
      <c r="E399">
        <v>1414500</v>
      </c>
      <c r="F399" t="s">
        <v>13</v>
      </c>
      <c r="G399" t="s">
        <v>14</v>
      </c>
      <c r="H399">
        <v>3</v>
      </c>
      <c r="I399">
        <v>3</v>
      </c>
      <c r="J399">
        <v>938</v>
      </c>
      <c r="K399">
        <v>1.0259529999999999</v>
      </c>
      <c r="L399" t="s">
        <v>15</v>
      </c>
    </row>
    <row r="400" spans="1:12" x14ac:dyDescent="0.3">
      <c r="A400" s="1">
        <v>40115</v>
      </c>
      <c r="B400">
        <v>2009</v>
      </c>
      <c r="C400" t="s">
        <v>26</v>
      </c>
      <c r="D400">
        <v>410060</v>
      </c>
      <c r="E400">
        <v>595000</v>
      </c>
      <c r="F400" t="s">
        <v>13</v>
      </c>
      <c r="G400" t="s">
        <v>14</v>
      </c>
      <c r="H400">
        <v>3</v>
      </c>
      <c r="I400">
        <v>3</v>
      </c>
      <c r="J400">
        <v>1097</v>
      </c>
      <c r="K400">
        <v>1.0259529999999999</v>
      </c>
      <c r="L400" t="s">
        <v>22</v>
      </c>
    </row>
    <row r="401" spans="1:12" x14ac:dyDescent="0.3">
      <c r="A401" s="1">
        <v>40116</v>
      </c>
      <c r="B401">
        <v>2009</v>
      </c>
      <c r="C401" t="s">
        <v>29</v>
      </c>
      <c r="D401">
        <v>249900</v>
      </c>
      <c r="E401">
        <v>356000</v>
      </c>
      <c r="F401" t="s">
        <v>13</v>
      </c>
      <c r="G401" t="s">
        <v>14</v>
      </c>
      <c r="H401">
        <v>3</v>
      </c>
      <c r="I401">
        <v>3</v>
      </c>
      <c r="J401">
        <v>1083</v>
      </c>
      <c r="K401">
        <v>1.0259529999999999</v>
      </c>
      <c r="L401" t="s">
        <v>15</v>
      </c>
    </row>
    <row r="402" spans="1:12" x14ac:dyDescent="0.3">
      <c r="A402" s="1">
        <v>40116</v>
      </c>
      <c r="B402">
        <v>2009</v>
      </c>
      <c r="C402" t="s">
        <v>29</v>
      </c>
      <c r="D402">
        <v>188100</v>
      </c>
      <c r="E402">
        <v>300000</v>
      </c>
      <c r="F402" t="s">
        <v>13</v>
      </c>
      <c r="G402" t="s">
        <v>14</v>
      </c>
      <c r="H402">
        <v>3</v>
      </c>
      <c r="I402">
        <v>2</v>
      </c>
      <c r="J402">
        <v>923</v>
      </c>
      <c r="K402">
        <v>1.0259529999999999</v>
      </c>
      <c r="L402" t="s">
        <v>16</v>
      </c>
    </row>
    <row r="403" spans="1:12" x14ac:dyDescent="0.3">
      <c r="A403" s="1">
        <v>40117</v>
      </c>
      <c r="B403">
        <v>2009</v>
      </c>
      <c r="C403" t="s">
        <v>17</v>
      </c>
      <c r="D403">
        <v>101700</v>
      </c>
      <c r="E403">
        <v>174900</v>
      </c>
      <c r="F403" t="s">
        <v>13</v>
      </c>
      <c r="G403" t="s">
        <v>14</v>
      </c>
      <c r="H403">
        <v>3</v>
      </c>
      <c r="I403">
        <v>1</v>
      </c>
      <c r="J403">
        <v>968</v>
      </c>
      <c r="K403">
        <v>1.0259529999999999</v>
      </c>
      <c r="L403" t="s">
        <v>22</v>
      </c>
    </row>
    <row r="404" spans="1:12" x14ac:dyDescent="0.3">
      <c r="A404" s="1">
        <v>40117</v>
      </c>
      <c r="B404">
        <v>2009</v>
      </c>
      <c r="C404" t="s">
        <v>29</v>
      </c>
      <c r="D404">
        <v>256200</v>
      </c>
      <c r="E404">
        <v>410000</v>
      </c>
      <c r="F404" t="s">
        <v>23</v>
      </c>
      <c r="G404" t="s">
        <v>24</v>
      </c>
      <c r="H404">
        <v>6</v>
      </c>
      <c r="I404">
        <v>5</v>
      </c>
      <c r="J404">
        <v>2041</v>
      </c>
      <c r="K404">
        <v>1.0259529999999999</v>
      </c>
      <c r="L404" t="s">
        <v>16</v>
      </c>
    </row>
    <row r="405" spans="1:12" x14ac:dyDescent="0.3">
      <c r="A405" s="1">
        <v>40118</v>
      </c>
      <c r="B405">
        <v>2009</v>
      </c>
      <c r="C405" t="s">
        <v>26</v>
      </c>
      <c r="D405">
        <v>631820</v>
      </c>
      <c r="E405">
        <v>925000</v>
      </c>
      <c r="F405" t="s">
        <v>13</v>
      </c>
      <c r="G405" t="s">
        <v>14</v>
      </c>
      <c r="H405">
        <v>3</v>
      </c>
      <c r="I405">
        <v>3</v>
      </c>
      <c r="J405">
        <v>1079</v>
      </c>
      <c r="K405">
        <v>1.0259529999999999</v>
      </c>
      <c r="L405" t="s">
        <v>22</v>
      </c>
    </row>
    <row r="406" spans="1:12" x14ac:dyDescent="0.3">
      <c r="A406" s="1">
        <v>40119</v>
      </c>
      <c r="B406">
        <v>2009</v>
      </c>
      <c r="C406" t="s">
        <v>18</v>
      </c>
      <c r="D406">
        <v>297150</v>
      </c>
      <c r="E406">
        <v>550000</v>
      </c>
      <c r="F406" t="s">
        <v>13</v>
      </c>
      <c r="G406" t="s">
        <v>14</v>
      </c>
      <c r="H406">
        <v>3</v>
      </c>
      <c r="I406">
        <v>2</v>
      </c>
      <c r="J406">
        <v>1091</v>
      </c>
      <c r="K406">
        <v>1.0259529999999999</v>
      </c>
      <c r="L406" t="s">
        <v>15</v>
      </c>
    </row>
    <row r="407" spans="1:12" x14ac:dyDescent="0.3">
      <c r="A407" s="1">
        <v>40119</v>
      </c>
      <c r="B407">
        <v>2009</v>
      </c>
      <c r="C407" t="s">
        <v>26</v>
      </c>
      <c r="D407">
        <v>500570</v>
      </c>
      <c r="E407">
        <v>980500</v>
      </c>
      <c r="F407" t="s">
        <v>13</v>
      </c>
      <c r="G407" t="s">
        <v>14</v>
      </c>
      <c r="H407">
        <v>3</v>
      </c>
      <c r="I407">
        <v>1</v>
      </c>
      <c r="J407">
        <v>1067</v>
      </c>
      <c r="K407">
        <v>1.0259529999999999</v>
      </c>
      <c r="L407" t="s">
        <v>25</v>
      </c>
    </row>
    <row r="408" spans="1:12" x14ac:dyDescent="0.3">
      <c r="A408" s="1">
        <v>40119</v>
      </c>
      <c r="B408">
        <v>2009</v>
      </c>
      <c r="C408" t="s">
        <v>21</v>
      </c>
      <c r="D408">
        <v>1116500</v>
      </c>
      <c r="E408">
        <v>375000</v>
      </c>
      <c r="F408" t="s">
        <v>13</v>
      </c>
      <c r="G408" t="s">
        <v>14</v>
      </c>
      <c r="H408">
        <v>3</v>
      </c>
      <c r="I408">
        <v>1</v>
      </c>
      <c r="J408">
        <v>1059</v>
      </c>
      <c r="K408">
        <v>1.0259529999999999</v>
      </c>
      <c r="L408" t="s">
        <v>16</v>
      </c>
    </row>
    <row r="409" spans="1:12" x14ac:dyDescent="0.3">
      <c r="A409" s="1">
        <v>40119</v>
      </c>
      <c r="B409">
        <v>2009</v>
      </c>
      <c r="C409" t="s">
        <v>26</v>
      </c>
      <c r="D409">
        <v>309750</v>
      </c>
      <c r="E409">
        <v>200000</v>
      </c>
      <c r="F409" t="s">
        <v>13</v>
      </c>
      <c r="G409" t="s">
        <v>14</v>
      </c>
      <c r="H409">
        <v>3</v>
      </c>
      <c r="I409">
        <v>1</v>
      </c>
      <c r="J409">
        <v>1061</v>
      </c>
      <c r="K409">
        <v>1.0259529999999999</v>
      </c>
      <c r="L409" t="s">
        <v>15</v>
      </c>
    </row>
    <row r="410" spans="1:12" x14ac:dyDescent="0.3">
      <c r="A410" s="1">
        <v>40122</v>
      </c>
      <c r="B410">
        <v>2009</v>
      </c>
      <c r="C410" t="s">
        <v>29</v>
      </c>
      <c r="D410">
        <v>186900</v>
      </c>
      <c r="E410">
        <v>290450</v>
      </c>
      <c r="F410" t="s">
        <v>13</v>
      </c>
      <c r="G410" t="s">
        <v>14</v>
      </c>
      <c r="H410">
        <v>3</v>
      </c>
      <c r="I410">
        <v>2</v>
      </c>
      <c r="J410">
        <v>1010</v>
      </c>
      <c r="K410">
        <v>1.0259529999999999</v>
      </c>
      <c r="L410" t="s">
        <v>16</v>
      </c>
    </row>
    <row r="411" spans="1:12" x14ac:dyDescent="0.3">
      <c r="A411" s="1">
        <v>40122</v>
      </c>
      <c r="B411">
        <v>2009</v>
      </c>
      <c r="C411" t="s">
        <v>17</v>
      </c>
      <c r="D411">
        <v>137060</v>
      </c>
      <c r="E411">
        <v>268500</v>
      </c>
      <c r="F411" t="s">
        <v>13</v>
      </c>
      <c r="G411" t="s">
        <v>14</v>
      </c>
      <c r="H411">
        <v>3</v>
      </c>
      <c r="I411">
        <v>2</v>
      </c>
      <c r="J411">
        <v>997</v>
      </c>
      <c r="K411">
        <v>1.0259529999999999</v>
      </c>
      <c r="L411" t="s">
        <v>16</v>
      </c>
    </row>
    <row r="412" spans="1:12" x14ac:dyDescent="0.3">
      <c r="A412" s="1">
        <v>40125</v>
      </c>
      <c r="B412">
        <v>2009</v>
      </c>
      <c r="C412" t="s">
        <v>17</v>
      </c>
      <c r="D412">
        <v>115080</v>
      </c>
      <c r="E412">
        <v>125000</v>
      </c>
      <c r="F412" t="s">
        <v>13</v>
      </c>
      <c r="G412" t="s">
        <v>14</v>
      </c>
      <c r="H412">
        <v>3</v>
      </c>
      <c r="I412">
        <v>2</v>
      </c>
      <c r="J412">
        <v>992</v>
      </c>
      <c r="K412">
        <v>1.0259529999999999</v>
      </c>
      <c r="L412" t="s">
        <v>25</v>
      </c>
    </row>
    <row r="413" spans="1:12" x14ac:dyDescent="0.3">
      <c r="A413" s="1">
        <v>40130</v>
      </c>
      <c r="B413">
        <v>2009</v>
      </c>
      <c r="C413" t="s">
        <v>26</v>
      </c>
      <c r="D413">
        <v>903420</v>
      </c>
      <c r="E413">
        <v>2100000</v>
      </c>
      <c r="F413" t="s">
        <v>13</v>
      </c>
      <c r="G413" t="s">
        <v>14</v>
      </c>
      <c r="H413">
        <v>3</v>
      </c>
      <c r="I413">
        <v>1</v>
      </c>
      <c r="J413">
        <v>1057</v>
      </c>
      <c r="K413">
        <v>1.0259529999999999</v>
      </c>
      <c r="L413" t="s">
        <v>15</v>
      </c>
    </row>
    <row r="414" spans="1:12" x14ac:dyDescent="0.3">
      <c r="A414" s="1">
        <v>40131</v>
      </c>
      <c r="B414">
        <v>2009</v>
      </c>
      <c r="C414" t="s">
        <v>21</v>
      </c>
      <c r="D414">
        <v>477120</v>
      </c>
      <c r="E414">
        <v>662000</v>
      </c>
      <c r="F414" t="s">
        <v>19</v>
      </c>
      <c r="G414" t="s">
        <v>20</v>
      </c>
      <c r="H414">
        <v>4</v>
      </c>
      <c r="I414">
        <v>4</v>
      </c>
      <c r="J414">
        <v>1400</v>
      </c>
      <c r="K414">
        <v>1.0259529999999999</v>
      </c>
      <c r="L414" t="s">
        <v>25</v>
      </c>
    </row>
    <row r="415" spans="1:12" x14ac:dyDescent="0.3">
      <c r="A415" s="1">
        <v>40132</v>
      </c>
      <c r="B415">
        <v>2009</v>
      </c>
      <c r="C415" t="s">
        <v>21</v>
      </c>
      <c r="D415">
        <v>626780</v>
      </c>
      <c r="E415">
        <v>827000</v>
      </c>
      <c r="F415" t="s">
        <v>13</v>
      </c>
      <c r="G415" t="s">
        <v>14</v>
      </c>
      <c r="H415">
        <v>3</v>
      </c>
      <c r="I415">
        <v>2</v>
      </c>
      <c r="J415">
        <v>933</v>
      </c>
      <c r="K415">
        <v>1.0259529999999999</v>
      </c>
      <c r="L415" t="s">
        <v>25</v>
      </c>
    </row>
    <row r="416" spans="1:12" x14ac:dyDescent="0.3">
      <c r="A416" s="1">
        <v>40132</v>
      </c>
      <c r="B416">
        <v>2009</v>
      </c>
      <c r="C416" t="s">
        <v>21</v>
      </c>
      <c r="D416">
        <v>1680700</v>
      </c>
      <c r="E416">
        <v>2495000</v>
      </c>
      <c r="F416" t="s">
        <v>13</v>
      </c>
      <c r="G416" t="s">
        <v>14</v>
      </c>
      <c r="H416">
        <v>3</v>
      </c>
      <c r="I416">
        <v>3</v>
      </c>
      <c r="J416">
        <v>1050</v>
      </c>
      <c r="K416">
        <v>1.0259529999999999</v>
      </c>
      <c r="L416" t="s">
        <v>15</v>
      </c>
    </row>
    <row r="417" spans="1:12" x14ac:dyDescent="0.3">
      <c r="A417" s="1">
        <v>40132</v>
      </c>
      <c r="B417">
        <v>2009</v>
      </c>
      <c r="C417" t="s">
        <v>18</v>
      </c>
      <c r="D417">
        <v>274260</v>
      </c>
      <c r="E417">
        <v>515000</v>
      </c>
      <c r="F417" t="s">
        <v>13</v>
      </c>
      <c r="G417" t="s">
        <v>14</v>
      </c>
      <c r="H417">
        <v>3</v>
      </c>
      <c r="I417">
        <v>2</v>
      </c>
      <c r="J417">
        <v>1059</v>
      </c>
      <c r="K417">
        <v>1.0259529999999999</v>
      </c>
      <c r="L417" t="s">
        <v>16</v>
      </c>
    </row>
    <row r="418" spans="1:12" x14ac:dyDescent="0.3">
      <c r="A418" s="1">
        <v>40133</v>
      </c>
      <c r="B418">
        <v>2009</v>
      </c>
      <c r="C418" t="s">
        <v>18</v>
      </c>
      <c r="D418">
        <v>344050</v>
      </c>
      <c r="E418">
        <v>725000</v>
      </c>
      <c r="F418" t="s">
        <v>13</v>
      </c>
      <c r="G418" t="s">
        <v>14</v>
      </c>
      <c r="H418">
        <v>3</v>
      </c>
      <c r="I418">
        <v>3</v>
      </c>
      <c r="J418">
        <v>977</v>
      </c>
      <c r="K418">
        <v>1.0259529999999999</v>
      </c>
      <c r="L418" t="s">
        <v>22</v>
      </c>
    </row>
    <row r="419" spans="1:12" x14ac:dyDescent="0.3">
      <c r="A419" s="1">
        <v>40133</v>
      </c>
      <c r="B419">
        <v>2009</v>
      </c>
      <c r="C419" t="s">
        <v>18</v>
      </c>
      <c r="D419">
        <v>446530</v>
      </c>
      <c r="E419">
        <v>977000</v>
      </c>
      <c r="F419" t="s">
        <v>13</v>
      </c>
      <c r="G419" t="s">
        <v>14</v>
      </c>
      <c r="H419">
        <v>3</v>
      </c>
      <c r="I419">
        <v>1</v>
      </c>
      <c r="J419">
        <v>903</v>
      </c>
      <c r="K419">
        <v>1.0259529999999999</v>
      </c>
      <c r="L419" t="s">
        <v>22</v>
      </c>
    </row>
    <row r="420" spans="1:12" x14ac:dyDescent="0.3">
      <c r="A420" s="1">
        <v>40136</v>
      </c>
      <c r="B420">
        <v>2009</v>
      </c>
      <c r="C420" t="s">
        <v>29</v>
      </c>
      <c r="D420">
        <v>393900</v>
      </c>
      <c r="E420">
        <v>765000</v>
      </c>
      <c r="F420" t="s">
        <v>13</v>
      </c>
      <c r="G420" t="s">
        <v>14</v>
      </c>
      <c r="H420">
        <v>3</v>
      </c>
      <c r="I420">
        <v>2</v>
      </c>
      <c r="J420">
        <v>912</v>
      </c>
      <c r="K420">
        <v>1.0259529999999999</v>
      </c>
      <c r="L420" t="s">
        <v>15</v>
      </c>
    </row>
    <row r="421" spans="1:12" x14ac:dyDescent="0.3">
      <c r="A421" s="1">
        <v>40137</v>
      </c>
      <c r="B421">
        <v>2009</v>
      </c>
      <c r="C421" t="s">
        <v>17</v>
      </c>
      <c r="D421">
        <v>97440</v>
      </c>
      <c r="E421">
        <v>174900</v>
      </c>
      <c r="F421" t="s">
        <v>13</v>
      </c>
      <c r="G421" t="s">
        <v>14</v>
      </c>
      <c r="H421">
        <v>3</v>
      </c>
      <c r="I421">
        <v>3</v>
      </c>
      <c r="J421">
        <v>956</v>
      </c>
      <c r="K421">
        <v>1.0259529999999999</v>
      </c>
      <c r="L421" t="s">
        <v>22</v>
      </c>
    </row>
    <row r="422" spans="1:12" x14ac:dyDescent="0.3">
      <c r="A422" s="1">
        <v>40138</v>
      </c>
      <c r="B422">
        <v>2009</v>
      </c>
      <c r="C422" t="s">
        <v>26</v>
      </c>
      <c r="D422">
        <v>419020</v>
      </c>
      <c r="E422">
        <v>665000</v>
      </c>
      <c r="F422" t="s">
        <v>13</v>
      </c>
      <c r="G422" t="s">
        <v>14</v>
      </c>
      <c r="H422">
        <v>3</v>
      </c>
      <c r="I422">
        <v>1</v>
      </c>
      <c r="J422">
        <v>1030</v>
      </c>
      <c r="K422">
        <v>1.0259529999999999</v>
      </c>
      <c r="L422" t="s">
        <v>22</v>
      </c>
    </row>
    <row r="423" spans="1:12" x14ac:dyDescent="0.3">
      <c r="A423" s="1">
        <v>40144</v>
      </c>
      <c r="B423">
        <v>2009</v>
      </c>
      <c r="C423" t="s">
        <v>21</v>
      </c>
      <c r="D423">
        <v>1966300</v>
      </c>
      <c r="E423">
        <v>2750000</v>
      </c>
      <c r="F423" t="s">
        <v>13</v>
      </c>
      <c r="G423" t="s">
        <v>14</v>
      </c>
      <c r="H423">
        <v>3</v>
      </c>
      <c r="I423">
        <v>1</v>
      </c>
      <c r="J423">
        <v>1050</v>
      </c>
      <c r="K423">
        <v>1.0259529999999999</v>
      </c>
      <c r="L423" t="s">
        <v>16</v>
      </c>
    </row>
    <row r="424" spans="1:12" x14ac:dyDescent="0.3">
      <c r="A424" s="1">
        <v>40145</v>
      </c>
      <c r="B424">
        <v>2009</v>
      </c>
      <c r="C424" t="s">
        <v>18</v>
      </c>
      <c r="D424">
        <v>0</v>
      </c>
      <c r="E424">
        <v>1200000</v>
      </c>
      <c r="F424" t="s">
        <v>13</v>
      </c>
      <c r="G424" t="s">
        <v>14</v>
      </c>
      <c r="H424">
        <v>3</v>
      </c>
      <c r="I424">
        <v>2</v>
      </c>
      <c r="J424">
        <v>1044</v>
      </c>
      <c r="K424">
        <v>1.0259529999999999</v>
      </c>
      <c r="L424" t="s">
        <v>16</v>
      </c>
    </row>
    <row r="425" spans="1:12" x14ac:dyDescent="0.3">
      <c r="A425" s="1">
        <v>40150</v>
      </c>
      <c r="B425">
        <v>2009</v>
      </c>
      <c r="C425" t="s">
        <v>17</v>
      </c>
      <c r="D425">
        <v>110180</v>
      </c>
      <c r="E425">
        <v>203000</v>
      </c>
      <c r="F425" t="s">
        <v>13</v>
      </c>
      <c r="G425" t="s">
        <v>14</v>
      </c>
      <c r="H425">
        <v>3</v>
      </c>
      <c r="I425">
        <v>2</v>
      </c>
      <c r="J425">
        <v>977</v>
      </c>
      <c r="K425">
        <v>1.0259529999999999</v>
      </c>
      <c r="L425" t="s">
        <v>16</v>
      </c>
    </row>
    <row r="426" spans="1:12" x14ac:dyDescent="0.3">
      <c r="A426" s="1">
        <v>40150</v>
      </c>
      <c r="B426">
        <v>2009</v>
      </c>
      <c r="C426" t="s">
        <v>17</v>
      </c>
      <c r="D426">
        <v>135870</v>
      </c>
      <c r="E426">
        <v>252000</v>
      </c>
      <c r="F426" t="s">
        <v>13</v>
      </c>
      <c r="G426" t="s">
        <v>14</v>
      </c>
      <c r="H426">
        <v>3</v>
      </c>
      <c r="I426">
        <v>1</v>
      </c>
      <c r="J426">
        <v>960</v>
      </c>
      <c r="K426">
        <v>1.0259529999999999</v>
      </c>
      <c r="L426" t="s">
        <v>15</v>
      </c>
    </row>
    <row r="427" spans="1:12" x14ac:dyDescent="0.3">
      <c r="A427" s="1">
        <v>40150</v>
      </c>
      <c r="B427">
        <v>2009</v>
      </c>
      <c r="C427" t="s">
        <v>29</v>
      </c>
      <c r="D427">
        <v>309400</v>
      </c>
      <c r="E427">
        <v>533000</v>
      </c>
      <c r="F427" t="s">
        <v>13</v>
      </c>
      <c r="G427" t="s">
        <v>14</v>
      </c>
      <c r="H427">
        <v>3</v>
      </c>
      <c r="I427">
        <v>2</v>
      </c>
      <c r="J427">
        <v>948</v>
      </c>
      <c r="K427">
        <v>1.0259529999999999</v>
      </c>
      <c r="L427" t="s">
        <v>15</v>
      </c>
    </row>
    <row r="428" spans="1:12" x14ac:dyDescent="0.3">
      <c r="A428" s="1">
        <v>40150</v>
      </c>
      <c r="B428">
        <v>2009</v>
      </c>
      <c r="C428" t="s">
        <v>29</v>
      </c>
      <c r="D428">
        <v>135600</v>
      </c>
      <c r="E428">
        <v>224000</v>
      </c>
      <c r="F428" t="s">
        <v>13</v>
      </c>
      <c r="G428" t="s">
        <v>14</v>
      </c>
      <c r="H428">
        <v>3</v>
      </c>
      <c r="I428">
        <v>1</v>
      </c>
      <c r="J428">
        <v>1009</v>
      </c>
      <c r="K428">
        <v>1.0259529999999999</v>
      </c>
      <c r="L428" t="s">
        <v>16</v>
      </c>
    </row>
    <row r="429" spans="1:12" x14ac:dyDescent="0.3">
      <c r="A429" s="1">
        <v>40151</v>
      </c>
      <c r="B429">
        <v>2009</v>
      </c>
      <c r="C429" t="s">
        <v>29</v>
      </c>
      <c r="D429">
        <v>213700</v>
      </c>
      <c r="E429">
        <v>348000</v>
      </c>
      <c r="F429" t="s">
        <v>13</v>
      </c>
      <c r="G429" t="s">
        <v>14</v>
      </c>
      <c r="H429">
        <v>3</v>
      </c>
      <c r="I429">
        <v>3</v>
      </c>
      <c r="J429">
        <v>935</v>
      </c>
      <c r="K429">
        <v>1.0259529999999999</v>
      </c>
      <c r="L429" t="s">
        <v>25</v>
      </c>
    </row>
    <row r="430" spans="1:12" x14ac:dyDescent="0.3">
      <c r="A430" s="1">
        <v>40152</v>
      </c>
      <c r="B430">
        <v>2009</v>
      </c>
      <c r="C430" t="s">
        <v>17</v>
      </c>
      <c r="D430">
        <v>76020</v>
      </c>
      <c r="E430">
        <v>185000</v>
      </c>
      <c r="F430" t="s">
        <v>13</v>
      </c>
      <c r="G430" t="s">
        <v>14</v>
      </c>
      <c r="H430">
        <v>3</v>
      </c>
      <c r="I430">
        <v>3</v>
      </c>
      <c r="J430">
        <v>925</v>
      </c>
      <c r="K430">
        <v>1.0259529999999999</v>
      </c>
      <c r="L430" t="s">
        <v>22</v>
      </c>
    </row>
    <row r="431" spans="1:12" x14ac:dyDescent="0.3">
      <c r="A431" s="1">
        <v>40152</v>
      </c>
      <c r="B431">
        <v>2009</v>
      </c>
      <c r="C431" t="s">
        <v>17</v>
      </c>
      <c r="D431">
        <v>76580</v>
      </c>
      <c r="E431">
        <v>42500</v>
      </c>
      <c r="F431" t="s">
        <v>19</v>
      </c>
      <c r="G431" t="s">
        <v>20</v>
      </c>
      <c r="H431">
        <v>4</v>
      </c>
      <c r="I431">
        <v>4</v>
      </c>
      <c r="J431">
        <v>1252</v>
      </c>
      <c r="K431">
        <v>1.0259529999999999</v>
      </c>
      <c r="L431" t="s">
        <v>25</v>
      </c>
    </row>
    <row r="432" spans="1:12" x14ac:dyDescent="0.3">
      <c r="A432" s="1">
        <v>40152</v>
      </c>
      <c r="B432">
        <v>2009</v>
      </c>
      <c r="C432" t="s">
        <v>26</v>
      </c>
      <c r="D432">
        <v>322490</v>
      </c>
      <c r="E432">
        <v>425000</v>
      </c>
      <c r="F432" t="s">
        <v>13</v>
      </c>
      <c r="G432" t="s">
        <v>14</v>
      </c>
      <c r="H432">
        <v>3</v>
      </c>
      <c r="I432">
        <v>3</v>
      </c>
      <c r="J432">
        <v>990</v>
      </c>
      <c r="K432">
        <v>1.0259529999999999</v>
      </c>
      <c r="L432" t="s">
        <v>16</v>
      </c>
    </row>
    <row r="433" spans="1:12" x14ac:dyDescent="0.3">
      <c r="A433" s="1">
        <v>40154</v>
      </c>
      <c r="B433">
        <v>2009</v>
      </c>
      <c r="C433" t="s">
        <v>18</v>
      </c>
      <c r="D433">
        <v>1433880</v>
      </c>
      <c r="E433">
        <v>3150000</v>
      </c>
      <c r="F433" t="s">
        <v>13</v>
      </c>
      <c r="G433" t="s">
        <v>14</v>
      </c>
      <c r="H433">
        <v>3</v>
      </c>
      <c r="I433">
        <v>2</v>
      </c>
      <c r="J433">
        <v>1069</v>
      </c>
      <c r="K433">
        <v>1.0259529999999999</v>
      </c>
      <c r="L433" t="s">
        <v>15</v>
      </c>
    </row>
    <row r="434" spans="1:12" x14ac:dyDescent="0.3">
      <c r="A434" s="1">
        <v>40154</v>
      </c>
      <c r="B434">
        <v>2009</v>
      </c>
      <c r="C434" t="s">
        <v>21</v>
      </c>
      <c r="D434">
        <v>5225360</v>
      </c>
      <c r="E434">
        <v>8000000</v>
      </c>
      <c r="F434" t="s">
        <v>13</v>
      </c>
      <c r="G434" t="s">
        <v>14</v>
      </c>
      <c r="H434">
        <v>3</v>
      </c>
      <c r="I434">
        <v>3</v>
      </c>
      <c r="J434">
        <v>913</v>
      </c>
      <c r="K434">
        <v>1.0259529999999999</v>
      </c>
      <c r="L434" t="s">
        <v>25</v>
      </c>
    </row>
    <row r="435" spans="1:12" x14ac:dyDescent="0.3">
      <c r="A435" s="1">
        <v>40154</v>
      </c>
      <c r="B435">
        <v>2009</v>
      </c>
      <c r="C435" t="s">
        <v>17</v>
      </c>
      <c r="D435">
        <v>89130</v>
      </c>
      <c r="E435">
        <v>64000</v>
      </c>
      <c r="F435" t="s">
        <v>19</v>
      </c>
      <c r="G435" t="s">
        <v>20</v>
      </c>
      <c r="H435">
        <v>4</v>
      </c>
      <c r="I435">
        <v>3</v>
      </c>
      <c r="J435">
        <v>1498</v>
      </c>
      <c r="K435">
        <v>1.0259529999999999</v>
      </c>
      <c r="L435" t="s">
        <v>15</v>
      </c>
    </row>
    <row r="436" spans="1:12" x14ac:dyDescent="0.3">
      <c r="A436" s="1">
        <v>40154</v>
      </c>
      <c r="B436">
        <v>2009</v>
      </c>
      <c r="C436" t="s">
        <v>29</v>
      </c>
      <c r="D436">
        <v>188900</v>
      </c>
      <c r="E436">
        <v>289000</v>
      </c>
      <c r="F436" t="s">
        <v>13</v>
      </c>
      <c r="G436" t="s">
        <v>14</v>
      </c>
      <c r="H436">
        <v>3</v>
      </c>
      <c r="I436">
        <v>1</v>
      </c>
      <c r="J436">
        <v>972</v>
      </c>
      <c r="K436">
        <v>1.0259529999999999</v>
      </c>
      <c r="L436" t="s">
        <v>22</v>
      </c>
    </row>
    <row r="437" spans="1:12" x14ac:dyDescent="0.3">
      <c r="A437" s="1">
        <v>40158</v>
      </c>
      <c r="B437">
        <v>2009</v>
      </c>
      <c r="C437" t="s">
        <v>26</v>
      </c>
      <c r="D437">
        <v>360150</v>
      </c>
      <c r="E437">
        <v>400000</v>
      </c>
      <c r="F437" t="s">
        <v>13</v>
      </c>
      <c r="G437" t="s">
        <v>14</v>
      </c>
      <c r="H437">
        <v>3</v>
      </c>
      <c r="I437">
        <v>2</v>
      </c>
      <c r="J437">
        <v>974</v>
      </c>
      <c r="K437">
        <v>1.0259529999999999</v>
      </c>
      <c r="L437" t="s">
        <v>15</v>
      </c>
    </row>
    <row r="438" spans="1:12" x14ac:dyDescent="0.3">
      <c r="A438" s="1">
        <v>40158</v>
      </c>
      <c r="B438">
        <v>2009</v>
      </c>
      <c r="C438" t="s">
        <v>29</v>
      </c>
      <c r="D438">
        <v>223400</v>
      </c>
      <c r="E438">
        <v>273000</v>
      </c>
      <c r="F438" t="s">
        <v>13</v>
      </c>
      <c r="G438" t="s">
        <v>14</v>
      </c>
      <c r="H438">
        <v>3</v>
      </c>
      <c r="I438">
        <v>2</v>
      </c>
      <c r="J438">
        <v>1053</v>
      </c>
      <c r="K438">
        <v>1.0259529999999999</v>
      </c>
      <c r="L438" t="s">
        <v>15</v>
      </c>
    </row>
    <row r="439" spans="1:12" x14ac:dyDescent="0.3">
      <c r="A439" s="1">
        <v>40158</v>
      </c>
      <c r="B439">
        <v>2009</v>
      </c>
      <c r="C439" t="s">
        <v>21</v>
      </c>
      <c r="D439">
        <v>525770</v>
      </c>
      <c r="E439">
        <v>875000</v>
      </c>
      <c r="F439" t="s">
        <v>13</v>
      </c>
      <c r="G439" t="s">
        <v>14</v>
      </c>
      <c r="H439">
        <v>3</v>
      </c>
      <c r="I439">
        <v>2</v>
      </c>
      <c r="J439">
        <v>1041</v>
      </c>
      <c r="K439">
        <v>1.0259529999999999</v>
      </c>
      <c r="L439" t="s">
        <v>15</v>
      </c>
    </row>
    <row r="440" spans="1:12" x14ac:dyDescent="0.3">
      <c r="A440" s="1">
        <v>40158</v>
      </c>
      <c r="B440">
        <v>2009</v>
      </c>
      <c r="C440" t="s">
        <v>17</v>
      </c>
      <c r="D440">
        <v>198910</v>
      </c>
      <c r="E440">
        <v>246000</v>
      </c>
      <c r="F440" t="s">
        <v>19</v>
      </c>
      <c r="G440" t="s">
        <v>20</v>
      </c>
      <c r="H440">
        <v>4</v>
      </c>
      <c r="I440">
        <v>2</v>
      </c>
      <c r="J440">
        <v>1297</v>
      </c>
      <c r="K440">
        <v>1.0259529999999999</v>
      </c>
      <c r="L440" t="s">
        <v>16</v>
      </c>
    </row>
    <row r="441" spans="1:12" x14ac:dyDescent="0.3">
      <c r="A441" s="1">
        <v>40159</v>
      </c>
      <c r="B441">
        <v>2009</v>
      </c>
      <c r="C441" t="s">
        <v>17</v>
      </c>
      <c r="D441">
        <v>125230</v>
      </c>
      <c r="E441">
        <v>217000</v>
      </c>
      <c r="F441" t="s">
        <v>13</v>
      </c>
      <c r="G441" t="s">
        <v>14</v>
      </c>
      <c r="H441">
        <v>3</v>
      </c>
      <c r="I441">
        <v>3</v>
      </c>
      <c r="J441">
        <v>971</v>
      </c>
      <c r="K441">
        <v>1.0259529999999999</v>
      </c>
      <c r="L441" t="s">
        <v>15</v>
      </c>
    </row>
    <row r="442" spans="1:12" x14ac:dyDescent="0.3">
      <c r="A442" s="1">
        <v>40161</v>
      </c>
      <c r="B442">
        <v>2009</v>
      </c>
      <c r="C442" t="s">
        <v>18</v>
      </c>
      <c r="D442">
        <v>402150</v>
      </c>
      <c r="E442">
        <v>1075000</v>
      </c>
      <c r="F442" t="s">
        <v>13</v>
      </c>
      <c r="G442" t="s">
        <v>14</v>
      </c>
      <c r="H442">
        <v>3</v>
      </c>
      <c r="I442">
        <v>1</v>
      </c>
      <c r="J442">
        <v>953</v>
      </c>
      <c r="K442">
        <v>1.0259529999999999</v>
      </c>
      <c r="L442" t="s">
        <v>22</v>
      </c>
    </row>
    <row r="443" spans="1:12" x14ac:dyDescent="0.3">
      <c r="A443" s="1">
        <v>40161</v>
      </c>
      <c r="B443">
        <v>2009</v>
      </c>
      <c r="C443" t="s">
        <v>17</v>
      </c>
      <c r="D443">
        <v>128100</v>
      </c>
      <c r="E443">
        <v>295000</v>
      </c>
      <c r="F443" t="s">
        <v>13</v>
      </c>
      <c r="G443" t="s">
        <v>14</v>
      </c>
      <c r="H443">
        <v>3</v>
      </c>
      <c r="I443">
        <v>2</v>
      </c>
      <c r="J443">
        <v>977</v>
      </c>
      <c r="K443">
        <v>1.0259529999999999</v>
      </c>
      <c r="L443" t="s">
        <v>15</v>
      </c>
    </row>
    <row r="444" spans="1:12" x14ac:dyDescent="0.3">
      <c r="A444" s="1">
        <v>40164</v>
      </c>
      <c r="B444">
        <v>2009</v>
      </c>
      <c r="C444" t="s">
        <v>29</v>
      </c>
      <c r="D444">
        <v>255800</v>
      </c>
      <c r="E444">
        <v>390000</v>
      </c>
      <c r="F444" t="s">
        <v>13</v>
      </c>
      <c r="G444" t="s">
        <v>14</v>
      </c>
      <c r="H444">
        <v>3</v>
      </c>
      <c r="I444">
        <v>3</v>
      </c>
      <c r="J444">
        <v>1069</v>
      </c>
      <c r="K444">
        <v>1.0259529999999999</v>
      </c>
      <c r="L444" t="s">
        <v>25</v>
      </c>
    </row>
    <row r="445" spans="1:12" x14ac:dyDescent="0.3">
      <c r="A445" s="1">
        <v>40164</v>
      </c>
      <c r="B445">
        <v>2009</v>
      </c>
      <c r="C445" t="s">
        <v>26</v>
      </c>
      <c r="D445">
        <v>341740</v>
      </c>
      <c r="E445">
        <v>450000</v>
      </c>
      <c r="F445" t="s">
        <v>13</v>
      </c>
      <c r="G445" t="s">
        <v>14</v>
      </c>
      <c r="H445">
        <v>3</v>
      </c>
      <c r="I445">
        <v>1</v>
      </c>
      <c r="J445">
        <v>966</v>
      </c>
      <c r="K445">
        <v>1.0259529999999999</v>
      </c>
      <c r="L445" t="s">
        <v>15</v>
      </c>
    </row>
    <row r="446" spans="1:12" x14ac:dyDescent="0.3">
      <c r="A446" s="1">
        <v>40164</v>
      </c>
      <c r="B446">
        <v>2009</v>
      </c>
      <c r="C446" t="s">
        <v>17</v>
      </c>
      <c r="D446">
        <v>138680</v>
      </c>
      <c r="E446">
        <v>282000</v>
      </c>
      <c r="F446" t="s">
        <v>13</v>
      </c>
      <c r="G446" t="s">
        <v>14</v>
      </c>
      <c r="H446">
        <v>3</v>
      </c>
      <c r="I446">
        <v>1</v>
      </c>
      <c r="J446">
        <v>1077</v>
      </c>
      <c r="K446">
        <v>1.0259529999999999</v>
      </c>
      <c r="L446" t="s">
        <v>15</v>
      </c>
    </row>
    <row r="447" spans="1:12" x14ac:dyDescent="0.3">
      <c r="A447" s="1">
        <v>40165</v>
      </c>
      <c r="B447">
        <v>2009</v>
      </c>
      <c r="C447" t="s">
        <v>18</v>
      </c>
      <c r="D447">
        <v>245000</v>
      </c>
      <c r="E447">
        <v>487000</v>
      </c>
      <c r="F447" t="s">
        <v>19</v>
      </c>
      <c r="G447" t="s">
        <v>20</v>
      </c>
      <c r="H447">
        <v>4</v>
      </c>
      <c r="I447">
        <v>3</v>
      </c>
      <c r="J447">
        <v>1373</v>
      </c>
      <c r="K447">
        <v>1.0259529999999999</v>
      </c>
      <c r="L447" t="s">
        <v>25</v>
      </c>
    </row>
    <row r="448" spans="1:12" x14ac:dyDescent="0.3">
      <c r="A448" s="1">
        <v>40165</v>
      </c>
      <c r="B448">
        <v>2009</v>
      </c>
      <c r="C448" t="s">
        <v>17</v>
      </c>
      <c r="D448">
        <v>97730</v>
      </c>
      <c r="E448">
        <v>174000</v>
      </c>
      <c r="F448" t="s">
        <v>19</v>
      </c>
      <c r="G448" t="s">
        <v>20</v>
      </c>
      <c r="H448">
        <v>4</v>
      </c>
      <c r="I448">
        <v>4</v>
      </c>
      <c r="J448">
        <v>1264</v>
      </c>
      <c r="K448">
        <v>1.0259529999999999</v>
      </c>
      <c r="L448" t="s">
        <v>16</v>
      </c>
    </row>
    <row r="449" spans="1:12" x14ac:dyDescent="0.3">
      <c r="A449" s="1">
        <v>40166</v>
      </c>
      <c r="B449">
        <v>2009</v>
      </c>
      <c r="C449" t="s">
        <v>29</v>
      </c>
      <c r="D449">
        <v>273300</v>
      </c>
      <c r="E449">
        <v>400000</v>
      </c>
      <c r="F449" t="s">
        <v>13</v>
      </c>
      <c r="G449" t="s">
        <v>14</v>
      </c>
      <c r="H449">
        <v>3</v>
      </c>
      <c r="I449">
        <v>2</v>
      </c>
      <c r="J449">
        <v>1025</v>
      </c>
      <c r="K449">
        <v>1.0259529999999999</v>
      </c>
      <c r="L449" t="s">
        <v>16</v>
      </c>
    </row>
    <row r="450" spans="1:12" x14ac:dyDescent="0.3">
      <c r="A450" s="1">
        <v>40168</v>
      </c>
      <c r="B450">
        <v>2009</v>
      </c>
      <c r="C450" t="s">
        <v>17</v>
      </c>
      <c r="D450">
        <v>93660</v>
      </c>
      <c r="E450">
        <v>60150</v>
      </c>
      <c r="F450" t="s">
        <v>19</v>
      </c>
      <c r="G450" t="s">
        <v>20</v>
      </c>
      <c r="H450">
        <v>4</v>
      </c>
      <c r="I450">
        <v>4</v>
      </c>
      <c r="J450">
        <v>1393</v>
      </c>
      <c r="K450">
        <v>1.0259529999999999</v>
      </c>
      <c r="L450" t="s">
        <v>25</v>
      </c>
    </row>
    <row r="451" spans="1:12" x14ac:dyDescent="0.3">
      <c r="A451" s="1">
        <v>40173</v>
      </c>
      <c r="B451">
        <v>2009</v>
      </c>
      <c r="C451" t="s">
        <v>18</v>
      </c>
      <c r="D451">
        <v>409080</v>
      </c>
      <c r="E451">
        <v>500000</v>
      </c>
      <c r="F451" t="s">
        <v>13</v>
      </c>
      <c r="G451" t="s">
        <v>14</v>
      </c>
      <c r="H451">
        <v>3</v>
      </c>
      <c r="I451">
        <v>1</v>
      </c>
      <c r="J451">
        <v>912</v>
      </c>
      <c r="K451">
        <v>1.0259529999999999</v>
      </c>
      <c r="L451" t="s">
        <v>25</v>
      </c>
    </row>
    <row r="452" spans="1:12" x14ac:dyDescent="0.3">
      <c r="A452" s="1">
        <v>40174</v>
      </c>
      <c r="B452">
        <v>2009</v>
      </c>
      <c r="C452" t="s">
        <v>17</v>
      </c>
      <c r="D452">
        <v>97240</v>
      </c>
      <c r="E452">
        <v>258000</v>
      </c>
      <c r="F452" t="s">
        <v>13</v>
      </c>
      <c r="G452" t="s">
        <v>14</v>
      </c>
      <c r="H452">
        <v>3</v>
      </c>
      <c r="I452">
        <v>3</v>
      </c>
      <c r="J452">
        <v>967</v>
      </c>
      <c r="K452">
        <v>1.0259529999999999</v>
      </c>
      <c r="L452" t="s">
        <v>16</v>
      </c>
    </row>
    <row r="453" spans="1:12" x14ac:dyDescent="0.3">
      <c r="A453" s="1">
        <v>40174</v>
      </c>
      <c r="B453">
        <v>2009</v>
      </c>
      <c r="C453" t="s">
        <v>29</v>
      </c>
      <c r="D453">
        <v>182600</v>
      </c>
      <c r="E453">
        <v>274000</v>
      </c>
      <c r="F453" t="s">
        <v>13</v>
      </c>
      <c r="G453" t="s">
        <v>14</v>
      </c>
      <c r="H453">
        <v>3</v>
      </c>
      <c r="I453">
        <v>2</v>
      </c>
      <c r="J453">
        <v>922</v>
      </c>
      <c r="K453">
        <v>1.0259529999999999</v>
      </c>
      <c r="L453" t="s">
        <v>16</v>
      </c>
    </row>
    <row r="454" spans="1:12" x14ac:dyDescent="0.3">
      <c r="A454" s="1">
        <v>40175</v>
      </c>
      <c r="B454">
        <v>2009</v>
      </c>
      <c r="C454" t="s">
        <v>17</v>
      </c>
      <c r="D454">
        <v>80500</v>
      </c>
      <c r="E454">
        <v>150000</v>
      </c>
      <c r="F454" t="s">
        <v>13</v>
      </c>
      <c r="G454" t="s">
        <v>14</v>
      </c>
      <c r="H454">
        <v>3</v>
      </c>
      <c r="I454">
        <v>2</v>
      </c>
      <c r="J454">
        <v>1043</v>
      </c>
      <c r="K454">
        <v>1.0259529999999999</v>
      </c>
      <c r="L454" t="s">
        <v>15</v>
      </c>
    </row>
    <row r="455" spans="1:12" x14ac:dyDescent="0.3">
      <c r="A455" s="1">
        <v>40175</v>
      </c>
      <c r="B455">
        <v>2009</v>
      </c>
      <c r="C455" t="s">
        <v>17</v>
      </c>
      <c r="D455">
        <v>89170</v>
      </c>
      <c r="E455">
        <v>167000</v>
      </c>
      <c r="F455" t="s">
        <v>13</v>
      </c>
      <c r="G455" t="s">
        <v>14</v>
      </c>
      <c r="H455">
        <v>3</v>
      </c>
      <c r="I455">
        <v>2</v>
      </c>
      <c r="J455">
        <v>925</v>
      </c>
      <c r="K455">
        <v>1.0259529999999999</v>
      </c>
      <c r="L455" t="s">
        <v>22</v>
      </c>
    </row>
    <row r="456" spans="1:12" x14ac:dyDescent="0.3">
      <c r="A456" s="1">
        <v>40175</v>
      </c>
      <c r="B456">
        <v>2009</v>
      </c>
      <c r="C456" t="s">
        <v>29</v>
      </c>
      <c r="D456">
        <v>356200</v>
      </c>
      <c r="E456">
        <v>207500</v>
      </c>
      <c r="F456" t="s">
        <v>13</v>
      </c>
      <c r="G456" t="s">
        <v>14</v>
      </c>
      <c r="H456">
        <v>3</v>
      </c>
      <c r="I456">
        <v>1</v>
      </c>
      <c r="J456">
        <v>1031</v>
      </c>
      <c r="K456">
        <v>1.0259529999999999</v>
      </c>
      <c r="L456" t="s">
        <v>16</v>
      </c>
    </row>
    <row r="457" spans="1:12" x14ac:dyDescent="0.3">
      <c r="A457" s="1">
        <v>40175</v>
      </c>
      <c r="B457">
        <v>2009</v>
      </c>
      <c r="C457" t="s">
        <v>29</v>
      </c>
      <c r="D457">
        <v>631800</v>
      </c>
      <c r="E457">
        <v>1372500</v>
      </c>
      <c r="F457" t="s">
        <v>13</v>
      </c>
      <c r="G457" t="s">
        <v>14</v>
      </c>
      <c r="H457">
        <v>3</v>
      </c>
      <c r="I457">
        <v>3</v>
      </c>
      <c r="J457">
        <v>964</v>
      </c>
      <c r="K457">
        <v>1.0259529999999999</v>
      </c>
      <c r="L457" t="s">
        <v>22</v>
      </c>
    </row>
    <row r="458" spans="1:12" x14ac:dyDescent="0.3">
      <c r="A458" s="1">
        <v>40175</v>
      </c>
      <c r="B458">
        <v>2009</v>
      </c>
      <c r="C458" t="s">
        <v>17</v>
      </c>
      <c r="D458">
        <v>152300</v>
      </c>
      <c r="E458">
        <v>47000</v>
      </c>
      <c r="F458" t="s">
        <v>19</v>
      </c>
      <c r="G458" t="s">
        <v>20</v>
      </c>
      <c r="H458">
        <v>4</v>
      </c>
      <c r="I458">
        <v>4</v>
      </c>
      <c r="J458">
        <v>1478</v>
      </c>
      <c r="K458">
        <v>1.0259529999999999</v>
      </c>
      <c r="L458" t="s">
        <v>15</v>
      </c>
    </row>
    <row r="459" spans="1:12" x14ac:dyDescent="0.3">
      <c r="A459" s="1">
        <v>40178</v>
      </c>
      <c r="B459">
        <v>2009</v>
      </c>
      <c r="C459" t="s">
        <v>26</v>
      </c>
      <c r="D459">
        <v>898590</v>
      </c>
      <c r="E459">
        <v>1195000</v>
      </c>
      <c r="F459" t="s">
        <v>13</v>
      </c>
      <c r="G459" t="s">
        <v>14</v>
      </c>
      <c r="H459">
        <v>3</v>
      </c>
      <c r="I459">
        <v>2</v>
      </c>
      <c r="J459">
        <v>947</v>
      </c>
      <c r="K459">
        <v>1.0259529999999999</v>
      </c>
      <c r="L459" t="s">
        <v>15</v>
      </c>
    </row>
    <row r="460" spans="1:12" x14ac:dyDescent="0.3">
      <c r="A460" s="1">
        <v>40180</v>
      </c>
      <c r="B460">
        <v>2010</v>
      </c>
      <c r="C460" t="s">
        <v>26</v>
      </c>
      <c r="D460">
        <v>762090</v>
      </c>
      <c r="E460">
        <v>1060000</v>
      </c>
      <c r="F460" t="s">
        <v>13</v>
      </c>
      <c r="G460" t="s">
        <v>14</v>
      </c>
      <c r="H460">
        <v>3</v>
      </c>
      <c r="I460">
        <v>3</v>
      </c>
      <c r="J460">
        <v>1036</v>
      </c>
      <c r="K460">
        <v>1.025846</v>
      </c>
      <c r="L460" t="s">
        <v>15</v>
      </c>
    </row>
    <row r="461" spans="1:12" x14ac:dyDescent="0.3">
      <c r="A461" s="1">
        <v>40185</v>
      </c>
      <c r="B461">
        <v>2010</v>
      </c>
      <c r="C461" t="s">
        <v>21</v>
      </c>
      <c r="D461">
        <v>608440</v>
      </c>
      <c r="E461">
        <v>850000</v>
      </c>
      <c r="F461" t="s">
        <v>13</v>
      </c>
      <c r="G461" t="s">
        <v>14</v>
      </c>
      <c r="H461">
        <v>3</v>
      </c>
      <c r="I461">
        <v>1</v>
      </c>
      <c r="J461">
        <v>900</v>
      </c>
      <c r="K461">
        <v>1.025846</v>
      </c>
      <c r="L461" t="s">
        <v>25</v>
      </c>
    </row>
    <row r="462" spans="1:12" x14ac:dyDescent="0.3">
      <c r="A462" s="1">
        <v>40185</v>
      </c>
      <c r="B462">
        <v>2010</v>
      </c>
      <c r="C462" t="s">
        <v>17</v>
      </c>
      <c r="D462">
        <v>182490</v>
      </c>
      <c r="E462">
        <v>315000</v>
      </c>
      <c r="F462" t="s">
        <v>23</v>
      </c>
      <c r="G462" t="s">
        <v>24</v>
      </c>
      <c r="H462">
        <v>6</v>
      </c>
      <c r="I462">
        <v>5</v>
      </c>
      <c r="J462">
        <v>2148</v>
      </c>
      <c r="K462">
        <v>1.025846</v>
      </c>
      <c r="L462" t="s">
        <v>15</v>
      </c>
    </row>
    <row r="463" spans="1:12" x14ac:dyDescent="0.3">
      <c r="A463" s="1">
        <v>40186</v>
      </c>
      <c r="B463">
        <v>2010</v>
      </c>
      <c r="C463" t="s">
        <v>21</v>
      </c>
      <c r="D463">
        <v>640220</v>
      </c>
      <c r="E463">
        <v>60576</v>
      </c>
      <c r="F463" t="s">
        <v>19</v>
      </c>
      <c r="G463" t="s">
        <v>20</v>
      </c>
      <c r="H463">
        <v>4</v>
      </c>
      <c r="I463">
        <v>4</v>
      </c>
      <c r="J463">
        <v>1324</v>
      </c>
      <c r="K463">
        <v>1.025846</v>
      </c>
      <c r="L463" t="s">
        <v>25</v>
      </c>
    </row>
    <row r="464" spans="1:12" x14ac:dyDescent="0.3">
      <c r="A464" s="1">
        <v>40187</v>
      </c>
      <c r="B464">
        <v>2010</v>
      </c>
      <c r="C464" t="s">
        <v>18</v>
      </c>
      <c r="D464">
        <v>216160</v>
      </c>
      <c r="E464">
        <v>385000</v>
      </c>
      <c r="F464" t="s">
        <v>13</v>
      </c>
      <c r="G464" t="s">
        <v>14</v>
      </c>
      <c r="H464">
        <v>3</v>
      </c>
      <c r="I464">
        <v>3</v>
      </c>
      <c r="J464">
        <v>1048</v>
      </c>
      <c r="K464">
        <v>1.025846</v>
      </c>
      <c r="L464" t="s">
        <v>22</v>
      </c>
    </row>
    <row r="465" spans="1:12" x14ac:dyDescent="0.3">
      <c r="A465" s="1">
        <v>40188</v>
      </c>
      <c r="B465">
        <v>2010</v>
      </c>
      <c r="C465" t="s">
        <v>21</v>
      </c>
      <c r="D465">
        <v>5657050</v>
      </c>
      <c r="E465">
        <v>6901000</v>
      </c>
      <c r="F465" t="s">
        <v>13</v>
      </c>
      <c r="G465" t="s">
        <v>14</v>
      </c>
      <c r="H465">
        <v>3</v>
      </c>
      <c r="I465">
        <v>3</v>
      </c>
      <c r="J465">
        <v>1076</v>
      </c>
      <c r="K465">
        <v>1.025846</v>
      </c>
      <c r="L465" t="s">
        <v>15</v>
      </c>
    </row>
    <row r="466" spans="1:12" x14ac:dyDescent="0.3">
      <c r="A466" s="1">
        <v>40192</v>
      </c>
      <c r="B466">
        <v>2010</v>
      </c>
      <c r="C466" t="s">
        <v>17</v>
      </c>
      <c r="D466">
        <v>62450</v>
      </c>
      <c r="E466">
        <v>191020</v>
      </c>
      <c r="F466" t="s">
        <v>19</v>
      </c>
      <c r="G466" t="s">
        <v>20</v>
      </c>
      <c r="H466">
        <v>4</v>
      </c>
      <c r="I466">
        <v>3</v>
      </c>
      <c r="J466">
        <v>1394</v>
      </c>
      <c r="K466">
        <v>1.025846</v>
      </c>
      <c r="L466" t="s">
        <v>25</v>
      </c>
    </row>
    <row r="467" spans="1:12" x14ac:dyDescent="0.3">
      <c r="A467" s="1">
        <v>40193</v>
      </c>
      <c r="B467">
        <v>2010</v>
      </c>
      <c r="C467" t="s">
        <v>26</v>
      </c>
      <c r="D467">
        <v>304360</v>
      </c>
      <c r="E467">
        <v>351000</v>
      </c>
      <c r="F467" t="s">
        <v>13</v>
      </c>
      <c r="G467" t="s">
        <v>14</v>
      </c>
      <c r="H467">
        <v>3</v>
      </c>
      <c r="I467">
        <v>3</v>
      </c>
      <c r="J467">
        <v>901</v>
      </c>
      <c r="K467">
        <v>1.025846</v>
      </c>
      <c r="L467" t="s">
        <v>15</v>
      </c>
    </row>
    <row r="468" spans="1:12" x14ac:dyDescent="0.3">
      <c r="A468" s="1">
        <v>40195</v>
      </c>
      <c r="B468">
        <v>2010</v>
      </c>
      <c r="C468" t="s">
        <v>29</v>
      </c>
      <c r="D468">
        <v>117100</v>
      </c>
      <c r="E468">
        <v>130000</v>
      </c>
      <c r="F468" t="s">
        <v>13</v>
      </c>
      <c r="G468" t="s">
        <v>14</v>
      </c>
      <c r="H468">
        <v>3</v>
      </c>
      <c r="I468">
        <v>1</v>
      </c>
      <c r="J468">
        <v>924</v>
      </c>
      <c r="K468">
        <v>1.025846</v>
      </c>
      <c r="L468" t="s">
        <v>16</v>
      </c>
    </row>
    <row r="469" spans="1:12" x14ac:dyDescent="0.3">
      <c r="A469" s="1">
        <v>40196</v>
      </c>
      <c r="B469">
        <v>2010</v>
      </c>
      <c r="C469" t="s">
        <v>21</v>
      </c>
      <c r="D469">
        <v>699510</v>
      </c>
      <c r="E469">
        <v>790000</v>
      </c>
      <c r="F469" t="s">
        <v>13</v>
      </c>
      <c r="G469" t="s">
        <v>14</v>
      </c>
      <c r="H469">
        <v>3</v>
      </c>
      <c r="I469">
        <v>1</v>
      </c>
      <c r="J469">
        <v>1076</v>
      </c>
      <c r="K469">
        <v>1.025846</v>
      </c>
      <c r="L469" t="s">
        <v>16</v>
      </c>
    </row>
    <row r="470" spans="1:12" x14ac:dyDescent="0.3">
      <c r="A470" s="1">
        <v>40196</v>
      </c>
      <c r="B470">
        <v>2010</v>
      </c>
      <c r="C470" t="s">
        <v>18</v>
      </c>
      <c r="D470">
        <v>195860</v>
      </c>
      <c r="E470">
        <v>560000</v>
      </c>
      <c r="F470" t="s">
        <v>19</v>
      </c>
      <c r="G470" t="s">
        <v>20</v>
      </c>
      <c r="H470">
        <v>4</v>
      </c>
      <c r="I470">
        <v>4</v>
      </c>
      <c r="J470">
        <v>1473</v>
      </c>
      <c r="K470">
        <v>1.025846</v>
      </c>
      <c r="L470" t="s">
        <v>25</v>
      </c>
    </row>
    <row r="471" spans="1:12" x14ac:dyDescent="0.3">
      <c r="A471" s="1">
        <v>40200</v>
      </c>
      <c r="B471">
        <v>2010</v>
      </c>
      <c r="C471" t="s">
        <v>21</v>
      </c>
      <c r="D471">
        <v>617680</v>
      </c>
      <c r="E471">
        <v>1012500</v>
      </c>
      <c r="F471" t="s">
        <v>13</v>
      </c>
      <c r="G471" t="s">
        <v>14</v>
      </c>
      <c r="H471">
        <v>3</v>
      </c>
      <c r="I471">
        <v>1</v>
      </c>
      <c r="J471">
        <v>1065</v>
      </c>
      <c r="K471">
        <v>1.025846</v>
      </c>
      <c r="L471" t="s">
        <v>15</v>
      </c>
    </row>
    <row r="472" spans="1:12" x14ac:dyDescent="0.3">
      <c r="A472" s="1">
        <v>40202</v>
      </c>
      <c r="B472">
        <v>2010</v>
      </c>
      <c r="C472" t="s">
        <v>29</v>
      </c>
      <c r="D472">
        <v>738500</v>
      </c>
      <c r="E472">
        <v>1430000</v>
      </c>
      <c r="F472" t="s">
        <v>13</v>
      </c>
      <c r="G472" t="s">
        <v>14</v>
      </c>
      <c r="H472">
        <v>3</v>
      </c>
      <c r="I472">
        <v>3</v>
      </c>
      <c r="J472">
        <v>1005</v>
      </c>
      <c r="K472">
        <v>1.025846</v>
      </c>
      <c r="L472" t="s">
        <v>25</v>
      </c>
    </row>
    <row r="473" spans="1:12" x14ac:dyDescent="0.3">
      <c r="A473" s="1">
        <v>40206</v>
      </c>
      <c r="B473">
        <v>2010</v>
      </c>
      <c r="C473" t="s">
        <v>17</v>
      </c>
      <c r="D473">
        <v>0</v>
      </c>
      <c r="E473">
        <v>199750</v>
      </c>
      <c r="F473" t="s">
        <v>23</v>
      </c>
      <c r="G473" t="s">
        <v>24</v>
      </c>
      <c r="H473">
        <v>6</v>
      </c>
      <c r="I473">
        <v>5</v>
      </c>
      <c r="J473">
        <v>1895</v>
      </c>
      <c r="K473">
        <v>1.025846</v>
      </c>
      <c r="L473" t="s">
        <v>16</v>
      </c>
    </row>
    <row r="474" spans="1:12" x14ac:dyDescent="0.3">
      <c r="A474" s="1">
        <v>40206</v>
      </c>
      <c r="B474">
        <v>2010</v>
      </c>
      <c r="C474" t="s">
        <v>17</v>
      </c>
      <c r="D474">
        <v>101370</v>
      </c>
      <c r="E474">
        <v>242796</v>
      </c>
      <c r="F474" t="s">
        <v>19</v>
      </c>
      <c r="G474" t="s">
        <v>20</v>
      </c>
      <c r="H474">
        <v>4</v>
      </c>
      <c r="I474">
        <v>2</v>
      </c>
      <c r="J474">
        <v>1231</v>
      </c>
      <c r="K474">
        <v>1.025846</v>
      </c>
      <c r="L474" t="s">
        <v>25</v>
      </c>
    </row>
    <row r="475" spans="1:12" x14ac:dyDescent="0.3">
      <c r="A475" s="1">
        <v>40209</v>
      </c>
      <c r="B475">
        <v>2010</v>
      </c>
      <c r="C475" t="s">
        <v>17</v>
      </c>
      <c r="D475">
        <v>52560</v>
      </c>
      <c r="E475">
        <v>150000</v>
      </c>
      <c r="F475" t="s">
        <v>13</v>
      </c>
      <c r="G475" t="s">
        <v>14</v>
      </c>
      <c r="H475">
        <v>3</v>
      </c>
      <c r="I475">
        <v>1</v>
      </c>
      <c r="J475">
        <v>970</v>
      </c>
      <c r="K475">
        <v>1.025846</v>
      </c>
      <c r="L475" t="s">
        <v>25</v>
      </c>
    </row>
    <row r="476" spans="1:12" x14ac:dyDescent="0.3">
      <c r="A476" s="1">
        <v>40209</v>
      </c>
      <c r="B476">
        <v>2010</v>
      </c>
      <c r="C476" t="s">
        <v>21</v>
      </c>
      <c r="D476">
        <v>1400700</v>
      </c>
      <c r="E476">
        <v>1568150</v>
      </c>
      <c r="F476" t="s">
        <v>13</v>
      </c>
      <c r="G476" t="s">
        <v>14</v>
      </c>
      <c r="H476">
        <v>3</v>
      </c>
      <c r="I476">
        <v>1</v>
      </c>
      <c r="J476">
        <v>975</v>
      </c>
      <c r="K476">
        <v>1.025846</v>
      </c>
      <c r="L476" t="s">
        <v>15</v>
      </c>
    </row>
    <row r="477" spans="1:12" x14ac:dyDescent="0.3">
      <c r="A477" s="1">
        <v>40210</v>
      </c>
      <c r="B477">
        <v>2010</v>
      </c>
      <c r="C477" t="s">
        <v>18</v>
      </c>
      <c r="D477">
        <v>236670</v>
      </c>
      <c r="E477">
        <v>448000</v>
      </c>
      <c r="F477" t="s">
        <v>13</v>
      </c>
      <c r="G477" t="s">
        <v>14</v>
      </c>
      <c r="H477">
        <v>3</v>
      </c>
      <c r="I477">
        <v>1</v>
      </c>
      <c r="J477">
        <v>979</v>
      </c>
      <c r="K477">
        <v>1.025846</v>
      </c>
      <c r="L477" t="s">
        <v>16</v>
      </c>
    </row>
    <row r="478" spans="1:12" x14ac:dyDescent="0.3">
      <c r="A478" s="1">
        <v>40210</v>
      </c>
      <c r="B478">
        <v>2010</v>
      </c>
      <c r="C478" t="s">
        <v>26</v>
      </c>
      <c r="D478">
        <v>609770</v>
      </c>
      <c r="E478">
        <v>465000</v>
      </c>
      <c r="F478" t="s">
        <v>13</v>
      </c>
      <c r="G478" t="s">
        <v>14</v>
      </c>
      <c r="H478">
        <v>3</v>
      </c>
      <c r="I478">
        <v>1</v>
      </c>
      <c r="J478">
        <v>979</v>
      </c>
      <c r="K478">
        <v>1.025846</v>
      </c>
      <c r="L478" t="s">
        <v>25</v>
      </c>
    </row>
    <row r="479" spans="1:12" x14ac:dyDescent="0.3">
      <c r="A479" s="1">
        <v>40214</v>
      </c>
      <c r="B479">
        <v>2010</v>
      </c>
      <c r="C479" t="s">
        <v>29</v>
      </c>
      <c r="D479">
        <v>295300</v>
      </c>
      <c r="E479">
        <v>350000</v>
      </c>
      <c r="F479" t="s">
        <v>13</v>
      </c>
      <c r="G479" t="s">
        <v>14</v>
      </c>
      <c r="H479">
        <v>3</v>
      </c>
      <c r="I479">
        <v>2</v>
      </c>
      <c r="J479">
        <v>1063</v>
      </c>
      <c r="K479">
        <v>1.025846</v>
      </c>
      <c r="L479" t="s">
        <v>15</v>
      </c>
    </row>
    <row r="480" spans="1:12" x14ac:dyDescent="0.3">
      <c r="A480" s="1">
        <v>40217</v>
      </c>
      <c r="B480">
        <v>2010</v>
      </c>
      <c r="C480" t="s">
        <v>17</v>
      </c>
      <c r="D480">
        <v>56290</v>
      </c>
      <c r="E480">
        <v>131500</v>
      </c>
      <c r="F480" t="s">
        <v>13</v>
      </c>
      <c r="G480" t="s">
        <v>14</v>
      </c>
      <c r="H480">
        <v>3</v>
      </c>
      <c r="I480">
        <v>3</v>
      </c>
      <c r="J480">
        <v>1061</v>
      </c>
      <c r="K480">
        <v>1.025846</v>
      </c>
      <c r="L480" t="s">
        <v>22</v>
      </c>
    </row>
    <row r="481" spans="1:12" x14ac:dyDescent="0.3">
      <c r="A481" s="1">
        <v>40223</v>
      </c>
      <c r="B481">
        <v>2010</v>
      </c>
      <c r="C481" t="s">
        <v>21</v>
      </c>
      <c r="D481">
        <v>1522360</v>
      </c>
      <c r="E481">
        <v>2170000</v>
      </c>
      <c r="F481" t="s">
        <v>13</v>
      </c>
      <c r="G481" t="s">
        <v>14</v>
      </c>
      <c r="H481">
        <v>3</v>
      </c>
      <c r="I481">
        <v>3</v>
      </c>
      <c r="J481">
        <v>1025</v>
      </c>
      <c r="K481">
        <v>1.025846</v>
      </c>
      <c r="L481" t="s">
        <v>22</v>
      </c>
    </row>
    <row r="482" spans="1:12" x14ac:dyDescent="0.3">
      <c r="A482" s="1">
        <v>40224</v>
      </c>
      <c r="B482">
        <v>2010</v>
      </c>
      <c r="C482" t="s">
        <v>17</v>
      </c>
      <c r="D482">
        <v>117790</v>
      </c>
      <c r="E482">
        <v>260000</v>
      </c>
      <c r="F482" t="s">
        <v>13</v>
      </c>
      <c r="G482" t="s">
        <v>14</v>
      </c>
      <c r="H482">
        <v>3</v>
      </c>
      <c r="I482">
        <v>3</v>
      </c>
      <c r="J482">
        <v>921</v>
      </c>
      <c r="K482">
        <v>1.025846</v>
      </c>
      <c r="L482" t="s">
        <v>16</v>
      </c>
    </row>
    <row r="483" spans="1:12" x14ac:dyDescent="0.3">
      <c r="A483" s="1">
        <v>40228</v>
      </c>
      <c r="B483">
        <v>2010</v>
      </c>
      <c r="C483" t="s">
        <v>26</v>
      </c>
      <c r="D483">
        <v>826490</v>
      </c>
      <c r="E483">
        <v>1612500</v>
      </c>
      <c r="F483" t="s">
        <v>13</v>
      </c>
      <c r="G483" t="s">
        <v>14</v>
      </c>
      <c r="H483">
        <v>3</v>
      </c>
      <c r="I483">
        <v>3</v>
      </c>
      <c r="J483">
        <v>1066</v>
      </c>
      <c r="K483">
        <v>1.025846</v>
      </c>
      <c r="L483" t="s">
        <v>15</v>
      </c>
    </row>
    <row r="484" spans="1:12" x14ac:dyDescent="0.3">
      <c r="A484" s="1">
        <v>40228</v>
      </c>
      <c r="B484">
        <v>2010</v>
      </c>
      <c r="C484" t="s">
        <v>29</v>
      </c>
      <c r="D484">
        <v>176100</v>
      </c>
      <c r="E484">
        <v>260000</v>
      </c>
      <c r="F484" t="s">
        <v>13</v>
      </c>
      <c r="G484" t="s">
        <v>14</v>
      </c>
      <c r="H484">
        <v>3</v>
      </c>
      <c r="I484">
        <v>3</v>
      </c>
      <c r="J484">
        <v>954</v>
      </c>
      <c r="K484">
        <v>1.025846</v>
      </c>
      <c r="L484" t="s">
        <v>25</v>
      </c>
    </row>
    <row r="485" spans="1:12" x14ac:dyDescent="0.3">
      <c r="A485" s="1">
        <v>40228</v>
      </c>
      <c r="B485">
        <v>2010</v>
      </c>
      <c r="C485" t="s">
        <v>17</v>
      </c>
      <c r="D485">
        <v>107500</v>
      </c>
      <c r="E485">
        <v>217500</v>
      </c>
      <c r="F485" t="s">
        <v>13</v>
      </c>
      <c r="G485" t="s">
        <v>14</v>
      </c>
      <c r="H485">
        <v>3</v>
      </c>
      <c r="I485">
        <v>1</v>
      </c>
      <c r="J485">
        <v>921</v>
      </c>
      <c r="K485">
        <v>1.025846</v>
      </c>
      <c r="L485" t="s">
        <v>16</v>
      </c>
    </row>
    <row r="486" spans="1:12" x14ac:dyDescent="0.3">
      <c r="A486" s="1">
        <v>40229</v>
      </c>
      <c r="B486">
        <v>2010</v>
      </c>
      <c r="C486" t="s">
        <v>26</v>
      </c>
      <c r="D486">
        <v>355040</v>
      </c>
      <c r="E486">
        <v>310000</v>
      </c>
      <c r="F486" t="s">
        <v>13</v>
      </c>
      <c r="G486" t="s">
        <v>14</v>
      </c>
      <c r="H486">
        <v>3</v>
      </c>
      <c r="I486">
        <v>2</v>
      </c>
      <c r="J486">
        <v>1017</v>
      </c>
      <c r="K486">
        <v>1.025846</v>
      </c>
      <c r="L486" t="s">
        <v>22</v>
      </c>
    </row>
    <row r="487" spans="1:12" x14ac:dyDescent="0.3">
      <c r="A487" s="1">
        <v>40230</v>
      </c>
      <c r="B487">
        <v>2010</v>
      </c>
      <c r="C487" t="s">
        <v>21</v>
      </c>
      <c r="D487">
        <v>3373300</v>
      </c>
      <c r="E487">
        <v>4200000</v>
      </c>
      <c r="F487" t="s">
        <v>13</v>
      </c>
      <c r="G487" t="s">
        <v>14</v>
      </c>
      <c r="H487">
        <v>3</v>
      </c>
      <c r="I487">
        <v>2</v>
      </c>
      <c r="J487">
        <v>1087</v>
      </c>
      <c r="K487">
        <v>1.025846</v>
      </c>
      <c r="L487" t="s">
        <v>15</v>
      </c>
    </row>
    <row r="488" spans="1:12" x14ac:dyDescent="0.3">
      <c r="A488" s="1">
        <v>40237</v>
      </c>
      <c r="B488">
        <v>2010</v>
      </c>
      <c r="C488" t="s">
        <v>17</v>
      </c>
      <c r="D488">
        <v>173954</v>
      </c>
      <c r="E488">
        <v>348000</v>
      </c>
      <c r="F488" t="s">
        <v>19</v>
      </c>
      <c r="G488" t="s">
        <v>20</v>
      </c>
      <c r="H488">
        <v>4</v>
      </c>
      <c r="I488">
        <v>4</v>
      </c>
      <c r="J488">
        <v>1328</v>
      </c>
      <c r="K488">
        <v>1.025846</v>
      </c>
      <c r="L488" t="s">
        <v>22</v>
      </c>
    </row>
    <row r="489" spans="1:12" x14ac:dyDescent="0.3">
      <c r="A489" s="1">
        <v>40240</v>
      </c>
      <c r="B489">
        <v>2010</v>
      </c>
      <c r="C489" t="s">
        <v>29</v>
      </c>
      <c r="D489">
        <v>223100</v>
      </c>
      <c r="E489">
        <v>379900</v>
      </c>
      <c r="F489" t="s">
        <v>13</v>
      </c>
      <c r="G489" t="s">
        <v>14</v>
      </c>
      <c r="H489">
        <v>3</v>
      </c>
      <c r="I489">
        <v>2</v>
      </c>
      <c r="J489">
        <v>994</v>
      </c>
      <c r="K489">
        <v>1.025846</v>
      </c>
      <c r="L489" t="s">
        <v>22</v>
      </c>
    </row>
    <row r="490" spans="1:12" x14ac:dyDescent="0.3">
      <c r="A490" s="1">
        <v>40240</v>
      </c>
      <c r="B490">
        <v>2010</v>
      </c>
      <c r="C490" t="s">
        <v>29</v>
      </c>
      <c r="D490">
        <v>211100</v>
      </c>
      <c r="E490">
        <v>328000</v>
      </c>
      <c r="F490" t="s">
        <v>13</v>
      </c>
      <c r="G490" t="s">
        <v>14</v>
      </c>
      <c r="H490">
        <v>3</v>
      </c>
      <c r="I490">
        <v>3</v>
      </c>
      <c r="J490">
        <v>978</v>
      </c>
      <c r="K490">
        <v>1.025846</v>
      </c>
      <c r="L490" t="s">
        <v>15</v>
      </c>
    </row>
    <row r="491" spans="1:12" x14ac:dyDescent="0.3">
      <c r="A491" s="1">
        <v>40242</v>
      </c>
      <c r="B491">
        <v>2010</v>
      </c>
      <c r="C491" t="s">
        <v>21</v>
      </c>
      <c r="D491">
        <v>666190</v>
      </c>
      <c r="E491">
        <v>925000</v>
      </c>
      <c r="F491" t="s">
        <v>13</v>
      </c>
      <c r="G491" t="s">
        <v>14</v>
      </c>
      <c r="H491">
        <v>3</v>
      </c>
      <c r="I491">
        <v>1</v>
      </c>
      <c r="J491">
        <v>1042</v>
      </c>
      <c r="K491">
        <v>1.025846</v>
      </c>
      <c r="L491" t="s">
        <v>15</v>
      </c>
    </row>
    <row r="492" spans="1:12" x14ac:dyDescent="0.3">
      <c r="A492" s="1">
        <v>40242</v>
      </c>
      <c r="B492">
        <v>2010</v>
      </c>
      <c r="C492" t="s">
        <v>17</v>
      </c>
      <c r="D492">
        <v>116690</v>
      </c>
      <c r="E492">
        <v>37500</v>
      </c>
      <c r="F492" t="s">
        <v>13</v>
      </c>
      <c r="G492" t="s">
        <v>14</v>
      </c>
      <c r="H492">
        <v>3</v>
      </c>
      <c r="I492">
        <v>1</v>
      </c>
      <c r="J492">
        <v>994</v>
      </c>
      <c r="K492">
        <v>1.025846</v>
      </c>
      <c r="L492" t="s">
        <v>25</v>
      </c>
    </row>
    <row r="493" spans="1:12" x14ac:dyDescent="0.3">
      <c r="A493" s="1">
        <v>40243</v>
      </c>
      <c r="B493">
        <v>2010</v>
      </c>
      <c r="C493" t="s">
        <v>18</v>
      </c>
      <c r="D493">
        <v>462420</v>
      </c>
      <c r="E493">
        <v>808000</v>
      </c>
      <c r="F493" t="s">
        <v>13</v>
      </c>
      <c r="G493" t="s">
        <v>14</v>
      </c>
      <c r="H493">
        <v>3</v>
      </c>
      <c r="I493">
        <v>2</v>
      </c>
      <c r="J493">
        <v>1099</v>
      </c>
      <c r="K493">
        <v>1.025846</v>
      </c>
      <c r="L493" t="s">
        <v>22</v>
      </c>
    </row>
    <row r="494" spans="1:12" x14ac:dyDescent="0.3">
      <c r="A494" s="1">
        <v>40247</v>
      </c>
      <c r="B494">
        <v>2010</v>
      </c>
      <c r="C494" t="s">
        <v>18</v>
      </c>
      <c r="D494">
        <v>194950</v>
      </c>
      <c r="E494">
        <v>290000</v>
      </c>
      <c r="F494" t="s">
        <v>13</v>
      </c>
      <c r="G494" t="s">
        <v>14</v>
      </c>
      <c r="H494">
        <v>3</v>
      </c>
      <c r="I494">
        <v>2</v>
      </c>
      <c r="J494">
        <v>968</v>
      </c>
      <c r="K494">
        <v>1.025846</v>
      </c>
      <c r="L494" t="s">
        <v>15</v>
      </c>
    </row>
    <row r="495" spans="1:12" x14ac:dyDescent="0.3">
      <c r="A495" s="1">
        <v>40247</v>
      </c>
      <c r="B495">
        <v>2010</v>
      </c>
      <c r="C495" t="s">
        <v>17</v>
      </c>
      <c r="D495">
        <v>132630</v>
      </c>
      <c r="E495">
        <v>712500</v>
      </c>
      <c r="F495" t="s">
        <v>13</v>
      </c>
      <c r="G495" t="s">
        <v>14</v>
      </c>
      <c r="H495">
        <v>3</v>
      </c>
      <c r="I495">
        <v>1</v>
      </c>
      <c r="J495">
        <v>1058</v>
      </c>
      <c r="K495">
        <v>1.025846</v>
      </c>
      <c r="L495" t="s">
        <v>25</v>
      </c>
    </row>
    <row r="496" spans="1:12" x14ac:dyDescent="0.3">
      <c r="A496" s="1">
        <v>40247</v>
      </c>
      <c r="B496">
        <v>2010</v>
      </c>
      <c r="C496" t="s">
        <v>26</v>
      </c>
      <c r="D496">
        <v>189910</v>
      </c>
      <c r="E496">
        <v>259000</v>
      </c>
      <c r="F496" t="s">
        <v>13</v>
      </c>
      <c r="G496" t="s">
        <v>14</v>
      </c>
      <c r="H496">
        <v>3</v>
      </c>
      <c r="I496">
        <v>3</v>
      </c>
      <c r="J496">
        <v>953</v>
      </c>
      <c r="K496">
        <v>1.025846</v>
      </c>
      <c r="L496" t="s">
        <v>16</v>
      </c>
    </row>
    <row r="497" spans="1:12" x14ac:dyDescent="0.3">
      <c r="A497" s="1">
        <v>40249</v>
      </c>
      <c r="B497">
        <v>2010</v>
      </c>
      <c r="C497" t="s">
        <v>29</v>
      </c>
      <c r="D497">
        <v>183000</v>
      </c>
      <c r="E497">
        <v>255000</v>
      </c>
      <c r="F497" t="s">
        <v>13</v>
      </c>
      <c r="G497" t="s">
        <v>14</v>
      </c>
      <c r="H497">
        <v>3</v>
      </c>
      <c r="I497">
        <v>3</v>
      </c>
      <c r="J497">
        <v>1011</v>
      </c>
      <c r="K497">
        <v>1.025846</v>
      </c>
      <c r="L497" t="s">
        <v>22</v>
      </c>
    </row>
    <row r="498" spans="1:12" x14ac:dyDescent="0.3">
      <c r="A498" s="1">
        <v>40249</v>
      </c>
      <c r="B498">
        <v>2010</v>
      </c>
      <c r="C498" t="s">
        <v>17</v>
      </c>
      <c r="D498">
        <v>95531</v>
      </c>
      <c r="E498">
        <v>168500</v>
      </c>
      <c r="F498" t="s">
        <v>19</v>
      </c>
      <c r="G498" t="s">
        <v>20</v>
      </c>
      <c r="H498">
        <v>4</v>
      </c>
      <c r="I498">
        <v>4</v>
      </c>
      <c r="J498">
        <v>1387</v>
      </c>
      <c r="K498">
        <v>1.025846</v>
      </c>
      <c r="L498" t="s">
        <v>22</v>
      </c>
    </row>
    <row r="499" spans="1:12" x14ac:dyDescent="0.3">
      <c r="A499" s="1">
        <v>40250</v>
      </c>
      <c r="B499">
        <v>2010</v>
      </c>
      <c r="C499" t="s">
        <v>18</v>
      </c>
      <c r="D499">
        <v>187880</v>
      </c>
      <c r="E499">
        <v>320000</v>
      </c>
      <c r="F499" t="s">
        <v>13</v>
      </c>
      <c r="G499" t="s">
        <v>14</v>
      </c>
      <c r="H499">
        <v>3</v>
      </c>
      <c r="I499">
        <v>3</v>
      </c>
      <c r="J499">
        <v>1086</v>
      </c>
      <c r="K499">
        <v>1.025846</v>
      </c>
      <c r="L499" t="s">
        <v>16</v>
      </c>
    </row>
    <row r="500" spans="1:12" x14ac:dyDescent="0.3">
      <c r="A500" s="1">
        <v>40250</v>
      </c>
      <c r="B500">
        <v>2010</v>
      </c>
      <c r="C500" t="s">
        <v>18</v>
      </c>
      <c r="D500">
        <v>198310</v>
      </c>
      <c r="E500">
        <v>350000</v>
      </c>
      <c r="F500" t="s">
        <v>13</v>
      </c>
      <c r="G500" t="s">
        <v>14</v>
      </c>
      <c r="H500">
        <v>3</v>
      </c>
      <c r="I500">
        <v>3</v>
      </c>
      <c r="J500">
        <v>1058</v>
      </c>
      <c r="K500">
        <v>1.025846</v>
      </c>
      <c r="L500" t="s">
        <v>16</v>
      </c>
    </row>
    <row r="501" spans="1:12" x14ac:dyDescent="0.3">
      <c r="A501" s="1">
        <v>40255</v>
      </c>
      <c r="B501">
        <v>2010</v>
      </c>
      <c r="C501" t="s">
        <v>29</v>
      </c>
      <c r="D501">
        <v>189300</v>
      </c>
      <c r="E501">
        <v>275000</v>
      </c>
      <c r="F501" t="s">
        <v>13</v>
      </c>
      <c r="G501" t="s">
        <v>14</v>
      </c>
      <c r="H501">
        <v>3</v>
      </c>
      <c r="I501">
        <v>2</v>
      </c>
      <c r="J501">
        <v>951</v>
      </c>
      <c r="K501">
        <v>1.025846</v>
      </c>
      <c r="L501" t="s">
        <v>25</v>
      </c>
    </row>
    <row r="502" spans="1:12" x14ac:dyDescent="0.3">
      <c r="A502" s="1">
        <v>40255</v>
      </c>
      <c r="B502">
        <v>2010</v>
      </c>
      <c r="C502" t="s">
        <v>29</v>
      </c>
      <c r="D502">
        <v>169800</v>
      </c>
      <c r="E502">
        <v>236500</v>
      </c>
      <c r="F502" t="s">
        <v>13</v>
      </c>
      <c r="G502" t="s">
        <v>14</v>
      </c>
      <c r="H502">
        <v>3</v>
      </c>
      <c r="I502">
        <v>2</v>
      </c>
      <c r="J502">
        <v>1076</v>
      </c>
      <c r="K502">
        <v>1.025846</v>
      </c>
      <c r="L502" t="s">
        <v>16</v>
      </c>
    </row>
    <row r="503" spans="1:12" x14ac:dyDescent="0.3">
      <c r="A503" s="1">
        <v>40256</v>
      </c>
      <c r="B503">
        <v>2010</v>
      </c>
      <c r="C503" t="s">
        <v>17</v>
      </c>
      <c r="D503">
        <v>115530</v>
      </c>
      <c r="E503">
        <v>180000</v>
      </c>
      <c r="F503" t="s">
        <v>13</v>
      </c>
      <c r="G503" t="s">
        <v>14</v>
      </c>
      <c r="H503">
        <v>3</v>
      </c>
      <c r="I503">
        <v>1</v>
      </c>
      <c r="J503">
        <v>1042</v>
      </c>
      <c r="K503">
        <v>1.025846</v>
      </c>
      <c r="L503" t="s">
        <v>22</v>
      </c>
    </row>
    <row r="504" spans="1:12" x14ac:dyDescent="0.3">
      <c r="A504" s="1">
        <v>40261</v>
      </c>
      <c r="B504">
        <v>2010</v>
      </c>
      <c r="C504" t="s">
        <v>26</v>
      </c>
      <c r="D504">
        <v>625940</v>
      </c>
      <c r="E504">
        <v>655000</v>
      </c>
      <c r="F504" t="s">
        <v>13</v>
      </c>
      <c r="G504" t="s">
        <v>14</v>
      </c>
      <c r="H504">
        <v>3</v>
      </c>
      <c r="I504">
        <v>1</v>
      </c>
      <c r="J504">
        <v>1012</v>
      </c>
      <c r="K504">
        <v>1.025846</v>
      </c>
      <c r="L504" t="s">
        <v>16</v>
      </c>
    </row>
    <row r="505" spans="1:12" x14ac:dyDescent="0.3">
      <c r="A505" s="1">
        <v>40262</v>
      </c>
      <c r="B505">
        <v>2010</v>
      </c>
      <c r="C505" t="s">
        <v>18</v>
      </c>
      <c r="D505">
        <v>1262660</v>
      </c>
      <c r="E505">
        <v>1775000</v>
      </c>
      <c r="F505" t="s">
        <v>13</v>
      </c>
      <c r="G505" t="s">
        <v>14</v>
      </c>
      <c r="H505">
        <v>3</v>
      </c>
      <c r="I505">
        <v>1</v>
      </c>
      <c r="J505">
        <v>1031</v>
      </c>
      <c r="K505">
        <v>1.025846</v>
      </c>
      <c r="L505" t="s">
        <v>16</v>
      </c>
    </row>
    <row r="506" spans="1:12" x14ac:dyDescent="0.3">
      <c r="A506" s="1">
        <v>40262</v>
      </c>
      <c r="B506">
        <v>2010</v>
      </c>
      <c r="C506" t="s">
        <v>26</v>
      </c>
      <c r="D506">
        <v>365470</v>
      </c>
      <c r="E506">
        <v>425000</v>
      </c>
      <c r="F506" t="s">
        <v>13</v>
      </c>
      <c r="G506" t="s">
        <v>14</v>
      </c>
      <c r="H506">
        <v>3</v>
      </c>
      <c r="I506">
        <v>1</v>
      </c>
      <c r="J506">
        <v>1016</v>
      </c>
      <c r="K506">
        <v>1.025846</v>
      </c>
      <c r="L506" t="s">
        <v>22</v>
      </c>
    </row>
    <row r="507" spans="1:12" x14ac:dyDescent="0.3">
      <c r="A507" s="1">
        <v>40264</v>
      </c>
      <c r="B507">
        <v>2010</v>
      </c>
      <c r="C507" t="s">
        <v>17</v>
      </c>
      <c r="D507">
        <v>117160</v>
      </c>
      <c r="E507">
        <v>190000</v>
      </c>
      <c r="F507" t="s">
        <v>13</v>
      </c>
      <c r="G507" t="s">
        <v>14</v>
      </c>
      <c r="H507">
        <v>3</v>
      </c>
      <c r="I507">
        <v>3</v>
      </c>
      <c r="J507">
        <v>928</v>
      </c>
      <c r="K507">
        <v>1.025846</v>
      </c>
      <c r="L507" t="s">
        <v>22</v>
      </c>
    </row>
    <row r="508" spans="1:12" x14ac:dyDescent="0.3">
      <c r="A508" s="1">
        <v>40265</v>
      </c>
      <c r="B508">
        <v>2010</v>
      </c>
      <c r="C508" t="s">
        <v>29</v>
      </c>
      <c r="D508">
        <v>491400</v>
      </c>
      <c r="E508">
        <v>849900</v>
      </c>
      <c r="F508" t="s">
        <v>13</v>
      </c>
      <c r="G508" t="s">
        <v>14</v>
      </c>
      <c r="H508">
        <v>3</v>
      </c>
      <c r="I508">
        <v>2</v>
      </c>
      <c r="J508">
        <v>1070</v>
      </c>
      <c r="K508">
        <v>1.025846</v>
      </c>
      <c r="L508" t="s">
        <v>16</v>
      </c>
    </row>
    <row r="509" spans="1:12" x14ac:dyDescent="0.3">
      <c r="A509" s="1">
        <v>40265</v>
      </c>
      <c r="B509">
        <v>2010</v>
      </c>
      <c r="C509" t="s">
        <v>21</v>
      </c>
      <c r="D509">
        <v>480620</v>
      </c>
      <c r="E509">
        <v>615000</v>
      </c>
      <c r="F509" t="s">
        <v>13</v>
      </c>
      <c r="G509" t="s">
        <v>14</v>
      </c>
      <c r="H509">
        <v>3</v>
      </c>
      <c r="I509">
        <v>3</v>
      </c>
      <c r="J509">
        <v>935</v>
      </c>
      <c r="K509">
        <v>1.025846</v>
      </c>
      <c r="L509" t="s">
        <v>15</v>
      </c>
    </row>
    <row r="510" spans="1:12" x14ac:dyDescent="0.3">
      <c r="A510" s="1">
        <v>40268</v>
      </c>
      <c r="B510">
        <v>2010</v>
      </c>
      <c r="C510" t="s">
        <v>17</v>
      </c>
      <c r="D510">
        <v>129360</v>
      </c>
      <c r="E510">
        <v>266000</v>
      </c>
      <c r="F510" t="s">
        <v>13</v>
      </c>
      <c r="G510" t="s">
        <v>14</v>
      </c>
      <c r="H510">
        <v>3</v>
      </c>
      <c r="I510">
        <v>3</v>
      </c>
      <c r="J510">
        <v>1099</v>
      </c>
      <c r="K510">
        <v>1.025846</v>
      </c>
      <c r="L510" t="s">
        <v>16</v>
      </c>
    </row>
    <row r="511" spans="1:12" x14ac:dyDescent="0.3">
      <c r="A511" s="1">
        <v>40269</v>
      </c>
      <c r="B511">
        <v>2010</v>
      </c>
      <c r="C511" t="s">
        <v>26</v>
      </c>
      <c r="D511">
        <v>363440</v>
      </c>
      <c r="E511">
        <v>475000</v>
      </c>
      <c r="F511" t="s">
        <v>13</v>
      </c>
      <c r="G511" t="s">
        <v>14</v>
      </c>
      <c r="H511">
        <v>3</v>
      </c>
      <c r="I511">
        <v>3</v>
      </c>
      <c r="J511">
        <v>939</v>
      </c>
      <c r="K511">
        <v>1.025846</v>
      </c>
      <c r="L511" t="s">
        <v>15</v>
      </c>
    </row>
    <row r="512" spans="1:12" x14ac:dyDescent="0.3">
      <c r="A512" s="1">
        <v>40269</v>
      </c>
      <c r="B512">
        <v>2010</v>
      </c>
      <c r="C512" t="s">
        <v>29</v>
      </c>
      <c r="D512">
        <v>375600</v>
      </c>
      <c r="E512">
        <v>610000</v>
      </c>
      <c r="F512" t="s">
        <v>13</v>
      </c>
      <c r="G512" t="s">
        <v>14</v>
      </c>
      <c r="H512">
        <v>3</v>
      </c>
      <c r="I512">
        <v>2</v>
      </c>
      <c r="J512">
        <v>958</v>
      </c>
      <c r="K512">
        <v>1.025846</v>
      </c>
      <c r="L512" t="s">
        <v>16</v>
      </c>
    </row>
    <row r="513" spans="1:12" x14ac:dyDescent="0.3">
      <c r="A513" s="1">
        <v>40269</v>
      </c>
      <c r="B513">
        <v>2010</v>
      </c>
      <c r="C513" t="s">
        <v>21</v>
      </c>
      <c r="D513">
        <v>1254050</v>
      </c>
      <c r="E513">
        <v>3208000</v>
      </c>
      <c r="F513" t="s">
        <v>13</v>
      </c>
      <c r="G513" t="s">
        <v>14</v>
      </c>
      <c r="H513">
        <v>3</v>
      </c>
      <c r="I513">
        <v>2</v>
      </c>
      <c r="J513">
        <v>965</v>
      </c>
      <c r="K513">
        <v>1.025846</v>
      </c>
      <c r="L513" t="s">
        <v>16</v>
      </c>
    </row>
    <row r="514" spans="1:12" x14ac:dyDescent="0.3">
      <c r="A514" s="1">
        <v>40269</v>
      </c>
      <c r="B514">
        <v>2010</v>
      </c>
      <c r="C514" t="s">
        <v>21</v>
      </c>
      <c r="D514">
        <v>465080</v>
      </c>
      <c r="E514">
        <v>850000</v>
      </c>
      <c r="F514" t="s">
        <v>13</v>
      </c>
      <c r="G514" t="s">
        <v>14</v>
      </c>
      <c r="H514">
        <v>3</v>
      </c>
      <c r="I514">
        <v>2</v>
      </c>
      <c r="J514">
        <v>1043</v>
      </c>
      <c r="K514">
        <v>1.025846</v>
      </c>
      <c r="L514" t="s">
        <v>25</v>
      </c>
    </row>
    <row r="515" spans="1:12" x14ac:dyDescent="0.3">
      <c r="A515" s="1">
        <v>40270</v>
      </c>
      <c r="B515">
        <v>2010</v>
      </c>
      <c r="C515" t="s">
        <v>29</v>
      </c>
      <c r="D515">
        <v>186600</v>
      </c>
      <c r="E515">
        <v>302000</v>
      </c>
      <c r="F515" t="s">
        <v>19</v>
      </c>
      <c r="G515" t="s">
        <v>20</v>
      </c>
      <c r="H515">
        <v>4</v>
      </c>
      <c r="I515">
        <v>4</v>
      </c>
      <c r="J515">
        <v>1439</v>
      </c>
      <c r="K515">
        <v>1.025846</v>
      </c>
      <c r="L515" t="s">
        <v>25</v>
      </c>
    </row>
    <row r="516" spans="1:12" x14ac:dyDescent="0.3">
      <c r="A516" s="1">
        <v>40270</v>
      </c>
      <c r="B516">
        <v>2010</v>
      </c>
      <c r="C516" t="s">
        <v>18</v>
      </c>
      <c r="D516">
        <v>197890</v>
      </c>
      <c r="E516">
        <v>75000</v>
      </c>
      <c r="F516" t="s">
        <v>13</v>
      </c>
      <c r="G516" t="s">
        <v>14</v>
      </c>
      <c r="H516">
        <v>3</v>
      </c>
      <c r="I516">
        <v>3</v>
      </c>
      <c r="J516">
        <v>945</v>
      </c>
      <c r="K516">
        <v>1.025846</v>
      </c>
      <c r="L516" t="s">
        <v>25</v>
      </c>
    </row>
    <row r="517" spans="1:12" x14ac:dyDescent="0.3">
      <c r="A517" s="1">
        <v>40270</v>
      </c>
      <c r="B517">
        <v>2010</v>
      </c>
      <c r="C517" t="s">
        <v>17</v>
      </c>
      <c r="D517">
        <v>131540</v>
      </c>
      <c r="E517">
        <v>210000</v>
      </c>
      <c r="F517" t="s">
        <v>13</v>
      </c>
      <c r="G517" t="s">
        <v>14</v>
      </c>
      <c r="H517">
        <v>3</v>
      </c>
      <c r="I517">
        <v>3</v>
      </c>
      <c r="J517">
        <v>925</v>
      </c>
      <c r="K517">
        <v>1.025846</v>
      </c>
      <c r="L517" t="s">
        <v>15</v>
      </c>
    </row>
    <row r="518" spans="1:12" x14ac:dyDescent="0.3">
      <c r="A518" s="1">
        <v>40276</v>
      </c>
      <c r="B518">
        <v>2010</v>
      </c>
      <c r="C518" t="s">
        <v>18</v>
      </c>
      <c r="D518">
        <v>329700</v>
      </c>
      <c r="E518">
        <v>570000</v>
      </c>
      <c r="F518" t="s">
        <v>13</v>
      </c>
      <c r="G518" t="s">
        <v>14</v>
      </c>
      <c r="H518">
        <v>3</v>
      </c>
      <c r="I518">
        <v>3</v>
      </c>
      <c r="J518">
        <v>917</v>
      </c>
      <c r="K518">
        <v>1.025846</v>
      </c>
      <c r="L518" t="s">
        <v>16</v>
      </c>
    </row>
    <row r="519" spans="1:12" x14ac:dyDescent="0.3">
      <c r="A519" s="1">
        <v>40277</v>
      </c>
      <c r="B519">
        <v>2010</v>
      </c>
      <c r="C519" t="s">
        <v>21</v>
      </c>
      <c r="D519">
        <v>748930</v>
      </c>
      <c r="E519">
        <v>1450000</v>
      </c>
      <c r="F519" t="s">
        <v>13</v>
      </c>
      <c r="G519" t="s">
        <v>14</v>
      </c>
      <c r="H519">
        <v>3</v>
      </c>
      <c r="I519">
        <v>2</v>
      </c>
      <c r="J519">
        <v>1046</v>
      </c>
      <c r="K519">
        <v>1.025846</v>
      </c>
      <c r="L519" t="s">
        <v>25</v>
      </c>
    </row>
    <row r="520" spans="1:12" x14ac:dyDescent="0.3">
      <c r="A520" s="1">
        <v>40277</v>
      </c>
      <c r="B520">
        <v>2010</v>
      </c>
      <c r="C520" t="s">
        <v>26</v>
      </c>
      <c r="D520">
        <v>831880</v>
      </c>
      <c r="E520">
        <v>1000000</v>
      </c>
      <c r="F520" t="s">
        <v>13</v>
      </c>
      <c r="G520" t="s">
        <v>14</v>
      </c>
      <c r="H520">
        <v>3</v>
      </c>
      <c r="I520">
        <v>3</v>
      </c>
      <c r="J520">
        <v>1082</v>
      </c>
      <c r="K520">
        <v>1.025846</v>
      </c>
      <c r="L520" t="s">
        <v>16</v>
      </c>
    </row>
    <row r="521" spans="1:12" x14ac:dyDescent="0.3">
      <c r="A521" s="1">
        <v>40278</v>
      </c>
      <c r="B521">
        <v>2010</v>
      </c>
      <c r="C521" t="s">
        <v>29</v>
      </c>
      <c r="D521">
        <v>140400</v>
      </c>
      <c r="E521">
        <v>180000</v>
      </c>
      <c r="F521" t="s">
        <v>13</v>
      </c>
      <c r="G521" t="s">
        <v>14</v>
      </c>
      <c r="H521">
        <v>3</v>
      </c>
      <c r="I521">
        <v>1</v>
      </c>
      <c r="J521">
        <v>1053</v>
      </c>
      <c r="K521">
        <v>1.025846</v>
      </c>
      <c r="L521" t="s">
        <v>16</v>
      </c>
    </row>
    <row r="522" spans="1:12" x14ac:dyDescent="0.3">
      <c r="A522" s="1">
        <v>40279</v>
      </c>
      <c r="B522">
        <v>2010</v>
      </c>
      <c r="C522" t="s">
        <v>18</v>
      </c>
      <c r="D522">
        <v>247240</v>
      </c>
      <c r="E522">
        <v>497000</v>
      </c>
      <c r="F522" t="s">
        <v>13</v>
      </c>
      <c r="G522" t="s">
        <v>14</v>
      </c>
      <c r="H522">
        <v>3</v>
      </c>
      <c r="I522">
        <v>2</v>
      </c>
      <c r="J522">
        <v>1029</v>
      </c>
      <c r="K522">
        <v>1.025846</v>
      </c>
      <c r="L522" t="s">
        <v>25</v>
      </c>
    </row>
    <row r="523" spans="1:12" x14ac:dyDescent="0.3">
      <c r="A523" s="1">
        <v>40282</v>
      </c>
      <c r="B523">
        <v>2010</v>
      </c>
      <c r="C523" t="s">
        <v>26</v>
      </c>
      <c r="D523">
        <v>205940</v>
      </c>
      <c r="E523">
        <v>166666</v>
      </c>
      <c r="F523" t="s">
        <v>13</v>
      </c>
      <c r="G523" t="s">
        <v>14</v>
      </c>
      <c r="H523">
        <v>3</v>
      </c>
      <c r="I523">
        <v>3</v>
      </c>
      <c r="J523">
        <v>1073</v>
      </c>
      <c r="K523">
        <v>1.025846</v>
      </c>
      <c r="L523" t="s">
        <v>25</v>
      </c>
    </row>
    <row r="524" spans="1:12" x14ac:dyDescent="0.3">
      <c r="A524" s="1">
        <v>40282</v>
      </c>
      <c r="B524">
        <v>2010</v>
      </c>
      <c r="C524" t="s">
        <v>29</v>
      </c>
      <c r="D524">
        <v>234700</v>
      </c>
      <c r="E524">
        <v>399000</v>
      </c>
      <c r="F524" t="s">
        <v>13</v>
      </c>
      <c r="G524" t="s">
        <v>14</v>
      </c>
      <c r="H524">
        <v>3</v>
      </c>
      <c r="I524">
        <v>2</v>
      </c>
      <c r="J524">
        <v>909</v>
      </c>
      <c r="K524">
        <v>1.025846</v>
      </c>
      <c r="L524" t="s">
        <v>22</v>
      </c>
    </row>
    <row r="525" spans="1:12" x14ac:dyDescent="0.3">
      <c r="A525" s="1">
        <v>40284</v>
      </c>
      <c r="B525">
        <v>2010</v>
      </c>
      <c r="C525" t="s">
        <v>17</v>
      </c>
      <c r="D525">
        <v>107040</v>
      </c>
      <c r="E525">
        <v>150000</v>
      </c>
      <c r="F525" t="s">
        <v>19</v>
      </c>
      <c r="G525" t="s">
        <v>20</v>
      </c>
      <c r="H525">
        <v>4</v>
      </c>
      <c r="I525">
        <v>2</v>
      </c>
      <c r="J525">
        <v>1267</v>
      </c>
      <c r="K525">
        <v>1.025846</v>
      </c>
      <c r="L525" t="s">
        <v>22</v>
      </c>
    </row>
    <row r="526" spans="1:12" x14ac:dyDescent="0.3">
      <c r="A526" s="1">
        <v>40289</v>
      </c>
      <c r="B526">
        <v>2010</v>
      </c>
      <c r="C526" t="s">
        <v>29</v>
      </c>
      <c r="D526">
        <v>149600</v>
      </c>
      <c r="E526">
        <v>225000</v>
      </c>
      <c r="F526" t="s">
        <v>13</v>
      </c>
      <c r="G526" t="s">
        <v>14</v>
      </c>
      <c r="H526">
        <v>3</v>
      </c>
      <c r="I526">
        <v>3</v>
      </c>
      <c r="J526">
        <v>912</v>
      </c>
      <c r="K526">
        <v>1.025846</v>
      </c>
      <c r="L526" t="s">
        <v>15</v>
      </c>
    </row>
    <row r="527" spans="1:12" x14ac:dyDescent="0.3">
      <c r="A527" s="1">
        <v>40291</v>
      </c>
      <c r="B527">
        <v>2010</v>
      </c>
      <c r="C527" t="s">
        <v>26</v>
      </c>
      <c r="D527">
        <v>984200</v>
      </c>
      <c r="E527">
        <v>1500000</v>
      </c>
      <c r="F527" t="s">
        <v>13</v>
      </c>
      <c r="G527" t="s">
        <v>14</v>
      </c>
      <c r="H527">
        <v>3</v>
      </c>
      <c r="I527">
        <v>3</v>
      </c>
      <c r="J527">
        <v>902</v>
      </c>
      <c r="K527">
        <v>1.025846</v>
      </c>
      <c r="L527" t="s">
        <v>16</v>
      </c>
    </row>
    <row r="528" spans="1:12" x14ac:dyDescent="0.3">
      <c r="A528" s="1">
        <v>40297</v>
      </c>
      <c r="B528">
        <v>2010</v>
      </c>
      <c r="C528" t="s">
        <v>17</v>
      </c>
      <c r="D528">
        <v>105690</v>
      </c>
      <c r="E528">
        <v>165000</v>
      </c>
      <c r="F528" t="s">
        <v>13</v>
      </c>
      <c r="G528" t="s">
        <v>14</v>
      </c>
      <c r="H528">
        <v>3</v>
      </c>
      <c r="I528">
        <v>3</v>
      </c>
      <c r="J528">
        <v>910</v>
      </c>
      <c r="K528">
        <v>1.025846</v>
      </c>
      <c r="L528" t="s">
        <v>16</v>
      </c>
    </row>
    <row r="529" spans="1:12" x14ac:dyDescent="0.3">
      <c r="A529" s="1">
        <v>40297</v>
      </c>
      <c r="B529">
        <v>2010</v>
      </c>
      <c r="C529" t="s">
        <v>29</v>
      </c>
      <c r="D529">
        <v>224100</v>
      </c>
      <c r="E529">
        <v>149950</v>
      </c>
      <c r="F529" t="s">
        <v>13</v>
      </c>
      <c r="G529" t="s">
        <v>14</v>
      </c>
      <c r="H529">
        <v>3</v>
      </c>
      <c r="I529">
        <v>3</v>
      </c>
      <c r="J529">
        <v>1054</v>
      </c>
      <c r="K529">
        <v>1.025846</v>
      </c>
      <c r="L529" t="s">
        <v>25</v>
      </c>
    </row>
    <row r="530" spans="1:12" x14ac:dyDescent="0.3">
      <c r="A530" s="1">
        <v>40298</v>
      </c>
      <c r="B530">
        <v>2010</v>
      </c>
      <c r="C530" t="s">
        <v>17</v>
      </c>
      <c r="D530">
        <v>103460</v>
      </c>
      <c r="E530">
        <v>227615</v>
      </c>
      <c r="F530" t="s">
        <v>13</v>
      </c>
      <c r="G530" t="s">
        <v>14</v>
      </c>
      <c r="H530">
        <v>3</v>
      </c>
      <c r="I530">
        <v>1</v>
      </c>
      <c r="J530">
        <v>928</v>
      </c>
      <c r="K530">
        <v>1.025846</v>
      </c>
      <c r="L530" t="s">
        <v>15</v>
      </c>
    </row>
    <row r="531" spans="1:12" x14ac:dyDescent="0.3">
      <c r="A531" s="1">
        <v>40298</v>
      </c>
      <c r="B531">
        <v>2010</v>
      </c>
      <c r="C531" t="s">
        <v>21</v>
      </c>
      <c r="D531">
        <v>1177260</v>
      </c>
      <c r="E531">
        <v>1200000</v>
      </c>
      <c r="F531" t="s">
        <v>13</v>
      </c>
      <c r="G531" t="s">
        <v>14</v>
      </c>
      <c r="H531">
        <v>3</v>
      </c>
      <c r="I531">
        <v>2</v>
      </c>
      <c r="J531">
        <v>1012</v>
      </c>
      <c r="K531">
        <v>1.025846</v>
      </c>
      <c r="L531" t="s">
        <v>16</v>
      </c>
    </row>
    <row r="532" spans="1:12" x14ac:dyDescent="0.3">
      <c r="A532" s="1">
        <v>40298</v>
      </c>
      <c r="B532">
        <v>2010</v>
      </c>
      <c r="C532" t="s">
        <v>29</v>
      </c>
      <c r="D532">
        <v>154700</v>
      </c>
      <c r="E532">
        <v>325000</v>
      </c>
      <c r="F532" t="s">
        <v>13</v>
      </c>
      <c r="G532" t="s">
        <v>14</v>
      </c>
      <c r="H532">
        <v>3</v>
      </c>
      <c r="I532">
        <v>3</v>
      </c>
      <c r="J532">
        <v>1028</v>
      </c>
      <c r="K532">
        <v>1.025846</v>
      </c>
      <c r="L532" t="s">
        <v>25</v>
      </c>
    </row>
    <row r="533" spans="1:12" x14ac:dyDescent="0.3">
      <c r="A533" s="1">
        <v>40298</v>
      </c>
      <c r="B533">
        <v>2010</v>
      </c>
      <c r="C533" t="s">
        <v>18</v>
      </c>
      <c r="D533">
        <v>230930</v>
      </c>
      <c r="E533">
        <v>420000</v>
      </c>
      <c r="F533" t="s">
        <v>13</v>
      </c>
      <c r="G533" t="s">
        <v>14</v>
      </c>
      <c r="H533">
        <v>3</v>
      </c>
      <c r="I533">
        <v>3</v>
      </c>
      <c r="J533">
        <v>959</v>
      </c>
      <c r="K533">
        <v>1.025846</v>
      </c>
      <c r="L533" t="s">
        <v>22</v>
      </c>
    </row>
    <row r="534" spans="1:12" x14ac:dyDescent="0.3">
      <c r="A534" s="1">
        <v>40299</v>
      </c>
      <c r="B534">
        <v>2010</v>
      </c>
      <c r="C534" t="s">
        <v>21</v>
      </c>
      <c r="D534">
        <v>1356390</v>
      </c>
      <c r="E534">
        <v>1850000</v>
      </c>
      <c r="F534" t="s">
        <v>13</v>
      </c>
      <c r="G534" t="s">
        <v>14</v>
      </c>
      <c r="H534">
        <v>3</v>
      </c>
      <c r="I534">
        <v>3</v>
      </c>
      <c r="J534">
        <v>970</v>
      </c>
      <c r="K534">
        <v>1.025846</v>
      </c>
      <c r="L534" t="s">
        <v>15</v>
      </c>
    </row>
    <row r="535" spans="1:12" x14ac:dyDescent="0.3">
      <c r="A535" s="1">
        <v>40299</v>
      </c>
      <c r="B535">
        <v>2010</v>
      </c>
      <c r="C535" t="s">
        <v>26</v>
      </c>
      <c r="D535">
        <v>857780</v>
      </c>
      <c r="E535">
        <v>815000</v>
      </c>
      <c r="F535" t="s">
        <v>13</v>
      </c>
      <c r="G535" t="s">
        <v>14</v>
      </c>
      <c r="H535">
        <v>3</v>
      </c>
      <c r="I535">
        <v>1</v>
      </c>
      <c r="J535">
        <v>1040</v>
      </c>
      <c r="K535">
        <v>1.025846</v>
      </c>
      <c r="L535" t="s">
        <v>22</v>
      </c>
    </row>
    <row r="536" spans="1:12" x14ac:dyDescent="0.3">
      <c r="A536" s="1">
        <v>40300</v>
      </c>
      <c r="B536">
        <v>2010</v>
      </c>
      <c r="C536" t="s">
        <v>17</v>
      </c>
      <c r="D536">
        <v>103670</v>
      </c>
      <c r="E536">
        <v>234900</v>
      </c>
      <c r="F536" t="s">
        <v>13</v>
      </c>
      <c r="G536" t="s">
        <v>14</v>
      </c>
      <c r="H536">
        <v>3</v>
      </c>
      <c r="I536">
        <v>1</v>
      </c>
      <c r="J536">
        <v>958</v>
      </c>
      <c r="K536">
        <v>1.025846</v>
      </c>
      <c r="L536" t="s">
        <v>22</v>
      </c>
    </row>
    <row r="537" spans="1:12" x14ac:dyDescent="0.3">
      <c r="A537" s="1">
        <v>40303</v>
      </c>
      <c r="B537">
        <v>2010</v>
      </c>
      <c r="C537" t="s">
        <v>17</v>
      </c>
      <c r="D537">
        <v>99190</v>
      </c>
      <c r="E537">
        <v>160000</v>
      </c>
      <c r="F537" t="s">
        <v>13</v>
      </c>
      <c r="G537" t="s">
        <v>14</v>
      </c>
      <c r="H537">
        <v>3</v>
      </c>
      <c r="I537">
        <v>1</v>
      </c>
      <c r="J537">
        <v>904</v>
      </c>
      <c r="K537">
        <v>1.025846</v>
      </c>
      <c r="L537" t="s">
        <v>16</v>
      </c>
    </row>
    <row r="538" spans="1:12" x14ac:dyDescent="0.3">
      <c r="A538" s="1">
        <v>40303</v>
      </c>
      <c r="B538">
        <v>2010</v>
      </c>
      <c r="C538" t="s">
        <v>17</v>
      </c>
      <c r="D538">
        <v>123410</v>
      </c>
      <c r="E538">
        <v>375000</v>
      </c>
      <c r="F538" t="s">
        <v>27</v>
      </c>
      <c r="G538" t="s">
        <v>28</v>
      </c>
      <c r="H538">
        <v>8</v>
      </c>
      <c r="I538">
        <v>8</v>
      </c>
      <c r="J538">
        <v>2832</v>
      </c>
      <c r="K538">
        <v>1.025846</v>
      </c>
      <c r="L538" t="s">
        <v>25</v>
      </c>
    </row>
    <row r="539" spans="1:12" x14ac:dyDescent="0.3">
      <c r="A539" s="1">
        <v>40304</v>
      </c>
      <c r="B539">
        <v>2010</v>
      </c>
      <c r="C539" t="s">
        <v>21</v>
      </c>
      <c r="D539">
        <v>4246200</v>
      </c>
      <c r="E539">
        <v>6600000</v>
      </c>
      <c r="F539" t="s">
        <v>13</v>
      </c>
      <c r="G539" t="s">
        <v>14</v>
      </c>
      <c r="H539">
        <v>3</v>
      </c>
      <c r="I539">
        <v>3</v>
      </c>
      <c r="J539">
        <v>1013</v>
      </c>
      <c r="K539">
        <v>1.025846</v>
      </c>
      <c r="L539" t="s">
        <v>16</v>
      </c>
    </row>
    <row r="540" spans="1:12" x14ac:dyDescent="0.3">
      <c r="A540" s="1">
        <v>40305</v>
      </c>
      <c r="B540">
        <v>2010</v>
      </c>
      <c r="C540" t="s">
        <v>18</v>
      </c>
      <c r="D540">
        <v>299191</v>
      </c>
      <c r="E540">
        <v>389000</v>
      </c>
      <c r="F540" t="s">
        <v>19</v>
      </c>
      <c r="G540" t="s">
        <v>20</v>
      </c>
      <c r="H540">
        <v>4</v>
      </c>
      <c r="I540">
        <v>4</v>
      </c>
      <c r="J540">
        <v>1278</v>
      </c>
      <c r="K540">
        <v>1.025846</v>
      </c>
      <c r="L540" t="s">
        <v>25</v>
      </c>
    </row>
    <row r="541" spans="1:12" x14ac:dyDescent="0.3">
      <c r="A541" s="1">
        <v>40306</v>
      </c>
      <c r="B541">
        <v>2010</v>
      </c>
      <c r="C541" t="s">
        <v>17</v>
      </c>
      <c r="D541">
        <v>113880</v>
      </c>
      <c r="E541">
        <v>177225</v>
      </c>
      <c r="F541" t="s">
        <v>23</v>
      </c>
      <c r="G541" t="s">
        <v>24</v>
      </c>
      <c r="H541">
        <v>6</v>
      </c>
      <c r="I541">
        <v>6</v>
      </c>
      <c r="J541">
        <v>1831</v>
      </c>
      <c r="K541">
        <v>1.025846</v>
      </c>
      <c r="L541" t="s">
        <v>16</v>
      </c>
    </row>
    <row r="542" spans="1:12" x14ac:dyDescent="0.3">
      <c r="A542" s="1">
        <v>40306</v>
      </c>
      <c r="B542">
        <v>2010</v>
      </c>
      <c r="C542" t="s">
        <v>17</v>
      </c>
      <c r="D542">
        <v>106730</v>
      </c>
      <c r="E542">
        <v>229537</v>
      </c>
      <c r="F542" t="s">
        <v>19</v>
      </c>
      <c r="G542" t="s">
        <v>20</v>
      </c>
      <c r="H542">
        <v>4</v>
      </c>
      <c r="I542">
        <v>4</v>
      </c>
      <c r="J542">
        <v>1314</v>
      </c>
      <c r="K542">
        <v>1.025846</v>
      </c>
      <c r="L542" t="s">
        <v>15</v>
      </c>
    </row>
    <row r="543" spans="1:12" x14ac:dyDescent="0.3">
      <c r="A543" s="1">
        <v>40311</v>
      </c>
      <c r="B543">
        <v>2010</v>
      </c>
      <c r="C543" t="s">
        <v>17</v>
      </c>
      <c r="D543">
        <v>84620</v>
      </c>
      <c r="E543">
        <v>140000</v>
      </c>
      <c r="F543" t="s">
        <v>13</v>
      </c>
      <c r="G543" t="s">
        <v>14</v>
      </c>
      <c r="H543">
        <v>3</v>
      </c>
      <c r="I543">
        <v>1</v>
      </c>
      <c r="J543">
        <v>1017</v>
      </c>
      <c r="K543">
        <v>1.025846</v>
      </c>
      <c r="L543" t="s">
        <v>25</v>
      </c>
    </row>
    <row r="544" spans="1:12" x14ac:dyDescent="0.3">
      <c r="A544" s="1">
        <v>40312</v>
      </c>
      <c r="B544">
        <v>2010</v>
      </c>
      <c r="C544" t="s">
        <v>21</v>
      </c>
      <c r="D544">
        <v>460390</v>
      </c>
      <c r="E544">
        <v>690000</v>
      </c>
      <c r="F544" t="s">
        <v>13</v>
      </c>
      <c r="G544" t="s">
        <v>14</v>
      </c>
      <c r="H544">
        <v>3</v>
      </c>
      <c r="I544">
        <v>3</v>
      </c>
      <c r="J544">
        <v>1028</v>
      </c>
      <c r="K544">
        <v>1.025846</v>
      </c>
      <c r="L544" t="s">
        <v>15</v>
      </c>
    </row>
    <row r="545" spans="1:12" x14ac:dyDescent="0.3">
      <c r="A545" s="1">
        <v>40313</v>
      </c>
      <c r="B545">
        <v>2010</v>
      </c>
      <c r="C545" t="s">
        <v>26</v>
      </c>
      <c r="D545">
        <v>1154650</v>
      </c>
      <c r="E545">
        <v>1737550</v>
      </c>
      <c r="F545" t="s">
        <v>13</v>
      </c>
      <c r="G545" t="s">
        <v>14</v>
      </c>
      <c r="H545">
        <v>3</v>
      </c>
      <c r="I545">
        <v>3</v>
      </c>
      <c r="J545">
        <v>1039</v>
      </c>
      <c r="K545">
        <v>1.025846</v>
      </c>
      <c r="L545" t="s">
        <v>25</v>
      </c>
    </row>
    <row r="546" spans="1:12" x14ac:dyDescent="0.3">
      <c r="A546" s="1">
        <v>40313</v>
      </c>
      <c r="B546">
        <v>2010</v>
      </c>
      <c r="C546" t="s">
        <v>26</v>
      </c>
      <c r="D546">
        <v>784560</v>
      </c>
      <c r="E546">
        <v>932500</v>
      </c>
      <c r="F546" t="s">
        <v>13</v>
      </c>
      <c r="G546" t="s">
        <v>14</v>
      </c>
      <c r="H546">
        <v>3</v>
      </c>
      <c r="I546">
        <v>3</v>
      </c>
      <c r="J546">
        <v>1001</v>
      </c>
      <c r="K546">
        <v>1.025846</v>
      </c>
      <c r="L546" t="s">
        <v>16</v>
      </c>
    </row>
    <row r="547" spans="1:12" x14ac:dyDescent="0.3">
      <c r="A547" s="1">
        <v>40313</v>
      </c>
      <c r="B547">
        <v>2010</v>
      </c>
      <c r="C547" t="s">
        <v>21</v>
      </c>
      <c r="D547">
        <v>350560</v>
      </c>
      <c r="E547">
        <v>710000</v>
      </c>
      <c r="F547" t="s">
        <v>13</v>
      </c>
      <c r="G547" t="s">
        <v>14</v>
      </c>
      <c r="H547">
        <v>3</v>
      </c>
      <c r="I547">
        <v>2</v>
      </c>
      <c r="J547">
        <v>957</v>
      </c>
      <c r="K547">
        <v>1.025846</v>
      </c>
      <c r="L547" t="s">
        <v>25</v>
      </c>
    </row>
    <row r="548" spans="1:12" x14ac:dyDescent="0.3">
      <c r="A548" s="1">
        <v>40314</v>
      </c>
      <c r="B548">
        <v>2010</v>
      </c>
      <c r="C548" t="s">
        <v>18</v>
      </c>
      <c r="D548">
        <v>204120</v>
      </c>
      <c r="E548">
        <v>360000</v>
      </c>
      <c r="F548" t="s">
        <v>13</v>
      </c>
      <c r="G548" t="s">
        <v>14</v>
      </c>
      <c r="H548">
        <v>3</v>
      </c>
      <c r="I548">
        <v>2</v>
      </c>
      <c r="J548">
        <v>937</v>
      </c>
      <c r="K548">
        <v>1.025846</v>
      </c>
      <c r="L548" t="s">
        <v>22</v>
      </c>
    </row>
    <row r="549" spans="1:12" x14ac:dyDescent="0.3">
      <c r="A549" s="1">
        <v>40314</v>
      </c>
      <c r="B549">
        <v>2010</v>
      </c>
      <c r="C549" t="s">
        <v>21</v>
      </c>
      <c r="D549">
        <v>2297330</v>
      </c>
      <c r="E549">
        <v>4400000</v>
      </c>
      <c r="F549" t="s">
        <v>13</v>
      </c>
      <c r="G549" t="s">
        <v>14</v>
      </c>
      <c r="H549">
        <v>3</v>
      </c>
      <c r="I549">
        <v>2</v>
      </c>
      <c r="J549">
        <v>914</v>
      </c>
      <c r="K549">
        <v>1.025846</v>
      </c>
      <c r="L549" t="s">
        <v>16</v>
      </c>
    </row>
    <row r="550" spans="1:12" x14ac:dyDescent="0.3">
      <c r="A550" s="1">
        <v>40314</v>
      </c>
      <c r="B550">
        <v>2010</v>
      </c>
      <c r="C550" t="s">
        <v>18</v>
      </c>
      <c r="D550">
        <v>312830</v>
      </c>
      <c r="E550">
        <v>500000</v>
      </c>
      <c r="F550" t="s">
        <v>13</v>
      </c>
      <c r="G550" t="s">
        <v>14</v>
      </c>
      <c r="H550">
        <v>3</v>
      </c>
      <c r="I550">
        <v>1</v>
      </c>
      <c r="J550">
        <v>945</v>
      </c>
      <c r="K550">
        <v>1.025846</v>
      </c>
      <c r="L550" t="s">
        <v>16</v>
      </c>
    </row>
    <row r="551" spans="1:12" x14ac:dyDescent="0.3">
      <c r="A551" s="1">
        <v>40314</v>
      </c>
      <c r="B551">
        <v>2010</v>
      </c>
      <c r="C551" t="s">
        <v>17</v>
      </c>
      <c r="D551">
        <v>113750</v>
      </c>
      <c r="E551">
        <v>180766</v>
      </c>
      <c r="F551" t="s">
        <v>23</v>
      </c>
      <c r="G551" t="s">
        <v>24</v>
      </c>
      <c r="H551">
        <v>6</v>
      </c>
      <c r="I551">
        <v>6</v>
      </c>
      <c r="J551">
        <v>1934</v>
      </c>
      <c r="K551">
        <v>1.025846</v>
      </c>
      <c r="L551" t="s">
        <v>22</v>
      </c>
    </row>
    <row r="552" spans="1:12" x14ac:dyDescent="0.3">
      <c r="A552" s="1">
        <v>40314</v>
      </c>
      <c r="B552">
        <v>2010</v>
      </c>
      <c r="C552" t="s">
        <v>21</v>
      </c>
      <c r="D552">
        <v>1567720</v>
      </c>
      <c r="E552">
        <v>3222500</v>
      </c>
      <c r="F552" t="s">
        <v>13</v>
      </c>
      <c r="G552" t="s">
        <v>14</v>
      </c>
      <c r="H552">
        <v>3</v>
      </c>
      <c r="I552">
        <v>1</v>
      </c>
      <c r="J552">
        <v>1090</v>
      </c>
      <c r="K552">
        <v>1.025846</v>
      </c>
      <c r="L552" t="s">
        <v>16</v>
      </c>
    </row>
    <row r="553" spans="1:12" x14ac:dyDescent="0.3">
      <c r="A553" s="1">
        <v>40318</v>
      </c>
      <c r="B553">
        <v>2010</v>
      </c>
      <c r="C553" t="s">
        <v>29</v>
      </c>
      <c r="D553">
        <v>206000</v>
      </c>
      <c r="E553">
        <v>349900</v>
      </c>
      <c r="F553" t="s">
        <v>13</v>
      </c>
      <c r="G553" t="s">
        <v>14</v>
      </c>
      <c r="H553">
        <v>3</v>
      </c>
      <c r="I553">
        <v>1</v>
      </c>
      <c r="J553">
        <v>927</v>
      </c>
      <c r="K553">
        <v>1.025846</v>
      </c>
      <c r="L553" t="s">
        <v>16</v>
      </c>
    </row>
    <row r="554" spans="1:12" x14ac:dyDescent="0.3">
      <c r="A554" s="1">
        <v>40319</v>
      </c>
      <c r="B554">
        <v>2010</v>
      </c>
      <c r="C554" t="s">
        <v>26</v>
      </c>
      <c r="D554">
        <v>352030</v>
      </c>
      <c r="E554">
        <v>423000</v>
      </c>
      <c r="F554" t="s">
        <v>13</v>
      </c>
      <c r="G554" t="s">
        <v>14</v>
      </c>
      <c r="H554">
        <v>3</v>
      </c>
      <c r="I554">
        <v>1</v>
      </c>
      <c r="J554">
        <v>945</v>
      </c>
      <c r="K554">
        <v>1.025846</v>
      </c>
      <c r="L554" t="s">
        <v>25</v>
      </c>
    </row>
    <row r="555" spans="1:12" x14ac:dyDescent="0.3">
      <c r="A555" s="1">
        <v>40320</v>
      </c>
      <c r="B555">
        <v>2010</v>
      </c>
      <c r="C555" t="s">
        <v>17</v>
      </c>
      <c r="D555">
        <v>68250</v>
      </c>
      <c r="E555">
        <v>39000</v>
      </c>
      <c r="F555" t="s">
        <v>13</v>
      </c>
      <c r="G555" t="s">
        <v>14</v>
      </c>
      <c r="H555">
        <v>3</v>
      </c>
      <c r="I555">
        <v>3</v>
      </c>
      <c r="J555">
        <v>933</v>
      </c>
      <c r="K555">
        <v>1.025846</v>
      </c>
      <c r="L555" t="s">
        <v>16</v>
      </c>
    </row>
    <row r="556" spans="1:12" x14ac:dyDescent="0.3">
      <c r="A556" s="1">
        <v>40320</v>
      </c>
      <c r="B556">
        <v>2010</v>
      </c>
      <c r="C556" t="s">
        <v>17</v>
      </c>
      <c r="D556">
        <v>139520</v>
      </c>
      <c r="E556">
        <v>267884</v>
      </c>
      <c r="F556" t="s">
        <v>13</v>
      </c>
      <c r="G556" t="s">
        <v>14</v>
      </c>
      <c r="H556">
        <v>3</v>
      </c>
      <c r="I556">
        <v>2</v>
      </c>
      <c r="J556">
        <v>913</v>
      </c>
      <c r="K556">
        <v>1.025846</v>
      </c>
      <c r="L556" t="s">
        <v>22</v>
      </c>
    </row>
    <row r="557" spans="1:12" x14ac:dyDescent="0.3">
      <c r="A557" s="1">
        <v>40321</v>
      </c>
      <c r="B557">
        <v>2010</v>
      </c>
      <c r="C557" t="s">
        <v>29</v>
      </c>
      <c r="D557">
        <v>224200</v>
      </c>
      <c r="E557">
        <v>375000</v>
      </c>
      <c r="F557" t="s">
        <v>13</v>
      </c>
      <c r="G557" t="s">
        <v>14</v>
      </c>
      <c r="H557">
        <v>3</v>
      </c>
      <c r="I557">
        <v>1</v>
      </c>
      <c r="J557">
        <v>1006</v>
      </c>
      <c r="K557">
        <v>1.025846</v>
      </c>
      <c r="L557" t="s">
        <v>15</v>
      </c>
    </row>
    <row r="558" spans="1:12" x14ac:dyDescent="0.3">
      <c r="A558" s="1">
        <v>40325</v>
      </c>
      <c r="B558">
        <v>2010</v>
      </c>
      <c r="C558" t="s">
        <v>18</v>
      </c>
      <c r="D558">
        <v>171430</v>
      </c>
      <c r="E558">
        <v>285746</v>
      </c>
      <c r="F558" t="s">
        <v>13</v>
      </c>
      <c r="G558" t="s">
        <v>14</v>
      </c>
      <c r="H558">
        <v>3</v>
      </c>
      <c r="I558">
        <v>3</v>
      </c>
      <c r="J558">
        <v>957</v>
      </c>
      <c r="K558">
        <v>1.025846</v>
      </c>
      <c r="L558" t="s">
        <v>25</v>
      </c>
    </row>
    <row r="559" spans="1:12" x14ac:dyDescent="0.3">
      <c r="A559" s="1">
        <v>40325</v>
      </c>
      <c r="B559">
        <v>2010</v>
      </c>
      <c r="C559" t="s">
        <v>26</v>
      </c>
      <c r="D559">
        <v>390040</v>
      </c>
      <c r="E559">
        <v>522500</v>
      </c>
      <c r="F559" t="s">
        <v>13</v>
      </c>
      <c r="G559" t="s">
        <v>14</v>
      </c>
      <c r="H559">
        <v>3</v>
      </c>
      <c r="I559">
        <v>1</v>
      </c>
      <c r="J559">
        <v>1012</v>
      </c>
      <c r="K559">
        <v>1.025846</v>
      </c>
      <c r="L559" t="s">
        <v>25</v>
      </c>
    </row>
    <row r="560" spans="1:12" x14ac:dyDescent="0.3">
      <c r="A560" s="1">
        <v>40327</v>
      </c>
      <c r="B560">
        <v>2010</v>
      </c>
      <c r="C560" t="s">
        <v>29</v>
      </c>
      <c r="D560">
        <v>176400</v>
      </c>
      <c r="E560">
        <v>260000</v>
      </c>
      <c r="F560" t="s">
        <v>13</v>
      </c>
      <c r="G560" t="s">
        <v>14</v>
      </c>
      <c r="H560">
        <v>3</v>
      </c>
      <c r="I560">
        <v>2</v>
      </c>
      <c r="J560">
        <v>1002</v>
      </c>
      <c r="K560">
        <v>1.025846</v>
      </c>
      <c r="L560" t="s">
        <v>16</v>
      </c>
    </row>
    <row r="561" spans="1:12" x14ac:dyDescent="0.3">
      <c r="A561" s="1">
        <v>40327</v>
      </c>
      <c r="B561">
        <v>2010</v>
      </c>
      <c r="C561" t="s">
        <v>18</v>
      </c>
      <c r="D561">
        <v>172130</v>
      </c>
      <c r="E561">
        <v>350000</v>
      </c>
      <c r="F561" t="s">
        <v>13</v>
      </c>
      <c r="G561" t="s">
        <v>14</v>
      </c>
      <c r="H561">
        <v>3</v>
      </c>
      <c r="I561">
        <v>1</v>
      </c>
      <c r="J561">
        <v>1081</v>
      </c>
      <c r="K561">
        <v>1.025846</v>
      </c>
      <c r="L561" t="s">
        <v>22</v>
      </c>
    </row>
    <row r="562" spans="1:12" x14ac:dyDescent="0.3">
      <c r="A562" s="1">
        <v>40328</v>
      </c>
      <c r="B562">
        <v>2010</v>
      </c>
      <c r="C562" t="s">
        <v>26</v>
      </c>
      <c r="D562">
        <v>270060</v>
      </c>
      <c r="E562">
        <v>282000</v>
      </c>
      <c r="F562" t="s">
        <v>13</v>
      </c>
      <c r="G562" t="s">
        <v>14</v>
      </c>
      <c r="H562">
        <v>3</v>
      </c>
      <c r="I562">
        <v>1</v>
      </c>
      <c r="J562">
        <v>1049</v>
      </c>
      <c r="K562">
        <v>1.025846</v>
      </c>
      <c r="L562" t="s">
        <v>16</v>
      </c>
    </row>
    <row r="563" spans="1:12" x14ac:dyDescent="0.3">
      <c r="A563" s="1">
        <v>40328</v>
      </c>
      <c r="B563">
        <v>2010</v>
      </c>
      <c r="C563" t="s">
        <v>29</v>
      </c>
      <c r="D563">
        <v>162300</v>
      </c>
      <c r="E563">
        <v>215000</v>
      </c>
      <c r="F563" t="s">
        <v>13</v>
      </c>
      <c r="G563" t="s">
        <v>14</v>
      </c>
      <c r="H563">
        <v>3</v>
      </c>
      <c r="I563">
        <v>2</v>
      </c>
      <c r="J563">
        <v>1009</v>
      </c>
      <c r="K563">
        <v>1.025846</v>
      </c>
      <c r="L563" t="s">
        <v>22</v>
      </c>
    </row>
    <row r="564" spans="1:12" x14ac:dyDescent="0.3">
      <c r="A564" s="1">
        <v>40331</v>
      </c>
      <c r="B564">
        <v>2010</v>
      </c>
      <c r="C564" t="s">
        <v>29</v>
      </c>
      <c r="D564">
        <v>267000</v>
      </c>
      <c r="E564">
        <v>420000</v>
      </c>
      <c r="F564" t="s">
        <v>13</v>
      </c>
      <c r="G564" t="s">
        <v>14</v>
      </c>
      <c r="H564">
        <v>3</v>
      </c>
      <c r="I564">
        <v>3</v>
      </c>
      <c r="J564">
        <v>991</v>
      </c>
      <c r="K564">
        <v>1.025846</v>
      </c>
      <c r="L564" t="s">
        <v>22</v>
      </c>
    </row>
    <row r="565" spans="1:12" x14ac:dyDescent="0.3">
      <c r="A565" s="1">
        <v>40333</v>
      </c>
      <c r="B565">
        <v>2010</v>
      </c>
      <c r="C565" t="s">
        <v>18</v>
      </c>
      <c r="D565">
        <v>554470</v>
      </c>
      <c r="E565">
        <v>850000</v>
      </c>
      <c r="F565" t="s">
        <v>13</v>
      </c>
      <c r="G565" t="s">
        <v>14</v>
      </c>
      <c r="H565">
        <v>3</v>
      </c>
      <c r="I565">
        <v>3</v>
      </c>
      <c r="J565">
        <v>1004</v>
      </c>
      <c r="K565">
        <v>1.025846</v>
      </c>
      <c r="L565" t="s">
        <v>22</v>
      </c>
    </row>
    <row r="566" spans="1:12" x14ac:dyDescent="0.3">
      <c r="A566" s="1">
        <v>40333</v>
      </c>
      <c r="B566">
        <v>2010</v>
      </c>
      <c r="C566" t="s">
        <v>26</v>
      </c>
      <c r="D566">
        <v>393610</v>
      </c>
      <c r="E566">
        <v>558000</v>
      </c>
      <c r="F566" t="s">
        <v>13</v>
      </c>
      <c r="G566" t="s">
        <v>14</v>
      </c>
      <c r="H566">
        <v>3</v>
      </c>
      <c r="I566">
        <v>2</v>
      </c>
      <c r="J566">
        <v>1038</v>
      </c>
      <c r="K566">
        <v>1.025846</v>
      </c>
      <c r="L566" t="s">
        <v>22</v>
      </c>
    </row>
    <row r="567" spans="1:12" x14ac:dyDescent="0.3">
      <c r="A567" s="1">
        <v>40334</v>
      </c>
      <c r="B567">
        <v>2010</v>
      </c>
      <c r="C567" t="s">
        <v>26</v>
      </c>
      <c r="D567">
        <v>612360</v>
      </c>
      <c r="E567">
        <v>925000</v>
      </c>
      <c r="F567" t="s">
        <v>13</v>
      </c>
      <c r="G567" t="s">
        <v>14</v>
      </c>
      <c r="H567">
        <v>3</v>
      </c>
      <c r="I567">
        <v>2</v>
      </c>
      <c r="J567">
        <v>968</v>
      </c>
      <c r="K567">
        <v>1.025846</v>
      </c>
      <c r="L567" t="s">
        <v>25</v>
      </c>
    </row>
    <row r="568" spans="1:12" x14ac:dyDescent="0.3">
      <c r="A568" s="1">
        <v>40334</v>
      </c>
      <c r="B568">
        <v>2010</v>
      </c>
      <c r="C568" t="s">
        <v>29</v>
      </c>
      <c r="D568">
        <v>197300</v>
      </c>
      <c r="E568">
        <v>320000</v>
      </c>
      <c r="F568" t="s">
        <v>13</v>
      </c>
      <c r="G568" t="s">
        <v>14</v>
      </c>
      <c r="H568">
        <v>3</v>
      </c>
      <c r="I568">
        <v>3</v>
      </c>
      <c r="J568">
        <v>916</v>
      </c>
      <c r="K568">
        <v>1.025846</v>
      </c>
      <c r="L568" t="s">
        <v>25</v>
      </c>
    </row>
    <row r="569" spans="1:12" x14ac:dyDescent="0.3">
      <c r="A569" s="1">
        <v>40339</v>
      </c>
      <c r="B569">
        <v>2010</v>
      </c>
      <c r="C569" t="s">
        <v>26</v>
      </c>
      <c r="D569">
        <v>515480</v>
      </c>
      <c r="E569">
        <v>1070000</v>
      </c>
      <c r="F569" t="s">
        <v>13</v>
      </c>
      <c r="G569" t="s">
        <v>14</v>
      </c>
      <c r="H569">
        <v>3</v>
      </c>
      <c r="I569">
        <v>2</v>
      </c>
      <c r="J569">
        <v>1002</v>
      </c>
      <c r="K569">
        <v>1.025846</v>
      </c>
      <c r="L569" t="s">
        <v>16</v>
      </c>
    </row>
    <row r="570" spans="1:12" x14ac:dyDescent="0.3">
      <c r="A570" s="1">
        <v>40340</v>
      </c>
      <c r="B570">
        <v>2010</v>
      </c>
      <c r="C570" t="s">
        <v>26</v>
      </c>
      <c r="D570">
        <v>1697640</v>
      </c>
      <c r="E570">
        <v>2405000</v>
      </c>
      <c r="F570" t="s">
        <v>13</v>
      </c>
      <c r="G570" t="s">
        <v>14</v>
      </c>
      <c r="H570">
        <v>3</v>
      </c>
      <c r="I570">
        <v>1</v>
      </c>
      <c r="J570">
        <v>1032</v>
      </c>
      <c r="K570">
        <v>1.025846</v>
      </c>
      <c r="L570" t="s">
        <v>25</v>
      </c>
    </row>
    <row r="571" spans="1:12" x14ac:dyDescent="0.3">
      <c r="A571" s="1">
        <v>40341</v>
      </c>
      <c r="B571">
        <v>2010</v>
      </c>
      <c r="C571" t="s">
        <v>17</v>
      </c>
      <c r="D571">
        <v>108650</v>
      </c>
      <c r="E571">
        <v>185000</v>
      </c>
      <c r="F571" t="s">
        <v>13</v>
      </c>
      <c r="G571" t="s">
        <v>14</v>
      </c>
      <c r="H571">
        <v>3</v>
      </c>
      <c r="I571">
        <v>3</v>
      </c>
      <c r="J571">
        <v>909</v>
      </c>
      <c r="K571">
        <v>1.025846</v>
      </c>
      <c r="L571" t="s">
        <v>16</v>
      </c>
    </row>
    <row r="572" spans="1:12" x14ac:dyDescent="0.3">
      <c r="A572" s="1">
        <v>40342</v>
      </c>
      <c r="B572">
        <v>2010</v>
      </c>
      <c r="C572" t="s">
        <v>21</v>
      </c>
      <c r="D572">
        <v>1006810</v>
      </c>
      <c r="E572">
        <v>1265000</v>
      </c>
      <c r="F572" t="s">
        <v>13</v>
      </c>
      <c r="G572" t="s">
        <v>14</v>
      </c>
      <c r="H572">
        <v>3</v>
      </c>
      <c r="I572">
        <v>3</v>
      </c>
      <c r="J572">
        <v>956</v>
      </c>
      <c r="K572">
        <v>1.025846</v>
      </c>
      <c r="L572" t="s">
        <v>15</v>
      </c>
    </row>
    <row r="573" spans="1:12" x14ac:dyDescent="0.3">
      <c r="A573" s="1">
        <v>40342</v>
      </c>
      <c r="B573">
        <v>2010</v>
      </c>
      <c r="C573" t="s">
        <v>18</v>
      </c>
      <c r="D573">
        <v>273980</v>
      </c>
      <c r="E573">
        <v>475000</v>
      </c>
      <c r="F573" t="s">
        <v>13</v>
      </c>
      <c r="G573" t="s">
        <v>14</v>
      </c>
      <c r="H573">
        <v>3</v>
      </c>
      <c r="I573">
        <v>3</v>
      </c>
      <c r="J573">
        <v>992</v>
      </c>
      <c r="K573">
        <v>1.025846</v>
      </c>
      <c r="L573" t="s">
        <v>25</v>
      </c>
    </row>
    <row r="574" spans="1:12" x14ac:dyDescent="0.3">
      <c r="A574" s="1">
        <v>40345</v>
      </c>
      <c r="B574">
        <v>2010</v>
      </c>
      <c r="C574" t="s">
        <v>26</v>
      </c>
      <c r="D574">
        <v>367360</v>
      </c>
      <c r="E574">
        <v>529000</v>
      </c>
      <c r="F574" t="s">
        <v>13</v>
      </c>
      <c r="G574" t="s">
        <v>14</v>
      </c>
      <c r="H574">
        <v>3</v>
      </c>
      <c r="I574">
        <v>1</v>
      </c>
      <c r="J574">
        <v>971</v>
      </c>
      <c r="K574">
        <v>1.025846</v>
      </c>
      <c r="L574" t="s">
        <v>22</v>
      </c>
    </row>
    <row r="575" spans="1:12" x14ac:dyDescent="0.3">
      <c r="A575" s="1">
        <v>40347</v>
      </c>
      <c r="B575">
        <v>2010</v>
      </c>
      <c r="C575" t="s">
        <v>18</v>
      </c>
      <c r="D575">
        <v>357280</v>
      </c>
      <c r="E575">
        <v>541250</v>
      </c>
      <c r="F575" t="s">
        <v>13</v>
      </c>
      <c r="G575" t="s">
        <v>14</v>
      </c>
      <c r="H575">
        <v>3</v>
      </c>
      <c r="I575">
        <v>3</v>
      </c>
      <c r="J575">
        <v>926</v>
      </c>
      <c r="K575">
        <v>1.025846</v>
      </c>
      <c r="L575" t="s">
        <v>16</v>
      </c>
    </row>
    <row r="576" spans="1:12" x14ac:dyDescent="0.3">
      <c r="A576" s="1">
        <v>40347</v>
      </c>
      <c r="B576">
        <v>2010</v>
      </c>
      <c r="C576" t="s">
        <v>17</v>
      </c>
      <c r="D576">
        <v>102900</v>
      </c>
      <c r="E576">
        <v>165000</v>
      </c>
      <c r="F576" t="s">
        <v>13</v>
      </c>
      <c r="G576" t="s">
        <v>14</v>
      </c>
      <c r="H576">
        <v>3</v>
      </c>
      <c r="I576">
        <v>3</v>
      </c>
      <c r="J576">
        <v>911</v>
      </c>
      <c r="K576">
        <v>1.025846</v>
      </c>
      <c r="L576" t="s">
        <v>15</v>
      </c>
    </row>
    <row r="577" spans="1:12" x14ac:dyDescent="0.3">
      <c r="A577" s="1">
        <v>40348</v>
      </c>
      <c r="B577">
        <v>2010</v>
      </c>
      <c r="C577" t="s">
        <v>26</v>
      </c>
      <c r="D577">
        <v>315140</v>
      </c>
      <c r="E577">
        <v>415000</v>
      </c>
      <c r="F577" t="s">
        <v>13</v>
      </c>
      <c r="G577" t="s">
        <v>14</v>
      </c>
      <c r="H577">
        <v>3</v>
      </c>
      <c r="I577">
        <v>1</v>
      </c>
      <c r="J577">
        <v>990</v>
      </c>
      <c r="K577">
        <v>1.025846</v>
      </c>
      <c r="L577" t="s">
        <v>15</v>
      </c>
    </row>
    <row r="578" spans="1:12" x14ac:dyDescent="0.3">
      <c r="A578" s="1">
        <v>40348</v>
      </c>
      <c r="B578">
        <v>2010</v>
      </c>
      <c r="C578" t="s">
        <v>18</v>
      </c>
      <c r="D578">
        <v>267190</v>
      </c>
      <c r="E578">
        <v>510000</v>
      </c>
      <c r="F578" t="s">
        <v>13</v>
      </c>
      <c r="G578" t="s">
        <v>14</v>
      </c>
      <c r="H578">
        <v>3</v>
      </c>
      <c r="I578">
        <v>1</v>
      </c>
      <c r="J578">
        <v>965</v>
      </c>
      <c r="K578">
        <v>1.025846</v>
      </c>
      <c r="L578" t="s">
        <v>25</v>
      </c>
    </row>
    <row r="579" spans="1:12" x14ac:dyDescent="0.3">
      <c r="A579" s="1">
        <v>40349</v>
      </c>
      <c r="B579">
        <v>2010</v>
      </c>
      <c r="C579" t="s">
        <v>26</v>
      </c>
      <c r="D579">
        <v>726250</v>
      </c>
      <c r="E579">
        <v>1030000</v>
      </c>
      <c r="F579" t="s">
        <v>13</v>
      </c>
      <c r="G579" t="s">
        <v>14</v>
      </c>
      <c r="H579">
        <v>3</v>
      </c>
      <c r="I579">
        <v>3</v>
      </c>
      <c r="J579">
        <v>1058</v>
      </c>
      <c r="K579">
        <v>1.025846</v>
      </c>
      <c r="L579" t="s">
        <v>22</v>
      </c>
    </row>
    <row r="580" spans="1:12" x14ac:dyDescent="0.3">
      <c r="A580" s="1">
        <v>40349</v>
      </c>
      <c r="B580">
        <v>2010</v>
      </c>
      <c r="C580" t="s">
        <v>29</v>
      </c>
      <c r="D580">
        <v>210800</v>
      </c>
      <c r="E580">
        <v>442500</v>
      </c>
      <c r="F580" t="s">
        <v>13</v>
      </c>
      <c r="G580" t="s">
        <v>14</v>
      </c>
      <c r="H580">
        <v>3</v>
      </c>
      <c r="I580">
        <v>2</v>
      </c>
      <c r="J580">
        <v>999</v>
      </c>
      <c r="K580">
        <v>1.025846</v>
      </c>
      <c r="L580" t="s">
        <v>25</v>
      </c>
    </row>
    <row r="581" spans="1:12" x14ac:dyDescent="0.3">
      <c r="A581" s="1">
        <v>40352</v>
      </c>
      <c r="B581">
        <v>2010</v>
      </c>
      <c r="C581" t="s">
        <v>29</v>
      </c>
      <c r="D581">
        <v>409100</v>
      </c>
      <c r="E581">
        <v>630000</v>
      </c>
      <c r="F581" t="s">
        <v>13</v>
      </c>
      <c r="G581" t="s">
        <v>14</v>
      </c>
      <c r="H581">
        <v>3</v>
      </c>
      <c r="I581">
        <v>3</v>
      </c>
      <c r="J581">
        <v>959</v>
      </c>
      <c r="K581">
        <v>1.025846</v>
      </c>
      <c r="L581" t="s">
        <v>22</v>
      </c>
    </row>
    <row r="582" spans="1:12" x14ac:dyDescent="0.3">
      <c r="A582" s="1">
        <v>40352</v>
      </c>
      <c r="B582">
        <v>2010</v>
      </c>
      <c r="C582" t="s">
        <v>21</v>
      </c>
      <c r="D582">
        <v>665140</v>
      </c>
      <c r="E582">
        <v>1100000</v>
      </c>
      <c r="F582" t="s">
        <v>13</v>
      </c>
      <c r="G582" t="s">
        <v>14</v>
      </c>
      <c r="H582">
        <v>3</v>
      </c>
      <c r="I582">
        <v>1</v>
      </c>
      <c r="J582">
        <v>905</v>
      </c>
      <c r="K582">
        <v>1.025846</v>
      </c>
      <c r="L582" t="s">
        <v>25</v>
      </c>
    </row>
    <row r="583" spans="1:12" x14ac:dyDescent="0.3">
      <c r="A583" s="1">
        <v>40354</v>
      </c>
      <c r="B583">
        <v>2010</v>
      </c>
      <c r="C583" t="s">
        <v>18</v>
      </c>
      <c r="D583">
        <v>1877470</v>
      </c>
      <c r="E583">
        <v>3075000</v>
      </c>
      <c r="F583" t="s">
        <v>13</v>
      </c>
      <c r="G583" t="s">
        <v>14</v>
      </c>
      <c r="H583">
        <v>3</v>
      </c>
      <c r="I583">
        <v>1</v>
      </c>
      <c r="J583">
        <v>1059</v>
      </c>
      <c r="K583">
        <v>1.025846</v>
      </c>
      <c r="L583" t="s">
        <v>22</v>
      </c>
    </row>
    <row r="584" spans="1:12" x14ac:dyDescent="0.3">
      <c r="A584" s="1">
        <v>40355</v>
      </c>
      <c r="B584">
        <v>2010</v>
      </c>
      <c r="C584" t="s">
        <v>21</v>
      </c>
      <c r="D584">
        <v>5140660</v>
      </c>
      <c r="E584">
        <v>6375000</v>
      </c>
      <c r="F584" t="s">
        <v>13</v>
      </c>
      <c r="G584" t="s">
        <v>14</v>
      </c>
      <c r="H584">
        <v>3</v>
      </c>
      <c r="I584">
        <v>3</v>
      </c>
      <c r="J584">
        <v>1030</v>
      </c>
      <c r="K584">
        <v>1.025846</v>
      </c>
      <c r="L584" t="s">
        <v>15</v>
      </c>
    </row>
    <row r="585" spans="1:12" x14ac:dyDescent="0.3">
      <c r="A585" s="1">
        <v>40355</v>
      </c>
      <c r="B585">
        <v>2010</v>
      </c>
      <c r="C585" t="s">
        <v>17</v>
      </c>
      <c r="D585">
        <v>114360</v>
      </c>
      <c r="E585">
        <v>54000</v>
      </c>
      <c r="F585" t="s">
        <v>27</v>
      </c>
      <c r="G585" t="s">
        <v>28</v>
      </c>
      <c r="H585">
        <v>8</v>
      </c>
      <c r="I585">
        <v>6</v>
      </c>
      <c r="J585">
        <v>2770</v>
      </c>
      <c r="K585">
        <v>1.025846</v>
      </c>
      <c r="L585" t="s">
        <v>16</v>
      </c>
    </row>
    <row r="586" spans="1:12" x14ac:dyDescent="0.3">
      <c r="A586" s="1">
        <v>40356</v>
      </c>
      <c r="B586">
        <v>2010</v>
      </c>
      <c r="C586" t="s">
        <v>17</v>
      </c>
      <c r="D586">
        <v>128870</v>
      </c>
      <c r="E586">
        <v>205000</v>
      </c>
      <c r="F586" t="s">
        <v>13</v>
      </c>
      <c r="G586" t="s">
        <v>14</v>
      </c>
      <c r="H586">
        <v>3</v>
      </c>
      <c r="I586">
        <v>1</v>
      </c>
      <c r="J586">
        <v>1081</v>
      </c>
      <c r="K586">
        <v>1.025846</v>
      </c>
      <c r="L586" t="s">
        <v>16</v>
      </c>
    </row>
    <row r="587" spans="1:12" x14ac:dyDescent="0.3">
      <c r="A587" s="1">
        <v>40359</v>
      </c>
      <c r="B587">
        <v>2010</v>
      </c>
      <c r="C587" t="s">
        <v>21</v>
      </c>
      <c r="D587">
        <v>1827910</v>
      </c>
      <c r="E587">
        <v>8050000</v>
      </c>
      <c r="F587" t="s">
        <v>13</v>
      </c>
      <c r="G587" t="s">
        <v>14</v>
      </c>
      <c r="H587">
        <v>3</v>
      </c>
      <c r="I587">
        <v>2</v>
      </c>
      <c r="J587">
        <v>1093</v>
      </c>
      <c r="K587">
        <v>1.025846</v>
      </c>
      <c r="L587" t="s">
        <v>15</v>
      </c>
    </row>
    <row r="588" spans="1:12" x14ac:dyDescent="0.3">
      <c r="A588" s="1">
        <v>40359</v>
      </c>
      <c r="B588">
        <v>2010</v>
      </c>
      <c r="C588" t="s">
        <v>26</v>
      </c>
      <c r="D588">
        <v>337190</v>
      </c>
      <c r="E588">
        <v>385000</v>
      </c>
      <c r="F588" t="s">
        <v>13</v>
      </c>
      <c r="G588" t="s">
        <v>14</v>
      </c>
      <c r="H588">
        <v>3</v>
      </c>
      <c r="I588">
        <v>2</v>
      </c>
      <c r="J588">
        <v>1046</v>
      </c>
      <c r="K588">
        <v>1.025846</v>
      </c>
      <c r="L588" t="s">
        <v>16</v>
      </c>
    </row>
    <row r="589" spans="1:12" x14ac:dyDescent="0.3">
      <c r="A589" s="1">
        <v>40360</v>
      </c>
      <c r="B589">
        <v>2010</v>
      </c>
      <c r="C589" t="s">
        <v>29</v>
      </c>
      <c r="D589">
        <v>146200</v>
      </c>
      <c r="E589">
        <v>230000</v>
      </c>
      <c r="F589" t="s">
        <v>13</v>
      </c>
      <c r="G589" t="s">
        <v>14</v>
      </c>
      <c r="H589">
        <v>3</v>
      </c>
      <c r="I589">
        <v>3</v>
      </c>
      <c r="J589">
        <v>951</v>
      </c>
      <c r="K589">
        <v>1.025846</v>
      </c>
      <c r="L589" t="s">
        <v>15</v>
      </c>
    </row>
    <row r="590" spans="1:12" x14ac:dyDescent="0.3">
      <c r="A590" s="1">
        <v>40361</v>
      </c>
      <c r="B590">
        <v>2010</v>
      </c>
      <c r="C590" t="s">
        <v>21</v>
      </c>
      <c r="D590">
        <v>501270</v>
      </c>
      <c r="E590">
        <v>595000</v>
      </c>
      <c r="F590" t="s">
        <v>13</v>
      </c>
      <c r="G590" t="s">
        <v>14</v>
      </c>
      <c r="H590">
        <v>3</v>
      </c>
      <c r="I590">
        <v>2</v>
      </c>
      <c r="J590">
        <v>918</v>
      </c>
      <c r="K590">
        <v>1.025846</v>
      </c>
      <c r="L590" t="s">
        <v>25</v>
      </c>
    </row>
    <row r="591" spans="1:12" x14ac:dyDescent="0.3">
      <c r="A591" s="1">
        <v>40361</v>
      </c>
      <c r="B591">
        <v>2010</v>
      </c>
      <c r="C591" t="s">
        <v>26</v>
      </c>
      <c r="D591">
        <v>1145340</v>
      </c>
      <c r="E591">
        <v>1530000</v>
      </c>
      <c r="F591" t="s">
        <v>13</v>
      </c>
      <c r="G591" t="s">
        <v>14</v>
      </c>
      <c r="H591">
        <v>3</v>
      </c>
      <c r="I591">
        <v>1</v>
      </c>
      <c r="J591">
        <v>969</v>
      </c>
      <c r="K591">
        <v>1.025846</v>
      </c>
      <c r="L591" t="s">
        <v>25</v>
      </c>
    </row>
    <row r="592" spans="1:12" x14ac:dyDescent="0.3">
      <c r="A592" s="1">
        <v>40361</v>
      </c>
      <c r="B592">
        <v>2010</v>
      </c>
      <c r="C592" t="s">
        <v>26</v>
      </c>
      <c r="D592">
        <v>551880</v>
      </c>
      <c r="E592">
        <v>720000</v>
      </c>
      <c r="F592" t="s">
        <v>13</v>
      </c>
      <c r="G592" t="s">
        <v>14</v>
      </c>
      <c r="H592">
        <v>3</v>
      </c>
      <c r="I592">
        <v>2</v>
      </c>
      <c r="J592">
        <v>928</v>
      </c>
      <c r="K592">
        <v>1.025846</v>
      </c>
      <c r="L592" t="s">
        <v>15</v>
      </c>
    </row>
    <row r="593" spans="1:12" x14ac:dyDescent="0.3">
      <c r="A593" s="1">
        <v>40361</v>
      </c>
      <c r="B593">
        <v>2010</v>
      </c>
      <c r="C593" t="s">
        <v>26</v>
      </c>
      <c r="D593">
        <v>644980</v>
      </c>
      <c r="E593">
        <v>820000</v>
      </c>
      <c r="F593" t="s">
        <v>13</v>
      </c>
      <c r="G593" t="s">
        <v>14</v>
      </c>
      <c r="H593">
        <v>3</v>
      </c>
      <c r="I593">
        <v>1</v>
      </c>
      <c r="J593">
        <v>1037</v>
      </c>
      <c r="K593">
        <v>1.025846</v>
      </c>
      <c r="L593" t="s">
        <v>25</v>
      </c>
    </row>
    <row r="594" spans="1:12" x14ac:dyDescent="0.3">
      <c r="A594" s="1">
        <v>40361</v>
      </c>
      <c r="B594">
        <v>2010</v>
      </c>
      <c r="C594" t="s">
        <v>21</v>
      </c>
      <c r="D594">
        <v>796040</v>
      </c>
      <c r="E594">
        <v>1675000</v>
      </c>
      <c r="F594" t="s">
        <v>13</v>
      </c>
      <c r="G594" t="s">
        <v>14</v>
      </c>
      <c r="H594">
        <v>3</v>
      </c>
      <c r="I594">
        <v>2</v>
      </c>
      <c r="J594">
        <v>1008</v>
      </c>
      <c r="K594">
        <v>1.025846</v>
      </c>
      <c r="L594" t="s">
        <v>15</v>
      </c>
    </row>
    <row r="595" spans="1:12" x14ac:dyDescent="0.3">
      <c r="A595" s="1">
        <v>40361</v>
      </c>
      <c r="B595">
        <v>2010</v>
      </c>
      <c r="C595" t="s">
        <v>26</v>
      </c>
      <c r="D595">
        <v>865480</v>
      </c>
      <c r="E595">
        <v>1345000</v>
      </c>
      <c r="F595" t="s">
        <v>13</v>
      </c>
      <c r="G595" t="s">
        <v>14</v>
      </c>
      <c r="H595">
        <v>3</v>
      </c>
      <c r="I595">
        <v>2</v>
      </c>
      <c r="J595">
        <v>1036</v>
      </c>
      <c r="K595">
        <v>1.025846</v>
      </c>
      <c r="L595" t="s">
        <v>22</v>
      </c>
    </row>
    <row r="596" spans="1:12" x14ac:dyDescent="0.3">
      <c r="A596" s="1">
        <v>40366</v>
      </c>
      <c r="B596">
        <v>2010</v>
      </c>
      <c r="C596" t="s">
        <v>26</v>
      </c>
      <c r="D596">
        <v>593530</v>
      </c>
      <c r="E596">
        <v>775000</v>
      </c>
      <c r="F596" t="s">
        <v>13</v>
      </c>
      <c r="G596" t="s">
        <v>14</v>
      </c>
      <c r="H596">
        <v>3</v>
      </c>
      <c r="I596">
        <v>3</v>
      </c>
      <c r="J596">
        <v>936</v>
      </c>
      <c r="K596">
        <v>1.025846</v>
      </c>
      <c r="L596" t="s">
        <v>15</v>
      </c>
    </row>
    <row r="597" spans="1:12" x14ac:dyDescent="0.3">
      <c r="A597" s="1">
        <v>40367</v>
      </c>
      <c r="B597">
        <v>2010</v>
      </c>
      <c r="C597" t="s">
        <v>21</v>
      </c>
      <c r="D597">
        <v>3002090</v>
      </c>
      <c r="E597">
        <v>4649000</v>
      </c>
      <c r="F597" t="s">
        <v>13</v>
      </c>
      <c r="G597" t="s">
        <v>14</v>
      </c>
      <c r="H597">
        <v>3</v>
      </c>
      <c r="I597">
        <v>1</v>
      </c>
      <c r="J597">
        <v>1004</v>
      </c>
      <c r="K597">
        <v>1.025846</v>
      </c>
      <c r="L597" t="s">
        <v>22</v>
      </c>
    </row>
    <row r="598" spans="1:12" x14ac:dyDescent="0.3">
      <c r="A598" s="1">
        <v>40369</v>
      </c>
      <c r="B598">
        <v>2010</v>
      </c>
      <c r="C598" t="s">
        <v>21</v>
      </c>
      <c r="D598">
        <v>892920</v>
      </c>
      <c r="E598">
        <v>2795000</v>
      </c>
      <c r="F598" t="s">
        <v>13</v>
      </c>
      <c r="G598" t="s">
        <v>14</v>
      </c>
      <c r="H598">
        <v>3</v>
      </c>
      <c r="I598">
        <v>1</v>
      </c>
      <c r="J598">
        <v>1046</v>
      </c>
      <c r="K598">
        <v>1.025846</v>
      </c>
      <c r="L598" t="s">
        <v>16</v>
      </c>
    </row>
    <row r="599" spans="1:12" x14ac:dyDescent="0.3">
      <c r="A599" s="1">
        <v>40369</v>
      </c>
      <c r="B599">
        <v>2010</v>
      </c>
      <c r="C599" t="s">
        <v>21</v>
      </c>
      <c r="D599">
        <v>1266440</v>
      </c>
      <c r="E599">
        <v>1150000</v>
      </c>
      <c r="F599" t="s">
        <v>13</v>
      </c>
      <c r="G599" t="s">
        <v>14</v>
      </c>
      <c r="H599">
        <v>3</v>
      </c>
      <c r="I599">
        <v>3</v>
      </c>
      <c r="J599">
        <v>1009</v>
      </c>
      <c r="K599">
        <v>1.025846</v>
      </c>
      <c r="L599" t="s">
        <v>16</v>
      </c>
    </row>
    <row r="600" spans="1:12" x14ac:dyDescent="0.3">
      <c r="A600" s="1">
        <v>40373</v>
      </c>
      <c r="B600">
        <v>2010</v>
      </c>
      <c r="C600" t="s">
        <v>18</v>
      </c>
      <c r="D600">
        <v>270410</v>
      </c>
      <c r="E600">
        <v>530000</v>
      </c>
      <c r="F600" t="s">
        <v>13</v>
      </c>
      <c r="G600" t="s">
        <v>14</v>
      </c>
      <c r="H600">
        <v>3</v>
      </c>
      <c r="I600">
        <v>2</v>
      </c>
      <c r="J600">
        <v>1084</v>
      </c>
      <c r="K600">
        <v>1.025846</v>
      </c>
      <c r="L600" t="s">
        <v>25</v>
      </c>
    </row>
    <row r="601" spans="1:12" x14ac:dyDescent="0.3">
      <c r="A601" s="1">
        <v>40373</v>
      </c>
      <c r="B601">
        <v>2010</v>
      </c>
      <c r="C601" t="s">
        <v>17</v>
      </c>
      <c r="D601">
        <v>97080</v>
      </c>
      <c r="E601">
        <v>199780</v>
      </c>
      <c r="F601" t="s">
        <v>13</v>
      </c>
      <c r="G601" t="s">
        <v>14</v>
      </c>
      <c r="H601">
        <v>3</v>
      </c>
      <c r="I601">
        <v>3</v>
      </c>
      <c r="J601">
        <v>1030</v>
      </c>
      <c r="K601">
        <v>1.025846</v>
      </c>
      <c r="L601" t="s">
        <v>25</v>
      </c>
    </row>
    <row r="602" spans="1:12" x14ac:dyDescent="0.3">
      <c r="A602" s="1">
        <v>40374</v>
      </c>
      <c r="B602">
        <v>2010</v>
      </c>
      <c r="C602" t="s">
        <v>21</v>
      </c>
      <c r="D602">
        <v>1675030</v>
      </c>
      <c r="E602">
        <v>2123500</v>
      </c>
      <c r="F602" t="s">
        <v>13</v>
      </c>
      <c r="G602" t="s">
        <v>14</v>
      </c>
      <c r="H602">
        <v>3</v>
      </c>
      <c r="I602">
        <v>1</v>
      </c>
      <c r="J602">
        <v>995</v>
      </c>
      <c r="K602">
        <v>1.025846</v>
      </c>
      <c r="L602" t="s">
        <v>25</v>
      </c>
    </row>
    <row r="603" spans="1:12" x14ac:dyDescent="0.3">
      <c r="A603" s="1">
        <v>40374</v>
      </c>
      <c r="B603">
        <v>2010</v>
      </c>
      <c r="C603" t="s">
        <v>29</v>
      </c>
      <c r="D603">
        <v>307600</v>
      </c>
      <c r="E603">
        <v>570000</v>
      </c>
      <c r="F603" t="s">
        <v>13</v>
      </c>
      <c r="G603" t="s">
        <v>14</v>
      </c>
      <c r="H603">
        <v>3</v>
      </c>
      <c r="I603">
        <v>2</v>
      </c>
      <c r="J603">
        <v>1014</v>
      </c>
      <c r="K603">
        <v>1.025846</v>
      </c>
      <c r="L603" t="s">
        <v>15</v>
      </c>
    </row>
    <row r="604" spans="1:12" x14ac:dyDescent="0.3">
      <c r="A604" s="1">
        <v>40374</v>
      </c>
      <c r="B604">
        <v>2010</v>
      </c>
      <c r="C604" t="s">
        <v>29</v>
      </c>
      <c r="D604">
        <v>269000</v>
      </c>
      <c r="E604">
        <v>501000</v>
      </c>
      <c r="F604" t="s">
        <v>13</v>
      </c>
      <c r="G604" t="s">
        <v>14</v>
      </c>
      <c r="H604">
        <v>3</v>
      </c>
      <c r="I604">
        <v>1</v>
      </c>
      <c r="J604">
        <v>900</v>
      </c>
      <c r="K604">
        <v>1.025846</v>
      </c>
      <c r="L604" t="s">
        <v>22</v>
      </c>
    </row>
    <row r="605" spans="1:12" x14ac:dyDescent="0.3">
      <c r="A605" s="1">
        <v>40376</v>
      </c>
      <c r="B605">
        <v>2010</v>
      </c>
      <c r="C605" t="s">
        <v>29</v>
      </c>
      <c r="D605">
        <v>213000</v>
      </c>
      <c r="E605">
        <v>325000</v>
      </c>
      <c r="F605" t="s">
        <v>13</v>
      </c>
      <c r="G605" t="s">
        <v>14</v>
      </c>
      <c r="H605">
        <v>3</v>
      </c>
      <c r="I605">
        <v>2</v>
      </c>
      <c r="J605">
        <v>981</v>
      </c>
      <c r="K605">
        <v>1.025846</v>
      </c>
      <c r="L605" t="s">
        <v>16</v>
      </c>
    </row>
    <row r="606" spans="1:12" x14ac:dyDescent="0.3">
      <c r="A606" s="1">
        <v>40376</v>
      </c>
      <c r="B606">
        <v>2010</v>
      </c>
      <c r="C606" t="s">
        <v>17</v>
      </c>
      <c r="D606">
        <v>100070</v>
      </c>
      <c r="E606">
        <v>330000</v>
      </c>
      <c r="F606" t="s">
        <v>13</v>
      </c>
      <c r="G606" t="s">
        <v>14</v>
      </c>
      <c r="H606">
        <v>3</v>
      </c>
      <c r="I606">
        <v>3</v>
      </c>
      <c r="J606">
        <v>1075</v>
      </c>
      <c r="K606">
        <v>1.025846</v>
      </c>
      <c r="L606" t="s">
        <v>25</v>
      </c>
    </row>
    <row r="607" spans="1:12" x14ac:dyDescent="0.3">
      <c r="A607" s="1">
        <v>40376</v>
      </c>
      <c r="B607">
        <v>2010</v>
      </c>
      <c r="C607" t="s">
        <v>18</v>
      </c>
      <c r="D607">
        <v>478520</v>
      </c>
      <c r="E607">
        <v>925000</v>
      </c>
      <c r="F607" t="s">
        <v>13</v>
      </c>
      <c r="G607" t="s">
        <v>14</v>
      </c>
      <c r="H607">
        <v>3</v>
      </c>
      <c r="I607">
        <v>3</v>
      </c>
      <c r="J607">
        <v>1092</v>
      </c>
      <c r="K607">
        <v>1.025846</v>
      </c>
      <c r="L607" t="s">
        <v>15</v>
      </c>
    </row>
    <row r="608" spans="1:12" x14ac:dyDescent="0.3">
      <c r="A608" s="1">
        <v>40381</v>
      </c>
      <c r="B608">
        <v>2010</v>
      </c>
      <c r="C608" t="s">
        <v>17</v>
      </c>
      <c r="D608">
        <v>118160</v>
      </c>
      <c r="E608">
        <v>206000</v>
      </c>
      <c r="F608" t="s">
        <v>13</v>
      </c>
      <c r="G608" t="s">
        <v>14</v>
      </c>
      <c r="H608">
        <v>3</v>
      </c>
      <c r="I608">
        <v>2</v>
      </c>
      <c r="J608">
        <v>1036</v>
      </c>
      <c r="K608">
        <v>1.025846</v>
      </c>
      <c r="L608" t="s">
        <v>22</v>
      </c>
    </row>
    <row r="609" spans="1:12" x14ac:dyDescent="0.3">
      <c r="A609" s="1">
        <v>40381</v>
      </c>
      <c r="B609">
        <v>2010</v>
      </c>
      <c r="C609" t="s">
        <v>17</v>
      </c>
      <c r="D609">
        <v>69050</v>
      </c>
      <c r="E609">
        <v>137000</v>
      </c>
      <c r="F609" t="s">
        <v>19</v>
      </c>
      <c r="G609" t="s">
        <v>20</v>
      </c>
      <c r="H609">
        <v>4</v>
      </c>
      <c r="I609">
        <v>4</v>
      </c>
      <c r="J609">
        <v>1457</v>
      </c>
      <c r="K609">
        <v>1.025846</v>
      </c>
      <c r="L609" t="s">
        <v>15</v>
      </c>
    </row>
    <row r="610" spans="1:12" x14ac:dyDescent="0.3">
      <c r="A610" s="1">
        <v>40381</v>
      </c>
      <c r="B610">
        <v>2010</v>
      </c>
      <c r="C610" t="s">
        <v>26</v>
      </c>
      <c r="D610">
        <v>572320</v>
      </c>
      <c r="E610">
        <v>684000</v>
      </c>
      <c r="F610" t="s">
        <v>13</v>
      </c>
      <c r="G610" t="s">
        <v>14</v>
      </c>
      <c r="H610">
        <v>3</v>
      </c>
      <c r="I610">
        <v>2</v>
      </c>
      <c r="J610">
        <v>959</v>
      </c>
      <c r="K610">
        <v>1.025846</v>
      </c>
      <c r="L610" t="s">
        <v>16</v>
      </c>
    </row>
    <row r="611" spans="1:12" x14ac:dyDescent="0.3">
      <c r="A611" s="1">
        <v>40382</v>
      </c>
      <c r="B611">
        <v>2010</v>
      </c>
      <c r="C611" t="s">
        <v>21</v>
      </c>
      <c r="D611">
        <v>2852010</v>
      </c>
      <c r="E611">
        <v>3850000</v>
      </c>
      <c r="F611" t="s">
        <v>13</v>
      </c>
      <c r="G611" t="s">
        <v>14</v>
      </c>
      <c r="H611">
        <v>3</v>
      </c>
      <c r="I611">
        <v>2</v>
      </c>
      <c r="J611">
        <v>943</v>
      </c>
      <c r="K611">
        <v>1.025846</v>
      </c>
      <c r="L611" t="s">
        <v>22</v>
      </c>
    </row>
    <row r="612" spans="1:12" x14ac:dyDescent="0.3">
      <c r="A612" s="1">
        <v>40383</v>
      </c>
      <c r="B612">
        <v>2010</v>
      </c>
      <c r="C612" t="s">
        <v>18</v>
      </c>
      <c r="D612">
        <v>329070</v>
      </c>
      <c r="E612">
        <v>476000</v>
      </c>
      <c r="F612" t="s">
        <v>13</v>
      </c>
      <c r="G612" t="s">
        <v>14</v>
      </c>
      <c r="H612">
        <v>3</v>
      </c>
      <c r="I612">
        <v>2</v>
      </c>
      <c r="J612">
        <v>994</v>
      </c>
      <c r="K612">
        <v>1.025846</v>
      </c>
      <c r="L612" t="s">
        <v>22</v>
      </c>
    </row>
    <row r="613" spans="1:12" x14ac:dyDescent="0.3">
      <c r="A613" s="1">
        <v>40384</v>
      </c>
      <c r="B613">
        <v>2010</v>
      </c>
      <c r="C613" t="s">
        <v>21</v>
      </c>
      <c r="D613">
        <v>519280</v>
      </c>
      <c r="E613">
        <v>675000</v>
      </c>
      <c r="F613" t="s">
        <v>13</v>
      </c>
      <c r="G613" t="s">
        <v>14</v>
      </c>
      <c r="H613">
        <v>3</v>
      </c>
      <c r="I613">
        <v>3</v>
      </c>
      <c r="J613">
        <v>919</v>
      </c>
      <c r="K613">
        <v>1.025846</v>
      </c>
      <c r="L613" t="s">
        <v>25</v>
      </c>
    </row>
    <row r="614" spans="1:12" x14ac:dyDescent="0.3">
      <c r="A614" s="1">
        <v>40387</v>
      </c>
      <c r="B614">
        <v>2010</v>
      </c>
      <c r="C614" t="s">
        <v>21</v>
      </c>
      <c r="D614">
        <v>1481340</v>
      </c>
      <c r="E614">
        <v>2100000</v>
      </c>
      <c r="F614" t="s">
        <v>13</v>
      </c>
      <c r="G614" t="s">
        <v>14</v>
      </c>
      <c r="H614">
        <v>3</v>
      </c>
      <c r="I614">
        <v>3</v>
      </c>
      <c r="J614">
        <v>982</v>
      </c>
      <c r="K614">
        <v>1.025846</v>
      </c>
      <c r="L614" t="s">
        <v>15</v>
      </c>
    </row>
    <row r="615" spans="1:12" x14ac:dyDescent="0.3">
      <c r="A615" s="1">
        <v>40387</v>
      </c>
      <c r="B615">
        <v>2010</v>
      </c>
      <c r="C615" t="s">
        <v>18</v>
      </c>
      <c r="D615">
        <v>229250</v>
      </c>
      <c r="E615">
        <v>400000</v>
      </c>
      <c r="F615" t="s">
        <v>13</v>
      </c>
      <c r="G615" t="s">
        <v>14</v>
      </c>
      <c r="H615">
        <v>3</v>
      </c>
      <c r="I615">
        <v>1</v>
      </c>
      <c r="J615">
        <v>941</v>
      </c>
      <c r="K615">
        <v>1.025846</v>
      </c>
      <c r="L615" t="s">
        <v>15</v>
      </c>
    </row>
    <row r="616" spans="1:12" x14ac:dyDescent="0.3">
      <c r="A616" s="1">
        <v>40387</v>
      </c>
      <c r="B616">
        <v>2010</v>
      </c>
      <c r="C616" t="s">
        <v>29</v>
      </c>
      <c r="D616">
        <v>192900</v>
      </c>
      <c r="E616">
        <v>345000</v>
      </c>
      <c r="F616" t="s">
        <v>13</v>
      </c>
      <c r="G616" t="s">
        <v>14</v>
      </c>
      <c r="H616">
        <v>3</v>
      </c>
      <c r="I616">
        <v>3</v>
      </c>
      <c r="J616">
        <v>1100</v>
      </c>
      <c r="K616">
        <v>1.025846</v>
      </c>
      <c r="L616" t="s">
        <v>16</v>
      </c>
    </row>
    <row r="617" spans="1:12" x14ac:dyDescent="0.3">
      <c r="A617" s="1">
        <v>40387</v>
      </c>
      <c r="B617">
        <v>2010</v>
      </c>
      <c r="C617" t="s">
        <v>17</v>
      </c>
      <c r="D617">
        <v>159610</v>
      </c>
      <c r="E617">
        <v>321500</v>
      </c>
      <c r="F617" t="s">
        <v>13</v>
      </c>
      <c r="G617" t="s">
        <v>14</v>
      </c>
      <c r="H617">
        <v>3</v>
      </c>
      <c r="I617">
        <v>3</v>
      </c>
      <c r="J617">
        <v>970</v>
      </c>
      <c r="K617">
        <v>1.025846</v>
      </c>
      <c r="L617" t="s">
        <v>15</v>
      </c>
    </row>
    <row r="618" spans="1:12" x14ac:dyDescent="0.3">
      <c r="A618" s="1">
        <v>40387</v>
      </c>
      <c r="B618">
        <v>2010</v>
      </c>
      <c r="C618" t="s">
        <v>17</v>
      </c>
      <c r="D618">
        <v>81330</v>
      </c>
      <c r="E618">
        <v>127000</v>
      </c>
      <c r="F618" t="s">
        <v>19</v>
      </c>
      <c r="G618" t="s">
        <v>20</v>
      </c>
      <c r="H618">
        <v>4</v>
      </c>
      <c r="I618">
        <v>2</v>
      </c>
      <c r="J618">
        <v>1239</v>
      </c>
      <c r="K618">
        <v>1.025846</v>
      </c>
      <c r="L618" t="s">
        <v>15</v>
      </c>
    </row>
    <row r="619" spans="1:12" x14ac:dyDescent="0.3">
      <c r="A619" s="1">
        <v>40388</v>
      </c>
      <c r="B619">
        <v>2010</v>
      </c>
      <c r="C619" t="s">
        <v>17</v>
      </c>
      <c r="D619">
        <v>94500</v>
      </c>
      <c r="E619">
        <v>155000</v>
      </c>
      <c r="F619" t="s">
        <v>13</v>
      </c>
      <c r="G619" t="s">
        <v>14</v>
      </c>
      <c r="H619">
        <v>3</v>
      </c>
      <c r="I619">
        <v>2</v>
      </c>
      <c r="J619">
        <v>978</v>
      </c>
      <c r="K619">
        <v>1.025846</v>
      </c>
      <c r="L619" t="s">
        <v>16</v>
      </c>
    </row>
    <row r="620" spans="1:12" x14ac:dyDescent="0.3">
      <c r="A620" s="1">
        <v>40388</v>
      </c>
      <c r="B620">
        <v>2010</v>
      </c>
      <c r="C620" t="s">
        <v>21</v>
      </c>
      <c r="D620">
        <v>1148210</v>
      </c>
      <c r="E620">
        <v>140000</v>
      </c>
      <c r="F620" t="s">
        <v>13</v>
      </c>
      <c r="G620" t="s">
        <v>14</v>
      </c>
      <c r="H620">
        <v>3</v>
      </c>
      <c r="I620">
        <v>2</v>
      </c>
      <c r="J620">
        <v>1002</v>
      </c>
      <c r="K620">
        <v>1.025846</v>
      </c>
      <c r="L620" t="s">
        <v>25</v>
      </c>
    </row>
    <row r="621" spans="1:12" x14ac:dyDescent="0.3">
      <c r="A621" s="1">
        <v>40389</v>
      </c>
      <c r="B621">
        <v>2010</v>
      </c>
      <c r="C621" t="s">
        <v>26</v>
      </c>
      <c r="D621">
        <v>271740</v>
      </c>
      <c r="E621">
        <v>1250000</v>
      </c>
      <c r="F621" t="s">
        <v>13</v>
      </c>
      <c r="G621" t="s">
        <v>14</v>
      </c>
      <c r="H621">
        <v>3</v>
      </c>
      <c r="I621">
        <v>3</v>
      </c>
      <c r="J621">
        <v>997</v>
      </c>
      <c r="K621">
        <v>1.025846</v>
      </c>
      <c r="L621" t="s">
        <v>15</v>
      </c>
    </row>
    <row r="622" spans="1:12" x14ac:dyDescent="0.3">
      <c r="A622" s="1">
        <v>40390</v>
      </c>
      <c r="B622">
        <v>2010</v>
      </c>
      <c r="C622" t="s">
        <v>17</v>
      </c>
      <c r="D622">
        <v>115710</v>
      </c>
      <c r="E622">
        <v>65000</v>
      </c>
      <c r="F622" t="s">
        <v>19</v>
      </c>
      <c r="G622" t="s">
        <v>20</v>
      </c>
      <c r="H622">
        <v>4</v>
      </c>
      <c r="I622">
        <v>4</v>
      </c>
      <c r="J622">
        <v>1292</v>
      </c>
      <c r="K622">
        <v>1.025846</v>
      </c>
      <c r="L622" t="s">
        <v>15</v>
      </c>
    </row>
    <row r="623" spans="1:12" x14ac:dyDescent="0.3">
      <c r="A623" s="1">
        <v>40390</v>
      </c>
      <c r="B623">
        <v>2010</v>
      </c>
      <c r="C623" t="s">
        <v>21</v>
      </c>
      <c r="D623">
        <v>1754830</v>
      </c>
      <c r="E623">
        <v>2712500</v>
      </c>
      <c r="F623" t="s">
        <v>13</v>
      </c>
      <c r="G623" t="s">
        <v>14</v>
      </c>
      <c r="H623">
        <v>3</v>
      </c>
      <c r="I623">
        <v>2</v>
      </c>
      <c r="J623">
        <v>1056</v>
      </c>
      <c r="K623">
        <v>1.025846</v>
      </c>
      <c r="L623" t="s">
        <v>25</v>
      </c>
    </row>
    <row r="624" spans="1:12" x14ac:dyDescent="0.3">
      <c r="A624" s="1">
        <v>40390</v>
      </c>
      <c r="B624">
        <v>2010</v>
      </c>
      <c r="C624" t="s">
        <v>21</v>
      </c>
      <c r="D624">
        <v>1099910</v>
      </c>
      <c r="E624">
        <v>1275000</v>
      </c>
      <c r="F624" t="s">
        <v>13</v>
      </c>
      <c r="G624" t="s">
        <v>14</v>
      </c>
      <c r="H624">
        <v>3</v>
      </c>
      <c r="I624">
        <v>3</v>
      </c>
      <c r="J624">
        <v>964</v>
      </c>
      <c r="K624">
        <v>1.025846</v>
      </c>
      <c r="L624" t="s">
        <v>25</v>
      </c>
    </row>
    <row r="625" spans="1:12" x14ac:dyDescent="0.3">
      <c r="A625" s="1">
        <v>40390</v>
      </c>
      <c r="B625">
        <v>2010</v>
      </c>
      <c r="C625" t="s">
        <v>29</v>
      </c>
      <c r="D625">
        <v>253500</v>
      </c>
      <c r="E625">
        <v>360000</v>
      </c>
      <c r="F625" t="s">
        <v>13</v>
      </c>
      <c r="G625" t="s">
        <v>14</v>
      </c>
      <c r="H625">
        <v>3</v>
      </c>
      <c r="I625">
        <v>2</v>
      </c>
      <c r="J625">
        <v>1047</v>
      </c>
      <c r="K625">
        <v>1.025846</v>
      </c>
      <c r="L625" t="s">
        <v>16</v>
      </c>
    </row>
    <row r="626" spans="1:12" x14ac:dyDescent="0.3">
      <c r="A626" s="1">
        <v>40390</v>
      </c>
      <c r="B626">
        <v>2010</v>
      </c>
      <c r="C626" t="s">
        <v>29</v>
      </c>
      <c r="D626">
        <v>431600</v>
      </c>
      <c r="E626">
        <v>830000</v>
      </c>
      <c r="F626" t="s">
        <v>13</v>
      </c>
      <c r="G626" t="s">
        <v>14</v>
      </c>
      <c r="H626">
        <v>3</v>
      </c>
      <c r="I626">
        <v>3</v>
      </c>
      <c r="J626">
        <v>1060</v>
      </c>
      <c r="K626">
        <v>1.025846</v>
      </c>
      <c r="L626" t="s">
        <v>25</v>
      </c>
    </row>
    <row r="627" spans="1:12" x14ac:dyDescent="0.3">
      <c r="A627" s="1">
        <v>40391</v>
      </c>
      <c r="B627">
        <v>2010</v>
      </c>
      <c r="C627" t="s">
        <v>17</v>
      </c>
      <c r="D627">
        <v>167800</v>
      </c>
      <c r="E627">
        <v>210000</v>
      </c>
      <c r="F627" t="s">
        <v>19</v>
      </c>
      <c r="G627" t="s">
        <v>20</v>
      </c>
      <c r="H627">
        <v>4</v>
      </c>
      <c r="I627">
        <v>3</v>
      </c>
      <c r="J627">
        <v>1381</v>
      </c>
      <c r="K627">
        <v>1.025846</v>
      </c>
      <c r="L627" t="s">
        <v>25</v>
      </c>
    </row>
    <row r="628" spans="1:12" x14ac:dyDescent="0.3">
      <c r="A628" s="1">
        <v>40391</v>
      </c>
      <c r="B628">
        <v>2010</v>
      </c>
      <c r="C628" t="s">
        <v>26</v>
      </c>
      <c r="D628">
        <v>387800</v>
      </c>
      <c r="E628">
        <v>495000</v>
      </c>
      <c r="F628" t="s">
        <v>13</v>
      </c>
      <c r="G628" t="s">
        <v>14</v>
      </c>
      <c r="H628">
        <v>3</v>
      </c>
      <c r="I628">
        <v>1</v>
      </c>
      <c r="J628">
        <v>922</v>
      </c>
      <c r="K628">
        <v>1.025846</v>
      </c>
      <c r="L628" t="s">
        <v>16</v>
      </c>
    </row>
    <row r="629" spans="1:12" x14ac:dyDescent="0.3">
      <c r="A629" s="1">
        <v>40391</v>
      </c>
      <c r="B629">
        <v>2010</v>
      </c>
      <c r="C629" t="s">
        <v>17</v>
      </c>
      <c r="D629">
        <v>124040</v>
      </c>
      <c r="E629">
        <v>165000</v>
      </c>
      <c r="F629" t="s">
        <v>13</v>
      </c>
      <c r="G629" t="s">
        <v>14</v>
      </c>
      <c r="H629">
        <v>3</v>
      </c>
      <c r="I629">
        <v>2</v>
      </c>
      <c r="J629">
        <v>919</v>
      </c>
      <c r="K629">
        <v>1.025846</v>
      </c>
      <c r="L629" t="s">
        <v>15</v>
      </c>
    </row>
    <row r="630" spans="1:12" x14ac:dyDescent="0.3">
      <c r="A630" s="1">
        <v>40394</v>
      </c>
      <c r="B630">
        <v>2010</v>
      </c>
      <c r="C630" t="s">
        <v>29</v>
      </c>
      <c r="D630">
        <v>199400</v>
      </c>
      <c r="E630">
        <v>337000</v>
      </c>
      <c r="F630" t="s">
        <v>13</v>
      </c>
      <c r="G630" t="s">
        <v>14</v>
      </c>
      <c r="H630">
        <v>3</v>
      </c>
      <c r="I630">
        <v>1</v>
      </c>
      <c r="J630">
        <v>950</v>
      </c>
      <c r="K630">
        <v>1.025846</v>
      </c>
      <c r="L630" t="s">
        <v>25</v>
      </c>
    </row>
    <row r="631" spans="1:12" x14ac:dyDescent="0.3">
      <c r="A631" s="1">
        <v>40394</v>
      </c>
      <c r="B631">
        <v>2010</v>
      </c>
      <c r="C631" t="s">
        <v>29</v>
      </c>
      <c r="D631">
        <v>215800</v>
      </c>
      <c r="E631">
        <v>354000</v>
      </c>
      <c r="F631" t="s">
        <v>13</v>
      </c>
      <c r="G631" t="s">
        <v>14</v>
      </c>
      <c r="H631">
        <v>3</v>
      </c>
      <c r="I631">
        <v>2</v>
      </c>
      <c r="J631">
        <v>1039</v>
      </c>
      <c r="K631">
        <v>1.025846</v>
      </c>
      <c r="L631" t="s">
        <v>25</v>
      </c>
    </row>
    <row r="632" spans="1:12" x14ac:dyDescent="0.3">
      <c r="A632" s="1">
        <v>40394</v>
      </c>
      <c r="B632">
        <v>2010</v>
      </c>
      <c r="C632" t="s">
        <v>29</v>
      </c>
      <c r="D632">
        <v>216000</v>
      </c>
      <c r="E632">
        <v>291000</v>
      </c>
      <c r="F632" t="s">
        <v>13</v>
      </c>
      <c r="G632" t="s">
        <v>14</v>
      </c>
      <c r="H632">
        <v>3</v>
      </c>
      <c r="I632">
        <v>1</v>
      </c>
      <c r="J632">
        <v>967</v>
      </c>
      <c r="K632">
        <v>1.025846</v>
      </c>
      <c r="L632" t="s">
        <v>15</v>
      </c>
    </row>
    <row r="633" spans="1:12" x14ac:dyDescent="0.3">
      <c r="A633" s="1">
        <v>40394</v>
      </c>
      <c r="B633">
        <v>2010</v>
      </c>
      <c r="C633" t="s">
        <v>17</v>
      </c>
      <c r="D633">
        <v>150070</v>
      </c>
      <c r="E633">
        <v>250000</v>
      </c>
      <c r="F633" t="s">
        <v>23</v>
      </c>
      <c r="G633" t="s">
        <v>24</v>
      </c>
      <c r="H633">
        <v>6</v>
      </c>
      <c r="I633">
        <v>5</v>
      </c>
      <c r="J633">
        <v>2093</v>
      </c>
      <c r="K633">
        <v>1.025846</v>
      </c>
      <c r="L633" t="s">
        <v>15</v>
      </c>
    </row>
    <row r="634" spans="1:12" x14ac:dyDescent="0.3">
      <c r="A634" s="1">
        <v>40396</v>
      </c>
      <c r="B634">
        <v>2010</v>
      </c>
      <c r="C634" t="s">
        <v>29</v>
      </c>
      <c r="D634">
        <v>203800</v>
      </c>
      <c r="E634">
        <v>390000</v>
      </c>
      <c r="F634" t="s">
        <v>13</v>
      </c>
      <c r="G634" t="s">
        <v>14</v>
      </c>
      <c r="H634">
        <v>3</v>
      </c>
      <c r="I634">
        <v>3</v>
      </c>
      <c r="J634">
        <v>987</v>
      </c>
      <c r="K634">
        <v>1.025846</v>
      </c>
      <c r="L634" t="s">
        <v>25</v>
      </c>
    </row>
    <row r="635" spans="1:12" x14ac:dyDescent="0.3">
      <c r="A635" s="1">
        <v>40396</v>
      </c>
      <c r="B635">
        <v>2010</v>
      </c>
      <c r="C635" t="s">
        <v>18</v>
      </c>
      <c r="D635">
        <v>271600</v>
      </c>
      <c r="E635">
        <v>530000</v>
      </c>
      <c r="F635" t="s">
        <v>13</v>
      </c>
      <c r="G635" t="s">
        <v>14</v>
      </c>
      <c r="H635">
        <v>3</v>
      </c>
      <c r="I635">
        <v>3</v>
      </c>
      <c r="J635">
        <v>942</v>
      </c>
      <c r="K635">
        <v>1.025846</v>
      </c>
      <c r="L635" t="s">
        <v>22</v>
      </c>
    </row>
    <row r="636" spans="1:12" x14ac:dyDescent="0.3">
      <c r="A636" s="1">
        <v>40396</v>
      </c>
      <c r="B636">
        <v>2010</v>
      </c>
      <c r="C636" t="s">
        <v>26</v>
      </c>
      <c r="D636">
        <v>318780</v>
      </c>
      <c r="E636">
        <v>410000</v>
      </c>
      <c r="F636" t="s">
        <v>13</v>
      </c>
      <c r="G636" t="s">
        <v>14</v>
      </c>
      <c r="H636">
        <v>3</v>
      </c>
      <c r="I636">
        <v>1</v>
      </c>
      <c r="J636">
        <v>1048</v>
      </c>
      <c r="K636">
        <v>1.025846</v>
      </c>
      <c r="L636" t="s">
        <v>16</v>
      </c>
    </row>
    <row r="637" spans="1:12" x14ac:dyDescent="0.3">
      <c r="A637" s="1">
        <v>40396</v>
      </c>
      <c r="B637">
        <v>2010</v>
      </c>
      <c r="C637" t="s">
        <v>29</v>
      </c>
      <c r="D637">
        <v>188200</v>
      </c>
      <c r="E637">
        <v>275000</v>
      </c>
      <c r="F637" t="s">
        <v>13</v>
      </c>
      <c r="G637" t="s">
        <v>14</v>
      </c>
      <c r="H637">
        <v>3</v>
      </c>
      <c r="I637">
        <v>3</v>
      </c>
      <c r="J637">
        <v>913</v>
      </c>
      <c r="K637">
        <v>1.025846</v>
      </c>
      <c r="L637" t="s">
        <v>15</v>
      </c>
    </row>
    <row r="638" spans="1:12" x14ac:dyDescent="0.3">
      <c r="A638" s="1">
        <v>40396</v>
      </c>
      <c r="B638">
        <v>2010</v>
      </c>
      <c r="C638" t="s">
        <v>29</v>
      </c>
      <c r="D638">
        <v>198000</v>
      </c>
      <c r="E638">
        <v>191000</v>
      </c>
      <c r="F638" t="s">
        <v>13</v>
      </c>
      <c r="G638" t="s">
        <v>14</v>
      </c>
      <c r="H638">
        <v>3</v>
      </c>
      <c r="I638">
        <v>2</v>
      </c>
      <c r="J638">
        <v>1029</v>
      </c>
      <c r="K638">
        <v>1.025846</v>
      </c>
      <c r="L638" t="s">
        <v>22</v>
      </c>
    </row>
    <row r="639" spans="1:12" x14ac:dyDescent="0.3">
      <c r="A639" s="1">
        <v>40398</v>
      </c>
      <c r="B639">
        <v>2010</v>
      </c>
      <c r="C639" t="s">
        <v>21</v>
      </c>
      <c r="D639">
        <v>1782410</v>
      </c>
      <c r="E639">
        <v>2250000</v>
      </c>
      <c r="F639" t="s">
        <v>13</v>
      </c>
      <c r="G639" t="s">
        <v>14</v>
      </c>
      <c r="H639">
        <v>3</v>
      </c>
      <c r="I639">
        <v>3</v>
      </c>
      <c r="J639">
        <v>1030</v>
      </c>
      <c r="K639">
        <v>1.025846</v>
      </c>
      <c r="L639" t="s">
        <v>25</v>
      </c>
    </row>
    <row r="640" spans="1:12" x14ac:dyDescent="0.3">
      <c r="A640" s="1">
        <v>40402</v>
      </c>
      <c r="B640">
        <v>2010</v>
      </c>
      <c r="C640" t="s">
        <v>26</v>
      </c>
      <c r="D640">
        <v>1664740</v>
      </c>
      <c r="E640">
        <v>2180000</v>
      </c>
      <c r="F640" t="s">
        <v>13</v>
      </c>
      <c r="G640" t="s">
        <v>14</v>
      </c>
      <c r="H640">
        <v>3</v>
      </c>
      <c r="I640">
        <v>2</v>
      </c>
      <c r="J640">
        <v>945</v>
      </c>
      <c r="K640">
        <v>1.025846</v>
      </c>
      <c r="L640" t="s">
        <v>15</v>
      </c>
    </row>
    <row r="641" spans="1:12" x14ac:dyDescent="0.3">
      <c r="A641" s="1">
        <v>40402</v>
      </c>
      <c r="B641">
        <v>2010</v>
      </c>
      <c r="C641" t="s">
        <v>18</v>
      </c>
      <c r="D641">
        <v>289240</v>
      </c>
      <c r="E641">
        <v>6000</v>
      </c>
      <c r="F641" t="s">
        <v>13</v>
      </c>
      <c r="G641" t="s">
        <v>14</v>
      </c>
      <c r="H641">
        <v>3</v>
      </c>
      <c r="I641">
        <v>2</v>
      </c>
      <c r="J641">
        <v>1046</v>
      </c>
      <c r="K641">
        <v>1.025846</v>
      </c>
      <c r="L641" t="s">
        <v>15</v>
      </c>
    </row>
    <row r="642" spans="1:12" x14ac:dyDescent="0.3">
      <c r="A642" s="1">
        <v>40402</v>
      </c>
      <c r="B642">
        <v>2010</v>
      </c>
      <c r="C642" t="s">
        <v>18</v>
      </c>
      <c r="D642">
        <v>470470</v>
      </c>
      <c r="E642">
        <v>894900</v>
      </c>
      <c r="F642" t="s">
        <v>13</v>
      </c>
      <c r="G642" t="s">
        <v>14</v>
      </c>
      <c r="H642">
        <v>3</v>
      </c>
      <c r="I642">
        <v>1</v>
      </c>
      <c r="J642">
        <v>909</v>
      </c>
      <c r="K642">
        <v>1.025846</v>
      </c>
      <c r="L642" t="s">
        <v>15</v>
      </c>
    </row>
    <row r="643" spans="1:12" x14ac:dyDescent="0.3">
      <c r="A643" s="1">
        <v>40402</v>
      </c>
      <c r="B643">
        <v>2010</v>
      </c>
      <c r="C643" t="s">
        <v>29</v>
      </c>
      <c r="D643">
        <v>227000</v>
      </c>
      <c r="E643">
        <v>315000</v>
      </c>
      <c r="F643" t="s">
        <v>13</v>
      </c>
      <c r="G643" t="s">
        <v>14</v>
      </c>
      <c r="H643">
        <v>3</v>
      </c>
      <c r="I643">
        <v>2</v>
      </c>
      <c r="J643">
        <v>925</v>
      </c>
      <c r="K643">
        <v>1.025846</v>
      </c>
      <c r="L643" t="s">
        <v>15</v>
      </c>
    </row>
    <row r="644" spans="1:12" x14ac:dyDescent="0.3">
      <c r="A644" s="1">
        <v>40403</v>
      </c>
      <c r="B644">
        <v>2010</v>
      </c>
      <c r="C644" t="s">
        <v>21</v>
      </c>
      <c r="D644">
        <v>1060360</v>
      </c>
      <c r="E644">
        <v>1250000</v>
      </c>
      <c r="F644" t="s">
        <v>13</v>
      </c>
      <c r="G644" t="s">
        <v>14</v>
      </c>
      <c r="H644">
        <v>3</v>
      </c>
      <c r="I644">
        <v>1</v>
      </c>
      <c r="J644">
        <v>1018</v>
      </c>
      <c r="K644">
        <v>1.025846</v>
      </c>
      <c r="L644" t="s">
        <v>16</v>
      </c>
    </row>
    <row r="645" spans="1:12" x14ac:dyDescent="0.3">
      <c r="A645" s="1">
        <v>40404</v>
      </c>
      <c r="B645">
        <v>2010</v>
      </c>
      <c r="C645" t="s">
        <v>18</v>
      </c>
      <c r="D645">
        <v>285600</v>
      </c>
      <c r="E645">
        <v>430000</v>
      </c>
      <c r="F645" t="s">
        <v>13</v>
      </c>
      <c r="G645" t="s">
        <v>14</v>
      </c>
      <c r="H645">
        <v>3</v>
      </c>
      <c r="I645">
        <v>1</v>
      </c>
      <c r="J645">
        <v>911</v>
      </c>
      <c r="K645">
        <v>1.025846</v>
      </c>
      <c r="L645" t="s">
        <v>16</v>
      </c>
    </row>
    <row r="646" spans="1:12" x14ac:dyDescent="0.3">
      <c r="A646" s="1">
        <v>40405</v>
      </c>
      <c r="B646">
        <v>2010</v>
      </c>
      <c r="C646" t="s">
        <v>17</v>
      </c>
      <c r="D646">
        <v>131870</v>
      </c>
      <c r="E646">
        <v>247000</v>
      </c>
      <c r="F646" t="s">
        <v>13</v>
      </c>
      <c r="G646" t="s">
        <v>14</v>
      </c>
      <c r="H646">
        <v>3</v>
      </c>
      <c r="I646">
        <v>2</v>
      </c>
      <c r="J646">
        <v>918</v>
      </c>
      <c r="K646">
        <v>1.025846</v>
      </c>
      <c r="L646" t="s">
        <v>25</v>
      </c>
    </row>
    <row r="647" spans="1:12" x14ac:dyDescent="0.3">
      <c r="A647" s="1">
        <v>40405</v>
      </c>
      <c r="B647">
        <v>2010</v>
      </c>
      <c r="C647" t="s">
        <v>17</v>
      </c>
      <c r="D647">
        <v>103030</v>
      </c>
      <c r="E647">
        <v>167000</v>
      </c>
      <c r="F647" t="s">
        <v>13</v>
      </c>
      <c r="G647" t="s">
        <v>14</v>
      </c>
      <c r="H647">
        <v>3</v>
      </c>
      <c r="I647">
        <v>1</v>
      </c>
      <c r="J647">
        <v>1086</v>
      </c>
      <c r="K647">
        <v>1.025846</v>
      </c>
      <c r="L647" t="s">
        <v>25</v>
      </c>
    </row>
    <row r="648" spans="1:12" x14ac:dyDescent="0.3">
      <c r="A648" s="1">
        <v>40408</v>
      </c>
      <c r="B648">
        <v>2010</v>
      </c>
      <c r="C648" t="s">
        <v>29</v>
      </c>
      <c r="D648">
        <v>208000</v>
      </c>
      <c r="E648">
        <v>284500</v>
      </c>
      <c r="F648" t="s">
        <v>13</v>
      </c>
      <c r="G648" t="s">
        <v>14</v>
      </c>
      <c r="H648">
        <v>3</v>
      </c>
      <c r="I648">
        <v>2</v>
      </c>
      <c r="J648">
        <v>943</v>
      </c>
      <c r="K648">
        <v>1.025846</v>
      </c>
      <c r="L648" t="s">
        <v>15</v>
      </c>
    </row>
    <row r="649" spans="1:12" x14ac:dyDescent="0.3">
      <c r="A649" s="1">
        <v>40408</v>
      </c>
      <c r="B649">
        <v>2010</v>
      </c>
      <c r="C649" t="s">
        <v>17</v>
      </c>
      <c r="D649">
        <v>108160</v>
      </c>
      <c r="E649">
        <v>95000</v>
      </c>
      <c r="F649" t="s">
        <v>13</v>
      </c>
      <c r="G649" t="s">
        <v>14</v>
      </c>
      <c r="H649">
        <v>3</v>
      </c>
      <c r="I649">
        <v>2</v>
      </c>
      <c r="J649">
        <v>924</v>
      </c>
      <c r="K649">
        <v>1.025846</v>
      </c>
      <c r="L649" t="s">
        <v>16</v>
      </c>
    </row>
    <row r="650" spans="1:12" x14ac:dyDescent="0.3">
      <c r="A650" s="1">
        <v>40408</v>
      </c>
      <c r="B650">
        <v>2010</v>
      </c>
      <c r="C650" t="s">
        <v>29</v>
      </c>
      <c r="D650">
        <v>187500</v>
      </c>
      <c r="E650">
        <v>265000</v>
      </c>
      <c r="F650" t="s">
        <v>13</v>
      </c>
      <c r="G650" t="s">
        <v>14</v>
      </c>
      <c r="H650">
        <v>3</v>
      </c>
      <c r="I650">
        <v>1</v>
      </c>
      <c r="J650">
        <v>1074</v>
      </c>
      <c r="K650">
        <v>1.025846</v>
      </c>
      <c r="L650" t="s">
        <v>16</v>
      </c>
    </row>
    <row r="651" spans="1:12" x14ac:dyDescent="0.3">
      <c r="A651" s="1">
        <v>40409</v>
      </c>
      <c r="B651">
        <v>2010</v>
      </c>
      <c r="C651" t="s">
        <v>21</v>
      </c>
      <c r="D651">
        <v>837270</v>
      </c>
      <c r="E651">
        <v>1245000</v>
      </c>
      <c r="F651" t="s">
        <v>13</v>
      </c>
      <c r="G651" t="s">
        <v>14</v>
      </c>
      <c r="H651">
        <v>3</v>
      </c>
      <c r="I651">
        <v>2</v>
      </c>
      <c r="J651">
        <v>1045</v>
      </c>
      <c r="K651">
        <v>1.025846</v>
      </c>
      <c r="L651" t="s">
        <v>15</v>
      </c>
    </row>
    <row r="652" spans="1:12" x14ac:dyDescent="0.3">
      <c r="A652" s="1">
        <v>40410</v>
      </c>
      <c r="B652">
        <v>2010</v>
      </c>
      <c r="C652" t="s">
        <v>18</v>
      </c>
      <c r="D652">
        <v>318220</v>
      </c>
      <c r="E652">
        <v>549000</v>
      </c>
      <c r="F652" t="s">
        <v>13</v>
      </c>
      <c r="G652" t="s">
        <v>14</v>
      </c>
      <c r="H652">
        <v>3</v>
      </c>
      <c r="I652">
        <v>1</v>
      </c>
      <c r="J652">
        <v>947</v>
      </c>
      <c r="K652">
        <v>1.025846</v>
      </c>
      <c r="L652" t="s">
        <v>15</v>
      </c>
    </row>
    <row r="653" spans="1:12" x14ac:dyDescent="0.3">
      <c r="A653" s="1">
        <v>40415</v>
      </c>
      <c r="B653">
        <v>2010</v>
      </c>
      <c r="C653" t="s">
        <v>17</v>
      </c>
      <c r="D653">
        <v>100460</v>
      </c>
      <c r="E653">
        <v>190000</v>
      </c>
      <c r="F653" t="s">
        <v>13</v>
      </c>
      <c r="G653" t="s">
        <v>14</v>
      </c>
      <c r="H653">
        <v>3</v>
      </c>
      <c r="I653">
        <v>1</v>
      </c>
      <c r="J653">
        <v>1100</v>
      </c>
      <c r="K653">
        <v>1.025846</v>
      </c>
      <c r="L653" t="s">
        <v>25</v>
      </c>
    </row>
    <row r="654" spans="1:12" x14ac:dyDescent="0.3">
      <c r="A654" s="1">
        <v>40416</v>
      </c>
      <c r="B654">
        <v>2010</v>
      </c>
      <c r="C654" t="s">
        <v>17</v>
      </c>
      <c r="D654">
        <v>75810</v>
      </c>
      <c r="E654">
        <v>141226</v>
      </c>
      <c r="F654" t="s">
        <v>13</v>
      </c>
      <c r="G654" t="s">
        <v>14</v>
      </c>
      <c r="H654">
        <v>3</v>
      </c>
      <c r="I654">
        <v>3</v>
      </c>
      <c r="J654">
        <v>1033</v>
      </c>
      <c r="K654">
        <v>1.025846</v>
      </c>
      <c r="L654" t="s">
        <v>15</v>
      </c>
    </row>
    <row r="655" spans="1:12" x14ac:dyDescent="0.3">
      <c r="A655" s="1">
        <v>40417</v>
      </c>
      <c r="B655">
        <v>2010</v>
      </c>
      <c r="C655" t="s">
        <v>29</v>
      </c>
      <c r="D655">
        <v>153000</v>
      </c>
      <c r="E655">
        <v>225000</v>
      </c>
      <c r="F655" t="s">
        <v>13</v>
      </c>
      <c r="G655" t="s">
        <v>14</v>
      </c>
      <c r="H655">
        <v>3</v>
      </c>
      <c r="I655">
        <v>1</v>
      </c>
      <c r="J655">
        <v>964</v>
      </c>
      <c r="K655">
        <v>1.025846</v>
      </c>
      <c r="L655" t="s">
        <v>16</v>
      </c>
    </row>
    <row r="656" spans="1:12" x14ac:dyDescent="0.3">
      <c r="A656" s="1">
        <v>40417</v>
      </c>
      <c r="B656">
        <v>2010</v>
      </c>
      <c r="C656" t="s">
        <v>26</v>
      </c>
      <c r="D656">
        <v>433510</v>
      </c>
      <c r="E656">
        <v>555000</v>
      </c>
      <c r="F656" t="s">
        <v>13</v>
      </c>
      <c r="G656" t="s">
        <v>14</v>
      </c>
      <c r="H656">
        <v>3</v>
      </c>
      <c r="I656">
        <v>2</v>
      </c>
      <c r="J656">
        <v>1056</v>
      </c>
      <c r="K656">
        <v>1.025846</v>
      </c>
      <c r="L656" t="s">
        <v>22</v>
      </c>
    </row>
    <row r="657" spans="1:12" x14ac:dyDescent="0.3">
      <c r="A657" s="1">
        <v>40418</v>
      </c>
      <c r="B657">
        <v>2010</v>
      </c>
      <c r="C657" t="s">
        <v>29</v>
      </c>
      <c r="D657">
        <v>254600</v>
      </c>
      <c r="E657">
        <v>157500</v>
      </c>
      <c r="F657" t="s">
        <v>13</v>
      </c>
      <c r="G657" t="s">
        <v>14</v>
      </c>
      <c r="H657">
        <v>3</v>
      </c>
      <c r="I657">
        <v>2</v>
      </c>
      <c r="J657">
        <v>1073</v>
      </c>
      <c r="K657">
        <v>1.025846</v>
      </c>
      <c r="L657" t="s">
        <v>16</v>
      </c>
    </row>
    <row r="658" spans="1:12" x14ac:dyDescent="0.3">
      <c r="A658" s="1">
        <v>40418</v>
      </c>
      <c r="B658">
        <v>2010</v>
      </c>
      <c r="C658" t="s">
        <v>29</v>
      </c>
      <c r="D658">
        <v>254600</v>
      </c>
      <c r="E658">
        <v>157500</v>
      </c>
      <c r="F658" t="s">
        <v>13</v>
      </c>
      <c r="G658" t="s">
        <v>14</v>
      </c>
      <c r="H658">
        <v>3</v>
      </c>
      <c r="I658">
        <v>3</v>
      </c>
      <c r="J658">
        <v>1000</v>
      </c>
      <c r="K658">
        <v>1.025846</v>
      </c>
      <c r="L658" t="s">
        <v>16</v>
      </c>
    </row>
    <row r="659" spans="1:12" x14ac:dyDescent="0.3">
      <c r="A659" s="1">
        <v>40419</v>
      </c>
      <c r="B659">
        <v>2010</v>
      </c>
      <c r="C659" t="s">
        <v>17</v>
      </c>
      <c r="D659">
        <v>133340</v>
      </c>
      <c r="E659">
        <v>190500</v>
      </c>
      <c r="F659" t="s">
        <v>13</v>
      </c>
      <c r="G659" t="s">
        <v>14</v>
      </c>
      <c r="H659">
        <v>3</v>
      </c>
      <c r="I659">
        <v>3</v>
      </c>
      <c r="J659">
        <v>956</v>
      </c>
      <c r="K659">
        <v>1.025846</v>
      </c>
      <c r="L659" t="s">
        <v>22</v>
      </c>
    </row>
    <row r="660" spans="1:12" x14ac:dyDescent="0.3">
      <c r="A660" s="1">
        <v>40419</v>
      </c>
      <c r="B660">
        <v>2010</v>
      </c>
      <c r="C660" t="s">
        <v>21</v>
      </c>
      <c r="D660">
        <v>1870470</v>
      </c>
      <c r="E660">
        <v>2000000</v>
      </c>
      <c r="F660" t="s">
        <v>13</v>
      </c>
      <c r="G660" t="s">
        <v>14</v>
      </c>
      <c r="H660">
        <v>3</v>
      </c>
      <c r="I660">
        <v>2</v>
      </c>
      <c r="J660">
        <v>1084</v>
      </c>
      <c r="K660">
        <v>1.025846</v>
      </c>
      <c r="L660" t="s">
        <v>25</v>
      </c>
    </row>
    <row r="661" spans="1:12" x14ac:dyDescent="0.3">
      <c r="A661" s="1">
        <v>40423</v>
      </c>
      <c r="B661">
        <v>2010</v>
      </c>
      <c r="C661" t="s">
        <v>29</v>
      </c>
      <c r="D661">
        <v>146300</v>
      </c>
      <c r="E661">
        <v>255000</v>
      </c>
      <c r="F661" t="s">
        <v>13</v>
      </c>
      <c r="G661" t="s">
        <v>14</v>
      </c>
      <c r="H661">
        <v>3</v>
      </c>
      <c r="I661">
        <v>1</v>
      </c>
      <c r="J661">
        <v>1027</v>
      </c>
      <c r="K661">
        <v>1.025846</v>
      </c>
      <c r="L661" t="s">
        <v>22</v>
      </c>
    </row>
    <row r="662" spans="1:12" x14ac:dyDescent="0.3">
      <c r="A662" s="1">
        <v>40423</v>
      </c>
      <c r="B662">
        <v>2010</v>
      </c>
      <c r="C662" t="s">
        <v>17</v>
      </c>
      <c r="D662">
        <v>79600</v>
      </c>
      <c r="E662">
        <v>177371</v>
      </c>
      <c r="F662" t="s">
        <v>13</v>
      </c>
      <c r="G662" t="s">
        <v>14</v>
      </c>
      <c r="H662">
        <v>3</v>
      </c>
      <c r="I662">
        <v>1</v>
      </c>
      <c r="J662">
        <v>941</v>
      </c>
      <c r="K662">
        <v>1.025846</v>
      </c>
      <c r="L662" t="s">
        <v>22</v>
      </c>
    </row>
    <row r="663" spans="1:12" x14ac:dyDescent="0.3">
      <c r="A663" s="1">
        <v>40423</v>
      </c>
      <c r="B663">
        <v>2010</v>
      </c>
      <c r="C663" t="s">
        <v>29</v>
      </c>
      <c r="D663">
        <v>178900</v>
      </c>
      <c r="E663">
        <v>268500</v>
      </c>
      <c r="F663" t="s">
        <v>13</v>
      </c>
      <c r="G663" t="s">
        <v>14</v>
      </c>
      <c r="H663">
        <v>3</v>
      </c>
      <c r="I663">
        <v>3</v>
      </c>
      <c r="J663">
        <v>978</v>
      </c>
      <c r="K663">
        <v>1.025846</v>
      </c>
      <c r="L663" t="s">
        <v>25</v>
      </c>
    </row>
    <row r="664" spans="1:12" x14ac:dyDescent="0.3">
      <c r="A664" s="1">
        <v>40423</v>
      </c>
      <c r="B664">
        <v>2010</v>
      </c>
      <c r="C664" t="s">
        <v>17</v>
      </c>
      <c r="D664">
        <v>109420</v>
      </c>
      <c r="E664">
        <v>197024</v>
      </c>
      <c r="F664" t="s">
        <v>13</v>
      </c>
      <c r="G664" t="s">
        <v>14</v>
      </c>
      <c r="H664">
        <v>3</v>
      </c>
      <c r="I664">
        <v>2</v>
      </c>
      <c r="J664">
        <v>1023</v>
      </c>
      <c r="K664">
        <v>1.025846</v>
      </c>
      <c r="L664" t="s">
        <v>16</v>
      </c>
    </row>
    <row r="665" spans="1:12" x14ac:dyDescent="0.3">
      <c r="A665" s="1">
        <v>40424</v>
      </c>
      <c r="B665">
        <v>2010</v>
      </c>
      <c r="C665" t="s">
        <v>17</v>
      </c>
      <c r="D665">
        <v>144340</v>
      </c>
      <c r="E665">
        <v>57500</v>
      </c>
      <c r="F665" t="s">
        <v>13</v>
      </c>
      <c r="G665" t="s">
        <v>14</v>
      </c>
      <c r="H665">
        <v>3</v>
      </c>
      <c r="I665">
        <v>2</v>
      </c>
      <c r="J665">
        <v>965</v>
      </c>
      <c r="K665">
        <v>1.025846</v>
      </c>
      <c r="L665" t="s">
        <v>15</v>
      </c>
    </row>
    <row r="666" spans="1:12" x14ac:dyDescent="0.3">
      <c r="A666" s="1">
        <v>40424</v>
      </c>
      <c r="B666">
        <v>2010</v>
      </c>
      <c r="C666" t="s">
        <v>26</v>
      </c>
      <c r="D666">
        <v>549780</v>
      </c>
      <c r="E666">
        <v>690000</v>
      </c>
      <c r="F666" t="s">
        <v>13</v>
      </c>
      <c r="G666" t="s">
        <v>14</v>
      </c>
      <c r="H666">
        <v>3</v>
      </c>
      <c r="I666">
        <v>2</v>
      </c>
      <c r="J666">
        <v>967</v>
      </c>
      <c r="K666">
        <v>1.025846</v>
      </c>
      <c r="L666" t="s">
        <v>15</v>
      </c>
    </row>
    <row r="667" spans="1:12" x14ac:dyDescent="0.3">
      <c r="A667" s="1">
        <v>40429</v>
      </c>
      <c r="B667">
        <v>2010</v>
      </c>
      <c r="C667" t="s">
        <v>26</v>
      </c>
      <c r="D667">
        <v>880040</v>
      </c>
      <c r="E667">
        <v>950000</v>
      </c>
      <c r="F667" t="s">
        <v>13</v>
      </c>
      <c r="G667" t="s">
        <v>14</v>
      </c>
      <c r="H667">
        <v>3</v>
      </c>
      <c r="I667">
        <v>1</v>
      </c>
      <c r="J667">
        <v>1084</v>
      </c>
      <c r="K667">
        <v>1.025846</v>
      </c>
      <c r="L667" t="s">
        <v>22</v>
      </c>
    </row>
    <row r="668" spans="1:12" x14ac:dyDescent="0.3">
      <c r="A668" s="1">
        <v>40430</v>
      </c>
      <c r="B668">
        <v>2010</v>
      </c>
      <c r="C668" t="s">
        <v>29</v>
      </c>
      <c r="D668">
        <v>186200</v>
      </c>
      <c r="E668">
        <v>355000</v>
      </c>
      <c r="F668" t="s">
        <v>13</v>
      </c>
      <c r="G668" t="s">
        <v>14</v>
      </c>
      <c r="H668">
        <v>3</v>
      </c>
      <c r="I668">
        <v>1</v>
      </c>
      <c r="J668">
        <v>1024</v>
      </c>
      <c r="K668">
        <v>1.025846</v>
      </c>
      <c r="L668" t="s">
        <v>25</v>
      </c>
    </row>
    <row r="669" spans="1:12" x14ac:dyDescent="0.3">
      <c r="A669" s="1">
        <v>40431</v>
      </c>
      <c r="B669">
        <v>2010</v>
      </c>
      <c r="C669" t="s">
        <v>29</v>
      </c>
      <c r="D669">
        <v>243400</v>
      </c>
      <c r="E669">
        <v>380000</v>
      </c>
      <c r="F669" t="s">
        <v>13</v>
      </c>
      <c r="G669" t="s">
        <v>14</v>
      </c>
      <c r="H669">
        <v>3</v>
      </c>
      <c r="I669">
        <v>1</v>
      </c>
      <c r="J669">
        <v>1056</v>
      </c>
      <c r="K669">
        <v>1.025846</v>
      </c>
      <c r="L669" t="s">
        <v>25</v>
      </c>
    </row>
    <row r="670" spans="1:12" x14ac:dyDescent="0.3">
      <c r="A670" s="1">
        <v>40431</v>
      </c>
      <c r="B670">
        <v>2010</v>
      </c>
      <c r="C670" t="s">
        <v>18</v>
      </c>
      <c r="D670">
        <v>243950</v>
      </c>
      <c r="E670">
        <v>515000</v>
      </c>
      <c r="F670" t="s">
        <v>13</v>
      </c>
      <c r="G670" t="s">
        <v>14</v>
      </c>
      <c r="H670">
        <v>3</v>
      </c>
      <c r="I670">
        <v>3</v>
      </c>
      <c r="J670">
        <v>1008</v>
      </c>
      <c r="K670">
        <v>1.025846</v>
      </c>
      <c r="L670" t="s">
        <v>16</v>
      </c>
    </row>
    <row r="671" spans="1:12" x14ac:dyDescent="0.3">
      <c r="A671" s="1">
        <v>40433</v>
      </c>
      <c r="B671">
        <v>2010</v>
      </c>
      <c r="C671" t="s">
        <v>17</v>
      </c>
      <c r="D671">
        <v>113330</v>
      </c>
      <c r="E671">
        <v>170000</v>
      </c>
      <c r="F671" t="s">
        <v>23</v>
      </c>
      <c r="G671" t="s">
        <v>24</v>
      </c>
      <c r="H671">
        <v>6</v>
      </c>
      <c r="I671">
        <v>4</v>
      </c>
      <c r="J671">
        <v>2047</v>
      </c>
      <c r="K671">
        <v>1.025846</v>
      </c>
      <c r="L671" t="s">
        <v>25</v>
      </c>
    </row>
    <row r="672" spans="1:12" x14ac:dyDescent="0.3">
      <c r="A672" s="1">
        <v>40436</v>
      </c>
      <c r="B672">
        <v>2010</v>
      </c>
      <c r="C672" t="s">
        <v>26</v>
      </c>
      <c r="D672">
        <v>589400</v>
      </c>
      <c r="E672">
        <v>750000</v>
      </c>
      <c r="F672" t="s">
        <v>13</v>
      </c>
      <c r="G672" t="s">
        <v>14</v>
      </c>
      <c r="H672">
        <v>3</v>
      </c>
      <c r="I672">
        <v>2</v>
      </c>
      <c r="J672">
        <v>1006</v>
      </c>
      <c r="K672">
        <v>1.025846</v>
      </c>
      <c r="L672" t="s">
        <v>16</v>
      </c>
    </row>
    <row r="673" spans="1:12" x14ac:dyDescent="0.3">
      <c r="A673" s="1">
        <v>40436</v>
      </c>
      <c r="B673">
        <v>2010</v>
      </c>
      <c r="C673" t="s">
        <v>26</v>
      </c>
      <c r="D673">
        <v>959350</v>
      </c>
      <c r="E673">
        <v>1800000</v>
      </c>
      <c r="F673" t="s">
        <v>13</v>
      </c>
      <c r="G673" t="s">
        <v>14</v>
      </c>
      <c r="H673">
        <v>3</v>
      </c>
      <c r="I673">
        <v>2</v>
      </c>
      <c r="J673">
        <v>1099</v>
      </c>
      <c r="K673">
        <v>1.025846</v>
      </c>
      <c r="L673" t="s">
        <v>16</v>
      </c>
    </row>
    <row r="674" spans="1:12" x14ac:dyDescent="0.3">
      <c r="A674" s="1">
        <v>40437</v>
      </c>
      <c r="B674">
        <v>2010</v>
      </c>
      <c r="C674" t="s">
        <v>29</v>
      </c>
      <c r="D674">
        <v>206600</v>
      </c>
      <c r="E674">
        <v>318000</v>
      </c>
      <c r="F674" t="s">
        <v>13</v>
      </c>
      <c r="G674" t="s">
        <v>14</v>
      </c>
      <c r="H674">
        <v>3</v>
      </c>
      <c r="I674">
        <v>2</v>
      </c>
      <c r="J674">
        <v>938</v>
      </c>
      <c r="K674">
        <v>1.025846</v>
      </c>
      <c r="L674" t="s">
        <v>16</v>
      </c>
    </row>
    <row r="675" spans="1:12" x14ac:dyDescent="0.3">
      <c r="A675" s="1">
        <v>40437</v>
      </c>
      <c r="B675">
        <v>2010</v>
      </c>
      <c r="C675" t="s">
        <v>17</v>
      </c>
      <c r="D675">
        <v>96760</v>
      </c>
      <c r="E675">
        <v>95000</v>
      </c>
      <c r="F675" t="s">
        <v>19</v>
      </c>
      <c r="G675" t="s">
        <v>20</v>
      </c>
      <c r="H675">
        <v>4</v>
      </c>
      <c r="I675">
        <v>4</v>
      </c>
      <c r="J675">
        <v>1377</v>
      </c>
      <c r="K675">
        <v>1.025846</v>
      </c>
      <c r="L675" t="s">
        <v>22</v>
      </c>
    </row>
    <row r="676" spans="1:12" x14ac:dyDescent="0.3">
      <c r="A676" s="1">
        <v>40438</v>
      </c>
      <c r="B676">
        <v>2010</v>
      </c>
      <c r="C676" t="s">
        <v>29</v>
      </c>
      <c r="D676">
        <v>157600</v>
      </c>
      <c r="E676">
        <v>243800</v>
      </c>
      <c r="F676" t="s">
        <v>13</v>
      </c>
      <c r="G676" t="s">
        <v>14</v>
      </c>
      <c r="H676">
        <v>3</v>
      </c>
      <c r="I676">
        <v>1</v>
      </c>
      <c r="J676">
        <v>947</v>
      </c>
      <c r="K676">
        <v>1.025846</v>
      </c>
      <c r="L676" t="s">
        <v>15</v>
      </c>
    </row>
    <row r="677" spans="1:12" x14ac:dyDescent="0.3">
      <c r="A677" s="1">
        <v>40438</v>
      </c>
      <c r="B677">
        <v>2010</v>
      </c>
      <c r="C677" t="s">
        <v>21</v>
      </c>
      <c r="D677">
        <v>1596980</v>
      </c>
      <c r="E677">
        <v>2075000</v>
      </c>
      <c r="F677" t="s">
        <v>13</v>
      </c>
      <c r="G677" t="s">
        <v>14</v>
      </c>
      <c r="H677">
        <v>3</v>
      </c>
      <c r="I677">
        <v>2</v>
      </c>
      <c r="J677">
        <v>953</v>
      </c>
      <c r="K677">
        <v>1.025846</v>
      </c>
      <c r="L677" t="s">
        <v>25</v>
      </c>
    </row>
    <row r="678" spans="1:12" x14ac:dyDescent="0.3">
      <c r="A678" s="1">
        <v>40438</v>
      </c>
      <c r="B678">
        <v>2010</v>
      </c>
      <c r="C678" t="s">
        <v>17</v>
      </c>
      <c r="D678">
        <v>138740</v>
      </c>
      <c r="E678">
        <v>180000</v>
      </c>
      <c r="F678" t="s">
        <v>13</v>
      </c>
      <c r="G678" t="s">
        <v>14</v>
      </c>
      <c r="H678">
        <v>3</v>
      </c>
      <c r="I678">
        <v>1</v>
      </c>
      <c r="J678">
        <v>967</v>
      </c>
      <c r="K678">
        <v>1.025846</v>
      </c>
      <c r="L678" t="s">
        <v>15</v>
      </c>
    </row>
    <row r="679" spans="1:12" x14ac:dyDescent="0.3">
      <c r="A679" s="1">
        <v>40439</v>
      </c>
      <c r="B679">
        <v>2010</v>
      </c>
      <c r="C679" t="s">
        <v>29</v>
      </c>
      <c r="D679">
        <v>219800</v>
      </c>
      <c r="E679">
        <v>314000</v>
      </c>
      <c r="F679" t="s">
        <v>13</v>
      </c>
      <c r="G679" t="s">
        <v>14</v>
      </c>
      <c r="H679">
        <v>3</v>
      </c>
      <c r="I679">
        <v>1</v>
      </c>
      <c r="J679">
        <v>1051</v>
      </c>
      <c r="K679">
        <v>1.025846</v>
      </c>
      <c r="L679" t="s">
        <v>15</v>
      </c>
    </row>
    <row r="680" spans="1:12" x14ac:dyDescent="0.3">
      <c r="A680" s="1">
        <v>40439</v>
      </c>
      <c r="B680">
        <v>2010</v>
      </c>
      <c r="C680" t="s">
        <v>17</v>
      </c>
      <c r="D680">
        <v>116070</v>
      </c>
      <c r="E680">
        <v>127500</v>
      </c>
      <c r="F680" t="s">
        <v>23</v>
      </c>
      <c r="G680" t="s">
        <v>24</v>
      </c>
      <c r="H680">
        <v>6</v>
      </c>
      <c r="I680">
        <v>6</v>
      </c>
      <c r="J680">
        <v>1833</v>
      </c>
      <c r="K680">
        <v>1.025846</v>
      </c>
      <c r="L680" t="s">
        <v>16</v>
      </c>
    </row>
    <row r="681" spans="1:12" x14ac:dyDescent="0.3">
      <c r="A681" s="1">
        <v>40439</v>
      </c>
      <c r="B681">
        <v>2010</v>
      </c>
      <c r="C681" t="s">
        <v>29</v>
      </c>
      <c r="D681">
        <v>219800</v>
      </c>
      <c r="E681">
        <v>318000</v>
      </c>
      <c r="F681" t="s">
        <v>13</v>
      </c>
      <c r="G681" t="s">
        <v>14</v>
      </c>
      <c r="H681">
        <v>3</v>
      </c>
      <c r="I681">
        <v>2</v>
      </c>
      <c r="J681">
        <v>1003</v>
      </c>
      <c r="K681">
        <v>1.025846</v>
      </c>
      <c r="L681" t="s">
        <v>25</v>
      </c>
    </row>
    <row r="682" spans="1:12" x14ac:dyDescent="0.3">
      <c r="A682" s="1">
        <v>40440</v>
      </c>
      <c r="B682">
        <v>2010</v>
      </c>
      <c r="C682" t="s">
        <v>21</v>
      </c>
      <c r="D682">
        <v>1551760</v>
      </c>
      <c r="E682">
        <v>1900000</v>
      </c>
      <c r="F682" t="s">
        <v>13</v>
      </c>
      <c r="G682" t="s">
        <v>14</v>
      </c>
      <c r="H682">
        <v>3</v>
      </c>
      <c r="I682">
        <v>3</v>
      </c>
      <c r="J682">
        <v>930</v>
      </c>
      <c r="K682">
        <v>1.025846</v>
      </c>
      <c r="L682" t="s">
        <v>22</v>
      </c>
    </row>
    <row r="683" spans="1:12" x14ac:dyDescent="0.3">
      <c r="A683" s="1">
        <v>40443</v>
      </c>
      <c r="B683">
        <v>2010</v>
      </c>
      <c r="C683" t="s">
        <v>26</v>
      </c>
      <c r="D683">
        <v>350770</v>
      </c>
      <c r="E683">
        <v>360000</v>
      </c>
      <c r="F683" t="s">
        <v>13</v>
      </c>
      <c r="G683" t="s">
        <v>14</v>
      </c>
      <c r="H683">
        <v>3</v>
      </c>
      <c r="I683">
        <v>2</v>
      </c>
      <c r="J683">
        <v>907</v>
      </c>
      <c r="K683">
        <v>1.025846</v>
      </c>
      <c r="L683" t="s">
        <v>16</v>
      </c>
    </row>
    <row r="684" spans="1:12" x14ac:dyDescent="0.3">
      <c r="A684" s="1">
        <v>40443</v>
      </c>
      <c r="B684">
        <v>2010</v>
      </c>
      <c r="C684" t="s">
        <v>29</v>
      </c>
      <c r="D684">
        <v>133400</v>
      </c>
      <c r="E684">
        <v>245000</v>
      </c>
      <c r="F684" t="s">
        <v>13</v>
      </c>
      <c r="G684" t="s">
        <v>14</v>
      </c>
      <c r="H684">
        <v>3</v>
      </c>
      <c r="I684">
        <v>3</v>
      </c>
      <c r="J684">
        <v>930</v>
      </c>
      <c r="K684">
        <v>1.025846</v>
      </c>
      <c r="L684" t="s">
        <v>15</v>
      </c>
    </row>
    <row r="685" spans="1:12" x14ac:dyDescent="0.3">
      <c r="A685" s="1">
        <v>40444</v>
      </c>
      <c r="B685">
        <v>2010</v>
      </c>
      <c r="C685" t="s">
        <v>29</v>
      </c>
      <c r="D685">
        <v>263900</v>
      </c>
      <c r="E685">
        <v>200450</v>
      </c>
      <c r="F685" t="s">
        <v>13</v>
      </c>
      <c r="G685" t="s">
        <v>14</v>
      </c>
      <c r="H685">
        <v>3</v>
      </c>
      <c r="I685">
        <v>1</v>
      </c>
      <c r="J685">
        <v>981</v>
      </c>
      <c r="K685">
        <v>1.025846</v>
      </c>
      <c r="L685" t="s">
        <v>22</v>
      </c>
    </row>
    <row r="686" spans="1:12" x14ac:dyDescent="0.3">
      <c r="A686" s="1">
        <v>40444</v>
      </c>
      <c r="B686">
        <v>2010</v>
      </c>
      <c r="C686" t="s">
        <v>29</v>
      </c>
      <c r="D686">
        <v>225100</v>
      </c>
      <c r="E686">
        <v>230000</v>
      </c>
      <c r="F686" t="s">
        <v>13</v>
      </c>
      <c r="G686" t="s">
        <v>14</v>
      </c>
      <c r="H686">
        <v>3</v>
      </c>
      <c r="I686">
        <v>2</v>
      </c>
      <c r="J686">
        <v>924</v>
      </c>
      <c r="K686">
        <v>1.025846</v>
      </c>
      <c r="L686" t="s">
        <v>25</v>
      </c>
    </row>
    <row r="687" spans="1:12" x14ac:dyDescent="0.3">
      <c r="A687" s="1">
        <v>40447</v>
      </c>
      <c r="B687">
        <v>2010</v>
      </c>
      <c r="C687" t="s">
        <v>17</v>
      </c>
      <c r="D687">
        <v>70850</v>
      </c>
      <c r="E687">
        <v>60000</v>
      </c>
      <c r="F687" t="s">
        <v>13</v>
      </c>
      <c r="G687" t="s">
        <v>14</v>
      </c>
      <c r="H687">
        <v>3</v>
      </c>
      <c r="I687">
        <v>2</v>
      </c>
      <c r="J687">
        <v>902</v>
      </c>
      <c r="K687">
        <v>1.025846</v>
      </c>
      <c r="L687" t="s">
        <v>15</v>
      </c>
    </row>
    <row r="688" spans="1:12" x14ac:dyDescent="0.3">
      <c r="A688" s="1">
        <v>40450</v>
      </c>
      <c r="B688">
        <v>2010</v>
      </c>
      <c r="C688" t="s">
        <v>18</v>
      </c>
      <c r="D688">
        <v>497910</v>
      </c>
      <c r="E688">
        <v>731000</v>
      </c>
      <c r="F688" t="s">
        <v>13</v>
      </c>
      <c r="G688" t="s">
        <v>14</v>
      </c>
      <c r="H688">
        <v>3</v>
      </c>
      <c r="I688">
        <v>2</v>
      </c>
      <c r="J688">
        <v>949</v>
      </c>
      <c r="K688">
        <v>1.025846</v>
      </c>
      <c r="L688" t="s">
        <v>25</v>
      </c>
    </row>
    <row r="689" spans="1:12" x14ac:dyDescent="0.3">
      <c r="A689" s="1">
        <v>40450</v>
      </c>
      <c r="B689">
        <v>2010</v>
      </c>
      <c r="C689" t="s">
        <v>17</v>
      </c>
      <c r="D689">
        <v>33400</v>
      </c>
      <c r="E689">
        <v>47235</v>
      </c>
      <c r="F689" t="s">
        <v>13</v>
      </c>
      <c r="G689" t="s">
        <v>14</v>
      </c>
      <c r="H689">
        <v>3</v>
      </c>
      <c r="I689">
        <v>3</v>
      </c>
      <c r="J689">
        <v>966</v>
      </c>
      <c r="K689">
        <v>1.025846</v>
      </c>
      <c r="L689" t="s">
        <v>16</v>
      </c>
    </row>
    <row r="690" spans="1:12" x14ac:dyDescent="0.3">
      <c r="A690" s="1">
        <v>40450</v>
      </c>
      <c r="B690">
        <v>2010</v>
      </c>
      <c r="C690" t="s">
        <v>26</v>
      </c>
      <c r="D690">
        <v>1121890</v>
      </c>
      <c r="E690">
        <v>1125000</v>
      </c>
      <c r="F690" t="s">
        <v>13</v>
      </c>
      <c r="G690" t="s">
        <v>14</v>
      </c>
      <c r="H690">
        <v>3</v>
      </c>
      <c r="I690">
        <v>1</v>
      </c>
      <c r="J690">
        <v>1089</v>
      </c>
      <c r="K690">
        <v>1.025846</v>
      </c>
      <c r="L690" t="s">
        <v>22</v>
      </c>
    </row>
    <row r="691" spans="1:12" x14ac:dyDescent="0.3">
      <c r="A691" s="1">
        <v>40451</v>
      </c>
      <c r="B691">
        <v>2010</v>
      </c>
      <c r="C691" t="s">
        <v>29</v>
      </c>
      <c r="D691">
        <v>143100</v>
      </c>
      <c r="E691">
        <v>204000</v>
      </c>
      <c r="F691" t="s">
        <v>13</v>
      </c>
      <c r="G691" t="s">
        <v>14</v>
      </c>
      <c r="H691">
        <v>3</v>
      </c>
      <c r="I691">
        <v>3</v>
      </c>
      <c r="J691">
        <v>924</v>
      </c>
      <c r="K691">
        <v>1.025846</v>
      </c>
      <c r="L691" t="s">
        <v>22</v>
      </c>
    </row>
    <row r="692" spans="1:12" x14ac:dyDescent="0.3">
      <c r="A692" s="1">
        <v>40451</v>
      </c>
      <c r="B692">
        <v>2010</v>
      </c>
      <c r="C692" t="s">
        <v>18</v>
      </c>
      <c r="D692">
        <v>288890</v>
      </c>
      <c r="E692">
        <v>360000</v>
      </c>
      <c r="F692" t="s">
        <v>19</v>
      </c>
      <c r="G692" t="s">
        <v>20</v>
      </c>
      <c r="H692">
        <v>4</v>
      </c>
      <c r="I692">
        <v>2</v>
      </c>
      <c r="J692">
        <v>1386</v>
      </c>
      <c r="K692">
        <v>1.025846</v>
      </c>
      <c r="L692" t="s">
        <v>22</v>
      </c>
    </row>
    <row r="693" spans="1:12" x14ac:dyDescent="0.3">
      <c r="A693" s="1">
        <v>40452</v>
      </c>
      <c r="B693">
        <v>2010</v>
      </c>
      <c r="C693" t="s">
        <v>26</v>
      </c>
      <c r="D693">
        <v>931700</v>
      </c>
      <c r="E693">
        <v>832000</v>
      </c>
      <c r="F693" t="s">
        <v>13</v>
      </c>
      <c r="G693" t="s">
        <v>14</v>
      </c>
      <c r="H693">
        <v>3</v>
      </c>
      <c r="I693">
        <v>1</v>
      </c>
      <c r="J693">
        <v>977</v>
      </c>
      <c r="K693">
        <v>1.025846</v>
      </c>
      <c r="L693" t="s">
        <v>25</v>
      </c>
    </row>
    <row r="694" spans="1:12" x14ac:dyDescent="0.3">
      <c r="A694" s="1">
        <v>40452</v>
      </c>
      <c r="B694">
        <v>2010</v>
      </c>
      <c r="C694" t="s">
        <v>17</v>
      </c>
      <c r="D694">
        <v>169610</v>
      </c>
      <c r="E694">
        <v>399000</v>
      </c>
      <c r="F694" t="s">
        <v>27</v>
      </c>
      <c r="G694" t="s">
        <v>28</v>
      </c>
      <c r="H694">
        <v>8</v>
      </c>
      <c r="I694">
        <v>7</v>
      </c>
      <c r="J694">
        <v>2725</v>
      </c>
      <c r="K694">
        <v>1.025846</v>
      </c>
      <c r="L694" t="s">
        <v>25</v>
      </c>
    </row>
    <row r="695" spans="1:12" x14ac:dyDescent="0.3">
      <c r="A695" s="1">
        <v>40454</v>
      </c>
      <c r="B695">
        <v>2010</v>
      </c>
      <c r="C695" t="s">
        <v>21</v>
      </c>
      <c r="D695">
        <v>1895460</v>
      </c>
      <c r="E695">
        <v>3900000</v>
      </c>
      <c r="F695" t="s">
        <v>13</v>
      </c>
      <c r="G695" t="s">
        <v>14</v>
      </c>
      <c r="H695">
        <v>3</v>
      </c>
      <c r="I695">
        <v>2</v>
      </c>
      <c r="J695">
        <v>1038</v>
      </c>
      <c r="K695">
        <v>1.025846</v>
      </c>
      <c r="L695" t="s">
        <v>25</v>
      </c>
    </row>
    <row r="696" spans="1:12" x14ac:dyDescent="0.3">
      <c r="A696" s="1">
        <v>40458</v>
      </c>
      <c r="B696">
        <v>2010</v>
      </c>
      <c r="C696" t="s">
        <v>26</v>
      </c>
      <c r="D696">
        <v>272720</v>
      </c>
      <c r="E696">
        <v>385000</v>
      </c>
      <c r="F696" t="s">
        <v>13</v>
      </c>
      <c r="G696" t="s">
        <v>14</v>
      </c>
      <c r="H696">
        <v>3</v>
      </c>
      <c r="I696">
        <v>3</v>
      </c>
      <c r="J696">
        <v>1006</v>
      </c>
      <c r="K696">
        <v>1.025846</v>
      </c>
      <c r="L696" t="s">
        <v>15</v>
      </c>
    </row>
    <row r="697" spans="1:12" x14ac:dyDescent="0.3">
      <c r="A697" s="1">
        <v>40458</v>
      </c>
      <c r="B697">
        <v>2010</v>
      </c>
      <c r="C697" t="s">
        <v>12</v>
      </c>
      <c r="D697">
        <v>131710</v>
      </c>
      <c r="E697">
        <v>197000</v>
      </c>
      <c r="F697" t="s">
        <v>13</v>
      </c>
      <c r="G697" t="s">
        <v>14</v>
      </c>
      <c r="H697">
        <v>3</v>
      </c>
      <c r="I697">
        <v>1</v>
      </c>
      <c r="J697">
        <v>1056</v>
      </c>
      <c r="K697">
        <v>1.025846</v>
      </c>
      <c r="L697" t="s">
        <v>22</v>
      </c>
    </row>
    <row r="698" spans="1:12" x14ac:dyDescent="0.3">
      <c r="A698" s="1">
        <v>40458</v>
      </c>
      <c r="B698">
        <v>2010</v>
      </c>
      <c r="C698" t="s">
        <v>12</v>
      </c>
      <c r="D698">
        <v>70850</v>
      </c>
      <c r="E698">
        <v>100000</v>
      </c>
      <c r="F698" t="s">
        <v>13</v>
      </c>
      <c r="G698" t="s">
        <v>14</v>
      </c>
      <c r="H698">
        <v>3</v>
      </c>
      <c r="I698">
        <v>2</v>
      </c>
      <c r="J698">
        <v>1083</v>
      </c>
      <c r="K698">
        <v>1.025846</v>
      </c>
      <c r="L698" t="s">
        <v>25</v>
      </c>
    </row>
    <row r="699" spans="1:12" x14ac:dyDescent="0.3">
      <c r="A699" s="1">
        <v>40459</v>
      </c>
      <c r="B699">
        <v>2010</v>
      </c>
      <c r="C699" t="s">
        <v>26</v>
      </c>
      <c r="D699">
        <v>590660</v>
      </c>
      <c r="E699">
        <v>750000</v>
      </c>
      <c r="F699" t="s">
        <v>13</v>
      </c>
      <c r="G699" t="s">
        <v>14</v>
      </c>
      <c r="H699">
        <v>3</v>
      </c>
      <c r="I699">
        <v>3</v>
      </c>
      <c r="J699">
        <v>1059</v>
      </c>
      <c r="K699">
        <v>1.025846</v>
      </c>
      <c r="L699" t="s">
        <v>22</v>
      </c>
    </row>
    <row r="700" spans="1:12" x14ac:dyDescent="0.3">
      <c r="A700" s="1">
        <v>40466</v>
      </c>
      <c r="B700">
        <v>2010</v>
      </c>
      <c r="C700" t="s">
        <v>21</v>
      </c>
      <c r="D700">
        <v>1203370</v>
      </c>
      <c r="E700">
        <v>2150000</v>
      </c>
      <c r="F700" t="s">
        <v>13</v>
      </c>
      <c r="G700" t="s">
        <v>14</v>
      </c>
      <c r="H700">
        <v>3</v>
      </c>
      <c r="I700">
        <v>1</v>
      </c>
      <c r="J700">
        <v>1009</v>
      </c>
      <c r="K700">
        <v>1.025846</v>
      </c>
      <c r="L700" t="s">
        <v>25</v>
      </c>
    </row>
    <row r="701" spans="1:12" x14ac:dyDescent="0.3">
      <c r="A701" s="1">
        <v>40466</v>
      </c>
      <c r="B701">
        <v>2010</v>
      </c>
      <c r="C701" t="s">
        <v>29</v>
      </c>
      <c r="D701">
        <v>198500</v>
      </c>
      <c r="E701">
        <v>276000</v>
      </c>
      <c r="F701" t="s">
        <v>13</v>
      </c>
      <c r="G701" t="s">
        <v>14</v>
      </c>
      <c r="H701">
        <v>3</v>
      </c>
      <c r="I701">
        <v>3</v>
      </c>
      <c r="J701">
        <v>969</v>
      </c>
      <c r="K701">
        <v>1.025846</v>
      </c>
      <c r="L701" t="s">
        <v>16</v>
      </c>
    </row>
    <row r="702" spans="1:12" x14ac:dyDescent="0.3">
      <c r="A702" s="1">
        <v>40466</v>
      </c>
      <c r="B702">
        <v>2010</v>
      </c>
      <c r="C702" t="s">
        <v>21</v>
      </c>
      <c r="D702">
        <v>967680</v>
      </c>
      <c r="E702">
        <v>937500</v>
      </c>
      <c r="F702" t="s">
        <v>13</v>
      </c>
      <c r="G702" t="s">
        <v>14</v>
      </c>
      <c r="H702">
        <v>3</v>
      </c>
      <c r="I702">
        <v>3</v>
      </c>
      <c r="J702">
        <v>1008</v>
      </c>
      <c r="K702">
        <v>1.025846</v>
      </c>
      <c r="L702" t="s">
        <v>16</v>
      </c>
    </row>
    <row r="703" spans="1:12" x14ac:dyDescent="0.3">
      <c r="A703" s="1">
        <v>40467</v>
      </c>
      <c r="B703">
        <v>2010</v>
      </c>
      <c r="C703" t="s">
        <v>12</v>
      </c>
      <c r="D703">
        <v>54390</v>
      </c>
      <c r="E703">
        <v>70000</v>
      </c>
      <c r="F703" t="s">
        <v>13</v>
      </c>
      <c r="G703" t="s">
        <v>14</v>
      </c>
      <c r="H703">
        <v>3</v>
      </c>
      <c r="I703">
        <v>3</v>
      </c>
      <c r="J703">
        <v>1067</v>
      </c>
      <c r="K703">
        <v>1.025846</v>
      </c>
      <c r="L703" t="s">
        <v>22</v>
      </c>
    </row>
    <row r="704" spans="1:12" x14ac:dyDescent="0.3">
      <c r="A704" s="1">
        <v>40467</v>
      </c>
      <c r="B704">
        <v>2010</v>
      </c>
      <c r="C704" t="s">
        <v>30</v>
      </c>
      <c r="D704">
        <v>1279940</v>
      </c>
      <c r="E704">
        <v>1680000</v>
      </c>
      <c r="F704" t="s">
        <v>13</v>
      </c>
      <c r="G704" t="s">
        <v>14</v>
      </c>
      <c r="H704">
        <v>3</v>
      </c>
      <c r="I704">
        <v>1</v>
      </c>
      <c r="J704">
        <v>919</v>
      </c>
      <c r="K704">
        <v>1.025846</v>
      </c>
      <c r="L704" t="s">
        <v>15</v>
      </c>
    </row>
    <row r="705" spans="1:12" x14ac:dyDescent="0.3">
      <c r="A705" s="1">
        <v>40467</v>
      </c>
      <c r="B705">
        <v>2010</v>
      </c>
      <c r="C705" t="s">
        <v>12</v>
      </c>
      <c r="D705">
        <v>87130</v>
      </c>
      <c r="E705">
        <v>110000</v>
      </c>
      <c r="F705" t="s">
        <v>13</v>
      </c>
      <c r="G705" t="s">
        <v>14</v>
      </c>
      <c r="H705">
        <v>3</v>
      </c>
      <c r="I705">
        <v>3</v>
      </c>
      <c r="J705">
        <v>1000</v>
      </c>
      <c r="K705">
        <v>1.025846</v>
      </c>
      <c r="L705" t="s">
        <v>25</v>
      </c>
    </row>
    <row r="706" spans="1:12" x14ac:dyDescent="0.3">
      <c r="A706" s="1">
        <v>40468</v>
      </c>
      <c r="B706">
        <v>2010</v>
      </c>
      <c r="C706" t="s">
        <v>26</v>
      </c>
      <c r="D706">
        <v>420770</v>
      </c>
      <c r="E706">
        <v>475000</v>
      </c>
      <c r="F706" t="s">
        <v>13</v>
      </c>
      <c r="G706" t="s">
        <v>14</v>
      </c>
      <c r="H706">
        <v>3</v>
      </c>
      <c r="I706">
        <v>3</v>
      </c>
      <c r="J706">
        <v>972</v>
      </c>
      <c r="K706">
        <v>1.025846</v>
      </c>
      <c r="L706" t="s">
        <v>22</v>
      </c>
    </row>
    <row r="707" spans="1:12" x14ac:dyDescent="0.3">
      <c r="A707" s="1">
        <v>40473</v>
      </c>
      <c r="B707">
        <v>2010</v>
      </c>
      <c r="C707" t="s">
        <v>29</v>
      </c>
      <c r="D707">
        <v>286000</v>
      </c>
      <c r="E707">
        <v>687530</v>
      </c>
      <c r="F707" t="s">
        <v>13</v>
      </c>
      <c r="G707" t="s">
        <v>14</v>
      </c>
      <c r="H707">
        <v>3</v>
      </c>
      <c r="I707">
        <v>1</v>
      </c>
      <c r="J707">
        <v>916</v>
      </c>
      <c r="K707">
        <v>1.025846</v>
      </c>
      <c r="L707" t="s">
        <v>15</v>
      </c>
    </row>
    <row r="708" spans="1:12" x14ac:dyDescent="0.3">
      <c r="A708" s="1">
        <v>40474</v>
      </c>
      <c r="B708">
        <v>2010</v>
      </c>
      <c r="C708" t="s">
        <v>29</v>
      </c>
      <c r="D708">
        <v>183700</v>
      </c>
      <c r="E708">
        <v>309000</v>
      </c>
      <c r="F708" t="s">
        <v>13</v>
      </c>
      <c r="G708" t="s">
        <v>14</v>
      </c>
      <c r="H708">
        <v>3</v>
      </c>
      <c r="I708">
        <v>2</v>
      </c>
      <c r="J708">
        <v>1031</v>
      </c>
      <c r="K708">
        <v>1.025846</v>
      </c>
      <c r="L708" t="s">
        <v>15</v>
      </c>
    </row>
    <row r="709" spans="1:12" x14ac:dyDescent="0.3">
      <c r="A709" s="1">
        <v>40474</v>
      </c>
      <c r="B709">
        <v>2010</v>
      </c>
      <c r="C709" t="s">
        <v>12</v>
      </c>
      <c r="D709">
        <v>86230</v>
      </c>
      <c r="E709">
        <v>114000</v>
      </c>
      <c r="F709" t="s">
        <v>13</v>
      </c>
      <c r="G709" t="s">
        <v>14</v>
      </c>
      <c r="H709">
        <v>3</v>
      </c>
      <c r="I709">
        <v>2</v>
      </c>
      <c r="J709">
        <v>998</v>
      </c>
      <c r="K709">
        <v>1.025846</v>
      </c>
      <c r="L709" t="s">
        <v>22</v>
      </c>
    </row>
    <row r="710" spans="1:12" x14ac:dyDescent="0.3">
      <c r="A710" s="1">
        <v>40478</v>
      </c>
      <c r="B710">
        <v>2010</v>
      </c>
      <c r="C710" t="s">
        <v>30</v>
      </c>
      <c r="D710">
        <v>440070</v>
      </c>
      <c r="E710">
        <v>640000</v>
      </c>
      <c r="F710" t="s">
        <v>13</v>
      </c>
      <c r="G710" t="s">
        <v>14</v>
      </c>
      <c r="H710">
        <v>3</v>
      </c>
      <c r="I710">
        <v>3</v>
      </c>
      <c r="J710">
        <v>1099</v>
      </c>
      <c r="K710">
        <v>1.025846</v>
      </c>
      <c r="L710" t="s">
        <v>15</v>
      </c>
    </row>
    <row r="711" spans="1:12" x14ac:dyDescent="0.3">
      <c r="A711" s="1">
        <v>40478</v>
      </c>
      <c r="B711">
        <v>2010</v>
      </c>
      <c r="C711" t="s">
        <v>21</v>
      </c>
      <c r="D711">
        <v>810530</v>
      </c>
      <c r="E711">
        <v>1650000</v>
      </c>
      <c r="F711" t="s">
        <v>13</v>
      </c>
      <c r="G711" t="s">
        <v>14</v>
      </c>
      <c r="H711">
        <v>3</v>
      </c>
      <c r="I711">
        <v>3</v>
      </c>
      <c r="J711">
        <v>961</v>
      </c>
      <c r="K711">
        <v>1.025846</v>
      </c>
      <c r="L711" t="s">
        <v>15</v>
      </c>
    </row>
    <row r="712" spans="1:12" x14ac:dyDescent="0.3">
      <c r="A712" s="1">
        <v>40480</v>
      </c>
      <c r="B712">
        <v>2010</v>
      </c>
      <c r="C712" t="s">
        <v>21</v>
      </c>
      <c r="D712">
        <v>819910</v>
      </c>
      <c r="E712">
        <v>336000</v>
      </c>
      <c r="F712" t="s">
        <v>13</v>
      </c>
      <c r="G712" t="s">
        <v>14</v>
      </c>
      <c r="H712">
        <v>3</v>
      </c>
      <c r="I712">
        <v>1</v>
      </c>
      <c r="J712">
        <v>1038</v>
      </c>
      <c r="K712">
        <v>1.025846</v>
      </c>
      <c r="L712" t="s">
        <v>22</v>
      </c>
    </row>
    <row r="713" spans="1:12" x14ac:dyDescent="0.3">
      <c r="A713" s="1">
        <v>40481</v>
      </c>
      <c r="B713">
        <v>2010</v>
      </c>
      <c r="C713" t="s">
        <v>26</v>
      </c>
      <c r="D713">
        <v>908460</v>
      </c>
      <c r="E713">
        <v>1200000</v>
      </c>
      <c r="F713" t="s">
        <v>13</v>
      </c>
      <c r="G713" t="s">
        <v>14</v>
      </c>
      <c r="H713">
        <v>3</v>
      </c>
      <c r="I713">
        <v>2</v>
      </c>
      <c r="J713">
        <v>1029</v>
      </c>
      <c r="K713">
        <v>1.025846</v>
      </c>
      <c r="L713" t="s">
        <v>22</v>
      </c>
    </row>
    <row r="714" spans="1:12" x14ac:dyDescent="0.3">
      <c r="A714" s="1">
        <v>40482</v>
      </c>
      <c r="B714">
        <v>2010</v>
      </c>
      <c r="C714" t="s">
        <v>12</v>
      </c>
      <c r="D714">
        <v>138180</v>
      </c>
      <c r="E714">
        <v>160000</v>
      </c>
      <c r="F714" t="s">
        <v>13</v>
      </c>
      <c r="G714" t="s">
        <v>14</v>
      </c>
      <c r="H714">
        <v>3</v>
      </c>
      <c r="I714">
        <v>1</v>
      </c>
      <c r="J714">
        <v>1042</v>
      </c>
      <c r="K714">
        <v>1.025846</v>
      </c>
      <c r="L714" t="s">
        <v>25</v>
      </c>
    </row>
    <row r="715" spans="1:12" x14ac:dyDescent="0.3">
      <c r="A715" s="1">
        <v>40487</v>
      </c>
      <c r="B715">
        <v>2010</v>
      </c>
      <c r="C715" t="s">
        <v>26</v>
      </c>
      <c r="D715">
        <v>369320</v>
      </c>
      <c r="E715">
        <v>558000</v>
      </c>
      <c r="F715" t="s">
        <v>13</v>
      </c>
      <c r="G715" t="s">
        <v>14</v>
      </c>
      <c r="H715">
        <v>3</v>
      </c>
      <c r="I715">
        <v>1</v>
      </c>
      <c r="J715">
        <v>903</v>
      </c>
      <c r="K715">
        <v>1.025846</v>
      </c>
      <c r="L715" t="s">
        <v>16</v>
      </c>
    </row>
    <row r="716" spans="1:12" x14ac:dyDescent="0.3">
      <c r="A716" s="1">
        <v>40488</v>
      </c>
      <c r="B716">
        <v>2010</v>
      </c>
      <c r="C716" t="s">
        <v>12</v>
      </c>
      <c r="D716">
        <v>145810</v>
      </c>
      <c r="E716">
        <v>99397</v>
      </c>
      <c r="F716" t="s">
        <v>23</v>
      </c>
      <c r="G716" t="s">
        <v>24</v>
      </c>
      <c r="H716">
        <v>6</v>
      </c>
      <c r="I716">
        <v>4</v>
      </c>
      <c r="J716">
        <v>1893</v>
      </c>
      <c r="K716">
        <v>1.025846</v>
      </c>
      <c r="L716" t="s">
        <v>25</v>
      </c>
    </row>
    <row r="717" spans="1:12" x14ac:dyDescent="0.3">
      <c r="A717" s="1">
        <v>40489</v>
      </c>
      <c r="B717">
        <v>2010</v>
      </c>
      <c r="C717" t="s">
        <v>12</v>
      </c>
      <c r="D717">
        <v>98780</v>
      </c>
      <c r="E717">
        <v>135000</v>
      </c>
      <c r="F717" t="s">
        <v>13</v>
      </c>
      <c r="G717" t="s">
        <v>14</v>
      </c>
      <c r="H717">
        <v>3</v>
      </c>
      <c r="I717">
        <v>3</v>
      </c>
      <c r="J717">
        <v>1095</v>
      </c>
      <c r="K717">
        <v>1.025846</v>
      </c>
      <c r="L717" t="s">
        <v>22</v>
      </c>
    </row>
    <row r="718" spans="1:12" x14ac:dyDescent="0.3">
      <c r="A718" s="1">
        <v>40492</v>
      </c>
      <c r="B718">
        <v>2010</v>
      </c>
      <c r="C718" t="s">
        <v>30</v>
      </c>
      <c r="D718">
        <v>367420</v>
      </c>
      <c r="E718">
        <v>390000</v>
      </c>
      <c r="F718" t="s">
        <v>13</v>
      </c>
      <c r="G718" t="s">
        <v>14</v>
      </c>
      <c r="H718">
        <v>3</v>
      </c>
      <c r="I718">
        <v>3</v>
      </c>
      <c r="J718">
        <v>905</v>
      </c>
      <c r="K718">
        <v>1.025846</v>
      </c>
      <c r="L718" t="s">
        <v>22</v>
      </c>
    </row>
    <row r="719" spans="1:12" x14ac:dyDescent="0.3">
      <c r="A719" s="1">
        <v>40495</v>
      </c>
      <c r="B719">
        <v>2010</v>
      </c>
      <c r="C719" t="s">
        <v>21</v>
      </c>
      <c r="D719">
        <v>553140</v>
      </c>
      <c r="E719">
        <v>570000</v>
      </c>
      <c r="F719" t="s">
        <v>13</v>
      </c>
      <c r="G719" t="s">
        <v>14</v>
      </c>
      <c r="H719">
        <v>3</v>
      </c>
      <c r="I719">
        <v>1</v>
      </c>
      <c r="J719">
        <v>905</v>
      </c>
      <c r="K719">
        <v>1.025846</v>
      </c>
      <c r="L719" t="s">
        <v>22</v>
      </c>
    </row>
    <row r="720" spans="1:12" x14ac:dyDescent="0.3">
      <c r="A720" s="1">
        <v>40496</v>
      </c>
      <c r="B720">
        <v>2010</v>
      </c>
      <c r="C720" t="s">
        <v>30</v>
      </c>
      <c r="D720">
        <v>522120</v>
      </c>
      <c r="E720">
        <v>710000</v>
      </c>
      <c r="F720" t="s">
        <v>13</v>
      </c>
      <c r="G720" t="s">
        <v>14</v>
      </c>
      <c r="H720">
        <v>3</v>
      </c>
      <c r="I720">
        <v>1</v>
      </c>
      <c r="J720">
        <v>1021</v>
      </c>
      <c r="K720">
        <v>1.025846</v>
      </c>
      <c r="L720" t="s">
        <v>22</v>
      </c>
    </row>
    <row r="721" spans="1:12" x14ac:dyDescent="0.3">
      <c r="A721" s="1">
        <v>40502</v>
      </c>
      <c r="B721">
        <v>2010</v>
      </c>
      <c r="C721" t="s">
        <v>29</v>
      </c>
      <c r="D721">
        <v>137700</v>
      </c>
      <c r="E721">
        <v>174000</v>
      </c>
      <c r="F721" t="s">
        <v>13</v>
      </c>
      <c r="G721" t="s">
        <v>14</v>
      </c>
      <c r="H721">
        <v>3</v>
      </c>
      <c r="I721">
        <v>3</v>
      </c>
      <c r="J721">
        <v>1097</v>
      </c>
      <c r="K721">
        <v>1.025846</v>
      </c>
      <c r="L721" t="s">
        <v>25</v>
      </c>
    </row>
    <row r="722" spans="1:12" x14ac:dyDescent="0.3">
      <c r="A722" s="1">
        <v>40506</v>
      </c>
      <c r="B722">
        <v>2010</v>
      </c>
      <c r="C722" t="s">
        <v>29</v>
      </c>
      <c r="D722">
        <v>214100</v>
      </c>
      <c r="E722">
        <v>325000</v>
      </c>
      <c r="F722" t="s">
        <v>19</v>
      </c>
      <c r="G722" t="s">
        <v>20</v>
      </c>
      <c r="H722">
        <v>4</v>
      </c>
      <c r="I722">
        <v>2</v>
      </c>
      <c r="J722">
        <v>1320</v>
      </c>
      <c r="K722">
        <v>1.025846</v>
      </c>
      <c r="L722" t="s">
        <v>25</v>
      </c>
    </row>
    <row r="723" spans="1:12" x14ac:dyDescent="0.3">
      <c r="A723" s="1">
        <v>40506</v>
      </c>
      <c r="B723">
        <v>2010</v>
      </c>
      <c r="C723" t="s">
        <v>29</v>
      </c>
      <c r="D723">
        <v>178700</v>
      </c>
      <c r="E723">
        <v>279900</v>
      </c>
      <c r="F723" t="s">
        <v>13</v>
      </c>
      <c r="G723" t="s">
        <v>14</v>
      </c>
      <c r="H723">
        <v>3</v>
      </c>
      <c r="I723">
        <v>2</v>
      </c>
      <c r="J723">
        <v>1031</v>
      </c>
      <c r="K723">
        <v>1.025846</v>
      </c>
      <c r="L723" t="s">
        <v>25</v>
      </c>
    </row>
    <row r="724" spans="1:12" x14ac:dyDescent="0.3">
      <c r="A724" s="1">
        <v>40507</v>
      </c>
      <c r="B724">
        <v>2010</v>
      </c>
      <c r="C724" t="s">
        <v>29</v>
      </c>
      <c r="D724">
        <v>218600</v>
      </c>
      <c r="E724">
        <v>290000</v>
      </c>
      <c r="F724" t="s">
        <v>13</v>
      </c>
      <c r="G724" t="s">
        <v>14</v>
      </c>
      <c r="H724">
        <v>3</v>
      </c>
      <c r="I724">
        <v>2</v>
      </c>
      <c r="J724">
        <v>957</v>
      </c>
      <c r="K724">
        <v>1.025846</v>
      </c>
      <c r="L724" t="s">
        <v>16</v>
      </c>
    </row>
    <row r="725" spans="1:12" x14ac:dyDescent="0.3">
      <c r="A725" s="1">
        <v>40507</v>
      </c>
      <c r="B725">
        <v>2010</v>
      </c>
      <c r="C725" t="s">
        <v>12</v>
      </c>
      <c r="D725">
        <v>82410</v>
      </c>
      <c r="E725">
        <v>56105</v>
      </c>
      <c r="F725" t="s">
        <v>13</v>
      </c>
      <c r="G725" t="s">
        <v>14</v>
      </c>
      <c r="H725">
        <v>3</v>
      </c>
      <c r="I725">
        <v>2</v>
      </c>
      <c r="J725">
        <v>904</v>
      </c>
      <c r="K725">
        <v>1.025846</v>
      </c>
      <c r="L725" t="s">
        <v>22</v>
      </c>
    </row>
    <row r="726" spans="1:12" x14ac:dyDescent="0.3">
      <c r="A726" s="1">
        <v>40507</v>
      </c>
      <c r="B726">
        <v>2010</v>
      </c>
      <c r="C726" t="s">
        <v>29</v>
      </c>
      <c r="D726">
        <v>231700</v>
      </c>
      <c r="E726">
        <v>330000</v>
      </c>
      <c r="F726" t="s">
        <v>13</v>
      </c>
      <c r="G726" t="s">
        <v>14</v>
      </c>
      <c r="H726">
        <v>3</v>
      </c>
      <c r="I726">
        <v>2</v>
      </c>
      <c r="J726">
        <v>998</v>
      </c>
      <c r="K726">
        <v>1.025846</v>
      </c>
      <c r="L726" t="s">
        <v>25</v>
      </c>
    </row>
    <row r="727" spans="1:12" x14ac:dyDescent="0.3">
      <c r="A727" s="1">
        <v>40517</v>
      </c>
      <c r="B727">
        <v>2010</v>
      </c>
      <c r="C727" t="s">
        <v>12</v>
      </c>
      <c r="D727">
        <v>119450</v>
      </c>
      <c r="E727">
        <v>150000</v>
      </c>
      <c r="F727" t="s">
        <v>13</v>
      </c>
      <c r="G727" t="s">
        <v>14</v>
      </c>
      <c r="H727">
        <v>3</v>
      </c>
      <c r="I727">
        <v>3</v>
      </c>
      <c r="J727">
        <v>1049</v>
      </c>
      <c r="K727">
        <v>1.025846</v>
      </c>
      <c r="L727" t="s">
        <v>22</v>
      </c>
    </row>
    <row r="728" spans="1:12" x14ac:dyDescent="0.3">
      <c r="A728" s="1">
        <v>40521</v>
      </c>
      <c r="B728">
        <v>2010</v>
      </c>
      <c r="C728" t="s">
        <v>12</v>
      </c>
      <c r="D728">
        <v>105820</v>
      </c>
      <c r="E728">
        <v>139000</v>
      </c>
      <c r="F728" t="s">
        <v>13</v>
      </c>
      <c r="G728" t="s">
        <v>14</v>
      </c>
      <c r="H728">
        <v>3</v>
      </c>
      <c r="I728">
        <v>1</v>
      </c>
      <c r="J728">
        <v>928</v>
      </c>
      <c r="K728">
        <v>1.025846</v>
      </c>
      <c r="L728" t="s">
        <v>22</v>
      </c>
    </row>
    <row r="729" spans="1:12" x14ac:dyDescent="0.3">
      <c r="A729" s="1">
        <v>40521</v>
      </c>
      <c r="B729">
        <v>2010</v>
      </c>
      <c r="C729" t="s">
        <v>21</v>
      </c>
      <c r="D729">
        <v>494200</v>
      </c>
      <c r="E729">
        <v>410000</v>
      </c>
      <c r="F729" t="s">
        <v>19</v>
      </c>
      <c r="G729" t="s">
        <v>20</v>
      </c>
      <c r="H729">
        <v>4</v>
      </c>
      <c r="I729">
        <v>2</v>
      </c>
      <c r="J729">
        <v>1387</v>
      </c>
      <c r="K729">
        <v>1.025846</v>
      </c>
      <c r="L729" t="s">
        <v>15</v>
      </c>
    </row>
    <row r="730" spans="1:12" x14ac:dyDescent="0.3">
      <c r="A730" s="1">
        <v>40521</v>
      </c>
      <c r="B730">
        <v>2010</v>
      </c>
      <c r="C730" t="s">
        <v>12</v>
      </c>
      <c r="D730">
        <v>96970</v>
      </c>
      <c r="E730">
        <v>84000</v>
      </c>
      <c r="F730" t="s">
        <v>13</v>
      </c>
      <c r="G730" t="s">
        <v>14</v>
      </c>
      <c r="H730">
        <v>3</v>
      </c>
      <c r="I730">
        <v>1</v>
      </c>
      <c r="J730">
        <v>1050</v>
      </c>
      <c r="K730">
        <v>1.025846</v>
      </c>
      <c r="L730" t="s">
        <v>16</v>
      </c>
    </row>
    <row r="731" spans="1:12" x14ac:dyDescent="0.3">
      <c r="A731" s="1">
        <v>40527</v>
      </c>
      <c r="B731">
        <v>2010</v>
      </c>
      <c r="C731" t="s">
        <v>12</v>
      </c>
      <c r="D731">
        <v>130360</v>
      </c>
      <c r="E731">
        <v>85000</v>
      </c>
      <c r="F731" t="s">
        <v>23</v>
      </c>
      <c r="G731" t="s">
        <v>24</v>
      </c>
      <c r="H731">
        <v>6</v>
      </c>
      <c r="I731">
        <v>4</v>
      </c>
      <c r="J731">
        <v>2148</v>
      </c>
      <c r="K731">
        <v>1.025846</v>
      </c>
      <c r="L731" t="s">
        <v>16</v>
      </c>
    </row>
    <row r="732" spans="1:12" x14ac:dyDescent="0.3">
      <c r="A732" s="1">
        <v>40529</v>
      </c>
      <c r="B732">
        <v>2010</v>
      </c>
      <c r="C732" t="s">
        <v>30</v>
      </c>
      <c r="D732">
        <v>491200</v>
      </c>
      <c r="E732">
        <v>725000</v>
      </c>
      <c r="F732" t="s">
        <v>19</v>
      </c>
      <c r="G732" t="s">
        <v>20</v>
      </c>
      <c r="H732">
        <v>4</v>
      </c>
      <c r="I732">
        <v>2</v>
      </c>
      <c r="J732">
        <v>1425</v>
      </c>
      <c r="K732">
        <v>1.025846</v>
      </c>
      <c r="L732" t="s">
        <v>16</v>
      </c>
    </row>
    <row r="733" spans="1:12" x14ac:dyDescent="0.3">
      <c r="A733" s="1">
        <v>40531</v>
      </c>
      <c r="B733">
        <v>2010</v>
      </c>
      <c r="C733" t="s">
        <v>12</v>
      </c>
      <c r="D733">
        <v>151300</v>
      </c>
      <c r="E733">
        <v>170000</v>
      </c>
      <c r="F733" t="s">
        <v>13</v>
      </c>
      <c r="G733" t="s">
        <v>14</v>
      </c>
      <c r="H733">
        <v>3</v>
      </c>
      <c r="I733">
        <v>3</v>
      </c>
      <c r="J733">
        <v>933</v>
      </c>
      <c r="K733">
        <v>1.025846</v>
      </c>
      <c r="L733" t="s">
        <v>15</v>
      </c>
    </row>
    <row r="734" spans="1:12" x14ac:dyDescent="0.3">
      <c r="A734" s="1">
        <v>40541</v>
      </c>
      <c r="B734">
        <v>2010</v>
      </c>
      <c r="C734" t="s">
        <v>30</v>
      </c>
      <c r="D734">
        <v>343880</v>
      </c>
      <c r="E734">
        <v>375000</v>
      </c>
      <c r="F734" t="s">
        <v>13</v>
      </c>
      <c r="G734" t="s">
        <v>14</v>
      </c>
      <c r="H734">
        <v>3</v>
      </c>
      <c r="I734">
        <v>3</v>
      </c>
      <c r="J734">
        <v>1070</v>
      </c>
      <c r="K734">
        <v>1.025846</v>
      </c>
      <c r="L734" t="s">
        <v>16</v>
      </c>
    </row>
    <row r="735" spans="1:12" x14ac:dyDescent="0.3">
      <c r="A735" s="1">
        <v>40543</v>
      </c>
      <c r="B735">
        <v>2010</v>
      </c>
      <c r="C735" t="s">
        <v>12</v>
      </c>
      <c r="D735">
        <v>84610</v>
      </c>
      <c r="E735">
        <v>23000</v>
      </c>
      <c r="F735" t="s">
        <v>19</v>
      </c>
      <c r="G735" t="s">
        <v>20</v>
      </c>
      <c r="H735">
        <v>4</v>
      </c>
      <c r="I735">
        <v>4</v>
      </c>
      <c r="J735">
        <v>1200</v>
      </c>
      <c r="K735">
        <v>1.025846</v>
      </c>
      <c r="L735" t="s">
        <v>15</v>
      </c>
    </row>
    <row r="736" spans="1:12" x14ac:dyDescent="0.3">
      <c r="A736" s="1">
        <v>40545</v>
      </c>
      <c r="B736">
        <v>2011</v>
      </c>
      <c r="C736" t="s">
        <v>12</v>
      </c>
      <c r="D736">
        <v>143020</v>
      </c>
      <c r="E736">
        <v>177000</v>
      </c>
      <c r="F736" t="s">
        <v>13</v>
      </c>
      <c r="G736" t="s">
        <v>14</v>
      </c>
      <c r="H736">
        <v>3</v>
      </c>
      <c r="I736">
        <v>3</v>
      </c>
      <c r="J736">
        <v>1083</v>
      </c>
      <c r="K736">
        <v>1.0250330000000001</v>
      </c>
      <c r="L736" t="s">
        <v>16</v>
      </c>
    </row>
    <row r="737" spans="1:12" x14ac:dyDescent="0.3">
      <c r="A737" s="1">
        <v>40545</v>
      </c>
      <c r="B737">
        <v>2011</v>
      </c>
      <c r="C737" t="s">
        <v>12</v>
      </c>
      <c r="D737">
        <v>124550</v>
      </c>
      <c r="E737">
        <v>11000</v>
      </c>
      <c r="F737" t="s">
        <v>23</v>
      </c>
      <c r="G737" t="s">
        <v>24</v>
      </c>
      <c r="H737">
        <v>6</v>
      </c>
      <c r="I737">
        <v>4</v>
      </c>
      <c r="J737">
        <v>1918</v>
      </c>
      <c r="K737">
        <v>1.0250330000000001</v>
      </c>
      <c r="L737" t="s">
        <v>16</v>
      </c>
    </row>
    <row r="738" spans="1:12" x14ac:dyDescent="0.3">
      <c r="A738" s="1">
        <v>40552</v>
      </c>
      <c r="B738">
        <v>2011</v>
      </c>
      <c r="C738" t="s">
        <v>26</v>
      </c>
      <c r="D738">
        <v>353570</v>
      </c>
      <c r="E738">
        <v>400000</v>
      </c>
      <c r="F738" t="s">
        <v>13</v>
      </c>
      <c r="G738" t="s">
        <v>14</v>
      </c>
      <c r="H738">
        <v>3</v>
      </c>
      <c r="I738">
        <v>2</v>
      </c>
      <c r="J738">
        <v>972</v>
      </c>
      <c r="K738">
        <v>1.0250330000000001</v>
      </c>
      <c r="L738" t="s">
        <v>15</v>
      </c>
    </row>
    <row r="739" spans="1:12" x14ac:dyDescent="0.3">
      <c r="A739" s="1">
        <v>40559</v>
      </c>
      <c r="B739">
        <v>2011</v>
      </c>
      <c r="C739" t="s">
        <v>26</v>
      </c>
      <c r="D739">
        <v>482090</v>
      </c>
      <c r="E739">
        <v>555000</v>
      </c>
      <c r="F739" t="s">
        <v>13</v>
      </c>
      <c r="G739" t="s">
        <v>14</v>
      </c>
      <c r="H739">
        <v>3</v>
      </c>
      <c r="I739">
        <v>1</v>
      </c>
      <c r="J739">
        <v>1073</v>
      </c>
      <c r="K739">
        <v>1.0250330000000001</v>
      </c>
      <c r="L739" t="s">
        <v>16</v>
      </c>
    </row>
    <row r="740" spans="1:12" x14ac:dyDescent="0.3">
      <c r="A740" s="1">
        <v>40559</v>
      </c>
      <c r="B740">
        <v>2011</v>
      </c>
      <c r="C740" t="s">
        <v>30</v>
      </c>
      <c r="D740">
        <v>471560</v>
      </c>
      <c r="E740">
        <v>420000</v>
      </c>
      <c r="F740" t="s">
        <v>19</v>
      </c>
      <c r="G740" t="s">
        <v>20</v>
      </c>
      <c r="H740">
        <v>4</v>
      </c>
      <c r="I740">
        <v>3</v>
      </c>
      <c r="J740">
        <v>1390</v>
      </c>
      <c r="K740">
        <v>1.0250330000000001</v>
      </c>
      <c r="L740" t="s">
        <v>15</v>
      </c>
    </row>
    <row r="741" spans="1:12" x14ac:dyDescent="0.3">
      <c r="A741" s="1">
        <v>40563</v>
      </c>
      <c r="B741">
        <v>2011</v>
      </c>
      <c r="C741" t="s">
        <v>26</v>
      </c>
      <c r="D741">
        <v>308420</v>
      </c>
      <c r="E741">
        <v>309275</v>
      </c>
      <c r="F741" t="s">
        <v>13</v>
      </c>
      <c r="G741" t="s">
        <v>14</v>
      </c>
      <c r="H741">
        <v>3</v>
      </c>
      <c r="I741">
        <v>2</v>
      </c>
      <c r="J741">
        <v>1100</v>
      </c>
      <c r="K741">
        <v>1.0250330000000001</v>
      </c>
      <c r="L741" t="s">
        <v>22</v>
      </c>
    </row>
    <row r="742" spans="1:12" x14ac:dyDescent="0.3">
      <c r="A742" s="1">
        <v>40563</v>
      </c>
      <c r="B742">
        <v>2011</v>
      </c>
      <c r="C742" t="s">
        <v>30</v>
      </c>
      <c r="D742">
        <v>351720</v>
      </c>
      <c r="E742">
        <v>360000</v>
      </c>
      <c r="F742" t="s">
        <v>13</v>
      </c>
      <c r="G742" t="s">
        <v>14</v>
      </c>
      <c r="H742">
        <v>3</v>
      </c>
      <c r="I742">
        <v>2</v>
      </c>
      <c r="J742">
        <v>926</v>
      </c>
      <c r="K742">
        <v>1.0250330000000001</v>
      </c>
      <c r="L742" t="s">
        <v>16</v>
      </c>
    </row>
    <row r="743" spans="1:12" x14ac:dyDescent="0.3">
      <c r="A743" s="1">
        <v>40565</v>
      </c>
      <c r="B743">
        <v>2011</v>
      </c>
      <c r="C743" t="s">
        <v>12</v>
      </c>
      <c r="D743">
        <v>104660</v>
      </c>
      <c r="E743">
        <v>129000</v>
      </c>
      <c r="F743" t="s">
        <v>13</v>
      </c>
      <c r="G743" t="s">
        <v>14</v>
      </c>
      <c r="H743">
        <v>3</v>
      </c>
      <c r="I743">
        <v>1</v>
      </c>
      <c r="J743">
        <v>1015</v>
      </c>
      <c r="K743">
        <v>1.0250330000000001</v>
      </c>
      <c r="L743" t="s">
        <v>25</v>
      </c>
    </row>
    <row r="744" spans="1:12" x14ac:dyDescent="0.3">
      <c r="A744" s="1">
        <v>40569</v>
      </c>
      <c r="B744">
        <v>2011</v>
      </c>
      <c r="C744" t="s">
        <v>30</v>
      </c>
      <c r="D744">
        <v>524500</v>
      </c>
      <c r="E744">
        <v>600000</v>
      </c>
      <c r="F744" t="s">
        <v>13</v>
      </c>
      <c r="G744" t="s">
        <v>14</v>
      </c>
      <c r="H744">
        <v>3</v>
      </c>
      <c r="I744">
        <v>2</v>
      </c>
      <c r="J744">
        <v>986</v>
      </c>
      <c r="K744">
        <v>1.0250330000000001</v>
      </c>
      <c r="L744" t="s">
        <v>16</v>
      </c>
    </row>
    <row r="745" spans="1:12" x14ac:dyDescent="0.3">
      <c r="A745" s="1">
        <v>40572</v>
      </c>
      <c r="B745">
        <v>2011</v>
      </c>
      <c r="C745" t="s">
        <v>21</v>
      </c>
      <c r="D745">
        <v>500290</v>
      </c>
      <c r="E745">
        <v>600000</v>
      </c>
      <c r="F745" t="s">
        <v>19</v>
      </c>
      <c r="G745" t="s">
        <v>20</v>
      </c>
      <c r="H745">
        <v>4</v>
      </c>
      <c r="I745">
        <v>4</v>
      </c>
      <c r="J745">
        <v>1396</v>
      </c>
      <c r="K745">
        <v>1.0250330000000001</v>
      </c>
      <c r="L745" t="s">
        <v>25</v>
      </c>
    </row>
    <row r="746" spans="1:12" x14ac:dyDescent="0.3">
      <c r="A746" s="1">
        <v>40573</v>
      </c>
      <c r="B746">
        <v>2011</v>
      </c>
      <c r="C746" t="s">
        <v>30</v>
      </c>
      <c r="D746">
        <v>588760</v>
      </c>
      <c r="E746">
        <v>715000</v>
      </c>
      <c r="F746" t="s">
        <v>13</v>
      </c>
      <c r="G746" t="s">
        <v>14</v>
      </c>
      <c r="H746">
        <v>3</v>
      </c>
      <c r="I746">
        <v>1</v>
      </c>
      <c r="J746">
        <v>1007</v>
      </c>
      <c r="K746">
        <v>1.0250330000000001</v>
      </c>
      <c r="L746" t="s">
        <v>15</v>
      </c>
    </row>
    <row r="747" spans="1:12" x14ac:dyDescent="0.3">
      <c r="A747" s="1">
        <v>40576</v>
      </c>
      <c r="B747">
        <v>2011</v>
      </c>
      <c r="C747" t="s">
        <v>30</v>
      </c>
      <c r="D747">
        <v>294080</v>
      </c>
      <c r="E747">
        <v>325000</v>
      </c>
      <c r="F747" t="s">
        <v>13</v>
      </c>
      <c r="G747" t="s">
        <v>14</v>
      </c>
      <c r="H747">
        <v>3</v>
      </c>
      <c r="I747">
        <v>1</v>
      </c>
      <c r="J747">
        <v>931</v>
      </c>
      <c r="K747">
        <v>1.0250330000000001</v>
      </c>
      <c r="L747" t="s">
        <v>15</v>
      </c>
    </row>
    <row r="748" spans="1:12" x14ac:dyDescent="0.3">
      <c r="A748" s="1">
        <v>40579</v>
      </c>
      <c r="B748">
        <v>2011</v>
      </c>
      <c r="C748" t="s">
        <v>12</v>
      </c>
      <c r="D748">
        <v>94460</v>
      </c>
      <c r="E748">
        <v>92000</v>
      </c>
      <c r="F748" t="s">
        <v>13</v>
      </c>
      <c r="G748" t="s">
        <v>14</v>
      </c>
      <c r="H748">
        <v>3</v>
      </c>
      <c r="I748">
        <v>2</v>
      </c>
      <c r="J748">
        <v>939</v>
      </c>
      <c r="K748">
        <v>1.0250330000000001</v>
      </c>
      <c r="L748" t="s">
        <v>25</v>
      </c>
    </row>
    <row r="749" spans="1:12" x14ac:dyDescent="0.3">
      <c r="A749" s="1">
        <v>40583</v>
      </c>
      <c r="B749">
        <v>2011</v>
      </c>
      <c r="C749" t="s">
        <v>21</v>
      </c>
      <c r="D749">
        <v>806120</v>
      </c>
      <c r="E749">
        <v>900000</v>
      </c>
      <c r="F749" t="s">
        <v>13</v>
      </c>
      <c r="G749" t="s">
        <v>14</v>
      </c>
      <c r="H749">
        <v>3</v>
      </c>
      <c r="I749">
        <v>1</v>
      </c>
      <c r="J749">
        <v>976</v>
      </c>
      <c r="K749">
        <v>1.0250330000000001</v>
      </c>
      <c r="L749" t="s">
        <v>22</v>
      </c>
    </row>
    <row r="750" spans="1:12" x14ac:dyDescent="0.3">
      <c r="A750" s="1">
        <v>40583</v>
      </c>
      <c r="B750">
        <v>2011</v>
      </c>
      <c r="C750" t="s">
        <v>29</v>
      </c>
      <c r="D750">
        <v>231300</v>
      </c>
      <c r="E750">
        <v>381500</v>
      </c>
      <c r="F750" t="s">
        <v>13</v>
      </c>
      <c r="G750" t="s">
        <v>14</v>
      </c>
      <c r="H750">
        <v>3</v>
      </c>
      <c r="I750">
        <v>3</v>
      </c>
      <c r="J750">
        <v>1089</v>
      </c>
      <c r="K750">
        <v>1.0250330000000001</v>
      </c>
      <c r="L750" t="s">
        <v>22</v>
      </c>
    </row>
    <row r="751" spans="1:12" x14ac:dyDescent="0.3">
      <c r="A751" s="1">
        <v>40587</v>
      </c>
      <c r="B751">
        <v>2011</v>
      </c>
      <c r="C751" t="s">
        <v>21</v>
      </c>
      <c r="D751">
        <v>1688540</v>
      </c>
      <c r="E751">
        <v>1600000</v>
      </c>
      <c r="F751" t="s">
        <v>13</v>
      </c>
      <c r="G751" t="s">
        <v>14</v>
      </c>
      <c r="H751">
        <v>3</v>
      </c>
      <c r="I751">
        <v>3</v>
      </c>
      <c r="J751">
        <v>933</v>
      </c>
      <c r="K751">
        <v>1.0250330000000001</v>
      </c>
      <c r="L751" t="s">
        <v>25</v>
      </c>
    </row>
    <row r="752" spans="1:12" x14ac:dyDescent="0.3">
      <c r="A752" s="1">
        <v>40591</v>
      </c>
      <c r="B752">
        <v>2011</v>
      </c>
      <c r="C752" t="s">
        <v>12</v>
      </c>
      <c r="D752">
        <v>124300</v>
      </c>
      <c r="E752">
        <v>86500</v>
      </c>
      <c r="F752" t="s">
        <v>19</v>
      </c>
      <c r="G752" t="s">
        <v>20</v>
      </c>
      <c r="H752">
        <v>4</v>
      </c>
      <c r="I752">
        <v>4</v>
      </c>
      <c r="J752">
        <v>1475</v>
      </c>
      <c r="K752">
        <v>1.0250330000000001</v>
      </c>
      <c r="L752" t="s">
        <v>25</v>
      </c>
    </row>
    <row r="753" spans="1:12" x14ac:dyDescent="0.3">
      <c r="A753" s="1">
        <v>40593</v>
      </c>
      <c r="B753">
        <v>2011</v>
      </c>
      <c r="C753" t="s">
        <v>26</v>
      </c>
      <c r="D753">
        <v>356440</v>
      </c>
      <c r="E753">
        <v>322000</v>
      </c>
      <c r="F753" t="s">
        <v>13</v>
      </c>
      <c r="G753" t="s">
        <v>14</v>
      </c>
      <c r="H753">
        <v>3</v>
      </c>
      <c r="I753">
        <v>1</v>
      </c>
      <c r="J753">
        <v>995</v>
      </c>
      <c r="K753">
        <v>1.0250330000000001</v>
      </c>
      <c r="L753" t="s">
        <v>15</v>
      </c>
    </row>
    <row r="754" spans="1:12" x14ac:dyDescent="0.3">
      <c r="A754" s="1">
        <v>40593</v>
      </c>
      <c r="B754">
        <v>2011</v>
      </c>
      <c r="C754" t="s">
        <v>30</v>
      </c>
      <c r="D754">
        <v>461970</v>
      </c>
      <c r="E754">
        <v>515185</v>
      </c>
      <c r="F754" t="s">
        <v>13</v>
      </c>
      <c r="G754" t="s">
        <v>14</v>
      </c>
      <c r="H754">
        <v>3</v>
      </c>
      <c r="I754">
        <v>1</v>
      </c>
      <c r="J754">
        <v>1026</v>
      </c>
      <c r="K754">
        <v>1.0250330000000001</v>
      </c>
      <c r="L754" t="s">
        <v>15</v>
      </c>
    </row>
    <row r="755" spans="1:12" x14ac:dyDescent="0.3">
      <c r="A755" s="1">
        <v>40594</v>
      </c>
      <c r="B755">
        <v>2011</v>
      </c>
      <c r="C755" t="s">
        <v>12</v>
      </c>
      <c r="D755">
        <v>113270</v>
      </c>
      <c r="E755">
        <v>53000</v>
      </c>
      <c r="F755" t="s">
        <v>13</v>
      </c>
      <c r="G755" t="s">
        <v>14</v>
      </c>
      <c r="H755">
        <v>3</v>
      </c>
      <c r="I755">
        <v>3</v>
      </c>
      <c r="J755">
        <v>1081</v>
      </c>
      <c r="K755">
        <v>1.0250330000000001</v>
      </c>
      <c r="L755" t="s">
        <v>25</v>
      </c>
    </row>
    <row r="756" spans="1:12" x14ac:dyDescent="0.3">
      <c r="A756" s="1">
        <v>40597</v>
      </c>
      <c r="B756">
        <v>2011</v>
      </c>
      <c r="C756" t="s">
        <v>12</v>
      </c>
      <c r="D756">
        <v>126400</v>
      </c>
      <c r="E756">
        <v>199000</v>
      </c>
      <c r="F756" t="s">
        <v>23</v>
      </c>
      <c r="G756" t="s">
        <v>24</v>
      </c>
      <c r="H756">
        <v>6</v>
      </c>
      <c r="I756">
        <v>4</v>
      </c>
      <c r="J756">
        <v>1834</v>
      </c>
      <c r="K756">
        <v>1.0250330000000001</v>
      </c>
      <c r="L756" t="s">
        <v>15</v>
      </c>
    </row>
    <row r="757" spans="1:12" x14ac:dyDescent="0.3">
      <c r="A757" s="1">
        <v>40598</v>
      </c>
      <c r="B757">
        <v>2011</v>
      </c>
      <c r="C757" t="s">
        <v>12</v>
      </c>
      <c r="D757">
        <v>127530</v>
      </c>
      <c r="E757">
        <v>95000</v>
      </c>
      <c r="F757" t="s">
        <v>19</v>
      </c>
      <c r="G757" t="s">
        <v>20</v>
      </c>
      <c r="H757">
        <v>4</v>
      </c>
      <c r="I757">
        <v>3</v>
      </c>
      <c r="J757">
        <v>1424</v>
      </c>
      <c r="K757">
        <v>1.0250330000000001</v>
      </c>
      <c r="L757" t="s">
        <v>22</v>
      </c>
    </row>
    <row r="758" spans="1:12" x14ac:dyDescent="0.3">
      <c r="A758" s="1">
        <v>40598</v>
      </c>
      <c r="B758">
        <v>2011</v>
      </c>
      <c r="C758" t="s">
        <v>30</v>
      </c>
      <c r="D758">
        <v>636310</v>
      </c>
      <c r="E758">
        <v>1010000</v>
      </c>
      <c r="F758" t="s">
        <v>13</v>
      </c>
      <c r="G758" t="s">
        <v>14</v>
      </c>
      <c r="H758">
        <v>3</v>
      </c>
      <c r="I758">
        <v>1</v>
      </c>
      <c r="J758">
        <v>901</v>
      </c>
      <c r="K758">
        <v>1.0250330000000001</v>
      </c>
      <c r="L758" t="s">
        <v>25</v>
      </c>
    </row>
    <row r="759" spans="1:12" x14ac:dyDescent="0.3">
      <c r="A759" s="1">
        <v>40600</v>
      </c>
      <c r="B759">
        <v>2011</v>
      </c>
      <c r="C759" t="s">
        <v>12</v>
      </c>
      <c r="D759">
        <v>101190</v>
      </c>
      <c r="E759">
        <v>115000</v>
      </c>
      <c r="F759" t="s">
        <v>19</v>
      </c>
      <c r="G759" t="s">
        <v>20</v>
      </c>
      <c r="H759">
        <v>4</v>
      </c>
      <c r="I759">
        <v>2</v>
      </c>
      <c r="J759">
        <v>1413</v>
      </c>
      <c r="K759">
        <v>1.0250330000000001</v>
      </c>
      <c r="L759" t="s">
        <v>22</v>
      </c>
    </row>
    <row r="760" spans="1:12" x14ac:dyDescent="0.3">
      <c r="A760" s="1">
        <v>40601</v>
      </c>
      <c r="B760">
        <v>2011</v>
      </c>
      <c r="C760" t="s">
        <v>12</v>
      </c>
      <c r="D760">
        <v>197110</v>
      </c>
      <c r="E760">
        <v>265000</v>
      </c>
      <c r="F760" t="s">
        <v>13</v>
      </c>
      <c r="G760" t="s">
        <v>14</v>
      </c>
      <c r="H760">
        <v>3</v>
      </c>
      <c r="I760">
        <v>2</v>
      </c>
      <c r="J760">
        <v>943</v>
      </c>
      <c r="K760">
        <v>1.0250330000000001</v>
      </c>
      <c r="L760" t="s">
        <v>25</v>
      </c>
    </row>
    <row r="761" spans="1:12" x14ac:dyDescent="0.3">
      <c r="A761" s="1">
        <v>40604</v>
      </c>
      <c r="B761">
        <v>2011</v>
      </c>
      <c r="C761" t="s">
        <v>26</v>
      </c>
      <c r="D761">
        <v>400610</v>
      </c>
      <c r="E761">
        <v>499000</v>
      </c>
      <c r="F761" t="s">
        <v>13</v>
      </c>
      <c r="G761" t="s">
        <v>14</v>
      </c>
      <c r="H761">
        <v>3</v>
      </c>
      <c r="I761">
        <v>1</v>
      </c>
      <c r="J761">
        <v>916</v>
      </c>
      <c r="K761">
        <v>1.0250330000000001</v>
      </c>
      <c r="L761" t="s">
        <v>15</v>
      </c>
    </row>
    <row r="762" spans="1:12" x14ac:dyDescent="0.3">
      <c r="A762" s="1">
        <v>40605</v>
      </c>
      <c r="B762">
        <v>2011</v>
      </c>
      <c r="C762" t="s">
        <v>29</v>
      </c>
      <c r="D762">
        <v>175700</v>
      </c>
      <c r="E762">
        <v>235000</v>
      </c>
      <c r="F762" t="s">
        <v>13</v>
      </c>
      <c r="G762" t="s">
        <v>14</v>
      </c>
      <c r="H762">
        <v>3</v>
      </c>
      <c r="I762">
        <v>3</v>
      </c>
      <c r="J762">
        <v>1033</v>
      </c>
      <c r="K762">
        <v>1.0250330000000001</v>
      </c>
      <c r="L762" t="s">
        <v>15</v>
      </c>
    </row>
    <row r="763" spans="1:12" x14ac:dyDescent="0.3">
      <c r="A763" s="1">
        <v>40606</v>
      </c>
      <c r="B763">
        <v>2011</v>
      </c>
      <c r="C763" t="s">
        <v>12</v>
      </c>
      <c r="D763">
        <v>137780</v>
      </c>
      <c r="E763">
        <v>15000</v>
      </c>
      <c r="F763" t="s">
        <v>23</v>
      </c>
      <c r="G763" t="s">
        <v>24</v>
      </c>
      <c r="H763">
        <v>6</v>
      </c>
      <c r="I763">
        <v>4</v>
      </c>
      <c r="J763">
        <v>2139</v>
      </c>
      <c r="K763">
        <v>1.0250330000000001</v>
      </c>
      <c r="L763" t="s">
        <v>15</v>
      </c>
    </row>
    <row r="764" spans="1:12" x14ac:dyDescent="0.3">
      <c r="A764" s="1">
        <v>40606</v>
      </c>
      <c r="B764">
        <v>2011</v>
      </c>
      <c r="C764" t="s">
        <v>30</v>
      </c>
      <c r="D764">
        <v>371080</v>
      </c>
      <c r="E764">
        <v>360000</v>
      </c>
      <c r="F764" t="s">
        <v>13</v>
      </c>
      <c r="G764" t="s">
        <v>14</v>
      </c>
      <c r="H764">
        <v>3</v>
      </c>
      <c r="I764">
        <v>1</v>
      </c>
      <c r="J764">
        <v>1081</v>
      </c>
      <c r="K764">
        <v>1.0250330000000001</v>
      </c>
      <c r="L764" t="s">
        <v>15</v>
      </c>
    </row>
    <row r="765" spans="1:12" x14ac:dyDescent="0.3">
      <c r="A765" s="1">
        <v>40608</v>
      </c>
      <c r="B765">
        <v>2011</v>
      </c>
      <c r="C765" t="s">
        <v>12</v>
      </c>
      <c r="D765">
        <v>129960</v>
      </c>
      <c r="E765">
        <v>158000</v>
      </c>
      <c r="F765" t="s">
        <v>13</v>
      </c>
      <c r="G765" t="s">
        <v>14</v>
      </c>
      <c r="H765">
        <v>3</v>
      </c>
      <c r="I765">
        <v>1</v>
      </c>
      <c r="J765">
        <v>905</v>
      </c>
      <c r="K765">
        <v>1.0250330000000001</v>
      </c>
      <c r="L765" t="s">
        <v>25</v>
      </c>
    </row>
    <row r="766" spans="1:12" x14ac:dyDescent="0.3">
      <c r="A766" s="1">
        <v>40613</v>
      </c>
      <c r="B766">
        <v>2011</v>
      </c>
      <c r="C766" t="s">
        <v>21</v>
      </c>
      <c r="D766">
        <v>3611790</v>
      </c>
      <c r="E766">
        <v>6000000</v>
      </c>
      <c r="F766" t="s">
        <v>13</v>
      </c>
      <c r="G766" t="s">
        <v>14</v>
      </c>
      <c r="H766">
        <v>3</v>
      </c>
      <c r="I766">
        <v>1</v>
      </c>
      <c r="J766">
        <v>934</v>
      </c>
      <c r="K766">
        <v>1.0250330000000001</v>
      </c>
      <c r="L766" t="s">
        <v>16</v>
      </c>
    </row>
    <row r="767" spans="1:12" x14ac:dyDescent="0.3">
      <c r="A767" s="1">
        <v>40620</v>
      </c>
      <c r="B767">
        <v>2011</v>
      </c>
      <c r="C767" t="s">
        <v>12</v>
      </c>
      <c r="D767">
        <v>112850</v>
      </c>
      <c r="E767">
        <v>27900</v>
      </c>
      <c r="F767" t="s">
        <v>23</v>
      </c>
      <c r="G767" t="s">
        <v>24</v>
      </c>
      <c r="H767">
        <v>6</v>
      </c>
      <c r="I767">
        <v>6</v>
      </c>
      <c r="J767">
        <v>1836</v>
      </c>
      <c r="K767">
        <v>1.0250330000000001</v>
      </c>
      <c r="L767" t="s">
        <v>25</v>
      </c>
    </row>
    <row r="768" spans="1:12" x14ac:dyDescent="0.3">
      <c r="A768" s="1">
        <v>40625</v>
      </c>
      <c r="B768">
        <v>2011</v>
      </c>
      <c r="C768" t="s">
        <v>29</v>
      </c>
      <c r="D768">
        <v>180500</v>
      </c>
      <c r="E768">
        <v>241500</v>
      </c>
      <c r="F768" t="s">
        <v>13</v>
      </c>
      <c r="G768" t="s">
        <v>14</v>
      </c>
      <c r="H768">
        <v>3</v>
      </c>
      <c r="I768">
        <v>3</v>
      </c>
      <c r="J768">
        <v>1061</v>
      </c>
      <c r="K768">
        <v>1.0250330000000001</v>
      </c>
      <c r="L768" t="s">
        <v>25</v>
      </c>
    </row>
    <row r="769" spans="1:12" x14ac:dyDescent="0.3">
      <c r="A769" s="1">
        <v>40625</v>
      </c>
      <c r="B769">
        <v>2011</v>
      </c>
      <c r="C769" t="s">
        <v>26</v>
      </c>
      <c r="D769">
        <v>364770</v>
      </c>
      <c r="E769">
        <v>410000</v>
      </c>
      <c r="F769" t="s">
        <v>13</v>
      </c>
      <c r="G769" t="s">
        <v>14</v>
      </c>
      <c r="H769">
        <v>3</v>
      </c>
      <c r="I769">
        <v>3</v>
      </c>
      <c r="J769">
        <v>1095</v>
      </c>
      <c r="K769">
        <v>1.0250330000000001</v>
      </c>
      <c r="L769" t="s">
        <v>15</v>
      </c>
    </row>
    <row r="770" spans="1:12" x14ac:dyDescent="0.3">
      <c r="A770" s="1">
        <v>40625</v>
      </c>
      <c r="B770">
        <v>2011</v>
      </c>
      <c r="C770" t="s">
        <v>29</v>
      </c>
      <c r="D770">
        <v>223700</v>
      </c>
      <c r="E770">
        <v>335000</v>
      </c>
      <c r="F770" t="s">
        <v>13</v>
      </c>
      <c r="G770" t="s">
        <v>14</v>
      </c>
      <c r="H770">
        <v>3</v>
      </c>
      <c r="I770">
        <v>2</v>
      </c>
      <c r="J770">
        <v>936</v>
      </c>
      <c r="K770">
        <v>1.0250330000000001</v>
      </c>
      <c r="L770" t="s">
        <v>22</v>
      </c>
    </row>
    <row r="771" spans="1:12" x14ac:dyDescent="0.3">
      <c r="A771" s="1">
        <v>40628</v>
      </c>
      <c r="B771">
        <v>2011</v>
      </c>
      <c r="C771" t="s">
        <v>29</v>
      </c>
      <c r="D771">
        <v>192400</v>
      </c>
      <c r="E771">
        <v>270000</v>
      </c>
      <c r="F771" t="s">
        <v>13</v>
      </c>
      <c r="G771" t="s">
        <v>14</v>
      </c>
      <c r="H771">
        <v>3</v>
      </c>
      <c r="I771">
        <v>3</v>
      </c>
      <c r="J771">
        <v>1057</v>
      </c>
      <c r="K771">
        <v>1.0250330000000001</v>
      </c>
      <c r="L771" t="s">
        <v>15</v>
      </c>
    </row>
    <row r="772" spans="1:12" x14ac:dyDescent="0.3">
      <c r="A772" s="1">
        <v>40629</v>
      </c>
      <c r="B772">
        <v>2011</v>
      </c>
      <c r="C772" t="s">
        <v>12</v>
      </c>
      <c r="D772">
        <v>121430</v>
      </c>
      <c r="E772">
        <v>94000</v>
      </c>
      <c r="F772" t="s">
        <v>13</v>
      </c>
      <c r="G772" t="s">
        <v>14</v>
      </c>
      <c r="H772">
        <v>3</v>
      </c>
      <c r="I772">
        <v>2</v>
      </c>
      <c r="J772">
        <v>903</v>
      </c>
      <c r="K772">
        <v>1.0250330000000001</v>
      </c>
      <c r="L772" t="s">
        <v>22</v>
      </c>
    </row>
    <row r="773" spans="1:12" x14ac:dyDescent="0.3">
      <c r="A773" s="1">
        <v>40632</v>
      </c>
      <c r="B773">
        <v>2011</v>
      </c>
      <c r="C773" t="s">
        <v>30</v>
      </c>
      <c r="D773">
        <v>334190</v>
      </c>
      <c r="E773">
        <v>170000</v>
      </c>
      <c r="F773" t="s">
        <v>13</v>
      </c>
      <c r="G773" t="s">
        <v>14</v>
      </c>
      <c r="H773">
        <v>3</v>
      </c>
      <c r="I773">
        <v>2</v>
      </c>
      <c r="J773">
        <v>948</v>
      </c>
      <c r="K773">
        <v>1.0250330000000001</v>
      </c>
      <c r="L773" t="s">
        <v>16</v>
      </c>
    </row>
    <row r="774" spans="1:12" x14ac:dyDescent="0.3">
      <c r="A774" s="1">
        <v>40632</v>
      </c>
      <c r="B774">
        <v>2011</v>
      </c>
      <c r="C774" t="s">
        <v>12</v>
      </c>
      <c r="D774">
        <v>79780</v>
      </c>
      <c r="E774">
        <v>41000</v>
      </c>
      <c r="F774" t="s">
        <v>13</v>
      </c>
      <c r="G774" t="s">
        <v>14</v>
      </c>
      <c r="H774">
        <v>3</v>
      </c>
      <c r="I774">
        <v>3</v>
      </c>
      <c r="J774">
        <v>976</v>
      </c>
      <c r="K774">
        <v>1.0250330000000001</v>
      </c>
      <c r="L774" t="s">
        <v>16</v>
      </c>
    </row>
    <row r="775" spans="1:12" x14ac:dyDescent="0.3">
      <c r="A775" s="1">
        <v>40633</v>
      </c>
      <c r="B775">
        <v>2011</v>
      </c>
      <c r="C775" t="s">
        <v>12</v>
      </c>
      <c r="D775">
        <v>117860</v>
      </c>
      <c r="E775">
        <v>170000</v>
      </c>
      <c r="F775" t="s">
        <v>13</v>
      </c>
      <c r="G775" t="s">
        <v>14</v>
      </c>
      <c r="H775">
        <v>3</v>
      </c>
      <c r="I775">
        <v>3</v>
      </c>
      <c r="J775">
        <v>918</v>
      </c>
      <c r="K775">
        <v>1.0250330000000001</v>
      </c>
      <c r="L775" t="s">
        <v>25</v>
      </c>
    </row>
    <row r="776" spans="1:12" x14ac:dyDescent="0.3">
      <c r="A776" s="1">
        <v>40634</v>
      </c>
      <c r="B776">
        <v>2011</v>
      </c>
      <c r="C776" t="s">
        <v>12</v>
      </c>
      <c r="D776">
        <v>170560</v>
      </c>
      <c r="E776">
        <v>39500</v>
      </c>
      <c r="F776" t="s">
        <v>23</v>
      </c>
      <c r="G776" t="s">
        <v>24</v>
      </c>
      <c r="H776">
        <v>6</v>
      </c>
      <c r="I776">
        <v>4</v>
      </c>
      <c r="J776">
        <v>2177</v>
      </c>
      <c r="K776">
        <v>1.0250330000000001</v>
      </c>
      <c r="L776" t="s">
        <v>22</v>
      </c>
    </row>
    <row r="777" spans="1:12" x14ac:dyDescent="0.3">
      <c r="A777" s="1">
        <v>40635</v>
      </c>
      <c r="B777">
        <v>2011</v>
      </c>
      <c r="C777" t="s">
        <v>29</v>
      </c>
      <c r="D777">
        <v>196100</v>
      </c>
      <c r="E777">
        <v>260000</v>
      </c>
      <c r="F777" t="s">
        <v>13</v>
      </c>
      <c r="G777" t="s">
        <v>14</v>
      </c>
      <c r="H777">
        <v>3</v>
      </c>
      <c r="I777">
        <v>1</v>
      </c>
      <c r="J777">
        <v>947</v>
      </c>
      <c r="K777">
        <v>1.0250330000000001</v>
      </c>
      <c r="L777" t="s">
        <v>22</v>
      </c>
    </row>
    <row r="778" spans="1:12" x14ac:dyDescent="0.3">
      <c r="A778" s="1">
        <v>40635</v>
      </c>
      <c r="B778">
        <v>2011</v>
      </c>
      <c r="C778" t="s">
        <v>12</v>
      </c>
      <c r="D778">
        <v>89030</v>
      </c>
      <c r="E778">
        <v>110000</v>
      </c>
      <c r="F778" t="s">
        <v>19</v>
      </c>
      <c r="G778" t="s">
        <v>20</v>
      </c>
      <c r="H778">
        <v>4</v>
      </c>
      <c r="I778">
        <v>2</v>
      </c>
      <c r="J778">
        <v>1331</v>
      </c>
      <c r="K778">
        <v>1.0250330000000001</v>
      </c>
      <c r="L778" t="s">
        <v>16</v>
      </c>
    </row>
    <row r="779" spans="1:12" x14ac:dyDescent="0.3">
      <c r="A779" s="1">
        <v>40641</v>
      </c>
      <c r="B779">
        <v>2011</v>
      </c>
      <c r="C779" t="s">
        <v>30</v>
      </c>
      <c r="D779">
        <v>398750</v>
      </c>
      <c r="E779">
        <v>340000</v>
      </c>
      <c r="F779" t="s">
        <v>19</v>
      </c>
      <c r="G779" t="s">
        <v>20</v>
      </c>
      <c r="H779">
        <v>4</v>
      </c>
      <c r="I779">
        <v>4</v>
      </c>
      <c r="J779">
        <v>1228</v>
      </c>
      <c r="K779">
        <v>1.0250330000000001</v>
      </c>
      <c r="L779" t="s">
        <v>22</v>
      </c>
    </row>
    <row r="780" spans="1:12" x14ac:dyDescent="0.3">
      <c r="A780" s="1">
        <v>40646</v>
      </c>
      <c r="B780">
        <v>2011</v>
      </c>
      <c r="C780" t="s">
        <v>30</v>
      </c>
      <c r="D780">
        <v>279580</v>
      </c>
      <c r="E780">
        <v>147500</v>
      </c>
      <c r="F780" t="s">
        <v>13</v>
      </c>
      <c r="G780" t="s">
        <v>14</v>
      </c>
      <c r="H780">
        <v>3</v>
      </c>
      <c r="I780">
        <v>3</v>
      </c>
      <c r="J780">
        <v>1085</v>
      </c>
      <c r="K780">
        <v>1.0250330000000001</v>
      </c>
      <c r="L780" t="s">
        <v>15</v>
      </c>
    </row>
    <row r="781" spans="1:12" x14ac:dyDescent="0.3">
      <c r="A781" s="1">
        <v>40646</v>
      </c>
      <c r="B781">
        <v>2011</v>
      </c>
      <c r="C781" t="s">
        <v>12</v>
      </c>
      <c r="D781">
        <v>212350</v>
      </c>
      <c r="E781">
        <v>285835</v>
      </c>
      <c r="F781" t="s">
        <v>13</v>
      </c>
      <c r="G781" t="s">
        <v>14</v>
      </c>
      <c r="H781">
        <v>3</v>
      </c>
      <c r="I781">
        <v>2</v>
      </c>
      <c r="J781">
        <v>1095</v>
      </c>
      <c r="K781">
        <v>1.0250330000000001</v>
      </c>
      <c r="L781" t="s">
        <v>25</v>
      </c>
    </row>
    <row r="782" spans="1:12" x14ac:dyDescent="0.3">
      <c r="A782" s="1">
        <v>40650</v>
      </c>
      <c r="B782">
        <v>2011</v>
      </c>
      <c r="C782" t="s">
        <v>21</v>
      </c>
      <c r="D782">
        <v>2528400</v>
      </c>
      <c r="E782">
        <v>3000000</v>
      </c>
      <c r="F782" t="s">
        <v>13</v>
      </c>
      <c r="G782" t="s">
        <v>14</v>
      </c>
      <c r="H782">
        <v>3</v>
      </c>
      <c r="I782">
        <v>1</v>
      </c>
      <c r="J782">
        <v>1070</v>
      </c>
      <c r="K782">
        <v>1.0250330000000001</v>
      </c>
      <c r="L782" t="s">
        <v>16</v>
      </c>
    </row>
    <row r="783" spans="1:12" x14ac:dyDescent="0.3">
      <c r="A783" s="1">
        <v>40650</v>
      </c>
      <c r="B783">
        <v>2011</v>
      </c>
      <c r="C783" t="s">
        <v>12</v>
      </c>
      <c r="D783">
        <v>115820</v>
      </c>
      <c r="E783">
        <v>138000</v>
      </c>
      <c r="F783" t="s">
        <v>13</v>
      </c>
      <c r="G783" t="s">
        <v>14</v>
      </c>
      <c r="H783">
        <v>3</v>
      </c>
      <c r="I783">
        <v>1</v>
      </c>
      <c r="J783">
        <v>1066</v>
      </c>
      <c r="K783">
        <v>1.0250330000000001</v>
      </c>
      <c r="L783" t="s">
        <v>22</v>
      </c>
    </row>
    <row r="784" spans="1:12" x14ac:dyDescent="0.3">
      <c r="A784" s="1">
        <v>40655</v>
      </c>
      <c r="B784">
        <v>2011</v>
      </c>
      <c r="C784" t="s">
        <v>30</v>
      </c>
      <c r="D784">
        <v>396550</v>
      </c>
      <c r="E784">
        <v>380000</v>
      </c>
      <c r="F784" t="s">
        <v>13</v>
      </c>
      <c r="G784" t="s">
        <v>14</v>
      </c>
      <c r="H784">
        <v>3</v>
      </c>
      <c r="I784">
        <v>3</v>
      </c>
      <c r="J784">
        <v>960</v>
      </c>
      <c r="K784">
        <v>1.0250330000000001</v>
      </c>
      <c r="L784" t="s">
        <v>25</v>
      </c>
    </row>
    <row r="785" spans="1:12" x14ac:dyDescent="0.3">
      <c r="A785" s="1">
        <v>40657</v>
      </c>
      <c r="B785">
        <v>2011</v>
      </c>
      <c r="C785" t="s">
        <v>21</v>
      </c>
      <c r="D785">
        <v>2133810</v>
      </c>
      <c r="E785">
        <v>1350000</v>
      </c>
      <c r="F785" t="s">
        <v>13</v>
      </c>
      <c r="G785" t="s">
        <v>14</v>
      </c>
      <c r="H785">
        <v>3</v>
      </c>
      <c r="I785">
        <v>2</v>
      </c>
      <c r="J785">
        <v>1060</v>
      </c>
      <c r="K785">
        <v>1.0250330000000001</v>
      </c>
      <c r="L785" t="s">
        <v>15</v>
      </c>
    </row>
    <row r="786" spans="1:12" x14ac:dyDescent="0.3">
      <c r="A786" s="1">
        <v>40657</v>
      </c>
      <c r="B786">
        <v>2011</v>
      </c>
      <c r="C786" t="s">
        <v>21</v>
      </c>
      <c r="D786">
        <v>417480</v>
      </c>
      <c r="E786">
        <v>576000</v>
      </c>
      <c r="F786" t="s">
        <v>13</v>
      </c>
      <c r="G786" t="s">
        <v>14</v>
      </c>
      <c r="H786">
        <v>3</v>
      </c>
      <c r="I786">
        <v>2</v>
      </c>
      <c r="J786">
        <v>984</v>
      </c>
      <c r="K786">
        <v>1.0250330000000001</v>
      </c>
      <c r="L786" t="s">
        <v>22</v>
      </c>
    </row>
    <row r="787" spans="1:12" x14ac:dyDescent="0.3">
      <c r="A787" s="1">
        <v>40660</v>
      </c>
      <c r="B787">
        <v>2011</v>
      </c>
      <c r="C787" t="s">
        <v>29</v>
      </c>
      <c r="D787">
        <v>154000</v>
      </c>
      <c r="E787">
        <v>213500</v>
      </c>
      <c r="F787" t="s">
        <v>13</v>
      </c>
      <c r="G787" t="s">
        <v>14</v>
      </c>
      <c r="H787">
        <v>3</v>
      </c>
      <c r="I787">
        <v>1</v>
      </c>
      <c r="J787">
        <v>963</v>
      </c>
      <c r="K787">
        <v>1.0250330000000001</v>
      </c>
      <c r="L787" t="s">
        <v>25</v>
      </c>
    </row>
    <row r="788" spans="1:12" x14ac:dyDescent="0.3">
      <c r="A788" s="1">
        <v>40661</v>
      </c>
      <c r="B788">
        <v>2011</v>
      </c>
      <c r="C788" t="s">
        <v>21</v>
      </c>
      <c r="D788">
        <v>1521380</v>
      </c>
      <c r="E788">
        <v>2415000</v>
      </c>
      <c r="F788" t="s">
        <v>13</v>
      </c>
      <c r="G788" t="s">
        <v>14</v>
      </c>
      <c r="H788">
        <v>3</v>
      </c>
      <c r="I788">
        <v>1</v>
      </c>
      <c r="J788">
        <v>907</v>
      </c>
      <c r="K788">
        <v>1.0250330000000001</v>
      </c>
      <c r="L788" t="s">
        <v>25</v>
      </c>
    </row>
    <row r="789" spans="1:12" x14ac:dyDescent="0.3">
      <c r="A789" s="1">
        <v>40662</v>
      </c>
      <c r="B789">
        <v>2011</v>
      </c>
      <c r="C789" t="s">
        <v>30</v>
      </c>
      <c r="D789">
        <v>548080</v>
      </c>
      <c r="E789">
        <v>713000</v>
      </c>
      <c r="F789" t="s">
        <v>13</v>
      </c>
      <c r="G789" t="s">
        <v>14</v>
      </c>
      <c r="H789">
        <v>3</v>
      </c>
      <c r="I789">
        <v>1</v>
      </c>
      <c r="J789">
        <v>1007</v>
      </c>
      <c r="K789">
        <v>1.0250330000000001</v>
      </c>
      <c r="L789" t="s">
        <v>15</v>
      </c>
    </row>
    <row r="790" spans="1:12" x14ac:dyDescent="0.3">
      <c r="A790" s="1">
        <v>40662</v>
      </c>
      <c r="B790">
        <v>2011</v>
      </c>
      <c r="C790" t="s">
        <v>29</v>
      </c>
      <c r="D790">
        <v>273000</v>
      </c>
      <c r="E790">
        <v>265000</v>
      </c>
      <c r="F790" t="s">
        <v>13</v>
      </c>
      <c r="G790" t="s">
        <v>14</v>
      </c>
      <c r="H790">
        <v>3</v>
      </c>
      <c r="I790">
        <v>3</v>
      </c>
      <c r="J790">
        <v>1048</v>
      </c>
      <c r="K790">
        <v>1.0250330000000001</v>
      </c>
      <c r="L790" t="s">
        <v>22</v>
      </c>
    </row>
    <row r="791" spans="1:12" x14ac:dyDescent="0.3">
      <c r="A791" s="1">
        <v>40663</v>
      </c>
      <c r="B791">
        <v>2011</v>
      </c>
      <c r="C791" t="s">
        <v>29</v>
      </c>
      <c r="D791">
        <v>193900</v>
      </c>
      <c r="E791">
        <v>266000</v>
      </c>
      <c r="F791" t="s">
        <v>13</v>
      </c>
      <c r="G791" t="s">
        <v>14</v>
      </c>
      <c r="H791">
        <v>3</v>
      </c>
      <c r="I791">
        <v>1</v>
      </c>
      <c r="J791">
        <v>1029</v>
      </c>
      <c r="K791">
        <v>1.0250330000000001</v>
      </c>
      <c r="L791" t="s">
        <v>25</v>
      </c>
    </row>
    <row r="792" spans="1:12" x14ac:dyDescent="0.3">
      <c r="A792" s="1">
        <v>40664</v>
      </c>
      <c r="B792">
        <v>2011</v>
      </c>
      <c r="C792" t="s">
        <v>21</v>
      </c>
      <c r="D792">
        <v>2254000</v>
      </c>
      <c r="E792">
        <v>3434510</v>
      </c>
      <c r="F792" t="s">
        <v>13</v>
      </c>
      <c r="G792" t="s">
        <v>14</v>
      </c>
      <c r="H792">
        <v>3</v>
      </c>
      <c r="I792">
        <v>1</v>
      </c>
      <c r="J792">
        <v>1088</v>
      </c>
      <c r="K792">
        <v>1.0250330000000001</v>
      </c>
      <c r="L792" t="s">
        <v>15</v>
      </c>
    </row>
    <row r="793" spans="1:12" x14ac:dyDescent="0.3">
      <c r="A793" s="1">
        <v>40664</v>
      </c>
      <c r="B793">
        <v>2011</v>
      </c>
      <c r="C793" t="s">
        <v>30</v>
      </c>
      <c r="D793">
        <v>414600</v>
      </c>
      <c r="E793">
        <v>565000</v>
      </c>
      <c r="F793" t="s">
        <v>13</v>
      </c>
      <c r="G793" t="s">
        <v>14</v>
      </c>
      <c r="H793">
        <v>3</v>
      </c>
      <c r="I793">
        <v>1</v>
      </c>
      <c r="J793">
        <v>929</v>
      </c>
      <c r="K793">
        <v>1.0250330000000001</v>
      </c>
      <c r="L793" t="s">
        <v>15</v>
      </c>
    </row>
    <row r="794" spans="1:12" x14ac:dyDescent="0.3">
      <c r="A794" s="1">
        <v>40667</v>
      </c>
      <c r="B794">
        <v>2011</v>
      </c>
      <c r="C794" t="s">
        <v>29</v>
      </c>
      <c r="D794">
        <v>234800</v>
      </c>
      <c r="E794">
        <v>316000</v>
      </c>
      <c r="F794" t="s">
        <v>13</v>
      </c>
      <c r="G794" t="s">
        <v>14</v>
      </c>
      <c r="H794">
        <v>3</v>
      </c>
      <c r="I794">
        <v>2</v>
      </c>
      <c r="J794">
        <v>1063</v>
      </c>
      <c r="K794">
        <v>1.0250330000000001</v>
      </c>
      <c r="L794" t="s">
        <v>22</v>
      </c>
    </row>
    <row r="795" spans="1:12" x14ac:dyDescent="0.3">
      <c r="A795" s="1">
        <v>40667</v>
      </c>
      <c r="B795">
        <v>2011</v>
      </c>
      <c r="C795" t="s">
        <v>29</v>
      </c>
      <c r="D795">
        <v>127400</v>
      </c>
      <c r="E795">
        <v>220000</v>
      </c>
      <c r="F795" t="s">
        <v>13</v>
      </c>
      <c r="G795" t="s">
        <v>14</v>
      </c>
      <c r="H795">
        <v>3</v>
      </c>
      <c r="I795">
        <v>3</v>
      </c>
      <c r="J795">
        <v>964</v>
      </c>
      <c r="K795">
        <v>1.0250330000000001</v>
      </c>
      <c r="L795" t="s">
        <v>22</v>
      </c>
    </row>
    <row r="796" spans="1:12" x14ac:dyDescent="0.3">
      <c r="A796" s="1">
        <v>40667</v>
      </c>
      <c r="B796">
        <v>2011</v>
      </c>
      <c r="C796" t="s">
        <v>26</v>
      </c>
      <c r="D796">
        <v>237930</v>
      </c>
      <c r="E796">
        <v>282000</v>
      </c>
      <c r="F796" t="s">
        <v>13</v>
      </c>
      <c r="G796" t="s">
        <v>14</v>
      </c>
      <c r="H796">
        <v>3</v>
      </c>
      <c r="I796">
        <v>1</v>
      </c>
      <c r="J796">
        <v>1093</v>
      </c>
      <c r="K796">
        <v>1.0250330000000001</v>
      </c>
      <c r="L796" t="s">
        <v>25</v>
      </c>
    </row>
    <row r="797" spans="1:12" x14ac:dyDescent="0.3">
      <c r="A797" s="1">
        <v>40667</v>
      </c>
      <c r="B797">
        <v>2011</v>
      </c>
      <c r="C797" t="s">
        <v>21</v>
      </c>
      <c r="D797">
        <v>1023470</v>
      </c>
      <c r="E797">
        <v>1475000</v>
      </c>
      <c r="F797" t="s">
        <v>13</v>
      </c>
      <c r="G797" t="s">
        <v>14</v>
      </c>
      <c r="H797">
        <v>3</v>
      </c>
      <c r="I797">
        <v>1</v>
      </c>
      <c r="J797">
        <v>1097</v>
      </c>
      <c r="K797">
        <v>1.0250330000000001</v>
      </c>
      <c r="L797" t="s">
        <v>25</v>
      </c>
    </row>
    <row r="798" spans="1:12" x14ac:dyDescent="0.3">
      <c r="A798" s="1">
        <v>40668</v>
      </c>
      <c r="B798">
        <v>2011</v>
      </c>
      <c r="C798" t="s">
        <v>12</v>
      </c>
      <c r="D798">
        <v>68710</v>
      </c>
      <c r="E798">
        <v>34900</v>
      </c>
      <c r="F798" t="s">
        <v>19</v>
      </c>
      <c r="G798" t="s">
        <v>20</v>
      </c>
      <c r="H798">
        <v>4</v>
      </c>
      <c r="I798">
        <v>2</v>
      </c>
      <c r="J798">
        <v>1240</v>
      </c>
      <c r="K798">
        <v>1.0250330000000001</v>
      </c>
      <c r="L798" t="s">
        <v>16</v>
      </c>
    </row>
    <row r="799" spans="1:12" x14ac:dyDescent="0.3">
      <c r="A799" s="1">
        <v>40668</v>
      </c>
      <c r="B799">
        <v>2011</v>
      </c>
      <c r="C799" t="s">
        <v>26</v>
      </c>
      <c r="D799">
        <v>319620</v>
      </c>
      <c r="E799">
        <v>486000</v>
      </c>
      <c r="F799" t="s">
        <v>13</v>
      </c>
      <c r="G799" t="s">
        <v>14</v>
      </c>
      <c r="H799">
        <v>3</v>
      </c>
      <c r="I799">
        <v>2</v>
      </c>
      <c r="J799">
        <v>1044</v>
      </c>
      <c r="K799">
        <v>1.0250330000000001</v>
      </c>
      <c r="L799" t="s">
        <v>15</v>
      </c>
    </row>
    <row r="800" spans="1:12" x14ac:dyDescent="0.3">
      <c r="A800" s="1">
        <v>40670</v>
      </c>
      <c r="B800">
        <v>2011</v>
      </c>
      <c r="C800" t="s">
        <v>12</v>
      </c>
      <c r="D800">
        <v>106060</v>
      </c>
      <c r="E800">
        <v>125000</v>
      </c>
      <c r="F800" t="s">
        <v>13</v>
      </c>
      <c r="G800" t="s">
        <v>14</v>
      </c>
      <c r="H800">
        <v>3</v>
      </c>
      <c r="I800">
        <v>3</v>
      </c>
      <c r="J800">
        <v>1088</v>
      </c>
      <c r="K800">
        <v>1.0250330000000001</v>
      </c>
      <c r="L800" t="s">
        <v>25</v>
      </c>
    </row>
    <row r="801" spans="1:12" x14ac:dyDescent="0.3">
      <c r="A801" s="1">
        <v>40671</v>
      </c>
      <c r="B801">
        <v>2011</v>
      </c>
      <c r="C801" t="s">
        <v>26</v>
      </c>
      <c r="D801">
        <v>290570</v>
      </c>
      <c r="E801">
        <v>310000</v>
      </c>
      <c r="F801" t="s">
        <v>13</v>
      </c>
      <c r="G801" t="s">
        <v>14</v>
      </c>
      <c r="H801">
        <v>3</v>
      </c>
      <c r="I801">
        <v>1</v>
      </c>
      <c r="J801">
        <v>960</v>
      </c>
      <c r="K801">
        <v>1.0250330000000001</v>
      </c>
      <c r="L801" t="s">
        <v>22</v>
      </c>
    </row>
    <row r="802" spans="1:12" x14ac:dyDescent="0.3">
      <c r="A802" s="1">
        <v>40671</v>
      </c>
      <c r="B802">
        <v>2011</v>
      </c>
      <c r="C802" t="s">
        <v>12</v>
      </c>
      <c r="D802">
        <v>133350</v>
      </c>
      <c r="E802">
        <v>14000</v>
      </c>
      <c r="F802" t="s">
        <v>19</v>
      </c>
      <c r="G802" t="s">
        <v>20</v>
      </c>
      <c r="H802">
        <v>4</v>
      </c>
      <c r="I802">
        <v>4</v>
      </c>
      <c r="J802">
        <v>1485</v>
      </c>
      <c r="K802">
        <v>1.0250330000000001</v>
      </c>
      <c r="L802" t="s">
        <v>15</v>
      </c>
    </row>
    <row r="803" spans="1:12" x14ac:dyDescent="0.3">
      <c r="A803" s="1">
        <v>40674</v>
      </c>
      <c r="B803">
        <v>2011</v>
      </c>
      <c r="C803" t="s">
        <v>29</v>
      </c>
      <c r="D803">
        <v>251100</v>
      </c>
      <c r="E803">
        <v>450000</v>
      </c>
      <c r="F803" t="s">
        <v>13</v>
      </c>
      <c r="G803" t="s">
        <v>14</v>
      </c>
      <c r="H803">
        <v>3</v>
      </c>
      <c r="I803">
        <v>1</v>
      </c>
      <c r="J803">
        <v>1066</v>
      </c>
      <c r="K803">
        <v>1.0250330000000001</v>
      </c>
      <c r="L803" t="s">
        <v>25</v>
      </c>
    </row>
    <row r="804" spans="1:12" x14ac:dyDescent="0.3">
      <c r="A804" s="1">
        <v>40674</v>
      </c>
      <c r="B804">
        <v>2011</v>
      </c>
      <c r="C804" t="s">
        <v>29</v>
      </c>
      <c r="D804">
        <v>226000</v>
      </c>
      <c r="E804">
        <v>408000</v>
      </c>
      <c r="F804" t="s">
        <v>13</v>
      </c>
      <c r="G804" t="s">
        <v>14</v>
      </c>
      <c r="H804">
        <v>3</v>
      </c>
      <c r="I804">
        <v>1</v>
      </c>
      <c r="J804">
        <v>1088</v>
      </c>
      <c r="K804">
        <v>1.0250330000000001</v>
      </c>
      <c r="L804" t="s">
        <v>25</v>
      </c>
    </row>
    <row r="805" spans="1:12" x14ac:dyDescent="0.3">
      <c r="A805" s="1">
        <v>40675</v>
      </c>
      <c r="B805">
        <v>2011</v>
      </c>
      <c r="C805" t="s">
        <v>21</v>
      </c>
      <c r="D805">
        <v>2631930</v>
      </c>
      <c r="E805">
        <v>2025000</v>
      </c>
      <c r="F805" t="s">
        <v>13</v>
      </c>
      <c r="G805" t="s">
        <v>14</v>
      </c>
      <c r="H805">
        <v>3</v>
      </c>
      <c r="I805">
        <v>1</v>
      </c>
      <c r="J805">
        <v>906</v>
      </c>
      <c r="K805">
        <v>1.0250330000000001</v>
      </c>
      <c r="L805" t="s">
        <v>15</v>
      </c>
    </row>
    <row r="806" spans="1:12" x14ac:dyDescent="0.3">
      <c r="A806" s="1">
        <v>40678</v>
      </c>
      <c r="B806">
        <v>2011</v>
      </c>
      <c r="C806" t="s">
        <v>12</v>
      </c>
      <c r="D806">
        <v>96530</v>
      </c>
      <c r="E806">
        <v>75400</v>
      </c>
      <c r="F806" t="s">
        <v>13</v>
      </c>
      <c r="G806" t="s">
        <v>14</v>
      </c>
      <c r="H806">
        <v>3</v>
      </c>
      <c r="I806">
        <v>2</v>
      </c>
      <c r="J806">
        <v>1019</v>
      </c>
      <c r="K806">
        <v>1.0250330000000001</v>
      </c>
      <c r="L806" t="s">
        <v>16</v>
      </c>
    </row>
    <row r="807" spans="1:12" x14ac:dyDescent="0.3">
      <c r="A807" s="1">
        <v>40681</v>
      </c>
      <c r="B807">
        <v>2011</v>
      </c>
      <c r="C807" t="s">
        <v>29</v>
      </c>
      <c r="D807">
        <v>231100</v>
      </c>
      <c r="E807">
        <v>322500</v>
      </c>
      <c r="F807" t="s">
        <v>13</v>
      </c>
      <c r="G807" t="s">
        <v>14</v>
      </c>
      <c r="H807">
        <v>3</v>
      </c>
      <c r="I807">
        <v>3</v>
      </c>
      <c r="J807">
        <v>1082</v>
      </c>
      <c r="K807">
        <v>1.0250330000000001</v>
      </c>
      <c r="L807" t="s">
        <v>15</v>
      </c>
    </row>
    <row r="808" spans="1:12" x14ac:dyDescent="0.3">
      <c r="A808" s="1">
        <v>40681</v>
      </c>
      <c r="B808">
        <v>2011</v>
      </c>
      <c r="C808" t="s">
        <v>21</v>
      </c>
      <c r="D808">
        <v>727370</v>
      </c>
      <c r="E808">
        <v>278334</v>
      </c>
      <c r="F808" t="s">
        <v>13</v>
      </c>
      <c r="G808" t="s">
        <v>14</v>
      </c>
      <c r="H808">
        <v>3</v>
      </c>
      <c r="I808">
        <v>2</v>
      </c>
      <c r="J808">
        <v>924</v>
      </c>
      <c r="K808">
        <v>1.0250330000000001</v>
      </c>
      <c r="L808" t="s">
        <v>22</v>
      </c>
    </row>
    <row r="809" spans="1:12" x14ac:dyDescent="0.3">
      <c r="A809" s="1">
        <v>40683</v>
      </c>
      <c r="B809">
        <v>2011</v>
      </c>
      <c r="C809" t="s">
        <v>29</v>
      </c>
      <c r="D809">
        <v>139400</v>
      </c>
      <c r="E809">
        <v>143500</v>
      </c>
      <c r="F809" t="s">
        <v>13</v>
      </c>
      <c r="G809" t="s">
        <v>14</v>
      </c>
      <c r="H809">
        <v>3</v>
      </c>
      <c r="I809">
        <v>2</v>
      </c>
      <c r="J809">
        <v>901</v>
      </c>
      <c r="K809">
        <v>1.0250330000000001</v>
      </c>
      <c r="L809" t="s">
        <v>16</v>
      </c>
    </row>
    <row r="810" spans="1:12" x14ac:dyDescent="0.3">
      <c r="A810" s="1">
        <v>40684</v>
      </c>
      <c r="B810">
        <v>2011</v>
      </c>
      <c r="C810" t="s">
        <v>12</v>
      </c>
      <c r="D810">
        <v>167930</v>
      </c>
      <c r="E810">
        <v>160000</v>
      </c>
      <c r="F810" t="s">
        <v>13</v>
      </c>
      <c r="G810" t="s">
        <v>14</v>
      </c>
      <c r="H810">
        <v>3</v>
      </c>
      <c r="I810">
        <v>2</v>
      </c>
      <c r="J810">
        <v>939</v>
      </c>
      <c r="K810">
        <v>1.0250330000000001</v>
      </c>
      <c r="L810" t="s">
        <v>16</v>
      </c>
    </row>
    <row r="811" spans="1:12" x14ac:dyDescent="0.3">
      <c r="A811" s="1">
        <v>40685</v>
      </c>
      <c r="B811">
        <v>2011</v>
      </c>
      <c r="C811" t="s">
        <v>12</v>
      </c>
      <c r="D811">
        <v>113370</v>
      </c>
      <c r="E811">
        <v>61000</v>
      </c>
      <c r="F811" t="s">
        <v>13</v>
      </c>
      <c r="G811" t="s">
        <v>14</v>
      </c>
      <c r="H811">
        <v>3</v>
      </c>
      <c r="I811">
        <v>1</v>
      </c>
      <c r="J811">
        <v>956</v>
      </c>
      <c r="K811">
        <v>1.0250330000000001</v>
      </c>
      <c r="L811" t="s">
        <v>16</v>
      </c>
    </row>
    <row r="812" spans="1:12" x14ac:dyDescent="0.3">
      <c r="A812" s="1">
        <v>40690</v>
      </c>
      <c r="B812">
        <v>2011</v>
      </c>
      <c r="C812" t="s">
        <v>21</v>
      </c>
      <c r="D812">
        <v>1413370</v>
      </c>
      <c r="E812">
        <v>2509500</v>
      </c>
      <c r="F812" t="s">
        <v>13</v>
      </c>
      <c r="G812" t="s">
        <v>14</v>
      </c>
      <c r="H812">
        <v>3</v>
      </c>
      <c r="I812">
        <v>1</v>
      </c>
      <c r="J812">
        <v>1094</v>
      </c>
      <c r="K812">
        <v>1.0250330000000001</v>
      </c>
      <c r="L812" t="s">
        <v>25</v>
      </c>
    </row>
    <row r="813" spans="1:12" x14ac:dyDescent="0.3">
      <c r="A813" s="1">
        <v>40691</v>
      </c>
      <c r="B813">
        <v>2011</v>
      </c>
      <c r="C813" t="s">
        <v>30</v>
      </c>
      <c r="D813">
        <v>556740</v>
      </c>
      <c r="E813">
        <v>639000</v>
      </c>
      <c r="F813" t="s">
        <v>13</v>
      </c>
      <c r="G813" t="s">
        <v>14</v>
      </c>
      <c r="H813">
        <v>3</v>
      </c>
      <c r="I813">
        <v>2</v>
      </c>
      <c r="J813">
        <v>1047</v>
      </c>
      <c r="K813">
        <v>1.0250330000000001</v>
      </c>
      <c r="L813" t="s">
        <v>22</v>
      </c>
    </row>
    <row r="814" spans="1:12" x14ac:dyDescent="0.3">
      <c r="A814" s="1">
        <v>40691</v>
      </c>
      <c r="B814">
        <v>2011</v>
      </c>
      <c r="C814" t="s">
        <v>30</v>
      </c>
      <c r="D814">
        <v>367420</v>
      </c>
      <c r="E814">
        <v>555000</v>
      </c>
      <c r="F814" t="s">
        <v>13</v>
      </c>
      <c r="G814" t="s">
        <v>14</v>
      </c>
      <c r="H814">
        <v>3</v>
      </c>
      <c r="I814">
        <v>2</v>
      </c>
      <c r="J814">
        <v>964</v>
      </c>
      <c r="K814">
        <v>1.0250330000000001</v>
      </c>
      <c r="L814" t="s">
        <v>22</v>
      </c>
    </row>
    <row r="815" spans="1:12" x14ac:dyDescent="0.3">
      <c r="A815" s="1">
        <v>40691</v>
      </c>
      <c r="B815">
        <v>2011</v>
      </c>
      <c r="C815" t="s">
        <v>30</v>
      </c>
      <c r="D815">
        <v>641000</v>
      </c>
      <c r="E815">
        <v>797500</v>
      </c>
      <c r="F815" t="s">
        <v>13</v>
      </c>
      <c r="G815" t="s">
        <v>14</v>
      </c>
      <c r="H815">
        <v>3</v>
      </c>
      <c r="I815">
        <v>3</v>
      </c>
      <c r="J815">
        <v>906</v>
      </c>
      <c r="K815">
        <v>1.0250330000000001</v>
      </c>
      <c r="L815" t="s">
        <v>25</v>
      </c>
    </row>
    <row r="816" spans="1:12" x14ac:dyDescent="0.3">
      <c r="A816" s="1">
        <v>40692</v>
      </c>
      <c r="B816">
        <v>2011</v>
      </c>
      <c r="C816" t="s">
        <v>26</v>
      </c>
      <c r="D816">
        <v>339010</v>
      </c>
      <c r="E816">
        <v>546000</v>
      </c>
      <c r="F816" t="s">
        <v>13</v>
      </c>
      <c r="G816" t="s">
        <v>14</v>
      </c>
      <c r="H816">
        <v>3</v>
      </c>
      <c r="I816">
        <v>3</v>
      </c>
      <c r="J816">
        <v>1007</v>
      </c>
      <c r="K816">
        <v>1.0250330000000001</v>
      </c>
      <c r="L816" t="s">
        <v>22</v>
      </c>
    </row>
    <row r="817" spans="1:12" x14ac:dyDescent="0.3">
      <c r="A817" s="1">
        <v>40695</v>
      </c>
      <c r="B817">
        <v>2011</v>
      </c>
      <c r="C817" t="s">
        <v>12</v>
      </c>
      <c r="D817">
        <v>100170</v>
      </c>
      <c r="E817">
        <v>140000</v>
      </c>
      <c r="F817" t="s">
        <v>13</v>
      </c>
      <c r="G817" t="s">
        <v>14</v>
      </c>
      <c r="H817">
        <v>3</v>
      </c>
      <c r="I817">
        <v>1</v>
      </c>
      <c r="J817">
        <v>968</v>
      </c>
      <c r="K817">
        <v>1.0250330000000001</v>
      </c>
      <c r="L817" t="s">
        <v>16</v>
      </c>
    </row>
    <row r="818" spans="1:12" x14ac:dyDescent="0.3">
      <c r="A818" s="1">
        <v>40696</v>
      </c>
      <c r="B818">
        <v>2011</v>
      </c>
      <c r="C818" t="s">
        <v>21</v>
      </c>
      <c r="D818">
        <v>429310</v>
      </c>
      <c r="E818">
        <v>400000</v>
      </c>
      <c r="F818" t="s">
        <v>13</v>
      </c>
      <c r="G818" t="s">
        <v>14</v>
      </c>
      <c r="H818">
        <v>3</v>
      </c>
      <c r="I818">
        <v>1</v>
      </c>
      <c r="J818">
        <v>1015</v>
      </c>
      <c r="K818">
        <v>1.0250330000000001</v>
      </c>
      <c r="L818" t="s">
        <v>16</v>
      </c>
    </row>
    <row r="819" spans="1:12" x14ac:dyDescent="0.3">
      <c r="A819" s="1">
        <v>40696</v>
      </c>
      <c r="B819">
        <v>2011</v>
      </c>
      <c r="C819" t="s">
        <v>30</v>
      </c>
      <c r="D819">
        <v>381560</v>
      </c>
      <c r="E819">
        <v>400000</v>
      </c>
      <c r="F819" t="s">
        <v>13</v>
      </c>
      <c r="G819" t="s">
        <v>14</v>
      </c>
      <c r="H819">
        <v>3</v>
      </c>
      <c r="I819">
        <v>3</v>
      </c>
      <c r="J819">
        <v>1030</v>
      </c>
      <c r="K819">
        <v>1.0250330000000001</v>
      </c>
      <c r="L819" t="s">
        <v>22</v>
      </c>
    </row>
    <row r="820" spans="1:12" x14ac:dyDescent="0.3">
      <c r="A820" s="1">
        <v>40697</v>
      </c>
      <c r="B820">
        <v>2011</v>
      </c>
      <c r="C820" t="s">
        <v>30</v>
      </c>
      <c r="D820">
        <v>1061150</v>
      </c>
      <c r="E820">
        <v>1075000</v>
      </c>
      <c r="F820" t="s">
        <v>13</v>
      </c>
      <c r="G820" t="s">
        <v>14</v>
      </c>
      <c r="H820">
        <v>3</v>
      </c>
      <c r="I820">
        <v>2</v>
      </c>
      <c r="J820">
        <v>911</v>
      </c>
      <c r="K820">
        <v>1.0250330000000001</v>
      </c>
      <c r="L820" t="s">
        <v>25</v>
      </c>
    </row>
    <row r="821" spans="1:12" x14ac:dyDescent="0.3">
      <c r="A821" s="1">
        <v>40699</v>
      </c>
      <c r="B821">
        <v>2011</v>
      </c>
      <c r="C821" t="s">
        <v>26</v>
      </c>
      <c r="D821">
        <v>335300</v>
      </c>
      <c r="E821">
        <v>345000</v>
      </c>
      <c r="F821" t="s">
        <v>13</v>
      </c>
      <c r="G821" t="s">
        <v>14</v>
      </c>
      <c r="H821">
        <v>3</v>
      </c>
      <c r="I821">
        <v>3</v>
      </c>
      <c r="J821">
        <v>992</v>
      </c>
      <c r="K821">
        <v>1.0250330000000001</v>
      </c>
      <c r="L821" t="s">
        <v>25</v>
      </c>
    </row>
    <row r="822" spans="1:12" x14ac:dyDescent="0.3">
      <c r="A822" s="1">
        <v>40699</v>
      </c>
      <c r="B822">
        <v>2011</v>
      </c>
      <c r="C822" t="s">
        <v>12</v>
      </c>
      <c r="D822">
        <v>110420</v>
      </c>
      <c r="E822">
        <v>70000</v>
      </c>
      <c r="F822" t="s">
        <v>13</v>
      </c>
      <c r="G822" t="s">
        <v>14</v>
      </c>
      <c r="H822">
        <v>3</v>
      </c>
      <c r="I822">
        <v>2</v>
      </c>
      <c r="J822">
        <v>1087</v>
      </c>
      <c r="K822">
        <v>1.0250330000000001</v>
      </c>
      <c r="L822" t="s">
        <v>16</v>
      </c>
    </row>
    <row r="823" spans="1:12" x14ac:dyDescent="0.3">
      <c r="A823" s="1">
        <v>40699</v>
      </c>
      <c r="B823">
        <v>2011</v>
      </c>
      <c r="C823" t="s">
        <v>21</v>
      </c>
      <c r="D823">
        <v>602490</v>
      </c>
      <c r="E823">
        <v>935000</v>
      </c>
      <c r="F823" t="s">
        <v>13</v>
      </c>
      <c r="G823" t="s">
        <v>14</v>
      </c>
      <c r="H823">
        <v>3</v>
      </c>
      <c r="I823">
        <v>2</v>
      </c>
      <c r="J823">
        <v>1051</v>
      </c>
      <c r="K823">
        <v>1.0250330000000001</v>
      </c>
      <c r="L823" t="s">
        <v>22</v>
      </c>
    </row>
    <row r="824" spans="1:12" x14ac:dyDescent="0.3">
      <c r="A824" s="1">
        <v>40702</v>
      </c>
      <c r="B824">
        <v>2011</v>
      </c>
      <c r="C824" t="s">
        <v>30</v>
      </c>
      <c r="D824">
        <v>312170</v>
      </c>
      <c r="E824">
        <v>320000</v>
      </c>
      <c r="F824" t="s">
        <v>19</v>
      </c>
      <c r="G824" t="s">
        <v>20</v>
      </c>
      <c r="H824">
        <v>4</v>
      </c>
      <c r="I824">
        <v>2</v>
      </c>
      <c r="J824">
        <v>1339</v>
      </c>
      <c r="K824">
        <v>1.0250330000000001</v>
      </c>
      <c r="L824" t="s">
        <v>22</v>
      </c>
    </row>
    <row r="825" spans="1:12" x14ac:dyDescent="0.3">
      <c r="A825" s="1">
        <v>40703</v>
      </c>
      <c r="B825">
        <v>2011</v>
      </c>
      <c r="C825" t="s">
        <v>12</v>
      </c>
      <c r="D825">
        <v>112030</v>
      </c>
      <c r="E825">
        <v>145950</v>
      </c>
      <c r="F825" t="s">
        <v>13</v>
      </c>
      <c r="G825" t="s">
        <v>14</v>
      </c>
      <c r="H825">
        <v>3</v>
      </c>
      <c r="I825">
        <v>3</v>
      </c>
      <c r="J825">
        <v>984</v>
      </c>
      <c r="K825">
        <v>1.0250330000000001</v>
      </c>
      <c r="L825" t="s">
        <v>15</v>
      </c>
    </row>
    <row r="826" spans="1:12" x14ac:dyDescent="0.3">
      <c r="A826" s="1">
        <v>40703</v>
      </c>
      <c r="B826">
        <v>2011</v>
      </c>
      <c r="C826" t="s">
        <v>30</v>
      </c>
      <c r="D826">
        <v>396710</v>
      </c>
      <c r="E826">
        <v>465000</v>
      </c>
      <c r="F826" t="s">
        <v>13</v>
      </c>
      <c r="G826" t="s">
        <v>14</v>
      </c>
      <c r="H826">
        <v>3</v>
      </c>
      <c r="I826">
        <v>2</v>
      </c>
      <c r="J826">
        <v>1052</v>
      </c>
      <c r="K826">
        <v>1.0250330000000001</v>
      </c>
      <c r="L826" t="s">
        <v>25</v>
      </c>
    </row>
    <row r="827" spans="1:12" x14ac:dyDescent="0.3">
      <c r="A827" s="1">
        <v>40703</v>
      </c>
      <c r="B827">
        <v>2011</v>
      </c>
      <c r="C827" t="s">
        <v>12</v>
      </c>
      <c r="D827">
        <v>69680</v>
      </c>
      <c r="E827">
        <v>26500</v>
      </c>
      <c r="F827" t="s">
        <v>13</v>
      </c>
      <c r="G827" t="s">
        <v>14</v>
      </c>
      <c r="H827">
        <v>3</v>
      </c>
      <c r="I827">
        <v>1</v>
      </c>
      <c r="J827">
        <v>914</v>
      </c>
      <c r="K827">
        <v>1.0250330000000001</v>
      </c>
      <c r="L827" t="s">
        <v>25</v>
      </c>
    </row>
    <row r="828" spans="1:12" x14ac:dyDescent="0.3">
      <c r="A828" s="1">
        <v>40703</v>
      </c>
      <c r="B828">
        <v>2011</v>
      </c>
      <c r="C828" t="s">
        <v>30</v>
      </c>
      <c r="D828">
        <v>438750</v>
      </c>
      <c r="E828">
        <v>400000</v>
      </c>
      <c r="F828" t="s">
        <v>13</v>
      </c>
      <c r="G828" t="s">
        <v>14</v>
      </c>
      <c r="H828">
        <v>3</v>
      </c>
      <c r="I828">
        <v>2</v>
      </c>
      <c r="J828">
        <v>990</v>
      </c>
      <c r="K828">
        <v>1.0250330000000001</v>
      </c>
      <c r="L828" t="s">
        <v>16</v>
      </c>
    </row>
    <row r="829" spans="1:12" x14ac:dyDescent="0.3">
      <c r="A829" s="1">
        <v>40705</v>
      </c>
      <c r="B829">
        <v>2011</v>
      </c>
      <c r="C829" t="s">
        <v>26</v>
      </c>
      <c r="D829">
        <v>755230</v>
      </c>
      <c r="E829">
        <v>960000</v>
      </c>
      <c r="F829" t="s">
        <v>13</v>
      </c>
      <c r="G829" t="s">
        <v>14</v>
      </c>
      <c r="H829">
        <v>3</v>
      </c>
      <c r="I829">
        <v>3</v>
      </c>
      <c r="J829">
        <v>1044</v>
      </c>
      <c r="K829">
        <v>1.0250330000000001</v>
      </c>
      <c r="L829" t="s">
        <v>22</v>
      </c>
    </row>
    <row r="830" spans="1:12" x14ac:dyDescent="0.3">
      <c r="A830" s="1">
        <v>40705</v>
      </c>
      <c r="B830">
        <v>2011</v>
      </c>
      <c r="C830" t="s">
        <v>30</v>
      </c>
      <c r="D830">
        <v>306920</v>
      </c>
      <c r="E830">
        <v>165000</v>
      </c>
      <c r="F830" t="s">
        <v>13</v>
      </c>
      <c r="G830" t="s">
        <v>14</v>
      </c>
      <c r="H830">
        <v>3</v>
      </c>
      <c r="I830">
        <v>2</v>
      </c>
      <c r="J830">
        <v>927</v>
      </c>
      <c r="K830">
        <v>1.0250330000000001</v>
      </c>
      <c r="L830" t="s">
        <v>16</v>
      </c>
    </row>
    <row r="831" spans="1:12" x14ac:dyDescent="0.3">
      <c r="A831" s="1">
        <v>40706</v>
      </c>
      <c r="B831">
        <v>2011</v>
      </c>
      <c r="C831" t="s">
        <v>12</v>
      </c>
      <c r="D831">
        <v>96520</v>
      </c>
      <c r="E831">
        <v>24350</v>
      </c>
      <c r="F831" t="s">
        <v>13</v>
      </c>
      <c r="G831" t="s">
        <v>14</v>
      </c>
      <c r="H831">
        <v>3</v>
      </c>
      <c r="I831">
        <v>2</v>
      </c>
      <c r="J831">
        <v>953</v>
      </c>
      <c r="K831">
        <v>1.0250330000000001</v>
      </c>
      <c r="L831" t="s">
        <v>16</v>
      </c>
    </row>
    <row r="832" spans="1:12" x14ac:dyDescent="0.3">
      <c r="A832" s="1">
        <v>40706</v>
      </c>
      <c r="B832">
        <v>2011</v>
      </c>
      <c r="C832" t="s">
        <v>12</v>
      </c>
      <c r="D832">
        <v>105750</v>
      </c>
      <c r="E832">
        <v>66000</v>
      </c>
      <c r="F832" t="s">
        <v>13</v>
      </c>
      <c r="G832" t="s">
        <v>14</v>
      </c>
      <c r="H832">
        <v>3</v>
      </c>
      <c r="I832">
        <v>3</v>
      </c>
      <c r="J832">
        <v>1043</v>
      </c>
      <c r="K832">
        <v>1.0250330000000001</v>
      </c>
      <c r="L832" t="s">
        <v>16</v>
      </c>
    </row>
    <row r="833" spans="1:12" x14ac:dyDescent="0.3">
      <c r="A833" s="1">
        <v>40709</v>
      </c>
      <c r="B833">
        <v>2011</v>
      </c>
      <c r="C833" t="s">
        <v>29</v>
      </c>
      <c r="D833">
        <v>181500</v>
      </c>
      <c r="E833">
        <v>241000</v>
      </c>
      <c r="F833" t="s">
        <v>13</v>
      </c>
      <c r="G833" t="s">
        <v>14</v>
      </c>
      <c r="H833">
        <v>3</v>
      </c>
      <c r="I833">
        <v>1</v>
      </c>
      <c r="J833">
        <v>987</v>
      </c>
      <c r="K833">
        <v>1.0250330000000001</v>
      </c>
      <c r="L833" t="s">
        <v>16</v>
      </c>
    </row>
    <row r="834" spans="1:12" x14ac:dyDescent="0.3">
      <c r="A834" s="1">
        <v>40709</v>
      </c>
      <c r="B834">
        <v>2011</v>
      </c>
      <c r="C834" t="s">
        <v>29</v>
      </c>
      <c r="D834">
        <v>245400</v>
      </c>
      <c r="E834">
        <v>387000</v>
      </c>
      <c r="F834" t="s">
        <v>13</v>
      </c>
      <c r="G834" t="s">
        <v>14</v>
      </c>
      <c r="H834">
        <v>3</v>
      </c>
      <c r="I834">
        <v>3</v>
      </c>
      <c r="J834">
        <v>907</v>
      </c>
      <c r="K834">
        <v>1.0250330000000001</v>
      </c>
      <c r="L834" t="s">
        <v>25</v>
      </c>
    </row>
    <row r="835" spans="1:12" x14ac:dyDescent="0.3">
      <c r="A835" s="1">
        <v>40709</v>
      </c>
      <c r="B835">
        <v>2011</v>
      </c>
      <c r="C835" t="s">
        <v>29</v>
      </c>
      <c r="D835">
        <v>120200</v>
      </c>
      <c r="E835">
        <v>195000</v>
      </c>
      <c r="F835" t="s">
        <v>13</v>
      </c>
      <c r="G835" t="s">
        <v>14</v>
      </c>
      <c r="H835">
        <v>3</v>
      </c>
      <c r="I835">
        <v>3</v>
      </c>
      <c r="J835">
        <v>957</v>
      </c>
      <c r="K835">
        <v>1.0250330000000001</v>
      </c>
      <c r="L835" t="s">
        <v>25</v>
      </c>
    </row>
    <row r="836" spans="1:12" x14ac:dyDescent="0.3">
      <c r="A836" s="1">
        <v>40709</v>
      </c>
      <c r="B836">
        <v>2011</v>
      </c>
      <c r="C836" t="s">
        <v>12</v>
      </c>
      <c r="D836">
        <v>92120</v>
      </c>
      <c r="E836">
        <v>125000</v>
      </c>
      <c r="F836" t="s">
        <v>13</v>
      </c>
      <c r="G836" t="s">
        <v>14</v>
      </c>
      <c r="H836">
        <v>3</v>
      </c>
      <c r="I836">
        <v>3</v>
      </c>
      <c r="J836">
        <v>1026</v>
      </c>
      <c r="K836">
        <v>1.0250330000000001</v>
      </c>
      <c r="L836" t="s">
        <v>22</v>
      </c>
    </row>
    <row r="837" spans="1:12" x14ac:dyDescent="0.3">
      <c r="A837" s="1">
        <v>40712</v>
      </c>
      <c r="B837">
        <v>2011</v>
      </c>
      <c r="C837" t="s">
        <v>12</v>
      </c>
      <c r="D837">
        <v>87950</v>
      </c>
      <c r="E837">
        <v>15000</v>
      </c>
      <c r="F837" t="s">
        <v>19</v>
      </c>
      <c r="G837" t="s">
        <v>20</v>
      </c>
      <c r="H837">
        <v>4</v>
      </c>
      <c r="I837">
        <v>2</v>
      </c>
      <c r="J837">
        <v>1353</v>
      </c>
      <c r="K837">
        <v>1.0250330000000001</v>
      </c>
      <c r="L837" t="s">
        <v>15</v>
      </c>
    </row>
    <row r="838" spans="1:12" x14ac:dyDescent="0.3">
      <c r="A838" s="1">
        <v>40713</v>
      </c>
      <c r="B838">
        <v>2011</v>
      </c>
      <c r="C838" t="s">
        <v>21</v>
      </c>
      <c r="D838">
        <v>1253980</v>
      </c>
      <c r="E838">
        <v>1485000</v>
      </c>
      <c r="F838" t="s">
        <v>13</v>
      </c>
      <c r="G838" t="s">
        <v>14</v>
      </c>
      <c r="H838">
        <v>3</v>
      </c>
      <c r="I838">
        <v>1</v>
      </c>
      <c r="J838">
        <v>1060</v>
      </c>
      <c r="K838">
        <v>1.0250330000000001</v>
      </c>
      <c r="L838" t="s">
        <v>22</v>
      </c>
    </row>
    <row r="839" spans="1:12" x14ac:dyDescent="0.3">
      <c r="A839" s="1">
        <v>40716</v>
      </c>
      <c r="B839">
        <v>2011</v>
      </c>
      <c r="C839" t="s">
        <v>26</v>
      </c>
      <c r="D839">
        <v>587790</v>
      </c>
      <c r="E839">
        <v>507000</v>
      </c>
      <c r="F839" t="s">
        <v>13</v>
      </c>
      <c r="G839" t="s">
        <v>14</v>
      </c>
      <c r="H839">
        <v>3</v>
      </c>
      <c r="I839">
        <v>1</v>
      </c>
      <c r="J839">
        <v>1027</v>
      </c>
      <c r="K839">
        <v>1.0250330000000001</v>
      </c>
      <c r="L839" t="s">
        <v>16</v>
      </c>
    </row>
    <row r="840" spans="1:12" x14ac:dyDescent="0.3">
      <c r="A840" s="1">
        <v>40716</v>
      </c>
      <c r="B840">
        <v>2011</v>
      </c>
      <c r="C840" t="s">
        <v>29</v>
      </c>
      <c r="D840">
        <v>179300</v>
      </c>
      <c r="E840">
        <v>242500</v>
      </c>
      <c r="F840" t="s">
        <v>13</v>
      </c>
      <c r="G840" t="s">
        <v>14</v>
      </c>
      <c r="H840">
        <v>3</v>
      </c>
      <c r="I840">
        <v>3</v>
      </c>
      <c r="J840">
        <v>990</v>
      </c>
      <c r="K840">
        <v>1.0250330000000001</v>
      </c>
      <c r="L840" t="s">
        <v>15</v>
      </c>
    </row>
    <row r="841" spans="1:12" x14ac:dyDescent="0.3">
      <c r="A841" s="1">
        <v>40716</v>
      </c>
      <c r="B841">
        <v>2011</v>
      </c>
      <c r="C841" t="s">
        <v>29</v>
      </c>
      <c r="D841">
        <v>436300</v>
      </c>
      <c r="E841">
        <v>679000</v>
      </c>
      <c r="F841" t="s">
        <v>13</v>
      </c>
      <c r="G841" t="s">
        <v>14</v>
      </c>
      <c r="H841">
        <v>3</v>
      </c>
      <c r="I841">
        <v>3</v>
      </c>
      <c r="J841">
        <v>971</v>
      </c>
      <c r="K841">
        <v>1.0250330000000001</v>
      </c>
      <c r="L841" t="s">
        <v>22</v>
      </c>
    </row>
    <row r="842" spans="1:12" x14ac:dyDescent="0.3">
      <c r="A842" s="1">
        <v>40716</v>
      </c>
      <c r="B842">
        <v>2011</v>
      </c>
      <c r="C842" t="s">
        <v>12</v>
      </c>
      <c r="D842">
        <v>198030</v>
      </c>
      <c r="E842">
        <v>274500</v>
      </c>
      <c r="F842" t="s">
        <v>13</v>
      </c>
      <c r="G842" t="s">
        <v>14</v>
      </c>
      <c r="H842">
        <v>3</v>
      </c>
      <c r="I842">
        <v>2</v>
      </c>
      <c r="J842">
        <v>1033</v>
      </c>
      <c r="K842">
        <v>1.0250330000000001</v>
      </c>
      <c r="L842" t="s">
        <v>16</v>
      </c>
    </row>
    <row r="843" spans="1:12" x14ac:dyDescent="0.3">
      <c r="A843" s="1">
        <v>40717</v>
      </c>
      <c r="B843">
        <v>2011</v>
      </c>
      <c r="C843" t="s">
        <v>12</v>
      </c>
      <c r="D843">
        <v>119190</v>
      </c>
      <c r="E843">
        <v>150000</v>
      </c>
      <c r="F843" t="s">
        <v>13</v>
      </c>
      <c r="G843" t="s">
        <v>14</v>
      </c>
      <c r="H843">
        <v>3</v>
      </c>
      <c r="I843">
        <v>1</v>
      </c>
      <c r="J843">
        <v>1039</v>
      </c>
      <c r="K843">
        <v>1.0250330000000001</v>
      </c>
      <c r="L843" t="s">
        <v>25</v>
      </c>
    </row>
    <row r="844" spans="1:12" x14ac:dyDescent="0.3">
      <c r="A844" s="1">
        <v>40717</v>
      </c>
      <c r="B844">
        <v>2011</v>
      </c>
      <c r="C844" t="s">
        <v>12</v>
      </c>
      <c r="D844">
        <v>179530</v>
      </c>
      <c r="E844">
        <v>18000</v>
      </c>
      <c r="F844" t="s">
        <v>23</v>
      </c>
      <c r="G844" t="s">
        <v>24</v>
      </c>
      <c r="H844">
        <v>6</v>
      </c>
      <c r="I844">
        <v>4</v>
      </c>
      <c r="J844">
        <v>1904</v>
      </c>
      <c r="K844">
        <v>1.0250330000000001</v>
      </c>
      <c r="L844" t="s">
        <v>22</v>
      </c>
    </row>
    <row r="845" spans="1:12" x14ac:dyDescent="0.3">
      <c r="A845" s="1">
        <v>40717</v>
      </c>
      <c r="B845">
        <v>2011</v>
      </c>
      <c r="C845" t="s">
        <v>29</v>
      </c>
      <c r="D845">
        <v>299400</v>
      </c>
      <c r="E845">
        <v>495000</v>
      </c>
      <c r="F845" t="s">
        <v>13</v>
      </c>
      <c r="G845" t="s">
        <v>14</v>
      </c>
      <c r="H845">
        <v>3</v>
      </c>
      <c r="I845">
        <v>3</v>
      </c>
      <c r="J845">
        <v>954</v>
      </c>
      <c r="K845">
        <v>1.0250330000000001</v>
      </c>
      <c r="L845" t="s">
        <v>25</v>
      </c>
    </row>
    <row r="846" spans="1:12" x14ac:dyDescent="0.3">
      <c r="A846" s="1">
        <v>40717</v>
      </c>
      <c r="B846">
        <v>2011</v>
      </c>
      <c r="C846" t="s">
        <v>29</v>
      </c>
      <c r="D846">
        <v>174900</v>
      </c>
      <c r="E846">
        <v>288000</v>
      </c>
      <c r="F846" t="s">
        <v>13</v>
      </c>
      <c r="G846" t="s">
        <v>14</v>
      </c>
      <c r="H846">
        <v>3</v>
      </c>
      <c r="I846">
        <v>2</v>
      </c>
      <c r="J846">
        <v>1043</v>
      </c>
      <c r="K846">
        <v>1.0250330000000001</v>
      </c>
      <c r="L846" t="s">
        <v>22</v>
      </c>
    </row>
    <row r="847" spans="1:12" x14ac:dyDescent="0.3">
      <c r="A847" s="1">
        <v>40720</v>
      </c>
      <c r="B847">
        <v>2011</v>
      </c>
      <c r="C847" t="s">
        <v>26</v>
      </c>
      <c r="D847">
        <v>407190</v>
      </c>
      <c r="E847">
        <v>538500</v>
      </c>
      <c r="F847" t="s">
        <v>13</v>
      </c>
      <c r="G847" t="s">
        <v>14</v>
      </c>
      <c r="H847">
        <v>3</v>
      </c>
      <c r="I847">
        <v>3</v>
      </c>
      <c r="J847">
        <v>947</v>
      </c>
      <c r="K847">
        <v>1.0250330000000001</v>
      </c>
      <c r="L847" t="s">
        <v>16</v>
      </c>
    </row>
    <row r="848" spans="1:12" x14ac:dyDescent="0.3">
      <c r="A848" s="1">
        <v>40720</v>
      </c>
      <c r="B848">
        <v>2011</v>
      </c>
      <c r="C848" t="s">
        <v>26</v>
      </c>
      <c r="D848">
        <v>228620</v>
      </c>
      <c r="E848">
        <v>260000</v>
      </c>
      <c r="F848" t="s">
        <v>13</v>
      </c>
      <c r="G848" t="s">
        <v>14</v>
      </c>
      <c r="H848">
        <v>3</v>
      </c>
      <c r="I848">
        <v>2</v>
      </c>
      <c r="J848">
        <v>969</v>
      </c>
      <c r="K848">
        <v>1.0250330000000001</v>
      </c>
      <c r="L848" t="s">
        <v>22</v>
      </c>
    </row>
    <row r="849" spans="1:12" x14ac:dyDescent="0.3">
      <c r="A849" s="1">
        <v>40723</v>
      </c>
      <c r="B849">
        <v>2011</v>
      </c>
      <c r="C849" t="s">
        <v>26</v>
      </c>
      <c r="D849">
        <v>648340</v>
      </c>
      <c r="E849">
        <v>630000</v>
      </c>
      <c r="F849" t="s">
        <v>13</v>
      </c>
      <c r="G849" t="s">
        <v>14</v>
      </c>
      <c r="H849">
        <v>3</v>
      </c>
      <c r="I849">
        <v>3</v>
      </c>
      <c r="J849">
        <v>1052</v>
      </c>
      <c r="K849">
        <v>1.0250330000000001</v>
      </c>
      <c r="L849" t="s">
        <v>16</v>
      </c>
    </row>
    <row r="850" spans="1:12" x14ac:dyDescent="0.3">
      <c r="A850" s="1">
        <v>40723</v>
      </c>
      <c r="B850">
        <v>2011</v>
      </c>
      <c r="C850" t="s">
        <v>12</v>
      </c>
      <c r="D850">
        <v>94910</v>
      </c>
      <c r="E850">
        <v>90000</v>
      </c>
      <c r="F850" t="s">
        <v>13</v>
      </c>
      <c r="G850" t="s">
        <v>14</v>
      </c>
      <c r="H850">
        <v>3</v>
      </c>
      <c r="I850">
        <v>3</v>
      </c>
      <c r="J850">
        <v>1010</v>
      </c>
      <c r="K850">
        <v>1.0250330000000001</v>
      </c>
      <c r="L850" t="s">
        <v>16</v>
      </c>
    </row>
    <row r="851" spans="1:12" x14ac:dyDescent="0.3">
      <c r="A851" s="1">
        <v>40723</v>
      </c>
      <c r="B851">
        <v>2011</v>
      </c>
      <c r="C851" t="s">
        <v>12</v>
      </c>
      <c r="D851">
        <v>86030</v>
      </c>
      <c r="E851">
        <v>59000</v>
      </c>
      <c r="F851" t="s">
        <v>13</v>
      </c>
      <c r="G851" t="s">
        <v>14</v>
      </c>
      <c r="H851">
        <v>3</v>
      </c>
      <c r="I851">
        <v>2</v>
      </c>
      <c r="J851">
        <v>1008</v>
      </c>
      <c r="K851">
        <v>1.0250330000000001</v>
      </c>
      <c r="L851" t="s">
        <v>16</v>
      </c>
    </row>
    <row r="852" spans="1:12" x14ac:dyDescent="0.3">
      <c r="A852" s="1">
        <v>40724</v>
      </c>
      <c r="B852">
        <v>2011</v>
      </c>
      <c r="C852" t="s">
        <v>29</v>
      </c>
      <c r="D852">
        <v>163500</v>
      </c>
      <c r="E852">
        <v>230000</v>
      </c>
      <c r="F852" t="s">
        <v>13</v>
      </c>
      <c r="G852" t="s">
        <v>14</v>
      </c>
      <c r="H852">
        <v>3</v>
      </c>
      <c r="I852">
        <v>2</v>
      </c>
      <c r="J852">
        <v>965</v>
      </c>
      <c r="K852">
        <v>1.0250330000000001</v>
      </c>
      <c r="L852" t="s">
        <v>25</v>
      </c>
    </row>
    <row r="853" spans="1:12" x14ac:dyDescent="0.3">
      <c r="A853" s="1">
        <v>40724</v>
      </c>
      <c r="B853">
        <v>2011</v>
      </c>
      <c r="C853" t="s">
        <v>12</v>
      </c>
      <c r="D853">
        <v>146180</v>
      </c>
      <c r="E853">
        <v>170600</v>
      </c>
      <c r="F853" t="s">
        <v>23</v>
      </c>
      <c r="G853" t="s">
        <v>24</v>
      </c>
      <c r="H853">
        <v>6</v>
      </c>
      <c r="I853">
        <v>6</v>
      </c>
      <c r="J853">
        <v>2024</v>
      </c>
      <c r="K853">
        <v>1.0250330000000001</v>
      </c>
      <c r="L853" t="s">
        <v>15</v>
      </c>
    </row>
    <row r="854" spans="1:12" x14ac:dyDescent="0.3">
      <c r="A854" s="1">
        <v>40725</v>
      </c>
      <c r="B854">
        <v>2011</v>
      </c>
      <c r="C854" t="s">
        <v>29</v>
      </c>
      <c r="D854">
        <v>145700</v>
      </c>
      <c r="E854">
        <v>236000</v>
      </c>
      <c r="F854" t="s">
        <v>13</v>
      </c>
      <c r="G854" t="s">
        <v>14</v>
      </c>
      <c r="H854">
        <v>3</v>
      </c>
      <c r="I854">
        <v>3</v>
      </c>
      <c r="J854">
        <v>950</v>
      </c>
      <c r="K854">
        <v>1.0250330000000001</v>
      </c>
      <c r="L854" t="s">
        <v>16</v>
      </c>
    </row>
    <row r="855" spans="1:12" x14ac:dyDescent="0.3">
      <c r="A855" s="1">
        <v>40725</v>
      </c>
      <c r="B855">
        <v>2011</v>
      </c>
      <c r="C855" t="s">
        <v>12</v>
      </c>
      <c r="D855">
        <v>98380</v>
      </c>
      <c r="E855">
        <v>125000</v>
      </c>
      <c r="F855" t="s">
        <v>19</v>
      </c>
      <c r="G855" t="s">
        <v>20</v>
      </c>
      <c r="H855">
        <v>4</v>
      </c>
      <c r="I855">
        <v>4</v>
      </c>
      <c r="J855">
        <v>1442</v>
      </c>
      <c r="K855">
        <v>1.0250330000000001</v>
      </c>
      <c r="L855" t="s">
        <v>25</v>
      </c>
    </row>
    <row r="856" spans="1:12" x14ac:dyDescent="0.3">
      <c r="A856" s="1">
        <v>40726</v>
      </c>
      <c r="B856">
        <v>2011</v>
      </c>
      <c r="C856" t="s">
        <v>26</v>
      </c>
      <c r="D856">
        <v>478030</v>
      </c>
      <c r="E856">
        <v>600000</v>
      </c>
      <c r="F856" t="s">
        <v>13</v>
      </c>
      <c r="G856" t="s">
        <v>14</v>
      </c>
      <c r="H856">
        <v>3</v>
      </c>
      <c r="I856">
        <v>3</v>
      </c>
      <c r="J856">
        <v>915</v>
      </c>
      <c r="K856">
        <v>1.0250330000000001</v>
      </c>
      <c r="L856" t="s">
        <v>25</v>
      </c>
    </row>
    <row r="857" spans="1:12" x14ac:dyDescent="0.3">
      <c r="A857" s="1">
        <v>40731</v>
      </c>
      <c r="B857">
        <v>2011</v>
      </c>
      <c r="C857" t="s">
        <v>21</v>
      </c>
      <c r="D857">
        <v>1899030</v>
      </c>
      <c r="E857">
        <v>1825000</v>
      </c>
      <c r="F857" t="s">
        <v>13</v>
      </c>
      <c r="G857" t="s">
        <v>14</v>
      </c>
      <c r="H857">
        <v>3</v>
      </c>
      <c r="I857">
        <v>1</v>
      </c>
      <c r="J857">
        <v>917</v>
      </c>
      <c r="K857">
        <v>1.0250330000000001</v>
      </c>
      <c r="L857" t="s">
        <v>25</v>
      </c>
    </row>
    <row r="858" spans="1:12" x14ac:dyDescent="0.3">
      <c r="A858" s="1">
        <v>40731</v>
      </c>
      <c r="B858">
        <v>2011</v>
      </c>
      <c r="C858" t="s">
        <v>12</v>
      </c>
      <c r="D858">
        <v>109550</v>
      </c>
      <c r="E858">
        <v>140000</v>
      </c>
      <c r="F858" t="s">
        <v>13</v>
      </c>
      <c r="G858" t="s">
        <v>14</v>
      </c>
      <c r="H858">
        <v>3</v>
      </c>
      <c r="I858">
        <v>2</v>
      </c>
      <c r="J858">
        <v>968</v>
      </c>
      <c r="K858">
        <v>1.0250330000000001</v>
      </c>
      <c r="L858" t="s">
        <v>25</v>
      </c>
    </row>
    <row r="859" spans="1:12" x14ac:dyDescent="0.3">
      <c r="A859" s="1">
        <v>40731</v>
      </c>
      <c r="B859">
        <v>2011</v>
      </c>
      <c r="C859" t="s">
        <v>12</v>
      </c>
      <c r="D859">
        <v>104910</v>
      </c>
      <c r="E859">
        <v>109575</v>
      </c>
      <c r="F859" t="s">
        <v>13</v>
      </c>
      <c r="G859" t="s">
        <v>14</v>
      </c>
      <c r="H859">
        <v>3</v>
      </c>
      <c r="I859">
        <v>3</v>
      </c>
      <c r="J859">
        <v>1044</v>
      </c>
      <c r="K859">
        <v>1.0250330000000001</v>
      </c>
      <c r="L859" t="s">
        <v>15</v>
      </c>
    </row>
    <row r="860" spans="1:12" x14ac:dyDescent="0.3">
      <c r="A860" s="1">
        <v>40732</v>
      </c>
      <c r="B860">
        <v>2011</v>
      </c>
      <c r="C860" t="s">
        <v>12</v>
      </c>
      <c r="D860">
        <v>105940</v>
      </c>
      <c r="E860">
        <v>140000</v>
      </c>
      <c r="F860" t="s">
        <v>13</v>
      </c>
      <c r="G860" t="s">
        <v>14</v>
      </c>
      <c r="H860">
        <v>3</v>
      </c>
      <c r="I860">
        <v>3</v>
      </c>
      <c r="J860">
        <v>1014</v>
      </c>
      <c r="K860">
        <v>1.0250330000000001</v>
      </c>
      <c r="L860" t="s">
        <v>15</v>
      </c>
    </row>
    <row r="861" spans="1:12" x14ac:dyDescent="0.3">
      <c r="A861" s="1">
        <v>40732</v>
      </c>
      <c r="B861">
        <v>2011</v>
      </c>
      <c r="C861" t="s">
        <v>26</v>
      </c>
      <c r="D861">
        <v>629370</v>
      </c>
      <c r="E861">
        <v>570000</v>
      </c>
      <c r="F861" t="s">
        <v>13</v>
      </c>
      <c r="G861" t="s">
        <v>14</v>
      </c>
      <c r="H861">
        <v>3</v>
      </c>
      <c r="I861">
        <v>1</v>
      </c>
      <c r="J861">
        <v>1060</v>
      </c>
      <c r="K861">
        <v>1.0250330000000001</v>
      </c>
      <c r="L861" t="s">
        <v>22</v>
      </c>
    </row>
    <row r="862" spans="1:12" x14ac:dyDescent="0.3">
      <c r="A862" s="1">
        <v>40733</v>
      </c>
      <c r="B862">
        <v>2011</v>
      </c>
      <c r="C862" t="s">
        <v>26</v>
      </c>
      <c r="D862">
        <v>422450</v>
      </c>
      <c r="E862">
        <v>540000</v>
      </c>
      <c r="F862" t="s">
        <v>13</v>
      </c>
      <c r="G862" t="s">
        <v>14</v>
      </c>
      <c r="H862">
        <v>3</v>
      </c>
      <c r="I862">
        <v>3</v>
      </c>
      <c r="J862">
        <v>1029</v>
      </c>
      <c r="K862">
        <v>1.0250330000000001</v>
      </c>
      <c r="L862" t="s">
        <v>15</v>
      </c>
    </row>
    <row r="863" spans="1:12" x14ac:dyDescent="0.3">
      <c r="A863" s="1">
        <v>40733</v>
      </c>
      <c r="B863">
        <v>2011</v>
      </c>
      <c r="C863" t="s">
        <v>29</v>
      </c>
      <c r="D863">
        <v>301300</v>
      </c>
      <c r="E863">
        <v>475000</v>
      </c>
      <c r="F863" t="s">
        <v>13</v>
      </c>
      <c r="G863" t="s">
        <v>14</v>
      </c>
      <c r="H863">
        <v>3</v>
      </c>
      <c r="I863">
        <v>1</v>
      </c>
      <c r="J863">
        <v>966</v>
      </c>
      <c r="K863">
        <v>1.0250330000000001</v>
      </c>
      <c r="L863" t="s">
        <v>16</v>
      </c>
    </row>
    <row r="864" spans="1:12" x14ac:dyDescent="0.3">
      <c r="A864" s="1">
        <v>40733</v>
      </c>
      <c r="B864">
        <v>2011</v>
      </c>
      <c r="C864" t="s">
        <v>12</v>
      </c>
      <c r="D864">
        <v>251980</v>
      </c>
      <c r="E864">
        <v>265000</v>
      </c>
      <c r="F864" t="s">
        <v>13</v>
      </c>
      <c r="G864" t="s">
        <v>14</v>
      </c>
      <c r="H864">
        <v>3</v>
      </c>
      <c r="I864">
        <v>1</v>
      </c>
      <c r="J864">
        <v>1042</v>
      </c>
      <c r="K864">
        <v>1.0250330000000001</v>
      </c>
      <c r="L864" t="s">
        <v>22</v>
      </c>
    </row>
    <row r="865" spans="1:12" x14ac:dyDescent="0.3">
      <c r="A865" s="1">
        <v>40733</v>
      </c>
      <c r="B865">
        <v>2011</v>
      </c>
      <c r="C865" t="s">
        <v>30</v>
      </c>
      <c r="D865">
        <v>474780</v>
      </c>
      <c r="E865">
        <v>1000000</v>
      </c>
      <c r="F865" t="s">
        <v>19</v>
      </c>
      <c r="G865" t="s">
        <v>20</v>
      </c>
      <c r="H865">
        <v>4</v>
      </c>
      <c r="I865">
        <v>3</v>
      </c>
      <c r="J865">
        <v>1390</v>
      </c>
      <c r="K865">
        <v>1.0250330000000001</v>
      </c>
      <c r="L865" t="s">
        <v>22</v>
      </c>
    </row>
    <row r="866" spans="1:12" x14ac:dyDescent="0.3">
      <c r="A866" s="1">
        <v>40737</v>
      </c>
      <c r="B866">
        <v>2011</v>
      </c>
      <c r="C866" t="s">
        <v>29</v>
      </c>
      <c r="D866">
        <v>180400</v>
      </c>
      <c r="E866">
        <v>215000</v>
      </c>
      <c r="F866" t="s">
        <v>13</v>
      </c>
      <c r="G866" t="s">
        <v>14</v>
      </c>
      <c r="H866">
        <v>3</v>
      </c>
      <c r="I866">
        <v>1</v>
      </c>
      <c r="J866">
        <v>1065</v>
      </c>
      <c r="K866">
        <v>1.0250330000000001</v>
      </c>
      <c r="L866" t="s">
        <v>16</v>
      </c>
    </row>
    <row r="867" spans="1:12" x14ac:dyDescent="0.3">
      <c r="A867" s="1">
        <v>40737</v>
      </c>
      <c r="B867">
        <v>2011</v>
      </c>
      <c r="C867" t="s">
        <v>29</v>
      </c>
      <c r="D867">
        <v>71000</v>
      </c>
      <c r="E867">
        <v>430000</v>
      </c>
      <c r="F867" t="s">
        <v>13</v>
      </c>
      <c r="G867" t="s">
        <v>14</v>
      </c>
      <c r="H867">
        <v>3</v>
      </c>
      <c r="I867">
        <v>1</v>
      </c>
      <c r="J867">
        <v>1035</v>
      </c>
      <c r="K867">
        <v>1.0250330000000001</v>
      </c>
      <c r="L867" t="s">
        <v>22</v>
      </c>
    </row>
    <row r="868" spans="1:12" x14ac:dyDescent="0.3">
      <c r="A868" s="1">
        <v>40737</v>
      </c>
      <c r="B868">
        <v>2011</v>
      </c>
      <c r="C868" t="s">
        <v>30</v>
      </c>
      <c r="D868">
        <v>457190</v>
      </c>
      <c r="E868">
        <v>534500</v>
      </c>
      <c r="F868" t="s">
        <v>13</v>
      </c>
      <c r="G868" t="s">
        <v>14</v>
      </c>
      <c r="H868">
        <v>3</v>
      </c>
      <c r="I868">
        <v>3</v>
      </c>
      <c r="J868">
        <v>1095</v>
      </c>
      <c r="K868">
        <v>1.0250330000000001</v>
      </c>
      <c r="L868" t="s">
        <v>25</v>
      </c>
    </row>
    <row r="869" spans="1:12" x14ac:dyDescent="0.3">
      <c r="A869" s="1">
        <v>40737</v>
      </c>
      <c r="B869">
        <v>2011</v>
      </c>
      <c r="C869" t="s">
        <v>30</v>
      </c>
      <c r="D869">
        <v>416000</v>
      </c>
      <c r="E869">
        <v>400000</v>
      </c>
      <c r="F869" t="s">
        <v>19</v>
      </c>
      <c r="G869" t="s">
        <v>20</v>
      </c>
      <c r="H869">
        <v>4</v>
      </c>
      <c r="I869">
        <v>2</v>
      </c>
      <c r="J869">
        <v>1400</v>
      </c>
      <c r="K869">
        <v>1.0250330000000001</v>
      </c>
      <c r="L869" t="s">
        <v>16</v>
      </c>
    </row>
    <row r="870" spans="1:12" x14ac:dyDescent="0.3">
      <c r="A870" s="1">
        <v>40737</v>
      </c>
      <c r="B870">
        <v>2011</v>
      </c>
      <c r="C870" t="s">
        <v>29</v>
      </c>
      <c r="D870">
        <v>205000</v>
      </c>
      <c r="E870">
        <v>242000</v>
      </c>
      <c r="F870" t="s">
        <v>13</v>
      </c>
      <c r="G870" t="s">
        <v>14</v>
      </c>
      <c r="H870">
        <v>3</v>
      </c>
      <c r="I870">
        <v>2</v>
      </c>
      <c r="J870">
        <v>909</v>
      </c>
      <c r="K870">
        <v>1.0250330000000001</v>
      </c>
      <c r="L870" t="s">
        <v>16</v>
      </c>
    </row>
    <row r="871" spans="1:12" x14ac:dyDescent="0.3">
      <c r="A871" s="1">
        <v>40738</v>
      </c>
      <c r="B871">
        <v>2011</v>
      </c>
      <c r="C871" t="s">
        <v>12</v>
      </c>
      <c r="D871">
        <v>100890</v>
      </c>
      <c r="E871">
        <v>20000</v>
      </c>
      <c r="F871" t="s">
        <v>19</v>
      </c>
      <c r="G871" t="s">
        <v>20</v>
      </c>
      <c r="H871">
        <v>4</v>
      </c>
      <c r="I871">
        <v>2</v>
      </c>
      <c r="J871">
        <v>1351</v>
      </c>
      <c r="K871">
        <v>1.0250330000000001</v>
      </c>
      <c r="L871" t="s">
        <v>25</v>
      </c>
    </row>
    <row r="872" spans="1:12" x14ac:dyDescent="0.3">
      <c r="A872" s="1">
        <v>40741</v>
      </c>
      <c r="B872">
        <v>2011</v>
      </c>
      <c r="C872" t="s">
        <v>12</v>
      </c>
      <c r="D872">
        <v>128270</v>
      </c>
      <c r="E872">
        <v>32000</v>
      </c>
      <c r="F872" t="s">
        <v>13</v>
      </c>
      <c r="G872" t="s">
        <v>14</v>
      </c>
      <c r="H872">
        <v>3</v>
      </c>
      <c r="I872">
        <v>2</v>
      </c>
      <c r="J872">
        <v>981</v>
      </c>
      <c r="K872">
        <v>1.0250330000000001</v>
      </c>
      <c r="L872" t="s">
        <v>22</v>
      </c>
    </row>
    <row r="873" spans="1:12" x14ac:dyDescent="0.3">
      <c r="A873" s="1">
        <v>40741</v>
      </c>
      <c r="B873">
        <v>2011</v>
      </c>
      <c r="C873" t="s">
        <v>21</v>
      </c>
      <c r="D873">
        <v>1941800</v>
      </c>
      <c r="E873">
        <v>3576000</v>
      </c>
      <c r="F873" t="s">
        <v>13</v>
      </c>
      <c r="G873" t="s">
        <v>14</v>
      </c>
      <c r="H873">
        <v>3</v>
      </c>
      <c r="I873">
        <v>1</v>
      </c>
      <c r="J873">
        <v>1033</v>
      </c>
      <c r="K873">
        <v>1.0250330000000001</v>
      </c>
      <c r="L873" t="s">
        <v>15</v>
      </c>
    </row>
    <row r="874" spans="1:12" x14ac:dyDescent="0.3">
      <c r="A874" s="1">
        <v>40746</v>
      </c>
      <c r="B874">
        <v>2011</v>
      </c>
      <c r="C874" t="s">
        <v>29</v>
      </c>
      <c r="D874">
        <v>247500</v>
      </c>
      <c r="E874">
        <v>334900</v>
      </c>
      <c r="F874" t="s">
        <v>19</v>
      </c>
      <c r="G874" t="s">
        <v>20</v>
      </c>
      <c r="H874">
        <v>4</v>
      </c>
      <c r="I874">
        <v>3</v>
      </c>
      <c r="J874">
        <v>1218</v>
      </c>
      <c r="K874">
        <v>1.0250330000000001</v>
      </c>
      <c r="L874" t="s">
        <v>16</v>
      </c>
    </row>
    <row r="875" spans="1:12" x14ac:dyDescent="0.3">
      <c r="A875" s="1">
        <v>40748</v>
      </c>
      <c r="B875">
        <v>2011</v>
      </c>
      <c r="C875" t="s">
        <v>21</v>
      </c>
      <c r="D875">
        <v>1253700</v>
      </c>
      <c r="E875">
        <v>1550000</v>
      </c>
      <c r="F875" t="s">
        <v>13</v>
      </c>
      <c r="G875" t="s">
        <v>14</v>
      </c>
      <c r="H875">
        <v>3</v>
      </c>
      <c r="I875">
        <v>1</v>
      </c>
      <c r="J875">
        <v>1013</v>
      </c>
      <c r="K875">
        <v>1.0250330000000001</v>
      </c>
      <c r="L875" t="s">
        <v>22</v>
      </c>
    </row>
    <row r="876" spans="1:12" x14ac:dyDescent="0.3">
      <c r="A876" s="1">
        <v>40748</v>
      </c>
      <c r="B876">
        <v>2011</v>
      </c>
      <c r="C876" t="s">
        <v>12</v>
      </c>
      <c r="D876">
        <v>91260</v>
      </c>
      <c r="E876">
        <v>105000</v>
      </c>
      <c r="F876" t="s">
        <v>13</v>
      </c>
      <c r="G876" t="s">
        <v>14</v>
      </c>
      <c r="H876">
        <v>3</v>
      </c>
      <c r="I876">
        <v>1</v>
      </c>
      <c r="J876">
        <v>1078</v>
      </c>
      <c r="K876">
        <v>1.0250330000000001</v>
      </c>
      <c r="L876" t="s">
        <v>15</v>
      </c>
    </row>
    <row r="877" spans="1:12" x14ac:dyDescent="0.3">
      <c r="A877" s="1">
        <v>40751</v>
      </c>
      <c r="B877">
        <v>2011</v>
      </c>
      <c r="C877" t="s">
        <v>26</v>
      </c>
      <c r="D877">
        <v>322420</v>
      </c>
      <c r="E877">
        <v>455900</v>
      </c>
      <c r="F877" t="s">
        <v>13</v>
      </c>
      <c r="G877" t="s">
        <v>14</v>
      </c>
      <c r="H877">
        <v>3</v>
      </c>
      <c r="I877">
        <v>2</v>
      </c>
      <c r="J877">
        <v>972</v>
      </c>
      <c r="K877">
        <v>1.0250330000000001</v>
      </c>
      <c r="L877" t="s">
        <v>16</v>
      </c>
    </row>
    <row r="878" spans="1:12" x14ac:dyDescent="0.3">
      <c r="A878" s="1">
        <v>40753</v>
      </c>
      <c r="B878">
        <v>2011</v>
      </c>
      <c r="C878" t="s">
        <v>21</v>
      </c>
      <c r="D878">
        <v>7756490</v>
      </c>
      <c r="E878">
        <v>7820000</v>
      </c>
      <c r="F878" t="s">
        <v>13</v>
      </c>
      <c r="G878" t="s">
        <v>14</v>
      </c>
      <c r="H878">
        <v>3</v>
      </c>
      <c r="I878">
        <v>1</v>
      </c>
      <c r="J878">
        <v>1072</v>
      </c>
      <c r="K878">
        <v>1.0250330000000001</v>
      </c>
      <c r="L878" t="s">
        <v>15</v>
      </c>
    </row>
    <row r="879" spans="1:12" x14ac:dyDescent="0.3">
      <c r="A879" s="1">
        <v>40753</v>
      </c>
      <c r="B879">
        <v>2011</v>
      </c>
      <c r="C879" t="s">
        <v>29</v>
      </c>
      <c r="D879">
        <v>242300</v>
      </c>
      <c r="E879">
        <v>329000</v>
      </c>
      <c r="F879" t="s">
        <v>13</v>
      </c>
      <c r="G879" t="s">
        <v>14</v>
      </c>
      <c r="H879">
        <v>3</v>
      </c>
      <c r="I879">
        <v>1</v>
      </c>
      <c r="J879">
        <v>942</v>
      </c>
      <c r="K879">
        <v>1.0250330000000001</v>
      </c>
      <c r="L879" t="s">
        <v>16</v>
      </c>
    </row>
    <row r="880" spans="1:12" x14ac:dyDescent="0.3">
      <c r="A880" s="1">
        <v>40754</v>
      </c>
      <c r="B880">
        <v>2011</v>
      </c>
      <c r="C880" t="s">
        <v>12</v>
      </c>
      <c r="D880">
        <v>140090</v>
      </c>
      <c r="E880">
        <v>184900</v>
      </c>
      <c r="F880" t="s">
        <v>13</v>
      </c>
      <c r="G880" t="s">
        <v>14</v>
      </c>
      <c r="H880">
        <v>3</v>
      </c>
      <c r="I880">
        <v>2</v>
      </c>
      <c r="J880">
        <v>1063</v>
      </c>
      <c r="K880">
        <v>1.0250330000000001</v>
      </c>
      <c r="L880" t="s">
        <v>16</v>
      </c>
    </row>
    <row r="881" spans="1:12" x14ac:dyDescent="0.3">
      <c r="A881" s="1">
        <v>40755</v>
      </c>
      <c r="B881">
        <v>2011</v>
      </c>
      <c r="C881" t="s">
        <v>26</v>
      </c>
      <c r="D881">
        <v>511910</v>
      </c>
      <c r="E881">
        <v>700000</v>
      </c>
      <c r="F881" t="s">
        <v>13</v>
      </c>
      <c r="G881" t="s">
        <v>14</v>
      </c>
      <c r="H881">
        <v>3</v>
      </c>
      <c r="I881">
        <v>1</v>
      </c>
      <c r="J881">
        <v>952</v>
      </c>
      <c r="K881">
        <v>1.0250330000000001</v>
      </c>
      <c r="L881" t="s">
        <v>22</v>
      </c>
    </row>
    <row r="882" spans="1:12" x14ac:dyDescent="0.3">
      <c r="A882" s="1">
        <v>40755</v>
      </c>
      <c r="B882">
        <v>2011</v>
      </c>
      <c r="C882" t="s">
        <v>21</v>
      </c>
      <c r="D882">
        <v>8946770</v>
      </c>
      <c r="E882">
        <v>748251</v>
      </c>
      <c r="F882" t="s">
        <v>13</v>
      </c>
      <c r="G882" t="s">
        <v>14</v>
      </c>
      <c r="H882">
        <v>3</v>
      </c>
      <c r="I882">
        <v>3</v>
      </c>
      <c r="J882">
        <v>1060</v>
      </c>
      <c r="K882">
        <v>1.0250330000000001</v>
      </c>
      <c r="L882" t="s">
        <v>25</v>
      </c>
    </row>
    <row r="883" spans="1:12" x14ac:dyDescent="0.3">
      <c r="A883" s="1">
        <v>40755</v>
      </c>
      <c r="B883">
        <v>2011</v>
      </c>
      <c r="C883" t="s">
        <v>21</v>
      </c>
      <c r="D883">
        <v>8946770</v>
      </c>
      <c r="E883">
        <v>18151749</v>
      </c>
      <c r="F883" t="s">
        <v>13</v>
      </c>
      <c r="G883" t="s">
        <v>14</v>
      </c>
      <c r="H883">
        <v>3</v>
      </c>
      <c r="I883">
        <v>3</v>
      </c>
      <c r="J883">
        <v>1041</v>
      </c>
      <c r="K883">
        <v>1.0250330000000001</v>
      </c>
      <c r="L883" t="s">
        <v>15</v>
      </c>
    </row>
    <row r="884" spans="1:12" x14ac:dyDescent="0.3">
      <c r="A884" s="1">
        <v>40758</v>
      </c>
      <c r="B884">
        <v>2011</v>
      </c>
      <c r="C884" t="s">
        <v>26</v>
      </c>
      <c r="D884">
        <v>511840</v>
      </c>
      <c r="E884">
        <v>689270</v>
      </c>
      <c r="F884" t="s">
        <v>13</v>
      </c>
      <c r="G884" t="s">
        <v>14</v>
      </c>
      <c r="H884">
        <v>3</v>
      </c>
      <c r="I884">
        <v>3</v>
      </c>
      <c r="J884">
        <v>1079</v>
      </c>
      <c r="K884">
        <v>1.0250330000000001</v>
      </c>
      <c r="L884" t="s">
        <v>22</v>
      </c>
    </row>
    <row r="885" spans="1:12" x14ac:dyDescent="0.3">
      <c r="A885" s="1">
        <v>40758</v>
      </c>
      <c r="B885">
        <v>2011</v>
      </c>
      <c r="C885" t="s">
        <v>12</v>
      </c>
      <c r="D885">
        <v>102390</v>
      </c>
      <c r="E885">
        <v>135000</v>
      </c>
      <c r="F885" t="s">
        <v>13</v>
      </c>
      <c r="G885" t="s">
        <v>14</v>
      </c>
      <c r="H885">
        <v>3</v>
      </c>
      <c r="I885">
        <v>1</v>
      </c>
      <c r="J885">
        <v>915</v>
      </c>
      <c r="K885">
        <v>1.0250330000000001</v>
      </c>
      <c r="L885" t="s">
        <v>16</v>
      </c>
    </row>
    <row r="886" spans="1:12" x14ac:dyDescent="0.3">
      <c r="A886" s="1">
        <v>40758</v>
      </c>
      <c r="B886">
        <v>2011</v>
      </c>
      <c r="C886" t="s">
        <v>26</v>
      </c>
      <c r="D886">
        <v>508550</v>
      </c>
      <c r="E886">
        <v>625000</v>
      </c>
      <c r="F886" t="s">
        <v>13</v>
      </c>
      <c r="G886" t="s">
        <v>14</v>
      </c>
      <c r="H886">
        <v>3</v>
      </c>
      <c r="I886">
        <v>1</v>
      </c>
      <c r="J886">
        <v>922</v>
      </c>
      <c r="K886">
        <v>1.0250330000000001</v>
      </c>
      <c r="L886" t="s">
        <v>15</v>
      </c>
    </row>
    <row r="887" spans="1:12" x14ac:dyDescent="0.3">
      <c r="A887" s="1">
        <v>40758</v>
      </c>
      <c r="B887">
        <v>2011</v>
      </c>
      <c r="C887" t="s">
        <v>26</v>
      </c>
      <c r="D887">
        <v>650230</v>
      </c>
      <c r="E887">
        <v>1137500</v>
      </c>
      <c r="F887" t="s">
        <v>13</v>
      </c>
      <c r="G887" t="s">
        <v>14</v>
      </c>
      <c r="H887">
        <v>3</v>
      </c>
      <c r="I887">
        <v>1</v>
      </c>
      <c r="J887">
        <v>907</v>
      </c>
      <c r="K887">
        <v>1.0250330000000001</v>
      </c>
      <c r="L887" t="s">
        <v>22</v>
      </c>
    </row>
    <row r="888" spans="1:12" x14ac:dyDescent="0.3">
      <c r="A888" s="1">
        <v>40759</v>
      </c>
      <c r="B888">
        <v>2011</v>
      </c>
      <c r="C888" t="s">
        <v>12</v>
      </c>
      <c r="D888">
        <v>96360</v>
      </c>
      <c r="E888">
        <v>121000</v>
      </c>
      <c r="F888" t="s">
        <v>13</v>
      </c>
      <c r="G888" t="s">
        <v>14</v>
      </c>
      <c r="H888">
        <v>3</v>
      </c>
      <c r="I888">
        <v>2</v>
      </c>
      <c r="J888">
        <v>1009</v>
      </c>
      <c r="K888">
        <v>1.0250330000000001</v>
      </c>
      <c r="L888" t="s">
        <v>15</v>
      </c>
    </row>
    <row r="889" spans="1:12" x14ac:dyDescent="0.3">
      <c r="A889" s="1">
        <v>40759</v>
      </c>
      <c r="B889">
        <v>2011</v>
      </c>
      <c r="C889" t="s">
        <v>29</v>
      </c>
      <c r="D889">
        <v>240800</v>
      </c>
      <c r="E889">
        <v>335000</v>
      </c>
      <c r="F889" t="s">
        <v>13</v>
      </c>
      <c r="G889" t="s">
        <v>14</v>
      </c>
      <c r="H889">
        <v>3</v>
      </c>
      <c r="I889">
        <v>3</v>
      </c>
      <c r="J889">
        <v>980</v>
      </c>
      <c r="K889">
        <v>1.0250330000000001</v>
      </c>
      <c r="L889" t="s">
        <v>22</v>
      </c>
    </row>
    <row r="890" spans="1:12" x14ac:dyDescent="0.3">
      <c r="A890" s="1">
        <v>40759</v>
      </c>
      <c r="B890">
        <v>2011</v>
      </c>
      <c r="C890" t="s">
        <v>26</v>
      </c>
      <c r="D890">
        <v>295610</v>
      </c>
      <c r="E890">
        <v>250000</v>
      </c>
      <c r="F890" t="s">
        <v>13</v>
      </c>
      <c r="G890" t="s">
        <v>14</v>
      </c>
      <c r="H890">
        <v>3</v>
      </c>
      <c r="I890">
        <v>2</v>
      </c>
      <c r="J890">
        <v>1064</v>
      </c>
      <c r="K890">
        <v>1.0250330000000001</v>
      </c>
      <c r="L890" t="s">
        <v>22</v>
      </c>
    </row>
    <row r="891" spans="1:12" x14ac:dyDescent="0.3">
      <c r="A891" s="1">
        <v>40761</v>
      </c>
      <c r="B891">
        <v>2011</v>
      </c>
      <c r="C891" t="s">
        <v>30</v>
      </c>
      <c r="D891">
        <v>346130</v>
      </c>
      <c r="E891">
        <v>205000</v>
      </c>
      <c r="F891" t="s">
        <v>13</v>
      </c>
      <c r="G891" t="s">
        <v>14</v>
      </c>
      <c r="H891">
        <v>3</v>
      </c>
      <c r="I891">
        <v>3</v>
      </c>
      <c r="J891">
        <v>912</v>
      </c>
      <c r="K891">
        <v>1.0250330000000001</v>
      </c>
      <c r="L891" t="s">
        <v>15</v>
      </c>
    </row>
    <row r="892" spans="1:12" x14ac:dyDescent="0.3">
      <c r="A892" s="1">
        <v>40761</v>
      </c>
      <c r="B892">
        <v>2011</v>
      </c>
      <c r="C892" t="s">
        <v>26</v>
      </c>
      <c r="D892">
        <v>339360</v>
      </c>
      <c r="E892">
        <v>478000</v>
      </c>
      <c r="F892" t="s">
        <v>19</v>
      </c>
      <c r="G892" t="s">
        <v>20</v>
      </c>
      <c r="H892">
        <v>4</v>
      </c>
      <c r="I892">
        <v>3</v>
      </c>
      <c r="J892">
        <v>1241</v>
      </c>
      <c r="K892">
        <v>1.0250330000000001</v>
      </c>
      <c r="L892" t="s">
        <v>16</v>
      </c>
    </row>
    <row r="893" spans="1:12" x14ac:dyDescent="0.3">
      <c r="A893" s="1">
        <v>40765</v>
      </c>
      <c r="B893">
        <v>2011</v>
      </c>
      <c r="C893" t="s">
        <v>29</v>
      </c>
      <c r="D893">
        <v>186500</v>
      </c>
      <c r="E893">
        <v>264900</v>
      </c>
      <c r="F893" t="s">
        <v>13</v>
      </c>
      <c r="G893" t="s">
        <v>14</v>
      </c>
      <c r="H893">
        <v>3</v>
      </c>
      <c r="I893">
        <v>1</v>
      </c>
      <c r="J893">
        <v>972</v>
      </c>
      <c r="K893">
        <v>1.0250330000000001</v>
      </c>
      <c r="L893" t="s">
        <v>22</v>
      </c>
    </row>
    <row r="894" spans="1:12" x14ac:dyDescent="0.3">
      <c r="A894" s="1">
        <v>40765</v>
      </c>
      <c r="B894">
        <v>2011</v>
      </c>
      <c r="C894" t="s">
        <v>21</v>
      </c>
      <c r="D894">
        <v>447930</v>
      </c>
      <c r="E894">
        <v>607500</v>
      </c>
      <c r="F894" t="s">
        <v>13</v>
      </c>
      <c r="G894" t="s">
        <v>14</v>
      </c>
      <c r="H894">
        <v>3</v>
      </c>
      <c r="I894">
        <v>3</v>
      </c>
      <c r="J894">
        <v>921</v>
      </c>
      <c r="K894">
        <v>1.0250330000000001</v>
      </c>
      <c r="L894" t="s">
        <v>16</v>
      </c>
    </row>
    <row r="895" spans="1:12" x14ac:dyDescent="0.3">
      <c r="A895" s="1">
        <v>40765</v>
      </c>
      <c r="B895">
        <v>2011</v>
      </c>
      <c r="C895" t="s">
        <v>12</v>
      </c>
      <c r="D895">
        <v>78770</v>
      </c>
      <c r="E895">
        <v>55000</v>
      </c>
      <c r="F895" t="s">
        <v>13</v>
      </c>
      <c r="G895" t="s">
        <v>14</v>
      </c>
      <c r="H895">
        <v>3</v>
      </c>
      <c r="I895">
        <v>1</v>
      </c>
      <c r="J895">
        <v>911</v>
      </c>
      <c r="K895">
        <v>1.0250330000000001</v>
      </c>
      <c r="L895" t="s">
        <v>16</v>
      </c>
    </row>
    <row r="896" spans="1:12" x14ac:dyDescent="0.3">
      <c r="A896" s="1">
        <v>40767</v>
      </c>
      <c r="B896">
        <v>2011</v>
      </c>
      <c r="C896" t="s">
        <v>26</v>
      </c>
      <c r="D896">
        <v>448280</v>
      </c>
      <c r="E896">
        <v>590000</v>
      </c>
      <c r="F896" t="s">
        <v>13</v>
      </c>
      <c r="G896" t="s">
        <v>14</v>
      </c>
      <c r="H896">
        <v>3</v>
      </c>
      <c r="I896">
        <v>2</v>
      </c>
      <c r="J896">
        <v>1038</v>
      </c>
      <c r="K896">
        <v>1.0250330000000001</v>
      </c>
      <c r="L896" t="s">
        <v>16</v>
      </c>
    </row>
    <row r="897" spans="1:12" x14ac:dyDescent="0.3">
      <c r="A897" s="1">
        <v>40767</v>
      </c>
      <c r="B897">
        <v>2011</v>
      </c>
      <c r="C897" t="s">
        <v>26</v>
      </c>
      <c r="D897">
        <v>364910</v>
      </c>
      <c r="E897">
        <v>515000</v>
      </c>
      <c r="F897" t="s">
        <v>13</v>
      </c>
      <c r="G897" t="s">
        <v>14</v>
      </c>
      <c r="H897">
        <v>3</v>
      </c>
      <c r="I897">
        <v>1</v>
      </c>
      <c r="J897">
        <v>1011</v>
      </c>
      <c r="K897">
        <v>1.0250330000000001</v>
      </c>
      <c r="L897" t="s">
        <v>25</v>
      </c>
    </row>
    <row r="898" spans="1:12" x14ac:dyDescent="0.3">
      <c r="A898" s="1">
        <v>40768</v>
      </c>
      <c r="B898">
        <v>2011</v>
      </c>
      <c r="C898" t="s">
        <v>21</v>
      </c>
      <c r="D898">
        <v>321650</v>
      </c>
      <c r="E898">
        <v>568400</v>
      </c>
      <c r="F898" t="s">
        <v>13</v>
      </c>
      <c r="G898" t="s">
        <v>14</v>
      </c>
      <c r="H898">
        <v>3</v>
      </c>
      <c r="I898">
        <v>2</v>
      </c>
      <c r="J898">
        <v>955</v>
      </c>
      <c r="K898">
        <v>1.0250330000000001</v>
      </c>
      <c r="L898" t="s">
        <v>22</v>
      </c>
    </row>
    <row r="899" spans="1:12" x14ac:dyDescent="0.3">
      <c r="A899" s="1">
        <v>40768</v>
      </c>
      <c r="B899">
        <v>2011</v>
      </c>
      <c r="C899" t="s">
        <v>30</v>
      </c>
      <c r="D899">
        <v>563600</v>
      </c>
      <c r="E899">
        <v>700000</v>
      </c>
      <c r="F899" t="s">
        <v>13</v>
      </c>
      <c r="G899" t="s">
        <v>14</v>
      </c>
      <c r="H899">
        <v>3</v>
      </c>
      <c r="I899">
        <v>3</v>
      </c>
      <c r="J899">
        <v>992</v>
      </c>
      <c r="K899">
        <v>1.0250330000000001</v>
      </c>
      <c r="L899" t="s">
        <v>25</v>
      </c>
    </row>
    <row r="900" spans="1:12" x14ac:dyDescent="0.3">
      <c r="A900" s="1">
        <v>40769</v>
      </c>
      <c r="B900">
        <v>2011</v>
      </c>
      <c r="C900" t="s">
        <v>12</v>
      </c>
      <c r="D900">
        <v>88610</v>
      </c>
      <c r="E900">
        <v>121500</v>
      </c>
      <c r="F900" t="s">
        <v>13</v>
      </c>
      <c r="G900" t="s">
        <v>14</v>
      </c>
      <c r="H900">
        <v>3</v>
      </c>
      <c r="I900">
        <v>1</v>
      </c>
      <c r="J900">
        <v>993</v>
      </c>
      <c r="K900">
        <v>1.0250330000000001</v>
      </c>
      <c r="L900" t="s">
        <v>16</v>
      </c>
    </row>
    <row r="901" spans="1:12" x14ac:dyDescent="0.3">
      <c r="A901" s="1">
        <v>40772</v>
      </c>
      <c r="B901">
        <v>2011</v>
      </c>
      <c r="C901" t="s">
        <v>21</v>
      </c>
      <c r="D901">
        <v>2349060</v>
      </c>
      <c r="E901">
        <v>2500000</v>
      </c>
      <c r="F901" t="s">
        <v>13</v>
      </c>
      <c r="G901" t="s">
        <v>14</v>
      </c>
      <c r="H901">
        <v>3</v>
      </c>
      <c r="I901">
        <v>2</v>
      </c>
      <c r="J901">
        <v>1018</v>
      </c>
      <c r="K901">
        <v>1.0250330000000001</v>
      </c>
      <c r="L901" t="s">
        <v>22</v>
      </c>
    </row>
    <row r="902" spans="1:12" x14ac:dyDescent="0.3">
      <c r="A902" s="1">
        <v>40772</v>
      </c>
      <c r="B902">
        <v>2011</v>
      </c>
      <c r="C902" t="s">
        <v>30</v>
      </c>
      <c r="D902">
        <v>1150810</v>
      </c>
      <c r="E902">
        <v>1399000</v>
      </c>
      <c r="F902" t="s">
        <v>13</v>
      </c>
      <c r="G902" t="s">
        <v>14</v>
      </c>
      <c r="H902">
        <v>3</v>
      </c>
      <c r="I902">
        <v>2</v>
      </c>
      <c r="J902">
        <v>1054</v>
      </c>
      <c r="K902">
        <v>1.0250330000000001</v>
      </c>
      <c r="L902" t="s">
        <v>16</v>
      </c>
    </row>
    <row r="903" spans="1:12" x14ac:dyDescent="0.3">
      <c r="A903" s="1">
        <v>40772</v>
      </c>
      <c r="B903">
        <v>2011</v>
      </c>
      <c r="C903" t="s">
        <v>26</v>
      </c>
      <c r="D903">
        <v>843010</v>
      </c>
      <c r="E903">
        <v>1100000</v>
      </c>
      <c r="F903" t="s">
        <v>13</v>
      </c>
      <c r="G903" t="s">
        <v>14</v>
      </c>
      <c r="H903">
        <v>3</v>
      </c>
      <c r="I903">
        <v>3</v>
      </c>
      <c r="J903">
        <v>987</v>
      </c>
      <c r="K903">
        <v>1.0250330000000001</v>
      </c>
      <c r="L903" t="s">
        <v>25</v>
      </c>
    </row>
    <row r="904" spans="1:12" x14ac:dyDescent="0.3">
      <c r="A904" s="1">
        <v>40772</v>
      </c>
      <c r="B904">
        <v>2011</v>
      </c>
      <c r="C904" t="s">
        <v>29</v>
      </c>
      <c r="D904">
        <v>236800</v>
      </c>
      <c r="E904">
        <v>360000</v>
      </c>
      <c r="F904" t="s">
        <v>13</v>
      </c>
      <c r="G904" t="s">
        <v>14</v>
      </c>
      <c r="H904">
        <v>3</v>
      </c>
      <c r="I904">
        <v>2</v>
      </c>
      <c r="J904">
        <v>997</v>
      </c>
      <c r="K904">
        <v>1.0250330000000001</v>
      </c>
      <c r="L904" t="s">
        <v>15</v>
      </c>
    </row>
    <row r="905" spans="1:12" x14ac:dyDescent="0.3">
      <c r="A905" s="1">
        <v>40772</v>
      </c>
      <c r="B905">
        <v>2011</v>
      </c>
      <c r="C905" t="s">
        <v>29</v>
      </c>
      <c r="D905">
        <v>132600</v>
      </c>
      <c r="E905">
        <v>193500</v>
      </c>
      <c r="F905" t="s">
        <v>13</v>
      </c>
      <c r="G905" t="s">
        <v>14</v>
      </c>
      <c r="H905">
        <v>3</v>
      </c>
      <c r="I905">
        <v>3</v>
      </c>
      <c r="J905">
        <v>908</v>
      </c>
      <c r="K905">
        <v>1.0250330000000001</v>
      </c>
      <c r="L905" t="s">
        <v>22</v>
      </c>
    </row>
    <row r="906" spans="1:12" x14ac:dyDescent="0.3">
      <c r="A906" s="1">
        <v>40772</v>
      </c>
      <c r="B906">
        <v>2011</v>
      </c>
      <c r="C906" t="s">
        <v>29</v>
      </c>
      <c r="D906">
        <v>275200</v>
      </c>
      <c r="E906">
        <v>355000</v>
      </c>
      <c r="F906" t="s">
        <v>13</v>
      </c>
      <c r="G906" t="s">
        <v>14</v>
      </c>
      <c r="H906">
        <v>3</v>
      </c>
      <c r="I906">
        <v>2</v>
      </c>
      <c r="J906">
        <v>910</v>
      </c>
      <c r="K906">
        <v>1.0250330000000001</v>
      </c>
      <c r="L906" t="s">
        <v>22</v>
      </c>
    </row>
    <row r="907" spans="1:12" x14ac:dyDescent="0.3">
      <c r="A907" s="1">
        <v>40772</v>
      </c>
      <c r="B907">
        <v>2011</v>
      </c>
      <c r="C907" t="s">
        <v>26</v>
      </c>
      <c r="D907">
        <v>614670</v>
      </c>
      <c r="E907">
        <v>710000</v>
      </c>
      <c r="F907" t="s">
        <v>13</v>
      </c>
      <c r="G907" t="s">
        <v>14</v>
      </c>
      <c r="H907">
        <v>3</v>
      </c>
      <c r="I907">
        <v>2</v>
      </c>
      <c r="J907">
        <v>1058</v>
      </c>
      <c r="K907">
        <v>1.0250330000000001</v>
      </c>
      <c r="L907" t="s">
        <v>22</v>
      </c>
    </row>
    <row r="908" spans="1:12" x14ac:dyDescent="0.3">
      <c r="A908" s="1">
        <v>40774</v>
      </c>
      <c r="B908">
        <v>2011</v>
      </c>
      <c r="C908" t="s">
        <v>21</v>
      </c>
      <c r="D908">
        <v>1267280</v>
      </c>
      <c r="E908">
        <v>2260000</v>
      </c>
      <c r="F908" t="s">
        <v>13</v>
      </c>
      <c r="G908" t="s">
        <v>14</v>
      </c>
      <c r="H908">
        <v>3</v>
      </c>
      <c r="I908">
        <v>2</v>
      </c>
      <c r="J908">
        <v>910</v>
      </c>
      <c r="K908">
        <v>1.0250330000000001</v>
      </c>
      <c r="L908" t="s">
        <v>15</v>
      </c>
    </row>
    <row r="909" spans="1:12" x14ac:dyDescent="0.3">
      <c r="A909" s="1">
        <v>40775</v>
      </c>
      <c r="B909">
        <v>2011</v>
      </c>
      <c r="C909" t="s">
        <v>30</v>
      </c>
      <c r="D909">
        <v>353960</v>
      </c>
      <c r="E909">
        <v>530000</v>
      </c>
      <c r="F909" t="s">
        <v>13</v>
      </c>
      <c r="G909" t="s">
        <v>14</v>
      </c>
      <c r="H909">
        <v>3</v>
      </c>
      <c r="I909">
        <v>3</v>
      </c>
      <c r="J909">
        <v>1024</v>
      </c>
      <c r="K909">
        <v>1.0250330000000001</v>
      </c>
      <c r="L909" t="s">
        <v>25</v>
      </c>
    </row>
    <row r="910" spans="1:12" x14ac:dyDescent="0.3">
      <c r="A910" s="1">
        <v>40776</v>
      </c>
      <c r="B910">
        <v>2011</v>
      </c>
      <c r="C910" t="s">
        <v>12</v>
      </c>
      <c r="D910">
        <v>167260</v>
      </c>
      <c r="E910">
        <v>145000</v>
      </c>
      <c r="F910" t="s">
        <v>13</v>
      </c>
      <c r="G910" t="s">
        <v>14</v>
      </c>
      <c r="H910">
        <v>3</v>
      </c>
      <c r="I910">
        <v>1</v>
      </c>
      <c r="J910">
        <v>998</v>
      </c>
      <c r="K910">
        <v>1.0250330000000001</v>
      </c>
      <c r="L910" t="s">
        <v>16</v>
      </c>
    </row>
    <row r="911" spans="1:12" x14ac:dyDescent="0.3">
      <c r="A911" s="1">
        <v>40779</v>
      </c>
      <c r="B911">
        <v>2011</v>
      </c>
      <c r="C911" t="s">
        <v>26</v>
      </c>
      <c r="D911">
        <v>446320</v>
      </c>
      <c r="E911">
        <v>467500</v>
      </c>
      <c r="F911" t="s">
        <v>13</v>
      </c>
      <c r="G911" t="s">
        <v>14</v>
      </c>
      <c r="H911">
        <v>3</v>
      </c>
      <c r="I911">
        <v>2</v>
      </c>
      <c r="J911">
        <v>921</v>
      </c>
      <c r="K911">
        <v>1.0250330000000001</v>
      </c>
      <c r="L911" t="s">
        <v>22</v>
      </c>
    </row>
    <row r="912" spans="1:12" x14ac:dyDescent="0.3">
      <c r="A912" s="1">
        <v>40779</v>
      </c>
      <c r="B912">
        <v>2011</v>
      </c>
      <c r="C912" t="s">
        <v>12</v>
      </c>
      <c r="D912">
        <v>124850</v>
      </c>
      <c r="E912">
        <v>165000</v>
      </c>
      <c r="F912" t="s">
        <v>13</v>
      </c>
      <c r="G912" t="s">
        <v>14</v>
      </c>
      <c r="H912">
        <v>3</v>
      </c>
      <c r="I912">
        <v>1</v>
      </c>
      <c r="J912">
        <v>909</v>
      </c>
      <c r="K912">
        <v>1.0250330000000001</v>
      </c>
      <c r="L912" t="s">
        <v>16</v>
      </c>
    </row>
    <row r="913" spans="1:12" x14ac:dyDescent="0.3">
      <c r="A913" s="1">
        <v>40779</v>
      </c>
      <c r="B913">
        <v>2011</v>
      </c>
      <c r="C913" t="s">
        <v>26</v>
      </c>
      <c r="D913">
        <v>532210</v>
      </c>
      <c r="E913">
        <v>875000</v>
      </c>
      <c r="F913" t="s">
        <v>13</v>
      </c>
      <c r="G913" t="s">
        <v>14</v>
      </c>
      <c r="H913">
        <v>3</v>
      </c>
      <c r="I913">
        <v>3</v>
      </c>
      <c r="J913">
        <v>957</v>
      </c>
      <c r="K913">
        <v>1.0250330000000001</v>
      </c>
      <c r="L913" t="s">
        <v>25</v>
      </c>
    </row>
    <row r="914" spans="1:12" x14ac:dyDescent="0.3">
      <c r="A914" s="1">
        <v>40779</v>
      </c>
      <c r="B914">
        <v>2011</v>
      </c>
      <c r="C914" t="s">
        <v>26</v>
      </c>
      <c r="D914">
        <v>331940</v>
      </c>
      <c r="E914">
        <v>60000</v>
      </c>
      <c r="F914" t="s">
        <v>13</v>
      </c>
      <c r="G914" t="s">
        <v>14</v>
      </c>
      <c r="H914">
        <v>3</v>
      </c>
      <c r="I914">
        <v>2</v>
      </c>
      <c r="J914">
        <v>959</v>
      </c>
      <c r="K914">
        <v>1.0250330000000001</v>
      </c>
      <c r="L914" t="s">
        <v>15</v>
      </c>
    </row>
    <row r="915" spans="1:12" x14ac:dyDescent="0.3">
      <c r="A915" s="1">
        <v>40780</v>
      </c>
      <c r="B915">
        <v>2011</v>
      </c>
      <c r="C915" t="s">
        <v>29</v>
      </c>
      <c r="D915">
        <v>192500</v>
      </c>
      <c r="E915">
        <v>227500</v>
      </c>
      <c r="F915" t="s">
        <v>13</v>
      </c>
      <c r="G915" t="s">
        <v>14</v>
      </c>
      <c r="H915">
        <v>3</v>
      </c>
      <c r="I915">
        <v>3</v>
      </c>
      <c r="J915">
        <v>1036</v>
      </c>
      <c r="K915">
        <v>1.0250330000000001</v>
      </c>
      <c r="L915" t="s">
        <v>25</v>
      </c>
    </row>
    <row r="916" spans="1:12" x14ac:dyDescent="0.3">
      <c r="A916" s="1">
        <v>40780</v>
      </c>
      <c r="B916">
        <v>2011</v>
      </c>
      <c r="C916" t="s">
        <v>12</v>
      </c>
      <c r="D916">
        <v>113470</v>
      </c>
      <c r="E916">
        <v>134000</v>
      </c>
      <c r="F916" t="s">
        <v>13</v>
      </c>
      <c r="G916" t="s">
        <v>14</v>
      </c>
      <c r="H916">
        <v>3</v>
      </c>
      <c r="I916">
        <v>2</v>
      </c>
      <c r="J916">
        <v>974</v>
      </c>
      <c r="K916">
        <v>1.0250330000000001</v>
      </c>
      <c r="L916" t="s">
        <v>25</v>
      </c>
    </row>
    <row r="917" spans="1:12" x14ac:dyDescent="0.3">
      <c r="A917" s="1">
        <v>40780</v>
      </c>
      <c r="B917">
        <v>2011</v>
      </c>
      <c r="C917" t="s">
        <v>29</v>
      </c>
      <c r="D917">
        <v>170600</v>
      </c>
      <c r="E917">
        <v>190000</v>
      </c>
      <c r="F917" t="s">
        <v>13</v>
      </c>
      <c r="G917" t="s">
        <v>14</v>
      </c>
      <c r="H917">
        <v>3</v>
      </c>
      <c r="I917">
        <v>1</v>
      </c>
      <c r="J917">
        <v>903</v>
      </c>
      <c r="K917">
        <v>1.0250330000000001</v>
      </c>
      <c r="L917" t="s">
        <v>15</v>
      </c>
    </row>
    <row r="918" spans="1:12" x14ac:dyDescent="0.3">
      <c r="A918" s="1">
        <v>40780</v>
      </c>
      <c r="B918">
        <v>2011</v>
      </c>
      <c r="C918" t="s">
        <v>12</v>
      </c>
      <c r="D918">
        <v>109630</v>
      </c>
      <c r="E918">
        <v>92000</v>
      </c>
      <c r="F918" t="s">
        <v>19</v>
      </c>
      <c r="G918" t="s">
        <v>20</v>
      </c>
      <c r="H918">
        <v>4</v>
      </c>
      <c r="I918">
        <v>3</v>
      </c>
      <c r="J918">
        <v>1475</v>
      </c>
      <c r="K918">
        <v>1.0250330000000001</v>
      </c>
      <c r="L918" t="s">
        <v>16</v>
      </c>
    </row>
    <row r="919" spans="1:12" x14ac:dyDescent="0.3">
      <c r="A919" s="1">
        <v>40782</v>
      </c>
      <c r="B919">
        <v>2011</v>
      </c>
      <c r="C919" t="s">
        <v>21</v>
      </c>
      <c r="D919">
        <v>444850</v>
      </c>
      <c r="E919">
        <v>385000</v>
      </c>
      <c r="F919" t="s">
        <v>13</v>
      </c>
      <c r="G919" t="s">
        <v>14</v>
      </c>
      <c r="H919">
        <v>3</v>
      </c>
      <c r="I919">
        <v>3</v>
      </c>
      <c r="J919">
        <v>1055</v>
      </c>
      <c r="K919">
        <v>1.0250330000000001</v>
      </c>
      <c r="L919" t="s">
        <v>16</v>
      </c>
    </row>
    <row r="920" spans="1:12" x14ac:dyDescent="0.3">
      <c r="A920" s="1">
        <v>40783</v>
      </c>
      <c r="B920">
        <v>2011</v>
      </c>
      <c r="C920" t="s">
        <v>21</v>
      </c>
      <c r="D920">
        <v>1289190</v>
      </c>
      <c r="E920">
        <v>1537500</v>
      </c>
      <c r="F920" t="s">
        <v>13</v>
      </c>
      <c r="G920" t="s">
        <v>14</v>
      </c>
      <c r="H920">
        <v>3</v>
      </c>
      <c r="I920">
        <v>2</v>
      </c>
      <c r="J920">
        <v>961</v>
      </c>
      <c r="K920">
        <v>1.0250330000000001</v>
      </c>
      <c r="L920" t="s">
        <v>16</v>
      </c>
    </row>
    <row r="921" spans="1:12" x14ac:dyDescent="0.3">
      <c r="A921" s="1">
        <v>40786</v>
      </c>
      <c r="B921">
        <v>2011</v>
      </c>
      <c r="C921" t="s">
        <v>29</v>
      </c>
      <c r="D921">
        <v>315100</v>
      </c>
      <c r="E921">
        <v>379500</v>
      </c>
      <c r="F921" t="s">
        <v>19</v>
      </c>
      <c r="G921" t="s">
        <v>20</v>
      </c>
      <c r="H921">
        <v>4</v>
      </c>
      <c r="I921">
        <v>2</v>
      </c>
      <c r="J921">
        <v>1312</v>
      </c>
      <c r="K921">
        <v>1.0250330000000001</v>
      </c>
      <c r="L921" t="s">
        <v>15</v>
      </c>
    </row>
    <row r="922" spans="1:12" x14ac:dyDescent="0.3">
      <c r="A922" s="1">
        <v>40786</v>
      </c>
      <c r="B922">
        <v>2011</v>
      </c>
      <c r="C922" t="s">
        <v>29</v>
      </c>
      <c r="D922">
        <v>186900</v>
      </c>
      <c r="E922">
        <v>310000</v>
      </c>
      <c r="F922" t="s">
        <v>13</v>
      </c>
      <c r="G922" t="s">
        <v>14</v>
      </c>
      <c r="H922">
        <v>3</v>
      </c>
      <c r="I922">
        <v>3</v>
      </c>
      <c r="J922">
        <v>929</v>
      </c>
      <c r="K922">
        <v>1.0250330000000001</v>
      </c>
      <c r="L922" t="s">
        <v>25</v>
      </c>
    </row>
    <row r="923" spans="1:12" x14ac:dyDescent="0.3">
      <c r="A923" s="1">
        <v>40786</v>
      </c>
      <c r="B923">
        <v>2011</v>
      </c>
      <c r="C923" t="s">
        <v>26</v>
      </c>
      <c r="D923">
        <v>910910</v>
      </c>
      <c r="E923">
        <v>1250000</v>
      </c>
      <c r="F923" t="s">
        <v>13</v>
      </c>
      <c r="G923" t="s">
        <v>14</v>
      </c>
      <c r="H923">
        <v>3</v>
      </c>
      <c r="I923">
        <v>3</v>
      </c>
      <c r="J923">
        <v>973</v>
      </c>
      <c r="K923">
        <v>1.0250330000000001</v>
      </c>
      <c r="L923" t="s">
        <v>16</v>
      </c>
    </row>
    <row r="924" spans="1:12" x14ac:dyDescent="0.3">
      <c r="A924" s="1">
        <v>40786</v>
      </c>
      <c r="B924">
        <v>2011</v>
      </c>
      <c r="C924" t="s">
        <v>12</v>
      </c>
      <c r="D924">
        <v>77210</v>
      </c>
      <c r="E924">
        <v>123574</v>
      </c>
      <c r="F924" t="s">
        <v>13</v>
      </c>
      <c r="G924" t="s">
        <v>14</v>
      </c>
      <c r="H924">
        <v>3</v>
      </c>
      <c r="I924">
        <v>2</v>
      </c>
      <c r="J924">
        <v>965</v>
      </c>
      <c r="K924">
        <v>1.0250330000000001</v>
      </c>
      <c r="L924" t="s">
        <v>16</v>
      </c>
    </row>
    <row r="925" spans="1:12" x14ac:dyDescent="0.3">
      <c r="A925" s="1">
        <v>40786</v>
      </c>
      <c r="B925">
        <v>2011</v>
      </c>
      <c r="C925" t="s">
        <v>12</v>
      </c>
      <c r="D925">
        <v>137390</v>
      </c>
      <c r="E925">
        <v>129000</v>
      </c>
      <c r="F925" t="s">
        <v>13</v>
      </c>
      <c r="G925" t="s">
        <v>14</v>
      </c>
      <c r="H925">
        <v>3</v>
      </c>
      <c r="I925">
        <v>2</v>
      </c>
      <c r="J925">
        <v>1035</v>
      </c>
      <c r="K925">
        <v>1.0250330000000001</v>
      </c>
      <c r="L925" t="s">
        <v>22</v>
      </c>
    </row>
    <row r="926" spans="1:12" x14ac:dyDescent="0.3">
      <c r="A926" s="1">
        <v>40786</v>
      </c>
      <c r="B926">
        <v>2011</v>
      </c>
      <c r="C926" t="s">
        <v>12</v>
      </c>
      <c r="D926">
        <v>105090</v>
      </c>
      <c r="E926">
        <v>124500</v>
      </c>
      <c r="F926" t="s">
        <v>13</v>
      </c>
      <c r="G926" t="s">
        <v>14</v>
      </c>
      <c r="H926">
        <v>3</v>
      </c>
      <c r="I926">
        <v>3</v>
      </c>
      <c r="J926">
        <v>986</v>
      </c>
      <c r="K926">
        <v>1.0250330000000001</v>
      </c>
      <c r="L926" t="s">
        <v>25</v>
      </c>
    </row>
    <row r="927" spans="1:12" x14ac:dyDescent="0.3">
      <c r="A927" s="1">
        <v>40787</v>
      </c>
      <c r="B927">
        <v>2011</v>
      </c>
      <c r="C927" t="s">
        <v>12</v>
      </c>
      <c r="D927">
        <v>115000</v>
      </c>
      <c r="E927">
        <v>95000</v>
      </c>
      <c r="F927" t="s">
        <v>13</v>
      </c>
      <c r="G927" t="s">
        <v>14</v>
      </c>
      <c r="H927">
        <v>3</v>
      </c>
      <c r="I927">
        <v>2</v>
      </c>
      <c r="J927">
        <v>993</v>
      </c>
      <c r="K927">
        <v>1.0250330000000001</v>
      </c>
      <c r="L927" t="s">
        <v>16</v>
      </c>
    </row>
    <row r="928" spans="1:12" x14ac:dyDescent="0.3">
      <c r="A928" s="1">
        <v>40787</v>
      </c>
      <c r="B928">
        <v>2011</v>
      </c>
      <c r="C928" t="s">
        <v>29</v>
      </c>
      <c r="D928">
        <v>190900</v>
      </c>
      <c r="E928">
        <v>280000</v>
      </c>
      <c r="F928" t="s">
        <v>13</v>
      </c>
      <c r="G928" t="s">
        <v>14</v>
      </c>
      <c r="H928">
        <v>3</v>
      </c>
      <c r="I928">
        <v>2</v>
      </c>
      <c r="J928">
        <v>1058</v>
      </c>
      <c r="K928">
        <v>1.0250330000000001</v>
      </c>
      <c r="L928" t="s">
        <v>15</v>
      </c>
    </row>
    <row r="929" spans="1:12" x14ac:dyDescent="0.3">
      <c r="A929" s="1">
        <v>40787</v>
      </c>
      <c r="B929">
        <v>2011</v>
      </c>
      <c r="C929" t="s">
        <v>12</v>
      </c>
      <c r="D929">
        <v>130070</v>
      </c>
      <c r="E929">
        <v>144000</v>
      </c>
      <c r="F929" t="s">
        <v>13</v>
      </c>
      <c r="G929" t="s">
        <v>14</v>
      </c>
      <c r="H929">
        <v>3</v>
      </c>
      <c r="I929">
        <v>3</v>
      </c>
      <c r="J929">
        <v>1082</v>
      </c>
      <c r="K929">
        <v>1.0250330000000001</v>
      </c>
      <c r="L929" t="s">
        <v>16</v>
      </c>
    </row>
    <row r="930" spans="1:12" x14ac:dyDescent="0.3">
      <c r="A930" s="1">
        <v>40788</v>
      </c>
      <c r="B930">
        <v>2011</v>
      </c>
      <c r="C930" t="s">
        <v>26</v>
      </c>
      <c r="D930">
        <v>394100</v>
      </c>
      <c r="E930">
        <v>589900</v>
      </c>
      <c r="F930" t="s">
        <v>13</v>
      </c>
      <c r="G930" t="s">
        <v>14</v>
      </c>
      <c r="H930">
        <v>3</v>
      </c>
      <c r="I930">
        <v>1</v>
      </c>
      <c r="J930">
        <v>1019</v>
      </c>
      <c r="K930">
        <v>1.0250330000000001</v>
      </c>
      <c r="L930" t="s">
        <v>22</v>
      </c>
    </row>
    <row r="931" spans="1:12" x14ac:dyDescent="0.3">
      <c r="A931" s="1">
        <v>40788</v>
      </c>
      <c r="B931">
        <v>2011</v>
      </c>
      <c r="C931" t="s">
        <v>21</v>
      </c>
      <c r="D931">
        <v>3500000</v>
      </c>
      <c r="E931">
        <v>4022500</v>
      </c>
      <c r="F931" t="s">
        <v>13</v>
      </c>
      <c r="G931" t="s">
        <v>14</v>
      </c>
      <c r="H931">
        <v>3</v>
      </c>
      <c r="I931">
        <v>3</v>
      </c>
      <c r="J931">
        <v>1037</v>
      </c>
      <c r="K931">
        <v>1.0250330000000001</v>
      </c>
      <c r="L931" t="s">
        <v>22</v>
      </c>
    </row>
    <row r="932" spans="1:12" x14ac:dyDescent="0.3">
      <c r="A932" s="1">
        <v>40789</v>
      </c>
      <c r="B932">
        <v>2011</v>
      </c>
      <c r="C932" t="s">
        <v>26</v>
      </c>
      <c r="D932">
        <v>288540</v>
      </c>
      <c r="E932">
        <v>410000</v>
      </c>
      <c r="F932" t="s">
        <v>13</v>
      </c>
      <c r="G932" t="s">
        <v>14</v>
      </c>
      <c r="H932">
        <v>3</v>
      </c>
      <c r="I932">
        <v>3</v>
      </c>
      <c r="J932">
        <v>1050</v>
      </c>
      <c r="K932">
        <v>1.0250330000000001</v>
      </c>
      <c r="L932" t="s">
        <v>16</v>
      </c>
    </row>
    <row r="933" spans="1:12" x14ac:dyDescent="0.3">
      <c r="A933" s="1">
        <v>40794</v>
      </c>
      <c r="B933">
        <v>2011</v>
      </c>
      <c r="C933" t="s">
        <v>26</v>
      </c>
      <c r="D933">
        <v>504700</v>
      </c>
      <c r="E933">
        <v>375000</v>
      </c>
      <c r="F933" t="s">
        <v>13</v>
      </c>
      <c r="G933" t="s">
        <v>14</v>
      </c>
      <c r="H933">
        <v>3</v>
      </c>
      <c r="I933">
        <v>1</v>
      </c>
      <c r="J933">
        <v>1043</v>
      </c>
      <c r="K933">
        <v>1.0250330000000001</v>
      </c>
      <c r="L933" t="s">
        <v>25</v>
      </c>
    </row>
    <row r="934" spans="1:12" x14ac:dyDescent="0.3">
      <c r="A934" s="1">
        <v>40794</v>
      </c>
      <c r="B934">
        <v>2011</v>
      </c>
      <c r="C934" t="s">
        <v>30</v>
      </c>
      <c r="D934">
        <v>583180</v>
      </c>
      <c r="E934">
        <v>764500</v>
      </c>
      <c r="F934" t="s">
        <v>13</v>
      </c>
      <c r="G934" t="s">
        <v>14</v>
      </c>
      <c r="H934">
        <v>3</v>
      </c>
      <c r="I934">
        <v>2</v>
      </c>
      <c r="J934">
        <v>936</v>
      </c>
      <c r="K934">
        <v>1.0250330000000001</v>
      </c>
      <c r="L934" t="s">
        <v>22</v>
      </c>
    </row>
    <row r="935" spans="1:12" x14ac:dyDescent="0.3">
      <c r="A935" s="1">
        <v>40800</v>
      </c>
      <c r="B935">
        <v>2011</v>
      </c>
      <c r="C935" t="s">
        <v>30</v>
      </c>
      <c r="D935">
        <v>1171430</v>
      </c>
      <c r="E935">
        <v>2375000</v>
      </c>
      <c r="F935" t="s">
        <v>13</v>
      </c>
      <c r="G935" t="s">
        <v>14</v>
      </c>
      <c r="H935">
        <v>3</v>
      </c>
      <c r="I935">
        <v>3</v>
      </c>
      <c r="J935">
        <v>1006</v>
      </c>
      <c r="K935">
        <v>1.0250330000000001</v>
      </c>
      <c r="L935" t="s">
        <v>16</v>
      </c>
    </row>
    <row r="936" spans="1:12" x14ac:dyDescent="0.3">
      <c r="A936" s="1">
        <v>40800</v>
      </c>
      <c r="B936">
        <v>2011</v>
      </c>
      <c r="C936" t="s">
        <v>29</v>
      </c>
      <c r="D936">
        <v>361800</v>
      </c>
      <c r="E936">
        <v>395000</v>
      </c>
      <c r="F936" t="s">
        <v>13</v>
      </c>
      <c r="G936" t="s">
        <v>14</v>
      </c>
      <c r="H936">
        <v>3</v>
      </c>
      <c r="I936">
        <v>1</v>
      </c>
      <c r="J936">
        <v>970</v>
      </c>
      <c r="K936">
        <v>1.0250330000000001</v>
      </c>
      <c r="L936" t="s">
        <v>25</v>
      </c>
    </row>
    <row r="937" spans="1:12" x14ac:dyDescent="0.3">
      <c r="A937" s="1">
        <v>40800</v>
      </c>
      <c r="B937">
        <v>2011</v>
      </c>
      <c r="C937" t="s">
        <v>26</v>
      </c>
      <c r="D937">
        <v>667310</v>
      </c>
      <c r="E937">
        <v>780000</v>
      </c>
      <c r="F937" t="s">
        <v>13</v>
      </c>
      <c r="G937" t="s">
        <v>14</v>
      </c>
      <c r="H937">
        <v>3</v>
      </c>
      <c r="I937">
        <v>1</v>
      </c>
      <c r="J937">
        <v>1089</v>
      </c>
      <c r="K937">
        <v>1.0250330000000001</v>
      </c>
      <c r="L937" t="s">
        <v>15</v>
      </c>
    </row>
    <row r="938" spans="1:12" x14ac:dyDescent="0.3">
      <c r="A938" s="1">
        <v>40801</v>
      </c>
      <c r="B938">
        <v>2011</v>
      </c>
      <c r="C938" t="s">
        <v>12</v>
      </c>
      <c r="D938">
        <v>94480</v>
      </c>
      <c r="E938">
        <v>221000</v>
      </c>
      <c r="F938" t="s">
        <v>23</v>
      </c>
      <c r="G938" t="s">
        <v>24</v>
      </c>
      <c r="H938">
        <v>6</v>
      </c>
      <c r="I938">
        <v>5</v>
      </c>
      <c r="J938">
        <v>1891</v>
      </c>
      <c r="K938">
        <v>1.0250330000000001</v>
      </c>
      <c r="L938" t="s">
        <v>22</v>
      </c>
    </row>
    <row r="939" spans="1:12" x14ac:dyDescent="0.3">
      <c r="A939" s="1">
        <v>40803</v>
      </c>
      <c r="B939">
        <v>2011</v>
      </c>
      <c r="C939" t="s">
        <v>12</v>
      </c>
      <c r="D939">
        <v>205000</v>
      </c>
      <c r="E939">
        <v>138100</v>
      </c>
      <c r="F939" t="s">
        <v>23</v>
      </c>
      <c r="G939" t="s">
        <v>24</v>
      </c>
      <c r="H939">
        <v>6</v>
      </c>
      <c r="I939">
        <v>6</v>
      </c>
      <c r="J939">
        <v>1820</v>
      </c>
      <c r="K939">
        <v>1.0250330000000001</v>
      </c>
      <c r="L939" t="s">
        <v>15</v>
      </c>
    </row>
    <row r="940" spans="1:12" x14ac:dyDescent="0.3">
      <c r="A940" s="1">
        <v>40804</v>
      </c>
      <c r="B940">
        <v>2011</v>
      </c>
      <c r="C940" t="s">
        <v>30</v>
      </c>
      <c r="D940">
        <v>483090</v>
      </c>
      <c r="E940">
        <v>100000</v>
      </c>
      <c r="F940" t="s">
        <v>13</v>
      </c>
      <c r="G940" t="s">
        <v>14</v>
      </c>
      <c r="H940">
        <v>3</v>
      </c>
      <c r="I940">
        <v>2</v>
      </c>
      <c r="J940">
        <v>1048</v>
      </c>
      <c r="K940">
        <v>1.0250330000000001</v>
      </c>
      <c r="L940" t="s">
        <v>25</v>
      </c>
    </row>
    <row r="941" spans="1:12" x14ac:dyDescent="0.3">
      <c r="A941" s="1">
        <v>40804</v>
      </c>
      <c r="B941">
        <v>2011</v>
      </c>
      <c r="C941" t="s">
        <v>12</v>
      </c>
      <c r="D941">
        <v>181910</v>
      </c>
      <c r="E941">
        <v>254000</v>
      </c>
      <c r="F941" t="s">
        <v>13</v>
      </c>
      <c r="G941" t="s">
        <v>14</v>
      </c>
      <c r="H941">
        <v>3</v>
      </c>
      <c r="I941">
        <v>2</v>
      </c>
      <c r="J941">
        <v>1086</v>
      </c>
      <c r="K941">
        <v>1.0250330000000001</v>
      </c>
      <c r="L941" t="s">
        <v>15</v>
      </c>
    </row>
    <row r="942" spans="1:12" x14ac:dyDescent="0.3">
      <c r="A942" s="1">
        <v>40807</v>
      </c>
      <c r="B942">
        <v>2011</v>
      </c>
      <c r="C942" t="s">
        <v>21</v>
      </c>
      <c r="D942">
        <v>2610720</v>
      </c>
      <c r="E942">
        <v>3137500</v>
      </c>
      <c r="F942" t="s">
        <v>13</v>
      </c>
      <c r="G942" t="s">
        <v>14</v>
      </c>
      <c r="H942">
        <v>3</v>
      </c>
      <c r="I942">
        <v>1</v>
      </c>
      <c r="J942">
        <v>1057</v>
      </c>
      <c r="K942">
        <v>1.0250330000000001</v>
      </c>
      <c r="L942" t="s">
        <v>22</v>
      </c>
    </row>
    <row r="943" spans="1:12" x14ac:dyDescent="0.3">
      <c r="A943" s="1">
        <v>40807</v>
      </c>
      <c r="B943">
        <v>2011</v>
      </c>
      <c r="C943" t="s">
        <v>29</v>
      </c>
      <c r="D943">
        <v>208000</v>
      </c>
      <c r="E943">
        <v>279000</v>
      </c>
      <c r="F943" t="s">
        <v>13</v>
      </c>
      <c r="G943" t="s">
        <v>14</v>
      </c>
      <c r="H943">
        <v>3</v>
      </c>
      <c r="I943">
        <v>2</v>
      </c>
      <c r="J943">
        <v>1006</v>
      </c>
      <c r="K943">
        <v>1.0250330000000001</v>
      </c>
      <c r="L943" t="s">
        <v>16</v>
      </c>
    </row>
    <row r="944" spans="1:12" x14ac:dyDescent="0.3">
      <c r="A944" s="1">
        <v>40807</v>
      </c>
      <c r="B944">
        <v>2011</v>
      </c>
      <c r="C944" t="s">
        <v>29</v>
      </c>
      <c r="D944">
        <v>166100</v>
      </c>
      <c r="E944">
        <v>250000</v>
      </c>
      <c r="F944" t="s">
        <v>13</v>
      </c>
      <c r="G944" t="s">
        <v>14</v>
      </c>
      <c r="H944">
        <v>3</v>
      </c>
      <c r="I944">
        <v>3</v>
      </c>
      <c r="J944">
        <v>1073</v>
      </c>
      <c r="K944">
        <v>1.0250330000000001</v>
      </c>
      <c r="L944" t="s">
        <v>15</v>
      </c>
    </row>
    <row r="945" spans="1:12" x14ac:dyDescent="0.3">
      <c r="A945" s="1">
        <v>40809</v>
      </c>
      <c r="B945">
        <v>2011</v>
      </c>
      <c r="C945" t="s">
        <v>12</v>
      </c>
      <c r="D945">
        <v>114770</v>
      </c>
      <c r="E945">
        <v>147000</v>
      </c>
      <c r="F945" t="s">
        <v>19</v>
      </c>
      <c r="G945" t="s">
        <v>20</v>
      </c>
      <c r="H945">
        <v>4</v>
      </c>
      <c r="I945">
        <v>2</v>
      </c>
      <c r="J945">
        <v>1332</v>
      </c>
      <c r="K945">
        <v>1.0250330000000001</v>
      </c>
      <c r="L945" t="s">
        <v>15</v>
      </c>
    </row>
    <row r="946" spans="1:12" x14ac:dyDescent="0.3">
      <c r="A946" s="1">
        <v>40810</v>
      </c>
      <c r="B946">
        <v>2011</v>
      </c>
      <c r="C946" t="s">
        <v>29</v>
      </c>
      <c r="D946">
        <v>126900</v>
      </c>
      <c r="E946">
        <v>186000</v>
      </c>
      <c r="F946" t="s">
        <v>13</v>
      </c>
      <c r="G946" t="s">
        <v>14</v>
      </c>
      <c r="H946">
        <v>3</v>
      </c>
      <c r="I946">
        <v>3</v>
      </c>
      <c r="J946">
        <v>1100</v>
      </c>
      <c r="K946">
        <v>1.0250330000000001</v>
      </c>
      <c r="L946" t="s">
        <v>22</v>
      </c>
    </row>
    <row r="947" spans="1:12" x14ac:dyDescent="0.3">
      <c r="A947" s="1">
        <v>40810</v>
      </c>
      <c r="B947">
        <v>2011</v>
      </c>
      <c r="C947" t="s">
        <v>29</v>
      </c>
      <c r="D947">
        <v>152100</v>
      </c>
      <c r="E947">
        <v>230000</v>
      </c>
      <c r="F947" t="s">
        <v>13</v>
      </c>
      <c r="G947" t="s">
        <v>14</v>
      </c>
      <c r="H947">
        <v>3</v>
      </c>
      <c r="I947">
        <v>3</v>
      </c>
      <c r="J947">
        <v>951</v>
      </c>
      <c r="K947">
        <v>1.0250330000000001</v>
      </c>
      <c r="L947" t="s">
        <v>25</v>
      </c>
    </row>
    <row r="948" spans="1:12" x14ac:dyDescent="0.3">
      <c r="A948" s="1">
        <v>40810</v>
      </c>
      <c r="B948">
        <v>2011</v>
      </c>
      <c r="C948" t="s">
        <v>30</v>
      </c>
      <c r="D948">
        <v>1014300</v>
      </c>
      <c r="E948">
        <v>1130000</v>
      </c>
      <c r="F948" t="s">
        <v>13</v>
      </c>
      <c r="G948" t="s">
        <v>14</v>
      </c>
      <c r="H948">
        <v>3</v>
      </c>
      <c r="I948">
        <v>2</v>
      </c>
      <c r="J948">
        <v>922</v>
      </c>
      <c r="K948">
        <v>1.0250330000000001</v>
      </c>
      <c r="L948" t="s">
        <v>15</v>
      </c>
    </row>
    <row r="949" spans="1:12" x14ac:dyDescent="0.3">
      <c r="A949" s="1">
        <v>40814</v>
      </c>
      <c r="B949">
        <v>2011</v>
      </c>
      <c r="C949" t="s">
        <v>26</v>
      </c>
      <c r="D949">
        <v>389200</v>
      </c>
      <c r="E949">
        <v>646250</v>
      </c>
      <c r="F949" t="s">
        <v>13</v>
      </c>
      <c r="G949" t="s">
        <v>14</v>
      </c>
      <c r="H949">
        <v>3</v>
      </c>
      <c r="I949">
        <v>2</v>
      </c>
      <c r="J949">
        <v>1093</v>
      </c>
      <c r="K949">
        <v>1.0250330000000001</v>
      </c>
      <c r="L949" t="s">
        <v>25</v>
      </c>
    </row>
    <row r="950" spans="1:12" x14ac:dyDescent="0.3">
      <c r="A950" s="1">
        <v>40816</v>
      </c>
      <c r="B950">
        <v>2011</v>
      </c>
      <c r="C950" t="s">
        <v>26</v>
      </c>
      <c r="D950">
        <v>1529010</v>
      </c>
      <c r="E950">
        <v>2050000</v>
      </c>
      <c r="F950" t="s">
        <v>13</v>
      </c>
      <c r="G950" t="s">
        <v>14</v>
      </c>
      <c r="H950">
        <v>3</v>
      </c>
      <c r="I950">
        <v>1</v>
      </c>
      <c r="J950">
        <v>971</v>
      </c>
      <c r="K950">
        <v>1.0250330000000001</v>
      </c>
      <c r="L950" t="s">
        <v>16</v>
      </c>
    </row>
    <row r="951" spans="1:12" x14ac:dyDescent="0.3">
      <c r="A951" s="1">
        <v>40817</v>
      </c>
      <c r="B951">
        <v>2011</v>
      </c>
      <c r="C951" t="s">
        <v>29</v>
      </c>
      <c r="D951">
        <v>200400</v>
      </c>
      <c r="E951">
        <v>244900</v>
      </c>
      <c r="F951" t="s">
        <v>13</v>
      </c>
      <c r="G951" t="s">
        <v>14</v>
      </c>
      <c r="H951">
        <v>3</v>
      </c>
      <c r="I951">
        <v>1</v>
      </c>
      <c r="J951">
        <v>928</v>
      </c>
      <c r="K951">
        <v>1.0250330000000001</v>
      </c>
      <c r="L951" t="s">
        <v>25</v>
      </c>
    </row>
    <row r="952" spans="1:12" x14ac:dyDescent="0.3">
      <c r="A952" s="1">
        <v>40821</v>
      </c>
      <c r="B952">
        <v>2011</v>
      </c>
      <c r="C952" t="s">
        <v>17</v>
      </c>
      <c r="D952">
        <v>133910</v>
      </c>
      <c r="E952">
        <v>100000</v>
      </c>
      <c r="F952" t="s">
        <v>13</v>
      </c>
      <c r="G952" t="s">
        <v>14</v>
      </c>
      <c r="H952">
        <v>3</v>
      </c>
      <c r="I952">
        <v>3</v>
      </c>
      <c r="J952">
        <v>917</v>
      </c>
      <c r="K952">
        <v>1.0250330000000001</v>
      </c>
      <c r="L952" t="s">
        <v>15</v>
      </c>
    </row>
    <row r="953" spans="1:12" x14ac:dyDescent="0.3">
      <c r="A953" s="1">
        <v>40821</v>
      </c>
      <c r="B953">
        <v>2011</v>
      </c>
      <c r="C953" t="s">
        <v>29</v>
      </c>
      <c r="D953">
        <v>172800</v>
      </c>
      <c r="E953">
        <v>252000</v>
      </c>
      <c r="F953" t="s">
        <v>13</v>
      </c>
      <c r="G953" t="s">
        <v>14</v>
      </c>
      <c r="H953">
        <v>3</v>
      </c>
      <c r="I953">
        <v>1</v>
      </c>
      <c r="J953">
        <v>1013</v>
      </c>
      <c r="K953">
        <v>1.0250330000000001</v>
      </c>
      <c r="L953" t="s">
        <v>16</v>
      </c>
    </row>
    <row r="954" spans="1:12" x14ac:dyDescent="0.3">
      <c r="A954" s="1">
        <v>40821</v>
      </c>
      <c r="B954">
        <v>2011</v>
      </c>
      <c r="C954" t="s">
        <v>29</v>
      </c>
      <c r="D954">
        <v>474800</v>
      </c>
      <c r="E954">
        <v>605000</v>
      </c>
      <c r="F954" t="s">
        <v>13</v>
      </c>
      <c r="G954" t="s">
        <v>14</v>
      </c>
      <c r="H954">
        <v>3</v>
      </c>
      <c r="I954">
        <v>1</v>
      </c>
      <c r="J954">
        <v>912</v>
      </c>
      <c r="K954">
        <v>1.0250330000000001</v>
      </c>
      <c r="L954" t="s">
        <v>25</v>
      </c>
    </row>
    <row r="955" spans="1:12" x14ac:dyDescent="0.3">
      <c r="A955" s="1">
        <v>40821</v>
      </c>
      <c r="B955">
        <v>2011</v>
      </c>
      <c r="C955" t="s">
        <v>12</v>
      </c>
      <c r="D955">
        <v>112190</v>
      </c>
      <c r="E955">
        <v>170000</v>
      </c>
      <c r="F955" t="s">
        <v>19</v>
      </c>
      <c r="G955" t="s">
        <v>20</v>
      </c>
      <c r="H955">
        <v>4</v>
      </c>
      <c r="I955">
        <v>2</v>
      </c>
      <c r="J955">
        <v>1463</v>
      </c>
      <c r="K955">
        <v>1.0250330000000001</v>
      </c>
      <c r="L955" t="s">
        <v>16</v>
      </c>
    </row>
    <row r="956" spans="1:12" x14ac:dyDescent="0.3">
      <c r="A956" s="1">
        <v>40822</v>
      </c>
      <c r="B956">
        <v>2011</v>
      </c>
      <c r="C956" t="s">
        <v>30</v>
      </c>
      <c r="D956">
        <v>289570</v>
      </c>
      <c r="E956">
        <v>290000</v>
      </c>
      <c r="F956" t="s">
        <v>13</v>
      </c>
      <c r="G956" t="s">
        <v>14</v>
      </c>
      <c r="H956">
        <v>3</v>
      </c>
      <c r="I956">
        <v>3</v>
      </c>
      <c r="J956">
        <v>1024</v>
      </c>
      <c r="K956">
        <v>1.0250330000000001</v>
      </c>
      <c r="L956" t="s">
        <v>22</v>
      </c>
    </row>
    <row r="957" spans="1:12" x14ac:dyDescent="0.3">
      <c r="A957" s="1">
        <v>40822</v>
      </c>
      <c r="B957">
        <v>2011</v>
      </c>
      <c r="C957" t="s">
        <v>26</v>
      </c>
      <c r="D957">
        <v>509460</v>
      </c>
      <c r="E957">
        <v>757500</v>
      </c>
      <c r="F957" t="s">
        <v>13</v>
      </c>
      <c r="G957" t="s">
        <v>14</v>
      </c>
      <c r="H957">
        <v>3</v>
      </c>
      <c r="I957">
        <v>2</v>
      </c>
      <c r="J957">
        <v>968</v>
      </c>
      <c r="K957">
        <v>1.0250330000000001</v>
      </c>
      <c r="L957" t="s">
        <v>25</v>
      </c>
    </row>
    <row r="958" spans="1:12" x14ac:dyDescent="0.3">
      <c r="A958" s="1">
        <v>40823</v>
      </c>
      <c r="B958">
        <v>2011</v>
      </c>
      <c r="C958" t="s">
        <v>30</v>
      </c>
      <c r="D958">
        <v>336080</v>
      </c>
      <c r="E958">
        <v>515000</v>
      </c>
      <c r="F958" t="s">
        <v>13</v>
      </c>
      <c r="G958" t="s">
        <v>14</v>
      </c>
      <c r="H958">
        <v>3</v>
      </c>
      <c r="I958">
        <v>2</v>
      </c>
      <c r="J958">
        <v>907</v>
      </c>
      <c r="K958">
        <v>1.0250330000000001</v>
      </c>
      <c r="L958" t="s">
        <v>15</v>
      </c>
    </row>
    <row r="959" spans="1:12" x14ac:dyDescent="0.3">
      <c r="A959" s="1">
        <v>40825</v>
      </c>
      <c r="B959">
        <v>2011</v>
      </c>
      <c r="C959" t="s">
        <v>26</v>
      </c>
      <c r="D959">
        <v>354690</v>
      </c>
      <c r="E959">
        <v>435000</v>
      </c>
      <c r="F959" t="s">
        <v>13</v>
      </c>
      <c r="G959" t="s">
        <v>14</v>
      </c>
      <c r="H959">
        <v>3</v>
      </c>
      <c r="I959">
        <v>3</v>
      </c>
      <c r="J959">
        <v>916</v>
      </c>
      <c r="K959">
        <v>1.0250330000000001</v>
      </c>
      <c r="L959" t="s">
        <v>25</v>
      </c>
    </row>
    <row r="960" spans="1:12" x14ac:dyDescent="0.3">
      <c r="A960" s="1">
        <v>40829</v>
      </c>
      <c r="B960">
        <v>2011</v>
      </c>
      <c r="C960" t="s">
        <v>12</v>
      </c>
      <c r="D960">
        <v>51150</v>
      </c>
      <c r="E960">
        <v>18000</v>
      </c>
      <c r="F960" t="s">
        <v>23</v>
      </c>
      <c r="G960" t="s">
        <v>24</v>
      </c>
      <c r="H960">
        <v>6</v>
      </c>
      <c r="I960">
        <v>6</v>
      </c>
      <c r="J960">
        <v>1870</v>
      </c>
      <c r="K960">
        <v>1.0250330000000001</v>
      </c>
      <c r="L960" t="s">
        <v>22</v>
      </c>
    </row>
    <row r="961" spans="1:12" x14ac:dyDescent="0.3">
      <c r="A961" s="1">
        <v>40832</v>
      </c>
      <c r="B961">
        <v>2011</v>
      </c>
      <c r="C961" t="s">
        <v>12</v>
      </c>
      <c r="D961">
        <v>67610</v>
      </c>
      <c r="E961">
        <v>50000</v>
      </c>
      <c r="F961" t="s">
        <v>19</v>
      </c>
      <c r="G961" t="s">
        <v>20</v>
      </c>
      <c r="H961">
        <v>4</v>
      </c>
      <c r="I961">
        <v>4</v>
      </c>
      <c r="J961">
        <v>1321</v>
      </c>
      <c r="K961">
        <v>1.0250330000000001</v>
      </c>
      <c r="L961" t="s">
        <v>22</v>
      </c>
    </row>
    <row r="962" spans="1:12" x14ac:dyDescent="0.3">
      <c r="A962" s="1">
        <v>40832</v>
      </c>
      <c r="B962">
        <v>2011</v>
      </c>
      <c r="C962" t="s">
        <v>18</v>
      </c>
      <c r="D962">
        <v>290080</v>
      </c>
      <c r="E962">
        <v>337000</v>
      </c>
      <c r="F962" t="s">
        <v>13</v>
      </c>
      <c r="G962" t="s">
        <v>14</v>
      </c>
      <c r="H962">
        <v>3</v>
      </c>
      <c r="I962">
        <v>1</v>
      </c>
      <c r="J962">
        <v>1021</v>
      </c>
      <c r="K962">
        <v>1.0250330000000001</v>
      </c>
      <c r="L962" t="s">
        <v>22</v>
      </c>
    </row>
    <row r="963" spans="1:12" x14ac:dyDescent="0.3">
      <c r="A963" s="1">
        <v>40836</v>
      </c>
      <c r="B963">
        <v>2011</v>
      </c>
      <c r="C963" t="s">
        <v>18</v>
      </c>
      <c r="D963">
        <v>448490</v>
      </c>
      <c r="E963">
        <v>498358</v>
      </c>
      <c r="F963" t="s">
        <v>13</v>
      </c>
      <c r="G963" t="s">
        <v>14</v>
      </c>
      <c r="H963">
        <v>3</v>
      </c>
      <c r="I963">
        <v>1</v>
      </c>
      <c r="J963">
        <v>904</v>
      </c>
      <c r="K963">
        <v>1.0250330000000001</v>
      </c>
      <c r="L963" t="s">
        <v>15</v>
      </c>
    </row>
    <row r="964" spans="1:12" x14ac:dyDescent="0.3">
      <c r="A964" s="1">
        <v>40836</v>
      </c>
      <c r="B964">
        <v>2011</v>
      </c>
      <c r="C964" t="s">
        <v>17</v>
      </c>
      <c r="D964">
        <v>152090</v>
      </c>
      <c r="E964">
        <v>196000</v>
      </c>
      <c r="F964" t="s">
        <v>13</v>
      </c>
      <c r="G964" t="s">
        <v>14</v>
      </c>
      <c r="H964">
        <v>3</v>
      </c>
      <c r="I964">
        <v>1</v>
      </c>
      <c r="J964">
        <v>1029</v>
      </c>
      <c r="K964">
        <v>1.0250330000000001</v>
      </c>
      <c r="L964" t="s">
        <v>22</v>
      </c>
    </row>
    <row r="965" spans="1:12" x14ac:dyDescent="0.3">
      <c r="A965" s="1">
        <v>40837</v>
      </c>
      <c r="B965">
        <v>2011</v>
      </c>
      <c r="C965" t="s">
        <v>26</v>
      </c>
      <c r="D965">
        <v>403760</v>
      </c>
      <c r="E965">
        <v>325000</v>
      </c>
      <c r="F965" t="s">
        <v>13</v>
      </c>
      <c r="G965" t="s">
        <v>14</v>
      </c>
      <c r="H965">
        <v>3</v>
      </c>
      <c r="I965">
        <v>1</v>
      </c>
      <c r="J965">
        <v>949</v>
      </c>
      <c r="K965">
        <v>1.0250330000000001</v>
      </c>
      <c r="L965" t="s">
        <v>16</v>
      </c>
    </row>
    <row r="966" spans="1:12" x14ac:dyDescent="0.3">
      <c r="A966" s="1">
        <v>40838</v>
      </c>
      <c r="B966">
        <v>2011</v>
      </c>
      <c r="C966" t="s">
        <v>18</v>
      </c>
      <c r="D966">
        <v>933240</v>
      </c>
      <c r="E966">
        <v>1235000</v>
      </c>
      <c r="F966" t="s">
        <v>13</v>
      </c>
      <c r="G966" t="s">
        <v>14</v>
      </c>
      <c r="H966">
        <v>3</v>
      </c>
      <c r="I966">
        <v>3</v>
      </c>
      <c r="J966">
        <v>934</v>
      </c>
      <c r="K966">
        <v>1.0250330000000001</v>
      </c>
      <c r="L966" t="s">
        <v>22</v>
      </c>
    </row>
    <row r="967" spans="1:12" x14ac:dyDescent="0.3">
      <c r="A967" s="1">
        <v>40842</v>
      </c>
      <c r="B967">
        <v>2011</v>
      </c>
      <c r="C967" t="s">
        <v>12</v>
      </c>
      <c r="D967">
        <v>106590</v>
      </c>
      <c r="E967">
        <v>129900</v>
      </c>
      <c r="F967" t="s">
        <v>13</v>
      </c>
      <c r="G967" t="s">
        <v>14</v>
      </c>
      <c r="H967">
        <v>3</v>
      </c>
      <c r="I967">
        <v>3</v>
      </c>
      <c r="J967">
        <v>930</v>
      </c>
      <c r="K967">
        <v>1.0250330000000001</v>
      </c>
      <c r="L967" t="s">
        <v>16</v>
      </c>
    </row>
    <row r="968" spans="1:12" x14ac:dyDescent="0.3">
      <c r="A968" s="1">
        <v>40842</v>
      </c>
      <c r="B968">
        <v>2011</v>
      </c>
      <c r="C968" t="s">
        <v>12</v>
      </c>
      <c r="D968">
        <v>115600</v>
      </c>
      <c r="E968">
        <v>65000</v>
      </c>
      <c r="F968" t="s">
        <v>23</v>
      </c>
      <c r="G968" t="s">
        <v>24</v>
      </c>
      <c r="H968">
        <v>6</v>
      </c>
      <c r="I968">
        <v>6</v>
      </c>
      <c r="J968">
        <v>2071</v>
      </c>
      <c r="K968">
        <v>1.0250330000000001</v>
      </c>
      <c r="L968" t="s">
        <v>25</v>
      </c>
    </row>
    <row r="969" spans="1:12" x14ac:dyDescent="0.3">
      <c r="A969" s="1">
        <v>40844</v>
      </c>
      <c r="B969">
        <v>2011</v>
      </c>
      <c r="C969" t="s">
        <v>29</v>
      </c>
      <c r="D969">
        <v>143200</v>
      </c>
      <c r="E969">
        <v>195000</v>
      </c>
      <c r="F969" t="s">
        <v>13</v>
      </c>
      <c r="G969" t="s">
        <v>14</v>
      </c>
      <c r="H969">
        <v>3</v>
      </c>
      <c r="I969">
        <v>2</v>
      </c>
      <c r="J969">
        <v>1063</v>
      </c>
      <c r="K969">
        <v>1.0250330000000001</v>
      </c>
      <c r="L969" t="s">
        <v>25</v>
      </c>
    </row>
    <row r="970" spans="1:12" x14ac:dyDescent="0.3">
      <c r="A970" s="1">
        <v>40845</v>
      </c>
      <c r="B970">
        <v>2011</v>
      </c>
      <c r="C970" t="s">
        <v>12</v>
      </c>
      <c r="D970">
        <v>68560</v>
      </c>
      <c r="E970">
        <v>17000</v>
      </c>
      <c r="F970" t="s">
        <v>13</v>
      </c>
      <c r="G970" t="s">
        <v>14</v>
      </c>
      <c r="H970">
        <v>3</v>
      </c>
      <c r="I970">
        <v>3</v>
      </c>
      <c r="J970">
        <v>929</v>
      </c>
      <c r="K970">
        <v>1.0250330000000001</v>
      </c>
      <c r="L970" t="s">
        <v>16</v>
      </c>
    </row>
    <row r="971" spans="1:12" x14ac:dyDescent="0.3">
      <c r="A971" s="1">
        <v>40845</v>
      </c>
      <c r="B971">
        <v>2011</v>
      </c>
      <c r="C971" t="s">
        <v>17</v>
      </c>
      <c r="D971">
        <v>126230</v>
      </c>
      <c r="E971">
        <v>148000</v>
      </c>
      <c r="F971" t="s">
        <v>19</v>
      </c>
      <c r="G971" t="s">
        <v>20</v>
      </c>
      <c r="H971">
        <v>4</v>
      </c>
      <c r="I971">
        <v>2</v>
      </c>
      <c r="J971">
        <v>1498</v>
      </c>
      <c r="K971">
        <v>1.0250330000000001</v>
      </c>
      <c r="L971" t="s">
        <v>15</v>
      </c>
    </row>
    <row r="972" spans="1:12" x14ac:dyDescent="0.3">
      <c r="A972" s="1">
        <v>40846</v>
      </c>
      <c r="B972">
        <v>2011</v>
      </c>
      <c r="C972" t="s">
        <v>18</v>
      </c>
      <c r="D972">
        <v>287280</v>
      </c>
      <c r="E972">
        <v>435000</v>
      </c>
      <c r="F972" t="s">
        <v>13</v>
      </c>
      <c r="G972" t="s">
        <v>14</v>
      </c>
      <c r="H972">
        <v>3</v>
      </c>
      <c r="I972">
        <v>2</v>
      </c>
      <c r="J972">
        <v>1011</v>
      </c>
      <c r="K972">
        <v>1.0250330000000001</v>
      </c>
      <c r="L972" t="s">
        <v>15</v>
      </c>
    </row>
    <row r="973" spans="1:12" x14ac:dyDescent="0.3">
      <c r="A973" s="1">
        <v>40846</v>
      </c>
      <c r="B973">
        <v>2011</v>
      </c>
      <c r="C973" t="s">
        <v>12</v>
      </c>
      <c r="D973">
        <v>132400</v>
      </c>
      <c r="E973">
        <v>175000</v>
      </c>
      <c r="F973" t="s">
        <v>23</v>
      </c>
      <c r="G973" t="s">
        <v>24</v>
      </c>
      <c r="H973">
        <v>6</v>
      </c>
      <c r="I973">
        <v>6</v>
      </c>
      <c r="J973">
        <v>1820</v>
      </c>
      <c r="K973">
        <v>1.0250330000000001</v>
      </c>
      <c r="L973" t="s">
        <v>25</v>
      </c>
    </row>
    <row r="974" spans="1:12" x14ac:dyDescent="0.3">
      <c r="A974" s="1">
        <v>40846</v>
      </c>
      <c r="B974">
        <v>2011</v>
      </c>
      <c r="C974" t="s">
        <v>26</v>
      </c>
      <c r="D974">
        <v>501620</v>
      </c>
      <c r="E974">
        <v>681500</v>
      </c>
      <c r="F974" t="s">
        <v>13</v>
      </c>
      <c r="G974" t="s">
        <v>14</v>
      </c>
      <c r="H974">
        <v>3</v>
      </c>
      <c r="I974">
        <v>1</v>
      </c>
      <c r="J974">
        <v>940</v>
      </c>
      <c r="K974">
        <v>1.0250330000000001</v>
      </c>
      <c r="L974" t="s">
        <v>25</v>
      </c>
    </row>
    <row r="975" spans="1:12" x14ac:dyDescent="0.3">
      <c r="A975" s="1">
        <v>40846</v>
      </c>
      <c r="B975">
        <v>2011</v>
      </c>
      <c r="C975" t="s">
        <v>30</v>
      </c>
      <c r="D975">
        <v>1705370</v>
      </c>
      <c r="E975">
        <v>1800000</v>
      </c>
      <c r="F975" t="s">
        <v>13</v>
      </c>
      <c r="G975" t="s">
        <v>14</v>
      </c>
      <c r="H975">
        <v>3</v>
      </c>
      <c r="I975">
        <v>3</v>
      </c>
      <c r="J975">
        <v>969</v>
      </c>
      <c r="K975">
        <v>1.0250330000000001</v>
      </c>
      <c r="L975" t="s">
        <v>16</v>
      </c>
    </row>
    <row r="976" spans="1:12" x14ac:dyDescent="0.3">
      <c r="A976" s="1">
        <v>40849</v>
      </c>
      <c r="B976">
        <v>2011</v>
      </c>
      <c r="C976" t="s">
        <v>26</v>
      </c>
      <c r="D976">
        <v>924070</v>
      </c>
      <c r="E976">
        <v>1200000</v>
      </c>
      <c r="F976" t="s">
        <v>13</v>
      </c>
      <c r="G976" t="s">
        <v>14</v>
      </c>
      <c r="H976">
        <v>3</v>
      </c>
      <c r="I976">
        <v>1</v>
      </c>
      <c r="J976">
        <v>963</v>
      </c>
      <c r="K976">
        <v>1.0250330000000001</v>
      </c>
      <c r="L976" t="s">
        <v>16</v>
      </c>
    </row>
    <row r="977" spans="1:12" x14ac:dyDescent="0.3">
      <c r="A977" s="1">
        <v>40849</v>
      </c>
      <c r="B977">
        <v>2011</v>
      </c>
      <c r="C977" t="s">
        <v>29</v>
      </c>
      <c r="D977">
        <v>249700</v>
      </c>
      <c r="E977">
        <v>400000</v>
      </c>
      <c r="F977" t="s">
        <v>13</v>
      </c>
      <c r="G977" t="s">
        <v>14</v>
      </c>
      <c r="H977">
        <v>3</v>
      </c>
      <c r="I977">
        <v>2</v>
      </c>
      <c r="J977">
        <v>914</v>
      </c>
      <c r="K977">
        <v>1.0250330000000001</v>
      </c>
      <c r="L977" t="s">
        <v>16</v>
      </c>
    </row>
    <row r="978" spans="1:12" x14ac:dyDescent="0.3">
      <c r="A978" s="1">
        <v>40852</v>
      </c>
      <c r="B978">
        <v>2011</v>
      </c>
      <c r="C978" t="s">
        <v>17</v>
      </c>
      <c r="D978">
        <v>176200</v>
      </c>
      <c r="E978">
        <v>227500</v>
      </c>
      <c r="F978" t="s">
        <v>13</v>
      </c>
      <c r="G978" t="s">
        <v>14</v>
      </c>
      <c r="H978">
        <v>3</v>
      </c>
      <c r="I978">
        <v>1</v>
      </c>
      <c r="J978">
        <v>901</v>
      </c>
      <c r="K978">
        <v>1.0250330000000001</v>
      </c>
      <c r="L978" t="s">
        <v>25</v>
      </c>
    </row>
    <row r="979" spans="1:12" x14ac:dyDescent="0.3">
      <c r="A979" s="1">
        <v>40852</v>
      </c>
      <c r="B979">
        <v>2011</v>
      </c>
      <c r="C979" t="s">
        <v>26</v>
      </c>
      <c r="D979">
        <v>711340</v>
      </c>
      <c r="E979">
        <v>850000</v>
      </c>
      <c r="F979" t="s">
        <v>13</v>
      </c>
      <c r="G979" t="s">
        <v>14</v>
      </c>
      <c r="H979">
        <v>3</v>
      </c>
      <c r="I979">
        <v>3</v>
      </c>
      <c r="J979">
        <v>993</v>
      </c>
      <c r="K979">
        <v>1.0250330000000001</v>
      </c>
      <c r="L979" t="s">
        <v>15</v>
      </c>
    </row>
    <row r="980" spans="1:12" x14ac:dyDescent="0.3">
      <c r="A980" s="1">
        <v>40853</v>
      </c>
      <c r="B980">
        <v>2011</v>
      </c>
      <c r="C980" t="s">
        <v>12</v>
      </c>
      <c r="D980">
        <v>93760</v>
      </c>
      <c r="E980">
        <v>50000</v>
      </c>
      <c r="F980" t="s">
        <v>23</v>
      </c>
      <c r="G980" t="s">
        <v>24</v>
      </c>
      <c r="H980">
        <v>6</v>
      </c>
      <c r="I980">
        <v>4</v>
      </c>
      <c r="J980">
        <v>1995</v>
      </c>
      <c r="K980">
        <v>1.0250330000000001</v>
      </c>
      <c r="L980" t="s">
        <v>15</v>
      </c>
    </row>
    <row r="981" spans="1:12" x14ac:dyDescent="0.3">
      <c r="A981" s="1">
        <v>40853</v>
      </c>
      <c r="B981">
        <v>2011</v>
      </c>
      <c r="C981" t="s">
        <v>12</v>
      </c>
      <c r="D981">
        <v>155690</v>
      </c>
      <c r="E981">
        <v>180000</v>
      </c>
      <c r="F981" t="s">
        <v>13</v>
      </c>
      <c r="G981" t="s">
        <v>14</v>
      </c>
      <c r="H981">
        <v>3</v>
      </c>
      <c r="I981">
        <v>3</v>
      </c>
      <c r="J981">
        <v>912</v>
      </c>
      <c r="K981">
        <v>1.0250330000000001</v>
      </c>
      <c r="L981" t="s">
        <v>25</v>
      </c>
    </row>
    <row r="982" spans="1:12" x14ac:dyDescent="0.3">
      <c r="A982" s="1">
        <v>40853</v>
      </c>
      <c r="B982">
        <v>2011</v>
      </c>
      <c r="C982" t="s">
        <v>12</v>
      </c>
      <c r="D982">
        <v>128020</v>
      </c>
      <c r="E982">
        <v>129900</v>
      </c>
      <c r="F982" t="s">
        <v>13</v>
      </c>
      <c r="G982" t="s">
        <v>14</v>
      </c>
      <c r="H982">
        <v>3</v>
      </c>
      <c r="I982">
        <v>1</v>
      </c>
      <c r="J982">
        <v>1038</v>
      </c>
      <c r="K982">
        <v>1.0250330000000001</v>
      </c>
      <c r="L982" t="s">
        <v>22</v>
      </c>
    </row>
    <row r="983" spans="1:12" x14ac:dyDescent="0.3">
      <c r="A983" s="1">
        <v>40856</v>
      </c>
      <c r="B983">
        <v>2011</v>
      </c>
      <c r="C983" t="s">
        <v>26</v>
      </c>
      <c r="D983">
        <v>1225000</v>
      </c>
      <c r="E983">
        <v>1350000</v>
      </c>
      <c r="F983" t="s">
        <v>13</v>
      </c>
      <c r="G983" t="s">
        <v>14</v>
      </c>
      <c r="H983">
        <v>3</v>
      </c>
      <c r="I983">
        <v>3</v>
      </c>
      <c r="J983">
        <v>1002</v>
      </c>
      <c r="K983">
        <v>1.0250330000000001</v>
      </c>
      <c r="L983" t="s">
        <v>25</v>
      </c>
    </row>
    <row r="984" spans="1:12" x14ac:dyDescent="0.3">
      <c r="A984" s="1">
        <v>40856</v>
      </c>
      <c r="B984">
        <v>2011</v>
      </c>
      <c r="C984" t="s">
        <v>17</v>
      </c>
      <c r="D984">
        <v>136600</v>
      </c>
      <c r="E984">
        <v>146000</v>
      </c>
      <c r="F984" t="s">
        <v>13</v>
      </c>
      <c r="G984" t="s">
        <v>14</v>
      </c>
      <c r="H984">
        <v>3</v>
      </c>
      <c r="I984">
        <v>3</v>
      </c>
      <c r="J984">
        <v>1073</v>
      </c>
      <c r="K984">
        <v>1.0250330000000001</v>
      </c>
      <c r="L984" t="s">
        <v>16</v>
      </c>
    </row>
    <row r="985" spans="1:12" x14ac:dyDescent="0.3">
      <c r="A985" s="1">
        <v>40856</v>
      </c>
      <c r="B985">
        <v>2011</v>
      </c>
      <c r="C985" t="s">
        <v>17</v>
      </c>
      <c r="D985">
        <v>817580</v>
      </c>
      <c r="E985">
        <v>1550000</v>
      </c>
      <c r="F985" t="s">
        <v>13</v>
      </c>
      <c r="G985" t="s">
        <v>14</v>
      </c>
      <c r="H985">
        <v>3</v>
      </c>
      <c r="I985">
        <v>2</v>
      </c>
      <c r="J985">
        <v>1084</v>
      </c>
      <c r="K985">
        <v>1.0250330000000001</v>
      </c>
      <c r="L985" t="s">
        <v>15</v>
      </c>
    </row>
    <row r="986" spans="1:12" x14ac:dyDescent="0.3">
      <c r="A986" s="1">
        <v>40857</v>
      </c>
      <c r="B986">
        <v>2011</v>
      </c>
      <c r="C986" t="s">
        <v>17</v>
      </c>
      <c r="D986">
        <v>98880</v>
      </c>
      <c r="E986">
        <v>30000</v>
      </c>
      <c r="F986" t="s">
        <v>13</v>
      </c>
      <c r="G986" t="s">
        <v>14</v>
      </c>
      <c r="H986">
        <v>3</v>
      </c>
      <c r="I986">
        <v>1</v>
      </c>
      <c r="J986">
        <v>954</v>
      </c>
      <c r="K986">
        <v>1.0250330000000001</v>
      </c>
      <c r="L986" t="s">
        <v>15</v>
      </c>
    </row>
    <row r="987" spans="1:12" x14ac:dyDescent="0.3">
      <c r="A987" s="1">
        <v>40857</v>
      </c>
      <c r="B987">
        <v>2011</v>
      </c>
      <c r="C987" t="s">
        <v>30</v>
      </c>
      <c r="D987">
        <v>438250</v>
      </c>
      <c r="E987">
        <v>463000</v>
      </c>
      <c r="F987" t="s">
        <v>13</v>
      </c>
      <c r="G987" t="s">
        <v>14</v>
      </c>
      <c r="H987">
        <v>3</v>
      </c>
      <c r="I987">
        <v>3</v>
      </c>
      <c r="J987">
        <v>1035</v>
      </c>
      <c r="K987">
        <v>1.0250330000000001</v>
      </c>
      <c r="L987" t="s">
        <v>16</v>
      </c>
    </row>
    <row r="988" spans="1:12" x14ac:dyDescent="0.3">
      <c r="A988" s="1">
        <v>40857</v>
      </c>
      <c r="B988">
        <v>2011</v>
      </c>
      <c r="C988" t="s">
        <v>26</v>
      </c>
      <c r="D988">
        <v>318920</v>
      </c>
      <c r="E988">
        <v>365000</v>
      </c>
      <c r="F988" t="s">
        <v>13</v>
      </c>
      <c r="G988" t="s">
        <v>14</v>
      </c>
      <c r="H988">
        <v>3</v>
      </c>
      <c r="I988">
        <v>3</v>
      </c>
      <c r="J988">
        <v>1033</v>
      </c>
      <c r="K988">
        <v>1.0250330000000001</v>
      </c>
      <c r="L988" t="s">
        <v>25</v>
      </c>
    </row>
    <row r="989" spans="1:12" x14ac:dyDescent="0.3">
      <c r="A989" s="1">
        <v>40859</v>
      </c>
      <c r="B989">
        <v>2011</v>
      </c>
      <c r="C989" t="s">
        <v>21</v>
      </c>
      <c r="D989">
        <v>0</v>
      </c>
      <c r="E989">
        <v>125000</v>
      </c>
      <c r="F989" t="s">
        <v>13</v>
      </c>
      <c r="G989" t="s">
        <v>14</v>
      </c>
      <c r="H989">
        <v>3</v>
      </c>
      <c r="I989">
        <v>2</v>
      </c>
      <c r="J989">
        <v>1032</v>
      </c>
      <c r="K989">
        <v>1.0250330000000001</v>
      </c>
      <c r="L989" t="s">
        <v>15</v>
      </c>
    </row>
    <row r="990" spans="1:12" x14ac:dyDescent="0.3">
      <c r="A990" s="1">
        <v>40860</v>
      </c>
      <c r="B990">
        <v>2011</v>
      </c>
      <c r="C990" t="s">
        <v>12</v>
      </c>
      <c r="D990">
        <v>137950</v>
      </c>
      <c r="E990">
        <v>200000</v>
      </c>
      <c r="F990" t="s">
        <v>13</v>
      </c>
      <c r="G990" t="s">
        <v>14</v>
      </c>
      <c r="H990">
        <v>3</v>
      </c>
      <c r="I990">
        <v>3</v>
      </c>
      <c r="J990">
        <v>942</v>
      </c>
      <c r="K990">
        <v>1.0250330000000001</v>
      </c>
      <c r="L990" t="s">
        <v>16</v>
      </c>
    </row>
    <row r="991" spans="1:12" x14ac:dyDescent="0.3">
      <c r="A991" s="1">
        <v>40860</v>
      </c>
      <c r="B991">
        <v>2011</v>
      </c>
      <c r="C991" t="s">
        <v>26</v>
      </c>
      <c r="D991">
        <v>363090</v>
      </c>
      <c r="E991">
        <v>48000</v>
      </c>
      <c r="F991" t="s">
        <v>13</v>
      </c>
      <c r="G991" t="s">
        <v>14</v>
      </c>
      <c r="H991">
        <v>3</v>
      </c>
      <c r="I991">
        <v>2</v>
      </c>
      <c r="J991">
        <v>1026</v>
      </c>
      <c r="K991">
        <v>1.0250330000000001</v>
      </c>
      <c r="L991" t="s">
        <v>22</v>
      </c>
    </row>
    <row r="992" spans="1:12" x14ac:dyDescent="0.3">
      <c r="A992" s="1">
        <v>40863</v>
      </c>
      <c r="B992">
        <v>2011</v>
      </c>
      <c r="C992" t="s">
        <v>29</v>
      </c>
      <c r="D992">
        <v>142800</v>
      </c>
      <c r="E992">
        <v>235000</v>
      </c>
      <c r="F992" t="s">
        <v>13</v>
      </c>
      <c r="G992" t="s">
        <v>14</v>
      </c>
      <c r="H992">
        <v>3</v>
      </c>
      <c r="I992">
        <v>3</v>
      </c>
      <c r="J992">
        <v>936</v>
      </c>
      <c r="K992">
        <v>1.0250330000000001</v>
      </c>
      <c r="L992" t="s">
        <v>22</v>
      </c>
    </row>
    <row r="993" spans="1:12" x14ac:dyDescent="0.3">
      <c r="A993" s="1">
        <v>40863</v>
      </c>
      <c r="B993">
        <v>2011</v>
      </c>
      <c r="C993" t="s">
        <v>21</v>
      </c>
      <c r="D993">
        <v>872690</v>
      </c>
      <c r="E993">
        <v>1159000</v>
      </c>
      <c r="F993" t="s">
        <v>19</v>
      </c>
      <c r="G993" t="s">
        <v>20</v>
      </c>
      <c r="H993">
        <v>4</v>
      </c>
      <c r="I993">
        <v>3</v>
      </c>
      <c r="J993">
        <v>1294</v>
      </c>
      <c r="K993">
        <v>1.0250330000000001</v>
      </c>
      <c r="L993" t="s">
        <v>25</v>
      </c>
    </row>
    <row r="994" spans="1:12" x14ac:dyDescent="0.3">
      <c r="A994" s="1">
        <v>40863</v>
      </c>
      <c r="B994">
        <v>2011</v>
      </c>
      <c r="C994" t="s">
        <v>17</v>
      </c>
      <c r="D994">
        <v>135880</v>
      </c>
      <c r="E994">
        <v>139900</v>
      </c>
      <c r="F994" t="s">
        <v>13</v>
      </c>
      <c r="G994" t="s">
        <v>14</v>
      </c>
      <c r="H994">
        <v>3</v>
      </c>
      <c r="I994">
        <v>1</v>
      </c>
      <c r="J994">
        <v>975</v>
      </c>
      <c r="K994">
        <v>1.0250330000000001</v>
      </c>
      <c r="L994" t="s">
        <v>15</v>
      </c>
    </row>
    <row r="995" spans="1:12" x14ac:dyDescent="0.3">
      <c r="A995" s="1">
        <v>40863</v>
      </c>
      <c r="B995">
        <v>2011</v>
      </c>
      <c r="C995" t="s">
        <v>17</v>
      </c>
      <c r="D995">
        <v>238190</v>
      </c>
      <c r="E995">
        <v>245000</v>
      </c>
      <c r="F995" t="s">
        <v>13</v>
      </c>
      <c r="G995" t="s">
        <v>14</v>
      </c>
      <c r="H995">
        <v>3</v>
      </c>
      <c r="I995">
        <v>1</v>
      </c>
      <c r="J995">
        <v>956</v>
      </c>
      <c r="K995">
        <v>1.0250330000000001</v>
      </c>
      <c r="L995" t="s">
        <v>22</v>
      </c>
    </row>
    <row r="996" spans="1:12" x14ac:dyDescent="0.3">
      <c r="A996" s="1">
        <v>40864</v>
      </c>
      <c r="B996">
        <v>2011</v>
      </c>
      <c r="C996" t="s">
        <v>18</v>
      </c>
      <c r="D996">
        <v>291550</v>
      </c>
      <c r="E996">
        <v>550000</v>
      </c>
      <c r="F996" t="s">
        <v>13</v>
      </c>
      <c r="G996" t="s">
        <v>14</v>
      </c>
      <c r="H996">
        <v>3</v>
      </c>
      <c r="I996">
        <v>3</v>
      </c>
      <c r="J996">
        <v>1048</v>
      </c>
      <c r="K996">
        <v>1.0250330000000001</v>
      </c>
      <c r="L996" t="s">
        <v>16</v>
      </c>
    </row>
    <row r="997" spans="1:12" x14ac:dyDescent="0.3">
      <c r="A997" s="1">
        <v>40864</v>
      </c>
      <c r="B997">
        <v>2011</v>
      </c>
      <c r="C997" t="s">
        <v>29</v>
      </c>
      <c r="D997">
        <v>208800</v>
      </c>
      <c r="E997">
        <v>305000</v>
      </c>
      <c r="F997" t="s">
        <v>13</v>
      </c>
      <c r="G997" t="s">
        <v>14</v>
      </c>
      <c r="H997">
        <v>3</v>
      </c>
      <c r="I997">
        <v>1</v>
      </c>
      <c r="J997">
        <v>1015</v>
      </c>
      <c r="K997">
        <v>1.0250330000000001</v>
      </c>
      <c r="L997" t="s">
        <v>25</v>
      </c>
    </row>
    <row r="998" spans="1:12" x14ac:dyDescent="0.3">
      <c r="A998" s="1">
        <v>40864</v>
      </c>
      <c r="B998">
        <v>2011</v>
      </c>
      <c r="C998" t="s">
        <v>12</v>
      </c>
      <c r="D998">
        <v>149060</v>
      </c>
      <c r="E998">
        <v>119000</v>
      </c>
      <c r="F998" t="s">
        <v>13</v>
      </c>
      <c r="G998" t="s">
        <v>14</v>
      </c>
      <c r="H998">
        <v>3</v>
      </c>
      <c r="I998">
        <v>1</v>
      </c>
      <c r="J998">
        <v>975</v>
      </c>
      <c r="K998">
        <v>1.0250330000000001</v>
      </c>
      <c r="L998" t="s">
        <v>25</v>
      </c>
    </row>
    <row r="999" spans="1:12" x14ac:dyDescent="0.3">
      <c r="A999" s="1">
        <v>40866</v>
      </c>
      <c r="B999">
        <v>2011</v>
      </c>
      <c r="C999" t="s">
        <v>21</v>
      </c>
      <c r="D999">
        <v>1694910</v>
      </c>
      <c r="E999">
        <v>1197500</v>
      </c>
      <c r="F999" t="s">
        <v>13</v>
      </c>
      <c r="G999" t="s">
        <v>14</v>
      </c>
      <c r="H999">
        <v>3</v>
      </c>
      <c r="I999">
        <v>1</v>
      </c>
      <c r="J999">
        <v>947</v>
      </c>
      <c r="K999">
        <v>1.0250330000000001</v>
      </c>
      <c r="L999" t="s">
        <v>22</v>
      </c>
    </row>
    <row r="1000" spans="1:12" x14ac:dyDescent="0.3">
      <c r="A1000" s="1">
        <v>40866</v>
      </c>
      <c r="B1000">
        <v>2011</v>
      </c>
      <c r="C1000" t="s">
        <v>29</v>
      </c>
      <c r="D1000">
        <v>121600</v>
      </c>
      <c r="E1000">
        <v>110000</v>
      </c>
      <c r="F1000" t="s">
        <v>19</v>
      </c>
      <c r="G1000" t="s">
        <v>20</v>
      </c>
      <c r="H1000">
        <v>4</v>
      </c>
      <c r="I1000">
        <v>2</v>
      </c>
      <c r="J1000">
        <v>1337</v>
      </c>
      <c r="K1000">
        <v>1.0250330000000001</v>
      </c>
      <c r="L1000" t="s">
        <v>25</v>
      </c>
    </row>
    <row r="1001" spans="1:12" x14ac:dyDescent="0.3">
      <c r="A1001" s="1">
        <v>40866</v>
      </c>
      <c r="B1001">
        <v>2011</v>
      </c>
      <c r="C1001" t="s">
        <v>17</v>
      </c>
      <c r="D1001">
        <v>167960</v>
      </c>
      <c r="E1001">
        <v>85000</v>
      </c>
      <c r="F1001" t="s">
        <v>13</v>
      </c>
      <c r="G1001" t="s">
        <v>14</v>
      </c>
      <c r="H1001">
        <v>3</v>
      </c>
      <c r="I1001">
        <v>3</v>
      </c>
      <c r="J1001">
        <v>1096</v>
      </c>
      <c r="K1001">
        <v>1.0250330000000001</v>
      </c>
      <c r="L1001" t="s">
        <v>15</v>
      </c>
    </row>
    <row r="1002" spans="1:12" x14ac:dyDescent="0.3">
      <c r="A1002" s="1">
        <v>40866</v>
      </c>
      <c r="B1002">
        <v>2011</v>
      </c>
      <c r="C1002" t="s">
        <v>26</v>
      </c>
      <c r="D1002">
        <v>406350</v>
      </c>
      <c r="E1002">
        <v>400000</v>
      </c>
      <c r="F1002" t="s">
        <v>13</v>
      </c>
      <c r="G1002" t="s">
        <v>14</v>
      </c>
      <c r="H1002">
        <v>3</v>
      </c>
      <c r="I1002">
        <v>3</v>
      </c>
      <c r="J1002">
        <v>956</v>
      </c>
      <c r="K1002">
        <v>1.0250330000000001</v>
      </c>
      <c r="L1002" t="s">
        <v>16</v>
      </c>
    </row>
    <row r="1003" spans="1:12" x14ac:dyDescent="0.3">
      <c r="A1003" s="1">
        <v>40866</v>
      </c>
      <c r="B1003">
        <v>2011</v>
      </c>
      <c r="C1003" t="s">
        <v>30</v>
      </c>
      <c r="D1003">
        <v>473660</v>
      </c>
      <c r="E1003">
        <v>575000</v>
      </c>
      <c r="F1003" t="s">
        <v>13</v>
      </c>
      <c r="G1003" t="s">
        <v>14</v>
      </c>
      <c r="H1003">
        <v>3</v>
      </c>
      <c r="I1003">
        <v>2</v>
      </c>
      <c r="J1003">
        <v>966</v>
      </c>
      <c r="K1003">
        <v>1.0250330000000001</v>
      </c>
      <c r="L1003" t="s">
        <v>16</v>
      </c>
    </row>
    <row r="1004" spans="1:12" x14ac:dyDescent="0.3">
      <c r="A1004" s="1">
        <v>40867</v>
      </c>
      <c r="B1004">
        <v>2011</v>
      </c>
      <c r="C1004" t="s">
        <v>12</v>
      </c>
      <c r="D1004">
        <v>136780</v>
      </c>
      <c r="E1004">
        <v>10000</v>
      </c>
      <c r="F1004" t="s">
        <v>23</v>
      </c>
      <c r="G1004" t="s">
        <v>24</v>
      </c>
      <c r="H1004">
        <v>6</v>
      </c>
      <c r="I1004">
        <v>4</v>
      </c>
      <c r="J1004">
        <v>2037</v>
      </c>
      <c r="K1004">
        <v>1.0250330000000001</v>
      </c>
      <c r="L1004" t="s">
        <v>16</v>
      </c>
    </row>
    <row r="1005" spans="1:12" x14ac:dyDescent="0.3">
      <c r="A1005" s="1">
        <v>40870</v>
      </c>
      <c r="B1005">
        <v>2011</v>
      </c>
      <c r="C1005" t="s">
        <v>29</v>
      </c>
      <c r="D1005">
        <v>149900</v>
      </c>
      <c r="E1005">
        <v>217000</v>
      </c>
      <c r="F1005" t="s">
        <v>13</v>
      </c>
      <c r="G1005" t="s">
        <v>14</v>
      </c>
      <c r="H1005">
        <v>3</v>
      </c>
      <c r="I1005">
        <v>2</v>
      </c>
      <c r="J1005">
        <v>1026</v>
      </c>
      <c r="K1005">
        <v>1.0250330000000001</v>
      </c>
      <c r="L1005" t="s">
        <v>16</v>
      </c>
    </row>
    <row r="1006" spans="1:12" x14ac:dyDescent="0.3">
      <c r="A1006" s="1">
        <v>40870</v>
      </c>
      <c r="B1006">
        <v>2011</v>
      </c>
      <c r="C1006" t="s">
        <v>29</v>
      </c>
      <c r="D1006">
        <v>361100</v>
      </c>
      <c r="E1006">
        <v>565000</v>
      </c>
      <c r="F1006" t="s">
        <v>13</v>
      </c>
      <c r="G1006" t="s">
        <v>14</v>
      </c>
      <c r="H1006">
        <v>3</v>
      </c>
      <c r="I1006">
        <v>1</v>
      </c>
      <c r="J1006">
        <v>1016</v>
      </c>
      <c r="K1006">
        <v>1.0250330000000001</v>
      </c>
      <c r="L1006" t="s">
        <v>25</v>
      </c>
    </row>
    <row r="1007" spans="1:12" x14ac:dyDescent="0.3">
      <c r="A1007" s="1">
        <v>40870</v>
      </c>
      <c r="B1007">
        <v>2011</v>
      </c>
      <c r="C1007" t="s">
        <v>29</v>
      </c>
      <c r="D1007">
        <v>230000</v>
      </c>
      <c r="E1007">
        <v>374000</v>
      </c>
      <c r="F1007" t="s">
        <v>13</v>
      </c>
      <c r="G1007" t="s">
        <v>14</v>
      </c>
      <c r="H1007">
        <v>3</v>
      </c>
      <c r="I1007">
        <v>3</v>
      </c>
      <c r="J1007">
        <v>903</v>
      </c>
      <c r="K1007">
        <v>1.0250330000000001</v>
      </c>
      <c r="L1007" t="s">
        <v>25</v>
      </c>
    </row>
    <row r="1008" spans="1:12" x14ac:dyDescent="0.3">
      <c r="A1008" s="1">
        <v>40870</v>
      </c>
      <c r="B1008">
        <v>2011</v>
      </c>
      <c r="C1008" t="s">
        <v>17</v>
      </c>
      <c r="D1008">
        <v>174130</v>
      </c>
      <c r="E1008">
        <v>65000</v>
      </c>
      <c r="F1008" t="s">
        <v>19</v>
      </c>
      <c r="G1008" t="s">
        <v>20</v>
      </c>
      <c r="H1008">
        <v>4</v>
      </c>
      <c r="I1008">
        <v>2</v>
      </c>
      <c r="J1008">
        <v>1276</v>
      </c>
      <c r="K1008">
        <v>1.0250330000000001</v>
      </c>
      <c r="L1008" t="s">
        <v>16</v>
      </c>
    </row>
    <row r="1009" spans="1:12" x14ac:dyDescent="0.3">
      <c r="A1009" s="1">
        <v>40871</v>
      </c>
      <c r="B1009">
        <v>2011</v>
      </c>
      <c r="C1009" t="s">
        <v>18</v>
      </c>
      <c r="D1009">
        <v>273700</v>
      </c>
      <c r="E1009">
        <v>325000</v>
      </c>
      <c r="F1009" t="s">
        <v>13</v>
      </c>
      <c r="G1009" t="s">
        <v>14</v>
      </c>
      <c r="H1009">
        <v>3</v>
      </c>
      <c r="I1009">
        <v>3</v>
      </c>
      <c r="J1009">
        <v>930</v>
      </c>
      <c r="K1009">
        <v>1.0250330000000001</v>
      </c>
      <c r="L1009" t="s">
        <v>16</v>
      </c>
    </row>
    <row r="1010" spans="1:12" x14ac:dyDescent="0.3">
      <c r="A1010" s="1">
        <v>40871</v>
      </c>
      <c r="B1010">
        <v>2011</v>
      </c>
      <c r="C1010" t="s">
        <v>21</v>
      </c>
      <c r="D1010">
        <v>733880</v>
      </c>
      <c r="E1010">
        <v>960000</v>
      </c>
      <c r="F1010" t="s">
        <v>13</v>
      </c>
      <c r="G1010" t="s">
        <v>14</v>
      </c>
      <c r="H1010">
        <v>3</v>
      </c>
      <c r="I1010">
        <v>1</v>
      </c>
      <c r="J1010">
        <v>1094</v>
      </c>
      <c r="K1010">
        <v>1.0250330000000001</v>
      </c>
      <c r="L1010" t="s">
        <v>16</v>
      </c>
    </row>
    <row r="1011" spans="1:12" x14ac:dyDescent="0.3">
      <c r="A1011" s="1">
        <v>40872</v>
      </c>
      <c r="B1011">
        <v>2011</v>
      </c>
      <c r="C1011" t="s">
        <v>29</v>
      </c>
      <c r="D1011">
        <v>210800</v>
      </c>
      <c r="E1011">
        <v>295000</v>
      </c>
      <c r="F1011" t="s">
        <v>13</v>
      </c>
      <c r="G1011" t="s">
        <v>14</v>
      </c>
      <c r="H1011">
        <v>3</v>
      </c>
      <c r="I1011">
        <v>1</v>
      </c>
      <c r="J1011">
        <v>991</v>
      </c>
      <c r="K1011">
        <v>1.0250330000000001</v>
      </c>
      <c r="L1011" t="s">
        <v>25</v>
      </c>
    </row>
    <row r="1012" spans="1:12" x14ac:dyDescent="0.3">
      <c r="A1012" s="1">
        <v>40877</v>
      </c>
      <c r="B1012">
        <v>2011</v>
      </c>
      <c r="C1012" t="s">
        <v>29</v>
      </c>
      <c r="D1012">
        <v>237100</v>
      </c>
      <c r="E1012">
        <v>190000</v>
      </c>
      <c r="F1012" t="s">
        <v>13</v>
      </c>
      <c r="G1012" t="s">
        <v>14</v>
      </c>
      <c r="H1012">
        <v>3</v>
      </c>
      <c r="I1012">
        <v>1</v>
      </c>
      <c r="J1012">
        <v>966</v>
      </c>
      <c r="K1012">
        <v>1.0250330000000001</v>
      </c>
      <c r="L1012" t="s">
        <v>25</v>
      </c>
    </row>
    <row r="1013" spans="1:12" x14ac:dyDescent="0.3">
      <c r="A1013" s="1">
        <v>40877</v>
      </c>
      <c r="B1013">
        <v>2011</v>
      </c>
      <c r="C1013" t="s">
        <v>17</v>
      </c>
      <c r="D1013">
        <v>178780</v>
      </c>
      <c r="E1013">
        <v>200000</v>
      </c>
      <c r="F1013" t="s">
        <v>23</v>
      </c>
      <c r="G1013" t="s">
        <v>24</v>
      </c>
      <c r="H1013">
        <v>6</v>
      </c>
      <c r="I1013">
        <v>5</v>
      </c>
      <c r="J1013">
        <v>2130</v>
      </c>
      <c r="K1013">
        <v>1.0250330000000001</v>
      </c>
      <c r="L1013" t="s">
        <v>16</v>
      </c>
    </row>
    <row r="1014" spans="1:12" x14ac:dyDescent="0.3">
      <c r="A1014" s="1">
        <v>40877</v>
      </c>
      <c r="B1014">
        <v>2011</v>
      </c>
      <c r="C1014" t="s">
        <v>26</v>
      </c>
      <c r="D1014">
        <v>448560</v>
      </c>
      <c r="E1014">
        <v>575000</v>
      </c>
      <c r="F1014" t="s">
        <v>13</v>
      </c>
      <c r="G1014" t="s">
        <v>14</v>
      </c>
      <c r="H1014">
        <v>3</v>
      </c>
      <c r="I1014">
        <v>3</v>
      </c>
      <c r="J1014">
        <v>1039</v>
      </c>
      <c r="K1014">
        <v>1.0250330000000001</v>
      </c>
      <c r="L1014" t="s">
        <v>16</v>
      </c>
    </row>
    <row r="1015" spans="1:12" x14ac:dyDescent="0.3">
      <c r="A1015" s="1">
        <v>40877</v>
      </c>
      <c r="B1015">
        <v>2011</v>
      </c>
      <c r="C1015" t="s">
        <v>21</v>
      </c>
      <c r="D1015">
        <v>2808470</v>
      </c>
      <c r="E1015">
        <v>3850000</v>
      </c>
      <c r="F1015" t="s">
        <v>13</v>
      </c>
      <c r="G1015" t="s">
        <v>14</v>
      </c>
      <c r="H1015">
        <v>3</v>
      </c>
      <c r="I1015">
        <v>1</v>
      </c>
      <c r="J1015">
        <v>1060</v>
      </c>
      <c r="K1015">
        <v>1.0250330000000001</v>
      </c>
      <c r="L1015" t="s">
        <v>22</v>
      </c>
    </row>
    <row r="1016" spans="1:12" x14ac:dyDescent="0.3">
      <c r="A1016" s="1">
        <v>40878</v>
      </c>
      <c r="B1016">
        <v>2011</v>
      </c>
      <c r="C1016" t="s">
        <v>26</v>
      </c>
      <c r="D1016">
        <v>312130</v>
      </c>
      <c r="E1016">
        <v>310000</v>
      </c>
      <c r="F1016" t="s">
        <v>13</v>
      </c>
      <c r="G1016" t="s">
        <v>14</v>
      </c>
      <c r="H1016">
        <v>3</v>
      </c>
      <c r="I1016">
        <v>1</v>
      </c>
      <c r="J1016">
        <v>994</v>
      </c>
      <c r="K1016">
        <v>1.0250330000000001</v>
      </c>
      <c r="L1016" t="s">
        <v>22</v>
      </c>
    </row>
    <row r="1017" spans="1:12" x14ac:dyDescent="0.3">
      <c r="A1017" s="1">
        <v>40878</v>
      </c>
      <c r="B1017">
        <v>2011</v>
      </c>
      <c r="C1017" t="s">
        <v>26</v>
      </c>
      <c r="D1017">
        <v>392700</v>
      </c>
      <c r="E1017">
        <v>325000</v>
      </c>
      <c r="F1017" t="s">
        <v>13</v>
      </c>
      <c r="G1017" t="s">
        <v>14</v>
      </c>
      <c r="H1017">
        <v>3</v>
      </c>
      <c r="I1017">
        <v>3</v>
      </c>
      <c r="J1017">
        <v>974</v>
      </c>
      <c r="K1017">
        <v>1.0250330000000001</v>
      </c>
      <c r="L1017" t="s">
        <v>25</v>
      </c>
    </row>
    <row r="1018" spans="1:12" x14ac:dyDescent="0.3">
      <c r="A1018" s="1">
        <v>40879</v>
      </c>
      <c r="B1018">
        <v>2011</v>
      </c>
      <c r="C1018" t="s">
        <v>12</v>
      </c>
      <c r="D1018">
        <v>126470</v>
      </c>
      <c r="E1018">
        <v>30000</v>
      </c>
      <c r="F1018" t="s">
        <v>13</v>
      </c>
      <c r="G1018" t="s">
        <v>14</v>
      </c>
      <c r="H1018">
        <v>3</v>
      </c>
      <c r="I1018">
        <v>3</v>
      </c>
      <c r="J1018">
        <v>928</v>
      </c>
      <c r="K1018">
        <v>1.0250330000000001</v>
      </c>
      <c r="L1018" t="s">
        <v>22</v>
      </c>
    </row>
    <row r="1019" spans="1:12" x14ac:dyDescent="0.3">
      <c r="A1019" s="1">
        <v>40879</v>
      </c>
      <c r="B1019">
        <v>2011</v>
      </c>
      <c r="C1019" t="s">
        <v>17</v>
      </c>
      <c r="D1019">
        <v>156840</v>
      </c>
      <c r="E1019">
        <v>185000</v>
      </c>
      <c r="F1019" t="s">
        <v>13</v>
      </c>
      <c r="G1019" t="s">
        <v>14</v>
      </c>
      <c r="H1019">
        <v>3</v>
      </c>
      <c r="I1019">
        <v>1</v>
      </c>
      <c r="J1019">
        <v>911</v>
      </c>
      <c r="K1019">
        <v>1.0250330000000001</v>
      </c>
      <c r="L1019" t="s">
        <v>15</v>
      </c>
    </row>
    <row r="1020" spans="1:12" x14ac:dyDescent="0.3">
      <c r="A1020" s="1">
        <v>40879</v>
      </c>
      <c r="B1020">
        <v>2011</v>
      </c>
      <c r="C1020" t="s">
        <v>29</v>
      </c>
      <c r="D1020">
        <v>168400</v>
      </c>
      <c r="E1020">
        <v>282500</v>
      </c>
      <c r="F1020" t="s">
        <v>13</v>
      </c>
      <c r="G1020" t="s">
        <v>14</v>
      </c>
      <c r="H1020">
        <v>3</v>
      </c>
      <c r="I1020">
        <v>3</v>
      </c>
      <c r="J1020">
        <v>958</v>
      </c>
      <c r="K1020">
        <v>1.0250330000000001</v>
      </c>
      <c r="L1020" t="s">
        <v>22</v>
      </c>
    </row>
    <row r="1021" spans="1:12" x14ac:dyDescent="0.3">
      <c r="A1021" s="1">
        <v>40881</v>
      </c>
      <c r="B1021">
        <v>2011</v>
      </c>
      <c r="C1021" t="s">
        <v>18</v>
      </c>
      <c r="D1021">
        <v>623630</v>
      </c>
      <c r="E1021">
        <v>820000</v>
      </c>
      <c r="F1021" t="s">
        <v>13</v>
      </c>
      <c r="G1021" t="s">
        <v>14</v>
      </c>
      <c r="H1021">
        <v>3</v>
      </c>
      <c r="I1021">
        <v>3</v>
      </c>
      <c r="J1021">
        <v>1078</v>
      </c>
      <c r="K1021">
        <v>1.0250330000000001</v>
      </c>
      <c r="L1021" t="s">
        <v>15</v>
      </c>
    </row>
    <row r="1022" spans="1:12" x14ac:dyDescent="0.3">
      <c r="A1022" s="1">
        <v>40884</v>
      </c>
      <c r="B1022">
        <v>2011</v>
      </c>
      <c r="C1022" t="s">
        <v>17</v>
      </c>
      <c r="D1022">
        <v>176900</v>
      </c>
      <c r="E1022">
        <v>185000</v>
      </c>
      <c r="F1022" t="s">
        <v>27</v>
      </c>
      <c r="G1022" t="s">
        <v>28</v>
      </c>
      <c r="H1022">
        <v>8</v>
      </c>
      <c r="I1022">
        <v>6</v>
      </c>
      <c r="J1022">
        <v>2627</v>
      </c>
      <c r="K1022">
        <v>1.0250330000000001</v>
      </c>
      <c r="L1022" t="s">
        <v>16</v>
      </c>
    </row>
    <row r="1023" spans="1:12" x14ac:dyDescent="0.3">
      <c r="A1023" s="1">
        <v>40884</v>
      </c>
      <c r="B1023">
        <v>2011</v>
      </c>
      <c r="C1023" t="s">
        <v>30</v>
      </c>
      <c r="D1023">
        <v>434690</v>
      </c>
      <c r="E1023">
        <v>585000</v>
      </c>
      <c r="F1023" t="s">
        <v>13</v>
      </c>
      <c r="G1023" t="s">
        <v>14</v>
      </c>
      <c r="H1023">
        <v>3</v>
      </c>
      <c r="I1023">
        <v>3</v>
      </c>
      <c r="J1023">
        <v>941</v>
      </c>
      <c r="K1023">
        <v>1.0250330000000001</v>
      </c>
      <c r="L1023" t="s">
        <v>22</v>
      </c>
    </row>
    <row r="1024" spans="1:12" x14ac:dyDescent="0.3">
      <c r="A1024" s="1">
        <v>40884</v>
      </c>
      <c r="B1024">
        <v>2011</v>
      </c>
      <c r="C1024" t="s">
        <v>29</v>
      </c>
      <c r="D1024">
        <v>1500900</v>
      </c>
      <c r="E1024">
        <v>2600000</v>
      </c>
      <c r="F1024" t="s">
        <v>13</v>
      </c>
      <c r="G1024" t="s">
        <v>14</v>
      </c>
      <c r="H1024">
        <v>3</v>
      </c>
      <c r="I1024">
        <v>2</v>
      </c>
      <c r="J1024">
        <v>1060</v>
      </c>
      <c r="K1024">
        <v>1.0250330000000001</v>
      </c>
      <c r="L1024" t="s">
        <v>16</v>
      </c>
    </row>
    <row r="1025" spans="1:12" x14ac:dyDescent="0.3">
      <c r="A1025" s="1">
        <v>40885</v>
      </c>
      <c r="B1025">
        <v>2011</v>
      </c>
      <c r="C1025" t="s">
        <v>17</v>
      </c>
      <c r="D1025">
        <v>135570</v>
      </c>
      <c r="E1025">
        <v>136500</v>
      </c>
      <c r="F1025" t="s">
        <v>13</v>
      </c>
      <c r="G1025" t="s">
        <v>14</v>
      </c>
      <c r="H1025">
        <v>3</v>
      </c>
      <c r="I1025">
        <v>1</v>
      </c>
      <c r="J1025">
        <v>1092</v>
      </c>
      <c r="K1025">
        <v>1.0250330000000001</v>
      </c>
      <c r="L1025" t="s">
        <v>15</v>
      </c>
    </row>
    <row r="1026" spans="1:12" x14ac:dyDescent="0.3">
      <c r="A1026" s="1">
        <v>40888</v>
      </c>
      <c r="B1026">
        <v>2011</v>
      </c>
      <c r="C1026" t="s">
        <v>12</v>
      </c>
      <c r="D1026">
        <v>87300</v>
      </c>
      <c r="E1026">
        <v>62500</v>
      </c>
      <c r="F1026" t="s">
        <v>13</v>
      </c>
      <c r="G1026" t="s">
        <v>14</v>
      </c>
      <c r="H1026">
        <v>3</v>
      </c>
      <c r="I1026">
        <v>1</v>
      </c>
      <c r="J1026">
        <v>1034</v>
      </c>
      <c r="K1026">
        <v>1.0250330000000001</v>
      </c>
      <c r="L1026" t="s">
        <v>16</v>
      </c>
    </row>
    <row r="1027" spans="1:12" x14ac:dyDescent="0.3">
      <c r="A1027" s="1">
        <v>40891</v>
      </c>
      <c r="B1027">
        <v>2011</v>
      </c>
      <c r="C1027" t="s">
        <v>29</v>
      </c>
      <c r="D1027">
        <v>455200</v>
      </c>
      <c r="E1027">
        <v>228750</v>
      </c>
      <c r="F1027" t="s">
        <v>13</v>
      </c>
      <c r="G1027" t="s">
        <v>14</v>
      </c>
      <c r="H1027">
        <v>3</v>
      </c>
      <c r="I1027">
        <v>3</v>
      </c>
      <c r="J1027">
        <v>928</v>
      </c>
      <c r="K1027">
        <v>1.0250330000000001</v>
      </c>
      <c r="L1027" t="s">
        <v>15</v>
      </c>
    </row>
    <row r="1028" spans="1:12" x14ac:dyDescent="0.3">
      <c r="A1028" s="1">
        <v>40892</v>
      </c>
      <c r="B1028">
        <v>2011</v>
      </c>
      <c r="C1028" t="s">
        <v>21</v>
      </c>
      <c r="D1028">
        <v>4756780</v>
      </c>
      <c r="E1028">
        <v>5800000</v>
      </c>
      <c r="F1028" t="s">
        <v>13</v>
      </c>
      <c r="G1028" t="s">
        <v>14</v>
      </c>
      <c r="H1028">
        <v>3</v>
      </c>
      <c r="I1028">
        <v>1</v>
      </c>
      <c r="J1028">
        <v>1100</v>
      </c>
      <c r="K1028">
        <v>1.0250330000000001</v>
      </c>
      <c r="L1028" t="s">
        <v>22</v>
      </c>
    </row>
    <row r="1029" spans="1:12" x14ac:dyDescent="0.3">
      <c r="A1029" s="1">
        <v>40892</v>
      </c>
      <c r="B1029">
        <v>2011</v>
      </c>
      <c r="C1029" t="s">
        <v>21</v>
      </c>
      <c r="D1029">
        <v>966350</v>
      </c>
      <c r="E1029">
        <v>2400000</v>
      </c>
      <c r="F1029" t="s">
        <v>13</v>
      </c>
      <c r="G1029" t="s">
        <v>14</v>
      </c>
      <c r="H1029">
        <v>3</v>
      </c>
      <c r="I1029">
        <v>1</v>
      </c>
      <c r="J1029">
        <v>984</v>
      </c>
      <c r="K1029">
        <v>1.0250330000000001</v>
      </c>
      <c r="L1029" t="s">
        <v>25</v>
      </c>
    </row>
    <row r="1030" spans="1:12" x14ac:dyDescent="0.3">
      <c r="A1030" s="1">
        <v>40892</v>
      </c>
      <c r="B1030">
        <v>2011</v>
      </c>
      <c r="C1030" t="s">
        <v>21</v>
      </c>
      <c r="D1030">
        <v>1923950</v>
      </c>
      <c r="E1030">
        <v>2000000</v>
      </c>
      <c r="F1030" t="s">
        <v>13</v>
      </c>
      <c r="G1030" t="s">
        <v>14</v>
      </c>
      <c r="H1030">
        <v>3</v>
      </c>
      <c r="I1030">
        <v>2</v>
      </c>
      <c r="J1030">
        <v>997</v>
      </c>
      <c r="K1030">
        <v>1.0250330000000001</v>
      </c>
      <c r="L1030" t="s">
        <v>16</v>
      </c>
    </row>
    <row r="1031" spans="1:12" x14ac:dyDescent="0.3">
      <c r="A1031" s="1">
        <v>40892</v>
      </c>
      <c r="B1031">
        <v>2011</v>
      </c>
      <c r="C1031" t="s">
        <v>12</v>
      </c>
      <c r="D1031">
        <v>143450</v>
      </c>
      <c r="E1031">
        <v>115000</v>
      </c>
      <c r="F1031" t="s">
        <v>13</v>
      </c>
      <c r="G1031" t="s">
        <v>14</v>
      </c>
      <c r="H1031">
        <v>3</v>
      </c>
      <c r="I1031">
        <v>3</v>
      </c>
      <c r="J1031">
        <v>996</v>
      </c>
      <c r="K1031">
        <v>1.0250330000000001</v>
      </c>
      <c r="L1031" t="s">
        <v>16</v>
      </c>
    </row>
    <row r="1032" spans="1:12" x14ac:dyDescent="0.3">
      <c r="A1032" s="1">
        <v>40893</v>
      </c>
      <c r="B1032">
        <v>2011</v>
      </c>
      <c r="C1032" t="s">
        <v>21</v>
      </c>
      <c r="D1032">
        <v>1045030</v>
      </c>
      <c r="E1032">
        <v>900000</v>
      </c>
      <c r="F1032" t="s">
        <v>13</v>
      </c>
      <c r="G1032" t="s">
        <v>14</v>
      </c>
      <c r="H1032">
        <v>3</v>
      </c>
      <c r="I1032">
        <v>3</v>
      </c>
      <c r="J1032">
        <v>980</v>
      </c>
      <c r="K1032">
        <v>1.0250330000000001</v>
      </c>
      <c r="L1032" t="s">
        <v>25</v>
      </c>
    </row>
    <row r="1033" spans="1:12" x14ac:dyDescent="0.3">
      <c r="A1033" s="1">
        <v>40895</v>
      </c>
      <c r="B1033">
        <v>2011</v>
      </c>
      <c r="C1033" t="s">
        <v>21</v>
      </c>
      <c r="D1033">
        <v>498400</v>
      </c>
      <c r="E1033">
        <v>917000</v>
      </c>
      <c r="F1033" t="s">
        <v>19</v>
      </c>
      <c r="G1033" t="s">
        <v>20</v>
      </c>
      <c r="H1033">
        <v>4</v>
      </c>
      <c r="I1033">
        <v>2</v>
      </c>
      <c r="J1033">
        <v>1483</v>
      </c>
      <c r="K1033">
        <v>1.0250330000000001</v>
      </c>
      <c r="L1033" t="s">
        <v>16</v>
      </c>
    </row>
    <row r="1034" spans="1:12" x14ac:dyDescent="0.3">
      <c r="A1034" s="1">
        <v>40895</v>
      </c>
      <c r="B1034">
        <v>2011</v>
      </c>
      <c r="C1034" t="s">
        <v>12</v>
      </c>
      <c r="D1034">
        <v>81690</v>
      </c>
      <c r="E1034">
        <v>39000</v>
      </c>
      <c r="F1034" t="s">
        <v>13</v>
      </c>
      <c r="G1034" t="s">
        <v>14</v>
      </c>
      <c r="H1034">
        <v>3</v>
      </c>
      <c r="I1034">
        <v>1</v>
      </c>
      <c r="J1034">
        <v>1085</v>
      </c>
      <c r="K1034">
        <v>1.0250330000000001</v>
      </c>
      <c r="L1034" t="s">
        <v>16</v>
      </c>
    </row>
    <row r="1035" spans="1:12" x14ac:dyDescent="0.3">
      <c r="A1035" s="1">
        <v>40898</v>
      </c>
      <c r="B1035">
        <v>2011</v>
      </c>
      <c r="C1035" t="s">
        <v>26</v>
      </c>
      <c r="D1035">
        <v>341250</v>
      </c>
      <c r="E1035">
        <v>320000</v>
      </c>
      <c r="F1035" t="s">
        <v>19</v>
      </c>
      <c r="G1035" t="s">
        <v>20</v>
      </c>
      <c r="H1035">
        <v>4</v>
      </c>
      <c r="I1035">
        <v>3</v>
      </c>
      <c r="J1035">
        <v>1362</v>
      </c>
      <c r="K1035">
        <v>1.0250330000000001</v>
      </c>
      <c r="L1035" t="s">
        <v>16</v>
      </c>
    </row>
    <row r="1036" spans="1:12" x14ac:dyDescent="0.3">
      <c r="A1036" s="1">
        <v>40898</v>
      </c>
      <c r="B1036">
        <v>2011</v>
      </c>
      <c r="C1036" t="s">
        <v>18</v>
      </c>
      <c r="D1036">
        <v>217910</v>
      </c>
      <c r="E1036">
        <v>410000</v>
      </c>
      <c r="F1036" t="s">
        <v>13</v>
      </c>
      <c r="G1036" t="s">
        <v>14</v>
      </c>
      <c r="H1036">
        <v>3</v>
      </c>
      <c r="I1036">
        <v>1</v>
      </c>
      <c r="J1036">
        <v>955</v>
      </c>
      <c r="K1036">
        <v>1.0250330000000001</v>
      </c>
      <c r="L1036" t="s">
        <v>16</v>
      </c>
    </row>
    <row r="1037" spans="1:12" x14ac:dyDescent="0.3">
      <c r="A1037" s="1">
        <v>40898</v>
      </c>
      <c r="B1037">
        <v>2011</v>
      </c>
      <c r="C1037" t="s">
        <v>30</v>
      </c>
      <c r="D1037">
        <v>521870</v>
      </c>
      <c r="E1037">
        <v>587500</v>
      </c>
      <c r="F1037" t="s">
        <v>13</v>
      </c>
      <c r="G1037" t="s">
        <v>14</v>
      </c>
      <c r="H1037">
        <v>3</v>
      </c>
      <c r="I1037">
        <v>3</v>
      </c>
      <c r="J1037">
        <v>961</v>
      </c>
      <c r="K1037">
        <v>1.0250330000000001</v>
      </c>
      <c r="L1037" t="s">
        <v>22</v>
      </c>
    </row>
    <row r="1038" spans="1:12" x14ac:dyDescent="0.3">
      <c r="A1038" s="1">
        <v>40898</v>
      </c>
      <c r="B1038">
        <v>2011</v>
      </c>
      <c r="C1038" t="s">
        <v>21</v>
      </c>
      <c r="D1038">
        <v>639100</v>
      </c>
      <c r="E1038">
        <v>400000</v>
      </c>
      <c r="F1038" t="s">
        <v>23</v>
      </c>
      <c r="G1038" t="s">
        <v>24</v>
      </c>
      <c r="H1038">
        <v>6</v>
      </c>
      <c r="I1038">
        <v>4</v>
      </c>
      <c r="J1038">
        <v>2013</v>
      </c>
      <c r="K1038">
        <v>1.0250330000000001</v>
      </c>
      <c r="L1038" t="s">
        <v>22</v>
      </c>
    </row>
    <row r="1039" spans="1:12" x14ac:dyDescent="0.3">
      <c r="A1039" s="1">
        <v>40898</v>
      </c>
      <c r="B1039">
        <v>2011</v>
      </c>
      <c r="C1039" t="s">
        <v>21</v>
      </c>
      <c r="D1039">
        <v>482300</v>
      </c>
      <c r="E1039">
        <v>435000</v>
      </c>
      <c r="F1039" t="s">
        <v>13</v>
      </c>
      <c r="G1039" t="s">
        <v>14</v>
      </c>
      <c r="H1039">
        <v>3</v>
      </c>
      <c r="I1039">
        <v>3</v>
      </c>
      <c r="J1039">
        <v>998</v>
      </c>
      <c r="K1039">
        <v>1.0250330000000001</v>
      </c>
      <c r="L1039" t="s">
        <v>15</v>
      </c>
    </row>
    <row r="1040" spans="1:12" x14ac:dyDescent="0.3">
      <c r="A1040" s="1">
        <v>40900</v>
      </c>
      <c r="B1040">
        <v>2011</v>
      </c>
      <c r="C1040" t="s">
        <v>21</v>
      </c>
      <c r="D1040">
        <v>464380</v>
      </c>
      <c r="E1040">
        <v>425000</v>
      </c>
      <c r="F1040" t="s">
        <v>13</v>
      </c>
      <c r="G1040" t="s">
        <v>14</v>
      </c>
      <c r="H1040">
        <v>3</v>
      </c>
      <c r="I1040">
        <v>3</v>
      </c>
      <c r="J1040">
        <v>905</v>
      </c>
      <c r="K1040">
        <v>1.0250330000000001</v>
      </c>
      <c r="L1040" t="s">
        <v>22</v>
      </c>
    </row>
    <row r="1041" spans="1:12" x14ac:dyDescent="0.3">
      <c r="A1041" s="1">
        <v>40900</v>
      </c>
      <c r="B1041">
        <v>2011</v>
      </c>
      <c r="C1041" t="s">
        <v>30</v>
      </c>
      <c r="D1041">
        <v>618820</v>
      </c>
      <c r="E1041">
        <v>675000</v>
      </c>
      <c r="F1041" t="s">
        <v>13</v>
      </c>
      <c r="G1041" t="s">
        <v>14</v>
      </c>
      <c r="H1041">
        <v>3</v>
      </c>
      <c r="I1041">
        <v>2</v>
      </c>
      <c r="J1041">
        <v>996</v>
      </c>
      <c r="K1041">
        <v>1.0250330000000001</v>
      </c>
      <c r="L1041" t="s">
        <v>15</v>
      </c>
    </row>
    <row r="1042" spans="1:12" x14ac:dyDescent="0.3">
      <c r="A1042" s="1">
        <v>40901</v>
      </c>
      <c r="B1042">
        <v>2011</v>
      </c>
      <c r="C1042" t="s">
        <v>26</v>
      </c>
      <c r="D1042">
        <v>1054550</v>
      </c>
      <c r="E1042">
        <v>1262000</v>
      </c>
      <c r="F1042" t="s">
        <v>13</v>
      </c>
      <c r="G1042" t="s">
        <v>14</v>
      </c>
      <c r="H1042">
        <v>3</v>
      </c>
      <c r="I1042">
        <v>3</v>
      </c>
      <c r="J1042">
        <v>921</v>
      </c>
      <c r="K1042">
        <v>1.0250330000000001</v>
      </c>
      <c r="L1042" t="s">
        <v>16</v>
      </c>
    </row>
    <row r="1043" spans="1:12" x14ac:dyDescent="0.3">
      <c r="A1043" s="1">
        <v>40901</v>
      </c>
      <c r="B1043">
        <v>2011</v>
      </c>
      <c r="C1043" t="s">
        <v>17</v>
      </c>
      <c r="D1043">
        <v>148360</v>
      </c>
      <c r="E1043">
        <v>28000</v>
      </c>
      <c r="F1043" t="s">
        <v>19</v>
      </c>
      <c r="G1043" t="s">
        <v>20</v>
      </c>
      <c r="H1043">
        <v>4</v>
      </c>
      <c r="I1043">
        <v>4</v>
      </c>
      <c r="J1043">
        <v>1341</v>
      </c>
      <c r="K1043">
        <v>1.0250330000000001</v>
      </c>
      <c r="L1043" t="s">
        <v>22</v>
      </c>
    </row>
    <row r="1044" spans="1:12" x14ac:dyDescent="0.3">
      <c r="A1044" s="1">
        <v>40905</v>
      </c>
      <c r="B1044">
        <v>2011</v>
      </c>
      <c r="C1044" t="s">
        <v>17</v>
      </c>
      <c r="D1044">
        <v>169450</v>
      </c>
      <c r="E1044">
        <v>45731</v>
      </c>
      <c r="F1044" t="s">
        <v>19</v>
      </c>
      <c r="G1044" t="s">
        <v>20</v>
      </c>
      <c r="H1044">
        <v>4</v>
      </c>
      <c r="I1044">
        <v>3</v>
      </c>
      <c r="J1044">
        <v>1472</v>
      </c>
      <c r="K1044">
        <v>1.0250330000000001</v>
      </c>
      <c r="L1044" t="s">
        <v>15</v>
      </c>
    </row>
    <row r="1045" spans="1:12" x14ac:dyDescent="0.3">
      <c r="A1045" s="1">
        <v>40905</v>
      </c>
      <c r="B1045">
        <v>2011</v>
      </c>
      <c r="C1045" t="s">
        <v>26</v>
      </c>
      <c r="D1045">
        <v>380240</v>
      </c>
      <c r="E1045">
        <v>515000</v>
      </c>
      <c r="F1045" t="s">
        <v>13</v>
      </c>
      <c r="G1045" t="s">
        <v>14</v>
      </c>
      <c r="H1045">
        <v>3</v>
      </c>
      <c r="I1045">
        <v>2</v>
      </c>
      <c r="J1045">
        <v>915</v>
      </c>
      <c r="K1045">
        <v>1.0250330000000001</v>
      </c>
      <c r="L1045" t="s">
        <v>25</v>
      </c>
    </row>
    <row r="1046" spans="1:12" x14ac:dyDescent="0.3">
      <c r="A1046" s="1">
        <v>40906</v>
      </c>
      <c r="B1046">
        <v>2011</v>
      </c>
      <c r="C1046" t="s">
        <v>12</v>
      </c>
      <c r="D1046">
        <v>126990</v>
      </c>
      <c r="E1046">
        <v>69000</v>
      </c>
      <c r="F1046" t="s">
        <v>23</v>
      </c>
      <c r="G1046" t="s">
        <v>24</v>
      </c>
      <c r="H1046">
        <v>6</v>
      </c>
      <c r="I1046">
        <v>5</v>
      </c>
      <c r="J1046">
        <v>2113</v>
      </c>
      <c r="K1046">
        <v>1.0250330000000001</v>
      </c>
      <c r="L1046" t="s">
        <v>25</v>
      </c>
    </row>
    <row r="1047" spans="1:12" x14ac:dyDescent="0.3">
      <c r="A1047" s="1">
        <v>40906</v>
      </c>
      <c r="B1047">
        <v>2011</v>
      </c>
      <c r="C1047" t="s">
        <v>17</v>
      </c>
      <c r="D1047">
        <v>180100</v>
      </c>
      <c r="E1047">
        <v>120000</v>
      </c>
      <c r="F1047" t="s">
        <v>13</v>
      </c>
      <c r="G1047" t="s">
        <v>14</v>
      </c>
      <c r="H1047">
        <v>3</v>
      </c>
      <c r="I1047">
        <v>3</v>
      </c>
      <c r="J1047">
        <v>943</v>
      </c>
      <c r="K1047">
        <v>1.0250330000000001</v>
      </c>
      <c r="L1047" t="s">
        <v>15</v>
      </c>
    </row>
    <row r="1048" spans="1:12" x14ac:dyDescent="0.3">
      <c r="A1048" s="1">
        <v>40907</v>
      </c>
      <c r="B1048">
        <v>2011</v>
      </c>
      <c r="C1048" t="s">
        <v>18</v>
      </c>
      <c r="D1048">
        <v>234710</v>
      </c>
      <c r="E1048">
        <v>325000</v>
      </c>
      <c r="F1048" t="s">
        <v>13</v>
      </c>
      <c r="G1048" t="s">
        <v>14</v>
      </c>
      <c r="H1048">
        <v>3</v>
      </c>
      <c r="I1048">
        <v>1</v>
      </c>
      <c r="J1048">
        <v>928</v>
      </c>
      <c r="K1048">
        <v>1.0250330000000001</v>
      </c>
      <c r="L1048" t="s">
        <v>22</v>
      </c>
    </row>
    <row r="1049" spans="1:12" x14ac:dyDescent="0.3">
      <c r="A1049" s="1">
        <v>40907</v>
      </c>
      <c r="B1049">
        <v>2011</v>
      </c>
      <c r="C1049" t="s">
        <v>17</v>
      </c>
      <c r="D1049">
        <v>116360</v>
      </c>
      <c r="E1049">
        <v>85000</v>
      </c>
      <c r="F1049" t="s">
        <v>19</v>
      </c>
      <c r="G1049" t="s">
        <v>20</v>
      </c>
      <c r="H1049">
        <v>4</v>
      </c>
      <c r="I1049">
        <v>4</v>
      </c>
      <c r="J1049">
        <v>1375</v>
      </c>
      <c r="K1049">
        <v>1.0250330000000001</v>
      </c>
      <c r="L1049" t="s">
        <v>22</v>
      </c>
    </row>
    <row r="1050" spans="1:12" x14ac:dyDescent="0.3">
      <c r="A1050" s="1">
        <v>40908</v>
      </c>
      <c r="B1050">
        <v>2011</v>
      </c>
      <c r="C1050" t="s">
        <v>17</v>
      </c>
      <c r="D1050">
        <v>147840</v>
      </c>
      <c r="E1050">
        <v>188000</v>
      </c>
      <c r="F1050" t="s">
        <v>13</v>
      </c>
      <c r="G1050" t="s">
        <v>14</v>
      </c>
      <c r="H1050">
        <v>3</v>
      </c>
      <c r="I1050">
        <v>2</v>
      </c>
      <c r="J1050">
        <v>1085</v>
      </c>
      <c r="K1050">
        <v>1.0250330000000001</v>
      </c>
      <c r="L1050" t="s">
        <v>15</v>
      </c>
    </row>
    <row r="1051" spans="1:12" x14ac:dyDescent="0.3">
      <c r="A1051" s="1">
        <v>40908</v>
      </c>
      <c r="B1051">
        <v>2011</v>
      </c>
      <c r="C1051" t="s">
        <v>29</v>
      </c>
      <c r="D1051">
        <v>213300</v>
      </c>
      <c r="E1051">
        <v>260000</v>
      </c>
      <c r="F1051" t="s">
        <v>13</v>
      </c>
      <c r="G1051" t="s">
        <v>14</v>
      </c>
      <c r="H1051">
        <v>3</v>
      </c>
      <c r="I1051">
        <v>3</v>
      </c>
      <c r="J1051">
        <v>1022</v>
      </c>
      <c r="K1051">
        <v>1.0250330000000001</v>
      </c>
      <c r="L1051" t="s">
        <v>16</v>
      </c>
    </row>
    <row r="1052" spans="1:12" x14ac:dyDescent="0.3">
      <c r="A1052" s="1">
        <v>40912</v>
      </c>
      <c r="B1052">
        <v>2012</v>
      </c>
      <c r="C1052" t="s">
        <v>30</v>
      </c>
      <c r="D1052">
        <v>362420</v>
      </c>
      <c r="E1052">
        <v>410000</v>
      </c>
      <c r="F1052" t="s">
        <v>13</v>
      </c>
      <c r="G1052" t="s">
        <v>14</v>
      </c>
      <c r="H1052">
        <v>3</v>
      </c>
      <c r="I1052">
        <v>1</v>
      </c>
      <c r="J1052">
        <v>1063</v>
      </c>
      <c r="K1052">
        <v>1.0219579999999999</v>
      </c>
      <c r="L1052" t="s">
        <v>25</v>
      </c>
    </row>
    <row r="1053" spans="1:12" x14ac:dyDescent="0.3">
      <c r="A1053" s="1">
        <v>40914</v>
      </c>
      <c r="B1053">
        <v>2012</v>
      </c>
      <c r="C1053" t="s">
        <v>21</v>
      </c>
      <c r="D1053">
        <v>732760</v>
      </c>
      <c r="E1053">
        <v>1202500</v>
      </c>
      <c r="F1053" t="s">
        <v>13</v>
      </c>
      <c r="G1053" t="s">
        <v>14</v>
      </c>
      <c r="H1053">
        <v>3</v>
      </c>
      <c r="I1053">
        <v>3</v>
      </c>
      <c r="J1053">
        <v>997</v>
      </c>
      <c r="K1053">
        <v>1.0219579999999999</v>
      </c>
      <c r="L1053" t="s">
        <v>25</v>
      </c>
    </row>
    <row r="1054" spans="1:12" x14ac:dyDescent="0.3">
      <c r="A1054" s="1">
        <v>40918</v>
      </c>
      <c r="B1054">
        <v>2012</v>
      </c>
      <c r="C1054" t="s">
        <v>18</v>
      </c>
      <c r="D1054">
        <v>299880</v>
      </c>
      <c r="E1054">
        <v>215000</v>
      </c>
      <c r="F1054" t="s">
        <v>13</v>
      </c>
      <c r="G1054" t="s">
        <v>14</v>
      </c>
      <c r="H1054">
        <v>3</v>
      </c>
      <c r="I1054">
        <v>3</v>
      </c>
      <c r="J1054">
        <v>942</v>
      </c>
      <c r="K1054">
        <v>1.0219579999999999</v>
      </c>
      <c r="L1054" t="s">
        <v>15</v>
      </c>
    </row>
    <row r="1055" spans="1:12" x14ac:dyDescent="0.3">
      <c r="A1055" s="1">
        <v>40919</v>
      </c>
      <c r="B1055">
        <v>2012</v>
      </c>
      <c r="C1055" t="s">
        <v>18</v>
      </c>
      <c r="D1055">
        <v>282730</v>
      </c>
      <c r="E1055">
        <v>76750</v>
      </c>
      <c r="F1055" t="s">
        <v>13</v>
      </c>
      <c r="G1055" t="s">
        <v>14</v>
      </c>
      <c r="H1055">
        <v>3</v>
      </c>
      <c r="I1055">
        <v>1</v>
      </c>
      <c r="J1055">
        <v>958</v>
      </c>
      <c r="K1055">
        <v>1.0219579999999999</v>
      </c>
      <c r="L1055" t="s">
        <v>25</v>
      </c>
    </row>
    <row r="1056" spans="1:12" x14ac:dyDescent="0.3">
      <c r="A1056" s="1">
        <v>40920</v>
      </c>
      <c r="B1056">
        <v>2012</v>
      </c>
      <c r="C1056" t="s">
        <v>29</v>
      </c>
      <c r="D1056">
        <v>221800</v>
      </c>
      <c r="E1056">
        <v>325500</v>
      </c>
      <c r="F1056" t="s">
        <v>13</v>
      </c>
      <c r="G1056" t="s">
        <v>14</v>
      </c>
      <c r="H1056">
        <v>3</v>
      </c>
      <c r="I1056">
        <v>1</v>
      </c>
      <c r="J1056">
        <v>1033</v>
      </c>
      <c r="K1056">
        <v>1.0219579999999999</v>
      </c>
      <c r="L1056" t="s">
        <v>25</v>
      </c>
    </row>
    <row r="1057" spans="1:12" x14ac:dyDescent="0.3">
      <c r="A1057" s="1">
        <v>40920</v>
      </c>
      <c r="B1057">
        <v>2012</v>
      </c>
      <c r="C1057" t="s">
        <v>12</v>
      </c>
      <c r="D1057">
        <v>135450</v>
      </c>
      <c r="E1057">
        <v>36000</v>
      </c>
      <c r="F1057" t="s">
        <v>23</v>
      </c>
      <c r="G1057" t="s">
        <v>24</v>
      </c>
      <c r="H1057">
        <v>6</v>
      </c>
      <c r="I1057">
        <v>6</v>
      </c>
      <c r="J1057">
        <v>1861</v>
      </c>
      <c r="K1057">
        <v>1.0219579999999999</v>
      </c>
      <c r="L1057" t="s">
        <v>22</v>
      </c>
    </row>
    <row r="1058" spans="1:12" x14ac:dyDescent="0.3">
      <c r="A1058" s="1">
        <v>40922</v>
      </c>
      <c r="B1058">
        <v>2012</v>
      </c>
      <c r="C1058" t="s">
        <v>29</v>
      </c>
      <c r="D1058">
        <v>173300</v>
      </c>
      <c r="E1058">
        <v>239640</v>
      </c>
      <c r="F1058" t="s">
        <v>13</v>
      </c>
      <c r="G1058" t="s">
        <v>14</v>
      </c>
      <c r="H1058">
        <v>3</v>
      </c>
      <c r="I1058">
        <v>2</v>
      </c>
      <c r="J1058">
        <v>989</v>
      </c>
      <c r="K1058">
        <v>1.0219579999999999</v>
      </c>
      <c r="L1058" t="s">
        <v>16</v>
      </c>
    </row>
    <row r="1059" spans="1:12" x14ac:dyDescent="0.3">
      <c r="A1059" s="1">
        <v>40923</v>
      </c>
      <c r="B1059">
        <v>2012</v>
      </c>
      <c r="C1059" t="s">
        <v>21</v>
      </c>
      <c r="D1059">
        <v>819560</v>
      </c>
      <c r="E1059">
        <v>760000</v>
      </c>
      <c r="F1059" t="s">
        <v>13</v>
      </c>
      <c r="G1059" t="s">
        <v>14</v>
      </c>
      <c r="H1059">
        <v>3</v>
      </c>
      <c r="I1059">
        <v>3</v>
      </c>
      <c r="J1059">
        <v>1038</v>
      </c>
      <c r="K1059">
        <v>1.0219579999999999</v>
      </c>
      <c r="L1059" t="s">
        <v>15</v>
      </c>
    </row>
    <row r="1060" spans="1:12" x14ac:dyDescent="0.3">
      <c r="A1060" s="1">
        <v>40923</v>
      </c>
      <c r="B1060">
        <v>2012</v>
      </c>
      <c r="C1060" t="s">
        <v>30</v>
      </c>
      <c r="D1060">
        <v>360400</v>
      </c>
      <c r="E1060">
        <v>300000</v>
      </c>
      <c r="F1060" t="s">
        <v>13</v>
      </c>
      <c r="G1060" t="s">
        <v>14</v>
      </c>
      <c r="H1060">
        <v>3</v>
      </c>
      <c r="I1060">
        <v>2</v>
      </c>
      <c r="J1060">
        <v>951</v>
      </c>
      <c r="K1060">
        <v>1.0219579999999999</v>
      </c>
      <c r="L1060" t="s">
        <v>16</v>
      </c>
    </row>
    <row r="1061" spans="1:12" x14ac:dyDescent="0.3">
      <c r="A1061" s="1">
        <v>40923</v>
      </c>
      <c r="B1061">
        <v>2012</v>
      </c>
      <c r="C1061" t="s">
        <v>18</v>
      </c>
      <c r="D1061">
        <v>385070</v>
      </c>
      <c r="E1061">
        <v>598000</v>
      </c>
      <c r="F1061" t="s">
        <v>13</v>
      </c>
      <c r="G1061" t="s">
        <v>14</v>
      </c>
      <c r="H1061">
        <v>3</v>
      </c>
      <c r="I1061">
        <v>3</v>
      </c>
      <c r="J1061">
        <v>1077</v>
      </c>
      <c r="K1061">
        <v>1.0219579999999999</v>
      </c>
      <c r="L1061" t="s">
        <v>25</v>
      </c>
    </row>
    <row r="1062" spans="1:12" x14ac:dyDescent="0.3">
      <c r="A1062" s="1">
        <v>40927</v>
      </c>
      <c r="B1062">
        <v>2012</v>
      </c>
      <c r="C1062" t="s">
        <v>21</v>
      </c>
      <c r="D1062">
        <v>908320</v>
      </c>
      <c r="E1062">
        <v>1350000</v>
      </c>
      <c r="F1062" t="s">
        <v>13</v>
      </c>
      <c r="G1062" t="s">
        <v>14</v>
      </c>
      <c r="H1062">
        <v>3</v>
      </c>
      <c r="I1062">
        <v>2</v>
      </c>
      <c r="J1062">
        <v>1042</v>
      </c>
      <c r="K1062">
        <v>1.0219579999999999</v>
      </c>
      <c r="L1062" t="s">
        <v>22</v>
      </c>
    </row>
    <row r="1063" spans="1:12" x14ac:dyDescent="0.3">
      <c r="A1063" s="1">
        <v>40927</v>
      </c>
      <c r="B1063">
        <v>2012</v>
      </c>
      <c r="C1063" t="s">
        <v>12</v>
      </c>
      <c r="D1063">
        <v>169910</v>
      </c>
      <c r="E1063">
        <v>113000</v>
      </c>
      <c r="F1063" t="s">
        <v>19</v>
      </c>
      <c r="G1063" t="s">
        <v>20</v>
      </c>
      <c r="H1063">
        <v>4</v>
      </c>
      <c r="I1063">
        <v>2</v>
      </c>
      <c r="J1063">
        <v>1233</v>
      </c>
      <c r="K1063">
        <v>1.0219579999999999</v>
      </c>
      <c r="L1063" t="s">
        <v>16</v>
      </c>
    </row>
    <row r="1064" spans="1:12" x14ac:dyDescent="0.3">
      <c r="A1064" s="1">
        <v>40928</v>
      </c>
      <c r="B1064">
        <v>2012</v>
      </c>
      <c r="C1064" t="s">
        <v>21</v>
      </c>
      <c r="D1064">
        <v>509180</v>
      </c>
      <c r="E1064">
        <v>200000</v>
      </c>
      <c r="F1064" t="s">
        <v>19</v>
      </c>
      <c r="G1064" t="s">
        <v>20</v>
      </c>
      <c r="H1064">
        <v>4</v>
      </c>
      <c r="I1064">
        <v>4</v>
      </c>
      <c r="J1064">
        <v>1290</v>
      </c>
      <c r="K1064">
        <v>1.0219579999999999</v>
      </c>
      <c r="L1064" t="s">
        <v>25</v>
      </c>
    </row>
    <row r="1065" spans="1:12" x14ac:dyDescent="0.3">
      <c r="A1065" s="1">
        <v>40928</v>
      </c>
      <c r="B1065">
        <v>2012</v>
      </c>
      <c r="C1065" t="s">
        <v>12</v>
      </c>
      <c r="D1065">
        <v>173090</v>
      </c>
      <c r="E1065">
        <v>192000</v>
      </c>
      <c r="F1065" t="s">
        <v>13</v>
      </c>
      <c r="G1065" t="s">
        <v>14</v>
      </c>
      <c r="H1065">
        <v>3</v>
      </c>
      <c r="I1065">
        <v>3</v>
      </c>
      <c r="J1065">
        <v>1037</v>
      </c>
      <c r="K1065">
        <v>1.0219579999999999</v>
      </c>
      <c r="L1065" t="s">
        <v>16</v>
      </c>
    </row>
    <row r="1066" spans="1:12" x14ac:dyDescent="0.3">
      <c r="A1066" s="1">
        <v>40928</v>
      </c>
      <c r="B1066">
        <v>2012</v>
      </c>
      <c r="C1066" t="s">
        <v>17</v>
      </c>
      <c r="D1066">
        <v>36760</v>
      </c>
      <c r="E1066">
        <v>136000</v>
      </c>
      <c r="F1066" t="s">
        <v>13</v>
      </c>
      <c r="G1066" t="s">
        <v>14</v>
      </c>
      <c r="H1066">
        <v>3</v>
      </c>
      <c r="I1066">
        <v>2</v>
      </c>
      <c r="J1066">
        <v>1066</v>
      </c>
      <c r="K1066">
        <v>1.0219579999999999</v>
      </c>
      <c r="L1066" t="s">
        <v>16</v>
      </c>
    </row>
    <row r="1067" spans="1:12" x14ac:dyDescent="0.3">
      <c r="A1067" s="1">
        <v>40928</v>
      </c>
      <c r="B1067">
        <v>2012</v>
      </c>
      <c r="C1067" t="s">
        <v>30</v>
      </c>
      <c r="D1067">
        <v>642280</v>
      </c>
      <c r="E1067">
        <v>745000</v>
      </c>
      <c r="F1067" t="s">
        <v>13</v>
      </c>
      <c r="G1067" t="s">
        <v>14</v>
      </c>
      <c r="H1067">
        <v>3</v>
      </c>
      <c r="I1067">
        <v>2</v>
      </c>
      <c r="J1067">
        <v>1091</v>
      </c>
      <c r="K1067">
        <v>1.0219579999999999</v>
      </c>
      <c r="L1067" t="s">
        <v>22</v>
      </c>
    </row>
    <row r="1068" spans="1:12" x14ac:dyDescent="0.3">
      <c r="A1068" s="1">
        <v>40928</v>
      </c>
      <c r="B1068">
        <v>2012</v>
      </c>
      <c r="C1068" t="s">
        <v>18</v>
      </c>
      <c r="D1068">
        <v>294910</v>
      </c>
      <c r="E1068">
        <v>225000</v>
      </c>
      <c r="F1068" t="s">
        <v>13</v>
      </c>
      <c r="G1068" t="s">
        <v>14</v>
      </c>
      <c r="H1068">
        <v>3</v>
      </c>
      <c r="I1068">
        <v>2</v>
      </c>
      <c r="J1068">
        <v>1066</v>
      </c>
      <c r="K1068">
        <v>1.0219579999999999</v>
      </c>
      <c r="L1068" t="s">
        <v>22</v>
      </c>
    </row>
    <row r="1069" spans="1:12" x14ac:dyDescent="0.3">
      <c r="A1069" s="1">
        <v>40930</v>
      </c>
      <c r="B1069">
        <v>2012</v>
      </c>
      <c r="C1069" t="s">
        <v>12</v>
      </c>
      <c r="D1069">
        <v>104210</v>
      </c>
      <c r="E1069">
        <v>17500</v>
      </c>
      <c r="F1069" t="s">
        <v>13</v>
      </c>
      <c r="G1069" t="s">
        <v>14</v>
      </c>
      <c r="H1069">
        <v>3</v>
      </c>
      <c r="I1069">
        <v>3</v>
      </c>
      <c r="J1069">
        <v>939</v>
      </c>
      <c r="K1069">
        <v>1.0219579999999999</v>
      </c>
      <c r="L1069" t="s">
        <v>16</v>
      </c>
    </row>
    <row r="1070" spans="1:12" x14ac:dyDescent="0.3">
      <c r="A1070" s="1">
        <v>40930</v>
      </c>
      <c r="B1070">
        <v>2012</v>
      </c>
      <c r="C1070" t="s">
        <v>17</v>
      </c>
      <c r="D1070">
        <v>216820</v>
      </c>
      <c r="E1070">
        <v>323000</v>
      </c>
      <c r="F1070" t="s">
        <v>13</v>
      </c>
      <c r="G1070" t="s">
        <v>14</v>
      </c>
      <c r="H1070">
        <v>3</v>
      </c>
      <c r="I1070">
        <v>2</v>
      </c>
      <c r="J1070">
        <v>916</v>
      </c>
      <c r="K1070">
        <v>1.0219579999999999</v>
      </c>
      <c r="L1070" t="s">
        <v>22</v>
      </c>
    </row>
    <row r="1071" spans="1:12" x14ac:dyDescent="0.3">
      <c r="A1071" s="1">
        <v>40930</v>
      </c>
      <c r="B1071">
        <v>2012</v>
      </c>
      <c r="C1071" t="s">
        <v>26</v>
      </c>
      <c r="D1071">
        <v>353010</v>
      </c>
      <c r="E1071">
        <v>355000</v>
      </c>
      <c r="F1071" t="s">
        <v>13</v>
      </c>
      <c r="G1071" t="s">
        <v>14</v>
      </c>
      <c r="H1071">
        <v>3</v>
      </c>
      <c r="I1071">
        <v>3</v>
      </c>
      <c r="J1071">
        <v>925</v>
      </c>
      <c r="K1071">
        <v>1.0219579999999999</v>
      </c>
      <c r="L1071" t="s">
        <v>15</v>
      </c>
    </row>
    <row r="1072" spans="1:12" x14ac:dyDescent="0.3">
      <c r="A1072" s="1">
        <v>40933</v>
      </c>
      <c r="B1072">
        <v>2012</v>
      </c>
      <c r="C1072" t="s">
        <v>17</v>
      </c>
      <c r="D1072">
        <v>160080</v>
      </c>
      <c r="E1072">
        <v>30500</v>
      </c>
      <c r="F1072" t="s">
        <v>23</v>
      </c>
      <c r="G1072" t="s">
        <v>24</v>
      </c>
      <c r="H1072">
        <v>6</v>
      </c>
      <c r="I1072">
        <v>4</v>
      </c>
      <c r="J1072">
        <v>2161</v>
      </c>
      <c r="K1072">
        <v>1.0219579999999999</v>
      </c>
      <c r="L1072" t="s">
        <v>25</v>
      </c>
    </row>
    <row r="1073" spans="1:12" x14ac:dyDescent="0.3">
      <c r="A1073" s="1">
        <v>40937</v>
      </c>
      <c r="B1073">
        <v>2012</v>
      </c>
      <c r="C1073" t="s">
        <v>30</v>
      </c>
      <c r="D1073">
        <v>333450</v>
      </c>
      <c r="E1073">
        <v>300000</v>
      </c>
      <c r="F1073" t="s">
        <v>13</v>
      </c>
      <c r="G1073" t="s">
        <v>14</v>
      </c>
      <c r="H1073">
        <v>3</v>
      </c>
      <c r="I1073">
        <v>3</v>
      </c>
      <c r="J1073">
        <v>1014</v>
      </c>
      <c r="K1073">
        <v>1.0219579999999999</v>
      </c>
      <c r="L1073" t="s">
        <v>15</v>
      </c>
    </row>
    <row r="1074" spans="1:12" x14ac:dyDescent="0.3">
      <c r="A1074" s="1">
        <v>40937</v>
      </c>
      <c r="B1074">
        <v>2012</v>
      </c>
      <c r="C1074" t="s">
        <v>18</v>
      </c>
      <c r="D1074">
        <v>265160</v>
      </c>
      <c r="E1074">
        <v>280000</v>
      </c>
      <c r="F1074" t="s">
        <v>13</v>
      </c>
      <c r="G1074" t="s">
        <v>14</v>
      </c>
      <c r="H1074">
        <v>3</v>
      </c>
      <c r="I1074">
        <v>2</v>
      </c>
      <c r="J1074">
        <v>1063</v>
      </c>
      <c r="K1074">
        <v>1.0219579999999999</v>
      </c>
      <c r="L1074" t="s">
        <v>22</v>
      </c>
    </row>
    <row r="1075" spans="1:12" x14ac:dyDescent="0.3">
      <c r="A1075" s="1">
        <v>40937</v>
      </c>
      <c r="B1075">
        <v>2012</v>
      </c>
      <c r="C1075" t="s">
        <v>21</v>
      </c>
      <c r="D1075">
        <v>382270</v>
      </c>
      <c r="E1075">
        <v>435000</v>
      </c>
      <c r="F1075" t="s">
        <v>19</v>
      </c>
      <c r="G1075" t="s">
        <v>20</v>
      </c>
      <c r="H1075">
        <v>4</v>
      </c>
      <c r="I1075">
        <v>2</v>
      </c>
      <c r="J1075">
        <v>1465</v>
      </c>
      <c r="K1075">
        <v>1.0219579999999999</v>
      </c>
      <c r="L1075" t="s">
        <v>25</v>
      </c>
    </row>
    <row r="1076" spans="1:12" x14ac:dyDescent="0.3">
      <c r="A1076" s="1">
        <v>40940</v>
      </c>
      <c r="B1076">
        <v>2012</v>
      </c>
      <c r="C1076" t="s">
        <v>29</v>
      </c>
      <c r="D1076">
        <v>264900</v>
      </c>
      <c r="E1076">
        <v>270000</v>
      </c>
      <c r="F1076" t="s">
        <v>13</v>
      </c>
      <c r="G1076" t="s">
        <v>14</v>
      </c>
      <c r="H1076">
        <v>3</v>
      </c>
      <c r="I1076">
        <v>2</v>
      </c>
      <c r="J1076">
        <v>1043</v>
      </c>
      <c r="K1076">
        <v>1.0219579999999999</v>
      </c>
      <c r="L1076" t="s">
        <v>25</v>
      </c>
    </row>
    <row r="1077" spans="1:12" x14ac:dyDescent="0.3">
      <c r="A1077" s="1">
        <v>40940</v>
      </c>
      <c r="B1077">
        <v>2012</v>
      </c>
      <c r="C1077" t="s">
        <v>12</v>
      </c>
      <c r="D1077">
        <v>150700</v>
      </c>
      <c r="E1077">
        <v>145000</v>
      </c>
      <c r="F1077" t="s">
        <v>13</v>
      </c>
      <c r="G1077" t="s">
        <v>14</v>
      </c>
      <c r="H1077">
        <v>3</v>
      </c>
      <c r="I1077">
        <v>2</v>
      </c>
      <c r="J1077">
        <v>936</v>
      </c>
      <c r="K1077">
        <v>1.0219579999999999</v>
      </c>
      <c r="L1077" t="s">
        <v>15</v>
      </c>
    </row>
    <row r="1078" spans="1:12" x14ac:dyDescent="0.3">
      <c r="A1078" s="1">
        <v>40940</v>
      </c>
      <c r="B1078">
        <v>2012</v>
      </c>
      <c r="C1078" t="s">
        <v>26</v>
      </c>
      <c r="D1078">
        <v>467950</v>
      </c>
      <c r="E1078">
        <v>682000</v>
      </c>
      <c r="F1078" t="s">
        <v>13</v>
      </c>
      <c r="G1078" t="s">
        <v>14</v>
      </c>
      <c r="H1078">
        <v>3</v>
      </c>
      <c r="I1078">
        <v>3</v>
      </c>
      <c r="J1078">
        <v>941</v>
      </c>
      <c r="K1078">
        <v>1.0219579999999999</v>
      </c>
      <c r="L1078" t="s">
        <v>25</v>
      </c>
    </row>
    <row r="1079" spans="1:12" x14ac:dyDescent="0.3">
      <c r="A1079" s="1">
        <v>40940</v>
      </c>
      <c r="B1079">
        <v>2012</v>
      </c>
      <c r="C1079" t="s">
        <v>12</v>
      </c>
      <c r="D1079">
        <v>137550</v>
      </c>
      <c r="E1079">
        <v>148500</v>
      </c>
      <c r="F1079" t="s">
        <v>19</v>
      </c>
      <c r="G1079" t="s">
        <v>20</v>
      </c>
      <c r="H1079">
        <v>4</v>
      </c>
      <c r="I1079">
        <v>2</v>
      </c>
      <c r="J1079">
        <v>1291</v>
      </c>
      <c r="K1079">
        <v>1.0219579999999999</v>
      </c>
      <c r="L1079" t="s">
        <v>16</v>
      </c>
    </row>
    <row r="1080" spans="1:12" x14ac:dyDescent="0.3">
      <c r="A1080" s="1">
        <v>40941</v>
      </c>
      <c r="B1080">
        <v>2012</v>
      </c>
      <c r="C1080" t="s">
        <v>18</v>
      </c>
      <c r="D1080">
        <v>494690</v>
      </c>
      <c r="E1080">
        <v>385000</v>
      </c>
      <c r="F1080" t="s">
        <v>19</v>
      </c>
      <c r="G1080" t="s">
        <v>20</v>
      </c>
      <c r="H1080">
        <v>4</v>
      </c>
      <c r="I1080">
        <v>2</v>
      </c>
      <c r="J1080">
        <v>1350</v>
      </c>
      <c r="K1080">
        <v>1.0219579999999999</v>
      </c>
      <c r="L1080" t="s">
        <v>15</v>
      </c>
    </row>
    <row r="1081" spans="1:12" x14ac:dyDescent="0.3">
      <c r="A1081" s="1">
        <v>40941</v>
      </c>
      <c r="B1081">
        <v>2012</v>
      </c>
      <c r="C1081" t="s">
        <v>30</v>
      </c>
      <c r="D1081">
        <v>297420</v>
      </c>
      <c r="E1081">
        <v>275000</v>
      </c>
      <c r="F1081" t="s">
        <v>13</v>
      </c>
      <c r="G1081" t="s">
        <v>14</v>
      </c>
      <c r="H1081">
        <v>3</v>
      </c>
      <c r="I1081">
        <v>3</v>
      </c>
      <c r="J1081">
        <v>1018</v>
      </c>
      <c r="K1081">
        <v>1.0219579999999999</v>
      </c>
      <c r="L1081" t="s">
        <v>16</v>
      </c>
    </row>
    <row r="1082" spans="1:12" x14ac:dyDescent="0.3">
      <c r="A1082" s="1">
        <v>40941</v>
      </c>
      <c r="B1082">
        <v>2012</v>
      </c>
      <c r="C1082" t="s">
        <v>17</v>
      </c>
      <c r="D1082">
        <v>171440</v>
      </c>
      <c r="E1082">
        <v>69287</v>
      </c>
      <c r="F1082" t="s">
        <v>19</v>
      </c>
      <c r="G1082" t="s">
        <v>20</v>
      </c>
      <c r="H1082">
        <v>4</v>
      </c>
      <c r="I1082">
        <v>2</v>
      </c>
      <c r="J1082">
        <v>1272</v>
      </c>
      <c r="K1082">
        <v>1.0219579999999999</v>
      </c>
      <c r="L1082" t="s">
        <v>15</v>
      </c>
    </row>
    <row r="1083" spans="1:12" x14ac:dyDescent="0.3">
      <c r="A1083" s="1">
        <v>40943</v>
      </c>
      <c r="B1083">
        <v>2012</v>
      </c>
      <c r="C1083" t="s">
        <v>30</v>
      </c>
      <c r="D1083">
        <v>442430</v>
      </c>
      <c r="E1083">
        <v>380000</v>
      </c>
      <c r="F1083" t="s">
        <v>23</v>
      </c>
      <c r="G1083" t="s">
        <v>24</v>
      </c>
      <c r="H1083">
        <v>6</v>
      </c>
      <c r="I1083">
        <v>6</v>
      </c>
      <c r="J1083">
        <v>1930</v>
      </c>
      <c r="K1083">
        <v>1.0219579999999999</v>
      </c>
      <c r="L1083" t="s">
        <v>16</v>
      </c>
    </row>
    <row r="1084" spans="1:12" x14ac:dyDescent="0.3">
      <c r="A1084" s="1">
        <v>40943</v>
      </c>
      <c r="B1084">
        <v>2012</v>
      </c>
      <c r="C1084" t="s">
        <v>17</v>
      </c>
      <c r="D1084">
        <v>194160</v>
      </c>
      <c r="E1084">
        <v>284000</v>
      </c>
      <c r="F1084" t="s">
        <v>13</v>
      </c>
      <c r="G1084" t="s">
        <v>14</v>
      </c>
      <c r="H1084">
        <v>3</v>
      </c>
      <c r="I1084">
        <v>3</v>
      </c>
      <c r="J1084">
        <v>978</v>
      </c>
      <c r="K1084">
        <v>1.0219579999999999</v>
      </c>
      <c r="L1084" t="s">
        <v>15</v>
      </c>
    </row>
    <row r="1085" spans="1:12" x14ac:dyDescent="0.3">
      <c r="A1085" s="1">
        <v>40947</v>
      </c>
      <c r="B1085">
        <v>2012</v>
      </c>
      <c r="C1085" t="s">
        <v>30</v>
      </c>
      <c r="D1085">
        <v>296230</v>
      </c>
      <c r="E1085">
        <v>339000</v>
      </c>
      <c r="F1085" t="s">
        <v>13</v>
      </c>
      <c r="G1085" t="s">
        <v>14</v>
      </c>
      <c r="H1085">
        <v>3</v>
      </c>
      <c r="I1085">
        <v>1</v>
      </c>
      <c r="J1085">
        <v>1076</v>
      </c>
      <c r="K1085">
        <v>1.0219579999999999</v>
      </c>
      <c r="L1085" t="s">
        <v>16</v>
      </c>
    </row>
    <row r="1086" spans="1:12" x14ac:dyDescent="0.3">
      <c r="A1086" s="1">
        <v>40947</v>
      </c>
      <c r="B1086">
        <v>2012</v>
      </c>
      <c r="C1086" t="s">
        <v>18</v>
      </c>
      <c r="D1086">
        <v>256620</v>
      </c>
      <c r="E1086">
        <v>288000</v>
      </c>
      <c r="F1086" t="s">
        <v>13</v>
      </c>
      <c r="G1086" t="s">
        <v>14</v>
      </c>
      <c r="H1086">
        <v>3</v>
      </c>
      <c r="I1086">
        <v>1</v>
      </c>
      <c r="J1086">
        <v>966</v>
      </c>
      <c r="K1086">
        <v>1.0219579999999999</v>
      </c>
      <c r="L1086" t="s">
        <v>15</v>
      </c>
    </row>
    <row r="1087" spans="1:12" x14ac:dyDescent="0.3">
      <c r="A1087" s="1">
        <v>40948</v>
      </c>
      <c r="B1087">
        <v>2012</v>
      </c>
      <c r="C1087" t="s">
        <v>18</v>
      </c>
      <c r="D1087">
        <v>382130</v>
      </c>
      <c r="E1087">
        <v>495500</v>
      </c>
      <c r="F1087" t="s">
        <v>13</v>
      </c>
      <c r="G1087" t="s">
        <v>14</v>
      </c>
      <c r="H1087">
        <v>3</v>
      </c>
      <c r="I1087">
        <v>1</v>
      </c>
      <c r="J1087">
        <v>1089</v>
      </c>
      <c r="K1087">
        <v>1.0219579999999999</v>
      </c>
      <c r="L1087" t="s">
        <v>16</v>
      </c>
    </row>
    <row r="1088" spans="1:12" x14ac:dyDescent="0.3">
      <c r="A1088" s="1">
        <v>40948</v>
      </c>
      <c r="B1088">
        <v>2012</v>
      </c>
      <c r="C1088" t="s">
        <v>21</v>
      </c>
      <c r="D1088">
        <v>2889460</v>
      </c>
      <c r="E1088">
        <v>2100000</v>
      </c>
      <c r="F1088" t="s">
        <v>13</v>
      </c>
      <c r="G1088" t="s">
        <v>14</v>
      </c>
      <c r="H1088">
        <v>3</v>
      </c>
      <c r="I1088">
        <v>2</v>
      </c>
      <c r="J1088">
        <v>963</v>
      </c>
      <c r="K1088">
        <v>1.0219579999999999</v>
      </c>
      <c r="L1088" t="s">
        <v>15</v>
      </c>
    </row>
    <row r="1089" spans="1:12" x14ac:dyDescent="0.3">
      <c r="A1089" s="1">
        <v>40949</v>
      </c>
      <c r="B1089">
        <v>2012</v>
      </c>
      <c r="C1089" t="s">
        <v>12</v>
      </c>
      <c r="D1089">
        <v>88530</v>
      </c>
      <c r="E1089">
        <v>50000</v>
      </c>
      <c r="F1089" t="s">
        <v>13</v>
      </c>
      <c r="G1089" t="s">
        <v>14</v>
      </c>
      <c r="H1089">
        <v>3</v>
      </c>
      <c r="I1089">
        <v>2</v>
      </c>
      <c r="J1089">
        <v>1022</v>
      </c>
      <c r="K1089">
        <v>1.0219579999999999</v>
      </c>
      <c r="L1089" t="s">
        <v>22</v>
      </c>
    </row>
    <row r="1090" spans="1:12" x14ac:dyDescent="0.3">
      <c r="A1090" s="1">
        <v>40950</v>
      </c>
      <c r="B1090">
        <v>2012</v>
      </c>
      <c r="C1090" t="s">
        <v>17</v>
      </c>
      <c r="D1090">
        <v>217880</v>
      </c>
      <c r="E1090">
        <v>114741</v>
      </c>
      <c r="F1090" t="s">
        <v>19</v>
      </c>
      <c r="G1090" t="s">
        <v>20</v>
      </c>
      <c r="H1090">
        <v>4</v>
      </c>
      <c r="I1090">
        <v>3</v>
      </c>
      <c r="J1090">
        <v>1461</v>
      </c>
      <c r="K1090">
        <v>1.0219579999999999</v>
      </c>
      <c r="L1090" t="s">
        <v>15</v>
      </c>
    </row>
    <row r="1091" spans="1:12" x14ac:dyDescent="0.3">
      <c r="A1091" s="1">
        <v>40950</v>
      </c>
      <c r="B1091">
        <v>2012</v>
      </c>
      <c r="C1091" t="s">
        <v>12</v>
      </c>
      <c r="D1091">
        <v>109830</v>
      </c>
      <c r="E1091">
        <v>160000</v>
      </c>
      <c r="F1091" t="s">
        <v>13</v>
      </c>
      <c r="G1091" t="s">
        <v>14</v>
      </c>
      <c r="H1091">
        <v>3</v>
      </c>
      <c r="I1091">
        <v>3</v>
      </c>
      <c r="J1091">
        <v>1020</v>
      </c>
      <c r="K1091">
        <v>1.0219579999999999</v>
      </c>
      <c r="L1091" t="s">
        <v>15</v>
      </c>
    </row>
    <row r="1092" spans="1:12" x14ac:dyDescent="0.3">
      <c r="A1092" s="1">
        <v>40950</v>
      </c>
      <c r="B1092">
        <v>2012</v>
      </c>
      <c r="C1092" t="s">
        <v>21</v>
      </c>
      <c r="D1092">
        <v>1496110</v>
      </c>
      <c r="E1092">
        <v>1600000</v>
      </c>
      <c r="F1092" t="s">
        <v>13</v>
      </c>
      <c r="G1092" t="s">
        <v>14</v>
      </c>
      <c r="H1092">
        <v>3</v>
      </c>
      <c r="I1092">
        <v>1</v>
      </c>
      <c r="J1092">
        <v>964</v>
      </c>
      <c r="K1092">
        <v>1.0219579999999999</v>
      </c>
      <c r="L1092" t="s">
        <v>15</v>
      </c>
    </row>
    <row r="1093" spans="1:12" x14ac:dyDescent="0.3">
      <c r="A1093" s="1">
        <v>40951</v>
      </c>
      <c r="B1093">
        <v>2012</v>
      </c>
      <c r="C1093" t="s">
        <v>18</v>
      </c>
      <c r="D1093">
        <v>283990</v>
      </c>
      <c r="E1093">
        <v>365000</v>
      </c>
      <c r="F1093" t="s">
        <v>13</v>
      </c>
      <c r="G1093" t="s">
        <v>14</v>
      </c>
      <c r="H1093">
        <v>3</v>
      </c>
      <c r="I1093">
        <v>1</v>
      </c>
      <c r="J1093">
        <v>951</v>
      </c>
      <c r="K1093">
        <v>1.0219579999999999</v>
      </c>
      <c r="L1093" t="s">
        <v>22</v>
      </c>
    </row>
    <row r="1094" spans="1:12" x14ac:dyDescent="0.3">
      <c r="A1094" s="1">
        <v>40955</v>
      </c>
      <c r="B1094">
        <v>2012</v>
      </c>
      <c r="C1094" t="s">
        <v>30</v>
      </c>
      <c r="D1094">
        <v>410650</v>
      </c>
      <c r="E1094">
        <v>436000</v>
      </c>
      <c r="F1094" t="s">
        <v>13</v>
      </c>
      <c r="G1094" t="s">
        <v>14</v>
      </c>
      <c r="H1094">
        <v>3</v>
      </c>
      <c r="I1094">
        <v>2</v>
      </c>
      <c r="J1094">
        <v>959</v>
      </c>
      <c r="K1094">
        <v>1.0219579999999999</v>
      </c>
      <c r="L1094" t="s">
        <v>22</v>
      </c>
    </row>
    <row r="1095" spans="1:12" x14ac:dyDescent="0.3">
      <c r="A1095" s="1">
        <v>40955</v>
      </c>
      <c r="B1095">
        <v>2012</v>
      </c>
      <c r="C1095" t="s">
        <v>29</v>
      </c>
      <c r="D1095">
        <v>256700</v>
      </c>
      <c r="E1095">
        <v>395000</v>
      </c>
      <c r="F1095" t="s">
        <v>13</v>
      </c>
      <c r="G1095" t="s">
        <v>14</v>
      </c>
      <c r="H1095">
        <v>3</v>
      </c>
      <c r="I1095">
        <v>2</v>
      </c>
      <c r="J1095">
        <v>953</v>
      </c>
      <c r="K1095">
        <v>1.0219579999999999</v>
      </c>
      <c r="L1095" t="s">
        <v>25</v>
      </c>
    </row>
    <row r="1096" spans="1:12" x14ac:dyDescent="0.3">
      <c r="A1096" s="1">
        <v>40955</v>
      </c>
      <c r="B1096">
        <v>2012</v>
      </c>
      <c r="C1096" t="s">
        <v>17</v>
      </c>
      <c r="D1096">
        <v>119870</v>
      </c>
      <c r="E1096">
        <v>70000</v>
      </c>
      <c r="F1096" t="s">
        <v>13</v>
      </c>
      <c r="G1096" t="s">
        <v>14</v>
      </c>
      <c r="H1096">
        <v>3</v>
      </c>
      <c r="I1096">
        <v>2</v>
      </c>
      <c r="J1096">
        <v>1082</v>
      </c>
      <c r="K1096">
        <v>1.0219579999999999</v>
      </c>
      <c r="L1096" t="s">
        <v>15</v>
      </c>
    </row>
    <row r="1097" spans="1:12" x14ac:dyDescent="0.3">
      <c r="A1097" s="1">
        <v>40956</v>
      </c>
      <c r="B1097">
        <v>2012</v>
      </c>
      <c r="C1097" t="s">
        <v>18</v>
      </c>
      <c r="D1097">
        <v>940940</v>
      </c>
      <c r="E1097">
        <v>635000</v>
      </c>
      <c r="F1097" t="s">
        <v>13</v>
      </c>
      <c r="G1097" t="s">
        <v>14</v>
      </c>
      <c r="H1097">
        <v>3</v>
      </c>
      <c r="I1097">
        <v>3</v>
      </c>
      <c r="J1097">
        <v>1023</v>
      </c>
      <c r="K1097">
        <v>1.0219579999999999</v>
      </c>
      <c r="L1097" t="s">
        <v>22</v>
      </c>
    </row>
    <row r="1098" spans="1:12" x14ac:dyDescent="0.3">
      <c r="A1098" s="1">
        <v>40957</v>
      </c>
      <c r="B1098">
        <v>2012</v>
      </c>
      <c r="C1098" t="s">
        <v>17</v>
      </c>
      <c r="D1098">
        <v>117330</v>
      </c>
      <c r="E1098">
        <v>35000</v>
      </c>
      <c r="F1098" t="s">
        <v>13</v>
      </c>
      <c r="G1098" t="s">
        <v>14</v>
      </c>
      <c r="H1098">
        <v>3</v>
      </c>
      <c r="I1098">
        <v>1</v>
      </c>
      <c r="J1098">
        <v>957</v>
      </c>
      <c r="K1098">
        <v>1.0219579999999999</v>
      </c>
      <c r="L1098" t="s">
        <v>15</v>
      </c>
    </row>
    <row r="1099" spans="1:12" x14ac:dyDescent="0.3">
      <c r="A1099" s="1">
        <v>40958</v>
      </c>
      <c r="B1099">
        <v>2012</v>
      </c>
      <c r="C1099" t="s">
        <v>26</v>
      </c>
      <c r="D1099">
        <v>306950</v>
      </c>
      <c r="E1099">
        <v>299000</v>
      </c>
      <c r="F1099" t="s">
        <v>13</v>
      </c>
      <c r="G1099" t="s">
        <v>14</v>
      </c>
      <c r="H1099">
        <v>3</v>
      </c>
      <c r="I1099">
        <v>2</v>
      </c>
      <c r="J1099">
        <v>918</v>
      </c>
      <c r="K1099">
        <v>1.0219579999999999</v>
      </c>
      <c r="L1099" t="s">
        <v>25</v>
      </c>
    </row>
    <row r="1100" spans="1:12" x14ac:dyDescent="0.3">
      <c r="A1100" s="1">
        <v>40961</v>
      </c>
      <c r="B1100">
        <v>2012</v>
      </c>
      <c r="C1100" t="s">
        <v>18</v>
      </c>
      <c r="D1100">
        <v>290220</v>
      </c>
      <c r="E1100">
        <v>180000</v>
      </c>
      <c r="F1100" t="s">
        <v>13</v>
      </c>
      <c r="G1100" t="s">
        <v>14</v>
      </c>
      <c r="H1100">
        <v>3</v>
      </c>
      <c r="I1100">
        <v>2</v>
      </c>
      <c r="J1100">
        <v>976</v>
      </c>
      <c r="K1100">
        <v>1.0219579999999999</v>
      </c>
      <c r="L1100" t="s">
        <v>25</v>
      </c>
    </row>
    <row r="1101" spans="1:12" x14ac:dyDescent="0.3">
      <c r="A1101" s="1">
        <v>40961</v>
      </c>
      <c r="B1101">
        <v>2012</v>
      </c>
      <c r="C1101" t="s">
        <v>29</v>
      </c>
      <c r="D1101">
        <v>241900</v>
      </c>
      <c r="E1101">
        <v>327500</v>
      </c>
      <c r="F1101" t="s">
        <v>13</v>
      </c>
      <c r="G1101" t="s">
        <v>14</v>
      </c>
      <c r="H1101">
        <v>3</v>
      </c>
      <c r="I1101">
        <v>1</v>
      </c>
      <c r="J1101">
        <v>1079</v>
      </c>
      <c r="K1101">
        <v>1.0219579999999999</v>
      </c>
      <c r="L1101" t="s">
        <v>16</v>
      </c>
    </row>
    <row r="1102" spans="1:12" x14ac:dyDescent="0.3">
      <c r="A1102" s="1">
        <v>40961</v>
      </c>
      <c r="B1102">
        <v>2012</v>
      </c>
      <c r="C1102" t="s">
        <v>18</v>
      </c>
      <c r="D1102">
        <v>276920</v>
      </c>
      <c r="E1102">
        <v>337000</v>
      </c>
      <c r="F1102" t="s">
        <v>13</v>
      </c>
      <c r="G1102" t="s">
        <v>14</v>
      </c>
      <c r="H1102">
        <v>3</v>
      </c>
      <c r="I1102">
        <v>2</v>
      </c>
      <c r="J1102">
        <v>1066</v>
      </c>
      <c r="K1102">
        <v>1.0219579999999999</v>
      </c>
      <c r="L1102" t="s">
        <v>16</v>
      </c>
    </row>
    <row r="1103" spans="1:12" x14ac:dyDescent="0.3">
      <c r="A1103" s="1">
        <v>40962</v>
      </c>
      <c r="B1103">
        <v>2012</v>
      </c>
      <c r="C1103" t="s">
        <v>17</v>
      </c>
      <c r="D1103">
        <v>86140</v>
      </c>
      <c r="E1103">
        <v>35200</v>
      </c>
      <c r="F1103" t="s">
        <v>13</v>
      </c>
      <c r="G1103" t="s">
        <v>14</v>
      </c>
      <c r="H1103">
        <v>3</v>
      </c>
      <c r="I1103">
        <v>2</v>
      </c>
      <c r="J1103">
        <v>1097</v>
      </c>
      <c r="K1103">
        <v>1.0219579999999999</v>
      </c>
      <c r="L1103" t="s">
        <v>15</v>
      </c>
    </row>
    <row r="1104" spans="1:12" x14ac:dyDescent="0.3">
      <c r="A1104" s="1">
        <v>40969</v>
      </c>
      <c r="B1104">
        <v>2012</v>
      </c>
      <c r="C1104" t="s">
        <v>29</v>
      </c>
      <c r="D1104">
        <v>207800</v>
      </c>
      <c r="E1104">
        <v>292500</v>
      </c>
      <c r="F1104" t="s">
        <v>13</v>
      </c>
      <c r="G1104" t="s">
        <v>14</v>
      </c>
      <c r="H1104">
        <v>3</v>
      </c>
      <c r="I1104">
        <v>1</v>
      </c>
      <c r="J1104">
        <v>1029</v>
      </c>
      <c r="K1104">
        <v>1.0219579999999999</v>
      </c>
      <c r="L1104" t="s">
        <v>16</v>
      </c>
    </row>
    <row r="1105" spans="1:12" x14ac:dyDescent="0.3">
      <c r="A1105" s="1">
        <v>40969</v>
      </c>
      <c r="B1105">
        <v>2012</v>
      </c>
      <c r="C1105" t="s">
        <v>29</v>
      </c>
      <c r="D1105">
        <v>259800</v>
      </c>
      <c r="E1105">
        <v>312500</v>
      </c>
      <c r="F1105" t="s">
        <v>13</v>
      </c>
      <c r="G1105" t="s">
        <v>14</v>
      </c>
      <c r="H1105">
        <v>3</v>
      </c>
      <c r="I1105">
        <v>1</v>
      </c>
      <c r="J1105">
        <v>1097</v>
      </c>
      <c r="K1105">
        <v>1.0219579999999999</v>
      </c>
      <c r="L1105" t="s">
        <v>15</v>
      </c>
    </row>
    <row r="1106" spans="1:12" x14ac:dyDescent="0.3">
      <c r="A1106" s="1">
        <v>40971</v>
      </c>
      <c r="B1106">
        <v>2012</v>
      </c>
      <c r="C1106" t="s">
        <v>17</v>
      </c>
      <c r="D1106">
        <v>110560</v>
      </c>
      <c r="E1106">
        <v>74000</v>
      </c>
      <c r="F1106" t="s">
        <v>19</v>
      </c>
      <c r="G1106" t="s">
        <v>20</v>
      </c>
      <c r="H1106">
        <v>4</v>
      </c>
      <c r="I1106">
        <v>4</v>
      </c>
      <c r="J1106">
        <v>1385</v>
      </c>
      <c r="K1106">
        <v>1.0219579999999999</v>
      </c>
      <c r="L1106" t="s">
        <v>15</v>
      </c>
    </row>
    <row r="1107" spans="1:12" x14ac:dyDescent="0.3">
      <c r="A1107" s="1">
        <v>40972</v>
      </c>
      <c r="B1107">
        <v>2012</v>
      </c>
      <c r="C1107" t="s">
        <v>17</v>
      </c>
      <c r="D1107">
        <v>145900</v>
      </c>
      <c r="E1107">
        <v>187000</v>
      </c>
      <c r="F1107" t="s">
        <v>13</v>
      </c>
      <c r="G1107" t="s">
        <v>14</v>
      </c>
      <c r="H1107">
        <v>3</v>
      </c>
      <c r="I1107">
        <v>3</v>
      </c>
      <c r="J1107">
        <v>923</v>
      </c>
      <c r="K1107">
        <v>1.0219579999999999</v>
      </c>
      <c r="L1107" t="s">
        <v>22</v>
      </c>
    </row>
    <row r="1108" spans="1:12" x14ac:dyDescent="0.3">
      <c r="A1108" s="1">
        <v>40976</v>
      </c>
      <c r="B1108">
        <v>2012</v>
      </c>
      <c r="C1108" t="s">
        <v>17</v>
      </c>
      <c r="D1108">
        <v>90671</v>
      </c>
      <c r="E1108">
        <v>128961</v>
      </c>
      <c r="F1108" t="s">
        <v>27</v>
      </c>
      <c r="G1108" t="s">
        <v>28</v>
      </c>
      <c r="H1108">
        <v>8</v>
      </c>
      <c r="I1108">
        <v>6</v>
      </c>
      <c r="J1108">
        <v>2733</v>
      </c>
      <c r="K1108">
        <v>1.0219579999999999</v>
      </c>
      <c r="L1108" t="s">
        <v>15</v>
      </c>
    </row>
    <row r="1109" spans="1:12" x14ac:dyDescent="0.3">
      <c r="A1109" s="1">
        <v>40976</v>
      </c>
      <c r="B1109">
        <v>2012</v>
      </c>
      <c r="C1109" t="s">
        <v>29</v>
      </c>
      <c r="D1109">
        <v>296700</v>
      </c>
      <c r="E1109">
        <v>425000</v>
      </c>
      <c r="F1109" t="s">
        <v>13</v>
      </c>
      <c r="G1109" t="s">
        <v>14</v>
      </c>
      <c r="H1109">
        <v>3</v>
      </c>
      <c r="I1109">
        <v>3</v>
      </c>
      <c r="J1109">
        <v>1094</v>
      </c>
      <c r="K1109">
        <v>1.0219579999999999</v>
      </c>
      <c r="L1109" t="s">
        <v>16</v>
      </c>
    </row>
    <row r="1110" spans="1:12" x14ac:dyDescent="0.3">
      <c r="A1110" s="1">
        <v>40977</v>
      </c>
      <c r="B1110">
        <v>2012</v>
      </c>
      <c r="C1110" t="s">
        <v>17</v>
      </c>
      <c r="D1110">
        <v>135850</v>
      </c>
      <c r="E1110">
        <v>125000</v>
      </c>
      <c r="F1110" t="s">
        <v>13</v>
      </c>
      <c r="G1110" t="s">
        <v>14</v>
      </c>
      <c r="H1110">
        <v>3</v>
      </c>
      <c r="I1110">
        <v>2</v>
      </c>
      <c r="J1110">
        <v>902</v>
      </c>
      <c r="K1110">
        <v>1.0219579999999999</v>
      </c>
      <c r="L1110" t="s">
        <v>22</v>
      </c>
    </row>
    <row r="1111" spans="1:12" x14ac:dyDescent="0.3">
      <c r="A1111" s="1">
        <v>40978</v>
      </c>
      <c r="B1111">
        <v>2012</v>
      </c>
      <c r="C1111" t="s">
        <v>12</v>
      </c>
      <c r="D1111">
        <v>159980</v>
      </c>
      <c r="E1111">
        <v>109500</v>
      </c>
      <c r="F1111" t="s">
        <v>23</v>
      </c>
      <c r="G1111" t="s">
        <v>24</v>
      </c>
      <c r="H1111">
        <v>6</v>
      </c>
      <c r="I1111">
        <v>4</v>
      </c>
      <c r="J1111">
        <v>2124</v>
      </c>
      <c r="K1111">
        <v>1.0219579999999999</v>
      </c>
      <c r="L1111" t="s">
        <v>22</v>
      </c>
    </row>
    <row r="1112" spans="1:12" x14ac:dyDescent="0.3">
      <c r="A1112" s="1">
        <v>40978</v>
      </c>
      <c r="B1112">
        <v>2012</v>
      </c>
      <c r="C1112" t="s">
        <v>30</v>
      </c>
      <c r="D1112">
        <v>388090</v>
      </c>
      <c r="E1112">
        <v>450000</v>
      </c>
      <c r="F1112" t="s">
        <v>13</v>
      </c>
      <c r="G1112" t="s">
        <v>14</v>
      </c>
      <c r="H1112">
        <v>3</v>
      </c>
      <c r="I1112">
        <v>3</v>
      </c>
      <c r="J1112">
        <v>988</v>
      </c>
      <c r="K1112">
        <v>1.0219579999999999</v>
      </c>
      <c r="L1112" t="s">
        <v>25</v>
      </c>
    </row>
    <row r="1113" spans="1:12" x14ac:dyDescent="0.3">
      <c r="A1113" s="1">
        <v>40978</v>
      </c>
      <c r="B1113">
        <v>2012</v>
      </c>
      <c r="C1113" t="s">
        <v>18</v>
      </c>
      <c r="D1113">
        <v>403900</v>
      </c>
      <c r="E1113">
        <v>540000</v>
      </c>
      <c r="F1113" t="s">
        <v>13</v>
      </c>
      <c r="G1113" t="s">
        <v>14</v>
      </c>
      <c r="H1113">
        <v>3</v>
      </c>
      <c r="I1113">
        <v>3</v>
      </c>
      <c r="J1113">
        <v>909</v>
      </c>
      <c r="K1113">
        <v>1.0219579999999999</v>
      </c>
      <c r="L1113" t="s">
        <v>22</v>
      </c>
    </row>
    <row r="1114" spans="1:12" x14ac:dyDescent="0.3">
      <c r="A1114" s="1">
        <v>40979</v>
      </c>
      <c r="B1114">
        <v>2012</v>
      </c>
      <c r="C1114" t="s">
        <v>12</v>
      </c>
      <c r="D1114">
        <v>107580</v>
      </c>
      <c r="E1114">
        <v>136000</v>
      </c>
      <c r="F1114" t="s">
        <v>13</v>
      </c>
      <c r="G1114" t="s">
        <v>14</v>
      </c>
      <c r="H1114">
        <v>3</v>
      </c>
      <c r="I1114">
        <v>2</v>
      </c>
      <c r="J1114">
        <v>923</v>
      </c>
      <c r="K1114">
        <v>1.0219579999999999</v>
      </c>
      <c r="L1114" t="s">
        <v>22</v>
      </c>
    </row>
    <row r="1115" spans="1:12" x14ac:dyDescent="0.3">
      <c r="A1115" s="1">
        <v>40983</v>
      </c>
      <c r="B1115">
        <v>2012</v>
      </c>
      <c r="C1115" t="s">
        <v>21</v>
      </c>
      <c r="D1115">
        <v>1326570</v>
      </c>
      <c r="E1115">
        <v>1100000</v>
      </c>
      <c r="F1115" t="s">
        <v>13</v>
      </c>
      <c r="G1115" t="s">
        <v>14</v>
      </c>
      <c r="H1115">
        <v>3</v>
      </c>
      <c r="I1115">
        <v>2</v>
      </c>
      <c r="J1115">
        <v>1002</v>
      </c>
      <c r="K1115">
        <v>1.0219579999999999</v>
      </c>
      <c r="L1115" t="s">
        <v>16</v>
      </c>
    </row>
    <row r="1116" spans="1:12" x14ac:dyDescent="0.3">
      <c r="A1116" s="1">
        <v>40983</v>
      </c>
      <c r="B1116">
        <v>2012</v>
      </c>
      <c r="C1116" t="s">
        <v>12</v>
      </c>
      <c r="D1116">
        <v>132070</v>
      </c>
      <c r="E1116">
        <v>65000</v>
      </c>
      <c r="F1116" t="s">
        <v>23</v>
      </c>
      <c r="G1116" t="s">
        <v>24</v>
      </c>
      <c r="H1116">
        <v>6</v>
      </c>
      <c r="I1116">
        <v>6</v>
      </c>
      <c r="J1116">
        <v>2147</v>
      </c>
      <c r="K1116">
        <v>1.0219579999999999</v>
      </c>
      <c r="L1116" t="s">
        <v>22</v>
      </c>
    </row>
    <row r="1117" spans="1:12" x14ac:dyDescent="0.3">
      <c r="A1117" s="1">
        <v>40983</v>
      </c>
      <c r="B1117">
        <v>2012</v>
      </c>
      <c r="C1117" t="s">
        <v>26</v>
      </c>
      <c r="D1117">
        <v>304010</v>
      </c>
      <c r="E1117">
        <v>348000</v>
      </c>
      <c r="F1117" t="s">
        <v>13</v>
      </c>
      <c r="G1117" t="s">
        <v>14</v>
      </c>
      <c r="H1117">
        <v>3</v>
      </c>
      <c r="I1117">
        <v>2</v>
      </c>
      <c r="J1117">
        <v>1087</v>
      </c>
      <c r="K1117">
        <v>1.0219579999999999</v>
      </c>
      <c r="L1117" t="s">
        <v>22</v>
      </c>
    </row>
    <row r="1118" spans="1:12" x14ac:dyDescent="0.3">
      <c r="A1118" s="1">
        <v>40983</v>
      </c>
      <c r="B1118">
        <v>2012</v>
      </c>
      <c r="C1118" t="s">
        <v>18</v>
      </c>
      <c r="D1118">
        <v>320950</v>
      </c>
      <c r="E1118">
        <v>355000</v>
      </c>
      <c r="F1118" t="s">
        <v>13</v>
      </c>
      <c r="G1118" t="s">
        <v>14</v>
      </c>
      <c r="H1118">
        <v>3</v>
      </c>
      <c r="I1118">
        <v>2</v>
      </c>
      <c r="J1118">
        <v>923</v>
      </c>
      <c r="K1118">
        <v>1.0219579999999999</v>
      </c>
      <c r="L1118" t="s">
        <v>15</v>
      </c>
    </row>
    <row r="1119" spans="1:12" x14ac:dyDescent="0.3">
      <c r="A1119" s="1">
        <v>40984</v>
      </c>
      <c r="B1119">
        <v>2012</v>
      </c>
      <c r="C1119" t="s">
        <v>17</v>
      </c>
      <c r="D1119">
        <v>83020</v>
      </c>
      <c r="E1119">
        <v>48100</v>
      </c>
      <c r="F1119" t="s">
        <v>13</v>
      </c>
      <c r="G1119" t="s">
        <v>14</v>
      </c>
      <c r="H1119">
        <v>3</v>
      </c>
      <c r="I1119">
        <v>1</v>
      </c>
      <c r="J1119">
        <v>991</v>
      </c>
      <c r="K1119">
        <v>1.0219579999999999</v>
      </c>
      <c r="L1119" t="s">
        <v>22</v>
      </c>
    </row>
    <row r="1120" spans="1:12" x14ac:dyDescent="0.3">
      <c r="A1120" s="1">
        <v>40984</v>
      </c>
      <c r="B1120">
        <v>2012</v>
      </c>
      <c r="C1120" t="s">
        <v>30</v>
      </c>
      <c r="D1120">
        <v>386840</v>
      </c>
      <c r="E1120">
        <v>490000</v>
      </c>
      <c r="F1120" t="s">
        <v>13</v>
      </c>
      <c r="G1120" t="s">
        <v>14</v>
      </c>
      <c r="H1120">
        <v>3</v>
      </c>
      <c r="I1120">
        <v>3</v>
      </c>
      <c r="J1120">
        <v>1092</v>
      </c>
      <c r="K1120">
        <v>1.0219579999999999</v>
      </c>
      <c r="L1120" t="s">
        <v>16</v>
      </c>
    </row>
    <row r="1121" spans="1:12" x14ac:dyDescent="0.3">
      <c r="A1121" s="1">
        <v>40984</v>
      </c>
      <c r="B1121">
        <v>2012</v>
      </c>
      <c r="C1121" t="s">
        <v>30</v>
      </c>
      <c r="D1121">
        <v>827530</v>
      </c>
      <c r="E1121">
        <v>1142366</v>
      </c>
      <c r="F1121" t="s">
        <v>13</v>
      </c>
      <c r="G1121" t="s">
        <v>14</v>
      </c>
      <c r="H1121">
        <v>3</v>
      </c>
      <c r="I1121">
        <v>2</v>
      </c>
      <c r="J1121">
        <v>952</v>
      </c>
      <c r="K1121">
        <v>1.0219579999999999</v>
      </c>
      <c r="L1121" t="s">
        <v>15</v>
      </c>
    </row>
    <row r="1122" spans="1:12" x14ac:dyDescent="0.3">
      <c r="A1122" s="1">
        <v>40985</v>
      </c>
      <c r="B1122">
        <v>2012</v>
      </c>
      <c r="C1122" t="s">
        <v>30</v>
      </c>
      <c r="D1122">
        <v>484780</v>
      </c>
      <c r="E1122">
        <v>28000</v>
      </c>
      <c r="F1122" t="s">
        <v>13</v>
      </c>
      <c r="G1122" t="s">
        <v>14</v>
      </c>
      <c r="H1122">
        <v>3</v>
      </c>
      <c r="I1122">
        <v>1</v>
      </c>
      <c r="J1122">
        <v>1078</v>
      </c>
      <c r="K1122">
        <v>1.0219579999999999</v>
      </c>
      <c r="L1122" t="s">
        <v>15</v>
      </c>
    </row>
    <row r="1123" spans="1:12" x14ac:dyDescent="0.3">
      <c r="A1123" s="1">
        <v>40986</v>
      </c>
      <c r="B1123">
        <v>2012</v>
      </c>
      <c r="C1123" t="s">
        <v>17</v>
      </c>
      <c r="D1123">
        <v>128140</v>
      </c>
      <c r="E1123">
        <v>7000</v>
      </c>
      <c r="F1123" t="s">
        <v>13</v>
      </c>
      <c r="G1123" t="s">
        <v>14</v>
      </c>
      <c r="H1123">
        <v>3</v>
      </c>
      <c r="I1123">
        <v>2</v>
      </c>
      <c r="J1123">
        <v>1004</v>
      </c>
      <c r="K1123">
        <v>1.0219579999999999</v>
      </c>
      <c r="L1123" t="s">
        <v>16</v>
      </c>
    </row>
    <row r="1124" spans="1:12" x14ac:dyDescent="0.3">
      <c r="A1124" s="1">
        <v>40986</v>
      </c>
      <c r="B1124">
        <v>2012</v>
      </c>
      <c r="C1124" t="s">
        <v>12</v>
      </c>
      <c r="D1124">
        <v>133910</v>
      </c>
      <c r="E1124">
        <v>132300</v>
      </c>
      <c r="F1124" t="s">
        <v>13</v>
      </c>
      <c r="G1124" t="s">
        <v>14</v>
      </c>
      <c r="H1124">
        <v>3</v>
      </c>
      <c r="I1124">
        <v>1</v>
      </c>
      <c r="J1124">
        <v>911</v>
      </c>
      <c r="K1124">
        <v>1.0219579999999999</v>
      </c>
      <c r="L1124" t="s">
        <v>15</v>
      </c>
    </row>
    <row r="1125" spans="1:12" x14ac:dyDescent="0.3">
      <c r="A1125" s="1">
        <v>40986</v>
      </c>
      <c r="B1125">
        <v>2012</v>
      </c>
      <c r="C1125" t="s">
        <v>17</v>
      </c>
      <c r="D1125">
        <v>128140</v>
      </c>
      <c r="E1125">
        <v>7000</v>
      </c>
      <c r="F1125" t="s">
        <v>13</v>
      </c>
      <c r="G1125" t="s">
        <v>14</v>
      </c>
      <c r="H1125">
        <v>3</v>
      </c>
      <c r="I1125">
        <v>2</v>
      </c>
      <c r="J1125">
        <v>1012</v>
      </c>
      <c r="K1125">
        <v>1.0219579999999999</v>
      </c>
      <c r="L1125" t="s">
        <v>22</v>
      </c>
    </row>
    <row r="1126" spans="1:12" x14ac:dyDescent="0.3">
      <c r="A1126" s="1">
        <v>40990</v>
      </c>
      <c r="B1126">
        <v>2012</v>
      </c>
      <c r="C1126" t="s">
        <v>26</v>
      </c>
      <c r="D1126">
        <v>496930</v>
      </c>
      <c r="E1126">
        <v>545000</v>
      </c>
      <c r="F1126" t="s">
        <v>13</v>
      </c>
      <c r="G1126" t="s">
        <v>14</v>
      </c>
      <c r="H1126">
        <v>3</v>
      </c>
      <c r="I1126">
        <v>1</v>
      </c>
      <c r="J1126">
        <v>938</v>
      </c>
      <c r="K1126">
        <v>1.0219579999999999</v>
      </c>
      <c r="L1126" t="s">
        <v>22</v>
      </c>
    </row>
    <row r="1127" spans="1:12" x14ac:dyDescent="0.3">
      <c r="A1127" s="1">
        <v>40990</v>
      </c>
      <c r="B1127">
        <v>2012</v>
      </c>
      <c r="C1127" t="s">
        <v>17</v>
      </c>
      <c r="D1127">
        <v>220730</v>
      </c>
      <c r="E1127">
        <v>230000</v>
      </c>
      <c r="F1127" t="s">
        <v>23</v>
      </c>
      <c r="G1127" t="s">
        <v>24</v>
      </c>
      <c r="H1127">
        <v>6</v>
      </c>
      <c r="I1127">
        <v>5</v>
      </c>
      <c r="J1127">
        <v>1800</v>
      </c>
      <c r="K1127">
        <v>1.0219579999999999</v>
      </c>
      <c r="L1127" t="s">
        <v>22</v>
      </c>
    </row>
    <row r="1128" spans="1:12" x14ac:dyDescent="0.3">
      <c r="A1128" s="1">
        <v>40990</v>
      </c>
      <c r="B1128">
        <v>2012</v>
      </c>
      <c r="C1128" t="s">
        <v>26</v>
      </c>
      <c r="D1128">
        <v>523320</v>
      </c>
      <c r="E1128">
        <v>765000</v>
      </c>
      <c r="F1128" t="s">
        <v>13</v>
      </c>
      <c r="G1128" t="s">
        <v>14</v>
      </c>
      <c r="H1128">
        <v>3</v>
      </c>
      <c r="I1128">
        <v>1</v>
      </c>
      <c r="J1128">
        <v>1026</v>
      </c>
      <c r="K1128">
        <v>1.0219579999999999</v>
      </c>
      <c r="L1128" t="s">
        <v>15</v>
      </c>
    </row>
    <row r="1129" spans="1:12" x14ac:dyDescent="0.3">
      <c r="A1129" s="1">
        <v>40990</v>
      </c>
      <c r="B1129">
        <v>2012</v>
      </c>
      <c r="C1129" t="s">
        <v>17</v>
      </c>
      <c r="D1129">
        <v>131370</v>
      </c>
      <c r="E1129">
        <v>60000</v>
      </c>
      <c r="F1129" t="s">
        <v>13</v>
      </c>
      <c r="G1129" t="s">
        <v>14</v>
      </c>
      <c r="H1129">
        <v>3</v>
      </c>
      <c r="I1129">
        <v>1</v>
      </c>
      <c r="J1129">
        <v>921</v>
      </c>
      <c r="K1129">
        <v>1.0219579999999999</v>
      </c>
      <c r="L1129" t="s">
        <v>22</v>
      </c>
    </row>
    <row r="1130" spans="1:12" x14ac:dyDescent="0.3">
      <c r="A1130" s="1">
        <v>40991</v>
      </c>
      <c r="B1130">
        <v>2012</v>
      </c>
      <c r="C1130" t="s">
        <v>17</v>
      </c>
      <c r="D1130">
        <v>147050</v>
      </c>
      <c r="E1130">
        <v>35000</v>
      </c>
      <c r="F1130" t="s">
        <v>19</v>
      </c>
      <c r="G1130" t="s">
        <v>20</v>
      </c>
      <c r="H1130">
        <v>4</v>
      </c>
      <c r="I1130">
        <v>3</v>
      </c>
      <c r="J1130">
        <v>1275</v>
      </c>
      <c r="K1130">
        <v>1.0219579999999999</v>
      </c>
      <c r="L1130" t="s">
        <v>22</v>
      </c>
    </row>
    <row r="1131" spans="1:12" x14ac:dyDescent="0.3">
      <c r="A1131" s="1">
        <v>40992</v>
      </c>
      <c r="B1131">
        <v>2012</v>
      </c>
      <c r="C1131" t="s">
        <v>17</v>
      </c>
      <c r="D1131">
        <v>149940</v>
      </c>
      <c r="E1131">
        <v>155000</v>
      </c>
      <c r="F1131" t="s">
        <v>19</v>
      </c>
      <c r="G1131" t="s">
        <v>20</v>
      </c>
      <c r="H1131">
        <v>4</v>
      </c>
      <c r="I1131">
        <v>2</v>
      </c>
      <c r="J1131">
        <v>1277</v>
      </c>
      <c r="K1131">
        <v>1.0219579999999999</v>
      </c>
      <c r="L1131" t="s">
        <v>15</v>
      </c>
    </row>
    <row r="1132" spans="1:12" x14ac:dyDescent="0.3">
      <c r="A1132" s="1">
        <v>40997</v>
      </c>
      <c r="B1132">
        <v>2012</v>
      </c>
      <c r="C1132" t="s">
        <v>26</v>
      </c>
      <c r="D1132">
        <v>234150</v>
      </c>
      <c r="E1132">
        <v>249000</v>
      </c>
      <c r="F1132" t="s">
        <v>13</v>
      </c>
      <c r="G1132" t="s">
        <v>14</v>
      </c>
      <c r="H1132">
        <v>3</v>
      </c>
      <c r="I1132">
        <v>1</v>
      </c>
      <c r="J1132">
        <v>1005</v>
      </c>
      <c r="K1132">
        <v>1.0219579999999999</v>
      </c>
      <c r="L1132" t="s">
        <v>22</v>
      </c>
    </row>
    <row r="1133" spans="1:12" x14ac:dyDescent="0.3">
      <c r="A1133" s="1">
        <v>40997</v>
      </c>
      <c r="B1133">
        <v>2012</v>
      </c>
      <c r="C1133" t="s">
        <v>12</v>
      </c>
      <c r="D1133">
        <v>117410</v>
      </c>
      <c r="E1133">
        <v>165000</v>
      </c>
      <c r="F1133" t="s">
        <v>19</v>
      </c>
      <c r="G1133" t="s">
        <v>20</v>
      </c>
      <c r="H1133">
        <v>4</v>
      </c>
      <c r="I1133">
        <v>2</v>
      </c>
      <c r="J1133">
        <v>1475</v>
      </c>
      <c r="K1133">
        <v>1.0219579999999999</v>
      </c>
      <c r="L1133" t="s">
        <v>22</v>
      </c>
    </row>
    <row r="1134" spans="1:12" x14ac:dyDescent="0.3">
      <c r="A1134" s="1">
        <v>40997</v>
      </c>
      <c r="B1134">
        <v>2012</v>
      </c>
      <c r="C1134" t="s">
        <v>29</v>
      </c>
      <c r="D1134">
        <v>205600</v>
      </c>
      <c r="E1134">
        <v>300000</v>
      </c>
      <c r="F1134" t="s">
        <v>13</v>
      </c>
      <c r="G1134" t="s">
        <v>14</v>
      </c>
      <c r="H1134">
        <v>3</v>
      </c>
      <c r="I1134">
        <v>1</v>
      </c>
      <c r="J1134">
        <v>1059</v>
      </c>
      <c r="K1134">
        <v>1.0219579999999999</v>
      </c>
      <c r="L1134" t="s">
        <v>15</v>
      </c>
    </row>
    <row r="1135" spans="1:12" x14ac:dyDescent="0.3">
      <c r="A1135" s="1">
        <v>40997</v>
      </c>
      <c r="B1135">
        <v>2012</v>
      </c>
      <c r="C1135" t="s">
        <v>29</v>
      </c>
      <c r="D1135">
        <v>141800</v>
      </c>
      <c r="E1135">
        <v>242000</v>
      </c>
      <c r="F1135" t="s">
        <v>13</v>
      </c>
      <c r="G1135" t="s">
        <v>14</v>
      </c>
      <c r="H1135">
        <v>3</v>
      </c>
      <c r="I1135">
        <v>1</v>
      </c>
      <c r="J1135">
        <v>934</v>
      </c>
      <c r="K1135">
        <v>1.0219579999999999</v>
      </c>
      <c r="L1135" t="s">
        <v>15</v>
      </c>
    </row>
    <row r="1136" spans="1:12" x14ac:dyDescent="0.3">
      <c r="A1136" s="1">
        <v>40997</v>
      </c>
      <c r="B1136">
        <v>2012</v>
      </c>
      <c r="C1136" t="s">
        <v>30</v>
      </c>
      <c r="D1136">
        <v>536240</v>
      </c>
      <c r="E1136">
        <v>700000</v>
      </c>
      <c r="F1136" t="s">
        <v>13</v>
      </c>
      <c r="G1136" t="s">
        <v>14</v>
      </c>
      <c r="H1136">
        <v>3</v>
      </c>
      <c r="I1136">
        <v>2</v>
      </c>
      <c r="J1136">
        <v>909</v>
      </c>
      <c r="K1136">
        <v>1.0219579999999999</v>
      </c>
      <c r="L1136" t="s">
        <v>16</v>
      </c>
    </row>
    <row r="1137" spans="1:12" x14ac:dyDescent="0.3">
      <c r="A1137" s="1">
        <v>40997</v>
      </c>
      <c r="B1137">
        <v>2012</v>
      </c>
      <c r="C1137" t="s">
        <v>12</v>
      </c>
      <c r="D1137">
        <v>136630</v>
      </c>
      <c r="E1137">
        <v>179900</v>
      </c>
      <c r="F1137" t="s">
        <v>13</v>
      </c>
      <c r="G1137" t="s">
        <v>14</v>
      </c>
      <c r="H1137">
        <v>3</v>
      </c>
      <c r="I1137">
        <v>3</v>
      </c>
      <c r="J1137">
        <v>953</v>
      </c>
      <c r="K1137">
        <v>1.0219579999999999</v>
      </c>
      <c r="L1137" t="s">
        <v>25</v>
      </c>
    </row>
    <row r="1138" spans="1:12" x14ac:dyDescent="0.3">
      <c r="A1138" s="1">
        <v>40999</v>
      </c>
      <c r="B1138">
        <v>2012</v>
      </c>
      <c r="C1138" t="s">
        <v>17</v>
      </c>
      <c r="D1138">
        <v>172170</v>
      </c>
      <c r="E1138">
        <v>175000</v>
      </c>
      <c r="F1138" t="s">
        <v>13</v>
      </c>
      <c r="G1138" t="s">
        <v>14</v>
      </c>
      <c r="H1138">
        <v>3</v>
      </c>
      <c r="I1138">
        <v>2</v>
      </c>
      <c r="J1138">
        <v>917</v>
      </c>
      <c r="K1138">
        <v>1.0219579999999999</v>
      </c>
      <c r="L1138" t="s">
        <v>22</v>
      </c>
    </row>
    <row r="1139" spans="1:12" x14ac:dyDescent="0.3">
      <c r="A1139" s="1">
        <v>40999</v>
      </c>
      <c r="B1139">
        <v>2012</v>
      </c>
      <c r="C1139" t="s">
        <v>17</v>
      </c>
      <c r="D1139">
        <v>133000</v>
      </c>
      <c r="E1139">
        <v>89500</v>
      </c>
      <c r="F1139" t="s">
        <v>27</v>
      </c>
      <c r="G1139" t="s">
        <v>28</v>
      </c>
      <c r="H1139">
        <v>8</v>
      </c>
      <c r="I1139">
        <v>7</v>
      </c>
      <c r="J1139">
        <v>2455</v>
      </c>
      <c r="K1139">
        <v>1.0219579999999999</v>
      </c>
      <c r="L1139" t="s">
        <v>15</v>
      </c>
    </row>
    <row r="1140" spans="1:12" x14ac:dyDescent="0.3">
      <c r="A1140" s="1">
        <v>41000</v>
      </c>
      <c r="B1140">
        <v>2012</v>
      </c>
      <c r="C1140" t="s">
        <v>30</v>
      </c>
      <c r="D1140">
        <v>644940</v>
      </c>
      <c r="E1140">
        <v>900000</v>
      </c>
      <c r="F1140" t="s">
        <v>13</v>
      </c>
      <c r="G1140" t="s">
        <v>14</v>
      </c>
      <c r="H1140">
        <v>3</v>
      </c>
      <c r="I1140">
        <v>3</v>
      </c>
      <c r="J1140">
        <v>921</v>
      </c>
      <c r="K1140">
        <v>1.0219579999999999</v>
      </c>
      <c r="L1140" t="s">
        <v>16</v>
      </c>
    </row>
    <row r="1141" spans="1:12" x14ac:dyDescent="0.3">
      <c r="A1141" s="1">
        <v>41000</v>
      </c>
      <c r="B1141">
        <v>2012</v>
      </c>
      <c r="C1141" t="s">
        <v>21</v>
      </c>
      <c r="D1141">
        <v>2010890</v>
      </c>
      <c r="E1141">
        <v>3350000</v>
      </c>
      <c r="F1141" t="s">
        <v>13</v>
      </c>
      <c r="G1141" t="s">
        <v>14</v>
      </c>
      <c r="H1141">
        <v>3</v>
      </c>
      <c r="I1141">
        <v>1</v>
      </c>
      <c r="J1141">
        <v>1067</v>
      </c>
      <c r="K1141">
        <v>1.0219579999999999</v>
      </c>
      <c r="L1141" t="s">
        <v>16</v>
      </c>
    </row>
    <row r="1142" spans="1:12" x14ac:dyDescent="0.3">
      <c r="A1142" s="1">
        <v>41000</v>
      </c>
      <c r="B1142">
        <v>2012</v>
      </c>
      <c r="C1142" t="s">
        <v>29</v>
      </c>
      <c r="D1142">
        <v>235800</v>
      </c>
      <c r="E1142">
        <v>435000</v>
      </c>
      <c r="F1142" t="s">
        <v>13</v>
      </c>
      <c r="G1142" t="s">
        <v>14</v>
      </c>
      <c r="H1142">
        <v>3</v>
      </c>
      <c r="I1142">
        <v>3</v>
      </c>
      <c r="J1142">
        <v>1068</v>
      </c>
      <c r="K1142">
        <v>1.0219579999999999</v>
      </c>
      <c r="L1142" t="s">
        <v>16</v>
      </c>
    </row>
    <row r="1143" spans="1:12" x14ac:dyDescent="0.3">
      <c r="A1143" s="1">
        <v>41000</v>
      </c>
      <c r="B1143">
        <v>2012</v>
      </c>
      <c r="C1143" t="s">
        <v>29</v>
      </c>
      <c r="D1143">
        <v>200200</v>
      </c>
      <c r="E1143">
        <v>273000</v>
      </c>
      <c r="F1143" t="s">
        <v>13</v>
      </c>
      <c r="G1143" t="s">
        <v>14</v>
      </c>
      <c r="H1143">
        <v>3</v>
      </c>
      <c r="I1143">
        <v>2</v>
      </c>
      <c r="J1143">
        <v>930</v>
      </c>
      <c r="K1143">
        <v>1.0219579999999999</v>
      </c>
      <c r="L1143" t="s">
        <v>25</v>
      </c>
    </row>
    <row r="1144" spans="1:12" x14ac:dyDescent="0.3">
      <c r="A1144" s="1">
        <v>41004</v>
      </c>
      <c r="B1144">
        <v>2012</v>
      </c>
      <c r="C1144" t="s">
        <v>26</v>
      </c>
      <c r="D1144">
        <v>356160</v>
      </c>
      <c r="E1144">
        <v>520000</v>
      </c>
      <c r="F1144" t="s">
        <v>13</v>
      </c>
      <c r="G1144" t="s">
        <v>14</v>
      </c>
      <c r="H1144">
        <v>3</v>
      </c>
      <c r="I1144">
        <v>2</v>
      </c>
      <c r="J1144">
        <v>969</v>
      </c>
      <c r="K1144">
        <v>1.0219579999999999</v>
      </c>
      <c r="L1144" t="s">
        <v>22</v>
      </c>
    </row>
    <row r="1145" spans="1:12" x14ac:dyDescent="0.3">
      <c r="A1145" s="1">
        <v>41004</v>
      </c>
      <c r="B1145">
        <v>2012</v>
      </c>
      <c r="C1145" t="s">
        <v>18</v>
      </c>
      <c r="D1145">
        <v>228130</v>
      </c>
      <c r="E1145">
        <v>314000</v>
      </c>
      <c r="F1145" t="s">
        <v>13</v>
      </c>
      <c r="G1145" t="s">
        <v>14</v>
      </c>
      <c r="H1145">
        <v>3</v>
      </c>
      <c r="I1145">
        <v>1</v>
      </c>
      <c r="J1145">
        <v>1058</v>
      </c>
      <c r="K1145">
        <v>1.0219579999999999</v>
      </c>
      <c r="L1145" t="s">
        <v>22</v>
      </c>
    </row>
    <row r="1146" spans="1:12" x14ac:dyDescent="0.3">
      <c r="A1146" s="1">
        <v>41006</v>
      </c>
      <c r="B1146">
        <v>2012</v>
      </c>
      <c r="C1146" t="s">
        <v>21</v>
      </c>
      <c r="D1146">
        <v>711130</v>
      </c>
      <c r="E1146">
        <v>300000</v>
      </c>
      <c r="F1146" t="s">
        <v>13</v>
      </c>
      <c r="G1146" t="s">
        <v>14</v>
      </c>
      <c r="H1146">
        <v>3</v>
      </c>
      <c r="I1146">
        <v>3</v>
      </c>
      <c r="J1146">
        <v>1036</v>
      </c>
      <c r="K1146">
        <v>1.0219579999999999</v>
      </c>
      <c r="L1146" t="s">
        <v>25</v>
      </c>
    </row>
    <row r="1147" spans="1:12" x14ac:dyDescent="0.3">
      <c r="A1147" s="1">
        <v>41006</v>
      </c>
      <c r="B1147">
        <v>2012</v>
      </c>
      <c r="C1147" t="s">
        <v>30</v>
      </c>
      <c r="D1147">
        <v>274630</v>
      </c>
      <c r="E1147">
        <v>250000</v>
      </c>
      <c r="F1147" t="s">
        <v>13</v>
      </c>
      <c r="G1147" t="s">
        <v>14</v>
      </c>
      <c r="H1147">
        <v>3</v>
      </c>
      <c r="I1147">
        <v>3</v>
      </c>
      <c r="J1147">
        <v>999</v>
      </c>
      <c r="K1147">
        <v>1.0219579999999999</v>
      </c>
      <c r="L1147" t="s">
        <v>22</v>
      </c>
    </row>
    <row r="1148" spans="1:12" x14ac:dyDescent="0.3">
      <c r="A1148" s="1">
        <v>41006</v>
      </c>
      <c r="B1148">
        <v>2012</v>
      </c>
      <c r="C1148" t="s">
        <v>29</v>
      </c>
      <c r="D1148">
        <v>154300</v>
      </c>
      <c r="E1148">
        <v>317500</v>
      </c>
      <c r="F1148" t="s">
        <v>13</v>
      </c>
      <c r="G1148" t="s">
        <v>14</v>
      </c>
      <c r="H1148">
        <v>3</v>
      </c>
      <c r="I1148">
        <v>3</v>
      </c>
      <c r="J1148">
        <v>974</v>
      </c>
      <c r="K1148">
        <v>1.0219579999999999</v>
      </c>
      <c r="L1148" t="s">
        <v>25</v>
      </c>
    </row>
    <row r="1149" spans="1:12" x14ac:dyDescent="0.3">
      <c r="A1149" s="1">
        <v>41006</v>
      </c>
      <c r="B1149">
        <v>2012</v>
      </c>
      <c r="C1149" t="s">
        <v>30</v>
      </c>
      <c r="D1149">
        <v>780610</v>
      </c>
      <c r="E1149">
        <v>1186000</v>
      </c>
      <c r="F1149" t="s">
        <v>13</v>
      </c>
      <c r="G1149" t="s">
        <v>14</v>
      </c>
      <c r="H1149">
        <v>3</v>
      </c>
      <c r="I1149">
        <v>3</v>
      </c>
      <c r="J1149">
        <v>928</v>
      </c>
      <c r="K1149">
        <v>1.0219579999999999</v>
      </c>
      <c r="L1149" t="s">
        <v>25</v>
      </c>
    </row>
    <row r="1150" spans="1:12" x14ac:dyDescent="0.3">
      <c r="A1150" s="1">
        <v>41006</v>
      </c>
      <c r="B1150">
        <v>2012</v>
      </c>
      <c r="C1150" t="s">
        <v>18</v>
      </c>
      <c r="D1150">
        <v>301700</v>
      </c>
      <c r="E1150">
        <v>410000</v>
      </c>
      <c r="F1150" t="s">
        <v>13</v>
      </c>
      <c r="G1150" t="s">
        <v>14</v>
      </c>
      <c r="H1150">
        <v>3</v>
      </c>
      <c r="I1150">
        <v>1</v>
      </c>
      <c r="J1150">
        <v>932</v>
      </c>
      <c r="K1150">
        <v>1.0219579999999999</v>
      </c>
      <c r="L1150" t="s">
        <v>15</v>
      </c>
    </row>
    <row r="1151" spans="1:12" x14ac:dyDescent="0.3">
      <c r="A1151" s="1">
        <v>41008</v>
      </c>
      <c r="B1151">
        <v>2012</v>
      </c>
      <c r="C1151" t="s">
        <v>26</v>
      </c>
      <c r="D1151">
        <v>319550</v>
      </c>
      <c r="E1151">
        <v>375000</v>
      </c>
      <c r="F1151" t="s">
        <v>13</v>
      </c>
      <c r="G1151" t="s">
        <v>14</v>
      </c>
      <c r="H1151">
        <v>3</v>
      </c>
      <c r="I1151">
        <v>3</v>
      </c>
      <c r="J1151">
        <v>1096</v>
      </c>
      <c r="K1151">
        <v>1.0219579999999999</v>
      </c>
      <c r="L1151" t="s">
        <v>15</v>
      </c>
    </row>
    <row r="1152" spans="1:12" x14ac:dyDescent="0.3">
      <c r="A1152" s="1">
        <v>41008</v>
      </c>
      <c r="B1152">
        <v>2012</v>
      </c>
      <c r="C1152" t="s">
        <v>30</v>
      </c>
      <c r="D1152">
        <v>410340</v>
      </c>
      <c r="E1152">
        <v>466000</v>
      </c>
      <c r="F1152" t="s">
        <v>13</v>
      </c>
      <c r="G1152" t="s">
        <v>14</v>
      </c>
      <c r="H1152">
        <v>3</v>
      </c>
      <c r="I1152">
        <v>3</v>
      </c>
      <c r="J1152">
        <v>1049</v>
      </c>
      <c r="K1152">
        <v>1.0219579999999999</v>
      </c>
      <c r="L1152" t="s">
        <v>22</v>
      </c>
    </row>
    <row r="1153" spans="1:12" x14ac:dyDescent="0.3">
      <c r="A1153" s="1">
        <v>41008</v>
      </c>
      <c r="B1153">
        <v>2012</v>
      </c>
      <c r="C1153" t="s">
        <v>18</v>
      </c>
      <c r="D1153">
        <v>290500</v>
      </c>
      <c r="E1153">
        <v>470000</v>
      </c>
      <c r="F1153" t="s">
        <v>13</v>
      </c>
      <c r="G1153" t="s">
        <v>14</v>
      </c>
      <c r="H1153">
        <v>3</v>
      </c>
      <c r="I1153">
        <v>1</v>
      </c>
      <c r="J1153">
        <v>942</v>
      </c>
      <c r="K1153">
        <v>1.0219579999999999</v>
      </c>
      <c r="L1153" t="s">
        <v>16</v>
      </c>
    </row>
    <row r="1154" spans="1:12" x14ac:dyDescent="0.3">
      <c r="A1154" s="1">
        <v>41011</v>
      </c>
      <c r="B1154">
        <v>2012</v>
      </c>
      <c r="C1154" t="s">
        <v>29</v>
      </c>
      <c r="D1154">
        <v>146000</v>
      </c>
      <c r="E1154">
        <v>225000</v>
      </c>
      <c r="F1154" t="s">
        <v>13</v>
      </c>
      <c r="G1154" t="s">
        <v>14</v>
      </c>
      <c r="H1154">
        <v>3</v>
      </c>
      <c r="I1154">
        <v>1</v>
      </c>
      <c r="J1154">
        <v>907</v>
      </c>
      <c r="K1154">
        <v>1.0219579999999999</v>
      </c>
      <c r="L1154" t="s">
        <v>25</v>
      </c>
    </row>
    <row r="1155" spans="1:12" x14ac:dyDescent="0.3">
      <c r="A1155" s="1">
        <v>41011</v>
      </c>
      <c r="B1155">
        <v>2012</v>
      </c>
      <c r="C1155" t="s">
        <v>12</v>
      </c>
      <c r="D1155">
        <v>103120</v>
      </c>
      <c r="E1155">
        <v>82500</v>
      </c>
      <c r="F1155" t="s">
        <v>13</v>
      </c>
      <c r="G1155" t="s">
        <v>14</v>
      </c>
      <c r="H1155">
        <v>3</v>
      </c>
      <c r="I1155">
        <v>2</v>
      </c>
      <c r="J1155">
        <v>927</v>
      </c>
      <c r="K1155">
        <v>1.0219579999999999</v>
      </c>
      <c r="L1155" t="s">
        <v>25</v>
      </c>
    </row>
    <row r="1156" spans="1:12" x14ac:dyDescent="0.3">
      <c r="A1156" s="1">
        <v>41011</v>
      </c>
      <c r="B1156">
        <v>2012</v>
      </c>
      <c r="C1156" t="s">
        <v>30</v>
      </c>
      <c r="D1156">
        <v>362700</v>
      </c>
      <c r="E1156">
        <v>490000</v>
      </c>
      <c r="F1156" t="s">
        <v>13</v>
      </c>
      <c r="G1156" t="s">
        <v>14</v>
      </c>
      <c r="H1156">
        <v>3</v>
      </c>
      <c r="I1156">
        <v>3</v>
      </c>
      <c r="J1156">
        <v>1007</v>
      </c>
      <c r="K1156">
        <v>1.0219579999999999</v>
      </c>
      <c r="L1156" t="s">
        <v>16</v>
      </c>
    </row>
    <row r="1157" spans="1:12" x14ac:dyDescent="0.3">
      <c r="A1157" s="1">
        <v>41012</v>
      </c>
      <c r="B1157">
        <v>2012</v>
      </c>
      <c r="C1157" t="s">
        <v>21</v>
      </c>
      <c r="D1157">
        <v>533960</v>
      </c>
      <c r="E1157">
        <v>500000</v>
      </c>
      <c r="F1157" t="s">
        <v>13</v>
      </c>
      <c r="G1157" t="s">
        <v>14</v>
      </c>
      <c r="H1157">
        <v>3</v>
      </c>
      <c r="I1157">
        <v>2</v>
      </c>
      <c r="J1157">
        <v>1096</v>
      </c>
      <c r="K1157">
        <v>1.0219579999999999</v>
      </c>
      <c r="L1157" t="s">
        <v>15</v>
      </c>
    </row>
    <row r="1158" spans="1:12" x14ac:dyDescent="0.3">
      <c r="A1158" s="1">
        <v>41012</v>
      </c>
      <c r="B1158">
        <v>2012</v>
      </c>
      <c r="C1158" t="s">
        <v>12</v>
      </c>
      <c r="D1158">
        <v>102510</v>
      </c>
      <c r="E1158">
        <v>110000</v>
      </c>
      <c r="F1158" t="s">
        <v>13</v>
      </c>
      <c r="G1158" t="s">
        <v>14</v>
      </c>
      <c r="H1158">
        <v>3</v>
      </c>
      <c r="I1158">
        <v>3</v>
      </c>
      <c r="J1158">
        <v>967</v>
      </c>
      <c r="K1158">
        <v>1.0219579999999999</v>
      </c>
      <c r="L1158" t="s">
        <v>15</v>
      </c>
    </row>
    <row r="1159" spans="1:12" x14ac:dyDescent="0.3">
      <c r="A1159" s="1">
        <v>41012</v>
      </c>
      <c r="B1159">
        <v>2012</v>
      </c>
      <c r="C1159" t="s">
        <v>29</v>
      </c>
      <c r="D1159">
        <v>121500</v>
      </c>
      <c r="E1159">
        <v>200000</v>
      </c>
      <c r="F1159" t="s">
        <v>13</v>
      </c>
      <c r="G1159" t="s">
        <v>14</v>
      </c>
      <c r="H1159">
        <v>3</v>
      </c>
      <c r="I1159">
        <v>3</v>
      </c>
      <c r="J1159">
        <v>1063</v>
      </c>
      <c r="K1159">
        <v>1.0219579999999999</v>
      </c>
      <c r="L1159" t="s">
        <v>16</v>
      </c>
    </row>
    <row r="1160" spans="1:12" x14ac:dyDescent="0.3">
      <c r="A1160" s="1">
        <v>41013</v>
      </c>
      <c r="B1160">
        <v>2012</v>
      </c>
      <c r="C1160" t="s">
        <v>18</v>
      </c>
      <c r="D1160">
        <v>298340</v>
      </c>
      <c r="E1160">
        <v>407000</v>
      </c>
      <c r="F1160" t="s">
        <v>13</v>
      </c>
      <c r="G1160" t="s">
        <v>14</v>
      </c>
      <c r="H1160">
        <v>3</v>
      </c>
      <c r="I1160">
        <v>3</v>
      </c>
      <c r="J1160">
        <v>1075</v>
      </c>
      <c r="K1160">
        <v>1.0219579999999999</v>
      </c>
      <c r="L1160" t="s">
        <v>22</v>
      </c>
    </row>
    <row r="1161" spans="1:12" x14ac:dyDescent="0.3">
      <c r="A1161" s="1">
        <v>41013</v>
      </c>
      <c r="B1161">
        <v>2012</v>
      </c>
      <c r="C1161" t="s">
        <v>29</v>
      </c>
      <c r="D1161">
        <v>200400</v>
      </c>
      <c r="E1161">
        <v>251000</v>
      </c>
      <c r="F1161" t="s">
        <v>13</v>
      </c>
      <c r="G1161" t="s">
        <v>14</v>
      </c>
      <c r="H1161">
        <v>3</v>
      </c>
      <c r="I1161">
        <v>3</v>
      </c>
      <c r="J1161">
        <v>1058</v>
      </c>
      <c r="K1161">
        <v>1.0219579999999999</v>
      </c>
      <c r="L1161" t="s">
        <v>25</v>
      </c>
    </row>
    <row r="1162" spans="1:12" x14ac:dyDescent="0.3">
      <c r="A1162" s="1">
        <v>41014</v>
      </c>
      <c r="B1162">
        <v>2012</v>
      </c>
      <c r="C1162" t="s">
        <v>29</v>
      </c>
      <c r="D1162">
        <v>243200</v>
      </c>
      <c r="E1162">
        <v>358000</v>
      </c>
      <c r="F1162" t="s">
        <v>13</v>
      </c>
      <c r="G1162" t="s">
        <v>14</v>
      </c>
      <c r="H1162">
        <v>3</v>
      </c>
      <c r="I1162">
        <v>1</v>
      </c>
      <c r="J1162">
        <v>999</v>
      </c>
      <c r="K1162">
        <v>1.0219579999999999</v>
      </c>
      <c r="L1162" t="s">
        <v>22</v>
      </c>
    </row>
    <row r="1163" spans="1:12" x14ac:dyDescent="0.3">
      <c r="A1163" s="1">
        <v>41015</v>
      </c>
      <c r="B1163">
        <v>2012</v>
      </c>
      <c r="C1163" t="s">
        <v>18</v>
      </c>
      <c r="D1163">
        <v>287280</v>
      </c>
      <c r="E1163">
        <v>461000</v>
      </c>
      <c r="F1163" t="s">
        <v>13</v>
      </c>
      <c r="G1163" t="s">
        <v>14</v>
      </c>
      <c r="H1163">
        <v>3</v>
      </c>
      <c r="I1163">
        <v>2</v>
      </c>
      <c r="J1163">
        <v>981</v>
      </c>
      <c r="K1163">
        <v>1.0219579999999999</v>
      </c>
      <c r="L1163" t="s">
        <v>15</v>
      </c>
    </row>
    <row r="1164" spans="1:12" x14ac:dyDescent="0.3">
      <c r="A1164" s="1">
        <v>41015</v>
      </c>
      <c r="B1164">
        <v>2012</v>
      </c>
      <c r="C1164" t="s">
        <v>30</v>
      </c>
      <c r="D1164">
        <v>1726670</v>
      </c>
      <c r="E1164">
        <v>1700000</v>
      </c>
      <c r="F1164" t="s">
        <v>13</v>
      </c>
      <c r="G1164" t="s">
        <v>14</v>
      </c>
      <c r="H1164">
        <v>3</v>
      </c>
      <c r="I1164">
        <v>3</v>
      </c>
      <c r="J1164">
        <v>1058</v>
      </c>
      <c r="K1164">
        <v>1.0219579999999999</v>
      </c>
      <c r="L1164" t="s">
        <v>16</v>
      </c>
    </row>
    <row r="1165" spans="1:12" x14ac:dyDescent="0.3">
      <c r="A1165" s="1">
        <v>41015</v>
      </c>
      <c r="B1165">
        <v>2012</v>
      </c>
      <c r="C1165" t="s">
        <v>12</v>
      </c>
      <c r="D1165">
        <v>96470</v>
      </c>
      <c r="E1165">
        <v>127000</v>
      </c>
      <c r="F1165" t="s">
        <v>13</v>
      </c>
      <c r="G1165" t="s">
        <v>14</v>
      </c>
      <c r="H1165">
        <v>3</v>
      </c>
      <c r="I1165">
        <v>2</v>
      </c>
      <c r="J1165">
        <v>937</v>
      </c>
      <c r="K1165">
        <v>1.0219579999999999</v>
      </c>
      <c r="L1165" t="s">
        <v>15</v>
      </c>
    </row>
    <row r="1166" spans="1:12" x14ac:dyDescent="0.3">
      <c r="A1166" s="1">
        <v>41018</v>
      </c>
      <c r="B1166">
        <v>2012</v>
      </c>
      <c r="C1166" t="s">
        <v>29</v>
      </c>
      <c r="D1166">
        <v>154100</v>
      </c>
      <c r="E1166">
        <v>232000</v>
      </c>
      <c r="F1166" t="s">
        <v>13</v>
      </c>
      <c r="G1166" t="s">
        <v>14</v>
      </c>
      <c r="H1166">
        <v>3</v>
      </c>
      <c r="I1166">
        <v>3</v>
      </c>
      <c r="J1166">
        <v>970</v>
      </c>
      <c r="K1166">
        <v>1.0219579999999999</v>
      </c>
      <c r="L1166" t="s">
        <v>16</v>
      </c>
    </row>
    <row r="1167" spans="1:12" x14ac:dyDescent="0.3">
      <c r="A1167" s="1">
        <v>41018</v>
      </c>
      <c r="B1167">
        <v>2012</v>
      </c>
      <c r="C1167" t="s">
        <v>17</v>
      </c>
      <c r="D1167">
        <v>200980</v>
      </c>
      <c r="E1167">
        <v>256000</v>
      </c>
      <c r="F1167" t="s">
        <v>13</v>
      </c>
      <c r="G1167" t="s">
        <v>14</v>
      </c>
      <c r="H1167">
        <v>3</v>
      </c>
      <c r="I1167">
        <v>2</v>
      </c>
      <c r="J1167">
        <v>993</v>
      </c>
      <c r="K1167">
        <v>1.0219579999999999</v>
      </c>
      <c r="L1167" t="s">
        <v>16</v>
      </c>
    </row>
    <row r="1168" spans="1:12" x14ac:dyDescent="0.3">
      <c r="A1168" s="1">
        <v>41019</v>
      </c>
      <c r="B1168">
        <v>2012</v>
      </c>
      <c r="C1168" t="s">
        <v>17</v>
      </c>
      <c r="D1168">
        <v>135600</v>
      </c>
      <c r="E1168">
        <v>145000</v>
      </c>
      <c r="F1168" t="s">
        <v>13</v>
      </c>
      <c r="G1168" t="s">
        <v>14</v>
      </c>
      <c r="H1168">
        <v>3</v>
      </c>
      <c r="I1168">
        <v>2</v>
      </c>
      <c r="J1168">
        <v>1073</v>
      </c>
      <c r="K1168">
        <v>1.0219579999999999</v>
      </c>
      <c r="L1168" t="s">
        <v>16</v>
      </c>
    </row>
    <row r="1169" spans="1:12" x14ac:dyDescent="0.3">
      <c r="A1169" s="1">
        <v>41021</v>
      </c>
      <c r="B1169">
        <v>2012</v>
      </c>
      <c r="C1169" t="s">
        <v>26</v>
      </c>
      <c r="D1169">
        <v>491470</v>
      </c>
      <c r="E1169">
        <v>760000</v>
      </c>
      <c r="F1169" t="s">
        <v>13</v>
      </c>
      <c r="G1169" t="s">
        <v>14</v>
      </c>
      <c r="H1169">
        <v>3</v>
      </c>
      <c r="I1169">
        <v>1</v>
      </c>
      <c r="J1169">
        <v>961</v>
      </c>
      <c r="K1169">
        <v>1.0219579999999999</v>
      </c>
      <c r="L1169" t="s">
        <v>25</v>
      </c>
    </row>
    <row r="1170" spans="1:12" x14ac:dyDescent="0.3">
      <c r="A1170" s="1">
        <v>41022</v>
      </c>
      <c r="B1170">
        <v>2012</v>
      </c>
      <c r="C1170" t="s">
        <v>18</v>
      </c>
      <c r="D1170">
        <v>963690</v>
      </c>
      <c r="E1170">
        <v>1850000</v>
      </c>
      <c r="F1170" t="s">
        <v>13</v>
      </c>
      <c r="G1170" t="s">
        <v>14</v>
      </c>
      <c r="H1170">
        <v>3</v>
      </c>
      <c r="I1170">
        <v>2</v>
      </c>
      <c r="J1170">
        <v>937</v>
      </c>
      <c r="K1170">
        <v>1.0219579999999999</v>
      </c>
      <c r="L1170" t="s">
        <v>15</v>
      </c>
    </row>
    <row r="1171" spans="1:12" x14ac:dyDescent="0.3">
      <c r="A1171" s="1">
        <v>41022</v>
      </c>
      <c r="B1171">
        <v>2012</v>
      </c>
      <c r="C1171" t="s">
        <v>21</v>
      </c>
      <c r="D1171">
        <v>3193120</v>
      </c>
      <c r="E1171">
        <v>4800000</v>
      </c>
      <c r="F1171" t="s">
        <v>13</v>
      </c>
      <c r="G1171" t="s">
        <v>14</v>
      </c>
      <c r="H1171">
        <v>3</v>
      </c>
      <c r="I1171">
        <v>2</v>
      </c>
      <c r="J1171">
        <v>1065</v>
      </c>
      <c r="K1171">
        <v>1.0219579999999999</v>
      </c>
      <c r="L1171" t="s">
        <v>25</v>
      </c>
    </row>
    <row r="1172" spans="1:12" x14ac:dyDescent="0.3">
      <c r="A1172" s="1">
        <v>41022</v>
      </c>
      <c r="B1172">
        <v>2012</v>
      </c>
      <c r="C1172" t="s">
        <v>18</v>
      </c>
      <c r="D1172">
        <v>357840</v>
      </c>
      <c r="E1172">
        <v>97590</v>
      </c>
      <c r="F1172" t="s">
        <v>13</v>
      </c>
      <c r="G1172" t="s">
        <v>14</v>
      </c>
      <c r="H1172">
        <v>3</v>
      </c>
      <c r="I1172">
        <v>1</v>
      </c>
      <c r="J1172">
        <v>997</v>
      </c>
      <c r="K1172">
        <v>1.0219579999999999</v>
      </c>
      <c r="L1172" t="s">
        <v>16</v>
      </c>
    </row>
    <row r="1173" spans="1:12" x14ac:dyDescent="0.3">
      <c r="A1173" s="1">
        <v>41025</v>
      </c>
      <c r="B1173">
        <v>2012</v>
      </c>
      <c r="C1173" t="s">
        <v>12</v>
      </c>
      <c r="D1173">
        <v>82240</v>
      </c>
      <c r="E1173">
        <v>73000</v>
      </c>
      <c r="F1173" t="s">
        <v>13</v>
      </c>
      <c r="G1173" t="s">
        <v>14</v>
      </c>
      <c r="H1173">
        <v>3</v>
      </c>
      <c r="I1173">
        <v>3</v>
      </c>
      <c r="J1173">
        <v>994</v>
      </c>
      <c r="K1173">
        <v>1.0219579999999999</v>
      </c>
      <c r="L1173" t="s">
        <v>15</v>
      </c>
    </row>
    <row r="1174" spans="1:12" x14ac:dyDescent="0.3">
      <c r="A1174" s="1">
        <v>41026</v>
      </c>
      <c r="B1174">
        <v>2012</v>
      </c>
      <c r="C1174" t="s">
        <v>21</v>
      </c>
      <c r="D1174">
        <v>952980</v>
      </c>
      <c r="E1174">
        <v>737500</v>
      </c>
      <c r="F1174" t="s">
        <v>13</v>
      </c>
      <c r="G1174" t="s">
        <v>14</v>
      </c>
      <c r="H1174">
        <v>3</v>
      </c>
      <c r="I1174">
        <v>1</v>
      </c>
      <c r="J1174">
        <v>914</v>
      </c>
      <c r="K1174">
        <v>1.0219579999999999</v>
      </c>
      <c r="L1174" t="s">
        <v>16</v>
      </c>
    </row>
    <row r="1175" spans="1:12" x14ac:dyDescent="0.3">
      <c r="A1175" s="1">
        <v>41026</v>
      </c>
      <c r="B1175">
        <v>2012</v>
      </c>
      <c r="C1175" t="s">
        <v>26</v>
      </c>
      <c r="D1175">
        <v>1352120</v>
      </c>
      <c r="E1175">
        <v>2390000</v>
      </c>
      <c r="F1175" t="s">
        <v>13</v>
      </c>
      <c r="G1175" t="s">
        <v>14</v>
      </c>
      <c r="H1175">
        <v>3</v>
      </c>
      <c r="I1175">
        <v>2</v>
      </c>
      <c r="J1175">
        <v>914</v>
      </c>
      <c r="K1175">
        <v>1.0219579999999999</v>
      </c>
      <c r="L1175" t="s">
        <v>16</v>
      </c>
    </row>
    <row r="1176" spans="1:12" x14ac:dyDescent="0.3">
      <c r="A1176" s="1">
        <v>41026</v>
      </c>
      <c r="B1176">
        <v>2012</v>
      </c>
      <c r="C1176" t="s">
        <v>17</v>
      </c>
      <c r="D1176">
        <v>138770</v>
      </c>
      <c r="E1176">
        <v>159900</v>
      </c>
      <c r="F1176" t="s">
        <v>13</v>
      </c>
      <c r="G1176" t="s">
        <v>14</v>
      </c>
      <c r="H1176">
        <v>3</v>
      </c>
      <c r="I1176">
        <v>3</v>
      </c>
      <c r="J1176">
        <v>1098</v>
      </c>
      <c r="K1176">
        <v>1.0219579999999999</v>
      </c>
      <c r="L1176" t="s">
        <v>25</v>
      </c>
    </row>
    <row r="1177" spans="1:12" x14ac:dyDescent="0.3">
      <c r="A1177" s="1">
        <v>41027</v>
      </c>
      <c r="B1177">
        <v>2012</v>
      </c>
      <c r="C1177" t="s">
        <v>26</v>
      </c>
      <c r="D1177">
        <v>385910</v>
      </c>
      <c r="E1177">
        <v>380000</v>
      </c>
      <c r="F1177" t="s">
        <v>13</v>
      </c>
      <c r="G1177" t="s">
        <v>14</v>
      </c>
      <c r="H1177">
        <v>3</v>
      </c>
      <c r="I1177">
        <v>1</v>
      </c>
      <c r="J1177">
        <v>984</v>
      </c>
      <c r="K1177">
        <v>1.0219579999999999</v>
      </c>
      <c r="L1177" t="s">
        <v>15</v>
      </c>
    </row>
    <row r="1178" spans="1:12" x14ac:dyDescent="0.3">
      <c r="A1178" s="1">
        <v>41027</v>
      </c>
      <c r="B1178">
        <v>2012</v>
      </c>
      <c r="C1178" t="s">
        <v>18</v>
      </c>
      <c r="D1178">
        <v>321930</v>
      </c>
      <c r="E1178">
        <v>345000</v>
      </c>
      <c r="F1178" t="s">
        <v>13</v>
      </c>
      <c r="G1178" t="s">
        <v>14</v>
      </c>
      <c r="H1178">
        <v>3</v>
      </c>
      <c r="I1178">
        <v>2</v>
      </c>
      <c r="J1178">
        <v>992</v>
      </c>
      <c r="K1178">
        <v>1.0219579999999999</v>
      </c>
      <c r="L1178" t="s">
        <v>16</v>
      </c>
    </row>
    <row r="1179" spans="1:12" x14ac:dyDescent="0.3">
      <c r="A1179" s="1">
        <v>41028</v>
      </c>
      <c r="B1179">
        <v>2012</v>
      </c>
      <c r="C1179" t="s">
        <v>21</v>
      </c>
      <c r="D1179">
        <v>2458820</v>
      </c>
      <c r="E1179">
        <v>3200000</v>
      </c>
      <c r="F1179" t="s">
        <v>13</v>
      </c>
      <c r="G1179" t="s">
        <v>14</v>
      </c>
      <c r="H1179">
        <v>3</v>
      </c>
      <c r="I1179">
        <v>3</v>
      </c>
      <c r="J1179">
        <v>1023</v>
      </c>
      <c r="K1179">
        <v>1.0219579999999999</v>
      </c>
      <c r="L1179" t="s">
        <v>25</v>
      </c>
    </row>
    <row r="1180" spans="1:12" x14ac:dyDescent="0.3">
      <c r="A1180" s="1">
        <v>41029</v>
      </c>
      <c r="B1180">
        <v>2012</v>
      </c>
      <c r="C1180" t="s">
        <v>26</v>
      </c>
      <c r="D1180">
        <v>366450</v>
      </c>
      <c r="E1180">
        <v>430000</v>
      </c>
      <c r="F1180" t="s">
        <v>13</v>
      </c>
      <c r="G1180" t="s">
        <v>14</v>
      </c>
      <c r="H1180">
        <v>3</v>
      </c>
      <c r="I1180">
        <v>3</v>
      </c>
      <c r="J1180">
        <v>1095</v>
      </c>
      <c r="K1180">
        <v>1.0219579999999999</v>
      </c>
      <c r="L1180" t="s">
        <v>16</v>
      </c>
    </row>
    <row r="1181" spans="1:12" x14ac:dyDescent="0.3">
      <c r="A1181" s="1">
        <v>41032</v>
      </c>
      <c r="B1181">
        <v>2012</v>
      </c>
      <c r="C1181" t="s">
        <v>17</v>
      </c>
      <c r="D1181">
        <v>220630</v>
      </c>
      <c r="E1181">
        <v>280000</v>
      </c>
      <c r="F1181" t="s">
        <v>13</v>
      </c>
      <c r="G1181" t="s">
        <v>14</v>
      </c>
      <c r="H1181">
        <v>3</v>
      </c>
      <c r="I1181">
        <v>3</v>
      </c>
      <c r="J1181">
        <v>997</v>
      </c>
      <c r="K1181">
        <v>1.0219579999999999</v>
      </c>
      <c r="L1181" t="s">
        <v>16</v>
      </c>
    </row>
    <row r="1182" spans="1:12" x14ac:dyDescent="0.3">
      <c r="A1182" s="1">
        <v>41032</v>
      </c>
      <c r="B1182">
        <v>2012</v>
      </c>
      <c r="C1182" t="s">
        <v>21</v>
      </c>
      <c r="D1182">
        <v>1221850</v>
      </c>
      <c r="E1182">
        <v>1560000</v>
      </c>
      <c r="F1182" t="s">
        <v>13</v>
      </c>
      <c r="G1182" t="s">
        <v>14</v>
      </c>
      <c r="H1182">
        <v>3</v>
      </c>
      <c r="I1182">
        <v>2</v>
      </c>
      <c r="J1182">
        <v>902</v>
      </c>
      <c r="K1182">
        <v>1.0219579999999999</v>
      </c>
      <c r="L1182" t="s">
        <v>25</v>
      </c>
    </row>
    <row r="1183" spans="1:12" x14ac:dyDescent="0.3">
      <c r="A1183" s="1">
        <v>41032</v>
      </c>
      <c r="B1183">
        <v>2012</v>
      </c>
      <c r="C1183" t="s">
        <v>26</v>
      </c>
      <c r="D1183">
        <v>229880</v>
      </c>
      <c r="E1183">
        <v>269900</v>
      </c>
      <c r="F1183" t="s">
        <v>19</v>
      </c>
      <c r="G1183" t="s">
        <v>20</v>
      </c>
      <c r="H1183">
        <v>4</v>
      </c>
      <c r="I1183">
        <v>2</v>
      </c>
      <c r="J1183">
        <v>1428</v>
      </c>
      <c r="K1183">
        <v>1.0219579999999999</v>
      </c>
      <c r="L1183" t="s">
        <v>15</v>
      </c>
    </row>
    <row r="1184" spans="1:12" x14ac:dyDescent="0.3">
      <c r="A1184" s="1">
        <v>41032</v>
      </c>
      <c r="B1184">
        <v>2012</v>
      </c>
      <c r="C1184" t="s">
        <v>17</v>
      </c>
      <c r="D1184">
        <v>287480</v>
      </c>
      <c r="E1184">
        <v>320000</v>
      </c>
      <c r="F1184" t="s">
        <v>13</v>
      </c>
      <c r="G1184" t="s">
        <v>14</v>
      </c>
      <c r="H1184">
        <v>3</v>
      </c>
      <c r="I1184">
        <v>3</v>
      </c>
      <c r="J1184">
        <v>1015</v>
      </c>
      <c r="K1184">
        <v>1.0219579999999999</v>
      </c>
      <c r="L1184" t="s">
        <v>15</v>
      </c>
    </row>
    <row r="1185" spans="1:12" x14ac:dyDescent="0.3">
      <c r="A1185" s="1">
        <v>41032</v>
      </c>
      <c r="B1185">
        <v>2012</v>
      </c>
      <c r="C1185" t="s">
        <v>17</v>
      </c>
      <c r="D1185">
        <v>144400</v>
      </c>
      <c r="E1185">
        <v>178500</v>
      </c>
      <c r="F1185" t="s">
        <v>13</v>
      </c>
      <c r="G1185" t="s">
        <v>14</v>
      </c>
      <c r="H1185">
        <v>3</v>
      </c>
      <c r="I1185">
        <v>1</v>
      </c>
      <c r="J1185">
        <v>1029</v>
      </c>
      <c r="K1185">
        <v>1.0219579999999999</v>
      </c>
      <c r="L1185" t="s">
        <v>25</v>
      </c>
    </row>
    <row r="1186" spans="1:12" x14ac:dyDescent="0.3">
      <c r="A1186" s="1">
        <v>41032</v>
      </c>
      <c r="B1186">
        <v>2012</v>
      </c>
      <c r="C1186" t="s">
        <v>30</v>
      </c>
      <c r="D1186">
        <v>431820</v>
      </c>
      <c r="E1186">
        <v>553000</v>
      </c>
      <c r="F1186" t="s">
        <v>13</v>
      </c>
      <c r="G1186" t="s">
        <v>14</v>
      </c>
      <c r="H1186">
        <v>3</v>
      </c>
      <c r="I1186">
        <v>2</v>
      </c>
      <c r="J1186">
        <v>1024</v>
      </c>
      <c r="K1186">
        <v>1.0219579999999999</v>
      </c>
      <c r="L1186" t="s">
        <v>22</v>
      </c>
    </row>
    <row r="1187" spans="1:12" x14ac:dyDescent="0.3">
      <c r="A1187" s="1">
        <v>41033</v>
      </c>
      <c r="B1187">
        <v>2012</v>
      </c>
      <c r="C1187" t="s">
        <v>30</v>
      </c>
      <c r="D1187">
        <v>449140</v>
      </c>
      <c r="E1187">
        <v>125000</v>
      </c>
      <c r="F1187" t="s">
        <v>13</v>
      </c>
      <c r="G1187" t="s">
        <v>14</v>
      </c>
      <c r="H1187">
        <v>3</v>
      </c>
      <c r="I1187">
        <v>1</v>
      </c>
      <c r="J1187">
        <v>1055</v>
      </c>
      <c r="K1187">
        <v>1.0219579999999999</v>
      </c>
      <c r="L1187" t="s">
        <v>25</v>
      </c>
    </row>
    <row r="1188" spans="1:12" x14ac:dyDescent="0.3">
      <c r="A1188" s="1">
        <v>41033</v>
      </c>
      <c r="B1188">
        <v>2012</v>
      </c>
      <c r="C1188" t="s">
        <v>29</v>
      </c>
      <c r="D1188">
        <v>147300</v>
      </c>
      <c r="E1188">
        <v>242000</v>
      </c>
      <c r="F1188" t="s">
        <v>13</v>
      </c>
      <c r="G1188" t="s">
        <v>14</v>
      </c>
      <c r="H1188">
        <v>3</v>
      </c>
      <c r="I1188">
        <v>2</v>
      </c>
      <c r="J1188">
        <v>911</v>
      </c>
      <c r="K1188">
        <v>1.0219579999999999</v>
      </c>
      <c r="L1188" t="s">
        <v>22</v>
      </c>
    </row>
    <row r="1189" spans="1:12" x14ac:dyDescent="0.3">
      <c r="A1189" s="1">
        <v>41034</v>
      </c>
      <c r="B1189">
        <v>2012</v>
      </c>
      <c r="C1189" t="s">
        <v>18</v>
      </c>
      <c r="D1189">
        <v>695870</v>
      </c>
      <c r="E1189">
        <v>750000</v>
      </c>
      <c r="F1189" t="s">
        <v>13</v>
      </c>
      <c r="G1189" t="s">
        <v>14</v>
      </c>
      <c r="H1189">
        <v>3</v>
      </c>
      <c r="I1189">
        <v>3</v>
      </c>
      <c r="J1189">
        <v>1020</v>
      </c>
      <c r="K1189">
        <v>1.0219579999999999</v>
      </c>
      <c r="L1189" t="s">
        <v>16</v>
      </c>
    </row>
    <row r="1190" spans="1:12" x14ac:dyDescent="0.3">
      <c r="A1190" s="1">
        <v>41034</v>
      </c>
      <c r="B1190">
        <v>2012</v>
      </c>
      <c r="C1190" t="s">
        <v>17</v>
      </c>
      <c r="D1190">
        <v>165610</v>
      </c>
      <c r="E1190">
        <v>225000</v>
      </c>
      <c r="F1190" t="s">
        <v>19</v>
      </c>
      <c r="G1190" t="s">
        <v>20</v>
      </c>
      <c r="H1190">
        <v>4</v>
      </c>
      <c r="I1190">
        <v>4</v>
      </c>
      <c r="J1190">
        <v>1458</v>
      </c>
      <c r="K1190">
        <v>1.0219579999999999</v>
      </c>
      <c r="L1190" t="s">
        <v>16</v>
      </c>
    </row>
    <row r="1191" spans="1:12" x14ac:dyDescent="0.3">
      <c r="A1191" s="1">
        <v>41036</v>
      </c>
      <c r="B1191">
        <v>2012</v>
      </c>
      <c r="C1191" t="s">
        <v>26</v>
      </c>
      <c r="D1191">
        <v>227850</v>
      </c>
      <c r="E1191">
        <v>230000</v>
      </c>
      <c r="F1191" t="s">
        <v>13</v>
      </c>
      <c r="G1191" t="s">
        <v>14</v>
      </c>
      <c r="H1191">
        <v>3</v>
      </c>
      <c r="I1191">
        <v>2</v>
      </c>
      <c r="J1191">
        <v>971</v>
      </c>
      <c r="K1191">
        <v>1.0219579999999999</v>
      </c>
      <c r="L1191" t="s">
        <v>15</v>
      </c>
    </row>
    <row r="1192" spans="1:12" x14ac:dyDescent="0.3">
      <c r="A1192" s="1">
        <v>41039</v>
      </c>
      <c r="B1192">
        <v>2012</v>
      </c>
      <c r="C1192" t="s">
        <v>17</v>
      </c>
      <c r="D1192">
        <v>111970</v>
      </c>
      <c r="E1192">
        <v>91000</v>
      </c>
      <c r="F1192" t="s">
        <v>13</v>
      </c>
      <c r="G1192" t="s">
        <v>14</v>
      </c>
      <c r="H1192">
        <v>3</v>
      </c>
      <c r="I1192">
        <v>2</v>
      </c>
      <c r="J1192">
        <v>922</v>
      </c>
      <c r="K1192">
        <v>1.0219579999999999</v>
      </c>
      <c r="L1192" t="s">
        <v>22</v>
      </c>
    </row>
    <row r="1193" spans="1:12" x14ac:dyDescent="0.3">
      <c r="A1193" s="1">
        <v>41039</v>
      </c>
      <c r="B1193">
        <v>2012</v>
      </c>
      <c r="C1193" t="s">
        <v>12</v>
      </c>
      <c r="D1193">
        <v>135860</v>
      </c>
      <c r="E1193">
        <v>110000</v>
      </c>
      <c r="F1193" t="s">
        <v>19</v>
      </c>
      <c r="G1193" t="s">
        <v>20</v>
      </c>
      <c r="H1193">
        <v>4</v>
      </c>
      <c r="I1193">
        <v>4</v>
      </c>
      <c r="J1193">
        <v>1256</v>
      </c>
      <c r="K1193">
        <v>1.0219579999999999</v>
      </c>
      <c r="L1193" t="s">
        <v>16</v>
      </c>
    </row>
    <row r="1194" spans="1:12" x14ac:dyDescent="0.3">
      <c r="A1194" s="1">
        <v>41039</v>
      </c>
      <c r="B1194">
        <v>2012</v>
      </c>
      <c r="C1194" t="s">
        <v>18</v>
      </c>
      <c r="D1194">
        <v>266560</v>
      </c>
      <c r="E1194">
        <v>359000</v>
      </c>
      <c r="F1194" t="s">
        <v>23</v>
      </c>
      <c r="G1194" t="s">
        <v>24</v>
      </c>
      <c r="H1194">
        <v>6</v>
      </c>
      <c r="I1194">
        <v>4</v>
      </c>
      <c r="J1194">
        <v>2175</v>
      </c>
      <c r="K1194">
        <v>1.0219579999999999</v>
      </c>
      <c r="L1194" t="s">
        <v>25</v>
      </c>
    </row>
    <row r="1195" spans="1:12" x14ac:dyDescent="0.3">
      <c r="A1195" s="1">
        <v>41040</v>
      </c>
      <c r="B1195">
        <v>2012</v>
      </c>
      <c r="C1195" t="s">
        <v>12</v>
      </c>
      <c r="D1195">
        <v>110080</v>
      </c>
      <c r="E1195">
        <v>20000</v>
      </c>
      <c r="F1195" t="s">
        <v>19</v>
      </c>
      <c r="G1195" t="s">
        <v>20</v>
      </c>
      <c r="H1195">
        <v>4</v>
      </c>
      <c r="I1195">
        <v>2</v>
      </c>
      <c r="J1195">
        <v>1433</v>
      </c>
      <c r="K1195">
        <v>1.0219579999999999</v>
      </c>
      <c r="L1195" t="s">
        <v>15</v>
      </c>
    </row>
    <row r="1196" spans="1:12" x14ac:dyDescent="0.3">
      <c r="A1196" s="1">
        <v>41041</v>
      </c>
      <c r="B1196">
        <v>2012</v>
      </c>
      <c r="C1196" t="s">
        <v>17</v>
      </c>
      <c r="D1196">
        <v>176210</v>
      </c>
      <c r="E1196">
        <v>82500</v>
      </c>
      <c r="F1196" t="s">
        <v>19</v>
      </c>
      <c r="G1196" t="s">
        <v>20</v>
      </c>
      <c r="H1196">
        <v>4</v>
      </c>
      <c r="I1196">
        <v>2</v>
      </c>
      <c r="J1196">
        <v>1399</v>
      </c>
      <c r="K1196">
        <v>1.0219579999999999</v>
      </c>
      <c r="L1196" t="s">
        <v>25</v>
      </c>
    </row>
    <row r="1197" spans="1:12" x14ac:dyDescent="0.3">
      <c r="A1197" s="1">
        <v>41042</v>
      </c>
      <c r="B1197">
        <v>2012</v>
      </c>
      <c r="C1197" t="s">
        <v>12</v>
      </c>
      <c r="D1197">
        <v>105050</v>
      </c>
      <c r="E1197">
        <v>133000</v>
      </c>
      <c r="F1197" t="s">
        <v>13</v>
      </c>
      <c r="G1197" t="s">
        <v>14</v>
      </c>
      <c r="H1197">
        <v>3</v>
      </c>
      <c r="I1197">
        <v>1</v>
      </c>
      <c r="J1197">
        <v>965</v>
      </c>
      <c r="K1197">
        <v>1.0219579999999999</v>
      </c>
      <c r="L1197" t="s">
        <v>15</v>
      </c>
    </row>
    <row r="1198" spans="1:12" x14ac:dyDescent="0.3">
      <c r="A1198" s="1">
        <v>41043</v>
      </c>
      <c r="B1198">
        <v>2012</v>
      </c>
      <c r="C1198" t="s">
        <v>12</v>
      </c>
      <c r="D1198">
        <v>115350</v>
      </c>
      <c r="E1198">
        <v>139900</v>
      </c>
      <c r="F1198" t="s">
        <v>13</v>
      </c>
      <c r="G1198" t="s">
        <v>14</v>
      </c>
      <c r="H1198">
        <v>3</v>
      </c>
      <c r="I1198">
        <v>3</v>
      </c>
      <c r="J1198">
        <v>1068</v>
      </c>
      <c r="K1198">
        <v>1.0219579999999999</v>
      </c>
      <c r="L1198" t="s">
        <v>15</v>
      </c>
    </row>
    <row r="1199" spans="1:12" x14ac:dyDescent="0.3">
      <c r="A1199" s="1">
        <v>41043</v>
      </c>
      <c r="B1199">
        <v>2012</v>
      </c>
      <c r="C1199" t="s">
        <v>18</v>
      </c>
      <c r="D1199">
        <v>331940</v>
      </c>
      <c r="E1199">
        <v>510000</v>
      </c>
      <c r="F1199" t="s">
        <v>13</v>
      </c>
      <c r="G1199" t="s">
        <v>14</v>
      </c>
      <c r="H1199">
        <v>3</v>
      </c>
      <c r="I1199">
        <v>3</v>
      </c>
      <c r="J1199">
        <v>1078</v>
      </c>
      <c r="K1199">
        <v>1.0219579999999999</v>
      </c>
      <c r="L1199" t="s">
        <v>22</v>
      </c>
    </row>
    <row r="1200" spans="1:12" x14ac:dyDescent="0.3">
      <c r="A1200" s="1">
        <v>41046</v>
      </c>
      <c r="B1200">
        <v>2012</v>
      </c>
      <c r="C1200" t="s">
        <v>21</v>
      </c>
      <c r="D1200">
        <v>2148650</v>
      </c>
      <c r="E1200">
        <v>2050000</v>
      </c>
      <c r="F1200" t="s">
        <v>13</v>
      </c>
      <c r="G1200" t="s">
        <v>14</v>
      </c>
      <c r="H1200">
        <v>3</v>
      </c>
      <c r="I1200">
        <v>3</v>
      </c>
      <c r="J1200">
        <v>933</v>
      </c>
      <c r="K1200">
        <v>1.0219579999999999</v>
      </c>
      <c r="L1200" t="s">
        <v>25</v>
      </c>
    </row>
    <row r="1201" spans="1:12" x14ac:dyDescent="0.3">
      <c r="A1201" s="1">
        <v>41047</v>
      </c>
      <c r="B1201">
        <v>2012</v>
      </c>
      <c r="C1201" t="s">
        <v>30</v>
      </c>
      <c r="D1201">
        <v>473610</v>
      </c>
      <c r="E1201">
        <v>612000</v>
      </c>
      <c r="F1201" t="s">
        <v>13</v>
      </c>
      <c r="G1201" t="s">
        <v>14</v>
      </c>
      <c r="H1201">
        <v>3</v>
      </c>
      <c r="I1201">
        <v>3</v>
      </c>
      <c r="J1201">
        <v>995</v>
      </c>
      <c r="K1201">
        <v>1.0219579999999999</v>
      </c>
      <c r="L1201" t="s">
        <v>22</v>
      </c>
    </row>
    <row r="1202" spans="1:12" x14ac:dyDescent="0.3">
      <c r="A1202" s="1">
        <v>41047</v>
      </c>
      <c r="B1202">
        <v>2012</v>
      </c>
      <c r="C1202" t="s">
        <v>30</v>
      </c>
      <c r="D1202">
        <v>614870</v>
      </c>
      <c r="E1202">
        <v>485000</v>
      </c>
      <c r="F1202" t="s">
        <v>13</v>
      </c>
      <c r="G1202" t="s">
        <v>14</v>
      </c>
      <c r="H1202">
        <v>3</v>
      </c>
      <c r="I1202">
        <v>3</v>
      </c>
      <c r="J1202">
        <v>981</v>
      </c>
      <c r="K1202">
        <v>1.0219579999999999</v>
      </c>
      <c r="L1202" t="s">
        <v>22</v>
      </c>
    </row>
    <row r="1203" spans="1:12" x14ac:dyDescent="0.3">
      <c r="A1203" s="1">
        <v>41048</v>
      </c>
      <c r="B1203">
        <v>2012</v>
      </c>
      <c r="C1203" t="s">
        <v>21</v>
      </c>
      <c r="D1203">
        <v>658910</v>
      </c>
      <c r="E1203">
        <v>860000</v>
      </c>
      <c r="F1203" t="s">
        <v>13</v>
      </c>
      <c r="G1203" t="s">
        <v>14</v>
      </c>
      <c r="H1203">
        <v>3</v>
      </c>
      <c r="I1203">
        <v>2</v>
      </c>
      <c r="J1203">
        <v>911</v>
      </c>
      <c r="K1203">
        <v>1.0219579999999999</v>
      </c>
      <c r="L1203" t="s">
        <v>15</v>
      </c>
    </row>
    <row r="1204" spans="1:12" x14ac:dyDescent="0.3">
      <c r="A1204" s="1">
        <v>41048</v>
      </c>
      <c r="B1204">
        <v>2012</v>
      </c>
      <c r="C1204" t="s">
        <v>17</v>
      </c>
      <c r="D1204">
        <v>155560</v>
      </c>
      <c r="E1204">
        <v>235000</v>
      </c>
      <c r="F1204" t="s">
        <v>13</v>
      </c>
      <c r="G1204" t="s">
        <v>14</v>
      </c>
      <c r="H1204">
        <v>3</v>
      </c>
      <c r="I1204">
        <v>3</v>
      </c>
      <c r="J1204">
        <v>960</v>
      </c>
      <c r="K1204">
        <v>1.0219579999999999</v>
      </c>
      <c r="L1204" t="s">
        <v>22</v>
      </c>
    </row>
    <row r="1205" spans="1:12" x14ac:dyDescent="0.3">
      <c r="A1205" s="1">
        <v>41049</v>
      </c>
      <c r="B1205">
        <v>2012</v>
      </c>
      <c r="C1205" t="s">
        <v>21</v>
      </c>
      <c r="D1205">
        <v>971110</v>
      </c>
      <c r="E1205">
        <v>1150000</v>
      </c>
      <c r="F1205" t="s">
        <v>13</v>
      </c>
      <c r="G1205" t="s">
        <v>14</v>
      </c>
      <c r="H1205">
        <v>3</v>
      </c>
      <c r="I1205">
        <v>3</v>
      </c>
      <c r="J1205">
        <v>1014</v>
      </c>
      <c r="K1205">
        <v>1.0219579999999999</v>
      </c>
      <c r="L1205" t="s">
        <v>25</v>
      </c>
    </row>
    <row r="1206" spans="1:12" x14ac:dyDescent="0.3">
      <c r="A1206" s="1">
        <v>41050</v>
      </c>
      <c r="B1206">
        <v>2012</v>
      </c>
      <c r="C1206" t="s">
        <v>26</v>
      </c>
      <c r="D1206">
        <v>947030</v>
      </c>
      <c r="E1206">
        <v>1080500</v>
      </c>
      <c r="F1206" t="s">
        <v>13</v>
      </c>
      <c r="G1206" t="s">
        <v>14</v>
      </c>
      <c r="H1206">
        <v>3</v>
      </c>
      <c r="I1206">
        <v>1</v>
      </c>
      <c r="J1206">
        <v>913</v>
      </c>
      <c r="K1206">
        <v>1.0219579999999999</v>
      </c>
      <c r="L1206" t="s">
        <v>16</v>
      </c>
    </row>
    <row r="1207" spans="1:12" x14ac:dyDescent="0.3">
      <c r="A1207" s="1">
        <v>41050</v>
      </c>
      <c r="B1207">
        <v>2012</v>
      </c>
      <c r="C1207" t="s">
        <v>21</v>
      </c>
      <c r="D1207">
        <v>501130</v>
      </c>
      <c r="E1207">
        <v>450000</v>
      </c>
      <c r="F1207" t="s">
        <v>13</v>
      </c>
      <c r="G1207" t="s">
        <v>14</v>
      </c>
      <c r="H1207">
        <v>3</v>
      </c>
      <c r="I1207">
        <v>1</v>
      </c>
      <c r="J1207">
        <v>1082</v>
      </c>
      <c r="K1207">
        <v>1.0219579999999999</v>
      </c>
      <c r="L1207" t="s">
        <v>15</v>
      </c>
    </row>
    <row r="1208" spans="1:12" x14ac:dyDescent="0.3">
      <c r="A1208" s="1">
        <v>41050</v>
      </c>
      <c r="B1208">
        <v>2012</v>
      </c>
      <c r="C1208" t="s">
        <v>26</v>
      </c>
      <c r="D1208">
        <v>326130</v>
      </c>
      <c r="E1208">
        <v>423000</v>
      </c>
      <c r="F1208" t="s">
        <v>13</v>
      </c>
      <c r="G1208" t="s">
        <v>14</v>
      </c>
      <c r="H1208">
        <v>3</v>
      </c>
      <c r="I1208">
        <v>1</v>
      </c>
      <c r="J1208">
        <v>975</v>
      </c>
      <c r="K1208">
        <v>1.0219579999999999</v>
      </c>
      <c r="L1208" t="s">
        <v>22</v>
      </c>
    </row>
    <row r="1209" spans="1:12" x14ac:dyDescent="0.3">
      <c r="A1209" s="1">
        <v>41053</v>
      </c>
      <c r="B1209">
        <v>2012</v>
      </c>
      <c r="C1209" t="s">
        <v>26</v>
      </c>
      <c r="D1209">
        <v>340130</v>
      </c>
      <c r="E1209">
        <v>385000</v>
      </c>
      <c r="F1209" t="s">
        <v>13</v>
      </c>
      <c r="G1209" t="s">
        <v>14</v>
      </c>
      <c r="H1209">
        <v>3</v>
      </c>
      <c r="I1209">
        <v>1</v>
      </c>
      <c r="J1209">
        <v>906</v>
      </c>
      <c r="K1209">
        <v>1.0219579999999999</v>
      </c>
      <c r="L1209" t="s">
        <v>16</v>
      </c>
    </row>
    <row r="1210" spans="1:12" x14ac:dyDescent="0.3">
      <c r="A1210" s="1">
        <v>41054</v>
      </c>
      <c r="B1210">
        <v>2012</v>
      </c>
      <c r="C1210" t="s">
        <v>29</v>
      </c>
      <c r="D1210">
        <v>185200</v>
      </c>
      <c r="E1210">
        <v>276000</v>
      </c>
      <c r="F1210" t="s">
        <v>13</v>
      </c>
      <c r="G1210" t="s">
        <v>14</v>
      </c>
      <c r="H1210">
        <v>3</v>
      </c>
      <c r="I1210">
        <v>3</v>
      </c>
      <c r="J1210">
        <v>1065</v>
      </c>
      <c r="K1210">
        <v>1.0219579999999999</v>
      </c>
      <c r="L1210" t="s">
        <v>15</v>
      </c>
    </row>
    <row r="1211" spans="1:12" x14ac:dyDescent="0.3">
      <c r="A1211" s="1">
        <v>41055</v>
      </c>
      <c r="B1211">
        <v>2012</v>
      </c>
      <c r="C1211" t="s">
        <v>26</v>
      </c>
      <c r="D1211">
        <v>430780</v>
      </c>
      <c r="E1211">
        <v>558750</v>
      </c>
      <c r="F1211" t="s">
        <v>13</v>
      </c>
      <c r="G1211" t="s">
        <v>14</v>
      </c>
      <c r="H1211">
        <v>3</v>
      </c>
      <c r="I1211">
        <v>2</v>
      </c>
      <c r="J1211">
        <v>954</v>
      </c>
      <c r="K1211">
        <v>1.0219579999999999</v>
      </c>
      <c r="L1211" t="s">
        <v>16</v>
      </c>
    </row>
    <row r="1212" spans="1:12" x14ac:dyDescent="0.3">
      <c r="A1212" s="1">
        <v>41055</v>
      </c>
      <c r="B1212">
        <v>2012</v>
      </c>
      <c r="C1212" t="s">
        <v>17</v>
      </c>
      <c r="D1212">
        <v>159990</v>
      </c>
      <c r="E1212">
        <v>110000</v>
      </c>
      <c r="F1212" t="s">
        <v>23</v>
      </c>
      <c r="G1212" t="s">
        <v>24</v>
      </c>
      <c r="H1212">
        <v>6</v>
      </c>
      <c r="I1212">
        <v>5</v>
      </c>
      <c r="J1212">
        <v>1840</v>
      </c>
      <c r="K1212">
        <v>1.0219579999999999</v>
      </c>
      <c r="L1212" t="s">
        <v>22</v>
      </c>
    </row>
    <row r="1213" spans="1:12" x14ac:dyDescent="0.3">
      <c r="A1213" s="1">
        <v>41055</v>
      </c>
      <c r="B1213">
        <v>2012</v>
      </c>
      <c r="C1213" t="s">
        <v>29</v>
      </c>
      <c r="D1213">
        <v>182000</v>
      </c>
      <c r="E1213">
        <v>250500</v>
      </c>
      <c r="F1213" t="s">
        <v>13</v>
      </c>
      <c r="G1213" t="s">
        <v>14</v>
      </c>
      <c r="H1213">
        <v>3</v>
      </c>
      <c r="I1213">
        <v>3</v>
      </c>
      <c r="J1213">
        <v>1029</v>
      </c>
      <c r="K1213">
        <v>1.0219579999999999</v>
      </c>
      <c r="L1213" t="s">
        <v>22</v>
      </c>
    </row>
    <row r="1214" spans="1:12" x14ac:dyDescent="0.3">
      <c r="A1214" s="1">
        <v>41055</v>
      </c>
      <c r="B1214">
        <v>2012</v>
      </c>
      <c r="C1214" t="s">
        <v>12</v>
      </c>
      <c r="D1214">
        <v>129470</v>
      </c>
      <c r="E1214">
        <v>44900</v>
      </c>
      <c r="F1214" t="s">
        <v>19</v>
      </c>
      <c r="G1214" t="s">
        <v>20</v>
      </c>
      <c r="H1214">
        <v>4</v>
      </c>
      <c r="I1214">
        <v>4</v>
      </c>
      <c r="J1214">
        <v>1296</v>
      </c>
      <c r="K1214">
        <v>1.0219579999999999</v>
      </c>
      <c r="L1214" t="s">
        <v>16</v>
      </c>
    </row>
    <row r="1215" spans="1:12" x14ac:dyDescent="0.3">
      <c r="A1215" s="1">
        <v>41056</v>
      </c>
      <c r="B1215">
        <v>2012</v>
      </c>
      <c r="C1215" t="s">
        <v>30</v>
      </c>
      <c r="D1215">
        <v>388220</v>
      </c>
      <c r="E1215">
        <v>400000</v>
      </c>
      <c r="F1215" t="s">
        <v>13</v>
      </c>
      <c r="G1215" t="s">
        <v>14</v>
      </c>
      <c r="H1215">
        <v>3</v>
      </c>
      <c r="I1215">
        <v>3</v>
      </c>
      <c r="J1215">
        <v>1081</v>
      </c>
      <c r="K1215">
        <v>1.0219579999999999</v>
      </c>
      <c r="L1215" t="s">
        <v>22</v>
      </c>
    </row>
    <row r="1216" spans="1:12" x14ac:dyDescent="0.3">
      <c r="A1216" s="1">
        <v>41056</v>
      </c>
      <c r="B1216">
        <v>2012</v>
      </c>
      <c r="C1216" t="s">
        <v>12</v>
      </c>
      <c r="D1216">
        <v>112490</v>
      </c>
      <c r="E1216">
        <v>150000</v>
      </c>
      <c r="F1216" t="s">
        <v>13</v>
      </c>
      <c r="G1216" t="s">
        <v>14</v>
      </c>
      <c r="H1216">
        <v>3</v>
      </c>
      <c r="I1216">
        <v>1</v>
      </c>
      <c r="J1216">
        <v>1007</v>
      </c>
      <c r="K1216">
        <v>1.0219579999999999</v>
      </c>
      <c r="L1216" t="s">
        <v>16</v>
      </c>
    </row>
    <row r="1217" spans="1:12" x14ac:dyDescent="0.3">
      <c r="A1217" s="1">
        <v>41056</v>
      </c>
      <c r="B1217">
        <v>2012</v>
      </c>
      <c r="C1217" t="s">
        <v>30</v>
      </c>
      <c r="D1217">
        <v>469270</v>
      </c>
      <c r="E1217">
        <v>560000</v>
      </c>
      <c r="F1217" t="s">
        <v>13</v>
      </c>
      <c r="G1217" t="s">
        <v>14</v>
      </c>
      <c r="H1217">
        <v>3</v>
      </c>
      <c r="I1217">
        <v>2</v>
      </c>
      <c r="J1217">
        <v>904</v>
      </c>
      <c r="K1217">
        <v>1.0219579999999999</v>
      </c>
      <c r="L1217" t="s">
        <v>22</v>
      </c>
    </row>
    <row r="1218" spans="1:12" x14ac:dyDescent="0.3">
      <c r="A1218" s="1">
        <v>41056</v>
      </c>
      <c r="B1218">
        <v>2012</v>
      </c>
      <c r="C1218" t="s">
        <v>29</v>
      </c>
      <c r="D1218">
        <v>241900</v>
      </c>
      <c r="E1218">
        <v>392400</v>
      </c>
      <c r="F1218" t="s">
        <v>13</v>
      </c>
      <c r="G1218" t="s">
        <v>14</v>
      </c>
      <c r="H1218">
        <v>3</v>
      </c>
      <c r="I1218">
        <v>2</v>
      </c>
      <c r="J1218">
        <v>1032</v>
      </c>
      <c r="K1218">
        <v>1.0219579999999999</v>
      </c>
      <c r="L1218" t="s">
        <v>25</v>
      </c>
    </row>
    <row r="1219" spans="1:12" x14ac:dyDescent="0.3">
      <c r="A1219" s="1">
        <v>41056</v>
      </c>
      <c r="B1219">
        <v>2012</v>
      </c>
      <c r="C1219" t="s">
        <v>17</v>
      </c>
      <c r="D1219">
        <v>142080</v>
      </c>
      <c r="E1219">
        <v>110000</v>
      </c>
      <c r="F1219" t="s">
        <v>13</v>
      </c>
      <c r="G1219" t="s">
        <v>14</v>
      </c>
      <c r="H1219">
        <v>3</v>
      </c>
      <c r="I1219">
        <v>1</v>
      </c>
      <c r="J1219">
        <v>961</v>
      </c>
      <c r="K1219">
        <v>1.0219579999999999</v>
      </c>
      <c r="L1219" t="s">
        <v>15</v>
      </c>
    </row>
    <row r="1220" spans="1:12" x14ac:dyDescent="0.3">
      <c r="A1220" s="1">
        <v>41061</v>
      </c>
      <c r="B1220">
        <v>2012</v>
      </c>
      <c r="C1220" t="s">
        <v>29</v>
      </c>
      <c r="D1220">
        <v>157800</v>
      </c>
      <c r="E1220">
        <v>209000</v>
      </c>
      <c r="F1220" t="s">
        <v>13</v>
      </c>
      <c r="G1220" t="s">
        <v>14</v>
      </c>
      <c r="H1220">
        <v>3</v>
      </c>
      <c r="I1220">
        <v>2</v>
      </c>
      <c r="J1220">
        <v>1096</v>
      </c>
      <c r="K1220">
        <v>1.0219579999999999</v>
      </c>
      <c r="L1220" t="s">
        <v>25</v>
      </c>
    </row>
    <row r="1221" spans="1:12" x14ac:dyDescent="0.3">
      <c r="A1221" s="1">
        <v>41061</v>
      </c>
      <c r="B1221">
        <v>2012</v>
      </c>
      <c r="C1221" t="s">
        <v>18</v>
      </c>
      <c r="D1221">
        <v>298340</v>
      </c>
      <c r="E1221">
        <v>345000</v>
      </c>
      <c r="F1221" t="s">
        <v>13</v>
      </c>
      <c r="G1221" t="s">
        <v>14</v>
      </c>
      <c r="H1221">
        <v>3</v>
      </c>
      <c r="I1221">
        <v>1</v>
      </c>
      <c r="J1221">
        <v>1090</v>
      </c>
      <c r="K1221">
        <v>1.0219579999999999</v>
      </c>
      <c r="L1221" t="s">
        <v>16</v>
      </c>
    </row>
    <row r="1222" spans="1:12" x14ac:dyDescent="0.3">
      <c r="A1222" s="1">
        <v>41061</v>
      </c>
      <c r="B1222">
        <v>2012</v>
      </c>
      <c r="C1222" t="s">
        <v>30</v>
      </c>
      <c r="D1222">
        <v>867210</v>
      </c>
      <c r="E1222">
        <v>1000000</v>
      </c>
      <c r="F1222" t="s">
        <v>13</v>
      </c>
      <c r="G1222" t="s">
        <v>14</v>
      </c>
      <c r="H1222">
        <v>3</v>
      </c>
      <c r="I1222">
        <v>2</v>
      </c>
      <c r="J1222">
        <v>1089</v>
      </c>
      <c r="K1222">
        <v>1.0219579999999999</v>
      </c>
      <c r="L1222" t="s">
        <v>22</v>
      </c>
    </row>
    <row r="1223" spans="1:12" x14ac:dyDescent="0.3">
      <c r="A1223" s="1">
        <v>41061</v>
      </c>
      <c r="B1223">
        <v>2012</v>
      </c>
      <c r="C1223" t="s">
        <v>26</v>
      </c>
      <c r="D1223">
        <v>364910</v>
      </c>
      <c r="E1223">
        <v>430000</v>
      </c>
      <c r="F1223" t="s">
        <v>13</v>
      </c>
      <c r="G1223" t="s">
        <v>14</v>
      </c>
      <c r="H1223">
        <v>3</v>
      </c>
      <c r="I1223">
        <v>2</v>
      </c>
      <c r="J1223">
        <v>924</v>
      </c>
      <c r="K1223">
        <v>1.0219579999999999</v>
      </c>
      <c r="L1223" t="s">
        <v>22</v>
      </c>
    </row>
    <row r="1224" spans="1:12" x14ac:dyDescent="0.3">
      <c r="A1224" s="1">
        <v>41061</v>
      </c>
      <c r="B1224">
        <v>2012</v>
      </c>
      <c r="C1224" t="s">
        <v>26</v>
      </c>
      <c r="D1224">
        <v>272510</v>
      </c>
      <c r="E1224">
        <v>282500</v>
      </c>
      <c r="F1224" t="s">
        <v>13</v>
      </c>
      <c r="G1224" t="s">
        <v>14</v>
      </c>
      <c r="H1224">
        <v>3</v>
      </c>
      <c r="I1224">
        <v>1</v>
      </c>
      <c r="J1224">
        <v>935</v>
      </c>
      <c r="K1224">
        <v>1.0219579999999999</v>
      </c>
      <c r="L1224" t="s">
        <v>15</v>
      </c>
    </row>
    <row r="1225" spans="1:12" x14ac:dyDescent="0.3">
      <c r="A1225" s="1">
        <v>41061</v>
      </c>
      <c r="B1225">
        <v>2012</v>
      </c>
      <c r="C1225" t="s">
        <v>18</v>
      </c>
      <c r="D1225">
        <v>483630</v>
      </c>
      <c r="E1225">
        <v>525000</v>
      </c>
      <c r="F1225" t="s">
        <v>13</v>
      </c>
      <c r="G1225" t="s">
        <v>14</v>
      </c>
      <c r="H1225">
        <v>3</v>
      </c>
      <c r="I1225">
        <v>2</v>
      </c>
      <c r="J1225">
        <v>1073</v>
      </c>
      <c r="K1225">
        <v>1.0219579999999999</v>
      </c>
      <c r="L1225" t="s">
        <v>15</v>
      </c>
    </row>
    <row r="1226" spans="1:12" x14ac:dyDescent="0.3">
      <c r="A1226" s="1">
        <v>41062</v>
      </c>
      <c r="B1226">
        <v>2012</v>
      </c>
      <c r="C1226" t="s">
        <v>29</v>
      </c>
      <c r="D1226">
        <v>225500</v>
      </c>
      <c r="E1226">
        <v>424000</v>
      </c>
      <c r="F1226" t="s">
        <v>13</v>
      </c>
      <c r="G1226" t="s">
        <v>14</v>
      </c>
      <c r="H1226">
        <v>3</v>
      </c>
      <c r="I1226">
        <v>2</v>
      </c>
      <c r="J1226">
        <v>1016</v>
      </c>
      <c r="K1226">
        <v>1.0219579999999999</v>
      </c>
      <c r="L1226" t="s">
        <v>25</v>
      </c>
    </row>
    <row r="1227" spans="1:12" x14ac:dyDescent="0.3">
      <c r="A1227" s="1">
        <v>41062</v>
      </c>
      <c r="B1227">
        <v>2012</v>
      </c>
      <c r="C1227" t="s">
        <v>17</v>
      </c>
      <c r="D1227">
        <v>172300</v>
      </c>
      <c r="E1227">
        <v>148000</v>
      </c>
      <c r="F1227" t="s">
        <v>23</v>
      </c>
      <c r="G1227" t="s">
        <v>24</v>
      </c>
      <c r="H1227">
        <v>6</v>
      </c>
      <c r="I1227">
        <v>6</v>
      </c>
      <c r="J1227">
        <v>1913</v>
      </c>
      <c r="K1227">
        <v>1.0219579999999999</v>
      </c>
      <c r="L1227" t="s">
        <v>16</v>
      </c>
    </row>
    <row r="1228" spans="1:12" x14ac:dyDescent="0.3">
      <c r="A1228" s="1">
        <v>41062</v>
      </c>
      <c r="B1228">
        <v>2012</v>
      </c>
      <c r="C1228" t="s">
        <v>17</v>
      </c>
      <c r="D1228">
        <v>189460</v>
      </c>
      <c r="E1228">
        <v>250000</v>
      </c>
      <c r="F1228" t="s">
        <v>19</v>
      </c>
      <c r="G1228" t="s">
        <v>20</v>
      </c>
      <c r="H1228">
        <v>4</v>
      </c>
      <c r="I1228">
        <v>3</v>
      </c>
      <c r="J1228">
        <v>1250</v>
      </c>
      <c r="K1228">
        <v>1.0219579999999999</v>
      </c>
      <c r="L1228" t="s">
        <v>15</v>
      </c>
    </row>
    <row r="1229" spans="1:12" x14ac:dyDescent="0.3">
      <c r="A1229" s="1">
        <v>41062</v>
      </c>
      <c r="B1229">
        <v>2012</v>
      </c>
      <c r="C1229" t="s">
        <v>29</v>
      </c>
      <c r="D1229">
        <v>210700</v>
      </c>
      <c r="E1229">
        <v>288000</v>
      </c>
      <c r="F1229" t="s">
        <v>13</v>
      </c>
      <c r="G1229" t="s">
        <v>14</v>
      </c>
      <c r="H1229">
        <v>3</v>
      </c>
      <c r="I1229">
        <v>1</v>
      </c>
      <c r="J1229">
        <v>987</v>
      </c>
      <c r="K1229">
        <v>1.0219579999999999</v>
      </c>
      <c r="L1229" t="s">
        <v>22</v>
      </c>
    </row>
    <row r="1230" spans="1:12" x14ac:dyDescent="0.3">
      <c r="A1230" s="1">
        <v>41063</v>
      </c>
      <c r="B1230">
        <v>2012</v>
      </c>
      <c r="C1230" t="s">
        <v>30</v>
      </c>
      <c r="D1230">
        <v>1296770</v>
      </c>
      <c r="E1230">
        <v>1412500</v>
      </c>
      <c r="F1230" t="s">
        <v>13</v>
      </c>
      <c r="G1230" t="s">
        <v>14</v>
      </c>
      <c r="H1230">
        <v>3</v>
      </c>
      <c r="I1230">
        <v>1</v>
      </c>
      <c r="J1230">
        <v>1012</v>
      </c>
      <c r="K1230">
        <v>1.0219579999999999</v>
      </c>
      <c r="L1230" t="s">
        <v>16</v>
      </c>
    </row>
    <row r="1231" spans="1:12" x14ac:dyDescent="0.3">
      <c r="A1231" s="1">
        <v>41064</v>
      </c>
      <c r="B1231">
        <v>2012</v>
      </c>
      <c r="C1231" t="s">
        <v>21</v>
      </c>
      <c r="D1231">
        <v>1801310</v>
      </c>
      <c r="E1231">
        <v>2050000</v>
      </c>
      <c r="F1231" t="s">
        <v>13</v>
      </c>
      <c r="G1231" t="s">
        <v>14</v>
      </c>
      <c r="H1231">
        <v>3</v>
      </c>
      <c r="I1231">
        <v>1</v>
      </c>
      <c r="J1231">
        <v>964</v>
      </c>
      <c r="K1231">
        <v>1.0219579999999999</v>
      </c>
      <c r="L1231" t="s">
        <v>22</v>
      </c>
    </row>
    <row r="1232" spans="1:12" x14ac:dyDescent="0.3">
      <c r="A1232" s="1">
        <v>41064</v>
      </c>
      <c r="B1232">
        <v>2012</v>
      </c>
      <c r="C1232" t="s">
        <v>26</v>
      </c>
      <c r="D1232">
        <v>329350</v>
      </c>
      <c r="E1232">
        <v>395000</v>
      </c>
      <c r="F1232" t="s">
        <v>13</v>
      </c>
      <c r="G1232" t="s">
        <v>14</v>
      </c>
      <c r="H1232">
        <v>3</v>
      </c>
      <c r="I1232">
        <v>1</v>
      </c>
      <c r="J1232">
        <v>983</v>
      </c>
      <c r="K1232">
        <v>1.0219579999999999</v>
      </c>
      <c r="L1232" t="s">
        <v>16</v>
      </c>
    </row>
    <row r="1233" spans="1:12" x14ac:dyDescent="0.3">
      <c r="A1233" s="1">
        <v>41064</v>
      </c>
      <c r="B1233">
        <v>2012</v>
      </c>
      <c r="C1233" t="s">
        <v>18</v>
      </c>
      <c r="D1233">
        <v>362250</v>
      </c>
      <c r="E1233">
        <v>582500</v>
      </c>
      <c r="F1233" t="s">
        <v>13</v>
      </c>
      <c r="G1233" t="s">
        <v>14</v>
      </c>
      <c r="H1233">
        <v>3</v>
      </c>
      <c r="I1233">
        <v>1</v>
      </c>
      <c r="J1233">
        <v>974</v>
      </c>
      <c r="K1233">
        <v>1.0219579999999999</v>
      </c>
      <c r="L1233" t="s">
        <v>16</v>
      </c>
    </row>
    <row r="1234" spans="1:12" x14ac:dyDescent="0.3">
      <c r="A1234" s="1">
        <v>41067</v>
      </c>
      <c r="B1234">
        <v>2012</v>
      </c>
      <c r="C1234" t="s">
        <v>12</v>
      </c>
      <c r="D1234">
        <v>157040</v>
      </c>
      <c r="E1234">
        <v>117300</v>
      </c>
      <c r="F1234" t="s">
        <v>13</v>
      </c>
      <c r="G1234" t="s">
        <v>14</v>
      </c>
      <c r="H1234">
        <v>3</v>
      </c>
      <c r="I1234">
        <v>3</v>
      </c>
      <c r="J1234">
        <v>1009</v>
      </c>
      <c r="K1234">
        <v>1.0219579999999999</v>
      </c>
      <c r="L1234" t="s">
        <v>16</v>
      </c>
    </row>
    <row r="1235" spans="1:12" x14ac:dyDescent="0.3">
      <c r="A1235" s="1">
        <v>41067</v>
      </c>
      <c r="B1235">
        <v>2012</v>
      </c>
      <c r="C1235" t="s">
        <v>12</v>
      </c>
      <c r="D1235">
        <v>160570</v>
      </c>
      <c r="E1235">
        <v>125000</v>
      </c>
      <c r="F1235" t="s">
        <v>19</v>
      </c>
      <c r="G1235" t="s">
        <v>20</v>
      </c>
      <c r="H1235">
        <v>4</v>
      </c>
      <c r="I1235">
        <v>3</v>
      </c>
      <c r="J1235">
        <v>1432</v>
      </c>
      <c r="K1235">
        <v>1.0219579999999999</v>
      </c>
      <c r="L1235" t="s">
        <v>22</v>
      </c>
    </row>
    <row r="1236" spans="1:12" x14ac:dyDescent="0.3">
      <c r="A1236" s="1">
        <v>41068</v>
      </c>
      <c r="B1236">
        <v>2012</v>
      </c>
      <c r="C1236" t="s">
        <v>18</v>
      </c>
      <c r="D1236">
        <v>254590</v>
      </c>
      <c r="E1236">
        <v>280000</v>
      </c>
      <c r="F1236" t="s">
        <v>13</v>
      </c>
      <c r="G1236" t="s">
        <v>14</v>
      </c>
      <c r="H1236">
        <v>3</v>
      </c>
      <c r="I1236">
        <v>1</v>
      </c>
      <c r="J1236">
        <v>1074</v>
      </c>
      <c r="K1236">
        <v>1.0219579999999999</v>
      </c>
      <c r="L1236" t="s">
        <v>25</v>
      </c>
    </row>
    <row r="1237" spans="1:12" x14ac:dyDescent="0.3">
      <c r="A1237" s="1">
        <v>41068</v>
      </c>
      <c r="B1237">
        <v>2012</v>
      </c>
      <c r="C1237" t="s">
        <v>21</v>
      </c>
      <c r="D1237">
        <v>1343580</v>
      </c>
      <c r="E1237">
        <v>950000</v>
      </c>
      <c r="F1237" t="s">
        <v>13</v>
      </c>
      <c r="G1237" t="s">
        <v>14</v>
      </c>
      <c r="H1237">
        <v>3</v>
      </c>
      <c r="I1237">
        <v>1</v>
      </c>
      <c r="J1237">
        <v>981</v>
      </c>
      <c r="K1237">
        <v>1.0219579999999999</v>
      </c>
      <c r="L1237" t="s">
        <v>15</v>
      </c>
    </row>
    <row r="1238" spans="1:12" x14ac:dyDescent="0.3">
      <c r="A1238" s="1">
        <v>41070</v>
      </c>
      <c r="B1238">
        <v>2012</v>
      </c>
      <c r="C1238" t="s">
        <v>12</v>
      </c>
      <c r="D1238">
        <v>121510</v>
      </c>
      <c r="E1238">
        <v>165000</v>
      </c>
      <c r="F1238" t="s">
        <v>13</v>
      </c>
      <c r="G1238" t="s">
        <v>14</v>
      </c>
      <c r="H1238">
        <v>3</v>
      </c>
      <c r="I1238">
        <v>3</v>
      </c>
      <c r="J1238">
        <v>923</v>
      </c>
      <c r="K1238">
        <v>1.0219579999999999</v>
      </c>
      <c r="L1238" t="s">
        <v>16</v>
      </c>
    </row>
    <row r="1239" spans="1:12" x14ac:dyDescent="0.3">
      <c r="A1239" s="1">
        <v>41074</v>
      </c>
      <c r="B1239">
        <v>2012</v>
      </c>
      <c r="C1239" t="s">
        <v>17</v>
      </c>
      <c r="D1239">
        <v>87360</v>
      </c>
      <c r="E1239">
        <v>130000</v>
      </c>
      <c r="F1239" t="s">
        <v>13</v>
      </c>
      <c r="G1239" t="s">
        <v>14</v>
      </c>
      <c r="H1239">
        <v>3</v>
      </c>
      <c r="I1239">
        <v>1</v>
      </c>
      <c r="J1239">
        <v>1051</v>
      </c>
      <c r="K1239">
        <v>1.0219579999999999</v>
      </c>
      <c r="L1239" t="s">
        <v>25</v>
      </c>
    </row>
    <row r="1240" spans="1:12" x14ac:dyDescent="0.3">
      <c r="A1240" s="1">
        <v>41074</v>
      </c>
      <c r="B1240">
        <v>2012</v>
      </c>
      <c r="C1240" t="s">
        <v>12</v>
      </c>
      <c r="D1240">
        <v>101340</v>
      </c>
      <c r="E1240">
        <v>135200</v>
      </c>
      <c r="F1240" t="s">
        <v>13</v>
      </c>
      <c r="G1240" t="s">
        <v>14</v>
      </c>
      <c r="H1240">
        <v>3</v>
      </c>
      <c r="I1240">
        <v>3</v>
      </c>
      <c r="J1240">
        <v>945</v>
      </c>
      <c r="K1240">
        <v>1.0219579999999999</v>
      </c>
      <c r="L1240" t="s">
        <v>25</v>
      </c>
    </row>
    <row r="1241" spans="1:12" x14ac:dyDescent="0.3">
      <c r="A1241" s="1">
        <v>41074</v>
      </c>
      <c r="B1241">
        <v>2012</v>
      </c>
      <c r="C1241" t="s">
        <v>30</v>
      </c>
      <c r="D1241">
        <v>1396740</v>
      </c>
      <c r="E1241">
        <v>1647500</v>
      </c>
      <c r="F1241" t="s">
        <v>13</v>
      </c>
      <c r="G1241" t="s">
        <v>14</v>
      </c>
      <c r="H1241">
        <v>3</v>
      </c>
      <c r="I1241">
        <v>2</v>
      </c>
      <c r="J1241">
        <v>1020</v>
      </c>
      <c r="K1241">
        <v>1.0219579999999999</v>
      </c>
      <c r="L1241" t="s">
        <v>16</v>
      </c>
    </row>
    <row r="1242" spans="1:12" x14ac:dyDescent="0.3">
      <c r="A1242" s="1">
        <v>41074</v>
      </c>
      <c r="B1242">
        <v>2012</v>
      </c>
      <c r="C1242" t="s">
        <v>17</v>
      </c>
      <c r="D1242">
        <v>138410</v>
      </c>
      <c r="E1242">
        <v>160000</v>
      </c>
      <c r="F1242" t="s">
        <v>13</v>
      </c>
      <c r="G1242" t="s">
        <v>14</v>
      </c>
      <c r="H1242">
        <v>3</v>
      </c>
      <c r="I1242">
        <v>2</v>
      </c>
      <c r="J1242">
        <v>1094</v>
      </c>
      <c r="K1242">
        <v>1.0219579999999999</v>
      </c>
      <c r="L1242" t="s">
        <v>25</v>
      </c>
    </row>
    <row r="1243" spans="1:12" x14ac:dyDescent="0.3">
      <c r="A1243" s="1">
        <v>41074</v>
      </c>
      <c r="B1243">
        <v>2012</v>
      </c>
      <c r="C1243" t="s">
        <v>30</v>
      </c>
      <c r="D1243">
        <v>321630</v>
      </c>
      <c r="E1243">
        <v>479000</v>
      </c>
      <c r="F1243" t="s">
        <v>13</v>
      </c>
      <c r="G1243" t="s">
        <v>14</v>
      </c>
      <c r="H1243">
        <v>3</v>
      </c>
      <c r="I1243">
        <v>3</v>
      </c>
      <c r="J1243">
        <v>1070</v>
      </c>
      <c r="K1243">
        <v>1.0219579999999999</v>
      </c>
      <c r="L1243" t="s">
        <v>16</v>
      </c>
    </row>
    <row r="1244" spans="1:12" x14ac:dyDescent="0.3">
      <c r="A1244" s="1">
        <v>41074</v>
      </c>
      <c r="B1244">
        <v>2012</v>
      </c>
      <c r="C1244" t="s">
        <v>29</v>
      </c>
      <c r="D1244">
        <v>213200</v>
      </c>
      <c r="E1244">
        <v>330000</v>
      </c>
      <c r="F1244" t="s">
        <v>13</v>
      </c>
      <c r="G1244" t="s">
        <v>14</v>
      </c>
      <c r="H1244">
        <v>3</v>
      </c>
      <c r="I1244">
        <v>2</v>
      </c>
      <c r="J1244">
        <v>979</v>
      </c>
      <c r="K1244">
        <v>1.0219579999999999</v>
      </c>
      <c r="L1244" t="s">
        <v>16</v>
      </c>
    </row>
    <row r="1245" spans="1:12" x14ac:dyDescent="0.3">
      <c r="A1245" s="1">
        <v>41075</v>
      </c>
      <c r="B1245">
        <v>2012</v>
      </c>
      <c r="C1245" t="s">
        <v>21</v>
      </c>
      <c r="D1245">
        <v>1210510</v>
      </c>
      <c r="E1245">
        <v>1455000</v>
      </c>
      <c r="F1245" t="s">
        <v>13</v>
      </c>
      <c r="G1245" t="s">
        <v>14</v>
      </c>
      <c r="H1245">
        <v>3</v>
      </c>
      <c r="I1245">
        <v>1</v>
      </c>
      <c r="J1245">
        <v>1054</v>
      </c>
      <c r="K1245">
        <v>1.0219579999999999</v>
      </c>
      <c r="L1245" t="s">
        <v>22</v>
      </c>
    </row>
    <row r="1246" spans="1:12" x14ac:dyDescent="0.3">
      <c r="A1246" s="1">
        <v>41075</v>
      </c>
      <c r="B1246">
        <v>2012</v>
      </c>
      <c r="C1246" t="s">
        <v>26</v>
      </c>
      <c r="D1246">
        <v>520170</v>
      </c>
      <c r="E1246">
        <v>461625</v>
      </c>
      <c r="F1246" t="s">
        <v>13</v>
      </c>
      <c r="G1246" t="s">
        <v>14</v>
      </c>
      <c r="H1246">
        <v>3</v>
      </c>
      <c r="I1246">
        <v>1</v>
      </c>
      <c r="J1246">
        <v>958</v>
      </c>
      <c r="K1246">
        <v>1.0219579999999999</v>
      </c>
      <c r="L1246" t="s">
        <v>25</v>
      </c>
    </row>
    <row r="1247" spans="1:12" x14ac:dyDescent="0.3">
      <c r="A1247" s="1">
        <v>41076</v>
      </c>
      <c r="B1247">
        <v>2012</v>
      </c>
      <c r="C1247" t="s">
        <v>17</v>
      </c>
      <c r="D1247">
        <v>155470</v>
      </c>
      <c r="E1247">
        <v>135000</v>
      </c>
      <c r="F1247" t="s">
        <v>19</v>
      </c>
      <c r="G1247" t="s">
        <v>20</v>
      </c>
      <c r="H1247">
        <v>4</v>
      </c>
      <c r="I1247">
        <v>3</v>
      </c>
      <c r="J1247">
        <v>1360</v>
      </c>
      <c r="K1247">
        <v>1.0219579999999999</v>
      </c>
      <c r="L1247" t="s">
        <v>16</v>
      </c>
    </row>
    <row r="1248" spans="1:12" x14ac:dyDescent="0.3">
      <c r="A1248" s="1">
        <v>41077</v>
      </c>
      <c r="B1248">
        <v>2012</v>
      </c>
      <c r="C1248" t="s">
        <v>29</v>
      </c>
      <c r="D1248">
        <v>250300</v>
      </c>
      <c r="E1248">
        <v>374000</v>
      </c>
      <c r="F1248" t="s">
        <v>13</v>
      </c>
      <c r="G1248" t="s">
        <v>14</v>
      </c>
      <c r="H1248">
        <v>3</v>
      </c>
      <c r="I1248">
        <v>2</v>
      </c>
      <c r="J1248">
        <v>1051</v>
      </c>
      <c r="K1248">
        <v>1.0219579999999999</v>
      </c>
      <c r="L1248" t="s">
        <v>22</v>
      </c>
    </row>
    <row r="1249" spans="1:12" x14ac:dyDescent="0.3">
      <c r="A1249" s="1">
        <v>41077</v>
      </c>
      <c r="B1249">
        <v>2012</v>
      </c>
      <c r="C1249" t="s">
        <v>30</v>
      </c>
      <c r="D1249">
        <v>388450</v>
      </c>
      <c r="E1249">
        <v>432000</v>
      </c>
      <c r="F1249" t="s">
        <v>13</v>
      </c>
      <c r="G1249" t="s">
        <v>14</v>
      </c>
      <c r="H1249">
        <v>3</v>
      </c>
      <c r="I1249">
        <v>3</v>
      </c>
      <c r="J1249">
        <v>906</v>
      </c>
      <c r="K1249">
        <v>1.0219579999999999</v>
      </c>
      <c r="L1249" t="s">
        <v>25</v>
      </c>
    </row>
    <row r="1250" spans="1:12" x14ac:dyDescent="0.3">
      <c r="A1250" s="1">
        <v>41077</v>
      </c>
      <c r="B1250">
        <v>2012</v>
      </c>
      <c r="C1250" t="s">
        <v>21</v>
      </c>
      <c r="D1250">
        <v>633780</v>
      </c>
      <c r="E1250">
        <v>531000</v>
      </c>
      <c r="F1250" t="s">
        <v>13</v>
      </c>
      <c r="G1250" t="s">
        <v>14</v>
      </c>
      <c r="H1250">
        <v>3</v>
      </c>
      <c r="I1250">
        <v>2</v>
      </c>
      <c r="J1250">
        <v>945</v>
      </c>
      <c r="K1250">
        <v>1.0219579999999999</v>
      </c>
      <c r="L1250" t="s">
        <v>16</v>
      </c>
    </row>
    <row r="1251" spans="1:12" x14ac:dyDescent="0.3">
      <c r="A1251" s="1">
        <v>41081</v>
      </c>
      <c r="B1251">
        <v>2012</v>
      </c>
      <c r="C1251" t="s">
        <v>26</v>
      </c>
      <c r="D1251">
        <v>213500</v>
      </c>
      <c r="E1251">
        <v>247000</v>
      </c>
      <c r="F1251" t="s">
        <v>13</v>
      </c>
      <c r="G1251" t="s">
        <v>14</v>
      </c>
      <c r="H1251">
        <v>3</v>
      </c>
      <c r="I1251">
        <v>2</v>
      </c>
      <c r="J1251">
        <v>931</v>
      </c>
      <c r="K1251">
        <v>1.0219579999999999</v>
      </c>
      <c r="L1251" t="s">
        <v>15</v>
      </c>
    </row>
    <row r="1252" spans="1:12" x14ac:dyDescent="0.3">
      <c r="A1252" s="1">
        <v>41082</v>
      </c>
      <c r="B1252">
        <v>2012</v>
      </c>
      <c r="C1252" t="s">
        <v>30</v>
      </c>
      <c r="D1252">
        <v>813980</v>
      </c>
      <c r="E1252">
        <v>912400</v>
      </c>
      <c r="F1252" t="s">
        <v>13</v>
      </c>
      <c r="G1252" t="s">
        <v>14</v>
      </c>
      <c r="H1252">
        <v>3</v>
      </c>
      <c r="I1252">
        <v>1</v>
      </c>
      <c r="J1252">
        <v>1061</v>
      </c>
      <c r="K1252">
        <v>1.0219579999999999</v>
      </c>
      <c r="L1252" t="s">
        <v>16</v>
      </c>
    </row>
    <row r="1253" spans="1:12" x14ac:dyDescent="0.3">
      <c r="A1253" s="1">
        <v>41082</v>
      </c>
      <c r="B1253">
        <v>2012</v>
      </c>
      <c r="C1253" t="s">
        <v>17</v>
      </c>
      <c r="D1253">
        <v>130250</v>
      </c>
      <c r="E1253">
        <v>55000</v>
      </c>
      <c r="F1253" t="s">
        <v>13</v>
      </c>
      <c r="G1253" t="s">
        <v>14</v>
      </c>
      <c r="H1253">
        <v>3</v>
      </c>
      <c r="I1253">
        <v>1</v>
      </c>
      <c r="J1253">
        <v>1051</v>
      </c>
      <c r="K1253">
        <v>1.0219579999999999</v>
      </c>
      <c r="L1253" t="s">
        <v>25</v>
      </c>
    </row>
    <row r="1254" spans="1:12" x14ac:dyDescent="0.3">
      <c r="A1254" s="1">
        <v>41082</v>
      </c>
      <c r="B1254">
        <v>2012</v>
      </c>
      <c r="C1254" t="s">
        <v>30</v>
      </c>
      <c r="D1254">
        <v>643870</v>
      </c>
      <c r="E1254">
        <v>656875</v>
      </c>
      <c r="F1254" t="s">
        <v>13</v>
      </c>
      <c r="G1254" t="s">
        <v>14</v>
      </c>
      <c r="H1254">
        <v>3</v>
      </c>
      <c r="I1254">
        <v>3</v>
      </c>
      <c r="J1254">
        <v>1089</v>
      </c>
      <c r="K1254">
        <v>1.0219579999999999</v>
      </c>
      <c r="L1254" t="s">
        <v>16</v>
      </c>
    </row>
    <row r="1255" spans="1:12" x14ac:dyDescent="0.3">
      <c r="A1255" s="1">
        <v>41082</v>
      </c>
      <c r="B1255">
        <v>2012</v>
      </c>
      <c r="C1255" t="s">
        <v>30</v>
      </c>
      <c r="D1255">
        <v>364270</v>
      </c>
      <c r="E1255">
        <v>410000</v>
      </c>
      <c r="F1255" t="s">
        <v>13</v>
      </c>
      <c r="G1255" t="s">
        <v>14</v>
      </c>
      <c r="H1255">
        <v>3</v>
      </c>
      <c r="I1255">
        <v>3</v>
      </c>
      <c r="J1255">
        <v>955</v>
      </c>
      <c r="K1255">
        <v>1.0219579999999999</v>
      </c>
      <c r="L1255" t="s">
        <v>25</v>
      </c>
    </row>
    <row r="1256" spans="1:12" x14ac:dyDescent="0.3">
      <c r="A1256" s="1">
        <v>41082</v>
      </c>
      <c r="B1256">
        <v>2012</v>
      </c>
      <c r="C1256" t="s">
        <v>12</v>
      </c>
      <c r="D1256">
        <v>128280</v>
      </c>
      <c r="E1256">
        <v>128500</v>
      </c>
      <c r="F1256" t="s">
        <v>13</v>
      </c>
      <c r="G1256" t="s">
        <v>14</v>
      </c>
      <c r="H1256">
        <v>3</v>
      </c>
      <c r="I1256">
        <v>1</v>
      </c>
      <c r="J1256">
        <v>913</v>
      </c>
      <c r="K1256">
        <v>1.0219579999999999</v>
      </c>
      <c r="L1256" t="s">
        <v>25</v>
      </c>
    </row>
    <row r="1257" spans="1:12" x14ac:dyDescent="0.3">
      <c r="A1257" s="1">
        <v>41082</v>
      </c>
      <c r="B1257">
        <v>2012</v>
      </c>
      <c r="C1257" t="s">
        <v>30</v>
      </c>
      <c r="D1257">
        <v>583550</v>
      </c>
      <c r="E1257">
        <v>750000</v>
      </c>
      <c r="F1257" t="s">
        <v>13</v>
      </c>
      <c r="G1257" t="s">
        <v>14</v>
      </c>
      <c r="H1257">
        <v>3</v>
      </c>
      <c r="I1257">
        <v>2</v>
      </c>
      <c r="J1257">
        <v>941</v>
      </c>
      <c r="K1257">
        <v>1.0219579999999999</v>
      </c>
      <c r="L1257" t="s">
        <v>15</v>
      </c>
    </row>
    <row r="1258" spans="1:12" x14ac:dyDescent="0.3">
      <c r="A1258" s="1">
        <v>41082</v>
      </c>
      <c r="B1258">
        <v>2012</v>
      </c>
      <c r="C1258" t="s">
        <v>30</v>
      </c>
      <c r="D1258">
        <v>633400</v>
      </c>
      <c r="E1258">
        <v>722000</v>
      </c>
      <c r="F1258" t="s">
        <v>13</v>
      </c>
      <c r="G1258" t="s">
        <v>14</v>
      </c>
      <c r="H1258">
        <v>3</v>
      </c>
      <c r="I1258">
        <v>2</v>
      </c>
      <c r="J1258">
        <v>1048</v>
      </c>
      <c r="K1258">
        <v>1.0219579999999999</v>
      </c>
      <c r="L1258" t="s">
        <v>22</v>
      </c>
    </row>
    <row r="1259" spans="1:12" x14ac:dyDescent="0.3">
      <c r="A1259" s="1">
        <v>41083</v>
      </c>
      <c r="B1259">
        <v>2012</v>
      </c>
      <c r="C1259" t="s">
        <v>12</v>
      </c>
      <c r="D1259">
        <v>139720</v>
      </c>
      <c r="E1259">
        <v>100600</v>
      </c>
      <c r="F1259" t="s">
        <v>13</v>
      </c>
      <c r="G1259" t="s">
        <v>14</v>
      </c>
      <c r="H1259">
        <v>3</v>
      </c>
      <c r="I1259">
        <v>3</v>
      </c>
      <c r="J1259">
        <v>911</v>
      </c>
      <c r="K1259">
        <v>1.0219579999999999</v>
      </c>
      <c r="L1259" t="s">
        <v>16</v>
      </c>
    </row>
    <row r="1260" spans="1:12" x14ac:dyDescent="0.3">
      <c r="A1260" s="1">
        <v>41083</v>
      </c>
      <c r="B1260">
        <v>2012</v>
      </c>
      <c r="C1260" t="s">
        <v>30</v>
      </c>
      <c r="D1260">
        <v>929990</v>
      </c>
      <c r="E1260">
        <v>977250</v>
      </c>
      <c r="F1260" t="s">
        <v>13</v>
      </c>
      <c r="G1260" t="s">
        <v>14</v>
      </c>
      <c r="H1260">
        <v>3</v>
      </c>
      <c r="I1260">
        <v>3</v>
      </c>
      <c r="J1260">
        <v>1084</v>
      </c>
      <c r="K1260">
        <v>1.0219579999999999</v>
      </c>
      <c r="L1260" t="s">
        <v>22</v>
      </c>
    </row>
    <row r="1261" spans="1:12" x14ac:dyDescent="0.3">
      <c r="A1261" s="1">
        <v>41083</v>
      </c>
      <c r="B1261">
        <v>2012</v>
      </c>
      <c r="C1261" t="s">
        <v>21</v>
      </c>
      <c r="D1261">
        <v>545300</v>
      </c>
      <c r="E1261">
        <v>429000</v>
      </c>
      <c r="F1261" t="s">
        <v>19</v>
      </c>
      <c r="G1261" t="s">
        <v>20</v>
      </c>
      <c r="H1261">
        <v>4</v>
      </c>
      <c r="I1261">
        <v>4</v>
      </c>
      <c r="J1261">
        <v>1264</v>
      </c>
      <c r="K1261">
        <v>1.0219579999999999</v>
      </c>
      <c r="L1261" t="s">
        <v>15</v>
      </c>
    </row>
    <row r="1262" spans="1:12" x14ac:dyDescent="0.3">
      <c r="A1262" s="1">
        <v>41083</v>
      </c>
      <c r="B1262">
        <v>2012</v>
      </c>
      <c r="C1262" t="s">
        <v>21</v>
      </c>
      <c r="D1262">
        <v>3698800</v>
      </c>
      <c r="E1262">
        <v>3750000</v>
      </c>
      <c r="F1262" t="s">
        <v>13</v>
      </c>
      <c r="G1262" t="s">
        <v>14</v>
      </c>
      <c r="H1262">
        <v>3</v>
      </c>
      <c r="I1262">
        <v>1</v>
      </c>
      <c r="J1262">
        <v>1035</v>
      </c>
      <c r="K1262">
        <v>1.0219579999999999</v>
      </c>
      <c r="L1262" t="s">
        <v>15</v>
      </c>
    </row>
    <row r="1263" spans="1:12" x14ac:dyDescent="0.3">
      <c r="A1263" s="1">
        <v>41084</v>
      </c>
      <c r="B1263">
        <v>2012</v>
      </c>
      <c r="C1263" t="s">
        <v>17</v>
      </c>
      <c r="D1263">
        <v>159560</v>
      </c>
      <c r="E1263">
        <v>245000</v>
      </c>
      <c r="F1263" t="s">
        <v>13</v>
      </c>
      <c r="G1263" t="s">
        <v>14</v>
      </c>
      <c r="H1263">
        <v>3</v>
      </c>
      <c r="I1263">
        <v>2</v>
      </c>
      <c r="J1263">
        <v>1043</v>
      </c>
      <c r="K1263">
        <v>1.0219579999999999</v>
      </c>
      <c r="L1263" t="s">
        <v>15</v>
      </c>
    </row>
    <row r="1264" spans="1:12" x14ac:dyDescent="0.3">
      <c r="A1264" s="1">
        <v>41085</v>
      </c>
      <c r="B1264">
        <v>2012</v>
      </c>
      <c r="C1264" t="s">
        <v>26</v>
      </c>
      <c r="D1264">
        <v>459270</v>
      </c>
      <c r="E1264">
        <v>539000</v>
      </c>
      <c r="F1264" t="s">
        <v>13</v>
      </c>
      <c r="G1264" t="s">
        <v>14</v>
      </c>
      <c r="H1264">
        <v>3</v>
      </c>
      <c r="I1264">
        <v>1</v>
      </c>
      <c r="J1264">
        <v>1030</v>
      </c>
      <c r="K1264">
        <v>1.0219579999999999</v>
      </c>
      <c r="L1264" t="s">
        <v>22</v>
      </c>
    </row>
    <row r="1265" spans="1:12" x14ac:dyDescent="0.3">
      <c r="A1265" s="1">
        <v>41088</v>
      </c>
      <c r="B1265">
        <v>2012</v>
      </c>
      <c r="C1265" t="s">
        <v>29</v>
      </c>
      <c r="D1265">
        <v>276500</v>
      </c>
      <c r="E1265">
        <v>369000</v>
      </c>
      <c r="F1265" t="s">
        <v>13</v>
      </c>
      <c r="G1265" t="s">
        <v>14</v>
      </c>
      <c r="H1265">
        <v>3</v>
      </c>
      <c r="I1265">
        <v>3</v>
      </c>
      <c r="J1265">
        <v>950</v>
      </c>
      <c r="K1265">
        <v>1.0219579999999999</v>
      </c>
      <c r="L1265" t="s">
        <v>25</v>
      </c>
    </row>
    <row r="1266" spans="1:12" x14ac:dyDescent="0.3">
      <c r="A1266" s="1">
        <v>41088</v>
      </c>
      <c r="B1266">
        <v>2012</v>
      </c>
      <c r="C1266" t="s">
        <v>29</v>
      </c>
      <c r="D1266">
        <v>231000</v>
      </c>
      <c r="E1266">
        <v>142500</v>
      </c>
      <c r="F1266" t="s">
        <v>13</v>
      </c>
      <c r="G1266" t="s">
        <v>14</v>
      </c>
      <c r="H1266">
        <v>3</v>
      </c>
      <c r="I1266">
        <v>2</v>
      </c>
      <c r="J1266">
        <v>1061</v>
      </c>
      <c r="K1266">
        <v>1.0219579999999999</v>
      </c>
      <c r="L1266" t="s">
        <v>22</v>
      </c>
    </row>
    <row r="1267" spans="1:12" x14ac:dyDescent="0.3">
      <c r="A1267" s="1">
        <v>41088</v>
      </c>
      <c r="B1267">
        <v>2012</v>
      </c>
      <c r="C1267" t="s">
        <v>17</v>
      </c>
      <c r="D1267">
        <v>122620</v>
      </c>
      <c r="E1267">
        <v>120000</v>
      </c>
      <c r="F1267" t="s">
        <v>13</v>
      </c>
      <c r="G1267" t="s">
        <v>14</v>
      </c>
      <c r="H1267">
        <v>3</v>
      </c>
      <c r="I1267">
        <v>2</v>
      </c>
      <c r="J1267">
        <v>909</v>
      </c>
      <c r="K1267">
        <v>1.0219579999999999</v>
      </c>
      <c r="L1267" t="s">
        <v>15</v>
      </c>
    </row>
    <row r="1268" spans="1:12" x14ac:dyDescent="0.3">
      <c r="A1268" s="1">
        <v>41088</v>
      </c>
      <c r="B1268">
        <v>2012</v>
      </c>
      <c r="C1268" t="s">
        <v>29</v>
      </c>
      <c r="D1268">
        <v>232100</v>
      </c>
      <c r="E1268">
        <v>345000</v>
      </c>
      <c r="F1268" t="s">
        <v>13</v>
      </c>
      <c r="G1268" t="s">
        <v>14</v>
      </c>
      <c r="H1268">
        <v>3</v>
      </c>
      <c r="I1268">
        <v>1</v>
      </c>
      <c r="J1268">
        <v>943</v>
      </c>
      <c r="K1268">
        <v>1.0219579999999999</v>
      </c>
      <c r="L1268" t="s">
        <v>15</v>
      </c>
    </row>
    <row r="1269" spans="1:12" x14ac:dyDescent="0.3">
      <c r="A1269" s="1">
        <v>41088</v>
      </c>
      <c r="B1269">
        <v>2012</v>
      </c>
      <c r="C1269" t="s">
        <v>18</v>
      </c>
      <c r="D1269">
        <v>270690</v>
      </c>
      <c r="E1269">
        <v>483500</v>
      </c>
      <c r="F1269" t="s">
        <v>13</v>
      </c>
      <c r="G1269" t="s">
        <v>14</v>
      </c>
      <c r="H1269">
        <v>3</v>
      </c>
      <c r="I1269">
        <v>2</v>
      </c>
      <c r="J1269">
        <v>1092</v>
      </c>
      <c r="K1269">
        <v>1.0219579999999999</v>
      </c>
      <c r="L1269" t="s">
        <v>25</v>
      </c>
    </row>
    <row r="1270" spans="1:12" x14ac:dyDescent="0.3">
      <c r="A1270" s="1">
        <v>41088</v>
      </c>
      <c r="B1270">
        <v>2012</v>
      </c>
      <c r="C1270" t="s">
        <v>21</v>
      </c>
      <c r="D1270">
        <v>1902390</v>
      </c>
      <c r="E1270">
        <v>3450000</v>
      </c>
      <c r="F1270" t="s">
        <v>13</v>
      </c>
      <c r="G1270" t="s">
        <v>14</v>
      </c>
      <c r="H1270">
        <v>3</v>
      </c>
      <c r="I1270">
        <v>1</v>
      </c>
      <c r="J1270">
        <v>935</v>
      </c>
      <c r="K1270">
        <v>1.0219579999999999</v>
      </c>
      <c r="L1270" t="s">
        <v>16</v>
      </c>
    </row>
    <row r="1271" spans="1:12" x14ac:dyDescent="0.3">
      <c r="A1271" s="1">
        <v>41088</v>
      </c>
      <c r="B1271">
        <v>2012</v>
      </c>
      <c r="C1271" t="s">
        <v>17</v>
      </c>
      <c r="D1271">
        <v>179270</v>
      </c>
      <c r="E1271">
        <v>210000</v>
      </c>
      <c r="F1271" t="s">
        <v>13</v>
      </c>
      <c r="G1271" t="s">
        <v>14</v>
      </c>
      <c r="H1271">
        <v>3</v>
      </c>
      <c r="I1271">
        <v>1</v>
      </c>
      <c r="J1271">
        <v>1070</v>
      </c>
      <c r="K1271">
        <v>1.0219579999999999</v>
      </c>
      <c r="L1271" t="s">
        <v>22</v>
      </c>
    </row>
    <row r="1272" spans="1:12" x14ac:dyDescent="0.3">
      <c r="A1272" s="1">
        <v>41089</v>
      </c>
      <c r="B1272">
        <v>2012</v>
      </c>
      <c r="C1272" t="s">
        <v>30</v>
      </c>
      <c r="D1272">
        <v>393040</v>
      </c>
      <c r="E1272">
        <v>442000</v>
      </c>
      <c r="F1272" t="s">
        <v>13</v>
      </c>
      <c r="G1272" t="s">
        <v>14</v>
      </c>
      <c r="H1272">
        <v>3</v>
      </c>
      <c r="I1272">
        <v>2</v>
      </c>
      <c r="J1272">
        <v>1087</v>
      </c>
      <c r="K1272">
        <v>1.0219579999999999</v>
      </c>
      <c r="L1272" t="s">
        <v>25</v>
      </c>
    </row>
    <row r="1273" spans="1:12" x14ac:dyDescent="0.3">
      <c r="A1273" s="1">
        <v>41089</v>
      </c>
      <c r="B1273">
        <v>2012</v>
      </c>
      <c r="C1273" t="s">
        <v>29</v>
      </c>
      <c r="D1273">
        <v>233600</v>
      </c>
      <c r="E1273">
        <v>279900</v>
      </c>
      <c r="F1273" t="s">
        <v>13</v>
      </c>
      <c r="G1273" t="s">
        <v>14</v>
      </c>
      <c r="H1273">
        <v>3</v>
      </c>
      <c r="I1273">
        <v>3</v>
      </c>
      <c r="J1273">
        <v>1038</v>
      </c>
      <c r="K1273">
        <v>1.0219579999999999</v>
      </c>
      <c r="L1273" t="s">
        <v>15</v>
      </c>
    </row>
    <row r="1274" spans="1:12" x14ac:dyDescent="0.3">
      <c r="A1274" s="1">
        <v>41089</v>
      </c>
      <c r="B1274">
        <v>2012</v>
      </c>
      <c r="C1274" t="s">
        <v>26</v>
      </c>
      <c r="D1274">
        <v>288750</v>
      </c>
      <c r="E1274">
        <v>349950</v>
      </c>
      <c r="F1274" t="s">
        <v>13</v>
      </c>
      <c r="G1274" t="s">
        <v>14</v>
      </c>
      <c r="H1274">
        <v>3</v>
      </c>
      <c r="I1274">
        <v>1</v>
      </c>
      <c r="J1274">
        <v>937</v>
      </c>
      <c r="K1274">
        <v>1.0219579999999999</v>
      </c>
      <c r="L1274" t="s">
        <v>16</v>
      </c>
    </row>
    <row r="1275" spans="1:12" x14ac:dyDescent="0.3">
      <c r="A1275" s="1">
        <v>41090</v>
      </c>
      <c r="B1275">
        <v>2012</v>
      </c>
      <c r="C1275" t="s">
        <v>17</v>
      </c>
      <c r="D1275">
        <v>94170</v>
      </c>
      <c r="E1275">
        <v>88000</v>
      </c>
      <c r="F1275" t="s">
        <v>13</v>
      </c>
      <c r="G1275" t="s">
        <v>14</v>
      </c>
      <c r="H1275">
        <v>3</v>
      </c>
      <c r="I1275">
        <v>2</v>
      </c>
      <c r="J1275">
        <v>1068</v>
      </c>
      <c r="K1275">
        <v>1.0219579999999999</v>
      </c>
      <c r="L1275" t="s">
        <v>22</v>
      </c>
    </row>
    <row r="1276" spans="1:12" x14ac:dyDescent="0.3">
      <c r="A1276" s="1">
        <v>41090</v>
      </c>
      <c r="B1276">
        <v>2012</v>
      </c>
      <c r="C1276" t="s">
        <v>18</v>
      </c>
      <c r="D1276">
        <v>290780</v>
      </c>
      <c r="E1276">
        <v>275000</v>
      </c>
      <c r="F1276" t="s">
        <v>13</v>
      </c>
      <c r="G1276" t="s">
        <v>14</v>
      </c>
      <c r="H1276">
        <v>3</v>
      </c>
      <c r="I1276">
        <v>1</v>
      </c>
      <c r="J1276">
        <v>1044</v>
      </c>
      <c r="K1276">
        <v>1.0219579999999999</v>
      </c>
      <c r="L1276" t="s">
        <v>15</v>
      </c>
    </row>
    <row r="1277" spans="1:12" x14ac:dyDescent="0.3">
      <c r="A1277" s="1">
        <v>41090</v>
      </c>
      <c r="B1277">
        <v>2012</v>
      </c>
      <c r="C1277" t="s">
        <v>12</v>
      </c>
      <c r="D1277">
        <v>139610</v>
      </c>
      <c r="E1277">
        <v>170000</v>
      </c>
      <c r="F1277" t="s">
        <v>13</v>
      </c>
      <c r="G1277" t="s">
        <v>14</v>
      </c>
      <c r="H1277">
        <v>3</v>
      </c>
      <c r="I1277">
        <v>2</v>
      </c>
      <c r="J1277">
        <v>916</v>
      </c>
      <c r="K1277">
        <v>1.0219579999999999</v>
      </c>
      <c r="L1277" t="s">
        <v>25</v>
      </c>
    </row>
    <row r="1278" spans="1:12" x14ac:dyDescent="0.3">
      <c r="A1278" s="1">
        <v>41091</v>
      </c>
      <c r="B1278">
        <v>2012</v>
      </c>
      <c r="C1278" t="s">
        <v>21</v>
      </c>
      <c r="D1278">
        <v>559370</v>
      </c>
      <c r="E1278">
        <v>1060000</v>
      </c>
      <c r="F1278" t="s">
        <v>13</v>
      </c>
      <c r="G1278" t="s">
        <v>14</v>
      </c>
      <c r="H1278">
        <v>3</v>
      </c>
      <c r="I1278">
        <v>3</v>
      </c>
      <c r="J1278">
        <v>1074</v>
      </c>
      <c r="K1278">
        <v>1.0219579999999999</v>
      </c>
      <c r="L1278" t="s">
        <v>16</v>
      </c>
    </row>
    <row r="1279" spans="1:12" x14ac:dyDescent="0.3">
      <c r="A1279" s="1">
        <v>41091</v>
      </c>
      <c r="B1279">
        <v>2012</v>
      </c>
      <c r="C1279" t="s">
        <v>26</v>
      </c>
      <c r="D1279">
        <v>639030</v>
      </c>
      <c r="E1279">
        <v>850000</v>
      </c>
      <c r="F1279" t="s">
        <v>13</v>
      </c>
      <c r="G1279" t="s">
        <v>14</v>
      </c>
      <c r="H1279">
        <v>3</v>
      </c>
      <c r="I1279">
        <v>1</v>
      </c>
      <c r="J1279">
        <v>982</v>
      </c>
      <c r="K1279">
        <v>1.0219579999999999</v>
      </c>
      <c r="L1279" t="s">
        <v>15</v>
      </c>
    </row>
    <row r="1280" spans="1:12" x14ac:dyDescent="0.3">
      <c r="A1280" s="1">
        <v>41091</v>
      </c>
      <c r="B1280">
        <v>2012</v>
      </c>
      <c r="C1280" t="s">
        <v>12</v>
      </c>
      <c r="D1280">
        <v>91740</v>
      </c>
      <c r="E1280">
        <v>70000</v>
      </c>
      <c r="F1280" t="s">
        <v>13</v>
      </c>
      <c r="G1280" t="s">
        <v>14</v>
      </c>
      <c r="H1280">
        <v>3</v>
      </c>
      <c r="I1280">
        <v>2</v>
      </c>
      <c r="J1280">
        <v>1078</v>
      </c>
      <c r="K1280">
        <v>1.0219579999999999</v>
      </c>
      <c r="L1280" t="s">
        <v>16</v>
      </c>
    </row>
    <row r="1281" spans="1:12" x14ac:dyDescent="0.3">
      <c r="A1281" s="1">
        <v>41091</v>
      </c>
      <c r="B1281">
        <v>2012</v>
      </c>
      <c r="C1281" t="s">
        <v>30</v>
      </c>
      <c r="D1281">
        <v>500510</v>
      </c>
      <c r="E1281">
        <v>433000</v>
      </c>
      <c r="F1281" t="s">
        <v>13</v>
      </c>
      <c r="G1281" t="s">
        <v>14</v>
      </c>
      <c r="H1281">
        <v>3</v>
      </c>
      <c r="I1281">
        <v>2</v>
      </c>
      <c r="J1281">
        <v>1022</v>
      </c>
      <c r="K1281">
        <v>1.0219579999999999</v>
      </c>
      <c r="L1281" t="s">
        <v>15</v>
      </c>
    </row>
    <row r="1282" spans="1:12" x14ac:dyDescent="0.3">
      <c r="A1282" s="1">
        <v>41091</v>
      </c>
      <c r="B1282">
        <v>2012</v>
      </c>
      <c r="C1282" t="s">
        <v>17</v>
      </c>
      <c r="D1282">
        <v>243220</v>
      </c>
      <c r="E1282">
        <v>75000</v>
      </c>
      <c r="F1282" t="s">
        <v>23</v>
      </c>
      <c r="G1282" t="s">
        <v>24</v>
      </c>
      <c r="H1282">
        <v>6</v>
      </c>
      <c r="I1282">
        <v>5</v>
      </c>
      <c r="J1282">
        <v>2100</v>
      </c>
      <c r="K1282">
        <v>1.0219579999999999</v>
      </c>
      <c r="L1282" t="s">
        <v>25</v>
      </c>
    </row>
    <row r="1283" spans="1:12" x14ac:dyDescent="0.3">
      <c r="A1283" s="1">
        <v>41091</v>
      </c>
      <c r="B1283">
        <v>2012</v>
      </c>
      <c r="C1283" t="s">
        <v>26</v>
      </c>
      <c r="D1283">
        <v>1051960</v>
      </c>
      <c r="E1283">
        <v>1875000</v>
      </c>
      <c r="F1283" t="s">
        <v>13</v>
      </c>
      <c r="G1283" t="s">
        <v>14</v>
      </c>
      <c r="H1283">
        <v>3</v>
      </c>
      <c r="I1283">
        <v>3</v>
      </c>
      <c r="J1283">
        <v>912</v>
      </c>
      <c r="K1283">
        <v>1.0219579999999999</v>
      </c>
      <c r="L1283" t="s">
        <v>15</v>
      </c>
    </row>
    <row r="1284" spans="1:12" x14ac:dyDescent="0.3">
      <c r="A1284" s="1">
        <v>41091</v>
      </c>
      <c r="B1284">
        <v>2012</v>
      </c>
      <c r="C1284" t="s">
        <v>21</v>
      </c>
      <c r="D1284">
        <v>1090180</v>
      </c>
      <c r="E1284">
        <v>1550000</v>
      </c>
      <c r="F1284" t="s">
        <v>13</v>
      </c>
      <c r="G1284" t="s">
        <v>14</v>
      </c>
      <c r="H1284">
        <v>3</v>
      </c>
      <c r="I1284">
        <v>1</v>
      </c>
      <c r="J1284">
        <v>992</v>
      </c>
      <c r="K1284">
        <v>1.0219579999999999</v>
      </c>
      <c r="L1284" t="s">
        <v>25</v>
      </c>
    </row>
    <row r="1285" spans="1:12" x14ac:dyDescent="0.3">
      <c r="A1285" s="1">
        <v>41091</v>
      </c>
      <c r="B1285">
        <v>2012</v>
      </c>
      <c r="C1285" t="s">
        <v>12</v>
      </c>
      <c r="D1285">
        <v>25940</v>
      </c>
      <c r="E1285">
        <v>254200</v>
      </c>
      <c r="F1285" t="s">
        <v>13</v>
      </c>
      <c r="G1285" t="s">
        <v>14</v>
      </c>
      <c r="H1285">
        <v>3</v>
      </c>
      <c r="I1285">
        <v>2</v>
      </c>
      <c r="J1285">
        <v>950</v>
      </c>
      <c r="K1285">
        <v>1.0219579999999999</v>
      </c>
      <c r="L1285" t="s">
        <v>22</v>
      </c>
    </row>
    <row r="1286" spans="1:12" x14ac:dyDescent="0.3">
      <c r="A1286" s="1">
        <v>41091</v>
      </c>
      <c r="B1286">
        <v>2012</v>
      </c>
      <c r="C1286" t="s">
        <v>18</v>
      </c>
      <c r="D1286">
        <v>346220</v>
      </c>
      <c r="E1286">
        <v>480000</v>
      </c>
      <c r="F1286" t="s">
        <v>13</v>
      </c>
      <c r="G1286" t="s">
        <v>14</v>
      </c>
      <c r="H1286">
        <v>3</v>
      </c>
      <c r="I1286">
        <v>1</v>
      </c>
      <c r="J1286">
        <v>1030</v>
      </c>
      <c r="K1286">
        <v>1.0219579999999999</v>
      </c>
      <c r="L1286" t="s">
        <v>16</v>
      </c>
    </row>
    <row r="1287" spans="1:12" x14ac:dyDescent="0.3">
      <c r="A1287" s="1">
        <v>41091</v>
      </c>
      <c r="B1287">
        <v>2012</v>
      </c>
      <c r="C1287" t="s">
        <v>30</v>
      </c>
      <c r="D1287">
        <v>602000</v>
      </c>
      <c r="E1287">
        <v>900000</v>
      </c>
      <c r="F1287" t="s">
        <v>13</v>
      </c>
      <c r="G1287" t="s">
        <v>14</v>
      </c>
      <c r="H1287">
        <v>3</v>
      </c>
      <c r="I1287">
        <v>2</v>
      </c>
      <c r="J1287">
        <v>921</v>
      </c>
      <c r="K1287">
        <v>1.0219579999999999</v>
      </c>
      <c r="L1287" t="s">
        <v>22</v>
      </c>
    </row>
    <row r="1288" spans="1:12" x14ac:dyDescent="0.3">
      <c r="A1288" s="1">
        <v>41091</v>
      </c>
      <c r="B1288">
        <v>2012</v>
      </c>
      <c r="C1288" t="s">
        <v>29</v>
      </c>
      <c r="D1288">
        <v>130000</v>
      </c>
      <c r="E1288">
        <v>275000</v>
      </c>
      <c r="F1288" t="s">
        <v>13</v>
      </c>
      <c r="G1288" t="s">
        <v>14</v>
      </c>
      <c r="H1288">
        <v>3</v>
      </c>
      <c r="I1288">
        <v>2</v>
      </c>
      <c r="J1288">
        <v>1071</v>
      </c>
      <c r="K1288">
        <v>1.0219579999999999</v>
      </c>
      <c r="L1288" t="s">
        <v>15</v>
      </c>
    </row>
    <row r="1289" spans="1:12" x14ac:dyDescent="0.3">
      <c r="A1289" s="1">
        <v>41091</v>
      </c>
      <c r="B1289">
        <v>2012</v>
      </c>
      <c r="C1289" t="s">
        <v>18</v>
      </c>
      <c r="D1289">
        <v>1199030</v>
      </c>
      <c r="E1289">
        <v>2000000</v>
      </c>
      <c r="F1289" t="s">
        <v>13</v>
      </c>
      <c r="G1289" t="s">
        <v>14</v>
      </c>
      <c r="H1289">
        <v>3</v>
      </c>
      <c r="I1289">
        <v>3</v>
      </c>
      <c r="J1289">
        <v>915</v>
      </c>
      <c r="K1289">
        <v>1.0219579999999999</v>
      </c>
      <c r="L1289" t="s">
        <v>25</v>
      </c>
    </row>
    <row r="1290" spans="1:12" x14ac:dyDescent="0.3">
      <c r="A1290" s="1">
        <v>41091</v>
      </c>
      <c r="B1290">
        <v>2012</v>
      </c>
      <c r="C1290" t="s">
        <v>26</v>
      </c>
      <c r="D1290">
        <v>593670</v>
      </c>
      <c r="E1290">
        <v>725000</v>
      </c>
      <c r="F1290" t="s">
        <v>13</v>
      </c>
      <c r="G1290" t="s">
        <v>14</v>
      </c>
      <c r="H1290">
        <v>3</v>
      </c>
      <c r="I1290">
        <v>2</v>
      </c>
      <c r="J1290">
        <v>1040</v>
      </c>
      <c r="K1290">
        <v>1.0219579999999999</v>
      </c>
      <c r="L1290" t="s">
        <v>22</v>
      </c>
    </row>
    <row r="1291" spans="1:12" x14ac:dyDescent="0.3">
      <c r="A1291" s="1">
        <v>41092</v>
      </c>
      <c r="B1291">
        <v>2012</v>
      </c>
      <c r="C1291" t="s">
        <v>26</v>
      </c>
      <c r="D1291">
        <v>324870</v>
      </c>
      <c r="E1291">
        <v>442500</v>
      </c>
      <c r="F1291" t="s">
        <v>13</v>
      </c>
      <c r="G1291" t="s">
        <v>14</v>
      </c>
      <c r="H1291">
        <v>3</v>
      </c>
      <c r="I1291">
        <v>3</v>
      </c>
      <c r="J1291">
        <v>981</v>
      </c>
      <c r="K1291">
        <v>1.0219579999999999</v>
      </c>
      <c r="L1291" t="s">
        <v>15</v>
      </c>
    </row>
    <row r="1292" spans="1:12" x14ac:dyDescent="0.3">
      <c r="A1292" s="1">
        <v>41092</v>
      </c>
      <c r="B1292">
        <v>2012</v>
      </c>
      <c r="C1292" t="s">
        <v>12</v>
      </c>
      <c r="D1292">
        <v>114920</v>
      </c>
      <c r="E1292">
        <v>155000</v>
      </c>
      <c r="F1292" t="s">
        <v>13</v>
      </c>
      <c r="G1292" t="s">
        <v>14</v>
      </c>
      <c r="H1292">
        <v>3</v>
      </c>
      <c r="I1292">
        <v>2</v>
      </c>
      <c r="J1292">
        <v>997</v>
      </c>
      <c r="K1292">
        <v>1.0219579999999999</v>
      </c>
      <c r="L1292" t="s">
        <v>16</v>
      </c>
    </row>
    <row r="1293" spans="1:12" x14ac:dyDescent="0.3">
      <c r="A1293" s="1">
        <v>41092</v>
      </c>
      <c r="B1293">
        <v>2012</v>
      </c>
      <c r="C1293" t="s">
        <v>30</v>
      </c>
      <c r="D1293">
        <v>569280</v>
      </c>
      <c r="E1293">
        <v>585000</v>
      </c>
      <c r="F1293" t="s">
        <v>13</v>
      </c>
      <c r="G1293" t="s">
        <v>14</v>
      </c>
      <c r="H1293">
        <v>3</v>
      </c>
      <c r="I1293">
        <v>2</v>
      </c>
      <c r="J1293">
        <v>1025</v>
      </c>
      <c r="K1293">
        <v>1.0219579999999999</v>
      </c>
      <c r="L1293" t="s">
        <v>16</v>
      </c>
    </row>
    <row r="1294" spans="1:12" x14ac:dyDescent="0.3">
      <c r="A1294" s="1">
        <v>41096</v>
      </c>
      <c r="B1294">
        <v>2012</v>
      </c>
      <c r="C1294" t="s">
        <v>30</v>
      </c>
      <c r="D1294">
        <v>343640</v>
      </c>
      <c r="E1294">
        <v>109000</v>
      </c>
      <c r="F1294" t="s">
        <v>13</v>
      </c>
      <c r="G1294" t="s">
        <v>14</v>
      </c>
      <c r="H1294">
        <v>3</v>
      </c>
      <c r="I1294">
        <v>1</v>
      </c>
      <c r="J1294">
        <v>1085</v>
      </c>
      <c r="K1294">
        <v>1.0219579999999999</v>
      </c>
      <c r="L1294" t="s">
        <v>25</v>
      </c>
    </row>
    <row r="1295" spans="1:12" x14ac:dyDescent="0.3">
      <c r="A1295" s="1">
        <v>41098</v>
      </c>
      <c r="B1295">
        <v>2012</v>
      </c>
      <c r="C1295" t="s">
        <v>17</v>
      </c>
      <c r="D1295">
        <v>131250</v>
      </c>
      <c r="E1295">
        <v>70000</v>
      </c>
      <c r="F1295" t="s">
        <v>19</v>
      </c>
      <c r="G1295" t="s">
        <v>20</v>
      </c>
      <c r="H1295">
        <v>4</v>
      </c>
      <c r="I1295">
        <v>4</v>
      </c>
      <c r="J1295">
        <v>1371</v>
      </c>
      <c r="K1295">
        <v>1.0219579999999999</v>
      </c>
      <c r="L1295" t="s">
        <v>15</v>
      </c>
    </row>
    <row r="1296" spans="1:12" x14ac:dyDescent="0.3">
      <c r="A1296" s="1">
        <v>41098</v>
      </c>
      <c r="B1296">
        <v>2012</v>
      </c>
      <c r="C1296" t="s">
        <v>17</v>
      </c>
      <c r="D1296">
        <v>106490</v>
      </c>
      <c r="E1296">
        <v>172500</v>
      </c>
      <c r="F1296" t="s">
        <v>13</v>
      </c>
      <c r="G1296" t="s">
        <v>14</v>
      </c>
      <c r="H1296">
        <v>3</v>
      </c>
      <c r="I1296">
        <v>3</v>
      </c>
      <c r="J1296">
        <v>1100</v>
      </c>
      <c r="K1296">
        <v>1.0219579999999999</v>
      </c>
      <c r="L1296" t="s">
        <v>16</v>
      </c>
    </row>
    <row r="1297" spans="1:12" x14ac:dyDescent="0.3">
      <c r="A1297" s="1">
        <v>41098</v>
      </c>
      <c r="B1297">
        <v>2012</v>
      </c>
      <c r="C1297" t="s">
        <v>26</v>
      </c>
      <c r="D1297">
        <v>349020</v>
      </c>
      <c r="E1297">
        <v>345000</v>
      </c>
      <c r="F1297" t="s">
        <v>13</v>
      </c>
      <c r="G1297" t="s">
        <v>14</v>
      </c>
      <c r="H1297">
        <v>3</v>
      </c>
      <c r="I1297">
        <v>1</v>
      </c>
      <c r="J1297">
        <v>995</v>
      </c>
      <c r="K1297">
        <v>1.0219579999999999</v>
      </c>
      <c r="L1297" t="s">
        <v>16</v>
      </c>
    </row>
    <row r="1298" spans="1:12" x14ac:dyDescent="0.3">
      <c r="A1298" s="1">
        <v>41099</v>
      </c>
      <c r="B1298">
        <v>2012</v>
      </c>
      <c r="C1298" t="s">
        <v>30</v>
      </c>
      <c r="D1298">
        <v>557770</v>
      </c>
      <c r="E1298">
        <v>650000</v>
      </c>
      <c r="F1298" t="s">
        <v>13</v>
      </c>
      <c r="G1298" t="s">
        <v>14</v>
      </c>
      <c r="H1298">
        <v>3</v>
      </c>
      <c r="I1298">
        <v>2</v>
      </c>
      <c r="J1298">
        <v>1036</v>
      </c>
      <c r="K1298">
        <v>1.0219579999999999</v>
      </c>
      <c r="L1298" t="s">
        <v>16</v>
      </c>
    </row>
    <row r="1299" spans="1:12" x14ac:dyDescent="0.3">
      <c r="A1299" s="1">
        <v>41099</v>
      </c>
      <c r="B1299">
        <v>2012</v>
      </c>
      <c r="C1299" t="s">
        <v>18</v>
      </c>
      <c r="D1299">
        <v>294630</v>
      </c>
      <c r="E1299">
        <v>462500</v>
      </c>
      <c r="F1299" t="s">
        <v>13</v>
      </c>
      <c r="G1299" t="s">
        <v>14</v>
      </c>
      <c r="H1299">
        <v>3</v>
      </c>
      <c r="I1299">
        <v>1</v>
      </c>
      <c r="J1299">
        <v>910</v>
      </c>
      <c r="K1299">
        <v>1.0219579999999999</v>
      </c>
      <c r="L1299" t="s">
        <v>15</v>
      </c>
    </row>
    <row r="1300" spans="1:12" x14ac:dyDescent="0.3">
      <c r="A1300" s="1">
        <v>41099</v>
      </c>
      <c r="B1300">
        <v>2012</v>
      </c>
      <c r="C1300" t="s">
        <v>12</v>
      </c>
      <c r="D1300">
        <v>154580</v>
      </c>
      <c r="E1300">
        <v>105000</v>
      </c>
      <c r="F1300" t="s">
        <v>13</v>
      </c>
      <c r="G1300" t="s">
        <v>14</v>
      </c>
      <c r="H1300">
        <v>3</v>
      </c>
      <c r="I1300">
        <v>3</v>
      </c>
      <c r="J1300">
        <v>1005</v>
      </c>
      <c r="K1300">
        <v>1.0219579999999999</v>
      </c>
      <c r="L1300" t="s">
        <v>15</v>
      </c>
    </row>
    <row r="1301" spans="1:12" x14ac:dyDescent="0.3">
      <c r="A1301" s="1">
        <v>41099</v>
      </c>
      <c r="B1301">
        <v>2012</v>
      </c>
      <c r="C1301" t="s">
        <v>12</v>
      </c>
      <c r="D1301">
        <v>96090</v>
      </c>
      <c r="E1301">
        <v>60000</v>
      </c>
      <c r="F1301" t="s">
        <v>13</v>
      </c>
      <c r="G1301" t="s">
        <v>14</v>
      </c>
      <c r="H1301">
        <v>3</v>
      </c>
      <c r="I1301">
        <v>2</v>
      </c>
      <c r="J1301">
        <v>977</v>
      </c>
      <c r="K1301">
        <v>1.0219579999999999</v>
      </c>
      <c r="L1301" t="s">
        <v>15</v>
      </c>
    </row>
    <row r="1302" spans="1:12" x14ac:dyDescent="0.3">
      <c r="A1302" s="1">
        <v>41102</v>
      </c>
      <c r="B1302">
        <v>2012</v>
      </c>
      <c r="C1302" t="s">
        <v>29</v>
      </c>
      <c r="D1302">
        <v>155700</v>
      </c>
      <c r="E1302">
        <v>266000</v>
      </c>
      <c r="F1302" t="s">
        <v>13</v>
      </c>
      <c r="G1302" t="s">
        <v>14</v>
      </c>
      <c r="H1302">
        <v>3</v>
      </c>
      <c r="I1302">
        <v>3</v>
      </c>
      <c r="J1302">
        <v>919</v>
      </c>
      <c r="K1302">
        <v>1.0219579999999999</v>
      </c>
      <c r="L1302" t="s">
        <v>25</v>
      </c>
    </row>
    <row r="1303" spans="1:12" x14ac:dyDescent="0.3">
      <c r="A1303" s="1">
        <v>41102</v>
      </c>
      <c r="B1303">
        <v>2012</v>
      </c>
      <c r="C1303" t="s">
        <v>12</v>
      </c>
      <c r="D1303">
        <v>139480</v>
      </c>
      <c r="E1303">
        <v>32500</v>
      </c>
      <c r="F1303" t="s">
        <v>23</v>
      </c>
      <c r="G1303" t="s">
        <v>24</v>
      </c>
      <c r="H1303">
        <v>6</v>
      </c>
      <c r="I1303">
        <v>5</v>
      </c>
      <c r="J1303">
        <v>2056</v>
      </c>
      <c r="K1303">
        <v>1.0219579999999999</v>
      </c>
      <c r="L1303" t="s">
        <v>15</v>
      </c>
    </row>
    <row r="1304" spans="1:12" x14ac:dyDescent="0.3">
      <c r="A1304" s="1">
        <v>41103</v>
      </c>
      <c r="B1304">
        <v>2012</v>
      </c>
      <c r="C1304" t="s">
        <v>18</v>
      </c>
      <c r="D1304">
        <v>297710</v>
      </c>
      <c r="E1304">
        <v>475000</v>
      </c>
      <c r="F1304" t="s">
        <v>13</v>
      </c>
      <c r="G1304" t="s">
        <v>14</v>
      </c>
      <c r="H1304">
        <v>3</v>
      </c>
      <c r="I1304">
        <v>3</v>
      </c>
      <c r="J1304">
        <v>1080</v>
      </c>
      <c r="K1304">
        <v>1.0219579999999999</v>
      </c>
      <c r="L1304" t="s">
        <v>15</v>
      </c>
    </row>
    <row r="1305" spans="1:12" x14ac:dyDescent="0.3">
      <c r="A1305" s="1">
        <v>41103</v>
      </c>
      <c r="B1305">
        <v>2012</v>
      </c>
      <c r="C1305" t="s">
        <v>17</v>
      </c>
      <c r="D1305">
        <v>152600</v>
      </c>
      <c r="E1305">
        <v>206000</v>
      </c>
      <c r="F1305" t="s">
        <v>13</v>
      </c>
      <c r="G1305" t="s">
        <v>14</v>
      </c>
      <c r="H1305">
        <v>3</v>
      </c>
      <c r="I1305">
        <v>2</v>
      </c>
      <c r="J1305">
        <v>991</v>
      </c>
      <c r="K1305">
        <v>1.0219579999999999</v>
      </c>
      <c r="L1305" t="s">
        <v>22</v>
      </c>
    </row>
    <row r="1306" spans="1:12" x14ac:dyDescent="0.3">
      <c r="A1306" s="1">
        <v>41104</v>
      </c>
      <c r="B1306">
        <v>2012</v>
      </c>
      <c r="C1306" t="s">
        <v>12</v>
      </c>
      <c r="D1306">
        <v>145130</v>
      </c>
      <c r="E1306">
        <v>150000</v>
      </c>
      <c r="F1306" t="s">
        <v>13</v>
      </c>
      <c r="G1306" t="s">
        <v>14</v>
      </c>
      <c r="H1306">
        <v>3</v>
      </c>
      <c r="I1306">
        <v>2</v>
      </c>
      <c r="J1306">
        <v>983</v>
      </c>
      <c r="K1306">
        <v>1.0219579999999999</v>
      </c>
      <c r="L1306" t="s">
        <v>22</v>
      </c>
    </row>
    <row r="1307" spans="1:12" x14ac:dyDescent="0.3">
      <c r="A1307" s="1">
        <v>41104</v>
      </c>
      <c r="B1307">
        <v>2012</v>
      </c>
      <c r="C1307" t="s">
        <v>12</v>
      </c>
      <c r="D1307">
        <v>108730</v>
      </c>
      <c r="E1307">
        <v>103900</v>
      </c>
      <c r="F1307" t="s">
        <v>13</v>
      </c>
      <c r="G1307" t="s">
        <v>14</v>
      </c>
      <c r="H1307">
        <v>3</v>
      </c>
      <c r="I1307">
        <v>1</v>
      </c>
      <c r="J1307">
        <v>1000</v>
      </c>
      <c r="K1307">
        <v>1.0219579999999999</v>
      </c>
      <c r="L1307" t="s">
        <v>25</v>
      </c>
    </row>
    <row r="1308" spans="1:12" x14ac:dyDescent="0.3">
      <c r="A1308" s="1">
        <v>41104</v>
      </c>
      <c r="B1308">
        <v>2012</v>
      </c>
      <c r="C1308" t="s">
        <v>26</v>
      </c>
      <c r="D1308">
        <v>546140</v>
      </c>
      <c r="E1308">
        <v>607500</v>
      </c>
      <c r="F1308" t="s">
        <v>13</v>
      </c>
      <c r="G1308" t="s">
        <v>14</v>
      </c>
      <c r="H1308">
        <v>3</v>
      </c>
      <c r="I1308">
        <v>3</v>
      </c>
      <c r="J1308">
        <v>1077</v>
      </c>
      <c r="K1308">
        <v>1.0219579999999999</v>
      </c>
      <c r="L1308" t="s">
        <v>25</v>
      </c>
    </row>
    <row r="1309" spans="1:12" x14ac:dyDescent="0.3">
      <c r="A1309" s="1">
        <v>41105</v>
      </c>
      <c r="B1309">
        <v>2012</v>
      </c>
      <c r="C1309" t="s">
        <v>12</v>
      </c>
      <c r="D1309">
        <v>95570</v>
      </c>
      <c r="E1309">
        <v>104900</v>
      </c>
      <c r="F1309" t="s">
        <v>13</v>
      </c>
      <c r="G1309" t="s">
        <v>14</v>
      </c>
      <c r="H1309">
        <v>3</v>
      </c>
      <c r="I1309">
        <v>3</v>
      </c>
      <c r="J1309">
        <v>913</v>
      </c>
      <c r="K1309">
        <v>1.0219579999999999</v>
      </c>
      <c r="L1309" t="s">
        <v>25</v>
      </c>
    </row>
    <row r="1310" spans="1:12" x14ac:dyDescent="0.3">
      <c r="A1310" s="1">
        <v>41105</v>
      </c>
      <c r="B1310">
        <v>2012</v>
      </c>
      <c r="C1310" t="s">
        <v>29</v>
      </c>
      <c r="D1310">
        <v>277100</v>
      </c>
      <c r="E1310">
        <v>450000</v>
      </c>
      <c r="F1310" t="s">
        <v>13</v>
      </c>
      <c r="G1310" t="s">
        <v>14</v>
      </c>
      <c r="H1310">
        <v>3</v>
      </c>
      <c r="I1310">
        <v>2</v>
      </c>
      <c r="J1310">
        <v>1093</v>
      </c>
      <c r="K1310">
        <v>1.0219579999999999</v>
      </c>
      <c r="L1310" t="s">
        <v>16</v>
      </c>
    </row>
    <row r="1311" spans="1:12" x14ac:dyDescent="0.3">
      <c r="A1311" s="1">
        <v>41109</v>
      </c>
      <c r="B1311">
        <v>2012</v>
      </c>
      <c r="C1311" t="s">
        <v>17</v>
      </c>
      <c r="D1311">
        <v>112900</v>
      </c>
      <c r="E1311">
        <v>80000</v>
      </c>
      <c r="F1311" t="s">
        <v>13</v>
      </c>
      <c r="G1311" t="s">
        <v>14</v>
      </c>
      <c r="H1311">
        <v>3</v>
      </c>
      <c r="I1311">
        <v>3</v>
      </c>
      <c r="J1311">
        <v>982</v>
      </c>
      <c r="K1311">
        <v>1.0219579999999999</v>
      </c>
      <c r="L1311" t="s">
        <v>25</v>
      </c>
    </row>
    <row r="1312" spans="1:12" x14ac:dyDescent="0.3">
      <c r="A1312" s="1">
        <v>41111</v>
      </c>
      <c r="B1312">
        <v>2012</v>
      </c>
      <c r="C1312" t="s">
        <v>29</v>
      </c>
      <c r="D1312">
        <v>167600</v>
      </c>
      <c r="E1312">
        <v>230000</v>
      </c>
      <c r="F1312" t="s">
        <v>13</v>
      </c>
      <c r="G1312" t="s">
        <v>14</v>
      </c>
      <c r="H1312">
        <v>3</v>
      </c>
      <c r="I1312">
        <v>3</v>
      </c>
      <c r="J1312">
        <v>903</v>
      </c>
      <c r="K1312">
        <v>1.0219579999999999</v>
      </c>
      <c r="L1312" t="s">
        <v>16</v>
      </c>
    </row>
    <row r="1313" spans="1:12" x14ac:dyDescent="0.3">
      <c r="A1313" s="1">
        <v>41112</v>
      </c>
      <c r="B1313">
        <v>2012</v>
      </c>
      <c r="C1313" t="s">
        <v>18</v>
      </c>
      <c r="D1313">
        <v>200690</v>
      </c>
      <c r="E1313">
        <v>100000</v>
      </c>
      <c r="F1313" t="s">
        <v>13</v>
      </c>
      <c r="G1313" t="s">
        <v>14</v>
      </c>
      <c r="H1313">
        <v>3</v>
      </c>
      <c r="I1313">
        <v>3</v>
      </c>
      <c r="J1313">
        <v>921</v>
      </c>
      <c r="K1313">
        <v>1.0219579999999999</v>
      </c>
      <c r="L1313" t="s">
        <v>22</v>
      </c>
    </row>
    <row r="1314" spans="1:12" x14ac:dyDescent="0.3">
      <c r="A1314" s="1">
        <v>41112</v>
      </c>
      <c r="B1314">
        <v>2012</v>
      </c>
      <c r="C1314" t="s">
        <v>18</v>
      </c>
      <c r="D1314">
        <v>773500</v>
      </c>
      <c r="E1314">
        <v>1350000</v>
      </c>
      <c r="F1314" t="s">
        <v>13</v>
      </c>
      <c r="G1314" t="s">
        <v>14</v>
      </c>
      <c r="H1314">
        <v>3</v>
      </c>
      <c r="I1314">
        <v>2</v>
      </c>
      <c r="J1314">
        <v>1091</v>
      </c>
      <c r="K1314">
        <v>1.0219579999999999</v>
      </c>
      <c r="L1314" t="s">
        <v>22</v>
      </c>
    </row>
    <row r="1315" spans="1:12" x14ac:dyDescent="0.3">
      <c r="A1315" s="1">
        <v>41112</v>
      </c>
      <c r="B1315">
        <v>2012</v>
      </c>
      <c r="C1315" t="s">
        <v>17</v>
      </c>
      <c r="D1315">
        <v>141060</v>
      </c>
      <c r="E1315">
        <v>2500</v>
      </c>
      <c r="F1315" t="s">
        <v>13</v>
      </c>
      <c r="G1315" t="s">
        <v>14</v>
      </c>
      <c r="H1315">
        <v>3</v>
      </c>
      <c r="I1315">
        <v>2</v>
      </c>
      <c r="J1315">
        <v>993</v>
      </c>
      <c r="K1315">
        <v>1.0219579999999999</v>
      </c>
      <c r="L1315" t="s">
        <v>16</v>
      </c>
    </row>
    <row r="1316" spans="1:12" x14ac:dyDescent="0.3">
      <c r="A1316" s="1">
        <v>41116</v>
      </c>
      <c r="B1316">
        <v>2012</v>
      </c>
      <c r="C1316" t="s">
        <v>26</v>
      </c>
      <c r="D1316">
        <v>835660</v>
      </c>
      <c r="E1316">
        <v>875000</v>
      </c>
      <c r="F1316" t="s">
        <v>13</v>
      </c>
      <c r="G1316" t="s">
        <v>14</v>
      </c>
      <c r="H1316">
        <v>3</v>
      </c>
      <c r="I1316">
        <v>3</v>
      </c>
      <c r="J1316">
        <v>941</v>
      </c>
      <c r="K1316">
        <v>1.0219579999999999</v>
      </c>
      <c r="L1316" t="s">
        <v>25</v>
      </c>
    </row>
    <row r="1317" spans="1:12" x14ac:dyDescent="0.3">
      <c r="A1317" s="1">
        <v>41116</v>
      </c>
      <c r="B1317">
        <v>2012</v>
      </c>
      <c r="C1317" t="s">
        <v>29</v>
      </c>
      <c r="D1317">
        <v>231800</v>
      </c>
      <c r="E1317">
        <v>298000</v>
      </c>
      <c r="F1317" t="s">
        <v>13</v>
      </c>
      <c r="G1317" t="s">
        <v>14</v>
      </c>
      <c r="H1317">
        <v>3</v>
      </c>
      <c r="I1317">
        <v>3</v>
      </c>
      <c r="J1317">
        <v>958</v>
      </c>
      <c r="K1317">
        <v>1.0219579999999999</v>
      </c>
      <c r="L1317" t="s">
        <v>25</v>
      </c>
    </row>
    <row r="1318" spans="1:12" x14ac:dyDescent="0.3">
      <c r="A1318" s="1">
        <v>41117</v>
      </c>
      <c r="B1318">
        <v>2012</v>
      </c>
      <c r="C1318" t="s">
        <v>26</v>
      </c>
      <c r="D1318">
        <v>405510</v>
      </c>
      <c r="E1318">
        <v>480000</v>
      </c>
      <c r="F1318" t="s">
        <v>13</v>
      </c>
      <c r="G1318" t="s">
        <v>14</v>
      </c>
      <c r="H1318">
        <v>3</v>
      </c>
      <c r="I1318">
        <v>1</v>
      </c>
      <c r="J1318">
        <v>1062</v>
      </c>
      <c r="K1318">
        <v>1.0219579999999999</v>
      </c>
      <c r="L1318" t="s">
        <v>22</v>
      </c>
    </row>
    <row r="1319" spans="1:12" x14ac:dyDescent="0.3">
      <c r="A1319" s="1">
        <v>41117</v>
      </c>
      <c r="B1319">
        <v>2012</v>
      </c>
      <c r="C1319" t="s">
        <v>12</v>
      </c>
      <c r="D1319">
        <v>115970</v>
      </c>
      <c r="E1319">
        <v>139000</v>
      </c>
      <c r="F1319" t="s">
        <v>13</v>
      </c>
      <c r="G1319" t="s">
        <v>14</v>
      </c>
      <c r="H1319">
        <v>3</v>
      </c>
      <c r="I1319">
        <v>3</v>
      </c>
      <c r="J1319">
        <v>1057</v>
      </c>
      <c r="K1319">
        <v>1.0219579999999999</v>
      </c>
      <c r="L1319" t="s">
        <v>15</v>
      </c>
    </row>
    <row r="1320" spans="1:12" x14ac:dyDescent="0.3">
      <c r="A1320" s="1">
        <v>41118</v>
      </c>
      <c r="B1320">
        <v>2012</v>
      </c>
      <c r="C1320" t="s">
        <v>17</v>
      </c>
      <c r="D1320">
        <v>143780</v>
      </c>
      <c r="E1320">
        <v>75000</v>
      </c>
      <c r="F1320" t="s">
        <v>19</v>
      </c>
      <c r="G1320" t="s">
        <v>20</v>
      </c>
      <c r="H1320">
        <v>4</v>
      </c>
      <c r="I1320">
        <v>4</v>
      </c>
      <c r="J1320">
        <v>1343</v>
      </c>
      <c r="K1320">
        <v>1.0219579999999999</v>
      </c>
      <c r="L1320" t="s">
        <v>25</v>
      </c>
    </row>
    <row r="1321" spans="1:12" x14ac:dyDescent="0.3">
      <c r="A1321" s="1">
        <v>41119</v>
      </c>
      <c r="B1321">
        <v>2012</v>
      </c>
      <c r="C1321" t="s">
        <v>17</v>
      </c>
      <c r="D1321">
        <v>214100</v>
      </c>
      <c r="E1321">
        <v>85000</v>
      </c>
      <c r="F1321" t="s">
        <v>23</v>
      </c>
      <c r="G1321" t="s">
        <v>24</v>
      </c>
      <c r="H1321">
        <v>6</v>
      </c>
      <c r="I1321">
        <v>5</v>
      </c>
      <c r="J1321">
        <v>1874</v>
      </c>
      <c r="K1321">
        <v>1.0219579999999999</v>
      </c>
      <c r="L1321" t="s">
        <v>25</v>
      </c>
    </row>
    <row r="1322" spans="1:12" x14ac:dyDescent="0.3">
      <c r="A1322" s="1">
        <v>41119</v>
      </c>
      <c r="B1322">
        <v>2012</v>
      </c>
      <c r="C1322" t="s">
        <v>21</v>
      </c>
      <c r="D1322">
        <v>658000</v>
      </c>
      <c r="E1322">
        <v>883000</v>
      </c>
      <c r="F1322" t="s">
        <v>13</v>
      </c>
      <c r="G1322" t="s">
        <v>14</v>
      </c>
      <c r="H1322">
        <v>3</v>
      </c>
      <c r="I1322">
        <v>3</v>
      </c>
      <c r="J1322">
        <v>1052</v>
      </c>
      <c r="K1322">
        <v>1.0219579999999999</v>
      </c>
      <c r="L1322" t="s">
        <v>16</v>
      </c>
    </row>
    <row r="1323" spans="1:12" x14ac:dyDescent="0.3">
      <c r="A1323" s="1">
        <v>41119</v>
      </c>
      <c r="B1323">
        <v>2012</v>
      </c>
      <c r="C1323" t="s">
        <v>12</v>
      </c>
      <c r="D1323">
        <v>86220</v>
      </c>
      <c r="E1323">
        <v>45000</v>
      </c>
      <c r="F1323" t="s">
        <v>13</v>
      </c>
      <c r="G1323" t="s">
        <v>14</v>
      </c>
      <c r="H1323">
        <v>3</v>
      </c>
      <c r="I1323">
        <v>2</v>
      </c>
      <c r="J1323">
        <v>1046</v>
      </c>
      <c r="K1323">
        <v>1.0219579999999999</v>
      </c>
      <c r="L1323" t="s">
        <v>16</v>
      </c>
    </row>
    <row r="1324" spans="1:12" x14ac:dyDescent="0.3">
      <c r="A1324" s="1">
        <v>41119</v>
      </c>
      <c r="B1324">
        <v>2012</v>
      </c>
      <c r="C1324" t="s">
        <v>26</v>
      </c>
      <c r="D1324">
        <v>1199030</v>
      </c>
      <c r="E1324">
        <v>1830000</v>
      </c>
      <c r="F1324" t="s">
        <v>13</v>
      </c>
      <c r="G1324" t="s">
        <v>14</v>
      </c>
      <c r="H1324">
        <v>3</v>
      </c>
      <c r="I1324">
        <v>3</v>
      </c>
      <c r="J1324">
        <v>981</v>
      </c>
      <c r="K1324">
        <v>1.0219579999999999</v>
      </c>
      <c r="L1324" t="s">
        <v>16</v>
      </c>
    </row>
    <row r="1325" spans="1:12" x14ac:dyDescent="0.3">
      <c r="A1325" s="1">
        <v>41120</v>
      </c>
      <c r="B1325">
        <v>2012</v>
      </c>
      <c r="C1325" t="s">
        <v>18</v>
      </c>
      <c r="D1325">
        <v>280714</v>
      </c>
      <c r="E1325">
        <v>366200</v>
      </c>
      <c r="F1325" t="s">
        <v>13</v>
      </c>
      <c r="G1325" t="s">
        <v>14</v>
      </c>
      <c r="H1325">
        <v>3</v>
      </c>
      <c r="I1325">
        <v>2</v>
      </c>
      <c r="J1325">
        <v>1076</v>
      </c>
      <c r="K1325">
        <v>1.0219579999999999</v>
      </c>
      <c r="L1325" t="s">
        <v>16</v>
      </c>
    </row>
    <row r="1326" spans="1:12" x14ac:dyDescent="0.3">
      <c r="A1326" s="1">
        <v>41120</v>
      </c>
      <c r="B1326">
        <v>2012</v>
      </c>
      <c r="C1326" t="s">
        <v>26</v>
      </c>
      <c r="D1326">
        <v>331940</v>
      </c>
      <c r="E1326">
        <v>395000</v>
      </c>
      <c r="F1326" t="s">
        <v>13</v>
      </c>
      <c r="G1326" t="s">
        <v>14</v>
      </c>
      <c r="H1326">
        <v>3</v>
      </c>
      <c r="I1326">
        <v>1</v>
      </c>
      <c r="J1326">
        <v>1023</v>
      </c>
      <c r="K1326">
        <v>1.0219579999999999</v>
      </c>
      <c r="L1326" t="s">
        <v>15</v>
      </c>
    </row>
    <row r="1327" spans="1:12" x14ac:dyDescent="0.3">
      <c r="A1327" s="1">
        <v>41123</v>
      </c>
      <c r="B1327">
        <v>2012</v>
      </c>
      <c r="C1327" t="s">
        <v>29</v>
      </c>
      <c r="D1327">
        <v>213300</v>
      </c>
      <c r="E1327">
        <v>330000</v>
      </c>
      <c r="F1327" t="s">
        <v>13</v>
      </c>
      <c r="G1327" t="s">
        <v>14</v>
      </c>
      <c r="H1327">
        <v>3</v>
      </c>
      <c r="I1327">
        <v>1</v>
      </c>
      <c r="J1327">
        <v>967</v>
      </c>
      <c r="K1327">
        <v>1.0219579999999999</v>
      </c>
      <c r="L1327" t="s">
        <v>25</v>
      </c>
    </row>
    <row r="1328" spans="1:12" x14ac:dyDescent="0.3">
      <c r="A1328" s="1">
        <v>41123</v>
      </c>
      <c r="B1328">
        <v>2012</v>
      </c>
      <c r="C1328" t="s">
        <v>21</v>
      </c>
      <c r="D1328">
        <v>2988020</v>
      </c>
      <c r="E1328">
        <v>3500000</v>
      </c>
      <c r="F1328" t="s">
        <v>13</v>
      </c>
      <c r="G1328" t="s">
        <v>14</v>
      </c>
      <c r="H1328">
        <v>3</v>
      </c>
      <c r="I1328">
        <v>1</v>
      </c>
      <c r="J1328">
        <v>972</v>
      </c>
      <c r="K1328">
        <v>1.0219579999999999</v>
      </c>
      <c r="L1328" t="s">
        <v>25</v>
      </c>
    </row>
    <row r="1329" spans="1:12" x14ac:dyDescent="0.3">
      <c r="A1329" s="1">
        <v>41123</v>
      </c>
      <c r="B1329">
        <v>2012</v>
      </c>
      <c r="C1329" t="s">
        <v>17</v>
      </c>
      <c r="D1329">
        <v>181550</v>
      </c>
      <c r="E1329">
        <v>80000</v>
      </c>
      <c r="F1329" t="s">
        <v>19</v>
      </c>
      <c r="G1329" t="s">
        <v>20</v>
      </c>
      <c r="H1329">
        <v>4</v>
      </c>
      <c r="I1329">
        <v>3</v>
      </c>
      <c r="J1329">
        <v>1423</v>
      </c>
      <c r="K1329">
        <v>1.0219579999999999</v>
      </c>
      <c r="L1329" t="s">
        <v>25</v>
      </c>
    </row>
    <row r="1330" spans="1:12" x14ac:dyDescent="0.3">
      <c r="A1330" s="1">
        <v>41124</v>
      </c>
      <c r="B1330">
        <v>2012</v>
      </c>
      <c r="C1330" t="s">
        <v>18</v>
      </c>
      <c r="D1330">
        <v>368410</v>
      </c>
      <c r="E1330">
        <v>575000</v>
      </c>
      <c r="F1330" t="s">
        <v>13</v>
      </c>
      <c r="G1330" t="s">
        <v>14</v>
      </c>
      <c r="H1330">
        <v>3</v>
      </c>
      <c r="I1330">
        <v>1</v>
      </c>
      <c r="J1330">
        <v>1032</v>
      </c>
      <c r="K1330">
        <v>1.0219579999999999</v>
      </c>
      <c r="L1330" t="s">
        <v>15</v>
      </c>
    </row>
    <row r="1331" spans="1:12" x14ac:dyDescent="0.3">
      <c r="A1331" s="1">
        <v>41125</v>
      </c>
      <c r="B1331">
        <v>2012</v>
      </c>
      <c r="C1331" t="s">
        <v>26</v>
      </c>
      <c r="D1331">
        <v>392840</v>
      </c>
      <c r="E1331">
        <v>497500</v>
      </c>
      <c r="F1331" t="s">
        <v>13</v>
      </c>
      <c r="G1331" t="s">
        <v>14</v>
      </c>
      <c r="H1331">
        <v>3</v>
      </c>
      <c r="I1331">
        <v>1</v>
      </c>
      <c r="J1331">
        <v>1067</v>
      </c>
      <c r="K1331">
        <v>1.0219579999999999</v>
      </c>
      <c r="L1331" t="s">
        <v>15</v>
      </c>
    </row>
    <row r="1332" spans="1:12" x14ac:dyDescent="0.3">
      <c r="A1332" s="1">
        <v>41125</v>
      </c>
      <c r="B1332">
        <v>2012</v>
      </c>
      <c r="C1332" t="s">
        <v>30</v>
      </c>
      <c r="D1332">
        <v>589940</v>
      </c>
      <c r="E1332">
        <v>770000</v>
      </c>
      <c r="F1332" t="s">
        <v>13</v>
      </c>
      <c r="G1332" t="s">
        <v>14</v>
      </c>
      <c r="H1332">
        <v>3</v>
      </c>
      <c r="I1332">
        <v>3</v>
      </c>
      <c r="J1332">
        <v>1094</v>
      </c>
      <c r="K1332">
        <v>1.0219579999999999</v>
      </c>
      <c r="L1332" t="s">
        <v>15</v>
      </c>
    </row>
    <row r="1333" spans="1:12" x14ac:dyDescent="0.3">
      <c r="A1333" s="1">
        <v>41125</v>
      </c>
      <c r="B1333">
        <v>2012</v>
      </c>
      <c r="C1333" t="s">
        <v>17</v>
      </c>
      <c r="D1333">
        <v>102860</v>
      </c>
      <c r="E1333">
        <v>90000</v>
      </c>
      <c r="F1333" t="s">
        <v>13</v>
      </c>
      <c r="G1333" t="s">
        <v>14</v>
      </c>
      <c r="H1333">
        <v>3</v>
      </c>
      <c r="I1333">
        <v>2</v>
      </c>
      <c r="J1333">
        <v>939</v>
      </c>
      <c r="K1333">
        <v>1.0219579999999999</v>
      </c>
      <c r="L1333" t="s">
        <v>22</v>
      </c>
    </row>
    <row r="1334" spans="1:12" x14ac:dyDescent="0.3">
      <c r="A1334" s="1">
        <v>41126</v>
      </c>
      <c r="B1334">
        <v>2012</v>
      </c>
      <c r="C1334" t="s">
        <v>21</v>
      </c>
      <c r="D1334">
        <v>783580</v>
      </c>
      <c r="E1334">
        <v>1225000</v>
      </c>
      <c r="F1334" t="s">
        <v>13</v>
      </c>
      <c r="G1334" t="s">
        <v>14</v>
      </c>
      <c r="H1334">
        <v>3</v>
      </c>
      <c r="I1334">
        <v>1</v>
      </c>
      <c r="J1334">
        <v>947</v>
      </c>
      <c r="K1334">
        <v>1.0219579999999999</v>
      </c>
      <c r="L1334" t="s">
        <v>15</v>
      </c>
    </row>
    <row r="1335" spans="1:12" x14ac:dyDescent="0.3">
      <c r="A1335" s="1">
        <v>41130</v>
      </c>
      <c r="B1335">
        <v>2012</v>
      </c>
      <c r="C1335" t="s">
        <v>18</v>
      </c>
      <c r="D1335">
        <v>218190</v>
      </c>
      <c r="E1335">
        <v>205000</v>
      </c>
      <c r="F1335" t="s">
        <v>13</v>
      </c>
      <c r="G1335" t="s">
        <v>14</v>
      </c>
      <c r="H1335">
        <v>3</v>
      </c>
      <c r="I1335">
        <v>3</v>
      </c>
      <c r="J1335">
        <v>999</v>
      </c>
      <c r="K1335">
        <v>1.0219579999999999</v>
      </c>
      <c r="L1335" t="s">
        <v>22</v>
      </c>
    </row>
    <row r="1336" spans="1:12" x14ac:dyDescent="0.3">
      <c r="A1336" s="1">
        <v>41130</v>
      </c>
      <c r="B1336">
        <v>2012</v>
      </c>
      <c r="C1336" t="s">
        <v>17</v>
      </c>
      <c r="D1336">
        <v>134210</v>
      </c>
      <c r="E1336">
        <v>133700</v>
      </c>
      <c r="F1336" t="s">
        <v>13</v>
      </c>
      <c r="G1336" t="s">
        <v>14</v>
      </c>
      <c r="H1336">
        <v>3</v>
      </c>
      <c r="I1336">
        <v>3</v>
      </c>
      <c r="J1336">
        <v>920</v>
      </c>
      <c r="K1336">
        <v>1.0219579999999999</v>
      </c>
      <c r="L1336" t="s">
        <v>16</v>
      </c>
    </row>
    <row r="1337" spans="1:12" x14ac:dyDescent="0.3">
      <c r="A1337" s="1">
        <v>41131</v>
      </c>
      <c r="B1337">
        <v>2012</v>
      </c>
      <c r="C1337" t="s">
        <v>12</v>
      </c>
      <c r="D1337">
        <v>114030</v>
      </c>
      <c r="E1337">
        <v>42000</v>
      </c>
      <c r="F1337" t="s">
        <v>27</v>
      </c>
      <c r="G1337" t="s">
        <v>28</v>
      </c>
      <c r="H1337">
        <v>8</v>
      </c>
      <c r="I1337">
        <v>8</v>
      </c>
      <c r="J1337">
        <v>2727</v>
      </c>
      <c r="K1337">
        <v>1.0219579999999999</v>
      </c>
      <c r="L1337" t="s">
        <v>15</v>
      </c>
    </row>
    <row r="1338" spans="1:12" x14ac:dyDescent="0.3">
      <c r="A1338" s="1">
        <v>41131</v>
      </c>
      <c r="B1338">
        <v>2012</v>
      </c>
      <c r="C1338" t="s">
        <v>30</v>
      </c>
      <c r="D1338">
        <v>616690</v>
      </c>
      <c r="E1338">
        <v>765000</v>
      </c>
      <c r="F1338" t="s">
        <v>13</v>
      </c>
      <c r="G1338" t="s">
        <v>14</v>
      </c>
      <c r="H1338">
        <v>3</v>
      </c>
      <c r="I1338">
        <v>1</v>
      </c>
      <c r="J1338">
        <v>981</v>
      </c>
      <c r="K1338">
        <v>1.0219579999999999</v>
      </c>
      <c r="L1338" t="s">
        <v>22</v>
      </c>
    </row>
    <row r="1339" spans="1:12" x14ac:dyDescent="0.3">
      <c r="A1339" s="1">
        <v>41131</v>
      </c>
      <c r="B1339">
        <v>2012</v>
      </c>
      <c r="C1339" t="s">
        <v>26</v>
      </c>
      <c r="D1339">
        <v>655550</v>
      </c>
      <c r="E1339">
        <v>1000000</v>
      </c>
      <c r="F1339" t="s">
        <v>13</v>
      </c>
      <c r="G1339" t="s">
        <v>14</v>
      </c>
      <c r="H1339">
        <v>3</v>
      </c>
      <c r="I1339">
        <v>2</v>
      </c>
      <c r="J1339">
        <v>1028</v>
      </c>
      <c r="K1339">
        <v>1.0219579999999999</v>
      </c>
      <c r="L1339" t="s">
        <v>15</v>
      </c>
    </row>
    <row r="1340" spans="1:12" x14ac:dyDescent="0.3">
      <c r="A1340" s="1">
        <v>41132</v>
      </c>
      <c r="B1340">
        <v>2012</v>
      </c>
      <c r="C1340" t="s">
        <v>18</v>
      </c>
      <c r="D1340">
        <v>461370</v>
      </c>
      <c r="E1340">
        <v>625000</v>
      </c>
      <c r="F1340" t="s">
        <v>13</v>
      </c>
      <c r="G1340" t="s">
        <v>14</v>
      </c>
      <c r="H1340">
        <v>3</v>
      </c>
      <c r="I1340">
        <v>2</v>
      </c>
      <c r="J1340">
        <v>936</v>
      </c>
      <c r="K1340">
        <v>1.0219579999999999</v>
      </c>
      <c r="L1340" t="s">
        <v>25</v>
      </c>
    </row>
    <row r="1341" spans="1:12" x14ac:dyDescent="0.3">
      <c r="A1341" s="1">
        <v>41132</v>
      </c>
      <c r="B1341">
        <v>2012</v>
      </c>
      <c r="C1341" t="s">
        <v>29</v>
      </c>
      <c r="D1341">
        <v>189200</v>
      </c>
      <c r="E1341">
        <v>292500</v>
      </c>
      <c r="F1341" t="s">
        <v>13</v>
      </c>
      <c r="G1341" t="s">
        <v>14</v>
      </c>
      <c r="H1341">
        <v>3</v>
      </c>
      <c r="I1341">
        <v>2</v>
      </c>
      <c r="J1341">
        <v>991</v>
      </c>
      <c r="K1341">
        <v>1.0219579999999999</v>
      </c>
      <c r="L1341" t="s">
        <v>22</v>
      </c>
    </row>
    <row r="1342" spans="1:12" x14ac:dyDescent="0.3">
      <c r="A1342" s="1">
        <v>41133</v>
      </c>
      <c r="B1342">
        <v>2012</v>
      </c>
      <c r="C1342" t="s">
        <v>21</v>
      </c>
      <c r="D1342">
        <v>900900</v>
      </c>
      <c r="E1342">
        <v>1270000</v>
      </c>
      <c r="F1342" t="s">
        <v>13</v>
      </c>
      <c r="G1342" t="s">
        <v>14</v>
      </c>
      <c r="H1342">
        <v>3</v>
      </c>
      <c r="I1342">
        <v>2</v>
      </c>
      <c r="J1342">
        <v>1057</v>
      </c>
      <c r="K1342">
        <v>1.0219579999999999</v>
      </c>
      <c r="L1342" t="s">
        <v>22</v>
      </c>
    </row>
    <row r="1343" spans="1:12" x14ac:dyDescent="0.3">
      <c r="A1343" s="1">
        <v>41134</v>
      </c>
      <c r="B1343">
        <v>2012</v>
      </c>
      <c r="C1343" t="s">
        <v>26</v>
      </c>
      <c r="D1343">
        <v>302820</v>
      </c>
      <c r="E1343">
        <v>380000</v>
      </c>
      <c r="F1343" t="s">
        <v>13</v>
      </c>
      <c r="G1343" t="s">
        <v>14</v>
      </c>
      <c r="H1343">
        <v>3</v>
      </c>
      <c r="I1343">
        <v>2</v>
      </c>
      <c r="J1343">
        <v>954</v>
      </c>
      <c r="K1343">
        <v>1.0219579999999999</v>
      </c>
      <c r="L1343" t="s">
        <v>22</v>
      </c>
    </row>
    <row r="1344" spans="1:12" x14ac:dyDescent="0.3">
      <c r="A1344" s="1">
        <v>41134</v>
      </c>
      <c r="B1344">
        <v>2012</v>
      </c>
      <c r="C1344" t="s">
        <v>18</v>
      </c>
      <c r="D1344">
        <v>368410</v>
      </c>
      <c r="E1344">
        <v>400000</v>
      </c>
      <c r="F1344" t="s">
        <v>13</v>
      </c>
      <c r="G1344" t="s">
        <v>14</v>
      </c>
      <c r="H1344">
        <v>3</v>
      </c>
      <c r="I1344">
        <v>3</v>
      </c>
      <c r="J1344">
        <v>966</v>
      </c>
      <c r="K1344">
        <v>1.0219579999999999</v>
      </c>
      <c r="L1344" t="s">
        <v>16</v>
      </c>
    </row>
    <row r="1345" spans="1:12" x14ac:dyDescent="0.3">
      <c r="A1345" s="1">
        <v>41134</v>
      </c>
      <c r="B1345">
        <v>2012</v>
      </c>
      <c r="C1345" t="s">
        <v>26</v>
      </c>
      <c r="D1345">
        <v>252700</v>
      </c>
      <c r="E1345">
        <v>280000</v>
      </c>
      <c r="F1345" t="s">
        <v>13</v>
      </c>
      <c r="G1345" t="s">
        <v>14</v>
      </c>
      <c r="H1345">
        <v>3</v>
      </c>
      <c r="I1345">
        <v>2</v>
      </c>
      <c r="J1345">
        <v>1033</v>
      </c>
      <c r="K1345">
        <v>1.0219579999999999</v>
      </c>
      <c r="L1345" t="s">
        <v>16</v>
      </c>
    </row>
    <row r="1346" spans="1:12" x14ac:dyDescent="0.3">
      <c r="A1346" s="1">
        <v>41134</v>
      </c>
      <c r="B1346">
        <v>2012</v>
      </c>
      <c r="C1346" t="s">
        <v>18</v>
      </c>
      <c r="D1346">
        <v>244020</v>
      </c>
      <c r="E1346">
        <v>450000</v>
      </c>
      <c r="F1346" t="s">
        <v>13</v>
      </c>
      <c r="G1346" t="s">
        <v>14</v>
      </c>
      <c r="H1346">
        <v>3</v>
      </c>
      <c r="I1346">
        <v>1</v>
      </c>
      <c r="J1346">
        <v>962</v>
      </c>
      <c r="K1346">
        <v>1.0219579999999999</v>
      </c>
      <c r="L1346" t="s">
        <v>15</v>
      </c>
    </row>
    <row r="1347" spans="1:12" x14ac:dyDescent="0.3">
      <c r="A1347" s="1">
        <v>41137</v>
      </c>
      <c r="B1347">
        <v>2012</v>
      </c>
      <c r="C1347" t="s">
        <v>26</v>
      </c>
      <c r="D1347">
        <v>464310</v>
      </c>
      <c r="E1347">
        <v>470000</v>
      </c>
      <c r="F1347" t="s">
        <v>13</v>
      </c>
      <c r="G1347" t="s">
        <v>14</v>
      </c>
      <c r="H1347">
        <v>3</v>
      </c>
      <c r="I1347">
        <v>2</v>
      </c>
      <c r="J1347">
        <v>1097</v>
      </c>
      <c r="K1347">
        <v>1.0219579999999999</v>
      </c>
      <c r="L1347" t="s">
        <v>16</v>
      </c>
    </row>
    <row r="1348" spans="1:12" x14ac:dyDescent="0.3">
      <c r="A1348" s="1">
        <v>41137</v>
      </c>
      <c r="B1348">
        <v>2012</v>
      </c>
      <c r="C1348" t="s">
        <v>29</v>
      </c>
      <c r="D1348">
        <v>298600</v>
      </c>
      <c r="E1348">
        <v>425000</v>
      </c>
      <c r="F1348" t="s">
        <v>13</v>
      </c>
      <c r="G1348" t="s">
        <v>14</v>
      </c>
      <c r="H1348">
        <v>3</v>
      </c>
      <c r="I1348">
        <v>2</v>
      </c>
      <c r="J1348">
        <v>1033</v>
      </c>
      <c r="K1348">
        <v>1.0219579999999999</v>
      </c>
      <c r="L1348" t="s">
        <v>16</v>
      </c>
    </row>
    <row r="1349" spans="1:12" x14ac:dyDescent="0.3">
      <c r="A1349" s="1">
        <v>41138</v>
      </c>
      <c r="B1349">
        <v>2012</v>
      </c>
      <c r="C1349" t="s">
        <v>21</v>
      </c>
      <c r="D1349">
        <v>1154720</v>
      </c>
      <c r="E1349">
        <v>1743000</v>
      </c>
      <c r="F1349" t="s">
        <v>13</v>
      </c>
      <c r="G1349" t="s">
        <v>14</v>
      </c>
      <c r="H1349">
        <v>3</v>
      </c>
      <c r="I1349">
        <v>3</v>
      </c>
      <c r="J1349">
        <v>1089</v>
      </c>
      <c r="K1349">
        <v>1.0219579999999999</v>
      </c>
      <c r="L1349" t="s">
        <v>22</v>
      </c>
    </row>
    <row r="1350" spans="1:12" x14ac:dyDescent="0.3">
      <c r="A1350" s="1">
        <v>41139</v>
      </c>
      <c r="B1350">
        <v>2012</v>
      </c>
      <c r="C1350" t="s">
        <v>17</v>
      </c>
      <c r="D1350">
        <v>126420</v>
      </c>
      <c r="E1350">
        <v>190000</v>
      </c>
      <c r="F1350" t="s">
        <v>13</v>
      </c>
      <c r="G1350" t="s">
        <v>14</v>
      </c>
      <c r="H1350">
        <v>3</v>
      </c>
      <c r="I1350">
        <v>1</v>
      </c>
      <c r="J1350">
        <v>1071</v>
      </c>
      <c r="K1350">
        <v>1.0219579999999999</v>
      </c>
      <c r="L1350" t="s">
        <v>22</v>
      </c>
    </row>
    <row r="1351" spans="1:12" x14ac:dyDescent="0.3">
      <c r="A1351" s="1">
        <v>41139</v>
      </c>
      <c r="B1351">
        <v>2012</v>
      </c>
      <c r="C1351" t="s">
        <v>26</v>
      </c>
      <c r="D1351">
        <v>376180</v>
      </c>
      <c r="E1351">
        <v>355000</v>
      </c>
      <c r="F1351" t="s">
        <v>13</v>
      </c>
      <c r="G1351" t="s">
        <v>14</v>
      </c>
      <c r="H1351">
        <v>3</v>
      </c>
      <c r="I1351">
        <v>3</v>
      </c>
      <c r="J1351">
        <v>979</v>
      </c>
      <c r="K1351">
        <v>1.0219579999999999</v>
      </c>
      <c r="L1351" t="s">
        <v>25</v>
      </c>
    </row>
    <row r="1352" spans="1:12" x14ac:dyDescent="0.3">
      <c r="A1352" s="1">
        <v>41139</v>
      </c>
      <c r="B1352">
        <v>2012</v>
      </c>
      <c r="C1352" t="s">
        <v>12</v>
      </c>
      <c r="D1352">
        <v>83720</v>
      </c>
      <c r="E1352">
        <v>125000</v>
      </c>
      <c r="F1352" t="s">
        <v>13</v>
      </c>
      <c r="G1352" t="s">
        <v>14</v>
      </c>
      <c r="H1352">
        <v>3</v>
      </c>
      <c r="I1352">
        <v>2</v>
      </c>
      <c r="J1352">
        <v>977</v>
      </c>
      <c r="K1352">
        <v>1.0219579999999999</v>
      </c>
      <c r="L1352" t="s">
        <v>16</v>
      </c>
    </row>
    <row r="1353" spans="1:12" x14ac:dyDescent="0.3">
      <c r="A1353" s="1">
        <v>41140</v>
      </c>
      <c r="B1353">
        <v>2012</v>
      </c>
      <c r="C1353" t="s">
        <v>17</v>
      </c>
      <c r="D1353">
        <v>124670</v>
      </c>
      <c r="E1353">
        <v>210000</v>
      </c>
      <c r="F1353" t="s">
        <v>13</v>
      </c>
      <c r="G1353" t="s">
        <v>14</v>
      </c>
      <c r="H1353">
        <v>3</v>
      </c>
      <c r="I1353">
        <v>2</v>
      </c>
      <c r="J1353">
        <v>963</v>
      </c>
      <c r="K1353">
        <v>1.0219579999999999</v>
      </c>
      <c r="L1353" t="s">
        <v>16</v>
      </c>
    </row>
    <row r="1354" spans="1:12" x14ac:dyDescent="0.3">
      <c r="A1354" s="1">
        <v>41140</v>
      </c>
      <c r="B1354">
        <v>2012</v>
      </c>
      <c r="C1354" t="s">
        <v>21</v>
      </c>
      <c r="D1354">
        <v>496790</v>
      </c>
      <c r="E1354">
        <v>325000</v>
      </c>
      <c r="F1354" t="s">
        <v>13</v>
      </c>
      <c r="G1354" t="s">
        <v>14</v>
      </c>
      <c r="H1354">
        <v>3</v>
      </c>
      <c r="I1354">
        <v>1</v>
      </c>
      <c r="J1354">
        <v>1051</v>
      </c>
      <c r="K1354">
        <v>1.0219579999999999</v>
      </c>
      <c r="L1354" t="s">
        <v>15</v>
      </c>
    </row>
    <row r="1355" spans="1:12" x14ac:dyDescent="0.3">
      <c r="A1355" s="1">
        <v>41140</v>
      </c>
      <c r="B1355">
        <v>2012</v>
      </c>
      <c r="C1355" t="s">
        <v>26</v>
      </c>
      <c r="D1355">
        <v>795060</v>
      </c>
      <c r="E1355">
        <v>917000</v>
      </c>
      <c r="F1355" t="s">
        <v>13</v>
      </c>
      <c r="G1355" t="s">
        <v>14</v>
      </c>
      <c r="H1355">
        <v>3</v>
      </c>
      <c r="I1355">
        <v>3</v>
      </c>
      <c r="J1355">
        <v>1028</v>
      </c>
      <c r="K1355">
        <v>1.0219579999999999</v>
      </c>
      <c r="L1355" t="s">
        <v>15</v>
      </c>
    </row>
    <row r="1356" spans="1:12" x14ac:dyDescent="0.3">
      <c r="A1356" s="1">
        <v>41144</v>
      </c>
      <c r="B1356">
        <v>2012</v>
      </c>
      <c r="C1356" t="s">
        <v>30</v>
      </c>
      <c r="D1356">
        <v>1845940</v>
      </c>
      <c r="E1356">
        <v>2975000</v>
      </c>
      <c r="F1356" t="s">
        <v>13</v>
      </c>
      <c r="G1356" t="s">
        <v>14</v>
      </c>
      <c r="H1356">
        <v>3</v>
      </c>
      <c r="I1356">
        <v>1</v>
      </c>
      <c r="J1356">
        <v>1094</v>
      </c>
      <c r="K1356">
        <v>1.0219579999999999</v>
      </c>
      <c r="L1356" t="s">
        <v>25</v>
      </c>
    </row>
    <row r="1357" spans="1:12" x14ac:dyDescent="0.3">
      <c r="A1357" s="1">
        <v>41144</v>
      </c>
      <c r="B1357">
        <v>2012</v>
      </c>
      <c r="C1357" t="s">
        <v>26</v>
      </c>
      <c r="D1357">
        <v>259560</v>
      </c>
      <c r="E1357">
        <v>210000</v>
      </c>
      <c r="F1357" t="s">
        <v>13</v>
      </c>
      <c r="G1357" t="s">
        <v>14</v>
      </c>
      <c r="H1357">
        <v>3</v>
      </c>
      <c r="I1357">
        <v>1</v>
      </c>
      <c r="J1357">
        <v>927</v>
      </c>
      <c r="K1357">
        <v>1.0219579999999999</v>
      </c>
      <c r="L1357" t="s">
        <v>15</v>
      </c>
    </row>
    <row r="1358" spans="1:12" x14ac:dyDescent="0.3">
      <c r="A1358" s="1">
        <v>41144</v>
      </c>
      <c r="B1358">
        <v>2012</v>
      </c>
      <c r="C1358" t="s">
        <v>21</v>
      </c>
      <c r="D1358">
        <v>2337650</v>
      </c>
      <c r="E1358">
        <v>1500000</v>
      </c>
      <c r="F1358" t="s">
        <v>13</v>
      </c>
      <c r="G1358" t="s">
        <v>14</v>
      </c>
      <c r="H1358">
        <v>3</v>
      </c>
      <c r="I1358">
        <v>3</v>
      </c>
      <c r="J1358">
        <v>1008</v>
      </c>
      <c r="K1358">
        <v>1.0219579999999999</v>
      </c>
      <c r="L1358" t="s">
        <v>16</v>
      </c>
    </row>
    <row r="1359" spans="1:12" x14ac:dyDescent="0.3">
      <c r="A1359" s="1">
        <v>41144</v>
      </c>
      <c r="B1359">
        <v>2012</v>
      </c>
      <c r="C1359" t="s">
        <v>29</v>
      </c>
      <c r="D1359">
        <v>720600</v>
      </c>
      <c r="E1359">
        <v>1200000</v>
      </c>
      <c r="F1359" t="s">
        <v>13</v>
      </c>
      <c r="G1359" t="s">
        <v>14</v>
      </c>
      <c r="H1359">
        <v>3</v>
      </c>
      <c r="I1359">
        <v>3</v>
      </c>
      <c r="J1359">
        <v>1092</v>
      </c>
      <c r="K1359">
        <v>1.0219579999999999</v>
      </c>
      <c r="L1359" t="s">
        <v>22</v>
      </c>
    </row>
    <row r="1360" spans="1:12" x14ac:dyDescent="0.3">
      <c r="A1360" s="1">
        <v>41144</v>
      </c>
      <c r="B1360">
        <v>2012</v>
      </c>
      <c r="C1360" t="s">
        <v>26</v>
      </c>
      <c r="D1360">
        <v>653800</v>
      </c>
      <c r="E1360">
        <v>740000</v>
      </c>
      <c r="F1360" t="s">
        <v>13</v>
      </c>
      <c r="G1360" t="s">
        <v>14</v>
      </c>
      <c r="H1360">
        <v>3</v>
      </c>
      <c r="I1360">
        <v>1</v>
      </c>
      <c r="J1360">
        <v>1027</v>
      </c>
      <c r="K1360">
        <v>1.0219579999999999</v>
      </c>
      <c r="L1360" t="s">
        <v>16</v>
      </c>
    </row>
    <row r="1361" spans="1:12" x14ac:dyDescent="0.3">
      <c r="A1361" s="1">
        <v>41145</v>
      </c>
      <c r="B1361">
        <v>2012</v>
      </c>
      <c r="C1361" t="s">
        <v>12</v>
      </c>
      <c r="D1361">
        <v>127590</v>
      </c>
      <c r="E1361">
        <v>40000</v>
      </c>
      <c r="F1361" t="s">
        <v>23</v>
      </c>
      <c r="G1361" t="s">
        <v>24</v>
      </c>
      <c r="H1361">
        <v>6</v>
      </c>
      <c r="I1361">
        <v>4</v>
      </c>
      <c r="J1361">
        <v>1843</v>
      </c>
      <c r="K1361">
        <v>1.0219579999999999</v>
      </c>
      <c r="L1361" t="s">
        <v>25</v>
      </c>
    </row>
    <row r="1362" spans="1:12" x14ac:dyDescent="0.3">
      <c r="A1362" s="1">
        <v>41146</v>
      </c>
      <c r="B1362">
        <v>2012</v>
      </c>
      <c r="C1362" t="s">
        <v>26</v>
      </c>
      <c r="D1362">
        <v>354340</v>
      </c>
      <c r="E1362">
        <v>430000</v>
      </c>
      <c r="F1362" t="s">
        <v>13</v>
      </c>
      <c r="G1362" t="s">
        <v>14</v>
      </c>
      <c r="H1362">
        <v>3</v>
      </c>
      <c r="I1362">
        <v>1</v>
      </c>
      <c r="J1362">
        <v>1016</v>
      </c>
      <c r="K1362">
        <v>1.0219579999999999</v>
      </c>
      <c r="L1362" t="s">
        <v>16</v>
      </c>
    </row>
    <row r="1363" spans="1:12" x14ac:dyDescent="0.3">
      <c r="A1363" s="1">
        <v>41146</v>
      </c>
      <c r="B1363">
        <v>2012</v>
      </c>
      <c r="C1363" t="s">
        <v>26</v>
      </c>
      <c r="D1363">
        <v>518350</v>
      </c>
      <c r="E1363">
        <v>550900</v>
      </c>
      <c r="F1363" t="s">
        <v>13</v>
      </c>
      <c r="G1363" t="s">
        <v>14</v>
      </c>
      <c r="H1363">
        <v>3</v>
      </c>
      <c r="I1363">
        <v>2</v>
      </c>
      <c r="J1363">
        <v>993</v>
      </c>
      <c r="K1363">
        <v>1.0219579999999999</v>
      </c>
      <c r="L1363" t="s">
        <v>25</v>
      </c>
    </row>
    <row r="1364" spans="1:12" x14ac:dyDescent="0.3">
      <c r="A1364" s="1">
        <v>41147</v>
      </c>
      <c r="B1364">
        <v>2012</v>
      </c>
      <c r="C1364" t="s">
        <v>18</v>
      </c>
      <c r="D1364">
        <v>356720</v>
      </c>
      <c r="E1364">
        <v>270000</v>
      </c>
      <c r="F1364" t="s">
        <v>19</v>
      </c>
      <c r="G1364" t="s">
        <v>20</v>
      </c>
      <c r="H1364">
        <v>4</v>
      </c>
      <c r="I1364">
        <v>4</v>
      </c>
      <c r="J1364">
        <v>1449</v>
      </c>
      <c r="K1364">
        <v>1.0219579999999999</v>
      </c>
      <c r="L1364" t="s">
        <v>25</v>
      </c>
    </row>
    <row r="1365" spans="1:12" x14ac:dyDescent="0.3">
      <c r="A1365" s="1">
        <v>41147</v>
      </c>
      <c r="B1365">
        <v>2012</v>
      </c>
      <c r="C1365" t="s">
        <v>29</v>
      </c>
      <c r="D1365">
        <v>176000</v>
      </c>
      <c r="E1365">
        <v>255000</v>
      </c>
      <c r="F1365" t="s">
        <v>13</v>
      </c>
      <c r="G1365" t="s">
        <v>14</v>
      </c>
      <c r="H1365">
        <v>3</v>
      </c>
      <c r="I1365">
        <v>2</v>
      </c>
      <c r="J1365">
        <v>1021</v>
      </c>
      <c r="K1365">
        <v>1.0219579999999999</v>
      </c>
      <c r="L1365" t="s">
        <v>22</v>
      </c>
    </row>
    <row r="1366" spans="1:12" x14ac:dyDescent="0.3">
      <c r="A1366" s="1">
        <v>41151</v>
      </c>
      <c r="B1366">
        <v>2012</v>
      </c>
      <c r="C1366" t="s">
        <v>18</v>
      </c>
      <c r="D1366">
        <v>302680</v>
      </c>
      <c r="E1366">
        <v>539000</v>
      </c>
      <c r="F1366" t="s">
        <v>13</v>
      </c>
      <c r="G1366" t="s">
        <v>14</v>
      </c>
      <c r="H1366">
        <v>3</v>
      </c>
      <c r="I1366">
        <v>1</v>
      </c>
      <c r="J1366">
        <v>1028</v>
      </c>
      <c r="K1366">
        <v>1.0219579999999999</v>
      </c>
      <c r="L1366" t="s">
        <v>25</v>
      </c>
    </row>
    <row r="1367" spans="1:12" x14ac:dyDescent="0.3">
      <c r="A1367" s="1">
        <v>41151</v>
      </c>
      <c r="B1367">
        <v>2012</v>
      </c>
      <c r="C1367" t="s">
        <v>29</v>
      </c>
      <c r="D1367">
        <v>343500</v>
      </c>
      <c r="E1367">
        <v>535000</v>
      </c>
      <c r="F1367" t="s">
        <v>13</v>
      </c>
      <c r="G1367" t="s">
        <v>14</v>
      </c>
      <c r="H1367">
        <v>3</v>
      </c>
      <c r="I1367">
        <v>3</v>
      </c>
      <c r="J1367">
        <v>902</v>
      </c>
      <c r="K1367">
        <v>1.0219579999999999</v>
      </c>
      <c r="L1367" t="s">
        <v>16</v>
      </c>
    </row>
    <row r="1368" spans="1:12" x14ac:dyDescent="0.3">
      <c r="A1368" s="1">
        <v>41151</v>
      </c>
      <c r="B1368">
        <v>2012</v>
      </c>
      <c r="C1368" t="s">
        <v>17</v>
      </c>
      <c r="D1368">
        <v>205370</v>
      </c>
      <c r="E1368">
        <v>166000</v>
      </c>
      <c r="F1368" t="s">
        <v>23</v>
      </c>
      <c r="G1368" t="s">
        <v>24</v>
      </c>
      <c r="H1368">
        <v>6</v>
      </c>
      <c r="I1368">
        <v>4</v>
      </c>
      <c r="J1368">
        <v>2166</v>
      </c>
      <c r="K1368">
        <v>1.0219579999999999</v>
      </c>
      <c r="L1368" t="s">
        <v>25</v>
      </c>
    </row>
    <row r="1369" spans="1:12" x14ac:dyDescent="0.3">
      <c r="A1369" s="1">
        <v>41151</v>
      </c>
      <c r="B1369">
        <v>2012</v>
      </c>
      <c r="C1369" t="s">
        <v>17</v>
      </c>
      <c r="D1369">
        <v>115880</v>
      </c>
      <c r="E1369">
        <v>25000</v>
      </c>
      <c r="F1369" t="s">
        <v>13</v>
      </c>
      <c r="G1369" t="s">
        <v>14</v>
      </c>
      <c r="H1369">
        <v>3</v>
      </c>
      <c r="I1369">
        <v>1</v>
      </c>
      <c r="J1369">
        <v>1074</v>
      </c>
      <c r="K1369">
        <v>1.0219579999999999</v>
      </c>
      <c r="L1369" t="s">
        <v>16</v>
      </c>
    </row>
    <row r="1370" spans="1:12" x14ac:dyDescent="0.3">
      <c r="A1370" s="1">
        <v>41152</v>
      </c>
      <c r="B1370">
        <v>2012</v>
      </c>
      <c r="C1370" t="s">
        <v>29</v>
      </c>
      <c r="D1370">
        <v>126700</v>
      </c>
      <c r="E1370">
        <v>206000</v>
      </c>
      <c r="F1370" t="s">
        <v>13</v>
      </c>
      <c r="G1370" t="s">
        <v>14</v>
      </c>
      <c r="H1370">
        <v>3</v>
      </c>
      <c r="I1370">
        <v>3</v>
      </c>
      <c r="J1370">
        <v>1057</v>
      </c>
      <c r="K1370">
        <v>1.0219579999999999</v>
      </c>
      <c r="L1370" t="s">
        <v>22</v>
      </c>
    </row>
    <row r="1371" spans="1:12" x14ac:dyDescent="0.3">
      <c r="A1371" s="1">
        <v>41152</v>
      </c>
      <c r="B1371">
        <v>2012</v>
      </c>
      <c r="C1371" t="s">
        <v>26</v>
      </c>
      <c r="D1371">
        <v>331680</v>
      </c>
      <c r="E1371">
        <v>437000</v>
      </c>
      <c r="F1371" t="s">
        <v>13</v>
      </c>
      <c r="G1371" t="s">
        <v>14</v>
      </c>
      <c r="H1371">
        <v>3</v>
      </c>
      <c r="I1371">
        <v>2</v>
      </c>
      <c r="J1371">
        <v>933</v>
      </c>
      <c r="K1371">
        <v>1.0219579999999999</v>
      </c>
      <c r="L1371" t="s">
        <v>25</v>
      </c>
    </row>
    <row r="1372" spans="1:12" x14ac:dyDescent="0.3">
      <c r="A1372" s="1">
        <v>41152</v>
      </c>
      <c r="B1372">
        <v>2012</v>
      </c>
      <c r="C1372" t="s">
        <v>30</v>
      </c>
      <c r="D1372">
        <v>504460</v>
      </c>
      <c r="E1372">
        <v>702500</v>
      </c>
      <c r="F1372" t="s">
        <v>13</v>
      </c>
      <c r="G1372" t="s">
        <v>14</v>
      </c>
      <c r="H1372">
        <v>3</v>
      </c>
      <c r="I1372">
        <v>1</v>
      </c>
      <c r="J1372">
        <v>1098</v>
      </c>
      <c r="K1372">
        <v>1.0219579999999999</v>
      </c>
      <c r="L1372" t="s">
        <v>22</v>
      </c>
    </row>
    <row r="1373" spans="1:12" x14ac:dyDescent="0.3">
      <c r="A1373" s="1">
        <v>41152</v>
      </c>
      <c r="B1373">
        <v>2012</v>
      </c>
      <c r="C1373" t="s">
        <v>17</v>
      </c>
      <c r="D1373">
        <v>125940</v>
      </c>
      <c r="E1373">
        <v>152000</v>
      </c>
      <c r="F1373" t="s">
        <v>13</v>
      </c>
      <c r="G1373" t="s">
        <v>14</v>
      </c>
      <c r="H1373">
        <v>3</v>
      </c>
      <c r="I1373">
        <v>3</v>
      </c>
      <c r="J1373">
        <v>1082</v>
      </c>
      <c r="K1373">
        <v>1.0219579999999999</v>
      </c>
      <c r="L1373" t="s">
        <v>25</v>
      </c>
    </row>
    <row r="1374" spans="1:12" x14ac:dyDescent="0.3">
      <c r="A1374" s="1">
        <v>41152</v>
      </c>
      <c r="B1374">
        <v>2012</v>
      </c>
      <c r="C1374" t="s">
        <v>21</v>
      </c>
      <c r="D1374">
        <v>1801730</v>
      </c>
      <c r="E1374">
        <v>1625000</v>
      </c>
      <c r="F1374" t="s">
        <v>13</v>
      </c>
      <c r="G1374" t="s">
        <v>14</v>
      </c>
      <c r="H1374">
        <v>3</v>
      </c>
      <c r="I1374">
        <v>1</v>
      </c>
      <c r="J1374">
        <v>1078</v>
      </c>
      <c r="K1374">
        <v>1.0219579999999999</v>
      </c>
      <c r="L1374" t="s">
        <v>15</v>
      </c>
    </row>
    <row r="1375" spans="1:12" x14ac:dyDescent="0.3">
      <c r="A1375" s="1">
        <v>41153</v>
      </c>
      <c r="B1375">
        <v>2012</v>
      </c>
      <c r="C1375" t="s">
        <v>12</v>
      </c>
      <c r="D1375">
        <v>146420</v>
      </c>
      <c r="E1375">
        <v>40000</v>
      </c>
      <c r="F1375" t="s">
        <v>23</v>
      </c>
      <c r="G1375" t="s">
        <v>24</v>
      </c>
      <c r="H1375">
        <v>6</v>
      </c>
      <c r="I1375">
        <v>6</v>
      </c>
      <c r="J1375">
        <v>1906</v>
      </c>
      <c r="K1375">
        <v>1.0219579999999999</v>
      </c>
      <c r="L1375" t="s">
        <v>15</v>
      </c>
    </row>
    <row r="1376" spans="1:12" x14ac:dyDescent="0.3">
      <c r="A1376" s="1">
        <v>41153</v>
      </c>
      <c r="B1376">
        <v>2012</v>
      </c>
      <c r="C1376" t="s">
        <v>17</v>
      </c>
      <c r="D1376">
        <v>156350</v>
      </c>
      <c r="E1376">
        <v>152000</v>
      </c>
      <c r="F1376" t="s">
        <v>13</v>
      </c>
      <c r="G1376" t="s">
        <v>14</v>
      </c>
      <c r="H1376">
        <v>3</v>
      </c>
      <c r="I1376">
        <v>3</v>
      </c>
      <c r="J1376">
        <v>1051</v>
      </c>
      <c r="K1376">
        <v>1.0219579999999999</v>
      </c>
      <c r="L1376" t="s">
        <v>16</v>
      </c>
    </row>
    <row r="1377" spans="1:12" x14ac:dyDescent="0.3">
      <c r="A1377" s="1">
        <v>41153</v>
      </c>
      <c r="B1377">
        <v>2012</v>
      </c>
      <c r="C1377" t="s">
        <v>21</v>
      </c>
      <c r="D1377">
        <v>1046920</v>
      </c>
      <c r="E1377">
        <v>1100000</v>
      </c>
      <c r="F1377" t="s">
        <v>13</v>
      </c>
      <c r="G1377" t="s">
        <v>14</v>
      </c>
      <c r="H1377">
        <v>3</v>
      </c>
      <c r="I1377">
        <v>3</v>
      </c>
      <c r="J1377">
        <v>943</v>
      </c>
      <c r="K1377">
        <v>1.0219579999999999</v>
      </c>
      <c r="L1377" t="s">
        <v>25</v>
      </c>
    </row>
    <row r="1378" spans="1:12" x14ac:dyDescent="0.3">
      <c r="A1378" s="1">
        <v>41155</v>
      </c>
      <c r="B1378">
        <v>2012</v>
      </c>
      <c r="C1378" t="s">
        <v>17</v>
      </c>
      <c r="D1378">
        <v>101180</v>
      </c>
      <c r="E1378">
        <v>45000</v>
      </c>
      <c r="F1378" t="s">
        <v>13</v>
      </c>
      <c r="G1378" t="s">
        <v>14</v>
      </c>
      <c r="H1378">
        <v>3</v>
      </c>
      <c r="I1378">
        <v>1</v>
      </c>
      <c r="J1378">
        <v>1082</v>
      </c>
      <c r="K1378">
        <v>1.0219579999999999</v>
      </c>
      <c r="L1378" t="s">
        <v>16</v>
      </c>
    </row>
    <row r="1379" spans="1:12" x14ac:dyDescent="0.3">
      <c r="A1379" s="1">
        <v>41155</v>
      </c>
      <c r="B1379">
        <v>2012</v>
      </c>
      <c r="C1379" t="s">
        <v>12</v>
      </c>
      <c r="D1379">
        <v>143390</v>
      </c>
      <c r="E1379">
        <v>153000</v>
      </c>
      <c r="F1379" t="s">
        <v>19</v>
      </c>
      <c r="G1379" t="s">
        <v>20</v>
      </c>
      <c r="H1379">
        <v>4</v>
      </c>
      <c r="I1379">
        <v>2</v>
      </c>
      <c r="J1379">
        <v>1347</v>
      </c>
      <c r="K1379">
        <v>1.0219579999999999</v>
      </c>
      <c r="L1379" t="s">
        <v>15</v>
      </c>
    </row>
    <row r="1380" spans="1:12" x14ac:dyDescent="0.3">
      <c r="A1380" s="1">
        <v>41155</v>
      </c>
      <c r="B1380">
        <v>2012</v>
      </c>
      <c r="C1380" t="s">
        <v>30</v>
      </c>
      <c r="D1380">
        <v>613060</v>
      </c>
      <c r="E1380">
        <v>955000</v>
      </c>
      <c r="F1380" t="s">
        <v>13</v>
      </c>
      <c r="G1380" t="s">
        <v>14</v>
      </c>
      <c r="H1380">
        <v>3</v>
      </c>
      <c r="I1380">
        <v>2</v>
      </c>
      <c r="J1380">
        <v>970</v>
      </c>
      <c r="K1380">
        <v>1.0219579999999999</v>
      </c>
      <c r="L1380" t="s">
        <v>16</v>
      </c>
    </row>
    <row r="1381" spans="1:12" x14ac:dyDescent="0.3">
      <c r="A1381" s="1">
        <v>41159</v>
      </c>
      <c r="B1381">
        <v>2012</v>
      </c>
      <c r="C1381" t="s">
        <v>30</v>
      </c>
      <c r="D1381">
        <v>439260</v>
      </c>
      <c r="E1381">
        <v>636500</v>
      </c>
      <c r="F1381" t="s">
        <v>13</v>
      </c>
      <c r="G1381" t="s">
        <v>14</v>
      </c>
      <c r="H1381">
        <v>3</v>
      </c>
      <c r="I1381">
        <v>1</v>
      </c>
      <c r="J1381">
        <v>950</v>
      </c>
      <c r="K1381">
        <v>1.0219579999999999</v>
      </c>
      <c r="L1381" t="s">
        <v>15</v>
      </c>
    </row>
    <row r="1382" spans="1:12" x14ac:dyDescent="0.3">
      <c r="A1382" s="1">
        <v>41159</v>
      </c>
      <c r="B1382">
        <v>2012</v>
      </c>
      <c r="C1382" t="s">
        <v>12</v>
      </c>
      <c r="D1382">
        <v>145190</v>
      </c>
      <c r="E1382">
        <v>158000</v>
      </c>
      <c r="F1382" t="s">
        <v>13</v>
      </c>
      <c r="G1382" t="s">
        <v>14</v>
      </c>
      <c r="H1382">
        <v>3</v>
      </c>
      <c r="I1382">
        <v>1</v>
      </c>
      <c r="J1382">
        <v>974</v>
      </c>
      <c r="K1382">
        <v>1.0219579999999999</v>
      </c>
      <c r="L1382" t="s">
        <v>25</v>
      </c>
    </row>
    <row r="1383" spans="1:12" x14ac:dyDescent="0.3">
      <c r="A1383" s="1">
        <v>41161</v>
      </c>
      <c r="B1383">
        <v>2012</v>
      </c>
      <c r="C1383" t="s">
        <v>26</v>
      </c>
      <c r="D1383">
        <v>439740</v>
      </c>
      <c r="E1383">
        <v>588000</v>
      </c>
      <c r="F1383" t="s">
        <v>13</v>
      </c>
      <c r="G1383" t="s">
        <v>14</v>
      </c>
      <c r="H1383">
        <v>3</v>
      </c>
      <c r="I1383">
        <v>1</v>
      </c>
      <c r="J1383">
        <v>1011</v>
      </c>
      <c r="K1383">
        <v>1.0219579999999999</v>
      </c>
      <c r="L1383" t="s">
        <v>22</v>
      </c>
    </row>
    <row r="1384" spans="1:12" x14ac:dyDescent="0.3">
      <c r="A1384" s="1">
        <v>41162</v>
      </c>
      <c r="B1384">
        <v>2012</v>
      </c>
      <c r="C1384" t="s">
        <v>21</v>
      </c>
      <c r="D1384">
        <v>1194410</v>
      </c>
      <c r="E1384">
        <v>1495000</v>
      </c>
      <c r="F1384" t="s">
        <v>13</v>
      </c>
      <c r="G1384" t="s">
        <v>14</v>
      </c>
      <c r="H1384">
        <v>3</v>
      </c>
      <c r="I1384">
        <v>1</v>
      </c>
      <c r="J1384">
        <v>1085</v>
      </c>
      <c r="K1384">
        <v>1.0219579999999999</v>
      </c>
      <c r="L1384" t="s">
        <v>15</v>
      </c>
    </row>
    <row r="1385" spans="1:12" x14ac:dyDescent="0.3">
      <c r="A1385" s="1">
        <v>41165</v>
      </c>
      <c r="B1385">
        <v>2012</v>
      </c>
      <c r="C1385" t="s">
        <v>12</v>
      </c>
      <c r="D1385">
        <v>96610</v>
      </c>
      <c r="E1385">
        <v>40000</v>
      </c>
      <c r="F1385" t="s">
        <v>13</v>
      </c>
      <c r="G1385" t="s">
        <v>14</v>
      </c>
      <c r="H1385">
        <v>3</v>
      </c>
      <c r="I1385">
        <v>2</v>
      </c>
      <c r="J1385">
        <v>957</v>
      </c>
      <c r="K1385">
        <v>1.0219579999999999</v>
      </c>
      <c r="L1385" t="s">
        <v>16</v>
      </c>
    </row>
    <row r="1386" spans="1:12" x14ac:dyDescent="0.3">
      <c r="A1386" s="1">
        <v>41165</v>
      </c>
      <c r="B1386">
        <v>2012</v>
      </c>
      <c r="C1386" t="s">
        <v>17</v>
      </c>
      <c r="D1386">
        <v>173400</v>
      </c>
      <c r="E1386">
        <v>50000</v>
      </c>
      <c r="F1386" t="s">
        <v>19</v>
      </c>
      <c r="G1386" t="s">
        <v>20</v>
      </c>
      <c r="H1386">
        <v>4</v>
      </c>
      <c r="I1386">
        <v>2</v>
      </c>
      <c r="J1386">
        <v>1364</v>
      </c>
      <c r="K1386">
        <v>1.0219579999999999</v>
      </c>
      <c r="L1386" t="s">
        <v>25</v>
      </c>
    </row>
    <row r="1387" spans="1:12" x14ac:dyDescent="0.3">
      <c r="A1387" s="1">
        <v>41165</v>
      </c>
      <c r="B1387">
        <v>2012</v>
      </c>
      <c r="C1387" t="s">
        <v>12</v>
      </c>
      <c r="D1387">
        <v>101670</v>
      </c>
      <c r="E1387">
        <v>92000</v>
      </c>
      <c r="F1387" t="s">
        <v>13</v>
      </c>
      <c r="G1387" t="s">
        <v>14</v>
      </c>
      <c r="H1387">
        <v>3</v>
      </c>
      <c r="I1387">
        <v>1</v>
      </c>
      <c r="J1387">
        <v>961</v>
      </c>
      <c r="K1387">
        <v>1.0219579999999999</v>
      </c>
      <c r="L1387" t="s">
        <v>16</v>
      </c>
    </row>
    <row r="1388" spans="1:12" x14ac:dyDescent="0.3">
      <c r="A1388" s="1">
        <v>41167</v>
      </c>
      <c r="B1388">
        <v>2012</v>
      </c>
      <c r="C1388" t="s">
        <v>26</v>
      </c>
      <c r="D1388">
        <v>225330</v>
      </c>
      <c r="E1388">
        <v>340000</v>
      </c>
      <c r="F1388" t="s">
        <v>13</v>
      </c>
      <c r="G1388" t="s">
        <v>14</v>
      </c>
      <c r="H1388">
        <v>3</v>
      </c>
      <c r="I1388">
        <v>1</v>
      </c>
      <c r="J1388">
        <v>947</v>
      </c>
      <c r="K1388">
        <v>1.0219579999999999</v>
      </c>
      <c r="L1388" t="s">
        <v>25</v>
      </c>
    </row>
    <row r="1389" spans="1:12" x14ac:dyDescent="0.3">
      <c r="A1389" s="1">
        <v>41168</v>
      </c>
      <c r="B1389">
        <v>2012</v>
      </c>
      <c r="C1389" t="s">
        <v>21</v>
      </c>
      <c r="D1389">
        <v>440790</v>
      </c>
      <c r="E1389">
        <v>425000</v>
      </c>
      <c r="F1389" t="s">
        <v>13</v>
      </c>
      <c r="G1389" t="s">
        <v>14</v>
      </c>
      <c r="H1389">
        <v>3</v>
      </c>
      <c r="I1389">
        <v>3</v>
      </c>
      <c r="J1389">
        <v>956</v>
      </c>
      <c r="K1389">
        <v>1.0219579999999999</v>
      </c>
      <c r="L1389" t="s">
        <v>25</v>
      </c>
    </row>
    <row r="1390" spans="1:12" x14ac:dyDescent="0.3">
      <c r="A1390" s="1">
        <v>41169</v>
      </c>
      <c r="B1390">
        <v>2012</v>
      </c>
      <c r="C1390" t="s">
        <v>21</v>
      </c>
      <c r="D1390">
        <v>673260</v>
      </c>
      <c r="E1390">
        <v>700000</v>
      </c>
      <c r="F1390" t="s">
        <v>13</v>
      </c>
      <c r="G1390" t="s">
        <v>14</v>
      </c>
      <c r="H1390">
        <v>3</v>
      </c>
      <c r="I1390">
        <v>2</v>
      </c>
      <c r="J1390">
        <v>949</v>
      </c>
      <c r="K1390">
        <v>1.0219579999999999</v>
      </c>
      <c r="L1390" t="s">
        <v>15</v>
      </c>
    </row>
    <row r="1391" spans="1:12" x14ac:dyDescent="0.3">
      <c r="A1391" s="1">
        <v>41169</v>
      </c>
      <c r="B1391">
        <v>2012</v>
      </c>
      <c r="C1391" t="s">
        <v>12</v>
      </c>
      <c r="D1391">
        <v>105480</v>
      </c>
      <c r="E1391">
        <v>39400</v>
      </c>
      <c r="F1391" t="s">
        <v>23</v>
      </c>
      <c r="G1391" t="s">
        <v>24</v>
      </c>
      <c r="H1391">
        <v>6</v>
      </c>
      <c r="I1391">
        <v>4</v>
      </c>
      <c r="J1391">
        <v>1910</v>
      </c>
      <c r="K1391">
        <v>1.0219579999999999</v>
      </c>
      <c r="L1391" t="s">
        <v>16</v>
      </c>
    </row>
    <row r="1392" spans="1:12" x14ac:dyDescent="0.3">
      <c r="A1392" s="1">
        <v>41172</v>
      </c>
      <c r="B1392">
        <v>2012</v>
      </c>
      <c r="C1392" t="s">
        <v>30</v>
      </c>
      <c r="D1392">
        <v>518800</v>
      </c>
      <c r="E1392">
        <v>685000</v>
      </c>
      <c r="F1392" t="s">
        <v>13</v>
      </c>
      <c r="G1392" t="s">
        <v>14</v>
      </c>
      <c r="H1392">
        <v>3</v>
      </c>
      <c r="I1392">
        <v>2</v>
      </c>
      <c r="J1392">
        <v>989</v>
      </c>
      <c r="K1392">
        <v>1.0219579999999999</v>
      </c>
      <c r="L1392" t="s">
        <v>15</v>
      </c>
    </row>
    <row r="1393" spans="1:12" x14ac:dyDescent="0.3">
      <c r="A1393" s="1">
        <v>41175</v>
      </c>
      <c r="B1393">
        <v>2012</v>
      </c>
      <c r="C1393" t="s">
        <v>26</v>
      </c>
      <c r="D1393">
        <v>376180</v>
      </c>
      <c r="E1393">
        <v>450000</v>
      </c>
      <c r="F1393" t="s">
        <v>13</v>
      </c>
      <c r="G1393" t="s">
        <v>14</v>
      </c>
      <c r="H1393">
        <v>3</v>
      </c>
      <c r="I1393">
        <v>1</v>
      </c>
      <c r="J1393">
        <v>963</v>
      </c>
      <c r="K1393">
        <v>1.0219579999999999</v>
      </c>
      <c r="L1393" t="s">
        <v>15</v>
      </c>
    </row>
    <row r="1394" spans="1:12" x14ac:dyDescent="0.3">
      <c r="A1394" s="1">
        <v>41175</v>
      </c>
      <c r="B1394">
        <v>2012</v>
      </c>
      <c r="C1394" t="s">
        <v>30</v>
      </c>
      <c r="D1394">
        <v>450440</v>
      </c>
      <c r="E1394">
        <v>270000</v>
      </c>
      <c r="F1394" t="s">
        <v>23</v>
      </c>
      <c r="G1394" t="s">
        <v>24</v>
      </c>
      <c r="H1394">
        <v>6</v>
      </c>
      <c r="I1394">
        <v>6</v>
      </c>
      <c r="J1394">
        <v>1865</v>
      </c>
      <c r="K1394">
        <v>1.0219579999999999</v>
      </c>
      <c r="L1394" t="s">
        <v>16</v>
      </c>
    </row>
    <row r="1395" spans="1:12" x14ac:dyDescent="0.3">
      <c r="A1395" s="1">
        <v>41176</v>
      </c>
      <c r="B1395">
        <v>2012</v>
      </c>
      <c r="C1395" t="s">
        <v>30</v>
      </c>
      <c r="D1395">
        <v>676240</v>
      </c>
      <c r="E1395">
        <v>735000</v>
      </c>
      <c r="F1395" t="s">
        <v>13</v>
      </c>
      <c r="G1395" t="s">
        <v>14</v>
      </c>
      <c r="H1395">
        <v>3</v>
      </c>
      <c r="I1395">
        <v>1</v>
      </c>
      <c r="J1395">
        <v>931</v>
      </c>
      <c r="K1395">
        <v>1.0219579999999999</v>
      </c>
      <c r="L1395" t="s">
        <v>22</v>
      </c>
    </row>
    <row r="1396" spans="1:12" x14ac:dyDescent="0.3">
      <c r="A1396" s="1">
        <v>41176</v>
      </c>
      <c r="B1396">
        <v>2012</v>
      </c>
      <c r="C1396" t="s">
        <v>12</v>
      </c>
      <c r="D1396">
        <v>125670</v>
      </c>
      <c r="E1396">
        <v>127500</v>
      </c>
      <c r="F1396" t="s">
        <v>13</v>
      </c>
      <c r="G1396" t="s">
        <v>14</v>
      </c>
      <c r="H1396">
        <v>3</v>
      </c>
      <c r="I1396">
        <v>3</v>
      </c>
      <c r="J1396">
        <v>1034</v>
      </c>
      <c r="K1396">
        <v>1.0219579999999999</v>
      </c>
      <c r="L1396" t="s">
        <v>16</v>
      </c>
    </row>
    <row r="1397" spans="1:12" x14ac:dyDescent="0.3">
      <c r="A1397" s="1">
        <v>41179</v>
      </c>
      <c r="B1397">
        <v>2012</v>
      </c>
      <c r="C1397" t="s">
        <v>17</v>
      </c>
      <c r="D1397">
        <v>154120</v>
      </c>
      <c r="E1397">
        <v>153500</v>
      </c>
      <c r="F1397" t="s">
        <v>13</v>
      </c>
      <c r="G1397" t="s">
        <v>14</v>
      </c>
      <c r="H1397">
        <v>3</v>
      </c>
      <c r="I1397">
        <v>2</v>
      </c>
      <c r="J1397">
        <v>925</v>
      </c>
      <c r="K1397">
        <v>1.0219579999999999</v>
      </c>
      <c r="L1397" t="s">
        <v>16</v>
      </c>
    </row>
    <row r="1398" spans="1:12" x14ac:dyDescent="0.3">
      <c r="A1398" s="1">
        <v>41179</v>
      </c>
      <c r="B1398">
        <v>2012</v>
      </c>
      <c r="C1398" t="s">
        <v>21</v>
      </c>
      <c r="D1398">
        <v>610540</v>
      </c>
      <c r="E1398">
        <v>810000</v>
      </c>
      <c r="F1398" t="s">
        <v>13</v>
      </c>
      <c r="G1398" t="s">
        <v>14</v>
      </c>
      <c r="H1398">
        <v>3</v>
      </c>
      <c r="I1398">
        <v>1</v>
      </c>
      <c r="J1398">
        <v>1025</v>
      </c>
      <c r="K1398">
        <v>1.0219579999999999</v>
      </c>
      <c r="L1398" t="s">
        <v>22</v>
      </c>
    </row>
    <row r="1399" spans="1:12" x14ac:dyDescent="0.3">
      <c r="A1399" s="1">
        <v>41179</v>
      </c>
      <c r="B1399">
        <v>2012</v>
      </c>
      <c r="C1399" t="s">
        <v>12</v>
      </c>
      <c r="D1399">
        <v>111950</v>
      </c>
      <c r="E1399">
        <v>72000</v>
      </c>
      <c r="F1399" t="s">
        <v>23</v>
      </c>
      <c r="G1399" t="s">
        <v>24</v>
      </c>
      <c r="H1399">
        <v>6</v>
      </c>
      <c r="I1399">
        <v>6</v>
      </c>
      <c r="J1399">
        <v>2010</v>
      </c>
      <c r="K1399">
        <v>1.0219579999999999</v>
      </c>
      <c r="L1399" t="s">
        <v>25</v>
      </c>
    </row>
    <row r="1400" spans="1:12" x14ac:dyDescent="0.3">
      <c r="A1400" s="1">
        <v>41180</v>
      </c>
      <c r="B1400">
        <v>2012</v>
      </c>
      <c r="C1400" t="s">
        <v>26</v>
      </c>
      <c r="D1400">
        <v>427910</v>
      </c>
      <c r="E1400">
        <v>407000</v>
      </c>
      <c r="F1400" t="s">
        <v>13</v>
      </c>
      <c r="G1400" t="s">
        <v>14</v>
      </c>
      <c r="H1400">
        <v>3</v>
      </c>
      <c r="I1400">
        <v>3</v>
      </c>
      <c r="J1400">
        <v>976</v>
      </c>
      <c r="K1400">
        <v>1.0219579999999999</v>
      </c>
      <c r="L1400" t="s">
        <v>15</v>
      </c>
    </row>
    <row r="1401" spans="1:12" x14ac:dyDescent="0.3">
      <c r="A1401" s="1">
        <v>41181</v>
      </c>
      <c r="B1401">
        <v>2012</v>
      </c>
      <c r="C1401" t="s">
        <v>18</v>
      </c>
      <c r="D1401">
        <v>305900</v>
      </c>
      <c r="E1401">
        <v>420000</v>
      </c>
      <c r="F1401" t="s">
        <v>13</v>
      </c>
      <c r="G1401" t="s">
        <v>14</v>
      </c>
      <c r="H1401">
        <v>3</v>
      </c>
      <c r="I1401">
        <v>3</v>
      </c>
      <c r="J1401">
        <v>931</v>
      </c>
      <c r="K1401">
        <v>1.0219579999999999</v>
      </c>
      <c r="L1401" t="s">
        <v>25</v>
      </c>
    </row>
    <row r="1402" spans="1:12" x14ac:dyDescent="0.3">
      <c r="A1402" s="1">
        <v>41182</v>
      </c>
      <c r="B1402">
        <v>2012</v>
      </c>
      <c r="C1402" t="s">
        <v>21</v>
      </c>
      <c r="D1402">
        <v>2234260</v>
      </c>
      <c r="E1402">
        <v>3550000</v>
      </c>
      <c r="F1402" t="s">
        <v>13</v>
      </c>
      <c r="G1402" t="s">
        <v>14</v>
      </c>
      <c r="H1402">
        <v>3</v>
      </c>
      <c r="I1402">
        <v>1</v>
      </c>
      <c r="J1402">
        <v>1065</v>
      </c>
      <c r="K1402">
        <v>1.0219579999999999</v>
      </c>
      <c r="L1402" t="s">
        <v>15</v>
      </c>
    </row>
    <row r="1403" spans="1:12" x14ac:dyDescent="0.3">
      <c r="A1403" s="1">
        <v>41182</v>
      </c>
      <c r="B1403">
        <v>2012</v>
      </c>
      <c r="C1403" t="s">
        <v>21</v>
      </c>
      <c r="D1403">
        <v>2122050</v>
      </c>
      <c r="E1403">
        <v>2375000</v>
      </c>
      <c r="F1403" t="s">
        <v>13</v>
      </c>
      <c r="G1403" t="s">
        <v>14</v>
      </c>
      <c r="H1403">
        <v>3</v>
      </c>
      <c r="I1403">
        <v>2</v>
      </c>
      <c r="J1403">
        <v>1010</v>
      </c>
      <c r="K1403">
        <v>1.0219579999999999</v>
      </c>
      <c r="L1403" t="s">
        <v>25</v>
      </c>
    </row>
    <row r="1404" spans="1:12" x14ac:dyDescent="0.3">
      <c r="A1404" s="1">
        <v>41182</v>
      </c>
      <c r="B1404">
        <v>2012</v>
      </c>
      <c r="C1404" t="s">
        <v>17</v>
      </c>
      <c r="D1404">
        <v>123160</v>
      </c>
      <c r="E1404">
        <v>65500</v>
      </c>
      <c r="F1404" t="s">
        <v>13</v>
      </c>
      <c r="G1404" t="s">
        <v>14</v>
      </c>
      <c r="H1404">
        <v>3</v>
      </c>
      <c r="I1404">
        <v>3</v>
      </c>
      <c r="J1404">
        <v>994</v>
      </c>
      <c r="K1404">
        <v>1.0219579999999999</v>
      </c>
      <c r="L1404" t="s">
        <v>22</v>
      </c>
    </row>
    <row r="1405" spans="1:12" x14ac:dyDescent="0.3">
      <c r="A1405" s="1">
        <v>41183</v>
      </c>
      <c r="B1405">
        <v>2012</v>
      </c>
      <c r="C1405" t="s">
        <v>12</v>
      </c>
      <c r="D1405">
        <v>95290</v>
      </c>
      <c r="E1405">
        <v>136500</v>
      </c>
      <c r="F1405" t="s">
        <v>13</v>
      </c>
      <c r="G1405" t="s">
        <v>14</v>
      </c>
      <c r="H1405">
        <v>3</v>
      </c>
      <c r="I1405">
        <v>3</v>
      </c>
      <c r="J1405">
        <v>1073</v>
      </c>
      <c r="K1405">
        <v>1.0219579999999999</v>
      </c>
      <c r="L1405" t="s">
        <v>15</v>
      </c>
    </row>
    <row r="1406" spans="1:12" x14ac:dyDescent="0.3">
      <c r="A1406" s="1">
        <v>41186</v>
      </c>
      <c r="B1406">
        <v>2012</v>
      </c>
      <c r="C1406" t="s">
        <v>12</v>
      </c>
      <c r="D1406">
        <v>140610</v>
      </c>
      <c r="E1406">
        <v>139900</v>
      </c>
      <c r="F1406" t="s">
        <v>19</v>
      </c>
      <c r="G1406" t="s">
        <v>20</v>
      </c>
      <c r="H1406">
        <v>4</v>
      </c>
      <c r="I1406">
        <v>3</v>
      </c>
      <c r="J1406">
        <v>1389</v>
      </c>
      <c r="K1406">
        <v>1.0219579999999999</v>
      </c>
      <c r="L1406" t="s">
        <v>16</v>
      </c>
    </row>
    <row r="1407" spans="1:12" x14ac:dyDescent="0.3">
      <c r="A1407" s="1">
        <v>41186</v>
      </c>
      <c r="B1407">
        <v>2012</v>
      </c>
      <c r="C1407" t="s">
        <v>17</v>
      </c>
      <c r="D1407">
        <v>192170</v>
      </c>
      <c r="E1407">
        <v>85000</v>
      </c>
      <c r="F1407" t="s">
        <v>23</v>
      </c>
      <c r="G1407" t="s">
        <v>24</v>
      </c>
      <c r="H1407">
        <v>6</v>
      </c>
      <c r="I1407">
        <v>4</v>
      </c>
      <c r="J1407">
        <v>2033</v>
      </c>
      <c r="K1407">
        <v>1.0219579999999999</v>
      </c>
      <c r="L1407" t="s">
        <v>25</v>
      </c>
    </row>
    <row r="1408" spans="1:12" x14ac:dyDescent="0.3">
      <c r="A1408" s="1">
        <v>41186</v>
      </c>
      <c r="B1408">
        <v>2012</v>
      </c>
      <c r="C1408" t="s">
        <v>17</v>
      </c>
      <c r="D1408">
        <v>121640</v>
      </c>
      <c r="E1408">
        <v>100410</v>
      </c>
      <c r="F1408" t="s">
        <v>13</v>
      </c>
      <c r="G1408" t="s">
        <v>14</v>
      </c>
      <c r="H1408">
        <v>3</v>
      </c>
      <c r="I1408">
        <v>2</v>
      </c>
      <c r="J1408">
        <v>969</v>
      </c>
      <c r="K1408">
        <v>1.0219579999999999</v>
      </c>
      <c r="L1408" t="s">
        <v>22</v>
      </c>
    </row>
    <row r="1409" spans="1:12" x14ac:dyDescent="0.3">
      <c r="A1409" s="1">
        <v>41186</v>
      </c>
      <c r="B1409">
        <v>2012</v>
      </c>
      <c r="C1409" t="s">
        <v>18</v>
      </c>
      <c r="D1409">
        <v>261240</v>
      </c>
      <c r="E1409">
        <v>328000</v>
      </c>
      <c r="F1409" t="s">
        <v>13</v>
      </c>
      <c r="G1409" t="s">
        <v>14</v>
      </c>
      <c r="H1409">
        <v>3</v>
      </c>
      <c r="I1409">
        <v>2</v>
      </c>
      <c r="J1409">
        <v>1013</v>
      </c>
      <c r="K1409">
        <v>1.0219579999999999</v>
      </c>
      <c r="L1409" t="s">
        <v>22</v>
      </c>
    </row>
    <row r="1410" spans="1:12" x14ac:dyDescent="0.3">
      <c r="A1410" s="1">
        <v>41186</v>
      </c>
      <c r="B1410">
        <v>2012</v>
      </c>
      <c r="C1410" t="s">
        <v>30</v>
      </c>
      <c r="D1410">
        <v>387670</v>
      </c>
      <c r="E1410">
        <v>355000</v>
      </c>
      <c r="F1410" t="s">
        <v>13</v>
      </c>
      <c r="G1410" t="s">
        <v>14</v>
      </c>
      <c r="H1410">
        <v>3</v>
      </c>
      <c r="I1410">
        <v>3</v>
      </c>
      <c r="J1410">
        <v>1012</v>
      </c>
      <c r="K1410">
        <v>1.0219579999999999</v>
      </c>
      <c r="L1410" t="s">
        <v>22</v>
      </c>
    </row>
    <row r="1411" spans="1:12" x14ac:dyDescent="0.3">
      <c r="A1411" s="1">
        <v>41188</v>
      </c>
      <c r="B1411">
        <v>2012</v>
      </c>
      <c r="C1411" t="s">
        <v>17</v>
      </c>
      <c r="D1411">
        <v>267110</v>
      </c>
      <c r="E1411">
        <v>250000</v>
      </c>
      <c r="F1411" t="s">
        <v>27</v>
      </c>
      <c r="G1411" t="s">
        <v>28</v>
      </c>
      <c r="H1411">
        <v>8</v>
      </c>
      <c r="I1411">
        <v>6</v>
      </c>
      <c r="J1411">
        <v>2821</v>
      </c>
      <c r="K1411">
        <v>1.0219579999999999</v>
      </c>
      <c r="L1411" t="s">
        <v>22</v>
      </c>
    </row>
    <row r="1412" spans="1:12" x14ac:dyDescent="0.3">
      <c r="A1412" s="1">
        <v>41188</v>
      </c>
      <c r="B1412">
        <v>2012</v>
      </c>
      <c r="C1412" t="s">
        <v>17</v>
      </c>
      <c r="D1412">
        <v>145760</v>
      </c>
      <c r="E1412">
        <v>255000</v>
      </c>
      <c r="F1412" t="s">
        <v>23</v>
      </c>
      <c r="G1412" t="s">
        <v>24</v>
      </c>
      <c r="H1412">
        <v>6</v>
      </c>
      <c r="I1412">
        <v>4</v>
      </c>
      <c r="J1412">
        <v>2064</v>
      </c>
      <c r="K1412">
        <v>1.0219579999999999</v>
      </c>
      <c r="L1412" t="s">
        <v>25</v>
      </c>
    </row>
    <row r="1413" spans="1:12" x14ac:dyDescent="0.3">
      <c r="A1413" s="1">
        <v>41190</v>
      </c>
      <c r="B1413">
        <v>2012</v>
      </c>
      <c r="C1413" t="s">
        <v>12</v>
      </c>
      <c r="D1413">
        <v>91100</v>
      </c>
      <c r="E1413">
        <v>130000</v>
      </c>
      <c r="F1413" t="s">
        <v>13</v>
      </c>
      <c r="G1413" t="s">
        <v>14</v>
      </c>
      <c r="H1413">
        <v>3</v>
      </c>
      <c r="I1413">
        <v>2</v>
      </c>
      <c r="J1413">
        <v>1061</v>
      </c>
      <c r="K1413">
        <v>1.0219579999999999</v>
      </c>
      <c r="L1413" t="s">
        <v>25</v>
      </c>
    </row>
    <row r="1414" spans="1:12" x14ac:dyDescent="0.3">
      <c r="A1414" s="1">
        <v>41194</v>
      </c>
      <c r="B1414">
        <v>2012</v>
      </c>
      <c r="C1414" t="s">
        <v>29</v>
      </c>
      <c r="D1414">
        <v>239700</v>
      </c>
      <c r="E1414">
        <v>187500</v>
      </c>
      <c r="F1414" t="s">
        <v>13</v>
      </c>
      <c r="G1414" t="s">
        <v>14</v>
      </c>
      <c r="H1414">
        <v>3</v>
      </c>
      <c r="I1414">
        <v>2</v>
      </c>
      <c r="J1414">
        <v>983</v>
      </c>
      <c r="K1414">
        <v>1.0219579999999999</v>
      </c>
      <c r="L1414" t="s">
        <v>25</v>
      </c>
    </row>
    <row r="1415" spans="1:12" x14ac:dyDescent="0.3">
      <c r="A1415" s="1">
        <v>41194</v>
      </c>
      <c r="B1415">
        <v>2012</v>
      </c>
      <c r="C1415" t="s">
        <v>12</v>
      </c>
      <c r="D1415">
        <v>119100</v>
      </c>
      <c r="E1415">
        <v>85000</v>
      </c>
      <c r="F1415" t="s">
        <v>13</v>
      </c>
      <c r="G1415" t="s">
        <v>14</v>
      </c>
      <c r="H1415">
        <v>3</v>
      </c>
      <c r="I1415">
        <v>2</v>
      </c>
      <c r="J1415">
        <v>1015</v>
      </c>
      <c r="K1415">
        <v>1.0219579999999999</v>
      </c>
      <c r="L1415" t="s">
        <v>16</v>
      </c>
    </row>
    <row r="1416" spans="1:12" x14ac:dyDescent="0.3">
      <c r="A1416" s="1">
        <v>41194</v>
      </c>
      <c r="B1416">
        <v>2012</v>
      </c>
      <c r="C1416" t="s">
        <v>29</v>
      </c>
      <c r="D1416">
        <v>215400</v>
      </c>
      <c r="E1416">
        <v>262500</v>
      </c>
      <c r="F1416" t="s">
        <v>13</v>
      </c>
      <c r="G1416" t="s">
        <v>14</v>
      </c>
      <c r="H1416">
        <v>3</v>
      </c>
      <c r="I1416">
        <v>1</v>
      </c>
      <c r="J1416">
        <v>1041</v>
      </c>
      <c r="K1416">
        <v>1.0219579999999999</v>
      </c>
      <c r="L1416" t="s">
        <v>15</v>
      </c>
    </row>
    <row r="1417" spans="1:12" x14ac:dyDescent="0.3">
      <c r="A1417" s="1">
        <v>41194</v>
      </c>
      <c r="B1417">
        <v>2012</v>
      </c>
      <c r="C1417" t="s">
        <v>18</v>
      </c>
      <c r="D1417">
        <v>172690</v>
      </c>
      <c r="E1417">
        <v>105000</v>
      </c>
      <c r="F1417" t="s">
        <v>13</v>
      </c>
      <c r="G1417" t="s">
        <v>14</v>
      </c>
      <c r="H1417">
        <v>3</v>
      </c>
      <c r="I1417">
        <v>1</v>
      </c>
      <c r="J1417">
        <v>972</v>
      </c>
      <c r="K1417">
        <v>1.0219579999999999</v>
      </c>
      <c r="L1417" t="s">
        <v>15</v>
      </c>
    </row>
    <row r="1418" spans="1:12" x14ac:dyDescent="0.3">
      <c r="A1418" s="1">
        <v>41196</v>
      </c>
      <c r="B1418">
        <v>2012</v>
      </c>
      <c r="C1418" t="s">
        <v>12</v>
      </c>
      <c r="D1418">
        <v>131890</v>
      </c>
      <c r="E1418">
        <v>25000</v>
      </c>
      <c r="F1418" t="s">
        <v>23</v>
      </c>
      <c r="G1418" t="s">
        <v>24</v>
      </c>
      <c r="H1418">
        <v>6</v>
      </c>
      <c r="I1418">
        <v>5</v>
      </c>
      <c r="J1418">
        <v>1985</v>
      </c>
      <c r="K1418">
        <v>1.0219579999999999</v>
      </c>
      <c r="L1418" t="s">
        <v>15</v>
      </c>
    </row>
    <row r="1419" spans="1:12" x14ac:dyDescent="0.3">
      <c r="A1419" s="1">
        <v>41196</v>
      </c>
      <c r="B1419">
        <v>2012</v>
      </c>
      <c r="C1419" t="s">
        <v>29</v>
      </c>
      <c r="D1419">
        <v>284200</v>
      </c>
      <c r="E1419">
        <v>407500</v>
      </c>
      <c r="F1419" t="s">
        <v>13</v>
      </c>
      <c r="G1419" t="s">
        <v>14</v>
      </c>
      <c r="H1419">
        <v>3</v>
      </c>
      <c r="I1419">
        <v>3</v>
      </c>
      <c r="J1419">
        <v>957</v>
      </c>
      <c r="K1419">
        <v>1.0219579999999999</v>
      </c>
      <c r="L1419" t="s">
        <v>16</v>
      </c>
    </row>
    <row r="1420" spans="1:12" x14ac:dyDescent="0.3">
      <c r="A1420" s="1">
        <v>41201</v>
      </c>
      <c r="B1420">
        <v>2012</v>
      </c>
      <c r="C1420" t="s">
        <v>29</v>
      </c>
      <c r="D1420">
        <v>262700</v>
      </c>
      <c r="E1420">
        <v>330000</v>
      </c>
      <c r="F1420" t="s">
        <v>13</v>
      </c>
      <c r="G1420" t="s">
        <v>14</v>
      </c>
      <c r="H1420">
        <v>3</v>
      </c>
      <c r="I1420">
        <v>3</v>
      </c>
      <c r="J1420">
        <v>1064</v>
      </c>
      <c r="K1420">
        <v>1.0219579999999999</v>
      </c>
      <c r="L1420" t="s">
        <v>16</v>
      </c>
    </row>
    <row r="1421" spans="1:12" x14ac:dyDescent="0.3">
      <c r="A1421" s="1">
        <v>41201</v>
      </c>
      <c r="B1421">
        <v>2012</v>
      </c>
      <c r="C1421" t="s">
        <v>30</v>
      </c>
      <c r="D1421">
        <v>465380</v>
      </c>
      <c r="E1421">
        <v>560000</v>
      </c>
      <c r="F1421" t="s">
        <v>13</v>
      </c>
      <c r="G1421" t="s">
        <v>14</v>
      </c>
      <c r="H1421">
        <v>3</v>
      </c>
      <c r="I1421">
        <v>3</v>
      </c>
      <c r="J1421">
        <v>949</v>
      </c>
      <c r="K1421">
        <v>1.0219579999999999</v>
      </c>
      <c r="L1421" t="s">
        <v>25</v>
      </c>
    </row>
    <row r="1422" spans="1:12" x14ac:dyDescent="0.3">
      <c r="A1422" s="1">
        <v>41202</v>
      </c>
      <c r="B1422">
        <v>2012</v>
      </c>
      <c r="C1422" t="s">
        <v>29</v>
      </c>
      <c r="D1422">
        <v>261900</v>
      </c>
      <c r="E1422">
        <v>376000</v>
      </c>
      <c r="F1422" t="s">
        <v>13</v>
      </c>
      <c r="G1422" t="s">
        <v>14</v>
      </c>
      <c r="H1422">
        <v>3</v>
      </c>
      <c r="I1422">
        <v>3</v>
      </c>
      <c r="J1422">
        <v>978</v>
      </c>
      <c r="K1422">
        <v>1.0219579999999999</v>
      </c>
      <c r="L1422" t="s">
        <v>15</v>
      </c>
    </row>
    <row r="1423" spans="1:12" x14ac:dyDescent="0.3">
      <c r="A1423" s="1">
        <v>41203</v>
      </c>
      <c r="B1423">
        <v>2012</v>
      </c>
      <c r="C1423" t="s">
        <v>30</v>
      </c>
      <c r="D1423">
        <v>381900</v>
      </c>
      <c r="E1423">
        <v>340000</v>
      </c>
      <c r="F1423" t="s">
        <v>13</v>
      </c>
      <c r="G1423" t="s">
        <v>14</v>
      </c>
      <c r="H1423">
        <v>3</v>
      </c>
      <c r="I1423">
        <v>3</v>
      </c>
      <c r="J1423">
        <v>905</v>
      </c>
      <c r="K1423">
        <v>1.0219579999999999</v>
      </c>
      <c r="L1423" t="s">
        <v>16</v>
      </c>
    </row>
    <row r="1424" spans="1:12" x14ac:dyDescent="0.3">
      <c r="A1424" s="1">
        <v>41203</v>
      </c>
      <c r="B1424">
        <v>2012</v>
      </c>
      <c r="C1424" t="s">
        <v>17</v>
      </c>
      <c r="D1424">
        <v>147900</v>
      </c>
      <c r="E1424">
        <v>77100</v>
      </c>
      <c r="F1424" t="s">
        <v>19</v>
      </c>
      <c r="G1424" t="s">
        <v>20</v>
      </c>
      <c r="H1424">
        <v>4</v>
      </c>
      <c r="I1424">
        <v>4</v>
      </c>
      <c r="J1424">
        <v>1377</v>
      </c>
      <c r="K1424">
        <v>1.0219579999999999</v>
      </c>
      <c r="L1424" t="s">
        <v>25</v>
      </c>
    </row>
    <row r="1425" spans="1:12" x14ac:dyDescent="0.3">
      <c r="A1425" s="1">
        <v>41208</v>
      </c>
      <c r="B1425">
        <v>2012</v>
      </c>
      <c r="C1425" t="s">
        <v>29</v>
      </c>
      <c r="D1425">
        <v>254000</v>
      </c>
      <c r="E1425">
        <v>335000</v>
      </c>
      <c r="F1425" t="s">
        <v>13</v>
      </c>
      <c r="G1425" t="s">
        <v>14</v>
      </c>
      <c r="H1425">
        <v>3</v>
      </c>
      <c r="I1425">
        <v>1</v>
      </c>
      <c r="J1425">
        <v>1002</v>
      </c>
      <c r="K1425">
        <v>1.0219579999999999</v>
      </c>
      <c r="L1425" t="s">
        <v>22</v>
      </c>
    </row>
    <row r="1426" spans="1:12" x14ac:dyDescent="0.3">
      <c r="A1426" s="1">
        <v>41209</v>
      </c>
      <c r="B1426">
        <v>2012</v>
      </c>
      <c r="C1426" t="s">
        <v>17</v>
      </c>
      <c r="D1426">
        <v>130190</v>
      </c>
      <c r="E1426">
        <v>18400</v>
      </c>
      <c r="F1426" t="s">
        <v>13</v>
      </c>
      <c r="G1426" t="s">
        <v>14</v>
      </c>
      <c r="H1426">
        <v>3</v>
      </c>
      <c r="I1426">
        <v>3</v>
      </c>
      <c r="J1426">
        <v>1024</v>
      </c>
      <c r="K1426">
        <v>1.0219579999999999</v>
      </c>
      <c r="L1426" t="s">
        <v>25</v>
      </c>
    </row>
    <row r="1427" spans="1:12" x14ac:dyDescent="0.3">
      <c r="A1427" s="1">
        <v>41209</v>
      </c>
      <c r="B1427">
        <v>2012</v>
      </c>
      <c r="C1427" t="s">
        <v>29</v>
      </c>
      <c r="D1427">
        <v>258400</v>
      </c>
      <c r="E1427">
        <v>90000</v>
      </c>
      <c r="F1427" t="s">
        <v>13</v>
      </c>
      <c r="G1427" t="s">
        <v>14</v>
      </c>
      <c r="H1427">
        <v>3</v>
      </c>
      <c r="I1427">
        <v>1</v>
      </c>
      <c r="J1427">
        <v>1000</v>
      </c>
      <c r="K1427">
        <v>1.0219579999999999</v>
      </c>
      <c r="L1427" t="s">
        <v>16</v>
      </c>
    </row>
    <row r="1428" spans="1:12" x14ac:dyDescent="0.3">
      <c r="A1428" s="1">
        <v>41211</v>
      </c>
      <c r="B1428">
        <v>2012</v>
      </c>
      <c r="C1428" t="s">
        <v>30</v>
      </c>
      <c r="D1428">
        <v>373850</v>
      </c>
      <c r="E1428">
        <v>399000</v>
      </c>
      <c r="F1428" t="s">
        <v>13</v>
      </c>
      <c r="G1428" t="s">
        <v>14</v>
      </c>
      <c r="H1428">
        <v>3</v>
      </c>
      <c r="I1428">
        <v>2</v>
      </c>
      <c r="J1428">
        <v>933</v>
      </c>
      <c r="K1428">
        <v>1.0219579999999999</v>
      </c>
      <c r="L1428" t="s">
        <v>22</v>
      </c>
    </row>
    <row r="1429" spans="1:12" x14ac:dyDescent="0.3">
      <c r="A1429" s="1">
        <v>41211</v>
      </c>
      <c r="B1429">
        <v>2012</v>
      </c>
      <c r="C1429" t="s">
        <v>12</v>
      </c>
      <c r="D1429">
        <v>123790</v>
      </c>
      <c r="E1429">
        <v>59000</v>
      </c>
      <c r="F1429" t="s">
        <v>13</v>
      </c>
      <c r="G1429" t="s">
        <v>14</v>
      </c>
      <c r="H1429">
        <v>3</v>
      </c>
      <c r="I1429">
        <v>3</v>
      </c>
      <c r="J1429">
        <v>915</v>
      </c>
      <c r="K1429">
        <v>1.0219579999999999</v>
      </c>
      <c r="L1429" t="s">
        <v>22</v>
      </c>
    </row>
    <row r="1430" spans="1:12" x14ac:dyDescent="0.3">
      <c r="A1430" s="1">
        <v>41214</v>
      </c>
      <c r="B1430">
        <v>2012</v>
      </c>
      <c r="C1430" t="s">
        <v>30</v>
      </c>
      <c r="D1430">
        <v>512290</v>
      </c>
      <c r="E1430">
        <v>525000</v>
      </c>
      <c r="F1430" t="s">
        <v>23</v>
      </c>
      <c r="G1430" t="s">
        <v>24</v>
      </c>
      <c r="H1430">
        <v>6</v>
      </c>
      <c r="I1430">
        <v>4</v>
      </c>
      <c r="J1430">
        <v>1889</v>
      </c>
      <c r="K1430">
        <v>1.0219579999999999</v>
      </c>
      <c r="L1430" t="s">
        <v>22</v>
      </c>
    </row>
    <row r="1431" spans="1:12" x14ac:dyDescent="0.3">
      <c r="A1431" s="1">
        <v>41214</v>
      </c>
      <c r="B1431">
        <v>2012</v>
      </c>
      <c r="C1431" t="s">
        <v>29</v>
      </c>
      <c r="D1431">
        <v>214000</v>
      </c>
      <c r="E1431">
        <v>100000</v>
      </c>
      <c r="F1431" t="s">
        <v>13</v>
      </c>
      <c r="G1431" t="s">
        <v>14</v>
      </c>
      <c r="H1431">
        <v>3</v>
      </c>
      <c r="I1431">
        <v>3</v>
      </c>
      <c r="J1431">
        <v>948</v>
      </c>
      <c r="K1431">
        <v>1.0219579999999999</v>
      </c>
      <c r="L1431" t="s">
        <v>15</v>
      </c>
    </row>
    <row r="1432" spans="1:12" x14ac:dyDescent="0.3">
      <c r="A1432" s="1">
        <v>41214</v>
      </c>
      <c r="B1432">
        <v>2012</v>
      </c>
      <c r="C1432" t="s">
        <v>30</v>
      </c>
      <c r="D1432">
        <v>629820</v>
      </c>
      <c r="E1432">
        <v>848000</v>
      </c>
      <c r="F1432" t="s">
        <v>13</v>
      </c>
      <c r="G1432" t="s">
        <v>14</v>
      </c>
      <c r="H1432">
        <v>3</v>
      </c>
      <c r="I1432">
        <v>3</v>
      </c>
      <c r="J1432">
        <v>973</v>
      </c>
      <c r="K1432">
        <v>1.0219579999999999</v>
      </c>
      <c r="L1432" t="s">
        <v>16</v>
      </c>
    </row>
    <row r="1433" spans="1:12" x14ac:dyDescent="0.3">
      <c r="A1433" s="1">
        <v>41215</v>
      </c>
      <c r="B1433">
        <v>2012</v>
      </c>
      <c r="C1433" t="s">
        <v>17</v>
      </c>
      <c r="D1433">
        <v>204560</v>
      </c>
      <c r="E1433">
        <v>165000</v>
      </c>
      <c r="F1433" t="s">
        <v>19</v>
      </c>
      <c r="G1433" t="s">
        <v>20</v>
      </c>
      <c r="H1433">
        <v>4</v>
      </c>
      <c r="I1433">
        <v>4</v>
      </c>
      <c r="J1433">
        <v>1470</v>
      </c>
      <c r="K1433">
        <v>1.0219579999999999</v>
      </c>
      <c r="L1433" t="s">
        <v>22</v>
      </c>
    </row>
    <row r="1434" spans="1:12" x14ac:dyDescent="0.3">
      <c r="A1434" s="1">
        <v>41217</v>
      </c>
      <c r="B1434">
        <v>2012</v>
      </c>
      <c r="C1434" t="s">
        <v>18</v>
      </c>
      <c r="D1434">
        <v>585900</v>
      </c>
      <c r="E1434">
        <v>715000</v>
      </c>
      <c r="F1434" t="s">
        <v>13</v>
      </c>
      <c r="G1434" t="s">
        <v>14</v>
      </c>
      <c r="H1434">
        <v>3</v>
      </c>
      <c r="I1434">
        <v>1</v>
      </c>
      <c r="J1434">
        <v>1047</v>
      </c>
      <c r="K1434">
        <v>1.0219579999999999</v>
      </c>
      <c r="L1434" t="s">
        <v>15</v>
      </c>
    </row>
    <row r="1435" spans="1:12" x14ac:dyDescent="0.3">
      <c r="A1435" s="1">
        <v>41221</v>
      </c>
      <c r="B1435">
        <v>2012</v>
      </c>
      <c r="C1435" t="s">
        <v>18</v>
      </c>
      <c r="D1435">
        <v>351820</v>
      </c>
      <c r="E1435">
        <v>242500</v>
      </c>
      <c r="F1435" t="s">
        <v>13</v>
      </c>
      <c r="G1435" t="s">
        <v>14</v>
      </c>
      <c r="H1435">
        <v>3</v>
      </c>
      <c r="I1435">
        <v>1</v>
      </c>
      <c r="J1435">
        <v>986</v>
      </c>
      <c r="K1435">
        <v>1.0219579999999999</v>
      </c>
      <c r="L1435" t="s">
        <v>16</v>
      </c>
    </row>
    <row r="1436" spans="1:12" x14ac:dyDescent="0.3">
      <c r="A1436" s="1">
        <v>41221</v>
      </c>
      <c r="B1436">
        <v>2012</v>
      </c>
      <c r="C1436" t="s">
        <v>17</v>
      </c>
      <c r="D1436">
        <v>301040</v>
      </c>
      <c r="E1436">
        <v>220000</v>
      </c>
      <c r="F1436" t="s">
        <v>13</v>
      </c>
      <c r="G1436" t="s">
        <v>14</v>
      </c>
      <c r="H1436">
        <v>3</v>
      </c>
      <c r="I1436">
        <v>2</v>
      </c>
      <c r="J1436">
        <v>1028</v>
      </c>
      <c r="K1436">
        <v>1.0219579999999999</v>
      </c>
      <c r="L1436" t="s">
        <v>25</v>
      </c>
    </row>
    <row r="1437" spans="1:12" x14ac:dyDescent="0.3">
      <c r="A1437" s="1">
        <v>41221</v>
      </c>
      <c r="B1437">
        <v>2012</v>
      </c>
      <c r="C1437" t="s">
        <v>17</v>
      </c>
      <c r="D1437">
        <v>123570</v>
      </c>
      <c r="E1437">
        <v>161000</v>
      </c>
      <c r="F1437" t="s">
        <v>19</v>
      </c>
      <c r="G1437" t="s">
        <v>20</v>
      </c>
      <c r="H1437">
        <v>4</v>
      </c>
      <c r="I1437">
        <v>3</v>
      </c>
      <c r="J1437">
        <v>1346</v>
      </c>
      <c r="K1437">
        <v>1.0219579999999999</v>
      </c>
      <c r="L1437" t="s">
        <v>16</v>
      </c>
    </row>
    <row r="1438" spans="1:12" x14ac:dyDescent="0.3">
      <c r="A1438" s="1">
        <v>41221</v>
      </c>
      <c r="B1438">
        <v>2012</v>
      </c>
      <c r="C1438" t="s">
        <v>29</v>
      </c>
      <c r="D1438">
        <v>336500</v>
      </c>
      <c r="E1438">
        <v>470000</v>
      </c>
      <c r="F1438" t="s">
        <v>13</v>
      </c>
      <c r="G1438" t="s">
        <v>14</v>
      </c>
      <c r="H1438">
        <v>3</v>
      </c>
      <c r="I1438">
        <v>1</v>
      </c>
      <c r="J1438">
        <v>929</v>
      </c>
      <c r="K1438">
        <v>1.0219579999999999</v>
      </c>
      <c r="L1438" t="s">
        <v>22</v>
      </c>
    </row>
    <row r="1439" spans="1:12" x14ac:dyDescent="0.3">
      <c r="A1439" s="1">
        <v>41222</v>
      </c>
      <c r="B1439">
        <v>2012</v>
      </c>
      <c r="C1439" t="s">
        <v>12</v>
      </c>
      <c r="D1439">
        <v>91250</v>
      </c>
      <c r="E1439">
        <v>142900</v>
      </c>
      <c r="F1439" t="s">
        <v>13</v>
      </c>
      <c r="G1439" t="s">
        <v>14</v>
      </c>
      <c r="H1439">
        <v>3</v>
      </c>
      <c r="I1439">
        <v>3</v>
      </c>
      <c r="J1439">
        <v>1087</v>
      </c>
      <c r="K1439">
        <v>1.0219579999999999</v>
      </c>
      <c r="L1439" t="s">
        <v>16</v>
      </c>
    </row>
    <row r="1440" spans="1:12" x14ac:dyDescent="0.3">
      <c r="A1440" s="1">
        <v>41223</v>
      </c>
      <c r="B1440">
        <v>2012</v>
      </c>
      <c r="C1440" t="s">
        <v>12</v>
      </c>
      <c r="D1440">
        <v>96530</v>
      </c>
      <c r="E1440">
        <v>85000</v>
      </c>
      <c r="F1440" t="s">
        <v>13</v>
      </c>
      <c r="G1440" t="s">
        <v>14</v>
      </c>
      <c r="H1440">
        <v>3</v>
      </c>
      <c r="I1440">
        <v>3</v>
      </c>
      <c r="J1440">
        <v>1067</v>
      </c>
      <c r="K1440">
        <v>1.0219579999999999</v>
      </c>
      <c r="L1440" t="s">
        <v>25</v>
      </c>
    </row>
    <row r="1441" spans="1:12" x14ac:dyDescent="0.3">
      <c r="A1441" s="1">
        <v>41225</v>
      </c>
      <c r="B1441">
        <v>2012</v>
      </c>
      <c r="C1441" t="s">
        <v>18</v>
      </c>
      <c r="D1441">
        <v>282520</v>
      </c>
      <c r="E1441">
        <v>359900</v>
      </c>
      <c r="F1441" t="s">
        <v>13</v>
      </c>
      <c r="G1441" t="s">
        <v>14</v>
      </c>
      <c r="H1441">
        <v>3</v>
      </c>
      <c r="I1441">
        <v>2</v>
      </c>
      <c r="J1441">
        <v>1055</v>
      </c>
      <c r="K1441">
        <v>1.0219579999999999</v>
      </c>
      <c r="L1441" t="s">
        <v>15</v>
      </c>
    </row>
    <row r="1442" spans="1:12" x14ac:dyDescent="0.3">
      <c r="A1442" s="1">
        <v>41228</v>
      </c>
      <c r="B1442">
        <v>2012</v>
      </c>
      <c r="C1442" t="s">
        <v>29</v>
      </c>
      <c r="D1442">
        <v>158000</v>
      </c>
      <c r="E1442">
        <v>190000</v>
      </c>
      <c r="F1442" t="s">
        <v>13</v>
      </c>
      <c r="G1442" t="s">
        <v>14</v>
      </c>
      <c r="H1442">
        <v>3</v>
      </c>
      <c r="I1442">
        <v>1</v>
      </c>
      <c r="J1442">
        <v>1007</v>
      </c>
      <c r="K1442">
        <v>1.0219579999999999</v>
      </c>
      <c r="L1442" t="s">
        <v>22</v>
      </c>
    </row>
    <row r="1443" spans="1:12" x14ac:dyDescent="0.3">
      <c r="A1443" s="1">
        <v>41230</v>
      </c>
      <c r="B1443">
        <v>2012</v>
      </c>
      <c r="C1443" t="s">
        <v>30</v>
      </c>
      <c r="D1443">
        <v>287470</v>
      </c>
      <c r="E1443">
        <v>330000</v>
      </c>
      <c r="F1443" t="s">
        <v>13</v>
      </c>
      <c r="G1443" t="s">
        <v>14</v>
      </c>
      <c r="H1443">
        <v>3</v>
      </c>
      <c r="I1443">
        <v>1</v>
      </c>
      <c r="J1443">
        <v>958</v>
      </c>
      <c r="K1443">
        <v>1.0219579999999999</v>
      </c>
      <c r="L1443" t="s">
        <v>22</v>
      </c>
    </row>
    <row r="1444" spans="1:12" x14ac:dyDescent="0.3">
      <c r="A1444" s="1">
        <v>41231</v>
      </c>
      <c r="B1444">
        <v>2012</v>
      </c>
      <c r="C1444" t="s">
        <v>17</v>
      </c>
      <c r="D1444">
        <v>175940</v>
      </c>
      <c r="E1444">
        <v>165000</v>
      </c>
      <c r="F1444" t="s">
        <v>19</v>
      </c>
      <c r="G1444" t="s">
        <v>20</v>
      </c>
      <c r="H1444">
        <v>4</v>
      </c>
      <c r="I1444">
        <v>3</v>
      </c>
      <c r="J1444">
        <v>1284</v>
      </c>
      <c r="K1444">
        <v>1.0219579999999999</v>
      </c>
      <c r="L1444" t="s">
        <v>22</v>
      </c>
    </row>
    <row r="1445" spans="1:12" x14ac:dyDescent="0.3">
      <c r="A1445" s="1">
        <v>41231</v>
      </c>
      <c r="B1445">
        <v>2012</v>
      </c>
      <c r="C1445" t="s">
        <v>17</v>
      </c>
      <c r="D1445">
        <v>196660</v>
      </c>
      <c r="E1445">
        <v>125668</v>
      </c>
      <c r="F1445" t="s">
        <v>23</v>
      </c>
      <c r="G1445" t="s">
        <v>24</v>
      </c>
      <c r="H1445">
        <v>6</v>
      </c>
      <c r="I1445">
        <v>6</v>
      </c>
      <c r="J1445">
        <v>1852</v>
      </c>
      <c r="K1445">
        <v>1.0219579999999999</v>
      </c>
      <c r="L1445" t="s">
        <v>25</v>
      </c>
    </row>
    <row r="1446" spans="1:12" x14ac:dyDescent="0.3">
      <c r="A1446" s="1">
        <v>41235</v>
      </c>
      <c r="B1446">
        <v>2012</v>
      </c>
      <c r="C1446" t="s">
        <v>17</v>
      </c>
      <c r="D1446">
        <v>178870</v>
      </c>
      <c r="E1446">
        <v>15000</v>
      </c>
      <c r="F1446" t="s">
        <v>19</v>
      </c>
      <c r="G1446" t="s">
        <v>20</v>
      </c>
      <c r="H1446">
        <v>4</v>
      </c>
      <c r="I1446">
        <v>4</v>
      </c>
      <c r="J1446">
        <v>1398</v>
      </c>
      <c r="K1446">
        <v>1.0219579999999999</v>
      </c>
      <c r="L1446" t="s">
        <v>16</v>
      </c>
    </row>
    <row r="1447" spans="1:12" x14ac:dyDescent="0.3">
      <c r="A1447" s="1">
        <v>41236</v>
      </c>
      <c r="B1447">
        <v>2012</v>
      </c>
      <c r="C1447" t="s">
        <v>12</v>
      </c>
      <c r="D1447">
        <v>89510</v>
      </c>
      <c r="E1447">
        <v>106000</v>
      </c>
      <c r="F1447" t="s">
        <v>13</v>
      </c>
      <c r="G1447" t="s">
        <v>14</v>
      </c>
      <c r="H1447">
        <v>3</v>
      </c>
      <c r="I1447">
        <v>2</v>
      </c>
      <c r="J1447">
        <v>1093</v>
      </c>
      <c r="K1447">
        <v>1.0219579999999999</v>
      </c>
      <c r="L1447" t="s">
        <v>22</v>
      </c>
    </row>
    <row r="1448" spans="1:12" x14ac:dyDescent="0.3">
      <c r="A1448" s="1">
        <v>41236</v>
      </c>
      <c r="B1448">
        <v>2012</v>
      </c>
      <c r="C1448" t="s">
        <v>12</v>
      </c>
      <c r="D1448">
        <v>118560</v>
      </c>
      <c r="E1448">
        <v>84000</v>
      </c>
      <c r="F1448" t="s">
        <v>13</v>
      </c>
      <c r="G1448" t="s">
        <v>14</v>
      </c>
      <c r="H1448">
        <v>3</v>
      </c>
      <c r="I1448">
        <v>3</v>
      </c>
      <c r="J1448">
        <v>1097</v>
      </c>
      <c r="K1448">
        <v>1.0219579999999999</v>
      </c>
      <c r="L1448" t="s">
        <v>16</v>
      </c>
    </row>
    <row r="1449" spans="1:12" x14ac:dyDescent="0.3">
      <c r="A1449" s="1">
        <v>41236</v>
      </c>
      <c r="B1449">
        <v>2012</v>
      </c>
      <c r="C1449" t="s">
        <v>29</v>
      </c>
      <c r="D1449">
        <v>206900</v>
      </c>
      <c r="E1449">
        <v>285000</v>
      </c>
      <c r="F1449" t="s">
        <v>13</v>
      </c>
      <c r="G1449" t="s">
        <v>14</v>
      </c>
      <c r="H1449">
        <v>3</v>
      </c>
      <c r="I1449">
        <v>1</v>
      </c>
      <c r="J1449">
        <v>1067</v>
      </c>
      <c r="K1449">
        <v>1.0219579999999999</v>
      </c>
      <c r="L1449" t="s">
        <v>22</v>
      </c>
    </row>
    <row r="1450" spans="1:12" x14ac:dyDescent="0.3">
      <c r="A1450" s="1">
        <v>41237</v>
      </c>
      <c r="B1450">
        <v>2012</v>
      </c>
      <c r="C1450" t="s">
        <v>18</v>
      </c>
      <c r="D1450">
        <v>384370</v>
      </c>
      <c r="E1450">
        <v>421500</v>
      </c>
      <c r="F1450" t="s">
        <v>13</v>
      </c>
      <c r="G1450" t="s">
        <v>14</v>
      </c>
      <c r="H1450">
        <v>3</v>
      </c>
      <c r="I1450">
        <v>3</v>
      </c>
      <c r="J1450">
        <v>1021</v>
      </c>
      <c r="K1450">
        <v>1.0219579999999999</v>
      </c>
      <c r="L1450" t="s">
        <v>25</v>
      </c>
    </row>
    <row r="1451" spans="1:12" x14ac:dyDescent="0.3">
      <c r="A1451" s="1">
        <v>41242</v>
      </c>
      <c r="B1451">
        <v>2012</v>
      </c>
      <c r="C1451" t="s">
        <v>17</v>
      </c>
      <c r="D1451">
        <v>159720</v>
      </c>
      <c r="E1451">
        <v>205000</v>
      </c>
      <c r="F1451" t="s">
        <v>13</v>
      </c>
      <c r="G1451" t="s">
        <v>14</v>
      </c>
      <c r="H1451">
        <v>3</v>
      </c>
      <c r="I1451">
        <v>2</v>
      </c>
      <c r="J1451">
        <v>965</v>
      </c>
      <c r="K1451">
        <v>1.0219579999999999</v>
      </c>
      <c r="L1451" t="s">
        <v>15</v>
      </c>
    </row>
    <row r="1452" spans="1:12" x14ac:dyDescent="0.3">
      <c r="A1452" s="1">
        <v>41243</v>
      </c>
      <c r="B1452">
        <v>2012</v>
      </c>
      <c r="C1452" t="s">
        <v>29</v>
      </c>
      <c r="D1452">
        <v>158700</v>
      </c>
      <c r="E1452">
        <v>255000</v>
      </c>
      <c r="F1452" t="s">
        <v>13</v>
      </c>
      <c r="G1452" t="s">
        <v>14</v>
      </c>
      <c r="H1452">
        <v>3</v>
      </c>
      <c r="I1452">
        <v>2</v>
      </c>
      <c r="J1452">
        <v>960</v>
      </c>
      <c r="K1452">
        <v>1.0219579999999999</v>
      </c>
      <c r="L1452" t="s">
        <v>22</v>
      </c>
    </row>
    <row r="1453" spans="1:12" x14ac:dyDescent="0.3">
      <c r="A1453" s="1">
        <v>41243</v>
      </c>
      <c r="B1453">
        <v>2012</v>
      </c>
      <c r="C1453" t="s">
        <v>12</v>
      </c>
      <c r="D1453">
        <v>179980</v>
      </c>
      <c r="E1453">
        <v>175000</v>
      </c>
      <c r="F1453" t="s">
        <v>13</v>
      </c>
      <c r="G1453" t="s">
        <v>14</v>
      </c>
      <c r="H1453">
        <v>3</v>
      </c>
      <c r="I1453">
        <v>1</v>
      </c>
      <c r="J1453">
        <v>1079</v>
      </c>
      <c r="K1453">
        <v>1.0219579999999999</v>
      </c>
      <c r="L1453" t="s">
        <v>15</v>
      </c>
    </row>
    <row r="1454" spans="1:12" x14ac:dyDescent="0.3">
      <c r="A1454" s="1">
        <v>41244</v>
      </c>
      <c r="B1454">
        <v>2012</v>
      </c>
      <c r="C1454" t="s">
        <v>18</v>
      </c>
      <c r="D1454">
        <v>361690</v>
      </c>
      <c r="E1454">
        <v>420000</v>
      </c>
      <c r="F1454" t="s">
        <v>13</v>
      </c>
      <c r="G1454" t="s">
        <v>14</v>
      </c>
      <c r="H1454">
        <v>3</v>
      </c>
      <c r="I1454">
        <v>2</v>
      </c>
      <c r="J1454">
        <v>1055</v>
      </c>
      <c r="K1454">
        <v>1.0219579999999999</v>
      </c>
      <c r="L1454" t="s">
        <v>16</v>
      </c>
    </row>
    <row r="1455" spans="1:12" x14ac:dyDescent="0.3">
      <c r="A1455" s="1">
        <v>41244</v>
      </c>
      <c r="B1455">
        <v>2012</v>
      </c>
      <c r="C1455" t="s">
        <v>30</v>
      </c>
      <c r="D1455">
        <v>470760</v>
      </c>
      <c r="E1455">
        <v>702500</v>
      </c>
      <c r="F1455" t="s">
        <v>13</v>
      </c>
      <c r="G1455" t="s">
        <v>14</v>
      </c>
      <c r="H1455">
        <v>3</v>
      </c>
      <c r="I1455">
        <v>2</v>
      </c>
      <c r="J1455">
        <v>1036</v>
      </c>
      <c r="K1455">
        <v>1.0219579999999999</v>
      </c>
      <c r="L1455" t="s">
        <v>16</v>
      </c>
    </row>
    <row r="1456" spans="1:12" x14ac:dyDescent="0.3">
      <c r="A1456" s="1">
        <v>41244</v>
      </c>
      <c r="B1456">
        <v>2012</v>
      </c>
      <c r="C1456" t="s">
        <v>17</v>
      </c>
      <c r="D1456">
        <v>146890</v>
      </c>
      <c r="E1456">
        <v>41000</v>
      </c>
      <c r="F1456" t="s">
        <v>13</v>
      </c>
      <c r="G1456" t="s">
        <v>14</v>
      </c>
      <c r="H1456">
        <v>3</v>
      </c>
      <c r="I1456">
        <v>1</v>
      </c>
      <c r="J1456">
        <v>1080</v>
      </c>
      <c r="K1456">
        <v>1.0219579999999999</v>
      </c>
      <c r="L1456" t="s">
        <v>15</v>
      </c>
    </row>
    <row r="1457" spans="1:12" x14ac:dyDescent="0.3">
      <c r="A1457" s="1">
        <v>41245</v>
      </c>
      <c r="B1457">
        <v>2012</v>
      </c>
      <c r="C1457" t="s">
        <v>17</v>
      </c>
      <c r="D1457">
        <v>178120</v>
      </c>
      <c r="E1457">
        <v>122000</v>
      </c>
      <c r="F1457" t="s">
        <v>19</v>
      </c>
      <c r="G1457" t="s">
        <v>20</v>
      </c>
      <c r="H1457">
        <v>4</v>
      </c>
      <c r="I1457">
        <v>4</v>
      </c>
      <c r="J1457">
        <v>1405</v>
      </c>
      <c r="K1457">
        <v>1.0219579999999999</v>
      </c>
      <c r="L1457" t="s">
        <v>15</v>
      </c>
    </row>
    <row r="1458" spans="1:12" x14ac:dyDescent="0.3">
      <c r="A1458" s="1">
        <v>41245</v>
      </c>
      <c r="B1458">
        <v>2012</v>
      </c>
      <c r="C1458" t="s">
        <v>17</v>
      </c>
      <c r="D1458">
        <v>127740</v>
      </c>
      <c r="E1458">
        <v>135000</v>
      </c>
      <c r="F1458" t="s">
        <v>13</v>
      </c>
      <c r="G1458" t="s">
        <v>14</v>
      </c>
      <c r="H1458">
        <v>3</v>
      </c>
      <c r="I1458">
        <v>1</v>
      </c>
      <c r="J1458">
        <v>1007</v>
      </c>
      <c r="K1458">
        <v>1.0219579999999999</v>
      </c>
      <c r="L1458" t="s">
        <v>25</v>
      </c>
    </row>
    <row r="1459" spans="1:12" x14ac:dyDescent="0.3">
      <c r="A1459" s="1">
        <v>41246</v>
      </c>
      <c r="B1459">
        <v>2012</v>
      </c>
      <c r="C1459" t="s">
        <v>18</v>
      </c>
      <c r="D1459">
        <v>296170</v>
      </c>
      <c r="E1459">
        <v>250000</v>
      </c>
      <c r="F1459" t="s">
        <v>13</v>
      </c>
      <c r="G1459" t="s">
        <v>14</v>
      </c>
      <c r="H1459">
        <v>3</v>
      </c>
      <c r="I1459">
        <v>2</v>
      </c>
      <c r="J1459">
        <v>1079</v>
      </c>
      <c r="K1459">
        <v>1.0219579999999999</v>
      </c>
      <c r="L1459" t="s">
        <v>16</v>
      </c>
    </row>
    <row r="1460" spans="1:12" x14ac:dyDescent="0.3">
      <c r="A1460" s="1">
        <v>41249</v>
      </c>
      <c r="B1460">
        <v>2012</v>
      </c>
      <c r="C1460" t="s">
        <v>12</v>
      </c>
      <c r="D1460">
        <v>156280</v>
      </c>
      <c r="E1460">
        <v>73000</v>
      </c>
      <c r="F1460" t="s">
        <v>23</v>
      </c>
      <c r="G1460" t="s">
        <v>24</v>
      </c>
      <c r="H1460">
        <v>6</v>
      </c>
      <c r="I1460">
        <v>6</v>
      </c>
      <c r="J1460">
        <v>2141</v>
      </c>
      <c r="K1460">
        <v>1.0219579999999999</v>
      </c>
      <c r="L1460" t="s">
        <v>25</v>
      </c>
    </row>
    <row r="1461" spans="1:12" x14ac:dyDescent="0.3">
      <c r="A1461" s="1">
        <v>41251</v>
      </c>
      <c r="B1461">
        <v>2012</v>
      </c>
      <c r="C1461" t="s">
        <v>17</v>
      </c>
      <c r="D1461">
        <v>127470</v>
      </c>
      <c r="E1461">
        <v>49400</v>
      </c>
      <c r="F1461" t="s">
        <v>13</v>
      </c>
      <c r="G1461" t="s">
        <v>14</v>
      </c>
      <c r="H1461">
        <v>3</v>
      </c>
      <c r="I1461">
        <v>1</v>
      </c>
      <c r="J1461">
        <v>985</v>
      </c>
      <c r="K1461">
        <v>1.0219579999999999</v>
      </c>
      <c r="L1461" t="s">
        <v>22</v>
      </c>
    </row>
    <row r="1462" spans="1:12" x14ac:dyDescent="0.3">
      <c r="A1462" s="1">
        <v>41252</v>
      </c>
      <c r="B1462">
        <v>2012</v>
      </c>
      <c r="C1462" t="s">
        <v>17</v>
      </c>
      <c r="D1462">
        <v>128020</v>
      </c>
      <c r="E1462">
        <v>119900</v>
      </c>
      <c r="F1462" t="s">
        <v>13</v>
      </c>
      <c r="G1462" t="s">
        <v>14</v>
      </c>
      <c r="H1462">
        <v>3</v>
      </c>
      <c r="I1462">
        <v>1</v>
      </c>
      <c r="J1462">
        <v>943</v>
      </c>
      <c r="K1462">
        <v>1.0219579999999999</v>
      </c>
      <c r="L1462" t="s">
        <v>22</v>
      </c>
    </row>
    <row r="1463" spans="1:12" x14ac:dyDescent="0.3">
      <c r="A1463" s="1">
        <v>41253</v>
      </c>
      <c r="B1463">
        <v>2012</v>
      </c>
      <c r="C1463" t="s">
        <v>12</v>
      </c>
      <c r="D1463">
        <v>184290</v>
      </c>
      <c r="E1463">
        <v>110750</v>
      </c>
      <c r="F1463" t="s">
        <v>23</v>
      </c>
      <c r="G1463" t="s">
        <v>24</v>
      </c>
      <c r="H1463">
        <v>6</v>
      </c>
      <c r="I1463">
        <v>5</v>
      </c>
      <c r="J1463">
        <v>2194</v>
      </c>
      <c r="K1463">
        <v>1.0219579999999999</v>
      </c>
      <c r="L1463" t="s">
        <v>25</v>
      </c>
    </row>
    <row r="1464" spans="1:12" x14ac:dyDescent="0.3">
      <c r="A1464" s="1">
        <v>41253</v>
      </c>
      <c r="B1464">
        <v>2012</v>
      </c>
      <c r="C1464" t="s">
        <v>18</v>
      </c>
      <c r="D1464">
        <v>206500</v>
      </c>
      <c r="E1464">
        <v>142000</v>
      </c>
      <c r="F1464" t="s">
        <v>13</v>
      </c>
      <c r="G1464" t="s">
        <v>14</v>
      </c>
      <c r="H1464">
        <v>3</v>
      </c>
      <c r="I1464">
        <v>3</v>
      </c>
      <c r="J1464">
        <v>924</v>
      </c>
      <c r="K1464">
        <v>1.0219579999999999</v>
      </c>
      <c r="L1464" t="s">
        <v>22</v>
      </c>
    </row>
    <row r="1465" spans="1:12" x14ac:dyDescent="0.3">
      <c r="A1465" s="1">
        <v>41256</v>
      </c>
      <c r="B1465">
        <v>2012</v>
      </c>
      <c r="C1465" t="s">
        <v>30</v>
      </c>
      <c r="D1465">
        <v>301480</v>
      </c>
      <c r="E1465">
        <v>281000</v>
      </c>
      <c r="F1465" t="s">
        <v>13</v>
      </c>
      <c r="G1465" t="s">
        <v>14</v>
      </c>
      <c r="H1465">
        <v>3</v>
      </c>
      <c r="I1465">
        <v>1</v>
      </c>
      <c r="J1465">
        <v>910</v>
      </c>
      <c r="K1465">
        <v>1.0219579999999999</v>
      </c>
      <c r="L1465" t="s">
        <v>22</v>
      </c>
    </row>
    <row r="1466" spans="1:12" x14ac:dyDescent="0.3">
      <c r="A1466" s="1">
        <v>41257</v>
      </c>
      <c r="B1466">
        <v>2012</v>
      </c>
      <c r="C1466" t="s">
        <v>17</v>
      </c>
      <c r="D1466">
        <v>108260</v>
      </c>
      <c r="E1466">
        <v>75000</v>
      </c>
      <c r="F1466" t="s">
        <v>13</v>
      </c>
      <c r="G1466" t="s">
        <v>14</v>
      </c>
      <c r="H1466">
        <v>3</v>
      </c>
      <c r="I1466">
        <v>2</v>
      </c>
      <c r="J1466">
        <v>926</v>
      </c>
      <c r="K1466">
        <v>1.0219579999999999</v>
      </c>
      <c r="L1466" t="s">
        <v>16</v>
      </c>
    </row>
    <row r="1467" spans="1:12" x14ac:dyDescent="0.3">
      <c r="A1467" s="1">
        <v>41257</v>
      </c>
      <c r="B1467">
        <v>2012</v>
      </c>
      <c r="C1467" t="s">
        <v>17</v>
      </c>
      <c r="D1467">
        <v>225680</v>
      </c>
      <c r="E1467">
        <v>135000</v>
      </c>
      <c r="F1467" t="s">
        <v>19</v>
      </c>
      <c r="G1467" t="s">
        <v>20</v>
      </c>
      <c r="H1467">
        <v>4</v>
      </c>
      <c r="I1467">
        <v>2</v>
      </c>
      <c r="J1467">
        <v>1359</v>
      </c>
      <c r="K1467">
        <v>1.0219579999999999</v>
      </c>
      <c r="L1467" t="s">
        <v>15</v>
      </c>
    </row>
    <row r="1468" spans="1:12" x14ac:dyDescent="0.3">
      <c r="A1468" s="1">
        <v>41257</v>
      </c>
      <c r="B1468">
        <v>2012</v>
      </c>
      <c r="C1468" t="s">
        <v>29</v>
      </c>
      <c r="D1468">
        <v>208100</v>
      </c>
      <c r="E1468">
        <v>312500</v>
      </c>
      <c r="F1468" t="s">
        <v>13</v>
      </c>
      <c r="G1468" t="s">
        <v>14</v>
      </c>
      <c r="H1468">
        <v>3</v>
      </c>
      <c r="I1468">
        <v>3</v>
      </c>
      <c r="J1468">
        <v>1002</v>
      </c>
      <c r="K1468">
        <v>1.0219579999999999</v>
      </c>
      <c r="L1468" t="s">
        <v>15</v>
      </c>
    </row>
    <row r="1469" spans="1:12" x14ac:dyDescent="0.3">
      <c r="A1469" s="1">
        <v>41258</v>
      </c>
      <c r="B1469">
        <v>2012</v>
      </c>
      <c r="C1469" t="s">
        <v>17</v>
      </c>
      <c r="D1469">
        <v>160000</v>
      </c>
      <c r="E1469">
        <v>101000</v>
      </c>
      <c r="F1469" t="s">
        <v>19</v>
      </c>
      <c r="G1469" t="s">
        <v>20</v>
      </c>
      <c r="H1469">
        <v>4</v>
      </c>
      <c r="I1469">
        <v>4</v>
      </c>
      <c r="J1469">
        <v>1382</v>
      </c>
      <c r="K1469">
        <v>1.0219579999999999</v>
      </c>
      <c r="L1469" t="s">
        <v>22</v>
      </c>
    </row>
    <row r="1470" spans="1:12" x14ac:dyDescent="0.3">
      <c r="A1470" s="1">
        <v>41258</v>
      </c>
      <c r="B1470">
        <v>2012</v>
      </c>
      <c r="C1470" t="s">
        <v>29</v>
      </c>
      <c r="D1470">
        <v>292700</v>
      </c>
      <c r="E1470">
        <v>292500</v>
      </c>
      <c r="F1470" t="s">
        <v>13</v>
      </c>
      <c r="G1470" t="s">
        <v>14</v>
      </c>
      <c r="H1470">
        <v>3</v>
      </c>
      <c r="I1470">
        <v>2</v>
      </c>
      <c r="J1470">
        <v>910</v>
      </c>
      <c r="K1470">
        <v>1.0219579999999999</v>
      </c>
      <c r="L1470" t="s">
        <v>16</v>
      </c>
    </row>
    <row r="1471" spans="1:12" x14ac:dyDescent="0.3">
      <c r="A1471" s="1">
        <v>41258</v>
      </c>
      <c r="B1471">
        <v>2012</v>
      </c>
      <c r="C1471" t="s">
        <v>30</v>
      </c>
      <c r="D1471">
        <v>497160</v>
      </c>
      <c r="E1471">
        <v>569000</v>
      </c>
      <c r="F1471" t="s">
        <v>13</v>
      </c>
      <c r="G1471" t="s">
        <v>14</v>
      </c>
      <c r="H1471">
        <v>3</v>
      </c>
      <c r="I1471">
        <v>3</v>
      </c>
      <c r="J1471">
        <v>992</v>
      </c>
      <c r="K1471">
        <v>1.0219579999999999</v>
      </c>
      <c r="L1471" t="s">
        <v>16</v>
      </c>
    </row>
    <row r="1472" spans="1:12" x14ac:dyDescent="0.3">
      <c r="A1472" s="1">
        <v>41258</v>
      </c>
      <c r="B1472">
        <v>2012</v>
      </c>
      <c r="C1472" t="s">
        <v>12</v>
      </c>
      <c r="D1472">
        <v>103750</v>
      </c>
      <c r="E1472">
        <v>13451</v>
      </c>
      <c r="F1472" t="s">
        <v>23</v>
      </c>
      <c r="G1472" t="s">
        <v>24</v>
      </c>
      <c r="H1472">
        <v>6</v>
      </c>
      <c r="I1472">
        <v>6</v>
      </c>
      <c r="J1472">
        <v>2000</v>
      </c>
      <c r="K1472">
        <v>1.0219579999999999</v>
      </c>
      <c r="L1472" t="s">
        <v>22</v>
      </c>
    </row>
    <row r="1473" spans="1:12" x14ac:dyDescent="0.3">
      <c r="A1473" s="1">
        <v>41258</v>
      </c>
      <c r="B1473">
        <v>2012</v>
      </c>
      <c r="C1473" t="s">
        <v>30</v>
      </c>
      <c r="D1473">
        <v>411300</v>
      </c>
      <c r="E1473">
        <v>577500</v>
      </c>
      <c r="F1473" t="s">
        <v>13</v>
      </c>
      <c r="G1473" t="s">
        <v>14</v>
      </c>
      <c r="H1473">
        <v>3</v>
      </c>
      <c r="I1473">
        <v>1</v>
      </c>
      <c r="J1473">
        <v>974</v>
      </c>
      <c r="K1473">
        <v>1.0219579999999999</v>
      </c>
      <c r="L1473" t="s">
        <v>16</v>
      </c>
    </row>
    <row r="1474" spans="1:12" x14ac:dyDescent="0.3">
      <c r="A1474" s="1">
        <v>41259</v>
      </c>
      <c r="B1474">
        <v>2012</v>
      </c>
      <c r="C1474" t="s">
        <v>17</v>
      </c>
      <c r="D1474">
        <v>150640</v>
      </c>
      <c r="E1474">
        <v>165000</v>
      </c>
      <c r="F1474" t="s">
        <v>13</v>
      </c>
      <c r="G1474" t="s">
        <v>14</v>
      </c>
      <c r="H1474">
        <v>3</v>
      </c>
      <c r="I1474">
        <v>1</v>
      </c>
      <c r="J1474">
        <v>946</v>
      </c>
      <c r="K1474">
        <v>1.0219579999999999</v>
      </c>
      <c r="L1474" t="s">
        <v>15</v>
      </c>
    </row>
    <row r="1475" spans="1:12" x14ac:dyDescent="0.3">
      <c r="A1475" s="1">
        <v>41260</v>
      </c>
      <c r="B1475">
        <v>2012</v>
      </c>
      <c r="C1475" t="s">
        <v>30</v>
      </c>
      <c r="D1475">
        <v>392090</v>
      </c>
      <c r="E1475">
        <v>270000</v>
      </c>
      <c r="F1475" t="s">
        <v>19</v>
      </c>
      <c r="G1475" t="s">
        <v>20</v>
      </c>
      <c r="H1475">
        <v>4</v>
      </c>
      <c r="I1475">
        <v>3</v>
      </c>
      <c r="J1475">
        <v>1368</v>
      </c>
      <c r="K1475">
        <v>1.0219579999999999</v>
      </c>
      <c r="L1475" t="s">
        <v>15</v>
      </c>
    </row>
    <row r="1476" spans="1:12" x14ac:dyDescent="0.3">
      <c r="A1476" s="1">
        <v>41260</v>
      </c>
      <c r="B1476">
        <v>2012</v>
      </c>
      <c r="C1476" t="s">
        <v>30</v>
      </c>
      <c r="D1476">
        <v>441400</v>
      </c>
      <c r="E1476">
        <v>200000</v>
      </c>
      <c r="F1476" t="s">
        <v>19</v>
      </c>
      <c r="G1476" t="s">
        <v>20</v>
      </c>
      <c r="H1476">
        <v>4</v>
      </c>
      <c r="I1476">
        <v>2</v>
      </c>
      <c r="J1476">
        <v>1406</v>
      </c>
      <c r="K1476">
        <v>1.0219579999999999</v>
      </c>
      <c r="L1476" t="s">
        <v>16</v>
      </c>
    </row>
    <row r="1477" spans="1:12" x14ac:dyDescent="0.3">
      <c r="A1477" s="1">
        <v>41263</v>
      </c>
      <c r="B1477">
        <v>2012</v>
      </c>
      <c r="C1477" t="s">
        <v>17</v>
      </c>
      <c r="D1477">
        <v>176640</v>
      </c>
      <c r="E1477">
        <v>76000</v>
      </c>
      <c r="F1477" t="s">
        <v>23</v>
      </c>
      <c r="G1477" t="s">
        <v>24</v>
      </c>
      <c r="H1477">
        <v>6</v>
      </c>
      <c r="I1477">
        <v>4</v>
      </c>
      <c r="J1477">
        <v>2189</v>
      </c>
      <c r="K1477">
        <v>1.0219579999999999</v>
      </c>
      <c r="L1477" t="s">
        <v>16</v>
      </c>
    </row>
    <row r="1478" spans="1:12" x14ac:dyDescent="0.3">
      <c r="A1478" s="1">
        <v>41263</v>
      </c>
      <c r="B1478">
        <v>2012</v>
      </c>
      <c r="C1478" t="s">
        <v>17</v>
      </c>
      <c r="D1478">
        <v>175660</v>
      </c>
      <c r="E1478">
        <v>68750</v>
      </c>
      <c r="F1478" t="s">
        <v>23</v>
      </c>
      <c r="G1478" t="s">
        <v>24</v>
      </c>
      <c r="H1478">
        <v>6</v>
      </c>
      <c r="I1478">
        <v>6</v>
      </c>
      <c r="J1478">
        <v>2075</v>
      </c>
      <c r="K1478">
        <v>1.0219579999999999</v>
      </c>
      <c r="L1478" t="s">
        <v>25</v>
      </c>
    </row>
    <row r="1479" spans="1:12" x14ac:dyDescent="0.3">
      <c r="A1479" s="1">
        <v>41263</v>
      </c>
      <c r="B1479">
        <v>2012</v>
      </c>
      <c r="C1479" t="s">
        <v>17</v>
      </c>
      <c r="D1479">
        <v>145160</v>
      </c>
      <c r="E1479">
        <v>161000</v>
      </c>
      <c r="F1479" t="s">
        <v>23</v>
      </c>
      <c r="G1479" t="s">
        <v>24</v>
      </c>
      <c r="H1479">
        <v>6</v>
      </c>
      <c r="I1479">
        <v>5</v>
      </c>
      <c r="J1479">
        <v>2143</v>
      </c>
      <c r="K1479">
        <v>1.0219579999999999</v>
      </c>
      <c r="L1479" t="s">
        <v>16</v>
      </c>
    </row>
    <row r="1480" spans="1:12" x14ac:dyDescent="0.3">
      <c r="A1480" s="1">
        <v>41263</v>
      </c>
      <c r="B1480">
        <v>2012</v>
      </c>
      <c r="C1480" t="s">
        <v>30</v>
      </c>
      <c r="D1480">
        <v>875000</v>
      </c>
      <c r="E1480">
        <v>750000</v>
      </c>
      <c r="F1480" t="s">
        <v>13</v>
      </c>
      <c r="G1480" t="s">
        <v>14</v>
      </c>
      <c r="H1480">
        <v>3</v>
      </c>
      <c r="I1480">
        <v>1</v>
      </c>
      <c r="J1480">
        <v>956</v>
      </c>
      <c r="K1480">
        <v>1.0219579999999999</v>
      </c>
      <c r="L1480" t="s">
        <v>16</v>
      </c>
    </row>
    <row r="1481" spans="1:12" x14ac:dyDescent="0.3">
      <c r="A1481" s="1">
        <v>41263</v>
      </c>
      <c r="B1481">
        <v>2012</v>
      </c>
      <c r="C1481" t="s">
        <v>17</v>
      </c>
      <c r="D1481">
        <v>125770</v>
      </c>
      <c r="E1481">
        <v>45000</v>
      </c>
      <c r="F1481" t="s">
        <v>19</v>
      </c>
      <c r="G1481" t="s">
        <v>20</v>
      </c>
      <c r="H1481">
        <v>4</v>
      </c>
      <c r="I1481">
        <v>2</v>
      </c>
      <c r="J1481">
        <v>1370</v>
      </c>
      <c r="K1481">
        <v>1.0219579999999999</v>
      </c>
      <c r="L1481" t="s">
        <v>16</v>
      </c>
    </row>
    <row r="1482" spans="1:12" x14ac:dyDescent="0.3">
      <c r="A1482" s="1">
        <v>41263</v>
      </c>
      <c r="B1482">
        <v>2012</v>
      </c>
      <c r="C1482" t="s">
        <v>12</v>
      </c>
      <c r="D1482">
        <v>126030</v>
      </c>
      <c r="E1482">
        <v>131000</v>
      </c>
      <c r="F1482" t="s">
        <v>13</v>
      </c>
      <c r="G1482" t="s">
        <v>14</v>
      </c>
      <c r="H1482">
        <v>3</v>
      </c>
      <c r="I1482">
        <v>2</v>
      </c>
      <c r="J1482">
        <v>1095</v>
      </c>
      <c r="K1482">
        <v>1.0219579999999999</v>
      </c>
      <c r="L1482" t="s">
        <v>16</v>
      </c>
    </row>
    <row r="1483" spans="1:12" x14ac:dyDescent="0.3">
      <c r="A1483" s="1">
        <v>41263</v>
      </c>
      <c r="B1483">
        <v>2012</v>
      </c>
      <c r="C1483" t="s">
        <v>17</v>
      </c>
      <c r="D1483">
        <v>180920</v>
      </c>
      <c r="E1483">
        <v>90000</v>
      </c>
      <c r="F1483" t="s">
        <v>19</v>
      </c>
      <c r="G1483" t="s">
        <v>20</v>
      </c>
      <c r="H1483">
        <v>4</v>
      </c>
      <c r="I1483">
        <v>4</v>
      </c>
      <c r="J1483">
        <v>1294</v>
      </c>
      <c r="K1483">
        <v>1.0219579999999999</v>
      </c>
      <c r="L1483" t="s">
        <v>16</v>
      </c>
    </row>
    <row r="1484" spans="1:12" x14ac:dyDescent="0.3">
      <c r="A1484" s="1">
        <v>41263</v>
      </c>
      <c r="B1484">
        <v>2012</v>
      </c>
      <c r="C1484" t="s">
        <v>12</v>
      </c>
      <c r="D1484">
        <v>98840</v>
      </c>
      <c r="E1484">
        <v>75000</v>
      </c>
      <c r="F1484" t="s">
        <v>19</v>
      </c>
      <c r="G1484" t="s">
        <v>20</v>
      </c>
      <c r="H1484">
        <v>4</v>
      </c>
      <c r="I1484">
        <v>3</v>
      </c>
      <c r="J1484">
        <v>1259</v>
      </c>
      <c r="K1484">
        <v>1.0219579999999999</v>
      </c>
      <c r="L1484" t="s">
        <v>22</v>
      </c>
    </row>
    <row r="1485" spans="1:12" x14ac:dyDescent="0.3">
      <c r="A1485" s="1">
        <v>41265</v>
      </c>
      <c r="B1485">
        <v>2012</v>
      </c>
      <c r="C1485" t="s">
        <v>17</v>
      </c>
      <c r="D1485">
        <v>130410</v>
      </c>
      <c r="E1485">
        <v>129000</v>
      </c>
      <c r="F1485" t="s">
        <v>13</v>
      </c>
      <c r="G1485" t="s">
        <v>14</v>
      </c>
      <c r="H1485">
        <v>3</v>
      </c>
      <c r="I1485">
        <v>1</v>
      </c>
      <c r="J1485">
        <v>1045</v>
      </c>
      <c r="K1485">
        <v>1.0219579999999999</v>
      </c>
      <c r="L1485" t="s">
        <v>22</v>
      </c>
    </row>
    <row r="1486" spans="1:12" x14ac:dyDescent="0.3">
      <c r="A1486" s="1">
        <v>41265</v>
      </c>
      <c r="B1486">
        <v>2012</v>
      </c>
      <c r="C1486" t="s">
        <v>18</v>
      </c>
      <c r="D1486">
        <v>292180</v>
      </c>
      <c r="E1486">
        <v>300000</v>
      </c>
      <c r="F1486" t="s">
        <v>19</v>
      </c>
      <c r="G1486" t="s">
        <v>20</v>
      </c>
      <c r="H1486">
        <v>4</v>
      </c>
      <c r="I1486">
        <v>3</v>
      </c>
      <c r="J1486">
        <v>1312</v>
      </c>
      <c r="K1486">
        <v>1.0219579999999999</v>
      </c>
      <c r="L1486" t="s">
        <v>15</v>
      </c>
    </row>
    <row r="1487" spans="1:12" x14ac:dyDescent="0.3">
      <c r="A1487" s="1">
        <v>41265</v>
      </c>
      <c r="B1487">
        <v>2012</v>
      </c>
      <c r="C1487" t="s">
        <v>30</v>
      </c>
      <c r="D1487">
        <v>303530</v>
      </c>
      <c r="E1487">
        <v>310000</v>
      </c>
      <c r="F1487" t="s">
        <v>13</v>
      </c>
      <c r="G1487" t="s">
        <v>14</v>
      </c>
      <c r="H1487">
        <v>3</v>
      </c>
      <c r="I1487">
        <v>1</v>
      </c>
      <c r="J1487">
        <v>1059</v>
      </c>
      <c r="K1487">
        <v>1.0219579999999999</v>
      </c>
      <c r="L1487" t="s">
        <v>25</v>
      </c>
    </row>
    <row r="1488" spans="1:12" x14ac:dyDescent="0.3">
      <c r="A1488" s="1">
        <v>41266</v>
      </c>
      <c r="B1488">
        <v>2012</v>
      </c>
      <c r="C1488" t="s">
        <v>17</v>
      </c>
      <c r="D1488">
        <v>202080</v>
      </c>
      <c r="E1488">
        <v>185000</v>
      </c>
      <c r="F1488" t="s">
        <v>19</v>
      </c>
      <c r="G1488" t="s">
        <v>20</v>
      </c>
      <c r="H1488">
        <v>4</v>
      </c>
      <c r="I1488">
        <v>4</v>
      </c>
      <c r="J1488">
        <v>1221</v>
      </c>
      <c r="K1488">
        <v>1.0219579999999999</v>
      </c>
      <c r="L1488" t="s">
        <v>22</v>
      </c>
    </row>
    <row r="1489" spans="1:12" x14ac:dyDescent="0.3">
      <c r="A1489" s="1">
        <v>41270</v>
      </c>
      <c r="B1489">
        <v>2012</v>
      </c>
      <c r="C1489" t="s">
        <v>29</v>
      </c>
      <c r="D1489">
        <v>283700</v>
      </c>
      <c r="E1489">
        <v>365000</v>
      </c>
      <c r="F1489" t="s">
        <v>23</v>
      </c>
      <c r="G1489" t="s">
        <v>24</v>
      </c>
      <c r="H1489">
        <v>6</v>
      </c>
      <c r="I1489">
        <v>6</v>
      </c>
      <c r="J1489">
        <v>2009</v>
      </c>
      <c r="K1489">
        <v>1.0219579999999999</v>
      </c>
      <c r="L1489" t="s">
        <v>25</v>
      </c>
    </row>
    <row r="1490" spans="1:12" x14ac:dyDescent="0.3">
      <c r="A1490" s="1">
        <v>41271</v>
      </c>
      <c r="B1490">
        <v>2012</v>
      </c>
      <c r="C1490" t="s">
        <v>30</v>
      </c>
      <c r="D1490">
        <v>343100</v>
      </c>
      <c r="E1490">
        <v>348050</v>
      </c>
      <c r="F1490" t="s">
        <v>13</v>
      </c>
      <c r="G1490" t="s">
        <v>14</v>
      </c>
      <c r="H1490">
        <v>3</v>
      </c>
      <c r="I1490">
        <v>3</v>
      </c>
      <c r="J1490">
        <v>1005</v>
      </c>
      <c r="K1490">
        <v>1.0219579999999999</v>
      </c>
      <c r="L1490" t="s">
        <v>15</v>
      </c>
    </row>
    <row r="1491" spans="1:12" x14ac:dyDescent="0.3">
      <c r="A1491" s="1">
        <v>41271</v>
      </c>
      <c r="B1491">
        <v>2012</v>
      </c>
      <c r="C1491" t="s">
        <v>12</v>
      </c>
      <c r="D1491">
        <v>103500</v>
      </c>
      <c r="E1491">
        <v>97500</v>
      </c>
      <c r="F1491" t="s">
        <v>13</v>
      </c>
      <c r="G1491" t="s">
        <v>14</v>
      </c>
      <c r="H1491">
        <v>3</v>
      </c>
      <c r="I1491">
        <v>2</v>
      </c>
      <c r="J1491">
        <v>970</v>
      </c>
      <c r="K1491">
        <v>1.0219579999999999</v>
      </c>
      <c r="L1491" t="s">
        <v>25</v>
      </c>
    </row>
    <row r="1492" spans="1:12" x14ac:dyDescent="0.3">
      <c r="A1492" s="1">
        <v>41273</v>
      </c>
      <c r="B1492">
        <v>2012</v>
      </c>
      <c r="C1492" t="s">
        <v>17</v>
      </c>
      <c r="D1492">
        <v>95460</v>
      </c>
      <c r="E1492">
        <v>50000</v>
      </c>
      <c r="F1492" t="s">
        <v>13</v>
      </c>
      <c r="G1492" t="s">
        <v>14</v>
      </c>
      <c r="H1492">
        <v>3</v>
      </c>
      <c r="I1492">
        <v>1</v>
      </c>
      <c r="J1492">
        <v>1002</v>
      </c>
      <c r="K1492">
        <v>1.0219579999999999</v>
      </c>
      <c r="L1492" t="s">
        <v>22</v>
      </c>
    </row>
    <row r="1493" spans="1:12" x14ac:dyDescent="0.3">
      <c r="A1493" s="1">
        <v>41277</v>
      </c>
      <c r="B1493">
        <v>2013</v>
      </c>
      <c r="C1493" t="s">
        <v>17</v>
      </c>
      <c r="D1493">
        <v>209530</v>
      </c>
      <c r="E1493">
        <v>121000</v>
      </c>
      <c r="F1493" t="s">
        <v>23</v>
      </c>
      <c r="G1493" t="s">
        <v>24</v>
      </c>
      <c r="H1493">
        <v>6</v>
      </c>
      <c r="I1493">
        <v>6</v>
      </c>
      <c r="J1493">
        <v>2047</v>
      </c>
      <c r="K1493">
        <v>1.0203329999999999</v>
      </c>
      <c r="L1493" t="s">
        <v>16</v>
      </c>
    </row>
    <row r="1494" spans="1:12" x14ac:dyDescent="0.3">
      <c r="A1494" s="1">
        <v>41277</v>
      </c>
      <c r="B1494">
        <v>2013</v>
      </c>
      <c r="C1494" t="s">
        <v>29</v>
      </c>
      <c r="D1494">
        <v>267300</v>
      </c>
      <c r="E1494">
        <v>345000</v>
      </c>
      <c r="F1494" t="s">
        <v>13</v>
      </c>
      <c r="G1494" t="s">
        <v>14</v>
      </c>
      <c r="H1494">
        <v>3</v>
      </c>
      <c r="I1494">
        <v>2</v>
      </c>
      <c r="J1494">
        <v>1085</v>
      </c>
      <c r="K1494">
        <v>1.0203329999999999</v>
      </c>
      <c r="L1494" t="s">
        <v>22</v>
      </c>
    </row>
    <row r="1495" spans="1:12" x14ac:dyDescent="0.3">
      <c r="A1495" s="1">
        <v>41279</v>
      </c>
      <c r="B1495">
        <v>2013</v>
      </c>
      <c r="C1495" t="s">
        <v>29</v>
      </c>
      <c r="D1495">
        <v>165300</v>
      </c>
      <c r="E1495">
        <v>250000</v>
      </c>
      <c r="F1495" t="s">
        <v>13</v>
      </c>
      <c r="G1495" t="s">
        <v>14</v>
      </c>
      <c r="H1495">
        <v>3</v>
      </c>
      <c r="I1495">
        <v>2</v>
      </c>
      <c r="J1495">
        <v>948</v>
      </c>
      <c r="K1495">
        <v>1.0203329999999999</v>
      </c>
      <c r="L1495" t="s">
        <v>22</v>
      </c>
    </row>
    <row r="1496" spans="1:12" x14ac:dyDescent="0.3">
      <c r="A1496" s="1">
        <v>41279</v>
      </c>
      <c r="B1496">
        <v>2013</v>
      </c>
      <c r="C1496" t="s">
        <v>29</v>
      </c>
      <c r="D1496">
        <v>212900</v>
      </c>
      <c r="E1496">
        <v>279900</v>
      </c>
      <c r="F1496" t="s">
        <v>13</v>
      </c>
      <c r="G1496" t="s">
        <v>14</v>
      </c>
      <c r="H1496">
        <v>3</v>
      </c>
      <c r="I1496">
        <v>2</v>
      </c>
      <c r="J1496">
        <v>900</v>
      </c>
      <c r="K1496">
        <v>1.0203329999999999</v>
      </c>
      <c r="L1496" t="s">
        <v>25</v>
      </c>
    </row>
    <row r="1497" spans="1:12" x14ac:dyDescent="0.3">
      <c r="A1497" s="1">
        <v>41280</v>
      </c>
      <c r="B1497">
        <v>2013</v>
      </c>
      <c r="C1497" t="s">
        <v>17</v>
      </c>
      <c r="D1497">
        <v>219410</v>
      </c>
      <c r="E1497">
        <v>91500</v>
      </c>
      <c r="F1497" t="s">
        <v>19</v>
      </c>
      <c r="G1497" t="s">
        <v>20</v>
      </c>
      <c r="H1497">
        <v>4</v>
      </c>
      <c r="I1497">
        <v>3</v>
      </c>
      <c r="J1497">
        <v>1208</v>
      </c>
      <c r="K1497">
        <v>1.0203329999999999</v>
      </c>
      <c r="L1497" t="s">
        <v>22</v>
      </c>
    </row>
    <row r="1498" spans="1:12" x14ac:dyDescent="0.3">
      <c r="A1498" s="1">
        <v>41285</v>
      </c>
      <c r="B1498">
        <v>2013</v>
      </c>
      <c r="C1498" t="s">
        <v>12</v>
      </c>
      <c r="D1498">
        <v>153760</v>
      </c>
      <c r="E1498">
        <v>44900</v>
      </c>
      <c r="F1498" t="s">
        <v>23</v>
      </c>
      <c r="G1498" t="s">
        <v>24</v>
      </c>
      <c r="H1498">
        <v>6</v>
      </c>
      <c r="I1498">
        <v>5</v>
      </c>
      <c r="J1498">
        <v>2125</v>
      </c>
      <c r="K1498">
        <v>1.0203329999999999</v>
      </c>
      <c r="L1498" t="s">
        <v>22</v>
      </c>
    </row>
    <row r="1499" spans="1:12" x14ac:dyDescent="0.3">
      <c r="A1499" s="1">
        <v>41292</v>
      </c>
      <c r="B1499">
        <v>2013</v>
      </c>
      <c r="C1499" t="s">
        <v>29</v>
      </c>
      <c r="D1499">
        <v>256300</v>
      </c>
      <c r="E1499">
        <v>247500</v>
      </c>
      <c r="F1499" t="s">
        <v>13</v>
      </c>
      <c r="G1499" t="s">
        <v>14</v>
      </c>
      <c r="H1499">
        <v>3</v>
      </c>
      <c r="I1499">
        <v>3</v>
      </c>
      <c r="J1499">
        <v>1049</v>
      </c>
      <c r="K1499">
        <v>1.0203329999999999</v>
      </c>
      <c r="L1499" t="s">
        <v>25</v>
      </c>
    </row>
    <row r="1500" spans="1:12" x14ac:dyDescent="0.3">
      <c r="A1500" s="1">
        <v>41293</v>
      </c>
      <c r="B1500">
        <v>2013</v>
      </c>
      <c r="C1500" t="s">
        <v>29</v>
      </c>
      <c r="D1500">
        <v>187400</v>
      </c>
      <c r="E1500">
        <v>3000</v>
      </c>
      <c r="F1500" t="s">
        <v>13</v>
      </c>
      <c r="G1500" t="s">
        <v>14</v>
      </c>
      <c r="H1500">
        <v>3</v>
      </c>
      <c r="I1500">
        <v>3</v>
      </c>
      <c r="J1500">
        <v>989</v>
      </c>
      <c r="K1500">
        <v>1.0203329999999999</v>
      </c>
      <c r="L1500" t="s">
        <v>15</v>
      </c>
    </row>
    <row r="1501" spans="1:12" x14ac:dyDescent="0.3">
      <c r="A1501" s="1">
        <v>41294</v>
      </c>
      <c r="B1501">
        <v>2013</v>
      </c>
      <c r="C1501" t="s">
        <v>12</v>
      </c>
      <c r="D1501">
        <v>125750</v>
      </c>
      <c r="E1501">
        <v>8500</v>
      </c>
      <c r="F1501" t="s">
        <v>23</v>
      </c>
      <c r="G1501" t="s">
        <v>24</v>
      </c>
      <c r="H1501">
        <v>6</v>
      </c>
      <c r="I1501">
        <v>4</v>
      </c>
      <c r="J1501">
        <v>1970</v>
      </c>
      <c r="K1501">
        <v>1.0203329999999999</v>
      </c>
      <c r="L1501" t="s">
        <v>16</v>
      </c>
    </row>
    <row r="1502" spans="1:12" x14ac:dyDescent="0.3">
      <c r="A1502" s="1">
        <v>41298</v>
      </c>
      <c r="B1502">
        <v>2013</v>
      </c>
      <c r="C1502" t="s">
        <v>29</v>
      </c>
      <c r="D1502">
        <v>307100</v>
      </c>
      <c r="E1502">
        <v>480000</v>
      </c>
      <c r="F1502" t="s">
        <v>13</v>
      </c>
      <c r="G1502" t="s">
        <v>14</v>
      </c>
      <c r="H1502">
        <v>3</v>
      </c>
      <c r="I1502">
        <v>2</v>
      </c>
      <c r="J1502">
        <v>989</v>
      </c>
      <c r="K1502">
        <v>1.0203329999999999</v>
      </c>
      <c r="L1502" t="s">
        <v>16</v>
      </c>
    </row>
    <row r="1503" spans="1:12" x14ac:dyDescent="0.3">
      <c r="A1503" s="1">
        <v>41299</v>
      </c>
      <c r="B1503">
        <v>2013</v>
      </c>
      <c r="C1503" t="s">
        <v>18</v>
      </c>
      <c r="D1503">
        <v>224210</v>
      </c>
      <c r="E1503">
        <v>236700</v>
      </c>
      <c r="F1503" t="s">
        <v>13</v>
      </c>
      <c r="G1503" t="s">
        <v>14</v>
      </c>
      <c r="H1503">
        <v>3</v>
      </c>
      <c r="I1503">
        <v>1</v>
      </c>
      <c r="J1503">
        <v>962</v>
      </c>
      <c r="K1503">
        <v>1.0203329999999999</v>
      </c>
      <c r="L1503" t="s">
        <v>22</v>
      </c>
    </row>
    <row r="1504" spans="1:12" x14ac:dyDescent="0.3">
      <c r="A1504" s="1">
        <v>41299</v>
      </c>
      <c r="B1504">
        <v>2013</v>
      </c>
      <c r="C1504" t="s">
        <v>17</v>
      </c>
      <c r="D1504">
        <v>188620</v>
      </c>
      <c r="E1504">
        <v>52000</v>
      </c>
      <c r="F1504" t="s">
        <v>23</v>
      </c>
      <c r="G1504" t="s">
        <v>24</v>
      </c>
      <c r="H1504">
        <v>6</v>
      </c>
      <c r="I1504">
        <v>5</v>
      </c>
      <c r="J1504">
        <v>1895</v>
      </c>
      <c r="K1504">
        <v>1.0203329999999999</v>
      </c>
      <c r="L1504" t="s">
        <v>16</v>
      </c>
    </row>
    <row r="1505" spans="1:12" x14ac:dyDescent="0.3">
      <c r="A1505" s="1">
        <v>41300</v>
      </c>
      <c r="B1505">
        <v>2013</v>
      </c>
      <c r="C1505" t="s">
        <v>29</v>
      </c>
      <c r="D1505">
        <v>192800</v>
      </c>
      <c r="E1505">
        <v>217000</v>
      </c>
      <c r="F1505" t="s">
        <v>13</v>
      </c>
      <c r="G1505" t="s">
        <v>14</v>
      </c>
      <c r="H1505">
        <v>3</v>
      </c>
      <c r="I1505">
        <v>2</v>
      </c>
      <c r="J1505">
        <v>1032</v>
      </c>
      <c r="K1505">
        <v>1.0203329999999999</v>
      </c>
      <c r="L1505" t="s">
        <v>22</v>
      </c>
    </row>
    <row r="1506" spans="1:12" x14ac:dyDescent="0.3">
      <c r="A1506" s="1">
        <v>41300</v>
      </c>
      <c r="B1506">
        <v>2013</v>
      </c>
      <c r="C1506" t="s">
        <v>12</v>
      </c>
      <c r="D1506">
        <v>179610</v>
      </c>
      <c r="E1506">
        <v>215000</v>
      </c>
      <c r="F1506" t="s">
        <v>13</v>
      </c>
      <c r="G1506" t="s">
        <v>14</v>
      </c>
      <c r="H1506">
        <v>3</v>
      </c>
      <c r="I1506">
        <v>2</v>
      </c>
      <c r="J1506">
        <v>1025</v>
      </c>
      <c r="K1506">
        <v>1.0203329999999999</v>
      </c>
      <c r="L1506" t="s">
        <v>15</v>
      </c>
    </row>
    <row r="1507" spans="1:12" x14ac:dyDescent="0.3">
      <c r="A1507" s="1">
        <v>41300</v>
      </c>
      <c r="B1507">
        <v>2013</v>
      </c>
      <c r="C1507" t="s">
        <v>12</v>
      </c>
      <c r="D1507">
        <v>176610</v>
      </c>
      <c r="E1507">
        <v>152000</v>
      </c>
      <c r="F1507" t="s">
        <v>13</v>
      </c>
      <c r="G1507" t="s">
        <v>14</v>
      </c>
      <c r="H1507">
        <v>3</v>
      </c>
      <c r="I1507">
        <v>2</v>
      </c>
      <c r="J1507">
        <v>1052</v>
      </c>
      <c r="K1507">
        <v>1.0203329999999999</v>
      </c>
      <c r="L1507" t="s">
        <v>16</v>
      </c>
    </row>
    <row r="1508" spans="1:12" x14ac:dyDescent="0.3">
      <c r="A1508" s="1">
        <v>41301</v>
      </c>
      <c r="B1508">
        <v>2013</v>
      </c>
      <c r="C1508" t="s">
        <v>12</v>
      </c>
      <c r="D1508">
        <v>168870</v>
      </c>
      <c r="E1508">
        <v>18500</v>
      </c>
      <c r="F1508" t="s">
        <v>23</v>
      </c>
      <c r="G1508" t="s">
        <v>24</v>
      </c>
      <c r="H1508">
        <v>6</v>
      </c>
      <c r="I1508">
        <v>6</v>
      </c>
      <c r="J1508">
        <v>2044</v>
      </c>
      <c r="K1508">
        <v>1.0203329999999999</v>
      </c>
      <c r="L1508" t="s">
        <v>22</v>
      </c>
    </row>
    <row r="1509" spans="1:12" x14ac:dyDescent="0.3">
      <c r="A1509" s="1">
        <v>41302</v>
      </c>
      <c r="B1509">
        <v>2013</v>
      </c>
      <c r="C1509" t="s">
        <v>12</v>
      </c>
      <c r="D1509">
        <v>116220</v>
      </c>
      <c r="E1509">
        <v>106500</v>
      </c>
      <c r="F1509" t="s">
        <v>13</v>
      </c>
      <c r="G1509" t="s">
        <v>14</v>
      </c>
      <c r="H1509">
        <v>3</v>
      </c>
      <c r="I1509">
        <v>2</v>
      </c>
      <c r="J1509">
        <v>919</v>
      </c>
      <c r="K1509">
        <v>1.0203329999999999</v>
      </c>
      <c r="L1509" t="s">
        <v>16</v>
      </c>
    </row>
    <row r="1510" spans="1:12" x14ac:dyDescent="0.3">
      <c r="A1510" s="1">
        <v>41305</v>
      </c>
      <c r="B1510">
        <v>2013</v>
      </c>
      <c r="C1510" t="s">
        <v>17</v>
      </c>
      <c r="D1510">
        <v>175020</v>
      </c>
      <c r="E1510">
        <v>145000</v>
      </c>
      <c r="F1510" t="s">
        <v>23</v>
      </c>
      <c r="G1510" t="s">
        <v>24</v>
      </c>
      <c r="H1510">
        <v>6</v>
      </c>
      <c r="I1510">
        <v>4</v>
      </c>
      <c r="J1510">
        <v>2082</v>
      </c>
      <c r="K1510">
        <v>1.0203329999999999</v>
      </c>
      <c r="L1510" t="s">
        <v>15</v>
      </c>
    </row>
    <row r="1511" spans="1:12" x14ac:dyDescent="0.3">
      <c r="A1511" s="1">
        <v>41305</v>
      </c>
      <c r="B1511">
        <v>2013</v>
      </c>
      <c r="C1511" t="s">
        <v>18</v>
      </c>
      <c r="D1511">
        <v>310800</v>
      </c>
      <c r="E1511">
        <v>360000</v>
      </c>
      <c r="F1511" t="s">
        <v>13</v>
      </c>
      <c r="G1511" t="s">
        <v>14</v>
      </c>
      <c r="H1511">
        <v>3</v>
      </c>
      <c r="I1511">
        <v>1</v>
      </c>
      <c r="J1511">
        <v>1051</v>
      </c>
      <c r="K1511">
        <v>1.0203329999999999</v>
      </c>
      <c r="L1511" t="s">
        <v>15</v>
      </c>
    </row>
    <row r="1512" spans="1:12" x14ac:dyDescent="0.3">
      <c r="A1512" s="1">
        <v>41306</v>
      </c>
      <c r="B1512">
        <v>2013</v>
      </c>
      <c r="C1512" t="s">
        <v>12</v>
      </c>
      <c r="D1512">
        <v>107880</v>
      </c>
      <c r="E1512">
        <v>26300</v>
      </c>
      <c r="F1512" t="s">
        <v>19</v>
      </c>
      <c r="G1512" t="s">
        <v>20</v>
      </c>
      <c r="H1512">
        <v>4</v>
      </c>
      <c r="I1512">
        <v>3</v>
      </c>
      <c r="J1512">
        <v>1495</v>
      </c>
      <c r="K1512">
        <v>1.0203329999999999</v>
      </c>
      <c r="L1512" t="s">
        <v>25</v>
      </c>
    </row>
    <row r="1513" spans="1:12" x14ac:dyDescent="0.3">
      <c r="A1513" s="1">
        <v>41306</v>
      </c>
      <c r="B1513">
        <v>2013</v>
      </c>
      <c r="C1513" t="s">
        <v>12</v>
      </c>
      <c r="D1513">
        <v>131170</v>
      </c>
      <c r="E1513">
        <v>115000</v>
      </c>
      <c r="F1513" t="s">
        <v>13</v>
      </c>
      <c r="G1513" t="s">
        <v>14</v>
      </c>
      <c r="H1513">
        <v>3</v>
      </c>
      <c r="I1513">
        <v>2</v>
      </c>
      <c r="J1513">
        <v>1088</v>
      </c>
      <c r="K1513">
        <v>1.0203329999999999</v>
      </c>
      <c r="L1513" t="s">
        <v>22</v>
      </c>
    </row>
    <row r="1514" spans="1:12" x14ac:dyDescent="0.3">
      <c r="A1514" s="1">
        <v>41306</v>
      </c>
      <c r="B1514">
        <v>2013</v>
      </c>
      <c r="C1514" t="s">
        <v>12</v>
      </c>
      <c r="D1514">
        <v>126130</v>
      </c>
      <c r="E1514">
        <v>143000</v>
      </c>
      <c r="F1514" t="s">
        <v>13</v>
      </c>
      <c r="G1514" t="s">
        <v>14</v>
      </c>
      <c r="H1514">
        <v>3</v>
      </c>
      <c r="I1514">
        <v>2</v>
      </c>
      <c r="J1514">
        <v>966</v>
      </c>
      <c r="K1514">
        <v>1.0203329999999999</v>
      </c>
      <c r="L1514" t="s">
        <v>25</v>
      </c>
    </row>
    <row r="1515" spans="1:12" x14ac:dyDescent="0.3">
      <c r="A1515" s="1">
        <v>41306</v>
      </c>
      <c r="B1515">
        <v>2013</v>
      </c>
      <c r="C1515" t="s">
        <v>29</v>
      </c>
      <c r="D1515">
        <v>154100</v>
      </c>
      <c r="E1515">
        <v>225000</v>
      </c>
      <c r="F1515" t="s">
        <v>13</v>
      </c>
      <c r="G1515" t="s">
        <v>14</v>
      </c>
      <c r="H1515">
        <v>3</v>
      </c>
      <c r="I1515">
        <v>1</v>
      </c>
      <c r="J1515">
        <v>1042</v>
      </c>
      <c r="K1515">
        <v>1.0203329999999999</v>
      </c>
      <c r="L1515" t="s">
        <v>16</v>
      </c>
    </row>
    <row r="1516" spans="1:12" x14ac:dyDescent="0.3">
      <c r="A1516" s="1">
        <v>41312</v>
      </c>
      <c r="B1516">
        <v>2013</v>
      </c>
      <c r="C1516" t="s">
        <v>18</v>
      </c>
      <c r="D1516">
        <v>341600</v>
      </c>
      <c r="E1516">
        <v>235000</v>
      </c>
      <c r="F1516" t="s">
        <v>19</v>
      </c>
      <c r="G1516" t="s">
        <v>20</v>
      </c>
      <c r="H1516">
        <v>4</v>
      </c>
      <c r="I1516">
        <v>2</v>
      </c>
      <c r="J1516">
        <v>1338</v>
      </c>
      <c r="K1516">
        <v>1.0203329999999999</v>
      </c>
      <c r="L1516" t="s">
        <v>15</v>
      </c>
    </row>
    <row r="1517" spans="1:12" x14ac:dyDescent="0.3">
      <c r="A1517" s="1">
        <v>41312</v>
      </c>
      <c r="B1517">
        <v>2013</v>
      </c>
      <c r="C1517" t="s">
        <v>18</v>
      </c>
      <c r="D1517">
        <v>240870</v>
      </c>
      <c r="E1517">
        <v>15000</v>
      </c>
      <c r="F1517" t="s">
        <v>19</v>
      </c>
      <c r="G1517" t="s">
        <v>20</v>
      </c>
      <c r="H1517">
        <v>4</v>
      </c>
      <c r="I1517">
        <v>4</v>
      </c>
      <c r="J1517">
        <v>1485</v>
      </c>
      <c r="K1517">
        <v>1.0203329999999999</v>
      </c>
      <c r="L1517" t="s">
        <v>25</v>
      </c>
    </row>
    <row r="1518" spans="1:12" x14ac:dyDescent="0.3">
      <c r="A1518" s="1">
        <v>41312</v>
      </c>
      <c r="B1518">
        <v>2013</v>
      </c>
      <c r="C1518" t="s">
        <v>18</v>
      </c>
      <c r="D1518">
        <v>237090</v>
      </c>
      <c r="E1518">
        <v>225000</v>
      </c>
      <c r="F1518" t="s">
        <v>19</v>
      </c>
      <c r="G1518" t="s">
        <v>20</v>
      </c>
      <c r="H1518">
        <v>4</v>
      </c>
      <c r="I1518">
        <v>3</v>
      </c>
      <c r="J1518">
        <v>1255</v>
      </c>
      <c r="K1518">
        <v>1.0203329999999999</v>
      </c>
      <c r="L1518" t="s">
        <v>25</v>
      </c>
    </row>
    <row r="1519" spans="1:12" x14ac:dyDescent="0.3">
      <c r="A1519" s="1">
        <v>41312</v>
      </c>
      <c r="B1519">
        <v>2013</v>
      </c>
      <c r="C1519" t="s">
        <v>18</v>
      </c>
      <c r="D1519">
        <v>258440</v>
      </c>
      <c r="E1519">
        <v>345000</v>
      </c>
      <c r="F1519" t="s">
        <v>13</v>
      </c>
      <c r="G1519" t="s">
        <v>14</v>
      </c>
      <c r="H1519">
        <v>3</v>
      </c>
      <c r="I1519">
        <v>2</v>
      </c>
      <c r="J1519">
        <v>1042</v>
      </c>
      <c r="K1519">
        <v>1.0203329999999999</v>
      </c>
      <c r="L1519" t="s">
        <v>25</v>
      </c>
    </row>
    <row r="1520" spans="1:12" x14ac:dyDescent="0.3">
      <c r="A1520" s="1">
        <v>41315</v>
      </c>
      <c r="B1520">
        <v>2013</v>
      </c>
      <c r="C1520" t="s">
        <v>29</v>
      </c>
      <c r="D1520">
        <v>248700</v>
      </c>
      <c r="E1520">
        <v>419000</v>
      </c>
      <c r="F1520" t="s">
        <v>13</v>
      </c>
      <c r="G1520" t="s">
        <v>14</v>
      </c>
      <c r="H1520">
        <v>3</v>
      </c>
      <c r="I1520">
        <v>3</v>
      </c>
      <c r="J1520">
        <v>994</v>
      </c>
      <c r="K1520">
        <v>1.0203329999999999</v>
      </c>
      <c r="L1520" t="s">
        <v>16</v>
      </c>
    </row>
    <row r="1521" spans="1:12" x14ac:dyDescent="0.3">
      <c r="A1521" s="1">
        <v>41320</v>
      </c>
      <c r="B1521">
        <v>2013</v>
      </c>
      <c r="C1521" t="s">
        <v>29</v>
      </c>
      <c r="D1521">
        <v>181700</v>
      </c>
      <c r="E1521">
        <v>216500</v>
      </c>
      <c r="F1521" t="s">
        <v>13</v>
      </c>
      <c r="G1521" t="s">
        <v>14</v>
      </c>
      <c r="H1521">
        <v>3</v>
      </c>
      <c r="I1521">
        <v>3</v>
      </c>
      <c r="J1521">
        <v>969</v>
      </c>
      <c r="K1521">
        <v>1.0203329999999999</v>
      </c>
      <c r="L1521" t="s">
        <v>25</v>
      </c>
    </row>
    <row r="1522" spans="1:12" x14ac:dyDescent="0.3">
      <c r="A1522" s="1">
        <v>41322</v>
      </c>
      <c r="B1522">
        <v>2013</v>
      </c>
      <c r="C1522" t="s">
        <v>17</v>
      </c>
      <c r="D1522">
        <v>160200</v>
      </c>
      <c r="E1522">
        <v>115000</v>
      </c>
      <c r="F1522" t="s">
        <v>19</v>
      </c>
      <c r="G1522" t="s">
        <v>20</v>
      </c>
      <c r="H1522">
        <v>4</v>
      </c>
      <c r="I1522">
        <v>3</v>
      </c>
      <c r="J1522">
        <v>1475</v>
      </c>
      <c r="K1522">
        <v>1.0203329999999999</v>
      </c>
      <c r="L1522" t="s">
        <v>22</v>
      </c>
    </row>
    <row r="1523" spans="1:12" x14ac:dyDescent="0.3">
      <c r="A1523" s="1">
        <v>41323</v>
      </c>
      <c r="B1523">
        <v>2013</v>
      </c>
      <c r="C1523" t="s">
        <v>18</v>
      </c>
      <c r="D1523">
        <v>314720</v>
      </c>
      <c r="E1523">
        <v>310000</v>
      </c>
      <c r="F1523" t="s">
        <v>13</v>
      </c>
      <c r="G1523" t="s">
        <v>14</v>
      </c>
      <c r="H1523">
        <v>3</v>
      </c>
      <c r="I1523">
        <v>1</v>
      </c>
      <c r="J1523">
        <v>951</v>
      </c>
      <c r="K1523">
        <v>1.0203329999999999</v>
      </c>
      <c r="L1523" t="s">
        <v>25</v>
      </c>
    </row>
    <row r="1524" spans="1:12" x14ac:dyDescent="0.3">
      <c r="A1524" s="1">
        <v>41327</v>
      </c>
      <c r="B1524">
        <v>2013</v>
      </c>
      <c r="C1524" t="s">
        <v>12</v>
      </c>
      <c r="D1524">
        <v>127650</v>
      </c>
      <c r="E1524">
        <v>31077</v>
      </c>
      <c r="F1524" t="s">
        <v>13</v>
      </c>
      <c r="G1524" t="s">
        <v>14</v>
      </c>
      <c r="H1524">
        <v>3</v>
      </c>
      <c r="I1524">
        <v>3</v>
      </c>
      <c r="J1524">
        <v>965</v>
      </c>
      <c r="K1524">
        <v>1.0203329999999999</v>
      </c>
      <c r="L1524" t="s">
        <v>15</v>
      </c>
    </row>
    <row r="1525" spans="1:12" x14ac:dyDescent="0.3">
      <c r="A1525" s="1">
        <v>41327</v>
      </c>
      <c r="B1525">
        <v>2013</v>
      </c>
      <c r="C1525" t="s">
        <v>12</v>
      </c>
      <c r="D1525">
        <v>97810</v>
      </c>
      <c r="E1525">
        <v>45500</v>
      </c>
      <c r="F1525" t="s">
        <v>13</v>
      </c>
      <c r="G1525" t="s">
        <v>14</v>
      </c>
      <c r="H1525">
        <v>3</v>
      </c>
      <c r="I1525">
        <v>1</v>
      </c>
      <c r="J1525">
        <v>983</v>
      </c>
      <c r="K1525">
        <v>1.0203329999999999</v>
      </c>
      <c r="L1525" t="s">
        <v>25</v>
      </c>
    </row>
    <row r="1526" spans="1:12" x14ac:dyDescent="0.3">
      <c r="A1526" s="1">
        <v>41327</v>
      </c>
      <c r="B1526">
        <v>2013</v>
      </c>
      <c r="C1526" t="s">
        <v>17</v>
      </c>
      <c r="D1526">
        <v>193810</v>
      </c>
      <c r="E1526">
        <v>250000</v>
      </c>
      <c r="F1526" t="s">
        <v>19</v>
      </c>
      <c r="G1526" t="s">
        <v>20</v>
      </c>
      <c r="H1526">
        <v>4</v>
      </c>
      <c r="I1526">
        <v>4</v>
      </c>
      <c r="J1526">
        <v>1424</v>
      </c>
      <c r="K1526">
        <v>1.0203329999999999</v>
      </c>
      <c r="L1526" t="s">
        <v>25</v>
      </c>
    </row>
    <row r="1527" spans="1:12" x14ac:dyDescent="0.3">
      <c r="A1527" s="1">
        <v>41327</v>
      </c>
      <c r="B1527">
        <v>2013</v>
      </c>
      <c r="C1527" t="s">
        <v>17</v>
      </c>
      <c r="D1527">
        <v>225370</v>
      </c>
      <c r="E1527">
        <v>112000</v>
      </c>
      <c r="F1527" t="s">
        <v>23</v>
      </c>
      <c r="G1527" t="s">
        <v>24</v>
      </c>
      <c r="H1527">
        <v>6</v>
      </c>
      <c r="I1527">
        <v>5</v>
      </c>
      <c r="J1527">
        <v>1825</v>
      </c>
      <c r="K1527">
        <v>1.0203329999999999</v>
      </c>
      <c r="L1527" t="s">
        <v>25</v>
      </c>
    </row>
    <row r="1528" spans="1:12" x14ac:dyDescent="0.3">
      <c r="A1528" s="1">
        <v>41329</v>
      </c>
      <c r="B1528">
        <v>2013</v>
      </c>
      <c r="C1528" t="s">
        <v>18</v>
      </c>
      <c r="D1528">
        <v>472710</v>
      </c>
      <c r="E1528">
        <v>601000</v>
      </c>
      <c r="F1528" t="s">
        <v>13</v>
      </c>
      <c r="G1528" t="s">
        <v>14</v>
      </c>
      <c r="H1528">
        <v>3</v>
      </c>
      <c r="I1528">
        <v>1</v>
      </c>
      <c r="J1528">
        <v>1047</v>
      </c>
      <c r="K1528">
        <v>1.0203329999999999</v>
      </c>
      <c r="L1528" t="s">
        <v>15</v>
      </c>
    </row>
    <row r="1529" spans="1:12" x14ac:dyDescent="0.3">
      <c r="A1529" s="1">
        <v>41329</v>
      </c>
      <c r="B1529">
        <v>2013</v>
      </c>
      <c r="C1529" t="s">
        <v>12</v>
      </c>
      <c r="D1529">
        <v>135390</v>
      </c>
      <c r="E1529">
        <v>145000</v>
      </c>
      <c r="F1529" t="s">
        <v>13</v>
      </c>
      <c r="G1529" t="s">
        <v>14</v>
      </c>
      <c r="H1529">
        <v>3</v>
      </c>
      <c r="I1529">
        <v>3</v>
      </c>
      <c r="J1529">
        <v>1038</v>
      </c>
      <c r="K1529">
        <v>1.0203329999999999</v>
      </c>
      <c r="L1529" t="s">
        <v>15</v>
      </c>
    </row>
    <row r="1530" spans="1:12" x14ac:dyDescent="0.3">
      <c r="A1530" s="1">
        <v>41333</v>
      </c>
      <c r="B1530">
        <v>2013</v>
      </c>
      <c r="C1530" t="s">
        <v>12</v>
      </c>
      <c r="D1530">
        <v>97340</v>
      </c>
      <c r="E1530">
        <v>21000</v>
      </c>
      <c r="F1530" t="s">
        <v>13</v>
      </c>
      <c r="G1530" t="s">
        <v>14</v>
      </c>
      <c r="H1530">
        <v>3</v>
      </c>
      <c r="I1530">
        <v>3</v>
      </c>
      <c r="J1530">
        <v>956</v>
      </c>
      <c r="K1530">
        <v>1.0203329999999999</v>
      </c>
      <c r="L1530" t="s">
        <v>16</v>
      </c>
    </row>
    <row r="1531" spans="1:12" x14ac:dyDescent="0.3">
      <c r="A1531" s="1">
        <v>41333</v>
      </c>
      <c r="B1531">
        <v>2013</v>
      </c>
      <c r="C1531" t="s">
        <v>17</v>
      </c>
      <c r="D1531">
        <v>172130</v>
      </c>
      <c r="E1531">
        <v>188000</v>
      </c>
      <c r="F1531" t="s">
        <v>19</v>
      </c>
      <c r="G1531" t="s">
        <v>20</v>
      </c>
      <c r="H1531">
        <v>4</v>
      </c>
      <c r="I1531">
        <v>4</v>
      </c>
      <c r="J1531">
        <v>1399</v>
      </c>
      <c r="K1531">
        <v>1.0203329999999999</v>
      </c>
      <c r="L1531" t="s">
        <v>15</v>
      </c>
    </row>
    <row r="1532" spans="1:12" x14ac:dyDescent="0.3">
      <c r="A1532" s="1">
        <v>41333</v>
      </c>
      <c r="B1532">
        <v>2013</v>
      </c>
      <c r="C1532" t="s">
        <v>17</v>
      </c>
      <c r="D1532">
        <v>188070</v>
      </c>
      <c r="E1532">
        <v>165000</v>
      </c>
      <c r="F1532" t="s">
        <v>19</v>
      </c>
      <c r="G1532" t="s">
        <v>20</v>
      </c>
      <c r="H1532">
        <v>4</v>
      </c>
      <c r="I1532">
        <v>3</v>
      </c>
      <c r="J1532">
        <v>1256</v>
      </c>
      <c r="K1532">
        <v>1.0203329999999999</v>
      </c>
      <c r="L1532" t="s">
        <v>22</v>
      </c>
    </row>
    <row r="1533" spans="1:12" x14ac:dyDescent="0.3">
      <c r="A1533" s="1">
        <v>41334</v>
      </c>
      <c r="B1533">
        <v>2013</v>
      </c>
      <c r="C1533" t="s">
        <v>12</v>
      </c>
      <c r="D1533">
        <v>116770</v>
      </c>
      <c r="E1533">
        <v>145900</v>
      </c>
      <c r="F1533" t="s">
        <v>13</v>
      </c>
      <c r="G1533" t="s">
        <v>14</v>
      </c>
      <c r="H1533">
        <v>3</v>
      </c>
      <c r="I1533">
        <v>1</v>
      </c>
      <c r="J1533">
        <v>1045</v>
      </c>
      <c r="K1533">
        <v>1.0203329999999999</v>
      </c>
      <c r="L1533" t="s">
        <v>25</v>
      </c>
    </row>
    <row r="1534" spans="1:12" x14ac:dyDescent="0.3">
      <c r="A1534" s="1">
        <v>41334</v>
      </c>
      <c r="B1534">
        <v>2013</v>
      </c>
      <c r="C1534" t="s">
        <v>12</v>
      </c>
      <c r="D1534">
        <v>98840</v>
      </c>
      <c r="E1534">
        <v>15512</v>
      </c>
      <c r="F1534" t="s">
        <v>19</v>
      </c>
      <c r="G1534" t="s">
        <v>20</v>
      </c>
      <c r="H1534">
        <v>4</v>
      </c>
      <c r="I1534">
        <v>4</v>
      </c>
      <c r="J1534">
        <v>1262</v>
      </c>
      <c r="K1534">
        <v>1.0203329999999999</v>
      </c>
      <c r="L1534" t="s">
        <v>15</v>
      </c>
    </row>
    <row r="1535" spans="1:12" x14ac:dyDescent="0.3">
      <c r="A1535" s="1">
        <v>41334</v>
      </c>
      <c r="B1535">
        <v>2013</v>
      </c>
      <c r="C1535" t="s">
        <v>12</v>
      </c>
      <c r="D1535">
        <v>87850</v>
      </c>
      <c r="E1535">
        <v>13115</v>
      </c>
      <c r="F1535" t="s">
        <v>13</v>
      </c>
      <c r="G1535" t="s">
        <v>14</v>
      </c>
      <c r="H1535">
        <v>3</v>
      </c>
      <c r="I1535">
        <v>1</v>
      </c>
      <c r="J1535">
        <v>971</v>
      </c>
      <c r="K1535">
        <v>1.0203329999999999</v>
      </c>
      <c r="L1535" t="s">
        <v>16</v>
      </c>
    </row>
    <row r="1536" spans="1:12" x14ac:dyDescent="0.3">
      <c r="A1536" s="1">
        <v>41334</v>
      </c>
      <c r="B1536">
        <v>2013</v>
      </c>
      <c r="C1536" t="s">
        <v>12</v>
      </c>
      <c r="D1536">
        <v>131880</v>
      </c>
      <c r="E1536">
        <v>130000</v>
      </c>
      <c r="F1536" t="s">
        <v>13</v>
      </c>
      <c r="G1536" t="s">
        <v>14</v>
      </c>
      <c r="H1536">
        <v>3</v>
      </c>
      <c r="I1536">
        <v>1</v>
      </c>
      <c r="J1536">
        <v>948</v>
      </c>
      <c r="K1536">
        <v>1.0203329999999999</v>
      </c>
      <c r="L1536" t="s">
        <v>16</v>
      </c>
    </row>
    <row r="1537" spans="1:12" x14ac:dyDescent="0.3">
      <c r="A1537" s="1">
        <v>41335</v>
      </c>
      <c r="B1537">
        <v>2013</v>
      </c>
      <c r="C1537" t="s">
        <v>17</v>
      </c>
      <c r="D1537">
        <v>117690</v>
      </c>
      <c r="E1537">
        <v>177000</v>
      </c>
      <c r="F1537" t="s">
        <v>13</v>
      </c>
      <c r="G1537" t="s">
        <v>14</v>
      </c>
      <c r="H1537">
        <v>3</v>
      </c>
      <c r="I1537">
        <v>2</v>
      </c>
      <c r="J1537">
        <v>1017</v>
      </c>
      <c r="K1537">
        <v>1.0203329999999999</v>
      </c>
      <c r="L1537" t="s">
        <v>15</v>
      </c>
    </row>
    <row r="1538" spans="1:12" x14ac:dyDescent="0.3">
      <c r="A1538" s="1">
        <v>41335</v>
      </c>
      <c r="B1538">
        <v>2013</v>
      </c>
      <c r="C1538" t="s">
        <v>12</v>
      </c>
      <c r="D1538">
        <v>87720</v>
      </c>
      <c r="E1538">
        <v>36000</v>
      </c>
      <c r="F1538" t="s">
        <v>13</v>
      </c>
      <c r="G1538" t="s">
        <v>14</v>
      </c>
      <c r="H1538">
        <v>3</v>
      </c>
      <c r="I1538">
        <v>3</v>
      </c>
      <c r="J1538">
        <v>960</v>
      </c>
      <c r="K1538">
        <v>1.0203329999999999</v>
      </c>
      <c r="L1538" t="s">
        <v>15</v>
      </c>
    </row>
    <row r="1539" spans="1:12" x14ac:dyDescent="0.3">
      <c r="A1539" s="1">
        <v>41342</v>
      </c>
      <c r="B1539">
        <v>2013</v>
      </c>
      <c r="C1539" t="s">
        <v>18</v>
      </c>
      <c r="D1539">
        <v>407680</v>
      </c>
      <c r="E1539">
        <v>597500</v>
      </c>
      <c r="F1539" t="s">
        <v>13</v>
      </c>
      <c r="G1539" t="s">
        <v>14</v>
      </c>
      <c r="H1539">
        <v>3</v>
      </c>
      <c r="I1539">
        <v>3</v>
      </c>
      <c r="J1539">
        <v>1078</v>
      </c>
      <c r="K1539">
        <v>1.0203329999999999</v>
      </c>
      <c r="L1539" t="s">
        <v>25</v>
      </c>
    </row>
    <row r="1540" spans="1:12" x14ac:dyDescent="0.3">
      <c r="A1540" s="1">
        <v>41342</v>
      </c>
      <c r="B1540">
        <v>2013</v>
      </c>
      <c r="C1540" t="s">
        <v>12</v>
      </c>
      <c r="D1540">
        <v>131980</v>
      </c>
      <c r="E1540">
        <v>38500</v>
      </c>
      <c r="F1540" t="s">
        <v>27</v>
      </c>
      <c r="G1540" t="s">
        <v>28</v>
      </c>
      <c r="H1540">
        <v>8</v>
      </c>
      <c r="I1540">
        <v>8</v>
      </c>
      <c r="J1540">
        <v>2751</v>
      </c>
      <c r="K1540">
        <v>1.0203329999999999</v>
      </c>
      <c r="L1540" t="s">
        <v>25</v>
      </c>
    </row>
    <row r="1541" spans="1:12" x14ac:dyDescent="0.3">
      <c r="A1541" s="1">
        <v>41348</v>
      </c>
      <c r="B1541">
        <v>2013</v>
      </c>
      <c r="C1541" t="s">
        <v>30</v>
      </c>
      <c r="D1541">
        <v>516410</v>
      </c>
      <c r="E1541">
        <v>500050</v>
      </c>
      <c r="F1541" t="s">
        <v>13</v>
      </c>
      <c r="G1541" t="s">
        <v>14</v>
      </c>
      <c r="H1541">
        <v>3</v>
      </c>
      <c r="I1541">
        <v>3</v>
      </c>
      <c r="J1541">
        <v>1095</v>
      </c>
      <c r="K1541">
        <v>1.0203329999999999</v>
      </c>
      <c r="L1541" t="s">
        <v>22</v>
      </c>
    </row>
    <row r="1542" spans="1:12" x14ac:dyDescent="0.3">
      <c r="A1542" s="1">
        <v>41350</v>
      </c>
      <c r="B1542">
        <v>2013</v>
      </c>
      <c r="C1542" t="s">
        <v>17</v>
      </c>
      <c r="D1542">
        <v>104140</v>
      </c>
      <c r="E1542">
        <v>31000</v>
      </c>
      <c r="F1542" t="s">
        <v>13</v>
      </c>
      <c r="G1542" t="s">
        <v>14</v>
      </c>
      <c r="H1542">
        <v>3</v>
      </c>
      <c r="I1542">
        <v>2</v>
      </c>
      <c r="J1542">
        <v>1061</v>
      </c>
      <c r="K1542">
        <v>1.0203329999999999</v>
      </c>
      <c r="L1542" t="s">
        <v>25</v>
      </c>
    </row>
    <row r="1543" spans="1:12" x14ac:dyDescent="0.3">
      <c r="A1543" s="1">
        <v>41351</v>
      </c>
      <c r="B1543">
        <v>2013</v>
      </c>
      <c r="C1543" t="s">
        <v>12</v>
      </c>
      <c r="D1543">
        <v>84130</v>
      </c>
      <c r="E1543">
        <v>109900</v>
      </c>
      <c r="F1543" t="s">
        <v>13</v>
      </c>
      <c r="G1543" t="s">
        <v>14</v>
      </c>
      <c r="H1543">
        <v>3</v>
      </c>
      <c r="I1543">
        <v>3</v>
      </c>
      <c r="J1543">
        <v>985</v>
      </c>
      <c r="K1543">
        <v>1.0203329999999999</v>
      </c>
      <c r="L1543" t="s">
        <v>25</v>
      </c>
    </row>
    <row r="1544" spans="1:12" x14ac:dyDescent="0.3">
      <c r="A1544" s="1">
        <v>41351</v>
      </c>
      <c r="B1544">
        <v>2013</v>
      </c>
      <c r="C1544" t="s">
        <v>30</v>
      </c>
      <c r="D1544">
        <v>529960</v>
      </c>
      <c r="E1544">
        <v>515000</v>
      </c>
      <c r="F1544" t="s">
        <v>13</v>
      </c>
      <c r="G1544" t="s">
        <v>14</v>
      </c>
      <c r="H1544">
        <v>3</v>
      </c>
      <c r="I1544">
        <v>1</v>
      </c>
      <c r="J1544">
        <v>1033</v>
      </c>
      <c r="K1544">
        <v>1.0203329999999999</v>
      </c>
      <c r="L1544" t="s">
        <v>15</v>
      </c>
    </row>
    <row r="1545" spans="1:12" x14ac:dyDescent="0.3">
      <c r="A1545" s="1">
        <v>41354</v>
      </c>
      <c r="B1545">
        <v>2013</v>
      </c>
      <c r="C1545" t="s">
        <v>30</v>
      </c>
      <c r="D1545">
        <v>297420</v>
      </c>
      <c r="E1545">
        <v>264500</v>
      </c>
      <c r="F1545" t="s">
        <v>13</v>
      </c>
      <c r="G1545" t="s">
        <v>14</v>
      </c>
      <c r="H1545">
        <v>3</v>
      </c>
      <c r="I1545">
        <v>3</v>
      </c>
      <c r="J1545">
        <v>1027</v>
      </c>
      <c r="K1545">
        <v>1.0203329999999999</v>
      </c>
      <c r="L1545" t="s">
        <v>16</v>
      </c>
    </row>
    <row r="1546" spans="1:12" x14ac:dyDescent="0.3">
      <c r="A1546" s="1">
        <v>41354</v>
      </c>
      <c r="B1546">
        <v>2013</v>
      </c>
      <c r="C1546" t="s">
        <v>30</v>
      </c>
      <c r="D1546">
        <v>575150</v>
      </c>
      <c r="E1546">
        <v>610000</v>
      </c>
      <c r="F1546" t="s">
        <v>13</v>
      </c>
      <c r="G1546" t="s">
        <v>14</v>
      </c>
      <c r="H1546">
        <v>3</v>
      </c>
      <c r="I1546">
        <v>3</v>
      </c>
      <c r="J1546">
        <v>954</v>
      </c>
      <c r="K1546">
        <v>1.0203329999999999</v>
      </c>
      <c r="L1546" t="s">
        <v>22</v>
      </c>
    </row>
    <row r="1547" spans="1:12" x14ac:dyDescent="0.3">
      <c r="A1547" s="1">
        <v>41356</v>
      </c>
      <c r="B1547">
        <v>2013</v>
      </c>
      <c r="C1547" t="s">
        <v>17</v>
      </c>
      <c r="D1547">
        <v>183090</v>
      </c>
      <c r="E1547">
        <v>68990</v>
      </c>
      <c r="F1547" t="s">
        <v>19</v>
      </c>
      <c r="G1547" t="s">
        <v>20</v>
      </c>
      <c r="H1547">
        <v>4</v>
      </c>
      <c r="I1547">
        <v>4</v>
      </c>
      <c r="J1547">
        <v>1429</v>
      </c>
      <c r="K1547">
        <v>1.0203329999999999</v>
      </c>
      <c r="L1547" t="s">
        <v>22</v>
      </c>
    </row>
    <row r="1548" spans="1:12" x14ac:dyDescent="0.3">
      <c r="A1548" s="1">
        <v>41356</v>
      </c>
      <c r="B1548">
        <v>2013</v>
      </c>
      <c r="C1548" t="s">
        <v>18</v>
      </c>
      <c r="D1548">
        <v>246750</v>
      </c>
      <c r="E1548">
        <v>339900</v>
      </c>
      <c r="F1548" t="s">
        <v>13</v>
      </c>
      <c r="G1548" t="s">
        <v>14</v>
      </c>
      <c r="H1548">
        <v>3</v>
      </c>
      <c r="I1548">
        <v>3</v>
      </c>
      <c r="J1548">
        <v>1090</v>
      </c>
      <c r="K1548">
        <v>1.0203329999999999</v>
      </c>
      <c r="L1548" t="s">
        <v>15</v>
      </c>
    </row>
    <row r="1549" spans="1:12" x14ac:dyDescent="0.3">
      <c r="A1549" s="1">
        <v>41357</v>
      </c>
      <c r="B1549">
        <v>2013</v>
      </c>
      <c r="C1549" t="s">
        <v>12</v>
      </c>
      <c r="D1549">
        <v>150540</v>
      </c>
      <c r="E1549">
        <v>22236</v>
      </c>
      <c r="F1549" t="s">
        <v>27</v>
      </c>
      <c r="G1549" t="s">
        <v>28</v>
      </c>
      <c r="H1549">
        <v>8</v>
      </c>
      <c r="I1549">
        <v>8</v>
      </c>
      <c r="J1549">
        <v>2678</v>
      </c>
      <c r="K1549">
        <v>1.0203329999999999</v>
      </c>
      <c r="L1549" t="s">
        <v>15</v>
      </c>
    </row>
    <row r="1550" spans="1:12" x14ac:dyDescent="0.3">
      <c r="A1550" s="1">
        <v>41364</v>
      </c>
      <c r="B1550">
        <v>2013</v>
      </c>
      <c r="C1550" t="s">
        <v>12</v>
      </c>
      <c r="D1550">
        <v>143560</v>
      </c>
      <c r="E1550">
        <v>37500</v>
      </c>
      <c r="F1550" t="s">
        <v>23</v>
      </c>
      <c r="G1550" t="s">
        <v>24</v>
      </c>
      <c r="H1550">
        <v>6</v>
      </c>
      <c r="I1550">
        <v>4</v>
      </c>
      <c r="J1550">
        <v>2084</v>
      </c>
      <c r="K1550">
        <v>1.0203329999999999</v>
      </c>
      <c r="L1550" t="s">
        <v>16</v>
      </c>
    </row>
    <row r="1551" spans="1:12" x14ac:dyDescent="0.3">
      <c r="A1551" s="1">
        <v>41368</v>
      </c>
      <c r="B1551">
        <v>2013</v>
      </c>
      <c r="C1551" t="s">
        <v>29</v>
      </c>
      <c r="D1551">
        <v>210600</v>
      </c>
      <c r="E1551">
        <v>285000</v>
      </c>
      <c r="F1551" t="s">
        <v>13</v>
      </c>
      <c r="G1551" t="s">
        <v>14</v>
      </c>
      <c r="H1551">
        <v>3</v>
      </c>
      <c r="I1551">
        <v>3</v>
      </c>
      <c r="J1551">
        <v>958</v>
      </c>
      <c r="K1551">
        <v>1.0203329999999999</v>
      </c>
      <c r="L1551" t="s">
        <v>15</v>
      </c>
    </row>
    <row r="1552" spans="1:12" x14ac:dyDescent="0.3">
      <c r="A1552" s="1">
        <v>41369</v>
      </c>
      <c r="B1552">
        <v>2013</v>
      </c>
      <c r="C1552" t="s">
        <v>29</v>
      </c>
      <c r="D1552">
        <v>362000</v>
      </c>
      <c r="E1552">
        <v>605000</v>
      </c>
      <c r="F1552" t="s">
        <v>13</v>
      </c>
      <c r="G1552" t="s">
        <v>14</v>
      </c>
      <c r="H1552">
        <v>3</v>
      </c>
      <c r="I1552">
        <v>1</v>
      </c>
      <c r="J1552">
        <v>933</v>
      </c>
      <c r="K1552">
        <v>1.0203329999999999</v>
      </c>
      <c r="L1552" t="s">
        <v>15</v>
      </c>
    </row>
    <row r="1553" spans="1:12" x14ac:dyDescent="0.3">
      <c r="A1553" s="1">
        <v>41372</v>
      </c>
      <c r="B1553">
        <v>2013</v>
      </c>
      <c r="C1553" t="s">
        <v>12</v>
      </c>
      <c r="D1553">
        <v>159310</v>
      </c>
      <c r="E1553">
        <v>117500</v>
      </c>
      <c r="F1553" t="s">
        <v>19</v>
      </c>
      <c r="G1553" t="s">
        <v>20</v>
      </c>
      <c r="H1553">
        <v>4</v>
      </c>
      <c r="I1553">
        <v>4</v>
      </c>
      <c r="J1553">
        <v>1326</v>
      </c>
      <c r="K1553">
        <v>1.0203329999999999</v>
      </c>
      <c r="L1553" t="s">
        <v>15</v>
      </c>
    </row>
    <row r="1554" spans="1:12" x14ac:dyDescent="0.3">
      <c r="A1554" s="1">
        <v>41375</v>
      </c>
      <c r="B1554">
        <v>2013</v>
      </c>
      <c r="C1554" t="s">
        <v>17</v>
      </c>
      <c r="D1554">
        <v>175820</v>
      </c>
      <c r="E1554">
        <v>136000</v>
      </c>
      <c r="F1554" t="s">
        <v>13</v>
      </c>
      <c r="G1554" t="s">
        <v>14</v>
      </c>
      <c r="H1554">
        <v>3</v>
      </c>
      <c r="I1554">
        <v>2</v>
      </c>
      <c r="J1554">
        <v>915</v>
      </c>
      <c r="K1554">
        <v>1.0203329999999999</v>
      </c>
      <c r="L1554" t="s">
        <v>16</v>
      </c>
    </row>
    <row r="1555" spans="1:12" x14ac:dyDescent="0.3">
      <c r="A1555" s="1">
        <v>41375</v>
      </c>
      <c r="B1555">
        <v>2013</v>
      </c>
      <c r="C1555" t="s">
        <v>12</v>
      </c>
      <c r="D1555">
        <v>131340</v>
      </c>
      <c r="E1555">
        <v>55000</v>
      </c>
      <c r="F1555" t="s">
        <v>13</v>
      </c>
      <c r="G1555" t="s">
        <v>14</v>
      </c>
      <c r="H1555">
        <v>3</v>
      </c>
      <c r="I1555">
        <v>2</v>
      </c>
      <c r="J1555">
        <v>1071</v>
      </c>
      <c r="K1555">
        <v>1.0203329999999999</v>
      </c>
      <c r="L1555" t="s">
        <v>25</v>
      </c>
    </row>
    <row r="1556" spans="1:12" x14ac:dyDescent="0.3">
      <c r="A1556" s="1">
        <v>41376</v>
      </c>
      <c r="B1556">
        <v>2013</v>
      </c>
      <c r="C1556" t="s">
        <v>29</v>
      </c>
      <c r="D1556">
        <v>317200</v>
      </c>
      <c r="E1556">
        <v>356250</v>
      </c>
      <c r="F1556" t="s">
        <v>13</v>
      </c>
      <c r="G1556" t="s">
        <v>14</v>
      </c>
      <c r="H1556">
        <v>3</v>
      </c>
      <c r="I1556">
        <v>2</v>
      </c>
      <c r="J1556">
        <v>914</v>
      </c>
      <c r="K1556">
        <v>1.0203329999999999</v>
      </c>
      <c r="L1556" t="s">
        <v>15</v>
      </c>
    </row>
    <row r="1557" spans="1:12" x14ac:dyDescent="0.3">
      <c r="A1557" s="1">
        <v>41377</v>
      </c>
      <c r="B1557">
        <v>2013</v>
      </c>
      <c r="C1557" t="s">
        <v>30</v>
      </c>
      <c r="D1557">
        <v>1548630</v>
      </c>
      <c r="E1557">
        <v>1695000</v>
      </c>
      <c r="F1557" t="s">
        <v>13</v>
      </c>
      <c r="G1557" t="s">
        <v>14</v>
      </c>
      <c r="H1557">
        <v>3</v>
      </c>
      <c r="I1557">
        <v>3</v>
      </c>
      <c r="J1557">
        <v>1094</v>
      </c>
      <c r="K1557">
        <v>1.0203329999999999</v>
      </c>
      <c r="L1557" t="s">
        <v>15</v>
      </c>
    </row>
    <row r="1558" spans="1:12" x14ac:dyDescent="0.3">
      <c r="A1558" s="1">
        <v>41378</v>
      </c>
      <c r="B1558">
        <v>2013</v>
      </c>
      <c r="C1558" t="s">
        <v>17</v>
      </c>
      <c r="D1558">
        <v>106040</v>
      </c>
      <c r="E1558">
        <v>63000</v>
      </c>
      <c r="F1558" t="s">
        <v>13</v>
      </c>
      <c r="G1558" t="s">
        <v>14</v>
      </c>
      <c r="H1558">
        <v>3</v>
      </c>
      <c r="I1558">
        <v>1</v>
      </c>
      <c r="J1558">
        <v>999</v>
      </c>
      <c r="K1558">
        <v>1.0203329999999999</v>
      </c>
      <c r="L1558" t="s">
        <v>16</v>
      </c>
    </row>
    <row r="1559" spans="1:12" x14ac:dyDescent="0.3">
      <c r="A1559" s="1">
        <v>41378</v>
      </c>
      <c r="B1559">
        <v>2013</v>
      </c>
      <c r="C1559" t="s">
        <v>12</v>
      </c>
      <c r="D1559">
        <v>180120</v>
      </c>
      <c r="E1559">
        <v>106250</v>
      </c>
      <c r="F1559" t="s">
        <v>13</v>
      </c>
      <c r="G1559" t="s">
        <v>14</v>
      </c>
      <c r="H1559">
        <v>3</v>
      </c>
      <c r="I1559">
        <v>1</v>
      </c>
      <c r="J1559">
        <v>903</v>
      </c>
      <c r="K1559">
        <v>1.0203329999999999</v>
      </c>
      <c r="L1559" t="s">
        <v>15</v>
      </c>
    </row>
    <row r="1560" spans="1:12" x14ac:dyDescent="0.3">
      <c r="A1560" s="1">
        <v>41379</v>
      </c>
      <c r="B1560">
        <v>2013</v>
      </c>
      <c r="C1560" t="s">
        <v>18</v>
      </c>
      <c r="D1560">
        <v>355810</v>
      </c>
      <c r="E1560">
        <v>430000</v>
      </c>
      <c r="F1560" t="s">
        <v>13</v>
      </c>
      <c r="G1560" t="s">
        <v>14</v>
      </c>
      <c r="H1560">
        <v>3</v>
      </c>
      <c r="I1560">
        <v>1</v>
      </c>
      <c r="J1560">
        <v>1095</v>
      </c>
      <c r="K1560">
        <v>1.0203329999999999</v>
      </c>
      <c r="L1560" t="s">
        <v>15</v>
      </c>
    </row>
    <row r="1561" spans="1:12" x14ac:dyDescent="0.3">
      <c r="A1561" s="1">
        <v>41382</v>
      </c>
      <c r="B1561">
        <v>2013</v>
      </c>
      <c r="C1561" t="s">
        <v>12</v>
      </c>
      <c r="D1561">
        <v>92670</v>
      </c>
      <c r="E1561">
        <v>48000</v>
      </c>
      <c r="F1561" t="s">
        <v>13</v>
      </c>
      <c r="G1561" t="s">
        <v>14</v>
      </c>
      <c r="H1561">
        <v>3</v>
      </c>
      <c r="I1561">
        <v>2</v>
      </c>
      <c r="J1561">
        <v>972</v>
      </c>
      <c r="K1561">
        <v>1.0203329999999999</v>
      </c>
      <c r="L1561" t="s">
        <v>25</v>
      </c>
    </row>
    <row r="1562" spans="1:12" x14ac:dyDescent="0.3">
      <c r="A1562" s="1">
        <v>41382</v>
      </c>
      <c r="B1562">
        <v>2013</v>
      </c>
      <c r="C1562" t="s">
        <v>12</v>
      </c>
      <c r="D1562">
        <v>91480</v>
      </c>
      <c r="E1562">
        <v>37500</v>
      </c>
      <c r="F1562" t="s">
        <v>19</v>
      </c>
      <c r="G1562" t="s">
        <v>20</v>
      </c>
      <c r="H1562">
        <v>4</v>
      </c>
      <c r="I1562">
        <v>4</v>
      </c>
      <c r="J1562">
        <v>1236</v>
      </c>
      <c r="K1562">
        <v>1.0203329999999999</v>
      </c>
      <c r="L1562" t="s">
        <v>15</v>
      </c>
    </row>
    <row r="1563" spans="1:12" x14ac:dyDescent="0.3">
      <c r="A1563" s="1">
        <v>41382</v>
      </c>
      <c r="B1563">
        <v>2013</v>
      </c>
      <c r="C1563" t="s">
        <v>12</v>
      </c>
      <c r="D1563">
        <v>185450</v>
      </c>
      <c r="E1563">
        <v>129000</v>
      </c>
      <c r="F1563" t="s">
        <v>19</v>
      </c>
      <c r="G1563" t="s">
        <v>20</v>
      </c>
      <c r="H1563">
        <v>4</v>
      </c>
      <c r="I1563">
        <v>2</v>
      </c>
      <c r="J1563">
        <v>1448</v>
      </c>
      <c r="K1563">
        <v>1.0203329999999999</v>
      </c>
      <c r="L1563" t="s">
        <v>22</v>
      </c>
    </row>
    <row r="1564" spans="1:12" x14ac:dyDescent="0.3">
      <c r="A1564" s="1">
        <v>41384</v>
      </c>
      <c r="B1564">
        <v>2013</v>
      </c>
      <c r="C1564" t="s">
        <v>30</v>
      </c>
      <c r="D1564">
        <v>222040</v>
      </c>
      <c r="E1564">
        <v>380000</v>
      </c>
      <c r="F1564" t="s">
        <v>13</v>
      </c>
      <c r="G1564" t="s">
        <v>14</v>
      </c>
      <c r="H1564">
        <v>3</v>
      </c>
      <c r="I1564">
        <v>2</v>
      </c>
      <c r="J1564">
        <v>1006</v>
      </c>
      <c r="K1564">
        <v>1.0203329999999999</v>
      </c>
      <c r="L1564" t="s">
        <v>16</v>
      </c>
    </row>
    <row r="1565" spans="1:12" x14ac:dyDescent="0.3">
      <c r="A1565" s="1">
        <v>41385</v>
      </c>
      <c r="B1565">
        <v>2013</v>
      </c>
      <c r="C1565" t="s">
        <v>17</v>
      </c>
      <c r="D1565">
        <v>117960</v>
      </c>
      <c r="E1565">
        <v>40000</v>
      </c>
      <c r="F1565" t="s">
        <v>13</v>
      </c>
      <c r="G1565" t="s">
        <v>14</v>
      </c>
      <c r="H1565">
        <v>3</v>
      </c>
      <c r="I1565">
        <v>1</v>
      </c>
      <c r="J1565">
        <v>995</v>
      </c>
      <c r="K1565">
        <v>1.0203329999999999</v>
      </c>
      <c r="L1565" t="s">
        <v>16</v>
      </c>
    </row>
    <row r="1566" spans="1:12" x14ac:dyDescent="0.3">
      <c r="A1566" s="1">
        <v>41389</v>
      </c>
      <c r="B1566">
        <v>2013</v>
      </c>
      <c r="C1566" t="s">
        <v>17</v>
      </c>
      <c r="D1566">
        <v>106960</v>
      </c>
      <c r="E1566">
        <v>30000</v>
      </c>
      <c r="F1566" t="s">
        <v>13</v>
      </c>
      <c r="G1566" t="s">
        <v>14</v>
      </c>
      <c r="H1566">
        <v>3</v>
      </c>
      <c r="I1566">
        <v>3</v>
      </c>
      <c r="J1566">
        <v>944</v>
      </c>
      <c r="K1566">
        <v>1.0203329999999999</v>
      </c>
      <c r="L1566" t="s">
        <v>22</v>
      </c>
    </row>
    <row r="1567" spans="1:12" x14ac:dyDescent="0.3">
      <c r="A1567" s="1">
        <v>41392</v>
      </c>
      <c r="B1567">
        <v>2013</v>
      </c>
      <c r="C1567" t="s">
        <v>17</v>
      </c>
      <c r="D1567">
        <v>103310</v>
      </c>
      <c r="E1567">
        <v>76000</v>
      </c>
      <c r="F1567" t="s">
        <v>13</v>
      </c>
      <c r="G1567" t="s">
        <v>14</v>
      </c>
      <c r="H1567">
        <v>3</v>
      </c>
      <c r="I1567">
        <v>1</v>
      </c>
      <c r="J1567">
        <v>1018</v>
      </c>
      <c r="K1567">
        <v>1.0203329999999999</v>
      </c>
      <c r="L1567" t="s">
        <v>16</v>
      </c>
    </row>
    <row r="1568" spans="1:12" x14ac:dyDescent="0.3">
      <c r="A1568" s="1">
        <v>41392</v>
      </c>
      <c r="B1568">
        <v>2013</v>
      </c>
      <c r="C1568" t="s">
        <v>17</v>
      </c>
      <c r="D1568">
        <v>135640</v>
      </c>
      <c r="E1568">
        <v>98750</v>
      </c>
      <c r="F1568" t="s">
        <v>13</v>
      </c>
      <c r="G1568" t="s">
        <v>14</v>
      </c>
      <c r="H1568">
        <v>3</v>
      </c>
      <c r="I1568">
        <v>1</v>
      </c>
      <c r="J1568">
        <v>1026</v>
      </c>
      <c r="K1568">
        <v>1.0203329999999999</v>
      </c>
      <c r="L1568" t="s">
        <v>16</v>
      </c>
    </row>
    <row r="1569" spans="1:12" x14ac:dyDescent="0.3">
      <c r="A1569" s="1">
        <v>41396</v>
      </c>
      <c r="B1569">
        <v>2013</v>
      </c>
      <c r="C1569" t="s">
        <v>17</v>
      </c>
      <c r="D1569">
        <v>92680</v>
      </c>
      <c r="E1569">
        <v>100000</v>
      </c>
      <c r="F1569" t="s">
        <v>13</v>
      </c>
      <c r="G1569" t="s">
        <v>14</v>
      </c>
      <c r="H1569">
        <v>3</v>
      </c>
      <c r="I1569">
        <v>1</v>
      </c>
      <c r="J1569">
        <v>1013</v>
      </c>
      <c r="K1569">
        <v>1.0203329999999999</v>
      </c>
      <c r="L1569" t="s">
        <v>16</v>
      </c>
    </row>
    <row r="1570" spans="1:12" x14ac:dyDescent="0.3">
      <c r="A1570" s="1">
        <v>41396</v>
      </c>
      <c r="B1570">
        <v>2013</v>
      </c>
      <c r="C1570" t="s">
        <v>18</v>
      </c>
      <c r="D1570">
        <v>412790</v>
      </c>
      <c r="E1570">
        <v>759000</v>
      </c>
      <c r="F1570" t="s">
        <v>13</v>
      </c>
      <c r="G1570" t="s">
        <v>14</v>
      </c>
      <c r="H1570">
        <v>3</v>
      </c>
      <c r="I1570">
        <v>1</v>
      </c>
      <c r="J1570">
        <v>1031</v>
      </c>
      <c r="K1570">
        <v>1.0203329999999999</v>
      </c>
      <c r="L1570" t="s">
        <v>16</v>
      </c>
    </row>
    <row r="1571" spans="1:12" x14ac:dyDescent="0.3">
      <c r="A1571" s="1">
        <v>41397</v>
      </c>
      <c r="B1571">
        <v>2013</v>
      </c>
      <c r="C1571" t="s">
        <v>30</v>
      </c>
      <c r="D1571">
        <v>331590</v>
      </c>
      <c r="E1571">
        <v>370000</v>
      </c>
      <c r="F1571" t="s">
        <v>13</v>
      </c>
      <c r="G1571" t="s">
        <v>14</v>
      </c>
      <c r="H1571">
        <v>3</v>
      </c>
      <c r="I1571">
        <v>2</v>
      </c>
      <c r="J1571">
        <v>1042</v>
      </c>
      <c r="K1571">
        <v>1.0203329999999999</v>
      </c>
      <c r="L1571" t="s">
        <v>15</v>
      </c>
    </row>
    <row r="1572" spans="1:12" x14ac:dyDescent="0.3">
      <c r="A1572" s="1">
        <v>41397</v>
      </c>
      <c r="B1572">
        <v>2013</v>
      </c>
      <c r="C1572" t="s">
        <v>12</v>
      </c>
      <c r="D1572">
        <v>150110</v>
      </c>
      <c r="E1572">
        <v>175000</v>
      </c>
      <c r="F1572" t="s">
        <v>13</v>
      </c>
      <c r="G1572" t="s">
        <v>14</v>
      </c>
      <c r="H1572">
        <v>3</v>
      </c>
      <c r="I1572">
        <v>2</v>
      </c>
      <c r="J1572">
        <v>1072</v>
      </c>
      <c r="K1572">
        <v>1.0203329999999999</v>
      </c>
      <c r="L1572" t="s">
        <v>15</v>
      </c>
    </row>
    <row r="1573" spans="1:12" x14ac:dyDescent="0.3">
      <c r="A1573" s="1">
        <v>41397</v>
      </c>
      <c r="B1573">
        <v>2013</v>
      </c>
      <c r="C1573" t="s">
        <v>17</v>
      </c>
      <c r="D1573">
        <v>146490</v>
      </c>
      <c r="E1573">
        <v>114750</v>
      </c>
      <c r="F1573" t="s">
        <v>13</v>
      </c>
      <c r="G1573" t="s">
        <v>14</v>
      </c>
      <c r="H1573">
        <v>3</v>
      </c>
      <c r="I1573">
        <v>1</v>
      </c>
      <c r="J1573">
        <v>1076</v>
      </c>
      <c r="K1573">
        <v>1.0203329999999999</v>
      </c>
      <c r="L1573" t="s">
        <v>16</v>
      </c>
    </row>
    <row r="1574" spans="1:12" x14ac:dyDescent="0.3">
      <c r="A1574" s="1">
        <v>41399</v>
      </c>
      <c r="B1574">
        <v>2013</v>
      </c>
      <c r="C1574" t="s">
        <v>18</v>
      </c>
      <c r="D1574">
        <v>858340</v>
      </c>
      <c r="E1574">
        <v>1299000</v>
      </c>
      <c r="F1574" t="s">
        <v>13</v>
      </c>
      <c r="G1574" t="s">
        <v>14</v>
      </c>
      <c r="H1574">
        <v>3</v>
      </c>
      <c r="I1574">
        <v>1</v>
      </c>
      <c r="J1574">
        <v>992</v>
      </c>
      <c r="K1574">
        <v>1.0203329999999999</v>
      </c>
      <c r="L1574" t="s">
        <v>16</v>
      </c>
    </row>
    <row r="1575" spans="1:12" x14ac:dyDescent="0.3">
      <c r="A1575" s="1">
        <v>41400</v>
      </c>
      <c r="B1575">
        <v>2013</v>
      </c>
      <c r="C1575" t="s">
        <v>30</v>
      </c>
      <c r="D1575">
        <v>404980</v>
      </c>
      <c r="E1575">
        <v>517500</v>
      </c>
      <c r="F1575" t="s">
        <v>13</v>
      </c>
      <c r="G1575" t="s">
        <v>14</v>
      </c>
      <c r="H1575">
        <v>3</v>
      </c>
      <c r="I1575">
        <v>2</v>
      </c>
      <c r="J1575">
        <v>1009</v>
      </c>
      <c r="K1575">
        <v>1.0203329999999999</v>
      </c>
      <c r="L1575" t="s">
        <v>15</v>
      </c>
    </row>
    <row r="1576" spans="1:12" x14ac:dyDescent="0.3">
      <c r="A1576" s="1">
        <v>41400</v>
      </c>
      <c r="B1576">
        <v>2013</v>
      </c>
      <c r="C1576" t="s">
        <v>12</v>
      </c>
      <c r="D1576">
        <v>153070</v>
      </c>
      <c r="E1576">
        <v>144900</v>
      </c>
      <c r="F1576" t="s">
        <v>13</v>
      </c>
      <c r="G1576" t="s">
        <v>14</v>
      </c>
      <c r="H1576">
        <v>3</v>
      </c>
      <c r="I1576">
        <v>3</v>
      </c>
      <c r="J1576">
        <v>1027</v>
      </c>
      <c r="K1576">
        <v>1.0203329999999999</v>
      </c>
      <c r="L1576" t="s">
        <v>22</v>
      </c>
    </row>
    <row r="1577" spans="1:12" x14ac:dyDescent="0.3">
      <c r="A1577" s="1">
        <v>41404</v>
      </c>
      <c r="B1577">
        <v>2013</v>
      </c>
      <c r="C1577" t="s">
        <v>17</v>
      </c>
      <c r="D1577">
        <v>171670</v>
      </c>
      <c r="E1577">
        <v>100000</v>
      </c>
      <c r="F1577" t="s">
        <v>23</v>
      </c>
      <c r="G1577" t="s">
        <v>24</v>
      </c>
      <c r="H1577">
        <v>6</v>
      </c>
      <c r="I1577">
        <v>4</v>
      </c>
      <c r="J1577">
        <v>2196</v>
      </c>
      <c r="K1577">
        <v>1.0203329999999999</v>
      </c>
      <c r="L1577" t="s">
        <v>16</v>
      </c>
    </row>
    <row r="1578" spans="1:12" x14ac:dyDescent="0.3">
      <c r="A1578" s="1">
        <v>41407</v>
      </c>
      <c r="B1578">
        <v>2013</v>
      </c>
      <c r="C1578" t="s">
        <v>18</v>
      </c>
      <c r="D1578">
        <v>318220</v>
      </c>
      <c r="E1578">
        <v>426500</v>
      </c>
      <c r="F1578" t="s">
        <v>13</v>
      </c>
      <c r="G1578" t="s">
        <v>14</v>
      </c>
      <c r="H1578">
        <v>3</v>
      </c>
      <c r="I1578">
        <v>3</v>
      </c>
      <c r="J1578">
        <v>1027</v>
      </c>
      <c r="K1578">
        <v>1.0203329999999999</v>
      </c>
      <c r="L1578" t="s">
        <v>15</v>
      </c>
    </row>
    <row r="1579" spans="1:12" x14ac:dyDescent="0.3">
      <c r="A1579" s="1">
        <v>41407</v>
      </c>
      <c r="B1579">
        <v>2013</v>
      </c>
      <c r="C1579" t="s">
        <v>12</v>
      </c>
      <c r="D1579">
        <v>141730</v>
      </c>
      <c r="E1579">
        <v>37000</v>
      </c>
      <c r="F1579" t="s">
        <v>23</v>
      </c>
      <c r="G1579" t="s">
        <v>24</v>
      </c>
      <c r="H1579">
        <v>6</v>
      </c>
      <c r="I1579">
        <v>4</v>
      </c>
      <c r="J1579">
        <v>2091</v>
      </c>
      <c r="K1579">
        <v>1.0203329999999999</v>
      </c>
      <c r="L1579" t="s">
        <v>25</v>
      </c>
    </row>
    <row r="1580" spans="1:12" x14ac:dyDescent="0.3">
      <c r="A1580" s="1">
        <v>41410</v>
      </c>
      <c r="B1580">
        <v>2013</v>
      </c>
      <c r="C1580" t="s">
        <v>17</v>
      </c>
      <c r="D1580">
        <v>156230</v>
      </c>
      <c r="E1580">
        <v>116000</v>
      </c>
      <c r="F1580" t="s">
        <v>13</v>
      </c>
      <c r="G1580" t="s">
        <v>14</v>
      </c>
      <c r="H1580">
        <v>3</v>
      </c>
      <c r="I1580">
        <v>2</v>
      </c>
      <c r="J1580">
        <v>982</v>
      </c>
      <c r="K1580">
        <v>1.0203329999999999</v>
      </c>
      <c r="L1580" t="s">
        <v>25</v>
      </c>
    </row>
    <row r="1581" spans="1:12" x14ac:dyDescent="0.3">
      <c r="A1581" s="1">
        <v>41410</v>
      </c>
      <c r="B1581">
        <v>2013</v>
      </c>
      <c r="C1581" t="s">
        <v>12</v>
      </c>
      <c r="D1581">
        <v>167220</v>
      </c>
      <c r="E1581">
        <v>153000</v>
      </c>
      <c r="F1581" t="s">
        <v>23</v>
      </c>
      <c r="G1581" t="s">
        <v>24</v>
      </c>
      <c r="H1581">
        <v>6</v>
      </c>
      <c r="I1581">
        <v>6</v>
      </c>
      <c r="J1581">
        <v>2093</v>
      </c>
      <c r="K1581">
        <v>1.0203329999999999</v>
      </c>
      <c r="L1581" t="s">
        <v>15</v>
      </c>
    </row>
    <row r="1582" spans="1:12" x14ac:dyDescent="0.3">
      <c r="A1582" s="1">
        <v>41410</v>
      </c>
      <c r="B1582">
        <v>2013</v>
      </c>
      <c r="C1582" t="s">
        <v>12</v>
      </c>
      <c r="D1582">
        <v>132230</v>
      </c>
      <c r="E1582">
        <v>130000</v>
      </c>
      <c r="F1582" t="s">
        <v>13</v>
      </c>
      <c r="G1582" t="s">
        <v>14</v>
      </c>
      <c r="H1582">
        <v>3</v>
      </c>
      <c r="I1582">
        <v>2</v>
      </c>
      <c r="J1582">
        <v>971</v>
      </c>
      <c r="K1582">
        <v>1.0203329999999999</v>
      </c>
      <c r="L1582" t="s">
        <v>16</v>
      </c>
    </row>
    <row r="1583" spans="1:12" x14ac:dyDescent="0.3">
      <c r="A1583" s="1">
        <v>41411</v>
      </c>
      <c r="B1583">
        <v>2013</v>
      </c>
      <c r="C1583" t="s">
        <v>30</v>
      </c>
      <c r="D1583">
        <v>307090</v>
      </c>
      <c r="E1583">
        <v>337500</v>
      </c>
      <c r="F1583" t="s">
        <v>13</v>
      </c>
      <c r="G1583" t="s">
        <v>14</v>
      </c>
      <c r="H1583">
        <v>3</v>
      </c>
      <c r="I1583">
        <v>3</v>
      </c>
      <c r="J1583">
        <v>1050</v>
      </c>
      <c r="K1583">
        <v>1.0203329999999999</v>
      </c>
      <c r="L1583" t="s">
        <v>25</v>
      </c>
    </row>
    <row r="1584" spans="1:12" x14ac:dyDescent="0.3">
      <c r="A1584" s="1">
        <v>41412</v>
      </c>
      <c r="B1584">
        <v>2013</v>
      </c>
      <c r="C1584" t="s">
        <v>29</v>
      </c>
      <c r="D1584">
        <v>261200</v>
      </c>
      <c r="E1584">
        <v>85000</v>
      </c>
      <c r="F1584" t="s">
        <v>13</v>
      </c>
      <c r="G1584" t="s">
        <v>14</v>
      </c>
      <c r="H1584">
        <v>3</v>
      </c>
      <c r="I1584">
        <v>2</v>
      </c>
      <c r="J1584">
        <v>1056</v>
      </c>
      <c r="K1584">
        <v>1.0203329999999999</v>
      </c>
      <c r="L1584" t="s">
        <v>16</v>
      </c>
    </row>
    <row r="1585" spans="1:12" x14ac:dyDescent="0.3">
      <c r="A1585" s="1">
        <v>41412</v>
      </c>
      <c r="B1585">
        <v>2013</v>
      </c>
      <c r="C1585" t="s">
        <v>30</v>
      </c>
      <c r="D1585">
        <v>455040</v>
      </c>
      <c r="E1585">
        <v>615000</v>
      </c>
      <c r="F1585" t="s">
        <v>13</v>
      </c>
      <c r="G1585" t="s">
        <v>14</v>
      </c>
      <c r="H1585">
        <v>3</v>
      </c>
      <c r="I1585">
        <v>2</v>
      </c>
      <c r="J1585">
        <v>924</v>
      </c>
      <c r="K1585">
        <v>1.0203329999999999</v>
      </c>
      <c r="L1585" t="s">
        <v>25</v>
      </c>
    </row>
    <row r="1586" spans="1:12" x14ac:dyDescent="0.3">
      <c r="A1586" s="1">
        <v>41414</v>
      </c>
      <c r="B1586">
        <v>2013</v>
      </c>
      <c r="C1586" t="s">
        <v>12</v>
      </c>
      <c r="D1586">
        <v>132840</v>
      </c>
      <c r="E1586">
        <v>140000</v>
      </c>
      <c r="F1586" t="s">
        <v>13</v>
      </c>
      <c r="G1586" t="s">
        <v>14</v>
      </c>
      <c r="H1586">
        <v>3</v>
      </c>
      <c r="I1586">
        <v>1</v>
      </c>
      <c r="J1586">
        <v>1038</v>
      </c>
      <c r="K1586">
        <v>1.0203329999999999</v>
      </c>
      <c r="L1586" t="s">
        <v>22</v>
      </c>
    </row>
    <row r="1587" spans="1:12" x14ac:dyDescent="0.3">
      <c r="A1587" s="1">
        <v>41417</v>
      </c>
      <c r="B1587">
        <v>2013</v>
      </c>
      <c r="C1587" t="s">
        <v>12</v>
      </c>
      <c r="D1587">
        <v>111580</v>
      </c>
      <c r="E1587">
        <v>55000</v>
      </c>
      <c r="F1587" t="s">
        <v>13</v>
      </c>
      <c r="G1587" t="s">
        <v>14</v>
      </c>
      <c r="H1587">
        <v>3</v>
      </c>
      <c r="I1587">
        <v>2</v>
      </c>
      <c r="J1587">
        <v>990</v>
      </c>
      <c r="K1587">
        <v>1.0203329999999999</v>
      </c>
      <c r="L1587" t="s">
        <v>15</v>
      </c>
    </row>
    <row r="1588" spans="1:12" x14ac:dyDescent="0.3">
      <c r="A1588" s="1">
        <v>41417</v>
      </c>
      <c r="B1588">
        <v>2013</v>
      </c>
      <c r="C1588" t="s">
        <v>17</v>
      </c>
      <c r="D1588">
        <v>259700</v>
      </c>
      <c r="E1588">
        <v>98000</v>
      </c>
      <c r="F1588" t="s">
        <v>27</v>
      </c>
      <c r="G1588" t="s">
        <v>28</v>
      </c>
      <c r="H1588">
        <v>8</v>
      </c>
      <c r="I1588">
        <v>7</v>
      </c>
      <c r="J1588">
        <v>2419</v>
      </c>
      <c r="K1588">
        <v>1.0203329999999999</v>
      </c>
      <c r="L1588" t="s">
        <v>22</v>
      </c>
    </row>
    <row r="1589" spans="1:12" x14ac:dyDescent="0.3">
      <c r="A1589" s="1">
        <v>41418</v>
      </c>
      <c r="B1589">
        <v>2013</v>
      </c>
      <c r="C1589" t="s">
        <v>12</v>
      </c>
      <c r="D1589">
        <v>211610</v>
      </c>
      <c r="E1589">
        <v>159900</v>
      </c>
      <c r="F1589" t="s">
        <v>13</v>
      </c>
      <c r="G1589" t="s">
        <v>14</v>
      </c>
      <c r="H1589">
        <v>3</v>
      </c>
      <c r="I1589">
        <v>2</v>
      </c>
      <c r="J1589">
        <v>1004</v>
      </c>
      <c r="K1589">
        <v>1.0203329999999999</v>
      </c>
      <c r="L1589" t="s">
        <v>15</v>
      </c>
    </row>
    <row r="1590" spans="1:12" x14ac:dyDescent="0.3">
      <c r="A1590" s="1">
        <v>41420</v>
      </c>
      <c r="B1590">
        <v>2013</v>
      </c>
      <c r="C1590" t="s">
        <v>29</v>
      </c>
      <c r="D1590">
        <v>192200</v>
      </c>
      <c r="E1590">
        <v>291000</v>
      </c>
      <c r="F1590" t="s">
        <v>13</v>
      </c>
      <c r="G1590" t="s">
        <v>14</v>
      </c>
      <c r="H1590">
        <v>3</v>
      </c>
      <c r="I1590">
        <v>2</v>
      </c>
      <c r="J1590">
        <v>1024</v>
      </c>
      <c r="K1590">
        <v>1.0203329999999999</v>
      </c>
      <c r="L1590" t="s">
        <v>25</v>
      </c>
    </row>
    <row r="1591" spans="1:12" x14ac:dyDescent="0.3">
      <c r="A1591" s="1">
        <v>41421</v>
      </c>
      <c r="B1591">
        <v>2013</v>
      </c>
      <c r="C1591" t="s">
        <v>12</v>
      </c>
      <c r="D1591">
        <v>85850</v>
      </c>
      <c r="E1591">
        <v>60000</v>
      </c>
      <c r="F1591" t="s">
        <v>13</v>
      </c>
      <c r="G1591" t="s">
        <v>14</v>
      </c>
      <c r="H1591">
        <v>3</v>
      </c>
      <c r="I1591">
        <v>2</v>
      </c>
      <c r="J1591">
        <v>1082</v>
      </c>
      <c r="K1591">
        <v>1.0203329999999999</v>
      </c>
      <c r="L1591" t="s">
        <v>16</v>
      </c>
    </row>
    <row r="1592" spans="1:12" x14ac:dyDescent="0.3">
      <c r="A1592" s="1">
        <v>41421</v>
      </c>
      <c r="B1592">
        <v>2013</v>
      </c>
      <c r="C1592" t="s">
        <v>12</v>
      </c>
      <c r="D1592">
        <v>150970</v>
      </c>
      <c r="E1592">
        <v>135000</v>
      </c>
      <c r="F1592" t="s">
        <v>13</v>
      </c>
      <c r="G1592" t="s">
        <v>14</v>
      </c>
      <c r="H1592">
        <v>3</v>
      </c>
      <c r="I1592">
        <v>1</v>
      </c>
      <c r="J1592">
        <v>1011</v>
      </c>
      <c r="K1592">
        <v>1.0203329999999999</v>
      </c>
      <c r="L1592" t="s">
        <v>25</v>
      </c>
    </row>
    <row r="1593" spans="1:12" x14ac:dyDescent="0.3">
      <c r="A1593" s="1">
        <v>41421</v>
      </c>
      <c r="B1593">
        <v>2013</v>
      </c>
      <c r="C1593" t="s">
        <v>30</v>
      </c>
      <c r="D1593">
        <v>366860</v>
      </c>
      <c r="E1593">
        <v>555000</v>
      </c>
      <c r="F1593" t="s">
        <v>13</v>
      </c>
      <c r="G1593" t="s">
        <v>14</v>
      </c>
      <c r="H1593">
        <v>3</v>
      </c>
      <c r="I1593">
        <v>2</v>
      </c>
      <c r="J1593">
        <v>916</v>
      </c>
      <c r="K1593">
        <v>1.0203329999999999</v>
      </c>
      <c r="L1593" t="s">
        <v>25</v>
      </c>
    </row>
    <row r="1594" spans="1:12" x14ac:dyDescent="0.3">
      <c r="A1594" s="1">
        <v>41425</v>
      </c>
      <c r="B1594">
        <v>2013</v>
      </c>
      <c r="C1594" t="s">
        <v>17</v>
      </c>
      <c r="D1594">
        <v>192260</v>
      </c>
      <c r="E1594">
        <v>235000</v>
      </c>
      <c r="F1594" t="s">
        <v>13</v>
      </c>
      <c r="G1594" t="s">
        <v>14</v>
      </c>
      <c r="H1594">
        <v>3</v>
      </c>
      <c r="I1594">
        <v>1</v>
      </c>
      <c r="J1594">
        <v>1033</v>
      </c>
      <c r="K1594">
        <v>1.0203329999999999</v>
      </c>
      <c r="L1594" t="s">
        <v>25</v>
      </c>
    </row>
    <row r="1595" spans="1:12" x14ac:dyDescent="0.3">
      <c r="A1595" s="1">
        <v>41425</v>
      </c>
      <c r="B1595">
        <v>2013</v>
      </c>
      <c r="C1595" t="s">
        <v>17</v>
      </c>
      <c r="D1595">
        <v>142230</v>
      </c>
      <c r="E1595">
        <v>155000</v>
      </c>
      <c r="F1595" t="s">
        <v>13</v>
      </c>
      <c r="G1595" t="s">
        <v>14</v>
      </c>
      <c r="H1595">
        <v>3</v>
      </c>
      <c r="I1595">
        <v>2</v>
      </c>
      <c r="J1595">
        <v>933</v>
      </c>
      <c r="K1595">
        <v>1.0203329999999999</v>
      </c>
      <c r="L1595" t="s">
        <v>22</v>
      </c>
    </row>
    <row r="1596" spans="1:12" x14ac:dyDescent="0.3">
      <c r="A1596" s="1">
        <v>41427</v>
      </c>
      <c r="B1596">
        <v>2013</v>
      </c>
      <c r="C1596" t="s">
        <v>30</v>
      </c>
      <c r="D1596">
        <v>391050</v>
      </c>
      <c r="E1596">
        <v>345000</v>
      </c>
      <c r="F1596" t="s">
        <v>13</v>
      </c>
      <c r="G1596" t="s">
        <v>14</v>
      </c>
      <c r="H1596">
        <v>3</v>
      </c>
      <c r="I1596">
        <v>2</v>
      </c>
      <c r="J1596">
        <v>1100</v>
      </c>
      <c r="K1596">
        <v>1.0203329999999999</v>
      </c>
      <c r="L1596" t="s">
        <v>16</v>
      </c>
    </row>
    <row r="1597" spans="1:12" x14ac:dyDescent="0.3">
      <c r="A1597" s="1">
        <v>41431</v>
      </c>
      <c r="B1597">
        <v>2013</v>
      </c>
      <c r="C1597" t="s">
        <v>29</v>
      </c>
      <c r="D1597">
        <v>260300</v>
      </c>
      <c r="E1597">
        <v>390000</v>
      </c>
      <c r="F1597" t="s">
        <v>13</v>
      </c>
      <c r="G1597" t="s">
        <v>14</v>
      </c>
      <c r="H1597">
        <v>3</v>
      </c>
      <c r="I1597">
        <v>2</v>
      </c>
      <c r="J1597">
        <v>1009</v>
      </c>
      <c r="K1597">
        <v>1.0203329999999999</v>
      </c>
      <c r="L1597" t="s">
        <v>16</v>
      </c>
    </row>
    <row r="1598" spans="1:12" x14ac:dyDescent="0.3">
      <c r="A1598" s="1">
        <v>41431</v>
      </c>
      <c r="B1598">
        <v>2013</v>
      </c>
      <c r="C1598" t="s">
        <v>29</v>
      </c>
      <c r="D1598">
        <v>312900</v>
      </c>
      <c r="E1598">
        <v>412000</v>
      </c>
      <c r="F1598" t="s">
        <v>13</v>
      </c>
      <c r="G1598" t="s">
        <v>14</v>
      </c>
      <c r="H1598">
        <v>3</v>
      </c>
      <c r="I1598">
        <v>3</v>
      </c>
      <c r="J1598">
        <v>1020</v>
      </c>
      <c r="K1598">
        <v>1.0203329999999999</v>
      </c>
      <c r="L1598" t="s">
        <v>22</v>
      </c>
    </row>
    <row r="1599" spans="1:12" x14ac:dyDescent="0.3">
      <c r="A1599" s="1">
        <v>41431</v>
      </c>
      <c r="B1599">
        <v>2013</v>
      </c>
      <c r="C1599" t="s">
        <v>17</v>
      </c>
      <c r="D1599">
        <v>138440</v>
      </c>
      <c r="E1599">
        <v>120000</v>
      </c>
      <c r="F1599" t="s">
        <v>23</v>
      </c>
      <c r="G1599" t="s">
        <v>24</v>
      </c>
      <c r="H1599">
        <v>6</v>
      </c>
      <c r="I1599">
        <v>5</v>
      </c>
      <c r="J1599">
        <v>1903</v>
      </c>
      <c r="K1599">
        <v>1.0203329999999999</v>
      </c>
      <c r="L1599" t="s">
        <v>25</v>
      </c>
    </row>
    <row r="1600" spans="1:12" x14ac:dyDescent="0.3">
      <c r="A1600" s="1">
        <v>41431</v>
      </c>
      <c r="B1600">
        <v>2013</v>
      </c>
      <c r="C1600" t="s">
        <v>12</v>
      </c>
      <c r="D1600">
        <v>128640</v>
      </c>
      <c r="E1600">
        <v>82000</v>
      </c>
      <c r="F1600" t="s">
        <v>19</v>
      </c>
      <c r="G1600" t="s">
        <v>20</v>
      </c>
      <c r="H1600">
        <v>4</v>
      </c>
      <c r="I1600">
        <v>4</v>
      </c>
      <c r="J1600">
        <v>1421</v>
      </c>
      <c r="K1600">
        <v>1.0203329999999999</v>
      </c>
      <c r="L1600" t="s">
        <v>22</v>
      </c>
    </row>
    <row r="1601" spans="1:12" x14ac:dyDescent="0.3">
      <c r="A1601" s="1">
        <v>41432</v>
      </c>
      <c r="B1601">
        <v>2013</v>
      </c>
      <c r="C1601" t="s">
        <v>12</v>
      </c>
      <c r="D1601">
        <v>84370</v>
      </c>
      <c r="E1601">
        <v>30000</v>
      </c>
      <c r="F1601" t="s">
        <v>13</v>
      </c>
      <c r="G1601" t="s">
        <v>14</v>
      </c>
      <c r="H1601">
        <v>3</v>
      </c>
      <c r="I1601">
        <v>3</v>
      </c>
      <c r="J1601">
        <v>1010</v>
      </c>
      <c r="K1601">
        <v>1.0203329999999999</v>
      </c>
      <c r="L1601" t="s">
        <v>15</v>
      </c>
    </row>
    <row r="1602" spans="1:12" x14ac:dyDescent="0.3">
      <c r="A1602" s="1">
        <v>41432</v>
      </c>
      <c r="B1602">
        <v>2013</v>
      </c>
      <c r="C1602" t="s">
        <v>17</v>
      </c>
      <c r="D1602">
        <v>171670</v>
      </c>
      <c r="E1602">
        <v>100000</v>
      </c>
      <c r="F1602" t="s">
        <v>23</v>
      </c>
      <c r="G1602" t="s">
        <v>24</v>
      </c>
      <c r="H1602">
        <v>6</v>
      </c>
      <c r="I1602">
        <v>6</v>
      </c>
      <c r="J1602">
        <v>2054</v>
      </c>
      <c r="K1602">
        <v>1.0203329999999999</v>
      </c>
      <c r="L1602" t="s">
        <v>22</v>
      </c>
    </row>
    <row r="1603" spans="1:12" x14ac:dyDescent="0.3">
      <c r="A1603" s="1">
        <v>41435</v>
      </c>
      <c r="B1603">
        <v>2013</v>
      </c>
      <c r="C1603" t="s">
        <v>12</v>
      </c>
      <c r="D1603">
        <v>129640</v>
      </c>
      <c r="E1603">
        <v>17000</v>
      </c>
      <c r="F1603" t="s">
        <v>27</v>
      </c>
      <c r="G1603" t="s">
        <v>28</v>
      </c>
      <c r="H1603">
        <v>8</v>
      </c>
      <c r="I1603">
        <v>8</v>
      </c>
      <c r="J1603">
        <v>2492</v>
      </c>
      <c r="K1603">
        <v>1.0203329999999999</v>
      </c>
      <c r="L1603" t="s">
        <v>25</v>
      </c>
    </row>
    <row r="1604" spans="1:12" x14ac:dyDescent="0.3">
      <c r="A1604" s="1">
        <v>41438</v>
      </c>
      <c r="B1604">
        <v>2013</v>
      </c>
      <c r="C1604" t="s">
        <v>17</v>
      </c>
      <c r="D1604">
        <v>121240</v>
      </c>
      <c r="E1604">
        <v>95000</v>
      </c>
      <c r="F1604" t="s">
        <v>19</v>
      </c>
      <c r="G1604" t="s">
        <v>20</v>
      </c>
      <c r="H1604">
        <v>4</v>
      </c>
      <c r="I1604">
        <v>3</v>
      </c>
      <c r="J1604">
        <v>1484</v>
      </c>
      <c r="K1604">
        <v>1.0203329999999999</v>
      </c>
      <c r="L1604" t="s">
        <v>22</v>
      </c>
    </row>
    <row r="1605" spans="1:12" x14ac:dyDescent="0.3">
      <c r="A1605" s="1">
        <v>41438</v>
      </c>
      <c r="B1605">
        <v>2013</v>
      </c>
      <c r="C1605" t="s">
        <v>12</v>
      </c>
      <c r="D1605">
        <v>94830</v>
      </c>
      <c r="E1605">
        <v>90000</v>
      </c>
      <c r="F1605" t="s">
        <v>13</v>
      </c>
      <c r="G1605" t="s">
        <v>14</v>
      </c>
      <c r="H1605">
        <v>3</v>
      </c>
      <c r="I1605">
        <v>2</v>
      </c>
      <c r="J1605">
        <v>1030</v>
      </c>
      <c r="K1605">
        <v>1.0203329999999999</v>
      </c>
      <c r="L1605" t="s">
        <v>22</v>
      </c>
    </row>
    <row r="1606" spans="1:12" x14ac:dyDescent="0.3">
      <c r="A1606" s="1">
        <v>41439</v>
      </c>
      <c r="B1606">
        <v>2013</v>
      </c>
      <c r="C1606" t="s">
        <v>29</v>
      </c>
      <c r="D1606">
        <v>177300</v>
      </c>
      <c r="E1606">
        <v>172500</v>
      </c>
      <c r="F1606" t="s">
        <v>13</v>
      </c>
      <c r="G1606" t="s">
        <v>14</v>
      </c>
      <c r="H1606">
        <v>3</v>
      </c>
      <c r="I1606">
        <v>1</v>
      </c>
      <c r="J1606">
        <v>976</v>
      </c>
      <c r="K1606">
        <v>1.0203329999999999</v>
      </c>
      <c r="L1606" t="s">
        <v>25</v>
      </c>
    </row>
    <row r="1607" spans="1:12" x14ac:dyDescent="0.3">
      <c r="A1607" s="1">
        <v>41439</v>
      </c>
      <c r="B1607">
        <v>2013</v>
      </c>
      <c r="C1607" t="s">
        <v>17</v>
      </c>
      <c r="D1607">
        <v>132590</v>
      </c>
      <c r="E1607">
        <v>157000</v>
      </c>
      <c r="F1607" t="s">
        <v>23</v>
      </c>
      <c r="G1607" t="s">
        <v>24</v>
      </c>
      <c r="H1607">
        <v>6</v>
      </c>
      <c r="I1607">
        <v>6</v>
      </c>
      <c r="J1607">
        <v>2040</v>
      </c>
      <c r="K1607">
        <v>1.0203329999999999</v>
      </c>
      <c r="L1607" t="s">
        <v>16</v>
      </c>
    </row>
    <row r="1608" spans="1:12" x14ac:dyDescent="0.3">
      <c r="A1608" s="1">
        <v>41440</v>
      </c>
      <c r="B1608">
        <v>2013</v>
      </c>
      <c r="C1608" t="s">
        <v>30</v>
      </c>
      <c r="D1608">
        <v>585650</v>
      </c>
      <c r="E1608">
        <v>415000</v>
      </c>
      <c r="F1608" t="s">
        <v>13</v>
      </c>
      <c r="G1608" t="s">
        <v>14</v>
      </c>
      <c r="H1608">
        <v>3</v>
      </c>
      <c r="I1608">
        <v>2</v>
      </c>
      <c r="J1608">
        <v>913</v>
      </c>
      <c r="K1608">
        <v>1.0203329999999999</v>
      </c>
      <c r="L1608" t="s">
        <v>22</v>
      </c>
    </row>
    <row r="1609" spans="1:12" x14ac:dyDescent="0.3">
      <c r="A1609" s="1">
        <v>41445</v>
      </c>
      <c r="B1609">
        <v>2013</v>
      </c>
      <c r="C1609" t="s">
        <v>17</v>
      </c>
      <c r="D1609">
        <v>188610</v>
      </c>
      <c r="E1609">
        <v>235000</v>
      </c>
      <c r="F1609" t="s">
        <v>13</v>
      </c>
      <c r="G1609" t="s">
        <v>14</v>
      </c>
      <c r="H1609">
        <v>3</v>
      </c>
      <c r="I1609">
        <v>3</v>
      </c>
      <c r="J1609">
        <v>955</v>
      </c>
      <c r="K1609">
        <v>1.0203329999999999</v>
      </c>
      <c r="L1609" t="s">
        <v>15</v>
      </c>
    </row>
    <row r="1610" spans="1:12" x14ac:dyDescent="0.3">
      <c r="A1610" s="1">
        <v>41445</v>
      </c>
      <c r="B1610">
        <v>2013</v>
      </c>
      <c r="C1610" t="s">
        <v>29</v>
      </c>
      <c r="D1610">
        <v>168000</v>
      </c>
      <c r="E1610">
        <v>210000</v>
      </c>
      <c r="F1610" t="s">
        <v>13</v>
      </c>
      <c r="G1610" t="s">
        <v>14</v>
      </c>
      <c r="H1610">
        <v>3</v>
      </c>
      <c r="I1610">
        <v>2</v>
      </c>
      <c r="J1610">
        <v>1079</v>
      </c>
      <c r="K1610">
        <v>1.0203329999999999</v>
      </c>
      <c r="L1610" t="s">
        <v>15</v>
      </c>
    </row>
    <row r="1611" spans="1:12" x14ac:dyDescent="0.3">
      <c r="A1611" s="1">
        <v>41445</v>
      </c>
      <c r="B1611">
        <v>2013</v>
      </c>
      <c r="C1611" t="s">
        <v>30</v>
      </c>
      <c r="D1611">
        <v>615330</v>
      </c>
      <c r="E1611">
        <v>612000</v>
      </c>
      <c r="F1611" t="s">
        <v>13</v>
      </c>
      <c r="G1611" t="s">
        <v>14</v>
      </c>
      <c r="H1611">
        <v>3</v>
      </c>
      <c r="I1611">
        <v>3</v>
      </c>
      <c r="J1611">
        <v>930</v>
      </c>
      <c r="K1611">
        <v>1.0203329999999999</v>
      </c>
      <c r="L1611" t="s">
        <v>16</v>
      </c>
    </row>
    <row r="1612" spans="1:12" x14ac:dyDescent="0.3">
      <c r="A1612" s="1">
        <v>41446</v>
      </c>
      <c r="B1612">
        <v>2013</v>
      </c>
      <c r="C1612" t="s">
        <v>17</v>
      </c>
      <c r="D1612">
        <v>155630</v>
      </c>
      <c r="E1612">
        <v>85000</v>
      </c>
      <c r="F1612" t="s">
        <v>13</v>
      </c>
      <c r="G1612" t="s">
        <v>14</v>
      </c>
      <c r="H1612">
        <v>3</v>
      </c>
      <c r="I1612">
        <v>3</v>
      </c>
      <c r="J1612">
        <v>954</v>
      </c>
      <c r="K1612">
        <v>1.0203329999999999</v>
      </c>
      <c r="L1612" t="s">
        <v>16</v>
      </c>
    </row>
    <row r="1613" spans="1:12" x14ac:dyDescent="0.3">
      <c r="A1613" s="1">
        <v>41446</v>
      </c>
      <c r="B1613">
        <v>2013</v>
      </c>
      <c r="C1613" t="s">
        <v>29</v>
      </c>
      <c r="D1613">
        <v>332800</v>
      </c>
      <c r="E1613">
        <v>409000</v>
      </c>
      <c r="F1613" t="s">
        <v>13</v>
      </c>
      <c r="G1613" t="s">
        <v>14</v>
      </c>
      <c r="H1613">
        <v>3</v>
      </c>
      <c r="I1613">
        <v>3</v>
      </c>
      <c r="J1613">
        <v>1002</v>
      </c>
      <c r="K1613">
        <v>1.0203329999999999</v>
      </c>
      <c r="L1613" t="s">
        <v>16</v>
      </c>
    </row>
    <row r="1614" spans="1:12" x14ac:dyDescent="0.3">
      <c r="A1614" s="1">
        <v>41446</v>
      </c>
      <c r="B1614">
        <v>2013</v>
      </c>
      <c r="C1614" t="s">
        <v>12</v>
      </c>
      <c r="D1614">
        <v>104500</v>
      </c>
      <c r="E1614">
        <v>39000</v>
      </c>
      <c r="F1614" t="s">
        <v>23</v>
      </c>
      <c r="G1614" t="s">
        <v>24</v>
      </c>
      <c r="H1614">
        <v>6</v>
      </c>
      <c r="I1614">
        <v>6</v>
      </c>
      <c r="J1614">
        <v>1882</v>
      </c>
      <c r="K1614">
        <v>1.0203329999999999</v>
      </c>
      <c r="L1614" t="s">
        <v>25</v>
      </c>
    </row>
    <row r="1615" spans="1:12" x14ac:dyDescent="0.3">
      <c r="A1615" s="1">
        <v>41447</v>
      </c>
      <c r="B1615">
        <v>2013</v>
      </c>
      <c r="C1615" t="s">
        <v>17</v>
      </c>
      <c r="D1615">
        <v>154100</v>
      </c>
      <c r="E1615">
        <v>75000</v>
      </c>
      <c r="F1615" t="s">
        <v>13</v>
      </c>
      <c r="G1615" t="s">
        <v>14</v>
      </c>
      <c r="H1615">
        <v>3</v>
      </c>
      <c r="I1615">
        <v>2</v>
      </c>
      <c r="J1615">
        <v>988</v>
      </c>
      <c r="K1615">
        <v>1.0203329999999999</v>
      </c>
      <c r="L1615" t="s">
        <v>25</v>
      </c>
    </row>
    <row r="1616" spans="1:12" x14ac:dyDescent="0.3">
      <c r="A1616" s="1">
        <v>41448</v>
      </c>
      <c r="B1616">
        <v>2013</v>
      </c>
      <c r="C1616" t="s">
        <v>12</v>
      </c>
      <c r="D1616">
        <v>150040</v>
      </c>
      <c r="E1616">
        <v>160000</v>
      </c>
      <c r="F1616" t="s">
        <v>13</v>
      </c>
      <c r="G1616" t="s">
        <v>14</v>
      </c>
      <c r="H1616">
        <v>3</v>
      </c>
      <c r="I1616">
        <v>3</v>
      </c>
      <c r="J1616">
        <v>1029</v>
      </c>
      <c r="K1616">
        <v>1.0203329999999999</v>
      </c>
      <c r="L1616" t="s">
        <v>15</v>
      </c>
    </row>
    <row r="1617" spans="1:12" x14ac:dyDescent="0.3">
      <c r="A1617" s="1">
        <v>41452</v>
      </c>
      <c r="B1617">
        <v>2013</v>
      </c>
      <c r="C1617" t="s">
        <v>29</v>
      </c>
      <c r="D1617">
        <v>440700</v>
      </c>
      <c r="E1617">
        <v>635000</v>
      </c>
      <c r="F1617" t="s">
        <v>13</v>
      </c>
      <c r="G1617" t="s">
        <v>14</v>
      </c>
      <c r="H1617">
        <v>3</v>
      </c>
      <c r="I1617">
        <v>3</v>
      </c>
      <c r="J1617">
        <v>1040</v>
      </c>
      <c r="K1617">
        <v>1.0203329999999999</v>
      </c>
      <c r="L1617" t="s">
        <v>25</v>
      </c>
    </row>
    <row r="1618" spans="1:12" x14ac:dyDescent="0.3">
      <c r="A1618" s="1">
        <v>41452</v>
      </c>
      <c r="B1618">
        <v>2013</v>
      </c>
      <c r="C1618" t="s">
        <v>29</v>
      </c>
      <c r="D1618">
        <v>196100</v>
      </c>
      <c r="E1618">
        <v>275000</v>
      </c>
      <c r="F1618" t="s">
        <v>13</v>
      </c>
      <c r="G1618" t="s">
        <v>14</v>
      </c>
      <c r="H1618">
        <v>3</v>
      </c>
      <c r="I1618">
        <v>2</v>
      </c>
      <c r="J1618">
        <v>929</v>
      </c>
      <c r="K1618">
        <v>1.0203329999999999</v>
      </c>
      <c r="L1618" t="s">
        <v>22</v>
      </c>
    </row>
    <row r="1619" spans="1:12" x14ac:dyDescent="0.3">
      <c r="A1619" s="1">
        <v>41453</v>
      </c>
      <c r="B1619">
        <v>2013</v>
      </c>
      <c r="C1619" t="s">
        <v>18</v>
      </c>
      <c r="D1619">
        <v>241500</v>
      </c>
      <c r="E1619">
        <v>270000</v>
      </c>
      <c r="F1619" t="s">
        <v>13</v>
      </c>
      <c r="G1619" t="s">
        <v>14</v>
      </c>
      <c r="H1619">
        <v>3</v>
      </c>
      <c r="I1619">
        <v>1</v>
      </c>
      <c r="J1619">
        <v>1032</v>
      </c>
      <c r="K1619">
        <v>1.0203329999999999</v>
      </c>
      <c r="L1619" t="s">
        <v>25</v>
      </c>
    </row>
    <row r="1620" spans="1:12" x14ac:dyDescent="0.3">
      <c r="A1620" s="1">
        <v>41454</v>
      </c>
      <c r="B1620">
        <v>2013</v>
      </c>
      <c r="C1620" t="s">
        <v>17</v>
      </c>
      <c r="D1620">
        <v>255940</v>
      </c>
      <c r="E1620">
        <v>125500</v>
      </c>
      <c r="F1620" t="s">
        <v>13</v>
      </c>
      <c r="G1620" t="s">
        <v>14</v>
      </c>
      <c r="H1620">
        <v>3</v>
      </c>
      <c r="I1620">
        <v>3</v>
      </c>
      <c r="J1620">
        <v>978</v>
      </c>
      <c r="K1620">
        <v>1.0203329999999999</v>
      </c>
      <c r="L1620" t="s">
        <v>22</v>
      </c>
    </row>
    <row r="1621" spans="1:12" x14ac:dyDescent="0.3">
      <c r="A1621" s="1">
        <v>41454</v>
      </c>
      <c r="B1621">
        <v>2013</v>
      </c>
      <c r="C1621" t="s">
        <v>18</v>
      </c>
      <c r="D1621">
        <v>731500</v>
      </c>
      <c r="E1621">
        <v>900000</v>
      </c>
      <c r="F1621" t="s">
        <v>13</v>
      </c>
      <c r="G1621" t="s">
        <v>14</v>
      </c>
      <c r="H1621">
        <v>3</v>
      </c>
      <c r="I1621">
        <v>3</v>
      </c>
      <c r="J1621">
        <v>982</v>
      </c>
      <c r="K1621">
        <v>1.0203329999999999</v>
      </c>
      <c r="L1621" t="s">
        <v>16</v>
      </c>
    </row>
    <row r="1622" spans="1:12" x14ac:dyDescent="0.3">
      <c r="A1622" s="1">
        <v>41454</v>
      </c>
      <c r="B1622">
        <v>2013</v>
      </c>
      <c r="C1622" t="s">
        <v>30</v>
      </c>
      <c r="D1622">
        <v>382870</v>
      </c>
      <c r="E1622">
        <v>540000</v>
      </c>
      <c r="F1622" t="s">
        <v>13</v>
      </c>
      <c r="G1622" t="s">
        <v>14</v>
      </c>
      <c r="H1622">
        <v>3</v>
      </c>
      <c r="I1622">
        <v>2</v>
      </c>
      <c r="J1622">
        <v>929</v>
      </c>
      <c r="K1622">
        <v>1.0203329999999999</v>
      </c>
      <c r="L1622" t="s">
        <v>25</v>
      </c>
    </row>
    <row r="1623" spans="1:12" x14ac:dyDescent="0.3">
      <c r="A1623" s="1">
        <v>41455</v>
      </c>
      <c r="B1623">
        <v>2013</v>
      </c>
      <c r="C1623" t="s">
        <v>30</v>
      </c>
      <c r="D1623">
        <v>747850</v>
      </c>
      <c r="E1623">
        <v>927500</v>
      </c>
      <c r="F1623" t="s">
        <v>13</v>
      </c>
      <c r="G1623" t="s">
        <v>14</v>
      </c>
      <c r="H1623">
        <v>3</v>
      </c>
      <c r="I1623">
        <v>2</v>
      </c>
      <c r="J1623">
        <v>998</v>
      </c>
      <c r="K1623">
        <v>1.0203329999999999</v>
      </c>
      <c r="L1623" t="s">
        <v>16</v>
      </c>
    </row>
    <row r="1624" spans="1:12" x14ac:dyDescent="0.3">
      <c r="A1624" s="1">
        <v>41455</v>
      </c>
      <c r="B1624">
        <v>2013</v>
      </c>
      <c r="C1624" t="s">
        <v>18</v>
      </c>
      <c r="D1624">
        <v>458010</v>
      </c>
      <c r="E1624">
        <v>545000</v>
      </c>
      <c r="F1624" t="s">
        <v>13</v>
      </c>
      <c r="G1624" t="s">
        <v>14</v>
      </c>
      <c r="H1624">
        <v>3</v>
      </c>
      <c r="I1624">
        <v>1</v>
      </c>
      <c r="J1624">
        <v>951</v>
      </c>
      <c r="K1624">
        <v>1.0203329999999999</v>
      </c>
      <c r="L1624" t="s">
        <v>16</v>
      </c>
    </row>
    <row r="1625" spans="1:12" x14ac:dyDescent="0.3">
      <c r="A1625" s="1">
        <v>41456</v>
      </c>
      <c r="B1625">
        <v>2013</v>
      </c>
      <c r="C1625" t="s">
        <v>18</v>
      </c>
      <c r="D1625">
        <v>710710</v>
      </c>
      <c r="E1625">
        <v>800000</v>
      </c>
      <c r="F1625" t="s">
        <v>13</v>
      </c>
      <c r="G1625" t="s">
        <v>14</v>
      </c>
      <c r="H1625">
        <v>3</v>
      </c>
      <c r="I1625">
        <v>1</v>
      </c>
      <c r="J1625">
        <v>977</v>
      </c>
      <c r="K1625">
        <v>1.0203329999999999</v>
      </c>
      <c r="L1625" t="s">
        <v>16</v>
      </c>
    </row>
    <row r="1626" spans="1:12" x14ac:dyDescent="0.3">
      <c r="A1626" s="1">
        <v>41456</v>
      </c>
      <c r="B1626">
        <v>2013</v>
      </c>
      <c r="C1626" t="s">
        <v>12</v>
      </c>
      <c r="D1626">
        <v>118560</v>
      </c>
      <c r="E1626">
        <v>165000</v>
      </c>
      <c r="F1626" t="s">
        <v>13</v>
      </c>
      <c r="G1626" t="s">
        <v>14</v>
      </c>
      <c r="H1626">
        <v>3</v>
      </c>
      <c r="I1626">
        <v>1</v>
      </c>
      <c r="J1626">
        <v>994</v>
      </c>
      <c r="K1626">
        <v>1.0203329999999999</v>
      </c>
      <c r="L1626" t="s">
        <v>16</v>
      </c>
    </row>
    <row r="1627" spans="1:12" x14ac:dyDescent="0.3">
      <c r="A1627" s="1">
        <v>41460</v>
      </c>
      <c r="B1627">
        <v>2013</v>
      </c>
      <c r="C1627" t="s">
        <v>29</v>
      </c>
      <c r="D1627">
        <v>188800</v>
      </c>
      <c r="E1627">
        <v>265000</v>
      </c>
      <c r="F1627" t="s">
        <v>13</v>
      </c>
      <c r="G1627" t="s">
        <v>14</v>
      </c>
      <c r="H1627">
        <v>3</v>
      </c>
      <c r="I1627">
        <v>3</v>
      </c>
      <c r="J1627">
        <v>1003</v>
      </c>
      <c r="K1627">
        <v>1.0203329999999999</v>
      </c>
      <c r="L1627" t="s">
        <v>25</v>
      </c>
    </row>
    <row r="1628" spans="1:12" x14ac:dyDescent="0.3">
      <c r="A1628" s="1">
        <v>41462</v>
      </c>
      <c r="B1628">
        <v>2013</v>
      </c>
      <c r="C1628" t="s">
        <v>17</v>
      </c>
      <c r="D1628">
        <v>135570</v>
      </c>
      <c r="E1628">
        <v>155000</v>
      </c>
      <c r="F1628" t="s">
        <v>19</v>
      </c>
      <c r="G1628" t="s">
        <v>20</v>
      </c>
      <c r="H1628">
        <v>4</v>
      </c>
      <c r="I1628">
        <v>2</v>
      </c>
      <c r="J1628">
        <v>1354</v>
      </c>
      <c r="K1628">
        <v>1.0203329999999999</v>
      </c>
      <c r="L1628" t="s">
        <v>22</v>
      </c>
    </row>
    <row r="1629" spans="1:12" x14ac:dyDescent="0.3">
      <c r="A1629" s="1">
        <v>41462</v>
      </c>
      <c r="B1629">
        <v>2013</v>
      </c>
      <c r="C1629" t="s">
        <v>18</v>
      </c>
      <c r="D1629">
        <v>717500</v>
      </c>
      <c r="E1629">
        <v>1250000</v>
      </c>
      <c r="F1629" t="s">
        <v>13</v>
      </c>
      <c r="G1629" t="s">
        <v>14</v>
      </c>
      <c r="H1629">
        <v>3</v>
      </c>
      <c r="I1629">
        <v>3</v>
      </c>
      <c r="J1629">
        <v>1089</v>
      </c>
      <c r="K1629">
        <v>1.0203329999999999</v>
      </c>
      <c r="L1629" t="s">
        <v>16</v>
      </c>
    </row>
    <row r="1630" spans="1:12" x14ac:dyDescent="0.3">
      <c r="A1630" s="1">
        <v>41463</v>
      </c>
      <c r="B1630">
        <v>2013</v>
      </c>
      <c r="C1630" t="s">
        <v>12</v>
      </c>
      <c r="D1630">
        <v>102210</v>
      </c>
      <c r="E1630">
        <v>99900</v>
      </c>
      <c r="F1630" t="s">
        <v>13</v>
      </c>
      <c r="G1630" t="s">
        <v>14</v>
      </c>
      <c r="H1630">
        <v>3</v>
      </c>
      <c r="I1630">
        <v>1</v>
      </c>
      <c r="J1630">
        <v>935</v>
      </c>
      <c r="K1630">
        <v>1.0203329999999999</v>
      </c>
      <c r="L1630" t="s">
        <v>25</v>
      </c>
    </row>
    <row r="1631" spans="1:12" x14ac:dyDescent="0.3">
      <c r="A1631" s="1">
        <v>41467</v>
      </c>
      <c r="B1631">
        <v>2013</v>
      </c>
      <c r="C1631" t="s">
        <v>18</v>
      </c>
      <c r="D1631">
        <v>383180</v>
      </c>
      <c r="E1631">
        <v>437500</v>
      </c>
      <c r="F1631" t="s">
        <v>13</v>
      </c>
      <c r="G1631" t="s">
        <v>14</v>
      </c>
      <c r="H1631">
        <v>3</v>
      </c>
      <c r="I1631">
        <v>3</v>
      </c>
      <c r="J1631">
        <v>1032</v>
      </c>
      <c r="K1631">
        <v>1.0203329999999999</v>
      </c>
      <c r="L1631" t="s">
        <v>22</v>
      </c>
    </row>
    <row r="1632" spans="1:12" x14ac:dyDescent="0.3">
      <c r="A1632" s="1">
        <v>41473</v>
      </c>
      <c r="B1632">
        <v>2013</v>
      </c>
      <c r="C1632" t="s">
        <v>29</v>
      </c>
      <c r="D1632">
        <v>247200</v>
      </c>
      <c r="E1632">
        <v>375000</v>
      </c>
      <c r="F1632" t="s">
        <v>13</v>
      </c>
      <c r="G1632" t="s">
        <v>14</v>
      </c>
      <c r="H1632">
        <v>3</v>
      </c>
      <c r="I1632">
        <v>1</v>
      </c>
      <c r="J1632">
        <v>1034</v>
      </c>
      <c r="K1632">
        <v>1.0203329999999999</v>
      </c>
      <c r="L1632" t="s">
        <v>22</v>
      </c>
    </row>
    <row r="1633" spans="1:12" x14ac:dyDescent="0.3">
      <c r="A1633" s="1">
        <v>41473</v>
      </c>
      <c r="B1633">
        <v>2013</v>
      </c>
      <c r="C1633" t="s">
        <v>29</v>
      </c>
      <c r="D1633">
        <v>167600</v>
      </c>
      <c r="E1633">
        <v>211000</v>
      </c>
      <c r="F1633" t="s">
        <v>19</v>
      </c>
      <c r="G1633" t="s">
        <v>20</v>
      </c>
      <c r="H1633">
        <v>4</v>
      </c>
      <c r="I1633">
        <v>3</v>
      </c>
      <c r="J1633">
        <v>1332</v>
      </c>
      <c r="K1633">
        <v>1.0203329999999999</v>
      </c>
      <c r="L1633" t="s">
        <v>15</v>
      </c>
    </row>
    <row r="1634" spans="1:12" x14ac:dyDescent="0.3">
      <c r="A1634" s="1">
        <v>41474</v>
      </c>
      <c r="B1634">
        <v>2013</v>
      </c>
      <c r="C1634" t="s">
        <v>12</v>
      </c>
      <c r="D1634">
        <v>142990</v>
      </c>
      <c r="E1634">
        <v>107000</v>
      </c>
      <c r="F1634" t="s">
        <v>19</v>
      </c>
      <c r="G1634" t="s">
        <v>20</v>
      </c>
      <c r="H1634">
        <v>4</v>
      </c>
      <c r="I1634">
        <v>2</v>
      </c>
      <c r="J1634">
        <v>1321</v>
      </c>
      <c r="K1634">
        <v>1.0203329999999999</v>
      </c>
      <c r="L1634" t="s">
        <v>22</v>
      </c>
    </row>
    <row r="1635" spans="1:12" x14ac:dyDescent="0.3">
      <c r="A1635" s="1">
        <v>41476</v>
      </c>
      <c r="B1635">
        <v>2013</v>
      </c>
      <c r="C1635" t="s">
        <v>30</v>
      </c>
      <c r="D1635">
        <v>726350</v>
      </c>
      <c r="E1635">
        <v>970000</v>
      </c>
      <c r="F1635" t="s">
        <v>13</v>
      </c>
      <c r="G1635" t="s">
        <v>14</v>
      </c>
      <c r="H1635">
        <v>3</v>
      </c>
      <c r="I1635">
        <v>1</v>
      </c>
      <c r="J1635">
        <v>1099</v>
      </c>
      <c r="K1635">
        <v>1.0203329999999999</v>
      </c>
      <c r="L1635" t="s">
        <v>16</v>
      </c>
    </row>
    <row r="1636" spans="1:12" x14ac:dyDescent="0.3">
      <c r="A1636" s="1">
        <v>41476</v>
      </c>
      <c r="B1636">
        <v>2013</v>
      </c>
      <c r="C1636" t="s">
        <v>18</v>
      </c>
      <c r="D1636">
        <v>224770</v>
      </c>
      <c r="E1636">
        <v>315000</v>
      </c>
      <c r="F1636" t="s">
        <v>13</v>
      </c>
      <c r="G1636" t="s">
        <v>14</v>
      </c>
      <c r="H1636">
        <v>3</v>
      </c>
      <c r="I1636">
        <v>2</v>
      </c>
      <c r="J1636">
        <v>968</v>
      </c>
      <c r="K1636">
        <v>1.0203329999999999</v>
      </c>
      <c r="L1636" t="s">
        <v>16</v>
      </c>
    </row>
    <row r="1637" spans="1:12" x14ac:dyDescent="0.3">
      <c r="A1637" s="1">
        <v>41480</v>
      </c>
      <c r="B1637">
        <v>2013</v>
      </c>
      <c r="C1637" t="s">
        <v>29</v>
      </c>
      <c r="D1637">
        <v>274440</v>
      </c>
      <c r="E1637">
        <v>323000</v>
      </c>
      <c r="F1637" t="s">
        <v>13</v>
      </c>
      <c r="G1637" t="s">
        <v>14</v>
      </c>
      <c r="H1637">
        <v>3</v>
      </c>
      <c r="I1637">
        <v>1</v>
      </c>
      <c r="J1637">
        <v>1086</v>
      </c>
      <c r="K1637">
        <v>1.0203329999999999</v>
      </c>
      <c r="L1637" t="s">
        <v>16</v>
      </c>
    </row>
    <row r="1638" spans="1:12" x14ac:dyDescent="0.3">
      <c r="A1638" s="1">
        <v>41481</v>
      </c>
      <c r="B1638">
        <v>2013</v>
      </c>
      <c r="C1638" t="s">
        <v>29</v>
      </c>
      <c r="D1638">
        <v>153600</v>
      </c>
      <c r="E1638">
        <v>170000</v>
      </c>
      <c r="F1638" t="s">
        <v>13</v>
      </c>
      <c r="G1638" t="s">
        <v>14</v>
      </c>
      <c r="H1638">
        <v>3</v>
      </c>
      <c r="I1638">
        <v>2</v>
      </c>
      <c r="J1638">
        <v>1055</v>
      </c>
      <c r="K1638">
        <v>1.0203329999999999</v>
      </c>
      <c r="L1638" t="s">
        <v>16</v>
      </c>
    </row>
    <row r="1639" spans="1:12" x14ac:dyDescent="0.3">
      <c r="A1639" s="1">
        <v>41483</v>
      </c>
      <c r="B1639">
        <v>2013</v>
      </c>
      <c r="C1639" t="s">
        <v>12</v>
      </c>
      <c r="D1639">
        <v>131180</v>
      </c>
      <c r="E1639">
        <v>19105</v>
      </c>
      <c r="F1639" t="s">
        <v>19</v>
      </c>
      <c r="G1639" t="s">
        <v>20</v>
      </c>
      <c r="H1639">
        <v>4</v>
      </c>
      <c r="I1639">
        <v>4</v>
      </c>
      <c r="J1639">
        <v>1438</v>
      </c>
      <c r="K1639">
        <v>1.0203329999999999</v>
      </c>
      <c r="L1639" t="s">
        <v>25</v>
      </c>
    </row>
    <row r="1640" spans="1:12" x14ac:dyDescent="0.3">
      <c r="A1640" s="1">
        <v>41483</v>
      </c>
      <c r="B1640">
        <v>2013</v>
      </c>
      <c r="C1640" t="s">
        <v>30</v>
      </c>
      <c r="D1640">
        <v>354500</v>
      </c>
      <c r="E1640">
        <v>150000</v>
      </c>
      <c r="F1640" t="s">
        <v>13</v>
      </c>
      <c r="G1640" t="s">
        <v>14</v>
      </c>
      <c r="H1640">
        <v>3</v>
      </c>
      <c r="I1640">
        <v>1</v>
      </c>
      <c r="J1640">
        <v>935</v>
      </c>
      <c r="K1640">
        <v>1.0203329999999999</v>
      </c>
      <c r="L1640" t="s">
        <v>15</v>
      </c>
    </row>
    <row r="1641" spans="1:12" x14ac:dyDescent="0.3">
      <c r="A1641" s="1">
        <v>41484</v>
      </c>
      <c r="B1641">
        <v>2013</v>
      </c>
      <c r="C1641" t="s">
        <v>18</v>
      </c>
      <c r="D1641">
        <v>289520</v>
      </c>
      <c r="E1641">
        <v>400000</v>
      </c>
      <c r="F1641" t="s">
        <v>13</v>
      </c>
      <c r="G1641" t="s">
        <v>14</v>
      </c>
      <c r="H1641">
        <v>3</v>
      </c>
      <c r="I1641">
        <v>1</v>
      </c>
      <c r="J1641">
        <v>919</v>
      </c>
      <c r="K1641">
        <v>1.0203329999999999</v>
      </c>
      <c r="L1641" t="s">
        <v>15</v>
      </c>
    </row>
    <row r="1642" spans="1:12" x14ac:dyDescent="0.3">
      <c r="A1642" s="1">
        <v>41484</v>
      </c>
      <c r="B1642">
        <v>2013</v>
      </c>
      <c r="C1642" t="s">
        <v>12</v>
      </c>
      <c r="D1642">
        <v>303300</v>
      </c>
      <c r="E1642">
        <v>152000</v>
      </c>
      <c r="F1642" t="s">
        <v>13</v>
      </c>
      <c r="G1642" t="s">
        <v>14</v>
      </c>
      <c r="H1642">
        <v>3</v>
      </c>
      <c r="I1642">
        <v>1</v>
      </c>
      <c r="J1642">
        <v>970</v>
      </c>
      <c r="K1642">
        <v>1.0203329999999999</v>
      </c>
      <c r="L1642" t="s">
        <v>25</v>
      </c>
    </row>
    <row r="1643" spans="1:12" x14ac:dyDescent="0.3">
      <c r="A1643" s="1">
        <v>41487</v>
      </c>
      <c r="B1643">
        <v>2013</v>
      </c>
      <c r="C1643" t="s">
        <v>17</v>
      </c>
      <c r="D1643">
        <v>109710</v>
      </c>
      <c r="E1643">
        <v>10000</v>
      </c>
      <c r="F1643" t="s">
        <v>13</v>
      </c>
      <c r="G1643" t="s">
        <v>14</v>
      </c>
      <c r="H1643">
        <v>3</v>
      </c>
      <c r="I1643">
        <v>3</v>
      </c>
      <c r="J1643">
        <v>921</v>
      </c>
      <c r="K1643">
        <v>1.0203329999999999</v>
      </c>
      <c r="L1643" t="s">
        <v>15</v>
      </c>
    </row>
    <row r="1644" spans="1:12" x14ac:dyDescent="0.3">
      <c r="A1644" s="1">
        <v>41487</v>
      </c>
      <c r="B1644">
        <v>2013</v>
      </c>
      <c r="C1644" t="s">
        <v>30</v>
      </c>
      <c r="D1644">
        <v>328990</v>
      </c>
      <c r="E1644">
        <v>442500</v>
      </c>
      <c r="F1644" t="s">
        <v>13</v>
      </c>
      <c r="G1644" t="s">
        <v>14</v>
      </c>
      <c r="H1644">
        <v>3</v>
      </c>
      <c r="I1644">
        <v>3</v>
      </c>
      <c r="J1644">
        <v>929</v>
      </c>
      <c r="K1644">
        <v>1.0203329999999999</v>
      </c>
      <c r="L1644" t="s">
        <v>16</v>
      </c>
    </row>
    <row r="1645" spans="1:12" x14ac:dyDescent="0.3">
      <c r="A1645" s="1">
        <v>41487</v>
      </c>
      <c r="B1645">
        <v>2013</v>
      </c>
      <c r="C1645" t="s">
        <v>29</v>
      </c>
      <c r="D1645">
        <v>194400</v>
      </c>
      <c r="E1645">
        <v>265000</v>
      </c>
      <c r="F1645" t="s">
        <v>13</v>
      </c>
      <c r="G1645" t="s">
        <v>14</v>
      </c>
      <c r="H1645">
        <v>3</v>
      </c>
      <c r="I1645">
        <v>3</v>
      </c>
      <c r="J1645">
        <v>921</v>
      </c>
      <c r="K1645">
        <v>1.0203329999999999</v>
      </c>
      <c r="L1645" t="s">
        <v>16</v>
      </c>
    </row>
    <row r="1646" spans="1:12" x14ac:dyDescent="0.3">
      <c r="A1646" s="1">
        <v>41487</v>
      </c>
      <c r="B1646">
        <v>2013</v>
      </c>
      <c r="C1646" t="s">
        <v>29</v>
      </c>
      <c r="D1646">
        <v>299500</v>
      </c>
      <c r="E1646">
        <v>515000</v>
      </c>
      <c r="F1646" t="s">
        <v>13</v>
      </c>
      <c r="G1646" t="s">
        <v>14</v>
      </c>
      <c r="H1646">
        <v>3</v>
      </c>
      <c r="I1646">
        <v>3</v>
      </c>
      <c r="J1646">
        <v>1025</v>
      </c>
      <c r="K1646">
        <v>1.0203329999999999</v>
      </c>
      <c r="L1646" t="s">
        <v>25</v>
      </c>
    </row>
    <row r="1647" spans="1:12" x14ac:dyDescent="0.3">
      <c r="A1647" s="1">
        <v>41487</v>
      </c>
      <c r="B1647">
        <v>2013</v>
      </c>
      <c r="C1647" t="s">
        <v>18</v>
      </c>
      <c r="D1647">
        <v>290080</v>
      </c>
      <c r="E1647">
        <v>405000</v>
      </c>
      <c r="F1647" t="s">
        <v>13</v>
      </c>
      <c r="G1647" t="s">
        <v>14</v>
      </c>
      <c r="H1647">
        <v>3</v>
      </c>
      <c r="I1647">
        <v>1</v>
      </c>
      <c r="J1647">
        <v>977</v>
      </c>
      <c r="K1647">
        <v>1.0203329999999999</v>
      </c>
      <c r="L1647" t="s">
        <v>15</v>
      </c>
    </row>
    <row r="1648" spans="1:12" x14ac:dyDescent="0.3">
      <c r="A1648" s="1">
        <v>41488</v>
      </c>
      <c r="B1648">
        <v>2013</v>
      </c>
      <c r="C1648" t="s">
        <v>12</v>
      </c>
      <c r="D1648">
        <v>91710</v>
      </c>
      <c r="E1648">
        <v>83000</v>
      </c>
      <c r="F1648" t="s">
        <v>13</v>
      </c>
      <c r="G1648" t="s">
        <v>14</v>
      </c>
      <c r="H1648">
        <v>3</v>
      </c>
      <c r="I1648">
        <v>2</v>
      </c>
      <c r="J1648">
        <v>988</v>
      </c>
      <c r="K1648">
        <v>1.0203329999999999</v>
      </c>
      <c r="L1648" t="s">
        <v>15</v>
      </c>
    </row>
    <row r="1649" spans="1:12" x14ac:dyDescent="0.3">
      <c r="A1649" s="1">
        <v>41489</v>
      </c>
      <c r="B1649">
        <v>2013</v>
      </c>
      <c r="C1649" t="s">
        <v>30</v>
      </c>
      <c r="D1649">
        <v>631600</v>
      </c>
      <c r="E1649">
        <v>605000</v>
      </c>
      <c r="F1649" t="s">
        <v>13</v>
      </c>
      <c r="G1649" t="s">
        <v>14</v>
      </c>
      <c r="H1649">
        <v>3</v>
      </c>
      <c r="I1649">
        <v>1</v>
      </c>
      <c r="J1649">
        <v>1068</v>
      </c>
      <c r="K1649">
        <v>1.0203329999999999</v>
      </c>
      <c r="L1649" t="s">
        <v>16</v>
      </c>
    </row>
    <row r="1650" spans="1:12" x14ac:dyDescent="0.3">
      <c r="A1650" s="1">
        <v>41490</v>
      </c>
      <c r="B1650">
        <v>2013</v>
      </c>
      <c r="C1650" t="s">
        <v>17</v>
      </c>
      <c r="D1650">
        <v>149650</v>
      </c>
      <c r="E1650">
        <v>280000</v>
      </c>
      <c r="F1650" t="s">
        <v>13</v>
      </c>
      <c r="G1650" t="s">
        <v>14</v>
      </c>
      <c r="H1650">
        <v>3</v>
      </c>
      <c r="I1650">
        <v>1</v>
      </c>
      <c r="J1650">
        <v>1015</v>
      </c>
      <c r="K1650">
        <v>1.0203329999999999</v>
      </c>
      <c r="L1650" t="s">
        <v>16</v>
      </c>
    </row>
    <row r="1651" spans="1:12" x14ac:dyDescent="0.3">
      <c r="A1651" s="1">
        <v>41491</v>
      </c>
      <c r="B1651">
        <v>2013</v>
      </c>
      <c r="C1651" t="s">
        <v>17</v>
      </c>
      <c r="D1651">
        <v>174970</v>
      </c>
      <c r="E1651">
        <v>55000</v>
      </c>
      <c r="F1651" t="s">
        <v>23</v>
      </c>
      <c r="G1651" t="s">
        <v>24</v>
      </c>
      <c r="H1651">
        <v>6</v>
      </c>
      <c r="I1651">
        <v>5</v>
      </c>
      <c r="J1651">
        <v>1867</v>
      </c>
      <c r="K1651">
        <v>1.0203329999999999</v>
      </c>
      <c r="L1651" t="s">
        <v>25</v>
      </c>
    </row>
    <row r="1652" spans="1:12" x14ac:dyDescent="0.3">
      <c r="A1652" s="1">
        <v>41491</v>
      </c>
      <c r="B1652">
        <v>2013</v>
      </c>
      <c r="C1652" t="s">
        <v>30</v>
      </c>
      <c r="D1652">
        <v>405090</v>
      </c>
      <c r="E1652">
        <v>380000</v>
      </c>
      <c r="F1652" t="s">
        <v>13</v>
      </c>
      <c r="G1652" t="s">
        <v>14</v>
      </c>
      <c r="H1652">
        <v>3</v>
      </c>
      <c r="I1652">
        <v>1</v>
      </c>
      <c r="J1652">
        <v>1006</v>
      </c>
      <c r="K1652">
        <v>1.0203329999999999</v>
      </c>
      <c r="L1652" t="s">
        <v>25</v>
      </c>
    </row>
    <row r="1653" spans="1:12" x14ac:dyDescent="0.3">
      <c r="A1653" s="1">
        <v>41494</v>
      </c>
      <c r="B1653">
        <v>2013</v>
      </c>
      <c r="C1653" t="s">
        <v>29</v>
      </c>
      <c r="D1653">
        <v>130000</v>
      </c>
      <c r="E1653">
        <v>92000</v>
      </c>
      <c r="F1653" t="s">
        <v>13</v>
      </c>
      <c r="G1653" t="s">
        <v>14</v>
      </c>
      <c r="H1653">
        <v>3</v>
      </c>
      <c r="I1653">
        <v>3</v>
      </c>
      <c r="J1653">
        <v>1019</v>
      </c>
      <c r="K1653">
        <v>1.0203329999999999</v>
      </c>
      <c r="L1653" t="s">
        <v>22</v>
      </c>
    </row>
    <row r="1654" spans="1:12" x14ac:dyDescent="0.3">
      <c r="A1654" s="1">
        <v>41494</v>
      </c>
      <c r="B1654">
        <v>2013</v>
      </c>
      <c r="C1654" t="s">
        <v>12</v>
      </c>
      <c r="D1654">
        <v>111670</v>
      </c>
      <c r="E1654">
        <v>49000</v>
      </c>
      <c r="F1654" t="s">
        <v>13</v>
      </c>
      <c r="G1654" t="s">
        <v>14</v>
      </c>
      <c r="H1654">
        <v>3</v>
      </c>
      <c r="I1654">
        <v>3</v>
      </c>
      <c r="J1654">
        <v>1069</v>
      </c>
      <c r="K1654">
        <v>1.0203329999999999</v>
      </c>
      <c r="L1654" t="s">
        <v>25</v>
      </c>
    </row>
    <row r="1655" spans="1:12" x14ac:dyDescent="0.3">
      <c r="A1655" s="1">
        <v>41495</v>
      </c>
      <c r="B1655">
        <v>2013</v>
      </c>
      <c r="C1655" t="s">
        <v>18</v>
      </c>
      <c r="D1655">
        <v>21980</v>
      </c>
      <c r="E1655">
        <v>801000</v>
      </c>
      <c r="F1655" t="s">
        <v>13</v>
      </c>
      <c r="G1655" t="s">
        <v>14</v>
      </c>
      <c r="H1655">
        <v>3</v>
      </c>
      <c r="I1655">
        <v>3</v>
      </c>
      <c r="J1655">
        <v>1096</v>
      </c>
      <c r="K1655">
        <v>1.0203329999999999</v>
      </c>
      <c r="L1655" t="s">
        <v>16</v>
      </c>
    </row>
    <row r="1656" spans="1:12" x14ac:dyDescent="0.3">
      <c r="A1656" s="1">
        <v>41497</v>
      </c>
      <c r="B1656">
        <v>2013</v>
      </c>
      <c r="C1656" t="s">
        <v>30</v>
      </c>
      <c r="D1656">
        <v>700800</v>
      </c>
      <c r="E1656">
        <v>725000</v>
      </c>
      <c r="F1656" t="s">
        <v>13</v>
      </c>
      <c r="G1656" t="s">
        <v>14</v>
      </c>
      <c r="H1656">
        <v>3</v>
      </c>
      <c r="I1656">
        <v>2</v>
      </c>
      <c r="J1656">
        <v>937</v>
      </c>
      <c r="K1656">
        <v>1.0203329999999999</v>
      </c>
      <c r="L1656" t="s">
        <v>15</v>
      </c>
    </row>
    <row r="1657" spans="1:12" x14ac:dyDescent="0.3">
      <c r="A1657" s="1">
        <v>41497</v>
      </c>
      <c r="B1657">
        <v>2013</v>
      </c>
      <c r="C1657" t="s">
        <v>30</v>
      </c>
      <c r="D1657">
        <v>283830</v>
      </c>
      <c r="E1657">
        <v>190000</v>
      </c>
      <c r="F1657" t="s">
        <v>13</v>
      </c>
      <c r="G1657" t="s">
        <v>14</v>
      </c>
      <c r="H1657">
        <v>3</v>
      </c>
      <c r="I1657">
        <v>1</v>
      </c>
      <c r="J1657">
        <v>1091</v>
      </c>
      <c r="K1657">
        <v>1.0203329999999999</v>
      </c>
      <c r="L1657" t="s">
        <v>15</v>
      </c>
    </row>
    <row r="1658" spans="1:12" x14ac:dyDescent="0.3">
      <c r="A1658" s="1">
        <v>41498</v>
      </c>
      <c r="B1658">
        <v>2013</v>
      </c>
      <c r="C1658" t="s">
        <v>12</v>
      </c>
      <c r="D1658">
        <v>121700</v>
      </c>
      <c r="E1658">
        <v>61000</v>
      </c>
      <c r="F1658" t="s">
        <v>13</v>
      </c>
      <c r="G1658" t="s">
        <v>14</v>
      </c>
      <c r="H1658">
        <v>3</v>
      </c>
      <c r="I1658">
        <v>3</v>
      </c>
      <c r="J1658">
        <v>945</v>
      </c>
      <c r="K1658">
        <v>1.0203329999999999</v>
      </c>
      <c r="L1658" t="s">
        <v>25</v>
      </c>
    </row>
    <row r="1659" spans="1:12" x14ac:dyDescent="0.3">
      <c r="A1659" s="1">
        <v>41502</v>
      </c>
      <c r="B1659">
        <v>2013</v>
      </c>
      <c r="C1659" t="s">
        <v>29</v>
      </c>
      <c r="D1659">
        <v>240800</v>
      </c>
      <c r="E1659">
        <v>400000</v>
      </c>
      <c r="F1659" t="s">
        <v>13</v>
      </c>
      <c r="G1659" t="s">
        <v>14</v>
      </c>
      <c r="H1659">
        <v>3</v>
      </c>
      <c r="I1659">
        <v>1</v>
      </c>
      <c r="J1659">
        <v>1007</v>
      </c>
      <c r="K1659">
        <v>1.0203329999999999</v>
      </c>
      <c r="L1659" t="s">
        <v>25</v>
      </c>
    </row>
    <row r="1660" spans="1:12" x14ac:dyDescent="0.3">
      <c r="A1660" s="1">
        <v>41503</v>
      </c>
      <c r="B1660">
        <v>2013</v>
      </c>
      <c r="C1660" t="s">
        <v>18</v>
      </c>
      <c r="D1660">
        <v>350350</v>
      </c>
      <c r="E1660">
        <v>511500</v>
      </c>
      <c r="F1660" t="s">
        <v>13</v>
      </c>
      <c r="G1660" t="s">
        <v>14</v>
      </c>
      <c r="H1660">
        <v>3</v>
      </c>
      <c r="I1660">
        <v>1</v>
      </c>
      <c r="J1660">
        <v>1004</v>
      </c>
      <c r="K1660">
        <v>1.0203329999999999</v>
      </c>
      <c r="L1660" t="s">
        <v>15</v>
      </c>
    </row>
    <row r="1661" spans="1:12" x14ac:dyDescent="0.3">
      <c r="A1661" s="1">
        <v>41503</v>
      </c>
      <c r="B1661">
        <v>2013</v>
      </c>
      <c r="C1661" t="s">
        <v>30</v>
      </c>
      <c r="D1661">
        <v>525420</v>
      </c>
      <c r="E1661">
        <v>550000</v>
      </c>
      <c r="F1661" t="s">
        <v>13</v>
      </c>
      <c r="G1661" t="s">
        <v>14</v>
      </c>
      <c r="H1661">
        <v>3</v>
      </c>
      <c r="I1661">
        <v>1</v>
      </c>
      <c r="J1661">
        <v>945</v>
      </c>
      <c r="K1661">
        <v>1.0203329999999999</v>
      </c>
      <c r="L1661" t="s">
        <v>22</v>
      </c>
    </row>
    <row r="1662" spans="1:12" x14ac:dyDescent="0.3">
      <c r="A1662" s="1">
        <v>41504</v>
      </c>
      <c r="B1662">
        <v>2013</v>
      </c>
      <c r="C1662" t="s">
        <v>17</v>
      </c>
      <c r="D1662">
        <v>170490</v>
      </c>
      <c r="E1662">
        <v>40500</v>
      </c>
      <c r="F1662" t="s">
        <v>19</v>
      </c>
      <c r="G1662" t="s">
        <v>20</v>
      </c>
      <c r="H1662">
        <v>4</v>
      </c>
      <c r="I1662">
        <v>2</v>
      </c>
      <c r="J1662">
        <v>1241</v>
      </c>
      <c r="K1662">
        <v>1.0203329999999999</v>
      </c>
      <c r="L1662" t="s">
        <v>22</v>
      </c>
    </row>
    <row r="1663" spans="1:12" x14ac:dyDescent="0.3">
      <c r="A1663" s="1">
        <v>41504</v>
      </c>
      <c r="B1663">
        <v>2013</v>
      </c>
      <c r="C1663" t="s">
        <v>12</v>
      </c>
      <c r="D1663">
        <v>137320</v>
      </c>
      <c r="E1663">
        <v>140000</v>
      </c>
      <c r="F1663" t="s">
        <v>19</v>
      </c>
      <c r="G1663" t="s">
        <v>20</v>
      </c>
      <c r="H1663">
        <v>4</v>
      </c>
      <c r="I1663">
        <v>4</v>
      </c>
      <c r="J1663">
        <v>1450</v>
      </c>
      <c r="K1663">
        <v>1.0203329999999999</v>
      </c>
      <c r="L1663" t="s">
        <v>22</v>
      </c>
    </row>
    <row r="1664" spans="1:12" x14ac:dyDescent="0.3">
      <c r="A1664" s="1">
        <v>41508</v>
      </c>
      <c r="B1664">
        <v>2013</v>
      </c>
      <c r="C1664" t="s">
        <v>12</v>
      </c>
      <c r="D1664">
        <v>109740</v>
      </c>
      <c r="E1664">
        <v>25010</v>
      </c>
      <c r="F1664" t="s">
        <v>19</v>
      </c>
      <c r="G1664" t="s">
        <v>20</v>
      </c>
      <c r="H1664">
        <v>4</v>
      </c>
      <c r="I1664">
        <v>3</v>
      </c>
      <c r="J1664">
        <v>1475</v>
      </c>
      <c r="K1664">
        <v>1.0203329999999999</v>
      </c>
      <c r="L1664" t="s">
        <v>15</v>
      </c>
    </row>
    <row r="1665" spans="1:12" x14ac:dyDescent="0.3">
      <c r="A1665" s="1">
        <v>41508</v>
      </c>
      <c r="B1665">
        <v>2013</v>
      </c>
      <c r="C1665" t="s">
        <v>18</v>
      </c>
      <c r="D1665">
        <v>461650</v>
      </c>
      <c r="E1665">
        <v>575000</v>
      </c>
      <c r="F1665" t="s">
        <v>13</v>
      </c>
      <c r="G1665" t="s">
        <v>14</v>
      </c>
      <c r="H1665">
        <v>3</v>
      </c>
      <c r="I1665">
        <v>2</v>
      </c>
      <c r="J1665">
        <v>1054</v>
      </c>
      <c r="K1665">
        <v>1.0203329999999999</v>
      </c>
      <c r="L1665" t="s">
        <v>22</v>
      </c>
    </row>
    <row r="1666" spans="1:12" x14ac:dyDescent="0.3">
      <c r="A1666" s="1">
        <v>41508</v>
      </c>
      <c r="B1666">
        <v>2013</v>
      </c>
      <c r="C1666" t="s">
        <v>30</v>
      </c>
      <c r="D1666">
        <v>434720</v>
      </c>
      <c r="E1666">
        <v>420000</v>
      </c>
      <c r="F1666" t="s">
        <v>13</v>
      </c>
      <c r="G1666" t="s">
        <v>14</v>
      </c>
      <c r="H1666">
        <v>3</v>
      </c>
      <c r="I1666">
        <v>3</v>
      </c>
      <c r="J1666">
        <v>1034</v>
      </c>
      <c r="K1666">
        <v>1.0203329999999999</v>
      </c>
      <c r="L1666" t="s">
        <v>16</v>
      </c>
    </row>
    <row r="1667" spans="1:12" x14ac:dyDescent="0.3">
      <c r="A1667" s="1">
        <v>41509</v>
      </c>
      <c r="B1667">
        <v>2013</v>
      </c>
      <c r="C1667" t="s">
        <v>30</v>
      </c>
      <c r="D1667">
        <v>410430</v>
      </c>
      <c r="E1667">
        <v>29000</v>
      </c>
      <c r="F1667" t="s">
        <v>13</v>
      </c>
      <c r="G1667" t="s">
        <v>14</v>
      </c>
      <c r="H1667">
        <v>3</v>
      </c>
      <c r="I1667">
        <v>2</v>
      </c>
      <c r="J1667">
        <v>952</v>
      </c>
      <c r="K1667">
        <v>1.0203329999999999</v>
      </c>
      <c r="L1667" t="s">
        <v>25</v>
      </c>
    </row>
    <row r="1668" spans="1:12" x14ac:dyDescent="0.3">
      <c r="A1668" s="1">
        <v>41509</v>
      </c>
      <c r="B1668">
        <v>2013</v>
      </c>
      <c r="C1668" t="s">
        <v>18</v>
      </c>
      <c r="D1668">
        <v>372120</v>
      </c>
      <c r="E1668">
        <v>340000</v>
      </c>
      <c r="F1668" t="s">
        <v>13</v>
      </c>
      <c r="G1668" t="s">
        <v>14</v>
      </c>
      <c r="H1668">
        <v>3</v>
      </c>
      <c r="I1668">
        <v>3</v>
      </c>
      <c r="J1668">
        <v>916</v>
      </c>
      <c r="K1668">
        <v>1.0203329999999999</v>
      </c>
      <c r="L1668" t="s">
        <v>22</v>
      </c>
    </row>
    <row r="1669" spans="1:12" x14ac:dyDescent="0.3">
      <c r="A1669" s="1">
        <v>41511</v>
      </c>
      <c r="B1669">
        <v>2013</v>
      </c>
      <c r="C1669" t="s">
        <v>29</v>
      </c>
      <c r="D1669">
        <v>211100</v>
      </c>
      <c r="E1669">
        <v>245000</v>
      </c>
      <c r="F1669" t="s">
        <v>13</v>
      </c>
      <c r="G1669" t="s">
        <v>14</v>
      </c>
      <c r="H1669">
        <v>3</v>
      </c>
      <c r="I1669">
        <v>3</v>
      </c>
      <c r="J1669">
        <v>1071</v>
      </c>
      <c r="K1669">
        <v>1.0203329999999999</v>
      </c>
      <c r="L1669" t="s">
        <v>22</v>
      </c>
    </row>
    <row r="1670" spans="1:12" x14ac:dyDescent="0.3">
      <c r="A1670" s="1">
        <v>41512</v>
      </c>
      <c r="B1670">
        <v>2013</v>
      </c>
      <c r="C1670" t="s">
        <v>30</v>
      </c>
      <c r="D1670">
        <v>353180</v>
      </c>
      <c r="E1670">
        <v>507000</v>
      </c>
      <c r="F1670" t="s">
        <v>13</v>
      </c>
      <c r="G1670" t="s">
        <v>14</v>
      </c>
      <c r="H1670">
        <v>3</v>
      </c>
      <c r="I1670">
        <v>1</v>
      </c>
      <c r="J1670">
        <v>990</v>
      </c>
      <c r="K1670">
        <v>1.0203329999999999</v>
      </c>
      <c r="L1670" t="s">
        <v>22</v>
      </c>
    </row>
    <row r="1671" spans="1:12" x14ac:dyDescent="0.3">
      <c r="A1671" s="1">
        <v>41515</v>
      </c>
      <c r="B1671">
        <v>2013</v>
      </c>
      <c r="C1671" t="s">
        <v>17</v>
      </c>
      <c r="D1671">
        <v>137160</v>
      </c>
      <c r="E1671">
        <v>150000</v>
      </c>
      <c r="F1671" t="s">
        <v>13</v>
      </c>
      <c r="G1671" t="s">
        <v>14</v>
      </c>
      <c r="H1671">
        <v>3</v>
      </c>
      <c r="I1671">
        <v>1</v>
      </c>
      <c r="J1671">
        <v>1033</v>
      </c>
      <c r="K1671">
        <v>1.0203329999999999</v>
      </c>
      <c r="L1671" t="s">
        <v>15</v>
      </c>
    </row>
    <row r="1672" spans="1:12" x14ac:dyDescent="0.3">
      <c r="A1672" s="1">
        <v>41515</v>
      </c>
      <c r="B1672">
        <v>2013</v>
      </c>
      <c r="C1672" t="s">
        <v>18</v>
      </c>
      <c r="D1672">
        <v>227360</v>
      </c>
      <c r="E1672">
        <v>328000</v>
      </c>
      <c r="F1672" t="s">
        <v>13</v>
      </c>
      <c r="G1672" t="s">
        <v>14</v>
      </c>
      <c r="H1672">
        <v>3</v>
      </c>
      <c r="I1672">
        <v>3</v>
      </c>
      <c r="J1672">
        <v>1086</v>
      </c>
      <c r="K1672">
        <v>1.0203329999999999</v>
      </c>
      <c r="L1672" t="s">
        <v>22</v>
      </c>
    </row>
    <row r="1673" spans="1:12" x14ac:dyDescent="0.3">
      <c r="A1673" s="1">
        <v>41515</v>
      </c>
      <c r="B1673">
        <v>2013</v>
      </c>
      <c r="C1673" t="s">
        <v>17</v>
      </c>
      <c r="D1673">
        <v>146290</v>
      </c>
      <c r="E1673">
        <v>165000</v>
      </c>
      <c r="F1673" t="s">
        <v>13</v>
      </c>
      <c r="G1673" t="s">
        <v>14</v>
      </c>
      <c r="H1673">
        <v>3</v>
      </c>
      <c r="I1673">
        <v>2</v>
      </c>
      <c r="J1673">
        <v>1099</v>
      </c>
      <c r="K1673">
        <v>1.0203329999999999</v>
      </c>
      <c r="L1673" t="s">
        <v>25</v>
      </c>
    </row>
    <row r="1674" spans="1:12" x14ac:dyDescent="0.3">
      <c r="A1674" s="1">
        <v>41516</v>
      </c>
      <c r="B1674">
        <v>2013</v>
      </c>
      <c r="C1674" t="s">
        <v>30</v>
      </c>
      <c r="D1674">
        <v>554730</v>
      </c>
      <c r="E1674">
        <v>600000</v>
      </c>
      <c r="F1674" t="s">
        <v>13</v>
      </c>
      <c r="G1674" t="s">
        <v>14</v>
      </c>
      <c r="H1674">
        <v>3</v>
      </c>
      <c r="I1674">
        <v>1</v>
      </c>
      <c r="J1674">
        <v>967</v>
      </c>
      <c r="K1674">
        <v>1.0203329999999999</v>
      </c>
      <c r="L1674" t="s">
        <v>15</v>
      </c>
    </row>
    <row r="1675" spans="1:12" x14ac:dyDescent="0.3">
      <c r="A1675" s="1">
        <v>41517</v>
      </c>
      <c r="B1675">
        <v>2013</v>
      </c>
      <c r="C1675" t="s">
        <v>12</v>
      </c>
      <c r="D1675">
        <v>111550</v>
      </c>
      <c r="E1675">
        <v>105000</v>
      </c>
      <c r="F1675" t="s">
        <v>13</v>
      </c>
      <c r="G1675" t="s">
        <v>14</v>
      </c>
      <c r="H1675">
        <v>3</v>
      </c>
      <c r="I1675">
        <v>2</v>
      </c>
      <c r="J1675">
        <v>1007</v>
      </c>
      <c r="K1675">
        <v>1.0203329999999999</v>
      </c>
      <c r="L1675" t="s">
        <v>22</v>
      </c>
    </row>
    <row r="1676" spans="1:12" x14ac:dyDescent="0.3">
      <c r="A1676" s="1">
        <v>41518</v>
      </c>
      <c r="B1676">
        <v>2013</v>
      </c>
      <c r="C1676" t="s">
        <v>30</v>
      </c>
      <c r="D1676">
        <v>473220</v>
      </c>
      <c r="E1676">
        <v>480000</v>
      </c>
      <c r="F1676" t="s">
        <v>13</v>
      </c>
      <c r="G1676" t="s">
        <v>14</v>
      </c>
      <c r="H1676">
        <v>3</v>
      </c>
      <c r="I1676">
        <v>1</v>
      </c>
      <c r="J1676">
        <v>1096</v>
      </c>
      <c r="K1676">
        <v>1.0203329999999999</v>
      </c>
      <c r="L1676" t="s">
        <v>22</v>
      </c>
    </row>
    <row r="1677" spans="1:12" x14ac:dyDescent="0.3">
      <c r="A1677" s="1">
        <v>41518</v>
      </c>
      <c r="B1677">
        <v>2013</v>
      </c>
      <c r="C1677" t="s">
        <v>30</v>
      </c>
      <c r="D1677">
        <v>525480</v>
      </c>
      <c r="E1677">
        <v>626000</v>
      </c>
      <c r="F1677" t="s">
        <v>13</v>
      </c>
      <c r="G1677" t="s">
        <v>14</v>
      </c>
      <c r="H1677">
        <v>3</v>
      </c>
      <c r="I1677">
        <v>3</v>
      </c>
      <c r="J1677">
        <v>1084</v>
      </c>
      <c r="K1677">
        <v>1.0203329999999999</v>
      </c>
      <c r="L1677" t="s">
        <v>16</v>
      </c>
    </row>
    <row r="1678" spans="1:12" x14ac:dyDescent="0.3">
      <c r="A1678" s="1">
        <v>41518</v>
      </c>
      <c r="B1678">
        <v>2013</v>
      </c>
      <c r="C1678" t="s">
        <v>29</v>
      </c>
      <c r="D1678">
        <v>291200</v>
      </c>
      <c r="E1678">
        <v>415000</v>
      </c>
      <c r="F1678" t="s">
        <v>13</v>
      </c>
      <c r="G1678" t="s">
        <v>14</v>
      </c>
      <c r="H1678">
        <v>3</v>
      </c>
      <c r="I1678">
        <v>1</v>
      </c>
      <c r="J1678">
        <v>1030</v>
      </c>
      <c r="K1678">
        <v>1.0203329999999999</v>
      </c>
      <c r="L1678" t="s">
        <v>25</v>
      </c>
    </row>
    <row r="1679" spans="1:12" x14ac:dyDescent="0.3">
      <c r="A1679" s="1">
        <v>41518</v>
      </c>
      <c r="B1679">
        <v>2013</v>
      </c>
      <c r="C1679" t="s">
        <v>30</v>
      </c>
      <c r="D1679">
        <v>310330</v>
      </c>
      <c r="E1679">
        <v>310000</v>
      </c>
      <c r="F1679" t="s">
        <v>13</v>
      </c>
      <c r="G1679" t="s">
        <v>14</v>
      </c>
      <c r="H1679">
        <v>3</v>
      </c>
      <c r="I1679">
        <v>3</v>
      </c>
      <c r="J1679">
        <v>961</v>
      </c>
      <c r="K1679">
        <v>1.0203329999999999</v>
      </c>
      <c r="L1679" t="s">
        <v>25</v>
      </c>
    </row>
    <row r="1680" spans="1:12" x14ac:dyDescent="0.3">
      <c r="A1680" s="1">
        <v>41524</v>
      </c>
      <c r="B1680">
        <v>2013</v>
      </c>
      <c r="C1680" t="s">
        <v>17</v>
      </c>
      <c r="D1680">
        <v>258220</v>
      </c>
      <c r="E1680">
        <v>105000</v>
      </c>
      <c r="F1680" t="s">
        <v>13</v>
      </c>
      <c r="G1680" t="s">
        <v>14</v>
      </c>
      <c r="H1680">
        <v>3</v>
      </c>
      <c r="I1680">
        <v>3</v>
      </c>
      <c r="J1680">
        <v>933</v>
      </c>
      <c r="K1680">
        <v>1.0203329999999999</v>
      </c>
      <c r="L1680" t="s">
        <v>22</v>
      </c>
    </row>
    <row r="1681" spans="1:12" x14ac:dyDescent="0.3">
      <c r="A1681" s="1">
        <v>41525</v>
      </c>
      <c r="B1681">
        <v>2013</v>
      </c>
      <c r="C1681" t="s">
        <v>29</v>
      </c>
      <c r="D1681">
        <v>130200</v>
      </c>
      <c r="E1681">
        <v>165000</v>
      </c>
      <c r="F1681" t="s">
        <v>13</v>
      </c>
      <c r="G1681" t="s">
        <v>14</v>
      </c>
      <c r="H1681">
        <v>3</v>
      </c>
      <c r="I1681">
        <v>1</v>
      </c>
      <c r="J1681">
        <v>1024</v>
      </c>
      <c r="K1681">
        <v>1.0203329999999999</v>
      </c>
      <c r="L1681" t="s">
        <v>25</v>
      </c>
    </row>
    <row r="1682" spans="1:12" x14ac:dyDescent="0.3">
      <c r="A1682" s="1">
        <v>41526</v>
      </c>
      <c r="B1682">
        <v>2013</v>
      </c>
      <c r="C1682" t="s">
        <v>12</v>
      </c>
      <c r="D1682">
        <v>206640</v>
      </c>
      <c r="E1682">
        <v>220000</v>
      </c>
      <c r="F1682" t="s">
        <v>13</v>
      </c>
      <c r="G1682" t="s">
        <v>14</v>
      </c>
      <c r="H1682">
        <v>3</v>
      </c>
      <c r="I1682">
        <v>1</v>
      </c>
      <c r="J1682">
        <v>1036</v>
      </c>
      <c r="K1682">
        <v>1.0203329999999999</v>
      </c>
      <c r="L1682" t="s">
        <v>16</v>
      </c>
    </row>
    <row r="1683" spans="1:12" x14ac:dyDescent="0.3">
      <c r="A1683" s="1">
        <v>41531</v>
      </c>
      <c r="B1683">
        <v>2013</v>
      </c>
      <c r="C1683" t="s">
        <v>18</v>
      </c>
      <c r="D1683">
        <v>449400</v>
      </c>
      <c r="E1683">
        <v>600000</v>
      </c>
      <c r="F1683" t="s">
        <v>13</v>
      </c>
      <c r="G1683" t="s">
        <v>14</v>
      </c>
      <c r="H1683">
        <v>3</v>
      </c>
      <c r="I1683">
        <v>2</v>
      </c>
      <c r="J1683">
        <v>975</v>
      </c>
      <c r="K1683">
        <v>1.0203329999999999</v>
      </c>
      <c r="L1683" t="s">
        <v>16</v>
      </c>
    </row>
    <row r="1684" spans="1:12" x14ac:dyDescent="0.3">
      <c r="A1684" s="1">
        <v>41532</v>
      </c>
      <c r="B1684">
        <v>2013</v>
      </c>
      <c r="C1684" t="s">
        <v>30</v>
      </c>
      <c r="D1684">
        <v>378670</v>
      </c>
      <c r="E1684">
        <v>360000</v>
      </c>
      <c r="F1684" t="s">
        <v>13</v>
      </c>
      <c r="G1684" t="s">
        <v>14</v>
      </c>
      <c r="H1684">
        <v>3</v>
      </c>
      <c r="I1684">
        <v>1</v>
      </c>
      <c r="J1684">
        <v>986</v>
      </c>
      <c r="K1684">
        <v>1.0203329999999999</v>
      </c>
      <c r="L1684" t="s">
        <v>16</v>
      </c>
    </row>
    <row r="1685" spans="1:12" x14ac:dyDescent="0.3">
      <c r="A1685" s="1">
        <v>41533</v>
      </c>
      <c r="B1685">
        <v>2013</v>
      </c>
      <c r="C1685" t="s">
        <v>30</v>
      </c>
      <c r="D1685">
        <v>993410</v>
      </c>
      <c r="E1685">
        <v>1260658</v>
      </c>
      <c r="F1685" t="s">
        <v>13</v>
      </c>
      <c r="G1685" t="s">
        <v>14</v>
      </c>
      <c r="H1685">
        <v>3</v>
      </c>
      <c r="I1685">
        <v>3</v>
      </c>
      <c r="J1685">
        <v>1044</v>
      </c>
      <c r="K1685">
        <v>1.0203329999999999</v>
      </c>
      <c r="L1685" t="s">
        <v>25</v>
      </c>
    </row>
    <row r="1686" spans="1:12" x14ac:dyDescent="0.3">
      <c r="A1686" s="1">
        <v>41536</v>
      </c>
      <c r="B1686">
        <v>2013</v>
      </c>
      <c r="C1686" t="s">
        <v>18</v>
      </c>
      <c r="D1686">
        <v>255080</v>
      </c>
      <c r="E1686">
        <v>302500</v>
      </c>
      <c r="F1686" t="s">
        <v>13</v>
      </c>
      <c r="G1686" t="s">
        <v>14</v>
      </c>
      <c r="H1686">
        <v>3</v>
      </c>
      <c r="I1686">
        <v>2</v>
      </c>
      <c r="J1686">
        <v>1020</v>
      </c>
      <c r="K1686">
        <v>1.0203329999999999</v>
      </c>
      <c r="L1686" t="s">
        <v>16</v>
      </c>
    </row>
    <row r="1687" spans="1:12" x14ac:dyDescent="0.3">
      <c r="A1687" s="1">
        <v>41536</v>
      </c>
      <c r="B1687">
        <v>2013</v>
      </c>
      <c r="C1687" t="s">
        <v>17</v>
      </c>
      <c r="D1687">
        <v>164700</v>
      </c>
      <c r="E1687">
        <v>170000</v>
      </c>
      <c r="F1687" t="s">
        <v>13</v>
      </c>
      <c r="G1687" t="s">
        <v>14</v>
      </c>
      <c r="H1687">
        <v>3</v>
      </c>
      <c r="I1687">
        <v>1</v>
      </c>
      <c r="J1687">
        <v>1023</v>
      </c>
      <c r="K1687">
        <v>1.0203329999999999</v>
      </c>
      <c r="L1687" t="s">
        <v>25</v>
      </c>
    </row>
    <row r="1688" spans="1:12" x14ac:dyDescent="0.3">
      <c r="A1688" s="1">
        <v>41537</v>
      </c>
      <c r="B1688">
        <v>2013</v>
      </c>
      <c r="C1688" t="s">
        <v>29</v>
      </c>
      <c r="D1688">
        <v>269500</v>
      </c>
      <c r="E1688">
        <v>365000</v>
      </c>
      <c r="F1688" t="s">
        <v>13</v>
      </c>
      <c r="G1688" t="s">
        <v>14</v>
      </c>
      <c r="H1688">
        <v>3</v>
      </c>
      <c r="I1688">
        <v>1</v>
      </c>
      <c r="J1688">
        <v>978</v>
      </c>
      <c r="K1688">
        <v>1.0203329999999999</v>
      </c>
      <c r="L1688" t="s">
        <v>16</v>
      </c>
    </row>
    <row r="1689" spans="1:12" x14ac:dyDescent="0.3">
      <c r="A1689" s="1">
        <v>41539</v>
      </c>
      <c r="B1689">
        <v>2013</v>
      </c>
      <c r="C1689" t="s">
        <v>12</v>
      </c>
      <c r="D1689">
        <v>157000</v>
      </c>
      <c r="E1689">
        <v>185000</v>
      </c>
      <c r="F1689" t="s">
        <v>13</v>
      </c>
      <c r="G1689" t="s">
        <v>14</v>
      </c>
      <c r="H1689">
        <v>3</v>
      </c>
      <c r="I1689">
        <v>3</v>
      </c>
      <c r="J1689">
        <v>1016</v>
      </c>
      <c r="K1689">
        <v>1.0203329999999999</v>
      </c>
      <c r="L1689" t="s">
        <v>15</v>
      </c>
    </row>
    <row r="1690" spans="1:12" x14ac:dyDescent="0.3">
      <c r="A1690" s="1">
        <v>41540</v>
      </c>
      <c r="B1690">
        <v>2013</v>
      </c>
      <c r="C1690" t="s">
        <v>30</v>
      </c>
      <c r="D1690">
        <v>323760</v>
      </c>
      <c r="E1690">
        <v>440000</v>
      </c>
      <c r="F1690" t="s">
        <v>13</v>
      </c>
      <c r="G1690" t="s">
        <v>14</v>
      </c>
      <c r="H1690">
        <v>3</v>
      </c>
      <c r="I1690">
        <v>3</v>
      </c>
      <c r="J1690">
        <v>1070</v>
      </c>
      <c r="K1690">
        <v>1.0203329999999999</v>
      </c>
      <c r="L1690" t="s">
        <v>22</v>
      </c>
    </row>
    <row r="1691" spans="1:12" x14ac:dyDescent="0.3">
      <c r="A1691" s="1">
        <v>41543</v>
      </c>
      <c r="B1691">
        <v>2013</v>
      </c>
      <c r="C1691" t="s">
        <v>29</v>
      </c>
      <c r="D1691">
        <v>311000</v>
      </c>
      <c r="E1691">
        <v>390000</v>
      </c>
      <c r="F1691" t="s">
        <v>13</v>
      </c>
      <c r="G1691" t="s">
        <v>14</v>
      </c>
      <c r="H1691">
        <v>3</v>
      </c>
      <c r="I1691">
        <v>2</v>
      </c>
      <c r="J1691">
        <v>1060</v>
      </c>
      <c r="K1691">
        <v>1.0203329999999999</v>
      </c>
      <c r="L1691" t="s">
        <v>16</v>
      </c>
    </row>
    <row r="1692" spans="1:12" x14ac:dyDescent="0.3">
      <c r="A1692" s="1">
        <v>41544</v>
      </c>
      <c r="B1692">
        <v>2013</v>
      </c>
      <c r="C1692" t="s">
        <v>17</v>
      </c>
      <c r="D1692">
        <v>159830</v>
      </c>
      <c r="E1692">
        <v>76100</v>
      </c>
      <c r="F1692" t="s">
        <v>19</v>
      </c>
      <c r="G1692" t="s">
        <v>20</v>
      </c>
      <c r="H1692">
        <v>4</v>
      </c>
      <c r="I1692">
        <v>2</v>
      </c>
      <c r="J1692">
        <v>1336</v>
      </c>
      <c r="K1692">
        <v>1.0203329999999999</v>
      </c>
      <c r="L1692" t="s">
        <v>22</v>
      </c>
    </row>
    <row r="1693" spans="1:12" x14ac:dyDescent="0.3">
      <c r="A1693" s="1">
        <v>41545</v>
      </c>
      <c r="B1693">
        <v>2013</v>
      </c>
      <c r="C1693" t="s">
        <v>12</v>
      </c>
      <c r="D1693">
        <v>137300</v>
      </c>
      <c r="E1693">
        <v>75000</v>
      </c>
      <c r="F1693" t="s">
        <v>23</v>
      </c>
      <c r="G1693" t="s">
        <v>24</v>
      </c>
      <c r="H1693">
        <v>6</v>
      </c>
      <c r="I1693">
        <v>6</v>
      </c>
      <c r="J1693">
        <v>1949</v>
      </c>
      <c r="K1693">
        <v>1.0203329999999999</v>
      </c>
      <c r="L1693" t="s">
        <v>15</v>
      </c>
    </row>
    <row r="1694" spans="1:12" x14ac:dyDescent="0.3">
      <c r="A1694" s="1">
        <v>41546</v>
      </c>
      <c r="B1694">
        <v>2013</v>
      </c>
      <c r="C1694" t="s">
        <v>29</v>
      </c>
      <c r="D1694">
        <v>125500</v>
      </c>
      <c r="E1694">
        <v>118000</v>
      </c>
      <c r="F1694" t="s">
        <v>13</v>
      </c>
      <c r="G1694" t="s">
        <v>14</v>
      </c>
      <c r="H1694">
        <v>3</v>
      </c>
      <c r="I1694">
        <v>2</v>
      </c>
      <c r="J1694">
        <v>975</v>
      </c>
      <c r="K1694">
        <v>1.0203329999999999</v>
      </c>
      <c r="L1694" t="s">
        <v>25</v>
      </c>
    </row>
    <row r="1695" spans="1:12" x14ac:dyDescent="0.3">
      <c r="A1695" s="1">
        <v>41550</v>
      </c>
      <c r="B1695">
        <v>2013</v>
      </c>
      <c r="C1695" t="s">
        <v>21</v>
      </c>
      <c r="D1695">
        <v>2346400</v>
      </c>
      <c r="E1695">
        <v>4050000</v>
      </c>
      <c r="F1695" t="s">
        <v>13</v>
      </c>
      <c r="G1695" t="s">
        <v>14</v>
      </c>
      <c r="H1695">
        <v>3</v>
      </c>
      <c r="I1695">
        <v>2</v>
      </c>
      <c r="J1695">
        <v>990</v>
      </c>
      <c r="K1695">
        <v>1.0203329999999999</v>
      </c>
      <c r="L1695" t="s">
        <v>16</v>
      </c>
    </row>
    <row r="1696" spans="1:12" x14ac:dyDescent="0.3">
      <c r="A1696" s="1">
        <v>41551</v>
      </c>
      <c r="B1696">
        <v>2013</v>
      </c>
      <c r="C1696" t="s">
        <v>17</v>
      </c>
      <c r="D1696">
        <v>125050</v>
      </c>
      <c r="E1696">
        <v>120000</v>
      </c>
      <c r="F1696" t="s">
        <v>13</v>
      </c>
      <c r="G1696" t="s">
        <v>14</v>
      </c>
      <c r="H1696">
        <v>3</v>
      </c>
      <c r="I1696">
        <v>2</v>
      </c>
      <c r="J1696">
        <v>1077</v>
      </c>
      <c r="K1696">
        <v>1.0203329999999999</v>
      </c>
      <c r="L1696" t="s">
        <v>15</v>
      </c>
    </row>
    <row r="1697" spans="1:12" x14ac:dyDescent="0.3">
      <c r="A1697" s="1">
        <v>41551</v>
      </c>
      <c r="B1697">
        <v>2013</v>
      </c>
      <c r="C1697" t="s">
        <v>17</v>
      </c>
      <c r="D1697">
        <v>162060</v>
      </c>
      <c r="E1697">
        <v>238000</v>
      </c>
      <c r="F1697" t="s">
        <v>13</v>
      </c>
      <c r="G1697" t="s">
        <v>14</v>
      </c>
      <c r="H1697">
        <v>3</v>
      </c>
      <c r="I1697">
        <v>1</v>
      </c>
      <c r="J1697">
        <v>1085</v>
      </c>
      <c r="K1697">
        <v>1.0203329999999999</v>
      </c>
      <c r="L1697" t="s">
        <v>16</v>
      </c>
    </row>
    <row r="1698" spans="1:12" x14ac:dyDescent="0.3">
      <c r="A1698" s="1">
        <v>41552</v>
      </c>
      <c r="B1698">
        <v>2013</v>
      </c>
      <c r="C1698" t="s">
        <v>17</v>
      </c>
      <c r="D1698">
        <v>217690</v>
      </c>
      <c r="E1698">
        <v>181000</v>
      </c>
      <c r="F1698" t="s">
        <v>13</v>
      </c>
      <c r="G1698" t="s">
        <v>14</v>
      </c>
      <c r="H1698">
        <v>3</v>
      </c>
      <c r="I1698">
        <v>3</v>
      </c>
      <c r="J1698">
        <v>1090</v>
      </c>
      <c r="K1698">
        <v>1.0203329999999999</v>
      </c>
      <c r="L1698" t="s">
        <v>25</v>
      </c>
    </row>
    <row r="1699" spans="1:12" x14ac:dyDescent="0.3">
      <c r="A1699" s="1">
        <v>41553</v>
      </c>
      <c r="B1699">
        <v>2013</v>
      </c>
      <c r="C1699" t="s">
        <v>18</v>
      </c>
      <c r="D1699">
        <v>289870</v>
      </c>
      <c r="E1699">
        <v>420000</v>
      </c>
      <c r="F1699" t="s">
        <v>13</v>
      </c>
      <c r="G1699" t="s">
        <v>14</v>
      </c>
      <c r="H1699">
        <v>3</v>
      </c>
      <c r="I1699">
        <v>1</v>
      </c>
      <c r="J1699">
        <v>937</v>
      </c>
      <c r="K1699">
        <v>1.0203329999999999</v>
      </c>
      <c r="L1699" t="s">
        <v>25</v>
      </c>
    </row>
    <row r="1700" spans="1:12" x14ac:dyDescent="0.3">
      <c r="A1700" s="1">
        <v>41559</v>
      </c>
      <c r="B1700">
        <v>2013</v>
      </c>
      <c r="C1700" t="s">
        <v>26</v>
      </c>
      <c r="D1700">
        <v>257390</v>
      </c>
      <c r="E1700">
        <v>423000</v>
      </c>
      <c r="F1700" t="s">
        <v>13</v>
      </c>
      <c r="G1700" t="s">
        <v>14</v>
      </c>
      <c r="H1700">
        <v>3</v>
      </c>
      <c r="I1700">
        <v>2</v>
      </c>
      <c r="J1700">
        <v>1093</v>
      </c>
      <c r="K1700">
        <v>1.0203329999999999</v>
      </c>
      <c r="L1700" t="s">
        <v>16</v>
      </c>
    </row>
    <row r="1701" spans="1:12" x14ac:dyDescent="0.3">
      <c r="A1701" s="1">
        <v>41559</v>
      </c>
      <c r="B1701">
        <v>2013</v>
      </c>
      <c r="C1701" t="s">
        <v>21</v>
      </c>
      <c r="D1701">
        <v>2676730</v>
      </c>
      <c r="E1701">
        <v>4495000</v>
      </c>
      <c r="F1701" t="s">
        <v>13</v>
      </c>
      <c r="G1701" t="s">
        <v>14</v>
      </c>
      <c r="H1701">
        <v>3</v>
      </c>
      <c r="I1701">
        <v>2</v>
      </c>
      <c r="J1701">
        <v>908</v>
      </c>
      <c r="K1701">
        <v>1.0203329999999999</v>
      </c>
      <c r="L1701" t="s">
        <v>22</v>
      </c>
    </row>
    <row r="1702" spans="1:12" x14ac:dyDescent="0.3">
      <c r="A1702" s="1">
        <v>41559</v>
      </c>
      <c r="B1702">
        <v>2013</v>
      </c>
      <c r="C1702" t="s">
        <v>18</v>
      </c>
      <c r="D1702">
        <v>265580</v>
      </c>
      <c r="E1702">
        <v>312500</v>
      </c>
      <c r="F1702" t="s">
        <v>13</v>
      </c>
      <c r="G1702" t="s">
        <v>14</v>
      </c>
      <c r="H1702">
        <v>3</v>
      </c>
      <c r="I1702">
        <v>1</v>
      </c>
      <c r="J1702">
        <v>988</v>
      </c>
      <c r="K1702">
        <v>1.0203329999999999</v>
      </c>
      <c r="L1702" t="s">
        <v>15</v>
      </c>
    </row>
    <row r="1703" spans="1:12" x14ac:dyDescent="0.3">
      <c r="A1703" s="1">
        <v>41560</v>
      </c>
      <c r="B1703">
        <v>2013</v>
      </c>
      <c r="C1703" t="s">
        <v>17</v>
      </c>
      <c r="D1703">
        <v>173990</v>
      </c>
      <c r="E1703">
        <v>140000</v>
      </c>
      <c r="F1703" t="s">
        <v>23</v>
      </c>
      <c r="G1703" t="s">
        <v>24</v>
      </c>
      <c r="H1703">
        <v>6</v>
      </c>
      <c r="I1703">
        <v>6</v>
      </c>
      <c r="J1703">
        <v>2029</v>
      </c>
      <c r="K1703">
        <v>1.0203329999999999</v>
      </c>
      <c r="L1703" t="s">
        <v>22</v>
      </c>
    </row>
    <row r="1704" spans="1:12" x14ac:dyDescent="0.3">
      <c r="A1704" s="1">
        <v>41561</v>
      </c>
      <c r="B1704">
        <v>2013</v>
      </c>
      <c r="C1704" t="s">
        <v>26</v>
      </c>
      <c r="D1704">
        <v>1349530</v>
      </c>
      <c r="E1704">
        <v>2275000</v>
      </c>
      <c r="F1704" t="s">
        <v>13</v>
      </c>
      <c r="G1704" t="s">
        <v>14</v>
      </c>
      <c r="H1704">
        <v>3</v>
      </c>
      <c r="I1704">
        <v>3</v>
      </c>
      <c r="J1704">
        <v>1094</v>
      </c>
      <c r="K1704">
        <v>1.0203329999999999</v>
      </c>
      <c r="L1704" t="s">
        <v>22</v>
      </c>
    </row>
    <row r="1705" spans="1:12" x14ac:dyDescent="0.3">
      <c r="A1705" s="1">
        <v>41561</v>
      </c>
      <c r="B1705">
        <v>2013</v>
      </c>
      <c r="C1705" t="s">
        <v>21</v>
      </c>
      <c r="D1705">
        <v>549430</v>
      </c>
      <c r="E1705">
        <v>1152500</v>
      </c>
      <c r="F1705" t="s">
        <v>13</v>
      </c>
      <c r="G1705" t="s">
        <v>14</v>
      </c>
      <c r="H1705">
        <v>3</v>
      </c>
      <c r="I1705">
        <v>2</v>
      </c>
      <c r="J1705">
        <v>1015</v>
      </c>
      <c r="K1705">
        <v>1.0203329999999999</v>
      </c>
      <c r="L1705" t="s">
        <v>25</v>
      </c>
    </row>
    <row r="1706" spans="1:12" x14ac:dyDescent="0.3">
      <c r="A1706" s="1">
        <v>41564</v>
      </c>
      <c r="B1706">
        <v>2013</v>
      </c>
      <c r="C1706" t="s">
        <v>17</v>
      </c>
      <c r="D1706">
        <v>168350</v>
      </c>
      <c r="E1706">
        <v>270000</v>
      </c>
      <c r="F1706" t="s">
        <v>23</v>
      </c>
      <c r="G1706" t="s">
        <v>24</v>
      </c>
      <c r="H1706">
        <v>6</v>
      </c>
      <c r="I1706">
        <v>4</v>
      </c>
      <c r="J1706">
        <v>2066</v>
      </c>
      <c r="K1706">
        <v>1.0203329999999999</v>
      </c>
      <c r="L1706" t="s">
        <v>16</v>
      </c>
    </row>
    <row r="1707" spans="1:12" x14ac:dyDescent="0.3">
      <c r="A1707" s="1">
        <v>41564</v>
      </c>
      <c r="B1707">
        <v>2013</v>
      </c>
      <c r="C1707" t="s">
        <v>17</v>
      </c>
      <c r="D1707">
        <v>147900</v>
      </c>
      <c r="E1707">
        <v>270000</v>
      </c>
      <c r="F1707" t="s">
        <v>23</v>
      </c>
      <c r="G1707" t="s">
        <v>24</v>
      </c>
      <c r="H1707">
        <v>6</v>
      </c>
      <c r="I1707">
        <v>4</v>
      </c>
      <c r="J1707">
        <v>1825</v>
      </c>
      <c r="K1707">
        <v>1.0203329999999999</v>
      </c>
      <c r="L1707" t="s">
        <v>15</v>
      </c>
    </row>
    <row r="1708" spans="1:12" x14ac:dyDescent="0.3">
      <c r="A1708" s="1">
        <v>41566</v>
      </c>
      <c r="B1708">
        <v>2013</v>
      </c>
      <c r="C1708" t="s">
        <v>12</v>
      </c>
      <c r="D1708">
        <v>154580</v>
      </c>
      <c r="E1708">
        <v>5000</v>
      </c>
      <c r="F1708" t="s">
        <v>27</v>
      </c>
      <c r="G1708" t="s">
        <v>28</v>
      </c>
      <c r="H1708">
        <v>8</v>
      </c>
      <c r="I1708">
        <v>7</v>
      </c>
      <c r="J1708">
        <v>2460</v>
      </c>
      <c r="K1708">
        <v>1.0203329999999999</v>
      </c>
      <c r="L1708" t="s">
        <v>25</v>
      </c>
    </row>
    <row r="1709" spans="1:12" x14ac:dyDescent="0.3">
      <c r="A1709" s="1">
        <v>41567</v>
      </c>
      <c r="B1709">
        <v>2013</v>
      </c>
      <c r="C1709" t="s">
        <v>17</v>
      </c>
      <c r="D1709">
        <v>164250</v>
      </c>
      <c r="E1709">
        <v>165000</v>
      </c>
      <c r="F1709" t="s">
        <v>13</v>
      </c>
      <c r="G1709" t="s">
        <v>14</v>
      </c>
      <c r="H1709">
        <v>3</v>
      </c>
      <c r="I1709">
        <v>3</v>
      </c>
      <c r="J1709">
        <v>1079</v>
      </c>
      <c r="K1709">
        <v>1.0203329999999999</v>
      </c>
      <c r="L1709" t="s">
        <v>16</v>
      </c>
    </row>
    <row r="1710" spans="1:12" x14ac:dyDescent="0.3">
      <c r="A1710" s="1">
        <v>41571</v>
      </c>
      <c r="B1710">
        <v>2013</v>
      </c>
      <c r="C1710" t="s">
        <v>12</v>
      </c>
      <c r="D1710">
        <v>32570</v>
      </c>
      <c r="E1710">
        <v>18500</v>
      </c>
      <c r="F1710" t="s">
        <v>13</v>
      </c>
      <c r="G1710" t="s">
        <v>14</v>
      </c>
      <c r="H1710">
        <v>3</v>
      </c>
      <c r="I1710">
        <v>3</v>
      </c>
      <c r="J1710">
        <v>904</v>
      </c>
      <c r="K1710">
        <v>1.0203329999999999</v>
      </c>
      <c r="L1710" t="s">
        <v>22</v>
      </c>
    </row>
    <row r="1711" spans="1:12" x14ac:dyDescent="0.3">
      <c r="A1711" s="1">
        <v>41572</v>
      </c>
      <c r="B1711">
        <v>2013</v>
      </c>
      <c r="C1711" t="s">
        <v>30</v>
      </c>
      <c r="D1711">
        <v>443860</v>
      </c>
      <c r="E1711">
        <v>300000</v>
      </c>
      <c r="F1711" t="s">
        <v>13</v>
      </c>
      <c r="G1711" t="s">
        <v>14</v>
      </c>
      <c r="H1711">
        <v>3</v>
      </c>
      <c r="I1711">
        <v>1</v>
      </c>
      <c r="J1711">
        <v>1061</v>
      </c>
      <c r="K1711">
        <v>1.0203329999999999</v>
      </c>
      <c r="L1711" t="s">
        <v>22</v>
      </c>
    </row>
    <row r="1712" spans="1:12" x14ac:dyDescent="0.3">
      <c r="A1712" s="1">
        <v>41572</v>
      </c>
      <c r="B1712">
        <v>2013</v>
      </c>
      <c r="C1712" t="s">
        <v>12</v>
      </c>
      <c r="D1712">
        <v>142150</v>
      </c>
      <c r="E1712">
        <v>75000</v>
      </c>
      <c r="F1712" t="s">
        <v>13</v>
      </c>
      <c r="G1712" t="s">
        <v>14</v>
      </c>
      <c r="H1712">
        <v>3</v>
      </c>
      <c r="I1712">
        <v>2</v>
      </c>
      <c r="J1712">
        <v>955</v>
      </c>
      <c r="K1712">
        <v>1.0203329999999999</v>
      </c>
      <c r="L1712" t="s">
        <v>25</v>
      </c>
    </row>
    <row r="1713" spans="1:12" x14ac:dyDescent="0.3">
      <c r="A1713" s="1">
        <v>41575</v>
      </c>
      <c r="B1713">
        <v>2013</v>
      </c>
      <c r="C1713" t="s">
        <v>18</v>
      </c>
      <c r="D1713">
        <v>404460</v>
      </c>
      <c r="E1713">
        <v>495000</v>
      </c>
      <c r="F1713" t="s">
        <v>13</v>
      </c>
      <c r="G1713" t="s">
        <v>14</v>
      </c>
      <c r="H1713">
        <v>3</v>
      </c>
      <c r="I1713">
        <v>3</v>
      </c>
      <c r="J1713">
        <v>1050</v>
      </c>
      <c r="K1713">
        <v>1.0203329999999999</v>
      </c>
      <c r="L1713" t="s">
        <v>16</v>
      </c>
    </row>
    <row r="1714" spans="1:12" x14ac:dyDescent="0.3">
      <c r="A1714" s="1">
        <v>41578</v>
      </c>
      <c r="B1714">
        <v>2013</v>
      </c>
      <c r="C1714" t="s">
        <v>30</v>
      </c>
      <c r="D1714">
        <v>370410</v>
      </c>
      <c r="E1714">
        <v>500000</v>
      </c>
      <c r="F1714" t="s">
        <v>13</v>
      </c>
      <c r="G1714" t="s">
        <v>14</v>
      </c>
      <c r="H1714">
        <v>3</v>
      </c>
      <c r="I1714">
        <v>2</v>
      </c>
      <c r="J1714">
        <v>1052</v>
      </c>
      <c r="K1714">
        <v>1.0203329999999999</v>
      </c>
      <c r="L1714" t="s">
        <v>16</v>
      </c>
    </row>
    <row r="1715" spans="1:12" x14ac:dyDescent="0.3">
      <c r="A1715" s="1">
        <v>41578</v>
      </c>
      <c r="B1715">
        <v>2013</v>
      </c>
      <c r="C1715" t="s">
        <v>17</v>
      </c>
      <c r="D1715">
        <v>139490</v>
      </c>
      <c r="E1715">
        <v>145000</v>
      </c>
      <c r="F1715" t="s">
        <v>13</v>
      </c>
      <c r="G1715" t="s">
        <v>14</v>
      </c>
      <c r="H1715">
        <v>3</v>
      </c>
      <c r="I1715">
        <v>2</v>
      </c>
      <c r="J1715">
        <v>1067</v>
      </c>
      <c r="K1715">
        <v>1.0203329999999999</v>
      </c>
      <c r="L1715" t="s">
        <v>16</v>
      </c>
    </row>
    <row r="1716" spans="1:12" x14ac:dyDescent="0.3">
      <c r="A1716" s="1">
        <v>41578</v>
      </c>
      <c r="B1716">
        <v>2013</v>
      </c>
      <c r="C1716" t="s">
        <v>12</v>
      </c>
      <c r="D1716">
        <v>115310</v>
      </c>
      <c r="E1716">
        <v>65000</v>
      </c>
      <c r="F1716" t="s">
        <v>13</v>
      </c>
      <c r="G1716" t="s">
        <v>14</v>
      </c>
      <c r="H1716">
        <v>3</v>
      </c>
      <c r="I1716">
        <v>3</v>
      </c>
      <c r="J1716">
        <v>974</v>
      </c>
      <c r="K1716">
        <v>1.0203329999999999</v>
      </c>
      <c r="L1716" t="s">
        <v>25</v>
      </c>
    </row>
    <row r="1717" spans="1:12" x14ac:dyDescent="0.3">
      <c r="A1717" s="1">
        <v>41579</v>
      </c>
      <c r="B1717">
        <v>2013</v>
      </c>
      <c r="C1717" t="s">
        <v>17</v>
      </c>
      <c r="D1717">
        <v>244220</v>
      </c>
      <c r="E1717">
        <v>89000</v>
      </c>
      <c r="F1717" t="s">
        <v>19</v>
      </c>
      <c r="G1717" t="s">
        <v>20</v>
      </c>
      <c r="H1717">
        <v>4</v>
      </c>
      <c r="I1717">
        <v>4</v>
      </c>
      <c r="J1717">
        <v>1328</v>
      </c>
      <c r="K1717">
        <v>1.0203329999999999</v>
      </c>
      <c r="L1717" t="s">
        <v>16</v>
      </c>
    </row>
    <row r="1718" spans="1:12" x14ac:dyDescent="0.3">
      <c r="A1718" s="1">
        <v>41579</v>
      </c>
      <c r="B1718">
        <v>2013</v>
      </c>
      <c r="C1718" t="s">
        <v>17</v>
      </c>
      <c r="D1718">
        <v>120190</v>
      </c>
      <c r="E1718">
        <v>93000</v>
      </c>
      <c r="F1718" t="s">
        <v>13</v>
      </c>
      <c r="G1718" t="s">
        <v>14</v>
      </c>
      <c r="H1718">
        <v>3</v>
      </c>
      <c r="I1718">
        <v>3</v>
      </c>
      <c r="J1718">
        <v>974</v>
      </c>
      <c r="K1718">
        <v>1.0203329999999999</v>
      </c>
      <c r="L1718" t="s">
        <v>16</v>
      </c>
    </row>
    <row r="1719" spans="1:12" x14ac:dyDescent="0.3">
      <c r="A1719" s="1">
        <v>41579</v>
      </c>
      <c r="B1719">
        <v>2013</v>
      </c>
      <c r="C1719" t="s">
        <v>17</v>
      </c>
      <c r="D1719">
        <v>207000</v>
      </c>
      <c r="E1719">
        <v>260000</v>
      </c>
      <c r="F1719" t="s">
        <v>13</v>
      </c>
      <c r="G1719" t="s">
        <v>14</v>
      </c>
      <c r="H1719">
        <v>3</v>
      </c>
      <c r="I1719">
        <v>1</v>
      </c>
      <c r="J1719">
        <v>996</v>
      </c>
      <c r="K1719">
        <v>1.0203329999999999</v>
      </c>
      <c r="L1719" t="s">
        <v>15</v>
      </c>
    </row>
    <row r="1720" spans="1:12" x14ac:dyDescent="0.3">
      <c r="A1720" s="1">
        <v>41580</v>
      </c>
      <c r="B1720">
        <v>2013</v>
      </c>
      <c r="C1720" t="s">
        <v>17</v>
      </c>
      <c r="D1720">
        <v>106960</v>
      </c>
      <c r="E1720">
        <v>140000</v>
      </c>
      <c r="F1720" t="s">
        <v>13</v>
      </c>
      <c r="G1720" t="s">
        <v>14</v>
      </c>
      <c r="H1720">
        <v>3</v>
      </c>
      <c r="I1720">
        <v>3</v>
      </c>
      <c r="J1720">
        <v>970</v>
      </c>
      <c r="K1720">
        <v>1.0203329999999999</v>
      </c>
      <c r="L1720" t="s">
        <v>22</v>
      </c>
    </row>
    <row r="1721" spans="1:12" x14ac:dyDescent="0.3">
      <c r="A1721" s="1">
        <v>41580</v>
      </c>
      <c r="B1721">
        <v>2013</v>
      </c>
      <c r="C1721" t="s">
        <v>17</v>
      </c>
      <c r="D1721">
        <v>148280</v>
      </c>
      <c r="E1721">
        <v>179900</v>
      </c>
      <c r="F1721" t="s">
        <v>13</v>
      </c>
      <c r="G1721" t="s">
        <v>14</v>
      </c>
      <c r="H1721">
        <v>3</v>
      </c>
      <c r="I1721">
        <v>3</v>
      </c>
      <c r="J1721">
        <v>1099</v>
      </c>
      <c r="K1721">
        <v>1.0203329999999999</v>
      </c>
      <c r="L1721" t="s">
        <v>22</v>
      </c>
    </row>
    <row r="1722" spans="1:12" x14ac:dyDescent="0.3">
      <c r="A1722" s="1">
        <v>41580</v>
      </c>
      <c r="B1722">
        <v>2013</v>
      </c>
      <c r="C1722" t="s">
        <v>18</v>
      </c>
      <c r="D1722">
        <v>258370</v>
      </c>
      <c r="E1722">
        <v>295000</v>
      </c>
      <c r="F1722" t="s">
        <v>13</v>
      </c>
      <c r="G1722" t="s">
        <v>14</v>
      </c>
      <c r="H1722">
        <v>3</v>
      </c>
      <c r="I1722">
        <v>2</v>
      </c>
      <c r="J1722">
        <v>928</v>
      </c>
      <c r="K1722">
        <v>1.0203329999999999</v>
      </c>
      <c r="L1722" t="s">
        <v>22</v>
      </c>
    </row>
    <row r="1723" spans="1:12" x14ac:dyDescent="0.3">
      <c r="A1723" s="1">
        <v>41580</v>
      </c>
      <c r="B1723">
        <v>2013</v>
      </c>
      <c r="C1723" t="s">
        <v>30</v>
      </c>
      <c r="D1723">
        <v>456200</v>
      </c>
      <c r="E1723">
        <v>642500</v>
      </c>
      <c r="F1723" t="s">
        <v>13</v>
      </c>
      <c r="G1723" t="s">
        <v>14</v>
      </c>
      <c r="H1723">
        <v>3</v>
      </c>
      <c r="I1723">
        <v>3</v>
      </c>
      <c r="J1723">
        <v>902</v>
      </c>
      <c r="K1723">
        <v>1.0203329999999999</v>
      </c>
      <c r="L1723" t="s">
        <v>25</v>
      </c>
    </row>
    <row r="1724" spans="1:12" x14ac:dyDescent="0.3">
      <c r="A1724" s="1">
        <v>41582</v>
      </c>
      <c r="B1724">
        <v>2013</v>
      </c>
      <c r="C1724" t="s">
        <v>12</v>
      </c>
      <c r="D1724">
        <v>111490</v>
      </c>
      <c r="E1724">
        <v>25000</v>
      </c>
      <c r="F1724" t="s">
        <v>13</v>
      </c>
      <c r="G1724" t="s">
        <v>14</v>
      </c>
      <c r="H1724">
        <v>3</v>
      </c>
      <c r="I1724">
        <v>1</v>
      </c>
      <c r="J1724">
        <v>1027</v>
      </c>
      <c r="K1724">
        <v>1.0203329999999999</v>
      </c>
      <c r="L1724" t="s">
        <v>22</v>
      </c>
    </row>
    <row r="1725" spans="1:12" x14ac:dyDescent="0.3">
      <c r="A1725" s="1">
        <v>41586</v>
      </c>
      <c r="B1725">
        <v>2013</v>
      </c>
      <c r="C1725" t="s">
        <v>18</v>
      </c>
      <c r="D1725">
        <v>248640</v>
      </c>
      <c r="E1725">
        <v>202500</v>
      </c>
      <c r="F1725" t="s">
        <v>13</v>
      </c>
      <c r="G1725" t="s">
        <v>14</v>
      </c>
      <c r="H1725">
        <v>3</v>
      </c>
      <c r="I1725">
        <v>1</v>
      </c>
      <c r="J1725">
        <v>918</v>
      </c>
      <c r="K1725">
        <v>1.0203329999999999</v>
      </c>
      <c r="L1725" t="s">
        <v>22</v>
      </c>
    </row>
    <row r="1726" spans="1:12" x14ac:dyDescent="0.3">
      <c r="A1726" s="1">
        <v>41586</v>
      </c>
      <c r="B1726">
        <v>2013</v>
      </c>
      <c r="C1726" t="s">
        <v>17</v>
      </c>
      <c r="D1726">
        <v>117640</v>
      </c>
      <c r="E1726">
        <v>115000</v>
      </c>
      <c r="F1726" t="s">
        <v>13</v>
      </c>
      <c r="G1726" t="s">
        <v>14</v>
      </c>
      <c r="H1726">
        <v>3</v>
      </c>
      <c r="I1726">
        <v>1</v>
      </c>
      <c r="J1726">
        <v>1035</v>
      </c>
      <c r="K1726">
        <v>1.0203329999999999</v>
      </c>
      <c r="L1726" t="s">
        <v>25</v>
      </c>
    </row>
    <row r="1727" spans="1:12" x14ac:dyDescent="0.3">
      <c r="A1727" s="1">
        <v>41587</v>
      </c>
      <c r="B1727">
        <v>2013</v>
      </c>
      <c r="C1727" t="s">
        <v>17</v>
      </c>
      <c r="D1727">
        <v>173190</v>
      </c>
      <c r="E1727">
        <v>165000</v>
      </c>
      <c r="F1727" t="s">
        <v>19</v>
      </c>
      <c r="G1727" t="s">
        <v>20</v>
      </c>
      <c r="H1727">
        <v>4</v>
      </c>
      <c r="I1727">
        <v>2</v>
      </c>
      <c r="J1727">
        <v>1382</v>
      </c>
      <c r="K1727">
        <v>1.0203329999999999</v>
      </c>
      <c r="L1727" t="s">
        <v>25</v>
      </c>
    </row>
    <row r="1728" spans="1:12" x14ac:dyDescent="0.3">
      <c r="A1728" s="1">
        <v>41588</v>
      </c>
      <c r="B1728">
        <v>2013</v>
      </c>
      <c r="C1728" t="s">
        <v>30</v>
      </c>
      <c r="D1728">
        <v>575890</v>
      </c>
      <c r="E1728">
        <v>350000</v>
      </c>
      <c r="F1728" t="s">
        <v>23</v>
      </c>
      <c r="G1728" t="s">
        <v>24</v>
      </c>
      <c r="H1728">
        <v>6</v>
      </c>
      <c r="I1728">
        <v>5</v>
      </c>
      <c r="J1728">
        <v>1923</v>
      </c>
      <c r="K1728">
        <v>1.0203329999999999</v>
      </c>
      <c r="L1728" t="s">
        <v>22</v>
      </c>
    </row>
    <row r="1729" spans="1:12" x14ac:dyDescent="0.3">
      <c r="A1729" s="1">
        <v>41592</v>
      </c>
      <c r="B1729">
        <v>2013</v>
      </c>
      <c r="C1729" t="s">
        <v>18</v>
      </c>
      <c r="D1729">
        <v>384440</v>
      </c>
      <c r="E1729">
        <v>400000</v>
      </c>
      <c r="F1729" t="s">
        <v>13</v>
      </c>
      <c r="G1729" t="s">
        <v>14</v>
      </c>
      <c r="H1729">
        <v>3</v>
      </c>
      <c r="I1729">
        <v>1</v>
      </c>
      <c r="J1729">
        <v>902</v>
      </c>
      <c r="K1729">
        <v>1.0203329999999999</v>
      </c>
      <c r="L1729" t="s">
        <v>22</v>
      </c>
    </row>
    <row r="1730" spans="1:12" x14ac:dyDescent="0.3">
      <c r="A1730" s="1">
        <v>41594</v>
      </c>
      <c r="B1730">
        <v>2013</v>
      </c>
      <c r="C1730" t="s">
        <v>12</v>
      </c>
      <c r="D1730">
        <v>138180</v>
      </c>
      <c r="E1730">
        <v>173000</v>
      </c>
      <c r="F1730" t="s">
        <v>13</v>
      </c>
      <c r="G1730" t="s">
        <v>14</v>
      </c>
      <c r="H1730">
        <v>3</v>
      </c>
      <c r="I1730">
        <v>1</v>
      </c>
      <c r="J1730">
        <v>1013</v>
      </c>
      <c r="K1730">
        <v>1.0203329999999999</v>
      </c>
      <c r="L1730" t="s">
        <v>22</v>
      </c>
    </row>
    <row r="1731" spans="1:12" x14ac:dyDescent="0.3">
      <c r="A1731" s="1">
        <v>41594</v>
      </c>
      <c r="B1731">
        <v>2013</v>
      </c>
      <c r="C1731" t="s">
        <v>18</v>
      </c>
      <c r="D1731">
        <v>327740</v>
      </c>
      <c r="E1731">
        <v>500000</v>
      </c>
      <c r="F1731" t="s">
        <v>13</v>
      </c>
      <c r="G1731" t="s">
        <v>14</v>
      </c>
      <c r="H1731">
        <v>3</v>
      </c>
      <c r="I1731">
        <v>1</v>
      </c>
      <c r="J1731">
        <v>912</v>
      </c>
      <c r="K1731">
        <v>1.0203329999999999</v>
      </c>
      <c r="L1731" t="s">
        <v>16</v>
      </c>
    </row>
    <row r="1732" spans="1:12" x14ac:dyDescent="0.3">
      <c r="A1732" s="1">
        <v>41596</v>
      </c>
      <c r="B1732">
        <v>2013</v>
      </c>
      <c r="C1732" t="s">
        <v>12</v>
      </c>
      <c r="D1732">
        <v>125920</v>
      </c>
      <c r="E1732">
        <v>105000</v>
      </c>
      <c r="F1732" t="s">
        <v>13</v>
      </c>
      <c r="G1732" t="s">
        <v>14</v>
      </c>
      <c r="H1732">
        <v>3</v>
      </c>
      <c r="I1732">
        <v>2</v>
      </c>
      <c r="J1732">
        <v>956</v>
      </c>
      <c r="K1732">
        <v>1.0203329999999999</v>
      </c>
      <c r="L1732" t="s">
        <v>16</v>
      </c>
    </row>
    <row r="1733" spans="1:12" x14ac:dyDescent="0.3">
      <c r="A1733" s="1">
        <v>41599</v>
      </c>
      <c r="B1733">
        <v>2013</v>
      </c>
      <c r="C1733" t="s">
        <v>21</v>
      </c>
      <c r="D1733">
        <v>408450</v>
      </c>
      <c r="E1733">
        <v>400000</v>
      </c>
      <c r="F1733" t="s">
        <v>19</v>
      </c>
      <c r="G1733" t="s">
        <v>20</v>
      </c>
      <c r="H1733">
        <v>4</v>
      </c>
      <c r="I1733">
        <v>3</v>
      </c>
      <c r="J1733">
        <v>1214</v>
      </c>
      <c r="K1733">
        <v>1.0203329999999999</v>
      </c>
      <c r="L1733" t="s">
        <v>16</v>
      </c>
    </row>
    <row r="1734" spans="1:12" x14ac:dyDescent="0.3">
      <c r="A1734" s="1">
        <v>41600</v>
      </c>
      <c r="B1734">
        <v>2013</v>
      </c>
      <c r="C1734" t="s">
        <v>21</v>
      </c>
      <c r="D1734">
        <v>746550</v>
      </c>
      <c r="E1734">
        <v>2500000</v>
      </c>
      <c r="F1734" t="s">
        <v>13</v>
      </c>
      <c r="G1734" t="s">
        <v>14</v>
      </c>
      <c r="H1734">
        <v>3</v>
      </c>
      <c r="I1734">
        <v>1</v>
      </c>
      <c r="J1734">
        <v>990</v>
      </c>
      <c r="K1734">
        <v>1.0203329999999999</v>
      </c>
      <c r="L1734" t="s">
        <v>25</v>
      </c>
    </row>
    <row r="1735" spans="1:12" x14ac:dyDescent="0.3">
      <c r="A1735" s="1">
        <v>41600</v>
      </c>
      <c r="B1735">
        <v>2013</v>
      </c>
      <c r="C1735" t="s">
        <v>12</v>
      </c>
      <c r="D1735">
        <v>131930</v>
      </c>
      <c r="E1735">
        <v>147500</v>
      </c>
      <c r="F1735" t="s">
        <v>13</v>
      </c>
      <c r="G1735" t="s">
        <v>14</v>
      </c>
      <c r="H1735">
        <v>3</v>
      </c>
      <c r="I1735">
        <v>1</v>
      </c>
      <c r="J1735">
        <v>923</v>
      </c>
      <c r="K1735">
        <v>1.0203329999999999</v>
      </c>
      <c r="L1735" t="s">
        <v>16</v>
      </c>
    </row>
    <row r="1736" spans="1:12" x14ac:dyDescent="0.3">
      <c r="A1736" s="1">
        <v>41606</v>
      </c>
      <c r="B1736">
        <v>2013</v>
      </c>
      <c r="C1736" t="s">
        <v>17</v>
      </c>
      <c r="D1736">
        <v>121050</v>
      </c>
      <c r="E1736">
        <v>41655</v>
      </c>
      <c r="F1736" t="s">
        <v>19</v>
      </c>
      <c r="G1736" t="s">
        <v>20</v>
      </c>
      <c r="H1736">
        <v>4</v>
      </c>
      <c r="I1736">
        <v>3</v>
      </c>
      <c r="J1736">
        <v>1205</v>
      </c>
      <c r="K1736">
        <v>1.0203329999999999</v>
      </c>
      <c r="L1736" t="s">
        <v>22</v>
      </c>
    </row>
    <row r="1737" spans="1:12" x14ac:dyDescent="0.3">
      <c r="A1737" s="1">
        <v>41607</v>
      </c>
      <c r="B1737">
        <v>2013</v>
      </c>
      <c r="C1737" t="s">
        <v>18</v>
      </c>
      <c r="D1737">
        <v>335160</v>
      </c>
      <c r="E1737">
        <v>230000</v>
      </c>
      <c r="F1737" t="s">
        <v>19</v>
      </c>
      <c r="G1737" t="s">
        <v>20</v>
      </c>
      <c r="H1737">
        <v>4</v>
      </c>
      <c r="I1737">
        <v>4</v>
      </c>
      <c r="J1737">
        <v>1421</v>
      </c>
      <c r="K1737">
        <v>1.0203329999999999</v>
      </c>
      <c r="L1737" t="s">
        <v>16</v>
      </c>
    </row>
    <row r="1738" spans="1:12" x14ac:dyDescent="0.3">
      <c r="A1738" s="1">
        <v>41607</v>
      </c>
      <c r="B1738">
        <v>2013</v>
      </c>
      <c r="C1738" t="s">
        <v>18</v>
      </c>
      <c r="D1738">
        <v>423850</v>
      </c>
      <c r="E1738">
        <v>430000</v>
      </c>
      <c r="F1738" t="s">
        <v>13</v>
      </c>
      <c r="G1738" t="s">
        <v>14</v>
      </c>
      <c r="H1738">
        <v>3</v>
      </c>
      <c r="I1738">
        <v>3</v>
      </c>
      <c r="J1738">
        <v>946</v>
      </c>
      <c r="K1738">
        <v>1.0203329999999999</v>
      </c>
      <c r="L1738" t="s">
        <v>22</v>
      </c>
    </row>
    <row r="1739" spans="1:12" x14ac:dyDescent="0.3">
      <c r="A1739" s="1">
        <v>41608</v>
      </c>
      <c r="B1739">
        <v>2013</v>
      </c>
      <c r="C1739" t="s">
        <v>18</v>
      </c>
      <c r="D1739">
        <v>238280</v>
      </c>
      <c r="E1739">
        <v>212000</v>
      </c>
      <c r="F1739" t="s">
        <v>13</v>
      </c>
      <c r="G1739" t="s">
        <v>14</v>
      </c>
      <c r="H1739">
        <v>3</v>
      </c>
      <c r="I1739">
        <v>1</v>
      </c>
      <c r="J1739">
        <v>1035</v>
      </c>
      <c r="K1739">
        <v>1.0203329999999999</v>
      </c>
      <c r="L1739" t="s">
        <v>16</v>
      </c>
    </row>
    <row r="1740" spans="1:12" x14ac:dyDescent="0.3">
      <c r="A1740" s="1">
        <v>41609</v>
      </c>
      <c r="B1740">
        <v>2013</v>
      </c>
      <c r="C1740" t="s">
        <v>17</v>
      </c>
      <c r="D1740">
        <v>137620</v>
      </c>
      <c r="E1740">
        <v>150000</v>
      </c>
      <c r="F1740" t="s">
        <v>13</v>
      </c>
      <c r="G1740" t="s">
        <v>14</v>
      </c>
      <c r="H1740">
        <v>3</v>
      </c>
      <c r="I1740">
        <v>3</v>
      </c>
      <c r="J1740">
        <v>1025</v>
      </c>
      <c r="K1740">
        <v>1.0203329999999999</v>
      </c>
      <c r="L1740" t="s">
        <v>15</v>
      </c>
    </row>
    <row r="1741" spans="1:12" x14ac:dyDescent="0.3">
      <c r="A1741" s="1">
        <v>41610</v>
      </c>
      <c r="B1741">
        <v>2013</v>
      </c>
      <c r="C1741" t="s">
        <v>17</v>
      </c>
      <c r="D1741">
        <v>190850</v>
      </c>
      <c r="E1741">
        <v>240000</v>
      </c>
      <c r="F1741" t="s">
        <v>13</v>
      </c>
      <c r="G1741" t="s">
        <v>14</v>
      </c>
      <c r="H1741">
        <v>3</v>
      </c>
      <c r="I1741">
        <v>3</v>
      </c>
      <c r="J1741">
        <v>1058</v>
      </c>
      <c r="K1741">
        <v>1.0203329999999999</v>
      </c>
      <c r="L1741" t="s">
        <v>25</v>
      </c>
    </row>
    <row r="1742" spans="1:12" x14ac:dyDescent="0.3">
      <c r="A1742" s="1">
        <v>41613</v>
      </c>
      <c r="B1742">
        <v>2013</v>
      </c>
      <c r="C1742" t="s">
        <v>21</v>
      </c>
      <c r="D1742">
        <v>611100</v>
      </c>
      <c r="E1742">
        <v>800000</v>
      </c>
      <c r="F1742" t="s">
        <v>13</v>
      </c>
      <c r="G1742" t="s">
        <v>14</v>
      </c>
      <c r="H1742">
        <v>3</v>
      </c>
      <c r="I1742">
        <v>3</v>
      </c>
      <c r="J1742">
        <v>949</v>
      </c>
      <c r="K1742">
        <v>1.0203329999999999</v>
      </c>
      <c r="L1742" t="s">
        <v>25</v>
      </c>
    </row>
    <row r="1743" spans="1:12" x14ac:dyDescent="0.3">
      <c r="A1743" s="1">
        <v>41614</v>
      </c>
      <c r="B1743">
        <v>2013</v>
      </c>
      <c r="C1743" t="s">
        <v>17</v>
      </c>
      <c r="D1743">
        <v>149890</v>
      </c>
      <c r="E1743">
        <v>68000</v>
      </c>
      <c r="F1743" t="s">
        <v>13</v>
      </c>
      <c r="G1743" t="s">
        <v>14</v>
      </c>
      <c r="H1743">
        <v>3</v>
      </c>
      <c r="I1743">
        <v>3</v>
      </c>
      <c r="J1743">
        <v>966</v>
      </c>
      <c r="K1743">
        <v>1.0203329999999999</v>
      </c>
      <c r="L1743" t="s">
        <v>22</v>
      </c>
    </row>
    <row r="1744" spans="1:12" x14ac:dyDescent="0.3">
      <c r="A1744" s="1">
        <v>41614</v>
      </c>
      <c r="B1744">
        <v>2013</v>
      </c>
      <c r="C1744" t="s">
        <v>12</v>
      </c>
      <c r="D1744">
        <v>100840</v>
      </c>
      <c r="E1744">
        <v>38500</v>
      </c>
      <c r="F1744" t="s">
        <v>13</v>
      </c>
      <c r="G1744" t="s">
        <v>14</v>
      </c>
      <c r="H1744">
        <v>3</v>
      </c>
      <c r="I1744">
        <v>3</v>
      </c>
      <c r="J1744">
        <v>979</v>
      </c>
      <c r="K1744">
        <v>1.0203329999999999</v>
      </c>
      <c r="L1744" t="s">
        <v>22</v>
      </c>
    </row>
    <row r="1745" spans="1:12" x14ac:dyDescent="0.3">
      <c r="A1745" s="1">
        <v>41615</v>
      </c>
      <c r="B1745">
        <v>2013</v>
      </c>
      <c r="C1745" t="s">
        <v>17</v>
      </c>
      <c r="D1745">
        <v>198960</v>
      </c>
      <c r="E1745">
        <v>100000</v>
      </c>
      <c r="F1745" t="s">
        <v>13</v>
      </c>
      <c r="G1745" t="s">
        <v>14</v>
      </c>
      <c r="H1745">
        <v>3</v>
      </c>
      <c r="I1745">
        <v>2</v>
      </c>
      <c r="J1745">
        <v>1074</v>
      </c>
      <c r="K1745">
        <v>1.0203329999999999</v>
      </c>
      <c r="L1745" t="s">
        <v>22</v>
      </c>
    </row>
    <row r="1746" spans="1:12" x14ac:dyDescent="0.3">
      <c r="A1746" s="1">
        <v>41617</v>
      </c>
      <c r="B1746">
        <v>2013</v>
      </c>
      <c r="C1746" t="s">
        <v>30</v>
      </c>
      <c r="D1746">
        <v>424060</v>
      </c>
      <c r="E1746">
        <v>580000</v>
      </c>
      <c r="F1746" t="s">
        <v>13</v>
      </c>
      <c r="G1746" t="s">
        <v>14</v>
      </c>
      <c r="H1746">
        <v>3</v>
      </c>
      <c r="I1746">
        <v>3</v>
      </c>
      <c r="J1746">
        <v>1025</v>
      </c>
      <c r="K1746">
        <v>1.0203329999999999</v>
      </c>
      <c r="L1746" t="s">
        <v>25</v>
      </c>
    </row>
    <row r="1747" spans="1:12" x14ac:dyDescent="0.3">
      <c r="A1747" s="1">
        <v>41617</v>
      </c>
      <c r="B1747">
        <v>2013</v>
      </c>
      <c r="C1747" t="s">
        <v>26</v>
      </c>
      <c r="D1747">
        <v>564200</v>
      </c>
      <c r="E1747">
        <v>1087500</v>
      </c>
      <c r="F1747" t="s">
        <v>13</v>
      </c>
      <c r="G1747" t="s">
        <v>14</v>
      </c>
      <c r="H1747">
        <v>3</v>
      </c>
      <c r="I1747">
        <v>2</v>
      </c>
      <c r="J1747">
        <v>925</v>
      </c>
      <c r="K1747">
        <v>1.0203329999999999</v>
      </c>
      <c r="L1747" t="s">
        <v>16</v>
      </c>
    </row>
    <row r="1748" spans="1:12" x14ac:dyDescent="0.3">
      <c r="A1748" s="1">
        <v>41622</v>
      </c>
      <c r="B1748">
        <v>2013</v>
      </c>
      <c r="C1748" t="s">
        <v>17</v>
      </c>
      <c r="D1748">
        <v>138380</v>
      </c>
      <c r="E1748">
        <v>115000</v>
      </c>
      <c r="F1748" t="s">
        <v>19</v>
      </c>
      <c r="G1748" t="s">
        <v>20</v>
      </c>
      <c r="H1748">
        <v>4</v>
      </c>
      <c r="I1748">
        <v>2</v>
      </c>
      <c r="J1748">
        <v>1469</v>
      </c>
      <c r="K1748">
        <v>1.0203329999999999</v>
      </c>
      <c r="L1748" t="s">
        <v>22</v>
      </c>
    </row>
    <row r="1749" spans="1:12" x14ac:dyDescent="0.3">
      <c r="A1749" s="1">
        <v>41622</v>
      </c>
      <c r="B1749">
        <v>2013</v>
      </c>
      <c r="C1749" t="s">
        <v>21</v>
      </c>
      <c r="D1749">
        <v>761880</v>
      </c>
      <c r="E1749">
        <v>977000</v>
      </c>
      <c r="F1749" t="s">
        <v>13</v>
      </c>
      <c r="G1749" t="s">
        <v>14</v>
      </c>
      <c r="H1749">
        <v>3</v>
      </c>
      <c r="I1749">
        <v>1</v>
      </c>
      <c r="J1749">
        <v>1026</v>
      </c>
      <c r="K1749">
        <v>1.0203329999999999</v>
      </c>
      <c r="L1749" t="s">
        <v>16</v>
      </c>
    </row>
    <row r="1750" spans="1:12" x14ac:dyDescent="0.3">
      <c r="A1750" s="1">
        <v>41623</v>
      </c>
      <c r="B1750">
        <v>2013</v>
      </c>
      <c r="C1750" t="s">
        <v>12</v>
      </c>
      <c r="D1750">
        <v>128490</v>
      </c>
      <c r="E1750">
        <v>122000</v>
      </c>
      <c r="F1750" t="s">
        <v>13</v>
      </c>
      <c r="G1750" t="s">
        <v>14</v>
      </c>
      <c r="H1750">
        <v>3</v>
      </c>
      <c r="I1750">
        <v>2</v>
      </c>
      <c r="J1750">
        <v>1048</v>
      </c>
      <c r="K1750">
        <v>1.0203329999999999</v>
      </c>
      <c r="L1750" t="s">
        <v>15</v>
      </c>
    </row>
    <row r="1751" spans="1:12" x14ac:dyDescent="0.3">
      <c r="A1751" s="1">
        <v>41623</v>
      </c>
      <c r="B1751">
        <v>2013</v>
      </c>
      <c r="C1751" t="s">
        <v>26</v>
      </c>
      <c r="D1751">
        <v>525000</v>
      </c>
      <c r="E1751">
        <v>610000</v>
      </c>
      <c r="F1751" t="s">
        <v>13</v>
      </c>
      <c r="G1751" t="s">
        <v>14</v>
      </c>
      <c r="H1751">
        <v>3</v>
      </c>
      <c r="I1751">
        <v>1</v>
      </c>
      <c r="J1751">
        <v>1034</v>
      </c>
      <c r="K1751">
        <v>1.0203329999999999</v>
      </c>
      <c r="L1751" t="s">
        <v>15</v>
      </c>
    </row>
    <row r="1752" spans="1:12" x14ac:dyDescent="0.3">
      <c r="A1752" s="1">
        <v>41623</v>
      </c>
      <c r="B1752">
        <v>2013</v>
      </c>
      <c r="C1752" t="s">
        <v>30</v>
      </c>
      <c r="D1752">
        <v>583180</v>
      </c>
      <c r="E1752">
        <v>642900</v>
      </c>
      <c r="F1752" t="s">
        <v>13</v>
      </c>
      <c r="G1752" t="s">
        <v>14</v>
      </c>
      <c r="H1752">
        <v>3</v>
      </c>
      <c r="I1752">
        <v>1</v>
      </c>
      <c r="J1752">
        <v>1007</v>
      </c>
      <c r="K1752">
        <v>1.0203329999999999</v>
      </c>
      <c r="L1752" t="s">
        <v>16</v>
      </c>
    </row>
    <row r="1753" spans="1:12" x14ac:dyDescent="0.3">
      <c r="A1753" s="1">
        <v>41623</v>
      </c>
      <c r="B1753">
        <v>2013</v>
      </c>
      <c r="C1753" t="s">
        <v>17</v>
      </c>
      <c r="D1753">
        <v>144810</v>
      </c>
      <c r="E1753">
        <v>160000</v>
      </c>
      <c r="F1753" t="s">
        <v>13</v>
      </c>
      <c r="G1753" t="s">
        <v>14</v>
      </c>
      <c r="H1753">
        <v>3</v>
      </c>
      <c r="I1753">
        <v>3</v>
      </c>
      <c r="J1753">
        <v>948</v>
      </c>
      <c r="K1753">
        <v>1.0203329999999999</v>
      </c>
      <c r="L1753" t="s">
        <v>22</v>
      </c>
    </row>
    <row r="1754" spans="1:12" x14ac:dyDescent="0.3">
      <c r="A1754" s="1">
        <v>41624</v>
      </c>
      <c r="B1754">
        <v>2013</v>
      </c>
      <c r="C1754" t="s">
        <v>21</v>
      </c>
      <c r="D1754">
        <v>522480</v>
      </c>
      <c r="E1754">
        <v>710000</v>
      </c>
      <c r="F1754" t="s">
        <v>13</v>
      </c>
      <c r="G1754" t="s">
        <v>14</v>
      </c>
      <c r="H1754">
        <v>3</v>
      </c>
      <c r="I1754">
        <v>3</v>
      </c>
      <c r="J1754">
        <v>1049</v>
      </c>
      <c r="K1754">
        <v>1.0203329999999999</v>
      </c>
      <c r="L1754" t="s">
        <v>25</v>
      </c>
    </row>
    <row r="1755" spans="1:12" x14ac:dyDescent="0.3">
      <c r="A1755" s="1">
        <v>41624</v>
      </c>
      <c r="B1755">
        <v>2013</v>
      </c>
      <c r="C1755" t="s">
        <v>18</v>
      </c>
      <c r="D1755">
        <v>326760</v>
      </c>
      <c r="E1755">
        <v>470000</v>
      </c>
      <c r="F1755" t="s">
        <v>13</v>
      </c>
      <c r="G1755" t="s">
        <v>14</v>
      </c>
      <c r="H1755">
        <v>3</v>
      </c>
      <c r="I1755">
        <v>2</v>
      </c>
      <c r="J1755">
        <v>964</v>
      </c>
      <c r="K1755">
        <v>1.0203329999999999</v>
      </c>
      <c r="L1755" t="s">
        <v>16</v>
      </c>
    </row>
    <row r="1756" spans="1:12" x14ac:dyDescent="0.3">
      <c r="A1756" s="1">
        <v>41624</v>
      </c>
      <c r="B1756">
        <v>2013</v>
      </c>
      <c r="C1756" t="s">
        <v>30</v>
      </c>
      <c r="D1756">
        <v>390440</v>
      </c>
      <c r="E1756">
        <v>250000</v>
      </c>
      <c r="F1756" t="s">
        <v>19</v>
      </c>
      <c r="G1756" t="s">
        <v>20</v>
      </c>
      <c r="H1756">
        <v>4</v>
      </c>
      <c r="I1756">
        <v>3</v>
      </c>
      <c r="J1756">
        <v>1289</v>
      </c>
      <c r="K1756">
        <v>1.0203329999999999</v>
      </c>
      <c r="L1756" t="s">
        <v>25</v>
      </c>
    </row>
    <row r="1757" spans="1:12" x14ac:dyDescent="0.3">
      <c r="A1757" s="1">
        <v>41627</v>
      </c>
      <c r="B1757">
        <v>2013</v>
      </c>
      <c r="C1757" t="s">
        <v>26</v>
      </c>
      <c r="D1757">
        <v>166040</v>
      </c>
      <c r="E1757">
        <v>169000</v>
      </c>
      <c r="F1757" t="s">
        <v>13</v>
      </c>
      <c r="G1757" t="s">
        <v>14</v>
      </c>
      <c r="H1757">
        <v>3</v>
      </c>
      <c r="I1757">
        <v>3</v>
      </c>
      <c r="J1757">
        <v>951</v>
      </c>
      <c r="K1757">
        <v>1.0203329999999999</v>
      </c>
      <c r="L1757" t="s">
        <v>22</v>
      </c>
    </row>
    <row r="1758" spans="1:12" x14ac:dyDescent="0.3">
      <c r="A1758" s="1">
        <v>41628</v>
      </c>
      <c r="B1758">
        <v>2013</v>
      </c>
      <c r="C1758" t="s">
        <v>12</v>
      </c>
      <c r="D1758">
        <v>123790</v>
      </c>
      <c r="E1758">
        <v>40000</v>
      </c>
      <c r="F1758" t="s">
        <v>13</v>
      </c>
      <c r="G1758" t="s">
        <v>14</v>
      </c>
      <c r="H1758">
        <v>3</v>
      </c>
      <c r="I1758">
        <v>3</v>
      </c>
      <c r="J1758">
        <v>1043</v>
      </c>
      <c r="K1758">
        <v>1.0203329999999999</v>
      </c>
      <c r="L1758" t="s">
        <v>22</v>
      </c>
    </row>
    <row r="1759" spans="1:12" x14ac:dyDescent="0.3">
      <c r="A1759" s="1">
        <v>41629</v>
      </c>
      <c r="B1759">
        <v>2013</v>
      </c>
      <c r="C1759" t="s">
        <v>30</v>
      </c>
      <c r="D1759">
        <v>393100</v>
      </c>
      <c r="E1759">
        <v>330000</v>
      </c>
      <c r="F1759" t="s">
        <v>19</v>
      </c>
      <c r="G1759" t="s">
        <v>20</v>
      </c>
      <c r="H1759">
        <v>4</v>
      </c>
      <c r="I1759">
        <v>4</v>
      </c>
      <c r="J1759">
        <v>1410</v>
      </c>
      <c r="K1759">
        <v>1.0203329999999999</v>
      </c>
      <c r="L1759" t="s">
        <v>22</v>
      </c>
    </row>
    <row r="1760" spans="1:12" x14ac:dyDescent="0.3">
      <c r="A1760" s="1">
        <v>41630</v>
      </c>
      <c r="B1760">
        <v>2013</v>
      </c>
      <c r="C1760" t="s">
        <v>21</v>
      </c>
      <c r="D1760">
        <v>575540</v>
      </c>
      <c r="E1760">
        <v>948000</v>
      </c>
      <c r="F1760" t="s">
        <v>13</v>
      </c>
      <c r="G1760" t="s">
        <v>14</v>
      </c>
      <c r="H1760">
        <v>3</v>
      </c>
      <c r="I1760">
        <v>3</v>
      </c>
      <c r="J1760">
        <v>1094</v>
      </c>
      <c r="K1760">
        <v>1.0203329999999999</v>
      </c>
      <c r="L1760" t="s">
        <v>22</v>
      </c>
    </row>
    <row r="1761" spans="1:12" x14ac:dyDescent="0.3">
      <c r="A1761" s="1">
        <v>41630</v>
      </c>
      <c r="B1761">
        <v>2013</v>
      </c>
      <c r="C1761" t="s">
        <v>12</v>
      </c>
      <c r="D1761">
        <v>95050</v>
      </c>
      <c r="E1761">
        <v>50000</v>
      </c>
      <c r="F1761" t="s">
        <v>13</v>
      </c>
      <c r="G1761" t="s">
        <v>14</v>
      </c>
      <c r="H1761">
        <v>3</v>
      </c>
      <c r="I1761">
        <v>2</v>
      </c>
      <c r="J1761">
        <v>1015</v>
      </c>
      <c r="K1761">
        <v>1.0203329999999999</v>
      </c>
      <c r="L1761" t="s">
        <v>25</v>
      </c>
    </row>
    <row r="1762" spans="1:12" x14ac:dyDescent="0.3">
      <c r="A1762" s="1">
        <v>41635</v>
      </c>
      <c r="B1762">
        <v>2013</v>
      </c>
      <c r="C1762" t="s">
        <v>12</v>
      </c>
      <c r="D1762">
        <v>198210</v>
      </c>
      <c r="E1762">
        <v>155000</v>
      </c>
      <c r="F1762" t="s">
        <v>13</v>
      </c>
      <c r="G1762" t="s">
        <v>14</v>
      </c>
      <c r="H1762">
        <v>3</v>
      </c>
      <c r="I1762">
        <v>2</v>
      </c>
      <c r="J1762">
        <v>1070</v>
      </c>
      <c r="K1762">
        <v>1.0203329999999999</v>
      </c>
      <c r="L1762" t="s">
        <v>25</v>
      </c>
    </row>
    <row r="1763" spans="1:12" x14ac:dyDescent="0.3">
      <c r="A1763" s="1">
        <v>41636</v>
      </c>
      <c r="B1763">
        <v>2013</v>
      </c>
      <c r="C1763" t="s">
        <v>12</v>
      </c>
      <c r="D1763">
        <v>124930</v>
      </c>
      <c r="E1763">
        <v>127900</v>
      </c>
      <c r="F1763" t="s">
        <v>13</v>
      </c>
      <c r="G1763" t="s">
        <v>14</v>
      </c>
      <c r="H1763">
        <v>3</v>
      </c>
      <c r="I1763">
        <v>1</v>
      </c>
      <c r="J1763">
        <v>980</v>
      </c>
      <c r="K1763">
        <v>1.0203329999999999</v>
      </c>
      <c r="L1763" t="s">
        <v>16</v>
      </c>
    </row>
    <row r="1764" spans="1:12" x14ac:dyDescent="0.3">
      <c r="A1764" s="1">
        <v>41636</v>
      </c>
      <c r="B1764">
        <v>2013</v>
      </c>
      <c r="C1764" t="s">
        <v>30</v>
      </c>
      <c r="D1764">
        <v>343330</v>
      </c>
      <c r="E1764">
        <v>350000</v>
      </c>
      <c r="F1764" t="s">
        <v>13</v>
      </c>
      <c r="G1764" t="s">
        <v>14</v>
      </c>
      <c r="H1764">
        <v>3</v>
      </c>
      <c r="I1764">
        <v>1</v>
      </c>
      <c r="J1764">
        <v>1095</v>
      </c>
      <c r="K1764">
        <v>1.0203329999999999</v>
      </c>
      <c r="L1764" t="s">
        <v>25</v>
      </c>
    </row>
    <row r="1765" spans="1:12" x14ac:dyDescent="0.3">
      <c r="A1765" s="1">
        <v>41637</v>
      </c>
      <c r="B1765">
        <v>2013</v>
      </c>
      <c r="C1765" t="s">
        <v>18</v>
      </c>
      <c r="D1765">
        <v>249200</v>
      </c>
      <c r="E1765">
        <v>358000</v>
      </c>
      <c r="F1765" t="s">
        <v>13</v>
      </c>
      <c r="G1765" t="s">
        <v>14</v>
      </c>
      <c r="H1765">
        <v>3</v>
      </c>
      <c r="I1765">
        <v>3</v>
      </c>
      <c r="J1765">
        <v>999</v>
      </c>
      <c r="K1765">
        <v>1.0203329999999999</v>
      </c>
      <c r="L1765" t="s">
        <v>22</v>
      </c>
    </row>
    <row r="1766" spans="1:12" x14ac:dyDescent="0.3">
      <c r="A1766" s="1">
        <v>41642</v>
      </c>
      <c r="B1766">
        <v>2014</v>
      </c>
      <c r="C1766" t="s">
        <v>17</v>
      </c>
      <c r="D1766">
        <v>142360</v>
      </c>
      <c r="E1766">
        <v>110000</v>
      </c>
      <c r="F1766" t="s">
        <v>13</v>
      </c>
      <c r="G1766" t="s">
        <v>14</v>
      </c>
      <c r="H1766">
        <v>3</v>
      </c>
      <c r="I1766">
        <v>1</v>
      </c>
      <c r="J1766">
        <v>1050</v>
      </c>
      <c r="K1766">
        <v>1.350819</v>
      </c>
      <c r="L1766" t="s">
        <v>25</v>
      </c>
    </row>
    <row r="1767" spans="1:12" x14ac:dyDescent="0.3">
      <c r="A1767" s="1">
        <v>41642</v>
      </c>
      <c r="B1767">
        <v>2014</v>
      </c>
      <c r="C1767" t="s">
        <v>18</v>
      </c>
      <c r="D1767">
        <v>237440</v>
      </c>
      <c r="E1767">
        <v>340000</v>
      </c>
      <c r="F1767" t="s">
        <v>27</v>
      </c>
      <c r="G1767" t="s">
        <v>28</v>
      </c>
      <c r="H1767">
        <v>8</v>
      </c>
      <c r="I1767">
        <v>6</v>
      </c>
      <c r="J1767">
        <v>2520</v>
      </c>
      <c r="K1767">
        <v>1.350819</v>
      </c>
      <c r="L1767" t="s">
        <v>15</v>
      </c>
    </row>
    <row r="1768" spans="1:12" x14ac:dyDescent="0.3">
      <c r="A1768" s="1">
        <v>41643</v>
      </c>
      <c r="B1768">
        <v>2014</v>
      </c>
      <c r="C1768" t="s">
        <v>17</v>
      </c>
      <c r="D1768">
        <v>142770</v>
      </c>
      <c r="E1768">
        <v>285000</v>
      </c>
      <c r="F1768" t="s">
        <v>13</v>
      </c>
      <c r="G1768" t="s">
        <v>14</v>
      </c>
      <c r="H1768">
        <v>3</v>
      </c>
      <c r="I1768">
        <v>3</v>
      </c>
      <c r="J1768">
        <v>1081</v>
      </c>
      <c r="K1768">
        <v>1.350819</v>
      </c>
      <c r="L1768" t="s">
        <v>15</v>
      </c>
    </row>
    <row r="1769" spans="1:12" x14ac:dyDescent="0.3">
      <c r="A1769" s="1">
        <v>41644</v>
      </c>
      <c r="B1769">
        <v>2014</v>
      </c>
      <c r="C1769" t="s">
        <v>21</v>
      </c>
      <c r="D1769">
        <v>466340</v>
      </c>
      <c r="E1769">
        <v>515000</v>
      </c>
      <c r="F1769" t="s">
        <v>13</v>
      </c>
      <c r="G1769" t="s">
        <v>14</v>
      </c>
      <c r="H1769">
        <v>3</v>
      </c>
      <c r="I1769">
        <v>1</v>
      </c>
      <c r="J1769">
        <v>929</v>
      </c>
      <c r="K1769">
        <v>1.350819</v>
      </c>
      <c r="L1769" t="s">
        <v>22</v>
      </c>
    </row>
    <row r="1770" spans="1:12" x14ac:dyDescent="0.3">
      <c r="A1770" s="1">
        <v>41645</v>
      </c>
      <c r="B1770">
        <v>2014</v>
      </c>
      <c r="C1770" t="s">
        <v>18</v>
      </c>
      <c r="D1770">
        <v>203840</v>
      </c>
      <c r="E1770">
        <v>200000</v>
      </c>
      <c r="F1770" t="s">
        <v>13</v>
      </c>
      <c r="G1770" t="s">
        <v>14</v>
      </c>
      <c r="H1770">
        <v>3</v>
      </c>
      <c r="I1770">
        <v>3</v>
      </c>
      <c r="J1770">
        <v>1017</v>
      </c>
      <c r="K1770">
        <v>1.350819</v>
      </c>
      <c r="L1770" t="s">
        <v>15</v>
      </c>
    </row>
    <row r="1771" spans="1:12" x14ac:dyDescent="0.3">
      <c r="A1771" s="1">
        <v>41645</v>
      </c>
      <c r="B1771">
        <v>2014</v>
      </c>
      <c r="C1771" t="s">
        <v>26</v>
      </c>
      <c r="D1771">
        <v>1649060</v>
      </c>
      <c r="E1771">
        <v>1800000</v>
      </c>
      <c r="F1771" t="s">
        <v>13</v>
      </c>
      <c r="G1771" t="s">
        <v>14</v>
      </c>
      <c r="H1771">
        <v>3</v>
      </c>
      <c r="I1771">
        <v>3</v>
      </c>
      <c r="J1771">
        <v>993</v>
      </c>
      <c r="K1771">
        <v>1.350819</v>
      </c>
      <c r="L1771" t="s">
        <v>16</v>
      </c>
    </row>
    <row r="1772" spans="1:12" x14ac:dyDescent="0.3">
      <c r="A1772" s="1">
        <v>41648</v>
      </c>
      <c r="B1772">
        <v>2014</v>
      </c>
      <c r="C1772" t="s">
        <v>17</v>
      </c>
      <c r="D1772">
        <v>144620</v>
      </c>
      <c r="E1772">
        <v>69900</v>
      </c>
      <c r="F1772" t="s">
        <v>23</v>
      </c>
      <c r="G1772" t="s">
        <v>24</v>
      </c>
      <c r="H1772">
        <v>6</v>
      </c>
      <c r="I1772">
        <v>5</v>
      </c>
      <c r="J1772">
        <v>1847</v>
      </c>
      <c r="K1772">
        <v>1.350819</v>
      </c>
      <c r="L1772" t="s">
        <v>15</v>
      </c>
    </row>
    <row r="1773" spans="1:12" x14ac:dyDescent="0.3">
      <c r="A1773" s="1">
        <v>41648</v>
      </c>
      <c r="B1773">
        <v>2014</v>
      </c>
      <c r="C1773" t="s">
        <v>17</v>
      </c>
      <c r="D1773">
        <v>199080</v>
      </c>
      <c r="E1773">
        <v>170000</v>
      </c>
      <c r="F1773" t="s">
        <v>13</v>
      </c>
      <c r="G1773" t="s">
        <v>14</v>
      </c>
      <c r="H1773">
        <v>3</v>
      </c>
      <c r="I1773">
        <v>3</v>
      </c>
      <c r="J1773">
        <v>995</v>
      </c>
      <c r="K1773">
        <v>1.350819</v>
      </c>
      <c r="L1773" t="s">
        <v>15</v>
      </c>
    </row>
    <row r="1774" spans="1:12" x14ac:dyDescent="0.3">
      <c r="A1774" s="1">
        <v>41648</v>
      </c>
      <c r="B1774">
        <v>2014</v>
      </c>
      <c r="C1774" t="s">
        <v>12</v>
      </c>
      <c r="D1774">
        <v>128520</v>
      </c>
      <c r="E1774">
        <v>154900</v>
      </c>
      <c r="F1774" t="s">
        <v>13</v>
      </c>
      <c r="G1774" t="s">
        <v>14</v>
      </c>
      <c r="H1774">
        <v>3</v>
      </c>
      <c r="I1774">
        <v>3</v>
      </c>
      <c r="J1774">
        <v>1071</v>
      </c>
      <c r="K1774">
        <v>1.350819</v>
      </c>
      <c r="L1774" t="s">
        <v>16</v>
      </c>
    </row>
    <row r="1775" spans="1:12" x14ac:dyDescent="0.3">
      <c r="A1775" s="1">
        <v>41649</v>
      </c>
      <c r="B1775">
        <v>2014</v>
      </c>
      <c r="C1775" t="s">
        <v>21</v>
      </c>
      <c r="D1775">
        <v>337960</v>
      </c>
      <c r="E1775">
        <v>530000</v>
      </c>
      <c r="F1775" t="s">
        <v>27</v>
      </c>
      <c r="G1775" t="s">
        <v>28</v>
      </c>
      <c r="H1775">
        <v>8</v>
      </c>
      <c r="I1775">
        <v>7</v>
      </c>
      <c r="J1775">
        <v>2800</v>
      </c>
      <c r="K1775">
        <v>1.350819</v>
      </c>
      <c r="L1775" t="s">
        <v>16</v>
      </c>
    </row>
    <row r="1776" spans="1:12" x14ac:dyDescent="0.3">
      <c r="A1776" s="1">
        <v>41650</v>
      </c>
      <c r="B1776">
        <v>2014</v>
      </c>
      <c r="C1776" t="s">
        <v>17</v>
      </c>
      <c r="D1776">
        <v>138290</v>
      </c>
      <c r="E1776">
        <v>97000</v>
      </c>
      <c r="F1776" t="s">
        <v>13</v>
      </c>
      <c r="G1776" t="s">
        <v>14</v>
      </c>
      <c r="H1776">
        <v>3</v>
      </c>
      <c r="I1776">
        <v>2</v>
      </c>
      <c r="J1776">
        <v>1013</v>
      </c>
      <c r="K1776">
        <v>1.350819</v>
      </c>
      <c r="L1776" t="s">
        <v>25</v>
      </c>
    </row>
    <row r="1777" spans="1:12" x14ac:dyDescent="0.3">
      <c r="A1777" s="1">
        <v>41652</v>
      </c>
      <c r="B1777">
        <v>2014</v>
      </c>
      <c r="C1777" t="s">
        <v>21</v>
      </c>
      <c r="D1777">
        <v>2645930</v>
      </c>
      <c r="E1777">
        <v>3675000</v>
      </c>
      <c r="F1777" t="s">
        <v>13</v>
      </c>
      <c r="G1777" t="s">
        <v>14</v>
      </c>
      <c r="H1777">
        <v>3</v>
      </c>
      <c r="I1777">
        <v>1</v>
      </c>
      <c r="J1777">
        <v>918</v>
      </c>
      <c r="K1777">
        <v>1.350819</v>
      </c>
      <c r="L1777" t="s">
        <v>16</v>
      </c>
    </row>
    <row r="1778" spans="1:12" x14ac:dyDescent="0.3">
      <c r="A1778" s="1">
        <v>41657</v>
      </c>
      <c r="B1778">
        <v>2014</v>
      </c>
      <c r="C1778" t="s">
        <v>12</v>
      </c>
      <c r="D1778">
        <v>100420</v>
      </c>
      <c r="E1778">
        <v>92500</v>
      </c>
      <c r="F1778" t="s">
        <v>13</v>
      </c>
      <c r="G1778" t="s">
        <v>14</v>
      </c>
      <c r="H1778">
        <v>3</v>
      </c>
      <c r="I1778">
        <v>2</v>
      </c>
      <c r="J1778">
        <v>1058</v>
      </c>
      <c r="K1778">
        <v>1.350819</v>
      </c>
      <c r="L1778" t="s">
        <v>15</v>
      </c>
    </row>
    <row r="1779" spans="1:12" x14ac:dyDescent="0.3">
      <c r="A1779" s="1">
        <v>41658</v>
      </c>
      <c r="B1779">
        <v>2014</v>
      </c>
      <c r="C1779" t="s">
        <v>21</v>
      </c>
      <c r="D1779">
        <v>521500</v>
      </c>
      <c r="E1779">
        <v>525000</v>
      </c>
      <c r="F1779" t="s">
        <v>13</v>
      </c>
      <c r="G1779" t="s">
        <v>14</v>
      </c>
      <c r="H1779">
        <v>3</v>
      </c>
      <c r="I1779">
        <v>1</v>
      </c>
      <c r="J1779">
        <v>1071</v>
      </c>
      <c r="K1779">
        <v>1.350819</v>
      </c>
      <c r="L1779" t="s">
        <v>16</v>
      </c>
    </row>
    <row r="1780" spans="1:12" x14ac:dyDescent="0.3">
      <c r="A1780" s="1">
        <v>41663</v>
      </c>
      <c r="B1780">
        <v>2014</v>
      </c>
      <c r="C1780" t="s">
        <v>18</v>
      </c>
      <c r="D1780">
        <v>741580</v>
      </c>
      <c r="E1780">
        <v>580750</v>
      </c>
      <c r="F1780" t="s">
        <v>13</v>
      </c>
      <c r="G1780" t="s">
        <v>14</v>
      </c>
      <c r="H1780">
        <v>3</v>
      </c>
      <c r="I1780">
        <v>1</v>
      </c>
      <c r="J1780">
        <v>1053</v>
      </c>
      <c r="K1780">
        <v>1.350819</v>
      </c>
      <c r="L1780" t="s">
        <v>15</v>
      </c>
    </row>
    <row r="1781" spans="1:12" x14ac:dyDescent="0.3">
      <c r="A1781" s="1">
        <v>41665</v>
      </c>
      <c r="B1781">
        <v>2014</v>
      </c>
      <c r="C1781" t="s">
        <v>17</v>
      </c>
      <c r="D1781">
        <v>232270</v>
      </c>
      <c r="E1781">
        <v>185000</v>
      </c>
      <c r="F1781" t="s">
        <v>23</v>
      </c>
      <c r="G1781" t="s">
        <v>24</v>
      </c>
      <c r="H1781">
        <v>6</v>
      </c>
      <c r="I1781">
        <v>4</v>
      </c>
      <c r="J1781">
        <v>2033</v>
      </c>
      <c r="K1781">
        <v>1.350819</v>
      </c>
      <c r="L1781" t="s">
        <v>15</v>
      </c>
    </row>
    <row r="1782" spans="1:12" x14ac:dyDescent="0.3">
      <c r="A1782" s="1">
        <v>41665</v>
      </c>
      <c r="B1782">
        <v>2014</v>
      </c>
      <c r="C1782" t="s">
        <v>17</v>
      </c>
      <c r="D1782">
        <v>144770</v>
      </c>
      <c r="E1782">
        <v>91000</v>
      </c>
      <c r="F1782" t="s">
        <v>13</v>
      </c>
      <c r="G1782" t="s">
        <v>14</v>
      </c>
      <c r="H1782">
        <v>3</v>
      </c>
      <c r="I1782">
        <v>3</v>
      </c>
      <c r="J1782">
        <v>1011</v>
      </c>
      <c r="K1782">
        <v>1.350819</v>
      </c>
      <c r="L1782" t="s">
        <v>16</v>
      </c>
    </row>
    <row r="1783" spans="1:12" x14ac:dyDescent="0.3">
      <c r="A1783" s="1">
        <v>41666</v>
      </c>
      <c r="B1783">
        <v>2014</v>
      </c>
      <c r="C1783" t="s">
        <v>12</v>
      </c>
      <c r="D1783">
        <v>119350</v>
      </c>
      <c r="E1783">
        <v>149000</v>
      </c>
      <c r="F1783" t="s">
        <v>13</v>
      </c>
      <c r="G1783" t="s">
        <v>14</v>
      </c>
      <c r="H1783">
        <v>3</v>
      </c>
      <c r="I1783">
        <v>3</v>
      </c>
      <c r="J1783">
        <v>959</v>
      </c>
      <c r="K1783">
        <v>1.350819</v>
      </c>
      <c r="L1783" t="s">
        <v>16</v>
      </c>
    </row>
    <row r="1784" spans="1:12" x14ac:dyDescent="0.3">
      <c r="A1784" s="1">
        <v>41670</v>
      </c>
      <c r="B1784">
        <v>2014</v>
      </c>
      <c r="C1784" t="s">
        <v>26</v>
      </c>
      <c r="D1784">
        <v>383740</v>
      </c>
      <c r="E1784">
        <v>1189000</v>
      </c>
      <c r="F1784" t="s">
        <v>13</v>
      </c>
      <c r="G1784" t="s">
        <v>14</v>
      </c>
      <c r="H1784">
        <v>3</v>
      </c>
      <c r="I1784">
        <v>3</v>
      </c>
      <c r="J1784">
        <v>1005</v>
      </c>
      <c r="K1784">
        <v>1.350819</v>
      </c>
      <c r="L1784" t="s">
        <v>25</v>
      </c>
    </row>
    <row r="1785" spans="1:12" x14ac:dyDescent="0.3">
      <c r="A1785" s="1">
        <v>41671</v>
      </c>
      <c r="B1785">
        <v>2014</v>
      </c>
      <c r="C1785" t="s">
        <v>18</v>
      </c>
      <c r="D1785">
        <v>773850</v>
      </c>
      <c r="E1785">
        <v>1060783</v>
      </c>
      <c r="F1785" t="s">
        <v>13</v>
      </c>
      <c r="G1785" t="s">
        <v>14</v>
      </c>
      <c r="H1785">
        <v>3</v>
      </c>
      <c r="I1785">
        <v>3</v>
      </c>
      <c r="J1785">
        <v>1023</v>
      </c>
      <c r="K1785">
        <v>1.350819</v>
      </c>
      <c r="L1785" t="s">
        <v>22</v>
      </c>
    </row>
    <row r="1786" spans="1:12" x14ac:dyDescent="0.3">
      <c r="A1786" s="1">
        <v>41671</v>
      </c>
      <c r="B1786">
        <v>2014</v>
      </c>
      <c r="C1786" t="s">
        <v>12</v>
      </c>
      <c r="D1786">
        <v>108300</v>
      </c>
      <c r="E1786">
        <v>45000</v>
      </c>
      <c r="F1786" t="s">
        <v>13</v>
      </c>
      <c r="G1786" t="s">
        <v>14</v>
      </c>
      <c r="H1786">
        <v>3</v>
      </c>
      <c r="I1786">
        <v>1</v>
      </c>
      <c r="J1786">
        <v>1000</v>
      </c>
      <c r="K1786">
        <v>1.350819</v>
      </c>
      <c r="L1786" t="s">
        <v>22</v>
      </c>
    </row>
    <row r="1787" spans="1:12" x14ac:dyDescent="0.3">
      <c r="A1787" s="1">
        <v>41671</v>
      </c>
      <c r="B1787">
        <v>2014</v>
      </c>
      <c r="C1787" t="s">
        <v>17</v>
      </c>
      <c r="D1787">
        <v>82780</v>
      </c>
      <c r="E1787">
        <v>35000</v>
      </c>
      <c r="F1787" t="s">
        <v>13</v>
      </c>
      <c r="G1787" t="s">
        <v>14</v>
      </c>
      <c r="H1787">
        <v>3</v>
      </c>
      <c r="I1787">
        <v>2</v>
      </c>
      <c r="J1787">
        <v>1067</v>
      </c>
      <c r="K1787">
        <v>1.350819</v>
      </c>
      <c r="L1787" t="s">
        <v>15</v>
      </c>
    </row>
    <row r="1788" spans="1:12" x14ac:dyDescent="0.3">
      <c r="A1788" s="1">
        <v>41672</v>
      </c>
      <c r="B1788">
        <v>2014</v>
      </c>
      <c r="C1788" t="s">
        <v>17</v>
      </c>
      <c r="D1788">
        <v>137610</v>
      </c>
      <c r="E1788">
        <v>134260</v>
      </c>
      <c r="F1788" t="s">
        <v>13</v>
      </c>
      <c r="G1788" t="s">
        <v>14</v>
      </c>
      <c r="H1788">
        <v>3</v>
      </c>
      <c r="I1788">
        <v>3</v>
      </c>
      <c r="J1788">
        <v>1043</v>
      </c>
      <c r="K1788">
        <v>1.350819</v>
      </c>
      <c r="L1788" t="s">
        <v>15</v>
      </c>
    </row>
    <row r="1789" spans="1:12" x14ac:dyDescent="0.3">
      <c r="A1789" s="1">
        <v>41673</v>
      </c>
      <c r="B1789">
        <v>2014</v>
      </c>
      <c r="C1789" t="s">
        <v>21</v>
      </c>
      <c r="D1789">
        <v>2601340</v>
      </c>
      <c r="E1789">
        <v>3650000</v>
      </c>
      <c r="F1789" t="s">
        <v>13</v>
      </c>
      <c r="G1789" t="s">
        <v>14</v>
      </c>
      <c r="H1789">
        <v>3</v>
      </c>
      <c r="I1789">
        <v>1</v>
      </c>
      <c r="J1789">
        <v>1064</v>
      </c>
      <c r="K1789">
        <v>1.350819</v>
      </c>
      <c r="L1789" t="s">
        <v>22</v>
      </c>
    </row>
    <row r="1790" spans="1:12" x14ac:dyDescent="0.3">
      <c r="A1790" s="1">
        <v>41676</v>
      </c>
      <c r="B1790">
        <v>2014</v>
      </c>
      <c r="C1790" t="s">
        <v>12</v>
      </c>
      <c r="D1790">
        <v>116840</v>
      </c>
      <c r="E1790">
        <v>70000</v>
      </c>
      <c r="F1790" t="s">
        <v>19</v>
      </c>
      <c r="G1790" t="s">
        <v>20</v>
      </c>
      <c r="H1790">
        <v>4</v>
      </c>
      <c r="I1790">
        <v>2</v>
      </c>
      <c r="J1790">
        <v>1343</v>
      </c>
      <c r="K1790">
        <v>1.350819</v>
      </c>
      <c r="L1790" t="s">
        <v>25</v>
      </c>
    </row>
    <row r="1791" spans="1:12" x14ac:dyDescent="0.3">
      <c r="A1791" s="1">
        <v>41676</v>
      </c>
      <c r="B1791">
        <v>2014</v>
      </c>
      <c r="C1791" t="s">
        <v>18</v>
      </c>
      <c r="D1791">
        <v>263760</v>
      </c>
      <c r="E1791">
        <v>325000</v>
      </c>
      <c r="F1791" t="s">
        <v>13</v>
      </c>
      <c r="G1791" t="s">
        <v>14</v>
      </c>
      <c r="H1791">
        <v>3</v>
      </c>
      <c r="I1791">
        <v>3</v>
      </c>
      <c r="J1791">
        <v>1082</v>
      </c>
      <c r="K1791">
        <v>1.350819</v>
      </c>
      <c r="L1791" t="s">
        <v>15</v>
      </c>
    </row>
    <row r="1792" spans="1:12" x14ac:dyDescent="0.3">
      <c r="A1792" s="1">
        <v>41676</v>
      </c>
      <c r="B1792">
        <v>2014</v>
      </c>
      <c r="C1792" t="s">
        <v>12</v>
      </c>
      <c r="D1792">
        <v>163990</v>
      </c>
      <c r="E1792">
        <v>140000</v>
      </c>
      <c r="F1792" t="s">
        <v>23</v>
      </c>
      <c r="G1792" t="s">
        <v>24</v>
      </c>
      <c r="H1792">
        <v>6</v>
      </c>
      <c r="I1792">
        <v>4</v>
      </c>
      <c r="J1792">
        <v>1879</v>
      </c>
      <c r="K1792">
        <v>1.350819</v>
      </c>
      <c r="L1792" t="s">
        <v>16</v>
      </c>
    </row>
    <row r="1793" spans="1:12" x14ac:dyDescent="0.3">
      <c r="A1793" s="1">
        <v>41678</v>
      </c>
      <c r="B1793">
        <v>2014</v>
      </c>
      <c r="C1793" t="s">
        <v>21</v>
      </c>
      <c r="D1793">
        <v>3399410</v>
      </c>
      <c r="E1793">
        <v>6450000</v>
      </c>
      <c r="F1793" t="s">
        <v>13</v>
      </c>
      <c r="G1793" t="s">
        <v>14</v>
      </c>
      <c r="H1793">
        <v>3</v>
      </c>
      <c r="I1793">
        <v>1</v>
      </c>
      <c r="J1793">
        <v>971</v>
      </c>
      <c r="K1793">
        <v>1.350819</v>
      </c>
      <c r="L1793" t="s">
        <v>15</v>
      </c>
    </row>
    <row r="1794" spans="1:12" x14ac:dyDescent="0.3">
      <c r="A1794" s="1">
        <v>41683</v>
      </c>
      <c r="B1794">
        <v>2014</v>
      </c>
      <c r="C1794" t="s">
        <v>21</v>
      </c>
      <c r="D1794">
        <v>1703380</v>
      </c>
      <c r="E1794">
        <v>2755000</v>
      </c>
      <c r="F1794" t="s">
        <v>13</v>
      </c>
      <c r="G1794" t="s">
        <v>14</v>
      </c>
      <c r="H1794">
        <v>3</v>
      </c>
      <c r="I1794">
        <v>2</v>
      </c>
      <c r="J1794">
        <v>1000</v>
      </c>
      <c r="K1794">
        <v>1.350819</v>
      </c>
      <c r="L1794" t="s">
        <v>22</v>
      </c>
    </row>
    <row r="1795" spans="1:12" x14ac:dyDescent="0.3">
      <c r="A1795" s="1">
        <v>41683</v>
      </c>
      <c r="B1795">
        <v>2014</v>
      </c>
      <c r="C1795" t="s">
        <v>17</v>
      </c>
      <c r="D1795">
        <v>183750</v>
      </c>
      <c r="E1795">
        <v>55000</v>
      </c>
      <c r="F1795" t="s">
        <v>23</v>
      </c>
      <c r="G1795" t="s">
        <v>24</v>
      </c>
      <c r="H1795">
        <v>6</v>
      </c>
      <c r="I1795">
        <v>6</v>
      </c>
      <c r="J1795">
        <v>2183</v>
      </c>
      <c r="K1795">
        <v>1.350819</v>
      </c>
      <c r="L1795" t="s">
        <v>16</v>
      </c>
    </row>
    <row r="1796" spans="1:12" x14ac:dyDescent="0.3">
      <c r="A1796" s="1">
        <v>41686</v>
      </c>
      <c r="B1796">
        <v>2014</v>
      </c>
      <c r="C1796" t="s">
        <v>26</v>
      </c>
      <c r="D1796">
        <v>1886780</v>
      </c>
      <c r="E1796">
        <v>2365000</v>
      </c>
      <c r="F1796" t="s">
        <v>13</v>
      </c>
      <c r="G1796" t="s">
        <v>14</v>
      </c>
      <c r="H1796">
        <v>3</v>
      </c>
      <c r="I1796">
        <v>2</v>
      </c>
      <c r="J1796">
        <v>1073</v>
      </c>
      <c r="K1796">
        <v>1.350819</v>
      </c>
      <c r="L1796" t="s">
        <v>16</v>
      </c>
    </row>
    <row r="1797" spans="1:12" x14ac:dyDescent="0.3">
      <c r="A1797" s="1">
        <v>41687</v>
      </c>
      <c r="B1797">
        <v>2014</v>
      </c>
      <c r="C1797" t="s">
        <v>18</v>
      </c>
      <c r="D1797">
        <v>311150</v>
      </c>
      <c r="E1797">
        <v>215000</v>
      </c>
      <c r="F1797" t="s">
        <v>13</v>
      </c>
      <c r="G1797" t="s">
        <v>14</v>
      </c>
      <c r="H1797">
        <v>3</v>
      </c>
      <c r="I1797">
        <v>3</v>
      </c>
      <c r="J1797">
        <v>997</v>
      </c>
      <c r="K1797">
        <v>1.350819</v>
      </c>
      <c r="L1797" t="s">
        <v>15</v>
      </c>
    </row>
    <row r="1798" spans="1:12" x14ac:dyDescent="0.3">
      <c r="A1798" s="1">
        <v>41687</v>
      </c>
      <c r="B1798">
        <v>2014</v>
      </c>
      <c r="C1798" t="s">
        <v>12</v>
      </c>
      <c r="D1798">
        <v>87470</v>
      </c>
      <c r="E1798">
        <v>37500</v>
      </c>
      <c r="F1798" t="s">
        <v>13</v>
      </c>
      <c r="G1798" t="s">
        <v>14</v>
      </c>
      <c r="H1798">
        <v>3</v>
      </c>
      <c r="I1798">
        <v>1</v>
      </c>
      <c r="J1798">
        <v>1027</v>
      </c>
      <c r="K1798">
        <v>1.350819</v>
      </c>
      <c r="L1798" t="s">
        <v>22</v>
      </c>
    </row>
    <row r="1799" spans="1:12" x14ac:dyDescent="0.3">
      <c r="A1799" s="1">
        <v>41692</v>
      </c>
      <c r="B1799">
        <v>2014</v>
      </c>
      <c r="C1799" t="s">
        <v>21</v>
      </c>
      <c r="D1799">
        <v>1379980</v>
      </c>
      <c r="E1799">
        <v>1450000</v>
      </c>
      <c r="F1799" t="s">
        <v>13</v>
      </c>
      <c r="G1799" t="s">
        <v>14</v>
      </c>
      <c r="H1799">
        <v>3</v>
      </c>
      <c r="I1799">
        <v>2</v>
      </c>
      <c r="J1799">
        <v>1016</v>
      </c>
      <c r="K1799">
        <v>1.350819</v>
      </c>
      <c r="L1799" t="s">
        <v>25</v>
      </c>
    </row>
    <row r="1800" spans="1:12" x14ac:dyDescent="0.3">
      <c r="A1800" s="1">
        <v>41694</v>
      </c>
      <c r="B1800">
        <v>2014</v>
      </c>
      <c r="C1800" t="s">
        <v>21</v>
      </c>
      <c r="D1800">
        <v>907200</v>
      </c>
      <c r="E1800">
        <v>1330000</v>
      </c>
      <c r="F1800" t="s">
        <v>13</v>
      </c>
      <c r="G1800" t="s">
        <v>14</v>
      </c>
      <c r="H1800">
        <v>3</v>
      </c>
      <c r="I1800">
        <v>2</v>
      </c>
      <c r="J1800">
        <v>989</v>
      </c>
      <c r="K1800">
        <v>1.350819</v>
      </c>
      <c r="L1800" t="s">
        <v>25</v>
      </c>
    </row>
    <row r="1801" spans="1:12" x14ac:dyDescent="0.3">
      <c r="A1801" s="1">
        <v>41697</v>
      </c>
      <c r="B1801">
        <v>2014</v>
      </c>
      <c r="C1801" t="s">
        <v>12</v>
      </c>
      <c r="D1801">
        <v>111860</v>
      </c>
      <c r="E1801">
        <v>37500</v>
      </c>
      <c r="F1801" t="s">
        <v>23</v>
      </c>
      <c r="G1801" t="s">
        <v>24</v>
      </c>
      <c r="H1801">
        <v>6</v>
      </c>
      <c r="I1801">
        <v>6</v>
      </c>
      <c r="J1801">
        <v>2044</v>
      </c>
      <c r="K1801">
        <v>1.350819</v>
      </c>
      <c r="L1801" t="s">
        <v>25</v>
      </c>
    </row>
    <row r="1802" spans="1:12" x14ac:dyDescent="0.3">
      <c r="A1802" s="1">
        <v>41697</v>
      </c>
      <c r="B1802">
        <v>2014</v>
      </c>
      <c r="C1802" t="s">
        <v>12</v>
      </c>
      <c r="D1802">
        <v>170790</v>
      </c>
      <c r="E1802">
        <v>163500</v>
      </c>
      <c r="F1802" t="s">
        <v>13</v>
      </c>
      <c r="G1802" t="s">
        <v>14</v>
      </c>
      <c r="H1802">
        <v>3</v>
      </c>
      <c r="I1802">
        <v>2</v>
      </c>
      <c r="J1802">
        <v>917</v>
      </c>
      <c r="K1802">
        <v>1.350819</v>
      </c>
      <c r="L1802" t="s">
        <v>25</v>
      </c>
    </row>
    <row r="1803" spans="1:12" x14ac:dyDescent="0.3">
      <c r="A1803" s="1">
        <v>41698</v>
      </c>
      <c r="B1803">
        <v>2014</v>
      </c>
      <c r="C1803" t="s">
        <v>26</v>
      </c>
      <c r="D1803">
        <v>297010</v>
      </c>
      <c r="E1803">
        <v>275000</v>
      </c>
      <c r="F1803" t="s">
        <v>13</v>
      </c>
      <c r="G1803" t="s">
        <v>14</v>
      </c>
      <c r="H1803">
        <v>3</v>
      </c>
      <c r="I1803">
        <v>2</v>
      </c>
      <c r="J1803">
        <v>952</v>
      </c>
      <c r="K1803">
        <v>1.350819</v>
      </c>
      <c r="L1803" t="s">
        <v>22</v>
      </c>
    </row>
    <row r="1804" spans="1:12" x14ac:dyDescent="0.3">
      <c r="A1804" s="1">
        <v>41698</v>
      </c>
      <c r="B1804">
        <v>2014</v>
      </c>
      <c r="C1804" t="s">
        <v>12</v>
      </c>
      <c r="D1804">
        <v>104620</v>
      </c>
      <c r="E1804">
        <v>82300</v>
      </c>
      <c r="F1804" t="s">
        <v>13</v>
      </c>
      <c r="G1804" t="s">
        <v>14</v>
      </c>
      <c r="H1804">
        <v>3</v>
      </c>
      <c r="I1804">
        <v>2</v>
      </c>
      <c r="J1804">
        <v>1023</v>
      </c>
      <c r="K1804">
        <v>1.350819</v>
      </c>
      <c r="L1804" t="s">
        <v>22</v>
      </c>
    </row>
    <row r="1805" spans="1:12" x14ac:dyDescent="0.3">
      <c r="A1805" s="1">
        <v>41699</v>
      </c>
      <c r="B1805">
        <v>2014</v>
      </c>
      <c r="C1805" t="s">
        <v>21</v>
      </c>
      <c r="D1805">
        <v>580860</v>
      </c>
      <c r="E1805">
        <v>458333</v>
      </c>
      <c r="F1805" t="s">
        <v>19</v>
      </c>
      <c r="G1805" t="s">
        <v>20</v>
      </c>
      <c r="H1805">
        <v>4</v>
      </c>
      <c r="I1805">
        <v>2</v>
      </c>
      <c r="J1805">
        <v>1361</v>
      </c>
      <c r="K1805">
        <v>1.350819</v>
      </c>
      <c r="L1805" t="s">
        <v>25</v>
      </c>
    </row>
    <row r="1806" spans="1:12" x14ac:dyDescent="0.3">
      <c r="A1806" s="1">
        <v>41699</v>
      </c>
      <c r="B1806">
        <v>2014</v>
      </c>
      <c r="C1806" t="s">
        <v>26</v>
      </c>
      <c r="D1806">
        <v>178290</v>
      </c>
      <c r="E1806">
        <v>110000</v>
      </c>
      <c r="F1806" t="s">
        <v>13</v>
      </c>
      <c r="G1806" t="s">
        <v>14</v>
      </c>
      <c r="H1806">
        <v>3</v>
      </c>
      <c r="I1806">
        <v>1</v>
      </c>
      <c r="J1806">
        <v>916</v>
      </c>
      <c r="K1806">
        <v>1.350819</v>
      </c>
      <c r="L1806" t="s">
        <v>22</v>
      </c>
    </row>
    <row r="1807" spans="1:12" x14ac:dyDescent="0.3">
      <c r="A1807" s="1">
        <v>41700</v>
      </c>
      <c r="B1807">
        <v>2014</v>
      </c>
      <c r="C1807" t="s">
        <v>26</v>
      </c>
      <c r="D1807">
        <v>319200</v>
      </c>
      <c r="E1807">
        <v>1250000</v>
      </c>
      <c r="F1807" t="s">
        <v>13</v>
      </c>
      <c r="G1807" t="s">
        <v>14</v>
      </c>
      <c r="H1807">
        <v>3</v>
      </c>
      <c r="I1807">
        <v>2</v>
      </c>
      <c r="J1807">
        <v>901</v>
      </c>
      <c r="K1807">
        <v>1.350819</v>
      </c>
      <c r="L1807" t="s">
        <v>25</v>
      </c>
    </row>
    <row r="1808" spans="1:12" x14ac:dyDescent="0.3">
      <c r="A1808" s="1">
        <v>41703</v>
      </c>
      <c r="B1808">
        <v>2014</v>
      </c>
      <c r="C1808" t="s">
        <v>30</v>
      </c>
      <c r="D1808">
        <v>329160</v>
      </c>
      <c r="E1808">
        <v>365000</v>
      </c>
      <c r="F1808" t="s">
        <v>13</v>
      </c>
      <c r="G1808" t="s">
        <v>14</v>
      </c>
      <c r="H1808">
        <v>3</v>
      </c>
      <c r="I1808">
        <v>3</v>
      </c>
      <c r="J1808">
        <v>1010</v>
      </c>
      <c r="K1808">
        <v>1.350819</v>
      </c>
      <c r="L1808" t="s">
        <v>25</v>
      </c>
    </row>
    <row r="1809" spans="1:12" x14ac:dyDescent="0.3">
      <c r="A1809" s="1">
        <v>41703</v>
      </c>
      <c r="B1809">
        <v>2014</v>
      </c>
      <c r="C1809" t="s">
        <v>26</v>
      </c>
      <c r="D1809">
        <v>239190</v>
      </c>
      <c r="E1809">
        <v>322500</v>
      </c>
      <c r="F1809" t="s">
        <v>13</v>
      </c>
      <c r="G1809" t="s">
        <v>14</v>
      </c>
      <c r="H1809">
        <v>3</v>
      </c>
      <c r="I1809">
        <v>1</v>
      </c>
      <c r="J1809">
        <v>931</v>
      </c>
      <c r="K1809">
        <v>1.350819</v>
      </c>
      <c r="L1809" t="s">
        <v>25</v>
      </c>
    </row>
    <row r="1810" spans="1:12" x14ac:dyDescent="0.3">
      <c r="A1810" s="1">
        <v>41703</v>
      </c>
      <c r="B1810">
        <v>2014</v>
      </c>
      <c r="C1810" t="s">
        <v>17</v>
      </c>
      <c r="D1810">
        <v>133220</v>
      </c>
      <c r="E1810">
        <v>110000</v>
      </c>
      <c r="F1810" t="s">
        <v>13</v>
      </c>
      <c r="G1810" t="s">
        <v>14</v>
      </c>
      <c r="H1810">
        <v>3</v>
      </c>
      <c r="I1810">
        <v>2</v>
      </c>
      <c r="J1810">
        <v>936</v>
      </c>
      <c r="K1810">
        <v>1.350819</v>
      </c>
      <c r="L1810" t="s">
        <v>16</v>
      </c>
    </row>
    <row r="1811" spans="1:12" x14ac:dyDescent="0.3">
      <c r="A1811" s="1">
        <v>41706</v>
      </c>
      <c r="B1811">
        <v>2014</v>
      </c>
      <c r="C1811" t="s">
        <v>12</v>
      </c>
      <c r="D1811">
        <v>122070</v>
      </c>
      <c r="E1811">
        <v>50000</v>
      </c>
      <c r="F1811" t="s">
        <v>23</v>
      </c>
      <c r="G1811" t="s">
        <v>24</v>
      </c>
      <c r="H1811">
        <v>6</v>
      </c>
      <c r="I1811">
        <v>5</v>
      </c>
      <c r="J1811">
        <v>2082</v>
      </c>
      <c r="K1811">
        <v>1.350819</v>
      </c>
      <c r="L1811" t="s">
        <v>22</v>
      </c>
    </row>
    <row r="1812" spans="1:12" x14ac:dyDescent="0.3">
      <c r="A1812" s="1">
        <v>41706</v>
      </c>
      <c r="B1812">
        <v>2014</v>
      </c>
      <c r="C1812" t="s">
        <v>18</v>
      </c>
      <c r="D1812">
        <v>234850</v>
      </c>
      <c r="E1812">
        <v>175000</v>
      </c>
      <c r="F1812" t="s">
        <v>13</v>
      </c>
      <c r="G1812" t="s">
        <v>14</v>
      </c>
      <c r="H1812">
        <v>3</v>
      </c>
      <c r="I1812">
        <v>1</v>
      </c>
      <c r="J1812">
        <v>1081</v>
      </c>
      <c r="K1812">
        <v>1.350819</v>
      </c>
      <c r="L1812" t="s">
        <v>15</v>
      </c>
    </row>
    <row r="1813" spans="1:12" x14ac:dyDescent="0.3">
      <c r="A1813" s="1">
        <v>41710</v>
      </c>
      <c r="B1813">
        <v>2014</v>
      </c>
      <c r="C1813" t="s">
        <v>12</v>
      </c>
      <c r="D1813">
        <v>134160</v>
      </c>
      <c r="E1813">
        <v>75000</v>
      </c>
      <c r="F1813" t="s">
        <v>23</v>
      </c>
      <c r="G1813" t="s">
        <v>24</v>
      </c>
      <c r="H1813">
        <v>6</v>
      </c>
      <c r="I1813">
        <v>6</v>
      </c>
      <c r="J1813">
        <v>2098</v>
      </c>
      <c r="K1813">
        <v>1.350819</v>
      </c>
      <c r="L1813" t="s">
        <v>15</v>
      </c>
    </row>
    <row r="1814" spans="1:12" x14ac:dyDescent="0.3">
      <c r="A1814" s="1">
        <v>41712</v>
      </c>
      <c r="B1814">
        <v>2014</v>
      </c>
      <c r="C1814" t="s">
        <v>18</v>
      </c>
      <c r="D1814">
        <v>441280</v>
      </c>
      <c r="E1814">
        <v>520000</v>
      </c>
      <c r="F1814" t="s">
        <v>13</v>
      </c>
      <c r="G1814" t="s">
        <v>14</v>
      </c>
      <c r="H1814">
        <v>3</v>
      </c>
      <c r="I1814">
        <v>3</v>
      </c>
      <c r="J1814">
        <v>966</v>
      </c>
      <c r="K1814">
        <v>1.350819</v>
      </c>
      <c r="L1814" t="s">
        <v>22</v>
      </c>
    </row>
    <row r="1815" spans="1:12" x14ac:dyDescent="0.3">
      <c r="A1815" s="1">
        <v>41714</v>
      </c>
      <c r="B1815">
        <v>2014</v>
      </c>
      <c r="C1815" t="s">
        <v>12</v>
      </c>
      <c r="D1815">
        <v>139250</v>
      </c>
      <c r="E1815">
        <v>129500</v>
      </c>
      <c r="F1815" t="s">
        <v>13</v>
      </c>
      <c r="G1815" t="s">
        <v>14</v>
      </c>
      <c r="H1815">
        <v>3</v>
      </c>
      <c r="I1815">
        <v>3</v>
      </c>
      <c r="J1815">
        <v>999</v>
      </c>
      <c r="K1815">
        <v>1.350819</v>
      </c>
      <c r="L1815" t="s">
        <v>16</v>
      </c>
    </row>
    <row r="1816" spans="1:12" x14ac:dyDescent="0.3">
      <c r="A1816" s="1">
        <v>41714</v>
      </c>
      <c r="B1816">
        <v>2014</v>
      </c>
      <c r="C1816" t="s">
        <v>12</v>
      </c>
      <c r="D1816">
        <v>112850</v>
      </c>
      <c r="E1816">
        <v>42900</v>
      </c>
      <c r="F1816" t="s">
        <v>13</v>
      </c>
      <c r="G1816" t="s">
        <v>14</v>
      </c>
      <c r="H1816">
        <v>3</v>
      </c>
      <c r="I1816">
        <v>1</v>
      </c>
      <c r="J1816">
        <v>1000</v>
      </c>
      <c r="K1816">
        <v>1.350819</v>
      </c>
      <c r="L1816" t="s">
        <v>15</v>
      </c>
    </row>
    <row r="1817" spans="1:12" x14ac:dyDescent="0.3">
      <c r="A1817" s="1">
        <v>41714</v>
      </c>
      <c r="B1817">
        <v>2014</v>
      </c>
      <c r="C1817" t="s">
        <v>30</v>
      </c>
      <c r="D1817">
        <v>1539350</v>
      </c>
      <c r="E1817">
        <v>1515000</v>
      </c>
      <c r="F1817" t="s">
        <v>13</v>
      </c>
      <c r="G1817" t="s">
        <v>14</v>
      </c>
      <c r="H1817">
        <v>3</v>
      </c>
      <c r="I1817">
        <v>3</v>
      </c>
      <c r="J1817">
        <v>1067</v>
      </c>
      <c r="K1817">
        <v>1.350819</v>
      </c>
      <c r="L1817" t="s">
        <v>25</v>
      </c>
    </row>
    <row r="1818" spans="1:12" x14ac:dyDescent="0.3">
      <c r="A1818" s="1">
        <v>41717</v>
      </c>
      <c r="B1818">
        <v>2014</v>
      </c>
      <c r="C1818" t="s">
        <v>17</v>
      </c>
      <c r="D1818">
        <v>100480</v>
      </c>
      <c r="E1818">
        <v>90000</v>
      </c>
      <c r="F1818" t="s">
        <v>13</v>
      </c>
      <c r="G1818" t="s">
        <v>14</v>
      </c>
      <c r="H1818">
        <v>3</v>
      </c>
      <c r="I1818">
        <v>2</v>
      </c>
      <c r="J1818">
        <v>969</v>
      </c>
      <c r="K1818">
        <v>1.350819</v>
      </c>
      <c r="L1818" t="s">
        <v>25</v>
      </c>
    </row>
    <row r="1819" spans="1:12" x14ac:dyDescent="0.3">
      <c r="A1819" s="1">
        <v>41717</v>
      </c>
      <c r="B1819">
        <v>2014</v>
      </c>
      <c r="C1819" t="s">
        <v>26</v>
      </c>
      <c r="D1819">
        <v>247100</v>
      </c>
      <c r="E1819">
        <v>275000</v>
      </c>
      <c r="F1819" t="s">
        <v>19</v>
      </c>
      <c r="G1819" t="s">
        <v>20</v>
      </c>
      <c r="H1819">
        <v>4</v>
      </c>
      <c r="I1819">
        <v>4</v>
      </c>
      <c r="J1819">
        <v>1261</v>
      </c>
      <c r="K1819">
        <v>1.350819</v>
      </c>
      <c r="L1819" t="s">
        <v>22</v>
      </c>
    </row>
    <row r="1820" spans="1:12" x14ac:dyDescent="0.3">
      <c r="A1820" s="1">
        <v>41720</v>
      </c>
      <c r="B1820">
        <v>2014</v>
      </c>
      <c r="C1820" t="s">
        <v>12</v>
      </c>
      <c r="D1820">
        <v>64200</v>
      </c>
      <c r="E1820">
        <v>10000</v>
      </c>
      <c r="F1820" t="s">
        <v>23</v>
      </c>
      <c r="G1820" t="s">
        <v>24</v>
      </c>
      <c r="H1820">
        <v>6</v>
      </c>
      <c r="I1820">
        <v>6</v>
      </c>
      <c r="J1820">
        <v>1952</v>
      </c>
      <c r="K1820">
        <v>1.350819</v>
      </c>
      <c r="L1820" t="s">
        <v>25</v>
      </c>
    </row>
    <row r="1821" spans="1:12" x14ac:dyDescent="0.3">
      <c r="A1821" s="1">
        <v>41720</v>
      </c>
      <c r="B1821">
        <v>2014</v>
      </c>
      <c r="C1821" t="s">
        <v>21</v>
      </c>
      <c r="D1821">
        <v>1098090</v>
      </c>
      <c r="E1821">
        <v>1150000</v>
      </c>
      <c r="F1821" t="s">
        <v>13</v>
      </c>
      <c r="G1821" t="s">
        <v>14</v>
      </c>
      <c r="H1821">
        <v>3</v>
      </c>
      <c r="I1821">
        <v>1</v>
      </c>
      <c r="J1821">
        <v>1066</v>
      </c>
      <c r="K1821">
        <v>1.350819</v>
      </c>
      <c r="L1821" t="s">
        <v>15</v>
      </c>
    </row>
    <row r="1822" spans="1:12" x14ac:dyDescent="0.3">
      <c r="A1822" s="1">
        <v>41721</v>
      </c>
      <c r="B1822">
        <v>2014</v>
      </c>
      <c r="C1822" t="s">
        <v>12</v>
      </c>
      <c r="D1822">
        <v>81280</v>
      </c>
      <c r="E1822">
        <v>16163</v>
      </c>
      <c r="F1822" t="s">
        <v>13</v>
      </c>
      <c r="G1822" t="s">
        <v>14</v>
      </c>
      <c r="H1822">
        <v>3</v>
      </c>
      <c r="I1822">
        <v>2</v>
      </c>
      <c r="J1822">
        <v>1093</v>
      </c>
      <c r="K1822">
        <v>1.350819</v>
      </c>
      <c r="L1822" t="s">
        <v>22</v>
      </c>
    </row>
    <row r="1823" spans="1:12" x14ac:dyDescent="0.3">
      <c r="A1823" s="1">
        <v>41721</v>
      </c>
      <c r="B1823">
        <v>2014</v>
      </c>
      <c r="C1823" t="s">
        <v>12</v>
      </c>
      <c r="D1823">
        <v>146190</v>
      </c>
      <c r="E1823">
        <v>149000</v>
      </c>
      <c r="F1823" t="s">
        <v>13</v>
      </c>
      <c r="G1823" t="s">
        <v>14</v>
      </c>
      <c r="H1823">
        <v>3</v>
      </c>
      <c r="I1823">
        <v>2</v>
      </c>
      <c r="J1823">
        <v>973</v>
      </c>
      <c r="K1823">
        <v>1.350819</v>
      </c>
      <c r="L1823" t="s">
        <v>22</v>
      </c>
    </row>
    <row r="1824" spans="1:12" x14ac:dyDescent="0.3">
      <c r="A1824" s="1">
        <v>41721</v>
      </c>
      <c r="B1824">
        <v>2014</v>
      </c>
      <c r="C1824" t="s">
        <v>21</v>
      </c>
      <c r="D1824">
        <v>393120</v>
      </c>
      <c r="E1824">
        <v>450000</v>
      </c>
      <c r="F1824" t="s">
        <v>13</v>
      </c>
      <c r="G1824" t="s">
        <v>14</v>
      </c>
      <c r="H1824">
        <v>3</v>
      </c>
      <c r="I1824">
        <v>3</v>
      </c>
      <c r="J1824">
        <v>968</v>
      </c>
      <c r="K1824">
        <v>1.350819</v>
      </c>
      <c r="L1824" t="s">
        <v>22</v>
      </c>
    </row>
    <row r="1825" spans="1:12" x14ac:dyDescent="0.3">
      <c r="A1825" s="1">
        <v>41727</v>
      </c>
      <c r="B1825">
        <v>2014</v>
      </c>
      <c r="C1825" t="s">
        <v>21</v>
      </c>
      <c r="D1825">
        <v>402920</v>
      </c>
      <c r="E1825">
        <v>539185</v>
      </c>
      <c r="F1825" t="s">
        <v>13</v>
      </c>
      <c r="G1825" t="s">
        <v>14</v>
      </c>
      <c r="H1825">
        <v>3</v>
      </c>
      <c r="I1825">
        <v>1</v>
      </c>
      <c r="J1825">
        <v>1052</v>
      </c>
      <c r="K1825">
        <v>1.350819</v>
      </c>
      <c r="L1825" t="s">
        <v>15</v>
      </c>
    </row>
    <row r="1826" spans="1:12" x14ac:dyDescent="0.3">
      <c r="A1826" s="1">
        <v>41728</v>
      </c>
      <c r="B1826">
        <v>2014</v>
      </c>
      <c r="C1826" t="s">
        <v>26</v>
      </c>
      <c r="D1826">
        <v>812560</v>
      </c>
      <c r="E1826">
        <v>1250000</v>
      </c>
      <c r="F1826" t="s">
        <v>13</v>
      </c>
      <c r="G1826" t="s">
        <v>14</v>
      </c>
      <c r="H1826">
        <v>3</v>
      </c>
      <c r="I1826">
        <v>2</v>
      </c>
      <c r="J1826">
        <v>939</v>
      </c>
      <c r="K1826">
        <v>1.350819</v>
      </c>
      <c r="L1826" t="s">
        <v>22</v>
      </c>
    </row>
    <row r="1827" spans="1:12" x14ac:dyDescent="0.3">
      <c r="A1827" s="1">
        <v>41728</v>
      </c>
      <c r="B1827">
        <v>2014</v>
      </c>
      <c r="C1827" t="s">
        <v>18</v>
      </c>
      <c r="D1827">
        <v>716590</v>
      </c>
      <c r="E1827">
        <v>1020000</v>
      </c>
      <c r="F1827" t="s">
        <v>13</v>
      </c>
      <c r="G1827" t="s">
        <v>14</v>
      </c>
      <c r="H1827">
        <v>3</v>
      </c>
      <c r="I1827">
        <v>3</v>
      </c>
      <c r="J1827">
        <v>1001</v>
      </c>
      <c r="K1827">
        <v>1.350819</v>
      </c>
      <c r="L1827" t="s">
        <v>25</v>
      </c>
    </row>
    <row r="1828" spans="1:12" x14ac:dyDescent="0.3">
      <c r="A1828" s="1">
        <v>41728</v>
      </c>
      <c r="B1828">
        <v>2014</v>
      </c>
      <c r="C1828" t="s">
        <v>26</v>
      </c>
      <c r="D1828">
        <v>336910</v>
      </c>
      <c r="E1828">
        <v>338000</v>
      </c>
      <c r="F1828" t="s">
        <v>13</v>
      </c>
      <c r="G1828" t="s">
        <v>14</v>
      </c>
      <c r="H1828">
        <v>3</v>
      </c>
      <c r="I1828">
        <v>2</v>
      </c>
      <c r="J1828">
        <v>986</v>
      </c>
      <c r="K1828">
        <v>1.350819</v>
      </c>
      <c r="L1828" t="s">
        <v>25</v>
      </c>
    </row>
    <row r="1829" spans="1:12" x14ac:dyDescent="0.3">
      <c r="A1829" s="1">
        <v>41731</v>
      </c>
      <c r="B1829">
        <v>2014</v>
      </c>
      <c r="C1829" t="s">
        <v>18</v>
      </c>
      <c r="D1829">
        <v>570710</v>
      </c>
      <c r="E1829">
        <v>579500</v>
      </c>
      <c r="F1829" t="s">
        <v>13</v>
      </c>
      <c r="G1829" t="s">
        <v>14</v>
      </c>
      <c r="H1829">
        <v>3</v>
      </c>
      <c r="I1829">
        <v>1</v>
      </c>
      <c r="J1829">
        <v>966</v>
      </c>
      <c r="K1829">
        <v>1.350819</v>
      </c>
      <c r="L1829" t="s">
        <v>15</v>
      </c>
    </row>
    <row r="1830" spans="1:12" x14ac:dyDescent="0.3">
      <c r="A1830" s="1">
        <v>41731</v>
      </c>
      <c r="B1830">
        <v>2014</v>
      </c>
      <c r="C1830" t="s">
        <v>26</v>
      </c>
      <c r="D1830">
        <v>260610</v>
      </c>
      <c r="E1830">
        <v>291300</v>
      </c>
      <c r="F1830" t="s">
        <v>13</v>
      </c>
      <c r="G1830" t="s">
        <v>14</v>
      </c>
      <c r="H1830">
        <v>3</v>
      </c>
      <c r="I1830">
        <v>2</v>
      </c>
      <c r="J1830">
        <v>910</v>
      </c>
      <c r="K1830">
        <v>1.350819</v>
      </c>
      <c r="L1830" t="s">
        <v>16</v>
      </c>
    </row>
    <row r="1831" spans="1:12" x14ac:dyDescent="0.3">
      <c r="A1831" s="1">
        <v>41734</v>
      </c>
      <c r="B1831">
        <v>2014</v>
      </c>
      <c r="C1831" t="s">
        <v>21</v>
      </c>
      <c r="D1831">
        <v>480900</v>
      </c>
      <c r="E1831">
        <v>510000</v>
      </c>
      <c r="F1831" t="s">
        <v>19</v>
      </c>
      <c r="G1831" t="s">
        <v>20</v>
      </c>
      <c r="H1831">
        <v>4</v>
      </c>
      <c r="I1831">
        <v>2</v>
      </c>
      <c r="J1831">
        <v>1460</v>
      </c>
      <c r="K1831">
        <v>1.350819</v>
      </c>
      <c r="L1831" t="s">
        <v>25</v>
      </c>
    </row>
    <row r="1832" spans="1:12" x14ac:dyDescent="0.3">
      <c r="A1832" s="1">
        <v>41739</v>
      </c>
      <c r="B1832">
        <v>2014</v>
      </c>
      <c r="C1832" t="s">
        <v>12</v>
      </c>
      <c r="D1832">
        <v>155620</v>
      </c>
      <c r="E1832">
        <v>140000</v>
      </c>
      <c r="F1832" t="s">
        <v>13</v>
      </c>
      <c r="G1832" t="s">
        <v>14</v>
      </c>
      <c r="H1832">
        <v>3</v>
      </c>
      <c r="I1832">
        <v>2</v>
      </c>
      <c r="J1832">
        <v>966</v>
      </c>
      <c r="K1832">
        <v>1.350819</v>
      </c>
      <c r="L1832" t="s">
        <v>15</v>
      </c>
    </row>
    <row r="1833" spans="1:12" x14ac:dyDescent="0.3">
      <c r="A1833" s="1">
        <v>41739</v>
      </c>
      <c r="B1833">
        <v>2014</v>
      </c>
      <c r="C1833" t="s">
        <v>26</v>
      </c>
      <c r="D1833">
        <v>409360</v>
      </c>
      <c r="E1833">
        <v>537000</v>
      </c>
      <c r="F1833" t="s">
        <v>13</v>
      </c>
      <c r="G1833" t="s">
        <v>14</v>
      </c>
      <c r="H1833">
        <v>3</v>
      </c>
      <c r="I1833">
        <v>1</v>
      </c>
      <c r="J1833">
        <v>1093</v>
      </c>
      <c r="K1833">
        <v>1.350819</v>
      </c>
      <c r="L1833" t="s">
        <v>22</v>
      </c>
    </row>
    <row r="1834" spans="1:12" x14ac:dyDescent="0.3">
      <c r="A1834" s="1">
        <v>41739</v>
      </c>
      <c r="B1834">
        <v>2014</v>
      </c>
      <c r="C1834" t="s">
        <v>12</v>
      </c>
      <c r="D1834">
        <v>138250</v>
      </c>
      <c r="E1834">
        <v>36500</v>
      </c>
      <c r="F1834" t="s">
        <v>23</v>
      </c>
      <c r="G1834" t="s">
        <v>24</v>
      </c>
      <c r="H1834">
        <v>6</v>
      </c>
      <c r="I1834">
        <v>5</v>
      </c>
      <c r="J1834">
        <v>1864</v>
      </c>
      <c r="K1834">
        <v>1.350819</v>
      </c>
      <c r="L1834" t="s">
        <v>16</v>
      </c>
    </row>
    <row r="1835" spans="1:12" x14ac:dyDescent="0.3">
      <c r="A1835" s="1">
        <v>41739</v>
      </c>
      <c r="B1835">
        <v>2014</v>
      </c>
      <c r="C1835" t="s">
        <v>26</v>
      </c>
      <c r="D1835">
        <v>335930</v>
      </c>
      <c r="E1835">
        <v>675000</v>
      </c>
      <c r="F1835" t="s">
        <v>13</v>
      </c>
      <c r="G1835" t="s">
        <v>14</v>
      </c>
      <c r="H1835">
        <v>3</v>
      </c>
      <c r="I1835">
        <v>2</v>
      </c>
      <c r="J1835">
        <v>1087</v>
      </c>
      <c r="K1835">
        <v>1.350819</v>
      </c>
      <c r="L1835" t="s">
        <v>16</v>
      </c>
    </row>
    <row r="1836" spans="1:12" x14ac:dyDescent="0.3">
      <c r="A1836" s="1">
        <v>41740</v>
      </c>
      <c r="B1836">
        <v>2014</v>
      </c>
      <c r="C1836" t="s">
        <v>21</v>
      </c>
      <c r="D1836">
        <v>1124620</v>
      </c>
      <c r="E1836">
        <v>2025000</v>
      </c>
      <c r="F1836" t="s">
        <v>13</v>
      </c>
      <c r="G1836" t="s">
        <v>14</v>
      </c>
      <c r="H1836">
        <v>3</v>
      </c>
      <c r="I1836">
        <v>1</v>
      </c>
      <c r="J1836">
        <v>900</v>
      </c>
      <c r="K1836">
        <v>1.350819</v>
      </c>
      <c r="L1836" t="s">
        <v>16</v>
      </c>
    </row>
    <row r="1837" spans="1:12" x14ac:dyDescent="0.3">
      <c r="A1837" s="1">
        <v>41740</v>
      </c>
      <c r="B1837">
        <v>2014</v>
      </c>
      <c r="C1837" t="s">
        <v>18</v>
      </c>
      <c r="D1837">
        <v>208530</v>
      </c>
      <c r="E1837">
        <v>150150</v>
      </c>
      <c r="F1837" t="s">
        <v>13</v>
      </c>
      <c r="G1837" t="s">
        <v>14</v>
      </c>
      <c r="H1837">
        <v>3</v>
      </c>
      <c r="I1837">
        <v>3</v>
      </c>
      <c r="J1837">
        <v>1065</v>
      </c>
      <c r="K1837">
        <v>1.350819</v>
      </c>
      <c r="L1837" t="s">
        <v>15</v>
      </c>
    </row>
    <row r="1838" spans="1:12" x14ac:dyDescent="0.3">
      <c r="A1838" s="1">
        <v>41741</v>
      </c>
      <c r="B1838">
        <v>2014</v>
      </c>
      <c r="C1838" t="s">
        <v>17</v>
      </c>
      <c r="D1838">
        <v>135240</v>
      </c>
      <c r="E1838">
        <v>90000</v>
      </c>
      <c r="F1838" t="s">
        <v>13</v>
      </c>
      <c r="G1838" t="s">
        <v>14</v>
      </c>
      <c r="H1838">
        <v>3</v>
      </c>
      <c r="I1838">
        <v>1</v>
      </c>
      <c r="J1838">
        <v>1092</v>
      </c>
      <c r="K1838">
        <v>1.350819</v>
      </c>
      <c r="L1838" t="s">
        <v>15</v>
      </c>
    </row>
    <row r="1839" spans="1:12" x14ac:dyDescent="0.3">
      <c r="A1839" s="1">
        <v>41741</v>
      </c>
      <c r="B1839">
        <v>2014</v>
      </c>
      <c r="C1839" t="s">
        <v>30</v>
      </c>
      <c r="D1839">
        <v>666670</v>
      </c>
      <c r="E1839">
        <v>650000</v>
      </c>
      <c r="F1839" t="s">
        <v>13</v>
      </c>
      <c r="G1839" t="s">
        <v>14</v>
      </c>
      <c r="H1839">
        <v>3</v>
      </c>
      <c r="I1839">
        <v>1</v>
      </c>
      <c r="J1839">
        <v>994</v>
      </c>
      <c r="K1839">
        <v>1.350819</v>
      </c>
      <c r="L1839" t="s">
        <v>16</v>
      </c>
    </row>
    <row r="1840" spans="1:12" x14ac:dyDescent="0.3">
      <c r="A1840" s="1">
        <v>41742</v>
      </c>
      <c r="B1840">
        <v>2014</v>
      </c>
      <c r="C1840" t="s">
        <v>12</v>
      </c>
      <c r="D1840">
        <v>175850</v>
      </c>
      <c r="E1840">
        <v>166000</v>
      </c>
      <c r="F1840" t="s">
        <v>13</v>
      </c>
      <c r="G1840" t="s">
        <v>14</v>
      </c>
      <c r="H1840">
        <v>3</v>
      </c>
      <c r="I1840">
        <v>1</v>
      </c>
      <c r="J1840">
        <v>926</v>
      </c>
      <c r="K1840">
        <v>1.350819</v>
      </c>
      <c r="L1840" t="s">
        <v>25</v>
      </c>
    </row>
    <row r="1841" spans="1:12" x14ac:dyDescent="0.3">
      <c r="A1841" s="1">
        <v>41742</v>
      </c>
      <c r="B1841">
        <v>2014</v>
      </c>
      <c r="C1841" t="s">
        <v>12</v>
      </c>
      <c r="D1841">
        <v>117260</v>
      </c>
      <c r="E1841">
        <v>42000</v>
      </c>
      <c r="F1841" t="s">
        <v>23</v>
      </c>
      <c r="G1841" t="s">
        <v>24</v>
      </c>
      <c r="H1841">
        <v>6</v>
      </c>
      <c r="I1841">
        <v>6</v>
      </c>
      <c r="J1841">
        <v>2131</v>
      </c>
      <c r="K1841">
        <v>1.350819</v>
      </c>
      <c r="L1841" t="s">
        <v>15</v>
      </c>
    </row>
    <row r="1842" spans="1:12" x14ac:dyDescent="0.3">
      <c r="A1842" s="1">
        <v>41745</v>
      </c>
      <c r="B1842">
        <v>2014</v>
      </c>
      <c r="C1842" t="s">
        <v>17</v>
      </c>
      <c r="D1842">
        <v>177370</v>
      </c>
      <c r="E1842">
        <v>40000</v>
      </c>
      <c r="F1842" t="s">
        <v>19</v>
      </c>
      <c r="G1842" t="s">
        <v>20</v>
      </c>
      <c r="H1842">
        <v>4</v>
      </c>
      <c r="I1842">
        <v>2</v>
      </c>
      <c r="J1842">
        <v>1492</v>
      </c>
      <c r="K1842">
        <v>1.350819</v>
      </c>
      <c r="L1842" t="s">
        <v>22</v>
      </c>
    </row>
    <row r="1843" spans="1:12" x14ac:dyDescent="0.3">
      <c r="A1843" s="1">
        <v>41745</v>
      </c>
      <c r="B1843">
        <v>2014</v>
      </c>
      <c r="C1843" t="s">
        <v>30</v>
      </c>
      <c r="D1843">
        <v>524160</v>
      </c>
      <c r="E1843">
        <v>575000</v>
      </c>
      <c r="F1843" t="s">
        <v>13</v>
      </c>
      <c r="G1843" t="s">
        <v>14</v>
      </c>
      <c r="H1843">
        <v>3</v>
      </c>
      <c r="I1843">
        <v>3</v>
      </c>
      <c r="J1843">
        <v>1021</v>
      </c>
      <c r="K1843">
        <v>1.350819</v>
      </c>
      <c r="L1843" t="s">
        <v>16</v>
      </c>
    </row>
    <row r="1844" spans="1:12" x14ac:dyDescent="0.3">
      <c r="A1844" s="1">
        <v>41747</v>
      </c>
      <c r="B1844">
        <v>2014</v>
      </c>
      <c r="C1844" t="s">
        <v>17</v>
      </c>
      <c r="D1844">
        <v>228430</v>
      </c>
      <c r="E1844">
        <v>210000</v>
      </c>
      <c r="F1844" t="s">
        <v>27</v>
      </c>
      <c r="G1844" t="s">
        <v>28</v>
      </c>
      <c r="H1844">
        <v>8</v>
      </c>
      <c r="I1844">
        <v>6</v>
      </c>
      <c r="J1844">
        <v>2570</v>
      </c>
      <c r="K1844">
        <v>1.350819</v>
      </c>
      <c r="L1844" t="s">
        <v>25</v>
      </c>
    </row>
    <row r="1845" spans="1:12" x14ac:dyDescent="0.3">
      <c r="A1845" s="1">
        <v>41749</v>
      </c>
      <c r="B1845">
        <v>2014</v>
      </c>
      <c r="C1845" t="s">
        <v>26</v>
      </c>
      <c r="D1845">
        <v>1188740</v>
      </c>
      <c r="E1845">
        <v>950000</v>
      </c>
      <c r="F1845" t="s">
        <v>13</v>
      </c>
      <c r="G1845" t="s">
        <v>14</v>
      </c>
      <c r="H1845">
        <v>3</v>
      </c>
      <c r="I1845">
        <v>2</v>
      </c>
      <c r="J1845">
        <v>999</v>
      </c>
      <c r="K1845">
        <v>1.350819</v>
      </c>
      <c r="L1845" t="s">
        <v>16</v>
      </c>
    </row>
    <row r="1846" spans="1:12" x14ac:dyDescent="0.3">
      <c r="A1846" s="1">
        <v>41754</v>
      </c>
      <c r="B1846">
        <v>2014</v>
      </c>
      <c r="C1846" t="s">
        <v>26</v>
      </c>
      <c r="D1846">
        <v>227290</v>
      </c>
      <c r="E1846">
        <v>222750</v>
      </c>
      <c r="F1846" t="s">
        <v>13</v>
      </c>
      <c r="G1846" t="s">
        <v>14</v>
      </c>
      <c r="H1846">
        <v>3</v>
      </c>
      <c r="I1846">
        <v>1</v>
      </c>
      <c r="J1846">
        <v>971</v>
      </c>
      <c r="K1846">
        <v>1.350819</v>
      </c>
      <c r="L1846" t="s">
        <v>25</v>
      </c>
    </row>
    <row r="1847" spans="1:12" x14ac:dyDescent="0.3">
      <c r="A1847" s="1">
        <v>41755</v>
      </c>
      <c r="B1847">
        <v>2014</v>
      </c>
      <c r="C1847" t="s">
        <v>26</v>
      </c>
      <c r="D1847">
        <v>314230</v>
      </c>
      <c r="E1847">
        <v>365000</v>
      </c>
      <c r="F1847" t="s">
        <v>13</v>
      </c>
      <c r="G1847" t="s">
        <v>14</v>
      </c>
      <c r="H1847">
        <v>3</v>
      </c>
      <c r="I1847">
        <v>3</v>
      </c>
      <c r="J1847">
        <v>942</v>
      </c>
      <c r="K1847">
        <v>1.350819</v>
      </c>
      <c r="L1847" t="s">
        <v>22</v>
      </c>
    </row>
    <row r="1848" spans="1:12" x14ac:dyDescent="0.3">
      <c r="A1848" s="1">
        <v>41756</v>
      </c>
      <c r="B1848">
        <v>2014</v>
      </c>
      <c r="C1848" t="s">
        <v>30</v>
      </c>
      <c r="D1848">
        <v>327190</v>
      </c>
      <c r="E1848">
        <v>315000</v>
      </c>
      <c r="F1848" t="s">
        <v>13</v>
      </c>
      <c r="G1848" t="s">
        <v>14</v>
      </c>
      <c r="H1848">
        <v>3</v>
      </c>
      <c r="I1848">
        <v>2</v>
      </c>
      <c r="J1848">
        <v>913</v>
      </c>
      <c r="K1848">
        <v>1.350819</v>
      </c>
      <c r="L1848" t="s">
        <v>22</v>
      </c>
    </row>
    <row r="1849" spans="1:12" x14ac:dyDescent="0.3">
      <c r="A1849" s="1">
        <v>41756</v>
      </c>
      <c r="B1849">
        <v>2014</v>
      </c>
      <c r="C1849" t="s">
        <v>18</v>
      </c>
      <c r="D1849">
        <v>1298780</v>
      </c>
      <c r="E1849">
        <v>1325000</v>
      </c>
      <c r="F1849" t="s">
        <v>13</v>
      </c>
      <c r="G1849" t="s">
        <v>14</v>
      </c>
      <c r="H1849">
        <v>3</v>
      </c>
      <c r="I1849">
        <v>1</v>
      </c>
      <c r="J1849">
        <v>932</v>
      </c>
      <c r="K1849">
        <v>1.350819</v>
      </c>
      <c r="L1849" t="s">
        <v>16</v>
      </c>
    </row>
    <row r="1850" spans="1:12" x14ac:dyDescent="0.3">
      <c r="A1850" s="1">
        <v>41759</v>
      </c>
      <c r="B1850">
        <v>2014</v>
      </c>
      <c r="C1850" t="s">
        <v>18</v>
      </c>
      <c r="D1850">
        <v>340200</v>
      </c>
      <c r="E1850">
        <v>425000</v>
      </c>
      <c r="F1850" t="s">
        <v>13</v>
      </c>
      <c r="G1850" t="s">
        <v>14</v>
      </c>
      <c r="H1850">
        <v>3</v>
      </c>
      <c r="I1850">
        <v>3</v>
      </c>
      <c r="J1850">
        <v>904</v>
      </c>
      <c r="K1850">
        <v>1.350819</v>
      </c>
      <c r="L1850" t="s">
        <v>25</v>
      </c>
    </row>
    <row r="1851" spans="1:12" x14ac:dyDescent="0.3">
      <c r="A1851" s="1">
        <v>41759</v>
      </c>
      <c r="B1851">
        <v>2014</v>
      </c>
      <c r="C1851" t="s">
        <v>26</v>
      </c>
      <c r="D1851">
        <v>746690</v>
      </c>
      <c r="E1851">
        <v>1200000</v>
      </c>
      <c r="F1851" t="s">
        <v>13</v>
      </c>
      <c r="G1851" t="s">
        <v>14</v>
      </c>
      <c r="H1851">
        <v>3</v>
      </c>
      <c r="I1851">
        <v>1</v>
      </c>
      <c r="J1851">
        <v>1003</v>
      </c>
      <c r="K1851">
        <v>1.350819</v>
      </c>
      <c r="L1851" t="s">
        <v>22</v>
      </c>
    </row>
    <row r="1852" spans="1:12" x14ac:dyDescent="0.3">
      <c r="A1852" s="1">
        <v>41759</v>
      </c>
      <c r="B1852">
        <v>2014</v>
      </c>
      <c r="C1852" t="s">
        <v>17</v>
      </c>
      <c r="D1852">
        <v>166250</v>
      </c>
      <c r="E1852">
        <v>125000</v>
      </c>
      <c r="F1852" t="s">
        <v>19</v>
      </c>
      <c r="G1852" t="s">
        <v>20</v>
      </c>
      <c r="H1852">
        <v>4</v>
      </c>
      <c r="I1852">
        <v>4</v>
      </c>
      <c r="J1852">
        <v>1415</v>
      </c>
      <c r="K1852">
        <v>1.350819</v>
      </c>
      <c r="L1852" t="s">
        <v>22</v>
      </c>
    </row>
    <row r="1853" spans="1:12" x14ac:dyDescent="0.3">
      <c r="A1853" s="1">
        <v>41759</v>
      </c>
      <c r="B1853">
        <v>2014</v>
      </c>
      <c r="C1853" t="s">
        <v>17</v>
      </c>
      <c r="D1853">
        <v>143950</v>
      </c>
      <c r="E1853">
        <v>172000</v>
      </c>
      <c r="F1853" t="s">
        <v>13</v>
      </c>
      <c r="G1853" t="s">
        <v>14</v>
      </c>
      <c r="H1853">
        <v>3</v>
      </c>
      <c r="I1853">
        <v>2</v>
      </c>
      <c r="J1853">
        <v>912</v>
      </c>
      <c r="K1853">
        <v>1.350819</v>
      </c>
      <c r="L1853" t="s">
        <v>25</v>
      </c>
    </row>
    <row r="1854" spans="1:12" x14ac:dyDescent="0.3">
      <c r="A1854" s="1">
        <v>41760</v>
      </c>
      <c r="B1854">
        <v>2014</v>
      </c>
      <c r="C1854" t="s">
        <v>18</v>
      </c>
      <c r="D1854">
        <v>313180</v>
      </c>
      <c r="E1854">
        <v>435000</v>
      </c>
      <c r="F1854" t="s">
        <v>13</v>
      </c>
      <c r="G1854" t="s">
        <v>14</v>
      </c>
      <c r="H1854">
        <v>3</v>
      </c>
      <c r="I1854">
        <v>1</v>
      </c>
      <c r="J1854">
        <v>1033</v>
      </c>
      <c r="K1854">
        <v>1.350819</v>
      </c>
      <c r="L1854" t="s">
        <v>22</v>
      </c>
    </row>
    <row r="1855" spans="1:12" x14ac:dyDescent="0.3">
      <c r="A1855" s="1">
        <v>41760</v>
      </c>
      <c r="B1855">
        <v>2014</v>
      </c>
      <c r="C1855" t="s">
        <v>21</v>
      </c>
      <c r="D1855">
        <v>552790</v>
      </c>
      <c r="E1855">
        <v>350000</v>
      </c>
      <c r="F1855" t="s">
        <v>13</v>
      </c>
      <c r="G1855" t="s">
        <v>14</v>
      </c>
      <c r="H1855">
        <v>3</v>
      </c>
      <c r="I1855">
        <v>3</v>
      </c>
      <c r="J1855">
        <v>1005</v>
      </c>
      <c r="K1855">
        <v>1.350819</v>
      </c>
      <c r="L1855" t="s">
        <v>25</v>
      </c>
    </row>
    <row r="1856" spans="1:12" x14ac:dyDescent="0.3">
      <c r="A1856" s="1">
        <v>41760</v>
      </c>
      <c r="B1856">
        <v>2014</v>
      </c>
      <c r="C1856" t="s">
        <v>12</v>
      </c>
      <c r="D1856">
        <v>130060</v>
      </c>
      <c r="E1856">
        <v>121916</v>
      </c>
      <c r="F1856" t="s">
        <v>23</v>
      </c>
      <c r="G1856" t="s">
        <v>24</v>
      </c>
      <c r="H1856">
        <v>6</v>
      </c>
      <c r="I1856">
        <v>4</v>
      </c>
      <c r="J1856">
        <v>2036</v>
      </c>
      <c r="K1856">
        <v>1.350819</v>
      </c>
      <c r="L1856" t="s">
        <v>25</v>
      </c>
    </row>
    <row r="1857" spans="1:12" x14ac:dyDescent="0.3">
      <c r="A1857" s="1">
        <v>41760</v>
      </c>
      <c r="B1857">
        <v>2014</v>
      </c>
      <c r="C1857" t="s">
        <v>21</v>
      </c>
      <c r="D1857">
        <v>1773030</v>
      </c>
      <c r="E1857">
        <v>875000</v>
      </c>
      <c r="F1857" t="s">
        <v>13</v>
      </c>
      <c r="G1857" t="s">
        <v>14</v>
      </c>
      <c r="H1857">
        <v>3</v>
      </c>
      <c r="I1857">
        <v>3</v>
      </c>
      <c r="J1857">
        <v>908</v>
      </c>
      <c r="K1857">
        <v>1.350819</v>
      </c>
      <c r="L1857" t="s">
        <v>25</v>
      </c>
    </row>
    <row r="1858" spans="1:12" x14ac:dyDescent="0.3">
      <c r="A1858" s="1">
        <v>41761</v>
      </c>
      <c r="B1858">
        <v>2014</v>
      </c>
      <c r="C1858" t="s">
        <v>21</v>
      </c>
      <c r="D1858">
        <v>548380</v>
      </c>
      <c r="E1858">
        <v>319000</v>
      </c>
      <c r="F1858" t="s">
        <v>13</v>
      </c>
      <c r="G1858" t="s">
        <v>14</v>
      </c>
      <c r="H1858">
        <v>3</v>
      </c>
      <c r="I1858">
        <v>3</v>
      </c>
      <c r="J1858">
        <v>1099</v>
      </c>
      <c r="K1858">
        <v>1.350819</v>
      </c>
      <c r="L1858" t="s">
        <v>22</v>
      </c>
    </row>
    <row r="1859" spans="1:12" x14ac:dyDescent="0.3">
      <c r="A1859" s="1">
        <v>41763</v>
      </c>
      <c r="B1859">
        <v>2014</v>
      </c>
      <c r="C1859" t="s">
        <v>30</v>
      </c>
      <c r="D1859">
        <v>1010380</v>
      </c>
      <c r="E1859">
        <v>1150000</v>
      </c>
      <c r="F1859" t="s">
        <v>13</v>
      </c>
      <c r="G1859" t="s">
        <v>14</v>
      </c>
      <c r="H1859">
        <v>3</v>
      </c>
      <c r="I1859">
        <v>3</v>
      </c>
      <c r="J1859">
        <v>997</v>
      </c>
      <c r="K1859">
        <v>1.350819</v>
      </c>
      <c r="L1859" t="s">
        <v>25</v>
      </c>
    </row>
    <row r="1860" spans="1:12" x14ac:dyDescent="0.3">
      <c r="A1860" s="1">
        <v>41763</v>
      </c>
      <c r="B1860">
        <v>2014</v>
      </c>
      <c r="C1860" t="s">
        <v>26</v>
      </c>
      <c r="D1860">
        <v>319830</v>
      </c>
      <c r="E1860">
        <v>500000</v>
      </c>
      <c r="F1860" t="s">
        <v>13</v>
      </c>
      <c r="G1860" t="s">
        <v>14</v>
      </c>
      <c r="H1860">
        <v>3</v>
      </c>
      <c r="I1860">
        <v>2</v>
      </c>
      <c r="J1860">
        <v>1096</v>
      </c>
      <c r="K1860">
        <v>1.350819</v>
      </c>
      <c r="L1860" t="s">
        <v>16</v>
      </c>
    </row>
    <row r="1861" spans="1:12" x14ac:dyDescent="0.3">
      <c r="A1861" s="1">
        <v>41767</v>
      </c>
      <c r="B1861">
        <v>2014</v>
      </c>
      <c r="C1861" t="s">
        <v>18</v>
      </c>
      <c r="D1861">
        <v>2005710</v>
      </c>
      <c r="E1861">
        <v>2950000</v>
      </c>
      <c r="F1861" t="s">
        <v>13</v>
      </c>
      <c r="G1861" t="s">
        <v>14</v>
      </c>
      <c r="H1861">
        <v>3</v>
      </c>
      <c r="I1861">
        <v>1</v>
      </c>
      <c r="J1861">
        <v>1053</v>
      </c>
      <c r="K1861">
        <v>1.350819</v>
      </c>
      <c r="L1861" t="s">
        <v>22</v>
      </c>
    </row>
    <row r="1862" spans="1:12" x14ac:dyDescent="0.3">
      <c r="A1862" s="1">
        <v>41769</v>
      </c>
      <c r="B1862">
        <v>2014</v>
      </c>
      <c r="C1862" t="s">
        <v>30</v>
      </c>
      <c r="D1862">
        <v>242680</v>
      </c>
      <c r="E1862">
        <v>245000</v>
      </c>
      <c r="F1862" t="s">
        <v>13</v>
      </c>
      <c r="G1862" t="s">
        <v>14</v>
      </c>
      <c r="H1862">
        <v>3</v>
      </c>
      <c r="I1862">
        <v>3</v>
      </c>
      <c r="J1862">
        <v>929</v>
      </c>
      <c r="K1862">
        <v>1.350819</v>
      </c>
      <c r="L1862" t="s">
        <v>25</v>
      </c>
    </row>
    <row r="1863" spans="1:12" x14ac:dyDescent="0.3">
      <c r="A1863" s="1">
        <v>41770</v>
      </c>
      <c r="B1863">
        <v>2014</v>
      </c>
      <c r="C1863" t="s">
        <v>30</v>
      </c>
      <c r="D1863">
        <v>313820</v>
      </c>
      <c r="E1863">
        <v>350000</v>
      </c>
      <c r="F1863" t="s">
        <v>13</v>
      </c>
      <c r="G1863" t="s">
        <v>14</v>
      </c>
      <c r="H1863">
        <v>3</v>
      </c>
      <c r="I1863">
        <v>2</v>
      </c>
      <c r="J1863">
        <v>1019</v>
      </c>
      <c r="K1863">
        <v>1.350819</v>
      </c>
      <c r="L1863" t="s">
        <v>15</v>
      </c>
    </row>
    <row r="1864" spans="1:12" x14ac:dyDescent="0.3">
      <c r="A1864" s="1">
        <v>41773</v>
      </c>
      <c r="B1864">
        <v>2014</v>
      </c>
      <c r="C1864" t="s">
        <v>17</v>
      </c>
      <c r="D1864">
        <v>112950</v>
      </c>
      <c r="E1864">
        <v>45000</v>
      </c>
      <c r="F1864" t="s">
        <v>13</v>
      </c>
      <c r="G1864" t="s">
        <v>14</v>
      </c>
      <c r="H1864">
        <v>3</v>
      </c>
      <c r="I1864">
        <v>3</v>
      </c>
      <c r="J1864">
        <v>1019</v>
      </c>
      <c r="K1864">
        <v>1.350819</v>
      </c>
      <c r="L1864" t="s">
        <v>15</v>
      </c>
    </row>
    <row r="1865" spans="1:12" x14ac:dyDescent="0.3">
      <c r="A1865" s="1">
        <v>41774</v>
      </c>
      <c r="B1865">
        <v>2014</v>
      </c>
      <c r="C1865" t="s">
        <v>17</v>
      </c>
      <c r="D1865">
        <v>159130</v>
      </c>
      <c r="E1865">
        <v>90000</v>
      </c>
      <c r="F1865" t="s">
        <v>23</v>
      </c>
      <c r="G1865" t="s">
        <v>24</v>
      </c>
      <c r="H1865">
        <v>6</v>
      </c>
      <c r="I1865">
        <v>5</v>
      </c>
      <c r="J1865">
        <v>1859</v>
      </c>
      <c r="K1865">
        <v>1.350819</v>
      </c>
      <c r="L1865" t="s">
        <v>16</v>
      </c>
    </row>
    <row r="1866" spans="1:12" x14ac:dyDescent="0.3">
      <c r="A1866" s="1">
        <v>41775</v>
      </c>
      <c r="B1866">
        <v>2014</v>
      </c>
      <c r="C1866" t="s">
        <v>21</v>
      </c>
      <c r="D1866">
        <v>963690</v>
      </c>
      <c r="E1866">
        <v>780000</v>
      </c>
      <c r="F1866" t="s">
        <v>13</v>
      </c>
      <c r="G1866" t="s">
        <v>14</v>
      </c>
      <c r="H1866">
        <v>3</v>
      </c>
      <c r="I1866">
        <v>3</v>
      </c>
      <c r="J1866">
        <v>985</v>
      </c>
      <c r="K1866">
        <v>1.350819</v>
      </c>
      <c r="L1866" t="s">
        <v>16</v>
      </c>
    </row>
    <row r="1867" spans="1:12" x14ac:dyDescent="0.3">
      <c r="A1867" s="1">
        <v>41775</v>
      </c>
      <c r="B1867">
        <v>2014</v>
      </c>
      <c r="C1867" t="s">
        <v>26</v>
      </c>
      <c r="D1867">
        <v>318500</v>
      </c>
      <c r="E1867">
        <v>331900</v>
      </c>
      <c r="F1867" t="s">
        <v>13</v>
      </c>
      <c r="G1867" t="s">
        <v>14</v>
      </c>
      <c r="H1867">
        <v>3</v>
      </c>
      <c r="I1867">
        <v>3</v>
      </c>
      <c r="J1867">
        <v>1015</v>
      </c>
      <c r="K1867">
        <v>1.350819</v>
      </c>
      <c r="L1867" t="s">
        <v>22</v>
      </c>
    </row>
    <row r="1868" spans="1:12" x14ac:dyDescent="0.3">
      <c r="A1868" s="1">
        <v>41775</v>
      </c>
      <c r="B1868">
        <v>2014</v>
      </c>
      <c r="C1868" t="s">
        <v>17</v>
      </c>
      <c r="D1868">
        <v>210310</v>
      </c>
      <c r="E1868">
        <v>130000</v>
      </c>
      <c r="F1868" t="s">
        <v>19</v>
      </c>
      <c r="G1868" t="s">
        <v>20</v>
      </c>
      <c r="H1868">
        <v>4</v>
      </c>
      <c r="I1868">
        <v>3</v>
      </c>
      <c r="J1868">
        <v>1371</v>
      </c>
      <c r="K1868">
        <v>1.350819</v>
      </c>
      <c r="L1868" t="s">
        <v>25</v>
      </c>
    </row>
    <row r="1869" spans="1:12" x14ac:dyDescent="0.3">
      <c r="A1869" s="1">
        <v>41776</v>
      </c>
      <c r="B1869">
        <v>2014</v>
      </c>
      <c r="C1869" t="s">
        <v>17</v>
      </c>
      <c r="D1869">
        <v>111270</v>
      </c>
      <c r="E1869">
        <v>79900</v>
      </c>
      <c r="F1869" t="s">
        <v>13</v>
      </c>
      <c r="G1869" t="s">
        <v>14</v>
      </c>
      <c r="H1869">
        <v>3</v>
      </c>
      <c r="I1869">
        <v>3</v>
      </c>
      <c r="J1869">
        <v>1019</v>
      </c>
      <c r="K1869">
        <v>1.350819</v>
      </c>
      <c r="L1869" t="s">
        <v>16</v>
      </c>
    </row>
    <row r="1870" spans="1:12" x14ac:dyDescent="0.3">
      <c r="A1870" s="1">
        <v>41776</v>
      </c>
      <c r="B1870">
        <v>2014</v>
      </c>
      <c r="C1870" t="s">
        <v>18</v>
      </c>
      <c r="D1870">
        <v>219590</v>
      </c>
      <c r="E1870">
        <v>226800</v>
      </c>
      <c r="F1870" t="s">
        <v>13</v>
      </c>
      <c r="G1870" t="s">
        <v>14</v>
      </c>
      <c r="H1870">
        <v>3</v>
      </c>
      <c r="I1870">
        <v>1</v>
      </c>
      <c r="J1870">
        <v>947</v>
      </c>
      <c r="K1870">
        <v>1.350819</v>
      </c>
      <c r="L1870" t="s">
        <v>22</v>
      </c>
    </row>
    <row r="1871" spans="1:12" x14ac:dyDescent="0.3">
      <c r="A1871" s="1">
        <v>41777</v>
      </c>
      <c r="B1871">
        <v>2014</v>
      </c>
      <c r="C1871" t="s">
        <v>12</v>
      </c>
      <c r="D1871">
        <v>33260</v>
      </c>
      <c r="E1871">
        <v>3000</v>
      </c>
      <c r="F1871" t="s">
        <v>13</v>
      </c>
      <c r="G1871" t="s">
        <v>14</v>
      </c>
      <c r="H1871">
        <v>3</v>
      </c>
      <c r="I1871">
        <v>3</v>
      </c>
      <c r="J1871">
        <v>1054</v>
      </c>
      <c r="K1871">
        <v>1.350819</v>
      </c>
      <c r="L1871" t="s">
        <v>22</v>
      </c>
    </row>
    <row r="1872" spans="1:12" x14ac:dyDescent="0.3">
      <c r="A1872" s="1">
        <v>41777</v>
      </c>
      <c r="B1872">
        <v>2014</v>
      </c>
      <c r="C1872" t="s">
        <v>12</v>
      </c>
      <c r="D1872">
        <v>178550</v>
      </c>
      <c r="E1872">
        <v>100000</v>
      </c>
      <c r="F1872" t="s">
        <v>13</v>
      </c>
      <c r="G1872" t="s">
        <v>14</v>
      </c>
      <c r="H1872">
        <v>3</v>
      </c>
      <c r="I1872">
        <v>2</v>
      </c>
      <c r="J1872">
        <v>908</v>
      </c>
      <c r="K1872">
        <v>1.350819</v>
      </c>
      <c r="L1872" t="s">
        <v>22</v>
      </c>
    </row>
    <row r="1873" spans="1:12" x14ac:dyDescent="0.3">
      <c r="A1873" s="1">
        <v>41779</v>
      </c>
      <c r="B1873">
        <v>2014</v>
      </c>
      <c r="C1873" t="s">
        <v>12</v>
      </c>
      <c r="D1873">
        <v>101850</v>
      </c>
      <c r="E1873">
        <v>130000</v>
      </c>
      <c r="F1873" t="s">
        <v>13</v>
      </c>
      <c r="G1873" t="s">
        <v>14</v>
      </c>
      <c r="H1873">
        <v>3</v>
      </c>
      <c r="I1873">
        <v>3</v>
      </c>
      <c r="J1873">
        <v>1084</v>
      </c>
      <c r="K1873">
        <v>1.350819</v>
      </c>
      <c r="L1873" t="s">
        <v>22</v>
      </c>
    </row>
    <row r="1874" spans="1:12" x14ac:dyDescent="0.3">
      <c r="A1874" s="1">
        <v>41780</v>
      </c>
      <c r="B1874">
        <v>2014</v>
      </c>
      <c r="C1874" t="s">
        <v>12</v>
      </c>
      <c r="D1874">
        <v>107890</v>
      </c>
      <c r="E1874">
        <v>38400</v>
      </c>
      <c r="F1874" t="s">
        <v>13</v>
      </c>
      <c r="G1874" t="s">
        <v>14</v>
      </c>
      <c r="H1874">
        <v>3</v>
      </c>
      <c r="I1874">
        <v>1</v>
      </c>
      <c r="J1874">
        <v>1098</v>
      </c>
      <c r="K1874">
        <v>1.350819</v>
      </c>
      <c r="L1874" t="s">
        <v>16</v>
      </c>
    </row>
    <row r="1875" spans="1:12" x14ac:dyDescent="0.3">
      <c r="A1875" s="1">
        <v>41780</v>
      </c>
      <c r="B1875">
        <v>2014</v>
      </c>
      <c r="C1875" t="s">
        <v>12</v>
      </c>
      <c r="D1875">
        <v>86750</v>
      </c>
      <c r="E1875">
        <v>38000</v>
      </c>
      <c r="F1875" t="s">
        <v>23</v>
      </c>
      <c r="G1875" t="s">
        <v>24</v>
      </c>
      <c r="H1875">
        <v>6</v>
      </c>
      <c r="I1875">
        <v>5</v>
      </c>
      <c r="J1875">
        <v>1942</v>
      </c>
      <c r="K1875">
        <v>1.350819</v>
      </c>
      <c r="L1875" t="s">
        <v>16</v>
      </c>
    </row>
    <row r="1876" spans="1:12" x14ac:dyDescent="0.3">
      <c r="A1876" s="1">
        <v>41780</v>
      </c>
      <c r="B1876">
        <v>2014</v>
      </c>
      <c r="C1876" t="s">
        <v>26</v>
      </c>
      <c r="D1876">
        <v>199430</v>
      </c>
      <c r="E1876">
        <v>309000</v>
      </c>
      <c r="F1876" t="s">
        <v>13</v>
      </c>
      <c r="G1876" t="s">
        <v>14</v>
      </c>
      <c r="H1876">
        <v>3</v>
      </c>
      <c r="I1876">
        <v>2</v>
      </c>
      <c r="J1876">
        <v>950</v>
      </c>
      <c r="K1876">
        <v>1.350819</v>
      </c>
      <c r="L1876" t="s">
        <v>22</v>
      </c>
    </row>
    <row r="1877" spans="1:12" x14ac:dyDescent="0.3">
      <c r="A1877" s="1">
        <v>41780</v>
      </c>
      <c r="B1877">
        <v>2014</v>
      </c>
      <c r="C1877" t="s">
        <v>17</v>
      </c>
      <c r="D1877">
        <v>205630</v>
      </c>
      <c r="E1877">
        <v>92000</v>
      </c>
      <c r="F1877" t="s">
        <v>19</v>
      </c>
      <c r="G1877" t="s">
        <v>20</v>
      </c>
      <c r="H1877">
        <v>4</v>
      </c>
      <c r="I1877">
        <v>4</v>
      </c>
      <c r="J1877">
        <v>1321</v>
      </c>
      <c r="K1877">
        <v>1.350819</v>
      </c>
      <c r="L1877" t="s">
        <v>16</v>
      </c>
    </row>
    <row r="1878" spans="1:12" x14ac:dyDescent="0.3">
      <c r="A1878" s="1">
        <v>41780</v>
      </c>
      <c r="B1878">
        <v>2014</v>
      </c>
      <c r="C1878" t="s">
        <v>21</v>
      </c>
      <c r="D1878">
        <v>731150</v>
      </c>
      <c r="E1878">
        <v>1075000</v>
      </c>
      <c r="F1878" t="s">
        <v>13</v>
      </c>
      <c r="G1878" t="s">
        <v>14</v>
      </c>
      <c r="H1878">
        <v>3</v>
      </c>
      <c r="I1878">
        <v>3</v>
      </c>
      <c r="J1878">
        <v>1069</v>
      </c>
      <c r="K1878">
        <v>1.350819</v>
      </c>
      <c r="L1878" t="s">
        <v>16</v>
      </c>
    </row>
    <row r="1879" spans="1:12" x14ac:dyDescent="0.3">
      <c r="A1879" s="1">
        <v>41781</v>
      </c>
      <c r="B1879">
        <v>2014</v>
      </c>
      <c r="C1879" t="s">
        <v>30</v>
      </c>
      <c r="D1879">
        <v>504780</v>
      </c>
      <c r="E1879">
        <v>395000</v>
      </c>
      <c r="F1879" t="s">
        <v>19</v>
      </c>
      <c r="G1879" t="s">
        <v>20</v>
      </c>
      <c r="H1879">
        <v>4</v>
      </c>
      <c r="I1879">
        <v>2</v>
      </c>
      <c r="J1879">
        <v>1397</v>
      </c>
      <c r="K1879">
        <v>1.350819</v>
      </c>
      <c r="L1879" t="s">
        <v>15</v>
      </c>
    </row>
    <row r="1880" spans="1:12" x14ac:dyDescent="0.3">
      <c r="A1880" s="1">
        <v>41782</v>
      </c>
      <c r="B1880">
        <v>2014</v>
      </c>
      <c r="C1880" t="s">
        <v>30</v>
      </c>
      <c r="D1880">
        <v>471250</v>
      </c>
      <c r="E1880">
        <v>635000</v>
      </c>
      <c r="F1880" t="s">
        <v>13</v>
      </c>
      <c r="G1880" t="s">
        <v>14</v>
      </c>
      <c r="H1880">
        <v>3</v>
      </c>
      <c r="I1880">
        <v>1</v>
      </c>
      <c r="J1880">
        <v>933</v>
      </c>
      <c r="K1880">
        <v>1.350819</v>
      </c>
      <c r="L1880" t="s">
        <v>22</v>
      </c>
    </row>
    <row r="1881" spans="1:12" x14ac:dyDescent="0.3">
      <c r="A1881" s="1">
        <v>41782</v>
      </c>
      <c r="B1881">
        <v>2014</v>
      </c>
      <c r="C1881" t="s">
        <v>30</v>
      </c>
      <c r="D1881">
        <v>488820</v>
      </c>
      <c r="E1881">
        <v>320000</v>
      </c>
      <c r="F1881" t="s">
        <v>23</v>
      </c>
      <c r="G1881" t="s">
        <v>24</v>
      </c>
      <c r="H1881">
        <v>6</v>
      </c>
      <c r="I1881">
        <v>6</v>
      </c>
      <c r="J1881">
        <v>2037</v>
      </c>
      <c r="K1881">
        <v>1.350819</v>
      </c>
      <c r="L1881" t="s">
        <v>15</v>
      </c>
    </row>
    <row r="1882" spans="1:12" x14ac:dyDescent="0.3">
      <c r="A1882" s="1">
        <v>41782</v>
      </c>
      <c r="B1882">
        <v>2014</v>
      </c>
      <c r="C1882" t="s">
        <v>26</v>
      </c>
      <c r="D1882">
        <v>304080</v>
      </c>
      <c r="E1882">
        <v>430000</v>
      </c>
      <c r="F1882" t="s">
        <v>13</v>
      </c>
      <c r="G1882" t="s">
        <v>14</v>
      </c>
      <c r="H1882">
        <v>3</v>
      </c>
      <c r="I1882">
        <v>1</v>
      </c>
      <c r="J1882">
        <v>1085</v>
      </c>
      <c r="K1882">
        <v>1.350819</v>
      </c>
      <c r="L1882" t="s">
        <v>15</v>
      </c>
    </row>
    <row r="1883" spans="1:12" x14ac:dyDescent="0.3">
      <c r="A1883" s="1">
        <v>41783</v>
      </c>
      <c r="B1883">
        <v>2014</v>
      </c>
      <c r="C1883" t="s">
        <v>30</v>
      </c>
      <c r="D1883">
        <v>397460</v>
      </c>
      <c r="E1883">
        <v>424000</v>
      </c>
      <c r="F1883" t="s">
        <v>13</v>
      </c>
      <c r="G1883" t="s">
        <v>14</v>
      </c>
      <c r="H1883">
        <v>3</v>
      </c>
      <c r="I1883">
        <v>2</v>
      </c>
      <c r="J1883">
        <v>1044</v>
      </c>
      <c r="K1883">
        <v>1.350819</v>
      </c>
      <c r="L1883" t="s">
        <v>22</v>
      </c>
    </row>
    <row r="1884" spans="1:12" x14ac:dyDescent="0.3">
      <c r="A1884" s="1">
        <v>41783</v>
      </c>
      <c r="B1884">
        <v>2014</v>
      </c>
      <c r="C1884" t="s">
        <v>17</v>
      </c>
      <c r="D1884">
        <v>134910</v>
      </c>
      <c r="E1884">
        <v>42000</v>
      </c>
      <c r="F1884" t="s">
        <v>23</v>
      </c>
      <c r="G1884" t="s">
        <v>24</v>
      </c>
      <c r="H1884">
        <v>6</v>
      </c>
      <c r="I1884">
        <v>5</v>
      </c>
      <c r="J1884">
        <v>2100</v>
      </c>
      <c r="K1884">
        <v>1.350819</v>
      </c>
      <c r="L1884" t="s">
        <v>25</v>
      </c>
    </row>
    <row r="1885" spans="1:12" x14ac:dyDescent="0.3">
      <c r="A1885" s="1">
        <v>41784</v>
      </c>
      <c r="B1885">
        <v>2014</v>
      </c>
      <c r="C1885" t="s">
        <v>21</v>
      </c>
      <c r="D1885">
        <v>1702890</v>
      </c>
      <c r="E1885">
        <v>2500000</v>
      </c>
      <c r="F1885" t="s">
        <v>13</v>
      </c>
      <c r="G1885" t="s">
        <v>14</v>
      </c>
      <c r="H1885">
        <v>3</v>
      </c>
      <c r="I1885">
        <v>1</v>
      </c>
      <c r="J1885">
        <v>912</v>
      </c>
      <c r="K1885">
        <v>1.350819</v>
      </c>
      <c r="L1885" t="s">
        <v>22</v>
      </c>
    </row>
    <row r="1886" spans="1:12" x14ac:dyDescent="0.3">
      <c r="A1886" s="1">
        <v>41784</v>
      </c>
      <c r="B1886">
        <v>2014</v>
      </c>
      <c r="C1886" t="s">
        <v>26</v>
      </c>
      <c r="D1886">
        <v>514780</v>
      </c>
      <c r="E1886">
        <v>707000</v>
      </c>
      <c r="F1886" t="s">
        <v>13</v>
      </c>
      <c r="G1886" t="s">
        <v>14</v>
      </c>
      <c r="H1886">
        <v>3</v>
      </c>
      <c r="I1886">
        <v>1</v>
      </c>
      <c r="J1886">
        <v>1076</v>
      </c>
      <c r="K1886">
        <v>1.350819</v>
      </c>
      <c r="L1886" t="s">
        <v>16</v>
      </c>
    </row>
    <row r="1887" spans="1:12" x14ac:dyDescent="0.3">
      <c r="A1887" s="1">
        <v>41788</v>
      </c>
      <c r="B1887">
        <v>2014</v>
      </c>
      <c r="C1887" t="s">
        <v>26</v>
      </c>
      <c r="D1887">
        <v>272790</v>
      </c>
      <c r="E1887">
        <v>425000</v>
      </c>
      <c r="F1887" t="s">
        <v>13</v>
      </c>
      <c r="G1887" t="s">
        <v>14</v>
      </c>
      <c r="H1887">
        <v>3</v>
      </c>
      <c r="I1887">
        <v>1</v>
      </c>
      <c r="J1887">
        <v>1041</v>
      </c>
      <c r="K1887">
        <v>1.350819</v>
      </c>
      <c r="L1887" t="s">
        <v>22</v>
      </c>
    </row>
    <row r="1888" spans="1:12" x14ac:dyDescent="0.3">
      <c r="A1888" s="1">
        <v>41788</v>
      </c>
      <c r="B1888">
        <v>2014</v>
      </c>
      <c r="C1888" t="s">
        <v>30</v>
      </c>
      <c r="D1888">
        <v>790810</v>
      </c>
      <c r="E1888">
        <v>699000</v>
      </c>
      <c r="F1888" t="s">
        <v>13</v>
      </c>
      <c r="G1888" t="s">
        <v>14</v>
      </c>
      <c r="H1888">
        <v>3</v>
      </c>
      <c r="I1888">
        <v>3</v>
      </c>
      <c r="J1888">
        <v>915</v>
      </c>
      <c r="K1888">
        <v>1.350819</v>
      </c>
      <c r="L1888" t="s">
        <v>25</v>
      </c>
    </row>
    <row r="1889" spans="1:12" x14ac:dyDescent="0.3">
      <c r="A1889" s="1">
        <v>41789</v>
      </c>
      <c r="B1889">
        <v>2014</v>
      </c>
      <c r="C1889" t="s">
        <v>30</v>
      </c>
      <c r="D1889">
        <v>438760</v>
      </c>
      <c r="E1889">
        <v>424975</v>
      </c>
      <c r="F1889" t="s">
        <v>13</v>
      </c>
      <c r="G1889" t="s">
        <v>14</v>
      </c>
      <c r="H1889">
        <v>3</v>
      </c>
      <c r="I1889">
        <v>2</v>
      </c>
      <c r="J1889">
        <v>1005</v>
      </c>
      <c r="K1889">
        <v>1.350819</v>
      </c>
      <c r="L1889" t="s">
        <v>22</v>
      </c>
    </row>
    <row r="1890" spans="1:12" x14ac:dyDescent="0.3">
      <c r="A1890" s="1">
        <v>41789</v>
      </c>
      <c r="B1890">
        <v>2014</v>
      </c>
      <c r="C1890" t="s">
        <v>26</v>
      </c>
      <c r="D1890">
        <v>345310</v>
      </c>
      <c r="E1890">
        <v>617500</v>
      </c>
      <c r="F1890" t="s">
        <v>13</v>
      </c>
      <c r="G1890" t="s">
        <v>14</v>
      </c>
      <c r="H1890">
        <v>3</v>
      </c>
      <c r="I1890">
        <v>2</v>
      </c>
      <c r="J1890">
        <v>1015</v>
      </c>
      <c r="K1890">
        <v>1.350819</v>
      </c>
      <c r="L1890" t="s">
        <v>15</v>
      </c>
    </row>
    <row r="1891" spans="1:12" x14ac:dyDescent="0.3">
      <c r="A1891" s="1">
        <v>41790</v>
      </c>
      <c r="B1891">
        <v>2014</v>
      </c>
      <c r="C1891" t="s">
        <v>12</v>
      </c>
      <c r="D1891">
        <v>143100</v>
      </c>
      <c r="E1891">
        <v>152000</v>
      </c>
      <c r="F1891" t="s">
        <v>13</v>
      </c>
      <c r="G1891" t="s">
        <v>14</v>
      </c>
      <c r="H1891">
        <v>3</v>
      </c>
      <c r="I1891">
        <v>1</v>
      </c>
      <c r="J1891">
        <v>985</v>
      </c>
      <c r="K1891">
        <v>1.350819</v>
      </c>
      <c r="L1891" t="s">
        <v>15</v>
      </c>
    </row>
    <row r="1892" spans="1:12" x14ac:dyDescent="0.3">
      <c r="A1892" s="1">
        <v>41790</v>
      </c>
      <c r="B1892">
        <v>2014</v>
      </c>
      <c r="C1892" t="s">
        <v>26</v>
      </c>
      <c r="D1892">
        <v>377790</v>
      </c>
      <c r="E1892">
        <v>537500</v>
      </c>
      <c r="F1892" t="s">
        <v>13</v>
      </c>
      <c r="G1892" t="s">
        <v>14</v>
      </c>
      <c r="H1892">
        <v>3</v>
      </c>
      <c r="I1892">
        <v>3</v>
      </c>
      <c r="J1892">
        <v>932</v>
      </c>
      <c r="K1892">
        <v>1.350819</v>
      </c>
      <c r="L1892" t="s">
        <v>22</v>
      </c>
    </row>
    <row r="1893" spans="1:12" x14ac:dyDescent="0.3">
      <c r="A1893" s="1">
        <v>41791</v>
      </c>
      <c r="B1893">
        <v>2014</v>
      </c>
      <c r="C1893" t="s">
        <v>26</v>
      </c>
      <c r="D1893">
        <v>310310</v>
      </c>
      <c r="E1893">
        <v>445000</v>
      </c>
      <c r="F1893" t="s">
        <v>13</v>
      </c>
      <c r="G1893" t="s">
        <v>14</v>
      </c>
      <c r="H1893">
        <v>3</v>
      </c>
      <c r="I1893">
        <v>1</v>
      </c>
      <c r="J1893">
        <v>932</v>
      </c>
      <c r="K1893">
        <v>1.350819</v>
      </c>
      <c r="L1893" t="s">
        <v>15</v>
      </c>
    </row>
    <row r="1894" spans="1:12" x14ac:dyDescent="0.3">
      <c r="A1894" s="1">
        <v>41791</v>
      </c>
      <c r="B1894">
        <v>2014</v>
      </c>
      <c r="C1894" t="s">
        <v>26</v>
      </c>
      <c r="D1894">
        <v>328510</v>
      </c>
      <c r="E1894">
        <v>355000</v>
      </c>
      <c r="F1894" t="s">
        <v>13</v>
      </c>
      <c r="G1894" t="s">
        <v>14</v>
      </c>
      <c r="H1894">
        <v>3</v>
      </c>
      <c r="I1894">
        <v>2</v>
      </c>
      <c r="J1894">
        <v>1097</v>
      </c>
      <c r="K1894">
        <v>1.350819</v>
      </c>
      <c r="L1894" t="s">
        <v>16</v>
      </c>
    </row>
    <row r="1895" spans="1:12" x14ac:dyDescent="0.3">
      <c r="A1895" s="1">
        <v>41791</v>
      </c>
      <c r="B1895">
        <v>2014</v>
      </c>
      <c r="C1895" t="s">
        <v>26</v>
      </c>
      <c r="D1895">
        <v>370300</v>
      </c>
      <c r="E1895">
        <v>639000</v>
      </c>
      <c r="F1895" t="s">
        <v>13</v>
      </c>
      <c r="G1895" t="s">
        <v>14</v>
      </c>
      <c r="H1895">
        <v>3</v>
      </c>
      <c r="I1895">
        <v>2</v>
      </c>
      <c r="J1895">
        <v>1060</v>
      </c>
      <c r="K1895">
        <v>1.350819</v>
      </c>
      <c r="L1895" t="s">
        <v>25</v>
      </c>
    </row>
    <row r="1896" spans="1:12" x14ac:dyDescent="0.3">
      <c r="A1896" s="1">
        <v>41791</v>
      </c>
      <c r="B1896">
        <v>2014</v>
      </c>
      <c r="C1896" t="s">
        <v>30</v>
      </c>
      <c r="D1896">
        <v>315090</v>
      </c>
      <c r="E1896">
        <v>380000</v>
      </c>
      <c r="F1896" t="s">
        <v>13</v>
      </c>
      <c r="G1896" t="s">
        <v>14</v>
      </c>
      <c r="H1896">
        <v>3</v>
      </c>
      <c r="I1896">
        <v>3</v>
      </c>
      <c r="J1896">
        <v>1060</v>
      </c>
      <c r="K1896">
        <v>1.350819</v>
      </c>
      <c r="L1896" t="s">
        <v>25</v>
      </c>
    </row>
    <row r="1897" spans="1:12" x14ac:dyDescent="0.3">
      <c r="A1897" s="1">
        <v>41794</v>
      </c>
      <c r="B1897">
        <v>2014</v>
      </c>
      <c r="C1897" t="s">
        <v>17</v>
      </c>
      <c r="D1897">
        <v>150500</v>
      </c>
      <c r="E1897">
        <v>107000</v>
      </c>
      <c r="F1897" t="s">
        <v>19</v>
      </c>
      <c r="G1897" t="s">
        <v>20</v>
      </c>
      <c r="H1897">
        <v>4</v>
      </c>
      <c r="I1897">
        <v>2</v>
      </c>
      <c r="J1897">
        <v>1292</v>
      </c>
      <c r="K1897">
        <v>1.350819</v>
      </c>
      <c r="L1897" t="s">
        <v>25</v>
      </c>
    </row>
    <row r="1898" spans="1:12" x14ac:dyDescent="0.3">
      <c r="A1898" s="1">
        <v>41794</v>
      </c>
      <c r="B1898">
        <v>2014</v>
      </c>
      <c r="C1898" t="s">
        <v>17</v>
      </c>
      <c r="D1898">
        <v>183100</v>
      </c>
      <c r="E1898">
        <v>181000</v>
      </c>
      <c r="F1898" t="s">
        <v>13</v>
      </c>
      <c r="G1898" t="s">
        <v>14</v>
      </c>
      <c r="H1898">
        <v>3</v>
      </c>
      <c r="I1898">
        <v>1</v>
      </c>
      <c r="J1898">
        <v>943</v>
      </c>
      <c r="K1898">
        <v>1.350819</v>
      </c>
      <c r="L1898" t="s">
        <v>25</v>
      </c>
    </row>
    <row r="1899" spans="1:12" x14ac:dyDescent="0.3">
      <c r="A1899" s="1">
        <v>41795</v>
      </c>
      <c r="B1899">
        <v>2014</v>
      </c>
      <c r="C1899" t="s">
        <v>26</v>
      </c>
      <c r="D1899">
        <v>292600</v>
      </c>
      <c r="E1899">
        <v>390000</v>
      </c>
      <c r="F1899" t="s">
        <v>13</v>
      </c>
      <c r="G1899" t="s">
        <v>14</v>
      </c>
      <c r="H1899">
        <v>3</v>
      </c>
      <c r="I1899">
        <v>2</v>
      </c>
      <c r="J1899">
        <v>1007</v>
      </c>
      <c r="K1899">
        <v>1.350819</v>
      </c>
      <c r="L1899" t="s">
        <v>15</v>
      </c>
    </row>
    <row r="1900" spans="1:12" x14ac:dyDescent="0.3">
      <c r="A1900" s="1">
        <v>41797</v>
      </c>
      <c r="B1900">
        <v>2014</v>
      </c>
      <c r="C1900" t="s">
        <v>21</v>
      </c>
      <c r="D1900">
        <v>584220</v>
      </c>
      <c r="E1900">
        <v>950000</v>
      </c>
      <c r="F1900" t="s">
        <v>13</v>
      </c>
      <c r="G1900" t="s">
        <v>14</v>
      </c>
      <c r="H1900">
        <v>3</v>
      </c>
      <c r="I1900">
        <v>2</v>
      </c>
      <c r="J1900">
        <v>1021</v>
      </c>
      <c r="K1900">
        <v>1.350819</v>
      </c>
      <c r="L1900" t="s">
        <v>16</v>
      </c>
    </row>
    <row r="1901" spans="1:12" x14ac:dyDescent="0.3">
      <c r="A1901" s="1">
        <v>41798</v>
      </c>
      <c r="B1901">
        <v>2014</v>
      </c>
      <c r="C1901" t="s">
        <v>18</v>
      </c>
      <c r="D1901">
        <v>520030</v>
      </c>
      <c r="E1901">
        <v>848000</v>
      </c>
      <c r="F1901" t="s">
        <v>13</v>
      </c>
      <c r="G1901" t="s">
        <v>14</v>
      </c>
      <c r="H1901">
        <v>3</v>
      </c>
      <c r="I1901">
        <v>3</v>
      </c>
      <c r="J1901">
        <v>961</v>
      </c>
      <c r="K1901">
        <v>1.350819</v>
      </c>
      <c r="L1901" t="s">
        <v>16</v>
      </c>
    </row>
    <row r="1902" spans="1:12" x14ac:dyDescent="0.3">
      <c r="A1902" s="1">
        <v>41801</v>
      </c>
      <c r="B1902">
        <v>2014</v>
      </c>
      <c r="C1902" t="s">
        <v>17</v>
      </c>
      <c r="D1902">
        <v>201220</v>
      </c>
      <c r="E1902">
        <v>45000</v>
      </c>
      <c r="F1902" t="s">
        <v>27</v>
      </c>
      <c r="G1902" t="s">
        <v>28</v>
      </c>
      <c r="H1902">
        <v>8</v>
      </c>
      <c r="I1902">
        <v>6</v>
      </c>
      <c r="J1902">
        <v>2494</v>
      </c>
      <c r="K1902">
        <v>1.350819</v>
      </c>
      <c r="L1902" t="s">
        <v>15</v>
      </c>
    </row>
    <row r="1903" spans="1:12" x14ac:dyDescent="0.3">
      <c r="A1903" s="1">
        <v>41801</v>
      </c>
      <c r="B1903">
        <v>2014</v>
      </c>
      <c r="C1903" t="s">
        <v>30</v>
      </c>
      <c r="D1903">
        <v>1011980</v>
      </c>
      <c r="E1903">
        <v>1175000</v>
      </c>
      <c r="F1903" t="s">
        <v>13</v>
      </c>
      <c r="G1903" t="s">
        <v>14</v>
      </c>
      <c r="H1903">
        <v>3</v>
      </c>
      <c r="I1903">
        <v>2</v>
      </c>
      <c r="J1903">
        <v>925</v>
      </c>
      <c r="K1903">
        <v>1.350819</v>
      </c>
      <c r="L1903" t="s">
        <v>22</v>
      </c>
    </row>
    <row r="1904" spans="1:12" x14ac:dyDescent="0.3">
      <c r="A1904" s="1">
        <v>41801</v>
      </c>
      <c r="B1904">
        <v>2014</v>
      </c>
      <c r="C1904" t="s">
        <v>12</v>
      </c>
      <c r="D1904">
        <v>105430</v>
      </c>
      <c r="E1904">
        <v>21500</v>
      </c>
      <c r="F1904" t="s">
        <v>13</v>
      </c>
      <c r="G1904" t="s">
        <v>14</v>
      </c>
      <c r="H1904">
        <v>3</v>
      </c>
      <c r="I1904">
        <v>2</v>
      </c>
      <c r="J1904">
        <v>1017</v>
      </c>
      <c r="K1904">
        <v>1.350819</v>
      </c>
      <c r="L1904" t="s">
        <v>16</v>
      </c>
    </row>
    <row r="1905" spans="1:12" x14ac:dyDescent="0.3">
      <c r="A1905" s="1">
        <v>41801</v>
      </c>
      <c r="B1905">
        <v>2014</v>
      </c>
      <c r="C1905" t="s">
        <v>30</v>
      </c>
      <c r="D1905">
        <v>596560</v>
      </c>
      <c r="E1905">
        <v>765100</v>
      </c>
      <c r="F1905" t="s">
        <v>13</v>
      </c>
      <c r="G1905" t="s">
        <v>14</v>
      </c>
      <c r="H1905">
        <v>3</v>
      </c>
      <c r="I1905">
        <v>2</v>
      </c>
      <c r="J1905">
        <v>1028</v>
      </c>
      <c r="K1905">
        <v>1.350819</v>
      </c>
      <c r="L1905" t="s">
        <v>25</v>
      </c>
    </row>
    <row r="1906" spans="1:12" x14ac:dyDescent="0.3">
      <c r="A1906" s="1">
        <v>41801</v>
      </c>
      <c r="B1906">
        <v>2014</v>
      </c>
      <c r="C1906" t="s">
        <v>18</v>
      </c>
      <c r="D1906">
        <v>280840</v>
      </c>
      <c r="E1906">
        <v>154900</v>
      </c>
      <c r="F1906" t="s">
        <v>13</v>
      </c>
      <c r="G1906" t="s">
        <v>14</v>
      </c>
      <c r="H1906">
        <v>3</v>
      </c>
      <c r="I1906">
        <v>1</v>
      </c>
      <c r="J1906">
        <v>1034</v>
      </c>
      <c r="K1906">
        <v>1.350819</v>
      </c>
      <c r="L1906" t="s">
        <v>25</v>
      </c>
    </row>
    <row r="1907" spans="1:12" x14ac:dyDescent="0.3">
      <c r="A1907" s="1">
        <v>41802</v>
      </c>
      <c r="B1907">
        <v>2014</v>
      </c>
      <c r="C1907" t="s">
        <v>18</v>
      </c>
      <c r="D1907">
        <v>285460</v>
      </c>
      <c r="E1907">
        <v>255000</v>
      </c>
      <c r="F1907" t="s">
        <v>13</v>
      </c>
      <c r="G1907" t="s">
        <v>14</v>
      </c>
      <c r="H1907">
        <v>3</v>
      </c>
      <c r="I1907">
        <v>2</v>
      </c>
      <c r="J1907">
        <v>1034</v>
      </c>
      <c r="K1907">
        <v>1.350819</v>
      </c>
      <c r="L1907" t="s">
        <v>15</v>
      </c>
    </row>
    <row r="1908" spans="1:12" x14ac:dyDescent="0.3">
      <c r="A1908" s="1">
        <v>41802</v>
      </c>
      <c r="B1908">
        <v>2014</v>
      </c>
      <c r="C1908" t="s">
        <v>12</v>
      </c>
      <c r="D1908">
        <v>86520</v>
      </c>
      <c r="E1908">
        <v>45000</v>
      </c>
      <c r="F1908" t="s">
        <v>19</v>
      </c>
      <c r="G1908" t="s">
        <v>20</v>
      </c>
      <c r="H1908">
        <v>4</v>
      </c>
      <c r="I1908">
        <v>2</v>
      </c>
      <c r="J1908">
        <v>1205</v>
      </c>
      <c r="K1908">
        <v>1.350819</v>
      </c>
      <c r="L1908" t="s">
        <v>16</v>
      </c>
    </row>
    <row r="1909" spans="1:12" x14ac:dyDescent="0.3">
      <c r="A1909" s="1">
        <v>41803</v>
      </c>
      <c r="B1909">
        <v>2014</v>
      </c>
      <c r="C1909" t="s">
        <v>30</v>
      </c>
      <c r="D1909">
        <v>450970</v>
      </c>
      <c r="E1909">
        <v>488000</v>
      </c>
      <c r="F1909" t="s">
        <v>13</v>
      </c>
      <c r="G1909" t="s">
        <v>14</v>
      </c>
      <c r="H1909">
        <v>3</v>
      </c>
      <c r="I1909">
        <v>2</v>
      </c>
      <c r="J1909">
        <v>973</v>
      </c>
      <c r="K1909">
        <v>1.350819</v>
      </c>
      <c r="L1909" t="s">
        <v>25</v>
      </c>
    </row>
    <row r="1910" spans="1:12" x14ac:dyDescent="0.3">
      <c r="A1910" s="1">
        <v>41803</v>
      </c>
      <c r="B1910">
        <v>2014</v>
      </c>
      <c r="C1910" t="s">
        <v>12</v>
      </c>
      <c r="D1910">
        <v>86420</v>
      </c>
      <c r="E1910">
        <v>20000</v>
      </c>
      <c r="F1910" t="s">
        <v>19</v>
      </c>
      <c r="G1910" t="s">
        <v>20</v>
      </c>
      <c r="H1910">
        <v>4</v>
      </c>
      <c r="I1910">
        <v>4</v>
      </c>
      <c r="J1910">
        <v>1216</v>
      </c>
      <c r="K1910">
        <v>1.350819</v>
      </c>
      <c r="L1910" t="s">
        <v>16</v>
      </c>
    </row>
    <row r="1911" spans="1:12" x14ac:dyDescent="0.3">
      <c r="A1911" s="1">
        <v>41804</v>
      </c>
      <c r="B1911">
        <v>2014</v>
      </c>
      <c r="C1911" t="s">
        <v>12</v>
      </c>
      <c r="D1911">
        <v>138640</v>
      </c>
      <c r="E1911">
        <v>129900</v>
      </c>
      <c r="F1911" t="s">
        <v>13</v>
      </c>
      <c r="G1911" t="s">
        <v>14</v>
      </c>
      <c r="H1911">
        <v>3</v>
      </c>
      <c r="I1911">
        <v>3</v>
      </c>
      <c r="J1911">
        <v>907</v>
      </c>
      <c r="K1911">
        <v>1.350819</v>
      </c>
      <c r="L1911" t="s">
        <v>25</v>
      </c>
    </row>
    <row r="1912" spans="1:12" x14ac:dyDescent="0.3">
      <c r="A1912" s="1">
        <v>41808</v>
      </c>
      <c r="B1912">
        <v>2014</v>
      </c>
      <c r="C1912" t="s">
        <v>18</v>
      </c>
      <c r="D1912">
        <v>490350</v>
      </c>
      <c r="E1912">
        <v>950000</v>
      </c>
      <c r="F1912" t="s">
        <v>13</v>
      </c>
      <c r="G1912" t="s">
        <v>14</v>
      </c>
      <c r="H1912">
        <v>3</v>
      </c>
      <c r="I1912">
        <v>2</v>
      </c>
      <c r="J1912">
        <v>935</v>
      </c>
      <c r="K1912">
        <v>1.350819</v>
      </c>
      <c r="L1912" t="s">
        <v>15</v>
      </c>
    </row>
    <row r="1913" spans="1:12" x14ac:dyDescent="0.3">
      <c r="A1913" s="1">
        <v>41809</v>
      </c>
      <c r="B1913">
        <v>2014</v>
      </c>
      <c r="C1913" t="s">
        <v>12</v>
      </c>
      <c r="D1913">
        <v>129670</v>
      </c>
      <c r="E1913">
        <v>99000</v>
      </c>
      <c r="F1913" t="s">
        <v>13</v>
      </c>
      <c r="G1913" t="s">
        <v>14</v>
      </c>
      <c r="H1913">
        <v>3</v>
      </c>
      <c r="I1913">
        <v>1</v>
      </c>
      <c r="J1913">
        <v>1092</v>
      </c>
      <c r="K1913">
        <v>1.350819</v>
      </c>
      <c r="L1913" t="s">
        <v>25</v>
      </c>
    </row>
    <row r="1914" spans="1:12" x14ac:dyDescent="0.3">
      <c r="A1914" s="1">
        <v>41809</v>
      </c>
      <c r="B1914">
        <v>2014</v>
      </c>
      <c r="C1914" t="s">
        <v>21</v>
      </c>
      <c r="D1914">
        <v>688940</v>
      </c>
      <c r="E1914">
        <v>796500</v>
      </c>
      <c r="F1914" t="s">
        <v>13</v>
      </c>
      <c r="G1914" t="s">
        <v>14</v>
      </c>
      <c r="H1914">
        <v>3</v>
      </c>
      <c r="I1914">
        <v>3</v>
      </c>
      <c r="J1914">
        <v>952</v>
      </c>
      <c r="K1914">
        <v>1.350819</v>
      </c>
      <c r="L1914" t="s">
        <v>25</v>
      </c>
    </row>
    <row r="1915" spans="1:12" x14ac:dyDescent="0.3">
      <c r="A1915" s="1">
        <v>41809</v>
      </c>
      <c r="B1915">
        <v>2014</v>
      </c>
      <c r="C1915" t="s">
        <v>21</v>
      </c>
      <c r="D1915">
        <v>1442210</v>
      </c>
      <c r="E1915">
        <v>2300000</v>
      </c>
      <c r="F1915" t="s">
        <v>13</v>
      </c>
      <c r="G1915" t="s">
        <v>14</v>
      </c>
      <c r="H1915">
        <v>3</v>
      </c>
      <c r="I1915">
        <v>2</v>
      </c>
      <c r="J1915">
        <v>999</v>
      </c>
      <c r="K1915">
        <v>1.350819</v>
      </c>
      <c r="L1915" t="s">
        <v>25</v>
      </c>
    </row>
    <row r="1916" spans="1:12" x14ac:dyDescent="0.3">
      <c r="A1916" s="1">
        <v>41811</v>
      </c>
      <c r="B1916">
        <v>2014</v>
      </c>
      <c r="C1916" t="s">
        <v>26</v>
      </c>
      <c r="D1916">
        <v>345170</v>
      </c>
      <c r="E1916">
        <v>415000</v>
      </c>
      <c r="F1916" t="s">
        <v>13</v>
      </c>
      <c r="G1916" t="s">
        <v>14</v>
      </c>
      <c r="H1916">
        <v>3</v>
      </c>
      <c r="I1916">
        <v>3</v>
      </c>
      <c r="J1916">
        <v>921</v>
      </c>
      <c r="K1916">
        <v>1.350819</v>
      </c>
      <c r="L1916" t="s">
        <v>22</v>
      </c>
    </row>
    <row r="1917" spans="1:12" x14ac:dyDescent="0.3">
      <c r="A1917" s="1">
        <v>41811</v>
      </c>
      <c r="B1917">
        <v>2014</v>
      </c>
      <c r="C1917" t="s">
        <v>26</v>
      </c>
      <c r="D1917">
        <v>368340</v>
      </c>
      <c r="E1917">
        <v>600000</v>
      </c>
      <c r="F1917" t="s">
        <v>13</v>
      </c>
      <c r="G1917" t="s">
        <v>14</v>
      </c>
      <c r="H1917">
        <v>3</v>
      </c>
      <c r="I1917">
        <v>1</v>
      </c>
      <c r="J1917">
        <v>1065</v>
      </c>
      <c r="K1917">
        <v>1.350819</v>
      </c>
      <c r="L1917" t="s">
        <v>25</v>
      </c>
    </row>
    <row r="1918" spans="1:12" x14ac:dyDescent="0.3">
      <c r="A1918" s="1">
        <v>41812</v>
      </c>
      <c r="B1918">
        <v>2014</v>
      </c>
      <c r="C1918" t="s">
        <v>26</v>
      </c>
      <c r="D1918">
        <v>719670</v>
      </c>
      <c r="E1918">
        <v>440000</v>
      </c>
      <c r="F1918" t="s">
        <v>13</v>
      </c>
      <c r="G1918" t="s">
        <v>14</v>
      </c>
      <c r="H1918">
        <v>3</v>
      </c>
      <c r="I1918">
        <v>3</v>
      </c>
      <c r="J1918">
        <v>944</v>
      </c>
      <c r="K1918">
        <v>1.350819</v>
      </c>
      <c r="L1918" t="s">
        <v>25</v>
      </c>
    </row>
    <row r="1919" spans="1:12" x14ac:dyDescent="0.3">
      <c r="A1919" s="1">
        <v>41812</v>
      </c>
      <c r="B1919">
        <v>2014</v>
      </c>
      <c r="C1919" t="s">
        <v>30</v>
      </c>
      <c r="D1919">
        <v>336400</v>
      </c>
      <c r="E1919">
        <v>335000</v>
      </c>
      <c r="F1919" t="s">
        <v>13</v>
      </c>
      <c r="G1919" t="s">
        <v>14</v>
      </c>
      <c r="H1919">
        <v>3</v>
      </c>
      <c r="I1919">
        <v>1</v>
      </c>
      <c r="J1919">
        <v>1017</v>
      </c>
      <c r="K1919">
        <v>1.350819</v>
      </c>
      <c r="L1919" t="s">
        <v>22</v>
      </c>
    </row>
    <row r="1920" spans="1:12" x14ac:dyDescent="0.3">
      <c r="A1920" s="1">
        <v>41812</v>
      </c>
      <c r="B1920">
        <v>2014</v>
      </c>
      <c r="C1920" t="s">
        <v>26</v>
      </c>
      <c r="D1920">
        <v>420000</v>
      </c>
      <c r="E1920">
        <v>672000</v>
      </c>
      <c r="F1920" t="s">
        <v>13</v>
      </c>
      <c r="G1920" t="s">
        <v>14</v>
      </c>
      <c r="H1920">
        <v>3</v>
      </c>
      <c r="I1920">
        <v>3</v>
      </c>
      <c r="J1920">
        <v>1067</v>
      </c>
      <c r="K1920">
        <v>1.350819</v>
      </c>
      <c r="L1920" t="s">
        <v>22</v>
      </c>
    </row>
    <row r="1921" spans="1:12" x14ac:dyDescent="0.3">
      <c r="A1921" s="1">
        <v>41815</v>
      </c>
      <c r="B1921">
        <v>2014</v>
      </c>
      <c r="C1921" t="s">
        <v>18</v>
      </c>
      <c r="D1921">
        <v>206080</v>
      </c>
      <c r="E1921">
        <v>286500</v>
      </c>
      <c r="F1921" t="s">
        <v>13</v>
      </c>
      <c r="G1921" t="s">
        <v>14</v>
      </c>
      <c r="H1921">
        <v>3</v>
      </c>
      <c r="I1921">
        <v>2</v>
      </c>
      <c r="J1921">
        <v>1032</v>
      </c>
      <c r="K1921">
        <v>1.350819</v>
      </c>
      <c r="L1921" t="s">
        <v>25</v>
      </c>
    </row>
    <row r="1922" spans="1:12" x14ac:dyDescent="0.3">
      <c r="A1922" s="1">
        <v>41815</v>
      </c>
      <c r="B1922">
        <v>2014</v>
      </c>
      <c r="C1922" t="s">
        <v>12</v>
      </c>
      <c r="D1922">
        <v>87760</v>
      </c>
      <c r="E1922">
        <v>84000</v>
      </c>
      <c r="F1922" t="s">
        <v>13</v>
      </c>
      <c r="G1922" t="s">
        <v>14</v>
      </c>
      <c r="H1922">
        <v>3</v>
      </c>
      <c r="I1922">
        <v>3</v>
      </c>
      <c r="J1922">
        <v>1020</v>
      </c>
      <c r="K1922">
        <v>1.350819</v>
      </c>
      <c r="L1922" t="s">
        <v>16</v>
      </c>
    </row>
    <row r="1923" spans="1:12" x14ac:dyDescent="0.3">
      <c r="A1923" s="1">
        <v>41815</v>
      </c>
      <c r="B1923">
        <v>2014</v>
      </c>
      <c r="C1923" t="s">
        <v>30</v>
      </c>
      <c r="D1923">
        <v>432060</v>
      </c>
      <c r="E1923">
        <v>220000</v>
      </c>
      <c r="F1923" t="s">
        <v>13</v>
      </c>
      <c r="G1923" t="s">
        <v>14</v>
      </c>
      <c r="H1923">
        <v>3</v>
      </c>
      <c r="I1923">
        <v>3</v>
      </c>
      <c r="J1923">
        <v>906</v>
      </c>
      <c r="K1923">
        <v>1.350819</v>
      </c>
      <c r="L1923" t="s">
        <v>25</v>
      </c>
    </row>
    <row r="1924" spans="1:12" x14ac:dyDescent="0.3">
      <c r="A1924" s="1">
        <v>41815</v>
      </c>
      <c r="B1924">
        <v>2014</v>
      </c>
      <c r="C1924" t="s">
        <v>17</v>
      </c>
      <c r="D1924">
        <v>128750</v>
      </c>
      <c r="E1924">
        <v>160000</v>
      </c>
      <c r="F1924" t="s">
        <v>13</v>
      </c>
      <c r="G1924" t="s">
        <v>14</v>
      </c>
      <c r="H1924">
        <v>3</v>
      </c>
      <c r="I1924">
        <v>2</v>
      </c>
      <c r="J1924">
        <v>1088</v>
      </c>
      <c r="K1924">
        <v>1.350819</v>
      </c>
      <c r="L1924" t="s">
        <v>22</v>
      </c>
    </row>
    <row r="1925" spans="1:12" x14ac:dyDescent="0.3">
      <c r="A1925" s="1">
        <v>41816</v>
      </c>
      <c r="B1925">
        <v>2014</v>
      </c>
      <c r="C1925" t="s">
        <v>26</v>
      </c>
      <c r="D1925">
        <v>367430</v>
      </c>
      <c r="E1925">
        <v>212500</v>
      </c>
      <c r="F1925" t="s">
        <v>13</v>
      </c>
      <c r="G1925" t="s">
        <v>14</v>
      </c>
      <c r="H1925">
        <v>3</v>
      </c>
      <c r="I1925">
        <v>1</v>
      </c>
      <c r="J1925">
        <v>938</v>
      </c>
      <c r="K1925">
        <v>1.350819</v>
      </c>
      <c r="L1925" t="s">
        <v>15</v>
      </c>
    </row>
    <row r="1926" spans="1:12" x14ac:dyDescent="0.3">
      <c r="A1926" s="1">
        <v>41817</v>
      </c>
      <c r="B1926">
        <v>2014</v>
      </c>
      <c r="C1926" t="s">
        <v>12</v>
      </c>
      <c r="D1926">
        <v>89820</v>
      </c>
      <c r="E1926">
        <v>56500</v>
      </c>
      <c r="F1926" t="s">
        <v>13</v>
      </c>
      <c r="G1926" t="s">
        <v>14</v>
      </c>
      <c r="H1926">
        <v>3</v>
      </c>
      <c r="I1926">
        <v>3</v>
      </c>
      <c r="J1926">
        <v>912</v>
      </c>
      <c r="K1926">
        <v>1.350819</v>
      </c>
      <c r="L1926" t="s">
        <v>22</v>
      </c>
    </row>
    <row r="1927" spans="1:12" x14ac:dyDescent="0.3">
      <c r="A1927" s="1">
        <v>41817</v>
      </c>
      <c r="B1927">
        <v>2014</v>
      </c>
      <c r="C1927" t="s">
        <v>21</v>
      </c>
      <c r="D1927">
        <v>1809850</v>
      </c>
      <c r="E1927">
        <v>3700000</v>
      </c>
      <c r="F1927" t="s">
        <v>13</v>
      </c>
      <c r="G1927" t="s">
        <v>14</v>
      </c>
      <c r="H1927">
        <v>3</v>
      </c>
      <c r="I1927">
        <v>3</v>
      </c>
      <c r="J1927">
        <v>1098</v>
      </c>
      <c r="K1927">
        <v>1.350819</v>
      </c>
      <c r="L1927" t="s">
        <v>25</v>
      </c>
    </row>
    <row r="1928" spans="1:12" x14ac:dyDescent="0.3">
      <c r="A1928" s="1">
        <v>41817</v>
      </c>
      <c r="B1928">
        <v>2014</v>
      </c>
      <c r="C1928" t="s">
        <v>30</v>
      </c>
      <c r="D1928">
        <v>484780</v>
      </c>
      <c r="E1928">
        <v>600000</v>
      </c>
      <c r="F1928" t="s">
        <v>13</v>
      </c>
      <c r="G1928" t="s">
        <v>14</v>
      </c>
      <c r="H1928">
        <v>3</v>
      </c>
      <c r="I1928">
        <v>1</v>
      </c>
      <c r="J1928">
        <v>1008</v>
      </c>
      <c r="K1928">
        <v>1.350819</v>
      </c>
      <c r="L1928" t="s">
        <v>25</v>
      </c>
    </row>
    <row r="1929" spans="1:12" x14ac:dyDescent="0.3">
      <c r="A1929" s="1">
        <v>41817</v>
      </c>
      <c r="B1929">
        <v>2014</v>
      </c>
      <c r="C1929" t="s">
        <v>12</v>
      </c>
      <c r="D1929">
        <v>40830</v>
      </c>
      <c r="E1929">
        <v>30000</v>
      </c>
      <c r="F1929" t="s">
        <v>19</v>
      </c>
      <c r="G1929" t="s">
        <v>20</v>
      </c>
      <c r="H1929">
        <v>4</v>
      </c>
      <c r="I1929">
        <v>2</v>
      </c>
      <c r="J1929">
        <v>1439</v>
      </c>
      <c r="K1929">
        <v>1.350819</v>
      </c>
      <c r="L1929" t="s">
        <v>15</v>
      </c>
    </row>
    <row r="1930" spans="1:12" x14ac:dyDescent="0.3">
      <c r="A1930" s="1">
        <v>41817</v>
      </c>
      <c r="B1930">
        <v>2014</v>
      </c>
      <c r="C1930" t="s">
        <v>17</v>
      </c>
      <c r="D1930">
        <v>150260</v>
      </c>
      <c r="E1930">
        <v>120000</v>
      </c>
      <c r="F1930" t="s">
        <v>13</v>
      </c>
      <c r="G1930" t="s">
        <v>14</v>
      </c>
      <c r="H1930">
        <v>3</v>
      </c>
      <c r="I1930">
        <v>3</v>
      </c>
      <c r="J1930">
        <v>1057</v>
      </c>
      <c r="K1930">
        <v>1.350819</v>
      </c>
      <c r="L1930" t="s">
        <v>22</v>
      </c>
    </row>
    <row r="1931" spans="1:12" x14ac:dyDescent="0.3">
      <c r="A1931" s="1">
        <v>41819</v>
      </c>
      <c r="B1931">
        <v>2014</v>
      </c>
      <c r="C1931" t="s">
        <v>21</v>
      </c>
      <c r="D1931">
        <v>664160</v>
      </c>
      <c r="E1931">
        <v>755000</v>
      </c>
      <c r="F1931" t="s">
        <v>13</v>
      </c>
      <c r="G1931" t="s">
        <v>14</v>
      </c>
      <c r="H1931">
        <v>3</v>
      </c>
      <c r="I1931">
        <v>2</v>
      </c>
      <c r="J1931">
        <v>1040</v>
      </c>
      <c r="K1931">
        <v>1.350819</v>
      </c>
      <c r="L1931" t="s">
        <v>22</v>
      </c>
    </row>
    <row r="1932" spans="1:12" x14ac:dyDescent="0.3">
      <c r="A1932" s="1">
        <v>41819</v>
      </c>
      <c r="B1932">
        <v>2014</v>
      </c>
      <c r="C1932" t="s">
        <v>18</v>
      </c>
      <c r="D1932">
        <v>397530</v>
      </c>
      <c r="E1932">
        <v>430000</v>
      </c>
      <c r="F1932" t="s">
        <v>13</v>
      </c>
      <c r="G1932" t="s">
        <v>14</v>
      </c>
      <c r="H1932">
        <v>3</v>
      </c>
      <c r="I1932">
        <v>1</v>
      </c>
      <c r="J1932">
        <v>919</v>
      </c>
      <c r="K1932">
        <v>1.350819</v>
      </c>
      <c r="L1932" t="s">
        <v>16</v>
      </c>
    </row>
    <row r="1933" spans="1:12" x14ac:dyDescent="0.3">
      <c r="A1933" s="1">
        <v>41822</v>
      </c>
      <c r="B1933">
        <v>2014</v>
      </c>
      <c r="C1933" t="s">
        <v>12</v>
      </c>
      <c r="D1933">
        <v>156200</v>
      </c>
      <c r="E1933">
        <v>169900</v>
      </c>
      <c r="F1933" t="s">
        <v>13</v>
      </c>
      <c r="G1933" t="s">
        <v>14</v>
      </c>
      <c r="H1933">
        <v>3</v>
      </c>
      <c r="I1933">
        <v>1</v>
      </c>
      <c r="J1933">
        <v>1084</v>
      </c>
      <c r="K1933">
        <v>1.350819</v>
      </c>
      <c r="L1933" t="s">
        <v>15</v>
      </c>
    </row>
    <row r="1934" spans="1:12" x14ac:dyDescent="0.3">
      <c r="A1934" s="1">
        <v>41822</v>
      </c>
      <c r="B1934">
        <v>2014</v>
      </c>
      <c r="C1934" t="s">
        <v>26</v>
      </c>
      <c r="D1934">
        <v>293300</v>
      </c>
      <c r="E1934">
        <v>341500</v>
      </c>
      <c r="F1934" t="s">
        <v>13</v>
      </c>
      <c r="G1934" t="s">
        <v>14</v>
      </c>
      <c r="H1934">
        <v>3</v>
      </c>
      <c r="I1934">
        <v>3</v>
      </c>
      <c r="J1934">
        <v>963</v>
      </c>
      <c r="K1934">
        <v>1.350819</v>
      </c>
      <c r="L1934" t="s">
        <v>25</v>
      </c>
    </row>
    <row r="1935" spans="1:12" x14ac:dyDescent="0.3">
      <c r="A1935" s="1">
        <v>41823</v>
      </c>
      <c r="B1935">
        <v>2014</v>
      </c>
      <c r="C1935" t="s">
        <v>12</v>
      </c>
      <c r="D1935">
        <v>296710</v>
      </c>
      <c r="E1935">
        <v>160000</v>
      </c>
      <c r="F1935" t="s">
        <v>13</v>
      </c>
      <c r="G1935" t="s">
        <v>14</v>
      </c>
      <c r="H1935">
        <v>3</v>
      </c>
      <c r="I1935">
        <v>2</v>
      </c>
      <c r="J1935">
        <v>933</v>
      </c>
      <c r="K1935">
        <v>1.350819</v>
      </c>
      <c r="L1935" t="s">
        <v>25</v>
      </c>
    </row>
    <row r="1936" spans="1:12" x14ac:dyDescent="0.3">
      <c r="A1936" s="1">
        <v>41823</v>
      </c>
      <c r="B1936">
        <v>2014</v>
      </c>
      <c r="C1936" t="s">
        <v>18</v>
      </c>
      <c r="D1936">
        <v>345520</v>
      </c>
      <c r="E1936">
        <v>305000</v>
      </c>
      <c r="F1936" t="s">
        <v>13</v>
      </c>
      <c r="G1936" t="s">
        <v>14</v>
      </c>
      <c r="H1936">
        <v>3</v>
      </c>
      <c r="I1936">
        <v>2</v>
      </c>
      <c r="J1936">
        <v>1009</v>
      </c>
      <c r="K1936">
        <v>1.350819</v>
      </c>
      <c r="L1936" t="s">
        <v>15</v>
      </c>
    </row>
    <row r="1937" spans="1:12" x14ac:dyDescent="0.3">
      <c r="A1937" s="1">
        <v>41823</v>
      </c>
      <c r="B1937">
        <v>2014</v>
      </c>
      <c r="C1937" t="s">
        <v>30</v>
      </c>
      <c r="D1937">
        <v>389930</v>
      </c>
      <c r="E1937">
        <v>375000</v>
      </c>
      <c r="F1937" t="s">
        <v>13</v>
      </c>
      <c r="G1937" t="s">
        <v>14</v>
      </c>
      <c r="H1937">
        <v>3</v>
      </c>
      <c r="I1937">
        <v>1</v>
      </c>
      <c r="J1937">
        <v>903</v>
      </c>
      <c r="K1937">
        <v>1.350819</v>
      </c>
      <c r="L1937" t="s">
        <v>15</v>
      </c>
    </row>
    <row r="1938" spans="1:12" x14ac:dyDescent="0.3">
      <c r="A1938" s="1">
        <v>41826</v>
      </c>
      <c r="B1938">
        <v>2014</v>
      </c>
      <c r="C1938" t="s">
        <v>12</v>
      </c>
      <c r="D1938">
        <v>356670</v>
      </c>
      <c r="E1938">
        <v>450000</v>
      </c>
      <c r="F1938" t="s">
        <v>13</v>
      </c>
      <c r="G1938" t="s">
        <v>14</v>
      </c>
      <c r="H1938">
        <v>3</v>
      </c>
      <c r="I1938">
        <v>3</v>
      </c>
      <c r="J1938">
        <v>1061</v>
      </c>
      <c r="K1938">
        <v>1.350819</v>
      </c>
      <c r="L1938" t="s">
        <v>25</v>
      </c>
    </row>
    <row r="1939" spans="1:12" x14ac:dyDescent="0.3">
      <c r="A1939" s="1">
        <v>41826</v>
      </c>
      <c r="B1939">
        <v>2014</v>
      </c>
      <c r="C1939" t="s">
        <v>26</v>
      </c>
      <c r="D1939">
        <v>342580</v>
      </c>
      <c r="E1939">
        <v>423250</v>
      </c>
      <c r="F1939" t="s">
        <v>13</v>
      </c>
      <c r="G1939" t="s">
        <v>14</v>
      </c>
      <c r="H1939">
        <v>3</v>
      </c>
      <c r="I1939">
        <v>2</v>
      </c>
      <c r="J1939">
        <v>920</v>
      </c>
      <c r="K1939">
        <v>1.350819</v>
      </c>
      <c r="L1939" t="s">
        <v>25</v>
      </c>
    </row>
    <row r="1940" spans="1:12" x14ac:dyDescent="0.3">
      <c r="A1940" s="1">
        <v>41829</v>
      </c>
      <c r="B1940">
        <v>2014</v>
      </c>
      <c r="C1940" t="s">
        <v>26</v>
      </c>
      <c r="D1940">
        <v>249900</v>
      </c>
      <c r="E1940">
        <v>290000</v>
      </c>
      <c r="F1940" t="s">
        <v>13</v>
      </c>
      <c r="G1940" t="s">
        <v>14</v>
      </c>
      <c r="H1940">
        <v>3</v>
      </c>
      <c r="I1940">
        <v>3</v>
      </c>
      <c r="J1940">
        <v>991</v>
      </c>
      <c r="K1940">
        <v>1.350819</v>
      </c>
      <c r="L1940" t="s">
        <v>15</v>
      </c>
    </row>
    <row r="1941" spans="1:12" x14ac:dyDescent="0.3">
      <c r="A1941" s="1">
        <v>41830</v>
      </c>
      <c r="B1941">
        <v>2014</v>
      </c>
      <c r="C1941" t="s">
        <v>26</v>
      </c>
      <c r="D1941">
        <v>326900</v>
      </c>
      <c r="E1941">
        <v>407500</v>
      </c>
      <c r="F1941" t="s">
        <v>13</v>
      </c>
      <c r="G1941" t="s">
        <v>14</v>
      </c>
      <c r="H1941">
        <v>3</v>
      </c>
      <c r="I1941">
        <v>2</v>
      </c>
      <c r="J1941">
        <v>1089</v>
      </c>
      <c r="K1941">
        <v>1.350819</v>
      </c>
      <c r="L1941" t="s">
        <v>25</v>
      </c>
    </row>
    <row r="1942" spans="1:12" x14ac:dyDescent="0.3">
      <c r="A1942" s="1">
        <v>41830</v>
      </c>
      <c r="B1942">
        <v>2014</v>
      </c>
      <c r="C1942" t="s">
        <v>26</v>
      </c>
      <c r="D1942">
        <v>350000</v>
      </c>
      <c r="E1942">
        <v>528000</v>
      </c>
      <c r="F1942" t="s">
        <v>13</v>
      </c>
      <c r="G1942" t="s">
        <v>14</v>
      </c>
      <c r="H1942">
        <v>3</v>
      </c>
      <c r="I1942">
        <v>3</v>
      </c>
      <c r="J1942">
        <v>1005</v>
      </c>
      <c r="K1942">
        <v>1.350819</v>
      </c>
      <c r="L1942" t="s">
        <v>25</v>
      </c>
    </row>
    <row r="1943" spans="1:12" x14ac:dyDescent="0.3">
      <c r="A1943" s="1">
        <v>41830</v>
      </c>
      <c r="B1943">
        <v>2014</v>
      </c>
      <c r="C1943" t="s">
        <v>17</v>
      </c>
      <c r="D1943">
        <v>158830</v>
      </c>
      <c r="E1943">
        <v>97000</v>
      </c>
      <c r="F1943" t="s">
        <v>19</v>
      </c>
      <c r="G1943" t="s">
        <v>20</v>
      </c>
      <c r="H1943">
        <v>4</v>
      </c>
      <c r="I1943">
        <v>3</v>
      </c>
      <c r="J1943">
        <v>1362</v>
      </c>
      <c r="K1943">
        <v>1.350819</v>
      </c>
      <c r="L1943" t="s">
        <v>25</v>
      </c>
    </row>
    <row r="1944" spans="1:12" x14ac:dyDescent="0.3">
      <c r="A1944" s="1">
        <v>41830</v>
      </c>
      <c r="B1944">
        <v>2014</v>
      </c>
      <c r="C1944" t="s">
        <v>30</v>
      </c>
      <c r="D1944">
        <v>640900</v>
      </c>
      <c r="E1944">
        <v>700000</v>
      </c>
      <c r="F1944" t="s">
        <v>13</v>
      </c>
      <c r="G1944" t="s">
        <v>14</v>
      </c>
      <c r="H1944">
        <v>3</v>
      </c>
      <c r="I1944">
        <v>3</v>
      </c>
      <c r="J1944">
        <v>991</v>
      </c>
      <c r="K1944">
        <v>1.350819</v>
      </c>
      <c r="L1944" t="s">
        <v>15</v>
      </c>
    </row>
    <row r="1945" spans="1:12" x14ac:dyDescent="0.3">
      <c r="A1945" s="1">
        <v>41831</v>
      </c>
      <c r="B1945">
        <v>2014</v>
      </c>
      <c r="C1945" t="s">
        <v>26</v>
      </c>
      <c r="D1945">
        <v>321020</v>
      </c>
      <c r="E1945">
        <v>390000</v>
      </c>
      <c r="F1945" t="s">
        <v>13</v>
      </c>
      <c r="G1945" t="s">
        <v>14</v>
      </c>
      <c r="H1945">
        <v>3</v>
      </c>
      <c r="I1945">
        <v>3</v>
      </c>
      <c r="J1945">
        <v>1028</v>
      </c>
      <c r="K1945">
        <v>1.350819</v>
      </c>
      <c r="L1945" t="s">
        <v>16</v>
      </c>
    </row>
    <row r="1946" spans="1:12" x14ac:dyDescent="0.3">
      <c r="A1946" s="1">
        <v>41831</v>
      </c>
      <c r="B1946">
        <v>2014</v>
      </c>
      <c r="C1946" t="s">
        <v>26</v>
      </c>
      <c r="D1946">
        <v>423290</v>
      </c>
      <c r="E1946">
        <v>575000</v>
      </c>
      <c r="F1946" t="s">
        <v>13</v>
      </c>
      <c r="G1946" t="s">
        <v>14</v>
      </c>
      <c r="H1946">
        <v>3</v>
      </c>
      <c r="I1946">
        <v>2</v>
      </c>
      <c r="J1946">
        <v>1060</v>
      </c>
      <c r="K1946">
        <v>1.350819</v>
      </c>
      <c r="L1946" t="s">
        <v>16</v>
      </c>
    </row>
    <row r="1947" spans="1:12" x14ac:dyDescent="0.3">
      <c r="A1947" s="1">
        <v>41832</v>
      </c>
      <c r="B1947">
        <v>2014</v>
      </c>
      <c r="C1947" t="s">
        <v>17</v>
      </c>
      <c r="D1947">
        <v>168220</v>
      </c>
      <c r="E1947">
        <v>113500</v>
      </c>
      <c r="F1947" t="s">
        <v>13</v>
      </c>
      <c r="G1947" t="s">
        <v>14</v>
      </c>
      <c r="H1947">
        <v>3</v>
      </c>
      <c r="I1947">
        <v>2</v>
      </c>
      <c r="J1947">
        <v>1051</v>
      </c>
      <c r="K1947">
        <v>1.350819</v>
      </c>
      <c r="L1947" t="s">
        <v>22</v>
      </c>
    </row>
    <row r="1948" spans="1:12" x14ac:dyDescent="0.3">
      <c r="A1948" s="1">
        <v>41833</v>
      </c>
      <c r="B1948">
        <v>2014</v>
      </c>
      <c r="C1948" t="s">
        <v>26</v>
      </c>
      <c r="D1948">
        <v>898450</v>
      </c>
      <c r="E1948">
        <v>950000</v>
      </c>
      <c r="F1948" t="s">
        <v>13</v>
      </c>
      <c r="G1948" t="s">
        <v>14</v>
      </c>
      <c r="H1948">
        <v>3</v>
      </c>
      <c r="I1948">
        <v>3</v>
      </c>
      <c r="J1948">
        <v>1015</v>
      </c>
      <c r="K1948">
        <v>1.350819</v>
      </c>
      <c r="L1948" t="s">
        <v>25</v>
      </c>
    </row>
    <row r="1949" spans="1:12" x14ac:dyDescent="0.3">
      <c r="A1949" s="1">
        <v>41833</v>
      </c>
      <c r="B1949">
        <v>2014</v>
      </c>
      <c r="C1949" t="s">
        <v>30</v>
      </c>
      <c r="D1949">
        <v>585410</v>
      </c>
      <c r="E1949">
        <v>580000</v>
      </c>
      <c r="F1949" t="s">
        <v>13</v>
      </c>
      <c r="G1949" t="s">
        <v>14</v>
      </c>
      <c r="H1949">
        <v>3</v>
      </c>
      <c r="I1949">
        <v>2</v>
      </c>
      <c r="J1949">
        <v>932</v>
      </c>
      <c r="K1949">
        <v>1.350819</v>
      </c>
      <c r="L1949" t="s">
        <v>16</v>
      </c>
    </row>
    <row r="1950" spans="1:12" x14ac:dyDescent="0.3">
      <c r="A1950" s="1">
        <v>41837</v>
      </c>
      <c r="B1950">
        <v>2014</v>
      </c>
      <c r="C1950" t="s">
        <v>17</v>
      </c>
      <c r="D1950">
        <v>150440</v>
      </c>
      <c r="E1950">
        <v>200000</v>
      </c>
      <c r="F1950" t="s">
        <v>13</v>
      </c>
      <c r="G1950" t="s">
        <v>14</v>
      </c>
      <c r="H1950">
        <v>3</v>
      </c>
      <c r="I1950">
        <v>1</v>
      </c>
      <c r="J1950">
        <v>968</v>
      </c>
      <c r="K1950">
        <v>1.350819</v>
      </c>
      <c r="L1950" t="s">
        <v>25</v>
      </c>
    </row>
    <row r="1951" spans="1:12" x14ac:dyDescent="0.3">
      <c r="A1951" s="1">
        <v>41837</v>
      </c>
      <c r="B1951">
        <v>2014</v>
      </c>
      <c r="C1951" t="s">
        <v>21</v>
      </c>
      <c r="D1951">
        <v>2661050</v>
      </c>
      <c r="E1951">
        <v>4995000</v>
      </c>
      <c r="F1951" t="s">
        <v>13</v>
      </c>
      <c r="G1951" t="s">
        <v>14</v>
      </c>
      <c r="H1951">
        <v>3</v>
      </c>
      <c r="I1951">
        <v>2</v>
      </c>
      <c r="J1951">
        <v>1067</v>
      </c>
      <c r="K1951">
        <v>1.350819</v>
      </c>
      <c r="L1951" t="s">
        <v>16</v>
      </c>
    </row>
    <row r="1952" spans="1:12" x14ac:dyDescent="0.3">
      <c r="A1952" s="1">
        <v>41838</v>
      </c>
      <c r="B1952">
        <v>2014</v>
      </c>
      <c r="C1952" t="s">
        <v>17</v>
      </c>
      <c r="D1952">
        <v>153870</v>
      </c>
      <c r="E1952">
        <v>165000</v>
      </c>
      <c r="F1952" t="s">
        <v>23</v>
      </c>
      <c r="G1952" t="s">
        <v>24</v>
      </c>
      <c r="H1952">
        <v>6</v>
      </c>
      <c r="I1952">
        <v>5</v>
      </c>
      <c r="J1952">
        <v>2097</v>
      </c>
      <c r="K1952">
        <v>1.350819</v>
      </c>
      <c r="L1952" t="s">
        <v>16</v>
      </c>
    </row>
    <row r="1953" spans="1:12" x14ac:dyDescent="0.3">
      <c r="A1953" s="1">
        <v>41838</v>
      </c>
      <c r="B1953">
        <v>2014</v>
      </c>
      <c r="C1953" t="s">
        <v>18</v>
      </c>
      <c r="D1953">
        <v>317730</v>
      </c>
      <c r="E1953">
        <v>287500</v>
      </c>
      <c r="F1953" t="s">
        <v>13</v>
      </c>
      <c r="G1953" t="s">
        <v>14</v>
      </c>
      <c r="H1953">
        <v>3</v>
      </c>
      <c r="I1953">
        <v>2</v>
      </c>
      <c r="J1953">
        <v>919</v>
      </c>
      <c r="K1953">
        <v>1.350819</v>
      </c>
      <c r="L1953" t="s">
        <v>16</v>
      </c>
    </row>
    <row r="1954" spans="1:12" x14ac:dyDescent="0.3">
      <c r="A1954" s="1">
        <v>41839</v>
      </c>
      <c r="B1954">
        <v>2014</v>
      </c>
      <c r="C1954" t="s">
        <v>18</v>
      </c>
      <c r="D1954">
        <v>244440</v>
      </c>
      <c r="E1954">
        <v>387000</v>
      </c>
      <c r="F1954" t="s">
        <v>13</v>
      </c>
      <c r="G1954" t="s">
        <v>14</v>
      </c>
      <c r="H1954">
        <v>3</v>
      </c>
      <c r="I1954">
        <v>1</v>
      </c>
      <c r="J1954">
        <v>936</v>
      </c>
      <c r="K1954">
        <v>1.350819</v>
      </c>
      <c r="L1954" t="s">
        <v>15</v>
      </c>
    </row>
    <row r="1955" spans="1:12" x14ac:dyDescent="0.3">
      <c r="A1955" s="1">
        <v>41840</v>
      </c>
      <c r="B1955">
        <v>2014</v>
      </c>
      <c r="C1955" t="s">
        <v>26</v>
      </c>
      <c r="D1955">
        <v>1351700</v>
      </c>
      <c r="E1955">
        <v>1325000</v>
      </c>
      <c r="F1955" t="s">
        <v>13</v>
      </c>
      <c r="G1955" t="s">
        <v>14</v>
      </c>
      <c r="H1955">
        <v>3</v>
      </c>
      <c r="I1955">
        <v>2</v>
      </c>
      <c r="J1955">
        <v>947</v>
      </c>
      <c r="K1955">
        <v>1.350819</v>
      </c>
      <c r="L1955" t="s">
        <v>15</v>
      </c>
    </row>
    <row r="1956" spans="1:12" x14ac:dyDescent="0.3">
      <c r="A1956" s="1">
        <v>41840</v>
      </c>
      <c r="B1956">
        <v>2014</v>
      </c>
      <c r="C1956" t="s">
        <v>12</v>
      </c>
      <c r="D1956">
        <v>186210</v>
      </c>
      <c r="E1956">
        <v>80000</v>
      </c>
      <c r="F1956" t="s">
        <v>19</v>
      </c>
      <c r="G1956" t="s">
        <v>20</v>
      </c>
      <c r="H1956">
        <v>4</v>
      </c>
      <c r="I1956">
        <v>2</v>
      </c>
      <c r="J1956">
        <v>1380</v>
      </c>
      <c r="K1956">
        <v>1.350819</v>
      </c>
      <c r="L1956" t="s">
        <v>16</v>
      </c>
    </row>
    <row r="1957" spans="1:12" x14ac:dyDescent="0.3">
      <c r="A1957" s="1">
        <v>41840</v>
      </c>
      <c r="B1957">
        <v>2014</v>
      </c>
      <c r="C1957" t="s">
        <v>30</v>
      </c>
      <c r="D1957">
        <v>312870</v>
      </c>
      <c r="E1957">
        <v>286500</v>
      </c>
      <c r="F1957" t="s">
        <v>13</v>
      </c>
      <c r="G1957" t="s">
        <v>14</v>
      </c>
      <c r="H1957">
        <v>3</v>
      </c>
      <c r="I1957">
        <v>3</v>
      </c>
      <c r="J1957">
        <v>992</v>
      </c>
      <c r="K1957">
        <v>1.350819</v>
      </c>
      <c r="L1957" t="s">
        <v>25</v>
      </c>
    </row>
    <row r="1958" spans="1:12" x14ac:dyDescent="0.3">
      <c r="A1958" s="1">
        <v>41843</v>
      </c>
      <c r="B1958">
        <v>2014</v>
      </c>
      <c r="C1958" t="s">
        <v>26</v>
      </c>
      <c r="D1958">
        <v>245280</v>
      </c>
      <c r="E1958">
        <v>285000</v>
      </c>
      <c r="F1958" t="s">
        <v>13</v>
      </c>
      <c r="G1958" t="s">
        <v>14</v>
      </c>
      <c r="H1958">
        <v>3</v>
      </c>
      <c r="I1958">
        <v>3</v>
      </c>
      <c r="J1958">
        <v>966</v>
      </c>
      <c r="K1958">
        <v>1.350819</v>
      </c>
      <c r="L1958" t="s">
        <v>25</v>
      </c>
    </row>
    <row r="1959" spans="1:12" x14ac:dyDescent="0.3">
      <c r="A1959" s="1">
        <v>41843</v>
      </c>
      <c r="B1959">
        <v>2014</v>
      </c>
      <c r="C1959" t="s">
        <v>17</v>
      </c>
      <c r="D1959">
        <v>154770</v>
      </c>
      <c r="E1959">
        <v>95000</v>
      </c>
      <c r="F1959" t="s">
        <v>13</v>
      </c>
      <c r="G1959" t="s">
        <v>14</v>
      </c>
      <c r="H1959">
        <v>3</v>
      </c>
      <c r="I1959">
        <v>1</v>
      </c>
      <c r="J1959">
        <v>1084</v>
      </c>
      <c r="K1959">
        <v>1.350819</v>
      </c>
      <c r="L1959" t="s">
        <v>15</v>
      </c>
    </row>
    <row r="1960" spans="1:12" x14ac:dyDescent="0.3">
      <c r="A1960" s="1">
        <v>41843</v>
      </c>
      <c r="B1960">
        <v>2014</v>
      </c>
      <c r="C1960" t="s">
        <v>17</v>
      </c>
      <c r="D1960">
        <v>236550</v>
      </c>
      <c r="E1960">
        <v>330000</v>
      </c>
      <c r="F1960" t="s">
        <v>23</v>
      </c>
      <c r="G1960" t="s">
        <v>24</v>
      </c>
      <c r="H1960">
        <v>6</v>
      </c>
      <c r="I1960">
        <v>5</v>
      </c>
      <c r="J1960">
        <v>1947</v>
      </c>
      <c r="K1960">
        <v>1.350819</v>
      </c>
      <c r="L1960" t="s">
        <v>16</v>
      </c>
    </row>
    <row r="1961" spans="1:12" x14ac:dyDescent="0.3">
      <c r="A1961" s="1">
        <v>41843</v>
      </c>
      <c r="B1961">
        <v>2014</v>
      </c>
      <c r="C1961" t="s">
        <v>26</v>
      </c>
      <c r="D1961">
        <v>258790</v>
      </c>
      <c r="E1961">
        <v>410000</v>
      </c>
      <c r="F1961" t="s">
        <v>13</v>
      </c>
      <c r="G1961" t="s">
        <v>14</v>
      </c>
      <c r="H1961">
        <v>3</v>
      </c>
      <c r="I1961">
        <v>2</v>
      </c>
      <c r="J1961">
        <v>1057</v>
      </c>
      <c r="K1961">
        <v>1.350819</v>
      </c>
      <c r="L1961" t="s">
        <v>25</v>
      </c>
    </row>
    <row r="1962" spans="1:12" x14ac:dyDescent="0.3">
      <c r="A1962" s="1">
        <v>41844</v>
      </c>
      <c r="B1962">
        <v>2014</v>
      </c>
      <c r="C1962" t="s">
        <v>21</v>
      </c>
      <c r="D1962">
        <v>529830</v>
      </c>
      <c r="E1962">
        <v>625000</v>
      </c>
      <c r="F1962" t="s">
        <v>13</v>
      </c>
      <c r="G1962" t="s">
        <v>14</v>
      </c>
      <c r="H1962">
        <v>3</v>
      </c>
      <c r="I1962">
        <v>2</v>
      </c>
      <c r="J1962">
        <v>1035</v>
      </c>
      <c r="K1962">
        <v>1.350819</v>
      </c>
      <c r="L1962" t="s">
        <v>15</v>
      </c>
    </row>
    <row r="1963" spans="1:12" x14ac:dyDescent="0.3">
      <c r="A1963" s="1">
        <v>41844</v>
      </c>
      <c r="B1963">
        <v>2014</v>
      </c>
      <c r="C1963" t="s">
        <v>18</v>
      </c>
      <c r="D1963">
        <v>431620</v>
      </c>
      <c r="E1963">
        <v>450000</v>
      </c>
      <c r="F1963" t="s">
        <v>13</v>
      </c>
      <c r="G1963" t="s">
        <v>14</v>
      </c>
      <c r="H1963">
        <v>3</v>
      </c>
      <c r="I1963">
        <v>3</v>
      </c>
      <c r="J1963">
        <v>965</v>
      </c>
      <c r="K1963">
        <v>1.350819</v>
      </c>
      <c r="L1963" t="s">
        <v>16</v>
      </c>
    </row>
    <row r="1964" spans="1:12" x14ac:dyDescent="0.3">
      <c r="A1964" s="1">
        <v>41845</v>
      </c>
      <c r="B1964">
        <v>2014</v>
      </c>
      <c r="C1964" t="s">
        <v>12</v>
      </c>
      <c r="D1964">
        <v>116540</v>
      </c>
      <c r="E1964">
        <v>56500</v>
      </c>
      <c r="F1964" t="s">
        <v>13</v>
      </c>
      <c r="G1964" t="s">
        <v>14</v>
      </c>
      <c r="H1964">
        <v>3</v>
      </c>
      <c r="I1964">
        <v>1</v>
      </c>
      <c r="J1964">
        <v>997</v>
      </c>
      <c r="K1964">
        <v>1.350819</v>
      </c>
      <c r="L1964" t="s">
        <v>25</v>
      </c>
    </row>
    <row r="1965" spans="1:12" x14ac:dyDescent="0.3">
      <c r="A1965" s="1">
        <v>41845</v>
      </c>
      <c r="B1965">
        <v>2014</v>
      </c>
      <c r="C1965" t="s">
        <v>26</v>
      </c>
      <c r="D1965">
        <v>576730</v>
      </c>
      <c r="E1965">
        <v>825000</v>
      </c>
      <c r="F1965" t="s">
        <v>13</v>
      </c>
      <c r="G1965" t="s">
        <v>14</v>
      </c>
      <c r="H1965">
        <v>3</v>
      </c>
      <c r="I1965">
        <v>2</v>
      </c>
      <c r="J1965">
        <v>1008</v>
      </c>
      <c r="K1965">
        <v>1.350819</v>
      </c>
      <c r="L1965" t="s">
        <v>16</v>
      </c>
    </row>
    <row r="1966" spans="1:12" x14ac:dyDescent="0.3">
      <c r="A1966" s="1">
        <v>41845</v>
      </c>
      <c r="B1966">
        <v>2014</v>
      </c>
      <c r="C1966" t="s">
        <v>21</v>
      </c>
      <c r="D1966">
        <v>1821820</v>
      </c>
      <c r="E1966">
        <v>2500000</v>
      </c>
      <c r="F1966" t="s">
        <v>13</v>
      </c>
      <c r="G1966" t="s">
        <v>14</v>
      </c>
      <c r="H1966">
        <v>3</v>
      </c>
      <c r="I1966">
        <v>3</v>
      </c>
      <c r="J1966">
        <v>1067</v>
      </c>
      <c r="K1966">
        <v>1.350819</v>
      </c>
      <c r="L1966" t="s">
        <v>15</v>
      </c>
    </row>
    <row r="1967" spans="1:12" x14ac:dyDescent="0.3">
      <c r="A1967" s="1">
        <v>41847</v>
      </c>
      <c r="B1967">
        <v>2014</v>
      </c>
      <c r="C1967" t="s">
        <v>21</v>
      </c>
      <c r="D1967">
        <v>1550920</v>
      </c>
      <c r="E1967">
        <v>2600000</v>
      </c>
      <c r="F1967" t="s">
        <v>13</v>
      </c>
      <c r="G1967" t="s">
        <v>14</v>
      </c>
      <c r="H1967">
        <v>3</v>
      </c>
      <c r="I1967">
        <v>3</v>
      </c>
      <c r="J1967">
        <v>910</v>
      </c>
      <c r="K1967">
        <v>1.350819</v>
      </c>
      <c r="L1967" t="s">
        <v>16</v>
      </c>
    </row>
    <row r="1968" spans="1:12" x14ac:dyDescent="0.3">
      <c r="A1968" s="1">
        <v>41850</v>
      </c>
      <c r="B1968">
        <v>2014</v>
      </c>
      <c r="C1968" t="s">
        <v>26</v>
      </c>
      <c r="D1968">
        <v>1173620</v>
      </c>
      <c r="E1968">
        <v>1100000</v>
      </c>
      <c r="F1968" t="s">
        <v>13</v>
      </c>
      <c r="G1968" t="s">
        <v>14</v>
      </c>
      <c r="H1968">
        <v>3</v>
      </c>
      <c r="I1968">
        <v>3</v>
      </c>
      <c r="J1968">
        <v>1040</v>
      </c>
      <c r="K1968">
        <v>1.350819</v>
      </c>
      <c r="L1968" t="s">
        <v>15</v>
      </c>
    </row>
    <row r="1969" spans="1:12" x14ac:dyDescent="0.3">
      <c r="A1969" s="1">
        <v>41851</v>
      </c>
      <c r="B1969">
        <v>2014</v>
      </c>
      <c r="C1969" t="s">
        <v>12</v>
      </c>
      <c r="D1969">
        <v>135250</v>
      </c>
      <c r="E1969">
        <v>18100</v>
      </c>
      <c r="F1969" t="s">
        <v>23</v>
      </c>
      <c r="G1969" t="s">
        <v>24</v>
      </c>
      <c r="H1969">
        <v>6</v>
      </c>
      <c r="I1969">
        <v>4</v>
      </c>
      <c r="J1969">
        <v>2094</v>
      </c>
      <c r="K1969">
        <v>1.350819</v>
      </c>
      <c r="L1969" t="s">
        <v>25</v>
      </c>
    </row>
    <row r="1970" spans="1:12" x14ac:dyDescent="0.3">
      <c r="A1970" s="1">
        <v>41851</v>
      </c>
      <c r="B1970">
        <v>2014</v>
      </c>
      <c r="C1970" t="s">
        <v>12</v>
      </c>
      <c r="D1970">
        <v>226630</v>
      </c>
      <c r="E1970">
        <v>270923</v>
      </c>
      <c r="F1970" t="s">
        <v>13</v>
      </c>
      <c r="G1970" t="s">
        <v>14</v>
      </c>
      <c r="H1970">
        <v>3</v>
      </c>
      <c r="I1970">
        <v>2</v>
      </c>
      <c r="J1970">
        <v>982</v>
      </c>
      <c r="K1970">
        <v>1.350819</v>
      </c>
      <c r="L1970" t="s">
        <v>22</v>
      </c>
    </row>
    <row r="1971" spans="1:12" x14ac:dyDescent="0.3">
      <c r="A1971" s="1">
        <v>41852</v>
      </c>
      <c r="B1971">
        <v>2014</v>
      </c>
      <c r="C1971" t="s">
        <v>30</v>
      </c>
      <c r="D1971">
        <v>599500</v>
      </c>
      <c r="E1971">
        <v>875000</v>
      </c>
      <c r="F1971" t="s">
        <v>13</v>
      </c>
      <c r="G1971" t="s">
        <v>14</v>
      </c>
      <c r="H1971">
        <v>3</v>
      </c>
      <c r="I1971">
        <v>2</v>
      </c>
      <c r="J1971">
        <v>919</v>
      </c>
      <c r="K1971">
        <v>1.350819</v>
      </c>
      <c r="L1971" t="s">
        <v>15</v>
      </c>
    </row>
    <row r="1972" spans="1:12" x14ac:dyDescent="0.3">
      <c r="A1972" s="1">
        <v>41852</v>
      </c>
      <c r="B1972">
        <v>2014</v>
      </c>
      <c r="C1972" t="s">
        <v>30</v>
      </c>
      <c r="D1972">
        <v>602040</v>
      </c>
      <c r="E1972">
        <v>565000</v>
      </c>
      <c r="F1972" t="s">
        <v>13</v>
      </c>
      <c r="G1972" t="s">
        <v>14</v>
      </c>
      <c r="H1972">
        <v>3</v>
      </c>
      <c r="I1972">
        <v>3</v>
      </c>
      <c r="J1972">
        <v>994</v>
      </c>
      <c r="K1972">
        <v>1.350819</v>
      </c>
      <c r="L1972" t="s">
        <v>22</v>
      </c>
    </row>
    <row r="1973" spans="1:12" x14ac:dyDescent="0.3">
      <c r="A1973" s="1">
        <v>41854</v>
      </c>
      <c r="B1973">
        <v>2014</v>
      </c>
      <c r="C1973" t="s">
        <v>30</v>
      </c>
      <c r="D1973">
        <v>408210</v>
      </c>
      <c r="E1973">
        <v>492500</v>
      </c>
      <c r="F1973" t="s">
        <v>13</v>
      </c>
      <c r="G1973" t="s">
        <v>14</v>
      </c>
      <c r="H1973">
        <v>3</v>
      </c>
      <c r="I1973">
        <v>2</v>
      </c>
      <c r="J1973">
        <v>910</v>
      </c>
      <c r="K1973">
        <v>1.350819</v>
      </c>
      <c r="L1973" t="s">
        <v>25</v>
      </c>
    </row>
    <row r="1974" spans="1:12" x14ac:dyDescent="0.3">
      <c r="A1974" s="1">
        <v>41854</v>
      </c>
      <c r="B1974">
        <v>2014</v>
      </c>
      <c r="C1974" t="s">
        <v>30</v>
      </c>
      <c r="D1974">
        <v>602140</v>
      </c>
      <c r="E1974">
        <v>609000</v>
      </c>
      <c r="F1974" t="s">
        <v>13</v>
      </c>
      <c r="G1974" t="s">
        <v>14</v>
      </c>
      <c r="H1974">
        <v>3</v>
      </c>
      <c r="I1974">
        <v>3</v>
      </c>
      <c r="J1974">
        <v>970</v>
      </c>
      <c r="K1974">
        <v>1.350819</v>
      </c>
      <c r="L1974" t="s">
        <v>25</v>
      </c>
    </row>
    <row r="1975" spans="1:12" x14ac:dyDescent="0.3">
      <c r="A1975" s="1">
        <v>41858</v>
      </c>
      <c r="B1975">
        <v>2014</v>
      </c>
      <c r="C1975" t="s">
        <v>12</v>
      </c>
      <c r="D1975">
        <v>95820</v>
      </c>
      <c r="E1975">
        <v>35000</v>
      </c>
      <c r="F1975" t="s">
        <v>13</v>
      </c>
      <c r="G1975" t="s">
        <v>14</v>
      </c>
      <c r="H1975">
        <v>3</v>
      </c>
      <c r="I1975">
        <v>2</v>
      </c>
      <c r="J1975">
        <v>1074</v>
      </c>
      <c r="K1975">
        <v>1.350819</v>
      </c>
      <c r="L1975" t="s">
        <v>16</v>
      </c>
    </row>
    <row r="1976" spans="1:12" x14ac:dyDescent="0.3">
      <c r="A1976" s="1">
        <v>41861</v>
      </c>
      <c r="B1976">
        <v>2014</v>
      </c>
      <c r="C1976" t="s">
        <v>12</v>
      </c>
      <c r="D1976">
        <v>158860</v>
      </c>
      <c r="E1976">
        <v>60000</v>
      </c>
      <c r="F1976" t="s">
        <v>19</v>
      </c>
      <c r="G1976" t="s">
        <v>20</v>
      </c>
      <c r="H1976">
        <v>4</v>
      </c>
      <c r="I1976">
        <v>3</v>
      </c>
      <c r="J1976">
        <v>1417</v>
      </c>
      <c r="K1976">
        <v>1.350819</v>
      </c>
      <c r="L1976" t="s">
        <v>16</v>
      </c>
    </row>
    <row r="1977" spans="1:12" x14ac:dyDescent="0.3">
      <c r="A1977" s="1">
        <v>41861</v>
      </c>
      <c r="B1977">
        <v>2014</v>
      </c>
      <c r="C1977" t="s">
        <v>18</v>
      </c>
      <c r="D1977">
        <v>232050</v>
      </c>
      <c r="E1977">
        <v>262500</v>
      </c>
      <c r="F1977" t="s">
        <v>13</v>
      </c>
      <c r="G1977" t="s">
        <v>14</v>
      </c>
      <c r="H1977">
        <v>3</v>
      </c>
      <c r="I1977">
        <v>3</v>
      </c>
      <c r="J1977">
        <v>950</v>
      </c>
      <c r="K1977">
        <v>1.350819</v>
      </c>
      <c r="L1977" t="s">
        <v>22</v>
      </c>
    </row>
    <row r="1978" spans="1:12" x14ac:dyDescent="0.3">
      <c r="A1978" s="1">
        <v>41863</v>
      </c>
      <c r="B1978">
        <v>2014</v>
      </c>
      <c r="C1978" t="s">
        <v>12</v>
      </c>
      <c r="D1978">
        <v>86320</v>
      </c>
      <c r="E1978">
        <v>28000</v>
      </c>
      <c r="F1978" t="s">
        <v>13</v>
      </c>
      <c r="G1978" t="s">
        <v>14</v>
      </c>
      <c r="H1978">
        <v>3</v>
      </c>
      <c r="I1978">
        <v>3</v>
      </c>
      <c r="J1978">
        <v>1038</v>
      </c>
      <c r="K1978">
        <v>1.350819</v>
      </c>
      <c r="L1978" t="s">
        <v>16</v>
      </c>
    </row>
    <row r="1979" spans="1:12" x14ac:dyDescent="0.3">
      <c r="A1979" s="1">
        <v>41864</v>
      </c>
      <c r="B1979">
        <v>2014</v>
      </c>
      <c r="C1979" t="s">
        <v>17</v>
      </c>
      <c r="D1979">
        <v>144410</v>
      </c>
      <c r="E1979">
        <v>101000</v>
      </c>
      <c r="F1979" t="s">
        <v>13</v>
      </c>
      <c r="G1979" t="s">
        <v>14</v>
      </c>
      <c r="H1979">
        <v>3</v>
      </c>
      <c r="I1979">
        <v>3</v>
      </c>
      <c r="J1979">
        <v>919</v>
      </c>
      <c r="K1979">
        <v>1.350819</v>
      </c>
      <c r="L1979" t="s">
        <v>22</v>
      </c>
    </row>
    <row r="1980" spans="1:12" x14ac:dyDescent="0.3">
      <c r="A1980" s="1">
        <v>41864</v>
      </c>
      <c r="B1980">
        <v>2014</v>
      </c>
      <c r="C1980" t="s">
        <v>12</v>
      </c>
      <c r="D1980">
        <v>270060</v>
      </c>
      <c r="E1980">
        <v>205000</v>
      </c>
      <c r="F1980" t="s">
        <v>13</v>
      </c>
      <c r="G1980" t="s">
        <v>14</v>
      </c>
      <c r="H1980">
        <v>3</v>
      </c>
      <c r="I1980">
        <v>3</v>
      </c>
      <c r="J1980">
        <v>1063</v>
      </c>
      <c r="K1980">
        <v>1.350819</v>
      </c>
      <c r="L1980" t="s">
        <v>15</v>
      </c>
    </row>
    <row r="1981" spans="1:12" x14ac:dyDescent="0.3">
      <c r="A1981" s="1">
        <v>41864</v>
      </c>
      <c r="B1981">
        <v>2014</v>
      </c>
      <c r="C1981" t="s">
        <v>12</v>
      </c>
      <c r="D1981">
        <v>118140</v>
      </c>
      <c r="E1981">
        <v>30000</v>
      </c>
      <c r="F1981" t="s">
        <v>23</v>
      </c>
      <c r="G1981" t="s">
        <v>24</v>
      </c>
      <c r="H1981">
        <v>6</v>
      </c>
      <c r="I1981">
        <v>4</v>
      </c>
      <c r="J1981">
        <v>2165</v>
      </c>
      <c r="K1981">
        <v>1.350819</v>
      </c>
      <c r="L1981" t="s">
        <v>16</v>
      </c>
    </row>
    <row r="1982" spans="1:12" x14ac:dyDescent="0.3">
      <c r="A1982" s="1">
        <v>41864</v>
      </c>
      <c r="B1982">
        <v>2014</v>
      </c>
      <c r="C1982" t="s">
        <v>18</v>
      </c>
      <c r="D1982">
        <v>215320</v>
      </c>
      <c r="E1982">
        <v>238000</v>
      </c>
      <c r="F1982" t="s">
        <v>13</v>
      </c>
      <c r="G1982" t="s">
        <v>14</v>
      </c>
      <c r="H1982">
        <v>3</v>
      </c>
      <c r="I1982">
        <v>1</v>
      </c>
      <c r="J1982">
        <v>1063</v>
      </c>
      <c r="K1982">
        <v>1.350819</v>
      </c>
      <c r="L1982" t="s">
        <v>16</v>
      </c>
    </row>
    <row r="1983" spans="1:12" x14ac:dyDescent="0.3">
      <c r="A1983" s="1">
        <v>41865</v>
      </c>
      <c r="B1983">
        <v>2014</v>
      </c>
      <c r="C1983" t="s">
        <v>21</v>
      </c>
      <c r="D1983">
        <v>821800</v>
      </c>
      <c r="E1983">
        <v>1285000</v>
      </c>
      <c r="F1983" t="s">
        <v>13</v>
      </c>
      <c r="G1983" t="s">
        <v>14</v>
      </c>
      <c r="H1983">
        <v>3</v>
      </c>
      <c r="I1983">
        <v>2</v>
      </c>
      <c r="J1983">
        <v>1003</v>
      </c>
      <c r="K1983">
        <v>1.350819</v>
      </c>
      <c r="L1983" t="s">
        <v>25</v>
      </c>
    </row>
    <row r="1984" spans="1:12" x14ac:dyDescent="0.3">
      <c r="A1984" s="1">
        <v>41867</v>
      </c>
      <c r="B1984">
        <v>2014</v>
      </c>
      <c r="C1984" t="s">
        <v>26</v>
      </c>
      <c r="D1984">
        <v>746200</v>
      </c>
      <c r="E1984">
        <v>1120000</v>
      </c>
      <c r="F1984" t="s">
        <v>13</v>
      </c>
      <c r="G1984" t="s">
        <v>14</v>
      </c>
      <c r="H1984">
        <v>3</v>
      </c>
      <c r="I1984">
        <v>1</v>
      </c>
      <c r="J1984">
        <v>1094</v>
      </c>
      <c r="K1984">
        <v>1.350819</v>
      </c>
      <c r="L1984" t="s">
        <v>16</v>
      </c>
    </row>
    <row r="1985" spans="1:12" x14ac:dyDescent="0.3">
      <c r="A1985" s="1">
        <v>41867</v>
      </c>
      <c r="B1985">
        <v>2014</v>
      </c>
      <c r="C1985" t="s">
        <v>30</v>
      </c>
      <c r="D1985">
        <v>492780</v>
      </c>
      <c r="E1985">
        <v>488000</v>
      </c>
      <c r="F1985" t="s">
        <v>13</v>
      </c>
      <c r="G1985" t="s">
        <v>14</v>
      </c>
      <c r="H1985">
        <v>3</v>
      </c>
      <c r="I1985">
        <v>1</v>
      </c>
      <c r="J1985">
        <v>964</v>
      </c>
      <c r="K1985">
        <v>1.350819</v>
      </c>
      <c r="L1985" t="s">
        <v>25</v>
      </c>
    </row>
    <row r="1986" spans="1:12" x14ac:dyDescent="0.3">
      <c r="A1986" s="1">
        <v>41868</v>
      </c>
      <c r="B1986">
        <v>2014</v>
      </c>
      <c r="C1986" t="s">
        <v>21</v>
      </c>
      <c r="D1986">
        <v>438970</v>
      </c>
      <c r="E1986">
        <v>700000</v>
      </c>
      <c r="F1986" t="s">
        <v>13</v>
      </c>
      <c r="G1986" t="s">
        <v>14</v>
      </c>
      <c r="H1986">
        <v>3</v>
      </c>
      <c r="I1986">
        <v>1</v>
      </c>
      <c r="J1986">
        <v>916</v>
      </c>
      <c r="K1986">
        <v>1.350819</v>
      </c>
      <c r="L1986" t="s">
        <v>25</v>
      </c>
    </row>
    <row r="1987" spans="1:12" x14ac:dyDescent="0.3">
      <c r="A1987" s="1">
        <v>41868</v>
      </c>
      <c r="B1987">
        <v>2014</v>
      </c>
      <c r="C1987" t="s">
        <v>26</v>
      </c>
      <c r="D1987">
        <v>453950</v>
      </c>
      <c r="E1987">
        <v>885000</v>
      </c>
      <c r="F1987" t="s">
        <v>13</v>
      </c>
      <c r="G1987" t="s">
        <v>14</v>
      </c>
      <c r="H1987">
        <v>3</v>
      </c>
      <c r="I1987">
        <v>3</v>
      </c>
      <c r="J1987">
        <v>999</v>
      </c>
      <c r="K1987">
        <v>1.350819</v>
      </c>
      <c r="L1987" t="s">
        <v>15</v>
      </c>
    </row>
    <row r="1988" spans="1:12" x14ac:dyDescent="0.3">
      <c r="A1988" s="1">
        <v>41868</v>
      </c>
      <c r="B1988">
        <v>2014</v>
      </c>
      <c r="C1988" t="s">
        <v>26</v>
      </c>
      <c r="D1988">
        <v>360220</v>
      </c>
      <c r="E1988">
        <v>420000</v>
      </c>
      <c r="F1988" t="s">
        <v>13</v>
      </c>
      <c r="G1988" t="s">
        <v>14</v>
      </c>
      <c r="H1988">
        <v>3</v>
      </c>
      <c r="I1988">
        <v>1</v>
      </c>
      <c r="J1988">
        <v>1001</v>
      </c>
      <c r="K1988">
        <v>1.350819</v>
      </c>
      <c r="L1988" t="s">
        <v>25</v>
      </c>
    </row>
    <row r="1989" spans="1:12" x14ac:dyDescent="0.3">
      <c r="A1989" s="1">
        <v>41868</v>
      </c>
      <c r="B1989">
        <v>2014</v>
      </c>
      <c r="C1989" t="s">
        <v>12</v>
      </c>
      <c r="D1989">
        <v>111430</v>
      </c>
      <c r="E1989">
        <v>22000</v>
      </c>
      <c r="F1989" t="s">
        <v>23</v>
      </c>
      <c r="G1989" t="s">
        <v>24</v>
      </c>
      <c r="H1989">
        <v>6</v>
      </c>
      <c r="I1989">
        <v>4</v>
      </c>
      <c r="J1989">
        <v>2073</v>
      </c>
      <c r="K1989">
        <v>1.350819</v>
      </c>
      <c r="L1989" t="s">
        <v>22</v>
      </c>
    </row>
    <row r="1990" spans="1:12" x14ac:dyDescent="0.3">
      <c r="A1990" s="1">
        <v>41871</v>
      </c>
      <c r="B1990">
        <v>2014</v>
      </c>
      <c r="C1990" t="s">
        <v>12</v>
      </c>
      <c r="D1990">
        <v>79430</v>
      </c>
      <c r="E1990">
        <v>23000</v>
      </c>
      <c r="F1990" t="s">
        <v>13</v>
      </c>
      <c r="G1990" t="s">
        <v>14</v>
      </c>
      <c r="H1990">
        <v>3</v>
      </c>
      <c r="I1990">
        <v>1</v>
      </c>
      <c r="J1990">
        <v>903</v>
      </c>
      <c r="K1990">
        <v>1.350819</v>
      </c>
      <c r="L1990" t="s">
        <v>22</v>
      </c>
    </row>
    <row r="1991" spans="1:12" x14ac:dyDescent="0.3">
      <c r="A1991" s="1">
        <v>41871</v>
      </c>
      <c r="B1991">
        <v>2014</v>
      </c>
      <c r="C1991" t="s">
        <v>30</v>
      </c>
      <c r="D1991">
        <v>1329110</v>
      </c>
      <c r="E1991">
        <v>1380000</v>
      </c>
      <c r="F1991" t="s">
        <v>13</v>
      </c>
      <c r="G1991" t="s">
        <v>14</v>
      </c>
      <c r="H1991">
        <v>3</v>
      </c>
      <c r="I1991">
        <v>3</v>
      </c>
      <c r="J1991">
        <v>980</v>
      </c>
      <c r="K1991">
        <v>1.350819</v>
      </c>
      <c r="L1991" t="s">
        <v>16</v>
      </c>
    </row>
    <row r="1992" spans="1:12" x14ac:dyDescent="0.3">
      <c r="A1992" s="1">
        <v>41872</v>
      </c>
      <c r="B1992">
        <v>2014</v>
      </c>
      <c r="C1992" t="s">
        <v>26</v>
      </c>
      <c r="D1992">
        <v>407400</v>
      </c>
      <c r="E1992">
        <v>575000</v>
      </c>
      <c r="F1992" t="s">
        <v>13</v>
      </c>
      <c r="G1992" t="s">
        <v>14</v>
      </c>
      <c r="H1992">
        <v>3</v>
      </c>
      <c r="I1992">
        <v>3</v>
      </c>
      <c r="J1992">
        <v>931</v>
      </c>
      <c r="K1992">
        <v>1.350819</v>
      </c>
      <c r="L1992" t="s">
        <v>25</v>
      </c>
    </row>
    <row r="1993" spans="1:12" x14ac:dyDescent="0.3">
      <c r="A1993" s="1">
        <v>41878</v>
      </c>
      <c r="B1993">
        <v>2014</v>
      </c>
      <c r="C1993" t="s">
        <v>26</v>
      </c>
      <c r="D1993">
        <v>232890</v>
      </c>
      <c r="E1993">
        <v>200000</v>
      </c>
      <c r="F1993" t="s">
        <v>13</v>
      </c>
      <c r="G1993" t="s">
        <v>14</v>
      </c>
      <c r="H1993">
        <v>3</v>
      </c>
      <c r="I1993">
        <v>3</v>
      </c>
      <c r="J1993">
        <v>1040</v>
      </c>
      <c r="K1993">
        <v>1.350819</v>
      </c>
      <c r="L1993" t="s">
        <v>15</v>
      </c>
    </row>
    <row r="1994" spans="1:12" x14ac:dyDescent="0.3">
      <c r="A1994" s="1">
        <v>41878</v>
      </c>
      <c r="B1994">
        <v>2014</v>
      </c>
      <c r="C1994" t="s">
        <v>26</v>
      </c>
      <c r="D1994">
        <v>344890</v>
      </c>
      <c r="E1994">
        <v>550000</v>
      </c>
      <c r="F1994" t="s">
        <v>19</v>
      </c>
      <c r="G1994" t="s">
        <v>20</v>
      </c>
      <c r="H1994">
        <v>4</v>
      </c>
      <c r="I1994">
        <v>3</v>
      </c>
      <c r="J1994">
        <v>1392</v>
      </c>
      <c r="K1994">
        <v>1.350819</v>
      </c>
      <c r="L1994" t="s">
        <v>16</v>
      </c>
    </row>
    <row r="1995" spans="1:12" x14ac:dyDescent="0.3">
      <c r="A1995" s="1">
        <v>41878</v>
      </c>
      <c r="B1995">
        <v>2014</v>
      </c>
      <c r="C1995" t="s">
        <v>17</v>
      </c>
      <c r="D1995">
        <v>153070</v>
      </c>
      <c r="E1995">
        <v>190000</v>
      </c>
      <c r="F1995" t="s">
        <v>13</v>
      </c>
      <c r="G1995" t="s">
        <v>14</v>
      </c>
      <c r="H1995">
        <v>3</v>
      </c>
      <c r="I1995">
        <v>3</v>
      </c>
      <c r="J1995">
        <v>1056</v>
      </c>
      <c r="K1995">
        <v>1.350819</v>
      </c>
      <c r="L1995" t="s">
        <v>22</v>
      </c>
    </row>
    <row r="1996" spans="1:12" x14ac:dyDescent="0.3">
      <c r="A1996" s="1">
        <v>41879</v>
      </c>
      <c r="B1996">
        <v>2014</v>
      </c>
      <c r="C1996" t="s">
        <v>12</v>
      </c>
      <c r="D1996">
        <v>136970</v>
      </c>
      <c r="E1996">
        <v>117000</v>
      </c>
      <c r="F1996" t="s">
        <v>13</v>
      </c>
      <c r="G1996" t="s">
        <v>14</v>
      </c>
      <c r="H1996">
        <v>3</v>
      </c>
      <c r="I1996">
        <v>2</v>
      </c>
      <c r="J1996">
        <v>973</v>
      </c>
      <c r="K1996">
        <v>1.350819</v>
      </c>
      <c r="L1996" t="s">
        <v>15</v>
      </c>
    </row>
    <row r="1997" spans="1:12" x14ac:dyDescent="0.3">
      <c r="A1997" s="1">
        <v>41880</v>
      </c>
      <c r="B1997">
        <v>2014</v>
      </c>
      <c r="C1997" t="s">
        <v>21</v>
      </c>
      <c r="D1997">
        <v>926590</v>
      </c>
      <c r="E1997">
        <v>1075500</v>
      </c>
      <c r="F1997" t="s">
        <v>13</v>
      </c>
      <c r="G1997" t="s">
        <v>14</v>
      </c>
      <c r="H1997">
        <v>3</v>
      </c>
      <c r="I1997">
        <v>2</v>
      </c>
      <c r="J1997">
        <v>951</v>
      </c>
      <c r="K1997">
        <v>1.350819</v>
      </c>
      <c r="L1997" t="s">
        <v>15</v>
      </c>
    </row>
    <row r="1998" spans="1:12" x14ac:dyDescent="0.3">
      <c r="A1998" s="1">
        <v>41882</v>
      </c>
      <c r="B1998">
        <v>2014</v>
      </c>
      <c r="C1998" t="s">
        <v>21</v>
      </c>
      <c r="D1998">
        <v>1394750</v>
      </c>
      <c r="E1998">
        <v>2100000</v>
      </c>
      <c r="F1998" t="s">
        <v>13</v>
      </c>
      <c r="G1998" t="s">
        <v>14</v>
      </c>
      <c r="H1998">
        <v>3</v>
      </c>
      <c r="I1998">
        <v>3</v>
      </c>
      <c r="J1998">
        <v>1043</v>
      </c>
      <c r="K1998">
        <v>1.350819</v>
      </c>
      <c r="L1998" t="s">
        <v>15</v>
      </c>
    </row>
    <row r="1999" spans="1:12" x14ac:dyDescent="0.3">
      <c r="A1999" s="1">
        <v>41882</v>
      </c>
      <c r="B1999">
        <v>2014</v>
      </c>
      <c r="C1999" t="s">
        <v>21</v>
      </c>
      <c r="D1999">
        <v>398790</v>
      </c>
      <c r="E1999">
        <v>636500</v>
      </c>
      <c r="F1999" t="s">
        <v>13</v>
      </c>
      <c r="G1999" t="s">
        <v>14</v>
      </c>
      <c r="H1999">
        <v>3</v>
      </c>
      <c r="I1999">
        <v>3</v>
      </c>
      <c r="J1999">
        <v>1079</v>
      </c>
      <c r="K1999">
        <v>1.350819</v>
      </c>
      <c r="L1999" t="s">
        <v>22</v>
      </c>
    </row>
    <row r="2000" spans="1:12" x14ac:dyDescent="0.3">
      <c r="A2000" s="1">
        <v>41886</v>
      </c>
      <c r="B2000">
        <v>2014</v>
      </c>
      <c r="C2000" t="s">
        <v>21</v>
      </c>
      <c r="D2000">
        <v>415310</v>
      </c>
      <c r="E2000">
        <v>395000</v>
      </c>
      <c r="F2000" t="s">
        <v>19</v>
      </c>
      <c r="G2000" t="s">
        <v>20</v>
      </c>
      <c r="H2000">
        <v>4</v>
      </c>
      <c r="I2000">
        <v>4</v>
      </c>
      <c r="J2000">
        <v>1258</v>
      </c>
      <c r="K2000">
        <v>1.350819</v>
      </c>
      <c r="L2000" t="s">
        <v>25</v>
      </c>
    </row>
    <row r="2001" spans="1:12" x14ac:dyDescent="0.3">
      <c r="A2001" s="1">
        <v>41886</v>
      </c>
      <c r="B2001">
        <v>2014</v>
      </c>
      <c r="C2001" t="s">
        <v>17</v>
      </c>
      <c r="D2001">
        <v>106980</v>
      </c>
      <c r="E2001">
        <v>80000</v>
      </c>
      <c r="F2001" t="s">
        <v>13</v>
      </c>
      <c r="G2001" t="s">
        <v>14</v>
      </c>
      <c r="H2001">
        <v>3</v>
      </c>
      <c r="I2001">
        <v>2</v>
      </c>
      <c r="J2001">
        <v>913</v>
      </c>
      <c r="K2001">
        <v>1.350819</v>
      </c>
      <c r="L2001" t="s">
        <v>25</v>
      </c>
    </row>
    <row r="2002" spans="1:12" x14ac:dyDescent="0.3">
      <c r="A2002" s="1">
        <v>41886</v>
      </c>
      <c r="B2002">
        <v>2014</v>
      </c>
      <c r="C2002" t="s">
        <v>21</v>
      </c>
      <c r="D2002">
        <v>644770</v>
      </c>
      <c r="E2002">
        <v>955000</v>
      </c>
      <c r="F2002" t="s">
        <v>13</v>
      </c>
      <c r="G2002" t="s">
        <v>14</v>
      </c>
      <c r="H2002">
        <v>3</v>
      </c>
      <c r="I2002">
        <v>3</v>
      </c>
      <c r="J2002">
        <v>1089</v>
      </c>
      <c r="K2002">
        <v>1.350819</v>
      </c>
      <c r="L2002" t="s">
        <v>25</v>
      </c>
    </row>
    <row r="2003" spans="1:12" x14ac:dyDescent="0.3">
      <c r="A2003" s="1">
        <v>41886</v>
      </c>
      <c r="B2003">
        <v>2014</v>
      </c>
      <c r="C2003" t="s">
        <v>18</v>
      </c>
      <c r="D2003">
        <v>195942</v>
      </c>
      <c r="E2003">
        <v>325000</v>
      </c>
      <c r="F2003" t="s">
        <v>13</v>
      </c>
      <c r="G2003" t="s">
        <v>14</v>
      </c>
      <c r="H2003">
        <v>3</v>
      </c>
      <c r="I2003">
        <v>2</v>
      </c>
      <c r="J2003">
        <v>935</v>
      </c>
      <c r="K2003">
        <v>1.350819</v>
      </c>
      <c r="L2003" t="s">
        <v>25</v>
      </c>
    </row>
    <row r="2004" spans="1:12" x14ac:dyDescent="0.3">
      <c r="A2004" s="1">
        <v>41887</v>
      </c>
      <c r="B2004">
        <v>2014</v>
      </c>
      <c r="C2004" t="s">
        <v>26</v>
      </c>
      <c r="D2004">
        <v>246470</v>
      </c>
      <c r="E2004">
        <v>270000</v>
      </c>
      <c r="F2004" t="s">
        <v>13</v>
      </c>
      <c r="G2004" t="s">
        <v>14</v>
      </c>
      <c r="H2004">
        <v>3</v>
      </c>
      <c r="I2004">
        <v>1</v>
      </c>
      <c r="J2004">
        <v>981</v>
      </c>
      <c r="K2004">
        <v>1.350819</v>
      </c>
      <c r="L2004" t="s">
        <v>15</v>
      </c>
    </row>
    <row r="2005" spans="1:12" x14ac:dyDescent="0.3">
      <c r="A2005" s="1">
        <v>41887</v>
      </c>
      <c r="B2005">
        <v>2014</v>
      </c>
      <c r="C2005" t="s">
        <v>21</v>
      </c>
      <c r="D2005">
        <v>994000</v>
      </c>
      <c r="E2005">
        <v>1685000</v>
      </c>
      <c r="F2005" t="s">
        <v>13</v>
      </c>
      <c r="G2005" t="s">
        <v>14</v>
      </c>
      <c r="H2005">
        <v>3</v>
      </c>
      <c r="I2005">
        <v>2</v>
      </c>
      <c r="J2005">
        <v>975</v>
      </c>
      <c r="K2005">
        <v>1.350819</v>
      </c>
      <c r="L2005" t="s">
        <v>22</v>
      </c>
    </row>
    <row r="2006" spans="1:12" x14ac:dyDescent="0.3">
      <c r="A2006" s="1">
        <v>41887</v>
      </c>
      <c r="B2006">
        <v>2014</v>
      </c>
      <c r="C2006" t="s">
        <v>17</v>
      </c>
      <c r="D2006">
        <v>142850</v>
      </c>
      <c r="E2006">
        <v>100000</v>
      </c>
      <c r="F2006" t="s">
        <v>13</v>
      </c>
      <c r="G2006" t="s">
        <v>14</v>
      </c>
      <c r="H2006">
        <v>3</v>
      </c>
      <c r="I2006">
        <v>1</v>
      </c>
      <c r="J2006">
        <v>996</v>
      </c>
      <c r="K2006">
        <v>1.350819</v>
      </c>
      <c r="L2006" t="s">
        <v>25</v>
      </c>
    </row>
    <row r="2007" spans="1:12" x14ac:dyDescent="0.3">
      <c r="A2007" s="1">
        <v>41887</v>
      </c>
      <c r="B2007">
        <v>2014</v>
      </c>
      <c r="C2007" t="s">
        <v>17</v>
      </c>
      <c r="D2007">
        <v>117710</v>
      </c>
      <c r="E2007">
        <v>163000</v>
      </c>
      <c r="F2007" t="s">
        <v>13</v>
      </c>
      <c r="G2007" t="s">
        <v>14</v>
      </c>
      <c r="H2007">
        <v>3</v>
      </c>
      <c r="I2007">
        <v>1</v>
      </c>
      <c r="J2007">
        <v>1046</v>
      </c>
      <c r="K2007">
        <v>1.350819</v>
      </c>
      <c r="L2007" t="s">
        <v>15</v>
      </c>
    </row>
    <row r="2008" spans="1:12" x14ac:dyDescent="0.3">
      <c r="A2008" s="1">
        <v>41888</v>
      </c>
      <c r="B2008">
        <v>2014</v>
      </c>
      <c r="C2008" t="s">
        <v>26</v>
      </c>
      <c r="D2008">
        <v>343630</v>
      </c>
      <c r="E2008">
        <v>412000</v>
      </c>
      <c r="F2008" t="s">
        <v>13</v>
      </c>
      <c r="G2008" t="s">
        <v>14</v>
      </c>
      <c r="H2008">
        <v>3</v>
      </c>
      <c r="I2008">
        <v>1</v>
      </c>
      <c r="J2008">
        <v>944</v>
      </c>
      <c r="K2008">
        <v>1.350819</v>
      </c>
      <c r="L2008" t="s">
        <v>15</v>
      </c>
    </row>
    <row r="2009" spans="1:12" x14ac:dyDescent="0.3">
      <c r="A2009" s="1">
        <v>41888</v>
      </c>
      <c r="B2009">
        <v>2014</v>
      </c>
      <c r="C2009" t="s">
        <v>18</v>
      </c>
      <c r="D2009">
        <v>786450</v>
      </c>
      <c r="E2009">
        <v>1225000</v>
      </c>
      <c r="F2009" t="s">
        <v>13</v>
      </c>
      <c r="G2009" t="s">
        <v>14</v>
      </c>
      <c r="H2009">
        <v>3</v>
      </c>
      <c r="I2009">
        <v>2</v>
      </c>
      <c r="J2009">
        <v>932</v>
      </c>
      <c r="K2009">
        <v>1.350819</v>
      </c>
      <c r="L2009" t="s">
        <v>25</v>
      </c>
    </row>
    <row r="2010" spans="1:12" x14ac:dyDescent="0.3">
      <c r="A2010" s="1">
        <v>41892</v>
      </c>
      <c r="B2010">
        <v>2014</v>
      </c>
      <c r="C2010" t="s">
        <v>18</v>
      </c>
      <c r="D2010">
        <v>205240</v>
      </c>
      <c r="E2010">
        <v>209000</v>
      </c>
      <c r="F2010" t="s">
        <v>13</v>
      </c>
      <c r="G2010" t="s">
        <v>14</v>
      </c>
      <c r="H2010">
        <v>3</v>
      </c>
      <c r="I2010">
        <v>1</v>
      </c>
      <c r="J2010">
        <v>1020</v>
      </c>
      <c r="K2010">
        <v>1.350819</v>
      </c>
      <c r="L2010" t="s">
        <v>16</v>
      </c>
    </row>
    <row r="2011" spans="1:12" x14ac:dyDescent="0.3">
      <c r="A2011" s="1">
        <v>41892</v>
      </c>
      <c r="B2011">
        <v>2014</v>
      </c>
      <c r="C2011" t="s">
        <v>21</v>
      </c>
      <c r="D2011">
        <v>457030</v>
      </c>
      <c r="E2011">
        <v>400000</v>
      </c>
      <c r="F2011" t="s">
        <v>13</v>
      </c>
      <c r="G2011" t="s">
        <v>14</v>
      </c>
      <c r="H2011">
        <v>3</v>
      </c>
      <c r="I2011">
        <v>3</v>
      </c>
      <c r="J2011">
        <v>1047</v>
      </c>
      <c r="K2011">
        <v>1.350819</v>
      </c>
      <c r="L2011" t="s">
        <v>15</v>
      </c>
    </row>
    <row r="2012" spans="1:12" x14ac:dyDescent="0.3">
      <c r="A2012" s="1">
        <v>41892</v>
      </c>
      <c r="B2012">
        <v>2014</v>
      </c>
      <c r="C2012" t="s">
        <v>26</v>
      </c>
      <c r="D2012">
        <v>227500</v>
      </c>
      <c r="E2012">
        <v>270000</v>
      </c>
      <c r="F2012" t="s">
        <v>13</v>
      </c>
      <c r="G2012" t="s">
        <v>14</v>
      </c>
      <c r="H2012">
        <v>3</v>
      </c>
      <c r="I2012">
        <v>1</v>
      </c>
      <c r="J2012">
        <v>1023</v>
      </c>
      <c r="K2012">
        <v>1.350819</v>
      </c>
      <c r="L2012" t="s">
        <v>25</v>
      </c>
    </row>
    <row r="2013" spans="1:12" x14ac:dyDescent="0.3">
      <c r="A2013" s="1">
        <v>41893</v>
      </c>
      <c r="B2013">
        <v>2014</v>
      </c>
      <c r="C2013" t="s">
        <v>26</v>
      </c>
      <c r="D2013">
        <v>272720</v>
      </c>
      <c r="E2013">
        <v>342500</v>
      </c>
      <c r="F2013" t="s">
        <v>13</v>
      </c>
      <c r="G2013" t="s">
        <v>14</v>
      </c>
      <c r="H2013">
        <v>3</v>
      </c>
      <c r="I2013">
        <v>1</v>
      </c>
      <c r="J2013">
        <v>931</v>
      </c>
      <c r="K2013">
        <v>1.350819</v>
      </c>
      <c r="L2013" t="s">
        <v>16</v>
      </c>
    </row>
    <row r="2014" spans="1:12" x14ac:dyDescent="0.3">
      <c r="A2014" s="1">
        <v>41893</v>
      </c>
      <c r="B2014">
        <v>2014</v>
      </c>
      <c r="C2014" t="s">
        <v>17</v>
      </c>
      <c r="D2014">
        <v>129190</v>
      </c>
      <c r="E2014">
        <v>120000</v>
      </c>
      <c r="F2014" t="s">
        <v>13</v>
      </c>
      <c r="G2014" t="s">
        <v>14</v>
      </c>
      <c r="H2014">
        <v>3</v>
      </c>
      <c r="I2014">
        <v>1</v>
      </c>
      <c r="J2014">
        <v>941</v>
      </c>
      <c r="K2014">
        <v>1.350819</v>
      </c>
      <c r="L2014" t="s">
        <v>15</v>
      </c>
    </row>
    <row r="2015" spans="1:12" x14ac:dyDescent="0.3">
      <c r="A2015" s="1">
        <v>41895</v>
      </c>
      <c r="B2015">
        <v>2014</v>
      </c>
      <c r="C2015" t="s">
        <v>17</v>
      </c>
      <c r="D2015">
        <v>176290</v>
      </c>
      <c r="E2015">
        <v>202000</v>
      </c>
      <c r="F2015" t="s">
        <v>23</v>
      </c>
      <c r="G2015" t="s">
        <v>24</v>
      </c>
      <c r="H2015">
        <v>6</v>
      </c>
      <c r="I2015">
        <v>4</v>
      </c>
      <c r="J2015">
        <v>2093</v>
      </c>
      <c r="K2015">
        <v>1.350819</v>
      </c>
      <c r="L2015" t="s">
        <v>16</v>
      </c>
    </row>
    <row r="2016" spans="1:12" x14ac:dyDescent="0.3">
      <c r="A2016" s="1">
        <v>41895</v>
      </c>
      <c r="B2016">
        <v>2014</v>
      </c>
      <c r="C2016" t="s">
        <v>18</v>
      </c>
      <c r="D2016">
        <v>434490</v>
      </c>
      <c r="E2016">
        <v>400000</v>
      </c>
      <c r="F2016" t="s">
        <v>13</v>
      </c>
      <c r="G2016" t="s">
        <v>14</v>
      </c>
      <c r="H2016">
        <v>3</v>
      </c>
      <c r="I2016">
        <v>1</v>
      </c>
      <c r="J2016">
        <v>993</v>
      </c>
      <c r="K2016">
        <v>1.350819</v>
      </c>
      <c r="L2016" t="s">
        <v>25</v>
      </c>
    </row>
    <row r="2017" spans="1:12" x14ac:dyDescent="0.3">
      <c r="A2017" s="1">
        <v>41896</v>
      </c>
      <c r="B2017">
        <v>2014</v>
      </c>
      <c r="C2017" t="s">
        <v>18</v>
      </c>
      <c r="D2017">
        <v>327250</v>
      </c>
      <c r="E2017">
        <v>515000</v>
      </c>
      <c r="F2017" t="s">
        <v>13</v>
      </c>
      <c r="G2017" t="s">
        <v>14</v>
      </c>
      <c r="H2017">
        <v>3</v>
      </c>
      <c r="I2017">
        <v>2</v>
      </c>
      <c r="J2017">
        <v>904</v>
      </c>
      <c r="K2017">
        <v>1.350819</v>
      </c>
      <c r="L2017" t="s">
        <v>25</v>
      </c>
    </row>
    <row r="2018" spans="1:12" x14ac:dyDescent="0.3">
      <c r="A2018" s="1">
        <v>41899</v>
      </c>
      <c r="B2018">
        <v>2014</v>
      </c>
      <c r="C2018" t="s">
        <v>17</v>
      </c>
      <c r="D2018">
        <v>163160</v>
      </c>
      <c r="E2018">
        <v>167500</v>
      </c>
      <c r="F2018" t="s">
        <v>19</v>
      </c>
      <c r="G2018" t="s">
        <v>20</v>
      </c>
      <c r="H2018">
        <v>4</v>
      </c>
      <c r="I2018">
        <v>2</v>
      </c>
      <c r="J2018">
        <v>1466</v>
      </c>
      <c r="K2018">
        <v>1.350819</v>
      </c>
      <c r="L2018" t="s">
        <v>16</v>
      </c>
    </row>
    <row r="2019" spans="1:12" x14ac:dyDescent="0.3">
      <c r="A2019" s="1">
        <v>41901</v>
      </c>
      <c r="B2019">
        <v>2014</v>
      </c>
      <c r="C2019" t="s">
        <v>17</v>
      </c>
      <c r="D2019">
        <v>134760</v>
      </c>
      <c r="E2019">
        <v>130000</v>
      </c>
      <c r="F2019" t="s">
        <v>13</v>
      </c>
      <c r="G2019" t="s">
        <v>14</v>
      </c>
      <c r="H2019">
        <v>3</v>
      </c>
      <c r="I2019">
        <v>2</v>
      </c>
      <c r="J2019">
        <v>1039</v>
      </c>
      <c r="K2019">
        <v>1.350819</v>
      </c>
      <c r="L2019" t="s">
        <v>15</v>
      </c>
    </row>
    <row r="2020" spans="1:12" x14ac:dyDescent="0.3">
      <c r="A2020" s="1">
        <v>41901</v>
      </c>
      <c r="B2020">
        <v>2014</v>
      </c>
      <c r="C2020" t="s">
        <v>17</v>
      </c>
      <c r="D2020">
        <v>140320</v>
      </c>
      <c r="E2020">
        <v>77250</v>
      </c>
      <c r="F2020" t="s">
        <v>19</v>
      </c>
      <c r="G2020" t="s">
        <v>20</v>
      </c>
      <c r="H2020">
        <v>4</v>
      </c>
      <c r="I2020">
        <v>3</v>
      </c>
      <c r="J2020">
        <v>1316</v>
      </c>
      <c r="K2020">
        <v>1.350819</v>
      </c>
      <c r="L2020" t="s">
        <v>15</v>
      </c>
    </row>
    <row r="2021" spans="1:12" x14ac:dyDescent="0.3">
      <c r="A2021" s="1">
        <v>41902</v>
      </c>
      <c r="B2021">
        <v>2014</v>
      </c>
      <c r="C2021" t="s">
        <v>26</v>
      </c>
      <c r="D2021">
        <v>471590</v>
      </c>
      <c r="E2021">
        <v>651000</v>
      </c>
      <c r="F2021" t="s">
        <v>13</v>
      </c>
      <c r="G2021" t="s">
        <v>14</v>
      </c>
      <c r="H2021">
        <v>3</v>
      </c>
      <c r="I2021">
        <v>3</v>
      </c>
      <c r="J2021">
        <v>980</v>
      </c>
      <c r="K2021">
        <v>1.350819</v>
      </c>
      <c r="L2021" t="s">
        <v>22</v>
      </c>
    </row>
    <row r="2022" spans="1:12" x14ac:dyDescent="0.3">
      <c r="A2022" s="1">
        <v>41903</v>
      </c>
      <c r="B2022">
        <v>2014</v>
      </c>
      <c r="C2022" t="s">
        <v>12</v>
      </c>
      <c r="D2022">
        <v>129520</v>
      </c>
      <c r="E2022">
        <v>53700</v>
      </c>
      <c r="F2022" t="s">
        <v>13</v>
      </c>
      <c r="G2022" t="s">
        <v>14</v>
      </c>
      <c r="H2022">
        <v>3</v>
      </c>
      <c r="I2022">
        <v>2</v>
      </c>
      <c r="J2022">
        <v>1023</v>
      </c>
      <c r="K2022">
        <v>1.350819</v>
      </c>
      <c r="L2022" t="s">
        <v>22</v>
      </c>
    </row>
    <row r="2023" spans="1:12" x14ac:dyDescent="0.3">
      <c r="A2023" s="1">
        <v>41906</v>
      </c>
      <c r="B2023">
        <v>2014</v>
      </c>
      <c r="C2023" t="s">
        <v>21</v>
      </c>
      <c r="D2023">
        <v>585130</v>
      </c>
      <c r="E2023">
        <v>1350000</v>
      </c>
      <c r="F2023" t="s">
        <v>13</v>
      </c>
      <c r="G2023" t="s">
        <v>14</v>
      </c>
      <c r="H2023">
        <v>3</v>
      </c>
      <c r="I2023">
        <v>2</v>
      </c>
      <c r="J2023">
        <v>901</v>
      </c>
      <c r="K2023">
        <v>1.350819</v>
      </c>
      <c r="L2023" t="s">
        <v>22</v>
      </c>
    </row>
    <row r="2024" spans="1:12" x14ac:dyDescent="0.3">
      <c r="A2024" s="1">
        <v>41906</v>
      </c>
      <c r="B2024">
        <v>2014</v>
      </c>
      <c r="C2024" t="s">
        <v>12</v>
      </c>
      <c r="D2024">
        <v>148900</v>
      </c>
      <c r="E2024">
        <v>195000</v>
      </c>
      <c r="F2024" t="s">
        <v>23</v>
      </c>
      <c r="G2024" t="s">
        <v>24</v>
      </c>
      <c r="H2024">
        <v>6</v>
      </c>
      <c r="I2024">
        <v>6</v>
      </c>
      <c r="J2024">
        <v>2008</v>
      </c>
      <c r="K2024">
        <v>1.350819</v>
      </c>
      <c r="L2024" t="s">
        <v>16</v>
      </c>
    </row>
    <row r="2025" spans="1:12" x14ac:dyDescent="0.3">
      <c r="A2025" s="1">
        <v>41907</v>
      </c>
      <c r="B2025">
        <v>2014</v>
      </c>
      <c r="C2025" t="s">
        <v>18</v>
      </c>
      <c r="D2025">
        <v>666680</v>
      </c>
      <c r="E2025">
        <v>800000</v>
      </c>
      <c r="F2025" t="s">
        <v>13</v>
      </c>
      <c r="G2025" t="s">
        <v>14</v>
      </c>
      <c r="H2025">
        <v>3</v>
      </c>
      <c r="I2025">
        <v>2</v>
      </c>
      <c r="J2025">
        <v>1082</v>
      </c>
      <c r="K2025">
        <v>1.350819</v>
      </c>
      <c r="L2025" t="s">
        <v>16</v>
      </c>
    </row>
    <row r="2026" spans="1:12" x14ac:dyDescent="0.3">
      <c r="A2026" s="1">
        <v>41907</v>
      </c>
      <c r="B2026">
        <v>2014</v>
      </c>
      <c r="C2026" t="s">
        <v>21</v>
      </c>
      <c r="D2026">
        <v>1899870</v>
      </c>
      <c r="E2026">
        <v>4150000</v>
      </c>
      <c r="F2026" t="s">
        <v>13</v>
      </c>
      <c r="G2026" t="s">
        <v>14</v>
      </c>
      <c r="H2026">
        <v>3</v>
      </c>
      <c r="I2026">
        <v>2</v>
      </c>
      <c r="J2026">
        <v>1048</v>
      </c>
      <c r="K2026">
        <v>1.350819</v>
      </c>
      <c r="L2026" t="s">
        <v>25</v>
      </c>
    </row>
    <row r="2027" spans="1:12" x14ac:dyDescent="0.3">
      <c r="A2027" s="1">
        <v>41907</v>
      </c>
      <c r="B2027">
        <v>2014</v>
      </c>
      <c r="C2027" t="s">
        <v>21</v>
      </c>
      <c r="D2027">
        <v>681100</v>
      </c>
      <c r="E2027">
        <v>1394250</v>
      </c>
      <c r="F2027" t="s">
        <v>13</v>
      </c>
      <c r="G2027" t="s">
        <v>14</v>
      </c>
      <c r="H2027">
        <v>3</v>
      </c>
      <c r="I2027">
        <v>3</v>
      </c>
      <c r="J2027">
        <v>974</v>
      </c>
      <c r="K2027">
        <v>1.350819</v>
      </c>
      <c r="L2027" t="s">
        <v>16</v>
      </c>
    </row>
    <row r="2028" spans="1:12" x14ac:dyDescent="0.3">
      <c r="A2028" s="1">
        <v>41909</v>
      </c>
      <c r="B2028">
        <v>2014</v>
      </c>
      <c r="C2028" t="s">
        <v>26</v>
      </c>
      <c r="D2028">
        <v>756490</v>
      </c>
      <c r="E2028">
        <v>925000</v>
      </c>
      <c r="F2028" t="s">
        <v>13</v>
      </c>
      <c r="G2028" t="s">
        <v>14</v>
      </c>
      <c r="H2028">
        <v>3</v>
      </c>
      <c r="I2028">
        <v>2</v>
      </c>
      <c r="J2028">
        <v>955</v>
      </c>
      <c r="K2028">
        <v>1.350819</v>
      </c>
      <c r="L2028" t="s">
        <v>15</v>
      </c>
    </row>
    <row r="2029" spans="1:12" x14ac:dyDescent="0.3">
      <c r="A2029" s="1">
        <v>41910</v>
      </c>
      <c r="B2029">
        <v>2014</v>
      </c>
      <c r="C2029" t="s">
        <v>18</v>
      </c>
      <c r="D2029">
        <v>326270</v>
      </c>
      <c r="E2029">
        <v>340000</v>
      </c>
      <c r="F2029" t="s">
        <v>13</v>
      </c>
      <c r="G2029" t="s">
        <v>14</v>
      </c>
      <c r="H2029">
        <v>3</v>
      </c>
      <c r="I2029">
        <v>3</v>
      </c>
      <c r="J2029">
        <v>965</v>
      </c>
      <c r="K2029">
        <v>1.350819</v>
      </c>
      <c r="L2029" t="s">
        <v>15</v>
      </c>
    </row>
    <row r="2030" spans="1:12" x14ac:dyDescent="0.3">
      <c r="A2030" s="1">
        <v>41913</v>
      </c>
      <c r="B2030">
        <v>2014</v>
      </c>
      <c r="C2030" t="s">
        <v>21</v>
      </c>
      <c r="D2030">
        <v>4170530</v>
      </c>
      <c r="E2030">
        <v>6100000</v>
      </c>
      <c r="F2030" t="s">
        <v>13</v>
      </c>
      <c r="G2030" t="s">
        <v>14</v>
      </c>
      <c r="H2030">
        <v>3</v>
      </c>
      <c r="I2030">
        <v>1</v>
      </c>
      <c r="J2030">
        <v>923</v>
      </c>
      <c r="K2030">
        <v>1.350819</v>
      </c>
      <c r="L2030" t="s">
        <v>25</v>
      </c>
    </row>
    <row r="2031" spans="1:12" x14ac:dyDescent="0.3">
      <c r="A2031" s="1">
        <v>41914</v>
      </c>
      <c r="B2031">
        <v>2014</v>
      </c>
      <c r="C2031" t="s">
        <v>17</v>
      </c>
      <c r="D2031">
        <v>180190</v>
      </c>
      <c r="E2031">
        <v>115000</v>
      </c>
      <c r="F2031" t="s">
        <v>23</v>
      </c>
      <c r="G2031" t="s">
        <v>24</v>
      </c>
      <c r="H2031">
        <v>6</v>
      </c>
      <c r="I2031">
        <v>6</v>
      </c>
      <c r="J2031">
        <v>2057</v>
      </c>
      <c r="K2031">
        <v>1.350819</v>
      </c>
      <c r="L2031" t="s">
        <v>16</v>
      </c>
    </row>
    <row r="2032" spans="1:12" x14ac:dyDescent="0.3">
      <c r="A2032" s="1">
        <v>41914</v>
      </c>
      <c r="B2032">
        <v>2014</v>
      </c>
      <c r="C2032" t="s">
        <v>21</v>
      </c>
      <c r="D2032">
        <v>2328060</v>
      </c>
      <c r="E2032">
        <v>3070000</v>
      </c>
      <c r="F2032" t="s">
        <v>13</v>
      </c>
      <c r="G2032" t="s">
        <v>14</v>
      </c>
      <c r="H2032">
        <v>3</v>
      </c>
      <c r="I2032">
        <v>3</v>
      </c>
      <c r="J2032">
        <v>974</v>
      </c>
      <c r="K2032">
        <v>1.350819</v>
      </c>
      <c r="L2032" t="s">
        <v>22</v>
      </c>
    </row>
    <row r="2033" spans="1:12" x14ac:dyDescent="0.3">
      <c r="A2033" s="1">
        <v>41915</v>
      </c>
      <c r="B2033">
        <v>2014</v>
      </c>
      <c r="C2033" t="s">
        <v>17</v>
      </c>
      <c r="D2033">
        <v>156170</v>
      </c>
      <c r="E2033">
        <v>145000</v>
      </c>
      <c r="F2033" t="s">
        <v>23</v>
      </c>
      <c r="G2033" t="s">
        <v>24</v>
      </c>
      <c r="H2033">
        <v>6</v>
      </c>
      <c r="I2033">
        <v>5</v>
      </c>
      <c r="J2033">
        <v>1916</v>
      </c>
      <c r="K2033">
        <v>1.350819</v>
      </c>
      <c r="L2033" t="s">
        <v>16</v>
      </c>
    </row>
    <row r="2034" spans="1:12" x14ac:dyDescent="0.3">
      <c r="A2034" s="1">
        <v>41915</v>
      </c>
      <c r="B2034">
        <v>2014</v>
      </c>
      <c r="C2034" t="s">
        <v>18</v>
      </c>
      <c r="D2034">
        <v>373800</v>
      </c>
      <c r="E2034">
        <v>416000</v>
      </c>
      <c r="F2034" t="s">
        <v>13</v>
      </c>
      <c r="G2034" t="s">
        <v>14</v>
      </c>
      <c r="H2034">
        <v>3</v>
      </c>
      <c r="I2034">
        <v>1</v>
      </c>
      <c r="J2034">
        <v>915</v>
      </c>
      <c r="K2034">
        <v>1.350819</v>
      </c>
      <c r="L2034" t="s">
        <v>16</v>
      </c>
    </row>
    <row r="2035" spans="1:12" x14ac:dyDescent="0.3">
      <c r="A2035" s="1">
        <v>41916</v>
      </c>
      <c r="B2035">
        <v>2014</v>
      </c>
      <c r="C2035" t="s">
        <v>18</v>
      </c>
      <c r="D2035">
        <v>362180</v>
      </c>
      <c r="E2035">
        <v>453000</v>
      </c>
      <c r="F2035" t="s">
        <v>13</v>
      </c>
      <c r="G2035" t="s">
        <v>14</v>
      </c>
      <c r="H2035">
        <v>3</v>
      </c>
      <c r="I2035">
        <v>2</v>
      </c>
      <c r="J2035">
        <v>988</v>
      </c>
      <c r="K2035">
        <v>1.350819</v>
      </c>
      <c r="L2035" t="s">
        <v>16</v>
      </c>
    </row>
    <row r="2036" spans="1:12" x14ac:dyDescent="0.3">
      <c r="A2036" s="1">
        <v>41917</v>
      </c>
      <c r="B2036">
        <v>2014</v>
      </c>
      <c r="C2036" t="s">
        <v>26</v>
      </c>
      <c r="D2036">
        <v>262080</v>
      </c>
      <c r="E2036">
        <v>250000</v>
      </c>
      <c r="F2036" t="s">
        <v>13</v>
      </c>
      <c r="G2036" t="s">
        <v>14</v>
      </c>
      <c r="H2036">
        <v>3</v>
      </c>
      <c r="I2036">
        <v>3</v>
      </c>
      <c r="J2036">
        <v>1017</v>
      </c>
      <c r="K2036">
        <v>1.350819</v>
      </c>
      <c r="L2036" t="s">
        <v>15</v>
      </c>
    </row>
    <row r="2037" spans="1:12" x14ac:dyDescent="0.3">
      <c r="A2037" s="1">
        <v>41927</v>
      </c>
      <c r="B2037">
        <v>2014</v>
      </c>
      <c r="C2037" t="s">
        <v>29</v>
      </c>
      <c r="D2037">
        <v>232190</v>
      </c>
      <c r="E2037">
        <v>280000</v>
      </c>
      <c r="F2037" t="s">
        <v>13</v>
      </c>
      <c r="G2037" t="s">
        <v>14</v>
      </c>
      <c r="H2037">
        <v>3</v>
      </c>
      <c r="I2037">
        <v>3</v>
      </c>
      <c r="J2037">
        <v>1003</v>
      </c>
      <c r="K2037">
        <v>1.350819</v>
      </c>
      <c r="L2037" t="s">
        <v>22</v>
      </c>
    </row>
    <row r="2038" spans="1:12" x14ac:dyDescent="0.3">
      <c r="A2038" s="1">
        <v>41927</v>
      </c>
      <c r="B2038">
        <v>2014</v>
      </c>
      <c r="C2038" t="s">
        <v>17</v>
      </c>
      <c r="D2038">
        <v>186400</v>
      </c>
      <c r="E2038">
        <v>231582</v>
      </c>
      <c r="F2038" t="s">
        <v>13</v>
      </c>
      <c r="G2038" t="s">
        <v>14</v>
      </c>
      <c r="H2038">
        <v>3</v>
      </c>
      <c r="I2038">
        <v>3</v>
      </c>
      <c r="J2038">
        <v>910</v>
      </c>
      <c r="K2038">
        <v>1.350819</v>
      </c>
      <c r="L2038" t="s">
        <v>25</v>
      </c>
    </row>
    <row r="2039" spans="1:12" x14ac:dyDescent="0.3">
      <c r="A2039" s="1">
        <v>41931</v>
      </c>
      <c r="B2039">
        <v>2014</v>
      </c>
      <c r="C2039" t="s">
        <v>18</v>
      </c>
      <c r="D2039">
        <v>229600</v>
      </c>
      <c r="E2039">
        <v>235000</v>
      </c>
      <c r="F2039" t="s">
        <v>13</v>
      </c>
      <c r="G2039" t="s">
        <v>14</v>
      </c>
      <c r="H2039">
        <v>3</v>
      </c>
      <c r="I2039">
        <v>1</v>
      </c>
      <c r="J2039">
        <v>900</v>
      </c>
      <c r="K2039">
        <v>1.350819</v>
      </c>
      <c r="L2039" t="s">
        <v>22</v>
      </c>
    </row>
    <row r="2040" spans="1:12" x14ac:dyDescent="0.3">
      <c r="A2040" s="1">
        <v>41934</v>
      </c>
      <c r="B2040">
        <v>2014</v>
      </c>
      <c r="C2040" t="s">
        <v>17</v>
      </c>
      <c r="D2040">
        <v>146460</v>
      </c>
      <c r="E2040">
        <v>190000</v>
      </c>
      <c r="F2040" t="s">
        <v>13</v>
      </c>
      <c r="G2040" t="s">
        <v>14</v>
      </c>
      <c r="H2040">
        <v>3</v>
      </c>
      <c r="I2040">
        <v>1</v>
      </c>
      <c r="J2040">
        <v>1043</v>
      </c>
      <c r="K2040">
        <v>1.350819</v>
      </c>
      <c r="L2040" t="s">
        <v>16</v>
      </c>
    </row>
    <row r="2041" spans="1:12" x14ac:dyDescent="0.3">
      <c r="A2041" s="1">
        <v>41935</v>
      </c>
      <c r="B2041">
        <v>2014</v>
      </c>
      <c r="C2041" t="s">
        <v>18</v>
      </c>
      <c r="D2041">
        <v>328090</v>
      </c>
      <c r="E2041">
        <v>360000</v>
      </c>
      <c r="F2041" t="s">
        <v>13</v>
      </c>
      <c r="G2041" t="s">
        <v>14</v>
      </c>
      <c r="H2041">
        <v>3</v>
      </c>
      <c r="I2041">
        <v>3</v>
      </c>
      <c r="J2041">
        <v>971</v>
      </c>
      <c r="K2041">
        <v>1.350819</v>
      </c>
      <c r="L2041" t="s">
        <v>25</v>
      </c>
    </row>
    <row r="2042" spans="1:12" x14ac:dyDescent="0.3">
      <c r="A2042" s="1">
        <v>41935</v>
      </c>
      <c r="B2042">
        <v>2014</v>
      </c>
      <c r="C2042" t="s">
        <v>26</v>
      </c>
      <c r="D2042">
        <v>267890</v>
      </c>
      <c r="E2042">
        <v>295000</v>
      </c>
      <c r="F2042" t="s">
        <v>13</v>
      </c>
      <c r="G2042" t="s">
        <v>14</v>
      </c>
      <c r="H2042">
        <v>3</v>
      </c>
      <c r="I2042">
        <v>2</v>
      </c>
      <c r="J2042">
        <v>1023</v>
      </c>
      <c r="K2042">
        <v>1.350819</v>
      </c>
      <c r="L2042" t="s">
        <v>16</v>
      </c>
    </row>
    <row r="2043" spans="1:12" x14ac:dyDescent="0.3">
      <c r="A2043" s="1">
        <v>41935</v>
      </c>
      <c r="B2043">
        <v>2014</v>
      </c>
      <c r="C2043" t="s">
        <v>18</v>
      </c>
      <c r="D2043">
        <v>789810</v>
      </c>
      <c r="E2043">
        <v>1450000</v>
      </c>
      <c r="F2043" t="s">
        <v>13</v>
      </c>
      <c r="G2043" t="s">
        <v>14</v>
      </c>
      <c r="H2043">
        <v>3</v>
      </c>
      <c r="I2043">
        <v>1</v>
      </c>
      <c r="J2043">
        <v>1014</v>
      </c>
      <c r="K2043">
        <v>1.350819</v>
      </c>
      <c r="L2043" t="s">
        <v>25</v>
      </c>
    </row>
    <row r="2044" spans="1:12" x14ac:dyDescent="0.3">
      <c r="A2044" s="1">
        <v>41938</v>
      </c>
      <c r="B2044">
        <v>2014</v>
      </c>
      <c r="C2044" t="s">
        <v>18</v>
      </c>
      <c r="D2044">
        <v>355320</v>
      </c>
      <c r="E2044">
        <v>325000</v>
      </c>
      <c r="F2044" t="s">
        <v>13</v>
      </c>
      <c r="G2044" t="s">
        <v>14</v>
      </c>
      <c r="H2044">
        <v>3</v>
      </c>
      <c r="I2044">
        <v>3</v>
      </c>
      <c r="J2044">
        <v>1083</v>
      </c>
      <c r="K2044">
        <v>1.350819</v>
      </c>
      <c r="L2044" t="s">
        <v>16</v>
      </c>
    </row>
    <row r="2045" spans="1:12" x14ac:dyDescent="0.3">
      <c r="A2045" s="1">
        <v>41942</v>
      </c>
      <c r="B2045">
        <v>2014</v>
      </c>
      <c r="C2045" t="s">
        <v>29</v>
      </c>
      <c r="D2045">
        <v>213500</v>
      </c>
      <c r="E2045">
        <v>290000</v>
      </c>
      <c r="F2045" t="s">
        <v>13</v>
      </c>
      <c r="G2045" t="s">
        <v>14</v>
      </c>
      <c r="H2045">
        <v>3</v>
      </c>
      <c r="I2045">
        <v>3</v>
      </c>
      <c r="J2045">
        <v>1004</v>
      </c>
      <c r="K2045">
        <v>1.350819</v>
      </c>
      <c r="L2045" t="s">
        <v>15</v>
      </c>
    </row>
    <row r="2046" spans="1:12" x14ac:dyDescent="0.3">
      <c r="A2046" s="1">
        <v>41943</v>
      </c>
      <c r="B2046">
        <v>2014</v>
      </c>
      <c r="C2046" t="s">
        <v>29</v>
      </c>
      <c r="D2046">
        <v>179060</v>
      </c>
      <c r="E2046">
        <v>340000</v>
      </c>
      <c r="F2046" t="s">
        <v>19</v>
      </c>
      <c r="G2046" t="s">
        <v>20</v>
      </c>
      <c r="H2046">
        <v>4</v>
      </c>
      <c r="I2046">
        <v>3</v>
      </c>
      <c r="J2046">
        <v>1265</v>
      </c>
      <c r="K2046">
        <v>1.350819</v>
      </c>
      <c r="L2046" t="s">
        <v>25</v>
      </c>
    </row>
    <row r="2047" spans="1:12" x14ac:dyDescent="0.3">
      <c r="A2047" s="1">
        <v>41943</v>
      </c>
      <c r="B2047">
        <v>2014</v>
      </c>
      <c r="C2047" t="s">
        <v>29</v>
      </c>
      <c r="D2047">
        <v>224490</v>
      </c>
      <c r="E2047">
        <v>410000</v>
      </c>
      <c r="F2047" t="s">
        <v>13</v>
      </c>
      <c r="G2047" t="s">
        <v>14</v>
      </c>
      <c r="H2047">
        <v>3</v>
      </c>
      <c r="I2047">
        <v>3</v>
      </c>
      <c r="J2047">
        <v>958</v>
      </c>
      <c r="K2047">
        <v>1.350819</v>
      </c>
      <c r="L2047" t="s">
        <v>15</v>
      </c>
    </row>
    <row r="2048" spans="1:12" x14ac:dyDescent="0.3">
      <c r="A2048" s="1">
        <v>41944</v>
      </c>
      <c r="B2048">
        <v>2014</v>
      </c>
      <c r="C2048" t="s">
        <v>17</v>
      </c>
      <c r="D2048">
        <v>286710</v>
      </c>
      <c r="E2048">
        <v>347500</v>
      </c>
      <c r="F2048" t="s">
        <v>23</v>
      </c>
      <c r="G2048" t="s">
        <v>24</v>
      </c>
      <c r="H2048">
        <v>6</v>
      </c>
      <c r="I2048">
        <v>5</v>
      </c>
      <c r="J2048">
        <v>1984</v>
      </c>
      <c r="K2048">
        <v>1.350819</v>
      </c>
      <c r="L2048" t="s">
        <v>22</v>
      </c>
    </row>
    <row r="2049" spans="1:12" x14ac:dyDescent="0.3">
      <c r="A2049" s="1">
        <v>41944</v>
      </c>
      <c r="B2049">
        <v>2014</v>
      </c>
      <c r="C2049" t="s">
        <v>26</v>
      </c>
      <c r="D2049">
        <v>782320</v>
      </c>
      <c r="E2049">
        <v>1200000</v>
      </c>
      <c r="F2049" t="s">
        <v>13</v>
      </c>
      <c r="G2049" t="s">
        <v>14</v>
      </c>
      <c r="H2049">
        <v>3</v>
      </c>
      <c r="I2049">
        <v>3</v>
      </c>
      <c r="J2049">
        <v>1050</v>
      </c>
      <c r="K2049">
        <v>1.350819</v>
      </c>
      <c r="L2049" t="s">
        <v>15</v>
      </c>
    </row>
    <row r="2050" spans="1:12" x14ac:dyDescent="0.3">
      <c r="A2050" s="1">
        <v>41945</v>
      </c>
      <c r="B2050">
        <v>2014</v>
      </c>
      <c r="C2050" t="s">
        <v>18</v>
      </c>
      <c r="D2050">
        <v>280490</v>
      </c>
      <c r="E2050">
        <v>323000</v>
      </c>
      <c r="F2050" t="s">
        <v>13</v>
      </c>
      <c r="G2050" t="s">
        <v>14</v>
      </c>
      <c r="H2050">
        <v>3</v>
      </c>
      <c r="I2050">
        <v>2</v>
      </c>
      <c r="J2050">
        <v>1048</v>
      </c>
      <c r="K2050">
        <v>1.350819</v>
      </c>
      <c r="L2050" t="s">
        <v>22</v>
      </c>
    </row>
    <row r="2051" spans="1:12" x14ac:dyDescent="0.3">
      <c r="A2051" s="1">
        <v>41949</v>
      </c>
      <c r="B2051">
        <v>2014</v>
      </c>
      <c r="C2051" t="s">
        <v>18</v>
      </c>
      <c r="D2051">
        <v>243670</v>
      </c>
      <c r="E2051">
        <v>313330</v>
      </c>
      <c r="F2051" t="s">
        <v>13</v>
      </c>
      <c r="G2051" t="s">
        <v>14</v>
      </c>
      <c r="H2051">
        <v>3</v>
      </c>
      <c r="I2051">
        <v>2</v>
      </c>
      <c r="J2051">
        <v>1032</v>
      </c>
      <c r="K2051">
        <v>1.350819</v>
      </c>
      <c r="L2051" t="s">
        <v>16</v>
      </c>
    </row>
    <row r="2052" spans="1:12" x14ac:dyDescent="0.3">
      <c r="A2052" s="1">
        <v>41950</v>
      </c>
      <c r="B2052">
        <v>2014</v>
      </c>
      <c r="C2052" t="s">
        <v>29</v>
      </c>
      <c r="D2052">
        <v>163030</v>
      </c>
      <c r="E2052">
        <v>245000</v>
      </c>
      <c r="F2052" t="s">
        <v>13</v>
      </c>
      <c r="G2052" t="s">
        <v>14</v>
      </c>
      <c r="H2052">
        <v>3</v>
      </c>
      <c r="I2052">
        <v>2</v>
      </c>
      <c r="J2052">
        <v>1055</v>
      </c>
      <c r="K2052">
        <v>1.350819</v>
      </c>
      <c r="L2052" t="s">
        <v>22</v>
      </c>
    </row>
    <row r="2053" spans="1:12" x14ac:dyDescent="0.3">
      <c r="A2053" s="1">
        <v>41950</v>
      </c>
      <c r="B2053">
        <v>2014</v>
      </c>
      <c r="C2053" t="s">
        <v>17</v>
      </c>
      <c r="D2053">
        <v>115170</v>
      </c>
      <c r="E2053">
        <v>56000</v>
      </c>
      <c r="F2053" t="s">
        <v>13</v>
      </c>
      <c r="G2053" t="s">
        <v>14</v>
      </c>
      <c r="H2053">
        <v>3</v>
      </c>
      <c r="I2053">
        <v>1</v>
      </c>
      <c r="J2053">
        <v>1086</v>
      </c>
      <c r="K2053">
        <v>1.350819</v>
      </c>
      <c r="L2053" t="s">
        <v>22</v>
      </c>
    </row>
    <row r="2054" spans="1:12" x14ac:dyDescent="0.3">
      <c r="A2054" s="1">
        <v>41951</v>
      </c>
      <c r="B2054">
        <v>2014</v>
      </c>
      <c r="C2054" t="s">
        <v>17</v>
      </c>
      <c r="D2054">
        <v>131260</v>
      </c>
      <c r="E2054">
        <v>160000</v>
      </c>
      <c r="F2054" t="s">
        <v>19</v>
      </c>
      <c r="G2054" t="s">
        <v>20</v>
      </c>
      <c r="H2054">
        <v>4</v>
      </c>
      <c r="I2054">
        <v>2</v>
      </c>
      <c r="J2054">
        <v>1412</v>
      </c>
      <c r="K2054">
        <v>1.350819</v>
      </c>
      <c r="L2054" t="s">
        <v>16</v>
      </c>
    </row>
    <row r="2055" spans="1:12" x14ac:dyDescent="0.3">
      <c r="A2055" s="1">
        <v>41956</v>
      </c>
      <c r="B2055">
        <v>2014</v>
      </c>
      <c r="C2055" t="s">
        <v>29</v>
      </c>
      <c r="D2055">
        <v>243880</v>
      </c>
      <c r="E2055">
        <v>410000</v>
      </c>
      <c r="F2055" t="s">
        <v>13</v>
      </c>
      <c r="G2055" t="s">
        <v>14</v>
      </c>
      <c r="H2055">
        <v>3</v>
      </c>
      <c r="I2055">
        <v>1</v>
      </c>
      <c r="J2055">
        <v>905</v>
      </c>
      <c r="K2055">
        <v>1.350819</v>
      </c>
      <c r="L2055" t="s">
        <v>25</v>
      </c>
    </row>
    <row r="2056" spans="1:12" x14ac:dyDescent="0.3">
      <c r="A2056" s="1">
        <v>41956</v>
      </c>
      <c r="B2056">
        <v>2014</v>
      </c>
      <c r="C2056" t="s">
        <v>26</v>
      </c>
      <c r="D2056">
        <v>484400</v>
      </c>
      <c r="E2056">
        <v>490000</v>
      </c>
      <c r="F2056" t="s">
        <v>13</v>
      </c>
      <c r="G2056" t="s">
        <v>14</v>
      </c>
      <c r="H2056">
        <v>3</v>
      </c>
      <c r="I2056">
        <v>2</v>
      </c>
      <c r="J2056">
        <v>1032</v>
      </c>
      <c r="K2056">
        <v>1.350819</v>
      </c>
      <c r="L2056" t="s">
        <v>16</v>
      </c>
    </row>
    <row r="2057" spans="1:12" x14ac:dyDescent="0.3">
      <c r="A2057" s="1">
        <v>41957</v>
      </c>
      <c r="B2057">
        <v>2014</v>
      </c>
      <c r="C2057" t="s">
        <v>17</v>
      </c>
      <c r="D2057">
        <v>176370</v>
      </c>
      <c r="E2057">
        <v>160000</v>
      </c>
      <c r="F2057" t="s">
        <v>19</v>
      </c>
      <c r="G2057" t="s">
        <v>20</v>
      </c>
      <c r="H2057">
        <v>4</v>
      </c>
      <c r="I2057">
        <v>3</v>
      </c>
      <c r="J2057">
        <v>1261</v>
      </c>
      <c r="K2057">
        <v>1.350819</v>
      </c>
      <c r="L2057" t="s">
        <v>22</v>
      </c>
    </row>
    <row r="2058" spans="1:12" x14ac:dyDescent="0.3">
      <c r="A2058" s="1">
        <v>41958</v>
      </c>
      <c r="B2058">
        <v>2014</v>
      </c>
      <c r="C2058" t="s">
        <v>17</v>
      </c>
      <c r="D2058">
        <v>121320</v>
      </c>
      <c r="E2058">
        <v>88500</v>
      </c>
      <c r="F2058" t="s">
        <v>13</v>
      </c>
      <c r="G2058" t="s">
        <v>14</v>
      </c>
      <c r="H2058">
        <v>3</v>
      </c>
      <c r="I2058">
        <v>1</v>
      </c>
      <c r="J2058">
        <v>951</v>
      </c>
      <c r="K2058">
        <v>1.350819</v>
      </c>
      <c r="L2058" t="s">
        <v>22</v>
      </c>
    </row>
    <row r="2059" spans="1:12" x14ac:dyDescent="0.3">
      <c r="A2059" s="1">
        <v>41958</v>
      </c>
      <c r="B2059">
        <v>2014</v>
      </c>
      <c r="C2059" t="s">
        <v>26</v>
      </c>
      <c r="D2059">
        <v>1448860</v>
      </c>
      <c r="E2059">
        <v>1675000</v>
      </c>
      <c r="F2059" t="s">
        <v>19</v>
      </c>
      <c r="G2059" t="s">
        <v>20</v>
      </c>
      <c r="H2059">
        <v>4</v>
      </c>
      <c r="I2059">
        <v>2</v>
      </c>
      <c r="J2059">
        <v>1486</v>
      </c>
      <c r="K2059">
        <v>1.350819</v>
      </c>
      <c r="L2059" t="s">
        <v>22</v>
      </c>
    </row>
    <row r="2060" spans="1:12" x14ac:dyDescent="0.3">
      <c r="A2060" s="1">
        <v>41959</v>
      </c>
      <c r="B2060">
        <v>2014</v>
      </c>
      <c r="C2060" t="s">
        <v>26</v>
      </c>
      <c r="D2060">
        <v>689570</v>
      </c>
      <c r="E2060">
        <v>950000</v>
      </c>
      <c r="F2060" t="s">
        <v>13</v>
      </c>
      <c r="G2060" t="s">
        <v>14</v>
      </c>
      <c r="H2060">
        <v>3</v>
      </c>
      <c r="I2060">
        <v>2</v>
      </c>
      <c r="J2060">
        <v>935</v>
      </c>
      <c r="K2060">
        <v>1.350819</v>
      </c>
      <c r="L2060" t="s">
        <v>15</v>
      </c>
    </row>
    <row r="2061" spans="1:12" x14ac:dyDescent="0.3">
      <c r="A2061" s="1">
        <v>41959</v>
      </c>
      <c r="B2061">
        <v>2014</v>
      </c>
      <c r="C2061" t="s">
        <v>21</v>
      </c>
      <c r="D2061">
        <v>1720460</v>
      </c>
      <c r="E2061">
        <v>2650000</v>
      </c>
      <c r="F2061" t="s">
        <v>13</v>
      </c>
      <c r="G2061" t="s">
        <v>14</v>
      </c>
      <c r="H2061">
        <v>3</v>
      </c>
      <c r="I2061">
        <v>1</v>
      </c>
      <c r="J2061">
        <v>1083</v>
      </c>
      <c r="K2061">
        <v>1.350819</v>
      </c>
      <c r="L2061" t="s">
        <v>15</v>
      </c>
    </row>
    <row r="2062" spans="1:12" x14ac:dyDescent="0.3">
      <c r="A2062" s="1">
        <v>41959</v>
      </c>
      <c r="B2062">
        <v>2014</v>
      </c>
      <c r="C2062" t="s">
        <v>21</v>
      </c>
      <c r="D2062">
        <v>2107280</v>
      </c>
      <c r="E2062">
        <v>3500000</v>
      </c>
      <c r="F2062" t="s">
        <v>13</v>
      </c>
      <c r="G2062" t="s">
        <v>14</v>
      </c>
      <c r="H2062">
        <v>3</v>
      </c>
      <c r="I2062">
        <v>3</v>
      </c>
      <c r="J2062">
        <v>1086</v>
      </c>
      <c r="K2062">
        <v>1.350819</v>
      </c>
      <c r="L2062" t="s">
        <v>16</v>
      </c>
    </row>
    <row r="2063" spans="1:12" x14ac:dyDescent="0.3">
      <c r="A2063" s="1">
        <v>41962</v>
      </c>
      <c r="B2063">
        <v>2014</v>
      </c>
      <c r="C2063" t="s">
        <v>29</v>
      </c>
      <c r="D2063">
        <v>187880</v>
      </c>
      <c r="E2063">
        <v>312000</v>
      </c>
      <c r="F2063" t="s">
        <v>13</v>
      </c>
      <c r="G2063" t="s">
        <v>14</v>
      </c>
      <c r="H2063">
        <v>3</v>
      </c>
      <c r="I2063">
        <v>2</v>
      </c>
      <c r="J2063">
        <v>989</v>
      </c>
      <c r="K2063">
        <v>1.350819</v>
      </c>
      <c r="L2063" t="s">
        <v>16</v>
      </c>
    </row>
    <row r="2064" spans="1:12" x14ac:dyDescent="0.3">
      <c r="A2064" s="1">
        <v>41962</v>
      </c>
      <c r="B2064">
        <v>2014</v>
      </c>
      <c r="C2064" t="s">
        <v>17</v>
      </c>
      <c r="D2064">
        <v>168690</v>
      </c>
      <c r="E2064">
        <v>270000</v>
      </c>
      <c r="F2064" t="s">
        <v>13</v>
      </c>
      <c r="G2064" t="s">
        <v>14</v>
      </c>
      <c r="H2064">
        <v>3</v>
      </c>
      <c r="I2064">
        <v>3</v>
      </c>
      <c r="J2064">
        <v>1048</v>
      </c>
      <c r="K2064">
        <v>1.350819</v>
      </c>
      <c r="L2064" t="s">
        <v>22</v>
      </c>
    </row>
    <row r="2065" spans="1:12" x14ac:dyDescent="0.3">
      <c r="A2065" s="1">
        <v>41962</v>
      </c>
      <c r="B2065">
        <v>2014</v>
      </c>
      <c r="C2065" t="s">
        <v>21</v>
      </c>
      <c r="D2065">
        <v>366030</v>
      </c>
      <c r="E2065">
        <v>442500</v>
      </c>
      <c r="F2065" t="s">
        <v>13</v>
      </c>
      <c r="G2065" t="s">
        <v>14</v>
      </c>
      <c r="H2065">
        <v>3</v>
      </c>
      <c r="I2065">
        <v>3</v>
      </c>
      <c r="J2065">
        <v>1007</v>
      </c>
      <c r="K2065">
        <v>1.350819</v>
      </c>
      <c r="L2065" t="s">
        <v>25</v>
      </c>
    </row>
    <row r="2066" spans="1:12" x14ac:dyDescent="0.3">
      <c r="A2066" s="1">
        <v>41963</v>
      </c>
      <c r="B2066">
        <v>2014</v>
      </c>
      <c r="C2066" t="s">
        <v>26</v>
      </c>
      <c r="D2066">
        <v>427630</v>
      </c>
      <c r="E2066">
        <v>705000</v>
      </c>
      <c r="F2066" t="s">
        <v>13</v>
      </c>
      <c r="G2066" t="s">
        <v>14</v>
      </c>
      <c r="H2066">
        <v>3</v>
      </c>
      <c r="I2066">
        <v>1</v>
      </c>
      <c r="J2066">
        <v>1032</v>
      </c>
      <c r="K2066">
        <v>1.350819</v>
      </c>
      <c r="L2066" t="s">
        <v>15</v>
      </c>
    </row>
    <row r="2067" spans="1:12" x14ac:dyDescent="0.3">
      <c r="A2067" s="1">
        <v>41963</v>
      </c>
      <c r="B2067">
        <v>2014</v>
      </c>
      <c r="C2067" t="s">
        <v>21</v>
      </c>
      <c r="D2067">
        <v>1075060</v>
      </c>
      <c r="E2067">
        <v>1750000</v>
      </c>
      <c r="F2067" t="s">
        <v>13</v>
      </c>
      <c r="G2067" t="s">
        <v>14</v>
      </c>
      <c r="H2067">
        <v>3</v>
      </c>
      <c r="I2067">
        <v>2</v>
      </c>
      <c r="J2067">
        <v>983</v>
      </c>
      <c r="K2067">
        <v>1.350819</v>
      </c>
      <c r="L2067" t="s">
        <v>22</v>
      </c>
    </row>
    <row r="2068" spans="1:12" x14ac:dyDescent="0.3">
      <c r="A2068" s="1">
        <v>41963</v>
      </c>
      <c r="B2068">
        <v>2014</v>
      </c>
      <c r="C2068" t="s">
        <v>17</v>
      </c>
      <c r="D2068">
        <v>79400</v>
      </c>
      <c r="E2068">
        <v>27000</v>
      </c>
      <c r="F2068" t="s">
        <v>13</v>
      </c>
      <c r="G2068" t="s">
        <v>14</v>
      </c>
      <c r="H2068">
        <v>3</v>
      </c>
      <c r="I2068">
        <v>1</v>
      </c>
      <c r="J2068">
        <v>1060</v>
      </c>
      <c r="K2068">
        <v>1.350819</v>
      </c>
      <c r="L2068" t="s">
        <v>25</v>
      </c>
    </row>
    <row r="2069" spans="1:12" x14ac:dyDescent="0.3">
      <c r="A2069" s="1">
        <v>41969</v>
      </c>
      <c r="B2069">
        <v>2014</v>
      </c>
      <c r="C2069" t="s">
        <v>17</v>
      </c>
      <c r="D2069">
        <v>169270</v>
      </c>
      <c r="E2069">
        <v>115000</v>
      </c>
      <c r="F2069" t="s">
        <v>13</v>
      </c>
      <c r="G2069" t="s">
        <v>14</v>
      </c>
      <c r="H2069">
        <v>3</v>
      </c>
      <c r="I2069">
        <v>1</v>
      </c>
      <c r="J2069">
        <v>983</v>
      </c>
      <c r="K2069">
        <v>1.350819</v>
      </c>
      <c r="L2069" t="s">
        <v>25</v>
      </c>
    </row>
    <row r="2070" spans="1:12" x14ac:dyDescent="0.3">
      <c r="A2070" s="1">
        <v>41971</v>
      </c>
      <c r="B2070">
        <v>2014</v>
      </c>
      <c r="C2070" t="s">
        <v>29</v>
      </c>
      <c r="D2070">
        <v>266210</v>
      </c>
      <c r="E2070">
        <v>420000</v>
      </c>
      <c r="F2070" t="s">
        <v>13</v>
      </c>
      <c r="G2070" t="s">
        <v>14</v>
      </c>
      <c r="H2070">
        <v>3</v>
      </c>
      <c r="I2070">
        <v>3</v>
      </c>
      <c r="J2070">
        <v>1022</v>
      </c>
      <c r="K2070">
        <v>1.350819</v>
      </c>
      <c r="L2070" t="s">
        <v>16</v>
      </c>
    </row>
    <row r="2071" spans="1:12" x14ac:dyDescent="0.3">
      <c r="A2071" s="1">
        <v>41972</v>
      </c>
      <c r="B2071">
        <v>2014</v>
      </c>
      <c r="C2071" t="s">
        <v>29</v>
      </c>
      <c r="D2071">
        <v>680260</v>
      </c>
      <c r="E2071">
        <v>982000</v>
      </c>
      <c r="F2071" t="s">
        <v>13</v>
      </c>
      <c r="G2071" t="s">
        <v>14</v>
      </c>
      <c r="H2071">
        <v>3</v>
      </c>
      <c r="I2071">
        <v>3</v>
      </c>
      <c r="J2071">
        <v>1068</v>
      </c>
      <c r="K2071">
        <v>1.350819</v>
      </c>
      <c r="L2071" t="s">
        <v>15</v>
      </c>
    </row>
    <row r="2072" spans="1:12" x14ac:dyDescent="0.3">
      <c r="A2072" s="1">
        <v>41972</v>
      </c>
      <c r="B2072">
        <v>2014</v>
      </c>
      <c r="C2072" t="s">
        <v>21</v>
      </c>
      <c r="D2072">
        <v>608720</v>
      </c>
      <c r="E2072">
        <v>795700</v>
      </c>
      <c r="F2072" t="s">
        <v>19</v>
      </c>
      <c r="G2072" t="s">
        <v>20</v>
      </c>
      <c r="H2072">
        <v>4</v>
      </c>
      <c r="I2072">
        <v>4</v>
      </c>
      <c r="J2072">
        <v>1243</v>
      </c>
      <c r="K2072">
        <v>1.350819</v>
      </c>
      <c r="L2072" t="s">
        <v>25</v>
      </c>
    </row>
    <row r="2073" spans="1:12" x14ac:dyDescent="0.3">
      <c r="A2073" s="1">
        <v>41973</v>
      </c>
      <c r="B2073">
        <v>2014</v>
      </c>
      <c r="C2073" t="s">
        <v>26</v>
      </c>
      <c r="D2073">
        <v>264530</v>
      </c>
      <c r="E2073">
        <v>185000</v>
      </c>
      <c r="F2073" t="s">
        <v>13</v>
      </c>
      <c r="G2073" t="s">
        <v>14</v>
      </c>
      <c r="H2073">
        <v>3</v>
      </c>
      <c r="I2073">
        <v>1</v>
      </c>
      <c r="J2073">
        <v>1045</v>
      </c>
      <c r="K2073">
        <v>1.350819</v>
      </c>
      <c r="L2073" t="s">
        <v>15</v>
      </c>
    </row>
    <row r="2074" spans="1:12" x14ac:dyDescent="0.3">
      <c r="A2074" s="1">
        <v>41973</v>
      </c>
      <c r="B2074">
        <v>2014</v>
      </c>
      <c r="C2074" t="s">
        <v>18</v>
      </c>
      <c r="D2074">
        <v>333060</v>
      </c>
      <c r="E2074">
        <v>370000</v>
      </c>
      <c r="F2074" t="s">
        <v>13</v>
      </c>
      <c r="G2074" t="s">
        <v>14</v>
      </c>
      <c r="H2074">
        <v>3</v>
      </c>
      <c r="I2074">
        <v>3</v>
      </c>
      <c r="J2074">
        <v>1049</v>
      </c>
      <c r="K2074">
        <v>1.350819</v>
      </c>
      <c r="L2074" t="s">
        <v>15</v>
      </c>
    </row>
    <row r="2075" spans="1:12" x14ac:dyDescent="0.3">
      <c r="A2075" s="1">
        <v>41976</v>
      </c>
      <c r="B2075">
        <v>2014</v>
      </c>
      <c r="C2075" t="s">
        <v>18</v>
      </c>
      <c r="D2075">
        <v>453180</v>
      </c>
      <c r="E2075">
        <v>625000</v>
      </c>
      <c r="F2075" t="s">
        <v>13</v>
      </c>
      <c r="G2075" t="s">
        <v>14</v>
      </c>
      <c r="H2075">
        <v>3</v>
      </c>
      <c r="I2075">
        <v>2</v>
      </c>
      <c r="J2075">
        <v>1030</v>
      </c>
      <c r="K2075">
        <v>1.350819</v>
      </c>
      <c r="L2075" t="s">
        <v>15</v>
      </c>
    </row>
    <row r="2076" spans="1:12" x14ac:dyDescent="0.3">
      <c r="A2076" s="1">
        <v>41976</v>
      </c>
      <c r="B2076">
        <v>2014</v>
      </c>
      <c r="C2076" t="s">
        <v>17</v>
      </c>
      <c r="D2076">
        <v>112470</v>
      </c>
      <c r="E2076">
        <v>97000</v>
      </c>
      <c r="F2076" t="s">
        <v>13</v>
      </c>
      <c r="G2076" t="s">
        <v>14</v>
      </c>
      <c r="H2076">
        <v>3</v>
      </c>
      <c r="I2076">
        <v>1</v>
      </c>
      <c r="J2076">
        <v>990</v>
      </c>
      <c r="K2076">
        <v>1.350819</v>
      </c>
      <c r="L2076" t="s">
        <v>25</v>
      </c>
    </row>
    <row r="2077" spans="1:12" x14ac:dyDescent="0.3">
      <c r="A2077" s="1">
        <v>41976</v>
      </c>
      <c r="B2077">
        <v>2014</v>
      </c>
      <c r="C2077" t="s">
        <v>29</v>
      </c>
      <c r="D2077">
        <v>543410</v>
      </c>
      <c r="E2077">
        <v>390000</v>
      </c>
      <c r="F2077" t="s">
        <v>13</v>
      </c>
      <c r="G2077" t="s">
        <v>14</v>
      </c>
      <c r="H2077">
        <v>3</v>
      </c>
      <c r="I2077">
        <v>3</v>
      </c>
      <c r="J2077">
        <v>1099</v>
      </c>
      <c r="K2077">
        <v>1.350819</v>
      </c>
      <c r="L2077" t="s">
        <v>25</v>
      </c>
    </row>
    <row r="2078" spans="1:12" x14ac:dyDescent="0.3">
      <c r="A2078" s="1">
        <v>41977</v>
      </c>
      <c r="B2078">
        <v>2014</v>
      </c>
      <c r="C2078" t="s">
        <v>29</v>
      </c>
      <c r="D2078">
        <v>245700</v>
      </c>
      <c r="E2078">
        <v>410000</v>
      </c>
      <c r="F2078" t="s">
        <v>13</v>
      </c>
      <c r="G2078" t="s">
        <v>14</v>
      </c>
      <c r="H2078">
        <v>3</v>
      </c>
      <c r="I2078">
        <v>2</v>
      </c>
      <c r="J2078">
        <v>1058</v>
      </c>
      <c r="K2078">
        <v>1.350819</v>
      </c>
      <c r="L2078" t="s">
        <v>16</v>
      </c>
    </row>
    <row r="2079" spans="1:12" x14ac:dyDescent="0.3">
      <c r="A2079" s="1">
        <v>41977</v>
      </c>
      <c r="B2079">
        <v>2014</v>
      </c>
      <c r="C2079" t="s">
        <v>17</v>
      </c>
      <c r="D2079">
        <v>217040</v>
      </c>
      <c r="E2079">
        <v>157500</v>
      </c>
      <c r="F2079" t="s">
        <v>27</v>
      </c>
      <c r="G2079" t="s">
        <v>28</v>
      </c>
      <c r="H2079">
        <v>8</v>
      </c>
      <c r="I2079">
        <v>7</v>
      </c>
      <c r="J2079">
        <v>2542</v>
      </c>
      <c r="K2079">
        <v>1.350819</v>
      </c>
      <c r="L2079" t="s">
        <v>25</v>
      </c>
    </row>
    <row r="2080" spans="1:12" x14ac:dyDescent="0.3">
      <c r="A2080" s="1">
        <v>41979</v>
      </c>
      <c r="B2080">
        <v>2014</v>
      </c>
      <c r="C2080" t="s">
        <v>17</v>
      </c>
      <c r="D2080">
        <v>155450</v>
      </c>
      <c r="E2080">
        <v>180000</v>
      </c>
      <c r="F2080" t="s">
        <v>23</v>
      </c>
      <c r="G2080" t="s">
        <v>24</v>
      </c>
      <c r="H2080">
        <v>6</v>
      </c>
      <c r="I2080">
        <v>4</v>
      </c>
      <c r="J2080">
        <v>2180</v>
      </c>
      <c r="K2080">
        <v>1.350819</v>
      </c>
      <c r="L2080" t="s">
        <v>16</v>
      </c>
    </row>
    <row r="2081" spans="1:12" x14ac:dyDescent="0.3">
      <c r="A2081" s="1">
        <v>41980</v>
      </c>
      <c r="B2081">
        <v>2014</v>
      </c>
      <c r="C2081" t="s">
        <v>21</v>
      </c>
      <c r="D2081">
        <v>3384430</v>
      </c>
      <c r="E2081">
        <v>5650000</v>
      </c>
      <c r="F2081" t="s">
        <v>13</v>
      </c>
      <c r="G2081" t="s">
        <v>14</v>
      </c>
      <c r="H2081">
        <v>3</v>
      </c>
      <c r="I2081">
        <v>2</v>
      </c>
      <c r="J2081">
        <v>1046</v>
      </c>
      <c r="K2081">
        <v>1.350819</v>
      </c>
      <c r="L2081" t="s">
        <v>15</v>
      </c>
    </row>
    <row r="2082" spans="1:12" x14ac:dyDescent="0.3">
      <c r="A2082" s="1">
        <v>41983</v>
      </c>
      <c r="B2082">
        <v>2014</v>
      </c>
      <c r="C2082" t="s">
        <v>21</v>
      </c>
      <c r="D2082">
        <v>804930</v>
      </c>
      <c r="E2082">
        <v>1435000</v>
      </c>
      <c r="F2082" t="s">
        <v>13</v>
      </c>
      <c r="G2082" t="s">
        <v>14</v>
      </c>
      <c r="H2082">
        <v>3</v>
      </c>
      <c r="I2082">
        <v>2</v>
      </c>
      <c r="J2082">
        <v>1097</v>
      </c>
      <c r="K2082">
        <v>1.350819</v>
      </c>
      <c r="L2082" t="s">
        <v>25</v>
      </c>
    </row>
    <row r="2083" spans="1:12" x14ac:dyDescent="0.3">
      <c r="A2083" s="1">
        <v>41987</v>
      </c>
      <c r="B2083">
        <v>2014</v>
      </c>
      <c r="C2083" t="s">
        <v>21</v>
      </c>
      <c r="D2083">
        <v>313950</v>
      </c>
      <c r="E2083">
        <v>498750</v>
      </c>
      <c r="F2083" t="s">
        <v>19</v>
      </c>
      <c r="G2083" t="s">
        <v>20</v>
      </c>
      <c r="H2083">
        <v>4</v>
      </c>
      <c r="I2083">
        <v>4</v>
      </c>
      <c r="J2083">
        <v>1327</v>
      </c>
      <c r="K2083">
        <v>1.350819</v>
      </c>
      <c r="L2083" t="s">
        <v>25</v>
      </c>
    </row>
    <row r="2084" spans="1:12" x14ac:dyDescent="0.3">
      <c r="A2084" s="1">
        <v>41990</v>
      </c>
      <c r="B2084">
        <v>2014</v>
      </c>
      <c r="C2084" t="s">
        <v>26</v>
      </c>
      <c r="D2084">
        <v>278180</v>
      </c>
      <c r="E2084">
        <v>347695</v>
      </c>
      <c r="F2084" t="s">
        <v>13</v>
      </c>
      <c r="G2084" t="s">
        <v>14</v>
      </c>
      <c r="H2084">
        <v>3</v>
      </c>
      <c r="I2084">
        <v>2</v>
      </c>
      <c r="J2084">
        <v>951</v>
      </c>
      <c r="K2084">
        <v>1.350819</v>
      </c>
      <c r="L2084" t="s">
        <v>15</v>
      </c>
    </row>
    <row r="2085" spans="1:12" x14ac:dyDescent="0.3">
      <c r="A2085" s="1">
        <v>41991</v>
      </c>
      <c r="B2085">
        <v>2014</v>
      </c>
      <c r="C2085" t="s">
        <v>21</v>
      </c>
      <c r="D2085">
        <v>3067260</v>
      </c>
      <c r="E2085">
        <v>4925250</v>
      </c>
      <c r="F2085" t="s">
        <v>13</v>
      </c>
      <c r="G2085" t="s">
        <v>14</v>
      </c>
      <c r="H2085">
        <v>3</v>
      </c>
      <c r="I2085">
        <v>3</v>
      </c>
      <c r="J2085">
        <v>1073</v>
      </c>
      <c r="K2085">
        <v>1.350819</v>
      </c>
      <c r="L2085" t="s">
        <v>25</v>
      </c>
    </row>
    <row r="2086" spans="1:12" x14ac:dyDescent="0.3">
      <c r="A2086" s="1">
        <v>41992</v>
      </c>
      <c r="B2086">
        <v>2014</v>
      </c>
      <c r="C2086" t="s">
        <v>18</v>
      </c>
      <c r="D2086">
        <v>428610</v>
      </c>
      <c r="E2086">
        <v>746250</v>
      </c>
      <c r="F2086" t="s">
        <v>13</v>
      </c>
      <c r="G2086" t="s">
        <v>14</v>
      </c>
      <c r="H2086">
        <v>3</v>
      </c>
      <c r="I2086">
        <v>2</v>
      </c>
      <c r="J2086">
        <v>1063</v>
      </c>
      <c r="K2086">
        <v>1.350819</v>
      </c>
      <c r="L2086" t="s">
        <v>15</v>
      </c>
    </row>
    <row r="2087" spans="1:12" x14ac:dyDescent="0.3">
      <c r="A2087" s="1">
        <v>41993</v>
      </c>
      <c r="B2087">
        <v>2014</v>
      </c>
      <c r="C2087" t="s">
        <v>26</v>
      </c>
      <c r="D2087">
        <v>386190</v>
      </c>
      <c r="E2087">
        <v>435000</v>
      </c>
      <c r="F2087" t="s">
        <v>13</v>
      </c>
      <c r="G2087" t="s">
        <v>14</v>
      </c>
      <c r="H2087">
        <v>3</v>
      </c>
      <c r="I2087">
        <v>2</v>
      </c>
      <c r="J2087">
        <v>990</v>
      </c>
      <c r="K2087">
        <v>1.350819</v>
      </c>
      <c r="L2087" t="s">
        <v>15</v>
      </c>
    </row>
    <row r="2088" spans="1:12" x14ac:dyDescent="0.3">
      <c r="A2088" s="1">
        <v>41999</v>
      </c>
      <c r="B2088">
        <v>2014</v>
      </c>
      <c r="C2088" t="s">
        <v>29</v>
      </c>
      <c r="D2088">
        <v>153930</v>
      </c>
      <c r="E2088">
        <v>215000</v>
      </c>
      <c r="F2088" t="s">
        <v>13</v>
      </c>
      <c r="G2088" t="s">
        <v>14</v>
      </c>
      <c r="H2088">
        <v>3</v>
      </c>
      <c r="I2088">
        <v>2</v>
      </c>
      <c r="J2088">
        <v>1092</v>
      </c>
      <c r="K2088">
        <v>1.350819</v>
      </c>
      <c r="L2088" t="s">
        <v>16</v>
      </c>
    </row>
    <row r="2089" spans="1:12" x14ac:dyDescent="0.3">
      <c r="A2089" s="1">
        <v>41999</v>
      </c>
      <c r="B2089">
        <v>2014</v>
      </c>
      <c r="C2089" t="s">
        <v>17</v>
      </c>
      <c r="D2089">
        <v>87790</v>
      </c>
      <c r="E2089">
        <v>27500</v>
      </c>
      <c r="F2089" t="s">
        <v>13</v>
      </c>
      <c r="G2089" t="s">
        <v>14</v>
      </c>
      <c r="H2089">
        <v>3</v>
      </c>
      <c r="I2089">
        <v>1</v>
      </c>
      <c r="J2089">
        <v>979</v>
      </c>
      <c r="K2089">
        <v>1.350819</v>
      </c>
      <c r="L2089" t="s">
        <v>22</v>
      </c>
    </row>
    <row r="2090" spans="1:12" x14ac:dyDescent="0.3">
      <c r="A2090" s="1">
        <v>41999</v>
      </c>
      <c r="B2090">
        <v>2014</v>
      </c>
      <c r="C2090" t="s">
        <v>18</v>
      </c>
      <c r="D2090">
        <v>237300</v>
      </c>
      <c r="E2090">
        <v>220000</v>
      </c>
      <c r="F2090" t="s">
        <v>13</v>
      </c>
      <c r="G2090" t="s">
        <v>14</v>
      </c>
      <c r="H2090">
        <v>3</v>
      </c>
      <c r="I2090">
        <v>2</v>
      </c>
      <c r="J2090">
        <v>1028</v>
      </c>
      <c r="K2090">
        <v>1.350819</v>
      </c>
      <c r="L2090" t="s">
        <v>16</v>
      </c>
    </row>
    <row r="2091" spans="1:12" x14ac:dyDescent="0.3">
      <c r="A2091" s="1">
        <v>42001</v>
      </c>
      <c r="B2091">
        <v>2014</v>
      </c>
      <c r="C2091" t="s">
        <v>21</v>
      </c>
      <c r="D2091">
        <v>2124220</v>
      </c>
      <c r="E2091">
        <v>825000</v>
      </c>
      <c r="F2091" t="s">
        <v>13</v>
      </c>
      <c r="G2091" t="s">
        <v>14</v>
      </c>
      <c r="H2091">
        <v>3</v>
      </c>
      <c r="I2091">
        <v>1</v>
      </c>
      <c r="J2091">
        <v>1089</v>
      </c>
      <c r="K2091">
        <v>1.350819</v>
      </c>
      <c r="L2091" t="s">
        <v>15</v>
      </c>
    </row>
    <row r="2092" spans="1:12" x14ac:dyDescent="0.3">
      <c r="A2092" s="1">
        <v>42004</v>
      </c>
      <c r="B2092">
        <v>2014</v>
      </c>
      <c r="C2092" t="s">
        <v>29</v>
      </c>
      <c r="D2092">
        <v>252140</v>
      </c>
      <c r="E2092">
        <v>274280</v>
      </c>
      <c r="F2092" t="s">
        <v>13</v>
      </c>
      <c r="G2092" t="s">
        <v>14</v>
      </c>
      <c r="H2092">
        <v>3</v>
      </c>
      <c r="I2092">
        <v>2</v>
      </c>
      <c r="J2092">
        <v>1001</v>
      </c>
      <c r="K2092">
        <v>1.350819</v>
      </c>
      <c r="L2092" t="s">
        <v>15</v>
      </c>
    </row>
    <row r="2093" spans="1:12" x14ac:dyDescent="0.3">
      <c r="A2093" s="1">
        <v>42004</v>
      </c>
      <c r="B2093">
        <v>2014</v>
      </c>
      <c r="C2093" t="s">
        <v>29</v>
      </c>
      <c r="D2093">
        <v>226380</v>
      </c>
      <c r="E2093">
        <v>350000</v>
      </c>
      <c r="F2093" t="s">
        <v>19</v>
      </c>
      <c r="G2093" t="s">
        <v>20</v>
      </c>
      <c r="H2093">
        <v>4</v>
      </c>
      <c r="I2093">
        <v>4</v>
      </c>
      <c r="J2093">
        <v>1339</v>
      </c>
      <c r="K2093">
        <v>1.350819</v>
      </c>
      <c r="L2093" t="s">
        <v>22</v>
      </c>
    </row>
    <row r="2094" spans="1:12" x14ac:dyDescent="0.3">
      <c r="A2094" s="1">
        <v>42004</v>
      </c>
      <c r="B2094">
        <v>2014</v>
      </c>
      <c r="C2094" t="s">
        <v>17</v>
      </c>
      <c r="D2094">
        <v>112390</v>
      </c>
      <c r="E2094">
        <v>28299</v>
      </c>
      <c r="F2094" t="s">
        <v>19</v>
      </c>
      <c r="G2094" t="s">
        <v>20</v>
      </c>
      <c r="H2094">
        <v>4</v>
      </c>
      <c r="I2094">
        <v>2</v>
      </c>
      <c r="J2094">
        <v>1249</v>
      </c>
      <c r="K2094">
        <v>1.350819</v>
      </c>
      <c r="L2094" t="s">
        <v>16</v>
      </c>
    </row>
    <row r="2095" spans="1:12" x14ac:dyDescent="0.3">
      <c r="A2095" s="1">
        <v>42004</v>
      </c>
      <c r="B2095">
        <v>2014</v>
      </c>
      <c r="C2095" t="s">
        <v>21</v>
      </c>
      <c r="D2095">
        <v>3033730</v>
      </c>
      <c r="E2095">
        <v>6900000</v>
      </c>
      <c r="F2095" t="s">
        <v>13</v>
      </c>
      <c r="G2095" t="s">
        <v>14</v>
      </c>
      <c r="H2095">
        <v>3</v>
      </c>
      <c r="I2095">
        <v>2</v>
      </c>
      <c r="J2095">
        <v>1098</v>
      </c>
      <c r="K2095">
        <v>1.350819</v>
      </c>
      <c r="L2095" t="s">
        <v>16</v>
      </c>
    </row>
    <row r="2096" spans="1:12" x14ac:dyDescent="0.3">
      <c r="A2096" s="1">
        <v>42006</v>
      </c>
      <c r="B2096">
        <v>2015</v>
      </c>
      <c r="C2096" t="s">
        <v>17</v>
      </c>
      <c r="D2096">
        <v>150340</v>
      </c>
      <c r="E2096">
        <v>30000</v>
      </c>
      <c r="F2096" t="s">
        <v>19</v>
      </c>
      <c r="G2096" t="s">
        <v>20</v>
      </c>
      <c r="H2096">
        <v>4</v>
      </c>
      <c r="I2096">
        <v>4</v>
      </c>
      <c r="J2096">
        <v>1419</v>
      </c>
      <c r="K2096">
        <v>1.340225</v>
      </c>
      <c r="L2096" t="s">
        <v>25</v>
      </c>
    </row>
    <row r="2097" spans="1:12" x14ac:dyDescent="0.3">
      <c r="A2097" s="1">
        <v>42006</v>
      </c>
      <c r="B2097">
        <v>2015</v>
      </c>
      <c r="C2097" t="s">
        <v>17</v>
      </c>
      <c r="D2097">
        <v>115990</v>
      </c>
      <c r="E2097">
        <v>58000</v>
      </c>
      <c r="F2097" t="s">
        <v>13</v>
      </c>
      <c r="G2097" t="s">
        <v>14</v>
      </c>
      <c r="H2097">
        <v>3</v>
      </c>
      <c r="I2097">
        <v>1</v>
      </c>
      <c r="J2097">
        <v>1048</v>
      </c>
      <c r="K2097">
        <v>1.340225</v>
      </c>
      <c r="L2097" t="s">
        <v>22</v>
      </c>
    </row>
    <row r="2098" spans="1:12" x14ac:dyDescent="0.3">
      <c r="A2098" s="1">
        <v>42011</v>
      </c>
      <c r="B2098">
        <v>2015</v>
      </c>
      <c r="C2098" t="s">
        <v>29</v>
      </c>
      <c r="D2098">
        <v>160230</v>
      </c>
      <c r="E2098">
        <v>230000</v>
      </c>
      <c r="F2098" t="s">
        <v>13</v>
      </c>
      <c r="G2098" t="s">
        <v>14</v>
      </c>
      <c r="H2098">
        <v>3</v>
      </c>
      <c r="I2098">
        <v>2</v>
      </c>
      <c r="J2098">
        <v>932</v>
      </c>
      <c r="K2098">
        <v>1.340225</v>
      </c>
      <c r="L2098" t="s">
        <v>22</v>
      </c>
    </row>
    <row r="2099" spans="1:12" x14ac:dyDescent="0.3">
      <c r="A2099" s="1">
        <v>42012</v>
      </c>
      <c r="B2099">
        <v>2015</v>
      </c>
      <c r="C2099" t="s">
        <v>17</v>
      </c>
      <c r="D2099">
        <v>227260</v>
      </c>
      <c r="E2099">
        <v>175000</v>
      </c>
      <c r="F2099" t="s">
        <v>13</v>
      </c>
      <c r="G2099" t="s">
        <v>14</v>
      </c>
      <c r="H2099">
        <v>3</v>
      </c>
      <c r="I2099">
        <v>3</v>
      </c>
      <c r="J2099">
        <v>922</v>
      </c>
      <c r="K2099">
        <v>1.340225</v>
      </c>
      <c r="L2099" t="s">
        <v>25</v>
      </c>
    </row>
    <row r="2100" spans="1:12" x14ac:dyDescent="0.3">
      <c r="A2100" s="1">
        <v>42012</v>
      </c>
      <c r="B2100">
        <v>2015</v>
      </c>
      <c r="C2100" t="s">
        <v>21</v>
      </c>
      <c r="D2100">
        <v>903070</v>
      </c>
      <c r="E2100">
        <v>1470000</v>
      </c>
      <c r="F2100" t="s">
        <v>13</v>
      </c>
      <c r="G2100" t="s">
        <v>14</v>
      </c>
      <c r="H2100">
        <v>3</v>
      </c>
      <c r="I2100">
        <v>3</v>
      </c>
      <c r="J2100">
        <v>1008</v>
      </c>
      <c r="K2100">
        <v>1.340225</v>
      </c>
      <c r="L2100" t="s">
        <v>22</v>
      </c>
    </row>
    <row r="2101" spans="1:12" x14ac:dyDescent="0.3">
      <c r="A2101" s="1">
        <v>42018</v>
      </c>
      <c r="B2101">
        <v>2015</v>
      </c>
      <c r="C2101" t="s">
        <v>18</v>
      </c>
      <c r="D2101">
        <v>442750</v>
      </c>
      <c r="E2101">
        <v>460000</v>
      </c>
      <c r="F2101" t="s">
        <v>23</v>
      </c>
      <c r="G2101" t="s">
        <v>24</v>
      </c>
      <c r="H2101">
        <v>6</v>
      </c>
      <c r="I2101">
        <v>6</v>
      </c>
      <c r="J2101">
        <v>2132</v>
      </c>
      <c r="K2101">
        <v>1.340225</v>
      </c>
      <c r="L2101" t="s">
        <v>15</v>
      </c>
    </row>
    <row r="2102" spans="1:12" x14ac:dyDescent="0.3">
      <c r="A2102" s="1">
        <v>42018</v>
      </c>
      <c r="B2102">
        <v>2015</v>
      </c>
      <c r="C2102" t="s">
        <v>29</v>
      </c>
      <c r="D2102">
        <v>289730</v>
      </c>
      <c r="E2102">
        <v>255008</v>
      </c>
      <c r="F2102" t="s">
        <v>13</v>
      </c>
      <c r="G2102" t="s">
        <v>14</v>
      </c>
      <c r="H2102">
        <v>3</v>
      </c>
      <c r="I2102">
        <v>3</v>
      </c>
      <c r="J2102">
        <v>1036</v>
      </c>
      <c r="K2102">
        <v>1.340225</v>
      </c>
      <c r="L2102" t="s">
        <v>25</v>
      </c>
    </row>
    <row r="2103" spans="1:12" x14ac:dyDescent="0.3">
      <c r="A2103" s="1">
        <v>42020</v>
      </c>
      <c r="B2103">
        <v>2015</v>
      </c>
      <c r="C2103" t="s">
        <v>17</v>
      </c>
      <c r="D2103">
        <v>240560</v>
      </c>
      <c r="E2103">
        <v>139620</v>
      </c>
      <c r="F2103" t="s">
        <v>23</v>
      </c>
      <c r="G2103" t="s">
        <v>24</v>
      </c>
      <c r="H2103">
        <v>6</v>
      </c>
      <c r="I2103">
        <v>5</v>
      </c>
      <c r="J2103">
        <v>1875</v>
      </c>
      <c r="K2103">
        <v>1.340225</v>
      </c>
      <c r="L2103" t="s">
        <v>15</v>
      </c>
    </row>
    <row r="2104" spans="1:12" x14ac:dyDescent="0.3">
      <c r="A2104" s="1">
        <v>42020</v>
      </c>
      <c r="B2104">
        <v>2015</v>
      </c>
      <c r="C2104" t="s">
        <v>17</v>
      </c>
      <c r="D2104">
        <v>128000</v>
      </c>
      <c r="E2104">
        <v>65000</v>
      </c>
      <c r="F2104" t="s">
        <v>23</v>
      </c>
      <c r="G2104" t="s">
        <v>24</v>
      </c>
      <c r="H2104">
        <v>6</v>
      </c>
      <c r="I2104">
        <v>6</v>
      </c>
      <c r="J2104">
        <v>2075</v>
      </c>
      <c r="K2104">
        <v>1.340225</v>
      </c>
      <c r="L2104" t="s">
        <v>25</v>
      </c>
    </row>
    <row r="2105" spans="1:12" x14ac:dyDescent="0.3">
      <c r="A2105" s="1">
        <v>42021</v>
      </c>
      <c r="B2105">
        <v>2015</v>
      </c>
      <c r="C2105" t="s">
        <v>17</v>
      </c>
      <c r="D2105">
        <v>131460</v>
      </c>
      <c r="E2105">
        <v>155000</v>
      </c>
      <c r="F2105" t="s">
        <v>13</v>
      </c>
      <c r="G2105" t="s">
        <v>14</v>
      </c>
      <c r="H2105">
        <v>3</v>
      </c>
      <c r="I2105">
        <v>3</v>
      </c>
      <c r="J2105">
        <v>1077</v>
      </c>
      <c r="K2105">
        <v>1.340225</v>
      </c>
      <c r="L2105" t="s">
        <v>25</v>
      </c>
    </row>
    <row r="2106" spans="1:12" x14ac:dyDescent="0.3">
      <c r="A2106" s="1">
        <v>42021</v>
      </c>
      <c r="B2106">
        <v>2015</v>
      </c>
      <c r="C2106" t="s">
        <v>29</v>
      </c>
      <c r="D2106">
        <v>278110</v>
      </c>
      <c r="E2106">
        <v>430000</v>
      </c>
      <c r="F2106" t="s">
        <v>13</v>
      </c>
      <c r="G2106" t="s">
        <v>14</v>
      </c>
      <c r="H2106">
        <v>3</v>
      </c>
      <c r="I2106">
        <v>3</v>
      </c>
      <c r="J2106">
        <v>1010</v>
      </c>
      <c r="K2106">
        <v>1.340225</v>
      </c>
      <c r="L2106" t="s">
        <v>22</v>
      </c>
    </row>
    <row r="2107" spans="1:12" x14ac:dyDescent="0.3">
      <c r="A2107" s="1">
        <v>42026</v>
      </c>
      <c r="B2107">
        <v>2015</v>
      </c>
      <c r="C2107" t="s">
        <v>17</v>
      </c>
      <c r="D2107">
        <v>133130</v>
      </c>
      <c r="E2107">
        <v>75000</v>
      </c>
      <c r="F2107" t="s">
        <v>13</v>
      </c>
      <c r="G2107" t="s">
        <v>14</v>
      </c>
      <c r="H2107">
        <v>3</v>
      </c>
      <c r="I2107">
        <v>2</v>
      </c>
      <c r="J2107">
        <v>1066</v>
      </c>
      <c r="K2107">
        <v>1.340225</v>
      </c>
      <c r="L2107" t="s">
        <v>16</v>
      </c>
    </row>
    <row r="2108" spans="1:12" x14ac:dyDescent="0.3">
      <c r="A2108" s="1">
        <v>42027</v>
      </c>
      <c r="B2108">
        <v>2015</v>
      </c>
      <c r="C2108" t="s">
        <v>21</v>
      </c>
      <c r="D2108">
        <v>431760</v>
      </c>
      <c r="E2108">
        <v>658500</v>
      </c>
      <c r="F2108" t="s">
        <v>13</v>
      </c>
      <c r="G2108" t="s">
        <v>14</v>
      </c>
      <c r="H2108">
        <v>3</v>
      </c>
      <c r="I2108">
        <v>1</v>
      </c>
      <c r="J2108">
        <v>1023</v>
      </c>
      <c r="K2108">
        <v>1.340225</v>
      </c>
      <c r="L2108" t="s">
        <v>15</v>
      </c>
    </row>
    <row r="2109" spans="1:12" x14ac:dyDescent="0.3">
      <c r="A2109" s="1">
        <v>42029</v>
      </c>
      <c r="B2109">
        <v>2015</v>
      </c>
      <c r="C2109" t="s">
        <v>18</v>
      </c>
      <c r="D2109">
        <v>823550</v>
      </c>
      <c r="E2109">
        <v>1000000</v>
      </c>
      <c r="F2109" t="s">
        <v>13</v>
      </c>
      <c r="G2109" t="s">
        <v>14</v>
      </c>
      <c r="H2109">
        <v>3</v>
      </c>
      <c r="I2109">
        <v>2</v>
      </c>
      <c r="J2109">
        <v>993</v>
      </c>
      <c r="K2109">
        <v>1.340225</v>
      </c>
      <c r="L2109" t="s">
        <v>25</v>
      </c>
    </row>
    <row r="2110" spans="1:12" x14ac:dyDescent="0.3">
      <c r="A2110" s="1">
        <v>42029</v>
      </c>
      <c r="B2110">
        <v>2015</v>
      </c>
      <c r="C2110" t="s">
        <v>21</v>
      </c>
      <c r="D2110">
        <v>1030750</v>
      </c>
      <c r="E2110">
        <v>1200000</v>
      </c>
      <c r="F2110" t="s">
        <v>13</v>
      </c>
      <c r="G2110" t="s">
        <v>14</v>
      </c>
      <c r="H2110">
        <v>3</v>
      </c>
      <c r="I2110">
        <v>1</v>
      </c>
      <c r="J2110">
        <v>1004</v>
      </c>
      <c r="K2110">
        <v>1.340225</v>
      </c>
      <c r="L2110" t="s">
        <v>15</v>
      </c>
    </row>
    <row r="2111" spans="1:12" x14ac:dyDescent="0.3">
      <c r="A2111" s="1">
        <v>42029</v>
      </c>
      <c r="B2111">
        <v>2015</v>
      </c>
      <c r="C2111" t="s">
        <v>26</v>
      </c>
      <c r="D2111">
        <v>1012620</v>
      </c>
      <c r="E2111">
        <v>1300000</v>
      </c>
      <c r="F2111" t="s">
        <v>13</v>
      </c>
      <c r="G2111" t="s">
        <v>14</v>
      </c>
      <c r="H2111">
        <v>3</v>
      </c>
      <c r="I2111">
        <v>1</v>
      </c>
      <c r="J2111">
        <v>900</v>
      </c>
      <c r="K2111">
        <v>1.340225</v>
      </c>
      <c r="L2111" t="s">
        <v>15</v>
      </c>
    </row>
    <row r="2112" spans="1:12" x14ac:dyDescent="0.3">
      <c r="A2112" s="1">
        <v>42032</v>
      </c>
      <c r="B2112">
        <v>2015</v>
      </c>
      <c r="C2112" t="s">
        <v>18</v>
      </c>
      <c r="D2112">
        <v>347340</v>
      </c>
      <c r="E2112">
        <v>300000</v>
      </c>
      <c r="F2112" t="s">
        <v>13</v>
      </c>
      <c r="G2112" t="s">
        <v>14</v>
      </c>
      <c r="H2112">
        <v>3</v>
      </c>
      <c r="I2112">
        <v>3</v>
      </c>
      <c r="J2112">
        <v>1083</v>
      </c>
      <c r="K2112">
        <v>1.340225</v>
      </c>
      <c r="L2112" t="s">
        <v>16</v>
      </c>
    </row>
    <row r="2113" spans="1:12" x14ac:dyDescent="0.3">
      <c r="A2113" s="1">
        <v>42032</v>
      </c>
      <c r="B2113">
        <v>2015</v>
      </c>
      <c r="C2113" t="s">
        <v>29</v>
      </c>
      <c r="D2113">
        <v>129290</v>
      </c>
      <c r="E2113">
        <v>174900</v>
      </c>
      <c r="F2113" t="s">
        <v>13</v>
      </c>
      <c r="G2113" t="s">
        <v>14</v>
      </c>
      <c r="H2113">
        <v>3</v>
      </c>
      <c r="I2113">
        <v>1</v>
      </c>
      <c r="J2113">
        <v>984</v>
      </c>
      <c r="K2113">
        <v>1.340225</v>
      </c>
      <c r="L2113" t="s">
        <v>25</v>
      </c>
    </row>
    <row r="2114" spans="1:12" x14ac:dyDescent="0.3">
      <c r="A2114" s="1">
        <v>42034</v>
      </c>
      <c r="B2114">
        <v>2015</v>
      </c>
      <c r="C2114" t="s">
        <v>17</v>
      </c>
      <c r="D2114">
        <v>79400</v>
      </c>
      <c r="E2114">
        <v>27000</v>
      </c>
      <c r="F2114" t="s">
        <v>13</v>
      </c>
      <c r="G2114" t="s">
        <v>14</v>
      </c>
      <c r="H2114">
        <v>3</v>
      </c>
      <c r="I2114">
        <v>2</v>
      </c>
      <c r="J2114">
        <v>946</v>
      </c>
      <c r="K2114">
        <v>1.340225</v>
      </c>
      <c r="L2114" t="s">
        <v>16</v>
      </c>
    </row>
    <row r="2115" spans="1:12" x14ac:dyDescent="0.3">
      <c r="A2115" s="1">
        <v>42035</v>
      </c>
      <c r="B2115">
        <v>2015</v>
      </c>
      <c r="C2115" t="s">
        <v>17</v>
      </c>
      <c r="D2115">
        <v>138220</v>
      </c>
      <c r="E2115">
        <v>144000</v>
      </c>
      <c r="F2115" t="s">
        <v>13</v>
      </c>
      <c r="G2115" t="s">
        <v>14</v>
      </c>
      <c r="H2115">
        <v>3</v>
      </c>
      <c r="I2115">
        <v>2</v>
      </c>
      <c r="J2115">
        <v>934</v>
      </c>
      <c r="K2115">
        <v>1.340225</v>
      </c>
      <c r="L2115" t="s">
        <v>22</v>
      </c>
    </row>
    <row r="2116" spans="1:12" x14ac:dyDescent="0.3">
      <c r="A2116" s="1">
        <v>42035</v>
      </c>
      <c r="B2116">
        <v>2015</v>
      </c>
      <c r="C2116" t="s">
        <v>17</v>
      </c>
      <c r="D2116">
        <v>155300</v>
      </c>
      <c r="E2116">
        <v>219000</v>
      </c>
      <c r="F2116" t="s">
        <v>13</v>
      </c>
      <c r="G2116" t="s">
        <v>14</v>
      </c>
      <c r="H2116">
        <v>3</v>
      </c>
      <c r="I2116">
        <v>2</v>
      </c>
      <c r="J2116">
        <v>1069</v>
      </c>
      <c r="K2116">
        <v>1.340225</v>
      </c>
      <c r="L2116" t="s">
        <v>16</v>
      </c>
    </row>
    <row r="2117" spans="1:12" x14ac:dyDescent="0.3">
      <c r="A2117" s="1">
        <v>42035</v>
      </c>
      <c r="B2117">
        <v>2015</v>
      </c>
      <c r="C2117" t="s">
        <v>29</v>
      </c>
      <c r="D2117">
        <v>164850</v>
      </c>
      <c r="E2117">
        <v>266000</v>
      </c>
      <c r="F2117" t="s">
        <v>13</v>
      </c>
      <c r="G2117" t="s">
        <v>14</v>
      </c>
      <c r="H2117">
        <v>3</v>
      </c>
      <c r="I2117">
        <v>1</v>
      </c>
      <c r="J2117">
        <v>1030</v>
      </c>
      <c r="K2117">
        <v>1.340225</v>
      </c>
      <c r="L2117" t="s">
        <v>25</v>
      </c>
    </row>
    <row r="2118" spans="1:12" x14ac:dyDescent="0.3">
      <c r="A2118" s="1">
        <v>42036</v>
      </c>
      <c r="B2118">
        <v>2015</v>
      </c>
      <c r="C2118" t="s">
        <v>18</v>
      </c>
      <c r="D2118">
        <v>268170</v>
      </c>
      <c r="E2118">
        <v>352500</v>
      </c>
      <c r="F2118" t="s">
        <v>13</v>
      </c>
      <c r="G2118" t="s">
        <v>14</v>
      </c>
      <c r="H2118">
        <v>3</v>
      </c>
      <c r="I2118">
        <v>2</v>
      </c>
      <c r="J2118">
        <v>985</v>
      </c>
      <c r="K2118">
        <v>1.340225</v>
      </c>
      <c r="L2118" t="s">
        <v>16</v>
      </c>
    </row>
    <row r="2119" spans="1:12" x14ac:dyDescent="0.3">
      <c r="A2119" s="1">
        <v>42039</v>
      </c>
      <c r="B2119">
        <v>2015</v>
      </c>
      <c r="C2119" t="s">
        <v>18</v>
      </c>
      <c r="D2119">
        <v>346710</v>
      </c>
      <c r="E2119">
        <v>347000</v>
      </c>
      <c r="F2119" t="s">
        <v>13</v>
      </c>
      <c r="G2119" t="s">
        <v>14</v>
      </c>
      <c r="H2119">
        <v>3</v>
      </c>
      <c r="I2119">
        <v>1</v>
      </c>
      <c r="J2119">
        <v>1085</v>
      </c>
      <c r="K2119">
        <v>1.340225</v>
      </c>
      <c r="L2119" t="s">
        <v>25</v>
      </c>
    </row>
    <row r="2120" spans="1:12" x14ac:dyDescent="0.3">
      <c r="A2120" s="1">
        <v>42046</v>
      </c>
      <c r="B2120">
        <v>2015</v>
      </c>
      <c r="C2120" t="s">
        <v>21</v>
      </c>
      <c r="D2120">
        <v>591850</v>
      </c>
      <c r="E2120">
        <v>800000</v>
      </c>
      <c r="F2120" t="s">
        <v>13</v>
      </c>
      <c r="G2120" t="s">
        <v>14</v>
      </c>
      <c r="H2120">
        <v>3</v>
      </c>
      <c r="I2120">
        <v>1</v>
      </c>
      <c r="J2120">
        <v>984</v>
      </c>
      <c r="K2120">
        <v>1.340225</v>
      </c>
      <c r="L2120" t="s">
        <v>25</v>
      </c>
    </row>
    <row r="2121" spans="1:12" x14ac:dyDescent="0.3">
      <c r="A2121" s="1">
        <v>42047</v>
      </c>
      <c r="B2121">
        <v>2015</v>
      </c>
      <c r="C2121" t="s">
        <v>21</v>
      </c>
      <c r="D2121">
        <v>4540690</v>
      </c>
      <c r="E2121">
        <v>5755448</v>
      </c>
      <c r="F2121" t="s">
        <v>13</v>
      </c>
      <c r="G2121" t="s">
        <v>14</v>
      </c>
      <c r="H2121">
        <v>3</v>
      </c>
      <c r="I2121">
        <v>3</v>
      </c>
      <c r="J2121">
        <v>920</v>
      </c>
      <c r="K2121">
        <v>1.340225</v>
      </c>
      <c r="L2121" t="s">
        <v>22</v>
      </c>
    </row>
    <row r="2122" spans="1:12" x14ac:dyDescent="0.3">
      <c r="A2122" s="1">
        <v>42049</v>
      </c>
      <c r="B2122">
        <v>2015</v>
      </c>
      <c r="C2122" t="s">
        <v>17</v>
      </c>
      <c r="D2122">
        <v>242170</v>
      </c>
      <c r="E2122">
        <v>500000</v>
      </c>
      <c r="F2122" t="s">
        <v>13</v>
      </c>
      <c r="G2122" t="s">
        <v>14</v>
      </c>
      <c r="H2122">
        <v>3</v>
      </c>
      <c r="I2122">
        <v>1</v>
      </c>
      <c r="J2122">
        <v>1031</v>
      </c>
      <c r="K2122">
        <v>1.340225</v>
      </c>
      <c r="L2122" t="s">
        <v>15</v>
      </c>
    </row>
    <row r="2123" spans="1:12" x14ac:dyDescent="0.3">
      <c r="A2123" s="1">
        <v>42049</v>
      </c>
      <c r="B2123">
        <v>2015</v>
      </c>
      <c r="C2123" t="s">
        <v>29</v>
      </c>
      <c r="D2123">
        <v>214270</v>
      </c>
      <c r="E2123">
        <v>303000</v>
      </c>
      <c r="F2123" t="s">
        <v>13</v>
      </c>
      <c r="G2123" t="s">
        <v>14</v>
      </c>
      <c r="H2123">
        <v>3</v>
      </c>
      <c r="I2123">
        <v>2</v>
      </c>
      <c r="J2123">
        <v>984</v>
      </c>
      <c r="K2123">
        <v>1.340225</v>
      </c>
      <c r="L2123" t="s">
        <v>16</v>
      </c>
    </row>
    <row r="2124" spans="1:12" x14ac:dyDescent="0.3">
      <c r="A2124" s="1">
        <v>42054</v>
      </c>
      <c r="B2124">
        <v>2015</v>
      </c>
      <c r="C2124" t="s">
        <v>18</v>
      </c>
      <c r="D2124">
        <v>292740</v>
      </c>
      <c r="E2124">
        <v>210000</v>
      </c>
      <c r="F2124" t="s">
        <v>13</v>
      </c>
      <c r="G2124" t="s">
        <v>14</v>
      </c>
      <c r="H2124">
        <v>3</v>
      </c>
      <c r="I2124">
        <v>2</v>
      </c>
      <c r="J2124">
        <v>937</v>
      </c>
      <c r="K2124">
        <v>1.340225</v>
      </c>
      <c r="L2124" t="s">
        <v>15</v>
      </c>
    </row>
    <row r="2125" spans="1:12" x14ac:dyDescent="0.3">
      <c r="A2125" s="1">
        <v>42054</v>
      </c>
      <c r="B2125">
        <v>2015</v>
      </c>
      <c r="C2125" t="s">
        <v>21</v>
      </c>
      <c r="D2125">
        <v>799540</v>
      </c>
      <c r="E2125">
        <v>1393000</v>
      </c>
      <c r="F2125" t="s">
        <v>13</v>
      </c>
      <c r="G2125" t="s">
        <v>14</v>
      </c>
      <c r="H2125">
        <v>3</v>
      </c>
      <c r="I2125">
        <v>3</v>
      </c>
      <c r="J2125">
        <v>1003</v>
      </c>
      <c r="K2125">
        <v>1.340225</v>
      </c>
      <c r="L2125" t="s">
        <v>25</v>
      </c>
    </row>
    <row r="2126" spans="1:12" x14ac:dyDescent="0.3">
      <c r="A2126" s="1">
        <v>42056</v>
      </c>
      <c r="B2126">
        <v>2015</v>
      </c>
      <c r="C2126" t="s">
        <v>21</v>
      </c>
      <c r="D2126">
        <v>5250000</v>
      </c>
      <c r="E2126">
        <v>5800000</v>
      </c>
      <c r="F2126" t="s">
        <v>13</v>
      </c>
      <c r="G2126" t="s">
        <v>14</v>
      </c>
      <c r="H2126">
        <v>3</v>
      </c>
      <c r="I2126">
        <v>2</v>
      </c>
      <c r="J2126">
        <v>1099</v>
      </c>
      <c r="K2126">
        <v>1.340225</v>
      </c>
      <c r="L2126" t="s">
        <v>16</v>
      </c>
    </row>
    <row r="2127" spans="1:12" x14ac:dyDescent="0.3">
      <c r="A2127" s="1">
        <v>42056</v>
      </c>
      <c r="B2127">
        <v>2015</v>
      </c>
      <c r="C2127" t="s">
        <v>29</v>
      </c>
      <c r="D2127">
        <v>147700</v>
      </c>
      <c r="E2127">
        <v>235000</v>
      </c>
      <c r="F2127" t="s">
        <v>13</v>
      </c>
      <c r="G2127" t="s">
        <v>14</v>
      </c>
      <c r="H2127">
        <v>3</v>
      </c>
      <c r="I2127">
        <v>3</v>
      </c>
      <c r="J2127">
        <v>1095</v>
      </c>
      <c r="K2127">
        <v>1.340225</v>
      </c>
      <c r="L2127" t="s">
        <v>16</v>
      </c>
    </row>
    <row r="2128" spans="1:12" x14ac:dyDescent="0.3">
      <c r="A2128" s="1">
        <v>42057</v>
      </c>
      <c r="B2128">
        <v>2015</v>
      </c>
      <c r="C2128" t="s">
        <v>18</v>
      </c>
      <c r="D2128">
        <v>469140</v>
      </c>
      <c r="E2128">
        <v>600000</v>
      </c>
      <c r="F2128" t="s">
        <v>13</v>
      </c>
      <c r="G2128" t="s">
        <v>14</v>
      </c>
      <c r="H2128">
        <v>3</v>
      </c>
      <c r="I2128">
        <v>2</v>
      </c>
      <c r="J2128">
        <v>1004</v>
      </c>
      <c r="K2128">
        <v>1.340225</v>
      </c>
      <c r="L2128" t="s">
        <v>25</v>
      </c>
    </row>
    <row r="2129" spans="1:12" x14ac:dyDescent="0.3">
      <c r="A2129" s="1">
        <v>42057</v>
      </c>
      <c r="B2129">
        <v>2015</v>
      </c>
      <c r="C2129" t="s">
        <v>26</v>
      </c>
      <c r="D2129">
        <v>521500</v>
      </c>
      <c r="E2129">
        <v>100000</v>
      </c>
      <c r="F2129" t="s">
        <v>13</v>
      </c>
      <c r="G2129" t="s">
        <v>14</v>
      </c>
      <c r="H2129">
        <v>3</v>
      </c>
      <c r="I2129">
        <v>3</v>
      </c>
      <c r="J2129">
        <v>967</v>
      </c>
      <c r="K2129">
        <v>1.340225</v>
      </c>
      <c r="L2129" t="s">
        <v>22</v>
      </c>
    </row>
    <row r="2130" spans="1:12" x14ac:dyDescent="0.3">
      <c r="A2130" s="1">
        <v>42060</v>
      </c>
      <c r="B2130">
        <v>2015</v>
      </c>
      <c r="C2130" t="s">
        <v>17</v>
      </c>
      <c r="D2130">
        <v>120270</v>
      </c>
      <c r="E2130">
        <v>88000</v>
      </c>
      <c r="F2130" t="s">
        <v>13</v>
      </c>
      <c r="G2130" t="s">
        <v>14</v>
      </c>
      <c r="H2130">
        <v>3</v>
      </c>
      <c r="I2130">
        <v>2</v>
      </c>
      <c r="J2130">
        <v>1073</v>
      </c>
      <c r="K2130">
        <v>1.340225</v>
      </c>
      <c r="L2130" t="s">
        <v>15</v>
      </c>
    </row>
    <row r="2131" spans="1:12" x14ac:dyDescent="0.3">
      <c r="A2131" s="1">
        <v>42061</v>
      </c>
      <c r="B2131">
        <v>2015</v>
      </c>
      <c r="C2131" t="s">
        <v>17</v>
      </c>
      <c r="D2131">
        <v>153260</v>
      </c>
      <c r="E2131">
        <v>186000</v>
      </c>
      <c r="F2131" t="s">
        <v>13</v>
      </c>
      <c r="G2131" t="s">
        <v>14</v>
      </c>
      <c r="H2131">
        <v>3</v>
      </c>
      <c r="I2131">
        <v>2</v>
      </c>
      <c r="J2131">
        <v>1040</v>
      </c>
      <c r="K2131">
        <v>1.340225</v>
      </c>
      <c r="L2131" t="s">
        <v>22</v>
      </c>
    </row>
    <row r="2132" spans="1:12" x14ac:dyDescent="0.3">
      <c r="A2132" s="1">
        <v>42061</v>
      </c>
      <c r="B2132">
        <v>2015</v>
      </c>
      <c r="C2132" t="s">
        <v>17</v>
      </c>
      <c r="D2132">
        <v>149250</v>
      </c>
      <c r="E2132">
        <v>64000</v>
      </c>
      <c r="F2132" t="s">
        <v>13</v>
      </c>
      <c r="G2132" t="s">
        <v>14</v>
      </c>
      <c r="H2132">
        <v>3</v>
      </c>
      <c r="I2132">
        <v>3</v>
      </c>
      <c r="J2132">
        <v>1023</v>
      </c>
      <c r="K2132">
        <v>1.340225</v>
      </c>
      <c r="L2132" t="s">
        <v>25</v>
      </c>
    </row>
    <row r="2133" spans="1:12" x14ac:dyDescent="0.3">
      <c r="A2133" s="1">
        <v>42062</v>
      </c>
      <c r="B2133">
        <v>2015</v>
      </c>
      <c r="C2133" t="s">
        <v>17</v>
      </c>
      <c r="D2133">
        <v>96330</v>
      </c>
      <c r="E2133">
        <v>109000</v>
      </c>
      <c r="F2133" t="s">
        <v>13</v>
      </c>
      <c r="G2133" t="s">
        <v>14</v>
      </c>
      <c r="H2133">
        <v>3</v>
      </c>
      <c r="I2133">
        <v>1</v>
      </c>
      <c r="J2133">
        <v>922</v>
      </c>
      <c r="K2133">
        <v>1.340225</v>
      </c>
      <c r="L2133" t="s">
        <v>16</v>
      </c>
    </row>
    <row r="2134" spans="1:12" x14ac:dyDescent="0.3">
      <c r="A2134" s="1">
        <v>42062</v>
      </c>
      <c r="B2134">
        <v>2015</v>
      </c>
      <c r="C2134" t="s">
        <v>26</v>
      </c>
      <c r="D2134">
        <v>505470</v>
      </c>
      <c r="E2134">
        <v>735000</v>
      </c>
      <c r="F2134" t="s">
        <v>13</v>
      </c>
      <c r="G2134" t="s">
        <v>14</v>
      </c>
      <c r="H2134">
        <v>3</v>
      </c>
      <c r="I2134">
        <v>3</v>
      </c>
      <c r="J2134">
        <v>1092</v>
      </c>
      <c r="K2134">
        <v>1.340225</v>
      </c>
      <c r="L2134" t="s">
        <v>16</v>
      </c>
    </row>
    <row r="2135" spans="1:12" x14ac:dyDescent="0.3">
      <c r="A2135" s="1">
        <v>42063</v>
      </c>
      <c r="B2135">
        <v>2015</v>
      </c>
      <c r="C2135" t="s">
        <v>18</v>
      </c>
      <c r="D2135">
        <v>411040</v>
      </c>
      <c r="E2135">
        <v>462500</v>
      </c>
      <c r="F2135" t="s">
        <v>13</v>
      </c>
      <c r="G2135" t="s">
        <v>14</v>
      </c>
      <c r="H2135">
        <v>3</v>
      </c>
      <c r="I2135">
        <v>1</v>
      </c>
      <c r="J2135">
        <v>1059</v>
      </c>
      <c r="K2135">
        <v>1.340225</v>
      </c>
      <c r="L2135" t="s">
        <v>16</v>
      </c>
    </row>
    <row r="2136" spans="1:12" x14ac:dyDescent="0.3">
      <c r="A2136" s="1">
        <v>42063</v>
      </c>
      <c r="B2136">
        <v>2015</v>
      </c>
      <c r="C2136" t="s">
        <v>26</v>
      </c>
      <c r="D2136">
        <v>331170</v>
      </c>
      <c r="E2136">
        <v>282600</v>
      </c>
      <c r="F2136" t="s">
        <v>13</v>
      </c>
      <c r="G2136" t="s">
        <v>14</v>
      </c>
      <c r="H2136">
        <v>3</v>
      </c>
      <c r="I2136">
        <v>1</v>
      </c>
      <c r="J2136">
        <v>1020</v>
      </c>
      <c r="K2136">
        <v>1.340225</v>
      </c>
      <c r="L2136" t="s">
        <v>22</v>
      </c>
    </row>
    <row r="2137" spans="1:12" x14ac:dyDescent="0.3">
      <c r="A2137" s="1">
        <v>42064</v>
      </c>
      <c r="B2137">
        <v>2015</v>
      </c>
      <c r="C2137" t="s">
        <v>21</v>
      </c>
      <c r="D2137">
        <v>4068680</v>
      </c>
      <c r="E2137">
        <v>5200000</v>
      </c>
      <c r="F2137" t="s">
        <v>13</v>
      </c>
      <c r="G2137" t="s">
        <v>14</v>
      </c>
      <c r="H2137">
        <v>3</v>
      </c>
      <c r="I2137">
        <v>3</v>
      </c>
      <c r="J2137">
        <v>906</v>
      </c>
      <c r="K2137">
        <v>1.340225</v>
      </c>
      <c r="L2137" t="s">
        <v>15</v>
      </c>
    </row>
    <row r="2138" spans="1:12" x14ac:dyDescent="0.3">
      <c r="A2138" s="1">
        <v>42067</v>
      </c>
      <c r="B2138">
        <v>2015</v>
      </c>
      <c r="C2138" t="s">
        <v>29</v>
      </c>
      <c r="D2138">
        <v>227080</v>
      </c>
      <c r="E2138">
        <v>355750</v>
      </c>
      <c r="F2138" t="s">
        <v>13</v>
      </c>
      <c r="G2138" t="s">
        <v>14</v>
      </c>
      <c r="H2138">
        <v>3</v>
      </c>
      <c r="I2138">
        <v>3</v>
      </c>
      <c r="J2138">
        <v>1064</v>
      </c>
      <c r="K2138">
        <v>1.340225</v>
      </c>
      <c r="L2138" t="s">
        <v>15</v>
      </c>
    </row>
    <row r="2139" spans="1:12" x14ac:dyDescent="0.3">
      <c r="A2139" s="1">
        <v>42067</v>
      </c>
      <c r="B2139">
        <v>2015</v>
      </c>
      <c r="C2139" t="s">
        <v>29</v>
      </c>
      <c r="D2139">
        <v>248430</v>
      </c>
      <c r="E2139">
        <v>400000</v>
      </c>
      <c r="F2139" t="s">
        <v>13</v>
      </c>
      <c r="G2139" t="s">
        <v>14</v>
      </c>
      <c r="H2139">
        <v>3</v>
      </c>
      <c r="I2139">
        <v>1</v>
      </c>
      <c r="J2139">
        <v>1069</v>
      </c>
      <c r="K2139">
        <v>1.340225</v>
      </c>
      <c r="L2139" t="s">
        <v>16</v>
      </c>
    </row>
    <row r="2140" spans="1:12" x14ac:dyDescent="0.3">
      <c r="A2140" s="1">
        <v>42068</v>
      </c>
      <c r="B2140">
        <v>2015</v>
      </c>
      <c r="C2140" t="s">
        <v>18</v>
      </c>
      <c r="D2140">
        <v>288260</v>
      </c>
      <c r="E2140">
        <v>254400</v>
      </c>
      <c r="F2140" t="s">
        <v>19</v>
      </c>
      <c r="G2140" t="s">
        <v>20</v>
      </c>
      <c r="H2140">
        <v>4</v>
      </c>
      <c r="I2140">
        <v>2</v>
      </c>
      <c r="J2140">
        <v>1246</v>
      </c>
      <c r="K2140">
        <v>1.340225</v>
      </c>
      <c r="L2140" t="s">
        <v>25</v>
      </c>
    </row>
    <row r="2141" spans="1:12" x14ac:dyDescent="0.3">
      <c r="A2141" s="1">
        <v>42068</v>
      </c>
      <c r="B2141">
        <v>2015</v>
      </c>
      <c r="C2141" t="s">
        <v>18</v>
      </c>
      <c r="D2141">
        <v>313040</v>
      </c>
      <c r="E2141">
        <v>378500</v>
      </c>
      <c r="F2141" t="s">
        <v>13</v>
      </c>
      <c r="G2141" t="s">
        <v>14</v>
      </c>
      <c r="H2141">
        <v>3</v>
      </c>
      <c r="I2141">
        <v>2</v>
      </c>
      <c r="J2141">
        <v>954</v>
      </c>
      <c r="K2141">
        <v>1.340225</v>
      </c>
      <c r="L2141" t="s">
        <v>16</v>
      </c>
    </row>
    <row r="2142" spans="1:12" x14ac:dyDescent="0.3">
      <c r="A2142" s="1">
        <v>42069</v>
      </c>
      <c r="B2142">
        <v>2015</v>
      </c>
      <c r="C2142" t="s">
        <v>26</v>
      </c>
      <c r="D2142">
        <v>268240</v>
      </c>
      <c r="E2142">
        <v>295000</v>
      </c>
      <c r="F2142" t="s">
        <v>13</v>
      </c>
      <c r="G2142" t="s">
        <v>14</v>
      </c>
      <c r="H2142">
        <v>3</v>
      </c>
      <c r="I2142">
        <v>1</v>
      </c>
      <c r="J2142">
        <v>1092</v>
      </c>
      <c r="K2142">
        <v>1.340225</v>
      </c>
      <c r="L2142" t="s">
        <v>15</v>
      </c>
    </row>
    <row r="2143" spans="1:12" x14ac:dyDescent="0.3">
      <c r="A2143" s="1">
        <v>42069</v>
      </c>
      <c r="B2143">
        <v>2015</v>
      </c>
      <c r="C2143" t="s">
        <v>17</v>
      </c>
      <c r="D2143">
        <v>168880</v>
      </c>
      <c r="E2143">
        <v>90584</v>
      </c>
      <c r="F2143" t="s">
        <v>13</v>
      </c>
      <c r="G2143" t="s">
        <v>14</v>
      </c>
      <c r="H2143">
        <v>3</v>
      </c>
      <c r="I2143">
        <v>3</v>
      </c>
      <c r="J2143">
        <v>1077</v>
      </c>
      <c r="K2143">
        <v>1.340225</v>
      </c>
      <c r="L2143" t="s">
        <v>15</v>
      </c>
    </row>
    <row r="2144" spans="1:12" x14ac:dyDescent="0.3">
      <c r="A2144" s="1">
        <v>42070</v>
      </c>
      <c r="B2144">
        <v>2015</v>
      </c>
      <c r="C2144" t="s">
        <v>29</v>
      </c>
      <c r="D2144">
        <v>155610</v>
      </c>
      <c r="E2144">
        <v>232000</v>
      </c>
      <c r="F2144" t="s">
        <v>13</v>
      </c>
      <c r="G2144" t="s">
        <v>14</v>
      </c>
      <c r="H2144">
        <v>3</v>
      </c>
      <c r="I2144">
        <v>3</v>
      </c>
      <c r="J2144">
        <v>1004</v>
      </c>
      <c r="K2144">
        <v>1.340225</v>
      </c>
      <c r="L2144" t="s">
        <v>16</v>
      </c>
    </row>
    <row r="2145" spans="1:12" x14ac:dyDescent="0.3">
      <c r="A2145" s="1">
        <v>42074</v>
      </c>
      <c r="B2145">
        <v>2015</v>
      </c>
      <c r="C2145" t="s">
        <v>26</v>
      </c>
      <c r="D2145">
        <v>1060430</v>
      </c>
      <c r="E2145">
        <v>1215000</v>
      </c>
      <c r="F2145" t="s">
        <v>13</v>
      </c>
      <c r="G2145" t="s">
        <v>14</v>
      </c>
      <c r="H2145">
        <v>3</v>
      </c>
      <c r="I2145">
        <v>2</v>
      </c>
      <c r="J2145">
        <v>1045</v>
      </c>
      <c r="K2145">
        <v>1.340225</v>
      </c>
      <c r="L2145" t="s">
        <v>25</v>
      </c>
    </row>
    <row r="2146" spans="1:12" x14ac:dyDescent="0.3">
      <c r="A2146" s="1">
        <v>42074</v>
      </c>
      <c r="B2146">
        <v>2015</v>
      </c>
      <c r="C2146" t="s">
        <v>26</v>
      </c>
      <c r="D2146">
        <v>178220</v>
      </c>
      <c r="E2146">
        <v>180000</v>
      </c>
      <c r="F2146" t="s">
        <v>13</v>
      </c>
      <c r="G2146" t="s">
        <v>14</v>
      </c>
      <c r="H2146">
        <v>3</v>
      </c>
      <c r="I2146">
        <v>2</v>
      </c>
      <c r="J2146">
        <v>1089</v>
      </c>
      <c r="K2146">
        <v>1.340225</v>
      </c>
      <c r="L2146" t="s">
        <v>16</v>
      </c>
    </row>
    <row r="2147" spans="1:12" x14ac:dyDescent="0.3">
      <c r="A2147" s="1">
        <v>42074</v>
      </c>
      <c r="B2147">
        <v>2015</v>
      </c>
      <c r="C2147" t="s">
        <v>18</v>
      </c>
      <c r="D2147">
        <v>306740</v>
      </c>
      <c r="E2147">
        <v>255000</v>
      </c>
      <c r="F2147" t="s">
        <v>13</v>
      </c>
      <c r="G2147" t="s">
        <v>14</v>
      </c>
      <c r="H2147">
        <v>3</v>
      </c>
      <c r="I2147">
        <v>3</v>
      </c>
      <c r="J2147">
        <v>1020</v>
      </c>
      <c r="K2147">
        <v>1.340225</v>
      </c>
      <c r="L2147" t="s">
        <v>25</v>
      </c>
    </row>
    <row r="2148" spans="1:12" x14ac:dyDescent="0.3">
      <c r="A2148" s="1">
        <v>42075</v>
      </c>
      <c r="B2148">
        <v>2015</v>
      </c>
      <c r="C2148" t="s">
        <v>17</v>
      </c>
      <c r="D2148">
        <v>175520</v>
      </c>
      <c r="E2148">
        <v>75000</v>
      </c>
      <c r="F2148" t="s">
        <v>19</v>
      </c>
      <c r="G2148" t="s">
        <v>20</v>
      </c>
      <c r="H2148">
        <v>4</v>
      </c>
      <c r="I2148">
        <v>4</v>
      </c>
      <c r="J2148">
        <v>1368</v>
      </c>
      <c r="K2148">
        <v>1.340225</v>
      </c>
      <c r="L2148" t="s">
        <v>22</v>
      </c>
    </row>
    <row r="2149" spans="1:12" x14ac:dyDescent="0.3">
      <c r="A2149" s="1">
        <v>42075</v>
      </c>
      <c r="B2149">
        <v>2015</v>
      </c>
      <c r="C2149" t="s">
        <v>17</v>
      </c>
      <c r="D2149">
        <v>138510</v>
      </c>
      <c r="E2149">
        <v>127500</v>
      </c>
      <c r="F2149" t="s">
        <v>19</v>
      </c>
      <c r="G2149" t="s">
        <v>20</v>
      </c>
      <c r="H2149">
        <v>4</v>
      </c>
      <c r="I2149">
        <v>4</v>
      </c>
      <c r="J2149">
        <v>1376</v>
      </c>
      <c r="K2149">
        <v>1.340225</v>
      </c>
      <c r="L2149" t="s">
        <v>16</v>
      </c>
    </row>
    <row r="2150" spans="1:12" x14ac:dyDescent="0.3">
      <c r="A2150" s="1">
        <v>42076</v>
      </c>
      <c r="B2150">
        <v>2015</v>
      </c>
      <c r="C2150" t="s">
        <v>26</v>
      </c>
      <c r="D2150">
        <v>829570</v>
      </c>
      <c r="E2150">
        <v>700000</v>
      </c>
      <c r="F2150" t="s">
        <v>13</v>
      </c>
      <c r="G2150" t="s">
        <v>14</v>
      </c>
      <c r="H2150">
        <v>3</v>
      </c>
      <c r="I2150">
        <v>2</v>
      </c>
      <c r="J2150">
        <v>912</v>
      </c>
      <c r="K2150">
        <v>1.340225</v>
      </c>
      <c r="L2150" t="s">
        <v>15</v>
      </c>
    </row>
    <row r="2151" spans="1:12" x14ac:dyDescent="0.3">
      <c r="A2151" s="1">
        <v>42076</v>
      </c>
      <c r="B2151">
        <v>2015</v>
      </c>
      <c r="C2151" t="s">
        <v>18</v>
      </c>
      <c r="D2151">
        <v>369530</v>
      </c>
      <c r="E2151">
        <v>395000</v>
      </c>
      <c r="F2151" t="s">
        <v>13</v>
      </c>
      <c r="G2151" t="s">
        <v>14</v>
      </c>
      <c r="H2151">
        <v>3</v>
      </c>
      <c r="I2151">
        <v>1</v>
      </c>
      <c r="J2151">
        <v>963</v>
      </c>
      <c r="K2151">
        <v>1.340225</v>
      </c>
      <c r="L2151" t="s">
        <v>15</v>
      </c>
    </row>
    <row r="2152" spans="1:12" x14ac:dyDescent="0.3">
      <c r="A2152" s="1">
        <v>42076</v>
      </c>
      <c r="B2152">
        <v>2015</v>
      </c>
      <c r="C2152" t="s">
        <v>29</v>
      </c>
      <c r="D2152">
        <v>129010</v>
      </c>
      <c r="E2152">
        <v>228000</v>
      </c>
      <c r="F2152" t="s">
        <v>13</v>
      </c>
      <c r="G2152" t="s">
        <v>14</v>
      </c>
      <c r="H2152">
        <v>3</v>
      </c>
      <c r="I2152">
        <v>3</v>
      </c>
      <c r="J2152">
        <v>1006</v>
      </c>
      <c r="K2152">
        <v>1.340225</v>
      </c>
      <c r="L2152" t="s">
        <v>22</v>
      </c>
    </row>
    <row r="2153" spans="1:12" x14ac:dyDescent="0.3">
      <c r="A2153" s="1">
        <v>42076</v>
      </c>
      <c r="B2153">
        <v>2015</v>
      </c>
      <c r="C2153" t="s">
        <v>17</v>
      </c>
      <c r="D2153">
        <v>121720</v>
      </c>
      <c r="E2153">
        <v>96000</v>
      </c>
      <c r="F2153" t="s">
        <v>19</v>
      </c>
      <c r="G2153" t="s">
        <v>20</v>
      </c>
      <c r="H2153">
        <v>4</v>
      </c>
      <c r="I2153">
        <v>4</v>
      </c>
      <c r="J2153">
        <v>1373</v>
      </c>
      <c r="K2153">
        <v>1.340225</v>
      </c>
      <c r="L2153" t="s">
        <v>15</v>
      </c>
    </row>
    <row r="2154" spans="1:12" x14ac:dyDescent="0.3">
      <c r="A2154" s="1">
        <v>42077</v>
      </c>
      <c r="B2154">
        <v>2015</v>
      </c>
      <c r="C2154" t="s">
        <v>29</v>
      </c>
      <c r="D2154">
        <v>162540</v>
      </c>
      <c r="E2154">
        <v>215000</v>
      </c>
      <c r="F2154" t="s">
        <v>13</v>
      </c>
      <c r="G2154" t="s">
        <v>14</v>
      </c>
      <c r="H2154">
        <v>3</v>
      </c>
      <c r="I2154">
        <v>2</v>
      </c>
      <c r="J2154">
        <v>929</v>
      </c>
      <c r="K2154">
        <v>1.340225</v>
      </c>
      <c r="L2154" t="s">
        <v>22</v>
      </c>
    </row>
    <row r="2155" spans="1:12" x14ac:dyDescent="0.3">
      <c r="A2155" s="1">
        <v>42078</v>
      </c>
      <c r="B2155">
        <v>2015</v>
      </c>
      <c r="C2155" t="s">
        <v>26</v>
      </c>
      <c r="D2155">
        <v>249130</v>
      </c>
      <c r="E2155">
        <v>325000</v>
      </c>
      <c r="F2155" t="s">
        <v>13</v>
      </c>
      <c r="G2155" t="s">
        <v>14</v>
      </c>
      <c r="H2155">
        <v>3</v>
      </c>
      <c r="I2155">
        <v>1</v>
      </c>
      <c r="J2155">
        <v>908</v>
      </c>
      <c r="K2155">
        <v>1.340225</v>
      </c>
      <c r="L2155" t="s">
        <v>15</v>
      </c>
    </row>
    <row r="2156" spans="1:12" x14ac:dyDescent="0.3">
      <c r="A2156" s="1">
        <v>42081</v>
      </c>
      <c r="B2156">
        <v>2015</v>
      </c>
      <c r="C2156" t="s">
        <v>29</v>
      </c>
      <c r="D2156">
        <v>157780</v>
      </c>
      <c r="E2156">
        <v>220000</v>
      </c>
      <c r="F2156" t="s">
        <v>19</v>
      </c>
      <c r="G2156" t="s">
        <v>20</v>
      </c>
      <c r="H2156">
        <v>4</v>
      </c>
      <c r="I2156">
        <v>4</v>
      </c>
      <c r="J2156">
        <v>1459</v>
      </c>
      <c r="K2156">
        <v>1.340225</v>
      </c>
      <c r="L2156" t="s">
        <v>16</v>
      </c>
    </row>
    <row r="2157" spans="1:12" x14ac:dyDescent="0.3">
      <c r="A2157" s="1">
        <v>42081</v>
      </c>
      <c r="B2157">
        <v>2015</v>
      </c>
      <c r="C2157" t="s">
        <v>21</v>
      </c>
      <c r="D2157">
        <v>921830</v>
      </c>
      <c r="E2157">
        <v>1850000</v>
      </c>
      <c r="F2157" t="s">
        <v>13</v>
      </c>
      <c r="G2157" t="s">
        <v>14</v>
      </c>
      <c r="H2157">
        <v>3</v>
      </c>
      <c r="I2157">
        <v>1</v>
      </c>
      <c r="J2157">
        <v>967</v>
      </c>
      <c r="K2157">
        <v>1.340225</v>
      </c>
      <c r="L2157" t="s">
        <v>25</v>
      </c>
    </row>
    <row r="2158" spans="1:12" x14ac:dyDescent="0.3">
      <c r="A2158" s="1">
        <v>42081</v>
      </c>
      <c r="B2158">
        <v>2015</v>
      </c>
      <c r="C2158" t="s">
        <v>17</v>
      </c>
      <c r="D2158">
        <v>230500</v>
      </c>
      <c r="E2158">
        <v>190000</v>
      </c>
      <c r="F2158" t="s">
        <v>13</v>
      </c>
      <c r="G2158" t="s">
        <v>14</v>
      </c>
      <c r="H2158">
        <v>3</v>
      </c>
      <c r="I2158">
        <v>2</v>
      </c>
      <c r="J2158">
        <v>946</v>
      </c>
      <c r="K2158">
        <v>1.340225</v>
      </c>
      <c r="L2158" t="s">
        <v>15</v>
      </c>
    </row>
    <row r="2159" spans="1:12" x14ac:dyDescent="0.3">
      <c r="A2159" s="1">
        <v>42081</v>
      </c>
      <c r="B2159">
        <v>2015</v>
      </c>
      <c r="C2159" t="s">
        <v>26</v>
      </c>
      <c r="D2159">
        <v>2900180</v>
      </c>
      <c r="E2159">
        <v>225000</v>
      </c>
      <c r="F2159" t="s">
        <v>13</v>
      </c>
      <c r="G2159" t="s">
        <v>14</v>
      </c>
      <c r="H2159">
        <v>3</v>
      </c>
      <c r="I2159">
        <v>1</v>
      </c>
      <c r="J2159">
        <v>926</v>
      </c>
      <c r="K2159">
        <v>1.340225</v>
      </c>
      <c r="L2159" t="s">
        <v>16</v>
      </c>
    </row>
    <row r="2160" spans="1:12" x14ac:dyDescent="0.3">
      <c r="A2160" s="1">
        <v>42083</v>
      </c>
      <c r="B2160">
        <v>2015</v>
      </c>
      <c r="C2160" t="s">
        <v>26</v>
      </c>
      <c r="D2160">
        <v>346780</v>
      </c>
      <c r="E2160">
        <v>480000</v>
      </c>
      <c r="F2160" t="s">
        <v>13</v>
      </c>
      <c r="G2160" t="s">
        <v>14</v>
      </c>
      <c r="H2160">
        <v>3</v>
      </c>
      <c r="I2160">
        <v>2</v>
      </c>
      <c r="J2160">
        <v>1075</v>
      </c>
      <c r="K2160">
        <v>1.340225</v>
      </c>
      <c r="L2160" t="s">
        <v>25</v>
      </c>
    </row>
    <row r="2161" spans="1:12" x14ac:dyDescent="0.3">
      <c r="A2161" s="1">
        <v>42088</v>
      </c>
      <c r="B2161">
        <v>2015</v>
      </c>
      <c r="C2161" t="s">
        <v>29</v>
      </c>
      <c r="D2161">
        <v>149660</v>
      </c>
      <c r="E2161">
        <v>160000</v>
      </c>
      <c r="F2161" t="s">
        <v>13</v>
      </c>
      <c r="G2161" t="s">
        <v>14</v>
      </c>
      <c r="H2161">
        <v>3</v>
      </c>
      <c r="I2161">
        <v>1</v>
      </c>
      <c r="J2161">
        <v>1066</v>
      </c>
      <c r="K2161">
        <v>1.340225</v>
      </c>
      <c r="L2161" t="s">
        <v>15</v>
      </c>
    </row>
    <row r="2162" spans="1:12" x14ac:dyDescent="0.3">
      <c r="A2162" s="1">
        <v>42089</v>
      </c>
      <c r="B2162">
        <v>2015</v>
      </c>
      <c r="C2162" t="s">
        <v>17</v>
      </c>
      <c r="D2162">
        <v>135960</v>
      </c>
      <c r="E2162">
        <v>21000</v>
      </c>
      <c r="F2162" t="s">
        <v>19</v>
      </c>
      <c r="G2162" t="s">
        <v>20</v>
      </c>
      <c r="H2162">
        <v>4</v>
      </c>
      <c r="I2162">
        <v>3</v>
      </c>
      <c r="J2162">
        <v>1385</v>
      </c>
      <c r="K2162">
        <v>1.340225</v>
      </c>
      <c r="L2162" t="s">
        <v>25</v>
      </c>
    </row>
    <row r="2163" spans="1:12" x14ac:dyDescent="0.3">
      <c r="A2163" s="1">
        <v>42089</v>
      </c>
      <c r="B2163">
        <v>2015</v>
      </c>
      <c r="C2163" t="s">
        <v>29</v>
      </c>
      <c r="D2163">
        <v>236530</v>
      </c>
      <c r="E2163">
        <v>487000</v>
      </c>
      <c r="F2163" t="s">
        <v>13</v>
      </c>
      <c r="G2163" t="s">
        <v>14</v>
      </c>
      <c r="H2163">
        <v>3</v>
      </c>
      <c r="I2163">
        <v>1</v>
      </c>
      <c r="J2163">
        <v>1038</v>
      </c>
      <c r="K2163">
        <v>1.340225</v>
      </c>
      <c r="L2163" t="s">
        <v>16</v>
      </c>
    </row>
    <row r="2164" spans="1:12" x14ac:dyDescent="0.3">
      <c r="A2164" s="1">
        <v>42089</v>
      </c>
      <c r="B2164">
        <v>2015</v>
      </c>
      <c r="C2164" t="s">
        <v>21</v>
      </c>
      <c r="D2164">
        <v>1145830</v>
      </c>
      <c r="E2164">
        <v>1888700</v>
      </c>
      <c r="F2164" t="s">
        <v>13</v>
      </c>
      <c r="G2164" t="s">
        <v>14</v>
      </c>
      <c r="H2164">
        <v>3</v>
      </c>
      <c r="I2164">
        <v>2</v>
      </c>
      <c r="J2164">
        <v>994</v>
      </c>
      <c r="K2164">
        <v>1.340225</v>
      </c>
      <c r="L2164" t="s">
        <v>22</v>
      </c>
    </row>
    <row r="2165" spans="1:12" x14ac:dyDescent="0.3">
      <c r="A2165" s="1">
        <v>42090</v>
      </c>
      <c r="B2165">
        <v>2015</v>
      </c>
      <c r="C2165" t="s">
        <v>26</v>
      </c>
      <c r="D2165">
        <v>275660</v>
      </c>
      <c r="E2165">
        <v>440000</v>
      </c>
      <c r="F2165" t="s">
        <v>13</v>
      </c>
      <c r="G2165" t="s">
        <v>14</v>
      </c>
      <c r="H2165">
        <v>3</v>
      </c>
      <c r="I2165">
        <v>3</v>
      </c>
      <c r="J2165">
        <v>949</v>
      </c>
      <c r="K2165">
        <v>1.340225</v>
      </c>
      <c r="L2165" t="s">
        <v>15</v>
      </c>
    </row>
    <row r="2166" spans="1:12" x14ac:dyDescent="0.3">
      <c r="A2166" s="1">
        <v>42091</v>
      </c>
      <c r="B2166">
        <v>2015</v>
      </c>
      <c r="C2166" t="s">
        <v>26</v>
      </c>
      <c r="D2166">
        <v>508900</v>
      </c>
      <c r="E2166">
        <v>633000</v>
      </c>
      <c r="F2166" t="s">
        <v>13</v>
      </c>
      <c r="G2166" t="s">
        <v>14</v>
      </c>
      <c r="H2166">
        <v>3</v>
      </c>
      <c r="I2166">
        <v>2</v>
      </c>
      <c r="J2166">
        <v>980</v>
      </c>
      <c r="K2166">
        <v>1.340225</v>
      </c>
      <c r="L2166" t="s">
        <v>22</v>
      </c>
    </row>
    <row r="2167" spans="1:12" x14ac:dyDescent="0.3">
      <c r="A2167" s="1">
        <v>42096</v>
      </c>
      <c r="B2167">
        <v>2015</v>
      </c>
      <c r="C2167" t="s">
        <v>26</v>
      </c>
      <c r="D2167">
        <v>278810</v>
      </c>
      <c r="E2167">
        <v>525000</v>
      </c>
      <c r="F2167" t="s">
        <v>13</v>
      </c>
      <c r="G2167" t="s">
        <v>14</v>
      </c>
      <c r="H2167">
        <v>3</v>
      </c>
      <c r="I2167">
        <v>2</v>
      </c>
      <c r="J2167">
        <v>905</v>
      </c>
      <c r="K2167">
        <v>1.340225</v>
      </c>
      <c r="L2167" t="s">
        <v>25</v>
      </c>
    </row>
    <row r="2168" spans="1:12" x14ac:dyDescent="0.3">
      <c r="A2168" s="1">
        <v>42097</v>
      </c>
      <c r="B2168">
        <v>2015</v>
      </c>
      <c r="C2168" t="s">
        <v>18</v>
      </c>
      <c r="D2168">
        <v>921480</v>
      </c>
      <c r="E2168">
        <v>635000</v>
      </c>
      <c r="F2168" t="s">
        <v>13</v>
      </c>
      <c r="G2168" t="s">
        <v>14</v>
      </c>
      <c r="H2168">
        <v>3</v>
      </c>
      <c r="I2168">
        <v>1</v>
      </c>
      <c r="J2168">
        <v>947</v>
      </c>
      <c r="K2168">
        <v>1.340225</v>
      </c>
      <c r="L2168" t="s">
        <v>16</v>
      </c>
    </row>
    <row r="2169" spans="1:12" x14ac:dyDescent="0.3">
      <c r="A2169" s="1">
        <v>42097</v>
      </c>
      <c r="B2169">
        <v>2015</v>
      </c>
      <c r="C2169" t="s">
        <v>29</v>
      </c>
      <c r="D2169">
        <v>218960</v>
      </c>
      <c r="E2169">
        <v>165000</v>
      </c>
      <c r="F2169" t="s">
        <v>13</v>
      </c>
      <c r="G2169" t="s">
        <v>14</v>
      </c>
      <c r="H2169">
        <v>3</v>
      </c>
      <c r="I2169">
        <v>1</v>
      </c>
      <c r="J2169">
        <v>1006</v>
      </c>
      <c r="K2169">
        <v>1.340225</v>
      </c>
      <c r="L2169" t="s">
        <v>22</v>
      </c>
    </row>
    <row r="2170" spans="1:12" x14ac:dyDescent="0.3">
      <c r="A2170" s="1">
        <v>42097</v>
      </c>
      <c r="B2170">
        <v>2015</v>
      </c>
      <c r="C2170" t="s">
        <v>17</v>
      </c>
      <c r="D2170">
        <v>178690</v>
      </c>
      <c r="E2170">
        <v>98000</v>
      </c>
      <c r="F2170" t="s">
        <v>23</v>
      </c>
      <c r="G2170" t="s">
        <v>24</v>
      </c>
      <c r="H2170">
        <v>6</v>
      </c>
      <c r="I2170">
        <v>6</v>
      </c>
      <c r="J2170">
        <v>1990</v>
      </c>
      <c r="K2170">
        <v>1.340225</v>
      </c>
      <c r="L2170" t="s">
        <v>15</v>
      </c>
    </row>
    <row r="2171" spans="1:12" x14ac:dyDescent="0.3">
      <c r="A2171" s="1">
        <v>42098</v>
      </c>
      <c r="B2171">
        <v>2015</v>
      </c>
      <c r="C2171" t="s">
        <v>21</v>
      </c>
      <c r="D2171">
        <v>1683780</v>
      </c>
      <c r="E2171">
        <v>2195000</v>
      </c>
      <c r="F2171" t="s">
        <v>13</v>
      </c>
      <c r="G2171" t="s">
        <v>14</v>
      </c>
      <c r="H2171">
        <v>3</v>
      </c>
      <c r="I2171">
        <v>3</v>
      </c>
      <c r="J2171">
        <v>1058</v>
      </c>
      <c r="K2171">
        <v>1.340225</v>
      </c>
      <c r="L2171" t="s">
        <v>16</v>
      </c>
    </row>
    <row r="2172" spans="1:12" x14ac:dyDescent="0.3">
      <c r="A2172" s="1">
        <v>42098</v>
      </c>
      <c r="B2172">
        <v>2015</v>
      </c>
      <c r="C2172" t="s">
        <v>21</v>
      </c>
      <c r="D2172">
        <v>462630</v>
      </c>
      <c r="E2172">
        <v>601000</v>
      </c>
      <c r="F2172" t="s">
        <v>13</v>
      </c>
      <c r="G2172" t="s">
        <v>14</v>
      </c>
      <c r="H2172">
        <v>3</v>
      </c>
      <c r="I2172">
        <v>2</v>
      </c>
      <c r="J2172">
        <v>1092</v>
      </c>
      <c r="K2172">
        <v>1.340225</v>
      </c>
      <c r="L2172" t="s">
        <v>16</v>
      </c>
    </row>
    <row r="2173" spans="1:12" x14ac:dyDescent="0.3">
      <c r="A2173" s="1">
        <v>42098</v>
      </c>
      <c r="B2173">
        <v>2015</v>
      </c>
      <c r="C2173" t="s">
        <v>17</v>
      </c>
      <c r="D2173">
        <v>129460</v>
      </c>
      <c r="E2173">
        <v>190000</v>
      </c>
      <c r="F2173" t="s">
        <v>13</v>
      </c>
      <c r="G2173" t="s">
        <v>14</v>
      </c>
      <c r="H2173">
        <v>3</v>
      </c>
      <c r="I2173">
        <v>2</v>
      </c>
      <c r="J2173">
        <v>990</v>
      </c>
      <c r="K2173">
        <v>1.340225</v>
      </c>
      <c r="L2173" t="s">
        <v>25</v>
      </c>
    </row>
    <row r="2174" spans="1:12" x14ac:dyDescent="0.3">
      <c r="A2174" s="1">
        <v>42099</v>
      </c>
      <c r="B2174">
        <v>2015</v>
      </c>
      <c r="C2174" t="s">
        <v>21</v>
      </c>
      <c r="D2174">
        <v>1460760</v>
      </c>
      <c r="E2174">
        <v>1797000</v>
      </c>
      <c r="F2174" t="s">
        <v>13</v>
      </c>
      <c r="G2174" t="s">
        <v>14</v>
      </c>
      <c r="H2174">
        <v>3</v>
      </c>
      <c r="I2174">
        <v>2</v>
      </c>
      <c r="J2174">
        <v>978</v>
      </c>
      <c r="K2174">
        <v>1.340225</v>
      </c>
      <c r="L2174" t="s">
        <v>16</v>
      </c>
    </row>
    <row r="2175" spans="1:12" x14ac:dyDescent="0.3">
      <c r="A2175" s="1">
        <v>42104</v>
      </c>
      <c r="B2175">
        <v>2015</v>
      </c>
      <c r="C2175" t="s">
        <v>26</v>
      </c>
      <c r="D2175">
        <v>243250</v>
      </c>
      <c r="E2175">
        <v>340000</v>
      </c>
      <c r="F2175" t="s">
        <v>13</v>
      </c>
      <c r="G2175" t="s">
        <v>14</v>
      </c>
      <c r="H2175">
        <v>3</v>
      </c>
      <c r="I2175">
        <v>2</v>
      </c>
      <c r="J2175">
        <v>1011</v>
      </c>
      <c r="K2175">
        <v>1.340225</v>
      </c>
      <c r="L2175" t="s">
        <v>15</v>
      </c>
    </row>
    <row r="2176" spans="1:12" x14ac:dyDescent="0.3">
      <c r="A2176" s="1">
        <v>42106</v>
      </c>
      <c r="B2176">
        <v>2015</v>
      </c>
      <c r="C2176" t="s">
        <v>21</v>
      </c>
      <c r="D2176">
        <v>843850</v>
      </c>
      <c r="E2176">
        <v>660000</v>
      </c>
      <c r="F2176" t="s">
        <v>13</v>
      </c>
      <c r="G2176" t="s">
        <v>14</v>
      </c>
      <c r="H2176">
        <v>3</v>
      </c>
      <c r="I2176">
        <v>1</v>
      </c>
      <c r="J2176">
        <v>1056</v>
      </c>
      <c r="K2176">
        <v>1.340225</v>
      </c>
      <c r="L2176" t="s">
        <v>15</v>
      </c>
    </row>
    <row r="2177" spans="1:12" x14ac:dyDescent="0.3">
      <c r="A2177" s="1">
        <v>42109</v>
      </c>
      <c r="B2177">
        <v>2015</v>
      </c>
      <c r="C2177" t="s">
        <v>26</v>
      </c>
      <c r="D2177">
        <v>326130</v>
      </c>
      <c r="E2177">
        <v>451000</v>
      </c>
      <c r="F2177" t="s">
        <v>13</v>
      </c>
      <c r="G2177" t="s">
        <v>14</v>
      </c>
      <c r="H2177">
        <v>3</v>
      </c>
      <c r="I2177">
        <v>2</v>
      </c>
      <c r="J2177">
        <v>914</v>
      </c>
      <c r="K2177">
        <v>1.340225</v>
      </c>
      <c r="L2177" t="s">
        <v>22</v>
      </c>
    </row>
    <row r="2178" spans="1:12" x14ac:dyDescent="0.3">
      <c r="A2178" s="1">
        <v>42109</v>
      </c>
      <c r="B2178">
        <v>2015</v>
      </c>
      <c r="C2178" t="s">
        <v>29</v>
      </c>
      <c r="D2178">
        <v>204120</v>
      </c>
      <c r="E2178">
        <v>403000</v>
      </c>
      <c r="F2178" t="s">
        <v>13</v>
      </c>
      <c r="G2178" t="s">
        <v>14</v>
      </c>
      <c r="H2178">
        <v>3</v>
      </c>
      <c r="I2178">
        <v>1</v>
      </c>
      <c r="J2178">
        <v>900</v>
      </c>
      <c r="K2178">
        <v>1.340225</v>
      </c>
      <c r="L2178" t="s">
        <v>25</v>
      </c>
    </row>
    <row r="2179" spans="1:12" x14ac:dyDescent="0.3">
      <c r="A2179" s="1">
        <v>42109</v>
      </c>
      <c r="B2179">
        <v>2015</v>
      </c>
      <c r="C2179" t="s">
        <v>26</v>
      </c>
      <c r="D2179">
        <v>630000</v>
      </c>
      <c r="E2179">
        <v>847000</v>
      </c>
      <c r="F2179" t="s">
        <v>13</v>
      </c>
      <c r="G2179" t="s">
        <v>14</v>
      </c>
      <c r="H2179">
        <v>3</v>
      </c>
      <c r="I2179">
        <v>1</v>
      </c>
      <c r="J2179">
        <v>909</v>
      </c>
      <c r="K2179">
        <v>1.340225</v>
      </c>
      <c r="L2179" t="s">
        <v>22</v>
      </c>
    </row>
    <row r="2180" spans="1:12" x14ac:dyDescent="0.3">
      <c r="A2180" s="1">
        <v>42110</v>
      </c>
      <c r="B2180">
        <v>2015</v>
      </c>
      <c r="C2180" t="s">
        <v>17</v>
      </c>
      <c r="D2180">
        <v>185550</v>
      </c>
      <c r="E2180">
        <v>170000</v>
      </c>
      <c r="F2180" t="s">
        <v>19</v>
      </c>
      <c r="G2180" t="s">
        <v>20</v>
      </c>
      <c r="H2180">
        <v>4</v>
      </c>
      <c r="I2180">
        <v>3</v>
      </c>
      <c r="J2180">
        <v>1371</v>
      </c>
      <c r="K2180">
        <v>1.340225</v>
      </c>
      <c r="L2180" t="s">
        <v>25</v>
      </c>
    </row>
    <row r="2181" spans="1:12" x14ac:dyDescent="0.3">
      <c r="A2181" s="1">
        <v>42112</v>
      </c>
      <c r="B2181">
        <v>2015</v>
      </c>
      <c r="C2181" t="s">
        <v>26</v>
      </c>
      <c r="D2181">
        <v>265300</v>
      </c>
      <c r="E2181">
        <v>400000</v>
      </c>
      <c r="F2181" t="s">
        <v>13</v>
      </c>
      <c r="G2181" t="s">
        <v>14</v>
      </c>
      <c r="H2181">
        <v>3</v>
      </c>
      <c r="I2181">
        <v>1</v>
      </c>
      <c r="J2181">
        <v>1062</v>
      </c>
      <c r="K2181">
        <v>1.340225</v>
      </c>
      <c r="L2181" t="s">
        <v>25</v>
      </c>
    </row>
    <row r="2182" spans="1:12" x14ac:dyDescent="0.3">
      <c r="A2182" s="1">
        <v>42116</v>
      </c>
      <c r="B2182">
        <v>2015</v>
      </c>
      <c r="C2182" t="s">
        <v>18</v>
      </c>
      <c r="D2182">
        <v>344737</v>
      </c>
      <c r="E2182">
        <v>827500</v>
      </c>
      <c r="F2182" t="s">
        <v>13</v>
      </c>
      <c r="G2182" t="s">
        <v>14</v>
      </c>
      <c r="H2182">
        <v>3</v>
      </c>
      <c r="I2182">
        <v>3</v>
      </c>
      <c r="J2182">
        <v>927</v>
      </c>
      <c r="K2182">
        <v>1.340225</v>
      </c>
      <c r="L2182" t="s">
        <v>15</v>
      </c>
    </row>
    <row r="2183" spans="1:12" x14ac:dyDescent="0.3">
      <c r="A2183" s="1">
        <v>42117</v>
      </c>
      <c r="B2183">
        <v>2015</v>
      </c>
      <c r="C2183" t="s">
        <v>26</v>
      </c>
      <c r="D2183">
        <v>304710</v>
      </c>
      <c r="E2183">
        <v>485000</v>
      </c>
      <c r="F2183" t="s">
        <v>13</v>
      </c>
      <c r="G2183" t="s">
        <v>14</v>
      </c>
      <c r="H2183">
        <v>3</v>
      </c>
      <c r="I2183">
        <v>1</v>
      </c>
      <c r="J2183">
        <v>922</v>
      </c>
      <c r="K2183">
        <v>1.340225</v>
      </c>
      <c r="L2183" t="s">
        <v>22</v>
      </c>
    </row>
    <row r="2184" spans="1:12" x14ac:dyDescent="0.3">
      <c r="A2184" s="1">
        <v>42119</v>
      </c>
      <c r="B2184">
        <v>2015</v>
      </c>
      <c r="C2184" t="s">
        <v>17</v>
      </c>
      <c r="D2184">
        <v>152690</v>
      </c>
      <c r="E2184">
        <v>195000</v>
      </c>
      <c r="F2184" t="s">
        <v>13</v>
      </c>
      <c r="G2184" t="s">
        <v>14</v>
      </c>
      <c r="H2184">
        <v>3</v>
      </c>
      <c r="I2184">
        <v>1</v>
      </c>
      <c r="J2184">
        <v>900</v>
      </c>
      <c r="K2184">
        <v>1.340225</v>
      </c>
      <c r="L2184" t="s">
        <v>22</v>
      </c>
    </row>
    <row r="2185" spans="1:12" x14ac:dyDescent="0.3">
      <c r="A2185" s="1">
        <v>42120</v>
      </c>
      <c r="B2185">
        <v>2015</v>
      </c>
      <c r="C2185" t="s">
        <v>21</v>
      </c>
      <c r="D2185">
        <v>537250</v>
      </c>
      <c r="E2185">
        <v>780000</v>
      </c>
      <c r="F2185" t="s">
        <v>13</v>
      </c>
      <c r="G2185" t="s">
        <v>14</v>
      </c>
      <c r="H2185">
        <v>3</v>
      </c>
      <c r="I2185">
        <v>3</v>
      </c>
      <c r="J2185">
        <v>1032</v>
      </c>
      <c r="K2185">
        <v>1.340225</v>
      </c>
      <c r="L2185" t="s">
        <v>15</v>
      </c>
    </row>
    <row r="2186" spans="1:12" x14ac:dyDescent="0.3">
      <c r="A2186" s="1">
        <v>42124</v>
      </c>
      <c r="B2186">
        <v>2015</v>
      </c>
      <c r="C2186" t="s">
        <v>18</v>
      </c>
      <c r="D2186">
        <v>290780</v>
      </c>
      <c r="E2186">
        <v>326000</v>
      </c>
      <c r="F2186" t="s">
        <v>13</v>
      </c>
      <c r="G2186" t="s">
        <v>14</v>
      </c>
      <c r="H2186">
        <v>3</v>
      </c>
      <c r="I2186">
        <v>3</v>
      </c>
      <c r="J2186">
        <v>1019</v>
      </c>
      <c r="K2186">
        <v>1.340225</v>
      </c>
      <c r="L2186" t="s">
        <v>16</v>
      </c>
    </row>
    <row r="2187" spans="1:12" x14ac:dyDescent="0.3">
      <c r="A2187" s="1">
        <v>42124</v>
      </c>
      <c r="B2187">
        <v>2015</v>
      </c>
      <c r="C2187" t="s">
        <v>21</v>
      </c>
      <c r="D2187">
        <v>1273440</v>
      </c>
      <c r="E2187">
        <v>368778</v>
      </c>
      <c r="F2187" t="s">
        <v>13</v>
      </c>
      <c r="G2187" t="s">
        <v>14</v>
      </c>
      <c r="H2187">
        <v>3</v>
      </c>
      <c r="I2187">
        <v>2</v>
      </c>
      <c r="J2187">
        <v>942</v>
      </c>
      <c r="K2187">
        <v>1.340225</v>
      </c>
      <c r="L2187" t="s">
        <v>22</v>
      </c>
    </row>
    <row r="2188" spans="1:12" x14ac:dyDescent="0.3">
      <c r="A2188" s="1">
        <v>42124</v>
      </c>
      <c r="B2188">
        <v>2015</v>
      </c>
      <c r="C2188" t="s">
        <v>17</v>
      </c>
      <c r="D2188">
        <v>143380</v>
      </c>
      <c r="E2188">
        <v>70000</v>
      </c>
      <c r="F2188" t="s">
        <v>13</v>
      </c>
      <c r="G2188" t="s">
        <v>14</v>
      </c>
      <c r="H2188">
        <v>3</v>
      </c>
      <c r="I2188">
        <v>1</v>
      </c>
      <c r="J2188">
        <v>1093</v>
      </c>
      <c r="K2188">
        <v>1.340225</v>
      </c>
      <c r="L2188" t="s">
        <v>15</v>
      </c>
    </row>
    <row r="2189" spans="1:12" x14ac:dyDescent="0.3">
      <c r="A2189" s="1">
        <v>42124</v>
      </c>
      <c r="B2189">
        <v>2015</v>
      </c>
      <c r="C2189" t="s">
        <v>26</v>
      </c>
      <c r="D2189">
        <v>284130</v>
      </c>
      <c r="E2189">
        <v>440100</v>
      </c>
      <c r="F2189" t="s">
        <v>13</v>
      </c>
      <c r="G2189" t="s">
        <v>14</v>
      </c>
      <c r="H2189">
        <v>3</v>
      </c>
      <c r="I2189">
        <v>3</v>
      </c>
      <c r="J2189">
        <v>1061</v>
      </c>
      <c r="K2189">
        <v>1.340225</v>
      </c>
      <c r="L2189" t="s">
        <v>16</v>
      </c>
    </row>
    <row r="2190" spans="1:12" x14ac:dyDescent="0.3">
      <c r="A2190" s="1">
        <v>42125</v>
      </c>
      <c r="B2190">
        <v>2015</v>
      </c>
      <c r="C2190" t="s">
        <v>18</v>
      </c>
      <c r="D2190">
        <v>386050</v>
      </c>
      <c r="E2190">
        <v>508500</v>
      </c>
      <c r="F2190" t="s">
        <v>13</v>
      </c>
      <c r="G2190" t="s">
        <v>14</v>
      </c>
      <c r="H2190">
        <v>3</v>
      </c>
      <c r="I2190">
        <v>2</v>
      </c>
      <c r="J2190">
        <v>990</v>
      </c>
      <c r="K2190">
        <v>1.340225</v>
      </c>
      <c r="L2190" t="s">
        <v>22</v>
      </c>
    </row>
    <row r="2191" spans="1:12" x14ac:dyDescent="0.3">
      <c r="A2191" s="1">
        <v>42126</v>
      </c>
      <c r="B2191">
        <v>2015</v>
      </c>
      <c r="C2191" t="s">
        <v>18</v>
      </c>
      <c r="D2191">
        <v>292810</v>
      </c>
      <c r="E2191">
        <v>387000</v>
      </c>
      <c r="F2191" t="s">
        <v>13</v>
      </c>
      <c r="G2191" t="s">
        <v>14</v>
      </c>
      <c r="H2191">
        <v>3</v>
      </c>
      <c r="I2191">
        <v>3</v>
      </c>
      <c r="J2191">
        <v>986</v>
      </c>
      <c r="K2191">
        <v>1.340225</v>
      </c>
      <c r="L2191" t="s">
        <v>25</v>
      </c>
    </row>
    <row r="2192" spans="1:12" x14ac:dyDescent="0.3">
      <c r="A2192" s="1">
        <v>42127</v>
      </c>
      <c r="B2192">
        <v>2015</v>
      </c>
      <c r="C2192" t="s">
        <v>18</v>
      </c>
      <c r="D2192">
        <v>1247120</v>
      </c>
      <c r="E2192">
        <v>1540000</v>
      </c>
      <c r="F2192" t="s">
        <v>13</v>
      </c>
      <c r="G2192" t="s">
        <v>14</v>
      </c>
      <c r="H2192">
        <v>3</v>
      </c>
      <c r="I2192">
        <v>2</v>
      </c>
      <c r="J2192">
        <v>937</v>
      </c>
      <c r="K2192">
        <v>1.340225</v>
      </c>
      <c r="L2192" t="s">
        <v>25</v>
      </c>
    </row>
    <row r="2193" spans="1:12" x14ac:dyDescent="0.3">
      <c r="A2193" s="1">
        <v>42131</v>
      </c>
      <c r="B2193">
        <v>2015</v>
      </c>
      <c r="C2193" t="s">
        <v>21</v>
      </c>
      <c r="D2193">
        <v>632240</v>
      </c>
      <c r="E2193">
        <v>1190000</v>
      </c>
      <c r="F2193" t="s">
        <v>13</v>
      </c>
      <c r="G2193" t="s">
        <v>14</v>
      </c>
      <c r="H2193">
        <v>3</v>
      </c>
      <c r="I2193">
        <v>2</v>
      </c>
      <c r="J2193">
        <v>930</v>
      </c>
      <c r="K2193">
        <v>1.340225</v>
      </c>
      <c r="L2193" t="s">
        <v>25</v>
      </c>
    </row>
    <row r="2194" spans="1:12" x14ac:dyDescent="0.3">
      <c r="A2194" s="1">
        <v>42131</v>
      </c>
      <c r="B2194">
        <v>2015</v>
      </c>
      <c r="C2194" t="s">
        <v>21</v>
      </c>
      <c r="D2194">
        <v>2911650</v>
      </c>
      <c r="E2194">
        <v>4945000</v>
      </c>
      <c r="F2194" t="s">
        <v>13</v>
      </c>
      <c r="G2194" t="s">
        <v>14</v>
      </c>
      <c r="H2194">
        <v>3</v>
      </c>
      <c r="I2194">
        <v>1</v>
      </c>
      <c r="J2194">
        <v>919</v>
      </c>
      <c r="K2194">
        <v>1.340225</v>
      </c>
      <c r="L2194" t="s">
        <v>16</v>
      </c>
    </row>
    <row r="2195" spans="1:12" x14ac:dyDescent="0.3">
      <c r="A2195" s="1">
        <v>42132</v>
      </c>
      <c r="B2195">
        <v>2015</v>
      </c>
      <c r="C2195" t="s">
        <v>21</v>
      </c>
      <c r="D2195">
        <v>548310</v>
      </c>
      <c r="E2195">
        <v>800000</v>
      </c>
      <c r="F2195" t="s">
        <v>27</v>
      </c>
      <c r="G2195" t="s">
        <v>28</v>
      </c>
      <c r="H2195">
        <v>8</v>
      </c>
      <c r="I2195">
        <v>7</v>
      </c>
      <c r="J2195">
        <v>2681</v>
      </c>
      <c r="K2195">
        <v>1.340225</v>
      </c>
      <c r="L2195" t="s">
        <v>22</v>
      </c>
    </row>
    <row r="2196" spans="1:12" x14ac:dyDescent="0.3">
      <c r="A2196" s="1">
        <v>42132</v>
      </c>
      <c r="B2196">
        <v>2015</v>
      </c>
      <c r="C2196" t="s">
        <v>26</v>
      </c>
      <c r="D2196">
        <v>417760</v>
      </c>
      <c r="E2196">
        <v>692000</v>
      </c>
      <c r="F2196" t="s">
        <v>13</v>
      </c>
      <c r="G2196" t="s">
        <v>14</v>
      </c>
      <c r="H2196">
        <v>3</v>
      </c>
      <c r="I2196">
        <v>1</v>
      </c>
      <c r="J2196">
        <v>955</v>
      </c>
      <c r="K2196">
        <v>1.340225</v>
      </c>
      <c r="L2196" t="s">
        <v>25</v>
      </c>
    </row>
    <row r="2197" spans="1:12" x14ac:dyDescent="0.3">
      <c r="A2197" s="1">
        <v>42134</v>
      </c>
      <c r="B2197">
        <v>2015</v>
      </c>
      <c r="C2197" t="s">
        <v>26</v>
      </c>
      <c r="D2197">
        <v>161910</v>
      </c>
      <c r="E2197">
        <v>177900</v>
      </c>
      <c r="F2197" t="s">
        <v>13</v>
      </c>
      <c r="G2197" t="s">
        <v>14</v>
      </c>
      <c r="H2197">
        <v>3</v>
      </c>
      <c r="I2197">
        <v>1</v>
      </c>
      <c r="J2197">
        <v>1082</v>
      </c>
      <c r="K2197">
        <v>1.340225</v>
      </c>
      <c r="L2197" t="s">
        <v>25</v>
      </c>
    </row>
    <row r="2198" spans="1:12" x14ac:dyDescent="0.3">
      <c r="A2198" s="1">
        <v>42134</v>
      </c>
      <c r="B2198">
        <v>2015</v>
      </c>
      <c r="C2198" t="s">
        <v>18</v>
      </c>
      <c r="D2198">
        <v>276500</v>
      </c>
      <c r="E2198">
        <v>361000</v>
      </c>
      <c r="F2198" t="s">
        <v>13</v>
      </c>
      <c r="G2198" t="s">
        <v>14</v>
      </c>
      <c r="H2198">
        <v>3</v>
      </c>
      <c r="I2198">
        <v>3</v>
      </c>
      <c r="J2198">
        <v>951</v>
      </c>
      <c r="K2198">
        <v>1.340225</v>
      </c>
      <c r="L2198" t="s">
        <v>15</v>
      </c>
    </row>
    <row r="2199" spans="1:12" x14ac:dyDescent="0.3">
      <c r="A2199" s="1">
        <v>42137</v>
      </c>
      <c r="B2199">
        <v>2015</v>
      </c>
      <c r="C2199" t="s">
        <v>21</v>
      </c>
      <c r="D2199">
        <v>444290</v>
      </c>
      <c r="E2199">
        <v>565000</v>
      </c>
      <c r="F2199" t="s">
        <v>13</v>
      </c>
      <c r="G2199" t="s">
        <v>14</v>
      </c>
      <c r="H2199">
        <v>3</v>
      </c>
      <c r="I2199">
        <v>3</v>
      </c>
      <c r="J2199">
        <v>1069</v>
      </c>
      <c r="K2199">
        <v>1.340225</v>
      </c>
      <c r="L2199" t="s">
        <v>22</v>
      </c>
    </row>
    <row r="2200" spans="1:12" x14ac:dyDescent="0.3">
      <c r="A2200" s="1">
        <v>42137</v>
      </c>
      <c r="B2200">
        <v>2015</v>
      </c>
      <c r="C2200" t="s">
        <v>26</v>
      </c>
      <c r="D2200">
        <v>279440</v>
      </c>
      <c r="E2200">
        <v>306000</v>
      </c>
      <c r="F2200" t="s">
        <v>13</v>
      </c>
      <c r="G2200" t="s">
        <v>14</v>
      </c>
      <c r="H2200">
        <v>3</v>
      </c>
      <c r="I2200">
        <v>2</v>
      </c>
      <c r="J2200">
        <v>1028</v>
      </c>
      <c r="K2200">
        <v>1.340225</v>
      </c>
      <c r="L2200" t="s">
        <v>16</v>
      </c>
    </row>
    <row r="2201" spans="1:12" x14ac:dyDescent="0.3">
      <c r="A2201" s="1">
        <v>42137</v>
      </c>
      <c r="B2201">
        <v>2015</v>
      </c>
      <c r="C2201" t="s">
        <v>29</v>
      </c>
      <c r="D2201">
        <v>244300</v>
      </c>
      <c r="E2201">
        <v>408000</v>
      </c>
      <c r="F2201" t="s">
        <v>13</v>
      </c>
      <c r="G2201" t="s">
        <v>14</v>
      </c>
      <c r="H2201">
        <v>3</v>
      </c>
      <c r="I2201">
        <v>3</v>
      </c>
      <c r="J2201">
        <v>1096</v>
      </c>
      <c r="K2201">
        <v>1.340225</v>
      </c>
      <c r="L2201" t="s">
        <v>16</v>
      </c>
    </row>
    <row r="2202" spans="1:12" x14ac:dyDescent="0.3">
      <c r="A2202" s="1">
        <v>42138</v>
      </c>
      <c r="B2202">
        <v>2015</v>
      </c>
      <c r="C2202" t="s">
        <v>18</v>
      </c>
      <c r="D2202">
        <v>221900</v>
      </c>
      <c r="E2202">
        <v>343000</v>
      </c>
      <c r="F2202" t="s">
        <v>13</v>
      </c>
      <c r="G2202" t="s">
        <v>14</v>
      </c>
      <c r="H2202">
        <v>3</v>
      </c>
      <c r="I2202">
        <v>1</v>
      </c>
      <c r="J2202">
        <v>944</v>
      </c>
      <c r="K2202">
        <v>1.340225</v>
      </c>
      <c r="L2202" t="s">
        <v>22</v>
      </c>
    </row>
    <row r="2203" spans="1:12" x14ac:dyDescent="0.3">
      <c r="A2203" s="1">
        <v>42138</v>
      </c>
      <c r="B2203">
        <v>2015</v>
      </c>
      <c r="C2203" t="s">
        <v>17</v>
      </c>
      <c r="D2203">
        <v>196520</v>
      </c>
      <c r="E2203">
        <v>70500</v>
      </c>
      <c r="F2203" t="s">
        <v>19</v>
      </c>
      <c r="G2203" t="s">
        <v>20</v>
      </c>
      <c r="H2203">
        <v>4</v>
      </c>
      <c r="I2203">
        <v>3</v>
      </c>
      <c r="J2203">
        <v>1215</v>
      </c>
      <c r="K2203">
        <v>1.340225</v>
      </c>
      <c r="L2203" t="s">
        <v>16</v>
      </c>
    </row>
    <row r="2204" spans="1:12" x14ac:dyDescent="0.3">
      <c r="A2204" s="1">
        <v>42138</v>
      </c>
      <c r="B2204">
        <v>2015</v>
      </c>
      <c r="C2204" t="s">
        <v>18</v>
      </c>
      <c r="D2204">
        <v>449400</v>
      </c>
      <c r="E2204">
        <v>335000</v>
      </c>
      <c r="F2204" t="s">
        <v>13</v>
      </c>
      <c r="G2204" t="s">
        <v>14</v>
      </c>
      <c r="H2204">
        <v>3</v>
      </c>
      <c r="I2204">
        <v>2</v>
      </c>
      <c r="J2204">
        <v>918</v>
      </c>
      <c r="K2204">
        <v>1.340225</v>
      </c>
      <c r="L2204" t="s">
        <v>22</v>
      </c>
    </row>
    <row r="2205" spans="1:12" x14ac:dyDescent="0.3">
      <c r="A2205" s="1">
        <v>42139</v>
      </c>
      <c r="B2205">
        <v>2015</v>
      </c>
      <c r="C2205" t="s">
        <v>17</v>
      </c>
      <c r="D2205">
        <v>159780</v>
      </c>
      <c r="E2205">
        <v>46666</v>
      </c>
      <c r="F2205" t="s">
        <v>19</v>
      </c>
      <c r="G2205" t="s">
        <v>20</v>
      </c>
      <c r="H2205">
        <v>4</v>
      </c>
      <c r="I2205">
        <v>4</v>
      </c>
      <c r="J2205">
        <v>1345</v>
      </c>
      <c r="K2205">
        <v>1.340225</v>
      </c>
      <c r="L2205" t="s">
        <v>22</v>
      </c>
    </row>
    <row r="2206" spans="1:12" x14ac:dyDescent="0.3">
      <c r="A2206" s="1">
        <v>42139</v>
      </c>
      <c r="B2206">
        <v>2015</v>
      </c>
      <c r="C2206" t="s">
        <v>17</v>
      </c>
      <c r="D2206">
        <v>107420</v>
      </c>
      <c r="E2206">
        <v>26100</v>
      </c>
      <c r="F2206" t="s">
        <v>13</v>
      </c>
      <c r="G2206" t="s">
        <v>14</v>
      </c>
      <c r="H2206">
        <v>3</v>
      </c>
      <c r="I2206">
        <v>1</v>
      </c>
      <c r="J2206">
        <v>951</v>
      </c>
      <c r="K2206">
        <v>1.340225</v>
      </c>
      <c r="L2206" t="s">
        <v>22</v>
      </c>
    </row>
    <row r="2207" spans="1:12" x14ac:dyDescent="0.3">
      <c r="A2207" s="1">
        <v>42140</v>
      </c>
      <c r="B2207">
        <v>2015</v>
      </c>
      <c r="C2207" t="s">
        <v>21</v>
      </c>
      <c r="D2207">
        <v>508340</v>
      </c>
      <c r="E2207">
        <v>455000</v>
      </c>
      <c r="F2207" t="s">
        <v>13</v>
      </c>
      <c r="G2207" t="s">
        <v>14</v>
      </c>
      <c r="H2207">
        <v>3</v>
      </c>
      <c r="I2207">
        <v>1</v>
      </c>
      <c r="J2207">
        <v>990</v>
      </c>
      <c r="K2207">
        <v>1.340225</v>
      </c>
      <c r="L2207" t="s">
        <v>16</v>
      </c>
    </row>
    <row r="2208" spans="1:12" x14ac:dyDescent="0.3">
      <c r="A2208" s="1">
        <v>42140</v>
      </c>
      <c r="B2208">
        <v>2015</v>
      </c>
      <c r="C2208" t="s">
        <v>21</v>
      </c>
      <c r="D2208">
        <v>401380</v>
      </c>
      <c r="E2208">
        <v>876500</v>
      </c>
      <c r="F2208" t="s">
        <v>13</v>
      </c>
      <c r="G2208" t="s">
        <v>14</v>
      </c>
      <c r="H2208">
        <v>3</v>
      </c>
      <c r="I2208">
        <v>1</v>
      </c>
      <c r="J2208">
        <v>951</v>
      </c>
      <c r="K2208">
        <v>1.340225</v>
      </c>
      <c r="L2208" t="s">
        <v>25</v>
      </c>
    </row>
    <row r="2209" spans="1:12" x14ac:dyDescent="0.3">
      <c r="A2209" s="1">
        <v>42141</v>
      </c>
      <c r="B2209">
        <v>2015</v>
      </c>
      <c r="C2209" t="s">
        <v>26</v>
      </c>
      <c r="D2209">
        <v>716660</v>
      </c>
      <c r="E2209">
        <v>1187500</v>
      </c>
      <c r="F2209" t="s">
        <v>13</v>
      </c>
      <c r="G2209" t="s">
        <v>14</v>
      </c>
      <c r="H2209">
        <v>3</v>
      </c>
      <c r="I2209">
        <v>3</v>
      </c>
      <c r="J2209">
        <v>1074</v>
      </c>
      <c r="K2209">
        <v>1.340225</v>
      </c>
      <c r="L2209" t="s">
        <v>15</v>
      </c>
    </row>
    <row r="2210" spans="1:12" x14ac:dyDescent="0.3">
      <c r="A2210" s="1">
        <v>42144</v>
      </c>
      <c r="B2210">
        <v>2015</v>
      </c>
      <c r="C2210" t="s">
        <v>21</v>
      </c>
      <c r="D2210">
        <v>2138290</v>
      </c>
      <c r="E2210">
        <v>2565000</v>
      </c>
      <c r="F2210" t="s">
        <v>13</v>
      </c>
      <c r="G2210" t="s">
        <v>14</v>
      </c>
      <c r="H2210">
        <v>3</v>
      </c>
      <c r="I2210">
        <v>3</v>
      </c>
      <c r="J2210">
        <v>1061</v>
      </c>
      <c r="K2210">
        <v>1.340225</v>
      </c>
      <c r="L2210" t="s">
        <v>25</v>
      </c>
    </row>
    <row r="2211" spans="1:12" x14ac:dyDescent="0.3">
      <c r="A2211" s="1">
        <v>42144</v>
      </c>
      <c r="B2211">
        <v>2015</v>
      </c>
      <c r="C2211" t="s">
        <v>18</v>
      </c>
      <c r="D2211">
        <v>1545950</v>
      </c>
      <c r="E2211">
        <v>4050000</v>
      </c>
      <c r="F2211" t="s">
        <v>13</v>
      </c>
      <c r="G2211" t="s">
        <v>14</v>
      </c>
      <c r="H2211">
        <v>3</v>
      </c>
      <c r="I2211">
        <v>2</v>
      </c>
      <c r="J2211">
        <v>1024</v>
      </c>
      <c r="K2211">
        <v>1.340225</v>
      </c>
      <c r="L2211" t="s">
        <v>16</v>
      </c>
    </row>
    <row r="2212" spans="1:12" x14ac:dyDescent="0.3">
      <c r="A2212" s="1">
        <v>42144</v>
      </c>
      <c r="B2212">
        <v>2015</v>
      </c>
      <c r="C2212" t="s">
        <v>17</v>
      </c>
      <c r="D2212">
        <v>118730</v>
      </c>
      <c r="E2212">
        <v>47000</v>
      </c>
      <c r="F2212" t="s">
        <v>19</v>
      </c>
      <c r="G2212" t="s">
        <v>20</v>
      </c>
      <c r="H2212">
        <v>4</v>
      </c>
      <c r="I2212">
        <v>2</v>
      </c>
      <c r="J2212">
        <v>1499</v>
      </c>
      <c r="K2212">
        <v>1.340225</v>
      </c>
      <c r="L2212" t="s">
        <v>15</v>
      </c>
    </row>
    <row r="2213" spans="1:12" x14ac:dyDescent="0.3">
      <c r="A2213" s="1">
        <v>42144</v>
      </c>
      <c r="B2213">
        <v>2015</v>
      </c>
      <c r="C2213" t="s">
        <v>17</v>
      </c>
      <c r="D2213">
        <v>135730</v>
      </c>
      <c r="E2213">
        <v>100400</v>
      </c>
      <c r="F2213" t="s">
        <v>13</v>
      </c>
      <c r="G2213" t="s">
        <v>14</v>
      </c>
      <c r="H2213">
        <v>3</v>
      </c>
      <c r="I2213">
        <v>1</v>
      </c>
      <c r="J2213">
        <v>1029</v>
      </c>
      <c r="K2213">
        <v>1.340225</v>
      </c>
      <c r="L2213" t="s">
        <v>16</v>
      </c>
    </row>
    <row r="2214" spans="1:12" x14ac:dyDescent="0.3">
      <c r="A2214" s="1">
        <v>42145</v>
      </c>
      <c r="B2214">
        <v>2015</v>
      </c>
      <c r="C2214" t="s">
        <v>26</v>
      </c>
      <c r="D2214">
        <v>198450</v>
      </c>
      <c r="E2214">
        <v>185000</v>
      </c>
      <c r="F2214" t="s">
        <v>13</v>
      </c>
      <c r="G2214" t="s">
        <v>14</v>
      </c>
      <c r="H2214">
        <v>3</v>
      </c>
      <c r="I2214">
        <v>2</v>
      </c>
      <c r="J2214">
        <v>902</v>
      </c>
      <c r="K2214">
        <v>1.340225</v>
      </c>
      <c r="L2214" t="s">
        <v>16</v>
      </c>
    </row>
    <row r="2215" spans="1:12" x14ac:dyDescent="0.3">
      <c r="A2215" s="1">
        <v>42145</v>
      </c>
      <c r="B2215">
        <v>2015</v>
      </c>
      <c r="C2215" t="s">
        <v>26</v>
      </c>
      <c r="D2215">
        <v>327180</v>
      </c>
      <c r="E2215">
        <v>415000</v>
      </c>
      <c r="F2215" t="s">
        <v>13</v>
      </c>
      <c r="G2215" t="s">
        <v>14</v>
      </c>
      <c r="H2215">
        <v>3</v>
      </c>
      <c r="I2215">
        <v>2</v>
      </c>
      <c r="J2215">
        <v>969</v>
      </c>
      <c r="K2215">
        <v>1.340225</v>
      </c>
      <c r="L2215" t="s">
        <v>16</v>
      </c>
    </row>
    <row r="2216" spans="1:12" x14ac:dyDescent="0.3">
      <c r="A2216" s="1">
        <v>42145</v>
      </c>
      <c r="B2216">
        <v>2015</v>
      </c>
      <c r="C2216" t="s">
        <v>17</v>
      </c>
      <c r="D2216">
        <v>111270</v>
      </c>
      <c r="E2216">
        <v>45000</v>
      </c>
      <c r="F2216" t="s">
        <v>13</v>
      </c>
      <c r="G2216" t="s">
        <v>14</v>
      </c>
      <c r="H2216">
        <v>3</v>
      </c>
      <c r="I2216">
        <v>1</v>
      </c>
      <c r="J2216">
        <v>1074</v>
      </c>
      <c r="K2216">
        <v>1.340225</v>
      </c>
      <c r="L2216" t="s">
        <v>16</v>
      </c>
    </row>
    <row r="2217" spans="1:12" x14ac:dyDescent="0.3">
      <c r="A2217" s="1">
        <v>42147</v>
      </c>
      <c r="B2217">
        <v>2015</v>
      </c>
      <c r="C2217" t="s">
        <v>29</v>
      </c>
      <c r="D2217">
        <v>235340</v>
      </c>
      <c r="E2217">
        <v>360000</v>
      </c>
      <c r="F2217" t="s">
        <v>13</v>
      </c>
      <c r="G2217" t="s">
        <v>14</v>
      </c>
      <c r="H2217">
        <v>3</v>
      </c>
      <c r="I2217">
        <v>2</v>
      </c>
      <c r="J2217">
        <v>966</v>
      </c>
      <c r="K2217">
        <v>1.340225</v>
      </c>
      <c r="L2217" t="s">
        <v>25</v>
      </c>
    </row>
    <row r="2218" spans="1:12" x14ac:dyDescent="0.3">
      <c r="A2218" s="1">
        <v>42147</v>
      </c>
      <c r="B2218">
        <v>2015</v>
      </c>
      <c r="C2218" t="s">
        <v>17</v>
      </c>
      <c r="D2218">
        <v>552530</v>
      </c>
      <c r="E2218">
        <v>430000</v>
      </c>
      <c r="F2218" t="s">
        <v>23</v>
      </c>
      <c r="G2218" t="s">
        <v>24</v>
      </c>
      <c r="H2218">
        <v>6</v>
      </c>
      <c r="I2218">
        <v>6</v>
      </c>
      <c r="J2218">
        <v>1823</v>
      </c>
      <c r="K2218">
        <v>1.340225</v>
      </c>
      <c r="L2218" t="s">
        <v>16</v>
      </c>
    </row>
    <row r="2219" spans="1:12" x14ac:dyDescent="0.3">
      <c r="A2219" s="1">
        <v>42147</v>
      </c>
      <c r="B2219">
        <v>2015</v>
      </c>
      <c r="C2219" t="s">
        <v>18</v>
      </c>
      <c r="D2219">
        <v>446530</v>
      </c>
      <c r="E2219">
        <v>734000</v>
      </c>
      <c r="F2219" t="s">
        <v>13</v>
      </c>
      <c r="G2219" t="s">
        <v>14</v>
      </c>
      <c r="H2219">
        <v>3</v>
      </c>
      <c r="I2219">
        <v>2</v>
      </c>
      <c r="J2219">
        <v>914</v>
      </c>
      <c r="K2219">
        <v>1.340225</v>
      </c>
      <c r="L2219" t="s">
        <v>22</v>
      </c>
    </row>
    <row r="2220" spans="1:12" x14ac:dyDescent="0.3">
      <c r="A2220" s="1">
        <v>42147</v>
      </c>
      <c r="B2220">
        <v>2015</v>
      </c>
      <c r="C2220" t="s">
        <v>26</v>
      </c>
      <c r="D2220">
        <v>572460</v>
      </c>
      <c r="E2220">
        <v>875000</v>
      </c>
      <c r="F2220" t="s">
        <v>13</v>
      </c>
      <c r="G2220" t="s">
        <v>14</v>
      </c>
      <c r="H2220">
        <v>3</v>
      </c>
      <c r="I2220">
        <v>3</v>
      </c>
      <c r="J2220">
        <v>1062</v>
      </c>
      <c r="K2220">
        <v>1.340225</v>
      </c>
      <c r="L2220" t="s">
        <v>15</v>
      </c>
    </row>
    <row r="2221" spans="1:12" x14ac:dyDescent="0.3">
      <c r="A2221" s="1">
        <v>42148</v>
      </c>
      <c r="B2221">
        <v>2015</v>
      </c>
      <c r="C2221" t="s">
        <v>26</v>
      </c>
      <c r="D2221">
        <v>523040</v>
      </c>
      <c r="E2221">
        <v>745000</v>
      </c>
      <c r="F2221" t="s">
        <v>13</v>
      </c>
      <c r="G2221" t="s">
        <v>14</v>
      </c>
      <c r="H2221">
        <v>3</v>
      </c>
      <c r="I2221">
        <v>1</v>
      </c>
      <c r="J2221">
        <v>1099</v>
      </c>
      <c r="K2221">
        <v>1.340225</v>
      </c>
      <c r="L2221" t="s">
        <v>22</v>
      </c>
    </row>
    <row r="2222" spans="1:12" x14ac:dyDescent="0.3">
      <c r="A2222" s="1">
        <v>42148</v>
      </c>
      <c r="B2222">
        <v>2015</v>
      </c>
      <c r="C2222" t="s">
        <v>21</v>
      </c>
      <c r="D2222">
        <v>856170</v>
      </c>
      <c r="E2222">
        <v>1300000</v>
      </c>
      <c r="F2222" t="s">
        <v>13</v>
      </c>
      <c r="G2222" t="s">
        <v>14</v>
      </c>
      <c r="H2222">
        <v>3</v>
      </c>
      <c r="I2222">
        <v>1</v>
      </c>
      <c r="J2222">
        <v>1083</v>
      </c>
      <c r="K2222">
        <v>1.340225</v>
      </c>
      <c r="L2222" t="s">
        <v>25</v>
      </c>
    </row>
    <row r="2223" spans="1:12" x14ac:dyDescent="0.3">
      <c r="A2223" s="1">
        <v>42152</v>
      </c>
      <c r="B2223">
        <v>2015</v>
      </c>
      <c r="C2223" t="s">
        <v>17</v>
      </c>
      <c r="D2223">
        <v>106440</v>
      </c>
      <c r="E2223">
        <v>90000</v>
      </c>
      <c r="F2223" t="s">
        <v>13</v>
      </c>
      <c r="G2223" t="s">
        <v>14</v>
      </c>
      <c r="H2223">
        <v>3</v>
      </c>
      <c r="I2223">
        <v>1</v>
      </c>
      <c r="J2223">
        <v>1048</v>
      </c>
      <c r="K2223">
        <v>1.340225</v>
      </c>
      <c r="L2223" t="s">
        <v>16</v>
      </c>
    </row>
    <row r="2224" spans="1:12" x14ac:dyDescent="0.3">
      <c r="A2224" s="1">
        <v>42152</v>
      </c>
      <c r="B2224">
        <v>2015</v>
      </c>
      <c r="C2224" t="s">
        <v>26</v>
      </c>
      <c r="D2224">
        <v>218450</v>
      </c>
      <c r="E2224">
        <v>312500</v>
      </c>
      <c r="F2224" t="s">
        <v>13</v>
      </c>
      <c r="G2224" t="s">
        <v>14</v>
      </c>
      <c r="H2224">
        <v>3</v>
      </c>
      <c r="I2224">
        <v>2</v>
      </c>
      <c r="J2224">
        <v>1088</v>
      </c>
      <c r="K2224">
        <v>1.340225</v>
      </c>
      <c r="L2224" t="s">
        <v>22</v>
      </c>
    </row>
    <row r="2225" spans="1:12" x14ac:dyDescent="0.3">
      <c r="A2225" s="1">
        <v>42155</v>
      </c>
      <c r="B2225">
        <v>2015</v>
      </c>
      <c r="C2225" t="s">
        <v>26</v>
      </c>
      <c r="D2225">
        <v>398230</v>
      </c>
      <c r="E2225">
        <v>238000</v>
      </c>
      <c r="F2225" t="s">
        <v>13</v>
      </c>
      <c r="G2225" t="s">
        <v>14</v>
      </c>
      <c r="H2225">
        <v>3</v>
      </c>
      <c r="I2225">
        <v>3</v>
      </c>
      <c r="J2225">
        <v>1056</v>
      </c>
      <c r="K2225">
        <v>1.340225</v>
      </c>
      <c r="L2225" t="s">
        <v>15</v>
      </c>
    </row>
    <row r="2226" spans="1:12" x14ac:dyDescent="0.3">
      <c r="A2226" s="1">
        <v>42158</v>
      </c>
      <c r="B2226">
        <v>2015</v>
      </c>
      <c r="C2226" t="s">
        <v>29</v>
      </c>
      <c r="D2226">
        <v>167860</v>
      </c>
      <c r="E2226">
        <v>115000</v>
      </c>
      <c r="F2226" t="s">
        <v>13</v>
      </c>
      <c r="G2226" t="s">
        <v>14</v>
      </c>
      <c r="H2226">
        <v>3</v>
      </c>
      <c r="I2226">
        <v>3</v>
      </c>
      <c r="J2226">
        <v>908</v>
      </c>
      <c r="K2226">
        <v>1.340225</v>
      </c>
      <c r="L2226" t="s">
        <v>25</v>
      </c>
    </row>
    <row r="2227" spans="1:12" x14ac:dyDescent="0.3">
      <c r="A2227" s="1">
        <v>42158</v>
      </c>
      <c r="B2227">
        <v>2015</v>
      </c>
      <c r="C2227" t="s">
        <v>29</v>
      </c>
      <c r="D2227">
        <v>161490</v>
      </c>
      <c r="E2227">
        <v>263500</v>
      </c>
      <c r="F2227" t="s">
        <v>13</v>
      </c>
      <c r="G2227" t="s">
        <v>14</v>
      </c>
      <c r="H2227">
        <v>3</v>
      </c>
      <c r="I2227">
        <v>1</v>
      </c>
      <c r="J2227">
        <v>1007</v>
      </c>
      <c r="K2227">
        <v>1.340225</v>
      </c>
      <c r="L2227" t="s">
        <v>16</v>
      </c>
    </row>
    <row r="2228" spans="1:12" x14ac:dyDescent="0.3">
      <c r="A2228" s="1">
        <v>42158</v>
      </c>
      <c r="B2228">
        <v>2015</v>
      </c>
      <c r="C2228" t="s">
        <v>21</v>
      </c>
      <c r="D2228">
        <v>723870</v>
      </c>
      <c r="E2228">
        <v>1150000</v>
      </c>
      <c r="F2228" t="s">
        <v>13</v>
      </c>
      <c r="G2228" t="s">
        <v>14</v>
      </c>
      <c r="H2228">
        <v>3</v>
      </c>
      <c r="I2228">
        <v>3</v>
      </c>
      <c r="J2228">
        <v>1055</v>
      </c>
      <c r="K2228">
        <v>1.340225</v>
      </c>
      <c r="L2228" t="s">
        <v>25</v>
      </c>
    </row>
    <row r="2229" spans="1:12" x14ac:dyDescent="0.3">
      <c r="A2229" s="1">
        <v>42159</v>
      </c>
      <c r="B2229">
        <v>2015</v>
      </c>
      <c r="C2229" t="s">
        <v>29</v>
      </c>
      <c r="D2229">
        <v>241570</v>
      </c>
      <c r="E2229">
        <v>416000</v>
      </c>
      <c r="F2229" t="s">
        <v>13</v>
      </c>
      <c r="G2229" t="s">
        <v>14</v>
      </c>
      <c r="H2229">
        <v>3</v>
      </c>
      <c r="I2229">
        <v>1</v>
      </c>
      <c r="J2229">
        <v>902</v>
      </c>
      <c r="K2229">
        <v>1.340225</v>
      </c>
      <c r="L2229" t="s">
        <v>22</v>
      </c>
    </row>
    <row r="2230" spans="1:12" x14ac:dyDescent="0.3">
      <c r="A2230" s="1">
        <v>42159</v>
      </c>
      <c r="B2230">
        <v>2015</v>
      </c>
      <c r="C2230" t="s">
        <v>17</v>
      </c>
      <c r="D2230">
        <v>133990</v>
      </c>
      <c r="E2230">
        <v>64000</v>
      </c>
      <c r="F2230" t="s">
        <v>13</v>
      </c>
      <c r="G2230" t="s">
        <v>14</v>
      </c>
      <c r="H2230">
        <v>3</v>
      </c>
      <c r="I2230">
        <v>3</v>
      </c>
      <c r="J2230">
        <v>953</v>
      </c>
      <c r="K2230">
        <v>1.340225</v>
      </c>
      <c r="L2230" t="s">
        <v>15</v>
      </c>
    </row>
    <row r="2231" spans="1:12" x14ac:dyDescent="0.3">
      <c r="A2231" s="1">
        <v>42159</v>
      </c>
      <c r="B2231">
        <v>2015</v>
      </c>
      <c r="C2231" t="s">
        <v>17</v>
      </c>
      <c r="D2231">
        <v>67760</v>
      </c>
      <c r="E2231">
        <v>25000</v>
      </c>
      <c r="F2231" t="s">
        <v>13</v>
      </c>
      <c r="G2231" t="s">
        <v>14</v>
      </c>
      <c r="H2231">
        <v>3</v>
      </c>
      <c r="I2231">
        <v>2</v>
      </c>
      <c r="J2231">
        <v>1008</v>
      </c>
      <c r="K2231">
        <v>1.340225</v>
      </c>
      <c r="L2231" t="s">
        <v>16</v>
      </c>
    </row>
    <row r="2232" spans="1:12" x14ac:dyDescent="0.3">
      <c r="A2232" s="1">
        <v>42159</v>
      </c>
      <c r="B2232">
        <v>2015</v>
      </c>
      <c r="C2232" t="s">
        <v>21</v>
      </c>
      <c r="D2232">
        <v>1576540</v>
      </c>
      <c r="E2232">
        <v>1825000</v>
      </c>
      <c r="F2232" t="s">
        <v>13</v>
      </c>
      <c r="G2232" t="s">
        <v>14</v>
      </c>
      <c r="H2232">
        <v>3</v>
      </c>
      <c r="I2232">
        <v>1</v>
      </c>
      <c r="J2232">
        <v>1027</v>
      </c>
      <c r="K2232">
        <v>1.340225</v>
      </c>
      <c r="L2232" t="s">
        <v>15</v>
      </c>
    </row>
    <row r="2233" spans="1:12" x14ac:dyDescent="0.3">
      <c r="A2233" s="1">
        <v>42160</v>
      </c>
      <c r="B2233">
        <v>2015</v>
      </c>
      <c r="C2233" t="s">
        <v>29</v>
      </c>
      <c r="D2233">
        <v>134120</v>
      </c>
      <c r="E2233">
        <v>143500</v>
      </c>
      <c r="F2233" t="s">
        <v>19</v>
      </c>
      <c r="G2233" t="s">
        <v>20</v>
      </c>
      <c r="H2233">
        <v>4</v>
      </c>
      <c r="I2233">
        <v>2</v>
      </c>
      <c r="J2233">
        <v>1244</v>
      </c>
      <c r="K2233">
        <v>1.340225</v>
      </c>
      <c r="L2233" t="s">
        <v>16</v>
      </c>
    </row>
    <row r="2234" spans="1:12" x14ac:dyDescent="0.3">
      <c r="A2234" s="1">
        <v>42160</v>
      </c>
      <c r="B2234">
        <v>2015</v>
      </c>
      <c r="C2234" t="s">
        <v>17</v>
      </c>
      <c r="D2234">
        <v>455644</v>
      </c>
      <c r="E2234">
        <v>565000</v>
      </c>
      <c r="F2234" t="s">
        <v>13</v>
      </c>
      <c r="G2234" t="s">
        <v>14</v>
      </c>
      <c r="H2234">
        <v>3</v>
      </c>
      <c r="I2234">
        <v>2</v>
      </c>
      <c r="J2234">
        <v>952</v>
      </c>
      <c r="K2234">
        <v>1.340225</v>
      </c>
      <c r="L2234" t="s">
        <v>22</v>
      </c>
    </row>
    <row r="2235" spans="1:12" x14ac:dyDescent="0.3">
      <c r="A2235" s="1">
        <v>42161</v>
      </c>
      <c r="B2235">
        <v>2015</v>
      </c>
      <c r="C2235" t="s">
        <v>29</v>
      </c>
      <c r="D2235">
        <v>123060</v>
      </c>
      <c r="E2235">
        <v>132000</v>
      </c>
      <c r="F2235" t="s">
        <v>13</v>
      </c>
      <c r="G2235" t="s">
        <v>14</v>
      </c>
      <c r="H2235">
        <v>3</v>
      </c>
      <c r="I2235">
        <v>2</v>
      </c>
      <c r="J2235">
        <v>931</v>
      </c>
      <c r="K2235">
        <v>1.340225</v>
      </c>
      <c r="L2235" t="s">
        <v>15</v>
      </c>
    </row>
    <row r="2236" spans="1:12" x14ac:dyDescent="0.3">
      <c r="A2236" s="1">
        <v>42161</v>
      </c>
      <c r="B2236">
        <v>2015</v>
      </c>
      <c r="C2236" t="s">
        <v>21</v>
      </c>
      <c r="D2236">
        <v>536830</v>
      </c>
      <c r="E2236">
        <v>802000</v>
      </c>
      <c r="F2236" t="s">
        <v>13</v>
      </c>
      <c r="G2236" t="s">
        <v>14</v>
      </c>
      <c r="H2236">
        <v>3</v>
      </c>
      <c r="I2236">
        <v>1</v>
      </c>
      <c r="J2236">
        <v>938</v>
      </c>
      <c r="K2236">
        <v>1.340225</v>
      </c>
      <c r="L2236" t="s">
        <v>25</v>
      </c>
    </row>
    <row r="2237" spans="1:12" x14ac:dyDescent="0.3">
      <c r="A2237" s="1">
        <v>42161</v>
      </c>
      <c r="B2237">
        <v>2015</v>
      </c>
      <c r="C2237" t="s">
        <v>21</v>
      </c>
      <c r="D2237">
        <v>640780</v>
      </c>
      <c r="E2237">
        <v>1622500</v>
      </c>
      <c r="F2237" t="s">
        <v>13</v>
      </c>
      <c r="G2237" t="s">
        <v>14</v>
      </c>
      <c r="H2237">
        <v>3</v>
      </c>
      <c r="I2237">
        <v>1</v>
      </c>
      <c r="J2237">
        <v>983</v>
      </c>
      <c r="K2237">
        <v>1.340225</v>
      </c>
      <c r="L2237" t="s">
        <v>15</v>
      </c>
    </row>
    <row r="2238" spans="1:12" x14ac:dyDescent="0.3">
      <c r="A2238" s="1">
        <v>42161</v>
      </c>
      <c r="B2238">
        <v>2015</v>
      </c>
      <c r="C2238" t="s">
        <v>26</v>
      </c>
      <c r="D2238">
        <v>426440</v>
      </c>
      <c r="E2238">
        <v>639700</v>
      </c>
      <c r="F2238" t="s">
        <v>13</v>
      </c>
      <c r="G2238" t="s">
        <v>14</v>
      </c>
      <c r="H2238">
        <v>3</v>
      </c>
      <c r="I2238">
        <v>2</v>
      </c>
      <c r="J2238">
        <v>969</v>
      </c>
      <c r="K2238">
        <v>1.340225</v>
      </c>
      <c r="L2238" t="s">
        <v>15</v>
      </c>
    </row>
    <row r="2239" spans="1:12" x14ac:dyDescent="0.3">
      <c r="A2239" s="1">
        <v>42161</v>
      </c>
      <c r="B2239">
        <v>2015</v>
      </c>
      <c r="C2239" t="s">
        <v>18</v>
      </c>
      <c r="D2239">
        <v>321650</v>
      </c>
      <c r="E2239">
        <v>345000</v>
      </c>
      <c r="F2239" t="s">
        <v>13</v>
      </c>
      <c r="G2239" t="s">
        <v>14</v>
      </c>
      <c r="H2239">
        <v>3</v>
      </c>
      <c r="I2239">
        <v>1</v>
      </c>
      <c r="J2239">
        <v>1081</v>
      </c>
      <c r="K2239">
        <v>1.340225</v>
      </c>
      <c r="L2239" t="s">
        <v>16</v>
      </c>
    </row>
    <row r="2240" spans="1:12" x14ac:dyDescent="0.3">
      <c r="A2240" s="1">
        <v>42162</v>
      </c>
      <c r="B2240">
        <v>2015</v>
      </c>
      <c r="C2240" t="s">
        <v>26</v>
      </c>
      <c r="D2240">
        <v>416080</v>
      </c>
      <c r="E2240">
        <v>650000</v>
      </c>
      <c r="F2240" t="s">
        <v>13</v>
      </c>
      <c r="G2240" t="s">
        <v>14</v>
      </c>
      <c r="H2240">
        <v>3</v>
      </c>
      <c r="I2240">
        <v>2</v>
      </c>
      <c r="J2240">
        <v>928</v>
      </c>
      <c r="K2240">
        <v>1.340225</v>
      </c>
      <c r="L2240" t="s">
        <v>16</v>
      </c>
    </row>
    <row r="2241" spans="1:12" x14ac:dyDescent="0.3">
      <c r="A2241" s="1">
        <v>42165</v>
      </c>
      <c r="B2241">
        <v>2015</v>
      </c>
      <c r="C2241" t="s">
        <v>29</v>
      </c>
      <c r="D2241">
        <v>220640</v>
      </c>
      <c r="E2241">
        <v>412000</v>
      </c>
      <c r="F2241" t="s">
        <v>13</v>
      </c>
      <c r="G2241" t="s">
        <v>14</v>
      </c>
      <c r="H2241">
        <v>3</v>
      </c>
      <c r="I2241">
        <v>3</v>
      </c>
      <c r="J2241">
        <v>952</v>
      </c>
      <c r="K2241">
        <v>1.340225</v>
      </c>
      <c r="L2241" t="s">
        <v>15</v>
      </c>
    </row>
    <row r="2242" spans="1:12" x14ac:dyDescent="0.3">
      <c r="A2242" s="1">
        <v>42165</v>
      </c>
      <c r="B2242">
        <v>2015</v>
      </c>
      <c r="C2242" t="s">
        <v>21</v>
      </c>
      <c r="D2242">
        <v>611870</v>
      </c>
      <c r="E2242">
        <v>910000</v>
      </c>
      <c r="F2242" t="s">
        <v>13</v>
      </c>
      <c r="G2242" t="s">
        <v>14</v>
      </c>
      <c r="H2242">
        <v>3</v>
      </c>
      <c r="I2242">
        <v>3</v>
      </c>
      <c r="J2242">
        <v>933</v>
      </c>
      <c r="K2242">
        <v>1.340225</v>
      </c>
      <c r="L2242" t="s">
        <v>16</v>
      </c>
    </row>
    <row r="2243" spans="1:12" x14ac:dyDescent="0.3">
      <c r="A2243" s="1">
        <v>42165</v>
      </c>
      <c r="B2243">
        <v>2015</v>
      </c>
      <c r="C2243" t="s">
        <v>21</v>
      </c>
      <c r="D2243">
        <v>2231180</v>
      </c>
      <c r="E2243">
        <v>2865000</v>
      </c>
      <c r="F2243" t="s">
        <v>13</v>
      </c>
      <c r="G2243" t="s">
        <v>14</v>
      </c>
      <c r="H2243">
        <v>3</v>
      </c>
      <c r="I2243">
        <v>2</v>
      </c>
      <c r="J2243">
        <v>990</v>
      </c>
      <c r="K2243">
        <v>1.340225</v>
      </c>
      <c r="L2243" t="s">
        <v>16</v>
      </c>
    </row>
    <row r="2244" spans="1:12" x14ac:dyDescent="0.3">
      <c r="A2244" s="1">
        <v>42166</v>
      </c>
      <c r="B2244">
        <v>2015</v>
      </c>
      <c r="C2244" t="s">
        <v>17</v>
      </c>
      <c r="D2244">
        <v>241410</v>
      </c>
      <c r="E2244">
        <v>288660</v>
      </c>
      <c r="F2244" t="s">
        <v>19</v>
      </c>
      <c r="G2244" t="s">
        <v>20</v>
      </c>
      <c r="H2244">
        <v>4</v>
      </c>
      <c r="I2244">
        <v>4</v>
      </c>
      <c r="J2244">
        <v>1458</v>
      </c>
      <c r="K2244">
        <v>1.340225</v>
      </c>
      <c r="L2244" t="s">
        <v>22</v>
      </c>
    </row>
    <row r="2245" spans="1:12" x14ac:dyDescent="0.3">
      <c r="A2245" s="1">
        <v>42167</v>
      </c>
      <c r="B2245">
        <v>2015</v>
      </c>
      <c r="C2245" t="s">
        <v>17</v>
      </c>
      <c r="D2245">
        <v>156810</v>
      </c>
      <c r="E2245">
        <v>65000</v>
      </c>
      <c r="F2245" t="s">
        <v>13</v>
      </c>
      <c r="G2245" t="s">
        <v>14</v>
      </c>
      <c r="H2245">
        <v>3</v>
      </c>
      <c r="I2245">
        <v>3</v>
      </c>
      <c r="J2245">
        <v>1073</v>
      </c>
      <c r="K2245">
        <v>1.340225</v>
      </c>
      <c r="L2245" t="s">
        <v>22</v>
      </c>
    </row>
    <row r="2246" spans="1:12" x14ac:dyDescent="0.3">
      <c r="A2246" s="1">
        <v>42167</v>
      </c>
      <c r="B2246">
        <v>2015</v>
      </c>
      <c r="C2246" t="s">
        <v>21</v>
      </c>
      <c r="D2246">
        <v>1089270</v>
      </c>
      <c r="E2246">
        <v>1750000</v>
      </c>
      <c r="F2246" t="s">
        <v>13</v>
      </c>
      <c r="G2246" t="s">
        <v>14</v>
      </c>
      <c r="H2246">
        <v>3</v>
      </c>
      <c r="I2246">
        <v>3</v>
      </c>
      <c r="J2246">
        <v>960</v>
      </c>
      <c r="K2246">
        <v>1.340225</v>
      </c>
      <c r="L2246" t="s">
        <v>22</v>
      </c>
    </row>
    <row r="2247" spans="1:12" x14ac:dyDescent="0.3">
      <c r="A2247" s="1">
        <v>42168</v>
      </c>
      <c r="B2247">
        <v>2015</v>
      </c>
      <c r="C2247" t="s">
        <v>18</v>
      </c>
      <c r="D2247">
        <v>266840</v>
      </c>
      <c r="E2247">
        <v>372500</v>
      </c>
      <c r="F2247" t="s">
        <v>13</v>
      </c>
      <c r="G2247" t="s">
        <v>14</v>
      </c>
      <c r="H2247">
        <v>3</v>
      </c>
      <c r="I2247">
        <v>2</v>
      </c>
      <c r="J2247">
        <v>962</v>
      </c>
      <c r="K2247">
        <v>1.340225</v>
      </c>
      <c r="L2247" t="s">
        <v>15</v>
      </c>
    </row>
    <row r="2248" spans="1:12" x14ac:dyDescent="0.3">
      <c r="A2248" s="1">
        <v>42169</v>
      </c>
      <c r="B2248">
        <v>2015</v>
      </c>
      <c r="C2248" t="s">
        <v>18</v>
      </c>
      <c r="D2248">
        <v>245840</v>
      </c>
      <c r="E2248">
        <v>305000</v>
      </c>
      <c r="F2248" t="s">
        <v>13</v>
      </c>
      <c r="G2248" t="s">
        <v>14</v>
      </c>
      <c r="H2248">
        <v>3</v>
      </c>
      <c r="I2248">
        <v>3</v>
      </c>
      <c r="J2248">
        <v>918</v>
      </c>
      <c r="K2248">
        <v>1.340225</v>
      </c>
      <c r="L2248" t="s">
        <v>16</v>
      </c>
    </row>
    <row r="2249" spans="1:12" x14ac:dyDescent="0.3">
      <c r="A2249" s="1">
        <v>42169</v>
      </c>
      <c r="B2249">
        <v>2015</v>
      </c>
      <c r="C2249" t="s">
        <v>18</v>
      </c>
      <c r="D2249">
        <v>559020</v>
      </c>
      <c r="E2249">
        <v>829000</v>
      </c>
      <c r="F2249" t="s">
        <v>13</v>
      </c>
      <c r="G2249" t="s">
        <v>14</v>
      </c>
      <c r="H2249">
        <v>3</v>
      </c>
      <c r="I2249">
        <v>1</v>
      </c>
      <c r="J2249">
        <v>957</v>
      </c>
      <c r="K2249">
        <v>1.340225</v>
      </c>
      <c r="L2249" t="s">
        <v>15</v>
      </c>
    </row>
    <row r="2250" spans="1:12" x14ac:dyDescent="0.3">
      <c r="A2250" s="1">
        <v>42172</v>
      </c>
      <c r="B2250">
        <v>2015</v>
      </c>
      <c r="C2250" t="s">
        <v>21</v>
      </c>
      <c r="D2250">
        <v>1696100</v>
      </c>
      <c r="E2250">
        <v>2950000</v>
      </c>
      <c r="F2250" t="s">
        <v>13</v>
      </c>
      <c r="G2250" t="s">
        <v>14</v>
      </c>
      <c r="H2250">
        <v>3</v>
      </c>
      <c r="I2250">
        <v>1</v>
      </c>
      <c r="J2250">
        <v>1001</v>
      </c>
      <c r="K2250">
        <v>1.340225</v>
      </c>
      <c r="L2250" t="s">
        <v>25</v>
      </c>
    </row>
    <row r="2251" spans="1:12" x14ac:dyDescent="0.3">
      <c r="A2251" s="1">
        <v>42172</v>
      </c>
      <c r="B2251">
        <v>2015</v>
      </c>
      <c r="C2251" t="s">
        <v>29</v>
      </c>
      <c r="D2251">
        <v>190680</v>
      </c>
      <c r="E2251">
        <v>320000</v>
      </c>
      <c r="F2251" t="s">
        <v>13</v>
      </c>
      <c r="G2251" t="s">
        <v>14</v>
      </c>
      <c r="H2251">
        <v>3</v>
      </c>
      <c r="I2251">
        <v>1</v>
      </c>
      <c r="J2251">
        <v>975</v>
      </c>
      <c r="K2251">
        <v>1.340225</v>
      </c>
      <c r="L2251" t="s">
        <v>22</v>
      </c>
    </row>
    <row r="2252" spans="1:12" x14ac:dyDescent="0.3">
      <c r="A2252" s="1">
        <v>42172</v>
      </c>
      <c r="B2252">
        <v>2015</v>
      </c>
      <c r="C2252" t="s">
        <v>18</v>
      </c>
      <c r="D2252">
        <v>243040</v>
      </c>
      <c r="E2252">
        <v>235000</v>
      </c>
      <c r="F2252" t="s">
        <v>13</v>
      </c>
      <c r="G2252" t="s">
        <v>14</v>
      </c>
      <c r="H2252">
        <v>3</v>
      </c>
      <c r="I2252">
        <v>1</v>
      </c>
      <c r="J2252">
        <v>994</v>
      </c>
      <c r="K2252">
        <v>1.340225</v>
      </c>
      <c r="L2252" t="s">
        <v>25</v>
      </c>
    </row>
    <row r="2253" spans="1:12" x14ac:dyDescent="0.3">
      <c r="A2253" s="1">
        <v>42172</v>
      </c>
      <c r="B2253">
        <v>2015</v>
      </c>
      <c r="C2253" t="s">
        <v>17</v>
      </c>
      <c r="D2253">
        <v>258690</v>
      </c>
      <c r="E2253">
        <v>280000</v>
      </c>
      <c r="F2253" t="s">
        <v>27</v>
      </c>
      <c r="G2253" t="s">
        <v>28</v>
      </c>
      <c r="H2253">
        <v>8</v>
      </c>
      <c r="I2253">
        <v>6</v>
      </c>
      <c r="J2253">
        <v>2550</v>
      </c>
      <c r="K2253">
        <v>1.340225</v>
      </c>
      <c r="L2253" t="s">
        <v>25</v>
      </c>
    </row>
    <row r="2254" spans="1:12" x14ac:dyDescent="0.3">
      <c r="A2254" s="1">
        <v>42173</v>
      </c>
      <c r="B2254">
        <v>2015</v>
      </c>
      <c r="C2254" t="s">
        <v>17</v>
      </c>
      <c r="D2254">
        <v>97150</v>
      </c>
      <c r="E2254">
        <v>223000</v>
      </c>
      <c r="F2254" t="s">
        <v>13</v>
      </c>
      <c r="G2254" t="s">
        <v>14</v>
      </c>
      <c r="H2254">
        <v>3</v>
      </c>
      <c r="I2254">
        <v>1</v>
      </c>
      <c r="J2254">
        <v>963</v>
      </c>
      <c r="K2254">
        <v>1.340225</v>
      </c>
      <c r="L2254" t="s">
        <v>22</v>
      </c>
    </row>
    <row r="2255" spans="1:12" x14ac:dyDescent="0.3">
      <c r="A2255" s="1">
        <v>42173</v>
      </c>
      <c r="B2255">
        <v>2015</v>
      </c>
      <c r="C2255" t="s">
        <v>17</v>
      </c>
      <c r="D2255">
        <v>232960</v>
      </c>
      <c r="E2255">
        <v>199000</v>
      </c>
      <c r="F2255" t="s">
        <v>13</v>
      </c>
      <c r="G2255" t="s">
        <v>14</v>
      </c>
      <c r="H2255">
        <v>3</v>
      </c>
      <c r="I2255">
        <v>1</v>
      </c>
      <c r="J2255">
        <v>936</v>
      </c>
      <c r="K2255">
        <v>1.340225</v>
      </c>
      <c r="L2255" t="s">
        <v>25</v>
      </c>
    </row>
    <row r="2256" spans="1:12" x14ac:dyDescent="0.3">
      <c r="A2256" s="1">
        <v>42174</v>
      </c>
      <c r="B2256">
        <v>2015</v>
      </c>
      <c r="C2256" t="s">
        <v>26</v>
      </c>
      <c r="D2256">
        <v>560770</v>
      </c>
      <c r="E2256">
        <v>1593533</v>
      </c>
      <c r="F2256" t="s">
        <v>13</v>
      </c>
      <c r="G2256" t="s">
        <v>14</v>
      </c>
      <c r="H2256">
        <v>3</v>
      </c>
      <c r="I2256">
        <v>2</v>
      </c>
      <c r="J2256">
        <v>1087</v>
      </c>
      <c r="K2256">
        <v>1.340225</v>
      </c>
      <c r="L2256" t="s">
        <v>25</v>
      </c>
    </row>
    <row r="2257" spans="1:12" x14ac:dyDescent="0.3">
      <c r="A2257" s="1">
        <v>42174</v>
      </c>
      <c r="B2257">
        <v>2015</v>
      </c>
      <c r="C2257" t="s">
        <v>26</v>
      </c>
      <c r="D2257">
        <v>419020</v>
      </c>
      <c r="E2257">
        <v>700000</v>
      </c>
      <c r="F2257" t="s">
        <v>13</v>
      </c>
      <c r="G2257" t="s">
        <v>14</v>
      </c>
      <c r="H2257">
        <v>3</v>
      </c>
      <c r="I2257">
        <v>3</v>
      </c>
      <c r="J2257">
        <v>980</v>
      </c>
      <c r="K2257">
        <v>1.340225</v>
      </c>
      <c r="L2257" t="s">
        <v>16</v>
      </c>
    </row>
    <row r="2258" spans="1:12" x14ac:dyDescent="0.3">
      <c r="A2258" s="1">
        <v>42175</v>
      </c>
      <c r="B2258">
        <v>2015</v>
      </c>
      <c r="C2258" t="s">
        <v>29</v>
      </c>
      <c r="D2258">
        <v>267960</v>
      </c>
      <c r="E2258">
        <v>486888</v>
      </c>
      <c r="F2258" t="s">
        <v>13</v>
      </c>
      <c r="G2258" t="s">
        <v>14</v>
      </c>
      <c r="H2258">
        <v>3</v>
      </c>
      <c r="I2258">
        <v>3</v>
      </c>
      <c r="J2258">
        <v>926</v>
      </c>
      <c r="K2258">
        <v>1.340225</v>
      </c>
      <c r="L2258" t="s">
        <v>25</v>
      </c>
    </row>
    <row r="2259" spans="1:12" x14ac:dyDescent="0.3">
      <c r="A2259" s="1">
        <v>42176</v>
      </c>
      <c r="B2259">
        <v>2015</v>
      </c>
      <c r="C2259" t="s">
        <v>26</v>
      </c>
      <c r="D2259">
        <v>330610</v>
      </c>
      <c r="E2259">
        <v>499000</v>
      </c>
      <c r="F2259" t="s">
        <v>13</v>
      </c>
      <c r="G2259" t="s">
        <v>14</v>
      </c>
      <c r="H2259">
        <v>3</v>
      </c>
      <c r="I2259">
        <v>3</v>
      </c>
      <c r="J2259">
        <v>979</v>
      </c>
      <c r="K2259">
        <v>1.340225</v>
      </c>
      <c r="L2259" t="s">
        <v>22</v>
      </c>
    </row>
    <row r="2260" spans="1:12" x14ac:dyDescent="0.3">
      <c r="A2260" s="1">
        <v>42176</v>
      </c>
      <c r="B2260">
        <v>2015</v>
      </c>
      <c r="C2260" t="s">
        <v>21</v>
      </c>
      <c r="D2260">
        <v>1058190</v>
      </c>
      <c r="E2260">
        <v>2050000</v>
      </c>
      <c r="F2260" t="s">
        <v>13</v>
      </c>
      <c r="G2260" t="s">
        <v>14</v>
      </c>
      <c r="H2260">
        <v>3</v>
      </c>
      <c r="I2260">
        <v>3</v>
      </c>
      <c r="J2260">
        <v>1030</v>
      </c>
      <c r="K2260">
        <v>1.340225</v>
      </c>
      <c r="L2260" t="s">
        <v>15</v>
      </c>
    </row>
    <row r="2261" spans="1:12" x14ac:dyDescent="0.3">
      <c r="A2261" s="1">
        <v>42179</v>
      </c>
      <c r="B2261">
        <v>2015</v>
      </c>
      <c r="C2261" t="s">
        <v>29</v>
      </c>
      <c r="D2261">
        <v>287630</v>
      </c>
      <c r="E2261">
        <v>400000</v>
      </c>
      <c r="F2261" t="s">
        <v>13</v>
      </c>
      <c r="G2261" t="s">
        <v>14</v>
      </c>
      <c r="H2261">
        <v>3</v>
      </c>
      <c r="I2261">
        <v>2</v>
      </c>
      <c r="J2261">
        <v>951</v>
      </c>
      <c r="K2261">
        <v>1.340225</v>
      </c>
      <c r="L2261" t="s">
        <v>22</v>
      </c>
    </row>
    <row r="2262" spans="1:12" x14ac:dyDescent="0.3">
      <c r="A2262" s="1">
        <v>42179</v>
      </c>
      <c r="B2262">
        <v>2015</v>
      </c>
      <c r="C2262" t="s">
        <v>17</v>
      </c>
      <c r="D2262">
        <v>148620</v>
      </c>
      <c r="E2262">
        <v>71000</v>
      </c>
      <c r="F2262" t="s">
        <v>19</v>
      </c>
      <c r="G2262" t="s">
        <v>20</v>
      </c>
      <c r="H2262">
        <v>4</v>
      </c>
      <c r="I2262">
        <v>3</v>
      </c>
      <c r="J2262">
        <v>1203</v>
      </c>
      <c r="K2262">
        <v>1.340225</v>
      </c>
      <c r="L2262" t="s">
        <v>16</v>
      </c>
    </row>
    <row r="2263" spans="1:12" x14ac:dyDescent="0.3">
      <c r="A2263" s="1">
        <v>42180</v>
      </c>
      <c r="B2263">
        <v>2015</v>
      </c>
      <c r="C2263" t="s">
        <v>21</v>
      </c>
      <c r="D2263">
        <v>1772120</v>
      </c>
      <c r="E2263">
        <v>2550000</v>
      </c>
      <c r="F2263" t="s">
        <v>13</v>
      </c>
      <c r="G2263" t="s">
        <v>14</v>
      </c>
      <c r="H2263">
        <v>3</v>
      </c>
      <c r="I2263">
        <v>2</v>
      </c>
      <c r="J2263">
        <v>1060</v>
      </c>
      <c r="K2263">
        <v>1.340225</v>
      </c>
      <c r="L2263" t="s">
        <v>22</v>
      </c>
    </row>
    <row r="2264" spans="1:12" x14ac:dyDescent="0.3">
      <c r="A2264" s="1">
        <v>42181</v>
      </c>
      <c r="B2264">
        <v>2015</v>
      </c>
      <c r="C2264" t="s">
        <v>21</v>
      </c>
      <c r="D2264">
        <v>1563310</v>
      </c>
      <c r="E2264">
        <v>2390000</v>
      </c>
      <c r="F2264" t="s">
        <v>13</v>
      </c>
      <c r="G2264" t="s">
        <v>14</v>
      </c>
      <c r="H2264">
        <v>3</v>
      </c>
      <c r="I2264">
        <v>2</v>
      </c>
      <c r="J2264">
        <v>932</v>
      </c>
      <c r="K2264">
        <v>1.340225</v>
      </c>
      <c r="L2264" t="s">
        <v>15</v>
      </c>
    </row>
    <row r="2265" spans="1:12" x14ac:dyDescent="0.3">
      <c r="A2265" s="1">
        <v>42182</v>
      </c>
      <c r="B2265">
        <v>2015</v>
      </c>
      <c r="C2265" t="s">
        <v>29</v>
      </c>
      <c r="D2265">
        <v>149310</v>
      </c>
      <c r="E2265">
        <v>254900</v>
      </c>
      <c r="F2265" t="s">
        <v>13</v>
      </c>
      <c r="G2265" t="s">
        <v>14</v>
      </c>
      <c r="H2265">
        <v>3</v>
      </c>
      <c r="I2265">
        <v>1</v>
      </c>
      <c r="J2265">
        <v>1004</v>
      </c>
      <c r="K2265">
        <v>1.340225</v>
      </c>
      <c r="L2265" t="s">
        <v>16</v>
      </c>
    </row>
    <row r="2266" spans="1:12" x14ac:dyDescent="0.3">
      <c r="A2266" s="1">
        <v>42182</v>
      </c>
      <c r="B2266">
        <v>2015</v>
      </c>
      <c r="C2266" t="s">
        <v>17</v>
      </c>
      <c r="D2266">
        <v>134470</v>
      </c>
      <c r="E2266">
        <v>84000</v>
      </c>
      <c r="F2266" t="s">
        <v>13</v>
      </c>
      <c r="G2266" t="s">
        <v>14</v>
      </c>
      <c r="H2266">
        <v>3</v>
      </c>
      <c r="I2266">
        <v>1</v>
      </c>
      <c r="J2266">
        <v>982</v>
      </c>
      <c r="K2266">
        <v>1.340225</v>
      </c>
      <c r="L2266" t="s">
        <v>15</v>
      </c>
    </row>
    <row r="2267" spans="1:12" x14ac:dyDescent="0.3">
      <c r="A2267" s="1">
        <v>42183</v>
      </c>
      <c r="B2267">
        <v>2015</v>
      </c>
      <c r="C2267" t="s">
        <v>21</v>
      </c>
      <c r="D2267">
        <v>1301020</v>
      </c>
      <c r="E2267">
        <v>1925000</v>
      </c>
      <c r="F2267" t="s">
        <v>13</v>
      </c>
      <c r="G2267" t="s">
        <v>14</v>
      </c>
      <c r="H2267">
        <v>3</v>
      </c>
      <c r="I2267">
        <v>3</v>
      </c>
      <c r="J2267">
        <v>929</v>
      </c>
      <c r="K2267">
        <v>1.340225</v>
      </c>
      <c r="L2267" t="s">
        <v>22</v>
      </c>
    </row>
    <row r="2268" spans="1:12" x14ac:dyDescent="0.3">
      <c r="A2268" s="1">
        <v>42183</v>
      </c>
      <c r="B2268">
        <v>2015</v>
      </c>
      <c r="C2268" t="s">
        <v>21</v>
      </c>
      <c r="D2268">
        <v>1175090</v>
      </c>
      <c r="E2268">
        <v>1750000</v>
      </c>
      <c r="F2268" t="s">
        <v>13</v>
      </c>
      <c r="G2268" t="s">
        <v>14</v>
      </c>
      <c r="H2268">
        <v>3</v>
      </c>
      <c r="I2268">
        <v>2</v>
      </c>
      <c r="J2268">
        <v>1034</v>
      </c>
      <c r="K2268">
        <v>1.340225</v>
      </c>
      <c r="L2268" t="s">
        <v>25</v>
      </c>
    </row>
    <row r="2269" spans="1:12" x14ac:dyDescent="0.3">
      <c r="A2269" s="1">
        <v>42183</v>
      </c>
      <c r="B2269">
        <v>2015</v>
      </c>
      <c r="C2269" t="s">
        <v>21</v>
      </c>
      <c r="D2269">
        <v>1621830</v>
      </c>
      <c r="E2269">
        <v>3295000</v>
      </c>
      <c r="F2269" t="s">
        <v>13</v>
      </c>
      <c r="G2269" t="s">
        <v>14</v>
      </c>
      <c r="H2269">
        <v>3</v>
      </c>
      <c r="I2269">
        <v>2</v>
      </c>
      <c r="J2269">
        <v>1031</v>
      </c>
      <c r="K2269">
        <v>1.340225</v>
      </c>
      <c r="L2269" t="s">
        <v>22</v>
      </c>
    </row>
    <row r="2270" spans="1:12" x14ac:dyDescent="0.3">
      <c r="A2270" s="1">
        <v>42186</v>
      </c>
      <c r="B2270">
        <v>2015</v>
      </c>
      <c r="C2270" t="s">
        <v>17</v>
      </c>
      <c r="D2270">
        <v>239280</v>
      </c>
      <c r="E2270">
        <v>290000</v>
      </c>
      <c r="F2270" t="s">
        <v>19</v>
      </c>
      <c r="G2270" t="s">
        <v>20</v>
      </c>
      <c r="H2270">
        <v>4</v>
      </c>
      <c r="I2270">
        <v>3</v>
      </c>
      <c r="J2270">
        <v>1360</v>
      </c>
      <c r="K2270">
        <v>1.340225</v>
      </c>
      <c r="L2270" t="s">
        <v>16</v>
      </c>
    </row>
    <row r="2271" spans="1:12" x14ac:dyDescent="0.3">
      <c r="A2271" s="1">
        <v>42186</v>
      </c>
      <c r="B2271">
        <v>2015</v>
      </c>
      <c r="C2271" t="s">
        <v>18</v>
      </c>
      <c r="D2271">
        <v>460600</v>
      </c>
      <c r="E2271">
        <v>691000</v>
      </c>
      <c r="F2271" t="s">
        <v>13</v>
      </c>
      <c r="G2271" t="s">
        <v>14</v>
      </c>
      <c r="H2271">
        <v>3</v>
      </c>
      <c r="I2271">
        <v>1</v>
      </c>
      <c r="J2271">
        <v>1068</v>
      </c>
      <c r="K2271">
        <v>1.340225</v>
      </c>
      <c r="L2271" t="s">
        <v>25</v>
      </c>
    </row>
    <row r="2272" spans="1:12" x14ac:dyDescent="0.3">
      <c r="A2272" s="1">
        <v>42186</v>
      </c>
      <c r="B2272">
        <v>2015</v>
      </c>
      <c r="C2272" t="s">
        <v>18</v>
      </c>
      <c r="D2272">
        <v>470120</v>
      </c>
      <c r="E2272">
        <v>585000</v>
      </c>
      <c r="F2272" t="s">
        <v>13</v>
      </c>
      <c r="G2272" t="s">
        <v>14</v>
      </c>
      <c r="H2272">
        <v>3</v>
      </c>
      <c r="I2272">
        <v>3</v>
      </c>
      <c r="J2272">
        <v>912</v>
      </c>
      <c r="K2272">
        <v>1.340225</v>
      </c>
      <c r="L2272" t="s">
        <v>22</v>
      </c>
    </row>
    <row r="2273" spans="1:12" x14ac:dyDescent="0.3">
      <c r="A2273" s="1">
        <v>42186</v>
      </c>
      <c r="B2273">
        <v>2015</v>
      </c>
      <c r="C2273" t="s">
        <v>26</v>
      </c>
      <c r="D2273">
        <v>683060</v>
      </c>
      <c r="E2273">
        <v>927000</v>
      </c>
      <c r="F2273" t="s">
        <v>13</v>
      </c>
      <c r="G2273" t="s">
        <v>14</v>
      </c>
      <c r="H2273">
        <v>3</v>
      </c>
      <c r="I2273">
        <v>2</v>
      </c>
      <c r="J2273">
        <v>1012</v>
      </c>
      <c r="K2273">
        <v>1.340225</v>
      </c>
      <c r="L2273" t="s">
        <v>25</v>
      </c>
    </row>
    <row r="2274" spans="1:12" x14ac:dyDescent="0.3">
      <c r="A2274" s="1">
        <v>42186</v>
      </c>
      <c r="B2274">
        <v>2015</v>
      </c>
      <c r="C2274" t="s">
        <v>18</v>
      </c>
      <c r="D2274">
        <v>245910</v>
      </c>
      <c r="E2274">
        <v>339000</v>
      </c>
      <c r="F2274" t="s">
        <v>13</v>
      </c>
      <c r="G2274" t="s">
        <v>14</v>
      </c>
      <c r="H2274">
        <v>3</v>
      </c>
      <c r="I2274">
        <v>2</v>
      </c>
      <c r="J2274">
        <v>997</v>
      </c>
      <c r="K2274">
        <v>1.340225</v>
      </c>
      <c r="L2274" t="s">
        <v>16</v>
      </c>
    </row>
    <row r="2275" spans="1:12" x14ac:dyDescent="0.3">
      <c r="A2275" s="1">
        <v>42186</v>
      </c>
      <c r="B2275">
        <v>2015</v>
      </c>
      <c r="C2275" t="s">
        <v>26</v>
      </c>
      <c r="D2275">
        <v>225610</v>
      </c>
      <c r="E2275">
        <v>268000</v>
      </c>
      <c r="F2275" t="s">
        <v>13</v>
      </c>
      <c r="G2275" t="s">
        <v>14</v>
      </c>
      <c r="H2275">
        <v>3</v>
      </c>
      <c r="I2275">
        <v>3</v>
      </c>
      <c r="J2275">
        <v>973</v>
      </c>
      <c r="K2275">
        <v>1.340225</v>
      </c>
      <c r="L2275" t="s">
        <v>16</v>
      </c>
    </row>
    <row r="2276" spans="1:12" x14ac:dyDescent="0.3">
      <c r="A2276" s="1">
        <v>42187</v>
      </c>
      <c r="B2276">
        <v>2015</v>
      </c>
      <c r="C2276" t="s">
        <v>21</v>
      </c>
      <c r="D2276">
        <v>508480</v>
      </c>
      <c r="E2276">
        <v>949000</v>
      </c>
      <c r="F2276" t="s">
        <v>13</v>
      </c>
      <c r="G2276" t="s">
        <v>14</v>
      </c>
      <c r="H2276">
        <v>3</v>
      </c>
      <c r="I2276">
        <v>1</v>
      </c>
      <c r="J2276">
        <v>1088</v>
      </c>
      <c r="K2276">
        <v>1.340225</v>
      </c>
      <c r="L2276" t="s">
        <v>25</v>
      </c>
    </row>
    <row r="2277" spans="1:12" x14ac:dyDescent="0.3">
      <c r="A2277" s="1">
        <v>42187</v>
      </c>
      <c r="B2277">
        <v>2015</v>
      </c>
      <c r="C2277" t="s">
        <v>26</v>
      </c>
      <c r="D2277">
        <v>388990</v>
      </c>
      <c r="E2277">
        <v>300000</v>
      </c>
      <c r="F2277" t="s">
        <v>13</v>
      </c>
      <c r="G2277" t="s">
        <v>14</v>
      </c>
      <c r="H2277">
        <v>3</v>
      </c>
      <c r="I2277">
        <v>3</v>
      </c>
      <c r="J2277">
        <v>937</v>
      </c>
      <c r="K2277">
        <v>1.340225</v>
      </c>
      <c r="L2277" t="s">
        <v>25</v>
      </c>
    </row>
    <row r="2278" spans="1:12" x14ac:dyDescent="0.3">
      <c r="A2278" s="1">
        <v>42187</v>
      </c>
      <c r="B2278">
        <v>2015</v>
      </c>
      <c r="C2278" t="s">
        <v>26</v>
      </c>
      <c r="D2278">
        <v>280770</v>
      </c>
      <c r="E2278">
        <v>455000</v>
      </c>
      <c r="F2278" t="s">
        <v>13</v>
      </c>
      <c r="G2278" t="s">
        <v>14</v>
      </c>
      <c r="H2278">
        <v>3</v>
      </c>
      <c r="I2278">
        <v>3</v>
      </c>
      <c r="J2278">
        <v>992</v>
      </c>
      <c r="K2278">
        <v>1.340225</v>
      </c>
      <c r="L2278" t="s">
        <v>25</v>
      </c>
    </row>
    <row r="2279" spans="1:12" x14ac:dyDescent="0.3">
      <c r="A2279" s="1">
        <v>42187</v>
      </c>
      <c r="B2279">
        <v>2015</v>
      </c>
      <c r="C2279" t="s">
        <v>21</v>
      </c>
      <c r="D2279">
        <v>1744120</v>
      </c>
      <c r="E2279">
        <v>2727500</v>
      </c>
      <c r="F2279" t="s">
        <v>13</v>
      </c>
      <c r="G2279" t="s">
        <v>14</v>
      </c>
      <c r="H2279">
        <v>3</v>
      </c>
      <c r="I2279">
        <v>3</v>
      </c>
      <c r="J2279">
        <v>1071</v>
      </c>
      <c r="K2279">
        <v>1.340225</v>
      </c>
      <c r="L2279" t="s">
        <v>16</v>
      </c>
    </row>
    <row r="2280" spans="1:12" x14ac:dyDescent="0.3">
      <c r="A2280" s="1">
        <v>42187</v>
      </c>
      <c r="B2280">
        <v>2015</v>
      </c>
      <c r="C2280" t="s">
        <v>17</v>
      </c>
      <c r="D2280">
        <v>152180</v>
      </c>
      <c r="E2280">
        <v>125349</v>
      </c>
      <c r="F2280" t="s">
        <v>13</v>
      </c>
      <c r="G2280" t="s">
        <v>14</v>
      </c>
      <c r="H2280">
        <v>3</v>
      </c>
      <c r="I2280">
        <v>2</v>
      </c>
      <c r="J2280">
        <v>981</v>
      </c>
      <c r="K2280">
        <v>1.340225</v>
      </c>
      <c r="L2280" t="s">
        <v>25</v>
      </c>
    </row>
    <row r="2281" spans="1:12" x14ac:dyDescent="0.3">
      <c r="A2281" s="1">
        <v>42187</v>
      </c>
      <c r="B2281">
        <v>2015</v>
      </c>
      <c r="C2281" t="s">
        <v>26</v>
      </c>
      <c r="D2281">
        <v>295120</v>
      </c>
      <c r="E2281">
        <v>410000</v>
      </c>
      <c r="F2281" t="s">
        <v>13</v>
      </c>
      <c r="G2281" t="s">
        <v>14</v>
      </c>
      <c r="H2281">
        <v>3</v>
      </c>
      <c r="I2281">
        <v>1</v>
      </c>
      <c r="J2281">
        <v>971</v>
      </c>
      <c r="K2281">
        <v>1.340225</v>
      </c>
      <c r="L2281" t="s">
        <v>25</v>
      </c>
    </row>
    <row r="2282" spans="1:12" x14ac:dyDescent="0.3">
      <c r="A2282" s="1">
        <v>42187</v>
      </c>
      <c r="B2282">
        <v>2015</v>
      </c>
      <c r="C2282" t="s">
        <v>26</v>
      </c>
      <c r="D2282">
        <v>505190</v>
      </c>
      <c r="E2282">
        <v>629000</v>
      </c>
      <c r="F2282" t="s">
        <v>13</v>
      </c>
      <c r="G2282" t="s">
        <v>14</v>
      </c>
      <c r="H2282">
        <v>3</v>
      </c>
      <c r="I2282">
        <v>2</v>
      </c>
      <c r="J2282">
        <v>981</v>
      </c>
      <c r="K2282">
        <v>1.340225</v>
      </c>
      <c r="L2282" t="s">
        <v>22</v>
      </c>
    </row>
    <row r="2283" spans="1:12" x14ac:dyDescent="0.3">
      <c r="A2283" s="1">
        <v>42187</v>
      </c>
      <c r="B2283">
        <v>2015</v>
      </c>
      <c r="C2283" t="s">
        <v>26</v>
      </c>
      <c r="D2283">
        <v>253680</v>
      </c>
      <c r="E2283">
        <v>290500</v>
      </c>
      <c r="F2283" t="s">
        <v>13</v>
      </c>
      <c r="G2283" t="s">
        <v>14</v>
      </c>
      <c r="H2283">
        <v>3</v>
      </c>
      <c r="I2283">
        <v>2</v>
      </c>
      <c r="J2283">
        <v>912</v>
      </c>
      <c r="K2283">
        <v>1.340225</v>
      </c>
      <c r="L2283" t="s">
        <v>25</v>
      </c>
    </row>
    <row r="2284" spans="1:12" x14ac:dyDescent="0.3">
      <c r="A2284" s="1">
        <v>42188</v>
      </c>
      <c r="B2284">
        <v>2015</v>
      </c>
      <c r="C2284" t="s">
        <v>17</v>
      </c>
      <c r="D2284">
        <v>166840</v>
      </c>
      <c r="E2284">
        <v>77900</v>
      </c>
      <c r="F2284" t="s">
        <v>19</v>
      </c>
      <c r="G2284" t="s">
        <v>20</v>
      </c>
      <c r="H2284">
        <v>4</v>
      </c>
      <c r="I2284">
        <v>3</v>
      </c>
      <c r="J2284">
        <v>1226</v>
      </c>
      <c r="K2284">
        <v>1.340225</v>
      </c>
      <c r="L2284" t="s">
        <v>22</v>
      </c>
    </row>
    <row r="2285" spans="1:12" x14ac:dyDescent="0.3">
      <c r="A2285" s="1">
        <v>42188</v>
      </c>
      <c r="B2285">
        <v>2015</v>
      </c>
      <c r="C2285" t="s">
        <v>29</v>
      </c>
      <c r="D2285">
        <v>170030</v>
      </c>
      <c r="E2285">
        <v>275000</v>
      </c>
      <c r="F2285" t="s">
        <v>13</v>
      </c>
      <c r="G2285" t="s">
        <v>14</v>
      </c>
      <c r="H2285">
        <v>3</v>
      </c>
      <c r="I2285">
        <v>3</v>
      </c>
      <c r="J2285">
        <v>1062</v>
      </c>
      <c r="K2285">
        <v>1.340225</v>
      </c>
      <c r="L2285" t="s">
        <v>25</v>
      </c>
    </row>
    <row r="2286" spans="1:12" x14ac:dyDescent="0.3">
      <c r="A2286" s="1">
        <v>42193</v>
      </c>
      <c r="B2286">
        <v>2015</v>
      </c>
      <c r="C2286" t="s">
        <v>29</v>
      </c>
      <c r="D2286">
        <v>211190</v>
      </c>
      <c r="E2286">
        <v>378107</v>
      </c>
      <c r="F2286" t="s">
        <v>13</v>
      </c>
      <c r="G2286" t="s">
        <v>14</v>
      </c>
      <c r="H2286">
        <v>3</v>
      </c>
      <c r="I2286">
        <v>3</v>
      </c>
      <c r="J2286">
        <v>956</v>
      </c>
      <c r="K2286">
        <v>1.340225</v>
      </c>
      <c r="L2286" t="s">
        <v>15</v>
      </c>
    </row>
    <row r="2287" spans="1:12" x14ac:dyDescent="0.3">
      <c r="A2287" s="1">
        <v>42194</v>
      </c>
      <c r="B2287">
        <v>2015</v>
      </c>
      <c r="C2287" t="s">
        <v>29</v>
      </c>
      <c r="D2287">
        <v>189000</v>
      </c>
      <c r="E2287">
        <v>355000</v>
      </c>
      <c r="F2287" t="s">
        <v>13</v>
      </c>
      <c r="G2287" t="s">
        <v>14</v>
      </c>
      <c r="H2287">
        <v>3</v>
      </c>
      <c r="I2287">
        <v>3</v>
      </c>
      <c r="J2287">
        <v>921</v>
      </c>
      <c r="K2287">
        <v>1.340225</v>
      </c>
      <c r="L2287" t="s">
        <v>16</v>
      </c>
    </row>
    <row r="2288" spans="1:12" x14ac:dyDescent="0.3">
      <c r="A2288" s="1">
        <v>42195</v>
      </c>
      <c r="B2288">
        <v>2015</v>
      </c>
      <c r="C2288" t="s">
        <v>21</v>
      </c>
      <c r="D2288">
        <v>2948960</v>
      </c>
      <c r="E2288">
        <v>5000000</v>
      </c>
      <c r="F2288" t="s">
        <v>13</v>
      </c>
      <c r="G2288" t="s">
        <v>14</v>
      </c>
      <c r="H2288">
        <v>3</v>
      </c>
      <c r="I2288">
        <v>3</v>
      </c>
      <c r="J2288">
        <v>1063</v>
      </c>
      <c r="K2288">
        <v>1.340225</v>
      </c>
      <c r="L2288" t="s">
        <v>16</v>
      </c>
    </row>
    <row r="2289" spans="1:12" x14ac:dyDescent="0.3">
      <c r="A2289" s="1">
        <v>42197</v>
      </c>
      <c r="B2289">
        <v>2015</v>
      </c>
      <c r="C2289" t="s">
        <v>21</v>
      </c>
      <c r="D2289">
        <v>780010</v>
      </c>
      <c r="E2289">
        <v>1715000</v>
      </c>
      <c r="F2289" t="s">
        <v>13</v>
      </c>
      <c r="G2289" t="s">
        <v>14</v>
      </c>
      <c r="H2289">
        <v>3</v>
      </c>
      <c r="I2289">
        <v>3</v>
      </c>
      <c r="J2289">
        <v>953</v>
      </c>
      <c r="K2289">
        <v>1.340225</v>
      </c>
      <c r="L2289" t="s">
        <v>15</v>
      </c>
    </row>
    <row r="2290" spans="1:12" x14ac:dyDescent="0.3">
      <c r="A2290" s="1">
        <v>42201</v>
      </c>
      <c r="B2290">
        <v>2015</v>
      </c>
      <c r="C2290" t="s">
        <v>21</v>
      </c>
      <c r="D2290">
        <v>1246840</v>
      </c>
      <c r="E2290">
        <v>1525000</v>
      </c>
      <c r="F2290" t="s">
        <v>13</v>
      </c>
      <c r="G2290" t="s">
        <v>14</v>
      </c>
      <c r="H2290">
        <v>3</v>
      </c>
      <c r="I2290">
        <v>1</v>
      </c>
      <c r="J2290">
        <v>1039</v>
      </c>
      <c r="K2290">
        <v>1.340225</v>
      </c>
      <c r="L2290" t="s">
        <v>15</v>
      </c>
    </row>
    <row r="2291" spans="1:12" x14ac:dyDescent="0.3">
      <c r="A2291" s="1">
        <v>42202</v>
      </c>
      <c r="B2291">
        <v>2015</v>
      </c>
      <c r="C2291" t="s">
        <v>29</v>
      </c>
      <c r="D2291">
        <v>173460</v>
      </c>
      <c r="E2291">
        <v>247500</v>
      </c>
      <c r="F2291" t="s">
        <v>13</v>
      </c>
      <c r="G2291" t="s">
        <v>14</v>
      </c>
      <c r="H2291">
        <v>3</v>
      </c>
      <c r="I2291">
        <v>2</v>
      </c>
      <c r="J2291">
        <v>1062</v>
      </c>
      <c r="K2291">
        <v>1.340225</v>
      </c>
      <c r="L2291" t="s">
        <v>22</v>
      </c>
    </row>
    <row r="2292" spans="1:12" x14ac:dyDescent="0.3">
      <c r="A2292" s="1">
        <v>42202</v>
      </c>
      <c r="B2292">
        <v>2015</v>
      </c>
      <c r="C2292" t="s">
        <v>21</v>
      </c>
      <c r="D2292">
        <v>2809170</v>
      </c>
      <c r="E2292">
        <v>3647000</v>
      </c>
      <c r="F2292" t="s">
        <v>13</v>
      </c>
      <c r="G2292" t="s">
        <v>14</v>
      </c>
      <c r="H2292">
        <v>3</v>
      </c>
      <c r="I2292">
        <v>1</v>
      </c>
      <c r="J2292">
        <v>1023</v>
      </c>
      <c r="K2292">
        <v>1.340225</v>
      </c>
      <c r="L2292" t="s">
        <v>22</v>
      </c>
    </row>
    <row r="2293" spans="1:12" x14ac:dyDescent="0.3">
      <c r="A2293" s="1">
        <v>42203</v>
      </c>
      <c r="B2293">
        <v>2015</v>
      </c>
      <c r="C2293" t="s">
        <v>26</v>
      </c>
      <c r="D2293">
        <v>469560</v>
      </c>
      <c r="E2293">
        <v>1075000</v>
      </c>
      <c r="F2293" t="s">
        <v>13</v>
      </c>
      <c r="G2293" t="s">
        <v>14</v>
      </c>
      <c r="H2293">
        <v>3</v>
      </c>
      <c r="I2293">
        <v>1</v>
      </c>
      <c r="J2293">
        <v>994</v>
      </c>
      <c r="K2293">
        <v>1.340225</v>
      </c>
      <c r="L2293" t="s">
        <v>25</v>
      </c>
    </row>
    <row r="2294" spans="1:12" x14ac:dyDescent="0.3">
      <c r="A2294" s="1">
        <v>42204</v>
      </c>
      <c r="B2294">
        <v>2015</v>
      </c>
      <c r="C2294" t="s">
        <v>21</v>
      </c>
      <c r="D2294">
        <v>1362410</v>
      </c>
      <c r="E2294">
        <v>1800000</v>
      </c>
      <c r="F2294" t="s">
        <v>13</v>
      </c>
      <c r="G2294" t="s">
        <v>14</v>
      </c>
      <c r="H2294">
        <v>3</v>
      </c>
      <c r="I2294">
        <v>3</v>
      </c>
      <c r="J2294">
        <v>996</v>
      </c>
      <c r="K2294">
        <v>1.340225</v>
      </c>
      <c r="L2294" t="s">
        <v>15</v>
      </c>
    </row>
    <row r="2295" spans="1:12" x14ac:dyDescent="0.3">
      <c r="A2295" s="1">
        <v>42208</v>
      </c>
      <c r="B2295">
        <v>2015</v>
      </c>
      <c r="C2295" t="s">
        <v>29</v>
      </c>
      <c r="D2295">
        <v>303660</v>
      </c>
      <c r="E2295">
        <v>500000</v>
      </c>
      <c r="F2295" t="s">
        <v>13</v>
      </c>
      <c r="G2295" t="s">
        <v>14</v>
      </c>
      <c r="H2295">
        <v>3</v>
      </c>
      <c r="I2295">
        <v>2</v>
      </c>
      <c r="J2295">
        <v>1068</v>
      </c>
      <c r="K2295">
        <v>1.340225</v>
      </c>
      <c r="L2295" t="s">
        <v>15</v>
      </c>
    </row>
    <row r="2296" spans="1:12" x14ac:dyDescent="0.3">
      <c r="A2296" s="1">
        <v>42208</v>
      </c>
      <c r="B2296">
        <v>2015</v>
      </c>
      <c r="C2296" t="s">
        <v>21</v>
      </c>
      <c r="D2296">
        <v>350210</v>
      </c>
      <c r="E2296">
        <v>537000</v>
      </c>
      <c r="F2296" t="s">
        <v>13</v>
      </c>
      <c r="G2296" t="s">
        <v>14</v>
      </c>
      <c r="H2296">
        <v>3</v>
      </c>
      <c r="I2296">
        <v>1</v>
      </c>
      <c r="J2296">
        <v>1063</v>
      </c>
      <c r="K2296">
        <v>1.340225</v>
      </c>
      <c r="L2296" t="s">
        <v>25</v>
      </c>
    </row>
    <row r="2297" spans="1:12" x14ac:dyDescent="0.3">
      <c r="A2297" s="1">
        <v>42214</v>
      </c>
      <c r="B2297">
        <v>2015</v>
      </c>
      <c r="C2297" t="s">
        <v>18</v>
      </c>
      <c r="D2297">
        <v>499870</v>
      </c>
      <c r="E2297">
        <v>699000</v>
      </c>
      <c r="F2297" t="s">
        <v>13</v>
      </c>
      <c r="G2297" t="s">
        <v>14</v>
      </c>
      <c r="H2297">
        <v>3</v>
      </c>
      <c r="I2297">
        <v>1</v>
      </c>
      <c r="J2297">
        <v>933</v>
      </c>
      <c r="K2297">
        <v>1.340225</v>
      </c>
      <c r="L2297" t="s">
        <v>15</v>
      </c>
    </row>
    <row r="2298" spans="1:12" x14ac:dyDescent="0.3">
      <c r="A2298" s="1">
        <v>42215</v>
      </c>
      <c r="B2298">
        <v>2015</v>
      </c>
      <c r="C2298" t="s">
        <v>26</v>
      </c>
      <c r="D2298">
        <v>308630</v>
      </c>
      <c r="E2298">
        <v>410000</v>
      </c>
      <c r="F2298" t="s">
        <v>13</v>
      </c>
      <c r="G2298" t="s">
        <v>14</v>
      </c>
      <c r="H2298">
        <v>3</v>
      </c>
      <c r="I2298">
        <v>3</v>
      </c>
      <c r="J2298">
        <v>1041</v>
      </c>
      <c r="K2298">
        <v>1.340225</v>
      </c>
      <c r="L2298" t="s">
        <v>16</v>
      </c>
    </row>
    <row r="2299" spans="1:12" x14ac:dyDescent="0.3">
      <c r="A2299" s="1">
        <v>42215</v>
      </c>
      <c r="B2299">
        <v>2015</v>
      </c>
      <c r="C2299" t="s">
        <v>29</v>
      </c>
      <c r="D2299">
        <v>174090</v>
      </c>
      <c r="E2299">
        <v>295000</v>
      </c>
      <c r="F2299" t="s">
        <v>13</v>
      </c>
      <c r="G2299" t="s">
        <v>14</v>
      </c>
      <c r="H2299">
        <v>3</v>
      </c>
      <c r="I2299">
        <v>2</v>
      </c>
      <c r="J2299">
        <v>976</v>
      </c>
      <c r="K2299">
        <v>1.340225</v>
      </c>
      <c r="L2299" t="s">
        <v>16</v>
      </c>
    </row>
    <row r="2300" spans="1:12" x14ac:dyDescent="0.3">
      <c r="A2300" s="1">
        <v>42215</v>
      </c>
      <c r="B2300">
        <v>2015</v>
      </c>
      <c r="C2300" t="s">
        <v>26</v>
      </c>
      <c r="D2300">
        <v>224000</v>
      </c>
      <c r="E2300">
        <v>348000</v>
      </c>
      <c r="F2300" t="s">
        <v>13</v>
      </c>
      <c r="G2300" t="s">
        <v>14</v>
      </c>
      <c r="H2300">
        <v>3</v>
      </c>
      <c r="I2300">
        <v>3</v>
      </c>
      <c r="J2300">
        <v>1045</v>
      </c>
      <c r="K2300">
        <v>1.340225</v>
      </c>
      <c r="L2300" t="s">
        <v>16</v>
      </c>
    </row>
    <row r="2301" spans="1:12" x14ac:dyDescent="0.3">
      <c r="A2301" s="1">
        <v>42216</v>
      </c>
      <c r="B2301">
        <v>2015</v>
      </c>
      <c r="C2301" t="s">
        <v>21</v>
      </c>
      <c r="D2301">
        <v>1059660</v>
      </c>
      <c r="E2301">
        <v>1350000</v>
      </c>
      <c r="F2301" t="s">
        <v>13</v>
      </c>
      <c r="G2301" t="s">
        <v>14</v>
      </c>
      <c r="H2301">
        <v>3</v>
      </c>
      <c r="I2301">
        <v>3</v>
      </c>
      <c r="J2301">
        <v>951</v>
      </c>
      <c r="K2301">
        <v>1.340225</v>
      </c>
      <c r="L2301" t="s">
        <v>25</v>
      </c>
    </row>
    <row r="2302" spans="1:12" x14ac:dyDescent="0.3">
      <c r="A2302" s="1">
        <v>42216</v>
      </c>
      <c r="B2302">
        <v>2015</v>
      </c>
      <c r="C2302" t="s">
        <v>26</v>
      </c>
      <c r="D2302">
        <v>320950</v>
      </c>
      <c r="E2302">
        <v>495000</v>
      </c>
      <c r="F2302" t="s">
        <v>13</v>
      </c>
      <c r="G2302" t="s">
        <v>14</v>
      </c>
      <c r="H2302">
        <v>3</v>
      </c>
      <c r="I2302">
        <v>3</v>
      </c>
      <c r="J2302">
        <v>1027</v>
      </c>
      <c r="K2302">
        <v>1.340225</v>
      </c>
      <c r="L2302" t="s">
        <v>25</v>
      </c>
    </row>
    <row r="2303" spans="1:12" x14ac:dyDescent="0.3">
      <c r="A2303" s="1">
        <v>42217</v>
      </c>
      <c r="B2303">
        <v>2015</v>
      </c>
      <c r="C2303" t="s">
        <v>26</v>
      </c>
      <c r="D2303">
        <v>204610</v>
      </c>
      <c r="E2303">
        <v>340000</v>
      </c>
      <c r="F2303" t="s">
        <v>13</v>
      </c>
      <c r="G2303" t="s">
        <v>14</v>
      </c>
      <c r="H2303">
        <v>3</v>
      </c>
      <c r="I2303">
        <v>1</v>
      </c>
      <c r="J2303">
        <v>955</v>
      </c>
      <c r="K2303">
        <v>1.340225</v>
      </c>
      <c r="L2303" t="s">
        <v>25</v>
      </c>
    </row>
    <row r="2304" spans="1:12" x14ac:dyDescent="0.3">
      <c r="A2304" s="1">
        <v>42217</v>
      </c>
      <c r="B2304">
        <v>2015</v>
      </c>
      <c r="C2304" t="s">
        <v>26</v>
      </c>
      <c r="D2304">
        <v>1586970</v>
      </c>
      <c r="E2304">
        <v>1600000</v>
      </c>
      <c r="F2304" t="s">
        <v>13</v>
      </c>
      <c r="G2304" t="s">
        <v>14</v>
      </c>
      <c r="H2304">
        <v>3</v>
      </c>
      <c r="I2304">
        <v>1</v>
      </c>
      <c r="J2304">
        <v>911</v>
      </c>
      <c r="K2304">
        <v>1.340225</v>
      </c>
      <c r="L2304" t="s">
        <v>15</v>
      </c>
    </row>
    <row r="2305" spans="1:12" x14ac:dyDescent="0.3">
      <c r="A2305" s="1">
        <v>42217</v>
      </c>
      <c r="B2305">
        <v>2015</v>
      </c>
      <c r="C2305" t="s">
        <v>17</v>
      </c>
      <c r="D2305">
        <v>127250</v>
      </c>
      <c r="E2305">
        <v>43100</v>
      </c>
      <c r="F2305" t="s">
        <v>13</v>
      </c>
      <c r="G2305" t="s">
        <v>14</v>
      </c>
      <c r="H2305">
        <v>3</v>
      </c>
      <c r="I2305">
        <v>1</v>
      </c>
      <c r="J2305">
        <v>1031</v>
      </c>
      <c r="K2305">
        <v>1.340225</v>
      </c>
      <c r="L2305" t="s">
        <v>25</v>
      </c>
    </row>
    <row r="2306" spans="1:12" x14ac:dyDescent="0.3">
      <c r="A2306" s="1">
        <v>42218</v>
      </c>
      <c r="B2306">
        <v>2015</v>
      </c>
      <c r="C2306" t="s">
        <v>21</v>
      </c>
      <c r="D2306">
        <v>965230</v>
      </c>
      <c r="E2306">
        <v>930000</v>
      </c>
      <c r="F2306" t="s">
        <v>13</v>
      </c>
      <c r="G2306" t="s">
        <v>14</v>
      </c>
      <c r="H2306">
        <v>3</v>
      </c>
      <c r="I2306">
        <v>2</v>
      </c>
      <c r="J2306">
        <v>936</v>
      </c>
      <c r="K2306">
        <v>1.340225</v>
      </c>
      <c r="L2306" t="s">
        <v>15</v>
      </c>
    </row>
    <row r="2307" spans="1:12" x14ac:dyDescent="0.3">
      <c r="A2307" s="1">
        <v>42221</v>
      </c>
      <c r="B2307">
        <v>2015</v>
      </c>
      <c r="C2307" t="s">
        <v>17</v>
      </c>
      <c r="D2307">
        <v>2015670</v>
      </c>
      <c r="E2307">
        <v>299900</v>
      </c>
      <c r="F2307" t="s">
        <v>13</v>
      </c>
      <c r="G2307" t="s">
        <v>14</v>
      </c>
      <c r="H2307">
        <v>3</v>
      </c>
      <c r="I2307">
        <v>1</v>
      </c>
      <c r="J2307">
        <v>1039</v>
      </c>
      <c r="K2307">
        <v>1.340225</v>
      </c>
      <c r="L2307" t="s">
        <v>22</v>
      </c>
    </row>
    <row r="2308" spans="1:12" x14ac:dyDescent="0.3">
      <c r="A2308" s="1">
        <v>42221</v>
      </c>
      <c r="B2308">
        <v>2015</v>
      </c>
      <c r="C2308" t="s">
        <v>26</v>
      </c>
      <c r="D2308">
        <v>268520</v>
      </c>
      <c r="E2308">
        <v>260000</v>
      </c>
      <c r="F2308" t="s">
        <v>13</v>
      </c>
      <c r="G2308" t="s">
        <v>14</v>
      </c>
      <c r="H2308">
        <v>3</v>
      </c>
      <c r="I2308">
        <v>1</v>
      </c>
      <c r="J2308">
        <v>903</v>
      </c>
      <c r="K2308">
        <v>1.340225</v>
      </c>
      <c r="L2308" t="s">
        <v>16</v>
      </c>
    </row>
    <row r="2309" spans="1:12" x14ac:dyDescent="0.3">
      <c r="A2309" s="1">
        <v>42221</v>
      </c>
      <c r="B2309">
        <v>2015</v>
      </c>
      <c r="C2309" t="s">
        <v>26</v>
      </c>
      <c r="D2309">
        <v>292040</v>
      </c>
      <c r="E2309">
        <v>450000</v>
      </c>
      <c r="F2309" t="s">
        <v>13</v>
      </c>
      <c r="G2309" t="s">
        <v>14</v>
      </c>
      <c r="H2309">
        <v>3</v>
      </c>
      <c r="I2309">
        <v>1</v>
      </c>
      <c r="J2309">
        <v>981</v>
      </c>
      <c r="K2309">
        <v>1.340225</v>
      </c>
      <c r="L2309" t="s">
        <v>15</v>
      </c>
    </row>
    <row r="2310" spans="1:12" x14ac:dyDescent="0.3">
      <c r="A2310" s="1">
        <v>42222</v>
      </c>
      <c r="B2310">
        <v>2015</v>
      </c>
      <c r="C2310" t="s">
        <v>21</v>
      </c>
      <c r="D2310">
        <v>1050280</v>
      </c>
      <c r="E2310">
        <v>1780000</v>
      </c>
      <c r="F2310" t="s">
        <v>13</v>
      </c>
      <c r="G2310" t="s">
        <v>14</v>
      </c>
      <c r="H2310">
        <v>3</v>
      </c>
      <c r="I2310">
        <v>3</v>
      </c>
      <c r="J2310">
        <v>1075</v>
      </c>
      <c r="K2310">
        <v>1.340225</v>
      </c>
      <c r="L2310" t="s">
        <v>16</v>
      </c>
    </row>
    <row r="2311" spans="1:12" x14ac:dyDescent="0.3">
      <c r="A2311" s="1">
        <v>42224</v>
      </c>
      <c r="B2311">
        <v>2015</v>
      </c>
      <c r="C2311" t="s">
        <v>26</v>
      </c>
      <c r="D2311">
        <v>693000</v>
      </c>
      <c r="E2311">
        <v>700000</v>
      </c>
      <c r="F2311" t="s">
        <v>13</v>
      </c>
      <c r="G2311" t="s">
        <v>14</v>
      </c>
      <c r="H2311">
        <v>3</v>
      </c>
      <c r="I2311">
        <v>3</v>
      </c>
      <c r="J2311">
        <v>1004</v>
      </c>
      <c r="K2311">
        <v>1.340225</v>
      </c>
      <c r="L2311" t="s">
        <v>25</v>
      </c>
    </row>
    <row r="2312" spans="1:12" x14ac:dyDescent="0.3">
      <c r="A2312" s="1">
        <v>42228</v>
      </c>
      <c r="B2312">
        <v>2015</v>
      </c>
      <c r="C2312" t="s">
        <v>29</v>
      </c>
      <c r="D2312">
        <v>280350</v>
      </c>
      <c r="E2312">
        <v>481000</v>
      </c>
      <c r="F2312" t="s">
        <v>13</v>
      </c>
      <c r="G2312" t="s">
        <v>14</v>
      </c>
      <c r="H2312">
        <v>3</v>
      </c>
      <c r="I2312">
        <v>1</v>
      </c>
      <c r="J2312">
        <v>942</v>
      </c>
      <c r="K2312">
        <v>1.340225</v>
      </c>
      <c r="L2312" t="s">
        <v>15</v>
      </c>
    </row>
    <row r="2313" spans="1:12" x14ac:dyDescent="0.3">
      <c r="A2313" s="1">
        <v>42228</v>
      </c>
      <c r="B2313">
        <v>2015</v>
      </c>
      <c r="C2313" t="s">
        <v>17</v>
      </c>
      <c r="D2313">
        <v>239760</v>
      </c>
      <c r="E2313">
        <v>270000</v>
      </c>
      <c r="F2313" t="s">
        <v>19</v>
      </c>
      <c r="G2313" t="s">
        <v>20</v>
      </c>
      <c r="H2313">
        <v>4</v>
      </c>
      <c r="I2313">
        <v>2</v>
      </c>
      <c r="J2313">
        <v>1258</v>
      </c>
      <c r="K2313">
        <v>1.340225</v>
      </c>
      <c r="L2313" t="s">
        <v>16</v>
      </c>
    </row>
    <row r="2314" spans="1:12" x14ac:dyDescent="0.3">
      <c r="A2314" s="1">
        <v>42228</v>
      </c>
      <c r="B2314">
        <v>2015</v>
      </c>
      <c r="C2314" t="s">
        <v>29</v>
      </c>
      <c r="D2314">
        <v>229110</v>
      </c>
      <c r="E2314">
        <v>392500</v>
      </c>
      <c r="F2314" t="s">
        <v>13</v>
      </c>
      <c r="G2314" t="s">
        <v>14</v>
      </c>
      <c r="H2314">
        <v>3</v>
      </c>
      <c r="I2314">
        <v>1</v>
      </c>
      <c r="J2314">
        <v>928</v>
      </c>
      <c r="K2314">
        <v>1.340225</v>
      </c>
      <c r="L2314" t="s">
        <v>22</v>
      </c>
    </row>
    <row r="2315" spans="1:12" x14ac:dyDescent="0.3">
      <c r="A2315" s="1">
        <v>42229</v>
      </c>
      <c r="B2315">
        <v>2015</v>
      </c>
      <c r="C2315" t="s">
        <v>17</v>
      </c>
      <c r="D2315">
        <v>207620</v>
      </c>
      <c r="E2315">
        <v>190000</v>
      </c>
      <c r="F2315" t="s">
        <v>13</v>
      </c>
      <c r="G2315" t="s">
        <v>14</v>
      </c>
      <c r="H2315">
        <v>3</v>
      </c>
      <c r="I2315">
        <v>2</v>
      </c>
      <c r="J2315">
        <v>905</v>
      </c>
      <c r="K2315">
        <v>1.340225</v>
      </c>
      <c r="L2315" t="s">
        <v>22</v>
      </c>
    </row>
    <row r="2316" spans="1:12" x14ac:dyDescent="0.3">
      <c r="A2316" s="1">
        <v>42229</v>
      </c>
      <c r="B2316">
        <v>2015</v>
      </c>
      <c r="C2316" t="s">
        <v>26</v>
      </c>
      <c r="D2316">
        <v>221410</v>
      </c>
      <c r="E2316">
        <v>425000</v>
      </c>
      <c r="F2316" t="s">
        <v>13</v>
      </c>
      <c r="G2316" t="s">
        <v>14</v>
      </c>
      <c r="H2316">
        <v>3</v>
      </c>
      <c r="I2316">
        <v>2</v>
      </c>
      <c r="J2316">
        <v>1090</v>
      </c>
      <c r="K2316">
        <v>1.340225</v>
      </c>
      <c r="L2316" t="s">
        <v>22</v>
      </c>
    </row>
    <row r="2317" spans="1:12" x14ac:dyDescent="0.3">
      <c r="A2317" s="1">
        <v>42231</v>
      </c>
      <c r="B2317">
        <v>2015</v>
      </c>
      <c r="C2317" t="s">
        <v>21</v>
      </c>
      <c r="D2317">
        <v>1005480</v>
      </c>
      <c r="E2317">
        <v>1045000</v>
      </c>
      <c r="F2317" t="s">
        <v>13</v>
      </c>
      <c r="G2317" t="s">
        <v>14</v>
      </c>
      <c r="H2317">
        <v>3</v>
      </c>
      <c r="I2317">
        <v>1</v>
      </c>
      <c r="J2317">
        <v>928</v>
      </c>
      <c r="K2317">
        <v>1.340225</v>
      </c>
      <c r="L2317" t="s">
        <v>16</v>
      </c>
    </row>
    <row r="2318" spans="1:12" x14ac:dyDescent="0.3">
      <c r="A2318" s="1">
        <v>42231</v>
      </c>
      <c r="B2318">
        <v>2015</v>
      </c>
      <c r="C2318" t="s">
        <v>29</v>
      </c>
      <c r="D2318">
        <v>263830</v>
      </c>
      <c r="E2318">
        <v>460500</v>
      </c>
      <c r="F2318" t="s">
        <v>13</v>
      </c>
      <c r="G2318" t="s">
        <v>14</v>
      </c>
      <c r="H2318">
        <v>3</v>
      </c>
      <c r="I2318">
        <v>3</v>
      </c>
      <c r="J2318">
        <v>933</v>
      </c>
      <c r="K2318">
        <v>1.340225</v>
      </c>
      <c r="L2318" t="s">
        <v>25</v>
      </c>
    </row>
    <row r="2319" spans="1:12" x14ac:dyDescent="0.3">
      <c r="A2319" s="1">
        <v>42231</v>
      </c>
      <c r="B2319">
        <v>2015</v>
      </c>
      <c r="C2319" t="s">
        <v>18</v>
      </c>
      <c r="D2319">
        <v>217070</v>
      </c>
      <c r="E2319">
        <v>274000</v>
      </c>
      <c r="F2319" t="s">
        <v>13</v>
      </c>
      <c r="G2319" t="s">
        <v>14</v>
      </c>
      <c r="H2319">
        <v>3</v>
      </c>
      <c r="I2319">
        <v>1</v>
      </c>
      <c r="J2319">
        <v>1034</v>
      </c>
      <c r="K2319">
        <v>1.340225</v>
      </c>
      <c r="L2319" t="s">
        <v>25</v>
      </c>
    </row>
    <row r="2320" spans="1:12" x14ac:dyDescent="0.3">
      <c r="A2320" s="1">
        <v>42232</v>
      </c>
      <c r="B2320">
        <v>2015</v>
      </c>
      <c r="C2320" t="s">
        <v>26</v>
      </c>
      <c r="D2320">
        <v>1409940</v>
      </c>
      <c r="E2320">
        <v>1800000</v>
      </c>
      <c r="F2320" t="s">
        <v>13</v>
      </c>
      <c r="G2320" t="s">
        <v>14</v>
      </c>
      <c r="H2320">
        <v>3</v>
      </c>
      <c r="I2320">
        <v>1</v>
      </c>
      <c r="J2320">
        <v>1099</v>
      </c>
      <c r="K2320">
        <v>1.340225</v>
      </c>
      <c r="L2320" t="s">
        <v>25</v>
      </c>
    </row>
    <row r="2321" spans="1:12" x14ac:dyDescent="0.3">
      <c r="A2321" s="1">
        <v>42232</v>
      </c>
      <c r="B2321">
        <v>2015</v>
      </c>
      <c r="C2321" t="s">
        <v>26</v>
      </c>
      <c r="D2321">
        <v>437850</v>
      </c>
      <c r="E2321">
        <v>720000</v>
      </c>
      <c r="F2321" t="s">
        <v>13</v>
      </c>
      <c r="G2321" t="s">
        <v>14</v>
      </c>
      <c r="H2321">
        <v>3</v>
      </c>
      <c r="I2321">
        <v>2</v>
      </c>
      <c r="J2321">
        <v>924</v>
      </c>
      <c r="K2321">
        <v>1.340225</v>
      </c>
      <c r="L2321" t="s">
        <v>15</v>
      </c>
    </row>
    <row r="2322" spans="1:12" x14ac:dyDescent="0.3">
      <c r="A2322" s="1">
        <v>42232</v>
      </c>
      <c r="B2322">
        <v>2015</v>
      </c>
      <c r="C2322" t="s">
        <v>21</v>
      </c>
      <c r="D2322">
        <v>505400</v>
      </c>
      <c r="E2322">
        <v>955000</v>
      </c>
      <c r="F2322" t="s">
        <v>13</v>
      </c>
      <c r="G2322" t="s">
        <v>14</v>
      </c>
      <c r="H2322">
        <v>3</v>
      </c>
      <c r="I2322">
        <v>1</v>
      </c>
      <c r="J2322">
        <v>1056</v>
      </c>
      <c r="K2322">
        <v>1.340225</v>
      </c>
      <c r="L2322" t="s">
        <v>22</v>
      </c>
    </row>
    <row r="2323" spans="1:12" x14ac:dyDescent="0.3">
      <c r="A2323" s="1">
        <v>42235</v>
      </c>
      <c r="B2323">
        <v>2015</v>
      </c>
      <c r="C2323" t="s">
        <v>29</v>
      </c>
      <c r="D2323">
        <v>398230</v>
      </c>
      <c r="E2323">
        <v>730000</v>
      </c>
      <c r="F2323" t="s">
        <v>13</v>
      </c>
      <c r="G2323" t="s">
        <v>14</v>
      </c>
      <c r="H2323">
        <v>3</v>
      </c>
      <c r="I2323">
        <v>1</v>
      </c>
      <c r="J2323">
        <v>1090</v>
      </c>
      <c r="K2323">
        <v>1.340225</v>
      </c>
      <c r="L2323" t="s">
        <v>15</v>
      </c>
    </row>
    <row r="2324" spans="1:12" x14ac:dyDescent="0.3">
      <c r="A2324" s="1">
        <v>42235</v>
      </c>
      <c r="B2324">
        <v>2015</v>
      </c>
      <c r="C2324" t="s">
        <v>26</v>
      </c>
      <c r="D2324">
        <v>261240</v>
      </c>
      <c r="E2324">
        <v>420000</v>
      </c>
      <c r="F2324" t="s">
        <v>13</v>
      </c>
      <c r="G2324" t="s">
        <v>14</v>
      </c>
      <c r="H2324">
        <v>3</v>
      </c>
      <c r="I2324">
        <v>2</v>
      </c>
      <c r="J2324">
        <v>971</v>
      </c>
      <c r="K2324">
        <v>1.340225</v>
      </c>
      <c r="L2324" t="s">
        <v>16</v>
      </c>
    </row>
    <row r="2325" spans="1:12" x14ac:dyDescent="0.3">
      <c r="A2325" s="1">
        <v>42236</v>
      </c>
      <c r="B2325">
        <v>2015</v>
      </c>
      <c r="C2325" t="s">
        <v>17</v>
      </c>
      <c r="D2325">
        <v>161770</v>
      </c>
      <c r="E2325">
        <v>111000</v>
      </c>
      <c r="F2325" t="s">
        <v>13</v>
      </c>
      <c r="G2325" t="s">
        <v>14</v>
      </c>
      <c r="H2325">
        <v>3</v>
      </c>
      <c r="I2325">
        <v>1</v>
      </c>
      <c r="J2325">
        <v>987</v>
      </c>
      <c r="K2325">
        <v>1.340225</v>
      </c>
      <c r="L2325" t="s">
        <v>15</v>
      </c>
    </row>
    <row r="2326" spans="1:12" x14ac:dyDescent="0.3">
      <c r="A2326" s="1">
        <v>42237</v>
      </c>
      <c r="B2326">
        <v>2015</v>
      </c>
      <c r="C2326" t="s">
        <v>17</v>
      </c>
      <c r="D2326">
        <v>216530</v>
      </c>
      <c r="E2326">
        <v>150000</v>
      </c>
      <c r="F2326" t="s">
        <v>27</v>
      </c>
      <c r="G2326" t="s">
        <v>28</v>
      </c>
      <c r="H2326">
        <v>8</v>
      </c>
      <c r="I2326">
        <v>8</v>
      </c>
      <c r="J2326">
        <v>2531</v>
      </c>
      <c r="K2326">
        <v>1.340225</v>
      </c>
      <c r="L2326" t="s">
        <v>25</v>
      </c>
    </row>
    <row r="2327" spans="1:12" x14ac:dyDescent="0.3">
      <c r="A2327" s="1">
        <v>42237</v>
      </c>
      <c r="B2327">
        <v>2015</v>
      </c>
      <c r="C2327" t="s">
        <v>29</v>
      </c>
      <c r="D2327">
        <v>186340</v>
      </c>
      <c r="E2327">
        <v>331000</v>
      </c>
      <c r="F2327" t="s">
        <v>13</v>
      </c>
      <c r="G2327" t="s">
        <v>14</v>
      </c>
      <c r="H2327">
        <v>3</v>
      </c>
      <c r="I2327">
        <v>1</v>
      </c>
      <c r="J2327">
        <v>904</v>
      </c>
      <c r="K2327">
        <v>1.340225</v>
      </c>
      <c r="L2327" t="s">
        <v>22</v>
      </c>
    </row>
    <row r="2328" spans="1:12" x14ac:dyDescent="0.3">
      <c r="A2328" s="1">
        <v>42237</v>
      </c>
      <c r="B2328">
        <v>2015</v>
      </c>
      <c r="C2328" t="s">
        <v>29</v>
      </c>
      <c r="D2328">
        <v>245980</v>
      </c>
      <c r="E2328">
        <v>422500</v>
      </c>
      <c r="F2328" t="s">
        <v>13</v>
      </c>
      <c r="G2328" t="s">
        <v>14</v>
      </c>
      <c r="H2328">
        <v>3</v>
      </c>
      <c r="I2328">
        <v>1</v>
      </c>
      <c r="J2328">
        <v>1042</v>
      </c>
      <c r="K2328">
        <v>1.340225</v>
      </c>
      <c r="L2328" t="s">
        <v>16</v>
      </c>
    </row>
    <row r="2329" spans="1:12" x14ac:dyDescent="0.3">
      <c r="A2329" s="1">
        <v>42237</v>
      </c>
      <c r="B2329">
        <v>2015</v>
      </c>
      <c r="C2329" t="s">
        <v>29</v>
      </c>
      <c r="D2329">
        <v>223580</v>
      </c>
      <c r="E2329">
        <v>438500</v>
      </c>
      <c r="F2329" t="s">
        <v>13</v>
      </c>
      <c r="G2329" t="s">
        <v>14</v>
      </c>
      <c r="H2329">
        <v>3</v>
      </c>
      <c r="I2329">
        <v>2</v>
      </c>
      <c r="J2329">
        <v>1060</v>
      </c>
      <c r="K2329">
        <v>1.340225</v>
      </c>
      <c r="L2329" t="s">
        <v>22</v>
      </c>
    </row>
    <row r="2330" spans="1:12" x14ac:dyDescent="0.3">
      <c r="A2330" s="1">
        <v>42238</v>
      </c>
      <c r="B2330">
        <v>2015</v>
      </c>
      <c r="C2330" t="s">
        <v>18</v>
      </c>
      <c r="D2330">
        <v>720440</v>
      </c>
      <c r="E2330">
        <v>1115000</v>
      </c>
      <c r="F2330" t="s">
        <v>13</v>
      </c>
      <c r="G2330" t="s">
        <v>14</v>
      </c>
      <c r="H2330">
        <v>3</v>
      </c>
      <c r="I2330">
        <v>1</v>
      </c>
      <c r="J2330">
        <v>928</v>
      </c>
      <c r="K2330">
        <v>1.340225</v>
      </c>
      <c r="L2330" t="s">
        <v>15</v>
      </c>
    </row>
    <row r="2331" spans="1:12" x14ac:dyDescent="0.3">
      <c r="A2331" s="1">
        <v>42238</v>
      </c>
      <c r="B2331">
        <v>2015</v>
      </c>
      <c r="C2331" t="s">
        <v>18</v>
      </c>
      <c r="D2331">
        <v>582610</v>
      </c>
      <c r="E2331">
        <v>780000</v>
      </c>
      <c r="F2331" t="s">
        <v>13</v>
      </c>
      <c r="G2331" t="s">
        <v>14</v>
      </c>
      <c r="H2331">
        <v>3</v>
      </c>
      <c r="I2331">
        <v>1</v>
      </c>
      <c r="J2331">
        <v>1023</v>
      </c>
      <c r="K2331">
        <v>1.340225</v>
      </c>
      <c r="L2331" t="s">
        <v>15</v>
      </c>
    </row>
    <row r="2332" spans="1:12" x14ac:dyDescent="0.3">
      <c r="A2332" s="1">
        <v>42239</v>
      </c>
      <c r="B2332">
        <v>2015</v>
      </c>
      <c r="C2332" t="s">
        <v>18</v>
      </c>
      <c r="D2332">
        <v>466550</v>
      </c>
      <c r="E2332">
        <v>700000</v>
      </c>
      <c r="F2332" t="s">
        <v>13</v>
      </c>
      <c r="G2332" t="s">
        <v>14</v>
      </c>
      <c r="H2332">
        <v>3</v>
      </c>
      <c r="I2332">
        <v>1</v>
      </c>
      <c r="J2332">
        <v>981</v>
      </c>
      <c r="K2332">
        <v>1.340225</v>
      </c>
      <c r="L2332" t="s">
        <v>22</v>
      </c>
    </row>
    <row r="2333" spans="1:12" x14ac:dyDescent="0.3">
      <c r="A2333" s="1">
        <v>42242</v>
      </c>
      <c r="B2333">
        <v>2015</v>
      </c>
      <c r="C2333" t="s">
        <v>26</v>
      </c>
      <c r="D2333">
        <v>341250</v>
      </c>
      <c r="E2333">
        <v>785000</v>
      </c>
      <c r="F2333" t="s">
        <v>13</v>
      </c>
      <c r="G2333" t="s">
        <v>14</v>
      </c>
      <c r="H2333">
        <v>3</v>
      </c>
      <c r="I2333">
        <v>3</v>
      </c>
      <c r="J2333">
        <v>1002</v>
      </c>
      <c r="K2333">
        <v>1.340225</v>
      </c>
      <c r="L2333" t="s">
        <v>25</v>
      </c>
    </row>
    <row r="2334" spans="1:12" x14ac:dyDescent="0.3">
      <c r="A2334" s="1">
        <v>42242</v>
      </c>
      <c r="B2334">
        <v>2015</v>
      </c>
      <c r="C2334" t="s">
        <v>21</v>
      </c>
      <c r="D2334">
        <v>3564050</v>
      </c>
      <c r="E2334">
        <v>5050000</v>
      </c>
      <c r="F2334" t="s">
        <v>13</v>
      </c>
      <c r="G2334" t="s">
        <v>14</v>
      </c>
      <c r="H2334">
        <v>3</v>
      </c>
      <c r="I2334">
        <v>3</v>
      </c>
      <c r="J2334">
        <v>976</v>
      </c>
      <c r="K2334">
        <v>1.340225</v>
      </c>
      <c r="L2334" t="s">
        <v>22</v>
      </c>
    </row>
    <row r="2335" spans="1:12" x14ac:dyDescent="0.3">
      <c r="A2335" s="1">
        <v>42242</v>
      </c>
      <c r="B2335">
        <v>2015</v>
      </c>
      <c r="C2335" t="s">
        <v>29</v>
      </c>
      <c r="D2335">
        <v>170940</v>
      </c>
      <c r="E2335">
        <v>253000</v>
      </c>
      <c r="F2335" t="s">
        <v>13</v>
      </c>
      <c r="G2335" t="s">
        <v>14</v>
      </c>
      <c r="H2335">
        <v>3</v>
      </c>
      <c r="I2335">
        <v>1</v>
      </c>
      <c r="J2335">
        <v>1073</v>
      </c>
      <c r="K2335">
        <v>1.340225</v>
      </c>
      <c r="L2335" t="s">
        <v>22</v>
      </c>
    </row>
    <row r="2336" spans="1:12" x14ac:dyDescent="0.3">
      <c r="A2336" s="1">
        <v>42242</v>
      </c>
      <c r="B2336">
        <v>2015</v>
      </c>
      <c r="C2336" t="s">
        <v>17</v>
      </c>
      <c r="D2336">
        <v>109960</v>
      </c>
      <c r="E2336">
        <v>138000</v>
      </c>
      <c r="F2336" t="s">
        <v>13</v>
      </c>
      <c r="G2336" t="s">
        <v>14</v>
      </c>
      <c r="H2336">
        <v>3</v>
      </c>
      <c r="I2336">
        <v>1</v>
      </c>
      <c r="J2336">
        <v>1076</v>
      </c>
      <c r="K2336">
        <v>1.340225</v>
      </c>
      <c r="L2336" t="s">
        <v>15</v>
      </c>
    </row>
    <row r="2337" spans="1:12" x14ac:dyDescent="0.3">
      <c r="A2337" s="1">
        <v>42242</v>
      </c>
      <c r="B2337">
        <v>2015</v>
      </c>
      <c r="C2337" t="s">
        <v>18</v>
      </c>
      <c r="D2337">
        <v>276570</v>
      </c>
      <c r="E2337">
        <v>305000</v>
      </c>
      <c r="F2337" t="s">
        <v>13</v>
      </c>
      <c r="G2337" t="s">
        <v>14</v>
      </c>
      <c r="H2337">
        <v>3</v>
      </c>
      <c r="I2337">
        <v>2</v>
      </c>
      <c r="J2337">
        <v>923</v>
      </c>
      <c r="K2337">
        <v>1.340225</v>
      </c>
      <c r="L2337" t="s">
        <v>15</v>
      </c>
    </row>
    <row r="2338" spans="1:12" x14ac:dyDescent="0.3">
      <c r="A2338" s="1">
        <v>42244</v>
      </c>
      <c r="B2338">
        <v>2015</v>
      </c>
      <c r="C2338" t="s">
        <v>29</v>
      </c>
      <c r="D2338">
        <v>256480</v>
      </c>
      <c r="E2338">
        <v>490000</v>
      </c>
      <c r="F2338" t="s">
        <v>13</v>
      </c>
      <c r="G2338" t="s">
        <v>14</v>
      </c>
      <c r="H2338">
        <v>3</v>
      </c>
      <c r="I2338">
        <v>2</v>
      </c>
      <c r="J2338">
        <v>1029</v>
      </c>
      <c r="K2338">
        <v>1.340225</v>
      </c>
      <c r="L2338" t="s">
        <v>22</v>
      </c>
    </row>
    <row r="2339" spans="1:12" x14ac:dyDescent="0.3">
      <c r="A2339" s="1">
        <v>42244</v>
      </c>
      <c r="B2339">
        <v>2015</v>
      </c>
      <c r="C2339" t="s">
        <v>18</v>
      </c>
      <c r="D2339">
        <v>271110</v>
      </c>
      <c r="E2339">
        <v>310000</v>
      </c>
      <c r="F2339" t="s">
        <v>13</v>
      </c>
      <c r="G2339" t="s">
        <v>14</v>
      </c>
      <c r="H2339">
        <v>3</v>
      </c>
      <c r="I2339">
        <v>1</v>
      </c>
      <c r="J2339">
        <v>1037</v>
      </c>
      <c r="K2339">
        <v>1.340225</v>
      </c>
      <c r="L2339" t="s">
        <v>22</v>
      </c>
    </row>
    <row r="2340" spans="1:12" x14ac:dyDescent="0.3">
      <c r="A2340" s="1">
        <v>42245</v>
      </c>
      <c r="B2340">
        <v>2015</v>
      </c>
      <c r="C2340" t="s">
        <v>26</v>
      </c>
      <c r="D2340">
        <v>937580</v>
      </c>
      <c r="E2340">
        <v>1175000</v>
      </c>
      <c r="F2340" t="s">
        <v>13</v>
      </c>
      <c r="G2340" t="s">
        <v>14</v>
      </c>
      <c r="H2340">
        <v>3</v>
      </c>
      <c r="I2340">
        <v>3</v>
      </c>
      <c r="J2340">
        <v>1059</v>
      </c>
      <c r="K2340">
        <v>1.340225</v>
      </c>
      <c r="L2340" t="s">
        <v>22</v>
      </c>
    </row>
    <row r="2341" spans="1:12" x14ac:dyDescent="0.3">
      <c r="A2341" s="1">
        <v>42245</v>
      </c>
      <c r="B2341">
        <v>2015</v>
      </c>
      <c r="C2341" t="s">
        <v>17</v>
      </c>
      <c r="D2341">
        <v>163730</v>
      </c>
      <c r="E2341">
        <v>175000</v>
      </c>
      <c r="F2341" t="s">
        <v>13</v>
      </c>
      <c r="G2341" t="s">
        <v>14</v>
      </c>
      <c r="H2341">
        <v>3</v>
      </c>
      <c r="I2341">
        <v>2</v>
      </c>
      <c r="J2341">
        <v>1006</v>
      </c>
      <c r="K2341">
        <v>1.340225</v>
      </c>
      <c r="L2341" t="s">
        <v>15</v>
      </c>
    </row>
    <row r="2342" spans="1:12" x14ac:dyDescent="0.3">
      <c r="A2342" s="1">
        <v>42245</v>
      </c>
      <c r="B2342">
        <v>2015</v>
      </c>
      <c r="C2342" t="s">
        <v>26</v>
      </c>
      <c r="D2342">
        <v>93800</v>
      </c>
      <c r="E2342">
        <v>949000</v>
      </c>
      <c r="F2342" t="s">
        <v>13</v>
      </c>
      <c r="G2342" t="s">
        <v>14</v>
      </c>
      <c r="H2342">
        <v>3</v>
      </c>
      <c r="I2342">
        <v>1</v>
      </c>
      <c r="J2342">
        <v>1033</v>
      </c>
      <c r="K2342">
        <v>1.340225</v>
      </c>
      <c r="L2342" t="s">
        <v>25</v>
      </c>
    </row>
    <row r="2343" spans="1:12" x14ac:dyDescent="0.3">
      <c r="A2343" s="1">
        <v>42245</v>
      </c>
      <c r="B2343">
        <v>2015</v>
      </c>
      <c r="C2343" t="s">
        <v>29</v>
      </c>
      <c r="D2343">
        <v>186760</v>
      </c>
      <c r="E2343">
        <v>260000</v>
      </c>
      <c r="F2343" t="s">
        <v>13</v>
      </c>
      <c r="G2343" t="s">
        <v>14</v>
      </c>
      <c r="H2343">
        <v>3</v>
      </c>
      <c r="I2343">
        <v>1</v>
      </c>
      <c r="J2343">
        <v>1053</v>
      </c>
      <c r="K2343">
        <v>1.340225</v>
      </c>
      <c r="L2343" t="s">
        <v>16</v>
      </c>
    </row>
    <row r="2344" spans="1:12" x14ac:dyDescent="0.3">
      <c r="A2344" s="1">
        <v>42246</v>
      </c>
      <c r="B2344">
        <v>2015</v>
      </c>
      <c r="C2344" t="s">
        <v>18</v>
      </c>
      <c r="D2344">
        <v>253610</v>
      </c>
      <c r="E2344">
        <v>382500</v>
      </c>
      <c r="F2344" t="s">
        <v>13</v>
      </c>
      <c r="G2344" t="s">
        <v>14</v>
      </c>
      <c r="H2344">
        <v>3</v>
      </c>
      <c r="I2344">
        <v>3</v>
      </c>
      <c r="J2344">
        <v>976</v>
      </c>
      <c r="K2344">
        <v>1.340225</v>
      </c>
      <c r="L2344" t="s">
        <v>22</v>
      </c>
    </row>
    <row r="2345" spans="1:12" x14ac:dyDescent="0.3">
      <c r="A2345" s="1">
        <v>42250</v>
      </c>
      <c r="B2345">
        <v>2015</v>
      </c>
      <c r="C2345" t="s">
        <v>17</v>
      </c>
      <c r="D2345">
        <v>145690</v>
      </c>
      <c r="E2345">
        <v>130000</v>
      </c>
      <c r="F2345" t="s">
        <v>19</v>
      </c>
      <c r="G2345" t="s">
        <v>20</v>
      </c>
      <c r="H2345">
        <v>4</v>
      </c>
      <c r="I2345">
        <v>4</v>
      </c>
      <c r="J2345">
        <v>1437</v>
      </c>
      <c r="K2345">
        <v>1.340225</v>
      </c>
      <c r="L2345" t="s">
        <v>25</v>
      </c>
    </row>
    <row r="2346" spans="1:12" x14ac:dyDescent="0.3">
      <c r="A2346" s="1">
        <v>42250</v>
      </c>
      <c r="B2346">
        <v>2015</v>
      </c>
      <c r="C2346" t="s">
        <v>26</v>
      </c>
      <c r="D2346">
        <v>332220</v>
      </c>
      <c r="E2346">
        <v>525000</v>
      </c>
      <c r="F2346" t="s">
        <v>13</v>
      </c>
      <c r="G2346" t="s">
        <v>14</v>
      </c>
      <c r="H2346">
        <v>3</v>
      </c>
      <c r="I2346">
        <v>3</v>
      </c>
      <c r="J2346">
        <v>1092</v>
      </c>
      <c r="K2346">
        <v>1.340225</v>
      </c>
      <c r="L2346" t="s">
        <v>16</v>
      </c>
    </row>
    <row r="2347" spans="1:12" x14ac:dyDescent="0.3">
      <c r="A2347" s="1">
        <v>42251</v>
      </c>
      <c r="B2347">
        <v>2015</v>
      </c>
      <c r="C2347" t="s">
        <v>17</v>
      </c>
      <c r="D2347">
        <v>163830</v>
      </c>
      <c r="E2347">
        <v>130000</v>
      </c>
      <c r="F2347" t="s">
        <v>19</v>
      </c>
      <c r="G2347" t="s">
        <v>20</v>
      </c>
      <c r="H2347">
        <v>4</v>
      </c>
      <c r="I2347">
        <v>3</v>
      </c>
      <c r="J2347">
        <v>1329</v>
      </c>
      <c r="K2347">
        <v>1.340225</v>
      </c>
      <c r="L2347" t="s">
        <v>16</v>
      </c>
    </row>
    <row r="2348" spans="1:12" x14ac:dyDescent="0.3">
      <c r="A2348" s="1">
        <v>42257</v>
      </c>
      <c r="B2348">
        <v>2015</v>
      </c>
      <c r="C2348" t="s">
        <v>18</v>
      </c>
      <c r="D2348">
        <v>661920</v>
      </c>
      <c r="E2348">
        <v>721000</v>
      </c>
      <c r="F2348" t="s">
        <v>13</v>
      </c>
      <c r="G2348" t="s">
        <v>14</v>
      </c>
      <c r="H2348">
        <v>3</v>
      </c>
      <c r="I2348">
        <v>1</v>
      </c>
      <c r="J2348">
        <v>1014</v>
      </c>
      <c r="K2348">
        <v>1.340225</v>
      </c>
      <c r="L2348" t="s">
        <v>22</v>
      </c>
    </row>
    <row r="2349" spans="1:12" x14ac:dyDescent="0.3">
      <c r="A2349" s="1">
        <v>42258</v>
      </c>
      <c r="B2349">
        <v>2015</v>
      </c>
      <c r="C2349" t="s">
        <v>29</v>
      </c>
      <c r="D2349">
        <v>319480</v>
      </c>
      <c r="E2349">
        <v>445000</v>
      </c>
      <c r="F2349" t="s">
        <v>13</v>
      </c>
      <c r="G2349" t="s">
        <v>14</v>
      </c>
      <c r="H2349">
        <v>3</v>
      </c>
      <c r="I2349">
        <v>1</v>
      </c>
      <c r="J2349">
        <v>914</v>
      </c>
      <c r="K2349">
        <v>1.340225</v>
      </c>
      <c r="L2349" t="s">
        <v>22</v>
      </c>
    </row>
    <row r="2350" spans="1:12" x14ac:dyDescent="0.3">
      <c r="A2350" s="1">
        <v>42258</v>
      </c>
      <c r="B2350">
        <v>2015</v>
      </c>
      <c r="C2350" t="s">
        <v>17</v>
      </c>
      <c r="D2350">
        <v>144970</v>
      </c>
      <c r="E2350">
        <v>125000</v>
      </c>
      <c r="F2350" t="s">
        <v>13</v>
      </c>
      <c r="G2350" t="s">
        <v>14</v>
      </c>
      <c r="H2350">
        <v>3</v>
      </c>
      <c r="I2350">
        <v>2</v>
      </c>
      <c r="J2350">
        <v>1053</v>
      </c>
      <c r="K2350">
        <v>1.340225</v>
      </c>
      <c r="L2350" t="s">
        <v>16</v>
      </c>
    </row>
    <row r="2351" spans="1:12" x14ac:dyDescent="0.3">
      <c r="A2351" s="1">
        <v>42259</v>
      </c>
      <c r="B2351">
        <v>2015</v>
      </c>
      <c r="C2351" t="s">
        <v>17</v>
      </c>
      <c r="D2351">
        <v>173590</v>
      </c>
      <c r="E2351">
        <v>140000</v>
      </c>
      <c r="F2351" t="s">
        <v>13</v>
      </c>
      <c r="G2351" t="s">
        <v>14</v>
      </c>
      <c r="H2351">
        <v>3</v>
      </c>
      <c r="I2351">
        <v>1</v>
      </c>
      <c r="J2351">
        <v>923</v>
      </c>
      <c r="K2351">
        <v>1.340225</v>
      </c>
      <c r="L2351" t="s">
        <v>15</v>
      </c>
    </row>
    <row r="2352" spans="1:12" x14ac:dyDescent="0.3">
      <c r="A2352" s="1">
        <v>42259</v>
      </c>
      <c r="B2352">
        <v>2015</v>
      </c>
      <c r="C2352" t="s">
        <v>29</v>
      </c>
      <c r="D2352">
        <v>684390</v>
      </c>
      <c r="E2352">
        <v>850000</v>
      </c>
      <c r="F2352" t="s">
        <v>13</v>
      </c>
      <c r="G2352" t="s">
        <v>14</v>
      </c>
      <c r="H2352">
        <v>3</v>
      </c>
      <c r="I2352">
        <v>2</v>
      </c>
      <c r="J2352">
        <v>957</v>
      </c>
      <c r="K2352">
        <v>1.340225</v>
      </c>
      <c r="L2352" t="s">
        <v>22</v>
      </c>
    </row>
    <row r="2353" spans="1:12" x14ac:dyDescent="0.3">
      <c r="A2353" s="1">
        <v>42259</v>
      </c>
      <c r="B2353">
        <v>2015</v>
      </c>
      <c r="C2353" t="s">
        <v>18</v>
      </c>
      <c r="D2353">
        <v>329280</v>
      </c>
      <c r="E2353">
        <v>343000</v>
      </c>
      <c r="F2353" t="s">
        <v>13</v>
      </c>
      <c r="G2353" t="s">
        <v>14</v>
      </c>
      <c r="H2353">
        <v>3</v>
      </c>
      <c r="I2353">
        <v>1</v>
      </c>
      <c r="J2353">
        <v>1054</v>
      </c>
      <c r="K2353">
        <v>1.340225</v>
      </c>
      <c r="L2353" t="s">
        <v>22</v>
      </c>
    </row>
    <row r="2354" spans="1:12" x14ac:dyDescent="0.3">
      <c r="A2354" s="1">
        <v>42259</v>
      </c>
      <c r="B2354">
        <v>2015</v>
      </c>
      <c r="C2354" t="s">
        <v>29</v>
      </c>
      <c r="D2354">
        <v>150500</v>
      </c>
      <c r="E2354">
        <v>293500</v>
      </c>
      <c r="F2354" t="s">
        <v>13</v>
      </c>
      <c r="G2354" t="s">
        <v>14</v>
      </c>
      <c r="H2354">
        <v>3</v>
      </c>
      <c r="I2354">
        <v>2</v>
      </c>
      <c r="J2354">
        <v>1080</v>
      </c>
      <c r="K2354">
        <v>1.340225</v>
      </c>
      <c r="L2354" t="s">
        <v>25</v>
      </c>
    </row>
    <row r="2355" spans="1:12" x14ac:dyDescent="0.3">
      <c r="A2355" s="1">
        <v>42263</v>
      </c>
      <c r="B2355">
        <v>2015</v>
      </c>
      <c r="C2355" t="s">
        <v>29</v>
      </c>
      <c r="D2355">
        <v>183190</v>
      </c>
      <c r="E2355">
        <v>290000</v>
      </c>
      <c r="F2355" t="s">
        <v>13</v>
      </c>
      <c r="G2355" t="s">
        <v>14</v>
      </c>
      <c r="H2355">
        <v>3</v>
      </c>
      <c r="I2355">
        <v>2</v>
      </c>
      <c r="J2355">
        <v>912</v>
      </c>
      <c r="K2355">
        <v>1.340225</v>
      </c>
      <c r="L2355" t="s">
        <v>22</v>
      </c>
    </row>
    <row r="2356" spans="1:12" x14ac:dyDescent="0.3">
      <c r="A2356" s="1">
        <v>42263</v>
      </c>
      <c r="B2356">
        <v>2015</v>
      </c>
      <c r="C2356" t="s">
        <v>18</v>
      </c>
      <c r="D2356">
        <v>623280</v>
      </c>
      <c r="E2356">
        <v>720000</v>
      </c>
      <c r="F2356" t="s">
        <v>13</v>
      </c>
      <c r="G2356" t="s">
        <v>14</v>
      </c>
      <c r="H2356">
        <v>3</v>
      </c>
      <c r="I2356">
        <v>1</v>
      </c>
      <c r="J2356">
        <v>928</v>
      </c>
      <c r="K2356">
        <v>1.340225</v>
      </c>
      <c r="L2356" t="s">
        <v>25</v>
      </c>
    </row>
    <row r="2357" spans="1:12" x14ac:dyDescent="0.3">
      <c r="A2357" s="1">
        <v>42264</v>
      </c>
      <c r="B2357">
        <v>2015</v>
      </c>
      <c r="C2357" t="s">
        <v>26</v>
      </c>
      <c r="D2357">
        <v>227290</v>
      </c>
      <c r="E2357">
        <v>427500</v>
      </c>
      <c r="F2357" t="s">
        <v>13</v>
      </c>
      <c r="G2357" t="s">
        <v>14</v>
      </c>
      <c r="H2357">
        <v>3</v>
      </c>
      <c r="I2357">
        <v>2</v>
      </c>
      <c r="J2357">
        <v>950</v>
      </c>
      <c r="K2357">
        <v>1.340225</v>
      </c>
      <c r="L2357" t="s">
        <v>15</v>
      </c>
    </row>
    <row r="2358" spans="1:12" x14ac:dyDescent="0.3">
      <c r="A2358" s="1">
        <v>42266</v>
      </c>
      <c r="B2358">
        <v>2015</v>
      </c>
      <c r="C2358" t="s">
        <v>29</v>
      </c>
      <c r="D2358">
        <v>144130</v>
      </c>
      <c r="E2358">
        <v>227585</v>
      </c>
      <c r="F2358" t="s">
        <v>13</v>
      </c>
      <c r="G2358" t="s">
        <v>14</v>
      </c>
      <c r="H2358">
        <v>3</v>
      </c>
      <c r="I2358">
        <v>2</v>
      </c>
      <c r="J2358">
        <v>1078</v>
      </c>
      <c r="K2358">
        <v>1.340225</v>
      </c>
      <c r="L2358" t="s">
        <v>16</v>
      </c>
    </row>
    <row r="2359" spans="1:12" x14ac:dyDescent="0.3">
      <c r="A2359" s="1">
        <v>42271</v>
      </c>
      <c r="B2359">
        <v>2015</v>
      </c>
      <c r="C2359" t="s">
        <v>17</v>
      </c>
      <c r="D2359">
        <v>173980</v>
      </c>
      <c r="E2359">
        <v>200000</v>
      </c>
      <c r="F2359" t="s">
        <v>13</v>
      </c>
      <c r="G2359" t="s">
        <v>14</v>
      </c>
      <c r="H2359">
        <v>3</v>
      </c>
      <c r="I2359">
        <v>3</v>
      </c>
      <c r="J2359">
        <v>1082</v>
      </c>
      <c r="K2359">
        <v>1.340225</v>
      </c>
      <c r="L2359" t="s">
        <v>15</v>
      </c>
    </row>
    <row r="2360" spans="1:12" x14ac:dyDescent="0.3">
      <c r="A2360" s="1">
        <v>42271</v>
      </c>
      <c r="B2360">
        <v>2015</v>
      </c>
      <c r="C2360" t="s">
        <v>29</v>
      </c>
      <c r="D2360">
        <v>342090</v>
      </c>
      <c r="E2360">
        <v>400000</v>
      </c>
      <c r="F2360" t="s">
        <v>13</v>
      </c>
      <c r="G2360" t="s">
        <v>14</v>
      </c>
      <c r="H2360">
        <v>3</v>
      </c>
      <c r="I2360">
        <v>2</v>
      </c>
      <c r="J2360">
        <v>922</v>
      </c>
      <c r="K2360">
        <v>1.340225</v>
      </c>
      <c r="L2360" t="s">
        <v>15</v>
      </c>
    </row>
    <row r="2361" spans="1:12" x14ac:dyDescent="0.3">
      <c r="A2361" s="1">
        <v>42271</v>
      </c>
      <c r="B2361">
        <v>2015</v>
      </c>
      <c r="C2361" t="s">
        <v>21</v>
      </c>
      <c r="D2361">
        <v>275310</v>
      </c>
      <c r="E2361">
        <v>550000</v>
      </c>
      <c r="F2361" t="s">
        <v>19</v>
      </c>
      <c r="G2361" t="s">
        <v>20</v>
      </c>
      <c r="H2361">
        <v>4</v>
      </c>
      <c r="I2361">
        <v>4</v>
      </c>
      <c r="J2361">
        <v>1453</v>
      </c>
      <c r="K2361">
        <v>1.340225</v>
      </c>
      <c r="L2361" t="s">
        <v>25</v>
      </c>
    </row>
    <row r="2362" spans="1:12" x14ac:dyDescent="0.3">
      <c r="A2362" s="1">
        <v>42271</v>
      </c>
      <c r="B2362">
        <v>2015</v>
      </c>
      <c r="C2362" t="s">
        <v>18</v>
      </c>
      <c r="D2362">
        <v>295750</v>
      </c>
      <c r="E2362">
        <v>344000</v>
      </c>
      <c r="F2362" t="s">
        <v>13</v>
      </c>
      <c r="G2362" t="s">
        <v>14</v>
      </c>
      <c r="H2362">
        <v>3</v>
      </c>
      <c r="I2362">
        <v>3</v>
      </c>
      <c r="J2362">
        <v>913</v>
      </c>
      <c r="K2362">
        <v>1.340225</v>
      </c>
      <c r="L2362" t="s">
        <v>22</v>
      </c>
    </row>
    <row r="2363" spans="1:12" x14ac:dyDescent="0.3">
      <c r="A2363" s="1">
        <v>42277</v>
      </c>
      <c r="B2363">
        <v>2015</v>
      </c>
      <c r="C2363" t="s">
        <v>17</v>
      </c>
      <c r="D2363">
        <v>222550</v>
      </c>
      <c r="E2363">
        <v>90000</v>
      </c>
      <c r="F2363" t="s">
        <v>23</v>
      </c>
      <c r="G2363" t="s">
        <v>24</v>
      </c>
      <c r="H2363">
        <v>6</v>
      </c>
      <c r="I2363">
        <v>4</v>
      </c>
      <c r="J2363">
        <v>1837</v>
      </c>
      <c r="K2363">
        <v>1.340225</v>
      </c>
      <c r="L2363" t="s">
        <v>15</v>
      </c>
    </row>
    <row r="2364" spans="1:12" x14ac:dyDescent="0.3">
      <c r="A2364" s="1">
        <v>42278</v>
      </c>
      <c r="B2364">
        <v>2015</v>
      </c>
      <c r="C2364" t="s">
        <v>26</v>
      </c>
      <c r="D2364">
        <v>336840</v>
      </c>
      <c r="E2364">
        <v>420000</v>
      </c>
      <c r="F2364" t="s">
        <v>13</v>
      </c>
      <c r="G2364" t="s">
        <v>14</v>
      </c>
      <c r="H2364">
        <v>3</v>
      </c>
      <c r="I2364">
        <v>2</v>
      </c>
      <c r="J2364">
        <v>931</v>
      </c>
      <c r="K2364">
        <v>1.340225</v>
      </c>
      <c r="L2364" t="s">
        <v>16</v>
      </c>
    </row>
    <row r="2365" spans="1:12" x14ac:dyDescent="0.3">
      <c r="A2365" s="1">
        <v>42278</v>
      </c>
      <c r="B2365">
        <v>2015</v>
      </c>
      <c r="C2365" t="s">
        <v>21</v>
      </c>
      <c r="D2365">
        <v>325640</v>
      </c>
      <c r="E2365">
        <v>480000</v>
      </c>
      <c r="F2365" t="s">
        <v>13</v>
      </c>
      <c r="G2365" t="s">
        <v>14</v>
      </c>
      <c r="H2365">
        <v>3</v>
      </c>
      <c r="I2365">
        <v>2</v>
      </c>
      <c r="J2365">
        <v>939</v>
      </c>
      <c r="K2365">
        <v>1.340225</v>
      </c>
      <c r="L2365" t="s">
        <v>25</v>
      </c>
    </row>
    <row r="2366" spans="1:12" x14ac:dyDescent="0.3">
      <c r="A2366" s="1">
        <v>42278</v>
      </c>
      <c r="B2366">
        <v>2015</v>
      </c>
      <c r="C2366" t="s">
        <v>12</v>
      </c>
      <c r="D2366">
        <v>62840</v>
      </c>
      <c r="E2366">
        <v>91000</v>
      </c>
      <c r="F2366" t="s">
        <v>13</v>
      </c>
      <c r="G2366" t="s">
        <v>14</v>
      </c>
      <c r="H2366">
        <v>3</v>
      </c>
      <c r="I2366">
        <v>3</v>
      </c>
      <c r="J2366">
        <v>1004</v>
      </c>
      <c r="K2366">
        <v>1.340225</v>
      </c>
      <c r="L2366" t="s">
        <v>25</v>
      </c>
    </row>
    <row r="2367" spans="1:12" x14ac:dyDescent="0.3">
      <c r="A2367" s="1">
        <v>42279</v>
      </c>
      <c r="B2367">
        <v>2015</v>
      </c>
      <c r="C2367" t="s">
        <v>17</v>
      </c>
      <c r="D2367">
        <v>181130</v>
      </c>
      <c r="E2367">
        <v>96500</v>
      </c>
      <c r="F2367" t="s">
        <v>19</v>
      </c>
      <c r="G2367" t="s">
        <v>20</v>
      </c>
      <c r="H2367">
        <v>4</v>
      </c>
      <c r="I2367">
        <v>3</v>
      </c>
      <c r="J2367">
        <v>1285</v>
      </c>
      <c r="K2367">
        <v>1.340225</v>
      </c>
      <c r="L2367" t="s">
        <v>22</v>
      </c>
    </row>
    <row r="2368" spans="1:12" x14ac:dyDescent="0.3">
      <c r="A2368" s="1">
        <v>42280</v>
      </c>
      <c r="B2368">
        <v>2015</v>
      </c>
      <c r="C2368" t="s">
        <v>21</v>
      </c>
      <c r="D2368">
        <v>814590</v>
      </c>
      <c r="E2368">
        <v>800000</v>
      </c>
      <c r="F2368" t="s">
        <v>13</v>
      </c>
      <c r="G2368" t="s">
        <v>14</v>
      </c>
      <c r="H2368">
        <v>3</v>
      </c>
      <c r="I2368">
        <v>3</v>
      </c>
      <c r="J2368">
        <v>940</v>
      </c>
      <c r="K2368">
        <v>1.340225</v>
      </c>
      <c r="L2368" t="s">
        <v>15</v>
      </c>
    </row>
    <row r="2369" spans="1:12" x14ac:dyDescent="0.3">
      <c r="A2369" s="1">
        <v>42280</v>
      </c>
      <c r="B2369">
        <v>2015</v>
      </c>
      <c r="C2369" t="s">
        <v>17</v>
      </c>
      <c r="D2369">
        <v>93280</v>
      </c>
      <c r="E2369">
        <v>45000</v>
      </c>
      <c r="F2369" t="s">
        <v>13</v>
      </c>
      <c r="G2369" t="s">
        <v>14</v>
      </c>
      <c r="H2369">
        <v>3</v>
      </c>
      <c r="I2369">
        <v>3</v>
      </c>
      <c r="J2369">
        <v>1090</v>
      </c>
      <c r="K2369">
        <v>1.340225</v>
      </c>
      <c r="L2369" t="s">
        <v>22</v>
      </c>
    </row>
    <row r="2370" spans="1:12" x14ac:dyDescent="0.3">
      <c r="A2370" s="1">
        <v>42280</v>
      </c>
      <c r="B2370">
        <v>2015</v>
      </c>
      <c r="C2370" t="s">
        <v>17</v>
      </c>
      <c r="D2370">
        <v>108440</v>
      </c>
      <c r="E2370">
        <v>38344</v>
      </c>
      <c r="F2370" t="s">
        <v>13</v>
      </c>
      <c r="G2370" t="s">
        <v>14</v>
      </c>
      <c r="H2370">
        <v>3</v>
      </c>
      <c r="I2370">
        <v>3</v>
      </c>
      <c r="J2370">
        <v>950</v>
      </c>
      <c r="K2370">
        <v>1.340225</v>
      </c>
      <c r="L2370" t="s">
        <v>15</v>
      </c>
    </row>
    <row r="2371" spans="1:12" x14ac:dyDescent="0.3">
      <c r="A2371" s="1">
        <v>42284</v>
      </c>
      <c r="B2371">
        <v>2015</v>
      </c>
      <c r="C2371" t="s">
        <v>17</v>
      </c>
      <c r="D2371">
        <v>122210</v>
      </c>
      <c r="E2371">
        <v>100000</v>
      </c>
      <c r="F2371" t="s">
        <v>13</v>
      </c>
      <c r="G2371" t="s">
        <v>14</v>
      </c>
      <c r="H2371">
        <v>3</v>
      </c>
      <c r="I2371">
        <v>2</v>
      </c>
      <c r="J2371">
        <v>1088</v>
      </c>
      <c r="K2371">
        <v>1.340225</v>
      </c>
      <c r="L2371" t="s">
        <v>15</v>
      </c>
    </row>
    <row r="2372" spans="1:12" x14ac:dyDescent="0.3">
      <c r="A2372" s="1">
        <v>42284</v>
      </c>
      <c r="B2372">
        <v>2015</v>
      </c>
      <c r="C2372" t="s">
        <v>17</v>
      </c>
      <c r="D2372">
        <v>263520</v>
      </c>
      <c r="E2372">
        <v>90000</v>
      </c>
      <c r="F2372" t="s">
        <v>19</v>
      </c>
      <c r="G2372" t="s">
        <v>20</v>
      </c>
      <c r="H2372">
        <v>4</v>
      </c>
      <c r="I2372">
        <v>2</v>
      </c>
      <c r="J2372">
        <v>1428</v>
      </c>
      <c r="K2372">
        <v>1.340225</v>
      </c>
      <c r="L2372" t="s">
        <v>25</v>
      </c>
    </row>
    <row r="2373" spans="1:12" x14ac:dyDescent="0.3">
      <c r="A2373" s="1">
        <v>42286</v>
      </c>
      <c r="B2373">
        <v>2015</v>
      </c>
      <c r="C2373" t="s">
        <v>30</v>
      </c>
      <c r="D2373">
        <v>247740</v>
      </c>
      <c r="E2373">
        <v>397000</v>
      </c>
      <c r="F2373" t="s">
        <v>13</v>
      </c>
      <c r="G2373" t="s">
        <v>14</v>
      </c>
      <c r="H2373">
        <v>3</v>
      </c>
      <c r="I2373">
        <v>1</v>
      </c>
      <c r="J2373">
        <v>1100</v>
      </c>
      <c r="K2373">
        <v>1.340225</v>
      </c>
      <c r="L2373" t="s">
        <v>25</v>
      </c>
    </row>
    <row r="2374" spans="1:12" x14ac:dyDescent="0.3">
      <c r="A2374" s="1">
        <v>42287</v>
      </c>
      <c r="B2374">
        <v>2015</v>
      </c>
      <c r="C2374" t="s">
        <v>17</v>
      </c>
      <c r="D2374">
        <v>155090</v>
      </c>
      <c r="E2374">
        <v>120000</v>
      </c>
      <c r="F2374" t="s">
        <v>13</v>
      </c>
      <c r="G2374" t="s">
        <v>14</v>
      </c>
      <c r="H2374">
        <v>3</v>
      </c>
      <c r="I2374">
        <v>1</v>
      </c>
      <c r="J2374">
        <v>989</v>
      </c>
      <c r="K2374">
        <v>1.340225</v>
      </c>
      <c r="L2374" t="s">
        <v>16</v>
      </c>
    </row>
    <row r="2375" spans="1:12" x14ac:dyDescent="0.3">
      <c r="A2375" s="1">
        <v>42288</v>
      </c>
      <c r="B2375">
        <v>2015</v>
      </c>
      <c r="C2375" t="s">
        <v>26</v>
      </c>
      <c r="D2375">
        <v>322560</v>
      </c>
      <c r="E2375">
        <v>825000</v>
      </c>
      <c r="F2375" t="s">
        <v>13</v>
      </c>
      <c r="G2375" t="s">
        <v>14</v>
      </c>
      <c r="H2375">
        <v>3</v>
      </c>
      <c r="I2375">
        <v>1</v>
      </c>
      <c r="J2375">
        <v>979</v>
      </c>
      <c r="K2375">
        <v>1.340225</v>
      </c>
      <c r="L2375" t="s">
        <v>22</v>
      </c>
    </row>
    <row r="2376" spans="1:12" x14ac:dyDescent="0.3">
      <c r="A2376" s="1">
        <v>42292</v>
      </c>
      <c r="B2376">
        <v>2015</v>
      </c>
      <c r="C2376" t="s">
        <v>21</v>
      </c>
      <c r="D2376">
        <v>361480</v>
      </c>
      <c r="E2376">
        <v>520000</v>
      </c>
      <c r="F2376" t="s">
        <v>13</v>
      </c>
      <c r="G2376" t="s">
        <v>14</v>
      </c>
      <c r="H2376">
        <v>3</v>
      </c>
      <c r="I2376">
        <v>3</v>
      </c>
      <c r="J2376">
        <v>907</v>
      </c>
      <c r="K2376">
        <v>1.340225</v>
      </c>
      <c r="L2376" t="s">
        <v>15</v>
      </c>
    </row>
    <row r="2377" spans="1:12" x14ac:dyDescent="0.3">
      <c r="A2377" s="1">
        <v>42293</v>
      </c>
      <c r="B2377">
        <v>2015</v>
      </c>
      <c r="C2377" t="s">
        <v>17</v>
      </c>
      <c r="D2377">
        <v>162450</v>
      </c>
      <c r="E2377">
        <v>72000</v>
      </c>
      <c r="F2377" t="s">
        <v>23</v>
      </c>
      <c r="G2377" t="s">
        <v>24</v>
      </c>
      <c r="H2377">
        <v>6</v>
      </c>
      <c r="I2377">
        <v>6</v>
      </c>
      <c r="J2377">
        <v>1976</v>
      </c>
      <c r="K2377">
        <v>1.340225</v>
      </c>
      <c r="L2377" t="s">
        <v>25</v>
      </c>
    </row>
    <row r="2378" spans="1:12" x14ac:dyDescent="0.3">
      <c r="A2378" s="1">
        <v>42293</v>
      </c>
      <c r="B2378">
        <v>2015</v>
      </c>
      <c r="C2378" t="s">
        <v>30</v>
      </c>
      <c r="D2378">
        <v>460950</v>
      </c>
      <c r="E2378">
        <v>666000</v>
      </c>
      <c r="F2378" t="s">
        <v>13</v>
      </c>
      <c r="G2378" t="s">
        <v>14</v>
      </c>
      <c r="H2378">
        <v>3</v>
      </c>
      <c r="I2378">
        <v>3</v>
      </c>
      <c r="J2378">
        <v>946</v>
      </c>
      <c r="K2378">
        <v>1.340225</v>
      </c>
      <c r="L2378" t="s">
        <v>22</v>
      </c>
    </row>
    <row r="2379" spans="1:12" x14ac:dyDescent="0.3">
      <c r="A2379" s="1">
        <v>42293</v>
      </c>
      <c r="B2379">
        <v>2015</v>
      </c>
      <c r="C2379" t="s">
        <v>29</v>
      </c>
      <c r="D2379">
        <v>104930</v>
      </c>
      <c r="E2379">
        <v>250000</v>
      </c>
      <c r="F2379" t="s">
        <v>13</v>
      </c>
      <c r="G2379" t="s">
        <v>14</v>
      </c>
      <c r="H2379">
        <v>3</v>
      </c>
      <c r="I2379">
        <v>3</v>
      </c>
      <c r="J2379">
        <v>1055</v>
      </c>
      <c r="K2379">
        <v>1.340225</v>
      </c>
      <c r="L2379" t="s">
        <v>22</v>
      </c>
    </row>
    <row r="2380" spans="1:12" x14ac:dyDescent="0.3">
      <c r="A2380" s="1">
        <v>42293</v>
      </c>
      <c r="B2380">
        <v>2015</v>
      </c>
      <c r="C2380" t="s">
        <v>26</v>
      </c>
      <c r="D2380">
        <v>273350</v>
      </c>
      <c r="E2380">
        <v>390000</v>
      </c>
      <c r="F2380" t="s">
        <v>13</v>
      </c>
      <c r="G2380" t="s">
        <v>14</v>
      </c>
      <c r="H2380">
        <v>3</v>
      </c>
      <c r="I2380">
        <v>1</v>
      </c>
      <c r="J2380">
        <v>914</v>
      </c>
      <c r="K2380">
        <v>1.340225</v>
      </c>
      <c r="L2380" t="s">
        <v>15</v>
      </c>
    </row>
    <row r="2381" spans="1:12" x14ac:dyDescent="0.3">
      <c r="A2381" s="1">
        <v>42293</v>
      </c>
      <c r="B2381">
        <v>2015</v>
      </c>
      <c r="C2381" t="s">
        <v>17</v>
      </c>
      <c r="D2381">
        <v>7568480</v>
      </c>
      <c r="E2381">
        <v>27500</v>
      </c>
      <c r="F2381" t="s">
        <v>13</v>
      </c>
      <c r="G2381" t="s">
        <v>14</v>
      </c>
      <c r="H2381">
        <v>3</v>
      </c>
      <c r="I2381">
        <v>3</v>
      </c>
      <c r="J2381">
        <v>1086</v>
      </c>
      <c r="K2381">
        <v>1.340225</v>
      </c>
      <c r="L2381" t="s">
        <v>16</v>
      </c>
    </row>
    <row r="2382" spans="1:12" x14ac:dyDescent="0.3">
      <c r="A2382" s="1">
        <v>42294</v>
      </c>
      <c r="B2382">
        <v>2015</v>
      </c>
      <c r="C2382" t="s">
        <v>29</v>
      </c>
      <c r="D2382">
        <v>119000</v>
      </c>
      <c r="E2382">
        <v>120000</v>
      </c>
      <c r="F2382" t="s">
        <v>13</v>
      </c>
      <c r="G2382" t="s">
        <v>14</v>
      </c>
      <c r="H2382">
        <v>3</v>
      </c>
      <c r="I2382">
        <v>3</v>
      </c>
      <c r="J2382">
        <v>1042</v>
      </c>
      <c r="K2382">
        <v>1.340225</v>
      </c>
      <c r="L2382" t="s">
        <v>25</v>
      </c>
    </row>
    <row r="2383" spans="1:12" x14ac:dyDescent="0.3">
      <c r="A2383" s="1">
        <v>42294</v>
      </c>
      <c r="B2383">
        <v>2015</v>
      </c>
      <c r="C2383" t="s">
        <v>21</v>
      </c>
      <c r="D2383">
        <v>1692460</v>
      </c>
      <c r="E2383">
        <v>2085000</v>
      </c>
      <c r="F2383" t="s">
        <v>13</v>
      </c>
      <c r="G2383" t="s">
        <v>14</v>
      </c>
      <c r="H2383">
        <v>3</v>
      </c>
      <c r="I2383">
        <v>2</v>
      </c>
      <c r="J2383">
        <v>997</v>
      </c>
      <c r="K2383">
        <v>1.340225</v>
      </c>
      <c r="L2383" t="s">
        <v>15</v>
      </c>
    </row>
    <row r="2384" spans="1:12" x14ac:dyDescent="0.3">
      <c r="A2384" s="1">
        <v>42295</v>
      </c>
      <c r="B2384">
        <v>2015</v>
      </c>
      <c r="C2384" t="s">
        <v>21</v>
      </c>
      <c r="D2384">
        <v>1871240</v>
      </c>
      <c r="E2384">
        <v>3375000</v>
      </c>
      <c r="F2384" t="s">
        <v>13</v>
      </c>
      <c r="G2384" t="s">
        <v>14</v>
      </c>
      <c r="H2384">
        <v>3</v>
      </c>
      <c r="I2384">
        <v>3</v>
      </c>
      <c r="J2384">
        <v>1062</v>
      </c>
      <c r="K2384">
        <v>1.340225</v>
      </c>
      <c r="L2384" t="s">
        <v>15</v>
      </c>
    </row>
    <row r="2385" spans="1:12" x14ac:dyDescent="0.3">
      <c r="A2385" s="1">
        <v>42295</v>
      </c>
      <c r="B2385">
        <v>2015</v>
      </c>
      <c r="C2385" t="s">
        <v>30</v>
      </c>
      <c r="D2385">
        <v>320790</v>
      </c>
      <c r="E2385">
        <v>515000</v>
      </c>
      <c r="F2385" t="s">
        <v>13</v>
      </c>
      <c r="G2385" t="s">
        <v>14</v>
      </c>
      <c r="H2385">
        <v>3</v>
      </c>
      <c r="I2385">
        <v>3</v>
      </c>
      <c r="J2385">
        <v>982</v>
      </c>
      <c r="K2385">
        <v>1.340225</v>
      </c>
      <c r="L2385" t="s">
        <v>15</v>
      </c>
    </row>
    <row r="2386" spans="1:12" x14ac:dyDescent="0.3">
      <c r="A2386" s="1">
        <v>42295</v>
      </c>
      <c r="B2386">
        <v>2015</v>
      </c>
      <c r="C2386" t="s">
        <v>30</v>
      </c>
      <c r="D2386">
        <v>492480</v>
      </c>
      <c r="E2386">
        <v>970000</v>
      </c>
      <c r="F2386" t="s">
        <v>13</v>
      </c>
      <c r="G2386" t="s">
        <v>14</v>
      </c>
      <c r="H2386">
        <v>3</v>
      </c>
      <c r="I2386">
        <v>3</v>
      </c>
      <c r="J2386">
        <v>1097</v>
      </c>
      <c r="K2386">
        <v>1.340225</v>
      </c>
      <c r="L2386" t="s">
        <v>25</v>
      </c>
    </row>
    <row r="2387" spans="1:12" x14ac:dyDescent="0.3">
      <c r="A2387" s="1">
        <v>42298</v>
      </c>
      <c r="B2387">
        <v>2015</v>
      </c>
      <c r="C2387" t="s">
        <v>17</v>
      </c>
      <c r="D2387">
        <v>116380</v>
      </c>
      <c r="E2387">
        <v>148000</v>
      </c>
      <c r="F2387" t="s">
        <v>13</v>
      </c>
      <c r="G2387" t="s">
        <v>14</v>
      </c>
      <c r="H2387">
        <v>3</v>
      </c>
      <c r="I2387">
        <v>2</v>
      </c>
      <c r="J2387">
        <v>901</v>
      </c>
      <c r="K2387">
        <v>1.340225</v>
      </c>
      <c r="L2387" t="s">
        <v>22</v>
      </c>
    </row>
    <row r="2388" spans="1:12" x14ac:dyDescent="0.3">
      <c r="A2388" s="1">
        <v>42298</v>
      </c>
      <c r="B2388">
        <v>2015</v>
      </c>
      <c r="C2388" t="s">
        <v>12</v>
      </c>
      <c r="D2388">
        <v>79790</v>
      </c>
      <c r="E2388">
        <v>13500</v>
      </c>
      <c r="F2388" t="s">
        <v>13</v>
      </c>
      <c r="G2388" t="s">
        <v>14</v>
      </c>
      <c r="H2388">
        <v>3</v>
      </c>
      <c r="I2388">
        <v>3</v>
      </c>
      <c r="J2388">
        <v>956</v>
      </c>
      <c r="K2388">
        <v>1.340225</v>
      </c>
      <c r="L2388" t="s">
        <v>15</v>
      </c>
    </row>
    <row r="2389" spans="1:12" x14ac:dyDescent="0.3">
      <c r="A2389" s="1">
        <v>42298</v>
      </c>
      <c r="B2389">
        <v>2015</v>
      </c>
      <c r="C2389" t="s">
        <v>21</v>
      </c>
      <c r="D2389">
        <v>1836170</v>
      </c>
      <c r="E2389">
        <v>3030000</v>
      </c>
      <c r="F2389" t="s">
        <v>13</v>
      </c>
      <c r="G2389" t="s">
        <v>14</v>
      </c>
      <c r="H2389">
        <v>3</v>
      </c>
      <c r="I2389">
        <v>3</v>
      </c>
      <c r="J2389">
        <v>965</v>
      </c>
      <c r="K2389">
        <v>1.340225</v>
      </c>
      <c r="L2389" t="s">
        <v>25</v>
      </c>
    </row>
    <row r="2390" spans="1:12" x14ac:dyDescent="0.3">
      <c r="A2390" s="1">
        <v>42298</v>
      </c>
      <c r="B2390">
        <v>2015</v>
      </c>
      <c r="C2390" t="s">
        <v>26</v>
      </c>
      <c r="D2390">
        <v>206850</v>
      </c>
      <c r="E2390">
        <v>246667</v>
      </c>
      <c r="F2390" t="s">
        <v>19</v>
      </c>
      <c r="G2390" t="s">
        <v>20</v>
      </c>
      <c r="H2390">
        <v>4</v>
      </c>
      <c r="I2390">
        <v>2</v>
      </c>
      <c r="J2390">
        <v>1312</v>
      </c>
      <c r="K2390">
        <v>1.340225</v>
      </c>
      <c r="L2390" t="s">
        <v>22</v>
      </c>
    </row>
    <row r="2391" spans="1:12" x14ac:dyDescent="0.3">
      <c r="A2391" s="1">
        <v>42300</v>
      </c>
      <c r="B2391">
        <v>2015</v>
      </c>
      <c r="C2391" t="s">
        <v>17</v>
      </c>
      <c r="D2391">
        <v>148990</v>
      </c>
      <c r="E2391">
        <v>159000</v>
      </c>
      <c r="F2391" t="s">
        <v>19</v>
      </c>
      <c r="G2391" t="s">
        <v>20</v>
      </c>
      <c r="H2391">
        <v>4</v>
      </c>
      <c r="I2391">
        <v>2</v>
      </c>
      <c r="J2391">
        <v>1311</v>
      </c>
      <c r="K2391">
        <v>1.340225</v>
      </c>
      <c r="L2391" t="s">
        <v>25</v>
      </c>
    </row>
    <row r="2392" spans="1:12" x14ac:dyDescent="0.3">
      <c r="A2392" s="1">
        <v>42300</v>
      </c>
      <c r="B2392">
        <v>2015</v>
      </c>
      <c r="C2392" t="s">
        <v>17</v>
      </c>
      <c r="D2392">
        <v>126280</v>
      </c>
      <c r="E2392">
        <v>65000</v>
      </c>
      <c r="F2392" t="s">
        <v>13</v>
      </c>
      <c r="G2392" t="s">
        <v>14</v>
      </c>
      <c r="H2392">
        <v>3</v>
      </c>
      <c r="I2392">
        <v>1</v>
      </c>
      <c r="J2392">
        <v>1090</v>
      </c>
      <c r="K2392">
        <v>1.340225</v>
      </c>
      <c r="L2392" t="s">
        <v>16</v>
      </c>
    </row>
    <row r="2393" spans="1:12" x14ac:dyDescent="0.3">
      <c r="A2393" s="1">
        <v>42300</v>
      </c>
      <c r="B2393">
        <v>2015</v>
      </c>
      <c r="C2393" t="s">
        <v>26</v>
      </c>
      <c r="D2393">
        <v>1674260</v>
      </c>
      <c r="E2393">
        <v>2050000</v>
      </c>
      <c r="F2393" t="s">
        <v>13</v>
      </c>
      <c r="G2393" t="s">
        <v>14</v>
      </c>
      <c r="H2393">
        <v>3</v>
      </c>
      <c r="I2393">
        <v>1</v>
      </c>
      <c r="J2393">
        <v>1092</v>
      </c>
      <c r="K2393">
        <v>1.340225</v>
      </c>
      <c r="L2393" t="s">
        <v>22</v>
      </c>
    </row>
    <row r="2394" spans="1:12" x14ac:dyDescent="0.3">
      <c r="A2394" s="1">
        <v>42300</v>
      </c>
      <c r="B2394">
        <v>2015</v>
      </c>
      <c r="C2394" t="s">
        <v>21</v>
      </c>
      <c r="D2394">
        <v>1504370</v>
      </c>
      <c r="E2394">
        <v>2647500</v>
      </c>
      <c r="F2394" t="s">
        <v>13</v>
      </c>
      <c r="G2394" t="s">
        <v>14</v>
      </c>
      <c r="H2394">
        <v>3</v>
      </c>
      <c r="I2394">
        <v>2</v>
      </c>
      <c r="J2394">
        <v>917</v>
      </c>
      <c r="K2394">
        <v>1.340225</v>
      </c>
      <c r="L2394" t="s">
        <v>15</v>
      </c>
    </row>
    <row r="2395" spans="1:12" x14ac:dyDescent="0.3">
      <c r="A2395" s="1">
        <v>42301</v>
      </c>
      <c r="B2395">
        <v>2015</v>
      </c>
      <c r="C2395" t="s">
        <v>30</v>
      </c>
      <c r="D2395">
        <v>380110</v>
      </c>
      <c r="E2395">
        <v>675000</v>
      </c>
      <c r="F2395" t="s">
        <v>13</v>
      </c>
      <c r="G2395" t="s">
        <v>14</v>
      </c>
      <c r="H2395">
        <v>3</v>
      </c>
      <c r="I2395">
        <v>1</v>
      </c>
      <c r="J2395">
        <v>1032</v>
      </c>
      <c r="K2395">
        <v>1.340225</v>
      </c>
      <c r="L2395" t="s">
        <v>25</v>
      </c>
    </row>
    <row r="2396" spans="1:12" x14ac:dyDescent="0.3">
      <c r="A2396" s="1">
        <v>42305</v>
      </c>
      <c r="B2396">
        <v>2015</v>
      </c>
      <c r="C2396" t="s">
        <v>30</v>
      </c>
      <c r="D2396">
        <v>759340</v>
      </c>
      <c r="E2396">
        <v>1125000</v>
      </c>
      <c r="F2396" t="s">
        <v>13</v>
      </c>
      <c r="G2396" t="s">
        <v>14</v>
      </c>
      <c r="H2396">
        <v>3</v>
      </c>
      <c r="I2396">
        <v>3</v>
      </c>
      <c r="J2396">
        <v>989</v>
      </c>
      <c r="K2396">
        <v>1.340225</v>
      </c>
      <c r="L2396" t="s">
        <v>16</v>
      </c>
    </row>
    <row r="2397" spans="1:12" x14ac:dyDescent="0.3">
      <c r="A2397" s="1">
        <v>42305</v>
      </c>
      <c r="B2397">
        <v>2015</v>
      </c>
      <c r="C2397" t="s">
        <v>17</v>
      </c>
      <c r="D2397">
        <v>191640</v>
      </c>
      <c r="E2397">
        <v>241314</v>
      </c>
      <c r="F2397" t="s">
        <v>19</v>
      </c>
      <c r="G2397" t="s">
        <v>20</v>
      </c>
      <c r="H2397">
        <v>4</v>
      </c>
      <c r="I2397">
        <v>4</v>
      </c>
      <c r="J2397">
        <v>1483</v>
      </c>
      <c r="K2397">
        <v>1.340225</v>
      </c>
      <c r="L2397" t="s">
        <v>22</v>
      </c>
    </row>
    <row r="2398" spans="1:12" x14ac:dyDescent="0.3">
      <c r="A2398" s="1">
        <v>42305</v>
      </c>
      <c r="B2398">
        <v>2015</v>
      </c>
      <c r="C2398" t="s">
        <v>12</v>
      </c>
      <c r="D2398">
        <v>100670</v>
      </c>
      <c r="E2398">
        <v>63750</v>
      </c>
      <c r="F2398" t="s">
        <v>13</v>
      </c>
      <c r="G2398" t="s">
        <v>14</v>
      </c>
      <c r="H2398">
        <v>3</v>
      </c>
      <c r="I2398">
        <v>2</v>
      </c>
      <c r="J2398">
        <v>1029</v>
      </c>
      <c r="K2398">
        <v>1.340225</v>
      </c>
      <c r="L2398" t="s">
        <v>15</v>
      </c>
    </row>
    <row r="2399" spans="1:12" x14ac:dyDescent="0.3">
      <c r="A2399" s="1">
        <v>42305</v>
      </c>
      <c r="B2399">
        <v>2015</v>
      </c>
      <c r="C2399" t="s">
        <v>12</v>
      </c>
      <c r="D2399">
        <v>99010</v>
      </c>
      <c r="E2399">
        <v>71500</v>
      </c>
      <c r="F2399" t="s">
        <v>13</v>
      </c>
      <c r="G2399" t="s">
        <v>14</v>
      </c>
      <c r="H2399">
        <v>3</v>
      </c>
      <c r="I2399">
        <v>3</v>
      </c>
      <c r="J2399">
        <v>1097</v>
      </c>
      <c r="K2399">
        <v>1.340225</v>
      </c>
      <c r="L2399" t="s">
        <v>25</v>
      </c>
    </row>
    <row r="2400" spans="1:12" x14ac:dyDescent="0.3">
      <c r="A2400" s="1">
        <v>42306</v>
      </c>
      <c r="B2400">
        <v>2015</v>
      </c>
      <c r="C2400" t="s">
        <v>17</v>
      </c>
      <c r="D2400">
        <v>163350</v>
      </c>
      <c r="E2400">
        <v>144200</v>
      </c>
      <c r="F2400" t="s">
        <v>13</v>
      </c>
      <c r="G2400" t="s">
        <v>14</v>
      </c>
      <c r="H2400">
        <v>3</v>
      </c>
      <c r="I2400">
        <v>3</v>
      </c>
      <c r="J2400">
        <v>977</v>
      </c>
      <c r="K2400">
        <v>1.340225</v>
      </c>
      <c r="L2400" t="s">
        <v>22</v>
      </c>
    </row>
    <row r="2401" spans="1:12" x14ac:dyDescent="0.3">
      <c r="A2401" s="1">
        <v>42306</v>
      </c>
      <c r="B2401">
        <v>2015</v>
      </c>
      <c r="C2401" t="s">
        <v>17</v>
      </c>
      <c r="D2401">
        <v>199490</v>
      </c>
      <c r="E2401">
        <v>180000</v>
      </c>
      <c r="F2401" t="s">
        <v>23</v>
      </c>
      <c r="G2401" t="s">
        <v>24</v>
      </c>
      <c r="H2401">
        <v>6</v>
      </c>
      <c r="I2401">
        <v>4</v>
      </c>
      <c r="J2401">
        <v>1977</v>
      </c>
      <c r="K2401">
        <v>1.340225</v>
      </c>
      <c r="L2401" t="s">
        <v>15</v>
      </c>
    </row>
    <row r="2402" spans="1:12" x14ac:dyDescent="0.3">
      <c r="A2402" s="1">
        <v>42307</v>
      </c>
      <c r="B2402">
        <v>2015</v>
      </c>
      <c r="C2402" t="s">
        <v>29</v>
      </c>
      <c r="D2402">
        <v>111790</v>
      </c>
      <c r="E2402">
        <v>155000</v>
      </c>
      <c r="F2402" t="s">
        <v>13</v>
      </c>
      <c r="G2402" t="s">
        <v>14</v>
      </c>
      <c r="H2402">
        <v>3</v>
      </c>
      <c r="I2402">
        <v>3</v>
      </c>
      <c r="J2402">
        <v>947</v>
      </c>
      <c r="K2402">
        <v>1.340225</v>
      </c>
      <c r="L2402" t="s">
        <v>22</v>
      </c>
    </row>
    <row r="2403" spans="1:12" x14ac:dyDescent="0.3">
      <c r="A2403" s="1">
        <v>42308</v>
      </c>
      <c r="B2403">
        <v>2015</v>
      </c>
      <c r="C2403" t="s">
        <v>30</v>
      </c>
      <c r="D2403">
        <v>283220</v>
      </c>
      <c r="E2403">
        <v>525000</v>
      </c>
      <c r="F2403" t="s">
        <v>19</v>
      </c>
      <c r="G2403" t="s">
        <v>20</v>
      </c>
      <c r="H2403">
        <v>4</v>
      </c>
      <c r="I2403">
        <v>2</v>
      </c>
      <c r="J2403">
        <v>1315</v>
      </c>
      <c r="K2403">
        <v>1.340225</v>
      </c>
      <c r="L2403" t="s">
        <v>15</v>
      </c>
    </row>
    <row r="2404" spans="1:12" x14ac:dyDescent="0.3">
      <c r="A2404" s="1">
        <v>42308</v>
      </c>
      <c r="B2404">
        <v>2015</v>
      </c>
      <c r="C2404" t="s">
        <v>26</v>
      </c>
      <c r="D2404">
        <v>560420</v>
      </c>
      <c r="E2404">
        <v>867500</v>
      </c>
      <c r="F2404" t="s">
        <v>13</v>
      </c>
      <c r="G2404" t="s">
        <v>14</v>
      </c>
      <c r="H2404">
        <v>3</v>
      </c>
      <c r="I2404">
        <v>2</v>
      </c>
      <c r="J2404">
        <v>1079</v>
      </c>
      <c r="K2404">
        <v>1.340225</v>
      </c>
      <c r="L2404" t="s">
        <v>16</v>
      </c>
    </row>
    <row r="2405" spans="1:12" x14ac:dyDescent="0.3">
      <c r="A2405" s="1">
        <v>42309</v>
      </c>
      <c r="B2405">
        <v>2015</v>
      </c>
      <c r="C2405" t="s">
        <v>30</v>
      </c>
      <c r="D2405">
        <v>752770</v>
      </c>
      <c r="E2405">
        <v>975000</v>
      </c>
      <c r="F2405" t="s">
        <v>13</v>
      </c>
      <c r="G2405" t="s">
        <v>14</v>
      </c>
      <c r="H2405">
        <v>3</v>
      </c>
      <c r="I2405">
        <v>2</v>
      </c>
      <c r="J2405">
        <v>1077</v>
      </c>
      <c r="K2405">
        <v>1.340225</v>
      </c>
      <c r="L2405" t="s">
        <v>22</v>
      </c>
    </row>
    <row r="2406" spans="1:12" x14ac:dyDescent="0.3">
      <c r="A2406" s="1">
        <v>42309</v>
      </c>
      <c r="B2406">
        <v>2015</v>
      </c>
      <c r="C2406" t="s">
        <v>30</v>
      </c>
      <c r="D2406">
        <v>419870</v>
      </c>
      <c r="E2406">
        <v>712000</v>
      </c>
      <c r="F2406" t="s">
        <v>13</v>
      </c>
      <c r="G2406" t="s">
        <v>14</v>
      </c>
      <c r="H2406">
        <v>3</v>
      </c>
      <c r="I2406">
        <v>3</v>
      </c>
      <c r="J2406">
        <v>994</v>
      </c>
      <c r="K2406">
        <v>1.340225</v>
      </c>
      <c r="L2406" t="s">
        <v>22</v>
      </c>
    </row>
    <row r="2407" spans="1:12" x14ac:dyDescent="0.3">
      <c r="A2407" s="1">
        <v>42312</v>
      </c>
      <c r="B2407">
        <v>2015</v>
      </c>
      <c r="C2407" t="s">
        <v>26</v>
      </c>
      <c r="D2407">
        <v>566090</v>
      </c>
      <c r="E2407">
        <v>1125000</v>
      </c>
      <c r="F2407" t="s">
        <v>13</v>
      </c>
      <c r="G2407" t="s">
        <v>14</v>
      </c>
      <c r="H2407">
        <v>3</v>
      </c>
      <c r="I2407">
        <v>1</v>
      </c>
      <c r="J2407">
        <v>970</v>
      </c>
      <c r="K2407">
        <v>1.340225</v>
      </c>
      <c r="L2407" t="s">
        <v>25</v>
      </c>
    </row>
    <row r="2408" spans="1:12" x14ac:dyDescent="0.3">
      <c r="A2408" s="1">
        <v>42312</v>
      </c>
      <c r="B2408">
        <v>2015</v>
      </c>
      <c r="C2408" t="s">
        <v>29</v>
      </c>
      <c r="D2408">
        <v>216230</v>
      </c>
      <c r="E2408">
        <v>327500</v>
      </c>
      <c r="F2408" t="s">
        <v>13</v>
      </c>
      <c r="G2408" t="s">
        <v>14</v>
      </c>
      <c r="H2408">
        <v>3</v>
      </c>
      <c r="I2408">
        <v>2</v>
      </c>
      <c r="J2408">
        <v>1083</v>
      </c>
      <c r="K2408">
        <v>1.340225</v>
      </c>
      <c r="L2408" t="s">
        <v>16</v>
      </c>
    </row>
    <row r="2409" spans="1:12" x14ac:dyDescent="0.3">
      <c r="A2409" s="1">
        <v>42312</v>
      </c>
      <c r="B2409">
        <v>2015</v>
      </c>
      <c r="C2409" t="s">
        <v>29</v>
      </c>
      <c r="D2409">
        <v>251930</v>
      </c>
      <c r="E2409">
        <v>395000</v>
      </c>
      <c r="F2409" t="s">
        <v>13</v>
      </c>
      <c r="G2409" t="s">
        <v>14</v>
      </c>
      <c r="H2409">
        <v>3</v>
      </c>
      <c r="I2409">
        <v>2</v>
      </c>
      <c r="J2409">
        <v>1047</v>
      </c>
      <c r="K2409">
        <v>1.340225</v>
      </c>
      <c r="L2409" t="s">
        <v>15</v>
      </c>
    </row>
    <row r="2410" spans="1:12" x14ac:dyDescent="0.3">
      <c r="A2410" s="1">
        <v>42312</v>
      </c>
      <c r="B2410">
        <v>2015</v>
      </c>
      <c r="C2410" t="s">
        <v>30</v>
      </c>
      <c r="D2410">
        <v>552950</v>
      </c>
      <c r="E2410">
        <v>1175000</v>
      </c>
      <c r="F2410" t="s">
        <v>13</v>
      </c>
      <c r="G2410" t="s">
        <v>14</v>
      </c>
      <c r="H2410">
        <v>3</v>
      </c>
      <c r="I2410">
        <v>1</v>
      </c>
      <c r="J2410">
        <v>1087</v>
      </c>
      <c r="K2410">
        <v>1.340225</v>
      </c>
      <c r="L2410" t="s">
        <v>15</v>
      </c>
    </row>
    <row r="2411" spans="1:12" x14ac:dyDescent="0.3">
      <c r="A2411" s="1">
        <v>42312</v>
      </c>
      <c r="B2411">
        <v>2015</v>
      </c>
      <c r="C2411" t="s">
        <v>12</v>
      </c>
      <c r="D2411">
        <v>85550</v>
      </c>
      <c r="E2411">
        <v>70000</v>
      </c>
      <c r="F2411" t="s">
        <v>19</v>
      </c>
      <c r="G2411" t="s">
        <v>20</v>
      </c>
      <c r="H2411">
        <v>4</v>
      </c>
      <c r="I2411">
        <v>2</v>
      </c>
      <c r="J2411">
        <v>1301</v>
      </c>
      <c r="K2411">
        <v>1.340225</v>
      </c>
      <c r="L2411" t="s">
        <v>16</v>
      </c>
    </row>
    <row r="2412" spans="1:12" x14ac:dyDescent="0.3">
      <c r="A2412" s="1">
        <v>42313</v>
      </c>
      <c r="B2412">
        <v>2015</v>
      </c>
      <c r="C2412" t="s">
        <v>21</v>
      </c>
      <c r="D2412">
        <v>539630</v>
      </c>
      <c r="E2412">
        <v>1315000</v>
      </c>
      <c r="F2412" t="s">
        <v>13</v>
      </c>
      <c r="G2412" t="s">
        <v>14</v>
      </c>
      <c r="H2412">
        <v>3</v>
      </c>
      <c r="I2412">
        <v>2</v>
      </c>
      <c r="J2412">
        <v>1063</v>
      </c>
      <c r="K2412">
        <v>1.340225</v>
      </c>
      <c r="L2412" t="s">
        <v>22</v>
      </c>
    </row>
    <row r="2413" spans="1:12" x14ac:dyDescent="0.3">
      <c r="A2413" s="1">
        <v>42313</v>
      </c>
      <c r="B2413">
        <v>2015</v>
      </c>
      <c r="C2413" t="s">
        <v>12</v>
      </c>
      <c r="D2413">
        <v>78800</v>
      </c>
      <c r="E2413">
        <v>36000</v>
      </c>
      <c r="F2413" t="s">
        <v>13</v>
      </c>
      <c r="G2413" t="s">
        <v>14</v>
      </c>
      <c r="H2413">
        <v>3</v>
      </c>
      <c r="I2413">
        <v>3</v>
      </c>
      <c r="J2413">
        <v>992</v>
      </c>
      <c r="K2413">
        <v>1.340225</v>
      </c>
      <c r="L2413" t="s">
        <v>25</v>
      </c>
    </row>
    <row r="2414" spans="1:12" x14ac:dyDescent="0.3">
      <c r="A2414" s="1">
        <v>42314</v>
      </c>
      <c r="B2414">
        <v>2015</v>
      </c>
      <c r="C2414" t="s">
        <v>12</v>
      </c>
      <c r="D2414">
        <v>41050</v>
      </c>
      <c r="E2414">
        <v>49900</v>
      </c>
      <c r="F2414" t="s">
        <v>13</v>
      </c>
      <c r="G2414" t="s">
        <v>14</v>
      </c>
      <c r="H2414">
        <v>3</v>
      </c>
      <c r="I2414">
        <v>2</v>
      </c>
      <c r="J2414">
        <v>1085</v>
      </c>
      <c r="K2414">
        <v>1.340225</v>
      </c>
      <c r="L2414" t="s">
        <v>15</v>
      </c>
    </row>
    <row r="2415" spans="1:12" x14ac:dyDescent="0.3">
      <c r="A2415" s="1">
        <v>42314</v>
      </c>
      <c r="B2415">
        <v>2015</v>
      </c>
      <c r="C2415" t="s">
        <v>21</v>
      </c>
      <c r="D2415">
        <v>596680</v>
      </c>
      <c r="E2415">
        <v>626850</v>
      </c>
      <c r="F2415" t="s">
        <v>13</v>
      </c>
      <c r="G2415" t="s">
        <v>14</v>
      </c>
      <c r="H2415">
        <v>3</v>
      </c>
      <c r="I2415">
        <v>1</v>
      </c>
      <c r="J2415">
        <v>1068</v>
      </c>
      <c r="K2415">
        <v>1.340225</v>
      </c>
      <c r="L2415" t="s">
        <v>25</v>
      </c>
    </row>
    <row r="2416" spans="1:12" x14ac:dyDescent="0.3">
      <c r="A2416" s="1">
        <v>42320</v>
      </c>
      <c r="B2416">
        <v>2015</v>
      </c>
      <c r="C2416" t="s">
        <v>12</v>
      </c>
      <c r="D2416">
        <v>79480</v>
      </c>
      <c r="E2416">
        <v>61000</v>
      </c>
      <c r="F2416" t="s">
        <v>23</v>
      </c>
      <c r="G2416" t="s">
        <v>24</v>
      </c>
      <c r="H2416">
        <v>6</v>
      </c>
      <c r="I2416">
        <v>5</v>
      </c>
      <c r="J2416">
        <v>2126</v>
      </c>
      <c r="K2416">
        <v>1.340225</v>
      </c>
      <c r="L2416" t="s">
        <v>16</v>
      </c>
    </row>
    <row r="2417" spans="1:12" x14ac:dyDescent="0.3">
      <c r="A2417" s="1">
        <v>42320</v>
      </c>
      <c r="B2417">
        <v>2015</v>
      </c>
      <c r="C2417" t="s">
        <v>29</v>
      </c>
      <c r="D2417">
        <v>189910</v>
      </c>
      <c r="E2417">
        <v>295000</v>
      </c>
      <c r="F2417" t="s">
        <v>13</v>
      </c>
      <c r="G2417" t="s">
        <v>14</v>
      </c>
      <c r="H2417">
        <v>3</v>
      </c>
      <c r="I2417">
        <v>3</v>
      </c>
      <c r="J2417">
        <v>937</v>
      </c>
      <c r="K2417">
        <v>1.340225</v>
      </c>
      <c r="L2417" t="s">
        <v>22</v>
      </c>
    </row>
    <row r="2418" spans="1:12" x14ac:dyDescent="0.3">
      <c r="A2418" s="1">
        <v>42322</v>
      </c>
      <c r="B2418">
        <v>2015</v>
      </c>
      <c r="C2418" t="s">
        <v>29</v>
      </c>
      <c r="D2418">
        <v>148680</v>
      </c>
      <c r="E2418">
        <v>196000</v>
      </c>
      <c r="F2418" t="s">
        <v>13</v>
      </c>
      <c r="G2418" t="s">
        <v>14</v>
      </c>
      <c r="H2418">
        <v>3</v>
      </c>
      <c r="I2418">
        <v>1</v>
      </c>
      <c r="J2418">
        <v>1020</v>
      </c>
      <c r="K2418">
        <v>1.340225</v>
      </c>
      <c r="L2418" t="s">
        <v>25</v>
      </c>
    </row>
    <row r="2419" spans="1:12" x14ac:dyDescent="0.3">
      <c r="A2419" s="1">
        <v>42322</v>
      </c>
      <c r="B2419">
        <v>2015</v>
      </c>
      <c r="C2419" t="s">
        <v>26</v>
      </c>
      <c r="D2419">
        <v>329490</v>
      </c>
      <c r="E2419">
        <v>355000</v>
      </c>
      <c r="F2419" t="s">
        <v>13</v>
      </c>
      <c r="G2419" t="s">
        <v>14</v>
      </c>
      <c r="H2419">
        <v>3</v>
      </c>
      <c r="I2419">
        <v>2</v>
      </c>
      <c r="J2419">
        <v>1048</v>
      </c>
      <c r="K2419">
        <v>1.340225</v>
      </c>
      <c r="L2419" t="s">
        <v>15</v>
      </c>
    </row>
    <row r="2420" spans="1:12" x14ac:dyDescent="0.3">
      <c r="A2420" s="1">
        <v>42323</v>
      </c>
      <c r="B2420">
        <v>2015</v>
      </c>
      <c r="C2420" t="s">
        <v>21</v>
      </c>
      <c r="D2420">
        <v>1303400</v>
      </c>
      <c r="E2420">
        <v>2600000</v>
      </c>
      <c r="F2420" t="s">
        <v>13</v>
      </c>
      <c r="G2420" t="s">
        <v>14</v>
      </c>
      <c r="H2420">
        <v>3</v>
      </c>
      <c r="I2420">
        <v>1</v>
      </c>
      <c r="J2420">
        <v>938</v>
      </c>
      <c r="K2420">
        <v>1.340225</v>
      </c>
      <c r="L2420" t="s">
        <v>22</v>
      </c>
    </row>
    <row r="2421" spans="1:12" x14ac:dyDescent="0.3">
      <c r="A2421" s="1">
        <v>42326</v>
      </c>
      <c r="B2421">
        <v>2015</v>
      </c>
      <c r="C2421" t="s">
        <v>17</v>
      </c>
      <c r="D2421">
        <v>140820</v>
      </c>
      <c r="E2421">
        <v>41500</v>
      </c>
      <c r="F2421" t="s">
        <v>19</v>
      </c>
      <c r="G2421" t="s">
        <v>20</v>
      </c>
      <c r="H2421">
        <v>4</v>
      </c>
      <c r="I2421">
        <v>3</v>
      </c>
      <c r="J2421">
        <v>1366</v>
      </c>
      <c r="K2421">
        <v>1.340225</v>
      </c>
      <c r="L2421" t="s">
        <v>22</v>
      </c>
    </row>
    <row r="2422" spans="1:12" x14ac:dyDescent="0.3">
      <c r="A2422" s="1">
        <v>42326</v>
      </c>
      <c r="B2422">
        <v>2015</v>
      </c>
      <c r="C2422" t="s">
        <v>12</v>
      </c>
      <c r="D2422">
        <v>71140</v>
      </c>
      <c r="E2422">
        <v>35800</v>
      </c>
      <c r="F2422" t="s">
        <v>13</v>
      </c>
      <c r="G2422" t="s">
        <v>14</v>
      </c>
      <c r="H2422">
        <v>3</v>
      </c>
      <c r="I2422">
        <v>1</v>
      </c>
      <c r="J2422">
        <v>968</v>
      </c>
      <c r="K2422">
        <v>1.340225</v>
      </c>
      <c r="L2422" t="s">
        <v>16</v>
      </c>
    </row>
    <row r="2423" spans="1:12" x14ac:dyDescent="0.3">
      <c r="A2423" s="1">
        <v>42328</v>
      </c>
      <c r="B2423">
        <v>2015</v>
      </c>
      <c r="C2423" t="s">
        <v>26</v>
      </c>
      <c r="D2423">
        <v>436730</v>
      </c>
      <c r="E2423">
        <v>710000</v>
      </c>
      <c r="F2423" t="s">
        <v>13</v>
      </c>
      <c r="G2423" t="s">
        <v>14</v>
      </c>
      <c r="H2423">
        <v>3</v>
      </c>
      <c r="I2423">
        <v>3</v>
      </c>
      <c r="J2423">
        <v>964</v>
      </c>
      <c r="K2423">
        <v>1.340225</v>
      </c>
      <c r="L2423" t="s">
        <v>22</v>
      </c>
    </row>
    <row r="2424" spans="1:12" x14ac:dyDescent="0.3">
      <c r="A2424" s="1">
        <v>42329</v>
      </c>
      <c r="B2424">
        <v>2015</v>
      </c>
      <c r="C2424" t="s">
        <v>12</v>
      </c>
      <c r="D2424">
        <v>85640</v>
      </c>
      <c r="E2424">
        <v>72000</v>
      </c>
      <c r="F2424" t="s">
        <v>13</v>
      </c>
      <c r="G2424" t="s">
        <v>14</v>
      </c>
      <c r="H2424">
        <v>3</v>
      </c>
      <c r="I2424">
        <v>2</v>
      </c>
      <c r="J2424">
        <v>957</v>
      </c>
      <c r="K2424">
        <v>1.340225</v>
      </c>
      <c r="L2424" t="s">
        <v>22</v>
      </c>
    </row>
    <row r="2425" spans="1:12" x14ac:dyDescent="0.3">
      <c r="A2425" s="1">
        <v>42329</v>
      </c>
      <c r="B2425">
        <v>2015</v>
      </c>
      <c r="C2425" t="s">
        <v>17</v>
      </c>
      <c r="D2425">
        <v>112780</v>
      </c>
      <c r="E2425">
        <v>149900</v>
      </c>
      <c r="F2425" t="s">
        <v>13</v>
      </c>
      <c r="G2425" t="s">
        <v>14</v>
      </c>
      <c r="H2425">
        <v>3</v>
      </c>
      <c r="I2425">
        <v>1</v>
      </c>
      <c r="J2425">
        <v>1029</v>
      </c>
      <c r="K2425">
        <v>1.340225</v>
      </c>
      <c r="L2425" t="s">
        <v>16</v>
      </c>
    </row>
    <row r="2426" spans="1:12" x14ac:dyDescent="0.3">
      <c r="A2426" s="1">
        <v>42329</v>
      </c>
      <c r="B2426">
        <v>2015</v>
      </c>
      <c r="C2426" t="s">
        <v>29</v>
      </c>
      <c r="D2426">
        <v>241080</v>
      </c>
      <c r="E2426">
        <v>375000</v>
      </c>
      <c r="F2426" t="s">
        <v>13</v>
      </c>
      <c r="G2426" t="s">
        <v>14</v>
      </c>
      <c r="H2426">
        <v>3</v>
      </c>
      <c r="I2426">
        <v>1</v>
      </c>
      <c r="J2426">
        <v>988</v>
      </c>
      <c r="K2426">
        <v>1.340225</v>
      </c>
      <c r="L2426" t="s">
        <v>22</v>
      </c>
    </row>
    <row r="2427" spans="1:12" x14ac:dyDescent="0.3">
      <c r="A2427" s="1">
        <v>42330</v>
      </c>
      <c r="B2427">
        <v>2015</v>
      </c>
      <c r="C2427" t="s">
        <v>30</v>
      </c>
      <c r="D2427">
        <v>283030</v>
      </c>
      <c r="E2427">
        <v>300000</v>
      </c>
      <c r="F2427" t="s">
        <v>13</v>
      </c>
      <c r="G2427" t="s">
        <v>14</v>
      </c>
      <c r="H2427">
        <v>3</v>
      </c>
      <c r="I2427">
        <v>1</v>
      </c>
      <c r="J2427">
        <v>940</v>
      </c>
      <c r="K2427">
        <v>1.340225</v>
      </c>
      <c r="L2427" t="s">
        <v>16</v>
      </c>
    </row>
    <row r="2428" spans="1:12" x14ac:dyDescent="0.3">
      <c r="A2428" s="1">
        <v>42333</v>
      </c>
      <c r="B2428">
        <v>2015</v>
      </c>
      <c r="C2428" t="s">
        <v>17</v>
      </c>
      <c r="D2428">
        <v>191700</v>
      </c>
      <c r="E2428">
        <v>228000</v>
      </c>
      <c r="F2428" t="s">
        <v>13</v>
      </c>
      <c r="G2428" t="s">
        <v>14</v>
      </c>
      <c r="H2428">
        <v>3</v>
      </c>
      <c r="I2428">
        <v>1</v>
      </c>
      <c r="J2428">
        <v>918</v>
      </c>
      <c r="K2428">
        <v>1.340225</v>
      </c>
      <c r="L2428" t="s">
        <v>22</v>
      </c>
    </row>
    <row r="2429" spans="1:12" x14ac:dyDescent="0.3">
      <c r="A2429" s="1">
        <v>42333</v>
      </c>
      <c r="B2429">
        <v>2015</v>
      </c>
      <c r="C2429" t="s">
        <v>30</v>
      </c>
      <c r="D2429">
        <v>440450</v>
      </c>
      <c r="E2429">
        <v>560000</v>
      </c>
      <c r="F2429" t="s">
        <v>13</v>
      </c>
      <c r="G2429" t="s">
        <v>14</v>
      </c>
      <c r="H2429">
        <v>3</v>
      </c>
      <c r="I2429">
        <v>1</v>
      </c>
      <c r="J2429">
        <v>1021</v>
      </c>
      <c r="K2429">
        <v>1.340225</v>
      </c>
      <c r="L2429" t="s">
        <v>22</v>
      </c>
    </row>
    <row r="2430" spans="1:12" x14ac:dyDescent="0.3">
      <c r="A2430" s="1">
        <v>42334</v>
      </c>
      <c r="B2430">
        <v>2015</v>
      </c>
      <c r="C2430" t="s">
        <v>26</v>
      </c>
      <c r="D2430">
        <v>2297050</v>
      </c>
      <c r="E2430">
        <v>2825000</v>
      </c>
      <c r="F2430" t="s">
        <v>13</v>
      </c>
      <c r="G2430" t="s">
        <v>14</v>
      </c>
      <c r="H2430">
        <v>3</v>
      </c>
      <c r="I2430">
        <v>2</v>
      </c>
      <c r="J2430">
        <v>903</v>
      </c>
      <c r="K2430">
        <v>1.340225</v>
      </c>
      <c r="L2430" t="s">
        <v>15</v>
      </c>
    </row>
    <row r="2431" spans="1:12" x14ac:dyDescent="0.3">
      <c r="A2431" s="1">
        <v>42334</v>
      </c>
      <c r="B2431">
        <v>2015</v>
      </c>
      <c r="C2431" t="s">
        <v>30</v>
      </c>
      <c r="D2431">
        <v>384600</v>
      </c>
      <c r="E2431">
        <v>510000</v>
      </c>
      <c r="F2431" t="s">
        <v>13</v>
      </c>
      <c r="G2431" t="s">
        <v>14</v>
      </c>
      <c r="H2431">
        <v>3</v>
      </c>
      <c r="I2431">
        <v>2</v>
      </c>
      <c r="J2431">
        <v>933</v>
      </c>
      <c r="K2431">
        <v>1.340225</v>
      </c>
      <c r="L2431" t="s">
        <v>25</v>
      </c>
    </row>
    <row r="2432" spans="1:12" x14ac:dyDescent="0.3">
      <c r="A2432" s="1">
        <v>42334</v>
      </c>
      <c r="B2432">
        <v>2015</v>
      </c>
      <c r="C2432" t="s">
        <v>12</v>
      </c>
      <c r="D2432">
        <v>97020</v>
      </c>
      <c r="E2432">
        <v>120000</v>
      </c>
      <c r="F2432" t="s">
        <v>23</v>
      </c>
      <c r="G2432" t="s">
        <v>24</v>
      </c>
      <c r="H2432">
        <v>6</v>
      </c>
      <c r="I2432">
        <v>6</v>
      </c>
      <c r="J2432">
        <v>1812</v>
      </c>
      <c r="K2432">
        <v>1.340225</v>
      </c>
      <c r="L2432" t="s">
        <v>16</v>
      </c>
    </row>
    <row r="2433" spans="1:12" x14ac:dyDescent="0.3">
      <c r="A2433" s="1">
        <v>42335</v>
      </c>
      <c r="B2433">
        <v>2015</v>
      </c>
      <c r="C2433" t="s">
        <v>12</v>
      </c>
      <c r="D2433">
        <v>100100</v>
      </c>
      <c r="E2433">
        <v>125000</v>
      </c>
      <c r="F2433" t="s">
        <v>13</v>
      </c>
      <c r="G2433" t="s">
        <v>14</v>
      </c>
      <c r="H2433">
        <v>3</v>
      </c>
      <c r="I2433">
        <v>2</v>
      </c>
      <c r="J2433">
        <v>910</v>
      </c>
      <c r="K2433">
        <v>1.340225</v>
      </c>
      <c r="L2433" t="s">
        <v>16</v>
      </c>
    </row>
    <row r="2434" spans="1:12" x14ac:dyDescent="0.3">
      <c r="A2434" s="1">
        <v>42337</v>
      </c>
      <c r="B2434">
        <v>2015</v>
      </c>
      <c r="C2434" t="s">
        <v>12</v>
      </c>
      <c r="D2434">
        <v>28780</v>
      </c>
      <c r="E2434">
        <v>30000</v>
      </c>
      <c r="F2434" t="s">
        <v>23</v>
      </c>
      <c r="G2434" t="s">
        <v>24</v>
      </c>
      <c r="H2434">
        <v>6</v>
      </c>
      <c r="I2434">
        <v>4</v>
      </c>
      <c r="J2434">
        <v>2004</v>
      </c>
      <c r="K2434">
        <v>1.340225</v>
      </c>
      <c r="L2434" t="s">
        <v>16</v>
      </c>
    </row>
    <row r="2435" spans="1:12" x14ac:dyDescent="0.3">
      <c r="A2435" s="1">
        <v>42340</v>
      </c>
      <c r="B2435">
        <v>2015</v>
      </c>
      <c r="C2435" t="s">
        <v>17</v>
      </c>
      <c r="D2435">
        <v>210480</v>
      </c>
      <c r="E2435">
        <v>155000</v>
      </c>
      <c r="F2435" t="s">
        <v>23</v>
      </c>
      <c r="G2435" t="s">
        <v>24</v>
      </c>
      <c r="H2435">
        <v>6</v>
      </c>
      <c r="I2435">
        <v>4</v>
      </c>
      <c r="J2435">
        <v>2080</v>
      </c>
      <c r="K2435">
        <v>1.340225</v>
      </c>
      <c r="L2435" t="s">
        <v>25</v>
      </c>
    </row>
    <row r="2436" spans="1:12" x14ac:dyDescent="0.3">
      <c r="A2436" s="1">
        <v>42341</v>
      </c>
      <c r="B2436">
        <v>2015</v>
      </c>
      <c r="C2436" t="s">
        <v>12</v>
      </c>
      <c r="D2436">
        <v>54710</v>
      </c>
      <c r="E2436">
        <v>23000</v>
      </c>
      <c r="F2436" t="s">
        <v>13</v>
      </c>
      <c r="G2436" t="s">
        <v>14</v>
      </c>
      <c r="H2436">
        <v>3</v>
      </c>
      <c r="I2436">
        <v>2</v>
      </c>
      <c r="J2436">
        <v>931</v>
      </c>
      <c r="K2436">
        <v>1.340225</v>
      </c>
      <c r="L2436" t="s">
        <v>16</v>
      </c>
    </row>
    <row r="2437" spans="1:12" x14ac:dyDescent="0.3">
      <c r="A2437" s="1">
        <v>42341</v>
      </c>
      <c r="B2437">
        <v>2015</v>
      </c>
      <c r="C2437" t="s">
        <v>30</v>
      </c>
      <c r="D2437">
        <v>410350</v>
      </c>
      <c r="E2437">
        <v>695000</v>
      </c>
      <c r="F2437" t="s">
        <v>13</v>
      </c>
      <c r="G2437" t="s">
        <v>14</v>
      </c>
      <c r="H2437">
        <v>3</v>
      </c>
      <c r="I2437">
        <v>1</v>
      </c>
      <c r="J2437">
        <v>1004</v>
      </c>
      <c r="K2437">
        <v>1.340225</v>
      </c>
      <c r="L2437" t="s">
        <v>22</v>
      </c>
    </row>
    <row r="2438" spans="1:12" x14ac:dyDescent="0.3">
      <c r="A2438" s="1">
        <v>42342</v>
      </c>
      <c r="B2438">
        <v>2015</v>
      </c>
      <c r="C2438" t="s">
        <v>17</v>
      </c>
      <c r="D2438">
        <v>172600</v>
      </c>
      <c r="E2438">
        <v>66000</v>
      </c>
      <c r="F2438" t="s">
        <v>19</v>
      </c>
      <c r="G2438" t="s">
        <v>20</v>
      </c>
      <c r="H2438">
        <v>4</v>
      </c>
      <c r="I2438">
        <v>3</v>
      </c>
      <c r="J2438">
        <v>1332</v>
      </c>
      <c r="K2438">
        <v>1.340225</v>
      </c>
      <c r="L2438" t="s">
        <v>25</v>
      </c>
    </row>
    <row r="2439" spans="1:12" x14ac:dyDescent="0.3">
      <c r="A2439" s="1">
        <v>42342</v>
      </c>
      <c r="B2439">
        <v>2015</v>
      </c>
      <c r="C2439" t="s">
        <v>29</v>
      </c>
      <c r="D2439">
        <v>113820</v>
      </c>
      <c r="E2439">
        <v>177500</v>
      </c>
      <c r="F2439" t="s">
        <v>13</v>
      </c>
      <c r="G2439" t="s">
        <v>14</v>
      </c>
      <c r="H2439">
        <v>3</v>
      </c>
      <c r="I2439">
        <v>2</v>
      </c>
      <c r="J2439">
        <v>947</v>
      </c>
      <c r="K2439">
        <v>1.340225</v>
      </c>
      <c r="L2439" t="s">
        <v>16</v>
      </c>
    </row>
    <row r="2440" spans="1:12" x14ac:dyDescent="0.3">
      <c r="A2440" s="1">
        <v>42343</v>
      </c>
      <c r="B2440">
        <v>2015</v>
      </c>
      <c r="C2440" t="s">
        <v>26</v>
      </c>
      <c r="D2440">
        <v>331800</v>
      </c>
      <c r="E2440">
        <v>250000</v>
      </c>
      <c r="F2440" t="s">
        <v>13</v>
      </c>
      <c r="G2440" t="s">
        <v>14</v>
      </c>
      <c r="H2440">
        <v>3</v>
      </c>
      <c r="I2440">
        <v>2</v>
      </c>
      <c r="J2440">
        <v>1057</v>
      </c>
      <c r="K2440">
        <v>1.340225</v>
      </c>
      <c r="L2440" t="s">
        <v>16</v>
      </c>
    </row>
    <row r="2441" spans="1:12" x14ac:dyDescent="0.3">
      <c r="A2441" s="1">
        <v>42343</v>
      </c>
      <c r="B2441">
        <v>2015</v>
      </c>
      <c r="C2441" t="s">
        <v>30</v>
      </c>
      <c r="D2441">
        <v>730170</v>
      </c>
      <c r="E2441">
        <v>1075000</v>
      </c>
      <c r="F2441" t="s">
        <v>13</v>
      </c>
      <c r="G2441" t="s">
        <v>14</v>
      </c>
      <c r="H2441">
        <v>3</v>
      </c>
      <c r="I2441">
        <v>1</v>
      </c>
      <c r="J2441">
        <v>905</v>
      </c>
      <c r="K2441">
        <v>1.340225</v>
      </c>
      <c r="L2441" t="s">
        <v>25</v>
      </c>
    </row>
    <row r="2442" spans="1:12" x14ac:dyDescent="0.3">
      <c r="A2442" s="1">
        <v>42343</v>
      </c>
      <c r="B2442">
        <v>2015</v>
      </c>
      <c r="C2442" t="s">
        <v>21</v>
      </c>
      <c r="D2442">
        <v>4264260</v>
      </c>
      <c r="E2442">
        <v>4070000</v>
      </c>
      <c r="F2442" t="s">
        <v>13</v>
      </c>
      <c r="G2442" t="s">
        <v>14</v>
      </c>
      <c r="H2442">
        <v>3</v>
      </c>
      <c r="I2442">
        <v>2</v>
      </c>
      <c r="J2442">
        <v>967</v>
      </c>
      <c r="K2442">
        <v>1.340225</v>
      </c>
      <c r="L2442" t="s">
        <v>16</v>
      </c>
    </row>
    <row r="2443" spans="1:12" x14ac:dyDescent="0.3">
      <c r="A2443" s="1">
        <v>42344</v>
      </c>
      <c r="B2443">
        <v>2015</v>
      </c>
      <c r="C2443" t="s">
        <v>26</v>
      </c>
      <c r="D2443">
        <v>499100</v>
      </c>
      <c r="E2443">
        <v>558000</v>
      </c>
      <c r="F2443" t="s">
        <v>13</v>
      </c>
      <c r="G2443" t="s">
        <v>14</v>
      </c>
      <c r="H2443">
        <v>3</v>
      </c>
      <c r="I2443">
        <v>1</v>
      </c>
      <c r="J2443">
        <v>1023</v>
      </c>
      <c r="K2443">
        <v>1.340225</v>
      </c>
      <c r="L2443" t="s">
        <v>22</v>
      </c>
    </row>
    <row r="2444" spans="1:12" x14ac:dyDescent="0.3">
      <c r="A2444" s="1">
        <v>42344</v>
      </c>
      <c r="B2444">
        <v>2015</v>
      </c>
      <c r="C2444" t="s">
        <v>21</v>
      </c>
      <c r="D2444">
        <v>767130</v>
      </c>
      <c r="E2444">
        <v>1352500</v>
      </c>
      <c r="F2444" t="s">
        <v>13</v>
      </c>
      <c r="G2444" t="s">
        <v>14</v>
      </c>
      <c r="H2444">
        <v>3</v>
      </c>
      <c r="I2444">
        <v>2</v>
      </c>
      <c r="J2444">
        <v>957</v>
      </c>
      <c r="K2444">
        <v>1.340225</v>
      </c>
      <c r="L2444" t="s">
        <v>16</v>
      </c>
    </row>
    <row r="2445" spans="1:12" x14ac:dyDescent="0.3">
      <c r="A2445" s="1">
        <v>42347</v>
      </c>
      <c r="B2445">
        <v>2015</v>
      </c>
      <c r="C2445" t="s">
        <v>17</v>
      </c>
      <c r="D2445">
        <v>94540</v>
      </c>
      <c r="E2445">
        <v>92000</v>
      </c>
      <c r="F2445" t="s">
        <v>13</v>
      </c>
      <c r="G2445" t="s">
        <v>14</v>
      </c>
      <c r="H2445">
        <v>3</v>
      </c>
      <c r="I2445">
        <v>1</v>
      </c>
      <c r="J2445">
        <v>1093</v>
      </c>
      <c r="K2445">
        <v>1.340225</v>
      </c>
      <c r="L2445" t="s">
        <v>16</v>
      </c>
    </row>
    <row r="2446" spans="1:12" x14ac:dyDescent="0.3">
      <c r="A2446" s="1">
        <v>42347</v>
      </c>
      <c r="B2446">
        <v>2015</v>
      </c>
      <c r="C2446" t="s">
        <v>26</v>
      </c>
      <c r="D2446">
        <v>316750</v>
      </c>
      <c r="E2446">
        <v>420000</v>
      </c>
      <c r="F2446" t="s">
        <v>13</v>
      </c>
      <c r="G2446" t="s">
        <v>14</v>
      </c>
      <c r="H2446">
        <v>3</v>
      </c>
      <c r="I2446">
        <v>2</v>
      </c>
      <c r="J2446">
        <v>1002</v>
      </c>
      <c r="K2446">
        <v>1.340225</v>
      </c>
      <c r="L2446" t="s">
        <v>22</v>
      </c>
    </row>
    <row r="2447" spans="1:12" x14ac:dyDescent="0.3">
      <c r="A2447" s="1">
        <v>42347</v>
      </c>
      <c r="B2447">
        <v>2015</v>
      </c>
      <c r="C2447" t="s">
        <v>29</v>
      </c>
      <c r="D2447">
        <v>213640</v>
      </c>
      <c r="E2447">
        <v>365000</v>
      </c>
      <c r="F2447" t="s">
        <v>13</v>
      </c>
      <c r="G2447" t="s">
        <v>14</v>
      </c>
      <c r="H2447">
        <v>3</v>
      </c>
      <c r="I2447">
        <v>1</v>
      </c>
      <c r="J2447">
        <v>925</v>
      </c>
      <c r="K2447">
        <v>1.340225</v>
      </c>
      <c r="L2447" t="s">
        <v>25</v>
      </c>
    </row>
    <row r="2448" spans="1:12" x14ac:dyDescent="0.3">
      <c r="A2448" s="1">
        <v>42348</v>
      </c>
      <c r="B2448">
        <v>2015</v>
      </c>
      <c r="C2448" t="s">
        <v>17</v>
      </c>
      <c r="D2448">
        <v>173900</v>
      </c>
      <c r="E2448">
        <v>110000</v>
      </c>
      <c r="F2448" t="s">
        <v>23</v>
      </c>
      <c r="G2448" t="s">
        <v>24</v>
      </c>
      <c r="H2448">
        <v>6</v>
      </c>
      <c r="I2448">
        <v>6</v>
      </c>
      <c r="J2448">
        <v>1954</v>
      </c>
      <c r="K2448">
        <v>1.340225</v>
      </c>
      <c r="L2448" t="s">
        <v>22</v>
      </c>
    </row>
    <row r="2449" spans="1:12" x14ac:dyDescent="0.3">
      <c r="A2449" s="1">
        <v>42348</v>
      </c>
      <c r="B2449">
        <v>2015</v>
      </c>
      <c r="C2449" t="s">
        <v>21</v>
      </c>
      <c r="D2449">
        <v>750260</v>
      </c>
      <c r="E2449">
        <v>1050000</v>
      </c>
      <c r="F2449" t="s">
        <v>13</v>
      </c>
      <c r="G2449" t="s">
        <v>14</v>
      </c>
      <c r="H2449">
        <v>3</v>
      </c>
      <c r="I2449">
        <v>2</v>
      </c>
      <c r="J2449">
        <v>906</v>
      </c>
      <c r="K2449">
        <v>1.340225</v>
      </c>
      <c r="L2449" t="s">
        <v>25</v>
      </c>
    </row>
    <row r="2450" spans="1:12" x14ac:dyDescent="0.3">
      <c r="A2450" s="1">
        <v>42348</v>
      </c>
      <c r="B2450">
        <v>2015</v>
      </c>
      <c r="C2450" t="s">
        <v>17</v>
      </c>
      <c r="D2450">
        <v>140690</v>
      </c>
      <c r="E2450">
        <v>80100</v>
      </c>
      <c r="F2450" t="s">
        <v>13</v>
      </c>
      <c r="G2450" t="s">
        <v>14</v>
      </c>
      <c r="H2450">
        <v>3</v>
      </c>
      <c r="I2450">
        <v>2</v>
      </c>
      <c r="J2450">
        <v>1036</v>
      </c>
      <c r="K2450">
        <v>1.340225</v>
      </c>
      <c r="L2450" t="s">
        <v>16</v>
      </c>
    </row>
    <row r="2451" spans="1:12" x14ac:dyDescent="0.3">
      <c r="A2451" s="1">
        <v>42348</v>
      </c>
      <c r="B2451">
        <v>2015</v>
      </c>
      <c r="C2451" t="s">
        <v>30</v>
      </c>
      <c r="D2451">
        <v>1533350</v>
      </c>
      <c r="E2451">
        <v>2500000</v>
      </c>
      <c r="F2451" t="s">
        <v>13</v>
      </c>
      <c r="G2451" t="s">
        <v>14</v>
      </c>
      <c r="H2451">
        <v>3</v>
      </c>
      <c r="I2451">
        <v>3</v>
      </c>
      <c r="J2451">
        <v>1036</v>
      </c>
      <c r="K2451">
        <v>1.340225</v>
      </c>
      <c r="L2451" t="s">
        <v>16</v>
      </c>
    </row>
    <row r="2452" spans="1:12" x14ac:dyDescent="0.3">
      <c r="A2452" s="1">
        <v>42349</v>
      </c>
      <c r="B2452">
        <v>2015</v>
      </c>
      <c r="C2452" t="s">
        <v>29</v>
      </c>
      <c r="D2452">
        <v>170590</v>
      </c>
      <c r="E2452">
        <v>210000</v>
      </c>
      <c r="F2452" t="s">
        <v>13</v>
      </c>
      <c r="G2452" t="s">
        <v>14</v>
      </c>
      <c r="H2452">
        <v>3</v>
      </c>
      <c r="I2452">
        <v>1</v>
      </c>
      <c r="J2452">
        <v>972</v>
      </c>
      <c r="K2452">
        <v>1.340225</v>
      </c>
      <c r="L2452" t="s">
        <v>15</v>
      </c>
    </row>
    <row r="2453" spans="1:12" x14ac:dyDescent="0.3">
      <c r="A2453" s="1">
        <v>42351</v>
      </c>
      <c r="B2453">
        <v>2015</v>
      </c>
      <c r="C2453" t="s">
        <v>12</v>
      </c>
      <c r="D2453">
        <v>75490</v>
      </c>
      <c r="E2453">
        <v>64500</v>
      </c>
      <c r="F2453" t="s">
        <v>13</v>
      </c>
      <c r="G2453" t="s">
        <v>14</v>
      </c>
      <c r="H2453">
        <v>3</v>
      </c>
      <c r="I2453">
        <v>3</v>
      </c>
      <c r="J2453">
        <v>962</v>
      </c>
      <c r="K2453">
        <v>1.340225</v>
      </c>
      <c r="L2453" t="s">
        <v>15</v>
      </c>
    </row>
    <row r="2454" spans="1:12" x14ac:dyDescent="0.3">
      <c r="A2454" s="1">
        <v>42351</v>
      </c>
      <c r="B2454">
        <v>2015</v>
      </c>
      <c r="C2454" t="s">
        <v>12</v>
      </c>
      <c r="D2454">
        <v>67410</v>
      </c>
      <c r="E2454">
        <v>85501</v>
      </c>
      <c r="F2454" t="s">
        <v>13</v>
      </c>
      <c r="G2454" t="s">
        <v>14</v>
      </c>
      <c r="H2454">
        <v>3</v>
      </c>
      <c r="I2454">
        <v>3</v>
      </c>
      <c r="J2454">
        <v>921</v>
      </c>
      <c r="K2454">
        <v>1.340225</v>
      </c>
      <c r="L2454" t="s">
        <v>16</v>
      </c>
    </row>
    <row r="2455" spans="1:12" x14ac:dyDescent="0.3">
      <c r="A2455" s="1">
        <v>42354</v>
      </c>
      <c r="B2455">
        <v>2015</v>
      </c>
      <c r="C2455" t="s">
        <v>30</v>
      </c>
      <c r="D2455">
        <v>380470</v>
      </c>
      <c r="E2455">
        <v>540000</v>
      </c>
      <c r="F2455" t="s">
        <v>13</v>
      </c>
      <c r="G2455" t="s">
        <v>14</v>
      </c>
      <c r="H2455">
        <v>3</v>
      </c>
      <c r="I2455">
        <v>2</v>
      </c>
      <c r="J2455">
        <v>1024</v>
      </c>
      <c r="K2455">
        <v>1.340225</v>
      </c>
      <c r="L2455" t="s">
        <v>16</v>
      </c>
    </row>
    <row r="2456" spans="1:12" x14ac:dyDescent="0.3">
      <c r="A2456" s="1">
        <v>42355</v>
      </c>
      <c r="B2456">
        <v>2015</v>
      </c>
      <c r="C2456" t="s">
        <v>12</v>
      </c>
      <c r="D2456">
        <v>138200</v>
      </c>
      <c r="E2456">
        <v>78750</v>
      </c>
      <c r="F2456" t="s">
        <v>13</v>
      </c>
      <c r="G2456" t="s">
        <v>14</v>
      </c>
      <c r="H2456">
        <v>3</v>
      </c>
      <c r="I2456">
        <v>3</v>
      </c>
      <c r="J2456">
        <v>918</v>
      </c>
      <c r="K2456">
        <v>1.340225</v>
      </c>
      <c r="L2456" t="s">
        <v>15</v>
      </c>
    </row>
    <row r="2457" spans="1:12" x14ac:dyDescent="0.3">
      <c r="A2457" s="1">
        <v>42356</v>
      </c>
      <c r="B2457">
        <v>2015</v>
      </c>
      <c r="C2457" t="s">
        <v>29</v>
      </c>
      <c r="D2457">
        <v>346570</v>
      </c>
      <c r="E2457">
        <v>610000</v>
      </c>
      <c r="F2457" t="s">
        <v>13</v>
      </c>
      <c r="G2457" t="s">
        <v>14</v>
      </c>
      <c r="H2457">
        <v>3</v>
      </c>
      <c r="I2457">
        <v>3</v>
      </c>
      <c r="J2457">
        <v>1004</v>
      </c>
      <c r="K2457">
        <v>1.340225</v>
      </c>
      <c r="L2457" t="s">
        <v>16</v>
      </c>
    </row>
    <row r="2458" spans="1:12" x14ac:dyDescent="0.3">
      <c r="A2458" s="1">
        <v>42357</v>
      </c>
      <c r="B2458">
        <v>2015</v>
      </c>
      <c r="C2458" t="s">
        <v>26</v>
      </c>
      <c r="D2458">
        <v>594860</v>
      </c>
      <c r="E2458">
        <v>750000</v>
      </c>
      <c r="F2458" t="s">
        <v>13</v>
      </c>
      <c r="G2458" t="s">
        <v>14</v>
      </c>
      <c r="H2458">
        <v>3</v>
      </c>
      <c r="I2458">
        <v>1</v>
      </c>
      <c r="J2458">
        <v>906</v>
      </c>
      <c r="K2458">
        <v>1.340225</v>
      </c>
      <c r="L2458" t="s">
        <v>22</v>
      </c>
    </row>
    <row r="2459" spans="1:12" x14ac:dyDescent="0.3">
      <c r="A2459" s="1">
        <v>42357</v>
      </c>
      <c r="B2459">
        <v>2015</v>
      </c>
      <c r="C2459" t="s">
        <v>17</v>
      </c>
      <c r="D2459">
        <v>141960</v>
      </c>
      <c r="E2459">
        <v>34050</v>
      </c>
      <c r="F2459" t="s">
        <v>23</v>
      </c>
      <c r="G2459" t="s">
        <v>24</v>
      </c>
      <c r="H2459">
        <v>6</v>
      </c>
      <c r="I2459">
        <v>5</v>
      </c>
      <c r="J2459">
        <v>1994</v>
      </c>
      <c r="K2459">
        <v>1.340225</v>
      </c>
      <c r="L2459" t="s">
        <v>25</v>
      </c>
    </row>
    <row r="2460" spans="1:12" x14ac:dyDescent="0.3">
      <c r="A2460" s="1">
        <v>42357</v>
      </c>
      <c r="B2460">
        <v>2015</v>
      </c>
      <c r="C2460" t="s">
        <v>21</v>
      </c>
      <c r="D2460">
        <v>1712200</v>
      </c>
      <c r="E2460">
        <v>2935000</v>
      </c>
      <c r="F2460" t="s">
        <v>13</v>
      </c>
      <c r="G2460" t="s">
        <v>14</v>
      </c>
      <c r="H2460">
        <v>3</v>
      </c>
      <c r="I2460">
        <v>1</v>
      </c>
      <c r="J2460">
        <v>964</v>
      </c>
      <c r="K2460">
        <v>1.340225</v>
      </c>
      <c r="L2460" t="s">
        <v>16</v>
      </c>
    </row>
    <row r="2461" spans="1:12" x14ac:dyDescent="0.3">
      <c r="A2461" s="1">
        <v>42358</v>
      </c>
      <c r="B2461">
        <v>2015</v>
      </c>
      <c r="C2461" t="s">
        <v>26</v>
      </c>
      <c r="D2461">
        <v>467670</v>
      </c>
      <c r="E2461">
        <v>635000</v>
      </c>
      <c r="F2461" t="s">
        <v>13</v>
      </c>
      <c r="G2461" t="s">
        <v>14</v>
      </c>
      <c r="H2461">
        <v>3</v>
      </c>
      <c r="I2461">
        <v>2</v>
      </c>
      <c r="J2461">
        <v>1087</v>
      </c>
      <c r="K2461">
        <v>1.340225</v>
      </c>
      <c r="L2461" t="s">
        <v>22</v>
      </c>
    </row>
    <row r="2462" spans="1:12" x14ac:dyDescent="0.3">
      <c r="A2462" s="1">
        <v>42361</v>
      </c>
      <c r="B2462">
        <v>2015</v>
      </c>
      <c r="C2462" t="s">
        <v>17</v>
      </c>
      <c r="D2462">
        <v>172720</v>
      </c>
      <c r="E2462">
        <v>147000</v>
      </c>
      <c r="F2462" t="s">
        <v>19</v>
      </c>
      <c r="G2462" t="s">
        <v>20</v>
      </c>
      <c r="H2462">
        <v>4</v>
      </c>
      <c r="I2462">
        <v>2</v>
      </c>
      <c r="J2462">
        <v>1491</v>
      </c>
      <c r="K2462">
        <v>1.340225</v>
      </c>
      <c r="L2462" t="s">
        <v>25</v>
      </c>
    </row>
    <row r="2463" spans="1:12" x14ac:dyDescent="0.3">
      <c r="A2463" s="1">
        <v>42362</v>
      </c>
      <c r="B2463">
        <v>2015</v>
      </c>
      <c r="C2463" t="s">
        <v>17</v>
      </c>
      <c r="D2463">
        <v>107280</v>
      </c>
      <c r="E2463">
        <v>85000</v>
      </c>
      <c r="F2463" t="s">
        <v>13</v>
      </c>
      <c r="G2463" t="s">
        <v>14</v>
      </c>
      <c r="H2463">
        <v>3</v>
      </c>
      <c r="I2463">
        <v>1</v>
      </c>
      <c r="J2463">
        <v>1027</v>
      </c>
      <c r="K2463">
        <v>1.340225</v>
      </c>
      <c r="L2463" t="s">
        <v>22</v>
      </c>
    </row>
    <row r="2464" spans="1:12" x14ac:dyDescent="0.3">
      <c r="A2464" s="1">
        <v>42365</v>
      </c>
      <c r="B2464">
        <v>2015</v>
      </c>
      <c r="C2464" t="s">
        <v>30</v>
      </c>
      <c r="D2464">
        <v>301520</v>
      </c>
      <c r="E2464">
        <v>255000</v>
      </c>
      <c r="F2464" t="s">
        <v>27</v>
      </c>
      <c r="G2464" t="s">
        <v>28</v>
      </c>
      <c r="H2464">
        <v>8</v>
      </c>
      <c r="I2464">
        <v>8</v>
      </c>
      <c r="J2464">
        <v>2510</v>
      </c>
      <c r="K2464">
        <v>1.340225</v>
      </c>
      <c r="L2464" t="s">
        <v>15</v>
      </c>
    </row>
    <row r="2465" spans="1:12" x14ac:dyDescent="0.3">
      <c r="A2465" s="1">
        <v>42365</v>
      </c>
      <c r="B2465">
        <v>2015</v>
      </c>
      <c r="C2465" t="s">
        <v>12</v>
      </c>
      <c r="D2465">
        <v>100930</v>
      </c>
      <c r="E2465">
        <v>15000</v>
      </c>
      <c r="F2465" t="s">
        <v>23</v>
      </c>
      <c r="G2465" t="s">
        <v>24</v>
      </c>
      <c r="H2465">
        <v>6</v>
      </c>
      <c r="I2465">
        <v>4</v>
      </c>
      <c r="J2465">
        <v>1817</v>
      </c>
      <c r="K2465">
        <v>1.340225</v>
      </c>
      <c r="L2465" t="s">
        <v>16</v>
      </c>
    </row>
    <row r="2466" spans="1:12" x14ac:dyDescent="0.3">
      <c r="A2466" s="1">
        <v>42369</v>
      </c>
      <c r="B2466">
        <v>2015</v>
      </c>
      <c r="C2466" t="s">
        <v>17</v>
      </c>
      <c r="D2466">
        <v>135890</v>
      </c>
      <c r="E2466">
        <v>49000</v>
      </c>
      <c r="F2466" t="s">
        <v>19</v>
      </c>
      <c r="G2466" t="s">
        <v>20</v>
      </c>
      <c r="H2466">
        <v>4</v>
      </c>
      <c r="I2466">
        <v>2</v>
      </c>
      <c r="J2466">
        <v>1486</v>
      </c>
      <c r="K2466">
        <v>1.340225</v>
      </c>
      <c r="L2466" t="s">
        <v>15</v>
      </c>
    </row>
    <row r="2467" spans="1:12" x14ac:dyDescent="0.3">
      <c r="A2467" s="1">
        <v>42369</v>
      </c>
      <c r="B2467">
        <v>2015</v>
      </c>
      <c r="C2467" t="s">
        <v>30</v>
      </c>
      <c r="D2467">
        <v>238270</v>
      </c>
      <c r="E2467">
        <v>330000</v>
      </c>
      <c r="F2467" t="s">
        <v>13</v>
      </c>
      <c r="G2467" t="s">
        <v>14</v>
      </c>
      <c r="H2467">
        <v>3</v>
      </c>
      <c r="I2467">
        <v>2</v>
      </c>
      <c r="J2467">
        <v>1006</v>
      </c>
      <c r="K2467">
        <v>1.340225</v>
      </c>
      <c r="L2467" t="s">
        <v>22</v>
      </c>
    </row>
    <row r="2468" spans="1:12" x14ac:dyDescent="0.3">
      <c r="A2468" s="1">
        <v>42371</v>
      </c>
      <c r="B2468">
        <v>2016</v>
      </c>
      <c r="C2468" t="s">
        <v>26</v>
      </c>
      <c r="D2468">
        <v>341040</v>
      </c>
      <c r="E2468">
        <v>675000</v>
      </c>
      <c r="F2468" t="s">
        <v>13</v>
      </c>
      <c r="G2468" t="s">
        <v>14</v>
      </c>
      <c r="H2468">
        <v>3</v>
      </c>
      <c r="I2468">
        <v>1</v>
      </c>
      <c r="J2468">
        <v>1081</v>
      </c>
      <c r="K2468">
        <v>1.3482590000000001</v>
      </c>
      <c r="L2468" t="s">
        <v>16</v>
      </c>
    </row>
    <row r="2469" spans="1:12" x14ac:dyDescent="0.3">
      <c r="A2469" s="1">
        <v>42371</v>
      </c>
      <c r="B2469">
        <v>2016</v>
      </c>
      <c r="C2469" t="s">
        <v>29</v>
      </c>
      <c r="D2469">
        <v>302750</v>
      </c>
      <c r="E2469">
        <v>609807</v>
      </c>
      <c r="F2469" t="s">
        <v>13</v>
      </c>
      <c r="G2469" t="s">
        <v>14</v>
      </c>
      <c r="H2469">
        <v>3</v>
      </c>
      <c r="I2469">
        <v>1</v>
      </c>
      <c r="J2469">
        <v>1024</v>
      </c>
      <c r="K2469">
        <v>1.3482590000000001</v>
      </c>
      <c r="L2469" t="s">
        <v>25</v>
      </c>
    </row>
    <row r="2470" spans="1:12" x14ac:dyDescent="0.3">
      <c r="A2470" s="1">
        <v>42375</v>
      </c>
      <c r="B2470">
        <v>2016</v>
      </c>
      <c r="C2470" t="s">
        <v>26</v>
      </c>
      <c r="D2470">
        <v>304920</v>
      </c>
      <c r="E2470">
        <v>585000</v>
      </c>
      <c r="F2470" t="s">
        <v>13</v>
      </c>
      <c r="G2470" t="s">
        <v>14</v>
      </c>
      <c r="H2470">
        <v>3</v>
      </c>
      <c r="I2470">
        <v>2</v>
      </c>
      <c r="J2470">
        <v>1046</v>
      </c>
      <c r="K2470">
        <v>1.3482590000000001</v>
      </c>
      <c r="L2470" t="s">
        <v>15</v>
      </c>
    </row>
    <row r="2471" spans="1:12" x14ac:dyDescent="0.3">
      <c r="A2471" s="1">
        <v>42375</v>
      </c>
      <c r="B2471">
        <v>2016</v>
      </c>
      <c r="C2471" t="s">
        <v>26</v>
      </c>
      <c r="D2471">
        <v>340620</v>
      </c>
      <c r="E2471">
        <v>299250</v>
      </c>
      <c r="F2471" t="s">
        <v>13</v>
      </c>
      <c r="G2471" t="s">
        <v>14</v>
      </c>
      <c r="H2471">
        <v>3</v>
      </c>
      <c r="I2471">
        <v>2</v>
      </c>
      <c r="J2471">
        <v>1030</v>
      </c>
      <c r="K2471">
        <v>1.3482590000000001</v>
      </c>
      <c r="L2471" t="s">
        <v>22</v>
      </c>
    </row>
    <row r="2472" spans="1:12" x14ac:dyDescent="0.3">
      <c r="A2472" s="1">
        <v>42377</v>
      </c>
      <c r="B2472">
        <v>2016</v>
      </c>
      <c r="C2472" t="s">
        <v>30</v>
      </c>
      <c r="D2472">
        <v>218690</v>
      </c>
      <c r="E2472">
        <v>320000</v>
      </c>
      <c r="F2472" t="s">
        <v>13</v>
      </c>
      <c r="G2472" t="s">
        <v>14</v>
      </c>
      <c r="H2472">
        <v>3</v>
      </c>
      <c r="I2472">
        <v>2</v>
      </c>
      <c r="J2472">
        <v>1086</v>
      </c>
      <c r="K2472">
        <v>1.3482590000000001</v>
      </c>
      <c r="L2472" t="s">
        <v>22</v>
      </c>
    </row>
    <row r="2473" spans="1:12" x14ac:dyDescent="0.3">
      <c r="A2473" s="1">
        <v>42379</v>
      </c>
      <c r="B2473">
        <v>2016</v>
      </c>
      <c r="C2473" t="s">
        <v>26</v>
      </c>
      <c r="D2473">
        <v>1307180</v>
      </c>
      <c r="E2473">
        <v>1100000</v>
      </c>
      <c r="F2473" t="s">
        <v>13</v>
      </c>
      <c r="G2473" t="s">
        <v>14</v>
      </c>
      <c r="H2473">
        <v>3</v>
      </c>
      <c r="I2473">
        <v>3</v>
      </c>
      <c r="J2473">
        <v>911</v>
      </c>
      <c r="K2473">
        <v>1.3482590000000001</v>
      </c>
      <c r="L2473" t="s">
        <v>16</v>
      </c>
    </row>
    <row r="2474" spans="1:12" x14ac:dyDescent="0.3">
      <c r="A2474" s="1">
        <v>42382</v>
      </c>
      <c r="B2474">
        <v>2016</v>
      </c>
      <c r="C2474" t="s">
        <v>30</v>
      </c>
      <c r="D2474">
        <v>313940</v>
      </c>
      <c r="E2474">
        <v>400000</v>
      </c>
      <c r="F2474" t="s">
        <v>13</v>
      </c>
      <c r="G2474" t="s">
        <v>14</v>
      </c>
      <c r="H2474">
        <v>3</v>
      </c>
      <c r="I2474">
        <v>2</v>
      </c>
      <c r="J2474">
        <v>914</v>
      </c>
      <c r="K2474">
        <v>1.3482590000000001</v>
      </c>
      <c r="L2474" t="s">
        <v>22</v>
      </c>
    </row>
    <row r="2475" spans="1:12" x14ac:dyDescent="0.3">
      <c r="A2475" s="1">
        <v>42382</v>
      </c>
      <c r="B2475">
        <v>2016</v>
      </c>
      <c r="C2475" t="s">
        <v>12</v>
      </c>
      <c r="D2475">
        <v>83290</v>
      </c>
      <c r="E2475">
        <v>78000</v>
      </c>
      <c r="F2475" t="s">
        <v>13</v>
      </c>
      <c r="G2475" t="s">
        <v>14</v>
      </c>
      <c r="H2475">
        <v>3</v>
      </c>
      <c r="I2475">
        <v>1</v>
      </c>
      <c r="J2475">
        <v>1078</v>
      </c>
      <c r="K2475">
        <v>1.3482590000000001</v>
      </c>
      <c r="L2475" t="s">
        <v>15</v>
      </c>
    </row>
    <row r="2476" spans="1:12" x14ac:dyDescent="0.3">
      <c r="A2476" s="1">
        <v>42383</v>
      </c>
      <c r="B2476">
        <v>2016</v>
      </c>
      <c r="C2476" t="s">
        <v>21</v>
      </c>
      <c r="D2476">
        <v>1502830</v>
      </c>
      <c r="E2476">
        <v>2675000</v>
      </c>
      <c r="F2476" t="s">
        <v>13</v>
      </c>
      <c r="G2476" t="s">
        <v>14</v>
      </c>
      <c r="H2476">
        <v>3</v>
      </c>
      <c r="I2476">
        <v>2</v>
      </c>
      <c r="J2476">
        <v>993</v>
      </c>
      <c r="K2476">
        <v>1.3482590000000001</v>
      </c>
      <c r="L2476" t="s">
        <v>16</v>
      </c>
    </row>
    <row r="2477" spans="1:12" x14ac:dyDescent="0.3">
      <c r="A2477" s="1">
        <v>42384</v>
      </c>
      <c r="B2477">
        <v>2016</v>
      </c>
      <c r="C2477" t="s">
        <v>12</v>
      </c>
      <c r="D2477">
        <v>47510</v>
      </c>
      <c r="E2477">
        <v>36000</v>
      </c>
      <c r="F2477" t="s">
        <v>23</v>
      </c>
      <c r="G2477" t="s">
        <v>24</v>
      </c>
      <c r="H2477">
        <v>6</v>
      </c>
      <c r="I2477">
        <v>6</v>
      </c>
      <c r="J2477">
        <v>2068</v>
      </c>
      <c r="K2477">
        <v>1.3482590000000001</v>
      </c>
      <c r="L2477" t="s">
        <v>25</v>
      </c>
    </row>
    <row r="2478" spans="1:12" x14ac:dyDescent="0.3">
      <c r="A2478" s="1">
        <v>42384</v>
      </c>
      <c r="B2478">
        <v>2016</v>
      </c>
      <c r="C2478" t="s">
        <v>21</v>
      </c>
      <c r="D2478">
        <v>688100</v>
      </c>
      <c r="E2478">
        <v>1128000</v>
      </c>
      <c r="F2478" t="s">
        <v>13</v>
      </c>
      <c r="G2478" t="s">
        <v>14</v>
      </c>
      <c r="H2478">
        <v>3</v>
      </c>
      <c r="I2478">
        <v>2</v>
      </c>
      <c r="J2478">
        <v>907</v>
      </c>
      <c r="K2478">
        <v>1.3482590000000001</v>
      </c>
      <c r="L2478" t="s">
        <v>15</v>
      </c>
    </row>
    <row r="2479" spans="1:12" x14ac:dyDescent="0.3">
      <c r="A2479" s="1">
        <v>42384</v>
      </c>
      <c r="B2479">
        <v>2016</v>
      </c>
      <c r="C2479" t="s">
        <v>17</v>
      </c>
      <c r="D2479">
        <v>138390</v>
      </c>
      <c r="E2479">
        <v>208000</v>
      </c>
      <c r="F2479" t="s">
        <v>13</v>
      </c>
      <c r="G2479" t="s">
        <v>14</v>
      </c>
      <c r="H2479">
        <v>3</v>
      </c>
      <c r="I2479">
        <v>1</v>
      </c>
      <c r="J2479">
        <v>1042</v>
      </c>
      <c r="K2479">
        <v>1.3482590000000001</v>
      </c>
      <c r="L2479" t="s">
        <v>16</v>
      </c>
    </row>
    <row r="2480" spans="1:12" x14ac:dyDescent="0.3">
      <c r="A2480" s="1">
        <v>42392</v>
      </c>
      <c r="B2480">
        <v>2016</v>
      </c>
      <c r="C2480" t="s">
        <v>26</v>
      </c>
      <c r="D2480">
        <v>507850</v>
      </c>
      <c r="E2480">
        <v>800000</v>
      </c>
      <c r="F2480" t="s">
        <v>13</v>
      </c>
      <c r="G2480" t="s">
        <v>14</v>
      </c>
      <c r="H2480">
        <v>3</v>
      </c>
      <c r="I2480">
        <v>2</v>
      </c>
      <c r="J2480">
        <v>929</v>
      </c>
      <c r="K2480">
        <v>1.3482590000000001</v>
      </c>
      <c r="L2480" t="s">
        <v>22</v>
      </c>
    </row>
    <row r="2481" spans="1:12" x14ac:dyDescent="0.3">
      <c r="A2481" s="1">
        <v>42392</v>
      </c>
      <c r="B2481">
        <v>2016</v>
      </c>
      <c r="C2481" t="s">
        <v>12</v>
      </c>
      <c r="D2481">
        <v>116250</v>
      </c>
      <c r="E2481">
        <v>163500</v>
      </c>
      <c r="F2481" t="s">
        <v>13</v>
      </c>
      <c r="G2481" t="s">
        <v>14</v>
      </c>
      <c r="H2481">
        <v>3</v>
      </c>
      <c r="I2481">
        <v>1</v>
      </c>
      <c r="J2481">
        <v>1011</v>
      </c>
      <c r="K2481">
        <v>1.3482590000000001</v>
      </c>
      <c r="L2481" t="s">
        <v>15</v>
      </c>
    </row>
    <row r="2482" spans="1:12" x14ac:dyDescent="0.3">
      <c r="A2482" s="1">
        <v>42392</v>
      </c>
      <c r="B2482">
        <v>2016</v>
      </c>
      <c r="C2482" t="s">
        <v>12</v>
      </c>
      <c r="D2482">
        <v>39450</v>
      </c>
      <c r="E2482">
        <v>14500</v>
      </c>
      <c r="F2482" t="s">
        <v>13</v>
      </c>
      <c r="G2482" t="s">
        <v>14</v>
      </c>
      <c r="H2482">
        <v>3</v>
      </c>
      <c r="I2482">
        <v>2</v>
      </c>
      <c r="J2482">
        <v>922</v>
      </c>
      <c r="K2482">
        <v>1.3482590000000001</v>
      </c>
      <c r="L2482" t="s">
        <v>15</v>
      </c>
    </row>
    <row r="2483" spans="1:12" x14ac:dyDescent="0.3">
      <c r="A2483" s="1">
        <v>42397</v>
      </c>
      <c r="B2483">
        <v>2016</v>
      </c>
      <c r="C2483" t="s">
        <v>30</v>
      </c>
      <c r="D2483">
        <v>324640</v>
      </c>
      <c r="E2483">
        <v>545000</v>
      </c>
      <c r="F2483" t="s">
        <v>13</v>
      </c>
      <c r="G2483" t="s">
        <v>14</v>
      </c>
      <c r="H2483">
        <v>3</v>
      </c>
      <c r="I2483">
        <v>1</v>
      </c>
      <c r="J2483">
        <v>1065</v>
      </c>
      <c r="K2483">
        <v>1.3482590000000001</v>
      </c>
      <c r="L2483" t="s">
        <v>22</v>
      </c>
    </row>
    <row r="2484" spans="1:12" x14ac:dyDescent="0.3">
      <c r="A2484" s="1">
        <v>42397</v>
      </c>
      <c r="B2484">
        <v>2016</v>
      </c>
      <c r="C2484" t="s">
        <v>17</v>
      </c>
      <c r="D2484">
        <v>148710</v>
      </c>
      <c r="E2484">
        <v>176800</v>
      </c>
      <c r="F2484" t="s">
        <v>23</v>
      </c>
      <c r="G2484" t="s">
        <v>24</v>
      </c>
      <c r="H2484">
        <v>6</v>
      </c>
      <c r="I2484">
        <v>5</v>
      </c>
      <c r="J2484">
        <v>2087</v>
      </c>
      <c r="K2484">
        <v>1.3482590000000001</v>
      </c>
      <c r="L2484" t="s">
        <v>15</v>
      </c>
    </row>
    <row r="2485" spans="1:12" x14ac:dyDescent="0.3">
      <c r="A2485" s="1">
        <v>42397</v>
      </c>
      <c r="B2485">
        <v>2016</v>
      </c>
      <c r="C2485" t="s">
        <v>12</v>
      </c>
      <c r="D2485">
        <v>76810</v>
      </c>
      <c r="E2485">
        <v>109900</v>
      </c>
      <c r="F2485" t="s">
        <v>13</v>
      </c>
      <c r="G2485" t="s">
        <v>14</v>
      </c>
      <c r="H2485">
        <v>3</v>
      </c>
      <c r="I2485">
        <v>1</v>
      </c>
      <c r="J2485">
        <v>934</v>
      </c>
      <c r="K2485">
        <v>1.3482590000000001</v>
      </c>
      <c r="L2485" t="s">
        <v>25</v>
      </c>
    </row>
    <row r="2486" spans="1:12" x14ac:dyDescent="0.3">
      <c r="A2486" s="1">
        <v>42398</v>
      </c>
      <c r="B2486">
        <v>2016</v>
      </c>
      <c r="C2486" t="s">
        <v>29</v>
      </c>
      <c r="D2486">
        <v>193690</v>
      </c>
      <c r="E2486">
        <v>350000</v>
      </c>
      <c r="F2486" t="s">
        <v>13</v>
      </c>
      <c r="G2486" t="s">
        <v>14</v>
      </c>
      <c r="H2486">
        <v>3</v>
      </c>
      <c r="I2486">
        <v>1</v>
      </c>
      <c r="J2486">
        <v>1075</v>
      </c>
      <c r="K2486">
        <v>1.3482590000000001</v>
      </c>
      <c r="L2486" t="s">
        <v>22</v>
      </c>
    </row>
    <row r="2487" spans="1:12" x14ac:dyDescent="0.3">
      <c r="A2487" s="1">
        <v>42398</v>
      </c>
      <c r="B2487">
        <v>2016</v>
      </c>
      <c r="C2487" t="s">
        <v>12</v>
      </c>
      <c r="D2487">
        <v>43370</v>
      </c>
      <c r="E2487">
        <v>45000</v>
      </c>
      <c r="F2487" t="s">
        <v>13</v>
      </c>
      <c r="G2487" t="s">
        <v>14</v>
      </c>
      <c r="H2487">
        <v>3</v>
      </c>
      <c r="I2487">
        <v>1</v>
      </c>
      <c r="J2487">
        <v>1012</v>
      </c>
      <c r="K2487">
        <v>1.3482590000000001</v>
      </c>
      <c r="L2487" t="s">
        <v>15</v>
      </c>
    </row>
    <row r="2488" spans="1:12" x14ac:dyDescent="0.3">
      <c r="A2488" s="1">
        <v>42398</v>
      </c>
      <c r="B2488">
        <v>2016</v>
      </c>
      <c r="C2488" t="s">
        <v>21</v>
      </c>
      <c r="D2488">
        <v>1811110</v>
      </c>
      <c r="E2488">
        <v>2000000</v>
      </c>
      <c r="F2488" t="s">
        <v>13</v>
      </c>
      <c r="G2488" t="s">
        <v>14</v>
      </c>
      <c r="H2488">
        <v>3</v>
      </c>
      <c r="I2488">
        <v>3</v>
      </c>
      <c r="J2488">
        <v>951</v>
      </c>
      <c r="K2488">
        <v>1.3482590000000001</v>
      </c>
      <c r="L2488" t="s">
        <v>16</v>
      </c>
    </row>
    <row r="2489" spans="1:12" x14ac:dyDescent="0.3">
      <c r="A2489" s="1">
        <v>42403</v>
      </c>
      <c r="B2489">
        <v>2016</v>
      </c>
      <c r="C2489" t="s">
        <v>29</v>
      </c>
      <c r="D2489">
        <v>317310</v>
      </c>
      <c r="E2489">
        <v>390000</v>
      </c>
      <c r="F2489" t="s">
        <v>13</v>
      </c>
      <c r="G2489" t="s">
        <v>14</v>
      </c>
      <c r="H2489">
        <v>3</v>
      </c>
      <c r="I2489">
        <v>3</v>
      </c>
      <c r="J2489">
        <v>911</v>
      </c>
      <c r="K2489">
        <v>1.3482590000000001</v>
      </c>
      <c r="L2489" t="s">
        <v>22</v>
      </c>
    </row>
    <row r="2490" spans="1:12" x14ac:dyDescent="0.3">
      <c r="A2490" s="1">
        <v>42403</v>
      </c>
      <c r="B2490">
        <v>2016</v>
      </c>
      <c r="C2490" t="s">
        <v>29</v>
      </c>
      <c r="D2490">
        <v>395360</v>
      </c>
      <c r="E2490">
        <v>690000</v>
      </c>
      <c r="F2490" t="s">
        <v>13</v>
      </c>
      <c r="G2490" t="s">
        <v>14</v>
      </c>
      <c r="H2490">
        <v>3</v>
      </c>
      <c r="I2490">
        <v>1</v>
      </c>
      <c r="J2490">
        <v>976</v>
      </c>
      <c r="K2490">
        <v>1.3482590000000001</v>
      </c>
      <c r="L2490" t="s">
        <v>16</v>
      </c>
    </row>
    <row r="2491" spans="1:12" x14ac:dyDescent="0.3">
      <c r="A2491" s="1">
        <v>42404</v>
      </c>
      <c r="B2491">
        <v>2016</v>
      </c>
      <c r="C2491" t="s">
        <v>12</v>
      </c>
      <c r="D2491">
        <v>45420</v>
      </c>
      <c r="E2491">
        <v>70000</v>
      </c>
      <c r="F2491" t="s">
        <v>23</v>
      </c>
      <c r="G2491" t="s">
        <v>24</v>
      </c>
      <c r="H2491">
        <v>6</v>
      </c>
      <c r="I2491">
        <v>4</v>
      </c>
      <c r="J2491">
        <v>1811</v>
      </c>
      <c r="K2491">
        <v>1.3482590000000001</v>
      </c>
      <c r="L2491" t="s">
        <v>15</v>
      </c>
    </row>
    <row r="2492" spans="1:12" x14ac:dyDescent="0.3">
      <c r="A2492" s="1">
        <v>42404</v>
      </c>
      <c r="B2492">
        <v>2016</v>
      </c>
      <c r="C2492" t="s">
        <v>17</v>
      </c>
      <c r="D2492">
        <v>162370</v>
      </c>
      <c r="E2492">
        <v>50000</v>
      </c>
      <c r="F2492" t="s">
        <v>19</v>
      </c>
      <c r="G2492" t="s">
        <v>20</v>
      </c>
      <c r="H2492">
        <v>4</v>
      </c>
      <c r="I2492">
        <v>4</v>
      </c>
      <c r="J2492">
        <v>1259</v>
      </c>
      <c r="K2492">
        <v>1.3482590000000001</v>
      </c>
      <c r="L2492" t="s">
        <v>22</v>
      </c>
    </row>
    <row r="2493" spans="1:12" x14ac:dyDescent="0.3">
      <c r="A2493" s="1">
        <v>42406</v>
      </c>
      <c r="B2493">
        <v>2016</v>
      </c>
      <c r="C2493" t="s">
        <v>17</v>
      </c>
      <c r="D2493">
        <v>193870</v>
      </c>
      <c r="E2493">
        <v>260000</v>
      </c>
      <c r="F2493" t="s">
        <v>13</v>
      </c>
      <c r="G2493" t="s">
        <v>14</v>
      </c>
      <c r="H2493">
        <v>3</v>
      </c>
      <c r="I2493">
        <v>1</v>
      </c>
      <c r="J2493">
        <v>997</v>
      </c>
      <c r="K2493">
        <v>1.3482590000000001</v>
      </c>
      <c r="L2493" t="s">
        <v>25</v>
      </c>
    </row>
    <row r="2494" spans="1:12" x14ac:dyDescent="0.3">
      <c r="A2494" s="1">
        <v>42407</v>
      </c>
      <c r="B2494">
        <v>2016</v>
      </c>
      <c r="C2494" t="s">
        <v>26</v>
      </c>
      <c r="D2494">
        <v>333970</v>
      </c>
      <c r="E2494">
        <v>405000</v>
      </c>
      <c r="F2494" t="s">
        <v>13</v>
      </c>
      <c r="G2494" t="s">
        <v>14</v>
      </c>
      <c r="H2494">
        <v>3</v>
      </c>
      <c r="I2494">
        <v>3</v>
      </c>
      <c r="J2494">
        <v>1084</v>
      </c>
      <c r="K2494">
        <v>1.3482590000000001</v>
      </c>
      <c r="L2494" t="s">
        <v>16</v>
      </c>
    </row>
    <row r="2495" spans="1:12" x14ac:dyDescent="0.3">
      <c r="A2495" s="1">
        <v>42407</v>
      </c>
      <c r="B2495">
        <v>2016</v>
      </c>
      <c r="C2495" t="s">
        <v>26</v>
      </c>
      <c r="D2495">
        <v>619220</v>
      </c>
      <c r="E2495">
        <v>1775000</v>
      </c>
      <c r="F2495" t="s">
        <v>13</v>
      </c>
      <c r="G2495" t="s">
        <v>14</v>
      </c>
      <c r="H2495">
        <v>3</v>
      </c>
      <c r="I2495">
        <v>3</v>
      </c>
      <c r="J2495">
        <v>982</v>
      </c>
      <c r="K2495">
        <v>1.3482590000000001</v>
      </c>
      <c r="L2495" t="s">
        <v>25</v>
      </c>
    </row>
    <row r="2496" spans="1:12" x14ac:dyDescent="0.3">
      <c r="A2496" s="1">
        <v>42411</v>
      </c>
      <c r="B2496">
        <v>2016</v>
      </c>
      <c r="C2496" t="s">
        <v>30</v>
      </c>
      <c r="D2496">
        <v>259000</v>
      </c>
      <c r="E2496">
        <v>371000</v>
      </c>
      <c r="F2496" t="s">
        <v>13</v>
      </c>
      <c r="G2496" t="s">
        <v>14</v>
      </c>
      <c r="H2496">
        <v>3</v>
      </c>
      <c r="I2496">
        <v>2</v>
      </c>
      <c r="J2496">
        <v>935</v>
      </c>
      <c r="K2496">
        <v>1.3482590000000001</v>
      </c>
      <c r="L2496" t="s">
        <v>16</v>
      </c>
    </row>
    <row r="2497" spans="1:12" x14ac:dyDescent="0.3">
      <c r="A2497" s="1">
        <v>42414</v>
      </c>
      <c r="B2497">
        <v>2016</v>
      </c>
      <c r="C2497" t="s">
        <v>12</v>
      </c>
      <c r="D2497">
        <v>89270</v>
      </c>
      <c r="E2497">
        <v>45100</v>
      </c>
      <c r="F2497" t="s">
        <v>19</v>
      </c>
      <c r="G2497" t="s">
        <v>20</v>
      </c>
      <c r="H2497">
        <v>4</v>
      </c>
      <c r="I2497">
        <v>3</v>
      </c>
      <c r="J2497">
        <v>1360</v>
      </c>
      <c r="K2497">
        <v>1.3482590000000001</v>
      </c>
      <c r="L2497" t="s">
        <v>25</v>
      </c>
    </row>
    <row r="2498" spans="1:12" x14ac:dyDescent="0.3">
      <c r="A2498" s="1">
        <v>42418</v>
      </c>
      <c r="B2498">
        <v>2016</v>
      </c>
      <c r="C2498" t="s">
        <v>26</v>
      </c>
      <c r="D2498">
        <v>372960</v>
      </c>
      <c r="E2498">
        <v>545000</v>
      </c>
      <c r="F2498" t="s">
        <v>13</v>
      </c>
      <c r="G2498" t="s">
        <v>14</v>
      </c>
      <c r="H2498">
        <v>3</v>
      </c>
      <c r="I2498">
        <v>2</v>
      </c>
      <c r="J2498">
        <v>1058</v>
      </c>
      <c r="K2498">
        <v>1.3482590000000001</v>
      </c>
      <c r="L2498" t="s">
        <v>22</v>
      </c>
    </row>
    <row r="2499" spans="1:12" x14ac:dyDescent="0.3">
      <c r="A2499" s="1">
        <v>42419</v>
      </c>
      <c r="B2499">
        <v>2016</v>
      </c>
      <c r="C2499" t="s">
        <v>21</v>
      </c>
      <c r="D2499">
        <v>718480</v>
      </c>
      <c r="E2499">
        <v>1400000</v>
      </c>
      <c r="F2499" t="s">
        <v>23</v>
      </c>
      <c r="G2499" t="s">
        <v>24</v>
      </c>
      <c r="H2499">
        <v>6</v>
      </c>
      <c r="I2499">
        <v>4</v>
      </c>
      <c r="J2499">
        <v>2190</v>
      </c>
      <c r="K2499">
        <v>1.3482590000000001</v>
      </c>
      <c r="L2499" t="s">
        <v>22</v>
      </c>
    </row>
    <row r="2500" spans="1:12" x14ac:dyDescent="0.3">
      <c r="A2500" s="1">
        <v>42419</v>
      </c>
      <c r="B2500">
        <v>2016</v>
      </c>
      <c r="C2500" t="s">
        <v>17</v>
      </c>
      <c r="D2500">
        <v>82020</v>
      </c>
      <c r="E2500">
        <v>30000</v>
      </c>
      <c r="F2500" t="s">
        <v>13</v>
      </c>
      <c r="G2500" t="s">
        <v>14</v>
      </c>
      <c r="H2500">
        <v>3</v>
      </c>
      <c r="I2500">
        <v>3</v>
      </c>
      <c r="J2500">
        <v>988</v>
      </c>
      <c r="K2500">
        <v>1.3482590000000001</v>
      </c>
      <c r="L2500" t="s">
        <v>25</v>
      </c>
    </row>
    <row r="2501" spans="1:12" x14ac:dyDescent="0.3">
      <c r="A2501" s="1">
        <v>42420</v>
      </c>
      <c r="B2501">
        <v>2016</v>
      </c>
      <c r="C2501" t="s">
        <v>17</v>
      </c>
      <c r="D2501">
        <v>162380</v>
      </c>
      <c r="E2501">
        <v>105000</v>
      </c>
      <c r="F2501" t="s">
        <v>13</v>
      </c>
      <c r="G2501" t="s">
        <v>14</v>
      </c>
      <c r="H2501">
        <v>3</v>
      </c>
      <c r="I2501">
        <v>1</v>
      </c>
      <c r="J2501">
        <v>1008</v>
      </c>
      <c r="K2501">
        <v>1.3482590000000001</v>
      </c>
      <c r="L2501" t="s">
        <v>15</v>
      </c>
    </row>
    <row r="2502" spans="1:12" x14ac:dyDescent="0.3">
      <c r="A2502" s="1">
        <v>42421</v>
      </c>
      <c r="B2502">
        <v>2016</v>
      </c>
      <c r="C2502" t="s">
        <v>21</v>
      </c>
      <c r="D2502">
        <v>6731410</v>
      </c>
      <c r="E2502">
        <v>11840000</v>
      </c>
      <c r="F2502" t="s">
        <v>13</v>
      </c>
      <c r="G2502" t="s">
        <v>14</v>
      </c>
      <c r="H2502">
        <v>3</v>
      </c>
      <c r="I2502">
        <v>3</v>
      </c>
      <c r="J2502">
        <v>1072</v>
      </c>
      <c r="K2502">
        <v>1.3482590000000001</v>
      </c>
      <c r="L2502" t="s">
        <v>16</v>
      </c>
    </row>
    <row r="2503" spans="1:12" x14ac:dyDescent="0.3">
      <c r="A2503" s="1">
        <v>42424</v>
      </c>
      <c r="B2503">
        <v>2016</v>
      </c>
      <c r="C2503" t="s">
        <v>12</v>
      </c>
      <c r="D2503">
        <v>113490</v>
      </c>
      <c r="E2503">
        <v>168000</v>
      </c>
      <c r="F2503" t="s">
        <v>13</v>
      </c>
      <c r="G2503" t="s">
        <v>14</v>
      </c>
      <c r="H2503">
        <v>3</v>
      </c>
      <c r="I2503">
        <v>2</v>
      </c>
      <c r="J2503">
        <v>929</v>
      </c>
      <c r="K2503">
        <v>1.3482590000000001</v>
      </c>
      <c r="L2503" t="s">
        <v>25</v>
      </c>
    </row>
    <row r="2504" spans="1:12" x14ac:dyDescent="0.3">
      <c r="A2504" s="1">
        <v>42424</v>
      </c>
      <c r="B2504">
        <v>2016</v>
      </c>
      <c r="C2504" t="s">
        <v>29</v>
      </c>
      <c r="D2504">
        <v>169120</v>
      </c>
      <c r="E2504">
        <v>260000</v>
      </c>
      <c r="F2504" t="s">
        <v>13</v>
      </c>
      <c r="G2504" t="s">
        <v>14</v>
      </c>
      <c r="H2504">
        <v>3</v>
      </c>
      <c r="I2504">
        <v>1</v>
      </c>
      <c r="J2504">
        <v>930</v>
      </c>
      <c r="K2504">
        <v>1.3482590000000001</v>
      </c>
      <c r="L2504" t="s">
        <v>22</v>
      </c>
    </row>
    <row r="2505" spans="1:12" x14ac:dyDescent="0.3">
      <c r="A2505" s="1">
        <v>42425</v>
      </c>
      <c r="B2505">
        <v>2016</v>
      </c>
      <c r="C2505" t="s">
        <v>17</v>
      </c>
      <c r="D2505">
        <v>125910</v>
      </c>
      <c r="E2505">
        <v>140000</v>
      </c>
      <c r="F2505" t="s">
        <v>13</v>
      </c>
      <c r="G2505" t="s">
        <v>14</v>
      </c>
      <c r="H2505">
        <v>3</v>
      </c>
      <c r="I2505">
        <v>1</v>
      </c>
      <c r="J2505">
        <v>1043</v>
      </c>
      <c r="K2505">
        <v>1.3482590000000001</v>
      </c>
      <c r="L2505" t="s">
        <v>16</v>
      </c>
    </row>
    <row r="2506" spans="1:12" x14ac:dyDescent="0.3">
      <c r="A2506" s="1">
        <v>42425</v>
      </c>
      <c r="B2506">
        <v>2016</v>
      </c>
      <c r="C2506" t="s">
        <v>26</v>
      </c>
      <c r="D2506">
        <v>333200</v>
      </c>
      <c r="E2506">
        <v>660000</v>
      </c>
      <c r="F2506" t="s">
        <v>13</v>
      </c>
      <c r="G2506" t="s">
        <v>14</v>
      </c>
      <c r="H2506">
        <v>3</v>
      </c>
      <c r="I2506">
        <v>1</v>
      </c>
      <c r="J2506">
        <v>1073</v>
      </c>
      <c r="K2506">
        <v>1.3482590000000001</v>
      </c>
      <c r="L2506" t="s">
        <v>15</v>
      </c>
    </row>
    <row r="2507" spans="1:12" x14ac:dyDescent="0.3">
      <c r="A2507" s="1">
        <v>42426</v>
      </c>
      <c r="B2507">
        <v>2016</v>
      </c>
      <c r="C2507" t="s">
        <v>12</v>
      </c>
      <c r="D2507">
        <v>77730</v>
      </c>
      <c r="E2507">
        <v>42000</v>
      </c>
      <c r="F2507" t="s">
        <v>13</v>
      </c>
      <c r="G2507" t="s">
        <v>14</v>
      </c>
      <c r="H2507">
        <v>3</v>
      </c>
      <c r="I2507">
        <v>2</v>
      </c>
      <c r="J2507">
        <v>941</v>
      </c>
      <c r="K2507">
        <v>1.3482590000000001</v>
      </c>
      <c r="L2507" t="s">
        <v>16</v>
      </c>
    </row>
    <row r="2508" spans="1:12" x14ac:dyDescent="0.3">
      <c r="A2508" s="1">
        <v>42428</v>
      </c>
      <c r="B2508">
        <v>2016</v>
      </c>
      <c r="C2508" t="s">
        <v>21</v>
      </c>
      <c r="D2508">
        <v>637490</v>
      </c>
      <c r="E2508">
        <v>815000</v>
      </c>
      <c r="F2508" t="s">
        <v>13</v>
      </c>
      <c r="G2508" t="s">
        <v>14</v>
      </c>
      <c r="H2508">
        <v>3</v>
      </c>
      <c r="I2508">
        <v>2</v>
      </c>
      <c r="J2508">
        <v>945</v>
      </c>
      <c r="K2508">
        <v>1.3482590000000001</v>
      </c>
      <c r="L2508" t="s">
        <v>15</v>
      </c>
    </row>
    <row r="2509" spans="1:12" x14ac:dyDescent="0.3">
      <c r="A2509" s="1">
        <v>42428</v>
      </c>
      <c r="B2509">
        <v>2016</v>
      </c>
      <c r="C2509" t="s">
        <v>12</v>
      </c>
      <c r="D2509">
        <v>68460</v>
      </c>
      <c r="E2509">
        <v>29900</v>
      </c>
      <c r="F2509" t="s">
        <v>23</v>
      </c>
      <c r="G2509" t="s">
        <v>24</v>
      </c>
      <c r="H2509">
        <v>6</v>
      </c>
      <c r="I2509">
        <v>5</v>
      </c>
      <c r="J2509">
        <v>2134</v>
      </c>
      <c r="K2509">
        <v>1.3482590000000001</v>
      </c>
      <c r="L2509" t="s">
        <v>16</v>
      </c>
    </row>
    <row r="2510" spans="1:12" x14ac:dyDescent="0.3">
      <c r="A2510" s="1">
        <v>42428</v>
      </c>
      <c r="B2510">
        <v>2016</v>
      </c>
      <c r="C2510" t="s">
        <v>26</v>
      </c>
      <c r="D2510">
        <v>313390</v>
      </c>
      <c r="E2510">
        <v>368000</v>
      </c>
      <c r="F2510" t="s">
        <v>13</v>
      </c>
      <c r="G2510" t="s">
        <v>14</v>
      </c>
      <c r="H2510">
        <v>3</v>
      </c>
      <c r="I2510">
        <v>3</v>
      </c>
      <c r="J2510">
        <v>986</v>
      </c>
      <c r="K2510">
        <v>1.3482590000000001</v>
      </c>
      <c r="L2510" t="s">
        <v>16</v>
      </c>
    </row>
    <row r="2511" spans="1:12" x14ac:dyDescent="0.3">
      <c r="A2511" s="1">
        <v>42432</v>
      </c>
      <c r="B2511">
        <v>2016</v>
      </c>
      <c r="C2511" t="s">
        <v>26</v>
      </c>
      <c r="D2511">
        <v>244720</v>
      </c>
      <c r="E2511">
        <v>270000</v>
      </c>
      <c r="F2511" t="s">
        <v>13</v>
      </c>
      <c r="G2511" t="s">
        <v>14</v>
      </c>
      <c r="H2511">
        <v>3</v>
      </c>
      <c r="I2511">
        <v>3</v>
      </c>
      <c r="J2511">
        <v>1025</v>
      </c>
      <c r="K2511">
        <v>1.3482590000000001</v>
      </c>
      <c r="L2511" t="s">
        <v>16</v>
      </c>
    </row>
    <row r="2512" spans="1:12" x14ac:dyDescent="0.3">
      <c r="A2512" s="1">
        <v>42432</v>
      </c>
      <c r="B2512">
        <v>2016</v>
      </c>
      <c r="C2512" t="s">
        <v>12</v>
      </c>
      <c r="D2512">
        <v>61760</v>
      </c>
      <c r="E2512">
        <v>60000</v>
      </c>
      <c r="F2512" t="s">
        <v>13</v>
      </c>
      <c r="G2512" t="s">
        <v>14</v>
      </c>
      <c r="H2512">
        <v>3</v>
      </c>
      <c r="I2512">
        <v>2</v>
      </c>
      <c r="J2512">
        <v>966</v>
      </c>
      <c r="K2512">
        <v>1.3482590000000001</v>
      </c>
      <c r="L2512" t="s">
        <v>16</v>
      </c>
    </row>
    <row r="2513" spans="1:12" x14ac:dyDescent="0.3">
      <c r="A2513" s="1">
        <v>42432</v>
      </c>
      <c r="B2513">
        <v>2016</v>
      </c>
      <c r="C2513" t="s">
        <v>17</v>
      </c>
      <c r="D2513">
        <v>132890</v>
      </c>
      <c r="E2513">
        <v>160000</v>
      </c>
      <c r="F2513" t="s">
        <v>13</v>
      </c>
      <c r="G2513" t="s">
        <v>14</v>
      </c>
      <c r="H2513">
        <v>3</v>
      </c>
      <c r="I2513">
        <v>2</v>
      </c>
      <c r="J2513">
        <v>914</v>
      </c>
      <c r="K2513">
        <v>1.3482590000000001</v>
      </c>
      <c r="L2513" t="s">
        <v>25</v>
      </c>
    </row>
    <row r="2514" spans="1:12" x14ac:dyDescent="0.3">
      <c r="A2514" s="1">
        <v>42432</v>
      </c>
      <c r="B2514">
        <v>2016</v>
      </c>
      <c r="C2514" t="s">
        <v>29</v>
      </c>
      <c r="D2514">
        <v>130970</v>
      </c>
      <c r="E2514">
        <v>199923</v>
      </c>
      <c r="F2514" t="s">
        <v>13</v>
      </c>
      <c r="G2514" t="s">
        <v>14</v>
      </c>
      <c r="H2514">
        <v>3</v>
      </c>
      <c r="I2514">
        <v>3</v>
      </c>
      <c r="J2514">
        <v>901</v>
      </c>
      <c r="K2514">
        <v>1.3482590000000001</v>
      </c>
      <c r="L2514" t="s">
        <v>25</v>
      </c>
    </row>
    <row r="2515" spans="1:12" x14ac:dyDescent="0.3">
      <c r="A2515" s="1">
        <v>42433</v>
      </c>
      <c r="B2515">
        <v>2016</v>
      </c>
      <c r="C2515" t="s">
        <v>26</v>
      </c>
      <c r="D2515">
        <v>402010</v>
      </c>
      <c r="E2515">
        <v>512000</v>
      </c>
      <c r="F2515" t="s">
        <v>13</v>
      </c>
      <c r="G2515" t="s">
        <v>14</v>
      </c>
      <c r="H2515">
        <v>3</v>
      </c>
      <c r="I2515">
        <v>2</v>
      </c>
      <c r="J2515">
        <v>1088</v>
      </c>
      <c r="K2515">
        <v>1.3482590000000001</v>
      </c>
      <c r="L2515" t="s">
        <v>25</v>
      </c>
    </row>
    <row r="2516" spans="1:12" x14ac:dyDescent="0.3">
      <c r="A2516" s="1">
        <v>42433</v>
      </c>
      <c r="B2516">
        <v>2016</v>
      </c>
      <c r="C2516" t="s">
        <v>12</v>
      </c>
      <c r="D2516">
        <v>16370</v>
      </c>
      <c r="E2516">
        <v>6000</v>
      </c>
      <c r="F2516" t="s">
        <v>19</v>
      </c>
      <c r="G2516" t="s">
        <v>20</v>
      </c>
      <c r="H2516">
        <v>4</v>
      </c>
      <c r="I2516">
        <v>4</v>
      </c>
      <c r="J2516">
        <v>1233</v>
      </c>
      <c r="K2516">
        <v>1.3482590000000001</v>
      </c>
      <c r="L2516" t="s">
        <v>15</v>
      </c>
    </row>
    <row r="2517" spans="1:12" x14ac:dyDescent="0.3">
      <c r="A2517" s="1">
        <v>42433</v>
      </c>
      <c r="B2517">
        <v>2016</v>
      </c>
      <c r="C2517" t="s">
        <v>12</v>
      </c>
      <c r="D2517">
        <v>58140</v>
      </c>
      <c r="E2517">
        <v>31500</v>
      </c>
      <c r="F2517" t="s">
        <v>13</v>
      </c>
      <c r="G2517" t="s">
        <v>14</v>
      </c>
      <c r="H2517">
        <v>3</v>
      </c>
      <c r="I2517">
        <v>2</v>
      </c>
      <c r="J2517">
        <v>939</v>
      </c>
      <c r="K2517">
        <v>1.3482590000000001</v>
      </c>
      <c r="L2517" t="s">
        <v>22</v>
      </c>
    </row>
    <row r="2518" spans="1:12" x14ac:dyDescent="0.3">
      <c r="A2518" s="1">
        <v>42433</v>
      </c>
      <c r="B2518">
        <v>2016</v>
      </c>
      <c r="C2518" t="s">
        <v>21</v>
      </c>
      <c r="D2518">
        <v>1947890</v>
      </c>
      <c r="E2518">
        <v>3050000</v>
      </c>
      <c r="F2518" t="s">
        <v>13</v>
      </c>
      <c r="G2518" t="s">
        <v>14</v>
      </c>
      <c r="H2518">
        <v>3</v>
      </c>
      <c r="I2518">
        <v>2</v>
      </c>
      <c r="J2518">
        <v>1011</v>
      </c>
      <c r="K2518">
        <v>1.3482590000000001</v>
      </c>
      <c r="L2518" t="s">
        <v>22</v>
      </c>
    </row>
    <row r="2519" spans="1:12" x14ac:dyDescent="0.3">
      <c r="A2519" s="1">
        <v>42435</v>
      </c>
      <c r="B2519">
        <v>2016</v>
      </c>
      <c r="C2519" t="s">
        <v>29</v>
      </c>
      <c r="D2519">
        <v>127260</v>
      </c>
      <c r="E2519">
        <v>197000</v>
      </c>
      <c r="F2519" t="s">
        <v>13</v>
      </c>
      <c r="G2519" t="s">
        <v>14</v>
      </c>
      <c r="H2519">
        <v>3</v>
      </c>
      <c r="I2519">
        <v>3</v>
      </c>
      <c r="J2519">
        <v>974</v>
      </c>
      <c r="K2519">
        <v>1.3482590000000001</v>
      </c>
      <c r="L2519" t="s">
        <v>22</v>
      </c>
    </row>
    <row r="2520" spans="1:12" x14ac:dyDescent="0.3">
      <c r="A2520" s="1">
        <v>42436</v>
      </c>
      <c r="B2520">
        <v>2016</v>
      </c>
      <c r="C2520" t="s">
        <v>12</v>
      </c>
      <c r="D2520">
        <v>89350</v>
      </c>
      <c r="E2520">
        <v>132000</v>
      </c>
      <c r="F2520" t="s">
        <v>13</v>
      </c>
      <c r="G2520" t="s">
        <v>14</v>
      </c>
      <c r="H2520">
        <v>3</v>
      </c>
      <c r="I2520">
        <v>3</v>
      </c>
      <c r="J2520">
        <v>1053</v>
      </c>
      <c r="K2520">
        <v>1.3482590000000001</v>
      </c>
      <c r="L2520" t="s">
        <v>25</v>
      </c>
    </row>
    <row r="2521" spans="1:12" x14ac:dyDescent="0.3">
      <c r="A2521" s="1">
        <v>42436</v>
      </c>
      <c r="B2521">
        <v>2016</v>
      </c>
      <c r="C2521" t="s">
        <v>12</v>
      </c>
      <c r="D2521">
        <v>77800</v>
      </c>
      <c r="E2521">
        <v>102000</v>
      </c>
      <c r="F2521" t="s">
        <v>13</v>
      </c>
      <c r="G2521" t="s">
        <v>14</v>
      </c>
      <c r="H2521">
        <v>3</v>
      </c>
      <c r="I2521">
        <v>1</v>
      </c>
      <c r="J2521">
        <v>930</v>
      </c>
      <c r="K2521">
        <v>1.3482590000000001</v>
      </c>
      <c r="L2521" t="s">
        <v>25</v>
      </c>
    </row>
    <row r="2522" spans="1:12" x14ac:dyDescent="0.3">
      <c r="A2522" s="1">
        <v>42439</v>
      </c>
      <c r="B2522">
        <v>2016</v>
      </c>
      <c r="C2522" t="s">
        <v>26</v>
      </c>
      <c r="D2522">
        <v>312340</v>
      </c>
      <c r="E2522">
        <v>375000</v>
      </c>
      <c r="F2522" t="s">
        <v>23</v>
      </c>
      <c r="G2522" t="s">
        <v>24</v>
      </c>
      <c r="H2522">
        <v>6</v>
      </c>
      <c r="I2522">
        <v>6</v>
      </c>
      <c r="J2522">
        <v>2056</v>
      </c>
      <c r="K2522">
        <v>1.3482590000000001</v>
      </c>
      <c r="L2522" t="s">
        <v>15</v>
      </c>
    </row>
    <row r="2523" spans="1:12" x14ac:dyDescent="0.3">
      <c r="A2523" s="1">
        <v>42439</v>
      </c>
      <c r="B2523">
        <v>2016</v>
      </c>
      <c r="C2523" t="s">
        <v>29</v>
      </c>
      <c r="D2523">
        <v>123550</v>
      </c>
      <c r="E2523">
        <v>148000</v>
      </c>
      <c r="F2523" t="s">
        <v>13</v>
      </c>
      <c r="G2523" t="s">
        <v>14</v>
      </c>
      <c r="H2523">
        <v>3</v>
      </c>
      <c r="I2523">
        <v>1</v>
      </c>
      <c r="J2523">
        <v>1048</v>
      </c>
      <c r="K2523">
        <v>1.3482590000000001</v>
      </c>
      <c r="L2523" t="s">
        <v>22</v>
      </c>
    </row>
    <row r="2524" spans="1:12" x14ac:dyDescent="0.3">
      <c r="A2524" s="1">
        <v>42439</v>
      </c>
      <c r="B2524">
        <v>2016</v>
      </c>
      <c r="C2524" t="s">
        <v>30</v>
      </c>
      <c r="D2524">
        <v>1176990</v>
      </c>
      <c r="E2524">
        <v>2075000</v>
      </c>
      <c r="F2524" t="s">
        <v>13</v>
      </c>
      <c r="G2524" t="s">
        <v>14</v>
      </c>
      <c r="H2524">
        <v>3</v>
      </c>
      <c r="I2524">
        <v>2</v>
      </c>
      <c r="J2524">
        <v>1089</v>
      </c>
      <c r="K2524">
        <v>1.3482590000000001</v>
      </c>
      <c r="L2524" t="s">
        <v>25</v>
      </c>
    </row>
    <row r="2525" spans="1:12" x14ac:dyDescent="0.3">
      <c r="A2525" s="1">
        <v>42441</v>
      </c>
      <c r="B2525">
        <v>2016</v>
      </c>
      <c r="C2525" t="s">
        <v>12</v>
      </c>
      <c r="D2525">
        <v>69660</v>
      </c>
      <c r="E2525">
        <v>66000</v>
      </c>
      <c r="F2525" t="s">
        <v>19</v>
      </c>
      <c r="G2525" t="s">
        <v>20</v>
      </c>
      <c r="H2525">
        <v>4</v>
      </c>
      <c r="I2525">
        <v>3</v>
      </c>
      <c r="J2525">
        <v>1227</v>
      </c>
      <c r="K2525">
        <v>1.3482590000000001</v>
      </c>
      <c r="L2525" t="s">
        <v>25</v>
      </c>
    </row>
    <row r="2526" spans="1:12" x14ac:dyDescent="0.3">
      <c r="A2526" s="1">
        <v>42446</v>
      </c>
      <c r="B2526">
        <v>2016</v>
      </c>
      <c r="C2526" t="s">
        <v>29</v>
      </c>
      <c r="D2526">
        <v>111440</v>
      </c>
      <c r="E2526">
        <v>147000</v>
      </c>
      <c r="F2526" t="s">
        <v>13</v>
      </c>
      <c r="G2526" t="s">
        <v>14</v>
      </c>
      <c r="H2526">
        <v>3</v>
      </c>
      <c r="I2526">
        <v>3</v>
      </c>
      <c r="J2526">
        <v>1093</v>
      </c>
      <c r="K2526">
        <v>1.3482590000000001</v>
      </c>
      <c r="L2526" t="s">
        <v>16</v>
      </c>
    </row>
    <row r="2527" spans="1:12" x14ac:dyDescent="0.3">
      <c r="A2527" s="1">
        <v>42446</v>
      </c>
      <c r="B2527">
        <v>2016</v>
      </c>
      <c r="C2527" t="s">
        <v>29</v>
      </c>
      <c r="D2527">
        <v>262500</v>
      </c>
      <c r="E2527">
        <v>485000</v>
      </c>
      <c r="F2527" t="s">
        <v>13</v>
      </c>
      <c r="G2527" t="s">
        <v>14</v>
      </c>
      <c r="H2527">
        <v>3</v>
      </c>
      <c r="I2527">
        <v>3</v>
      </c>
      <c r="J2527">
        <v>988</v>
      </c>
      <c r="K2527">
        <v>1.3482590000000001</v>
      </c>
      <c r="L2527" t="s">
        <v>16</v>
      </c>
    </row>
    <row r="2528" spans="1:12" x14ac:dyDescent="0.3">
      <c r="A2528" s="1">
        <v>42446</v>
      </c>
      <c r="B2528">
        <v>2016</v>
      </c>
      <c r="C2528" t="s">
        <v>30</v>
      </c>
      <c r="D2528">
        <v>308730</v>
      </c>
      <c r="E2528">
        <v>504000</v>
      </c>
      <c r="F2528" t="s">
        <v>27</v>
      </c>
      <c r="G2528" t="s">
        <v>28</v>
      </c>
      <c r="H2528">
        <v>8</v>
      </c>
      <c r="I2528">
        <v>7</v>
      </c>
      <c r="J2528">
        <v>2700</v>
      </c>
      <c r="K2528">
        <v>1.3482590000000001</v>
      </c>
      <c r="L2528" t="s">
        <v>25</v>
      </c>
    </row>
    <row r="2529" spans="1:12" x14ac:dyDescent="0.3">
      <c r="A2529" s="1">
        <v>42446</v>
      </c>
      <c r="B2529">
        <v>2016</v>
      </c>
      <c r="C2529" t="s">
        <v>17</v>
      </c>
      <c r="D2529">
        <v>123210</v>
      </c>
      <c r="E2529">
        <v>100000</v>
      </c>
      <c r="F2529" t="s">
        <v>13</v>
      </c>
      <c r="G2529" t="s">
        <v>14</v>
      </c>
      <c r="H2529">
        <v>3</v>
      </c>
      <c r="I2529">
        <v>1</v>
      </c>
      <c r="J2529">
        <v>961</v>
      </c>
      <c r="K2529">
        <v>1.3482590000000001</v>
      </c>
      <c r="L2529" t="s">
        <v>16</v>
      </c>
    </row>
    <row r="2530" spans="1:12" x14ac:dyDescent="0.3">
      <c r="A2530" s="1">
        <v>42446</v>
      </c>
      <c r="B2530">
        <v>2016</v>
      </c>
      <c r="C2530" t="s">
        <v>17</v>
      </c>
      <c r="D2530">
        <v>122210</v>
      </c>
      <c r="E2530">
        <v>75000</v>
      </c>
      <c r="F2530" t="s">
        <v>13</v>
      </c>
      <c r="G2530" t="s">
        <v>14</v>
      </c>
      <c r="H2530">
        <v>3</v>
      </c>
      <c r="I2530">
        <v>1</v>
      </c>
      <c r="J2530">
        <v>1029</v>
      </c>
      <c r="K2530">
        <v>1.3482590000000001</v>
      </c>
      <c r="L2530" t="s">
        <v>25</v>
      </c>
    </row>
    <row r="2531" spans="1:12" x14ac:dyDescent="0.3">
      <c r="A2531" s="1">
        <v>42446</v>
      </c>
      <c r="B2531">
        <v>2016</v>
      </c>
      <c r="C2531" t="s">
        <v>17</v>
      </c>
      <c r="D2531">
        <v>171080</v>
      </c>
      <c r="E2531">
        <v>110000</v>
      </c>
      <c r="F2531" t="s">
        <v>23</v>
      </c>
      <c r="G2531" t="s">
        <v>24</v>
      </c>
      <c r="H2531">
        <v>6</v>
      </c>
      <c r="I2531">
        <v>4</v>
      </c>
      <c r="J2531">
        <v>2193</v>
      </c>
      <c r="K2531">
        <v>1.3482590000000001</v>
      </c>
      <c r="L2531" t="s">
        <v>25</v>
      </c>
    </row>
    <row r="2532" spans="1:12" x14ac:dyDescent="0.3">
      <c r="A2532" s="1">
        <v>42446</v>
      </c>
      <c r="B2532">
        <v>2016</v>
      </c>
      <c r="C2532" t="s">
        <v>17</v>
      </c>
      <c r="D2532">
        <v>132580</v>
      </c>
      <c r="E2532">
        <v>88500</v>
      </c>
      <c r="F2532" t="s">
        <v>13</v>
      </c>
      <c r="G2532" t="s">
        <v>14</v>
      </c>
      <c r="H2532">
        <v>3</v>
      </c>
      <c r="I2532">
        <v>2</v>
      </c>
      <c r="J2532">
        <v>970</v>
      </c>
      <c r="K2532">
        <v>1.3482590000000001</v>
      </c>
      <c r="L2532" t="s">
        <v>15</v>
      </c>
    </row>
    <row r="2533" spans="1:12" x14ac:dyDescent="0.3">
      <c r="A2533" s="1">
        <v>42447</v>
      </c>
      <c r="B2533">
        <v>2016</v>
      </c>
      <c r="C2533" t="s">
        <v>30</v>
      </c>
      <c r="D2533">
        <v>350980</v>
      </c>
      <c r="E2533">
        <v>110000</v>
      </c>
      <c r="F2533" t="s">
        <v>13</v>
      </c>
      <c r="G2533" t="s">
        <v>14</v>
      </c>
      <c r="H2533">
        <v>3</v>
      </c>
      <c r="I2533">
        <v>3</v>
      </c>
      <c r="J2533">
        <v>939</v>
      </c>
      <c r="K2533">
        <v>1.3482590000000001</v>
      </c>
      <c r="L2533" t="s">
        <v>22</v>
      </c>
    </row>
    <row r="2534" spans="1:12" x14ac:dyDescent="0.3">
      <c r="A2534" s="1">
        <v>42447</v>
      </c>
      <c r="B2534">
        <v>2016</v>
      </c>
      <c r="C2534" t="s">
        <v>12</v>
      </c>
      <c r="D2534">
        <v>100820</v>
      </c>
      <c r="E2534">
        <v>165000</v>
      </c>
      <c r="F2534" t="s">
        <v>13</v>
      </c>
      <c r="G2534" t="s">
        <v>14</v>
      </c>
      <c r="H2534">
        <v>3</v>
      </c>
      <c r="I2534">
        <v>3</v>
      </c>
      <c r="J2534">
        <v>1084</v>
      </c>
      <c r="K2534">
        <v>1.3482590000000001</v>
      </c>
      <c r="L2534" t="s">
        <v>16</v>
      </c>
    </row>
    <row r="2535" spans="1:12" x14ac:dyDescent="0.3">
      <c r="A2535" s="1">
        <v>42449</v>
      </c>
      <c r="B2535">
        <v>2016</v>
      </c>
      <c r="C2535" t="s">
        <v>17</v>
      </c>
      <c r="D2535">
        <v>133860</v>
      </c>
      <c r="E2535">
        <v>35000</v>
      </c>
      <c r="F2535" t="s">
        <v>13</v>
      </c>
      <c r="G2535" t="s">
        <v>14</v>
      </c>
      <c r="H2535">
        <v>3</v>
      </c>
      <c r="I2535">
        <v>3</v>
      </c>
      <c r="J2535">
        <v>969</v>
      </c>
      <c r="K2535">
        <v>1.3482590000000001</v>
      </c>
      <c r="L2535" t="s">
        <v>16</v>
      </c>
    </row>
    <row r="2536" spans="1:12" x14ac:dyDescent="0.3">
      <c r="A2536" s="1">
        <v>42450</v>
      </c>
      <c r="B2536">
        <v>2016</v>
      </c>
      <c r="C2536" t="s">
        <v>26</v>
      </c>
      <c r="D2536">
        <v>333410</v>
      </c>
      <c r="E2536">
        <v>205000</v>
      </c>
      <c r="F2536" t="s">
        <v>13</v>
      </c>
      <c r="G2536" t="s">
        <v>14</v>
      </c>
      <c r="H2536">
        <v>3</v>
      </c>
      <c r="I2536">
        <v>2</v>
      </c>
      <c r="J2536">
        <v>1054</v>
      </c>
      <c r="K2536">
        <v>1.3482590000000001</v>
      </c>
      <c r="L2536" t="s">
        <v>25</v>
      </c>
    </row>
    <row r="2537" spans="1:12" x14ac:dyDescent="0.3">
      <c r="A2537" s="1">
        <v>42453</v>
      </c>
      <c r="B2537">
        <v>2016</v>
      </c>
      <c r="C2537" t="s">
        <v>17</v>
      </c>
      <c r="D2537">
        <v>120000</v>
      </c>
      <c r="E2537">
        <v>145110</v>
      </c>
      <c r="F2537" t="s">
        <v>13</v>
      </c>
      <c r="G2537" t="s">
        <v>14</v>
      </c>
      <c r="H2537">
        <v>3</v>
      </c>
      <c r="I2537">
        <v>1</v>
      </c>
      <c r="J2537">
        <v>985</v>
      </c>
      <c r="K2537">
        <v>1.3482590000000001</v>
      </c>
      <c r="L2537" t="s">
        <v>25</v>
      </c>
    </row>
    <row r="2538" spans="1:12" x14ac:dyDescent="0.3">
      <c r="A2538" s="1">
        <v>42454</v>
      </c>
      <c r="B2538">
        <v>2016</v>
      </c>
      <c r="C2538" t="s">
        <v>12</v>
      </c>
      <c r="D2538">
        <v>122880</v>
      </c>
      <c r="E2538">
        <v>170000</v>
      </c>
      <c r="F2538" t="s">
        <v>13</v>
      </c>
      <c r="G2538" t="s">
        <v>14</v>
      </c>
      <c r="H2538">
        <v>3</v>
      </c>
      <c r="I2538">
        <v>2</v>
      </c>
      <c r="J2538">
        <v>999</v>
      </c>
      <c r="K2538">
        <v>1.3482590000000001</v>
      </c>
      <c r="L2538" t="s">
        <v>16</v>
      </c>
    </row>
    <row r="2539" spans="1:12" x14ac:dyDescent="0.3">
      <c r="A2539" s="1">
        <v>42454</v>
      </c>
      <c r="B2539">
        <v>2016</v>
      </c>
      <c r="C2539" t="s">
        <v>30</v>
      </c>
      <c r="D2539">
        <v>297660</v>
      </c>
      <c r="E2539">
        <v>322500</v>
      </c>
      <c r="F2539" t="s">
        <v>13</v>
      </c>
      <c r="G2539" t="s">
        <v>14</v>
      </c>
      <c r="H2539">
        <v>3</v>
      </c>
      <c r="I2539">
        <v>3</v>
      </c>
      <c r="J2539">
        <v>916</v>
      </c>
      <c r="K2539">
        <v>1.3482590000000001</v>
      </c>
      <c r="L2539" t="s">
        <v>15</v>
      </c>
    </row>
    <row r="2540" spans="1:12" x14ac:dyDescent="0.3">
      <c r="A2540" s="1">
        <v>42454</v>
      </c>
      <c r="B2540">
        <v>2016</v>
      </c>
      <c r="C2540" t="s">
        <v>12</v>
      </c>
      <c r="D2540">
        <v>210240</v>
      </c>
      <c r="E2540">
        <v>310000</v>
      </c>
      <c r="F2540" t="s">
        <v>13</v>
      </c>
      <c r="G2540" t="s">
        <v>14</v>
      </c>
      <c r="H2540">
        <v>3</v>
      </c>
      <c r="I2540">
        <v>1</v>
      </c>
      <c r="J2540">
        <v>1011</v>
      </c>
      <c r="K2540">
        <v>1.3482590000000001</v>
      </c>
      <c r="L2540" t="s">
        <v>22</v>
      </c>
    </row>
    <row r="2541" spans="1:12" x14ac:dyDescent="0.3">
      <c r="A2541" s="1">
        <v>42456</v>
      </c>
      <c r="B2541">
        <v>2016</v>
      </c>
      <c r="C2541" t="s">
        <v>26</v>
      </c>
      <c r="D2541">
        <v>613060</v>
      </c>
      <c r="E2541">
        <v>1130000</v>
      </c>
      <c r="F2541" t="s">
        <v>13</v>
      </c>
      <c r="G2541" t="s">
        <v>14</v>
      </c>
      <c r="H2541">
        <v>3</v>
      </c>
      <c r="I2541">
        <v>3</v>
      </c>
      <c r="J2541">
        <v>986</v>
      </c>
      <c r="K2541">
        <v>1.3482590000000001</v>
      </c>
      <c r="L2541" t="s">
        <v>22</v>
      </c>
    </row>
    <row r="2542" spans="1:12" x14ac:dyDescent="0.3">
      <c r="A2542" s="1">
        <v>42456</v>
      </c>
      <c r="B2542">
        <v>2016</v>
      </c>
      <c r="C2542" t="s">
        <v>12</v>
      </c>
      <c r="D2542">
        <v>28710</v>
      </c>
      <c r="E2542">
        <v>12587</v>
      </c>
      <c r="F2542" t="s">
        <v>23</v>
      </c>
      <c r="G2542" t="s">
        <v>24</v>
      </c>
      <c r="H2542">
        <v>6</v>
      </c>
      <c r="I2542">
        <v>5</v>
      </c>
      <c r="J2542">
        <v>1923</v>
      </c>
      <c r="K2542">
        <v>1.3482590000000001</v>
      </c>
      <c r="L2542" t="s">
        <v>22</v>
      </c>
    </row>
    <row r="2543" spans="1:12" x14ac:dyDescent="0.3">
      <c r="A2543" s="1">
        <v>42457</v>
      </c>
      <c r="B2543">
        <v>2016</v>
      </c>
      <c r="C2543" t="s">
        <v>26</v>
      </c>
      <c r="D2543">
        <v>625940</v>
      </c>
      <c r="E2543">
        <v>700000</v>
      </c>
      <c r="F2543" t="s">
        <v>13</v>
      </c>
      <c r="G2543" t="s">
        <v>14</v>
      </c>
      <c r="H2543">
        <v>3</v>
      </c>
      <c r="I2543">
        <v>3</v>
      </c>
      <c r="J2543">
        <v>1098</v>
      </c>
      <c r="K2543">
        <v>1.3482590000000001</v>
      </c>
      <c r="L2543" t="s">
        <v>22</v>
      </c>
    </row>
    <row r="2544" spans="1:12" x14ac:dyDescent="0.3">
      <c r="A2544" s="1">
        <v>42457</v>
      </c>
      <c r="B2544">
        <v>2016</v>
      </c>
      <c r="C2544" t="s">
        <v>21</v>
      </c>
      <c r="D2544">
        <v>2122540</v>
      </c>
      <c r="E2544">
        <v>2515000</v>
      </c>
      <c r="F2544" t="s">
        <v>13</v>
      </c>
      <c r="G2544" t="s">
        <v>14</v>
      </c>
      <c r="H2544">
        <v>3</v>
      </c>
      <c r="I2544">
        <v>1</v>
      </c>
      <c r="J2544">
        <v>1053</v>
      </c>
      <c r="K2544">
        <v>1.3482590000000001</v>
      </c>
      <c r="L2544" t="s">
        <v>22</v>
      </c>
    </row>
    <row r="2545" spans="1:12" x14ac:dyDescent="0.3">
      <c r="A2545" s="1">
        <v>42457</v>
      </c>
      <c r="B2545">
        <v>2016</v>
      </c>
      <c r="C2545" t="s">
        <v>12</v>
      </c>
      <c r="D2545">
        <v>83910</v>
      </c>
      <c r="E2545">
        <v>120000</v>
      </c>
      <c r="F2545" t="s">
        <v>13</v>
      </c>
      <c r="G2545" t="s">
        <v>14</v>
      </c>
      <c r="H2545">
        <v>3</v>
      </c>
      <c r="I2545">
        <v>1</v>
      </c>
      <c r="J2545">
        <v>943</v>
      </c>
      <c r="K2545">
        <v>1.3482590000000001</v>
      </c>
      <c r="L2545" t="s">
        <v>15</v>
      </c>
    </row>
    <row r="2546" spans="1:12" x14ac:dyDescent="0.3">
      <c r="A2546" s="1">
        <v>42460</v>
      </c>
      <c r="B2546">
        <v>2016</v>
      </c>
      <c r="C2546" t="s">
        <v>29</v>
      </c>
      <c r="D2546">
        <v>168140</v>
      </c>
      <c r="E2546">
        <v>280000</v>
      </c>
      <c r="F2546" t="s">
        <v>13</v>
      </c>
      <c r="G2546" t="s">
        <v>14</v>
      </c>
      <c r="H2546">
        <v>3</v>
      </c>
      <c r="I2546">
        <v>1</v>
      </c>
      <c r="J2546">
        <v>987</v>
      </c>
      <c r="K2546">
        <v>1.3482590000000001</v>
      </c>
      <c r="L2546" t="s">
        <v>25</v>
      </c>
    </row>
    <row r="2547" spans="1:12" x14ac:dyDescent="0.3">
      <c r="A2547" s="1">
        <v>42460</v>
      </c>
      <c r="B2547">
        <v>2016</v>
      </c>
      <c r="C2547" t="s">
        <v>26</v>
      </c>
      <c r="D2547">
        <v>239050</v>
      </c>
      <c r="E2547">
        <v>248110</v>
      </c>
      <c r="F2547" t="s">
        <v>13</v>
      </c>
      <c r="G2547" t="s">
        <v>14</v>
      </c>
      <c r="H2547">
        <v>3</v>
      </c>
      <c r="I2547">
        <v>3</v>
      </c>
      <c r="J2547">
        <v>922</v>
      </c>
      <c r="K2547">
        <v>1.3482590000000001</v>
      </c>
      <c r="L2547" t="s">
        <v>25</v>
      </c>
    </row>
    <row r="2548" spans="1:12" x14ac:dyDescent="0.3">
      <c r="A2548" s="1">
        <v>42460</v>
      </c>
      <c r="B2548">
        <v>2016</v>
      </c>
      <c r="C2548" t="s">
        <v>30</v>
      </c>
      <c r="D2548">
        <v>305730</v>
      </c>
      <c r="E2548">
        <v>620000</v>
      </c>
      <c r="F2548" t="s">
        <v>13</v>
      </c>
      <c r="G2548" t="s">
        <v>14</v>
      </c>
      <c r="H2548">
        <v>3</v>
      </c>
      <c r="I2548">
        <v>1</v>
      </c>
      <c r="J2548">
        <v>1005</v>
      </c>
      <c r="K2548">
        <v>1.3482590000000001</v>
      </c>
      <c r="L2548" t="s">
        <v>15</v>
      </c>
    </row>
    <row r="2549" spans="1:12" x14ac:dyDescent="0.3">
      <c r="A2549" s="1">
        <v>42460</v>
      </c>
      <c r="B2549">
        <v>2016</v>
      </c>
      <c r="C2549" t="s">
        <v>17</v>
      </c>
      <c r="D2549">
        <v>149320</v>
      </c>
      <c r="E2549">
        <v>196000</v>
      </c>
      <c r="F2549" t="s">
        <v>13</v>
      </c>
      <c r="G2549" t="s">
        <v>14</v>
      </c>
      <c r="H2549">
        <v>3</v>
      </c>
      <c r="I2549">
        <v>3</v>
      </c>
      <c r="J2549">
        <v>1011</v>
      </c>
      <c r="K2549">
        <v>1.3482590000000001</v>
      </c>
      <c r="L2549" t="s">
        <v>16</v>
      </c>
    </row>
    <row r="2550" spans="1:12" x14ac:dyDescent="0.3">
      <c r="A2550" s="1">
        <v>42461</v>
      </c>
      <c r="B2550">
        <v>2016</v>
      </c>
      <c r="C2550" t="s">
        <v>26</v>
      </c>
      <c r="D2550">
        <v>437010</v>
      </c>
      <c r="E2550">
        <v>440000</v>
      </c>
      <c r="F2550" t="s">
        <v>13</v>
      </c>
      <c r="G2550" t="s">
        <v>14</v>
      </c>
      <c r="H2550">
        <v>3</v>
      </c>
      <c r="I2550">
        <v>2</v>
      </c>
      <c r="J2550">
        <v>911</v>
      </c>
      <c r="K2550">
        <v>1.3482590000000001</v>
      </c>
      <c r="L2550" t="s">
        <v>15</v>
      </c>
    </row>
    <row r="2551" spans="1:12" x14ac:dyDescent="0.3">
      <c r="A2551" s="1">
        <v>42461</v>
      </c>
      <c r="B2551">
        <v>2016</v>
      </c>
      <c r="C2551" t="s">
        <v>26</v>
      </c>
      <c r="D2551">
        <v>368690</v>
      </c>
      <c r="E2551">
        <v>20000</v>
      </c>
      <c r="F2551" t="s">
        <v>13</v>
      </c>
      <c r="G2551" t="s">
        <v>14</v>
      </c>
      <c r="H2551">
        <v>3</v>
      </c>
      <c r="I2551">
        <v>3</v>
      </c>
      <c r="J2551">
        <v>991</v>
      </c>
      <c r="K2551">
        <v>1.3482590000000001</v>
      </c>
      <c r="L2551" t="s">
        <v>16</v>
      </c>
    </row>
    <row r="2552" spans="1:12" x14ac:dyDescent="0.3">
      <c r="A2552" s="1">
        <v>42461</v>
      </c>
      <c r="B2552">
        <v>2016</v>
      </c>
      <c r="C2552" t="s">
        <v>12</v>
      </c>
      <c r="D2552">
        <v>89130</v>
      </c>
      <c r="E2552">
        <v>143000</v>
      </c>
      <c r="F2552" t="s">
        <v>13</v>
      </c>
      <c r="G2552" t="s">
        <v>14</v>
      </c>
      <c r="H2552">
        <v>3</v>
      </c>
      <c r="I2552">
        <v>2</v>
      </c>
      <c r="J2552">
        <v>986</v>
      </c>
      <c r="K2552">
        <v>1.3482590000000001</v>
      </c>
      <c r="L2552" t="s">
        <v>15</v>
      </c>
    </row>
    <row r="2553" spans="1:12" x14ac:dyDescent="0.3">
      <c r="A2553" s="1">
        <v>42461</v>
      </c>
      <c r="B2553">
        <v>2016</v>
      </c>
      <c r="C2553" t="s">
        <v>29</v>
      </c>
      <c r="D2553">
        <v>197260</v>
      </c>
      <c r="E2553">
        <v>342000</v>
      </c>
      <c r="F2553" t="s">
        <v>13</v>
      </c>
      <c r="G2553" t="s">
        <v>14</v>
      </c>
      <c r="H2553">
        <v>3</v>
      </c>
      <c r="I2553">
        <v>1</v>
      </c>
      <c r="J2553">
        <v>971</v>
      </c>
      <c r="K2553">
        <v>1.3482590000000001</v>
      </c>
      <c r="L2553" t="s">
        <v>16</v>
      </c>
    </row>
    <row r="2554" spans="1:12" x14ac:dyDescent="0.3">
      <c r="A2554" s="1">
        <v>42462</v>
      </c>
      <c r="B2554">
        <v>2016</v>
      </c>
      <c r="C2554" t="s">
        <v>30</v>
      </c>
      <c r="D2554">
        <v>659900</v>
      </c>
      <c r="E2554">
        <v>730000</v>
      </c>
      <c r="F2554" t="s">
        <v>13</v>
      </c>
      <c r="G2554" t="s">
        <v>14</v>
      </c>
      <c r="H2554">
        <v>3</v>
      </c>
      <c r="I2554">
        <v>3</v>
      </c>
      <c r="J2554">
        <v>988</v>
      </c>
      <c r="K2554">
        <v>1.3482590000000001</v>
      </c>
      <c r="L2554" t="s">
        <v>16</v>
      </c>
    </row>
    <row r="2555" spans="1:12" x14ac:dyDescent="0.3">
      <c r="A2555" s="1">
        <v>42462</v>
      </c>
      <c r="B2555">
        <v>2016</v>
      </c>
      <c r="C2555" t="s">
        <v>12</v>
      </c>
      <c r="D2555">
        <v>105640</v>
      </c>
      <c r="E2555">
        <v>125000</v>
      </c>
      <c r="F2555" t="s">
        <v>13</v>
      </c>
      <c r="G2555" t="s">
        <v>14</v>
      </c>
      <c r="H2555">
        <v>3</v>
      </c>
      <c r="I2555">
        <v>1</v>
      </c>
      <c r="J2555">
        <v>1060</v>
      </c>
      <c r="K2555">
        <v>1.3482590000000001</v>
      </c>
      <c r="L2555" t="s">
        <v>25</v>
      </c>
    </row>
    <row r="2556" spans="1:12" x14ac:dyDescent="0.3">
      <c r="A2556" s="1">
        <v>42462</v>
      </c>
      <c r="B2556">
        <v>2016</v>
      </c>
      <c r="C2556" t="s">
        <v>26</v>
      </c>
      <c r="D2556">
        <v>762090</v>
      </c>
      <c r="E2556">
        <v>752500</v>
      </c>
      <c r="F2556" t="s">
        <v>13</v>
      </c>
      <c r="G2556" t="s">
        <v>14</v>
      </c>
      <c r="H2556">
        <v>3</v>
      </c>
      <c r="I2556">
        <v>2</v>
      </c>
      <c r="J2556">
        <v>1009</v>
      </c>
      <c r="K2556">
        <v>1.3482590000000001</v>
      </c>
      <c r="L2556" t="s">
        <v>16</v>
      </c>
    </row>
    <row r="2557" spans="1:12" x14ac:dyDescent="0.3">
      <c r="A2557" s="1">
        <v>42462</v>
      </c>
      <c r="B2557">
        <v>2016</v>
      </c>
      <c r="C2557" t="s">
        <v>29</v>
      </c>
      <c r="D2557">
        <v>270200</v>
      </c>
      <c r="E2557">
        <v>375000</v>
      </c>
      <c r="F2557" t="s">
        <v>13</v>
      </c>
      <c r="G2557" t="s">
        <v>14</v>
      </c>
      <c r="H2557">
        <v>3</v>
      </c>
      <c r="I2557">
        <v>2</v>
      </c>
      <c r="J2557">
        <v>942</v>
      </c>
      <c r="K2557">
        <v>1.3482590000000001</v>
      </c>
      <c r="L2557" t="s">
        <v>15</v>
      </c>
    </row>
    <row r="2558" spans="1:12" x14ac:dyDescent="0.3">
      <c r="A2558" s="1">
        <v>42463</v>
      </c>
      <c r="B2558">
        <v>2016</v>
      </c>
      <c r="C2558" t="s">
        <v>30</v>
      </c>
      <c r="D2558">
        <v>788160</v>
      </c>
      <c r="E2558">
        <v>1149500</v>
      </c>
      <c r="F2558" t="s">
        <v>13</v>
      </c>
      <c r="G2558" t="s">
        <v>14</v>
      </c>
      <c r="H2558">
        <v>3</v>
      </c>
      <c r="I2558">
        <v>1</v>
      </c>
      <c r="J2558">
        <v>1022</v>
      </c>
      <c r="K2558">
        <v>1.3482590000000001</v>
      </c>
      <c r="L2558" t="s">
        <v>25</v>
      </c>
    </row>
    <row r="2559" spans="1:12" x14ac:dyDescent="0.3">
      <c r="A2559" s="1">
        <v>42463</v>
      </c>
      <c r="B2559">
        <v>2016</v>
      </c>
      <c r="C2559" t="s">
        <v>17</v>
      </c>
      <c r="D2559">
        <v>169020</v>
      </c>
      <c r="E2559">
        <v>120000</v>
      </c>
      <c r="F2559" t="s">
        <v>13</v>
      </c>
      <c r="G2559" t="s">
        <v>14</v>
      </c>
      <c r="H2559">
        <v>3</v>
      </c>
      <c r="I2559">
        <v>3</v>
      </c>
      <c r="J2559">
        <v>1068</v>
      </c>
      <c r="K2559">
        <v>1.3482590000000001</v>
      </c>
      <c r="L2559" t="s">
        <v>25</v>
      </c>
    </row>
    <row r="2560" spans="1:12" x14ac:dyDescent="0.3">
      <c r="A2560" s="1">
        <v>42463</v>
      </c>
      <c r="B2560">
        <v>2016</v>
      </c>
      <c r="C2560" t="s">
        <v>12</v>
      </c>
      <c r="D2560">
        <v>91260</v>
      </c>
      <c r="E2560">
        <v>115000</v>
      </c>
      <c r="F2560" t="s">
        <v>13</v>
      </c>
      <c r="G2560" t="s">
        <v>14</v>
      </c>
      <c r="H2560">
        <v>3</v>
      </c>
      <c r="I2560">
        <v>3</v>
      </c>
      <c r="J2560">
        <v>931</v>
      </c>
      <c r="K2560">
        <v>1.3482590000000001</v>
      </c>
      <c r="L2560" t="s">
        <v>15</v>
      </c>
    </row>
    <row r="2561" spans="1:12" x14ac:dyDescent="0.3">
      <c r="A2561" s="1">
        <v>42463</v>
      </c>
      <c r="B2561">
        <v>2016</v>
      </c>
      <c r="C2561" t="s">
        <v>12</v>
      </c>
      <c r="D2561">
        <v>105870</v>
      </c>
      <c r="E2561">
        <v>35000</v>
      </c>
      <c r="F2561" t="s">
        <v>13</v>
      </c>
      <c r="G2561" t="s">
        <v>14</v>
      </c>
      <c r="H2561">
        <v>3</v>
      </c>
      <c r="I2561">
        <v>2</v>
      </c>
      <c r="J2561">
        <v>1005</v>
      </c>
      <c r="K2561">
        <v>1.3482590000000001</v>
      </c>
      <c r="L2561" t="s">
        <v>22</v>
      </c>
    </row>
    <row r="2562" spans="1:12" x14ac:dyDescent="0.3">
      <c r="A2562" s="1">
        <v>42467</v>
      </c>
      <c r="B2562">
        <v>2016</v>
      </c>
      <c r="C2562" t="s">
        <v>12</v>
      </c>
      <c r="D2562">
        <v>118080</v>
      </c>
      <c r="E2562">
        <v>95000</v>
      </c>
      <c r="F2562" t="s">
        <v>13</v>
      </c>
      <c r="G2562" t="s">
        <v>14</v>
      </c>
      <c r="H2562">
        <v>3</v>
      </c>
      <c r="I2562">
        <v>2</v>
      </c>
      <c r="J2562">
        <v>985</v>
      </c>
      <c r="K2562">
        <v>1.3482590000000001</v>
      </c>
      <c r="L2562" t="s">
        <v>16</v>
      </c>
    </row>
    <row r="2563" spans="1:12" x14ac:dyDescent="0.3">
      <c r="A2563" s="1">
        <v>42467</v>
      </c>
      <c r="B2563">
        <v>2016</v>
      </c>
      <c r="C2563" t="s">
        <v>30</v>
      </c>
      <c r="D2563">
        <v>253900</v>
      </c>
      <c r="E2563">
        <v>565000</v>
      </c>
      <c r="F2563" t="s">
        <v>19</v>
      </c>
      <c r="G2563" t="s">
        <v>20</v>
      </c>
      <c r="H2563">
        <v>4</v>
      </c>
      <c r="I2563">
        <v>2</v>
      </c>
      <c r="J2563">
        <v>1226</v>
      </c>
      <c r="K2563">
        <v>1.3482590000000001</v>
      </c>
      <c r="L2563" t="s">
        <v>22</v>
      </c>
    </row>
    <row r="2564" spans="1:12" x14ac:dyDescent="0.3">
      <c r="A2564" s="1">
        <v>42467</v>
      </c>
      <c r="B2564">
        <v>2016</v>
      </c>
      <c r="C2564" t="s">
        <v>30</v>
      </c>
      <c r="D2564">
        <v>413020</v>
      </c>
      <c r="E2564">
        <v>707000</v>
      </c>
      <c r="F2564" t="s">
        <v>13</v>
      </c>
      <c r="G2564" t="s">
        <v>14</v>
      </c>
      <c r="H2564">
        <v>3</v>
      </c>
      <c r="I2564">
        <v>2</v>
      </c>
      <c r="J2564">
        <v>906</v>
      </c>
      <c r="K2564">
        <v>1.3482590000000001</v>
      </c>
      <c r="L2564" t="s">
        <v>22</v>
      </c>
    </row>
    <row r="2565" spans="1:12" x14ac:dyDescent="0.3">
      <c r="A2565" s="1">
        <v>42468</v>
      </c>
      <c r="B2565">
        <v>2016</v>
      </c>
      <c r="C2565" t="s">
        <v>21</v>
      </c>
      <c r="D2565">
        <v>481600</v>
      </c>
      <c r="E2565">
        <v>230000</v>
      </c>
      <c r="F2565" t="s">
        <v>13</v>
      </c>
      <c r="G2565" t="s">
        <v>14</v>
      </c>
      <c r="H2565">
        <v>3</v>
      </c>
      <c r="I2565">
        <v>1</v>
      </c>
      <c r="J2565">
        <v>1000</v>
      </c>
      <c r="K2565">
        <v>1.3482590000000001</v>
      </c>
      <c r="L2565" t="s">
        <v>25</v>
      </c>
    </row>
    <row r="2566" spans="1:12" x14ac:dyDescent="0.3">
      <c r="A2566" s="1">
        <v>42469</v>
      </c>
      <c r="B2566">
        <v>2016</v>
      </c>
      <c r="C2566" t="s">
        <v>21</v>
      </c>
      <c r="D2566">
        <v>559440</v>
      </c>
      <c r="E2566">
        <v>1100000</v>
      </c>
      <c r="F2566" t="s">
        <v>13</v>
      </c>
      <c r="G2566" t="s">
        <v>14</v>
      </c>
      <c r="H2566">
        <v>3</v>
      </c>
      <c r="I2566">
        <v>3</v>
      </c>
      <c r="J2566">
        <v>1007</v>
      </c>
      <c r="K2566">
        <v>1.3482590000000001</v>
      </c>
      <c r="L2566" t="s">
        <v>25</v>
      </c>
    </row>
    <row r="2567" spans="1:12" x14ac:dyDescent="0.3">
      <c r="A2567" s="1">
        <v>42469</v>
      </c>
      <c r="B2567">
        <v>2016</v>
      </c>
      <c r="C2567" t="s">
        <v>17</v>
      </c>
      <c r="D2567">
        <v>123420</v>
      </c>
      <c r="E2567">
        <v>168500</v>
      </c>
      <c r="F2567" t="s">
        <v>13</v>
      </c>
      <c r="G2567" t="s">
        <v>14</v>
      </c>
      <c r="H2567">
        <v>3</v>
      </c>
      <c r="I2567">
        <v>1</v>
      </c>
      <c r="J2567">
        <v>1068</v>
      </c>
      <c r="K2567">
        <v>1.3482590000000001</v>
      </c>
      <c r="L2567" t="s">
        <v>15</v>
      </c>
    </row>
    <row r="2568" spans="1:12" x14ac:dyDescent="0.3">
      <c r="A2568" s="1">
        <v>42470</v>
      </c>
      <c r="B2568">
        <v>2016</v>
      </c>
      <c r="C2568" t="s">
        <v>26</v>
      </c>
      <c r="D2568">
        <v>919380</v>
      </c>
      <c r="E2568">
        <v>1200000</v>
      </c>
      <c r="F2568" t="s">
        <v>13</v>
      </c>
      <c r="G2568" t="s">
        <v>14</v>
      </c>
      <c r="H2568">
        <v>3</v>
      </c>
      <c r="I2568">
        <v>3</v>
      </c>
      <c r="J2568">
        <v>964</v>
      </c>
      <c r="K2568">
        <v>1.3482590000000001</v>
      </c>
      <c r="L2568" t="s">
        <v>15</v>
      </c>
    </row>
    <row r="2569" spans="1:12" x14ac:dyDescent="0.3">
      <c r="A2569" s="1">
        <v>42470</v>
      </c>
      <c r="B2569">
        <v>2016</v>
      </c>
      <c r="C2569" t="s">
        <v>21</v>
      </c>
      <c r="D2569">
        <v>2028040</v>
      </c>
      <c r="E2569">
        <v>3450000</v>
      </c>
      <c r="F2569" t="s">
        <v>13</v>
      </c>
      <c r="G2569" t="s">
        <v>14</v>
      </c>
      <c r="H2569">
        <v>3</v>
      </c>
      <c r="I2569">
        <v>2</v>
      </c>
      <c r="J2569">
        <v>921</v>
      </c>
      <c r="K2569">
        <v>1.3482590000000001</v>
      </c>
      <c r="L2569" t="s">
        <v>16</v>
      </c>
    </row>
    <row r="2570" spans="1:12" x14ac:dyDescent="0.3">
      <c r="A2570" s="1">
        <v>42470</v>
      </c>
      <c r="B2570">
        <v>2016</v>
      </c>
      <c r="C2570" t="s">
        <v>12</v>
      </c>
      <c r="D2570">
        <v>85910</v>
      </c>
      <c r="E2570">
        <v>90000</v>
      </c>
      <c r="F2570" t="s">
        <v>19</v>
      </c>
      <c r="G2570" t="s">
        <v>20</v>
      </c>
      <c r="H2570">
        <v>4</v>
      </c>
      <c r="I2570">
        <v>4</v>
      </c>
      <c r="J2570">
        <v>1315</v>
      </c>
      <c r="K2570">
        <v>1.3482590000000001</v>
      </c>
      <c r="L2570" t="s">
        <v>22</v>
      </c>
    </row>
    <row r="2571" spans="1:12" x14ac:dyDescent="0.3">
      <c r="A2571" s="1">
        <v>42474</v>
      </c>
      <c r="B2571">
        <v>2016</v>
      </c>
      <c r="C2571" t="s">
        <v>12</v>
      </c>
      <c r="D2571">
        <v>73340</v>
      </c>
      <c r="E2571">
        <v>69900</v>
      </c>
      <c r="F2571" t="s">
        <v>13</v>
      </c>
      <c r="G2571" t="s">
        <v>14</v>
      </c>
      <c r="H2571">
        <v>3</v>
      </c>
      <c r="I2571">
        <v>2</v>
      </c>
      <c r="J2571">
        <v>979</v>
      </c>
      <c r="K2571">
        <v>1.3482590000000001</v>
      </c>
      <c r="L2571" t="s">
        <v>25</v>
      </c>
    </row>
    <row r="2572" spans="1:12" x14ac:dyDescent="0.3">
      <c r="A2572" s="1">
        <v>42474</v>
      </c>
      <c r="B2572">
        <v>2016</v>
      </c>
      <c r="C2572" t="s">
        <v>21</v>
      </c>
      <c r="D2572">
        <v>2259250</v>
      </c>
      <c r="E2572">
        <v>3050000</v>
      </c>
      <c r="F2572" t="s">
        <v>13</v>
      </c>
      <c r="G2572" t="s">
        <v>14</v>
      </c>
      <c r="H2572">
        <v>3</v>
      </c>
      <c r="I2572">
        <v>3</v>
      </c>
      <c r="J2572">
        <v>1004</v>
      </c>
      <c r="K2572">
        <v>1.3482590000000001</v>
      </c>
      <c r="L2572" t="s">
        <v>15</v>
      </c>
    </row>
    <row r="2573" spans="1:12" x14ac:dyDescent="0.3">
      <c r="A2573" s="1">
        <v>42476</v>
      </c>
      <c r="B2573">
        <v>2016</v>
      </c>
      <c r="C2573" t="s">
        <v>17</v>
      </c>
      <c r="D2573">
        <v>212290</v>
      </c>
      <c r="E2573">
        <v>95000</v>
      </c>
      <c r="F2573" t="s">
        <v>23</v>
      </c>
      <c r="G2573" t="s">
        <v>24</v>
      </c>
      <c r="H2573">
        <v>6</v>
      </c>
      <c r="I2573">
        <v>6</v>
      </c>
      <c r="J2573">
        <v>2141</v>
      </c>
      <c r="K2573">
        <v>1.3482590000000001</v>
      </c>
      <c r="L2573" t="s">
        <v>16</v>
      </c>
    </row>
    <row r="2574" spans="1:12" x14ac:dyDescent="0.3">
      <c r="A2574" s="1">
        <v>42476</v>
      </c>
      <c r="B2574">
        <v>2016</v>
      </c>
      <c r="C2574" t="s">
        <v>29</v>
      </c>
      <c r="D2574">
        <v>213990</v>
      </c>
      <c r="E2574">
        <v>345000</v>
      </c>
      <c r="F2574" t="s">
        <v>13</v>
      </c>
      <c r="G2574" t="s">
        <v>14</v>
      </c>
      <c r="H2574">
        <v>3</v>
      </c>
      <c r="I2574">
        <v>1</v>
      </c>
      <c r="J2574">
        <v>908</v>
      </c>
      <c r="K2574">
        <v>1.3482590000000001</v>
      </c>
      <c r="L2574" t="s">
        <v>15</v>
      </c>
    </row>
    <row r="2575" spans="1:12" x14ac:dyDescent="0.3">
      <c r="A2575" s="1">
        <v>42477</v>
      </c>
      <c r="B2575">
        <v>2016</v>
      </c>
      <c r="C2575" t="s">
        <v>12</v>
      </c>
      <c r="D2575">
        <v>73960</v>
      </c>
      <c r="E2575">
        <v>58000</v>
      </c>
      <c r="F2575" t="s">
        <v>13</v>
      </c>
      <c r="G2575" t="s">
        <v>14</v>
      </c>
      <c r="H2575">
        <v>3</v>
      </c>
      <c r="I2575">
        <v>2</v>
      </c>
      <c r="J2575">
        <v>1014</v>
      </c>
      <c r="K2575">
        <v>1.3482590000000001</v>
      </c>
      <c r="L2575" t="s">
        <v>16</v>
      </c>
    </row>
    <row r="2576" spans="1:12" x14ac:dyDescent="0.3">
      <c r="A2576" s="1">
        <v>42477</v>
      </c>
      <c r="B2576">
        <v>2016</v>
      </c>
      <c r="C2576" t="s">
        <v>17</v>
      </c>
      <c r="D2576">
        <v>91140</v>
      </c>
      <c r="E2576">
        <v>62000</v>
      </c>
      <c r="F2576" t="s">
        <v>13</v>
      </c>
      <c r="G2576" t="s">
        <v>14</v>
      </c>
      <c r="H2576">
        <v>3</v>
      </c>
      <c r="I2576">
        <v>1</v>
      </c>
      <c r="J2576">
        <v>911</v>
      </c>
      <c r="K2576">
        <v>1.3482590000000001</v>
      </c>
      <c r="L2576" t="s">
        <v>22</v>
      </c>
    </row>
    <row r="2577" spans="1:12" x14ac:dyDescent="0.3">
      <c r="A2577" s="1">
        <v>42477</v>
      </c>
      <c r="B2577">
        <v>2016</v>
      </c>
      <c r="C2577" t="s">
        <v>12</v>
      </c>
      <c r="D2577">
        <v>65190</v>
      </c>
      <c r="E2577">
        <v>99000</v>
      </c>
      <c r="F2577" t="s">
        <v>19</v>
      </c>
      <c r="G2577" t="s">
        <v>20</v>
      </c>
      <c r="H2577">
        <v>4</v>
      </c>
      <c r="I2577">
        <v>4</v>
      </c>
      <c r="J2577">
        <v>1232</v>
      </c>
      <c r="K2577">
        <v>1.3482590000000001</v>
      </c>
      <c r="L2577" t="s">
        <v>25</v>
      </c>
    </row>
    <row r="2578" spans="1:12" x14ac:dyDescent="0.3">
      <c r="A2578" s="1">
        <v>42477</v>
      </c>
      <c r="B2578">
        <v>2016</v>
      </c>
      <c r="C2578" t="s">
        <v>30</v>
      </c>
      <c r="D2578">
        <v>349010</v>
      </c>
      <c r="E2578">
        <v>350000</v>
      </c>
      <c r="F2578" t="s">
        <v>13</v>
      </c>
      <c r="G2578" t="s">
        <v>14</v>
      </c>
      <c r="H2578">
        <v>3</v>
      </c>
      <c r="I2578">
        <v>2</v>
      </c>
      <c r="J2578">
        <v>1038</v>
      </c>
      <c r="K2578">
        <v>1.3482590000000001</v>
      </c>
      <c r="L2578" t="s">
        <v>16</v>
      </c>
    </row>
    <row r="2579" spans="1:12" x14ac:dyDescent="0.3">
      <c r="A2579" s="1">
        <v>42477</v>
      </c>
      <c r="B2579">
        <v>2016</v>
      </c>
      <c r="C2579" t="s">
        <v>12</v>
      </c>
      <c r="D2579">
        <v>22500</v>
      </c>
      <c r="E2579">
        <v>27000</v>
      </c>
      <c r="F2579" t="s">
        <v>13</v>
      </c>
      <c r="G2579" t="s">
        <v>14</v>
      </c>
      <c r="H2579">
        <v>3</v>
      </c>
      <c r="I2579">
        <v>3</v>
      </c>
      <c r="J2579">
        <v>1072</v>
      </c>
      <c r="K2579">
        <v>1.3482590000000001</v>
      </c>
      <c r="L2579" t="s">
        <v>15</v>
      </c>
    </row>
    <row r="2580" spans="1:12" x14ac:dyDescent="0.3">
      <c r="A2580" s="1">
        <v>42481</v>
      </c>
      <c r="B2580">
        <v>2016</v>
      </c>
      <c r="C2580" t="s">
        <v>26</v>
      </c>
      <c r="D2580">
        <v>219380</v>
      </c>
      <c r="E2580">
        <v>859000</v>
      </c>
      <c r="F2580" t="s">
        <v>13</v>
      </c>
      <c r="G2580" t="s">
        <v>14</v>
      </c>
      <c r="H2580">
        <v>3</v>
      </c>
      <c r="I2580">
        <v>3</v>
      </c>
      <c r="J2580">
        <v>905</v>
      </c>
      <c r="K2580">
        <v>1.3482590000000001</v>
      </c>
      <c r="L2580" t="s">
        <v>16</v>
      </c>
    </row>
    <row r="2581" spans="1:12" x14ac:dyDescent="0.3">
      <c r="A2581" s="1">
        <v>42481</v>
      </c>
      <c r="B2581">
        <v>2016</v>
      </c>
      <c r="C2581" t="s">
        <v>21</v>
      </c>
      <c r="D2581">
        <v>3678430</v>
      </c>
      <c r="E2581">
        <v>5900000</v>
      </c>
      <c r="F2581" t="s">
        <v>13</v>
      </c>
      <c r="G2581" t="s">
        <v>14</v>
      </c>
      <c r="H2581">
        <v>3</v>
      </c>
      <c r="I2581">
        <v>1</v>
      </c>
      <c r="J2581">
        <v>972</v>
      </c>
      <c r="K2581">
        <v>1.3482590000000001</v>
      </c>
      <c r="L2581" t="s">
        <v>22</v>
      </c>
    </row>
    <row r="2582" spans="1:12" x14ac:dyDescent="0.3">
      <c r="A2582" s="1">
        <v>42481</v>
      </c>
      <c r="B2582">
        <v>2016</v>
      </c>
      <c r="C2582" t="s">
        <v>12</v>
      </c>
      <c r="D2582">
        <v>116410</v>
      </c>
      <c r="E2582">
        <v>165000</v>
      </c>
      <c r="F2582" t="s">
        <v>13</v>
      </c>
      <c r="G2582" t="s">
        <v>14</v>
      </c>
      <c r="H2582">
        <v>3</v>
      </c>
      <c r="I2582">
        <v>2</v>
      </c>
      <c r="J2582">
        <v>1025</v>
      </c>
      <c r="K2582">
        <v>1.3482590000000001</v>
      </c>
      <c r="L2582" t="s">
        <v>16</v>
      </c>
    </row>
    <row r="2583" spans="1:12" x14ac:dyDescent="0.3">
      <c r="A2583" s="1">
        <v>42482</v>
      </c>
      <c r="B2583">
        <v>2016</v>
      </c>
      <c r="C2583" t="s">
        <v>29</v>
      </c>
      <c r="D2583">
        <v>264110</v>
      </c>
      <c r="E2583">
        <v>360000</v>
      </c>
      <c r="F2583" t="s">
        <v>13</v>
      </c>
      <c r="G2583" t="s">
        <v>14</v>
      </c>
      <c r="H2583">
        <v>3</v>
      </c>
      <c r="I2583">
        <v>3</v>
      </c>
      <c r="J2583">
        <v>1032</v>
      </c>
      <c r="K2583">
        <v>1.3482590000000001</v>
      </c>
      <c r="L2583" t="s">
        <v>22</v>
      </c>
    </row>
    <row r="2584" spans="1:12" x14ac:dyDescent="0.3">
      <c r="A2584" s="1">
        <v>42483</v>
      </c>
      <c r="B2584">
        <v>2016</v>
      </c>
      <c r="C2584" t="s">
        <v>30</v>
      </c>
      <c r="D2584">
        <v>467940</v>
      </c>
      <c r="E2584">
        <v>759000</v>
      </c>
      <c r="F2584" t="s">
        <v>13</v>
      </c>
      <c r="G2584" t="s">
        <v>14</v>
      </c>
      <c r="H2584">
        <v>3</v>
      </c>
      <c r="I2584">
        <v>1</v>
      </c>
      <c r="J2584">
        <v>958</v>
      </c>
      <c r="K2584">
        <v>1.3482590000000001</v>
      </c>
      <c r="L2584" t="s">
        <v>22</v>
      </c>
    </row>
    <row r="2585" spans="1:12" x14ac:dyDescent="0.3">
      <c r="A2585" s="1">
        <v>42484</v>
      </c>
      <c r="B2585">
        <v>2016</v>
      </c>
      <c r="C2585" t="s">
        <v>17</v>
      </c>
      <c r="D2585">
        <v>172340</v>
      </c>
      <c r="E2585">
        <v>140000</v>
      </c>
      <c r="F2585" t="s">
        <v>23</v>
      </c>
      <c r="G2585" t="s">
        <v>24</v>
      </c>
      <c r="H2585">
        <v>6</v>
      </c>
      <c r="I2585">
        <v>4</v>
      </c>
      <c r="J2585">
        <v>1936</v>
      </c>
      <c r="K2585">
        <v>1.3482590000000001</v>
      </c>
      <c r="L2585" t="s">
        <v>16</v>
      </c>
    </row>
    <row r="2586" spans="1:12" x14ac:dyDescent="0.3">
      <c r="A2586" s="1">
        <v>42484</v>
      </c>
      <c r="B2586">
        <v>2016</v>
      </c>
      <c r="C2586" t="s">
        <v>29</v>
      </c>
      <c r="D2586">
        <v>190260</v>
      </c>
      <c r="E2586">
        <v>320000</v>
      </c>
      <c r="F2586" t="s">
        <v>13</v>
      </c>
      <c r="G2586" t="s">
        <v>14</v>
      </c>
      <c r="H2586">
        <v>3</v>
      </c>
      <c r="I2586">
        <v>3</v>
      </c>
      <c r="J2586">
        <v>1035</v>
      </c>
      <c r="K2586">
        <v>1.3482590000000001</v>
      </c>
      <c r="L2586" t="s">
        <v>15</v>
      </c>
    </row>
    <row r="2587" spans="1:12" x14ac:dyDescent="0.3">
      <c r="A2587" s="1">
        <v>42488</v>
      </c>
      <c r="B2587">
        <v>2016</v>
      </c>
      <c r="C2587" t="s">
        <v>21</v>
      </c>
      <c r="D2587">
        <v>2654540</v>
      </c>
      <c r="E2587">
        <v>3925000</v>
      </c>
      <c r="F2587" t="s">
        <v>13</v>
      </c>
      <c r="G2587" t="s">
        <v>14</v>
      </c>
      <c r="H2587">
        <v>3</v>
      </c>
      <c r="I2587">
        <v>2</v>
      </c>
      <c r="J2587">
        <v>978</v>
      </c>
      <c r="K2587">
        <v>1.3482590000000001</v>
      </c>
      <c r="L2587" t="s">
        <v>22</v>
      </c>
    </row>
    <row r="2588" spans="1:12" x14ac:dyDescent="0.3">
      <c r="A2588" s="1">
        <v>42488</v>
      </c>
      <c r="B2588">
        <v>2016</v>
      </c>
      <c r="C2588" t="s">
        <v>30</v>
      </c>
      <c r="D2588">
        <v>213850</v>
      </c>
      <c r="E2588">
        <v>392000</v>
      </c>
      <c r="F2588" t="s">
        <v>19</v>
      </c>
      <c r="G2588" t="s">
        <v>20</v>
      </c>
      <c r="H2588">
        <v>4</v>
      </c>
      <c r="I2588">
        <v>2</v>
      </c>
      <c r="J2588">
        <v>1425</v>
      </c>
      <c r="K2588">
        <v>1.3482590000000001</v>
      </c>
      <c r="L2588" t="s">
        <v>22</v>
      </c>
    </row>
    <row r="2589" spans="1:12" x14ac:dyDescent="0.3">
      <c r="A2589" s="1">
        <v>42489</v>
      </c>
      <c r="B2589">
        <v>2016</v>
      </c>
      <c r="C2589" t="s">
        <v>21</v>
      </c>
      <c r="D2589">
        <v>1960770</v>
      </c>
      <c r="E2589">
        <v>2975000</v>
      </c>
      <c r="F2589" t="s">
        <v>13</v>
      </c>
      <c r="G2589" t="s">
        <v>14</v>
      </c>
      <c r="H2589">
        <v>3</v>
      </c>
      <c r="I2589">
        <v>1</v>
      </c>
      <c r="J2589">
        <v>964</v>
      </c>
      <c r="K2589">
        <v>1.3482590000000001</v>
      </c>
      <c r="L2589" t="s">
        <v>22</v>
      </c>
    </row>
    <row r="2590" spans="1:12" x14ac:dyDescent="0.3">
      <c r="A2590" s="1">
        <v>42490</v>
      </c>
      <c r="B2590">
        <v>2016</v>
      </c>
      <c r="C2590" t="s">
        <v>17</v>
      </c>
      <c r="D2590">
        <v>202780</v>
      </c>
      <c r="E2590">
        <v>232000</v>
      </c>
      <c r="F2590" t="s">
        <v>23</v>
      </c>
      <c r="G2590" t="s">
        <v>24</v>
      </c>
      <c r="H2590">
        <v>6</v>
      </c>
      <c r="I2590">
        <v>5</v>
      </c>
      <c r="J2590">
        <v>1858</v>
      </c>
      <c r="K2590">
        <v>1.3482590000000001</v>
      </c>
      <c r="L2590" t="s">
        <v>15</v>
      </c>
    </row>
    <row r="2591" spans="1:12" x14ac:dyDescent="0.3">
      <c r="A2591" s="1">
        <v>42491</v>
      </c>
      <c r="B2591">
        <v>2016</v>
      </c>
      <c r="C2591" t="s">
        <v>30</v>
      </c>
      <c r="D2591">
        <v>279600</v>
      </c>
      <c r="E2591">
        <v>505000</v>
      </c>
      <c r="F2591" t="s">
        <v>13</v>
      </c>
      <c r="G2591" t="s">
        <v>14</v>
      </c>
      <c r="H2591">
        <v>3</v>
      </c>
      <c r="I2591">
        <v>1</v>
      </c>
      <c r="J2591">
        <v>966</v>
      </c>
      <c r="K2591">
        <v>1.3482590000000001</v>
      </c>
      <c r="L2591" t="s">
        <v>16</v>
      </c>
    </row>
    <row r="2592" spans="1:12" x14ac:dyDescent="0.3">
      <c r="A2592" s="1">
        <v>42491</v>
      </c>
      <c r="B2592">
        <v>2016</v>
      </c>
      <c r="C2592" t="s">
        <v>17</v>
      </c>
      <c r="D2592">
        <v>94320</v>
      </c>
      <c r="E2592">
        <v>144900</v>
      </c>
      <c r="F2592" t="s">
        <v>13</v>
      </c>
      <c r="G2592" t="s">
        <v>14</v>
      </c>
      <c r="H2592">
        <v>3</v>
      </c>
      <c r="I2592">
        <v>3</v>
      </c>
      <c r="J2592">
        <v>1014</v>
      </c>
      <c r="K2592">
        <v>1.3482590000000001</v>
      </c>
      <c r="L2592" t="s">
        <v>22</v>
      </c>
    </row>
    <row r="2593" spans="1:12" x14ac:dyDescent="0.3">
      <c r="A2593" s="1">
        <v>42495</v>
      </c>
      <c r="B2593">
        <v>2016</v>
      </c>
      <c r="C2593" t="s">
        <v>30</v>
      </c>
      <c r="D2593">
        <v>375690</v>
      </c>
      <c r="E2593">
        <v>585000</v>
      </c>
      <c r="F2593" t="s">
        <v>13</v>
      </c>
      <c r="G2593" t="s">
        <v>14</v>
      </c>
      <c r="H2593">
        <v>3</v>
      </c>
      <c r="I2593">
        <v>2</v>
      </c>
      <c r="J2593">
        <v>925</v>
      </c>
      <c r="K2593">
        <v>1.3482590000000001</v>
      </c>
      <c r="L2593" t="s">
        <v>16</v>
      </c>
    </row>
    <row r="2594" spans="1:12" x14ac:dyDescent="0.3">
      <c r="A2594" s="1">
        <v>42496</v>
      </c>
      <c r="B2594">
        <v>2016</v>
      </c>
      <c r="C2594" t="s">
        <v>17</v>
      </c>
      <c r="D2594">
        <v>180170</v>
      </c>
      <c r="E2594">
        <v>278000</v>
      </c>
      <c r="F2594" t="s">
        <v>13</v>
      </c>
      <c r="G2594" t="s">
        <v>14</v>
      </c>
      <c r="H2594">
        <v>3</v>
      </c>
      <c r="I2594">
        <v>3</v>
      </c>
      <c r="J2594">
        <v>1065</v>
      </c>
      <c r="K2594">
        <v>1.3482590000000001</v>
      </c>
      <c r="L2594" t="s">
        <v>25</v>
      </c>
    </row>
    <row r="2595" spans="1:12" x14ac:dyDescent="0.3">
      <c r="A2595" s="1">
        <v>42497</v>
      </c>
      <c r="B2595">
        <v>2016</v>
      </c>
      <c r="C2595" t="s">
        <v>12</v>
      </c>
      <c r="D2595">
        <v>27520</v>
      </c>
      <c r="E2595">
        <v>50900</v>
      </c>
      <c r="F2595" t="s">
        <v>19</v>
      </c>
      <c r="G2595" t="s">
        <v>20</v>
      </c>
      <c r="H2595">
        <v>4</v>
      </c>
      <c r="I2595">
        <v>2</v>
      </c>
      <c r="J2595">
        <v>1293</v>
      </c>
      <c r="K2595">
        <v>1.3482590000000001</v>
      </c>
      <c r="L2595" t="s">
        <v>25</v>
      </c>
    </row>
    <row r="2596" spans="1:12" x14ac:dyDescent="0.3">
      <c r="A2596" s="1">
        <v>42497</v>
      </c>
      <c r="B2596">
        <v>2016</v>
      </c>
      <c r="C2596" t="s">
        <v>17</v>
      </c>
      <c r="D2596">
        <v>112850</v>
      </c>
      <c r="E2596">
        <v>32000</v>
      </c>
      <c r="F2596" t="s">
        <v>13</v>
      </c>
      <c r="G2596" t="s">
        <v>14</v>
      </c>
      <c r="H2596">
        <v>3</v>
      </c>
      <c r="I2596">
        <v>1</v>
      </c>
      <c r="J2596">
        <v>1082</v>
      </c>
      <c r="K2596">
        <v>1.3482590000000001</v>
      </c>
      <c r="L2596" t="s">
        <v>25</v>
      </c>
    </row>
    <row r="2597" spans="1:12" x14ac:dyDescent="0.3">
      <c r="A2597" s="1">
        <v>42497</v>
      </c>
      <c r="B2597">
        <v>2016</v>
      </c>
      <c r="C2597" t="s">
        <v>26</v>
      </c>
      <c r="D2597">
        <v>753130</v>
      </c>
      <c r="E2597">
        <v>1050000</v>
      </c>
      <c r="F2597" t="s">
        <v>13</v>
      </c>
      <c r="G2597" t="s">
        <v>14</v>
      </c>
      <c r="H2597">
        <v>3</v>
      </c>
      <c r="I2597">
        <v>3</v>
      </c>
      <c r="J2597">
        <v>985</v>
      </c>
      <c r="K2597">
        <v>1.3482590000000001</v>
      </c>
      <c r="L2597" t="s">
        <v>25</v>
      </c>
    </row>
    <row r="2598" spans="1:12" x14ac:dyDescent="0.3">
      <c r="A2598" s="1">
        <v>42498</v>
      </c>
      <c r="B2598">
        <v>2016</v>
      </c>
      <c r="C2598" t="s">
        <v>30</v>
      </c>
      <c r="D2598">
        <v>434160</v>
      </c>
      <c r="E2598">
        <v>492000</v>
      </c>
      <c r="F2598" t="s">
        <v>13</v>
      </c>
      <c r="G2598" t="s">
        <v>14</v>
      </c>
      <c r="H2598">
        <v>3</v>
      </c>
      <c r="I2598">
        <v>1</v>
      </c>
      <c r="J2598">
        <v>1100</v>
      </c>
      <c r="K2598">
        <v>1.3482590000000001</v>
      </c>
      <c r="L2598" t="s">
        <v>25</v>
      </c>
    </row>
    <row r="2599" spans="1:12" x14ac:dyDescent="0.3">
      <c r="A2599" s="1">
        <v>42498</v>
      </c>
      <c r="B2599">
        <v>2016</v>
      </c>
      <c r="C2599" t="s">
        <v>12</v>
      </c>
      <c r="D2599">
        <v>71810</v>
      </c>
      <c r="E2599">
        <v>45000</v>
      </c>
      <c r="F2599" t="s">
        <v>13</v>
      </c>
      <c r="G2599" t="s">
        <v>14</v>
      </c>
      <c r="H2599">
        <v>3</v>
      </c>
      <c r="I2599">
        <v>1</v>
      </c>
      <c r="J2599">
        <v>1093</v>
      </c>
      <c r="K2599">
        <v>1.3482590000000001</v>
      </c>
      <c r="L2599" t="s">
        <v>25</v>
      </c>
    </row>
    <row r="2600" spans="1:12" x14ac:dyDescent="0.3">
      <c r="A2600" s="1">
        <v>42498</v>
      </c>
      <c r="B2600">
        <v>2016</v>
      </c>
      <c r="C2600" t="s">
        <v>12</v>
      </c>
      <c r="D2600">
        <v>83300</v>
      </c>
      <c r="E2600">
        <v>155000</v>
      </c>
      <c r="F2600" t="s">
        <v>13</v>
      </c>
      <c r="G2600" t="s">
        <v>14</v>
      </c>
      <c r="H2600">
        <v>3</v>
      </c>
      <c r="I2600">
        <v>3</v>
      </c>
      <c r="J2600">
        <v>924</v>
      </c>
      <c r="K2600">
        <v>1.3482590000000001</v>
      </c>
      <c r="L2600" t="s">
        <v>22</v>
      </c>
    </row>
    <row r="2601" spans="1:12" x14ac:dyDescent="0.3">
      <c r="A2601" s="1">
        <v>42502</v>
      </c>
      <c r="B2601">
        <v>2016</v>
      </c>
      <c r="C2601" t="s">
        <v>17</v>
      </c>
      <c r="D2601">
        <v>182970</v>
      </c>
      <c r="E2601">
        <v>115000</v>
      </c>
      <c r="F2601" t="s">
        <v>23</v>
      </c>
      <c r="G2601" t="s">
        <v>24</v>
      </c>
      <c r="H2601">
        <v>6</v>
      </c>
      <c r="I2601">
        <v>4</v>
      </c>
      <c r="J2601">
        <v>2059</v>
      </c>
      <c r="K2601">
        <v>1.3482590000000001</v>
      </c>
      <c r="L2601" t="s">
        <v>22</v>
      </c>
    </row>
    <row r="2602" spans="1:12" x14ac:dyDescent="0.3">
      <c r="A2602" s="1">
        <v>42502</v>
      </c>
      <c r="B2602">
        <v>2016</v>
      </c>
      <c r="C2602" t="s">
        <v>17</v>
      </c>
      <c r="D2602">
        <v>221740</v>
      </c>
      <c r="E2602">
        <v>140000</v>
      </c>
      <c r="F2602" t="s">
        <v>13</v>
      </c>
      <c r="G2602" t="s">
        <v>14</v>
      </c>
      <c r="H2602">
        <v>3</v>
      </c>
      <c r="I2602">
        <v>2</v>
      </c>
      <c r="J2602">
        <v>1043</v>
      </c>
      <c r="K2602">
        <v>1.3482590000000001</v>
      </c>
      <c r="L2602" t="s">
        <v>22</v>
      </c>
    </row>
    <row r="2603" spans="1:12" x14ac:dyDescent="0.3">
      <c r="A2603" s="1">
        <v>42503</v>
      </c>
      <c r="B2603">
        <v>2016</v>
      </c>
      <c r="C2603" t="s">
        <v>21</v>
      </c>
      <c r="D2603">
        <v>830900</v>
      </c>
      <c r="E2603">
        <v>1335000</v>
      </c>
      <c r="F2603" t="s">
        <v>13</v>
      </c>
      <c r="G2603" t="s">
        <v>14</v>
      </c>
      <c r="H2603">
        <v>3</v>
      </c>
      <c r="I2603">
        <v>3</v>
      </c>
      <c r="J2603">
        <v>921</v>
      </c>
      <c r="K2603">
        <v>1.3482590000000001</v>
      </c>
      <c r="L2603" t="s">
        <v>25</v>
      </c>
    </row>
    <row r="2604" spans="1:12" x14ac:dyDescent="0.3">
      <c r="A2604" s="1">
        <v>42503</v>
      </c>
      <c r="B2604">
        <v>2016</v>
      </c>
      <c r="C2604" t="s">
        <v>12</v>
      </c>
      <c r="D2604">
        <v>23860</v>
      </c>
      <c r="E2604">
        <v>30000</v>
      </c>
      <c r="F2604" t="s">
        <v>23</v>
      </c>
      <c r="G2604" t="s">
        <v>24</v>
      </c>
      <c r="H2604">
        <v>6</v>
      </c>
      <c r="I2604">
        <v>5</v>
      </c>
      <c r="J2604">
        <v>2189</v>
      </c>
      <c r="K2604">
        <v>1.3482590000000001</v>
      </c>
      <c r="L2604" t="s">
        <v>15</v>
      </c>
    </row>
    <row r="2605" spans="1:12" x14ac:dyDescent="0.3">
      <c r="A2605" s="1">
        <v>42505</v>
      </c>
      <c r="B2605">
        <v>2016</v>
      </c>
      <c r="C2605" t="s">
        <v>12</v>
      </c>
      <c r="D2605">
        <v>26690</v>
      </c>
      <c r="E2605">
        <v>13000</v>
      </c>
      <c r="F2605" t="s">
        <v>23</v>
      </c>
      <c r="G2605" t="s">
        <v>24</v>
      </c>
      <c r="H2605">
        <v>6</v>
      </c>
      <c r="I2605">
        <v>5</v>
      </c>
      <c r="J2605">
        <v>2163</v>
      </c>
      <c r="K2605">
        <v>1.3482590000000001</v>
      </c>
      <c r="L2605" t="s">
        <v>22</v>
      </c>
    </row>
    <row r="2606" spans="1:12" x14ac:dyDescent="0.3">
      <c r="A2606" s="1">
        <v>42506</v>
      </c>
      <c r="B2606">
        <v>2016</v>
      </c>
      <c r="C2606" t="s">
        <v>12</v>
      </c>
      <c r="D2606">
        <v>80710</v>
      </c>
      <c r="E2606">
        <v>144149</v>
      </c>
      <c r="F2606" t="s">
        <v>13</v>
      </c>
      <c r="G2606" t="s">
        <v>14</v>
      </c>
      <c r="H2606">
        <v>3</v>
      </c>
      <c r="I2606">
        <v>1</v>
      </c>
      <c r="J2606">
        <v>1096</v>
      </c>
      <c r="K2606">
        <v>1.3482590000000001</v>
      </c>
      <c r="L2606" t="s">
        <v>25</v>
      </c>
    </row>
    <row r="2607" spans="1:12" x14ac:dyDescent="0.3">
      <c r="A2607" s="1">
        <v>42506</v>
      </c>
      <c r="B2607">
        <v>2016</v>
      </c>
      <c r="C2607" t="s">
        <v>21</v>
      </c>
      <c r="D2607">
        <v>2732100</v>
      </c>
      <c r="E2607">
        <v>3825000</v>
      </c>
      <c r="F2607" t="s">
        <v>13</v>
      </c>
      <c r="G2607" t="s">
        <v>14</v>
      </c>
      <c r="H2607">
        <v>3</v>
      </c>
      <c r="I2607">
        <v>1</v>
      </c>
      <c r="J2607">
        <v>1066</v>
      </c>
      <c r="K2607">
        <v>1.3482590000000001</v>
      </c>
      <c r="L2607" t="s">
        <v>16</v>
      </c>
    </row>
    <row r="2608" spans="1:12" x14ac:dyDescent="0.3">
      <c r="A2608" s="1">
        <v>42509</v>
      </c>
      <c r="B2608">
        <v>2016</v>
      </c>
      <c r="C2608" t="s">
        <v>17</v>
      </c>
      <c r="D2608">
        <v>168910</v>
      </c>
      <c r="E2608">
        <v>223500</v>
      </c>
      <c r="F2608" t="s">
        <v>13</v>
      </c>
      <c r="G2608" t="s">
        <v>14</v>
      </c>
      <c r="H2608">
        <v>3</v>
      </c>
      <c r="I2608">
        <v>2</v>
      </c>
      <c r="J2608">
        <v>953</v>
      </c>
      <c r="K2608">
        <v>1.3482590000000001</v>
      </c>
      <c r="L2608" t="s">
        <v>22</v>
      </c>
    </row>
    <row r="2609" spans="1:12" x14ac:dyDescent="0.3">
      <c r="A2609" s="1">
        <v>42509</v>
      </c>
      <c r="B2609">
        <v>2016</v>
      </c>
      <c r="C2609" t="s">
        <v>29</v>
      </c>
      <c r="D2609">
        <v>121660</v>
      </c>
      <c r="E2609">
        <v>178000</v>
      </c>
      <c r="F2609" t="s">
        <v>13</v>
      </c>
      <c r="G2609" t="s">
        <v>14</v>
      </c>
      <c r="H2609">
        <v>3</v>
      </c>
      <c r="I2609">
        <v>2</v>
      </c>
      <c r="J2609">
        <v>999</v>
      </c>
      <c r="K2609">
        <v>1.3482590000000001</v>
      </c>
      <c r="L2609" t="s">
        <v>15</v>
      </c>
    </row>
    <row r="2610" spans="1:12" x14ac:dyDescent="0.3">
      <c r="A2610" s="1">
        <v>42509</v>
      </c>
      <c r="B2610">
        <v>2016</v>
      </c>
      <c r="C2610" t="s">
        <v>30</v>
      </c>
      <c r="D2610">
        <v>299070</v>
      </c>
      <c r="E2610">
        <v>340000</v>
      </c>
      <c r="F2610" t="s">
        <v>13</v>
      </c>
      <c r="G2610" t="s">
        <v>14</v>
      </c>
      <c r="H2610">
        <v>3</v>
      </c>
      <c r="I2610">
        <v>3</v>
      </c>
      <c r="J2610">
        <v>1098</v>
      </c>
      <c r="K2610">
        <v>1.3482590000000001</v>
      </c>
      <c r="L2610" t="s">
        <v>25</v>
      </c>
    </row>
    <row r="2611" spans="1:12" x14ac:dyDescent="0.3">
      <c r="A2611" s="1">
        <v>42511</v>
      </c>
      <c r="B2611">
        <v>2016</v>
      </c>
      <c r="C2611" t="s">
        <v>26</v>
      </c>
      <c r="D2611">
        <v>250810</v>
      </c>
      <c r="E2611">
        <v>247000</v>
      </c>
      <c r="F2611" t="s">
        <v>13</v>
      </c>
      <c r="G2611" t="s">
        <v>14</v>
      </c>
      <c r="H2611">
        <v>3</v>
      </c>
      <c r="I2611">
        <v>3</v>
      </c>
      <c r="J2611">
        <v>1012</v>
      </c>
      <c r="K2611">
        <v>1.3482590000000001</v>
      </c>
      <c r="L2611" t="s">
        <v>25</v>
      </c>
    </row>
    <row r="2612" spans="1:12" x14ac:dyDescent="0.3">
      <c r="A2612" s="1">
        <v>42511</v>
      </c>
      <c r="B2612">
        <v>2016</v>
      </c>
      <c r="C2612" t="s">
        <v>29</v>
      </c>
      <c r="D2612">
        <v>283920</v>
      </c>
      <c r="E2612">
        <v>458500</v>
      </c>
      <c r="F2612" t="s">
        <v>13</v>
      </c>
      <c r="G2612" t="s">
        <v>14</v>
      </c>
      <c r="H2612">
        <v>3</v>
      </c>
      <c r="I2612">
        <v>1</v>
      </c>
      <c r="J2612">
        <v>970</v>
      </c>
      <c r="K2612">
        <v>1.3482590000000001</v>
      </c>
      <c r="L2612" t="s">
        <v>25</v>
      </c>
    </row>
    <row r="2613" spans="1:12" x14ac:dyDescent="0.3">
      <c r="A2613" s="1">
        <v>42511</v>
      </c>
      <c r="B2613">
        <v>2016</v>
      </c>
      <c r="C2613" t="s">
        <v>29</v>
      </c>
      <c r="D2613">
        <v>207970</v>
      </c>
      <c r="E2613">
        <v>300500</v>
      </c>
      <c r="F2613" t="s">
        <v>13</v>
      </c>
      <c r="G2613" t="s">
        <v>14</v>
      </c>
      <c r="H2613">
        <v>3</v>
      </c>
      <c r="I2613">
        <v>2</v>
      </c>
      <c r="J2613">
        <v>935</v>
      </c>
      <c r="K2613">
        <v>1.3482590000000001</v>
      </c>
      <c r="L2613" t="s">
        <v>22</v>
      </c>
    </row>
    <row r="2614" spans="1:12" x14ac:dyDescent="0.3">
      <c r="A2614" s="1">
        <v>42512</v>
      </c>
      <c r="B2614">
        <v>2016</v>
      </c>
      <c r="C2614" t="s">
        <v>26</v>
      </c>
      <c r="D2614">
        <v>463260</v>
      </c>
      <c r="E2614">
        <v>560000</v>
      </c>
      <c r="F2614" t="s">
        <v>13</v>
      </c>
      <c r="G2614" t="s">
        <v>14</v>
      </c>
      <c r="H2614">
        <v>3</v>
      </c>
      <c r="I2614">
        <v>3</v>
      </c>
      <c r="J2614">
        <v>948</v>
      </c>
      <c r="K2614">
        <v>1.3482590000000001</v>
      </c>
      <c r="L2614" t="s">
        <v>25</v>
      </c>
    </row>
    <row r="2615" spans="1:12" x14ac:dyDescent="0.3">
      <c r="A2615" s="1">
        <v>42512</v>
      </c>
      <c r="B2615">
        <v>2016</v>
      </c>
      <c r="C2615" t="s">
        <v>21</v>
      </c>
      <c r="D2615">
        <v>1926750</v>
      </c>
      <c r="E2615">
        <v>3500000</v>
      </c>
      <c r="F2615" t="s">
        <v>13</v>
      </c>
      <c r="G2615" t="s">
        <v>14</v>
      </c>
      <c r="H2615">
        <v>3</v>
      </c>
      <c r="I2615">
        <v>2</v>
      </c>
      <c r="J2615">
        <v>948</v>
      </c>
      <c r="K2615">
        <v>1.3482590000000001</v>
      </c>
      <c r="L2615" t="s">
        <v>25</v>
      </c>
    </row>
    <row r="2616" spans="1:12" x14ac:dyDescent="0.3">
      <c r="A2616" s="1">
        <v>42512</v>
      </c>
      <c r="B2616">
        <v>2016</v>
      </c>
      <c r="C2616" t="s">
        <v>26</v>
      </c>
      <c r="D2616">
        <v>719530</v>
      </c>
      <c r="E2616">
        <v>995000</v>
      </c>
      <c r="F2616" t="s">
        <v>13</v>
      </c>
      <c r="G2616" t="s">
        <v>14</v>
      </c>
      <c r="H2616">
        <v>3</v>
      </c>
      <c r="I2616">
        <v>1</v>
      </c>
      <c r="J2616">
        <v>1078</v>
      </c>
      <c r="K2616">
        <v>1.3482590000000001</v>
      </c>
      <c r="L2616" t="s">
        <v>25</v>
      </c>
    </row>
    <row r="2617" spans="1:12" x14ac:dyDescent="0.3">
      <c r="A2617" s="1">
        <v>42517</v>
      </c>
      <c r="B2617">
        <v>2016</v>
      </c>
      <c r="C2617" t="s">
        <v>17</v>
      </c>
      <c r="D2617">
        <v>242050</v>
      </c>
      <c r="E2617">
        <v>140000</v>
      </c>
      <c r="F2617" t="s">
        <v>19</v>
      </c>
      <c r="G2617" t="s">
        <v>20</v>
      </c>
      <c r="H2617">
        <v>4</v>
      </c>
      <c r="I2617">
        <v>3</v>
      </c>
      <c r="J2617">
        <v>1452</v>
      </c>
      <c r="K2617">
        <v>1.3482590000000001</v>
      </c>
      <c r="L2617" t="s">
        <v>15</v>
      </c>
    </row>
    <row r="2618" spans="1:12" x14ac:dyDescent="0.3">
      <c r="A2618" s="1">
        <v>42517</v>
      </c>
      <c r="B2618">
        <v>2016</v>
      </c>
      <c r="C2618" t="s">
        <v>12</v>
      </c>
      <c r="D2618">
        <v>49490</v>
      </c>
      <c r="E2618">
        <v>24645</v>
      </c>
      <c r="F2618" t="s">
        <v>13</v>
      </c>
      <c r="G2618" t="s">
        <v>14</v>
      </c>
      <c r="H2618">
        <v>3</v>
      </c>
      <c r="I2618">
        <v>1</v>
      </c>
      <c r="J2618">
        <v>1096</v>
      </c>
      <c r="K2618">
        <v>1.3482590000000001</v>
      </c>
      <c r="L2618" t="s">
        <v>22</v>
      </c>
    </row>
    <row r="2619" spans="1:12" x14ac:dyDescent="0.3">
      <c r="A2619" s="1">
        <v>42517</v>
      </c>
      <c r="B2619">
        <v>2016</v>
      </c>
      <c r="C2619" t="s">
        <v>29</v>
      </c>
      <c r="D2619">
        <v>137200</v>
      </c>
      <c r="E2619">
        <v>209000</v>
      </c>
      <c r="F2619" t="s">
        <v>13</v>
      </c>
      <c r="G2619" t="s">
        <v>14</v>
      </c>
      <c r="H2619">
        <v>3</v>
      </c>
      <c r="I2619">
        <v>2</v>
      </c>
      <c r="J2619">
        <v>1068</v>
      </c>
      <c r="K2619">
        <v>1.3482590000000001</v>
      </c>
      <c r="L2619" t="s">
        <v>16</v>
      </c>
    </row>
    <row r="2620" spans="1:12" x14ac:dyDescent="0.3">
      <c r="A2620" s="1">
        <v>42517</v>
      </c>
      <c r="B2620">
        <v>2016</v>
      </c>
      <c r="C2620" t="s">
        <v>29</v>
      </c>
      <c r="D2620">
        <v>157990</v>
      </c>
      <c r="E2620">
        <v>305000</v>
      </c>
      <c r="F2620" t="s">
        <v>13</v>
      </c>
      <c r="G2620" t="s">
        <v>14</v>
      </c>
      <c r="H2620">
        <v>3</v>
      </c>
      <c r="I2620">
        <v>3</v>
      </c>
      <c r="J2620">
        <v>997</v>
      </c>
      <c r="K2620">
        <v>1.3482590000000001</v>
      </c>
      <c r="L2620" t="s">
        <v>25</v>
      </c>
    </row>
    <row r="2621" spans="1:12" x14ac:dyDescent="0.3">
      <c r="A2621" s="1">
        <v>42518</v>
      </c>
      <c r="B2621">
        <v>2016</v>
      </c>
      <c r="C2621" t="s">
        <v>30</v>
      </c>
      <c r="D2621">
        <v>326450</v>
      </c>
      <c r="E2621">
        <v>215000</v>
      </c>
      <c r="F2621" t="s">
        <v>19</v>
      </c>
      <c r="G2621" t="s">
        <v>20</v>
      </c>
      <c r="H2621">
        <v>4</v>
      </c>
      <c r="I2621">
        <v>4</v>
      </c>
      <c r="J2621">
        <v>1457</v>
      </c>
      <c r="K2621">
        <v>1.3482590000000001</v>
      </c>
      <c r="L2621" t="s">
        <v>15</v>
      </c>
    </row>
    <row r="2622" spans="1:12" x14ac:dyDescent="0.3">
      <c r="A2622" s="1">
        <v>42519</v>
      </c>
      <c r="B2622">
        <v>2016</v>
      </c>
      <c r="C2622" t="s">
        <v>12</v>
      </c>
      <c r="D2622">
        <v>41430</v>
      </c>
      <c r="E2622">
        <v>25000</v>
      </c>
      <c r="F2622" t="s">
        <v>23</v>
      </c>
      <c r="G2622" t="s">
        <v>24</v>
      </c>
      <c r="H2622">
        <v>6</v>
      </c>
      <c r="I2622">
        <v>6</v>
      </c>
      <c r="J2622">
        <v>1819</v>
      </c>
      <c r="K2622">
        <v>1.3482590000000001</v>
      </c>
      <c r="L2622" t="s">
        <v>15</v>
      </c>
    </row>
    <row r="2623" spans="1:12" x14ac:dyDescent="0.3">
      <c r="A2623" s="1">
        <v>42520</v>
      </c>
      <c r="B2623">
        <v>2016</v>
      </c>
      <c r="C2623" t="s">
        <v>26</v>
      </c>
      <c r="D2623">
        <v>1152550</v>
      </c>
      <c r="E2623">
        <v>640000</v>
      </c>
      <c r="F2623" t="s">
        <v>13</v>
      </c>
      <c r="G2623" t="s">
        <v>14</v>
      </c>
      <c r="H2623">
        <v>3</v>
      </c>
      <c r="I2623">
        <v>3</v>
      </c>
      <c r="J2623">
        <v>954</v>
      </c>
      <c r="K2623">
        <v>1.3482590000000001</v>
      </c>
      <c r="L2623" t="s">
        <v>16</v>
      </c>
    </row>
    <row r="2624" spans="1:12" x14ac:dyDescent="0.3">
      <c r="A2624" s="1">
        <v>42523</v>
      </c>
      <c r="B2624">
        <v>2016</v>
      </c>
      <c r="C2624" t="s">
        <v>17</v>
      </c>
      <c r="D2624">
        <v>126020</v>
      </c>
      <c r="E2624">
        <v>69000</v>
      </c>
      <c r="F2624" t="s">
        <v>13</v>
      </c>
      <c r="G2624" t="s">
        <v>14</v>
      </c>
      <c r="H2624">
        <v>3</v>
      </c>
      <c r="I2624">
        <v>1</v>
      </c>
      <c r="J2624">
        <v>1022</v>
      </c>
      <c r="K2624">
        <v>1.3482590000000001</v>
      </c>
      <c r="L2624" t="s">
        <v>22</v>
      </c>
    </row>
    <row r="2625" spans="1:12" x14ac:dyDescent="0.3">
      <c r="A2625" s="1">
        <v>42523</v>
      </c>
      <c r="B2625">
        <v>2016</v>
      </c>
      <c r="C2625" t="s">
        <v>30</v>
      </c>
      <c r="D2625">
        <v>613320</v>
      </c>
      <c r="E2625">
        <v>1950000</v>
      </c>
      <c r="F2625" t="s">
        <v>13</v>
      </c>
      <c r="G2625" t="s">
        <v>14</v>
      </c>
      <c r="H2625">
        <v>3</v>
      </c>
      <c r="I2625">
        <v>2</v>
      </c>
      <c r="J2625">
        <v>947</v>
      </c>
      <c r="K2625">
        <v>1.3482590000000001</v>
      </c>
      <c r="L2625" t="s">
        <v>25</v>
      </c>
    </row>
    <row r="2626" spans="1:12" x14ac:dyDescent="0.3">
      <c r="A2626" s="1">
        <v>42523</v>
      </c>
      <c r="B2626">
        <v>2016</v>
      </c>
      <c r="C2626" t="s">
        <v>17</v>
      </c>
      <c r="D2626">
        <v>73310</v>
      </c>
      <c r="E2626">
        <v>31000</v>
      </c>
      <c r="F2626" t="s">
        <v>13</v>
      </c>
      <c r="G2626" t="s">
        <v>14</v>
      </c>
      <c r="H2626">
        <v>3</v>
      </c>
      <c r="I2626">
        <v>1</v>
      </c>
      <c r="J2626">
        <v>917</v>
      </c>
      <c r="K2626">
        <v>1.3482590000000001</v>
      </c>
      <c r="L2626" t="s">
        <v>15</v>
      </c>
    </row>
    <row r="2627" spans="1:12" x14ac:dyDescent="0.3">
      <c r="A2627" s="1">
        <v>42523</v>
      </c>
      <c r="B2627">
        <v>2016</v>
      </c>
      <c r="C2627" t="s">
        <v>29</v>
      </c>
      <c r="D2627">
        <v>147490</v>
      </c>
      <c r="E2627">
        <v>228000</v>
      </c>
      <c r="F2627" t="s">
        <v>13</v>
      </c>
      <c r="G2627" t="s">
        <v>14</v>
      </c>
      <c r="H2627">
        <v>3</v>
      </c>
      <c r="I2627">
        <v>3</v>
      </c>
      <c r="J2627">
        <v>969</v>
      </c>
      <c r="K2627">
        <v>1.3482590000000001</v>
      </c>
      <c r="L2627" t="s">
        <v>15</v>
      </c>
    </row>
    <row r="2628" spans="1:12" x14ac:dyDescent="0.3">
      <c r="A2628" s="1">
        <v>42523</v>
      </c>
      <c r="B2628">
        <v>2016</v>
      </c>
      <c r="C2628" t="s">
        <v>30</v>
      </c>
      <c r="D2628">
        <v>207390</v>
      </c>
      <c r="E2628">
        <v>368000</v>
      </c>
      <c r="F2628" t="s">
        <v>13</v>
      </c>
      <c r="G2628" t="s">
        <v>14</v>
      </c>
      <c r="H2628">
        <v>3</v>
      </c>
      <c r="I2628">
        <v>3</v>
      </c>
      <c r="J2628">
        <v>1066</v>
      </c>
      <c r="K2628">
        <v>1.3482590000000001</v>
      </c>
      <c r="L2628" t="s">
        <v>16</v>
      </c>
    </row>
    <row r="2629" spans="1:12" x14ac:dyDescent="0.3">
      <c r="A2629" s="1">
        <v>42523</v>
      </c>
      <c r="B2629">
        <v>2016</v>
      </c>
      <c r="C2629" t="s">
        <v>12</v>
      </c>
      <c r="D2629">
        <v>75640</v>
      </c>
      <c r="E2629">
        <v>46000</v>
      </c>
      <c r="F2629" t="s">
        <v>13</v>
      </c>
      <c r="G2629" t="s">
        <v>14</v>
      </c>
      <c r="H2629">
        <v>3</v>
      </c>
      <c r="I2629">
        <v>1</v>
      </c>
      <c r="J2629">
        <v>931</v>
      </c>
      <c r="K2629">
        <v>1.3482590000000001</v>
      </c>
      <c r="L2629" t="s">
        <v>16</v>
      </c>
    </row>
    <row r="2630" spans="1:12" x14ac:dyDescent="0.3">
      <c r="A2630" s="1">
        <v>42523</v>
      </c>
      <c r="B2630">
        <v>2016</v>
      </c>
      <c r="C2630" t="s">
        <v>29</v>
      </c>
      <c r="D2630">
        <v>107800</v>
      </c>
      <c r="E2630">
        <v>192500</v>
      </c>
      <c r="F2630" t="s">
        <v>13</v>
      </c>
      <c r="G2630" t="s">
        <v>14</v>
      </c>
      <c r="H2630">
        <v>3</v>
      </c>
      <c r="I2630">
        <v>3</v>
      </c>
      <c r="J2630">
        <v>1066</v>
      </c>
      <c r="K2630">
        <v>1.3482590000000001</v>
      </c>
      <c r="L2630" t="s">
        <v>22</v>
      </c>
    </row>
    <row r="2631" spans="1:12" x14ac:dyDescent="0.3">
      <c r="A2631" s="1">
        <v>42523</v>
      </c>
      <c r="B2631">
        <v>2016</v>
      </c>
      <c r="C2631" t="s">
        <v>17</v>
      </c>
      <c r="D2631">
        <v>193150</v>
      </c>
      <c r="E2631">
        <v>160000</v>
      </c>
      <c r="F2631" t="s">
        <v>27</v>
      </c>
      <c r="G2631" t="s">
        <v>28</v>
      </c>
      <c r="H2631">
        <v>8</v>
      </c>
      <c r="I2631">
        <v>8</v>
      </c>
      <c r="J2631">
        <v>2917</v>
      </c>
      <c r="K2631">
        <v>1.3482590000000001</v>
      </c>
      <c r="L2631" t="s">
        <v>15</v>
      </c>
    </row>
    <row r="2632" spans="1:12" x14ac:dyDescent="0.3">
      <c r="A2632" s="1">
        <v>42524</v>
      </c>
      <c r="B2632">
        <v>2016</v>
      </c>
      <c r="C2632" t="s">
        <v>26</v>
      </c>
      <c r="D2632">
        <v>359730</v>
      </c>
      <c r="E2632">
        <v>510000</v>
      </c>
      <c r="F2632" t="s">
        <v>13</v>
      </c>
      <c r="G2632" t="s">
        <v>14</v>
      </c>
      <c r="H2632">
        <v>3</v>
      </c>
      <c r="I2632">
        <v>3</v>
      </c>
      <c r="J2632">
        <v>901</v>
      </c>
      <c r="K2632">
        <v>1.3482590000000001</v>
      </c>
      <c r="L2632" t="s">
        <v>25</v>
      </c>
    </row>
    <row r="2633" spans="1:12" x14ac:dyDescent="0.3">
      <c r="A2633" s="1">
        <v>42524</v>
      </c>
      <c r="B2633">
        <v>2016</v>
      </c>
      <c r="C2633" t="s">
        <v>12</v>
      </c>
      <c r="D2633">
        <v>63880</v>
      </c>
      <c r="E2633">
        <v>72510</v>
      </c>
      <c r="F2633" t="s">
        <v>13</v>
      </c>
      <c r="G2633" t="s">
        <v>14</v>
      </c>
      <c r="H2633">
        <v>3</v>
      </c>
      <c r="I2633">
        <v>1</v>
      </c>
      <c r="J2633">
        <v>1063</v>
      </c>
      <c r="K2633">
        <v>1.3482590000000001</v>
      </c>
      <c r="L2633" t="s">
        <v>15</v>
      </c>
    </row>
    <row r="2634" spans="1:12" x14ac:dyDescent="0.3">
      <c r="A2634" s="1">
        <v>42525</v>
      </c>
      <c r="B2634">
        <v>2016</v>
      </c>
      <c r="C2634" t="s">
        <v>12</v>
      </c>
      <c r="D2634">
        <v>25870</v>
      </c>
      <c r="E2634">
        <v>25100</v>
      </c>
      <c r="F2634" t="s">
        <v>13</v>
      </c>
      <c r="G2634" t="s">
        <v>14</v>
      </c>
      <c r="H2634">
        <v>3</v>
      </c>
      <c r="I2634">
        <v>3</v>
      </c>
      <c r="J2634">
        <v>981</v>
      </c>
      <c r="K2634">
        <v>1.3482590000000001</v>
      </c>
      <c r="L2634" t="s">
        <v>22</v>
      </c>
    </row>
    <row r="2635" spans="1:12" x14ac:dyDescent="0.3">
      <c r="A2635" s="1">
        <v>42526</v>
      </c>
      <c r="B2635">
        <v>2016</v>
      </c>
      <c r="C2635" t="s">
        <v>30</v>
      </c>
      <c r="D2635">
        <v>122910</v>
      </c>
      <c r="E2635">
        <v>325000</v>
      </c>
      <c r="F2635" t="s">
        <v>13</v>
      </c>
      <c r="G2635" t="s">
        <v>14</v>
      </c>
      <c r="H2635">
        <v>3</v>
      </c>
      <c r="I2635">
        <v>1</v>
      </c>
      <c r="J2635">
        <v>946</v>
      </c>
      <c r="K2635">
        <v>1.3482590000000001</v>
      </c>
      <c r="L2635" t="s">
        <v>25</v>
      </c>
    </row>
    <row r="2636" spans="1:12" x14ac:dyDescent="0.3">
      <c r="A2636" s="1">
        <v>42526</v>
      </c>
      <c r="B2636">
        <v>2016</v>
      </c>
      <c r="C2636" t="s">
        <v>17</v>
      </c>
      <c r="D2636">
        <v>138530</v>
      </c>
      <c r="E2636">
        <v>111000</v>
      </c>
      <c r="F2636" t="s">
        <v>13</v>
      </c>
      <c r="G2636" t="s">
        <v>14</v>
      </c>
      <c r="H2636">
        <v>3</v>
      </c>
      <c r="I2636">
        <v>3</v>
      </c>
      <c r="J2636">
        <v>1038</v>
      </c>
      <c r="K2636">
        <v>1.3482590000000001</v>
      </c>
      <c r="L2636" t="s">
        <v>15</v>
      </c>
    </row>
    <row r="2637" spans="1:12" x14ac:dyDescent="0.3">
      <c r="A2637" s="1">
        <v>42526</v>
      </c>
      <c r="B2637">
        <v>2016</v>
      </c>
      <c r="C2637" t="s">
        <v>21</v>
      </c>
      <c r="D2637">
        <v>2273950</v>
      </c>
      <c r="E2637">
        <v>3200000</v>
      </c>
      <c r="F2637" t="s">
        <v>13</v>
      </c>
      <c r="G2637" t="s">
        <v>14</v>
      </c>
      <c r="H2637">
        <v>3</v>
      </c>
      <c r="I2637">
        <v>2</v>
      </c>
      <c r="J2637">
        <v>938</v>
      </c>
      <c r="K2637">
        <v>1.3482590000000001</v>
      </c>
      <c r="L2637" t="s">
        <v>25</v>
      </c>
    </row>
    <row r="2638" spans="1:12" x14ac:dyDescent="0.3">
      <c r="A2638" s="1">
        <v>42527</v>
      </c>
      <c r="B2638">
        <v>2016</v>
      </c>
      <c r="C2638" t="s">
        <v>21</v>
      </c>
      <c r="D2638">
        <v>1247680</v>
      </c>
      <c r="E2638">
        <v>2608000</v>
      </c>
      <c r="F2638" t="s">
        <v>13</v>
      </c>
      <c r="G2638" t="s">
        <v>14</v>
      </c>
      <c r="H2638">
        <v>3</v>
      </c>
      <c r="I2638">
        <v>2</v>
      </c>
      <c r="J2638">
        <v>1056</v>
      </c>
      <c r="K2638">
        <v>1.3482590000000001</v>
      </c>
      <c r="L2638" t="s">
        <v>25</v>
      </c>
    </row>
    <row r="2639" spans="1:12" x14ac:dyDescent="0.3">
      <c r="A2639" s="1">
        <v>42527</v>
      </c>
      <c r="B2639">
        <v>2016</v>
      </c>
      <c r="C2639" t="s">
        <v>26</v>
      </c>
      <c r="D2639">
        <v>355110</v>
      </c>
      <c r="E2639">
        <v>370000</v>
      </c>
      <c r="F2639" t="s">
        <v>13</v>
      </c>
      <c r="G2639" t="s">
        <v>14</v>
      </c>
      <c r="H2639">
        <v>3</v>
      </c>
      <c r="I2639">
        <v>1</v>
      </c>
      <c r="J2639">
        <v>1055</v>
      </c>
      <c r="K2639">
        <v>1.3482590000000001</v>
      </c>
      <c r="L2639" t="s">
        <v>16</v>
      </c>
    </row>
    <row r="2640" spans="1:12" x14ac:dyDescent="0.3">
      <c r="A2640" s="1">
        <v>42530</v>
      </c>
      <c r="B2640">
        <v>2016</v>
      </c>
      <c r="C2640" t="s">
        <v>26</v>
      </c>
      <c r="D2640">
        <v>454790</v>
      </c>
      <c r="E2640">
        <v>660000</v>
      </c>
      <c r="F2640" t="s">
        <v>13</v>
      </c>
      <c r="G2640" t="s">
        <v>14</v>
      </c>
      <c r="H2640">
        <v>3</v>
      </c>
      <c r="I2640">
        <v>3</v>
      </c>
      <c r="J2640">
        <v>998</v>
      </c>
      <c r="K2640">
        <v>1.3482590000000001</v>
      </c>
      <c r="L2640" t="s">
        <v>15</v>
      </c>
    </row>
    <row r="2641" spans="1:12" x14ac:dyDescent="0.3">
      <c r="A2641" s="1">
        <v>42530</v>
      </c>
      <c r="B2641">
        <v>2016</v>
      </c>
      <c r="C2641" t="s">
        <v>12</v>
      </c>
      <c r="D2641">
        <v>78070</v>
      </c>
      <c r="E2641">
        <v>90000</v>
      </c>
      <c r="F2641" t="s">
        <v>13</v>
      </c>
      <c r="G2641" t="s">
        <v>14</v>
      </c>
      <c r="H2641">
        <v>3</v>
      </c>
      <c r="I2641">
        <v>2</v>
      </c>
      <c r="J2641">
        <v>977</v>
      </c>
      <c r="K2641">
        <v>1.3482590000000001</v>
      </c>
      <c r="L2641" t="s">
        <v>16</v>
      </c>
    </row>
    <row r="2642" spans="1:12" x14ac:dyDescent="0.3">
      <c r="A2642" s="1">
        <v>42531</v>
      </c>
      <c r="B2642">
        <v>2016</v>
      </c>
      <c r="C2642" t="s">
        <v>17</v>
      </c>
      <c r="D2642">
        <v>161670</v>
      </c>
      <c r="E2642">
        <v>100000</v>
      </c>
      <c r="F2642" t="s">
        <v>19</v>
      </c>
      <c r="G2642" t="s">
        <v>20</v>
      </c>
      <c r="H2642">
        <v>4</v>
      </c>
      <c r="I2642">
        <v>4</v>
      </c>
      <c r="J2642">
        <v>1258</v>
      </c>
      <c r="K2642">
        <v>1.3482590000000001</v>
      </c>
      <c r="L2642" t="s">
        <v>16</v>
      </c>
    </row>
    <row r="2643" spans="1:12" x14ac:dyDescent="0.3">
      <c r="A2643" s="1">
        <v>42533</v>
      </c>
      <c r="B2643">
        <v>2016</v>
      </c>
      <c r="C2643" t="s">
        <v>12</v>
      </c>
      <c r="D2643">
        <v>69260</v>
      </c>
      <c r="E2643">
        <v>55000</v>
      </c>
      <c r="F2643" t="s">
        <v>13</v>
      </c>
      <c r="G2643" t="s">
        <v>14</v>
      </c>
      <c r="H2643">
        <v>3</v>
      </c>
      <c r="I2643">
        <v>2</v>
      </c>
      <c r="J2643">
        <v>1093</v>
      </c>
      <c r="K2643">
        <v>1.3482590000000001</v>
      </c>
      <c r="L2643" t="s">
        <v>22</v>
      </c>
    </row>
    <row r="2644" spans="1:12" x14ac:dyDescent="0.3">
      <c r="A2644" s="1">
        <v>42537</v>
      </c>
      <c r="B2644">
        <v>2016</v>
      </c>
      <c r="C2644" t="s">
        <v>26</v>
      </c>
      <c r="D2644">
        <v>198800</v>
      </c>
      <c r="E2644">
        <v>353000</v>
      </c>
      <c r="F2644" t="s">
        <v>13</v>
      </c>
      <c r="G2644" t="s">
        <v>14</v>
      </c>
      <c r="H2644">
        <v>3</v>
      </c>
      <c r="I2644">
        <v>2</v>
      </c>
      <c r="J2644">
        <v>1074</v>
      </c>
      <c r="K2644">
        <v>1.3482590000000001</v>
      </c>
      <c r="L2644" t="s">
        <v>22</v>
      </c>
    </row>
    <row r="2645" spans="1:12" x14ac:dyDescent="0.3">
      <c r="A2645" s="1">
        <v>42538</v>
      </c>
      <c r="B2645">
        <v>2016</v>
      </c>
      <c r="C2645" t="s">
        <v>30</v>
      </c>
      <c r="D2645">
        <v>413090</v>
      </c>
      <c r="E2645">
        <v>644000</v>
      </c>
      <c r="F2645" t="s">
        <v>13</v>
      </c>
      <c r="G2645" t="s">
        <v>14</v>
      </c>
      <c r="H2645">
        <v>3</v>
      </c>
      <c r="I2645">
        <v>2</v>
      </c>
      <c r="J2645">
        <v>988</v>
      </c>
      <c r="K2645">
        <v>1.3482590000000001</v>
      </c>
      <c r="L2645" t="s">
        <v>22</v>
      </c>
    </row>
    <row r="2646" spans="1:12" x14ac:dyDescent="0.3">
      <c r="A2646" s="1">
        <v>42538</v>
      </c>
      <c r="B2646">
        <v>2016</v>
      </c>
      <c r="C2646" t="s">
        <v>12</v>
      </c>
      <c r="D2646">
        <v>90070</v>
      </c>
      <c r="E2646">
        <v>126000</v>
      </c>
      <c r="F2646" t="s">
        <v>13</v>
      </c>
      <c r="G2646" t="s">
        <v>14</v>
      </c>
      <c r="H2646">
        <v>3</v>
      </c>
      <c r="I2646">
        <v>2</v>
      </c>
      <c r="J2646">
        <v>911</v>
      </c>
      <c r="K2646">
        <v>1.3482590000000001</v>
      </c>
      <c r="L2646" t="s">
        <v>22</v>
      </c>
    </row>
    <row r="2647" spans="1:12" x14ac:dyDescent="0.3">
      <c r="A2647" s="1">
        <v>42540</v>
      </c>
      <c r="B2647">
        <v>2016</v>
      </c>
      <c r="C2647" t="s">
        <v>21</v>
      </c>
      <c r="D2647">
        <v>13523370</v>
      </c>
      <c r="E2647">
        <v>11977816</v>
      </c>
      <c r="F2647" t="s">
        <v>13</v>
      </c>
      <c r="G2647" t="s">
        <v>14</v>
      </c>
      <c r="H2647">
        <v>3</v>
      </c>
      <c r="I2647">
        <v>1</v>
      </c>
      <c r="J2647">
        <v>927</v>
      </c>
      <c r="K2647">
        <v>1.3482590000000001</v>
      </c>
      <c r="L2647" t="s">
        <v>16</v>
      </c>
    </row>
    <row r="2648" spans="1:12" x14ac:dyDescent="0.3">
      <c r="A2648" s="1">
        <v>42540</v>
      </c>
      <c r="B2648">
        <v>2016</v>
      </c>
      <c r="C2648" t="s">
        <v>17</v>
      </c>
      <c r="D2648">
        <v>131490</v>
      </c>
      <c r="E2648">
        <v>77629</v>
      </c>
      <c r="F2648" t="s">
        <v>13</v>
      </c>
      <c r="G2648" t="s">
        <v>14</v>
      </c>
      <c r="H2648">
        <v>3</v>
      </c>
      <c r="I2648">
        <v>3</v>
      </c>
      <c r="J2648">
        <v>942</v>
      </c>
      <c r="K2648">
        <v>1.3482590000000001</v>
      </c>
      <c r="L2648" t="s">
        <v>16</v>
      </c>
    </row>
    <row r="2649" spans="1:12" x14ac:dyDescent="0.3">
      <c r="A2649" s="1">
        <v>42540</v>
      </c>
      <c r="B2649">
        <v>2016</v>
      </c>
      <c r="C2649" t="s">
        <v>17</v>
      </c>
      <c r="D2649">
        <v>261640</v>
      </c>
      <c r="E2649">
        <v>241640</v>
      </c>
      <c r="F2649" t="s">
        <v>13</v>
      </c>
      <c r="G2649" t="s">
        <v>14</v>
      </c>
      <c r="H2649">
        <v>3</v>
      </c>
      <c r="I2649">
        <v>1</v>
      </c>
      <c r="J2649">
        <v>910</v>
      </c>
      <c r="K2649">
        <v>1.3482590000000001</v>
      </c>
      <c r="L2649" t="s">
        <v>15</v>
      </c>
    </row>
    <row r="2650" spans="1:12" x14ac:dyDescent="0.3">
      <c r="A2650" s="1">
        <v>42541</v>
      </c>
      <c r="B2650">
        <v>2016</v>
      </c>
      <c r="C2650" t="s">
        <v>26</v>
      </c>
      <c r="D2650">
        <v>835380</v>
      </c>
      <c r="E2650">
        <v>1595000</v>
      </c>
      <c r="F2650" t="s">
        <v>13</v>
      </c>
      <c r="G2650" t="s">
        <v>14</v>
      </c>
      <c r="H2650">
        <v>3</v>
      </c>
      <c r="I2650">
        <v>2</v>
      </c>
      <c r="J2650">
        <v>983</v>
      </c>
      <c r="K2650">
        <v>1.3482590000000001</v>
      </c>
      <c r="L2650" t="s">
        <v>25</v>
      </c>
    </row>
    <row r="2651" spans="1:12" x14ac:dyDescent="0.3">
      <c r="A2651" s="1">
        <v>42544</v>
      </c>
      <c r="B2651">
        <v>2016</v>
      </c>
      <c r="C2651" t="s">
        <v>21</v>
      </c>
      <c r="D2651">
        <v>720370</v>
      </c>
      <c r="E2651">
        <v>850000</v>
      </c>
      <c r="F2651" t="s">
        <v>13</v>
      </c>
      <c r="G2651" t="s">
        <v>14</v>
      </c>
      <c r="H2651">
        <v>3</v>
      </c>
      <c r="I2651">
        <v>1</v>
      </c>
      <c r="J2651">
        <v>1075</v>
      </c>
      <c r="K2651">
        <v>1.3482590000000001</v>
      </c>
      <c r="L2651" t="s">
        <v>25</v>
      </c>
    </row>
    <row r="2652" spans="1:12" x14ac:dyDescent="0.3">
      <c r="A2652" s="1">
        <v>42544</v>
      </c>
      <c r="B2652">
        <v>2016</v>
      </c>
      <c r="C2652" t="s">
        <v>17</v>
      </c>
      <c r="D2652">
        <v>190450</v>
      </c>
      <c r="E2652">
        <v>163000</v>
      </c>
      <c r="F2652" t="s">
        <v>13</v>
      </c>
      <c r="G2652" t="s">
        <v>14</v>
      </c>
      <c r="H2652">
        <v>3</v>
      </c>
      <c r="I2652">
        <v>3</v>
      </c>
      <c r="J2652">
        <v>1025</v>
      </c>
      <c r="K2652">
        <v>1.3482590000000001</v>
      </c>
      <c r="L2652" t="s">
        <v>15</v>
      </c>
    </row>
    <row r="2653" spans="1:12" x14ac:dyDescent="0.3">
      <c r="A2653" s="1">
        <v>42545</v>
      </c>
      <c r="B2653">
        <v>2016</v>
      </c>
      <c r="C2653" t="s">
        <v>12</v>
      </c>
      <c r="D2653">
        <v>56097</v>
      </c>
      <c r="E2653">
        <v>25000</v>
      </c>
      <c r="F2653" t="s">
        <v>27</v>
      </c>
      <c r="G2653" t="s">
        <v>28</v>
      </c>
      <c r="H2653">
        <v>8</v>
      </c>
      <c r="I2653">
        <v>8</v>
      </c>
      <c r="J2653">
        <v>2619</v>
      </c>
      <c r="K2653">
        <v>1.3482590000000001</v>
      </c>
      <c r="L2653" t="s">
        <v>25</v>
      </c>
    </row>
    <row r="2654" spans="1:12" x14ac:dyDescent="0.3">
      <c r="A2654" s="1">
        <v>42545</v>
      </c>
      <c r="B2654">
        <v>2016</v>
      </c>
      <c r="C2654" t="s">
        <v>29</v>
      </c>
      <c r="D2654">
        <v>120260</v>
      </c>
      <c r="E2654">
        <v>105000</v>
      </c>
      <c r="F2654" t="s">
        <v>13</v>
      </c>
      <c r="G2654" t="s">
        <v>14</v>
      </c>
      <c r="H2654">
        <v>3</v>
      </c>
      <c r="I2654">
        <v>1</v>
      </c>
      <c r="J2654">
        <v>1065</v>
      </c>
      <c r="K2654">
        <v>1.3482590000000001</v>
      </c>
      <c r="L2654" t="s">
        <v>15</v>
      </c>
    </row>
    <row r="2655" spans="1:12" x14ac:dyDescent="0.3">
      <c r="A2655" s="1">
        <v>42546</v>
      </c>
      <c r="B2655">
        <v>2016</v>
      </c>
      <c r="C2655" t="s">
        <v>17</v>
      </c>
      <c r="D2655">
        <v>136850</v>
      </c>
      <c r="E2655">
        <v>68250</v>
      </c>
      <c r="F2655" t="s">
        <v>19</v>
      </c>
      <c r="G2655" t="s">
        <v>20</v>
      </c>
      <c r="H2655">
        <v>4</v>
      </c>
      <c r="I2655">
        <v>3</v>
      </c>
      <c r="J2655">
        <v>1276</v>
      </c>
      <c r="K2655">
        <v>1.3482590000000001</v>
      </c>
      <c r="L2655" t="s">
        <v>16</v>
      </c>
    </row>
    <row r="2656" spans="1:12" x14ac:dyDescent="0.3">
      <c r="A2656" s="1">
        <v>42546</v>
      </c>
      <c r="B2656">
        <v>2016</v>
      </c>
      <c r="C2656" t="s">
        <v>17</v>
      </c>
      <c r="D2656">
        <v>207930</v>
      </c>
      <c r="E2656">
        <v>141500</v>
      </c>
      <c r="F2656" t="s">
        <v>19</v>
      </c>
      <c r="G2656" t="s">
        <v>20</v>
      </c>
      <c r="H2656">
        <v>4</v>
      </c>
      <c r="I2656">
        <v>3</v>
      </c>
      <c r="J2656">
        <v>1396</v>
      </c>
      <c r="K2656">
        <v>1.3482590000000001</v>
      </c>
      <c r="L2656" t="s">
        <v>22</v>
      </c>
    </row>
    <row r="2657" spans="1:12" x14ac:dyDescent="0.3">
      <c r="A2657" s="1">
        <v>42546</v>
      </c>
      <c r="B2657">
        <v>2016</v>
      </c>
      <c r="C2657" t="s">
        <v>30</v>
      </c>
      <c r="D2657">
        <v>399700</v>
      </c>
      <c r="E2657">
        <v>649000</v>
      </c>
      <c r="F2657" t="s">
        <v>13</v>
      </c>
      <c r="G2657" t="s">
        <v>14</v>
      </c>
      <c r="H2657">
        <v>3</v>
      </c>
      <c r="I2657">
        <v>1</v>
      </c>
      <c r="J2657">
        <v>1075</v>
      </c>
      <c r="K2657">
        <v>1.3482590000000001</v>
      </c>
      <c r="L2657" t="s">
        <v>16</v>
      </c>
    </row>
    <row r="2658" spans="1:12" x14ac:dyDescent="0.3">
      <c r="A2658" s="1">
        <v>42551</v>
      </c>
      <c r="B2658">
        <v>2016</v>
      </c>
      <c r="C2658" t="s">
        <v>30</v>
      </c>
      <c r="D2658">
        <v>381490</v>
      </c>
      <c r="E2658">
        <v>748000</v>
      </c>
      <c r="F2658" t="s">
        <v>13</v>
      </c>
      <c r="G2658" t="s">
        <v>14</v>
      </c>
      <c r="H2658">
        <v>3</v>
      </c>
      <c r="I2658">
        <v>3</v>
      </c>
      <c r="J2658">
        <v>1056</v>
      </c>
      <c r="K2658">
        <v>1.3482590000000001</v>
      </c>
      <c r="L2658" t="s">
        <v>16</v>
      </c>
    </row>
    <row r="2659" spans="1:12" x14ac:dyDescent="0.3">
      <c r="A2659" s="1">
        <v>42551</v>
      </c>
      <c r="B2659">
        <v>2016</v>
      </c>
      <c r="C2659" t="s">
        <v>21</v>
      </c>
      <c r="D2659">
        <v>535220</v>
      </c>
      <c r="E2659">
        <v>926000</v>
      </c>
      <c r="F2659" t="s">
        <v>13</v>
      </c>
      <c r="G2659" t="s">
        <v>14</v>
      </c>
      <c r="H2659">
        <v>3</v>
      </c>
      <c r="I2659">
        <v>1</v>
      </c>
      <c r="J2659">
        <v>997</v>
      </c>
      <c r="K2659">
        <v>1.3482590000000001</v>
      </c>
      <c r="L2659" t="s">
        <v>15</v>
      </c>
    </row>
    <row r="2660" spans="1:12" x14ac:dyDescent="0.3">
      <c r="A2660" s="1">
        <v>42551</v>
      </c>
      <c r="B2660">
        <v>2016</v>
      </c>
      <c r="C2660" t="s">
        <v>26</v>
      </c>
      <c r="D2660">
        <v>337820</v>
      </c>
      <c r="E2660">
        <v>450000</v>
      </c>
      <c r="F2660" t="s">
        <v>13</v>
      </c>
      <c r="G2660" t="s">
        <v>14</v>
      </c>
      <c r="H2660">
        <v>3</v>
      </c>
      <c r="I2660">
        <v>2</v>
      </c>
      <c r="J2660">
        <v>1048</v>
      </c>
      <c r="K2660">
        <v>1.3482590000000001</v>
      </c>
      <c r="L2660" t="s">
        <v>15</v>
      </c>
    </row>
    <row r="2661" spans="1:12" x14ac:dyDescent="0.3">
      <c r="A2661" s="1">
        <v>42551</v>
      </c>
      <c r="B2661">
        <v>2016</v>
      </c>
      <c r="C2661" t="s">
        <v>29</v>
      </c>
      <c r="D2661">
        <v>217910</v>
      </c>
      <c r="E2661">
        <v>322000</v>
      </c>
      <c r="F2661" t="s">
        <v>19</v>
      </c>
      <c r="G2661" t="s">
        <v>20</v>
      </c>
      <c r="H2661">
        <v>4</v>
      </c>
      <c r="I2661">
        <v>2</v>
      </c>
      <c r="J2661">
        <v>1347</v>
      </c>
      <c r="K2661">
        <v>1.3482590000000001</v>
      </c>
      <c r="L2661" t="s">
        <v>16</v>
      </c>
    </row>
    <row r="2662" spans="1:12" x14ac:dyDescent="0.3">
      <c r="A2662" s="1">
        <v>42551</v>
      </c>
      <c r="B2662">
        <v>2016</v>
      </c>
      <c r="C2662" t="s">
        <v>29</v>
      </c>
      <c r="D2662">
        <v>271250</v>
      </c>
      <c r="E2662">
        <v>490000</v>
      </c>
      <c r="F2662" t="s">
        <v>13</v>
      </c>
      <c r="G2662" t="s">
        <v>14</v>
      </c>
      <c r="H2662">
        <v>3</v>
      </c>
      <c r="I2662">
        <v>3</v>
      </c>
      <c r="J2662">
        <v>931</v>
      </c>
      <c r="K2662">
        <v>1.3482590000000001</v>
      </c>
      <c r="L2662" t="s">
        <v>16</v>
      </c>
    </row>
    <row r="2663" spans="1:12" x14ac:dyDescent="0.3">
      <c r="A2663" s="1">
        <v>42551</v>
      </c>
      <c r="B2663">
        <v>2016</v>
      </c>
      <c r="C2663" t="s">
        <v>17</v>
      </c>
      <c r="D2663">
        <v>186560</v>
      </c>
      <c r="E2663">
        <v>183000</v>
      </c>
      <c r="F2663" t="s">
        <v>23</v>
      </c>
      <c r="G2663" t="s">
        <v>24</v>
      </c>
      <c r="H2663">
        <v>6</v>
      </c>
      <c r="I2663">
        <v>4</v>
      </c>
      <c r="J2663">
        <v>2124</v>
      </c>
      <c r="K2663">
        <v>1.3482590000000001</v>
      </c>
      <c r="L2663" t="s">
        <v>16</v>
      </c>
    </row>
    <row r="2664" spans="1:12" x14ac:dyDescent="0.3">
      <c r="A2664" s="1">
        <v>42551</v>
      </c>
      <c r="B2664">
        <v>2016</v>
      </c>
      <c r="C2664" t="s">
        <v>12</v>
      </c>
      <c r="D2664">
        <v>62120</v>
      </c>
      <c r="E2664">
        <v>40000</v>
      </c>
      <c r="F2664" t="s">
        <v>13</v>
      </c>
      <c r="G2664" t="s">
        <v>14</v>
      </c>
      <c r="H2664">
        <v>3</v>
      </c>
      <c r="I2664">
        <v>2</v>
      </c>
      <c r="J2664">
        <v>1084</v>
      </c>
      <c r="K2664">
        <v>1.3482590000000001</v>
      </c>
      <c r="L2664" t="s">
        <v>15</v>
      </c>
    </row>
    <row r="2665" spans="1:12" x14ac:dyDescent="0.3">
      <c r="A2665" s="1">
        <v>42552</v>
      </c>
      <c r="B2665">
        <v>2016</v>
      </c>
      <c r="C2665" t="s">
        <v>26</v>
      </c>
      <c r="D2665">
        <v>312900</v>
      </c>
      <c r="E2665">
        <v>547000</v>
      </c>
      <c r="F2665" t="s">
        <v>13</v>
      </c>
      <c r="G2665" t="s">
        <v>14</v>
      </c>
      <c r="H2665">
        <v>3</v>
      </c>
      <c r="I2665">
        <v>2</v>
      </c>
      <c r="J2665">
        <v>1060</v>
      </c>
      <c r="K2665">
        <v>1.3482590000000001</v>
      </c>
      <c r="L2665" t="s">
        <v>22</v>
      </c>
    </row>
    <row r="2666" spans="1:12" x14ac:dyDescent="0.3">
      <c r="A2666" s="1">
        <v>42552</v>
      </c>
      <c r="B2666">
        <v>2016</v>
      </c>
      <c r="C2666" t="s">
        <v>21</v>
      </c>
      <c r="D2666">
        <v>3837400</v>
      </c>
      <c r="E2666">
        <v>4800000</v>
      </c>
      <c r="F2666" t="s">
        <v>13</v>
      </c>
      <c r="G2666" t="s">
        <v>14</v>
      </c>
      <c r="H2666">
        <v>3</v>
      </c>
      <c r="I2666">
        <v>1</v>
      </c>
      <c r="J2666">
        <v>996</v>
      </c>
      <c r="K2666">
        <v>1.3482590000000001</v>
      </c>
      <c r="L2666" t="s">
        <v>15</v>
      </c>
    </row>
    <row r="2667" spans="1:12" x14ac:dyDescent="0.3">
      <c r="A2667" s="1">
        <v>42552</v>
      </c>
      <c r="B2667">
        <v>2016</v>
      </c>
      <c r="C2667" t="s">
        <v>26</v>
      </c>
      <c r="D2667">
        <v>320040</v>
      </c>
      <c r="E2667">
        <v>570000</v>
      </c>
      <c r="F2667" t="s">
        <v>13</v>
      </c>
      <c r="G2667" t="s">
        <v>14</v>
      </c>
      <c r="H2667">
        <v>3</v>
      </c>
      <c r="I2667">
        <v>2</v>
      </c>
      <c r="J2667">
        <v>1045</v>
      </c>
      <c r="K2667">
        <v>1.3482590000000001</v>
      </c>
      <c r="L2667" t="s">
        <v>15</v>
      </c>
    </row>
    <row r="2668" spans="1:12" x14ac:dyDescent="0.3">
      <c r="A2668" s="1">
        <v>42552</v>
      </c>
      <c r="B2668">
        <v>2016</v>
      </c>
      <c r="C2668" t="s">
        <v>30</v>
      </c>
      <c r="D2668">
        <v>426140</v>
      </c>
      <c r="E2668">
        <v>679000</v>
      </c>
      <c r="F2668" t="s">
        <v>13</v>
      </c>
      <c r="G2668" t="s">
        <v>14</v>
      </c>
      <c r="H2668">
        <v>3</v>
      </c>
      <c r="I2668">
        <v>3</v>
      </c>
      <c r="J2668">
        <v>1080</v>
      </c>
      <c r="K2668">
        <v>1.3482590000000001</v>
      </c>
      <c r="L2668" t="s">
        <v>25</v>
      </c>
    </row>
    <row r="2669" spans="1:12" x14ac:dyDescent="0.3">
      <c r="A2669" s="1">
        <v>42552</v>
      </c>
      <c r="B2669">
        <v>2016</v>
      </c>
      <c r="C2669" t="s">
        <v>21</v>
      </c>
      <c r="D2669">
        <v>3614030</v>
      </c>
      <c r="E2669">
        <v>6755000</v>
      </c>
      <c r="F2669" t="s">
        <v>13</v>
      </c>
      <c r="G2669" t="s">
        <v>14</v>
      </c>
      <c r="H2669">
        <v>3</v>
      </c>
      <c r="I2669">
        <v>2</v>
      </c>
      <c r="J2669">
        <v>1072</v>
      </c>
      <c r="K2669">
        <v>1.3482590000000001</v>
      </c>
      <c r="L2669" t="s">
        <v>25</v>
      </c>
    </row>
    <row r="2670" spans="1:12" x14ac:dyDescent="0.3">
      <c r="A2670" s="1">
        <v>42552</v>
      </c>
      <c r="B2670">
        <v>2016</v>
      </c>
      <c r="C2670" t="s">
        <v>29</v>
      </c>
      <c r="D2670">
        <v>226660</v>
      </c>
      <c r="E2670">
        <v>420000</v>
      </c>
      <c r="F2670" t="s">
        <v>13</v>
      </c>
      <c r="G2670" t="s">
        <v>14</v>
      </c>
      <c r="H2670">
        <v>3</v>
      </c>
      <c r="I2670">
        <v>2</v>
      </c>
      <c r="J2670">
        <v>975</v>
      </c>
      <c r="K2670">
        <v>1.3482590000000001</v>
      </c>
      <c r="L2670" t="s">
        <v>16</v>
      </c>
    </row>
    <row r="2671" spans="1:12" x14ac:dyDescent="0.3">
      <c r="A2671" s="1">
        <v>42553</v>
      </c>
      <c r="B2671">
        <v>2016</v>
      </c>
      <c r="C2671" t="s">
        <v>29</v>
      </c>
      <c r="D2671">
        <v>204610</v>
      </c>
      <c r="E2671">
        <v>305000</v>
      </c>
      <c r="F2671" t="s">
        <v>19</v>
      </c>
      <c r="G2671" t="s">
        <v>20</v>
      </c>
      <c r="H2671">
        <v>4</v>
      </c>
      <c r="I2671">
        <v>4</v>
      </c>
      <c r="J2671">
        <v>1438</v>
      </c>
      <c r="K2671">
        <v>1.3482590000000001</v>
      </c>
      <c r="L2671" t="s">
        <v>22</v>
      </c>
    </row>
    <row r="2672" spans="1:12" x14ac:dyDescent="0.3">
      <c r="A2672" s="1">
        <v>42553</v>
      </c>
      <c r="B2672">
        <v>2016</v>
      </c>
      <c r="C2672" t="s">
        <v>29</v>
      </c>
      <c r="D2672">
        <v>182840</v>
      </c>
      <c r="E2672">
        <v>248000</v>
      </c>
      <c r="F2672" t="s">
        <v>13</v>
      </c>
      <c r="G2672" t="s">
        <v>14</v>
      </c>
      <c r="H2672">
        <v>3</v>
      </c>
      <c r="I2672">
        <v>3</v>
      </c>
      <c r="J2672">
        <v>1005</v>
      </c>
      <c r="K2672">
        <v>1.3482590000000001</v>
      </c>
      <c r="L2672" t="s">
        <v>16</v>
      </c>
    </row>
    <row r="2673" spans="1:12" x14ac:dyDescent="0.3">
      <c r="A2673" s="1">
        <v>42553</v>
      </c>
      <c r="B2673">
        <v>2016</v>
      </c>
      <c r="C2673" t="s">
        <v>17</v>
      </c>
      <c r="D2673">
        <v>165530</v>
      </c>
      <c r="E2673">
        <v>54667</v>
      </c>
      <c r="F2673" t="s">
        <v>13</v>
      </c>
      <c r="G2673" t="s">
        <v>14</v>
      </c>
      <c r="H2673">
        <v>3</v>
      </c>
      <c r="I2673">
        <v>2</v>
      </c>
      <c r="J2673">
        <v>921</v>
      </c>
      <c r="K2673">
        <v>1.3482590000000001</v>
      </c>
      <c r="L2673" t="s">
        <v>25</v>
      </c>
    </row>
    <row r="2674" spans="1:12" x14ac:dyDescent="0.3">
      <c r="A2674" s="1">
        <v>42554</v>
      </c>
      <c r="B2674">
        <v>2016</v>
      </c>
      <c r="C2674" t="s">
        <v>21</v>
      </c>
      <c r="D2674">
        <v>1021510</v>
      </c>
      <c r="E2674">
        <v>2035000</v>
      </c>
      <c r="F2674" t="s">
        <v>13</v>
      </c>
      <c r="G2674" t="s">
        <v>14</v>
      </c>
      <c r="H2674">
        <v>3</v>
      </c>
      <c r="I2674">
        <v>2</v>
      </c>
      <c r="J2674">
        <v>946</v>
      </c>
      <c r="K2674">
        <v>1.3482590000000001</v>
      </c>
      <c r="L2674" t="s">
        <v>15</v>
      </c>
    </row>
    <row r="2675" spans="1:12" x14ac:dyDescent="0.3">
      <c r="A2675" s="1">
        <v>42554</v>
      </c>
      <c r="B2675">
        <v>2016</v>
      </c>
      <c r="C2675" t="s">
        <v>21</v>
      </c>
      <c r="D2675">
        <v>3698450</v>
      </c>
      <c r="E2675">
        <v>6257000</v>
      </c>
      <c r="F2675" t="s">
        <v>13</v>
      </c>
      <c r="G2675" t="s">
        <v>14</v>
      </c>
      <c r="H2675">
        <v>3</v>
      </c>
      <c r="I2675">
        <v>1</v>
      </c>
      <c r="J2675">
        <v>1023</v>
      </c>
      <c r="K2675">
        <v>1.3482590000000001</v>
      </c>
      <c r="L2675" t="s">
        <v>22</v>
      </c>
    </row>
    <row r="2676" spans="1:12" x14ac:dyDescent="0.3">
      <c r="A2676" s="1">
        <v>42554</v>
      </c>
      <c r="B2676">
        <v>2016</v>
      </c>
      <c r="C2676" t="s">
        <v>26</v>
      </c>
      <c r="D2676">
        <v>426790</v>
      </c>
      <c r="E2676">
        <v>1540000</v>
      </c>
      <c r="F2676" t="s">
        <v>13</v>
      </c>
      <c r="G2676" t="s">
        <v>14</v>
      </c>
      <c r="H2676">
        <v>3</v>
      </c>
      <c r="I2676">
        <v>1</v>
      </c>
      <c r="J2676">
        <v>1061</v>
      </c>
      <c r="K2676">
        <v>1.3482590000000001</v>
      </c>
      <c r="L2676" t="s">
        <v>25</v>
      </c>
    </row>
    <row r="2677" spans="1:12" x14ac:dyDescent="0.3">
      <c r="A2677" s="1">
        <v>42560</v>
      </c>
      <c r="B2677">
        <v>2016</v>
      </c>
      <c r="C2677" t="s">
        <v>26</v>
      </c>
      <c r="D2677">
        <v>507010</v>
      </c>
      <c r="E2677">
        <v>800000</v>
      </c>
      <c r="F2677" t="s">
        <v>13</v>
      </c>
      <c r="G2677" t="s">
        <v>14</v>
      </c>
      <c r="H2677">
        <v>3</v>
      </c>
      <c r="I2677">
        <v>1</v>
      </c>
      <c r="J2677">
        <v>1099</v>
      </c>
      <c r="K2677">
        <v>1.3482590000000001</v>
      </c>
      <c r="L2677" t="s">
        <v>16</v>
      </c>
    </row>
    <row r="2678" spans="1:12" x14ac:dyDescent="0.3">
      <c r="A2678" s="1">
        <v>42560</v>
      </c>
      <c r="B2678">
        <v>2016</v>
      </c>
      <c r="C2678" t="s">
        <v>21</v>
      </c>
      <c r="D2678">
        <v>5544280</v>
      </c>
      <c r="E2678">
        <v>6200000</v>
      </c>
      <c r="F2678" t="s">
        <v>13</v>
      </c>
      <c r="G2678" t="s">
        <v>14</v>
      </c>
      <c r="H2678">
        <v>3</v>
      </c>
      <c r="I2678">
        <v>3</v>
      </c>
      <c r="J2678">
        <v>949</v>
      </c>
      <c r="K2678">
        <v>1.3482590000000001</v>
      </c>
      <c r="L2678" t="s">
        <v>15</v>
      </c>
    </row>
    <row r="2679" spans="1:12" x14ac:dyDescent="0.3">
      <c r="A2679" s="1">
        <v>42561</v>
      </c>
      <c r="B2679">
        <v>2016</v>
      </c>
      <c r="C2679" t="s">
        <v>30</v>
      </c>
      <c r="D2679">
        <v>289040</v>
      </c>
      <c r="E2679">
        <v>484000</v>
      </c>
      <c r="F2679" t="s">
        <v>13</v>
      </c>
      <c r="G2679" t="s">
        <v>14</v>
      </c>
      <c r="H2679">
        <v>3</v>
      </c>
      <c r="I2679">
        <v>3</v>
      </c>
      <c r="J2679">
        <v>1003</v>
      </c>
      <c r="K2679">
        <v>1.3482590000000001</v>
      </c>
      <c r="L2679" t="s">
        <v>16</v>
      </c>
    </row>
    <row r="2680" spans="1:12" x14ac:dyDescent="0.3">
      <c r="A2680" s="1">
        <v>42565</v>
      </c>
      <c r="B2680">
        <v>2016</v>
      </c>
      <c r="C2680" t="s">
        <v>29</v>
      </c>
      <c r="D2680">
        <v>261310</v>
      </c>
      <c r="E2680">
        <v>470000</v>
      </c>
      <c r="F2680" t="s">
        <v>13</v>
      </c>
      <c r="G2680" t="s">
        <v>14</v>
      </c>
      <c r="H2680">
        <v>3</v>
      </c>
      <c r="I2680">
        <v>2</v>
      </c>
      <c r="J2680">
        <v>1064</v>
      </c>
      <c r="K2680">
        <v>1.3482590000000001</v>
      </c>
      <c r="L2680" t="s">
        <v>16</v>
      </c>
    </row>
    <row r="2681" spans="1:12" x14ac:dyDescent="0.3">
      <c r="A2681" s="1">
        <v>42565</v>
      </c>
      <c r="B2681">
        <v>2016</v>
      </c>
      <c r="C2681" t="s">
        <v>21</v>
      </c>
      <c r="D2681">
        <v>2309860</v>
      </c>
      <c r="E2681">
        <v>2655000</v>
      </c>
      <c r="F2681" t="s">
        <v>13</v>
      </c>
      <c r="G2681" t="s">
        <v>14</v>
      </c>
      <c r="H2681">
        <v>3</v>
      </c>
      <c r="I2681">
        <v>3</v>
      </c>
      <c r="J2681">
        <v>986</v>
      </c>
      <c r="K2681">
        <v>1.3482590000000001</v>
      </c>
      <c r="L2681" t="s">
        <v>16</v>
      </c>
    </row>
    <row r="2682" spans="1:12" x14ac:dyDescent="0.3">
      <c r="A2682" s="1">
        <v>42566</v>
      </c>
      <c r="B2682">
        <v>2016</v>
      </c>
      <c r="C2682" t="s">
        <v>12</v>
      </c>
      <c r="D2682">
        <v>107760</v>
      </c>
      <c r="E2682">
        <v>163000</v>
      </c>
      <c r="F2682" t="s">
        <v>13</v>
      </c>
      <c r="G2682" t="s">
        <v>14</v>
      </c>
      <c r="H2682">
        <v>3</v>
      </c>
      <c r="I2682">
        <v>1</v>
      </c>
      <c r="J2682">
        <v>1082</v>
      </c>
      <c r="K2682">
        <v>1.3482590000000001</v>
      </c>
      <c r="L2682" t="s">
        <v>16</v>
      </c>
    </row>
    <row r="2683" spans="1:12" x14ac:dyDescent="0.3">
      <c r="A2683" s="1">
        <v>42566</v>
      </c>
      <c r="B2683">
        <v>2016</v>
      </c>
      <c r="C2683" t="s">
        <v>21</v>
      </c>
      <c r="D2683">
        <v>409710</v>
      </c>
      <c r="E2683">
        <v>725000</v>
      </c>
      <c r="F2683" t="s">
        <v>13</v>
      </c>
      <c r="G2683" t="s">
        <v>14</v>
      </c>
      <c r="H2683">
        <v>3</v>
      </c>
      <c r="I2683">
        <v>3</v>
      </c>
      <c r="J2683">
        <v>937</v>
      </c>
      <c r="K2683">
        <v>1.3482590000000001</v>
      </c>
      <c r="L2683" t="s">
        <v>25</v>
      </c>
    </row>
    <row r="2684" spans="1:12" x14ac:dyDescent="0.3">
      <c r="A2684" s="1">
        <v>42566</v>
      </c>
      <c r="B2684">
        <v>2016</v>
      </c>
      <c r="C2684" t="s">
        <v>26</v>
      </c>
      <c r="D2684">
        <v>279090</v>
      </c>
      <c r="E2684">
        <v>425000</v>
      </c>
      <c r="F2684" t="s">
        <v>13</v>
      </c>
      <c r="G2684" t="s">
        <v>14</v>
      </c>
      <c r="H2684">
        <v>3</v>
      </c>
      <c r="I2684">
        <v>2</v>
      </c>
      <c r="J2684">
        <v>1022</v>
      </c>
      <c r="K2684">
        <v>1.3482590000000001</v>
      </c>
      <c r="L2684" t="s">
        <v>16</v>
      </c>
    </row>
    <row r="2685" spans="1:12" x14ac:dyDescent="0.3">
      <c r="A2685" s="1">
        <v>42567</v>
      </c>
      <c r="B2685">
        <v>2016</v>
      </c>
      <c r="C2685" t="s">
        <v>17</v>
      </c>
      <c r="D2685">
        <v>259240</v>
      </c>
      <c r="E2685">
        <v>460000</v>
      </c>
      <c r="F2685" t="s">
        <v>13</v>
      </c>
      <c r="G2685" t="s">
        <v>14</v>
      </c>
      <c r="H2685">
        <v>3</v>
      </c>
      <c r="I2685">
        <v>3</v>
      </c>
      <c r="J2685">
        <v>1006</v>
      </c>
      <c r="K2685">
        <v>1.3482590000000001</v>
      </c>
      <c r="L2685" t="s">
        <v>25</v>
      </c>
    </row>
    <row r="2686" spans="1:12" x14ac:dyDescent="0.3">
      <c r="A2686" s="1">
        <v>42567</v>
      </c>
      <c r="B2686">
        <v>2016</v>
      </c>
      <c r="C2686" t="s">
        <v>29</v>
      </c>
      <c r="D2686">
        <v>417410</v>
      </c>
      <c r="E2686">
        <v>535000</v>
      </c>
      <c r="F2686" t="s">
        <v>13</v>
      </c>
      <c r="G2686" t="s">
        <v>14</v>
      </c>
      <c r="H2686">
        <v>3</v>
      </c>
      <c r="I2686">
        <v>3</v>
      </c>
      <c r="J2686">
        <v>908</v>
      </c>
      <c r="K2686">
        <v>1.3482590000000001</v>
      </c>
      <c r="L2686" t="s">
        <v>16</v>
      </c>
    </row>
    <row r="2687" spans="1:12" x14ac:dyDescent="0.3">
      <c r="A2687" s="1">
        <v>42567</v>
      </c>
      <c r="B2687">
        <v>2016</v>
      </c>
      <c r="C2687" t="s">
        <v>26</v>
      </c>
      <c r="D2687">
        <v>564480</v>
      </c>
      <c r="E2687">
        <v>585000</v>
      </c>
      <c r="F2687" t="s">
        <v>13</v>
      </c>
      <c r="G2687" t="s">
        <v>14</v>
      </c>
      <c r="H2687">
        <v>3</v>
      </c>
      <c r="I2687">
        <v>3</v>
      </c>
      <c r="J2687">
        <v>927</v>
      </c>
      <c r="K2687">
        <v>1.3482590000000001</v>
      </c>
      <c r="L2687" t="s">
        <v>25</v>
      </c>
    </row>
    <row r="2688" spans="1:12" x14ac:dyDescent="0.3">
      <c r="A2688" s="1">
        <v>42572</v>
      </c>
      <c r="B2688">
        <v>2016</v>
      </c>
      <c r="C2688" t="s">
        <v>26</v>
      </c>
      <c r="D2688">
        <v>191030</v>
      </c>
      <c r="E2688">
        <v>329000</v>
      </c>
      <c r="F2688" t="s">
        <v>13</v>
      </c>
      <c r="G2688" t="s">
        <v>14</v>
      </c>
      <c r="H2688">
        <v>3</v>
      </c>
      <c r="I2688">
        <v>1</v>
      </c>
      <c r="J2688">
        <v>902</v>
      </c>
      <c r="K2688">
        <v>1.3482590000000001</v>
      </c>
      <c r="L2688" t="s">
        <v>15</v>
      </c>
    </row>
    <row r="2689" spans="1:12" x14ac:dyDescent="0.3">
      <c r="A2689" s="1">
        <v>42572</v>
      </c>
      <c r="B2689">
        <v>2016</v>
      </c>
      <c r="C2689" t="s">
        <v>30</v>
      </c>
      <c r="D2689">
        <v>436240</v>
      </c>
      <c r="E2689">
        <v>675000</v>
      </c>
      <c r="F2689" t="s">
        <v>13</v>
      </c>
      <c r="G2689" t="s">
        <v>14</v>
      </c>
      <c r="H2689">
        <v>3</v>
      </c>
      <c r="I2689">
        <v>3</v>
      </c>
      <c r="J2689">
        <v>978</v>
      </c>
      <c r="K2689">
        <v>1.3482590000000001</v>
      </c>
      <c r="L2689" t="s">
        <v>25</v>
      </c>
    </row>
    <row r="2690" spans="1:12" x14ac:dyDescent="0.3">
      <c r="A2690" s="1">
        <v>42572</v>
      </c>
      <c r="B2690">
        <v>2016</v>
      </c>
      <c r="C2690" t="s">
        <v>17</v>
      </c>
      <c r="D2690">
        <v>255080</v>
      </c>
      <c r="E2690">
        <v>180000</v>
      </c>
      <c r="F2690" t="s">
        <v>27</v>
      </c>
      <c r="G2690" t="s">
        <v>28</v>
      </c>
      <c r="H2690">
        <v>8</v>
      </c>
      <c r="I2690">
        <v>7</v>
      </c>
      <c r="J2690">
        <v>2429</v>
      </c>
      <c r="K2690">
        <v>1.3482590000000001</v>
      </c>
      <c r="L2690" t="s">
        <v>25</v>
      </c>
    </row>
    <row r="2691" spans="1:12" x14ac:dyDescent="0.3">
      <c r="A2691" s="1">
        <v>42572</v>
      </c>
      <c r="B2691">
        <v>2016</v>
      </c>
      <c r="C2691" t="s">
        <v>12</v>
      </c>
      <c r="D2691">
        <v>93330</v>
      </c>
      <c r="E2691">
        <v>40000</v>
      </c>
      <c r="F2691" t="s">
        <v>13</v>
      </c>
      <c r="G2691" t="s">
        <v>14</v>
      </c>
      <c r="H2691">
        <v>3</v>
      </c>
      <c r="I2691">
        <v>2</v>
      </c>
      <c r="J2691">
        <v>973</v>
      </c>
      <c r="K2691">
        <v>1.3482590000000001</v>
      </c>
      <c r="L2691" t="s">
        <v>22</v>
      </c>
    </row>
    <row r="2692" spans="1:12" x14ac:dyDescent="0.3">
      <c r="A2692" s="1">
        <v>42573</v>
      </c>
      <c r="B2692">
        <v>2016</v>
      </c>
      <c r="C2692" t="s">
        <v>30</v>
      </c>
      <c r="D2692">
        <v>754430</v>
      </c>
      <c r="E2692">
        <v>1200000</v>
      </c>
      <c r="F2692" t="s">
        <v>13</v>
      </c>
      <c r="G2692" t="s">
        <v>14</v>
      </c>
      <c r="H2692">
        <v>3</v>
      </c>
      <c r="I2692">
        <v>1</v>
      </c>
      <c r="J2692">
        <v>1019</v>
      </c>
      <c r="K2692">
        <v>1.3482590000000001</v>
      </c>
      <c r="L2692" t="s">
        <v>15</v>
      </c>
    </row>
    <row r="2693" spans="1:12" x14ac:dyDescent="0.3">
      <c r="A2693" s="1">
        <v>42573</v>
      </c>
      <c r="B2693">
        <v>2016</v>
      </c>
      <c r="C2693" t="s">
        <v>29</v>
      </c>
      <c r="D2693">
        <v>308140</v>
      </c>
      <c r="E2693">
        <v>425000</v>
      </c>
      <c r="F2693" t="s">
        <v>13</v>
      </c>
      <c r="G2693" t="s">
        <v>14</v>
      </c>
      <c r="H2693">
        <v>3</v>
      </c>
      <c r="I2693">
        <v>2</v>
      </c>
      <c r="J2693">
        <v>972</v>
      </c>
      <c r="K2693">
        <v>1.3482590000000001</v>
      </c>
      <c r="L2693" t="s">
        <v>22</v>
      </c>
    </row>
    <row r="2694" spans="1:12" x14ac:dyDescent="0.3">
      <c r="A2694" s="1">
        <v>42573</v>
      </c>
      <c r="B2694">
        <v>2016</v>
      </c>
      <c r="C2694" t="s">
        <v>21</v>
      </c>
      <c r="D2694">
        <v>1331750</v>
      </c>
      <c r="E2694">
        <v>1900000</v>
      </c>
      <c r="F2694" t="s">
        <v>13</v>
      </c>
      <c r="G2694" t="s">
        <v>14</v>
      </c>
      <c r="H2694">
        <v>3</v>
      </c>
      <c r="I2694">
        <v>3</v>
      </c>
      <c r="J2694">
        <v>1072</v>
      </c>
      <c r="K2694">
        <v>1.3482590000000001</v>
      </c>
      <c r="L2694" t="s">
        <v>25</v>
      </c>
    </row>
    <row r="2695" spans="1:12" x14ac:dyDescent="0.3">
      <c r="A2695" s="1">
        <v>42574</v>
      </c>
      <c r="B2695">
        <v>2016</v>
      </c>
      <c r="C2695" t="s">
        <v>29</v>
      </c>
      <c r="D2695">
        <v>179410</v>
      </c>
      <c r="E2695">
        <v>187000</v>
      </c>
      <c r="F2695" t="s">
        <v>13</v>
      </c>
      <c r="G2695" t="s">
        <v>14</v>
      </c>
      <c r="H2695">
        <v>3</v>
      </c>
      <c r="I2695">
        <v>3</v>
      </c>
      <c r="J2695">
        <v>1066</v>
      </c>
      <c r="K2695">
        <v>1.3482590000000001</v>
      </c>
      <c r="L2695" t="s">
        <v>25</v>
      </c>
    </row>
    <row r="2696" spans="1:12" x14ac:dyDescent="0.3">
      <c r="A2696" s="1">
        <v>42574</v>
      </c>
      <c r="B2696">
        <v>2016</v>
      </c>
      <c r="C2696" t="s">
        <v>21</v>
      </c>
      <c r="D2696">
        <v>851480</v>
      </c>
      <c r="E2696">
        <v>1431875</v>
      </c>
      <c r="F2696" t="s">
        <v>13</v>
      </c>
      <c r="G2696" t="s">
        <v>14</v>
      </c>
      <c r="H2696">
        <v>3</v>
      </c>
      <c r="I2696">
        <v>1</v>
      </c>
      <c r="J2696">
        <v>1086</v>
      </c>
      <c r="K2696">
        <v>1.3482590000000001</v>
      </c>
      <c r="L2696" t="s">
        <v>25</v>
      </c>
    </row>
    <row r="2697" spans="1:12" x14ac:dyDescent="0.3">
      <c r="A2697" s="1">
        <v>42575</v>
      </c>
      <c r="B2697">
        <v>2016</v>
      </c>
      <c r="C2697" t="s">
        <v>29</v>
      </c>
      <c r="D2697">
        <v>262920</v>
      </c>
      <c r="E2697">
        <v>447000</v>
      </c>
      <c r="F2697" t="s">
        <v>13</v>
      </c>
      <c r="G2697" t="s">
        <v>14</v>
      </c>
      <c r="H2697">
        <v>3</v>
      </c>
      <c r="I2697">
        <v>1</v>
      </c>
      <c r="J2697">
        <v>1008</v>
      </c>
      <c r="K2697">
        <v>1.3482590000000001</v>
      </c>
      <c r="L2697" t="s">
        <v>22</v>
      </c>
    </row>
    <row r="2698" spans="1:12" x14ac:dyDescent="0.3">
      <c r="A2698" s="1">
        <v>42576</v>
      </c>
      <c r="B2698">
        <v>2016</v>
      </c>
      <c r="C2698" t="s">
        <v>12</v>
      </c>
      <c r="D2698">
        <v>76800</v>
      </c>
      <c r="E2698">
        <v>101000</v>
      </c>
      <c r="F2698" t="s">
        <v>13</v>
      </c>
      <c r="G2698" t="s">
        <v>14</v>
      </c>
      <c r="H2698">
        <v>3</v>
      </c>
      <c r="I2698">
        <v>3</v>
      </c>
      <c r="J2698">
        <v>969</v>
      </c>
      <c r="K2698">
        <v>1.3482590000000001</v>
      </c>
      <c r="L2698" t="s">
        <v>15</v>
      </c>
    </row>
    <row r="2699" spans="1:12" x14ac:dyDescent="0.3">
      <c r="A2699" s="1">
        <v>42576</v>
      </c>
      <c r="B2699">
        <v>2016</v>
      </c>
      <c r="C2699" t="s">
        <v>26</v>
      </c>
      <c r="D2699">
        <v>322700</v>
      </c>
      <c r="E2699">
        <v>575000</v>
      </c>
      <c r="F2699" t="s">
        <v>13</v>
      </c>
      <c r="G2699" t="s">
        <v>14</v>
      </c>
      <c r="H2699">
        <v>3</v>
      </c>
      <c r="I2699">
        <v>2</v>
      </c>
      <c r="J2699">
        <v>1098</v>
      </c>
      <c r="K2699">
        <v>1.3482590000000001</v>
      </c>
      <c r="L2699" t="s">
        <v>15</v>
      </c>
    </row>
    <row r="2700" spans="1:12" x14ac:dyDescent="0.3">
      <c r="A2700" s="1">
        <v>42576</v>
      </c>
      <c r="B2700">
        <v>2016</v>
      </c>
      <c r="C2700" t="s">
        <v>21</v>
      </c>
      <c r="D2700">
        <v>2344860</v>
      </c>
      <c r="E2700">
        <v>2667480</v>
      </c>
      <c r="F2700" t="s">
        <v>13</v>
      </c>
      <c r="G2700" t="s">
        <v>14</v>
      </c>
      <c r="H2700">
        <v>3</v>
      </c>
      <c r="I2700">
        <v>1</v>
      </c>
      <c r="J2700">
        <v>948</v>
      </c>
      <c r="K2700">
        <v>1.3482590000000001</v>
      </c>
      <c r="L2700" t="s">
        <v>25</v>
      </c>
    </row>
    <row r="2701" spans="1:12" x14ac:dyDescent="0.3">
      <c r="A2701" s="1">
        <v>42576</v>
      </c>
      <c r="B2701">
        <v>2016</v>
      </c>
      <c r="C2701" t="s">
        <v>21</v>
      </c>
      <c r="D2701">
        <v>582120</v>
      </c>
      <c r="E2701">
        <v>410375</v>
      </c>
      <c r="F2701" t="s">
        <v>13</v>
      </c>
      <c r="G2701" t="s">
        <v>14</v>
      </c>
      <c r="H2701">
        <v>3</v>
      </c>
      <c r="I2701">
        <v>1</v>
      </c>
      <c r="J2701">
        <v>911</v>
      </c>
      <c r="K2701">
        <v>1.3482590000000001</v>
      </c>
      <c r="L2701" t="s">
        <v>16</v>
      </c>
    </row>
    <row r="2702" spans="1:12" x14ac:dyDescent="0.3">
      <c r="A2702" s="1">
        <v>42579</v>
      </c>
      <c r="B2702">
        <v>2016</v>
      </c>
      <c r="C2702" t="s">
        <v>21</v>
      </c>
      <c r="D2702">
        <v>636230</v>
      </c>
      <c r="E2702">
        <v>1320000</v>
      </c>
      <c r="F2702" t="s">
        <v>13</v>
      </c>
      <c r="G2702" t="s">
        <v>14</v>
      </c>
      <c r="H2702">
        <v>3</v>
      </c>
      <c r="I2702">
        <v>2</v>
      </c>
      <c r="J2702">
        <v>960</v>
      </c>
      <c r="K2702">
        <v>1.3482590000000001</v>
      </c>
      <c r="L2702" t="s">
        <v>22</v>
      </c>
    </row>
    <row r="2703" spans="1:12" x14ac:dyDescent="0.3">
      <c r="A2703" s="1">
        <v>42579</v>
      </c>
      <c r="B2703">
        <v>2016</v>
      </c>
      <c r="C2703" t="s">
        <v>29</v>
      </c>
      <c r="D2703">
        <v>223720</v>
      </c>
      <c r="E2703">
        <v>170000</v>
      </c>
      <c r="F2703" t="s">
        <v>13</v>
      </c>
      <c r="G2703" t="s">
        <v>14</v>
      </c>
      <c r="H2703">
        <v>3</v>
      </c>
      <c r="I2703">
        <v>3</v>
      </c>
      <c r="J2703">
        <v>1004</v>
      </c>
      <c r="K2703">
        <v>1.3482590000000001</v>
      </c>
      <c r="L2703" t="s">
        <v>16</v>
      </c>
    </row>
    <row r="2704" spans="1:12" x14ac:dyDescent="0.3">
      <c r="A2704" s="1">
        <v>42579</v>
      </c>
      <c r="B2704">
        <v>2016</v>
      </c>
      <c r="C2704" t="s">
        <v>29</v>
      </c>
      <c r="D2704">
        <v>185290</v>
      </c>
      <c r="E2704">
        <v>320000</v>
      </c>
      <c r="F2704" t="s">
        <v>13</v>
      </c>
      <c r="G2704" t="s">
        <v>14</v>
      </c>
      <c r="H2704">
        <v>3</v>
      </c>
      <c r="I2704">
        <v>2</v>
      </c>
      <c r="J2704">
        <v>924</v>
      </c>
      <c r="K2704">
        <v>1.3482590000000001</v>
      </c>
      <c r="L2704" t="s">
        <v>16</v>
      </c>
    </row>
    <row r="2705" spans="1:12" x14ac:dyDescent="0.3">
      <c r="A2705" s="1">
        <v>42579</v>
      </c>
      <c r="B2705">
        <v>2016</v>
      </c>
      <c r="C2705" t="s">
        <v>26</v>
      </c>
      <c r="D2705">
        <v>248150</v>
      </c>
      <c r="E2705">
        <v>507000</v>
      </c>
      <c r="F2705" t="s">
        <v>13</v>
      </c>
      <c r="G2705" t="s">
        <v>14</v>
      </c>
      <c r="H2705">
        <v>3</v>
      </c>
      <c r="I2705">
        <v>2</v>
      </c>
      <c r="J2705">
        <v>991</v>
      </c>
      <c r="K2705">
        <v>1.3482590000000001</v>
      </c>
      <c r="L2705" t="s">
        <v>25</v>
      </c>
    </row>
    <row r="2706" spans="1:12" x14ac:dyDescent="0.3">
      <c r="A2706" s="1">
        <v>42579</v>
      </c>
      <c r="B2706">
        <v>2016</v>
      </c>
      <c r="C2706" t="s">
        <v>30</v>
      </c>
      <c r="D2706">
        <v>490640</v>
      </c>
      <c r="E2706">
        <v>850000</v>
      </c>
      <c r="F2706" t="s">
        <v>13</v>
      </c>
      <c r="G2706" t="s">
        <v>14</v>
      </c>
      <c r="H2706">
        <v>3</v>
      </c>
      <c r="I2706">
        <v>3</v>
      </c>
      <c r="J2706">
        <v>940</v>
      </c>
      <c r="K2706">
        <v>1.3482590000000001</v>
      </c>
      <c r="L2706" t="s">
        <v>15</v>
      </c>
    </row>
    <row r="2707" spans="1:12" x14ac:dyDescent="0.3">
      <c r="A2707" s="1">
        <v>42579</v>
      </c>
      <c r="B2707">
        <v>2016</v>
      </c>
      <c r="C2707" t="s">
        <v>26</v>
      </c>
      <c r="D2707">
        <v>230370</v>
      </c>
      <c r="E2707">
        <v>457000</v>
      </c>
      <c r="F2707" t="s">
        <v>13</v>
      </c>
      <c r="G2707" t="s">
        <v>14</v>
      </c>
      <c r="H2707">
        <v>3</v>
      </c>
      <c r="I2707">
        <v>3</v>
      </c>
      <c r="J2707">
        <v>951</v>
      </c>
      <c r="K2707">
        <v>1.3482590000000001</v>
      </c>
      <c r="L2707" t="s">
        <v>15</v>
      </c>
    </row>
    <row r="2708" spans="1:12" x14ac:dyDescent="0.3">
      <c r="A2708" s="1">
        <v>42580</v>
      </c>
      <c r="B2708">
        <v>2016</v>
      </c>
      <c r="C2708" t="s">
        <v>26</v>
      </c>
      <c r="D2708">
        <v>357070</v>
      </c>
      <c r="E2708">
        <v>450000</v>
      </c>
      <c r="F2708" t="s">
        <v>13</v>
      </c>
      <c r="G2708" t="s">
        <v>14</v>
      </c>
      <c r="H2708">
        <v>3</v>
      </c>
      <c r="I2708">
        <v>3</v>
      </c>
      <c r="J2708">
        <v>940</v>
      </c>
      <c r="K2708">
        <v>1.3482590000000001</v>
      </c>
      <c r="L2708" t="s">
        <v>25</v>
      </c>
    </row>
    <row r="2709" spans="1:12" x14ac:dyDescent="0.3">
      <c r="A2709" s="1">
        <v>42580</v>
      </c>
      <c r="B2709">
        <v>2016</v>
      </c>
      <c r="C2709" t="s">
        <v>29</v>
      </c>
      <c r="D2709">
        <v>234850</v>
      </c>
      <c r="E2709">
        <v>167750</v>
      </c>
      <c r="F2709" t="s">
        <v>13</v>
      </c>
      <c r="G2709" t="s">
        <v>14</v>
      </c>
      <c r="H2709">
        <v>3</v>
      </c>
      <c r="I2709">
        <v>1</v>
      </c>
      <c r="J2709">
        <v>1047</v>
      </c>
      <c r="K2709">
        <v>1.3482590000000001</v>
      </c>
      <c r="L2709" t="s">
        <v>15</v>
      </c>
    </row>
    <row r="2710" spans="1:12" x14ac:dyDescent="0.3">
      <c r="A2710" s="1">
        <v>42580</v>
      </c>
      <c r="B2710">
        <v>2016</v>
      </c>
      <c r="C2710" t="s">
        <v>17</v>
      </c>
      <c r="D2710">
        <v>172620</v>
      </c>
      <c r="E2710">
        <v>160000</v>
      </c>
      <c r="F2710" t="s">
        <v>13</v>
      </c>
      <c r="G2710" t="s">
        <v>14</v>
      </c>
      <c r="H2710">
        <v>3</v>
      </c>
      <c r="I2710">
        <v>3</v>
      </c>
      <c r="J2710">
        <v>956</v>
      </c>
      <c r="K2710">
        <v>1.3482590000000001</v>
      </c>
      <c r="L2710" t="s">
        <v>15</v>
      </c>
    </row>
    <row r="2711" spans="1:12" x14ac:dyDescent="0.3">
      <c r="A2711" s="1">
        <v>42581</v>
      </c>
      <c r="B2711">
        <v>2016</v>
      </c>
      <c r="C2711" t="s">
        <v>21</v>
      </c>
      <c r="D2711">
        <v>824110</v>
      </c>
      <c r="E2711">
        <v>1076000</v>
      </c>
      <c r="F2711" t="s">
        <v>13</v>
      </c>
      <c r="G2711" t="s">
        <v>14</v>
      </c>
      <c r="H2711">
        <v>3</v>
      </c>
      <c r="I2711">
        <v>3</v>
      </c>
      <c r="J2711">
        <v>991</v>
      </c>
      <c r="K2711">
        <v>1.3482590000000001</v>
      </c>
      <c r="L2711" t="s">
        <v>25</v>
      </c>
    </row>
    <row r="2712" spans="1:12" x14ac:dyDescent="0.3">
      <c r="A2712" s="1">
        <v>42581</v>
      </c>
      <c r="B2712">
        <v>2016</v>
      </c>
      <c r="C2712" t="s">
        <v>21</v>
      </c>
      <c r="D2712">
        <v>1925560</v>
      </c>
      <c r="E2712">
        <v>3265000</v>
      </c>
      <c r="F2712" t="s">
        <v>13</v>
      </c>
      <c r="G2712" t="s">
        <v>14</v>
      </c>
      <c r="H2712">
        <v>3</v>
      </c>
      <c r="I2712">
        <v>2</v>
      </c>
      <c r="J2712">
        <v>1083</v>
      </c>
      <c r="K2712">
        <v>1.3482590000000001</v>
      </c>
      <c r="L2712" t="s">
        <v>25</v>
      </c>
    </row>
    <row r="2713" spans="1:12" x14ac:dyDescent="0.3">
      <c r="A2713" s="1">
        <v>42581</v>
      </c>
      <c r="B2713">
        <v>2016</v>
      </c>
      <c r="C2713" t="s">
        <v>30</v>
      </c>
      <c r="D2713">
        <v>547410</v>
      </c>
      <c r="E2713">
        <v>900001</v>
      </c>
      <c r="F2713" t="s">
        <v>13</v>
      </c>
      <c r="G2713" t="s">
        <v>14</v>
      </c>
      <c r="H2713">
        <v>3</v>
      </c>
      <c r="I2713">
        <v>2</v>
      </c>
      <c r="J2713">
        <v>914</v>
      </c>
      <c r="K2713">
        <v>1.3482590000000001</v>
      </c>
      <c r="L2713" t="s">
        <v>16</v>
      </c>
    </row>
    <row r="2714" spans="1:12" x14ac:dyDescent="0.3">
      <c r="A2714" s="1">
        <v>42581</v>
      </c>
      <c r="B2714">
        <v>2016</v>
      </c>
      <c r="C2714" t="s">
        <v>12</v>
      </c>
      <c r="D2714">
        <v>60720</v>
      </c>
      <c r="E2714">
        <v>6000</v>
      </c>
      <c r="F2714" t="s">
        <v>23</v>
      </c>
      <c r="G2714" t="s">
        <v>24</v>
      </c>
      <c r="H2714">
        <v>6</v>
      </c>
      <c r="I2714">
        <v>6</v>
      </c>
      <c r="J2714">
        <v>1975</v>
      </c>
      <c r="K2714">
        <v>1.3482590000000001</v>
      </c>
      <c r="L2714" t="s">
        <v>16</v>
      </c>
    </row>
    <row r="2715" spans="1:12" x14ac:dyDescent="0.3">
      <c r="A2715" s="1">
        <v>42582</v>
      </c>
      <c r="B2715">
        <v>2016</v>
      </c>
      <c r="C2715" t="s">
        <v>29</v>
      </c>
      <c r="D2715">
        <v>277830</v>
      </c>
      <c r="E2715">
        <v>525000</v>
      </c>
      <c r="F2715" t="s">
        <v>13</v>
      </c>
      <c r="G2715" t="s">
        <v>14</v>
      </c>
      <c r="H2715">
        <v>3</v>
      </c>
      <c r="I2715">
        <v>2</v>
      </c>
      <c r="J2715">
        <v>1035</v>
      </c>
      <c r="K2715">
        <v>1.3482590000000001</v>
      </c>
      <c r="L2715" t="s">
        <v>22</v>
      </c>
    </row>
    <row r="2716" spans="1:12" x14ac:dyDescent="0.3">
      <c r="A2716" s="1">
        <v>42582</v>
      </c>
      <c r="B2716">
        <v>2016</v>
      </c>
      <c r="C2716" t="s">
        <v>30</v>
      </c>
      <c r="D2716">
        <v>249700</v>
      </c>
      <c r="E2716">
        <v>465000</v>
      </c>
      <c r="F2716" t="s">
        <v>13</v>
      </c>
      <c r="G2716" t="s">
        <v>14</v>
      </c>
      <c r="H2716">
        <v>3</v>
      </c>
      <c r="I2716">
        <v>1</v>
      </c>
      <c r="J2716">
        <v>1019</v>
      </c>
      <c r="K2716">
        <v>1.3482590000000001</v>
      </c>
      <c r="L2716" t="s">
        <v>15</v>
      </c>
    </row>
    <row r="2717" spans="1:12" x14ac:dyDescent="0.3">
      <c r="A2717" s="1">
        <v>42583</v>
      </c>
      <c r="B2717">
        <v>2016</v>
      </c>
      <c r="C2717" t="s">
        <v>30</v>
      </c>
      <c r="D2717">
        <v>214140</v>
      </c>
      <c r="E2717">
        <v>436000</v>
      </c>
      <c r="F2717" t="s">
        <v>13</v>
      </c>
      <c r="G2717" t="s">
        <v>14</v>
      </c>
      <c r="H2717">
        <v>3</v>
      </c>
      <c r="I2717">
        <v>3</v>
      </c>
      <c r="J2717">
        <v>993</v>
      </c>
      <c r="K2717">
        <v>1.3482590000000001</v>
      </c>
      <c r="L2717" t="s">
        <v>25</v>
      </c>
    </row>
    <row r="2718" spans="1:12" x14ac:dyDescent="0.3">
      <c r="A2718" s="1">
        <v>42583</v>
      </c>
      <c r="B2718">
        <v>2016</v>
      </c>
      <c r="C2718" t="s">
        <v>21</v>
      </c>
      <c r="D2718">
        <v>1092840</v>
      </c>
      <c r="E2718">
        <v>1750000</v>
      </c>
      <c r="F2718" t="s">
        <v>13</v>
      </c>
      <c r="G2718" t="s">
        <v>14</v>
      </c>
      <c r="H2718">
        <v>3</v>
      </c>
      <c r="I2718">
        <v>3</v>
      </c>
      <c r="J2718">
        <v>963</v>
      </c>
      <c r="K2718">
        <v>1.3482590000000001</v>
      </c>
      <c r="L2718" t="s">
        <v>25</v>
      </c>
    </row>
    <row r="2719" spans="1:12" x14ac:dyDescent="0.3">
      <c r="A2719" s="1">
        <v>42586</v>
      </c>
      <c r="B2719">
        <v>2016</v>
      </c>
      <c r="C2719" t="s">
        <v>26</v>
      </c>
      <c r="D2719">
        <v>603610</v>
      </c>
      <c r="E2719">
        <v>800000</v>
      </c>
      <c r="F2719" t="s">
        <v>13</v>
      </c>
      <c r="G2719" t="s">
        <v>14</v>
      </c>
      <c r="H2719">
        <v>3</v>
      </c>
      <c r="I2719">
        <v>1</v>
      </c>
      <c r="J2719">
        <v>913</v>
      </c>
      <c r="K2719">
        <v>1.3482590000000001</v>
      </c>
      <c r="L2719" t="s">
        <v>25</v>
      </c>
    </row>
    <row r="2720" spans="1:12" x14ac:dyDescent="0.3">
      <c r="A2720" s="1">
        <v>42586</v>
      </c>
      <c r="B2720">
        <v>2016</v>
      </c>
      <c r="C2720" t="s">
        <v>26</v>
      </c>
      <c r="D2720">
        <v>570080</v>
      </c>
      <c r="E2720">
        <v>850000</v>
      </c>
      <c r="F2720" t="s">
        <v>13</v>
      </c>
      <c r="G2720" t="s">
        <v>14</v>
      </c>
      <c r="H2720">
        <v>3</v>
      </c>
      <c r="I2720">
        <v>3</v>
      </c>
      <c r="J2720">
        <v>1059</v>
      </c>
      <c r="K2720">
        <v>1.3482590000000001</v>
      </c>
      <c r="L2720" t="s">
        <v>16</v>
      </c>
    </row>
    <row r="2721" spans="1:12" x14ac:dyDescent="0.3">
      <c r="A2721" s="1">
        <v>42586</v>
      </c>
      <c r="B2721">
        <v>2016</v>
      </c>
      <c r="C2721" t="s">
        <v>29</v>
      </c>
      <c r="D2721">
        <v>290640</v>
      </c>
      <c r="E2721">
        <v>420000</v>
      </c>
      <c r="F2721" t="s">
        <v>13</v>
      </c>
      <c r="G2721" t="s">
        <v>14</v>
      </c>
      <c r="H2721">
        <v>3</v>
      </c>
      <c r="I2721">
        <v>1</v>
      </c>
      <c r="J2721">
        <v>1027</v>
      </c>
      <c r="K2721">
        <v>1.3482590000000001</v>
      </c>
      <c r="L2721" t="s">
        <v>15</v>
      </c>
    </row>
    <row r="2722" spans="1:12" x14ac:dyDescent="0.3">
      <c r="A2722" s="1">
        <v>42586</v>
      </c>
      <c r="B2722">
        <v>2016</v>
      </c>
      <c r="C2722" t="s">
        <v>17</v>
      </c>
      <c r="D2722">
        <v>117840</v>
      </c>
      <c r="E2722">
        <v>116000</v>
      </c>
      <c r="F2722" t="s">
        <v>13</v>
      </c>
      <c r="G2722" t="s">
        <v>14</v>
      </c>
      <c r="H2722">
        <v>3</v>
      </c>
      <c r="I2722">
        <v>2</v>
      </c>
      <c r="J2722">
        <v>1083</v>
      </c>
      <c r="K2722">
        <v>1.3482590000000001</v>
      </c>
      <c r="L2722" t="s">
        <v>15</v>
      </c>
    </row>
    <row r="2723" spans="1:12" x14ac:dyDescent="0.3">
      <c r="A2723" s="1">
        <v>42586</v>
      </c>
      <c r="B2723">
        <v>2016</v>
      </c>
      <c r="C2723" t="s">
        <v>21</v>
      </c>
      <c r="D2723">
        <v>1008140</v>
      </c>
      <c r="E2723">
        <v>1575000</v>
      </c>
      <c r="F2723" t="s">
        <v>13</v>
      </c>
      <c r="G2723" t="s">
        <v>14</v>
      </c>
      <c r="H2723">
        <v>3</v>
      </c>
      <c r="I2723">
        <v>1</v>
      </c>
      <c r="J2723">
        <v>1087</v>
      </c>
      <c r="K2723">
        <v>1.3482590000000001</v>
      </c>
      <c r="L2723" t="s">
        <v>15</v>
      </c>
    </row>
    <row r="2724" spans="1:12" x14ac:dyDescent="0.3">
      <c r="A2724" s="1">
        <v>42587</v>
      </c>
      <c r="B2724">
        <v>2016</v>
      </c>
      <c r="C2724" t="s">
        <v>26</v>
      </c>
      <c r="D2724">
        <v>595910</v>
      </c>
      <c r="E2724">
        <v>840000</v>
      </c>
      <c r="F2724" t="s">
        <v>13</v>
      </c>
      <c r="G2724" t="s">
        <v>14</v>
      </c>
      <c r="H2724">
        <v>3</v>
      </c>
      <c r="I2724">
        <v>1</v>
      </c>
      <c r="J2724">
        <v>970</v>
      </c>
      <c r="K2724">
        <v>1.3482590000000001</v>
      </c>
      <c r="L2724" t="s">
        <v>15</v>
      </c>
    </row>
    <row r="2725" spans="1:12" x14ac:dyDescent="0.3">
      <c r="A2725" s="1">
        <v>42587</v>
      </c>
      <c r="B2725">
        <v>2016</v>
      </c>
      <c r="C2725" t="s">
        <v>17</v>
      </c>
      <c r="D2725">
        <v>131670</v>
      </c>
      <c r="E2725">
        <v>25000</v>
      </c>
      <c r="F2725" t="s">
        <v>13</v>
      </c>
      <c r="G2725" t="s">
        <v>14</v>
      </c>
      <c r="H2725">
        <v>3</v>
      </c>
      <c r="I2725">
        <v>2</v>
      </c>
      <c r="J2725">
        <v>920</v>
      </c>
      <c r="K2725">
        <v>1.3482590000000001</v>
      </c>
      <c r="L2725" t="s">
        <v>15</v>
      </c>
    </row>
    <row r="2726" spans="1:12" x14ac:dyDescent="0.3">
      <c r="A2726" s="1">
        <v>42589</v>
      </c>
      <c r="B2726">
        <v>2016</v>
      </c>
      <c r="C2726" t="s">
        <v>29</v>
      </c>
      <c r="D2726">
        <v>195720</v>
      </c>
      <c r="E2726">
        <v>325000</v>
      </c>
      <c r="F2726" t="s">
        <v>13</v>
      </c>
      <c r="G2726" t="s">
        <v>14</v>
      </c>
      <c r="H2726">
        <v>3</v>
      </c>
      <c r="I2726">
        <v>1</v>
      </c>
      <c r="J2726">
        <v>1061</v>
      </c>
      <c r="K2726">
        <v>1.3482590000000001</v>
      </c>
      <c r="L2726" t="s">
        <v>15</v>
      </c>
    </row>
    <row r="2727" spans="1:12" x14ac:dyDescent="0.3">
      <c r="A2727" s="1">
        <v>42589</v>
      </c>
      <c r="B2727">
        <v>2016</v>
      </c>
      <c r="C2727" t="s">
        <v>17</v>
      </c>
      <c r="D2727">
        <v>166980</v>
      </c>
      <c r="E2727">
        <v>150000</v>
      </c>
      <c r="F2727" t="s">
        <v>23</v>
      </c>
      <c r="G2727" t="s">
        <v>24</v>
      </c>
      <c r="H2727">
        <v>6</v>
      </c>
      <c r="I2727">
        <v>4</v>
      </c>
      <c r="J2727">
        <v>1944</v>
      </c>
      <c r="K2727">
        <v>1.3482590000000001</v>
      </c>
      <c r="L2727" t="s">
        <v>25</v>
      </c>
    </row>
    <row r="2728" spans="1:12" x14ac:dyDescent="0.3">
      <c r="A2728" s="1">
        <v>42590</v>
      </c>
      <c r="B2728">
        <v>2016</v>
      </c>
      <c r="C2728" t="s">
        <v>12</v>
      </c>
      <c r="D2728">
        <v>66870</v>
      </c>
      <c r="E2728">
        <v>109000</v>
      </c>
      <c r="F2728" t="s">
        <v>13</v>
      </c>
      <c r="G2728" t="s">
        <v>14</v>
      </c>
      <c r="H2728">
        <v>3</v>
      </c>
      <c r="I2728">
        <v>3</v>
      </c>
      <c r="J2728">
        <v>1086</v>
      </c>
      <c r="K2728">
        <v>1.3482590000000001</v>
      </c>
      <c r="L2728" t="s">
        <v>22</v>
      </c>
    </row>
    <row r="2729" spans="1:12" x14ac:dyDescent="0.3">
      <c r="A2729" s="1">
        <v>42593</v>
      </c>
      <c r="B2729">
        <v>2016</v>
      </c>
      <c r="C2729" t="s">
        <v>29</v>
      </c>
      <c r="D2729">
        <v>224770</v>
      </c>
      <c r="E2729">
        <v>360000</v>
      </c>
      <c r="F2729" t="s">
        <v>13</v>
      </c>
      <c r="G2729" t="s">
        <v>14</v>
      </c>
      <c r="H2729">
        <v>3</v>
      </c>
      <c r="I2729">
        <v>1</v>
      </c>
      <c r="J2729">
        <v>968</v>
      </c>
      <c r="K2729">
        <v>1.3482590000000001</v>
      </c>
      <c r="L2729" t="s">
        <v>16</v>
      </c>
    </row>
    <row r="2730" spans="1:12" x14ac:dyDescent="0.3">
      <c r="A2730" s="1">
        <v>42593</v>
      </c>
      <c r="B2730">
        <v>2016</v>
      </c>
      <c r="C2730" t="s">
        <v>21</v>
      </c>
      <c r="D2730">
        <v>787990</v>
      </c>
      <c r="E2730">
        <v>1500000</v>
      </c>
      <c r="F2730" t="s">
        <v>13</v>
      </c>
      <c r="G2730" t="s">
        <v>14</v>
      </c>
      <c r="H2730">
        <v>3</v>
      </c>
      <c r="I2730">
        <v>3</v>
      </c>
      <c r="J2730">
        <v>939</v>
      </c>
      <c r="K2730">
        <v>1.3482590000000001</v>
      </c>
      <c r="L2730" t="s">
        <v>16</v>
      </c>
    </row>
    <row r="2731" spans="1:12" x14ac:dyDescent="0.3">
      <c r="A2731" s="1">
        <v>42594</v>
      </c>
      <c r="B2731">
        <v>2016</v>
      </c>
      <c r="C2731" t="s">
        <v>21</v>
      </c>
      <c r="D2731">
        <v>930230</v>
      </c>
      <c r="E2731">
        <v>1298000</v>
      </c>
      <c r="F2731" t="s">
        <v>13</v>
      </c>
      <c r="G2731" t="s">
        <v>14</v>
      </c>
      <c r="H2731">
        <v>3</v>
      </c>
      <c r="I2731">
        <v>2</v>
      </c>
      <c r="J2731">
        <v>962</v>
      </c>
      <c r="K2731">
        <v>1.3482590000000001</v>
      </c>
      <c r="L2731" t="s">
        <v>16</v>
      </c>
    </row>
    <row r="2732" spans="1:12" x14ac:dyDescent="0.3">
      <c r="A2732" s="1">
        <v>42594</v>
      </c>
      <c r="B2732">
        <v>2016</v>
      </c>
      <c r="C2732" t="s">
        <v>21</v>
      </c>
      <c r="D2732">
        <v>497560</v>
      </c>
      <c r="E2732">
        <v>800000</v>
      </c>
      <c r="F2732" t="s">
        <v>13</v>
      </c>
      <c r="G2732" t="s">
        <v>14</v>
      </c>
      <c r="H2732">
        <v>3</v>
      </c>
      <c r="I2732">
        <v>1</v>
      </c>
      <c r="J2732">
        <v>941</v>
      </c>
      <c r="K2732">
        <v>1.3482590000000001</v>
      </c>
      <c r="L2732" t="s">
        <v>22</v>
      </c>
    </row>
    <row r="2733" spans="1:12" x14ac:dyDescent="0.3">
      <c r="A2733" s="1">
        <v>42596</v>
      </c>
      <c r="B2733">
        <v>2016</v>
      </c>
      <c r="C2733" t="s">
        <v>21</v>
      </c>
      <c r="D2733">
        <v>626220</v>
      </c>
      <c r="E2733">
        <v>955000</v>
      </c>
      <c r="F2733" t="s">
        <v>13</v>
      </c>
      <c r="G2733" t="s">
        <v>14</v>
      </c>
      <c r="H2733">
        <v>3</v>
      </c>
      <c r="I2733">
        <v>3</v>
      </c>
      <c r="J2733">
        <v>935</v>
      </c>
      <c r="K2733">
        <v>1.3482590000000001</v>
      </c>
      <c r="L2733" t="s">
        <v>25</v>
      </c>
    </row>
    <row r="2734" spans="1:12" x14ac:dyDescent="0.3">
      <c r="A2734" s="1">
        <v>42597</v>
      </c>
      <c r="B2734">
        <v>2016</v>
      </c>
      <c r="C2734" t="s">
        <v>26</v>
      </c>
      <c r="D2734">
        <v>394800</v>
      </c>
      <c r="E2734">
        <v>625000</v>
      </c>
      <c r="F2734" t="s">
        <v>13</v>
      </c>
      <c r="G2734" t="s">
        <v>14</v>
      </c>
      <c r="H2734">
        <v>3</v>
      </c>
      <c r="I2734">
        <v>2</v>
      </c>
      <c r="J2734">
        <v>1086</v>
      </c>
      <c r="K2734">
        <v>1.3482590000000001</v>
      </c>
      <c r="L2734" t="s">
        <v>25</v>
      </c>
    </row>
    <row r="2735" spans="1:12" x14ac:dyDescent="0.3">
      <c r="A2735" s="1">
        <v>42597</v>
      </c>
      <c r="B2735">
        <v>2016</v>
      </c>
      <c r="C2735" t="s">
        <v>21</v>
      </c>
      <c r="D2735">
        <v>795900</v>
      </c>
      <c r="E2735">
        <v>1406000</v>
      </c>
      <c r="F2735" t="s">
        <v>13</v>
      </c>
      <c r="G2735" t="s">
        <v>14</v>
      </c>
      <c r="H2735">
        <v>3</v>
      </c>
      <c r="I2735">
        <v>3</v>
      </c>
      <c r="J2735">
        <v>997</v>
      </c>
      <c r="K2735">
        <v>1.3482590000000001</v>
      </c>
      <c r="L2735" t="s">
        <v>25</v>
      </c>
    </row>
    <row r="2736" spans="1:12" x14ac:dyDescent="0.3">
      <c r="A2736" s="1">
        <v>42600</v>
      </c>
      <c r="B2736">
        <v>2016</v>
      </c>
      <c r="C2736" t="s">
        <v>26</v>
      </c>
      <c r="D2736">
        <v>399000</v>
      </c>
      <c r="E2736">
        <v>472000</v>
      </c>
      <c r="F2736" t="s">
        <v>13</v>
      </c>
      <c r="G2736" t="s">
        <v>14</v>
      </c>
      <c r="H2736">
        <v>3</v>
      </c>
      <c r="I2736">
        <v>1</v>
      </c>
      <c r="J2736">
        <v>932</v>
      </c>
      <c r="K2736">
        <v>1.3482590000000001</v>
      </c>
      <c r="L2736" t="s">
        <v>22</v>
      </c>
    </row>
    <row r="2737" spans="1:12" x14ac:dyDescent="0.3">
      <c r="A2737" s="1">
        <v>42600</v>
      </c>
      <c r="B2737">
        <v>2016</v>
      </c>
      <c r="C2737" t="s">
        <v>26</v>
      </c>
      <c r="D2737">
        <v>280350</v>
      </c>
      <c r="E2737">
        <v>407000</v>
      </c>
      <c r="F2737" t="s">
        <v>13</v>
      </c>
      <c r="G2737" t="s">
        <v>14</v>
      </c>
      <c r="H2737">
        <v>3</v>
      </c>
      <c r="I2737">
        <v>1</v>
      </c>
      <c r="J2737">
        <v>1060</v>
      </c>
      <c r="K2737">
        <v>1.3482590000000001</v>
      </c>
      <c r="L2737" t="s">
        <v>15</v>
      </c>
    </row>
    <row r="2738" spans="1:12" x14ac:dyDescent="0.3">
      <c r="A2738" s="1">
        <v>42600</v>
      </c>
      <c r="B2738">
        <v>2016</v>
      </c>
      <c r="C2738" t="s">
        <v>21</v>
      </c>
      <c r="D2738">
        <v>587300</v>
      </c>
      <c r="E2738">
        <v>1415000</v>
      </c>
      <c r="F2738" t="s">
        <v>13</v>
      </c>
      <c r="G2738" t="s">
        <v>14</v>
      </c>
      <c r="H2738">
        <v>3</v>
      </c>
      <c r="I2738">
        <v>3</v>
      </c>
      <c r="J2738">
        <v>928</v>
      </c>
      <c r="K2738">
        <v>1.3482590000000001</v>
      </c>
      <c r="L2738" t="s">
        <v>15</v>
      </c>
    </row>
    <row r="2739" spans="1:12" x14ac:dyDescent="0.3">
      <c r="A2739" s="1">
        <v>42600</v>
      </c>
      <c r="B2739">
        <v>2016</v>
      </c>
      <c r="C2739" t="s">
        <v>30</v>
      </c>
      <c r="D2739">
        <v>227750</v>
      </c>
      <c r="E2739">
        <v>355000</v>
      </c>
      <c r="F2739" t="s">
        <v>13</v>
      </c>
      <c r="G2739" t="s">
        <v>14</v>
      </c>
      <c r="H2739">
        <v>3</v>
      </c>
      <c r="I2739">
        <v>1</v>
      </c>
      <c r="J2739">
        <v>1098</v>
      </c>
      <c r="K2739">
        <v>1.3482590000000001</v>
      </c>
      <c r="L2739" t="s">
        <v>15</v>
      </c>
    </row>
    <row r="2740" spans="1:12" x14ac:dyDescent="0.3">
      <c r="A2740" s="1">
        <v>42601</v>
      </c>
      <c r="B2740">
        <v>2016</v>
      </c>
      <c r="C2740" t="s">
        <v>26</v>
      </c>
      <c r="D2740">
        <v>630000</v>
      </c>
      <c r="E2740">
        <v>967500</v>
      </c>
      <c r="F2740" t="s">
        <v>13</v>
      </c>
      <c r="G2740" t="s">
        <v>14</v>
      </c>
      <c r="H2740">
        <v>3</v>
      </c>
      <c r="I2740">
        <v>1</v>
      </c>
      <c r="J2740">
        <v>1054</v>
      </c>
      <c r="K2740">
        <v>1.3482590000000001</v>
      </c>
      <c r="L2740" t="s">
        <v>22</v>
      </c>
    </row>
    <row r="2741" spans="1:12" x14ac:dyDescent="0.3">
      <c r="A2741" s="1">
        <v>42601</v>
      </c>
      <c r="B2741">
        <v>2016</v>
      </c>
      <c r="C2741" t="s">
        <v>21</v>
      </c>
      <c r="D2741">
        <v>866110</v>
      </c>
      <c r="E2741">
        <v>1525000</v>
      </c>
      <c r="F2741" t="s">
        <v>13</v>
      </c>
      <c r="G2741" t="s">
        <v>14</v>
      </c>
      <c r="H2741">
        <v>3</v>
      </c>
      <c r="I2741">
        <v>3</v>
      </c>
      <c r="J2741">
        <v>993</v>
      </c>
      <c r="K2741">
        <v>1.3482590000000001</v>
      </c>
      <c r="L2741" t="s">
        <v>15</v>
      </c>
    </row>
    <row r="2742" spans="1:12" x14ac:dyDescent="0.3">
      <c r="A2742" s="1">
        <v>42601</v>
      </c>
      <c r="B2742">
        <v>2016</v>
      </c>
      <c r="C2742" t="s">
        <v>17</v>
      </c>
      <c r="D2742">
        <v>116720</v>
      </c>
      <c r="E2742">
        <v>50000</v>
      </c>
      <c r="F2742" t="s">
        <v>13</v>
      </c>
      <c r="G2742" t="s">
        <v>14</v>
      </c>
      <c r="H2742">
        <v>3</v>
      </c>
      <c r="I2742">
        <v>1</v>
      </c>
      <c r="J2742">
        <v>953</v>
      </c>
      <c r="K2742">
        <v>1.3482590000000001</v>
      </c>
      <c r="L2742" t="s">
        <v>22</v>
      </c>
    </row>
    <row r="2743" spans="1:12" x14ac:dyDescent="0.3">
      <c r="A2743" s="1">
        <v>42602</v>
      </c>
      <c r="B2743">
        <v>2016</v>
      </c>
      <c r="C2743" t="s">
        <v>12</v>
      </c>
      <c r="D2743">
        <v>49990</v>
      </c>
      <c r="E2743">
        <v>95031</v>
      </c>
      <c r="F2743" t="s">
        <v>13</v>
      </c>
      <c r="G2743" t="s">
        <v>14</v>
      </c>
      <c r="H2743">
        <v>3</v>
      </c>
      <c r="I2743">
        <v>3</v>
      </c>
      <c r="J2743">
        <v>1025</v>
      </c>
      <c r="K2743">
        <v>1.3482590000000001</v>
      </c>
      <c r="L2743" t="s">
        <v>22</v>
      </c>
    </row>
    <row r="2744" spans="1:12" x14ac:dyDescent="0.3">
      <c r="A2744" s="1">
        <v>42602</v>
      </c>
      <c r="B2744">
        <v>2016</v>
      </c>
      <c r="C2744" t="s">
        <v>12</v>
      </c>
      <c r="D2744">
        <v>113000</v>
      </c>
      <c r="E2744">
        <v>128700</v>
      </c>
      <c r="F2744" t="s">
        <v>13</v>
      </c>
      <c r="G2744" t="s">
        <v>14</v>
      </c>
      <c r="H2744">
        <v>3</v>
      </c>
      <c r="I2744">
        <v>2</v>
      </c>
      <c r="J2744">
        <v>1014</v>
      </c>
      <c r="K2744">
        <v>1.3482590000000001</v>
      </c>
      <c r="L2744" t="s">
        <v>22</v>
      </c>
    </row>
    <row r="2745" spans="1:12" x14ac:dyDescent="0.3">
      <c r="A2745" s="1">
        <v>42602</v>
      </c>
      <c r="B2745">
        <v>2016</v>
      </c>
      <c r="C2745" t="s">
        <v>12</v>
      </c>
      <c r="D2745">
        <v>122000</v>
      </c>
      <c r="E2745">
        <v>153500</v>
      </c>
      <c r="F2745" t="s">
        <v>13</v>
      </c>
      <c r="G2745" t="s">
        <v>14</v>
      </c>
      <c r="H2745">
        <v>3</v>
      </c>
      <c r="I2745">
        <v>1</v>
      </c>
      <c r="J2745">
        <v>1067</v>
      </c>
      <c r="K2745">
        <v>1.3482590000000001</v>
      </c>
      <c r="L2745" t="s">
        <v>16</v>
      </c>
    </row>
    <row r="2746" spans="1:12" x14ac:dyDescent="0.3">
      <c r="A2746" s="1">
        <v>42603</v>
      </c>
      <c r="B2746">
        <v>2016</v>
      </c>
      <c r="C2746" t="s">
        <v>17</v>
      </c>
      <c r="D2746">
        <v>178410</v>
      </c>
      <c r="E2746">
        <v>45000</v>
      </c>
      <c r="F2746" t="s">
        <v>23</v>
      </c>
      <c r="G2746" t="s">
        <v>24</v>
      </c>
      <c r="H2746">
        <v>6</v>
      </c>
      <c r="I2746">
        <v>5</v>
      </c>
      <c r="J2746">
        <v>2181</v>
      </c>
      <c r="K2746">
        <v>1.3482590000000001</v>
      </c>
      <c r="L2746" t="s">
        <v>15</v>
      </c>
    </row>
    <row r="2747" spans="1:12" x14ac:dyDescent="0.3">
      <c r="A2747" s="1">
        <v>42603</v>
      </c>
      <c r="B2747">
        <v>2016</v>
      </c>
      <c r="C2747" t="s">
        <v>29</v>
      </c>
      <c r="D2747">
        <v>181790</v>
      </c>
      <c r="E2747">
        <v>252000</v>
      </c>
      <c r="F2747" t="s">
        <v>13</v>
      </c>
      <c r="G2747" t="s">
        <v>14</v>
      </c>
      <c r="H2747">
        <v>3</v>
      </c>
      <c r="I2747">
        <v>1</v>
      </c>
      <c r="J2747">
        <v>947</v>
      </c>
      <c r="K2747">
        <v>1.3482590000000001</v>
      </c>
      <c r="L2747" t="s">
        <v>15</v>
      </c>
    </row>
    <row r="2748" spans="1:12" x14ac:dyDescent="0.3">
      <c r="A2748" s="1">
        <v>42604</v>
      </c>
      <c r="B2748">
        <v>2016</v>
      </c>
      <c r="C2748" t="s">
        <v>12</v>
      </c>
      <c r="D2748">
        <v>65510</v>
      </c>
      <c r="E2748">
        <v>41000</v>
      </c>
      <c r="F2748" t="s">
        <v>13</v>
      </c>
      <c r="G2748" t="s">
        <v>14</v>
      </c>
      <c r="H2748">
        <v>3</v>
      </c>
      <c r="I2748">
        <v>2</v>
      </c>
      <c r="J2748">
        <v>1008</v>
      </c>
      <c r="K2748">
        <v>1.3482590000000001</v>
      </c>
      <c r="L2748" t="s">
        <v>25</v>
      </c>
    </row>
    <row r="2749" spans="1:12" x14ac:dyDescent="0.3">
      <c r="A2749" s="1">
        <v>42607</v>
      </c>
      <c r="B2749">
        <v>2016</v>
      </c>
      <c r="C2749" t="s">
        <v>29</v>
      </c>
      <c r="D2749">
        <v>178220</v>
      </c>
      <c r="E2749">
        <v>329000</v>
      </c>
      <c r="F2749" t="s">
        <v>13</v>
      </c>
      <c r="G2749" t="s">
        <v>14</v>
      </c>
      <c r="H2749">
        <v>3</v>
      </c>
      <c r="I2749">
        <v>3</v>
      </c>
      <c r="J2749">
        <v>1046</v>
      </c>
      <c r="K2749">
        <v>1.3482590000000001</v>
      </c>
      <c r="L2749" t="s">
        <v>16</v>
      </c>
    </row>
    <row r="2750" spans="1:12" x14ac:dyDescent="0.3">
      <c r="A2750" s="1">
        <v>42607</v>
      </c>
      <c r="B2750">
        <v>2016</v>
      </c>
      <c r="C2750" t="s">
        <v>29</v>
      </c>
      <c r="D2750">
        <v>156520</v>
      </c>
      <c r="E2750">
        <v>257000</v>
      </c>
      <c r="F2750" t="s">
        <v>13</v>
      </c>
      <c r="G2750" t="s">
        <v>14</v>
      </c>
      <c r="H2750">
        <v>3</v>
      </c>
      <c r="I2750">
        <v>1</v>
      </c>
      <c r="J2750">
        <v>1004</v>
      </c>
      <c r="K2750">
        <v>1.3482590000000001</v>
      </c>
      <c r="L2750" t="s">
        <v>15</v>
      </c>
    </row>
    <row r="2751" spans="1:12" x14ac:dyDescent="0.3">
      <c r="A2751" s="1">
        <v>42609</v>
      </c>
      <c r="B2751">
        <v>2016</v>
      </c>
      <c r="C2751" t="s">
        <v>26</v>
      </c>
      <c r="D2751">
        <v>313810</v>
      </c>
      <c r="E2751">
        <v>999000</v>
      </c>
      <c r="F2751" t="s">
        <v>13</v>
      </c>
      <c r="G2751" t="s">
        <v>14</v>
      </c>
      <c r="H2751">
        <v>3</v>
      </c>
      <c r="I2751">
        <v>3</v>
      </c>
      <c r="J2751">
        <v>913</v>
      </c>
      <c r="K2751">
        <v>1.3482590000000001</v>
      </c>
      <c r="L2751" t="s">
        <v>22</v>
      </c>
    </row>
    <row r="2752" spans="1:12" x14ac:dyDescent="0.3">
      <c r="A2752" s="1">
        <v>42610</v>
      </c>
      <c r="B2752">
        <v>2016</v>
      </c>
      <c r="C2752" t="s">
        <v>12</v>
      </c>
      <c r="D2752">
        <v>86910</v>
      </c>
      <c r="E2752">
        <v>45900</v>
      </c>
      <c r="F2752" t="s">
        <v>13</v>
      </c>
      <c r="G2752" t="s">
        <v>14</v>
      </c>
      <c r="H2752">
        <v>3</v>
      </c>
      <c r="I2752">
        <v>1</v>
      </c>
      <c r="J2752">
        <v>920</v>
      </c>
      <c r="K2752">
        <v>1.3482590000000001</v>
      </c>
      <c r="L2752" t="s">
        <v>25</v>
      </c>
    </row>
    <row r="2753" spans="1:12" x14ac:dyDescent="0.3">
      <c r="A2753" s="1">
        <v>42610</v>
      </c>
      <c r="B2753">
        <v>2016</v>
      </c>
      <c r="C2753" t="s">
        <v>29</v>
      </c>
      <c r="D2753">
        <v>191520</v>
      </c>
      <c r="E2753">
        <v>312500</v>
      </c>
      <c r="F2753" t="s">
        <v>13</v>
      </c>
      <c r="G2753" t="s">
        <v>14</v>
      </c>
      <c r="H2753">
        <v>3</v>
      </c>
      <c r="I2753">
        <v>3</v>
      </c>
      <c r="J2753">
        <v>1030</v>
      </c>
      <c r="K2753">
        <v>1.3482590000000001</v>
      </c>
      <c r="L2753" t="s">
        <v>15</v>
      </c>
    </row>
    <row r="2754" spans="1:12" x14ac:dyDescent="0.3">
      <c r="A2754" s="1">
        <v>42611</v>
      </c>
      <c r="B2754">
        <v>2016</v>
      </c>
      <c r="C2754" t="s">
        <v>30</v>
      </c>
      <c r="D2754">
        <v>262630</v>
      </c>
      <c r="E2754">
        <v>451000</v>
      </c>
      <c r="F2754" t="s">
        <v>13</v>
      </c>
      <c r="G2754" t="s">
        <v>14</v>
      </c>
      <c r="H2754">
        <v>3</v>
      </c>
      <c r="I2754">
        <v>2</v>
      </c>
      <c r="J2754">
        <v>981</v>
      </c>
      <c r="K2754">
        <v>1.3482590000000001</v>
      </c>
      <c r="L2754" t="s">
        <v>22</v>
      </c>
    </row>
    <row r="2755" spans="1:12" x14ac:dyDescent="0.3">
      <c r="A2755" s="1">
        <v>42611</v>
      </c>
      <c r="B2755">
        <v>2016</v>
      </c>
      <c r="C2755" t="s">
        <v>12</v>
      </c>
      <c r="D2755">
        <v>36450</v>
      </c>
      <c r="E2755">
        <v>35000</v>
      </c>
      <c r="F2755" t="s">
        <v>13</v>
      </c>
      <c r="G2755" t="s">
        <v>14</v>
      </c>
      <c r="H2755">
        <v>3</v>
      </c>
      <c r="I2755">
        <v>3</v>
      </c>
      <c r="J2755">
        <v>1082</v>
      </c>
      <c r="K2755">
        <v>1.3482590000000001</v>
      </c>
      <c r="L2755" t="s">
        <v>16</v>
      </c>
    </row>
    <row r="2756" spans="1:12" x14ac:dyDescent="0.3">
      <c r="A2756" s="1">
        <v>42611</v>
      </c>
      <c r="B2756">
        <v>2016</v>
      </c>
      <c r="C2756" t="s">
        <v>12</v>
      </c>
      <c r="D2756">
        <v>88510</v>
      </c>
      <c r="E2756">
        <v>49100</v>
      </c>
      <c r="F2756" t="s">
        <v>13</v>
      </c>
      <c r="G2756" t="s">
        <v>14</v>
      </c>
      <c r="H2756">
        <v>3</v>
      </c>
      <c r="I2756">
        <v>1</v>
      </c>
      <c r="J2756">
        <v>984</v>
      </c>
      <c r="K2756">
        <v>1.3482590000000001</v>
      </c>
      <c r="L2756" t="s">
        <v>15</v>
      </c>
    </row>
    <row r="2757" spans="1:12" x14ac:dyDescent="0.3">
      <c r="A2757" s="1">
        <v>42611</v>
      </c>
      <c r="B2757">
        <v>2016</v>
      </c>
      <c r="C2757" t="s">
        <v>21</v>
      </c>
      <c r="D2757">
        <v>666260</v>
      </c>
      <c r="E2757">
        <v>1275000</v>
      </c>
      <c r="F2757" t="s">
        <v>13</v>
      </c>
      <c r="G2757" t="s">
        <v>14</v>
      </c>
      <c r="H2757">
        <v>3</v>
      </c>
      <c r="I2757">
        <v>3</v>
      </c>
      <c r="J2757">
        <v>1088</v>
      </c>
      <c r="K2757">
        <v>1.3482590000000001</v>
      </c>
      <c r="L2757" t="s">
        <v>22</v>
      </c>
    </row>
    <row r="2758" spans="1:12" x14ac:dyDescent="0.3">
      <c r="A2758" s="1">
        <v>42611</v>
      </c>
      <c r="B2758">
        <v>2016</v>
      </c>
      <c r="C2758" t="s">
        <v>12</v>
      </c>
      <c r="D2758">
        <v>139890</v>
      </c>
      <c r="E2758">
        <v>215000</v>
      </c>
      <c r="F2758" t="s">
        <v>13</v>
      </c>
      <c r="G2758" t="s">
        <v>14</v>
      </c>
      <c r="H2758">
        <v>3</v>
      </c>
      <c r="I2758">
        <v>1</v>
      </c>
      <c r="J2758">
        <v>935</v>
      </c>
      <c r="K2758">
        <v>1.3482590000000001</v>
      </c>
      <c r="L2758" t="s">
        <v>22</v>
      </c>
    </row>
    <row r="2759" spans="1:12" x14ac:dyDescent="0.3">
      <c r="A2759" s="1">
        <v>42615</v>
      </c>
      <c r="B2759">
        <v>2016</v>
      </c>
      <c r="C2759" t="s">
        <v>29</v>
      </c>
      <c r="D2759">
        <v>165410</v>
      </c>
      <c r="E2759">
        <v>259000</v>
      </c>
      <c r="F2759" t="s">
        <v>13</v>
      </c>
      <c r="G2759" t="s">
        <v>14</v>
      </c>
      <c r="H2759">
        <v>3</v>
      </c>
      <c r="I2759">
        <v>1</v>
      </c>
      <c r="J2759">
        <v>1046</v>
      </c>
      <c r="K2759">
        <v>1.3482590000000001</v>
      </c>
      <c r="L2759" t="s">
        <v>15</v>
      </c>
    </row>
    <row r="2760" spans="1:12" x14ac:dyDescent="0.3">
      <c r="A2760" s="1">
        <v>42615</v>
      </c>
      <c r="B2760">
        <v>2016</v>
      </c>
      <c r="C2760" t="s">
        <v>26</v>
      </c>
      <c r="D2760">
        <v>586320</v>
      </c>
      <c r="E2760">
        <v>678522</v>
      </c>
      <c r="F2760" t="s">
        <v>13</v>
      </c>
      <c r="G2760" t="s">
        <v>14</v>
      </c>
      <c r="H2760">
        <v>3</v>
      </c>
      <c r="I2760">
        <v>3</v>
      </c>
      <c r="J2760">
        <v>1023</v>
      </c>
      <c r="K2760">
        <v>1.3482590000000001</v>
      </c>
      <c r="L2760" t="s">
        <v>25</v>
      </c>
    </row>
    <row r="2761" spans="1:12" x14ac:dyDescent="0.3">
      <c r="A2761" s="1">
        <v>42615</v>
      </c>
      <c r="B2761">
        <v>2016</v>
      </c>
      <c r="C2761" t="s">
        <v>17</v>
      </c>
      <c r="D2761">
        <v>183520</v>
      </c>
      <c r="E2761">
        <v>295000</v>
      </c>
      <c r="F2761" t="s">
        <v>19</v>
      </c>
      <c r="G2761" t="s">
        <v>20</v>
      </c>
      <c r="H2761">
        <v>4</v>
      </c>
      <c r="I2761">
        <v>4</v>
      </c>
      <c r="J2761">
        <v>1274</v>
      </c>
      <c r="K2761">
        <v>1.3482590000000001</v>
      </c>
      <c r="L2761" t="s">
        <v>22</v>
      </c>
    </row>
    <row r="2762" spans="1:12" x14ac:dyDescent="0.3">
      <c r="A2762" s="1">
        <v>42616</v>
      </c>
      <c r="B2762">
        <v>2016</v>
      </c>
      <c r="C2762" t="s">
        <v>12</v>
      </c>
      <c r="D2762">
        <v>70750</v>
      </c>
      <c r="E2762">
        <v>37500</v>
      </c>
      <c r="F2762" t="s">
        <v>13</v>
      </c>
      <c r="G2762" t="s">
        <v>14</v>
      </c>
      <c r="H2762">
        <v>3</v>
      </c>
      <c r="I2762">
        <v>2</v>
      </c>
      <c r="J2762">
        <v>1071</v>
      </c>
      <c r="K2762">
        <v>1.3482590000000001</v>
      </c>
      <c r="L2762" t="s">
        <v>16</v>
      </c>
    </row>
    <row r="2763" spans="1:12" x14ac:dyDescent="0.3">
      <c r="A2763" s="1">
        <v>42616</v>
      </c>
      <c r="B2763">
        <v>2016</v>
      </c>
      <c r="C2763" t="s">
        <v>30</v>
      </c>
      <c r="D2763">
        <v>496640</v>
      </c>
      <c r="E2763">
        <v>875000</v>
      </c>
      <c r="F2763" t="s">
        <v>13</v>
      </c>
      <c r="G2763" t="s">
        <v>14</v>
      </c>
      <c r="H2763">
        <v>3</v>
      </c>
      <c r="I2763">
        <v>2</v>
      </c>
      <c r="J2763">
        <v>1044</v>
      </c>
      <c r="K2763">
        <v>1.3482590000000001</v>
      </c>
      <c r="L2763" t="s">
        <v>22</v>
      </c>
    </row>
    <row r="2764" spans="1:12" x14ac:dyDescent="0.3">
      <c r="A2764" s="1">
        <v>42617</v>
      </c>
      <c r="B2764">
        <v>2016</v>
      </c>
      <c r="C2764" t="s">
        <v>29</v>
      </c>
      <c r="D2764">
        <v>192710</v>
      </c>
      <c r="E2764">
        <v>242000</v>
      </c>
      <c r="F2764" t="s">
        <v>13</v>
      </c>
      <c r="G2764" t="s">
        <v>14</v>
      </c>
      <c r="H2764">
        <v>3</v>
      </c>
      <c r="I2764">
        <v>1</v>
      </c>
      <c r="J2764">
        <v>981</v>
      </c>
      <c r="K2764">
        <v>1.3482590000000001</v>
      </c>
      <c r="L2764" t="s">
        <v>22</v>
      </c>
    </row>
    <row r="2765" spans="1:12" x14ac:dyDescent="0.3">
      <c r="A2765" s="1">
        <v>42617</v>
      </c>
      <c r="B2765">
        <v>2016</v>
      </c>
      <c r="C2765" t="s">
        <v>29</v>
      </c>
      <c r="D2765">
        <v>203490</v>
      </c>
      <c r="E2765">
        <v>375000</v>
      </c>
      <c r="F2765" t="s">
        <v>13</v>
      </c>
      <c r="G2765" t="s">
        <v>14</v>
      </c>
      <c r="H2765">
        <v>3</v>
      </c>
      <c r="I2765">
        <v>3</v>
      </c>
      <c r="J2765">
        <v>936</v>
      </c>
      <c r="K2765">
        <v>1.3482590000000001</v>
      </c>
      <c r="L2765" t="s">
        <v>16</v>
      </c>
    </row>
    <row r="2766" spans="1:12" x14ac:dyDescent="0.3">
      <c r="A2766" s="1">
        <v>42617</v>
      </c>
      <c r="B2766">
        <v>2016</v>
      </c>
      <c r="C2766" t="s">
        <v>21</v>
      </c>
      <c r="D2766">
        <v>1512630</v>
      </c>
      <c r="E2766">
        <v>2407000</v>
      </c>
      <c r="F2766" t="s">
        <v>13</v>
      </c>
      <c r="G2766" t="s">
        <v>14</v>
      </c>
      <c r="H2766">
        <v>3</v>
      </c>
      <c r="I2766">
        <v>1</v>
      </c>
      <c r="J2766">
        <v>1085</v>
      </c>
      <c r="K2766">
        <v>1.3482590000000001</v>
      </c>
      <c r="L2766" t="s">
        <v>25</v>
      </c>
    </row>
    <row r="2767" spans="1:12" x14ac:dyDescent="0.3">
      <c r="A2767" s="1">
        <v>42618</v>
      </c>
      <c r="B2767">
        <v>2016</v>
      </c>
      <c r="C2767" t="s">
        <v>26</v>
      </c>
      <c r="D2767">
        <v>522760</v>
      </c>
      <c r="E2767">
        <v>650000</v>
      </c>
      <c r="F2767" t="s">
        <v>13</v>
      </c>
      <c r="G2767" t="s">
        <v>14</v>
      </c>
      <c r="H2767">
        <v>3</v>
      </c>
      <c r="I2767">
        <v>1</v>
      </c>
      <c r="J2767">
        <v>939</v>
      </c>
      <c r="K2767">
        <v>1.3482590000000001</v>
      </c>
      <c r="L2767" t="s">
        <v>16</v>
      </c>
    </row>
    <row r="2768" spans="1:12" x14ac:dyDescent="0.3">
      <c r="A2768" s="1">
        <v>42621</v>
      </c>
      <c r="B2768">
        <v>2016</v>
      </c>
      <c r="C2768" t="s">
        <v>29</v>
      </c>
      <c r="D2768">
        <v>193690</v>
      </c>
      <c r="E2768">
        <v>417500</v>
      </c>
      <c r="F2768" t="s">
        <v>13</v>
      </c>
      <c r="G2768" t="s">
        <v>14</v>
      </c>
      <c r="H2768">
        <v>3</v>
      </c>
      <c r="I2768">
        <v>1</v>
      </c>
      <c r="J2768">
        <v>953</v>
      </c>
      <c r="K2768">
        <v>1.3482590000000001</v>
      </c>
      <c r="L2768" t="s">
        <v>16</v>
      </c>
    </row>
    <row r="2769" spans="1:12" x14ac:dyDescent="0.3">
      <c r="A2769" s="1">
        <v>42621</v>
      </c>
      <c r="B2769">
        <v>2016</v>
      </c>
      <c r="C2769" t="s">
        <v>29</v>
      </c>
      <c r="D2769">
        <v>183680</v>
      </c>
      <c r="E2769">
        <v>237000</v>
      </c>
      <c r="F2769" t="s">
        <v>13</v>
      </c>
      <c r="G2769" t="s">
        <v>14</v>
      </c>
      <c r="H2769">
        <v>3</v>
      </c>
      <c r="I2769">
        <v>1</v>
      </c>
      <c r="J2769">
        <v>971</v>
      </c>
      <c r="K2769">
        <v>1.3482590000000001</v>
      </c>
      <c r="L2769" t="s">
        <v>22</v>
      </c>
    </row>
    <row r="2770" spans="1:12" x14ac:dyDescent="0.3">
      <c r="A2770" s="1">
        <v>42623</v>
      </c>
      <c r="B2770">
        <v>2016</v>
      </c>
      <c r="C2770" t="s">
        <v>12</v>
      </c>
      <c r="D2770">
        <v>69990</v>
      </c>
      <c r="E2770">
        <v>31500</v>
      </c>
      <c r="F2770" t="s">
        <v>13</v>
      </c>
      <c r="G2770" t="s">
        <v>14</v>
      </c>
      <c r="H2770">
        <v>3</v>
      </c>
      <c r="I2770">
        <v>3</v>
      </c>
      <c r="J2770">
        <v>987</v>
      </c>
      <c r="K2770">
        <v>1.3482590000000001</v>
      </c>
      <c r="L2770" t="s">
        <v>25</v>
      </c>
    </row>
    <row r="2771" spans="1:12" x14ac:dyDescent="0.3">
      <c r="A2771" s="1">
        <v>42624</v>
      </c>
      <c r="B2771">
        <v>2016</v>
      </c>
      <c r="C2771" t="s">
        <v>30</v>
      </c>
      <c r="D2771">
        <v>960120</v>
      </c>
      <c r="E2771">
        <v>1600000</v>
      </c>
      <c r="F2771" t="s">
        <v>13</v>
      </c>
      <c r="G2771" t="s">
        <v>14</v>
      </c>
      <c r="H2771">
        <v>3</v>
      </c>
      <c r="I2771">
        <v>2</v>
      </c>
      <c r="J2771">
        <v>928</v>
      </c>
      <c r="K2771">
        <v>1.3482590000000001</v>
      </c>
      <c r="L2771" t="s">
        <v>15</v>
      </c>
    </row>
    <row r="2772" spans="1:12" x14ac:dyDescent="0.3">
      <c r="A2772" s="1">
        <v>42624</v>
      </c>
      <c r="B2772">
        <v>2016</v>
      </c>
      <c r="C2772" t="s">
        <v>12</v>
      </c>
      <c r="D2772">
        <v>97080</v>
      </c>
      <c r="E2772">
        <v>135000</v>
      </c>
      <c r="F2772" t="s">
        <v>13</v>
      </c>
      <c r="G2772" t="s">
        <v>14</v>
      </c>
      <c r="H2772">
        <v>3</v>
      </c>
      <c r="I2772">
        <v>1</v>
      </c>
      <c r="J2772">
        <v>977</v>
      </c>
      <c r="K2772">
        <v>1.3482590000000001</v>
      </c>
      <c r="L2772" t="s">
        <v>16</v>
      </c>
    </row>
    <row r="2773" spans="1:12" x14ac:dyDescent="0.3">
      <c r="A2773" s="1">
        <v>42625</v>
      </c>
      <c r="B2773">
        <v>2016</v>
      </c>
      <c r="C2773" t="s">
        <v>30</v>
      </c>
      <c r="D2773">
        <v>698200</v>
      </c>
      <c r="E2773">
        <v>1000000</v>
      </c>
      <c r="F2773" t="s">
        <v>13</v>
      </c>
      <c r="G2773" t="s">
        <v>14</v>
      </c>
      <c r="H2773">
        <v>3</v>
      </c>
      <c r="I2773">
        <v>3</v>
      </c>
      <c r="J2773">
        <v>1014</v>
      </c>
      <c r="K2773">
        <v>1.3482590000000001</v>
      </c>
      <c r="L2773" t="s">
        <v>15</v>
      </c>
    </row>
    <row r="2774" spans="1:12" x14ac:dyDescent="0.3">
      <c r="A2774" s="1">
        <v>42628</v>
      </c>
      <c r="B2774">
        <v>2016</v>
      </c>
      <c r="C2774" t="s">
        <v>12</v>
      </c>
      <c r="D2774">
        <v>98880</v>
      </c>
      <c r="E2774">
        <v>50000</v>
      </c>
      <c r="F2774" t="s">
        <v>13</v>
      </c>
      <c r="G2774" t="s">
        <v>14</v>
      </c>
      <c r="H2774">
        <v>3</v>
      </c>
      <c r="I2774">
        <v>2</v>
      </c>
      <c r="J2774">
        <v>905</v>
      </c>
      <c r="K2774">
        <v>1.3482590000000001</v>
      </c>
      <c r="L2774" t="s">
        <v>16</v>
      </c>
    </row>
    <row r="2775" spans="1:12" x14ac:dyDescent="0.3">
      <c r="A2775" s="1">
        <v>42628</v>
      </c>
      <c r="B2775">
        <v>2016</v>
      </c>
      <c r="C2775" t="s">
        <v>17</v>
      </c>
      <c r="D2775">
        <v>171970</v>
      </c>
      <c r="E2775">
        <v>210000</v>
      </c>
      <c r="F2775" t="s">
        <v>13</v>
      </c>
      <c r="G2775" t="s">
        <v>14</v>
      </c>
      <c r="H2775">
        <v>3</v>
      </c>
      <c r="I2775">
        <v>1</v>
      </c>
      <c r="J2775">
        <v>1040</v>
      </c>
      <c r="K2775">
        <v>1.3482590000000001</v>
      </c>
      <c r="L2775" t="s">
        <v>16</v>
      </c>
    </row>
    <row r="2776" spans="1:12" x14ac:dyDescent="0.3">
      <c r="A2776" s="1">
        <v>42628</v>
      </c>
      <c r="B2776">
        <v>2016</v>
      </c>
      <c r="C2776" t="s">
        <v>26</v>
      </c>
      <c r="D2776">
        <v>455420</v>
      </c>
      <c r="E2776">
        <v>530000</v>
      </c>
      <c r="F2776" t="s">
        <v>13</v>
      </c>
      <c r="G2776" t="s">
        <v>14</v>
      </c>
      <c r="H2776">
        <v>3</v>
      </c>
      <c r="I2776">
        <v>2</v>
      </c>
      <c r="J2776">
        <v>906</v>
      </c>
      <c r="K2776">
        <v>1.3482590000000001</v>
      </c>
      <c r="L2776" t="s">
        <v>16</v>
      </c>
    </row>
    <row r="2777" spans="1:12" x14ac:dyDescent="0.3">
      <c r="A2777" s="1">
        <v>42628</v>
      </c>
      <c r="B2777">
        <v>2016</v>
      </c>
      <c r="C2777" t="s">
        <v>21</v>
      </c>
      <c r="D2777">
        <v>2875810</v>
      </c>
      <c r="E2777">
        <v>5475000</v>
      </c>
      <c r="F2777" t="s">
        <v>13</v>
      </c>
      <c r="G2777" t="s">
        <v>14</v>
      </c>
      <c r="H2777">
        <v>3</v>
      </c>
      <c r="I2777">
        <v>1</v>
      </c>
      <c r="J2777">
        <v>985</v>
      </c>
      <c r="K2777">
        <v>1.3482590000000001</v>
      </c>
      <c r="L2777" t="s">
        <v>25</v>
      </c>
    </row>
    <row r="2778" spans="1:12" x14ac:dyDescent="0.3">
      <c r="A2778" s="1">
        <v>42629</v>
      </c>
      <c r="B2778">
        <v>2016</v>
      </c>
      <c r="C2778" t="s">
        <v>21</v>
      </c>
      <c r="D2778">
        <v>940590</v>
      </c>
      <c r="E2778">
        <v>2325000</v>
      </c>
      <c r="F2778" t="s">
        <v>13</v>
      </c>
      <c r="G2778" t="s">
        <v>14</v>
      </c>
      <c r="H2778">
        <v>3</v>
      </c>
      <c r="I2778">
        <v>3</v>
      </c>
      <c r="J2778">
        <v>930</v>
      </c>
      <c r="K2778">
        <v>1.3482590000000001</v>
      </c>
      <c r="L2778" t="s">
        <v>22</v>
      </c>
    </row>
    <row r="2779" spans="1:12" x14ac:dyDescent="0.3">
      <c r="A2779" s="1">
        <v>42631</v>
      </c>
      <c r="B2779">
        <v>2016</v>
      </c>
      <c r="C2779" t="s">
        <v>29</v>
      </c>
      <c r="D2779">
        <v>138880</v>
      </c>
      <c r="E2779">
        <v>169000</v>
      </c>
      <c r="F2779" t="s">
        <v>13</v>
      </c>
      <c r="G2779" t="s">
        <v>14</v>
      </c>
      <c r="H2779">
        <v>3</v>
      </c>
      <c r="I2779">
        <v>1</v>
      </c>
      <c r="J2779">
        <v>1024</v>
      </c>
      <c r="K2779">
        <v>1.3482590000000001</v>
      </c>
      <c r="L2779" t="s">
        <v>16</v>
      </c>
    </row>
    <row r="2780" spans="1:12" x14ac:dyDescent="0.3">
      <c r="A2780" s="1">
        <v>42631</v>
      </c>
      <c r="B2780">
        <v>2016</v>
      </c>
      <c r="C2780" t="s">
        <v>17</v>
      </c>
      <c r="D2780">
        <v>130300</v>
      </c>
      <c r="E2780">
        <v>173000</v>
      </c>
      <c r="F2780" t="s">
        <v>13</v>
      </c>
      <c r="G2780" t="s">
        <v>14</v>
      </c>
      <c r="H2780">
        <v>3</v>
      </c>
      <c r="I2780">
        <v>1</v>
      </c>
      <c r="J2780">
        <v>1056</v>
      </c>
      <c r="K2780">
        <v>1.3482590000000001</v>
      </c>
      <c r="L2780" t="s">
        <v>15</v>
      </c>
    </row>
    <row r="2781" spans="1:12" x14ac:dyDescent="0.3">
      <c r="A2781" s="1">
        <v>42631</v>
      </c>
      <c r="B2781">
        <v>2016</v>
      </c>
      <c r="C2781" t="s">
        <v>17</v>
      </c>
      <c r="D2781">
        <v>127570</v>
      </c>
      <c r="E2781">
        <v>89900</v>
      </c>
      <c r="F2781" t="s">
        <v>13</v>
      </c>
      <c r="G2781" t="s">
        <v>14</v>
      </c>
      <c r="H2781">
        <v>3</v>
      </c>
      <c r="I2781">
        <v>2</v>
      </c>
      <c r="J2781">
        <v>931</v>
      </c>
      <c r="K2781">
        <v>1.3482590000000001</v>
      </c>
      <c r="L2781" t="s">
        <v>22</v>
      </c>
    </row>
    <row r="2782" spans="1:12" x14ac:dyDescent="0.3">
      <c r="A2782" s="1">
        <v>42636</v>
      </c>
      <c r="B2782">
        <v>2016</v>
      </c>
      <c r="C2782" t="s">
        <v>26</v>
      </c>
      <c r="D2782">
        <v>237930</v>
      </c>
      <c r="E2782">
        <v>287500</v>
      </c>
      <c r="F2782" t="s">
        <v>13</v>
      </c>
      <c r="G2782" t="s">
        <v>14</v>
      </c>
      <c r="H2782">
        <v>3</v>
      </c>
      <c r="I2782">
        <v>1</v>
      </c>
      <c r="J2782">
        <v>1088</v>
      </c>
      <c r="K2782">
        <v>1.3482590000000001</v>
      </c>
      <c r="L2782" t="s">
        <v>16</v>
      </c>
    </row>
    <row r="2783" spans="1:12" x14ac:dyDescent="0.3">
      <c r="A2783" s="1">
        <v>42636</v>
      </c>
      <c r="B2783">
        <v>2016</v>
      </c>
      <c r="C2783" t="s">
        <v>12</v>
      </c>
      <c r="D2783">
        <v>130110</v>
      </c>
      <c r="E2783">
        <v>130500</v>
      </c>
      <c r="F2783" t="s">
        <v>13</v>
      </c>
      <c r="G2783" t="s">
        <v>14</v>
      </c>
      <c r="H2783">
        <v>3</v>
      </c>
      <c r="I2783">
        <v>3</v>
      </c>
      <c r="J2783">
        <v>1038</v>
      </c>
      <c r="K2783">
        <v>1.3482590000000001</v>
      </c>
      <c r="L2783" t="s">
        <v>16</v>
      </c>
    </row>
    <row r="2784" spans="1:12" x14ac:dyDescent="0.3">
      <c r="A2784" s="1">
        <v>42638</v>
      </c>
      <c r="B2784">
        <v>2016</v>
      </c>
      <c r="C2784" t="s">
        <v>12</v>
      </c>
      <c r="D2784">
        <v>108410</v>
      </c>
      <c r="E2784">
        <v>70000</v>
      </c>
      <c r="F2784" t="s">
        <v>13</v>
      </c>
      <c r="G2784" t="s">
        <v>14</v>
      </c>
      <c r="H2784">
        <v>3</v>
      </c>
      <c r="I2784">
        <v>2</v>
      </c>
      <c r="J2784">
        <v>1025</v>
      </c>
      <c r="K2784">
        <v>1.3482590000000001</v>
      </c>
      <c r="L2784" t="s">
        <v>16</v>
      </c>
    </row>
    <row r="2785" spans="1:12" x14ac:dyDescent="0.3">
      <c r="A2785" s="1">
        <v>42638</v>
      </c>
      <c r="B2785">
        <v>2016</v>
      </c>
      <c r="C2785" t="s">
        <v>30</v>
      </c>
      <c r="D2785">
        <v>205800</v>
      </c>
      <c r="E2785">
        <v>469900</v>
      </c>
      <c r="F2785" t="s">
        <v>13</v>
      </c>
      <c r="G2785" t="s">
        <v>14</v>
      </c>
      <c r="H2785">
        <v>3</v>
      </c>
      <c r="I2785">
        <v>2</v>
      </c>
      <c r="J2785">
        <v>980</v>
      </c>
      <c r="K2785">
        <v>1.3482590000000001</v>
      </c>
      <c r="L2785" t="s">
        <v>16</v>
      </c>
    </row>
    <row r="2786" spans="1:12" x14ac:dyDescent="0.3">
      <c r="A2786" s="1">
        <v>42638</v>
      </c>
      <c r="B2786">
        <v>2016</v>
      </c>
      <c r="C2786" t="s">
        <v>30</v>
      </c>
      <c r="D2786">
        <v>495870</v>
      </c>
      <c r="E2786">
        <v>960000</v>
      </c>
      <c r="F2786" t="s">
        <v>13</v>
      </c>
      <c r="G2786" t="s">
        <v>14</v>
      </c>
      <c r="H2786">
        <v>3</v>
      </c>
      <c r="I2786">
        <v>2</v>
      </c>
      <c r="J2786">
        <v>934</v>
      </c>
      <c r="K2786">
        <v>1.3482590000000001</v>
      </c>
      <c r="L2786" t="s">
        <v>22</v>
      </c>
    </row>
    <row r="2787" spans="1:12" x14ac:dyDescent="0.3">
      <c r="A2787" s="1">
        <v>42642</v>
      </c>
      <c r="B2787">
        <v>2016</v>
      </c>
      <c r="C2787" t="s">
        <v>12</v>
      </c>
      <c r="D2787">
        <v>40400</v>
      </c>
      <c r="E2787">
        <v>23500</v>
      </c>
      <c r="F2787" t="s">
        <v>19</v>
      </c>
      <c r="G2787" t="s">
        <v>20</v>
      </c>
      <c r="H2787">
        <v>4</v>
      </c>
      <c r="I2787">
        <v>4</v>
      </c>
      <c r="J2787">
        <v>1223</v>
      </c>
      <c r="K2787">
        <v>1.3482590000000001</v>
      </c>
      <c r="L2787" t="s">
        <v>25</v>
      </c>
    </row>
    <row r="2788" spans="1:12" x14ac:dyDescent="0.3">
      <c r="A2788" s="1">
        <v>42642</v>
      </c>
      <c r="B2788">
        <v>2016</v>
      </c>
      <c r="C2788" t="s">
        <v>12</v>
      </c>
      <c r="D2788">
        <v>63690</v>
      </c>
      <c r="E2788">
        <v>16666</v>
      </c>
      <c r="F2788" t="s">
        <v>13</v>
      </c>
      <c r="G2788" t="s">
        <v>14</v>
      </c>
      <c r="H2788">
        <v>3</v>
      </c>
      <c r="I2788">
        <v>2</v>
      </c>
      <c r="J2788">
        <v>977</v>
      </c>
      <c r="K2788">
        <v>1.3482590000000001</v>
      </c>
      <c r="L2788" t="s">
        <v>25</v>
      </c>
    </row>
    <row r="2789" spans="1:12" x14ac:dyDescent="0.3">
      <c r="A2789" s="1">
        <v>42643</v>
      </c>
      <c r="B2789">
        <v>2016</v>
      </c>
      <c r="C2789" t="s">
        <v>12</v>
      </c>
      <c r="D2789">
        <v>87520</v>
      </c>
      <c r="E2789">
        <v>42000</v>
      </c>
      <c r="F2789" t="s">
        <v>19</v>
      </c>
      <c r="G2789" t="s">
        <v>20</v>
      </c>
      <c r="H2789">
        <v>4</v>
      </c>
      <c r="I2789">
        <v>4</v>
      </c>
      <c r="J2789">
        <v>1495</v>
      </c>
      <c r="K2789">
        <v>1.3482590000000001</v>
      </c>
      <c r="L2789" t="s">
        <v>25</v>
      </c>
    </row>
    <row r="2790" spans="1:12" x14ac:dyDescent="0.3">
      <c r="A2790" s="1">
        <v>42643</v>
      </c>
      <c r="B2790">
        <v>2016</v>
      </c>
      <c r="C2790" t="s">
        <v>12</v>
      </c>
      <c r="D2790">
        <v>76050</v>
      </c>
      <c r="E2790">
        <v>68000</v>
      </c>
      <c r="F2790" t="s">
        <v>13</v>
      </c>
      <c r="G2790" t="s">
        <v>14</v>
      </c>
      <c r="H2790">
        <v>3</v>
      </c>
      <c r="I2790">
        <v>2</v>
      </c>
      <c r="J2790">
        <v>950</v>
      </c>
      <c r="K2790">
        <v>1.3482590000000001</v>
      </c>
      <c r="L2790" t="s">
        <v>25</v>
      </c>
    </row>
    <row r="2791" spans="1:12" x14ac:dyDescent="0.3">
      <c r="A2791" s="1">
        <v>42643</v>
      </c>
      <c r="B2791">
        <v>2016</v>
      </c>
      <c r="C2791" t="s">
        <v>12</v>
      </c>
      <c r="D2791">
        <v>29860</v>
      </c>
      <c r="E2791">
        <v>24900</v>
      </c>
      <c r="F2791" t="s">
        <v>19</v>
      </c>
      <c r="G2791" t="s">
        <v>20</v>
      </c>
      <c r="H2791">
        <v>4</v>
      </c>
      <c r="I2791">
        <v>4</v>
      </c>
      <c r="J2791">
        <v>1206</v>
      </c>
      <c r="K2791">
        <v>1.3482590000000001</v>
      </c>
      <c r="L2791" t="s">
        <v>16</v>
      </c>
    </row>
    <row r="2792" spans="1:12" x14ac:dyDescent="0.3">
      <c r="A2792" s="1">
        <v>42643</v>
      </c>
      <c r="B2792">
        <v>2016</v>
      </c>
      <c r="C2792" t="s">
        <v>21</v>
      </c>
      <c r="D2792">
        <v>398790</v>
      </c>
      <c r="E2792">
        <v>850000</v>
      </c>
      <c r="F2792" t="s">
        <v>13</v>
      </c>
      <c r="G2792" t="s">
        <v>14</v>
      </c>
      <c r="H2792">
        <v>3</v>
      </c>
      <c r="I2792">
        <v>3</v>
      </c>
      <c r="J2792">
        <v>1017</v>
      </c>
      <c r="K2792">
        <v>1.3482590000000001</v>
      </c>
      <c r="L2792" t="s">
        <v>22</v>
      </c>
    </row>
    <row r="2793" spans="1:12" x14ac:dyDescent="0.3">
      <c r="A2793" s="1">
        <v>42643</v>
      </c>
      <c r="B2793">
        <v>2016</v>
      </c>
      <c r="C2793" t="s">
        <v>26</v>
      </c>
      <c r="D2793">
        <v>293790</v>
      </c>
      <c r="E2793">
        <v>430000</v>
      </c>
      <c r="F2793" t="s">
        <v>13</v>
      </c>
      <c r="G2793" t="s">
        <v>14</v>
      </c>
      <c r="H2793">
        <v>3</v>
      </c>
      <c r="I2793">
        <v>3</v>
      </c>
      <c r="J2793">
        <v>978</v>
      </c>
      <c r="K2793">
        <v>1.3482590000000001</v>
      </c>
      <c r="L2793" t="s">
        <v>16</v>
      </c>
    </row>
    <row r="2794" spans="1:12" x14ac:dyDescent="0.3">
      <c r="A2794" s="1">
        <v>42643</v>
      </c>
      <c r="B2794">
        <v>2016</v>
      </c>
      <c r="C2794" t="s">
        <v>17</v>
      </c>
      <c r="D2794">
        <v>187260</v>
      </c>
      <c r="E2794">
        <v>131600</v>
      </c>
      <c r="F2794" t="s">
        <v>23</v>
      </c>
      <c r="G2794" t="s">
        <v>24</v>
      </c>
      <c r="H2794">
        <v>6</v>
      </c>
      <c r="I2794">
        <v>6</v>
      </c>
      <c r="J2794">
        <v>2041</v>
      </c>
      <c r="K2794">
        <v>1.3482590000000001</v>
      </c>
      <c r="L2794" t="s">
        <v>15</v>
      </c>
    </row>
    <row r="2795" spans="1:12" x14ac:dyDescent="0.3">
      <c r="A2795" s="1">
        <v>42643</v>
      </c>
      <c r="B2795">
        <v>2016</v>
      </c>
      <c r="C2795" t="s">
        <v>29</v>
      </c>
      <c r="D2795">
        <v>158550</v>
      </c>
      <c r="E2795">
        <v>246000</v>
      </c>
      <c r="F2795" t="s">
        <v>19</v>
      </c>
      <c r="G2795" t="s">
        <v>20</v>
      </c>
      <c r="H2795">
        <v>4</v>
      </c>
      <c r="I2795">
        <v>4</v>
      </c>
      <c r="J2795">
        <v>1201</v>
      </c>
      <c r="K2795">
        <v>1.3482590000000001</v>
      </c>
      <c r="L2795" t="s">
        <v>16</v>
      </c>
    </row>
    <row r="2796" spans="1:12" x14ac:dyDescent="0.3">
      <c r="A2796" s="1">
        <v>42644</v>
      </c>
      <c r="B2796">
        <v>2016</v>
      </c>
      <c r="C2796" t="s">
        <v>26</v>
      </c>
      <c r="D2796">
        <v>549290</v>
      </c>
      <c r="E2796">
        <v>450000</v>
      </c>
      <c r="F2796" t="s">
        <v>13</v>
      </c>
      <c r="G2796" t="s">
        <v>14</v>
      </c>
      <c r="H2796">
        <v>3</v>
      </c>
      <c r="I2796">
        <v>3</v>
      </c>
      <c r="J2796">
        <v>1029</v>
      </c>
      <c r="K2796">
        <v>1.3482590000000001</v>
      </c>
      <c r="L2796" t="s">
        <v>25</v>
      </c>
    </row>
    <row r="2797" spans="1:12" x14ac:dyDescent="0.3">
      <c r="A2797" s="1">
        <v>42646</v>
      </c>
      <c r="B2797">
        <v>2016</v>
      </c>
      <c r="C2797" t="s">
        <v>18</v>
      </c>
      <c r="D2797">
        <v>317380</v>
      </c>
      <c r="E2797">
        <v>472500</v>
      </c>
      <c r="F2797" t="s">
        <v>13</v>
      </c>
      <c r="G2797" t="s">
        <v>14</v>
      </c>
      <c r="H2797">
        <v>3</v>
      </c>
      <c r="I2797">
        <v>3</v>
      </c>
      <c r="J2797">
        <v>1011</v>
      </c>
      <c r="K2797">
        <v>1.3482590000000001</v>
      </c>
      <c r="L2797" t="s">
        <v>25</v>
      </c>
    </row>
    <row r="2798" spans="1:12" x14ac:dyDescent="0.3">
      <c r="A2798" s="1">
        <v>42646</v>
      </c>
      <c r="B2798">
        <v>2016</v>
      </c>
      <c r="C2798" t="s">
        <v>26</v>
      </c>
      <c r="D2798">
        <v>303730</v>
      </c>
      <c r="E2798">
        <v>440000</v>
      </c>
      <c r="F2798" t="s">
        <v>13</v>
      </c>
      <c r="G2798" t="s">
        <v>14</v>
      </c>
      <c r="H2798">
        <v>3</v>
      </c>
      <c r="I2798">
        <v>3</v>
      </c>
      <c r="J2798">
        <v>921</v>
      </c>
      <c r="K2798">
        <v>1.3482590000000001</v>
      </c>
      <c r="L2798" t="s">
        <v>15</v>
      </c>
    </row>
    <row r="2799" spans="1:12" x14ac:dyDescent="0.3">
      <c r="A2799" s="1">
        <v>42650</v>
      </c>
      <c r="B2799">
        <v>2016</v>
      </c>
      <c r="C2799" t="s">
        <v>18</v>
      </c>
      <c r="D2799">
        <v>980280</v>
      </c>
      <c r="E2799">
        <v>2150000</v>
      </c>
      <c r="F2799" t="s">
        <v>13</v>
      </c>
      <c r="G2799" t="s">
        <v>14</v>
      </c>
      <c r="H2799">
        <v>3</v>
      </c>
      <c r="I2799">
        <v>2</v>
      </c>
      <c r="J2799">
        <v>1045</v>
      </c>
      <c r="K2799">
        <v>1.3482590000000001</v>
      </c>
      <c r="L2799" t="s">
        <v>22</v>
      </c>
    </row>
    <row r="2800" spans="1:12" x14ac:dyDescent="0.3">
      <c r="A2800" s="1">
        <v>42650</v>
      </c>
      <c r="B2800">
        <v>2016</v>
      </c>
      <c r="C2800" t="s">
        <v>17</v>
      </c>
      <c r="D2800">
        <v>137110</v>
      </c>
      <c r="E2800">
        <v>34900</v>
      </c>
      <c r="F2800" t="s">
        <v>19</v>
      </c>
      <c r="G2800" t="s">
        <v>20</v>
      </c>
      <c r="H2800">
        <v>4</v>
      </c>
      <c r="I2800">
        <v>4</v>
      </c>
      <c r="J2800">
        <v>1435</v>
      </c>
      <c r="K2800">
        <v>1.3482590000000001</v>
      </c>
      <c r="L2800" t="s">
        <v>22</v>
      </c>
    </row>
    <row r="2801" spans="1:12" x14ac:dyDescent="0.3">
      <c r="A2801" s="1">
        <v>42650</v>
      </c>
      <c r="B2801">
        <v>2016</v>
      </c>
      <c r="C2801" t="s">
        <v>21</v>
      </c>
      <c r="D2801">
        <v>1575350</v>
      </c>
      <c r="E2801">
        <v>2940000</v>
      </c>
      <c r="F2801" t="s">
        <v>13</v>
      </c>
      <c r="G2801" t="s">
        <v>14</v>
      </c>
      <c r="H2801">
        <v>3</v>
      </c>
      <c r="I2801">
        <v>3</v>
      </c>
      <c r="J2801">
        <v>948</v>
      </c>
      <c r="K2801">
        <v>1.3482590000000001</v>
      </c>
      <c r="L2801" t="s">
        <v>15</v>
      </c>
    </row>
    <row r="2802" spans="1:12" x14ac:dyDescent="0.3">
      <c r="A2802" s="1">
        <v>42651</v>
      </c>
      <c r="B2802">
        <v>2016</v>
      </c>
      <c r="C2802" t="s">
        <v>17</v>
      </c>
      <c r="D2802">
        <v>124370</v>
      </c>
      <c r="E2802">
        <v>135000</v>
      </c>
      <c r="F2802" t="s">
        <v>23</v>
      </c>
      <c r="G2802" t="s">
        <v>24</v>
      </c>
      <c r="H2802">
        <v>6</v>
      </c>
      <c r="I2802">
        <v>4</v>
      </c>
      <c r="J2802">
        <v>1950</v>
      </c>
      <c r="K2802">
        <v>1.3482590000000001</v>
      </c>
      <c r="L2802" t="s">
        <v>16</v>
      </c>
    </row>
    <row r="2803" spans="1:12" x14ac:dyDescent="0.3">
      <c r="A2803" s="1">
        <v>42652</v>
      </c>
      <c r="B2803">
        <v>2016</v>
      </c>
      <c r="C2803" t="s">
        <v>17</v>
      </c>
      <c r="D2803">
        <v>157660</v>
      </c>
      <c r="E2803">
        <v>160000</v>
      </c>
      <c r="F2803" t="s">
        <v>19</v>
      </c>
      <c r="G2803" t="s">
        <v>20</v>
      </c>
      <c r="H2803">
        <v>4</v>
      </c>
      <c r="I2803">
        <v>4</v>
      </c>
      <c r="J2803">
        <v>1316</v>
      </c>
      <c r="K2803">
        <v>1.3482590000000001</v>
      </c>
      <c r="L2803" t="s">
        <v>22</v>
      </c>
    </row>
    <row r="2804" spans="1:12" x14ac:dyDescent="0.3">
      <c r="A2804" s="1">
        <v>42653</v>
      </c>
      <c r="B2804">
        <v>2016</v>
      </c>
      <c r="C2804" t="s">
        <v>12</v>
      </c>
      <c r="D2804">
        <v>46450</v>
      </c>
      <c r="E2804">
        <v>40500</v>
      </c>
      <c r="F2804" t="s">
        <v>23</v>
      </c>
      <c r="G2804" t="s">
        <v>24</v>
      </c>
      <c r="H2804">
        <v>6</v>
      </c>
      <c r="I2804">
        <v>4</v>
      </c>
      <c r="J2804">
        <v>2057</v>
      </c>
      <c r="K2804">
        <v>1.3482590000000001</v>
      </c>
      <c r="L2804" t="s">
        <v>25</v>
      </c>
    </row>
    <row r="2805" spans="1:12" x14ac:dyDescent="0.3">
      <c r="A2805" s="1">
        <v>42657</v>
      </c>
      <c r="B2805">
        <v>2016</v>
      </c>
      <c r="C2805" t="s">
        <v>18</v>
      </c>
      <c r="D2805">
        <v>296428</v>
      </c>
      <c r="E2805">
        <v>52857</v>
      </c>
      <c r="F2805" t="s">
        <v>27</v>
      </c>
      <c r="G2805" t="s">
        <v>28</v>
      </c>
      <c r="H2805">
        <v>8</v>
      </c>
      <c r="I2805">
        <v>6</v>
      </c>
      <c r="J2805">
        <v>2557</v>
      </c>
      <c r="K2805">
        <v>1.3482590000000001</v>
      </c>
      <c r="L2805" t="s">
        <v>15</v>
      </c>
    </row>
    <row r="2806" spans="1:12" x14ac:dyDescent="0.3">
      <c r="A2806" s="1">
        <v>42657</v>
      </c>
      <c r="B2806">
        <v>2016</v>
      </c>
      <c r="C2806" t="s">
        <v>17</v>
      </c>
      <c r="D2806">
        <v>135290</v>
      </c>
      <c r="E2806">
        <v>175500</v>
      </c>
      <c r="F2806" t="s">
        <v>13</v>
      </c>
      <c r="G2806" t="s">
        <v>14</v>
      </c>
      <c r="H2806">
        <v>3</v>
      </c>
      <c r="I2806">
        <v>3</v>
      </c>
      <c r="J2806">
        <v>950</v>
      </c>
      <c r="K2806">
        <v>1.3482590000000001</v>
      </c>
      <c r="L2806" t="s">
        <v>16</v>
      </c>
    </row>
    <row r="2807" spans="1:12" x14ac:dyDescent="0.3">
      <c r="A2807" s="1">
        <v>42657</v>
      </c>
      <c r="B2807">
        <v>2016</v>
      </c>
      <c r="C2807" t="s">
        <v>29</v>
      </c>
      <c r="D2807">
        <v>189000</v>
      </c>
      <c r="E2807">
        <v>240000</v>
      </c>
      <c r="F2807" t="s">
        <v>13</v>
      </c>
      <c r="G2807" t="s">
        <v>14</v>
      </c>
      <c r="H2807">
        <v>3</v>
      </c>
      <c r="I2807">
        <v>3</v>
      </c>
      <c r="J2807">
        <v>975</v>
      </c>
      <c r="K2807">
        <v>1.3482590000000001</v>
      </c>
      <c r="L2807" t="s">
        <v>15</v>
      </c>
    </row>
    <row r="2808" spans="1:12" x14ac:dyDescent="0.3">
      <c r="A2808" s="1">
        <v>42657</v>
      </c>
      <c r="B2808">
        <v>2016</v>
      </c>
      <c r="C2808" t="s">
        <v>21</v>
      </c>
      <c r="D2808">
        <v>3340120</v>
      </c>
      <c r="E2808">
        <v>5993000</v>
      </c>
      <c r="F2808" t="s">
        <v>13</v>
      </c>
      <c r="G2808" t="s">
        <v>14</v>
      </c>
      <c r="H2808">
        <v>3</v>
      </c>
      <c r="I2808">
        <v>3</v>
      </c>
      <c r="J2808">
        <v>1026</v>
      </c>
      <c r="K2808">
        <v>1.3482590000000001</v>
      </c>
      <c r="L2808" t="s">
        <v>16</v>
      </c>
    </row>
    <row r="2809" spans="1:12" x14ac:dyDescent="0.3">
      <c r="A2809" s="1">
        <v>42658</v>
      </c>
      <c r="B2809">
        <v>2016</v>
      </c>
      <c r="C2809" t="s">
        <v>21</v>
      </c>
      <c r="D2809">
        <v>1319220</v>
      </c>
      <c r="E2809">
        <v>1525000</v>
      </c>
      <c r="F2809" t="s">
        <v>13</v>
      </c>
      <c r="G2809" t="s">
        <v>14</v>
      </c>
      <c r="H2809">
        <v>3</v>
      </c>
      <c r="I2809">
        <v>2</v>
      </c>
      <c r="J2809">
        <v>997</v>
      </c>
      <c r="K2809">
        <v>1.3482590000000001</v>
      </c>
      <c r="L2809" t="s">
        <v>25</v>
      </c>
    </row>
    <row r="2810" spans="1:12" x14ac:dyDescent="0.3">
      <c r="A2810" s="1">
        <v>42659</v>
      </c>
      <c r="B2810">
        <v>2016</v>
      </c>
      <c r="C2810" t="s">
        <v>17</v>
      </c>
      <c r="D2810">
        <v>204150</v>
      </c>
      <c r="E2810">
        <v>150000</v>
      </c>
      <c r="F2810" t="s">
        <v>19</v>
      </c>
      <c r="G2810" t="s">
        <v>20</v>
      </c>
      <c r="H2810">
        <v>4</v>
      </c>
      <c r="I2810">
        <v>3</v>
      </c>
      <c r="J2810">
        <v>1493</v>
      </c>
      <c r="K2810">
        <v>1.3482590000000001</v>
      </c>
      <c r="L2810" t="s">
        <v>25</v>
      </c>
    </row>
    <row r="2811" spans="1:12" x14ac:dyDescent="0.3">
      <c r="A2811" s="1">
        <v>42660</v>
      </c>
      <c r="B2811">
        <v>2016</v>
      </c>
      <c r="C2811" t="s">
        <v>26</v>
      </c>
      <c r="D2811">
        <v>310940</v>
      </c>
      <c r="E2811">
        <v>391500</v>
      </c>
      <c r="F2811" t="s">
        <v>13</v>
      </c>
      <c r="G2811" t="s">
        <v>14</v>
      </c>
      <c r="H2811">
        <v>3</v>
      </c>
      <c r="I2811">
        <v>2</v>
      </c>
      <c r="J2811">
        <v>1059</v>
      </c>
      <c r="K2811">
        <v>1.3482590000000001</v>
      </c>
      <c r="L2811" t="s">
        <v>15</v>
      </c>
    </row>
    <row r="2812" spans="1:12" x14ac:dyDescent="0.3">
      <c r="A2812" s="1">
        <v>42660</v>
      </c>
      <c r="B2812">
        <v>2016</v>
      </c>
      <c r="C2812" t="s">
        <v>12</v>
      </c>
      <c r="D2812">
        <v>65230</v>
      </c>
      <c r="E2812">
        <v>62500</v>
      </c>
      <c r="F2812" t="s">
        <v>23</v>
      </c>
      <c r="G2812" t="s">
        <v>24</v>
      </c>
      <c r="H2812">
        <v>6</v>
      </c>
      <c r="I2812">
        <v>4</v>
      </c>
      <c r="J2812">
        <v>1930</v>
      </c>
      <c r="K2812">
        <v>1.3482590000000001</v>
      </c>
      <c r="L2812" t="s">
        <v>22</v>
      </c>
    </row>
    <row r="2813" spans="1:12" x14ac:dyDescent="0.3">
      <c r="A2813" s="1">
        <v>42660</v>
      </c>
      <c r="B2813">
        <v>2016</v>
      </c>
      <c r="C2813" t="s">
        <v>26</v>
      </c>
      <c r="D2813">
        <v>1392160</v>
      </c>
      <c r="E2813">
        <v>2100000</v>
      </c>
      <c r="F2813" t="s">
        <v>13</v>
      </c>
      <c r="G2813" t="s">
        <v>14</v>
      </c>
      <c r="H2813">
        <v>3</v>
      </c>
      <c r="I2813">
        <v>1</v>
      </c>
      <c r="J2813">
        <v>928</v>
      </c>
      <c r="K2813">
        <v>1.3482590000000001</v>
      </c>
      <c r="L2813" t="s">
        <v>25</v>
      </c>
    </row>
    <row r="2814" spans="1:12" x14ac:dyDescent="0.3">
      <c r="A2814" s="1">
        <v>42663</v>
      </c>
      <c r="B2814">
        <v>2016</v>
      </c>
      <c r="C2814" t="s">
        <v>29</v>
      </c>
      <c r="D2814">
        <v>167440</v>
      </c>
      <c r="E2814">
        <v>191250</v>
      </c>
      <c r="F2814" t="s">
        <v>13</v>
      </c>
      <c r="G2814" t="s">
        <v>14</v>
      </c>
      <c r="H2814">
        <v>3</v>
      </c>
      <c r="I2814">
        <v>2</v>
      </c>
      <c r="J2814">
        <v>968</v>
      </c>
      <c r="K2814">
        <v>1.3482590000000001</v>
      </c>
      <c r="L2814" t="s">
        <v>22</v>
      </c>
    </row>
    <row r="2815" spans="1:12" x14ac:dyDescent="0.3">
      <c r="A2815" s="1">
        <v>42663</v>
      </c>
      <c r="B2815">
        <v>2016</v>
      </c>
      <c r="C2815" t="s">
        <v>29</v>
      </c>
      <c r="D2815">
        <v>788620</v>
      </c>
      <c r="E2815">
        <v>1200000</v>
      </c>
      <c r="F2815" t="s">
        <v>13</v>
      </c>
      <c r="G2815" t="s">
        <v>14</v>
      </c>
      <c r="H2815">
        <v>3</v>
      </c>
      <c r="I2815">
        <v>2</v>
      </c>
      <c r="J2815">
        <v>987</v>
      </c>
      <c r="K2815">
        <v>1.3482590000000001</v>
      </c>
      <c r="L2815" t="s">
        <v>15</v>
      </c>
    </row>
    <row r="2816" spans="1:12" x14ac:dyDescent="0.3">
      <c r="A2816" s="1">
        <v>42663</v>
      </c>
      <c r="B2816">
        <v>2016</v>
      </c>
      <c r="C2816" t="s">
        <v>26</v>
      </c>
      <c r="D2816">
        <v>417340</v>
      </c>
      <c r="E2816">
        <v>720000</v>
      </c>
      <c r="F2816" t="s">
        <v>13</v>
      </c>
      <c r="G2816" t="s">
        <v>14</v>
      </c>
      <c r="H2816">
        <v>3</v>
      </c>
      <c r="I2816">
        <v>3</v>
      </c>
      <c r="J2816">
        <v>1035</v>
      </c>
      <c r="K2816">
        <v>1.3482590000000001</v>
      </c>
      <c r="L2816" t="s">
        <v>16</v>
      </c>
    </row>
    <row r="2817" spans="1:12" x14ac:dyDescent="0.3">
      <c r="A2817" s="1">
        <v>42663</v>
      </c>
      <c r="B2817">
        <v>2016</v>
      </c>
      <c r="C2817" t="s">
        <v>26</v>
      </c>
      <c r="D2817">
        <v>179060</v>
      </c>
      <c r="E2817">
        <v>140000</v>
      </c>
      <c r="F2817" t="s">
        <v>13</v>
      </c>
      <c r="G2817" t="s">
        <v>14</v>
      </c>
      <c r="H2817">
        <v>3</v>
      </c>
      <c r="I2817">
        <v>1</v>
      </c>
      <c r="J2817">
        <v>1071</v>
      </c>
      <c r="K2817">
        <v>1.3482590000000001</v>
      </c>
      <c r="L2817" t="s">
        <v>16</v>
      </c>
    </row>
    <row r="2818" spans="1:12" x14ac:dyDescent="0.3">
      <c r="A2818" s="1">
        <v>42663</v>
      </c>
      <c r="B2818">
        <v>2016</v>
      </c>
      <c r="C2818" t="s">
        <v>18</v>
      </c>
      <c r="D2818">
        <v>276360</v>
      </c>
      <c r="E2818">
        <v>415000</v>
      </c>
      <c r="F2818" t="s">
        <v>13</v>
      </c>
      <c r="G2818" t="s">
        <v>14</v>
      </c>
      <c r="H2818">
        <v>3</v>
      </c>
      <c r="I2818">
        <v>3</v>
      </c>
      <c r="J2818">
        <v>1037</v>
      </c>
      <c r="K2818">
        <v>1.3482590000000001</v>
      </c>
      <c r="L2818" t="s">
        <v>22</v>
      </c>
    </row>
    <row r="2819" spans="1:12" x14ac:dyDescent="0.3">
      <c r="A2819" s="1">
        <v>42664</v>
      </c>
      <c r="B2819">
        <v>2016</v>
      </c>
      <c r="C2819" t="s">
        <v>26</v>
      </c>
      <c r="D2819">
        <v>230930</v>
      </c>
      <c r="E2819">
        <v>248000</v>
      </c>
      <c r="F2819" t="s">
        <v>13</v>
      </c>
      <c r="G2819" t="s">
        <v>14</v>
      </c>
      <c r="H2819">
        <v>3</v>
      </c>
      <c r="I2819">
        <v>2</v>
      </c>
      <c r="J2819">
        <v>995</v>
      </c>
      <c r="K2819">
        <v>1.3482590000000001</v>
      </c>
      <c r="L2819" t="s">
        <v>22</v>
      </c>
    </row>
    <row r="2820" spans="1:12" x14ac:dyDescent="0.3">
      <c r="A2820" s="1">
        <v>42664</v>
      </c>
      <c r="B2820">
        <v>2016</v>
      </c>
      <c r="C2820" t="s">
        <v>17</v>
      </c>
      <c r="D2820">
        <v>127880</v>
      </c>
      <c r="E2820">
        <v>120000</v>
      </c>
      <c r="F2820" t="s">
        <v>13</v>
      </c>
      <c r="G2820" t="s">
        <v>14</v>
      </c>
      <c r="H2820">
        <v>3</v>
      </c>
      <c r="I2820">
        <v>2</v>
      </c>
      <c r="J2820">
        <v>909</v>
      </c>
      <c r="K2820">
        <v>1.3482590000000001</v>
      </c>
      <c r="L2820" t="s">
        <v>15</v>
      </c>
    </row>
    <row r="2821" spans="1:12" x14ac:dyDescent="0.3">
      <c r="A2821" s="1">
        <v>42664</v>
      </c>
      <c r="B2821">
        <v>2016</v>
      </c>
      <c r="C2821" t="s">
        <v>17</v>
      </c>
      <c r="D2821">
        <v>172390</v>
      </c>
      <c r="E2821">
        <v>170000</v>
      </c>
      <c r="F2821" t="s">
        <v>23</v>
      </c>
      <c r="G2821" t="s">
        <v>24</v>
      </c>
      <c r="H2821">
        <v>6</v>
      </c>
      <c r="I2821">
        <v>4</v>
      </c>
      <c r="J2821">
        <v>2093</v>
      </c>
      <c r="K2821">
        <v>1.3482590000000001</v>
      </c>
      <c r="L2821" t="s">
        <v>16</v>
      </c>
    </row>
    <row r="2822" spans="1:12" x14ac:dyDescent="0.3">
      <c r="A2822" s="1">
        <v>42665</v>
      </c>
      <c r="B2822">
        <v>2016</v>
      </c>
      <c r="C2822" t="s">
        <v>29</v>
      </c>
      <c r="D2822">
        <v>270900</v>
      </c>
      <c r="E2822">
        <v>425000</v>
      </c>
      <c r="F2822" t="s">
        <v>13</v>
      </c>
      <c r="G2822" t="s">
        <v>14</v>
      </c>
      <c r="H2822">
        <v>3</v>
      </c>
      <c r="I2822">
        <v>3</v>
      </c>
      <c r="J2822">
        <v>925</v>
      </c>
      <c r="K2822">
        <v>1.3482590000000001</v>
      </c>
      <c r="L2822" t="s">
        <v>22</v>
      </c>
    </row>
    <row r="2823" spans="1:12" x14ac:dyDescent="0.3">
      <c r="A2823" s="1">
        <v>42665</v>
      </c>
      <c r="B2823">
        <v>2016</v>
      </c>
      <c r="C2823" t="s">
        <v>30</v>
      </c>
      <c r="D2823">
        <v>284970</v>
      </c>
      <c r="E2823">
        <v>535000</v>
      </c>
      <c r="F2823" t="s">
        <v>13</v>
      </c>
      <c r="G2823" t="s">
        <v>14</v>
      </c>
      <c r="H2823">
        <v>3</v>
      </c>
      <c r="I2823">
        <v>1</v>
      </c>
      <c r="J2823">
        <v>955</v>
      </c>
      <c r="K2823">
        <v>1.3482590000000001</v>
      </c>
      <c r="L2823" t="s">
        <v>22</v>
      </c>
    </row>
    <row r="2824" spans="1:12" x14ac:dyDescent="0.3">
      <c r="A2824" s="1">
        <v>42666</v>
      </c>
      <c r="B2824">
        <v>2016</v>
      </c>
      <c r="C2824" t="s">
        <v>17</v>
      </c>
      <c r="D2824">
        <v>226930</v>
      </c>
      <c r="E2824">
        <v>231000</v>
      </c>
      <c r="F2824" t="s">
        <v>19</v>
      </c>
      <c r="G2824" t="s">
        <v>20</v>
      </c>
      <c r="H2824">
        <v>4</v>
      </c>
      <c r="I2824">
        <v>4</v>
      </c>
      <c r="J2824">
        <v>1209</v>
      </c>
      <c r="K2824">
        <v>1.3482590000000001</v>
      </c>
      <c r="L2824" t="s">
        <v>15</v>
      </c>
    </row>
    <row r="2825" spans="1:12" x14ac:dyDescent="0.3">
      <c r="A2825" s="1">
        <v>42666</v>
      </c>
      <c r="B2825">
        <v>2016</v>
      </c>
      <c r="C2825" t="s">
        <v>30</v>
      </c>
      <c r="D2825">
        <v>590300</v>
      </c>
      <c r="E2825">
        <v>880000</v>
      </c>
      <c r="F2825" t="s">
        <v>13</v>
      </c>
      <c r="G2825" t="s">
        <v>14</v>
      </c>
      <c r="H2825">
        <v>3</v>
      </c>
      <c r="I2825">
        <v>1</v>
      </c>
      <c r="J2825">
        <v>1045</v>
      </c>
      <c r="K2825">
        <v>1.3482590000000001</v>
      </c>
      <c r="L2825" t="s">
        <v>16</v>
      </c>
    </row>
    <row r="2826" spans="1:12" x14ac:dyDescent="0.3">
      <c r="A2826" s="1">
        <v>42667</v>
      </c>
      <c r="B2826">
        <v>2016</v>
      </c>
      <c r="C2826" t="s">
        <v>30</v>
      </c>
      <c r="D2826">
        <v>307510</v>
      </c>
      <c r="E2826">
        <v>412000</v>
      </c>
      <c r="F2826" t="s">
        <v>13</v>
      </c>
      <c r="G2826" t="s">
        <v>14</v>
      </c>
      <c r="H2826">
        <v>3</v>
      </c>
      <c r="I2826">
        <v>2</v>
      </c>
      <c r="J2826">
        <v>955</v>
      </c>
      <c r="K2826">
        <v>1.3482590000000001</v>
      </c>
      <c r="L2826" t="s">
        <v>15</v>
      </c>
    </row>
    <row r="2827" spans="1:12" x14ac:dyDescent="0.3">
      <c r="A2827" s="1">
        <v>42670</v>
      </c>
      <c r="B2827">
        <v>2016</v>
      </c>
      <c r="C2827" t="s">
        <v>18</v>
      </c>
      <c r="D2827">
        <v>996780</v>
      </c>
      <c r="E2827">
        <v>1464000</v>
      </c>
      <c r="F2827" t="s">
        <v>13</v>
      </c>
      <c r="G2827" t="s">
        <v>14</v>
      </c>
      <c r="H2827">
        <v>3</v>
      </c>
      <c r="I2827">
        <v>3</v>
      </c>
      <c r="J2827">
        <v>956</v>
      </c>
      <c r="K2827">
        <v>1.3482590000000001</v>
      </c>
      <c r="L2827" t="s">
        <v>25</v>
      </c>
    </row>
    <row r="2828" spans="1:12" x14ac:dyDescent="0.3">
      <c r="A2828" s="1">
        <v>42670</v>
      </c>
      <c r="B2828">
        <v>2016</v>
      </c>
      <c r="C2828" t="s">
        <v>17</v>
      </c>
      <c r="D2828">
        <v>62650</v>
      </c>
      <c r="E2828">
        <v>99700</v>
      </c>
      <c r="F2828" t="s">
        <v>13</v>
      </c>
      <c r="G2828" t="s">
        <v>14</v>
      </c>
      <c r="H2828">
        <v>3</v>
      </c>
      <c r="I2828">
        <v>1</v>
      </c>
      <c r="J2828">
        <v>1084</v>
      </c>
      <c r="K2828">
        <v>1.3482590000000001</v>
      </c>
      <c r="L2828" t="s">
        <v>22</v>
      </c>
    </row>
    <row r="2829" spans="1:12" x14ac:dyDescent="0.3">
      <c r="A2829" s="1">
        <v>42671</v>
      </c>
      <c r="B2829">
        <v>2016</v>
      </c>
      <c r="C2829" t="s">
        <v>26</v>
      </c>
      <c r="D2829">
        <v>240240</v>
      </c>
      <c r="E2829">
        <v>275000</v>
      </c>
      <c r="F2829" t="s">
        <v>13</v>
      </c>
      <c r="G2829" t="s">
        <v>14</v>
      </c>
      <c r="H2829">
        <v>3</v>
      </c>
      <c r="I2829">
        <v>1</v>
      </c>
      <c r="J2829">
        <v>1087</v>
      </c>
      <c r="K2829">
        <v>1.3482590000000001</v>
      </c>
      <c r="L2829" t="s">
        <v>15</v>
      </c>
    </row>
    <row r="2830" spans="1:12" x14ac:dyDescent="0.3">
      <c r="A2830" s="1">
        <v>42671</v>
      </c>
      <c r="B2830">
        <v>2016</v>
      </c>
      <c r="C2830" t="s">
        <v>30</v>
      </c>
      <c r="D2830">
        <v>249920</v>
      </c>
      <c r="E2830">
        <v>398000</v>
      </c>
      <c r="F2830" t="s">
        <v>13</v>
      </c>
      <c r="G2830" t="s">
        <v>14</v>
      </c>
      <c r="H2830">
        <v>3</v>
      </c>
      <c r="I2830">
        <v>1</v>
      </c>
      <c r="J2830">
        <v>1014</v>
      </c>
      <c r="K2830">
        <v>1.3482590000000001</v>
      </c>
      <c r="L2830" t="s">
        <v>15</v>
      </c>
    </row>
    <row r="2831" spans="1:12" x14ac:dyDescent="0.3">
      <c r="A2831" s="1">
        <v>42671</v>
      </c>
      <c r="B2831">
        <v>2016</v>
      </c>
      <c r="C2831" t="s">
        <v>18</v>
      </c>
      <c r="D2831">
        <v>185540</v>
      </c>
      <c r="E2831">
        <v>135000</v>
      </c>
      <c r="F2831" t="s">
        <v>13</v>
      </c>
      <c r="G2831" t="s">
        <v>14</v>
      </c>
      <c r="H2831">
        <v>3</v>
      </c>
      <c r="I2831">
        <v>2</v>
      </c>
      <c r="J2831">
        <v>979</v>
      </c>
      <c r="K2831">
        <v>1.3482590000000001</v>
      </c>
      <c r="L2831" t="s">
        <v>22</v>
      </c>
    </row>
    <row r="2832" spans="1:12" x14ac:dyDescent="0.3">
      <c r="A2832" s="1">
        <v>42672</v>
      </c>
      <c r="B2832">
        <v>2016</v>
      </c>
      <c r="C2832" t="s">
        <v>17</v>
      </c>
      <c r="D2832">
        <v>124820</v>
      </c>
      <c r="E2832">
        <v>139050</v>
      </c>
      <c r="F2832" t="s">
        <v>13</v>
      </c>
      <c r="G2832" t="s">
        <v>14</v>
      </c>
      <c r="H2832">
        <v>3</v>
      </c>
      <c r="I2832">
        <v>3</v>
      </c>
      <c r="J2832">
        <v>1072</v>
      </c>
      <c r="K2832">
        <v>1.3482590000000001</v>
      </c>
      <c r="L2832" t="s">
        <v>16</v>
      </c>
    </row>
    <row r="2833" spans="1:12" x14ac:dyDescent="0.3">
      <c r="A2833" s="1">
        <v>42672</v>
      </c>
      <c r="B2833">
        <v>2016</v>
      </c>
      <c r="C2833" t="s">
        <v>18</v>
      </c>
      <c r="D2833">
        <v>345060</v>
      </c>
      <c r="E2833">
        <v>460000</v>
      </c>
      <c r="F2833" t="s">
        <v>13</v>
      </c>
      <c r="G2833" t="s">
        <v>14</v>
      </c>
      <c r="H2833">
        <v>3</v>
      </c>
      <c r="I2833">
        <v>1</v>
      </c>
      <c r="J2833">
        <v>911</v>
      </c>
      <c r="K2833">
        <v>1.3482590000000001</v>
      </c>
      <c r="L2833" t="s">
        <v>25</v>
      </c>
    </row>
    <row r="2834" spans="1:12" x14ac:dyDescent="0.3">
      <c r="A2834" s="1">
        <v>42672</v>
      </c>
      <c r="B2834">
        <v>2016</v>
      </c>
      <c r="C2834" t="s">
        <v>17</v>
      </c>
      <c r="D2834">
        <v>173110</v>
      </c>
      <c r="E2834">
        <v>86000</v>
      </c>
      <c r="F2834" t="s">
        <v>23</v>
      </c>
      <c r="G2834" t="s">
        <v>24</v>
      </c>
      <c r="H2834">
        <v>6</v>
      </c>
      <c r="I2834">
        <v>5</v>
      </c>
      <c r="J2834">
        <v>2191</v>
      </c>
      <c r="K2834">
        <v>1.3482590000000001</v>
      </c>
      <c r="L2834" t="s">
        <v>25</v>
      </c>
    </row>
    <row r="2835" spans="1:12" x14ac:dyDescent="0.3">
      <c r="A2835" s="1">
        <v>42673</v>
      </c>
      <c r="B2835">
        <v>2016</v>
      </c>
      <c r="C2835" t="s">
        <v>26</v>
      </c>
      <c r="D2835">
        <v>352870</v>
      </c>
      <c r="E2835">
        <v>455000</v>
      </c>
      <c r="F2835" t="s">
        <v>13</v>
      </c>
      <c r="G2835" t="s">
        <v>14</v>
      </c>
      <c r="H2835">
        <v>3</v>
      </c>
      <c r="I2835">
        <v>1</v>
      </c>
      <c r="J2835">
        <v>1049</v>
      </c>
      <c r="K2835">
        <v>1.3482590000000001</v>
      </c>
      <c r="L2835" t="s">
        <v>25</v>
      </c>
    </row>
    <row r="2836" spans="1:12" x14ac:dyDescent="0.3">
      <c r="A2836" s="1">
        <v>42673</v>
      </c>
      <c r="B2836">
        <v>2016</v>
      </c>
      <c r="C2836" t="s">
        <v>29</v>
      </c>
      <c r="D2836">
        <v>177380</v>
      </c>
      <c r="E2836">
        <v>347000</v>
      </c>
      <c r="F2836" t="s">
        <v>13</v>
      </c>
      <c r="G2836" t="s">
        <v>14</v>
      </c>
      <c r="H2836">
        <v>3</v>
      </c>
      <c r="I2836">
        <v>1</v>
      </c>
      <c r="J2836">
        <v>1078</v>
      </c>
      <c r="K2836">
        <v>1.3482590000000001</v>
      </c>
      <c r="L2836" t="s">
        <v>25</v>
      </c>
    </row>
    <row r="2837" spans="1:12" x14ac:dyDescent="0.3">
      <c r="A2837" s="1">
        <v>42673</v>
      </c>
      <c r="B2837">
        <v>2016</v>
      </c>
      <c r="C2837" t="s">
        <v>30</v>
      </c>
      <c r="D2837">
        <v>1446030</v>
      </c>
      <c r="E2837">
        <v>1825000</v>
      </c>
      <c r="F2837" t="s">
        <v>13</v>
      </c>
      <c r="G2837" t="s">
        <v>14</v>
      </c>
      <c r="H2837">
        <v>3</v>
      </c>
      <c r="I2837">
        <v>2</v>
      </c>
      <c r="J2837">
        <v>1061</v>
      </c>
      <c r="K2837">
        <v>1.3482590000000001</v>
      </c>
      <c r="L2837" t="s">
        <v>25</v>
      </c>
    </row>
    <row r="2838" spans="1:12" x14ac:dyDescent="0.3">
      <c r="A2838" s="1">
        <v>42673</v>
      </c>
      <c r="B2838">
        <v>2016</v>
      </c>
      <c r="C2838" t="s">
        <v>30</v>
      </c>
      <c r="D2838">
        <v>374040</v>
      </c>
      <c r="E2838">
        <v>737000</v>
      </c>
      <c r="F2838" t="s">
        <v>13</v>
      </c>
      <c r="G2838" t="s">
        <v>14</v>
      </c>
      <c r="H2838">
        <v>3</v>
      </c>
      <c r="I2838">
        <v>2</v>
      </c>
      <c r="J2838">
        <v>1028</v>
      </c>
      <c r="K2838">
        <v>1.3482590000000001</v>
      </c>
      <c r="L2838" t="s">
        <v>16</v>
      </c>
    </row>
    <row r="2839" spans="1:12" x14ac:dyDescent="0.3">
      <c r="A2839" s="1">
        <v>42673</v>
      </c>
      <c r="B2839">
        <v>2016</v>
      </c>
      <c r="C2839" t="s">
        <v>12</v>
      </c>
      <c r="D2839">
        <v>93690</v>
      </c>
      <c r="E2839">
        <v>98500</v>
      </c>
      <c r="F2839" t="s">
        <v>13</v>
      </c>
      <c r="G2839" t="s">
        <v>14</v>
      </c>
      <c r="H2839">
        <v>3</v>
      </c>
      <c r="I2839">
        <v>2</v>
      </c>
      <c r="J2839">
        <v>1058</v>
      </c>
      <c r="K2839">
        <v>1.3482590000000001</v>
      </c>
      <c r="L2839" t="s">
        <v>16</v>
      </c>
    </row>
    <row r="2840" spans="1:12" x14ac:dyDescent="0.3">
      <c r="A2840" s="1">
        <v>42674</v>
      </c>
      <c r="B2840">
        <v>2016</v>
      </c>
      <c r="C2840" t="s">
        <v>30</v>
      </c>
      <c r="D2840">
        <v>418310</v>
      </c>
      <c r="E2840">
        <v>630000</v>
      </c>
      <c r="F2840" t="s">
        <v>13</v>
      </c>
      <c r="G2840" t="s">
        <v>14</v>
      </c>
      <c r="H2840">
        <v>3</v>
      </c>
      <c r="I2840">
        <v>2</v>
      </c>
      <c r="J2840">
        <v>991</v>
      </c>
      <c r="K2840">
        <v>1.3482590000000001</v>
      </c>
      <c r="L2840" t="s">
        <v>16</v>
      </c>
    </row>
    <row r="2841" spans="1:12" x14ac:dyDescent="0.3">
      <c r="A2841" s="1">
        <v>42674</v>
      </c>
      <c r="B2841">
        <v>2016</v>
      </c>
      <c r="C2841" t="s">
        <v>12</v>
      </c>
      <c r="D2841">
        <v>97440</v>
      </c>
      <c r="E2841">
        <v>52500</v>
      </c>
      <c r="F2841" t="s">
        <v>13</v>
      </c>
      <c r="G2841" t="s">
        <v>14</v>
      </c>
      <c r="H2841">
        <v>3</v>
      </c>
      <c r="I2841">
        <v>1</v>
      </c>
      <c r="J2841">
        <v>966</v>
      </c>
      <c r="K2841">
        <v>1.3482590000000001</v>
      </c>
      <c r="L2841" t="s">
        <v>25</v>
      </c>
    </row>
    <row r="2842" spans="1:12" x14ac:dyDescent="0.3">
      <c r="A2842" s="1">
        <v>42677</v>
      </c>
      <c r="B2842">
        <v>2016</v>
      </c>
      <c r="C2842" t="s">
        <v>12</v>
      </c>
      <c r="D2842">
        <v>30950</v>
      </c>
      <c r="E2842">
        <v>10400</v>
      </c>
      <c r="F2842" t="s">
        <v>19</v>
      </c>
      <c r="G2842" t="s">
        <v>20</v>
      </c>
      <c r="H2842">
        <v>4</v>
      </c>
      <c r="I2842">
        <v>3</v>
      </c>
      <c r="J2842">
        <v>1492</v>
      </c>
      <c r="K2842">
        <v>1.3482590000000001</v>
      </c>
      <c r="L2842" t="s">
        <v>16</v>
      </c>
    </row>
    <row r="2843" spans="1:12" x14ac:dyDescent="0.3">
      <c r="A2843" s="1">
        <v>42677</v>
      </c>
      <c r="B2843">
        <v>2016</v>
      </c>
      <c r="C2843" t="s">
        <v>21</v>
      </c>
      <c r="D2843">
        <v>918260</v>
      </c>
      <c r="E2843">
        <v>1675000</v>
      </c>
      <c r="F2843" t="s">
        <v>13</v>
      </c>
      <c r="G2843" t="s">
        <v>14</v>
      </c>
      <c r="H2843">
        <v>3</v>
      </c>
      <c r="I2843">
        <v>2</v>
      </c>
      <c r="J2843">
        <v>1039</v>
      </c>
      <c r="K2843">
        <v>1.3482590000000001</v>
      </c>
      <c r="L2843" t="s">
        <v>15</v>
      </c>
    </row>
    <row r="2844" spans="1:12" x14ac:dyDescent="0.3">
      <c r="A2844" s="1">
        <v>42678</v>
      </c>
      <c r="B2844">
        <v>2016</v>
      </c>
      <c r="C2844" t="s">
        <v>30</v>
      </c>
      <c r="D2844">
        <v>368890</v>
      </c>
      <c r="E2844">
        <v>440000</v>
      </c>
      <c r="F2844" t="s">
        <v>13</v>
      </c>
      <c r="G2844" t="s">
        <v>14</v>
      </c>
      <c r="H2844">
        <v>3</v>
      </c>
      <c r="I2844">
        <v>3</v>
      </c>
      <c r="J2844">
        <v>1093</v>
      </c>
      <c r="K2844">
        <v>1.3482590000000001</v>
      </c>
      <c r="L2844" t="s">
        <v>22</v>
      </c>
    </row>
    <row r="2845" spans="1:12" x14ac:dyDescent="0.3">
      <c r="A2845" s="1">
        <v>42679</v>
      </c>
      <c r="B2845">
        <v>2016</v>
      </c>
      <c r="C2845" t="s">
        <v>21</v>
      </c>
      <c r="D2845">
        <v>337680</v>
      </c>
      <c r="E2845">
        <v>360000</v>
      </c>
      <c r="F2845" t="s">
        <v>13</v>
      </c>
      <c r="G2845" t="s">
        <v>14</v>
      </c>
      <c r="H2845">
        <v>3</v>
      </c>
      <c r="I2845">
        <v>2</v>
      </c>
      <c r="J2845">
        <v>1038</v>
      </c>
      <c r="K2845">
        <v>1.3482590000000001</v>
      </c>
      <c r="L2845" t="s">
        <v>15</v>
      </c>
    </row>
    <row r="2846" spans="1:12" x14ac:dyDescent="0.3">
      <c r="A2846" s="1">
        <v>42679</v>
      </c>
      <c r="B2846">
        <v>2016</v>
      </c>
      <c r="C2846" t="s">
        <v>29</v>
      </c>
      <c r="D2846">
        <v>152530</v>
      </c>
      <c r="E2846">
        <v>105000</v>
      </c>
      <c r="F2846" t="s">
        <v>13</v>
      </c>
      <c r="G2846" t="s">
        <v>14</v>
      </c>
      <c r="H2846">
        <v>3</v>
      </c>
      <c r="I2846">
        <v>3</v>
      </c>
      <c r="J2846">
        <v>961</v>
      </c>
      <c r="K2846">
        <v>1.3482590000000001</v>
      </c>
      <c r="L2846" t="s">
        <v>25</v>
      </c>
    </row>
    <row r="2847" spans="1:12" x14ac:dyDescent="0.3">
      <c r="A2847" s="1">
        <v>42679</v>
      </c>
      <c r="B2847">
        <v>2016</v>
      </c>
      <c r="C2847" t="s">
        <v>17</v>
      </c>
      <c r="D2847">
        <v>140760</v>
      </c>
      <c r="E2847">
        <v>242000</v>
      </c>
      <c r="F2847" t="s">
        <v>13</v>
      </c>
      <c r="G2847" t="s">
        <v>14</v>
      </c>
      <c r="H2847">
        <v>3</v>
      </c>
      <c r="I2847">
        <v>3</v>
      </c>
      <c r="J2847">
        <v>954</v>
      </c>
      <c r="K2847">
        <v>1.3482590000000001</v>
      </c>
      <c r="L2847" t="s">
        <v>15</v>
      </c>
    </row>
    <row r="2848" spans="1:12" x14ac:dyDescent="0.3">
      <c r="A2848" s="1">
        <v>42681</v>
      </c>
      <c r="B2848">
        <v>2016</v>
      </c>
      <c r="C2848" t="s">
        <v>18</v>
      </c>
      <c r="D2848">
        <v>229880</v>
      </c>
      <c r="E2848">
        <v>395000</v>
      </c>
      <c r="F2848" t="s">
        <v>13</v>
      </c>
      <c r="G2848" t="s">
        <v>14</v>
      </c>
      <c r="H2848">
        <v>3</v>
      </c>
      <c r="I2848">
        <v>2</v>
      </c>
      <c r="J2848">
        <v>993</v>
      </c>
      <c r="K2848">
        <v>1.3482590000000001</v>
      </c>
      <c r="L2848" t="s">
        <v>15</v>
      </c>
    </row>
    <row r="2849" spans="1:12" x14ac:dyDescent="0.3">
      <c r="A2849" s="1">
        <v>42681</v>
      </c>
      <c r="B2849">
        <v>2016</v>
      </c>
      <c r="C2849" t="s">
        <v>26</v>
      </c>
      <c r="D2849">
        <v>323400</v>
      </c>
      <c r="E2849">
        <v>420000</v>
      </c>
      <c r="F2849" t="s">
        <v>13</v>
      </c>
      <c r="G2849" t="s">
        <v>14</v>
      </c>
      <c r="H2849">
        <v>3</v>
      </c>
      <c r="I2849">
        <v>1</v>
      </c>
      <c r="J2849">
        <v>959</v>
      </c>
      <c r="K2849">
        <v>1.3482590000000001</v>
      </c>
      <c r="L2849" t="s">
        <v>15</v>
      </c>
    </row>
    <row r="2850" spans="1:12" x14ac:dyDescent="0.3">
      <c r="A2850" s="1">
        <v>42681</v>
      </c>
      <c r="B2850">
        <v>2016</v>
      </c>
      <c r="C2850" t="s">
        <v>30</v>
      </c>
      <c r="D2850">
        <v>338320</v>
      </c>
      <c r="E2850">
        <v>375000</v>
      </c>
      <c r="F2850" t="s">
        <v>13</v>
      </c>
      <c r="G2850" t="s">
        <v>14</v>
      </c>
      <c r="H2850">
        <v>3</v>
      </c>
      <c r="I2850">
        <v>3</v>
      </c>
      <c r="J2850">
        <v>1013</v>
      </c>
      <c r="K2850">
        <v>1.3482590000000001</v>
      </c>
      <c r="L2850" t="s">
        <v>22</v>
      </c>
    </row>
    <row r="2851" spans="1:12" x14ac:dyDescent="0.3">
      <c r="A2851" s="1">
        <v>42684</v>
      </c>
      <c r="B2851">
        <v>2016</v>
      </c>
      <c r="C2851" t="s">
        <v>26</v>
      </c>
      <c r="D2851">
        <v>281260</v>
      </c>
      <c r="E2851">
        <v>523500</v>
      </c>
      <c r="F2851" t="s">
        <v>13</v>
      </c>
      <c r="G2851" t="s">
        <v>14</v>
      </c>
      <c r="H2851">
        <v>3</v>
      </c>
      <c r="I2851">
        <v>1</v>
      </c>
      <c r="J2851">
        <v>904</v>
      </c>
      <c r="K2851">
        <v>1.3482590000000001</v>
      </c>
      <c r="L2851" t="s">
        <v>22</v>
      </c>
    </row>
    <row r="2852" spans="1:12" x14ac:dyDescent="0.3">
      <c r="A2852" s="1">
        <v>42686</v>
      </c>
      <c r="B2852">
        <v>2016</v>
      </c>
      <c r="C2852" t="s">
        <v>17</v>
      </c>
      <c r="D2852">
        <v>320870</v>
      </c>
      <c r="E2852">
        <v>418000</v>
      </c>
      <c r="F2852" t="s">
        <v>13</v>
      </c>
      <c r="G2852" t="s">
        <v>14</v>
      </c>
      <c r="H2852">
        <v>3</v>
      </c>
      <c r="I2852">
        <v>3</v>
      </c>
      <c r="J2852">
        <v>982</v>
      </c>
      <c r="K2852">
        <v>1.3482590000000001</v>
      </c>
      <c r="L2852" t="s">
        <v>15</v>
      </c>
    </row>
    <row r="2853" spans="1:12" x14ac:dyDescent="0.3">
      <c r="A2853" s="1">
        <v>42686</v>
      </c>
      <c r="B2853">
        <v>2016</v>
      </c>
      <c r="C2853" t="s">
        <v>17</v>
      </c>
      <c r="D2853">
        <v>115900</v>
      </c>
      <c r="E2853">
        <v>106080</v>
      </c>
      <c r="F2853" t="s">
        <v>13</v>
      </c>
      <c r="G2853" t="s">
        <v>14</v>
      </c>
      <c r="H2853">
        <v>3</v>
      </c>
      <c r="I2853">
        <v>3</v>
      </c>
      <c r="J2853">
        <v>1054</v>
      </c>
      <c r="K2853">
        <v>1.3482590000000001</v>
      </c>
      <c r="L2853" t="s">
        <v>22</v>
      </c>
    </row>
    <row r="2854" spans="1:12" x14ac:dyDescent="0.3">
      <c r="A2854" s="1">
        <v>42686</v>
      </c>
      <c r="B2854">
        <v>2016</v>
      </c>
      <c r="C2854" t="s">
        <v>21</v>
      </c>
      <c r="D2854">
        <v>2195480</v>
      </c>
      <c r="E2854">
        <v>1750000</v>
      </c>
      <c r="F2854" t="s">
        <v>13</v>
      </c>
      <c r="G2854" t="s">
        <v>14</v>
      </c>
      <c r="H2854">
        <v>3</v>
      </c>
      <c r="I2854">
        <v>1</v>
      </c>
      <c r="J2854">
        <v>938</v>
      </c>
      <c r="K2854">
        <v>1.3482590000000001</v>
      </c>
      <c r="L2854" t="s">
        <v>16</v>
      </c>
    </row>
    <row r="2855" spans="1:12" x14ac:dyDescent="0.3">
      <c r="A2855" s="1">
        <v>42691</v>
      </c>
      <c r="B2855">
        <v>2016</v>
      </c>
      <c r="C2855" t="s">
        <v>26</v>
      </c>
      <c r="D2855">
        <v>489160</v>
      </c>
      <c r="E2855">
        <v>700000</v>
      </c>
      <c r="F2855" t="s">
        <v>13</v>
      </c>
      <c r="G2855" t="s">
        <v>14</v>
      </c>
      <c r="H2855">
        <v>3</v>
      </c>
      <c r="I2855">
        <v>2</v>
      </c>
      <c r="J2855">
        <v>949</v>
      </c>
      <c r="K2855">
        <v>1.3482590000000001</v>
      </c>
      <c r="L2855" t="s">
        <v>15</v>
      </c>
    </row>
    <row r="2856" spans="1:12" x14ac:dyDescent="0.3">
      <c r="A2856" s="1">
        <v>42691</v>
      </c>
      <c r="B2856">
        <v>2016</v>
      </c>
      <c r="C2856" t="s">
        <v>17</v>
      </c>
      <c r="D2856">
        <v>151910</v>
      </c>
      <c r="E2856">
        <v>146000</v>
      </c>
      <c r="F2856" t="s">
        <v>13</v>
      </c>
      <c r="G2856" t="s">
        <v>14</v>
      </c>
      <c r="H2856">
        <v>3</v>
      </c>
      <c r="I2856">
        <v>1</v>
      </c>
      <c r="J2856">
        <v>927</v>
      </c>
      <c r="K2856">
        <v>1.3482590000000001</v>
      </c>
      <c r="L2856" t="s">
        <v>22</v>
      </c>
    </row>
    <row r="2857" spans="1:12" x14ac:dyDescent="0.3">
      <c r="A2857" s="1">
        <v>42691</v>
      </c>
      <c r="B2857">
        <v>2016</v>
      </c>
      <c r="C2857" t="s">
        <v>29</v>
      </c>
      <c r="D2857">
        <v>303730</v>
      </c>
      <c r="E2857">
        <v>475000</v>
      </c>
      <c r="F2857" t="s">
        <v>13</v>
      </c>
      <c r="G2857" t="s">
        <v>14</v>
      </c>
      <c r="H2857">
        <v>3</v>
      </c>
      <c r="I2857">
        <v>2</v>
      </c>
      <c r="J2857">
        <v>1087</v>
      </c>
      <c r="K2857">
        <v>1.3482590000000001</v>
      </c>
      <c r="L2857" t="s">
        <v>16</v>
      </c>
    </row>
    <row r="2858" spans="1:12" x14ac:dyDescent="0.3">
      <c r="A2858" s="1">
        <v>42691</v>
      </c>
      <c r="B2858">
        <v>2016</v>
      </c>
      <c r="C2858" t="s">
        <v>17</v>
      </c>
      <c r="D2858">
        <v>135820</v>
      </c>
      <c r="E2858">
        <v>159900</v>
      </c>
      <c r="F2858" t="s">
        <v>13</v>
      </c>
      <c r="G2858" t="s">
        <v>14</v>
      </c>
      <c r="H2858">
        <v>3</v>
      </c>
      <c r="I2858">
        <v>2</v>
      </c>
      <c r="J2858">
        <v>963</v>
      </c>
      <c r="K2858">
        <v>1.3482590000000001</v>
      </c>
      <c r="L2858" t="s">
        <v>16</v>
      </c>
    </row>
    <row r="2859" spans="1:12" x14ac:dyDescent="0.3">
      <c r="A2859" s="1">
        <v>42692</v>
      </c>
      <c r="B2859">
        <v>2016</v>
      </c>
      <c r="C2859" t="s">
        <v>17</v>
      </c>
      <c r="D2859">
        <v>204200</v>
      </c>
      <c r="E2859">
        <v>245000</v>
      </c>
      <c r="F2859" t="s">
        <v>13</v>
      </c>
      <c r="G2859" t="s">
        <v>14</v>
      </c>
      <c r="H2859">
        <v>3</v>
      </c>
      <c r="I2859">
        <v>3</v>
      </c>
      <c r="J2859">
        <v>1026</v>
      </c>
      <c r="K2859">
        <v>1.3482590000000001</v>
      </c>
      <c r="L2859" t="s">
        <v>16</v>
      </c>
    </row>
    <row r="2860" spans="1:12" x14ac:dyDescent="0.3">
      <c r="A2860" s="1">
        <v>42692</v>
      </c>
      <c r="B2860">
        <v>2016</v>
      </c>
      <c r="C2860" t="s">
        <v>17</v>
      </c>
      <c r="D2860">
        <v>112960</v>
      </c>
      <c r="E2860">
        <v>43000</v>
      </c>
      <c r="F2860" t="s">
        <v>19</v>
      </c>
      <c r="G2860" t="s">
        <v>20</v>
      </c>
      <c r="H2860">
        <v>4</v>
      </c>
      <c r="I2860">
        <v>3</v>
      </c>
      <c r="J2860">
        <v>1490</v>
      </c>
      <c r="K2860">
        <v>1.3482590000000001</v>
      </c>
      <c r="L2860" t="s">
        <v>15</v>
      </c>
    </row>
    <row r="2861" spans="1:12" x14ac:dyDescent="0.3">
      <c r="A2861" s="1">
        <v>42693</v>
      </c>
      <c r="B2861">
        <v>2016</v>
      </c>
      <c r="C2861" t="s">
        <v>18</v>
      </c>
      <c r="D2861">
        <v>275330</v>
      </c>
      <c r="E2861">
        <v>374000</v>
      </c>
      <c r="F2861" t="s">
        <v>13</v>
      </c>
      <c r="G2861" t="s">
        <v>14</v>
      </c>
      <c r="H2861">
        <v>3</v>
      </c>
      <c r="I2861">
        <v>2</v>
      </c>
      <c r="J2861">
        <v>955</v>
      </c>
      <c r="K2861">
        <v>1.3482590000000001</v>
      </c>
      <c r="L2861" t="s">
        <v>22</v>
      </c>
    </row>
    <row r="2862" spans="1:12" x14ac:dyDescent="0.3">
      <c r="A2862" s="1">
        <v>42694</v>
      </c>
      <c r="B2862">
        <v>2016</v>
      </c>
      <c r="C2862" t="s">
        <v>17</v>
      </c>
      <c r="D2862">
        <v>141950</v>
      </c>
      <c r="E2862">
        <v>5000</v>
      </c>
      <c r="F2862" t="s">
        <v>19</v>
      </c>
      <c r="G2862" t="s">
        <v>20</v>
      </c>
      <c r="H2862">
        <v>4</v>
      </c>
      <c r="I2862">
        <v>3</v>
      </c>
      <c r="J2862">
        <v>1416</v>
      </c>
      <c r="K2862">
        <v>1.3482590000000001</v>
      </c>
      <c r="L2862" t="s">
        <v>16</v>
      </c>
    </row>
    <row r="2863" spans="1:12" x14ac:dyDescent="0.3">
      <c r="A2863" s="1">
        <v>42694</v>
      </c>
      <c r="B2863">
        <v>2016</v>
      </c>
      <c r="C2863" t="s">
        <v>29</v>
      </c>
      <c r="D2863">
        <v>124600</v>
      </c>
      <c r="E2863">
        <v>154000</v>
      </c>
      <c r="F2863" t="s">
        <v>13</v>
      </c>
      <c r="G2863" t="s">
        <v>14</v>
      </c>
      <c r="H2863">
        <v>3</v>
      </c>
      <c r="I2863">
        <v>1</v>
      </c>
      <c r="J2863">
        <v>1042</v>
      </c>
      <c r="K2863">
        <v>1.3482590000000001</v>
      </c>
      <c r="L2863" t="s">
        <v>15</v>
      </c>
    </row>
    <row r="2864" spans="1:12" x14ac:dyDescent="0.3">
      <c r="A2864" s="1">
        <v>42698</v>
      </c>
      <c r="B2864">
        <v>2016</v>
      </c>
      <c r="C2864" t="s">
        <v>30</v>
      </c>
      <c r="D2864">
        <v>282900</v>
      </c>
      <c r="E2864">
        <v>185000</v>
      </c>
      <c r="F2864" t="s">
        <v>13</v>
      </c>
      <c r="G2864" t="s">
        <v>14</v>
      </c>
      <c r="H2864">
        <v>3</v>
      </c>
      <c r="I2864">
        <v>2</v>
      </c>
      <c r="J2864">
        <v>992</v>
      </c>
      <c r="K2864">
        <v>1.3482590000000001</v>
      </c>
      <c r="L2864" t="s">
        <v>15</v>
      </c>
    </row>
    <row r="2865" spans="1:12" x14ac:dyDescent="0.3">
      <c r="A2865" s="1">
        <v>42698</v>
      </c>
      <c r="B2865">
        <v>2016</v>
      </c>
      <c r="C2865" t="s">
        <v>30</v>
      </c>
      <c r="D2865">
        <v>252540</v>
      </c>
      <c r="E2865">
        <v>375000</v>
      </c>
      <c r="F2865" t="s">
        <v>13</v>
      </c>
      <c r="G2865" t="s">
        <v>14</v>
      </c>
      <c r="H2865">
        <v>3</v>
      </c>
      <c r="I2865">
        <v>2</v>
      </c>
      <c r="J2865">
        <v>989</v>
      </c>
      <c r="K2865">
        <v>1.3482590000000001</v>
      </c>
      <c r="L2865" t="s">
        <v>22</v>
      </c>
    </row>
    <row r="2866" spans="1:12" x14ac:dyDescent="0.3">
      <c r="A2866" s="1">
        <v>42698</v>
      </c>
      <c r="B2866">
        <v>2016</v>
      </c>
      <c r="C2866" t="s">
        <v>30</v>
      </c>
      <c r="D2866">
        <v>473220</v>
      </c>
      <c r="E2866">
        <v>750000</v>
      </c>
      <c r="F2866" t="s">
        <v>13</v>
      </c>
      <c r="G2866" t="s">
        <v>14</v>
      </c>
      <c r="H2866">
        <v>3</v>
      </c>
      <c r="I2866">
        <v>3</v>
      </c>
      <c r="J2866">
        <v>1060</v>
      </c>
      <c r="K2866">
        <v>1.3482590000000001</v>
      </c>
      <c r="L2866" t="s">
        <v>25</v>
      </c>
    </row>
    <row r="2867" spans="1:12" x14ac:dyDescent="0.3">
      <c r="A2867" s="1">
        <v>42698</v>
      </c>
      <c r="B2867">
        <v>2016</v>
      </c>
      <c r="C2867" t="s">
        <v>12</v>
      </c>
      <c r="D2867">
        <v>87330</v>
      </c>
      <c r="E2867">
        <v>75000</v>
      </c>
      <c r="F2867" t="s">
        <v>13</v>
      </c>
      <c r="G2867" t="s">
        <v>14</v>
      </c>
      <c r="H2867">
        <v>3</v>
      </c>
      <c r="I2867">
        <v>1</v>
      </c>
      <c r="J2867">
        <v>975</v>
      </c>
      <c r="K2867">
        <v>1.3482590000000001</v>
      </c>
      <c r="L2867" t="s">
        <v>25</v>
      </c>
    </row>
    <row r="2868" spans="1:12" x14ac:dyDescent="0.3">
      <c r="A2868" s="1">
        <v>42699</v>
      </c>
      <c r="B2868">
        <v>2016</v>
      </c>
      <c r="C2868" t="s">
        <v>21</v>
      </c>
      <c r="D2868">
        <v>2083270</v>
      </c>
      <c r="E2868">
        <v>2934000</v>
      </c>
      <c r="F2868" t="s">
        <v>13</v>
      </c>
      <c r="G2868" t="s">
        <v>14</v>
      </c>
      <c r="H2868">
        <v>3</v>
      </c>
      <c r="I2868">
        <v>2</v>
      </c>
      <c r="J2868">
        <v>958</v>
      </c>
      <c r="K2868">
        <v>1.3482590000000001</v>
      </c>
      <c r="L2868" t="s">
        <v>16</v>
      </c>
    </row>
    <row r="2869" spans="1:12" x14ac:dyDescent="0.3">
      <c r="A2869" s="1">
        <v>42699</v>
      </c>
      <c r="B2869">
        <v>2016</v>
      </c>
      <c r="C2869" t="s">
        <v>29</v>
      </c>
      <c r="D2869">
        <v>145040</v>
      </c>
      <c r="E2869">
        <v>130000</v>
      </c>
      <c r="F2869" t="s">
        <v>13</v>
      </c>
      <c r="G2869" t="s">
        <v>14</v>
      </c>
      <c r="H2869">
        <v>3</v>
      </c>
      <c r="I2869">
        <v>1</v>
      </c>
      <c r="J2869">
        <v>949</v>
      </c>
      <c r="K2869">
        <v>1.3482590000000001</v>
      </c>
      <c r="L2869" t="s">
        <v>15</v>
      </c>
    </row>
    <row r="2870" spans="1:12" x14ac:dyDescent="0.3">
      <c r="A2870" s="1">
        <v>42705</v>
      </c>
      <c r="B2870">
        <v>2016</v>
      </c>
      <c r="C2870" t="s">
        <v>21</v>
      </c>
      <c r="D2870">
        <v>296940</v>
      </c>
      <c r="E2870">
        <v>485000</v>
      </c>
      <c r="F2870" t="s">
        <v>13</v>
      </c>
      <c r="G2870" t="s">
        <v>14</v>
      </c>
      <c r="H2870">
        <v>3</v>
      </c>
      <c r="I2870">
        <v>1</v>
      </c>
      <c r="J2870">
        <v>1002</v>
      </c>
      <c r="K2870">
        <v>1.3482590000000001</v>
      </c>
      <c r="L2870" t="s">
        <v>22</v>
      </c>
    </row>
    <row r="2871" spans="1:12" x14ac:dyDescent="0.3">
      <c r="A2871" s="1">
        <v>42705</v>
      </c>
      <c r="B2871">
        <v>2016</v>
      </c>
      <c r="C2871" t="s">
        <v>30</v>
      </c>
      <c r="D2871">
        <v>909430</v>
      </c>
      <c r="E2871">
        <v>625000</v>
      </c>
      <c r="F2871" t="s">
        <v>13</v>
      </c>
      <c r="G2871" t="s">
        <v>14</v>
      </c>
      <c r="H2871">
        <v>3</v>
      </c>
      <c r="I2871">
        <v>2</v>
      </c>
      <c r="J2871">
        <v>1058</v>
      </c>
      <c r="K2871">
        <v>1.3482590000000001</v>
      </c>
      <c r="L2871" t="s">
        <v>15</v>
      </c>
    </row>
    <row r="2872" spans="1:12" x14ac:dyDescent="0.3">
      <c r="A2872" s="1">
        <v>42707</v>
      </c>
      <c r="B2872">
        <v>2016</v>
      </c>
      <c r="C2872" t="s">
        <v>29</v>
      </c>
      <c r="D2872">
        <v>150780</v>
      </c>
      <c r="E2872">
        <v>229000</v>
      </c>
      <c r="F2872" t="s">
        <v>13</v>
      </c>
      <c r="G2872" t="s">
        <v>14</v>
      </c>
      <c r="H2872">
        <v>3</v>
      </c>
      <c r="I2872">
        <v>2</v>
      </c>
      <c r="J2872">
        <v>1029</v>
      </c>
      <c r="K2872">
        <v>1.3482590000000001</v>
      </c>
      <c r="L2872" t="s">
        <v>22</v>
      </c>
    </row>
    <row r="2873" spans="1:12" x14ac:dyDescent="0.3">
      <c r="A2873" s="1">
        <v>42707</v>
      </c>
      <c r="B2873">
        <v>2016</v>
      </c>
      <c r="C2873" t="s">
        <v>21</v>
      </c>
      <c r="D2873">
        <v>1854580</v>
      </c>
      <c r="E2873">
        <v>2895500</v>
      </c>
      <c r="F2873" t="s">
        <v>13</v>
      </c>
      <c r="G2873" t="s">
        <v>14</v>
      </c>
      <c r="H2873">
        <v>3</v>
      </c>
      <c r="I2873">
        <v>3</v>
      </c>
      <c r="J2873">
        <v>1064</v>
      </c>
      <c r="K2873">
        <v>1.3482590000000001</v>
      </c>
      <c r="L2873" t="s">
        <v>16</v>
      </c>
    </row>
    <row r="2874" spans="1:12" x14ac:dyDescent="0.3">
      <c r="A2874" s="1">
        <v>42707</v>
      </c>
      <c r="B2874">
        <v>2016</v>
      </c>
      <c r="C2874" t="s">
        <v>29</v>
      </c>
      <c r="D2874">
        <v>221340</v>
      </c>
      <c r="E2874">
        <v>350000</v>
      </c>
      <c r="F2874" t="s">
        <v>13</v>
      </c>
      <c r="G2874" t="s">
        <v>14</v>
      </c>
      <c r="H2874">
        <v>3</v>
      </c>
      <c r="I2874">
        <v>3</v>
      </c>
      <c r="J2874">
        <v>1037</v>
      </c>
      <c r="K2874">
        <v>1.3482590000000001</v>
      </c>
      <c r="L2874" t="s">
        <v>22</v>
      </c>
    </row>
    <row r="2875" spans="1:12" x14ac:dyDescent="0.3">
      <c r="A2875" s="1">
        <v>42708</v>
      </c>
      <c r="B2875">
        <v>2016</v>
      </c>
      <c r="C2875" t="s">
        <v>17</v>
      </c>
      <c r="D2875">
        <v>132370</v>
      </c>
      <c r="E2875">
        <v>67500</v>
      </c>
      <c r="F2875" t="s">
        <v>13</v>
      </c>
      <c r="G2875" t="s">
        <v>14</v>
      </c>
      <c r="H2875">
        <v>3</v>
      </c>
      <c r="I2875">
        <v>3</v>
      </c>
      <c r="J2875">
        <v>927</v>
      </c>
      <c r="K2875">
        <v>1.3482590000000001</v>
      </c>
      <c r="L2875" t="s">
        <v>25</v>
      </c>
    </row>
    <row r="2876" spans="1:12" x14ac:dyDescent="0.3">
      <c r="A2876" s="1">
        <v>42708</v>
      </c>
      <c r="B2876">
        <v>2016</v>
      </c>
      <c r="C2876" t="s">
        <v>17</v>
      </c>
      <c r="D2876">
        <v>180020</v>
      </c>
      <c r="E2876">
        <v>110000</v>
      </c>
      <c r="F2876" t="s">
        <v>23</v>
      </c>
      <c r="G2876" t="s">
        <v>24</v>
      </c>
      <c r="H2876">
        <v>6</v>
      </c>
      <c r="I2876">
        <v>5</v>
      </c>
      <c r="J2876">
        <v>2103</v>
      </c>
      <c r="K2876">
        <v>1.3482590000000001</v>
      </c>
      <c r="L2876" t="s">
        <v>25</v>
      </c>
    </row>
    <row r="2877" spans="1:12" x14ac:dyDescent="0.3">
      <c r="A2877" s="1">
        <v>42709</v>
      </c>
      <c r="B2877">
        <v>2016</v>
      </c>
      <c r="C2877" t="s">
        <v>26</v>
      </c>
      <c r="D2877">
        <v>492730</v>
      </c>
      <c r="E2877">
        <v>435000</v>
      </c>
      <c r="F2877" t="s">
        <v>13</v>
      </c>
      <c r="G2877" t="s">
        <v>14</v>
      </c>
      <c r="H2877">
        <v>3</v>
      </c>
      <c r="I2877">
        <v>1</v>
      </c>
      <c r="J2877">
        <v>1099</v>
      </c>
      <c r="K2877">
        <v>1.3482590000000001</v>
      </c>
      <c r="L2877" t="s">
        <v>15</v>
      </c>
    </row>
    <row r="2878" spans="1:12" x14ac:dyDescent="0.3">
      <c r="A2878" s="1">
        <v>42709</v>
      </c>
      <c r="B2878">
        <v>2016</v>
      </c>
      <c r="C2878" t="s">
        <v>21</v>
      </c>
      <c r="D2878">
        <v>605150</v>
      </c>
      <c r="E2878">
        <v>1099000</v>
      </c>
      <c r="F2878" t="s">
        <v>13</v>
      </c>
      <c r="G2878" t="s">
        <v>14</v>
      </c>
      <c r="H2878">
        <v>3</v>
      </c>
      <c r="I2878">
        <v>3</v>
      </c>
      <c r="J2878">
        <v>1045</v>
      </c>
      <c r="K2878">
        <v>1.3482590000000001</v>
      </c>
      <c r="L2878" t="s">
        <v>15</v>
      </c>
    </row>
    <row r="2879" spans="1:12" x14ac:dyDescent="0.3">
      <c r="A2879" s="1">
        <v>42712</v>
      </c>
      <c r="B2879">
        <v>2016</v>
      </c>
      <c r="C2879" t="s">
        <v>29</v>
      </c>
      <c r="D2879">
        <v>83090</v>
      </c>
      <c r="E2879">
        <v>140000</v>
      </c>
      <c r="F2879" t="s">
        <v>13</v>
      </c>
      <c r="G2879" t="s">
        <v>14</v>
      </c>
      <c r="H2879">
        <v>3</v>
      </c>
      <c r="I2879">
        <v>3</v>
      </c>
      <c r="J2879">
        <v>1008</v>
      </c>
      <c r="K2879">
        <v>1.3482590000000001</v>
      </c>
      <c r="L2879" t="s">
        <v>15</v>
      </c>
    </row>
    <row r="2880" spans="1:12" x14ac:dyDescent="0.3">
      <c r="A2880" s="1">
        <v>42713</v>
      </c>
      <c r="B2880">
        <v>2016</v>
      </c>
      <c r="C2880" t="s">
        <v>12</v>
      </c>
      <c r="D2880">
        <v>119770</v>
      </c>
      <c r="E2880">
        <v>164000</v>
      </c>
      <c r="F2880" t="s">
        <v>13</v>
      </c>
      <c r="G2880" t="s">
        <v>14</v>
      </c>
      <c r="H2880">
        <v>3</v>
      </c>
      <c r="I2880">
        <v>1</v>
      </c>
      <c r="J2880">
        <v>988</v>
      </c>
      <c r="K2880">
        <v>1.3482590000000001</v>
      </c>
      <c r="L2880" t="s">
        <v>25</v>
      </c>
    </row>
    <row r="2881" spans="1:12" x14ac:dyDescent="0.3">
      <c r="A2881" s="1">
        <v>42713</v>
      </c>
      <c r="B2881">
        <v>2016</v>
      </c>
      <c r="C2881" t="s">
        <v>30</v>
      </c>
      <c r="D2881">
        <v>534230</v>
      </c>
      <c r="E2881">
        <v>835000</v>
      </c>
      <c r="F2881" t="s">
        <v>13</v>
      </c>
      <c r="G2881" t="s">
        <v>14</v>
      </c>
      <c r="H2881">
        <v>3</v>
      </c>
      <c r="I2881">
        <v>3</v>
      </c>
      <c r="J2881">
        <v>1062</v>
      </c>
      <c r="K2881">
        <v>1.3482590000000001</v>
      </c>
      <c r="L2881" t="s">
        <v>25</v>
      </c>
    </row>
    <row r="2882" spans="1:12" x14ac:dyDescent="0.3">
      <c r="A2882" s="1">
        <v>42714</v>
      </c>
      <c r="B2882">
        <v>2016</v>
      </c>
      <c r="C2882" t="s">
        <v>29</v>
      </c>
      <c r="D2882">
        <v>220220</v>
      </c>
      <c r="E2882">
        <v>260000</v>
      </c>
      <c r="F2882" t="s">
        <v>13</v>
      </c>
      <c r="G2882" t="s">
        <v>14</v>
      </c>
      <c r="H2882">
        <v>3</v>
      </c>
      <c r="I2882">
        <v>3</v>
      </c>
      <c r="J2882">
        <v>921</v>
      </c>
      <c r="K2882">
        <v>1.3482590000000001</v>
      </c>
      <c r="L2882" t="s">
        <v>22</v>
      </c>
    </row>
    <row r="2883" spans="1:12" x14ac:dyDescent="0.3">
      <c r="A2883" s="1">
        <v>42715</v>
      </c>
      <c r="B2883">
        <v>2016</v>
      </c>
      <c r="C2883" t="s">
        <v>12</v>
      </c>
      <c r="D2883">
        <v>94790</v>
      </c>
      <c r="E2883">
        <v>143000</v>
      </c>
      <c r="F2883" t="s">
        <v>13</v>
      </c>
      <c r="G2883" t="s">
        <v>14</v>
      </c>
      <c r="H2883">
        <v>3</v>
      </c>
      <c r="I2883">
        <v>3</v>
      </c>
      <c r="J2883">
        <v>1006</v>
      </c>
      <c r="K2883">
        <v>1.3482590000000001</v>
      </c>
      <c r="L2883" t="s">
        <v>16</v>
      </c>
    </row>
    <row r="2884" spans="1:12" x14ac:dyDescent="0.3">
      <c r="A2884" s="1">
        <v>42715</v>
      </c>
      <c r="B2884">
        <v>2016</v>
      </c>
      <c r="C2884" t="s">
        <v>17</v>
      </c>
      <c r="D2884">
        <v>211010</v>
      </c>
      <c r="E2884">
        <v>187900</v>
      </c>
      <c r="F2884" t="s">
        <v>19</v>
      </c>
      <c r="G2884" t="s">
        <v>20</v>
      </c>
      <c r="H2884">
        <v>4</v>
      </c>
      <c r="I2884">
        <v>3</v>
      </c>
      <c r="J2884">
        <v>1439</v>
      </c>
      <c r="K2884">
        <v>1.3482590000000001</v>
      </c>
      <c r="L2884" t="s">
        <v>16</v>
      </c>
    </row>
    <row r="2885" spans="1:12" x14ac:dyDescent="0.3">
      <c r="A2885" s="1">
        <v>42715</v>
      </c>
      <c r="B2885">
        <v>2016</v>
      </c>
      <c r="C2885" t="s">
        <v>12</v>
      </c>
      <c r="D2885">
        <v>206300</v>
      </c>
      <c r="E2885">
        <v>382890</v>
      </c>
      <c r="F2885" t="s">
        <v>23</v>
      </c>
      <c r="G2885" t="s">
        <v>24</v>
      </c>
      <c r="H2885">
        <v>6</v>
      </c>
      <c r="I2885">
        <v>4</v>
      </c>
      <c r="J2885">
        <v>1808</v>
      </c>
      <c r="K2885">
        <v>1.3482590000000001</v>
      </c>
      <c r="L2885" t="s">
        <v>22</v>
      </c>
    </row>
    <row r="2886" spans="1:12" x14ac:dyDescent="0.3">
      <c r="A2886" s="1">
        <v>42716</v>
      </c>
      <c r="B2886">
        <v>2016</v>
      </c>
      <c r="C2886" t="s">
        <v>26</v>
      </c>
      <c r="D2886">
        <v>277410</v>
      </c>
      <c r="E2886">
        <v>362500</v>
      </c>
      <c r="F2886" t="s">
        <v>13</v>
      </c>
      <c r="G2886" t="s">
        <v>14</v>
      </c>
      <c r="H2886">
        <v>3</v>
      </c>
      <c r="I2886">
        <v>1</v>
      </c>
      <c r="J2886">
        <v>942</v>
      </c>
      <c r="K2886">
        <v>1.3482590000000001</v>
      </c>
      <c r="L2886" t="s">
        <v>16</v>
      </c>
    </row>
    <row r="2887" spans="1:12" x14ac:dyDescent="0.3">
      <c r="A2887" s="1">
        <v>42719</v>
      </c>
      <c r="B2887">
        <v>2016</v>
      </c>
      <c r="C2887" t="s">
        <v>30</v>
      </c>
      <c r="D2887">
        <v>436810</v>
      </c>
      <c r="E2887">
        <v>635000</v>
      </c>
      <c r="F2887" t="s">
        <v>13</v>
      </c>
      <c r="G2887" t="s">
        <v>14</v>
      </c>
      <c r="H2887">
        <v>3</v>
      </c>
      <c r="I2887">
        <v>3</v>
      </c>
      <c r="J2887">
        <v>900</v>
      </c>
      <c r="K2887">
        <v>1.3482590000000001</v>
      </c>
      <c r="L2887" t="s">
        <v>15</v>
      </c>
    </row>
    <row r="2888" spans="1:12" x14ac:dyDescent="0.3">
      <c r="A2888" s="1">
        <v>42719</v>
      </c>
      <c r="B2888">
        <v>2016</v>
      </c>
      <c r="C2888" t="s">
        <v>30</v>
      </c>
      <c r="D2888">
        <v>278770</v>
      </c>
      <c r="E2888">
        <v>453000</v>
      </c>
      <c r="F2888" t="s">
        <v>13</v>
      </c>
      <c r="G2888" t="s">
        <v>14</v>
      </c>
      <c r="H2888">
        <v>3</v>
      </c>
      <c r="I2888">
        <v>1</v>
      </c>
      <c r="J2888">
        <v>1045</v>
      </c>
      <c r="K2888">
        <v>1.3482590000000001</v>
      </c>
      <c r="L2888" t="s">
        <v>16</v>
      </c>
    </row>
    <row r="2889" spans="1:12" x14ac:dyDescent="0.3">
      <c r="A2889" s="1">
        <v>42719</v>
      </c>
      <c r="B2889">
        <v>2016</v>
      </c>
      <c r="C2889" t="s">
        <v>17</v>
      </c>
      <c r="D2889">
        <v>136670</v>
      </c>
      <c r="E2889">
        <v>115000</v>
      </c>
      <c r="F2889" t="s">
        <v>19</v>
      </c>
      <c r="G2889" t="s">
        <v>20</v>
      </c>
      <c r="H2889">
        <v>4</v>
      </c>
      <c r="I2889">
        <v>4</v>
      </c>
      <c r="J2889">
        <v>1359</v>
      </c>
      <c r="K2889">
        <v>1.3482590000000001</v>
      </c>
      <c r="L2889" t="s">
        <v>15</v>
      </c>
    </row>
    <row r="2890" spans="1:12" x14ac:dyDescent="0.3">
      <c r="A2890" s="1">
        <v>42720</v>
      </c>
      <c r="B2890">
        <v>2016</v>
      </c>
      <c r="C2890" t="s">
        <v>17</v>
      </c>
      <c r="D2890">
        <v>137470</v>
      </c>
      <c r="E2890">
        <v>90000</v>
      </c>
      <c r="F2890" t="s">
        <v>13</v>
      </c>
      <c r="G2890" t="s">
        <v>14</v>
      </c>
      <c r="H2890">
        <v>3</v>
      </c>
      <c r="I2890">
        <v>1</v>
      </c>
      <c r="J2890">
        <v>1019</v>
      </c>
      <c r="K2890">
        <v>1.3482590000000001</v>
      </c>
      <c r="L2890" t="s">
        <v>16</v>
      </c>
    </row>
    <row r="2891" spans="1:12" x14ac:dyDescent="0.3">
      <c r="A2891" s="1">
        <v>42720</v>
      </c>
      <c r="B2891">
        <v>2016</v>
      </c>
      <c r="C2891" t="s">
        <v>17</v>
      </c>
      <c r="D2891">
        <v>152590</v>
      </c>
      <c r="E2891">
        <v>112500</v>
      </c>
      <c r="F2891" t="s">
        <v>13</v>
      </c>
      <c r="G2891" t="s">
        <v>14</v>
      </c>
      <c r="H2891">
        <v>3</v>
      </c>
      <c r="I2891">
        <v>3</v>
      </c>
      <c r="J2891">
        <v>1011</v>
      </c>
      <c r="K2891">
        <v>1.3482590000000001</v>
      </c>
      <c r="L2891" t="s">
        <v>15</v>
      </c>
    </row>
    <row r="2892" spans="1:12" x14ac:dyDescent="0.3">
      <c r="A2892" s="1">
        <v>42721</v>
      </c>
      <c r="B2892">
        <v>2016</v>
      </c>
      <c r="C2892" t="s">
        <v>18</v>
      </c>
      <c r="D2892">
        <v>307830</v>
      </c>
      <c r="E2892">
        <v>405000</v>
      </c>
      <c r="F2892" t="s">
        <v>13</v>
      </c>
      <c r="G2892" t="s">
        <v>14</v>
      </c>
      <c r="H2892">
        <v>3</v>
      </c>
      <c r="I2892">
        <v>3</v>
      </c>
      <c r="J2892">
        <v>915</v>
      </c>
      <c r="K2892">
        <v>1.3482590000000001</v>
      </c>
      <c r="L2892" t="s">
        <v>15</v>
      </c>
    </row>
    <row r="2893" spans="1:12" x14ac:dyDescent="0.3">
      <c r="A2893" s="1">
        <v>42721</v>
      </c>
      <c r="B2893">
        <v>2016</v>
      </c>
      <c r="C2893" t="s">
        <v>12</v>
      </c>
      <c r="D2893">
        <v>137690</v>
      </c>
      <c r="E2893">
        <v>125000</v>
      </c>
      <c r="F2893" t="s">
        <v>23</v>
      </c>
      <c r="G2893" t="s">
        <v>24</v>
      </c>
      <c r="H2893">
        <v>6</v>
      </c>
      <c r="I2893">
        <v>6</v>
      </c>
      <c r="J2893">
        <v>1814</v>
      </c>
      <c r="K2893">
        <v>1.3482590000000001</v>
      </c>
      <c r="L2893" t="s">
        <v>25</v>
      </c>
    </row>
    <row r="2894" spans="1:12" x14ac:dyDescent="0.3">
      <c r="A2894" s="1">
        <v>42721</v>
      </c>
      <c r="B2894">
        <v>2016</v>
      </c>
      <c r="C2894" t="s">
        <v>18</v>
      </c>
      <c r="D2894">
        <v>216790</v>
      </c>
      <c r="E2894">
        <v>218000</v>
      </c>
      <c r="F2894" t="s">
        <v>13</v>
      </c>
      <c r="G2894" t="s">
        <v>14</v>
      </c>
      <c r="H2894">
        <v>3</v>
      </c>
      <c r="I2894">
        <v>1</v>
      </c>
      <c r="J2894">
        <v>912</v>
      </c>
      <c r="K2894">
        <v>1.3482590000000001</v>
      </c>
      <c r="L2894" t="s">
        <v>25</v>
      </c>
    </row>
    <row r="2895" spans="1:12" x14ac:dyDescent="0.3">
      <c r="A2895" s="1">
        <v>42721</v>
      </c>
      <c r="B2895">
        <v>2016</v>
      </c>
      <c r="C2895" t="s">
        <v>21</v>
      </c>
      <c r="D2895">
        <v>521850</v>
      </c>
      <c r="E2895">
        <v>875000</v>
      </c>
      <c r="F2895" t="s">
        <v>13</v>
      </c>
      <c r="G2895" t="s">
        <v>14</v>
      </c>
      <c r="H2895">
        <v>3</v>
      </c>
      <c r="I2895">
        <v>3</v>
      </c>
      <c r="J2895">
        <v>989</v>
      </c>
      <c r="K2895">
        <v>1.3482590000000001</v>
      </c>
      <c r="L2895" t="s">
        <v>25</v>
      </c>
    </row>
    <row r="2896" spans="1:12" x14ac:dyDescent="0.3">
      <c r="A2896" s="1">
        <v>42721</v>
      </c>
      <c r="B2896">
        <v>2016</v>
      </c>
      <c r="C2896" t="s">
        <v>18</v>
      </c>
      <c r="D2896">
        <v>282770</v>
      </c>
      <c r="E2896">
        <v>292500</v>
      </c>
      <c r="F2896" t="s">
        <v>13</v>
      </c>
      <c r="G2896" t="s">
        <v>14</v>
      </c>
      <c r="H2896">
        <v>3</v>
      </c>
      <c r="I2896">
        <v>1</v>
      </c>
      <c r="J2896">
        <v>933</v>
      </c>
      <c r="K2896">
        <v>1.3482590000000001</v>
      </c>
      <c r="L2896" t="s">
        <v>25</v>
      </c>
    </row>
    <row r="2897" spans="1:12" x14ac:dyDescent="0.3">
      <c r="A2897" s="1">
        <v>42722</v>
      </c>
      <c r="B2897">
        <v>2016</v>
      </c>
      <c r="C2897" t="s">
        <v>12</v>
      </c>
      <c r="D2897">
        <v>155150</v>
      </c>
      <c r="E2897">
        <v>175000</v>
      </c>
      <c r="F2897" t="s">
        <v>13</v>
      </c>
      <c r="G2897" t="s">
        <v>14</v>
      </c>
      <c r="H2897">
        <v>3</v>
      </c>
      <c r="I2897">
        <v>1</v>
      </c>
      <c r="J2897">
        <v>947</v>
      </c>
      <c r="K2897">
        <v>1.3482590000000001</v>
      </c>
      <c r="L2897" t="s">
        <v>25</v>
      </c>
    </row>
    <row r="2898" spans="1:12" x14ac:dyDescent="0.3">
      <c r="A2898" s="1">
        <v>42722</v>
      </c>
      <c r="B2898">
        <v>2016</v>
      </c>
      <c r="C2898" t="s">
        <v>21</v>
      </c>
      <c r="D2898">
        <v>260120</v>
      </c>
      <c r="E2898">
        <v>65000</v>
      </c>
      <c r="F2898" t="s">
        <v>13</v>
      </c>
      <c r="G2898" t="s">
        <v>14</v>
      </c>
      <c r="H2898">
        <v>3</v>
      </c>
      <c r="I2898">
        <v>1</v>
      </c>
      <c r="J2898">
        <v>926</v>
      </c>
      <c r="K2898">
        <v>1.3482590000000001</v>
      </c>
      <c r="L2898" t="s">
        <v>25</v>
      </c>
    </row>
    <row r="2899" spans="1:12" x14ac:dyDescent="0.3">
      <c r="A2899" s="1">
        <v>42722</v>
      </c>
      <c r="B2899">
        <v>2016</v>
      </c>
      <c r="C2899" t="s">
        <v>26</v>
      </c>
      <c r="D2899">
        <v>455210</v>
      </c>
      <c r="E2899">
        <v>725000</v>
      </c>
      <c r="F2899" t="s">
        <v>13</v>
      </c>
      <c r="G2899" t="s">
        <v>14</v>
      </c>
      <c r="H2899">
        <v>3</v>
      </c>
      <c r="I2899">
        <v>3</v>
      </c>
      <c r="J2899">
        <v>1095</v>
      </c>
      <c r="K2899">
        <v>1.3482590000000001</v>
      </c>
      <c r="L2899" t="s">
        <v>15</v>
      </c>
    </row>
    <row r="2900" spans="1:12" x14ac:dyDescent="0.3">
      <c r="A2900" s="1">
        <v>42723</v>
      </c>
      <c r="B2900">
        <v>2016</v>
      </c>
      <c r="C2900" t="s">
        <v>21</v>
      </c>
      <c r="D2900">
        <v>796460</v>
      </c>
      <c r="E2900">
        <v>857500</v>
      </c>
      <c r="F2900" t="s">
        <v>13</v>
      </c>
      <c r="G2900" t="s">
        <v>14</v>
      </c>
      <c r="H2900">
        <v>3</v>
      </c>
      <c r="I2900">
        <v>3</v>
      </c>
      <c r="J2900">
        <v>996</v>
      </c>
      <c r="K2900">
        <v>1.3482590000000001</v>
      </c>
      <c r="L2900" t="s">
        <v>25</v>
      </c>
    </row>
    <row r="2901" spans="1:12" x14ac:dyDescent="0.3">
      <c r="A2901" s="1">
        <v>42723</v>
      </c>
      <c r="B2901">
        <v>2016</v>
      </c>
      <c r="C2901" t="s">
        <v>26</v>
      </c>
      <c r="D2901">
        <v>648900</v>
      </c>
      <c r="E2901">
        <v>780000</v>
      </c>
      <c r="F2901" t="s">
        <v>13</v>
      </c>
      <c r="G2901" t="s">
        <v>14</v>
      </c>
      <c r="H2901">
        <v>3</v>
      </c>
      <c r="I2901">
        <v>1</v>
      </c>
      <c r="J2901">
        <v>1048</v>
      </c>
      <c r="K2901">
        <v>1.3482590000000001</v>
      </c>
      <c r="L2901" t="s">
        <v>16</v>
      </c>
    </row>
    <row r="2902" spans="1:12" x14ac:dyDescent="0.3">
      <c r="A2902" s="1">
        <v>42723</v>
      </c>
      <c r="B2902">
        <v>2016</v>
      </c>
      <c r="C2902" t="s">
        <v>12</v>
      </c>
      <c r="D2902">
        <v>107900</v>
      </c>
      <c r="E2902">
        <v>124000</v>
      </c>
      <c r="F2902" t="s">
        <v>13</v>
      </c>
      <c r="G2902" t="s">
        <v>14</v>
      </c>
      <c r="H2902">
        <v>3</v>
      </c>
      <c r="I2902">
        <v>2</v>
      </c>
      <c r="J2902">
        <v>1087</v>
      </c>
      <c r="K2902">
        <v>1.3482590000000001</v>
      </c>
      <c r="L2902" t="s">
        <v>15</v>
      </c>
    </row>
    <row r="2903" spans="1:12" x14ac:dyDescent="0.3">
      <c r="A2903" s="1">
        <v>42726</v>
      </c>
      <c r="B2903">
        <v>2016</v>
      </c>
      <c r="C2903" t="s">
        <v>12</v>
      </c>
      <c r="D2903">
        <v>81600</v>
      </c>
      <c r="E2903">
        <v>53000</v>
      </c>
      <c r="F2903" t="s">
        <v>13</v>
      </c>
      <c r="G2903" t="s">
        <v>14</v>
      </c>
      <c r="H2903">
        <v>3</v>
      </c>
      <c r="I2903">
        <v>3</v>
      </c>
      <c r="J2903">
        <v>1078</v>
      </c>
      <c r="K2903">
        <v>1.3482590000000001</v>
      </c>
      <c r="L2903" t="s">
        <v>15</v>
      </c>
    </row>
    <row r="2904" spans="1:12" x14ac:dyDescent="0.3">
      <c r="A2904" s="1">
        <v>42726</v>
      </c>
      <c r="B2904">
        <v>2016</v>
      </c>
      <c r="C2904" t="s">
        <v>17</v>
      </c>
      <c r="D2904">
        <v>219270</v>
      </c>
      <c r="E2904">
        <v>104000</v>
      </c>
      <c r="F2904" t="s">
        <v>19</v>
      </c>
      <c r="G2904" t="s">
        <v>20</v>
      </c>
      <c r="H2904">
        <v>4</v>
      </c>
      <c r="I2904">
        <v>4</v>
      </c>
      <c r="J2904">
        <v>1447</v>
      </c>
      <c r="K2904">
        <v>1.3482590000000001</v>
      </c>
      <c r="L2904" t="s">
        <v>15</v>
      </c>
    </row>
    <row r="2905" spans="1:12" x14ac:dyDescent="0.3">
      <c r="A2905" s="1">
        <v>42726</v>
      </c>
      <c r="B2905">
        <v>2016</v>
      </c>
      <c r="C2905" t="s">
        <v>17</v>
      </c>
      <c r="D2905">
        <v>119310</v>
      </c>
      <c r="E2905">
        <v>62117</v>
      </c>
      <c r="F2905" t="s">
        <v>13</v>
      </c>
      <c r="G2905" t="s">
        <v>14</v>
      </c>
      <c r="H2905">
        <v>3</v>
      </c>
      <c r="I2905">
        <v>1</v>
      </c>
      <c r="J2905">
        <v>942</v>
      </c>
      <c r="K2905">
        <v>1.3482590000000001</v>
      </c>
      <c r="L2905" t="s">
        <v>22</v>
      </c>
    </row>
    <row r="2906" spans="1:12" x14ac:dyDescent="0.3">
      <c r="A2906" s="1">
        <v>42726</v>
      </c>
      <c r="B2906">
        <v>2016</v>
      </c>
      <c r="C2906" t="s">
        <v>17</v>
      </c>
      <c r="D2906">
        <v>86300</v>
      </c>
      <c r="E2906">
        <v>42000</v>
      </c>
      <c r="F2906" t="s">
        <v>13</v>
      </c>
      <c r="G2906" t="s">
        <v>14</v>
      </c>
      <c r="H2906">
        <v>3</v>
      </c>
      <c r="I2906">
        <v>1</v>
      </c>
      <c r="J2906">
        <v>926</v>
      </c>
      <c r="K2906">
        <v>1.3482590000000001</v>
      </c>
      <c r="L2906" t="s">
        <v>16</v>
      </c>
    </row>
    <row r="2907" spans="1:12" x14ac:dyDescent="0.3">
      <c r="A2907" s="1">
        <v>42726</v>
      </c>
      <c r="B2907">
        <v>2016</v>
      </c>
      <c r="C2907" t="s">
        <v>12</v>
      </c>
      <c r="D2907">
        <v>92650</v>
      </c>
      <c r="E2907">
        <v>110000</v>
      </c>
      <c r="F2907" t="s">
        <v>13</v>
      </c>
      <c r="G2907" t="s">
        <v>14</v>
      </c>
      <c r="H2907">
        <v>3</v>
      </c>
      <c r="I2907">
        <v>1</v>
      </c>
      <c r="J2907">
        <v>1013</v>
      </c>
      <c r="K2907">
        <v>1.3482590000000001</v>
      </c>
      <c r="L2907" t="s">
        <v>15</v>
      </c>
    </row>
    <row r="2908" spans="1:12" x14ac:dyDescent="0.3">
      <c r="A2908" s="1">
        <v>42727</v>
      </c>
      <c r="B2908">
        <v>2016</v>
      </c>
      <c r="C2908" t="s">
        <v>17</v>
      </c>
      <c r="D2908">
        <v>211660</v>
      </c>
      <c r="E2908">
        <v>160000</v>
      </c>
      <c r="F2908" t="s">
        <v>19</v>
      </c>
      <c r="G2908" t="s">
        <v>20</v>
      </c>
      <c r="H2908">
        <v>4</v>
      </c>
      <c r="I2908">
        <v>2</v>
      </c>
      <c r="J2908">
        <v>1278</v>
      </c>
      <c r="K2908">
        <v>1.3482590000000001</v>
      </c>
      <c r="L2908" t="s">
        <v>22</v>
      </c>
    </row>
    <row r="2909" spans="1:12" x14ac:dyDescent="0.3">
      <c r="A2909" s="1">
        <v>42728</v>
      </c>
      <c r="B2909">
        <v>2016</v>
      </c>
      <c r="C2909" t="s">
        <v>12</v>
      </c>
      <c r="D2909">
        <v>63270</v>
      </c>
      <c r="E2909">
        <v>26500</v>
      </c>
      <c r="F2909" t="s">
        <v>13</v>
      </c>
      <c r="G2909" t="s">
        <v>14</v>
      </c>
      <c r="H2909">
        <v>3</v>
      </c>
      <c r="I2909">
        <v>2</v>
      </c>
      <c r="J2909">
        <v>926</v>
      </c>
      <c r="K2909">
        <v>1.3482590000000001</v>
      </c>
      <c r="L2909" t="s">
        <v>25</v>
      </c>
    </row>
    <row r="2910" spans="1:12" x14ac:dyDescent="0.3">
      <c r="A2910" s="1">
        <v>42728</v>
      </c>
      <c r="B2910">
        <v>2016</v>
      </c>
      <c r="C2910" t="s">
        <v>12</v>
      </c>
      <c r="D2910">
        <v>10650</v>
      </c>
      <c r="E2910">
        <v>5000</v>
      </c>
      <c r="F2910" t="s">
        <v>19</v>
      </c>
      <c r="G2910" t="s">
        <v>20</v>
      </c>
      <c r="H2910">
        <v>4</v>
      </c>
      <c r="I2910">
        <v>3</v>
      </c>
      <c r="J2910">
        <v>1223</v>
      </c>
      <c r="K2910">
        <v>1.3482590000000001</v>
      </c>
      <c r="L2910" t="s">
        <v>25</v>
      </c>
    </row>
    <row r="2911" spans="1:12" x14ac:dyDescent="0.3">
      <c r="A2911" s="1">
        <v>42730</v>
      </c>
      <c r="B2911">
        <v>2016</v>
      </c>
      <c r="C2911" t="s">
        <v>12</v>
      </c>
      <c r="D2911">
        <v>103210</v>
      </c>
      <c r="E2911">
        <v>170000</v>
      </c>
      <c r="F2911" t="s">
        <v>13</v>
      </c>
      <c r="G2911" t="s">
        <v>14</v>
      </c>
      <c r="H2911">
        <v>3</v>
      </c>
      <c r="I2911">
        <v>3</v>
      </c>
      <c r="J2911">
        <v>986</v>
      </c>
      <c r="K2911">
        <v>1.3482590000000001</v>
      </c>
      <c r="L2911" t="s">
        <v>25</v>
      </c>
    </row>
    <row r="2912" spans="1:12" x14ac:dyDescent="0.3">
      <c r="A2912" s="1">
        <v>42733</v>
      </c>
      <c r="B2912">
        <v>2016</v>
      </c>
      <c r="C2912" t="s">
        <v>12</v>
      </c>
      <c r="D2912">
        <v>58670</v>
      </c>
      <c r="E2912">
        <v>28000</v>
      </c>
      <c r="F2912" t="s">
        <v>13</v>
      </c>
      <c r="G2912" t="s">
        <v>14</v>
      </c>
      <c r="H2912">
        <v>3</v>
      </c>
      <c r="I2912">
        <v>3</v>
      </c>
      <c r="J2912">
        <v>1009</v>
      </c>
      <c r="K2912">
        <v>1.3482590000000001</v>
      </c>
      <c r="L2912" t="s">
        <v>16</v>
      </c>
    </row>
    <row r="2913" spans="1:12" x14ac:dyDescent="0.3">
      <c r="A2913" s="1">
        <v>42733</v>
      </c>
      <c r="B2913">
        <v>2016</v>
      </c>
      <c r="C2913" t="s">
        <v>17</v>
      </c>
      <c r="D2913">
        <v>162620</v>
      </c>
      <c r="E2913">
        <v>70000</v>
      </c>
      <c r="F2913" t="s">
        <v>19</v>
      </c>
      <c r="G2913" t="s">
        <v>20</v>
      </c>
      <c r="H2913">
        <v>4</v>
      </c>
      <c r="I2913">
        <v>4</v>
      </c>
      <c r="J2913">
        <v>1336</v>
      </c>
      <c r="K2913">
        <v>1.3482590000000001</v>
      </c>
      <c r="L2913" t="s">
        <v>16</v>
      </c>
    </row>
    <row r="2914" spans="1:12" x14ac:dyDescent="0.3">
      <c r="A2914" s="1">
        <v>42733</v>
      </c>
      <c r="B2914">
        <v>2016</v>
      </c>
      <c r="C2914" t="s">
        <v>12</v>
      </c>
      <c r="D2914">
        <v>80720</v>
      </c>
      <c r="E2914">
        <v>81000</v>
      </c>
      <c r="F2914" t="s">
        <v>19</v>
      </c>
      <c r="G2914" t="s">
        <v>20</v>
      </c>
      <c r="H2914">
        <v>4</v>
      </c>
      <c r="I2914">
        <v>2</v>
      </c>
      <c r="J2914">
        <v>1354</v>
      </c>
      <c r="K2914">
        <v>1.3482590000000001</v>
      </c>
      <c r="L2914" t="s">
        <v>22</v>
      </c>
    </row>
    <row r="2915" spans="1:12" x14ac:dyDescent="0.3">
      <c r="A2915" s="1">
        <v>42734</v>
      </c>
      <c r="B2915">
        <v>2016</v>
      </c>
      <c r="C2915" t="s">
        <v>30</v>
      </c>
      <c r="D2915">
        <v>496170</v>
      </c>
      <c r="E2915">
        <v>945000</v>
      </c>
      <c r="F2915" t="s">
        <v>13</v>
      </c>
      <c r="G2915" t="s">
        <v>14</v>
      </c>
      <c r="H2915">
        <v>3</v>
      </c>
      <c r="I2915">
        <v>3</v>
      </c>
      <c r="J2915">
        <v>1052</v>
      </c>
      <c r="K2915">
        <v>1.3482590000000001</v>
      </c>
      <c r="L2915" t="s">
        <v>15</v>
      </c>
    </row>
    <row r="2916" spans="1:12" x14ac:dyDescent="0.3">
      <c r="A2916" s="1">
        <v>42734</v>
      </c>
      <c r="B2916">
        <v>2016</v>
      </c>
      <c r="C2916" t="s">
        <v>21</v>
      </c>
      <c r="D2916">
        <v>709870</v>
      </c>
      <c r="E2916">
        <v>1030000</v>
      </c>
      <c r="F2916" t="s">
        <v>13</v>
      </c>
      <c r="G2916" t="s">
        <v>14</v>
      </c>
      <c r="H2916">
        <v>3</v>
      </c>
      <c r="I2916">
        <v>2</v>
      </c>
      <c r="J2916">
        <v>950</v>
      </c>
      <c r="K2916">
        <v>1.3482590000000001</v>
      </c>
      <c r="L2916" t="s">
        <v>15</v>
      </c>
    </row>
    <row r="2917" spans="1:12" x14ac:dyDescent="0.3">
      <c r="A2917" s="1">
        <v>42735</v>
      </c>
      <c r="B2917">
        <v>2016</v>
      </c>
      <c r="C2917" t="s">
        <v>18</v>
      </c>
      <c r="D2917">
        <v>406550</v>
      </c>
      <c r="E2917">
        <v>650000</v>
      </c>
      <c r="F2917" t="s">
        <v>13</v>
      </c>
      <c r="G2917" t="s">
        <v>14</v>
      </c>
      <c r="H2917">
        <v>3</v>
      </c>
      <c r="I2917">
        <v>1</v>
      </c>
      <c r="J2917">
        <v>956</v>
      </c>
      <c r="K2917">
        <v>1.3482590000000001</v>
      </c>
      <c r="L2917" t="s">
        <v>15</v>
      </c>
    </row>
    <row r="2918" spans="1:12" x14ac:dyDescent="0.3">
      <c r="A2918" s="1">
        <v>42735</v>
      </c>
      <c r="B2918">
        <v>2016</v>
      </c>
      <c r="C2918" t="s">
        <v>17</v>
      </c>
      <c r="D2918">
        <v>87280</v>
      </c>
      <c r="E2918">
        <v>29500</v>
      </c>
      <c r="F2918" t="s">
        <v>13</v>
      </c>
      <c r="G2918" t="s">
        <v>14</v>
      </c>
      <c r="H2918">
        <v>3</v>
      </c>
      <c r="I2918">
        <v>2</v>
      </c>
      <c r="J2918">
        <v>1010</v>
      </c>
      <c r="K2918">
        <v>1.3482590000000001</v>
      </c>
      <c r="L2918" t="s">
        <v>22</v>
      </c>
    </row>
    <row r="2919" spans="1:12" x14ac:dyDescent="0.3">
      <c r="A2919" s="1">
        <v>42735</v>
      </c>
      <c r="B2919">
        <v>2016</v>
      </c>
      <c r="C2919" t="s">
        <v>29</v>
      </c>
      <c r="D2919">
        <v>157710</v>
      </c>
      <c r="E2919">
        <v>262000</v>
      </c>
      <c r="F2919" t="s">
        <v>13</v>
      </c>
      <c r="G2919" t="s">
        <v>14</v>
      </c>
      <c r="H2919">
        <v>3</v>
      </c>
      <c r="I2919">
        <v>1</v>
      </c>
      <c r="J2919">
        <v>937</v>
      </c>
      <c r="K2919">
        <v>1.3482590000000001</v>
      </c>
      <c r="L2919" t="s">
        <v>25</v>
      </c>
    </row>
    <row r="2920" spans="1:12" x14ac:dyDescent="0.3">
      <c r="A2920" s="1">
        <v>42737</v>
      </c>
      <c r="B2920">
        <v>2017</v>
      </c>
      <c r="C2920" t="s">
        <v>12</v>
      </c>
      <c r="D2920">
        <v>84350</v>
      </c>
      <c r="E2920">
        <v>30000</v>
      </c>
      <c r="F2920" t="s">
        <v>13</v>
      </c>
      <c r="G2920" t="s">
        <v>14</v>
      </c>
      <c r="H2920">
        <v>3</v>
      </c>
      <c r="I2920">
        <v>3</v>
      </c>
      <c r="J2920">
        <v>914</v>
      </c>
      <c r="K2920">
        <v>1.3882829999999999</v>
      </c>
      <c r="L2920" t="s">
        <v>22</v>
      </c>
    </row>
    <row r="2921" spans="1:12" x14ac:dyDescent="0.3">
      <c r="A2921" s="1">
        <v>42740</v>
      </c>
      <c r="B2921">
        <v>2017</v>
      </c>
      <c r="C2921" t="s">
        <v>12</v>
      </c>
      <c r="D2921">
        <v>107450</v>
      </c>
      <c r="E2921">
        <v>110000</v>
      </c>
      <c r="F2921" t="s">
        <v>13</v>
      </c>
      <c r="G2921" t="s">
        <v>14</v>
      </c>
      <c r="H2921">
        <v>3</v>
      </c>
      <c r="I2921">
        <v>3</v>
      </c>
      <c r="J2921">
        <v>1057</v>
      </c>
      <c r="K2921">
        <v>1.3882829999999999</v>
      </c>
      <c r="L2921" t="s">
        <v>15</v>
      </c>
    </row>
    <row r="2922" spans="1:12" x14ac:dyDescent="0.3">
      <c r="A2922" s="1">
        <v>42740</v>
      </c>
      <c r="B2922">
        <v>2017</v>
      </c>
      <c r="C2922" t="s">
        <v>12</v>
      </c>
      <c r="D2922">
        <v>81040</v>
      </c>
      <c r="E2922">
        <v>82680</v>
      </c>
      <c r="F2922" t="s">
        <v>13</v>
      </c>
      <c r="G2922" t="s">
        <v>14</v>
      </c>
      <c r="H2922">
        <v>3</v>
      </c>
      <c r="I2922">
        <v>2</v>
      </c>
      <c r="J2922">
        <v>1032</v>
      </c>
      <c r="K2922">
        <v>1.3882829999999999</v>
      </c>
      <c r="L2922" t="s">
        <v>16</v>
      </c>
    </row>
    <row r="2923" spans="1:12" x14ac:dyDescent="0.3">
      <c r="A2923" s="1">
        <v>42740</v>
      </c>
      <c r="B2923">
        <v>2017</v>
      </c>
      <c r="C2923" t="s">
        <v>12</v>
      </c>
      <c r="D2923">
        <v>145390</v>
      </c>
      <c r="E2923">
        <v>196000</v>
      </c>
      <c r="F2923" t="s">
        <v>13</v>
      </c>
      <c r="G2923" t="s">
        <v>14</v>
      </c>
      <c r="H2923">
        <v>3</v>
      </c>
      <c r="I2923">
        <v>1</v>
      </c>
      <c r="J2923">
        <v>912</v>
      </c>
      <c r="K2923">
        <v>1.3882829999999999</v>
      </c>
      <c r="L2923" t="s">
        <v>22</v>
      </c>
    </row>
    <row r="2924" spans="1:12" x14ac:dyDescent="0.3">
      <c r="A2924" s="1">
        <v>42740</v>
      </c>
      <c r="B2924">
        <v>2017</v>
      </c>
      <c r="C2924" t="s">
        <v>18</v>
      </c>
      <c r="D2924">
        <v>312220</v>
      </c>
      <c r="E2924">
        <v>545000</v>
      </c>
      <c r="F2924" t="s">
        <v>13</v>
      </c>
      <c r="G2924" t="s">
        <v>14</v>
      </c>
      <c r="H2924">
        <v>3</v>
      </c>
      <c r="I2924">
        <v>3</v>
      </c>
      <c r="J2924">
        <v>938</v>
      </c>
      <c r="K2924">
        <v>1.3882829999999999</v>
      </c>
      <c r="L2924" t="s">
        <v>22</v>
      </c>
    </row>
    <row r="2925" spans="1:12" x14ac:dyDescent="0.3">
      <c r="A2925" s="1">
        <v>42741</v>
      </c>
      <c r="B2925">
        <v>2017</v>
      </c>
      <c r="C2925" t="s">
        <v>17</v>
      </c>
      <c r="D2925">
        <v>247170</v>
      </c>
      <c r="E2925">
        <v>225000</v>
      </c>
      <c r="F2925" t="s">
        <v>13</v>
      </c>
      <c r="G2925" t="s">
        <v>14</v>
      </c>
      <c r="H2925">
        <v>3</v>
      </c>
      <c r="I2925">
        <v>2</v>
      </c>
      <c r="J2925">
        <v>1090</v>
      </c>
      <c r="K2925">
        <v>1.3882829999999999</v>
      </c>
      <c r="L2925" t="s">
        <v>22</v>
      </c>
    </row>
    <row r="2926" spans="1:12" x14ac:dyDescent="0.3">
      <c r="A2926" s="1">
        <v>42742</v>
      </c>
      <c r="B2926">
        <v>2017</v>
      </c>
      <c r="C2926" t="s">
        <v>12</v>
      </c>
      <c r="D2926">
        <v>89200</v>
      </c>
      <c r="E2926">
        <v>155000</v>
      </c>
      <c r="F2926" t="s">
        <v>13</v>
      </c>
      <c r="G2926" t="s">
        <v>14</v>
      </c>
      <c r="H2926">
        <v>3</v>
      </c>
      <c r="I2926">
        <v>2</v>
      </c>
      <c r="J2926">
        <v>1045</v>
      </c>
      <c r="K2926">
        <v>1.3882829999999999</v>
      </c>
      <c r="L2926" t="s">
        <v>16</v>
      </c>
    </row>
    <row r="2927" spans="1:12" x14ac:dyDescent="0.3">
      <c r="A2927" s="1">
        <v>42744</v>
      </c>
      <c r="B2927">
        <v>2017</v>
      </c>
      <c r="C2927" t="s">
        <v>26</v>
      </c>
      <c r="D2927">
        <v>13793465</v>
      </c>
      <c r="E2927">
        <v>13900000</v>
      </c>
      <c r="F2927" t="s">
        <v>13</v>
      </c>
      <c r="G2927" t="s">
        <v>14</v>
      </c>
      <c r="H2927">
        <v>3</v>
      </c>
      <c r="I2927">
        <v>2</v>
      </c>
      <c r="J2927">
        <v>1038</v>
      </c>
      <c r="K2927">
        <v>1.3882829999999999</v>
      </c>
      <c r="L2927" t="s">
        <v>22</v>
      </c>
    </row>
    <row r="2928" spans="1:12" x14ac:dyDescent="0.3">
      <c r="A2928" s="1">
        <v>42747</v>
      </c>
      <c r="B2928">
        <v>2017</v>
      </c>
      <c r="C2928" t="s">
        <v>18</v>
      </c>
      <c r="D2928">
        <v>255270</v>
      </c>
      <c r="E2928">
        <v>360000</v>
      </c>
      <c r="F2928" t="s">
        <v>13</v>
      </c>
      <c r="G2928" t="s">
        <v>14</v>
      </c>
      <c r="H2928">
        <v>3</v>
      </c>
      <c r="I2928">
        <v>2</v>
      </c>
      <c r="J2928">
        <v>1040</v>
      </c>
      <c r="K2928">
        <v>1.3882829999999999</v>
      </c>
      <c r="L2928" t="s">
        <v>16</v>
      </c>
    </row>
    <row r="2929" spans="1:12" x14ac:dyDescent="0.3">
      <c r="A2929" s="1">
        <v>42747</v>
      </c>
      <c r="B2929">
        <v>2017</v>
      </c>
      <c r="C2929" t="s">
        <v>26</v>
      </c>
      <c r="D2929">
        <v>280140</v>
      </c>
      <c r="E2929">
        <v>580000</v>
      </c>
      <c r="F2929" t="s">
        <v>13</v>
      </c>
      <c r="G2929" t="s">
        <v>14</v>
      </c>
      <c r="H2929">
        <v>3</v>
      </c>
      <c r="I2929">
        <v>3</v>
      </c>
      <c r="J2929">
        <v>916</v>
      </c>
      <c r="K2929">
        <v>1.3882829999999999</v>
      </c>
      <c r="L2929" t="s">
        <v>22</v>
      </c>
    </row>
    <row r="2930" spans="1:12" x14ac:dyDescent="0.3">
      <c r="A2930" s="1">
        <v>42747</v>
      </c>
      <c r="B2930">
        <v>2017</v>
      </c>
      <c r="C2930" t="s">
        <v>17</v>
      </c>
      <c r="D2930">
        <v>103440</v>
      </c>
      <c r="E2930">
        <v>178781</v>
      </c>
      <c r="F2930" t="s">
        <v>13</v>
      </c>
      <c r="G2930" t="s">
        <v>14</v>
      </c>
      <c r="H2930">
        <v>3</v>
      </c>
      <c r="I2930">
        <v>1</v>
      </c>
      <c r="J2930">
        <v>908</v>
      </c>
      <c r="K2930">
        <v>1.3882829999999999</v>
      </c>
      <c r="L2930" t="s">
        <v>16</v>
      </c>
    </row>
    <row r="2931" spans="1:12" x14ac:dyDescent="0.3">
      <c r="A2931" s="1">
        <v>42747</v>
      </c>
      <c r="B2931">
        <v>2017</v>
      </c>
      <c r="C2931" t="s">
        <v>12</v>
      </c>
      <c r="D2931">
        <v>68450</v>
      </c>
      <c r="E2931">
        <v>76500</v>
      </c>
      <c r="F2931" t="s">
        <v>13</v>
      </c>
      <c r="G2931" t="s">
        <v>14</v>
      </c>
      <c r="H2931">
        <v>3</v>
      </c>
      <c r="I2931">
        <v>1</v>
      </c>
      <c r="J2931">
        <v>934</v>
      </c>
      <c r="K2931">
        <v>1.3882829999999999</v>
      </c>
      <c r="L2931" t="s">
        <v>22</v>
      </c>
    </row>
    <row r="2932" spans="1:12" x14ac:dyDescent="0.3">
      <c r="A2932" s="1">
        <v>42747</v>
      </c>
      <c r="B2932">
        <v>2017</v>
      </c>
      <c r="C2932" t="s">
        <v>29</v>
      </c>
      <c r="D2932">
        <v>370370</v>
      </c>
      <c r="E2932">
        <v>910000</v>
      </c>
      <c r="F2932" t="s">
        <v>13</v>
      </c>
      <c r="G2932" t="s">
        <v>14</v>
      </c>
      <c r="H2932">
        <v>3</v>
      </c>
      <c r="I2932">
        <v>1</v>
      </c>
      <c r="J2932">
        <v>1080</v>
      </c>
      <c r="K2932">
        <v>1.3882829999999999</v>
      </c>
      <c r="L2932" t="s">
        <v>15</v>
      </c>
    </row>
    <row r="2933" spans="1:12" x14ac:dyDescent="0.3">
      <c r="A2933" s="1">
        <v>42747</v>
      </c>
      <c r="B2933">
        <v>2017</v>
      </c>
      <c r="C2933" t="s">
        <v>26</v>
      </c>
      <c r="D2933">
        <v>371070</v>
      </c>
      <c r="E2933">
        <v>627500</v>
      </c>
      <c r="F2933" t="s">
        <v>13</v>
      </c>
      <c r="G2933" t="s">
        <v>14</v>
      </c>
      <c r="H2933">
        <v>3</v>
      </c>
      <c r="I2933">
        <v>2</v>
      </c>
      <c r="J2933">
        <v>1069</v>
      </c>
      <c r="K2933">
        <v>1.3882829999999999</v>
      </c>
      <c r="L2933" t="s">
        <v>25</v>
      </c>
    </row>
    <row r="2934" spans="1:12" x14ac:dyDescent="0.3">
      <c r="A2934" s="1">
        <v>42747</v>
      </c>
      <c r="B2934">
        <v>2017</v>
      </c>
      <c r="C2934" t="s">
        <v>26</v>
      </c>
      <c r="D2934">
        <v>199360</v>
      </c>
      <c r="E2934">
        <v>265000</v>
      </c>
      <c r="F2934" t="s">
        <v>13</v>
      </c>
      <c r="G2934" t="s">
        <v>14</v>
      </c>
      <c r="H2934">
        <v>3</v>
      </c>
      <c r="I2934">
        <v>2</v>
      </c>
      <c r="J2934">
        <v>970</v>
      </c>
      <c r="K2934">
        <v>1.3882829999999999</v>
      </c>
      <c r="L2934" t="s">
        <v>22</v>
      </c>
    </row>
    <row r="2935" spans="1:12" x14ac:dyDescent="0.3">
      <c r="A2935" s="1">
        <v>42748</v>
      </c>
      <c r="B2935">
        <v>2017</v>
      </c>
      <c r="C2935" t="s">
        <v>26</v>
      </c>
      <c r="D2935">
        <v>273560</v>
      </c>
      <c r="E2935">
        <v>859000</v>
      </c>
      <c r="F2935" t="s">
        <v>13</v>
      </c>
      <c r="G2935" t="s">
        <v>14</v>
      </c>
      <c r="H2935">
        <v>3</v>
      </c>
      <c r="I2935">
        <v>2</v>
      </c>
      <c r="J2935">
        <v>907</v>
      </c>
      <c r="K2935">
        <v>1.3882829999999999</v>
      </c>
      <c r="L2935" t="s">
        <v>25</v>
      </c>
    </row>
    <row r="2936" spans="1:12" x14ac:dyDescent="0.3">
      <c r="A2936" s="1">
        <v>42750</v>
      </c>
      <c r="B2936">
        <v>2017</v>
      </c>
      <c r="C2936" t="s">
        <v>30</v>
      </c>
      <c r="D2936">
        <v>106330</v>
      </c>
      <c r="E2936">
        <v>154397</v>
      </c>
      <c r="F2936" t="s">
        <v>13</v>
      </c>
      <c r="G2936" t="s">
        <v>14</v>
      </c>
      <c r="H2936">
        <v>3</v>
      </c>
      <c r="I2936">
        <v>2</v>
      </c>
      <c r="J2936">
        <v>976</v>
      </c>
      <c r="K2936">
        <v>1.3882829999999999</v>
      </c>
      <c r="L2936" t="s">
        <v>15</v>
      </c>
    </row>
    <row r="2937" spans="1:12" x14ac:dyDescent="0.3">
      <c r="A2937" s="1">
        <v>42750</v>
      </c>
      <c r="B2937">
        <v>2017</v>
      </c>
      <c r="C2937" t="s">
        <v>26</v>
      </c>
      <c r="D2937">
        <v>335320</v>
      </c>
      <c r="E2937">
        <v>580000</v>
      </c>
      <c r="F2937" t="s">
        <v>13</v>
      </c>
      <c r="G2937" t="s">
        <v>14</v>
      </c>
      <c r="H2937">
        <v>3</v>
      </c>
      <c r="I2937">
        <v>3</v>
      </c>
      <c r="J2937">
        <v>983</v>
      </c>
      <c r="K2937">
        <v>1.3882829999999999</v>
      </c>
      <c r="L2937" t="s">
        <v>15</v>
      </c>
    </row>
    <row r="2938" spans="1:12" x14ac:dyDescent="0.3">
      <c r="A2938" s="1">
        <v>42751</v>
      </c>
      <c r="B2938">
        <v>2017</v>
      </c>
      <c r="C2938" t="s">
        <v>21</v>
      </c>
      <c r="D2938">
        <v>1082970</v>
      </c>
      <c r="E2938">
        <v>1385000</v>
      </c>
      <c r="F2938" t="s">
        <v>13</v>
      </c>
      <c r="G2938" t="s">
        <v>14</v>
      </c>
      <c r="H2938">
        <v>3</v>
      </c>
      <c r="I2938">
        <v>3</v>
      </c>
      <c r="J2938">
        <v>1025</v>
      </c>
      <c r="K2938">
        <v>1.3882829999999999</v>
      </c>
      <c r="L2938" t="s">
        <v>15</v>
      </c>
    </row>
    <row r="2939" spans="1:12" x14ac:dyDescent="0.3">
      <c r="A2939" s="1">
        <v>42751</v>
      </c>
      <c r="B2939">
        <v>2017</v>
      </c>
      <c r="C2939" t="s">
        <v>21</v>
      </c>
      <c r="D2939">
        <v>1129660</v>
      </c>
      <c r="E2939">
        <v>1250000</v>
      </c>
      <c r="F2939" t="s">
        <v>13</v>
      </c>
      <c r="G2939" t="s">
        <v>14</v>
      </c>
      <c r="H2939">
        <v>3</v>
      </c>
      <c r="I2939">
        <v>2</v>
      </c>
      <c r="J2939">
        <v>966</v>
      </c>
      <c r="K2939">
        <v>1.3882829999999999</v>
      </c>
      <c r="L2939" t="s">
        <v>22</v>
      </c>
    </row>
    <row r="2940" spans="1:12" x14ac:dyDescent="0.3">
      <c r="A2940" s="1">
        <v>42755</v>
      </c>
      <c r="B2940">
        <v>2017</v>
      </c>
      <c r="C2940" t="s">
        <v>12</v>
      </c>
      <c r="D2940">
        <v>94740</v>
      </c>
      <c r="E2940">
        <v>78979</v>
      </c>
      <c r="F2940" t="s">
        <v>13</v>
      </c>
      <c r="G2940" t="s">
        <v>14</v>
      </c>
      <c r="H2940">
        <v>3</v>
      </c>
      <c r="I2940">
        <v>3</v>
      </c>
      <c r="J2940">
        <v>1030</v>
      </c>
      <c r="K2940">
        <v>1.3882829999999999</v>
      </c>
      <c r="L2940" t="s">
        <v>15</v>
      </c>
    </row>
    <row r="2941" spans="1:12" x14ac:dyDescent="0.3">
      <c r="A2941" s="1">
        <v>42756</v>
      </c>
      <c r="B2941">
        <v>2017</v>
      </c>
      <c r="C2941" t="s">
        <v>30</v>
      </c>
      <c r="D2941">
        <v>485270</v>
      </c>
      <c r="E2941">
        <v>689000</v>
      </c>
      <c r="F2941" t="s">
        <v>13</v>
      </c>
      <c r="G2941" t="s">
        <v>14</v>
      </c>
      <c r="H2941">
        <v>3</v>
      </c>
      <c r="I2941">
        <v>2</v>
      </c>
      <c r="J2941">
        <v>952</v>
      </c>
      <c r="K2941">
        <v>1.3882829999999999</v>
      </c>
      <c r="L2941" t="s">
        <v>25</v>
      </c>
    </row>
    <row r="2942" spans="1:12" x14ac:dyDescent="0.3">
      <c r="A2942" s="1">
        <v>42756</v>
      </c>
      <c r="B2942">
        <v>2017</v>
      </c>
      <c r="C2942" t="s">
        <v>26</v>
      </c>
      <c r="D2942">
        <v>339570</v>
      </c>
      <c r="E2942">
        <v>575000</v>
      </c>
      <c r="F2942" t="s">
        <v>13</v>
      </c>
      <c r="G2942" t="s">
        <v>14</v>
      </c>
      <c r="H2942">
        <v>3</v>
      </c>
      <c r="I2942">
        <v>3</v>
      </c>
      <c r="J2942">
        <v>951</v>
      </c>
      <c r="K2942">
        <v>1.3882829999999999</v>
      </c>
      <c r="L2942" t="s">
        <v>25</v>
      </c>
    </row>
    <row r="2943" spans="1:12" x14ac:dyDescent="0.3">
      <c r="A2943" s="1">
        <v>42758</v>
      </c>
      <c r="B2943">
        <v>2017</v>
      </c>
      <c r="C2943" t="s">
        <v>30</v>
      </c>
      <c r="D2943">
        <v>323980</v>
      </c>
      <c r="E2943">
        <v>486500</v>
      </c>
      <c r="F2943" t="s">
        <v>13</v>
      </c>
      <c r="G2943" t="s">
        <v>14</v>
      </c>
      <c r="H2943">
        <v>3</v>
      </c>
      <c r="I2943">
        <v>3</v>
      </c>
      <c r="J2943">
        <v>956</v>
      </c>
      <c r="K2943">
        <v>1.3882829999999999</v>
      </c>
      <c r="L2943" t="s">
        <v>16</v>
      </c>
    </row>
    <row r="2944" spans="1:12" x14ac:dyDescent="0.3">
      <c r="A2944" s="1">
        <v>42761</v>
      </c>
      <c r="B2944">
        <v>2017</v>
      </c>
      <c r="C2944" t="s">
        <v>29</v>
      </c>
      <c r="D2944">
        <v>212940</v>
      </c>
      <c r="E2944">
        <v>267500</v>
      </c>
      <c r="F2944" t="s">
        <v>13</v>
      </c>
      <c r="G2944" t="s">
        <v>14</v>
      </c>
      <c r="H2944">
        <v>3</v>
      </c>
      <c r="I2944">
        <v>3</v>
      </c>
      <c r="J2944">
        <v>939</v>
      </c>
      <c r="K2944">
        <v>1.3882829999999999</v>
      </c>
      <c r="L2944" t="s">
        <v>15</v>
      </c>
    </row>
    <row r="2945" spans="1:12" x14ac:dyDescent="0.3">
      <c r="A2945" s="1">
        <v>42761</v>
      </c>
      <c r="B2945">
        <v>2017</v>
      </c>
      <c r="C2945" t="s">
        <v>21</v>
      </c>
      <c r="D2945">
        <v>2176300</v>
      </c>
      <c r="E2945">
        <v>2475000</v>
      </c>
      <c r="F2945" t="s">
        <v>13</v>
      </c>
      <c r="G2945" t="s">
        <v>14</v>
      </c>
      <c r="H2945">
        <v>3</v>
      </c>
      <c r="I2945">
        <v>3</v>
      </c>
      <c r="J2945">
        <v>952</v>
      </c>
      <c r="K2945">
        <v>1.3882829999999999</v>
      </c>
      <c r="L2945" t="s">
        <v>16</v>
      </c>
    </row>
    <row r="2946" spans="1:12" x14ac:dyDescent="0.3">
      <c r="A2946" s="1">
        <v>42763</v>
      </c>
      <c r="B2946">
        <v>2017</v>
      </c>
      <c r="C2946" t="s">
        <v>17</v>
      </c>
      <c r="D2946">
        <v>168250</v>
      </c>
      <c r="E2946">
        <v>126750</v>
      </c>
      <c r="F2946" t="s">
        <v>19</v>
      </c>
      <c r="G2946" t="s">
        <v>20</v>
      </c>
      <c r="H2946">
        <v>4</v>
      </c>
      <c r="I2946">
        <v>3</v>
      </c>
      <c r="J2946">
        <v>1416</v>
      </c>
      <c r="K2946">
        <v>1.3882829999999999</v>
      </c>
      <c r="L2946" t="s">
        <v>25</v>
      </c>
    </row>
    <row r="2947" spans="1:12" x14ac:dyDescent="0.3">
      <c r="A2947" s="1">
        <v>42763</v>
      </c>
      <c r="B2947">
        <v>2017</v>
      </c>
      <c r="C2947" t="s">
        <v>26</v>
      </c>
      <c r="D2947">
        <v>486560</v>
      </c>
      <c r="E2947">
        <v>400000</v>
      </c>
      <c r="F2947" t="s">
        <v>13</v>
      </c>
      <c r="G2947" t="s">
        <v>14</v>
      </c>
      <c r="H2947">
        <v>3</v>
      </c>
      <c r="I2947">
        <v>3</v>
      </c>
      <c r="J2947">
        <v>958</v>
      </c>
      <c r="K2947">
        <v>1.3882829999999999</v>
      </c>
      <c r="L2947" t="s">
        <v>25</v>
      </c>
    </row>
    <row r="2948" spans="1:12" x14ac:dyDescent="0.3">
      <c r="A2948" s="1">
        <v>42765</v>
      </c>
      <c r="B2948">
        <v>2017</v>
      </c>
      <c r="C2948" t="s">
        <v>26</v>
      </c>
      <c r="D2948">
        <v>356510</v>
      </c>
      <c r="E2948">
        <v>450000</v>
      </c>
      <c r="F2948" t="s">
        <v>13</v>
      </c>
      <c r="G2948" t="s">
        <v>14</v>
      </c>
      <c r="H2948">
        <v>3</v>
      </c>
      <c r="I2948">
        <v>3</v>
      </c>
      <c r="J2948">
        <v>968</v>
      </c>
      <c r="K2948">
        <v>1.3882829999999999</v>
      </c>
      <c r="L2948" t="s">
        <v>22</v>
      </c>
    </row>
    <row r="2949" spans="1:12" x14ac:dyDescent="0.3">
      <c r="A2949" s="1">
        <v>42769</v>
      </c>
      <c r="B2949">
        <v>2017</v>
      </c>
      <c r="C2949" t="s">
        <v>17</v>
      </c>
      <c r="D2949">
        <v>160490</v>
      </c>
      <c r="E2949">
        <v>89900</v>
      </c>
      <c r="F2949" t="s">
        <v>13</v>
      </c>
      <c r="G2949" t="s">
        <v>14</v>
      </c>
      <c r="H2949">
        <v>3</v>
      </c>
      <c r="I2949">
        <v>2</v>
      </c>
      <c r="J2949">
        <v>1055</v>
      </c>
      <c r="K2949">
        <v>1.3882829999999999</v>
      </c>
      <c r="L2949" t="s">
        <v>25</v>
      </c>
    </row>
    <row r="2950" spans="1:12" x14ac:dyDescent="0.3">
      <c r="A2950" s="1">
        <v>42769</v>
      </c>
      <c r="B2950">
        <v>2017</v>
      </c>
      <c r="C2950" t="s">
        <v>17</v>
      </c>
      <c r="D2950">
        <v>124270</v>
      </c>
      <c r="E2950">
        <v>120000</v>
      </c>
      <c r="F2950" t="s">
        <v>13</v>
      </c>
      <c r="G2950" t="s">
        <v>14</v>
      </c>
      <c r="H2950">
        <v>3</v>
      </c>
      <c r="I2950">
        <v>1</v>
      </c>
      <c r="J2950">
        <v>1072</v>
      </c>
      <c r="K2950">
        <v>1.3882829999999999</v>
      </c>
      <c r="L2950" t="s">
        <v>22</v>
      </c>
    </row>
    <row r="2951" spans="1:12" x14ac:dyDescent="0.3">
      <c r="A2951" s="1">
        <v>42769</v>
      </c>
      <c r="B2951">
        <v>2017</v>
      </c>
      <c r="C2951" t="s">
        <v>29</v>
      </c>
      <c r="D2951">
        <v>181440</v>
      </c>
      <c r="E2951">
        <v>230000</v>
      </c>
      <c r="F2951" t="s">
        <v>13</v>
      </c>
      <c r="G2951" t="s">
        <v>14</v>
      </c>
      <c r="H2951">
        <v>3</v>
      </c>
      <c r="I2951">
        <v>2</v>
      </c>
      <c r="J2951">
        <v>1058</v>
      </c>
      <c r="K2951">
        <v>1.3882829999999999</v>
      </c>
      <c r="L2951" t="s">
        <v>22</v>
      </c>
    </row>
    <row r="2952" spans="1:12" x14ac:dyDescent="0.3">
      <c r="A2952" s="1">
        <v>42770</v>
      </c>
      <c r="B2952">
        <v>2017</v>
      </c>
      <c r="C2952" t="s">
        <v>29</v>
      </c>
      <c r="D2952">
        <v>149800</v>
      </c>
      <c r="E2952">
        <v>259000</v>
      </c>
      <c r="F2952" t="s">
        <v>13</v>
      </c>
      <c r="G2952" t="s">
        <v>14</v>
      </c>
      <c r="H2952">
        <v>3</v>
      </c>
      <c r="I2952">
        <v>1</v>
      </c>
      <c r="J2952">
        <v>1057</v>
      </c>
      <c r="K2952">
        <v>1.3882829999999999</v>
      </c>
      <c r="L2952" t="s">
        <v>15</v>
      </c>
    </row>
    <row r="2953" spans="1:12" x14ac:dyDescent="0.3">
      <c r="A2953" s="1">
        <v>42771</v>
      </c>
      <c r="B2953">
        <v>2017</v>
      </c>
      <c r="C2953" t="s">
        <v>12</v>
      </c>
      <c r="D2953">
        <v>92490</v>
      </c>
      <c r="E2953">
        <v>139900</v>
      </c>
      <c r="F2953" t="s">
        <v>13</v>
      </c>
      <c r="G2953" t="s">
        <v>14</v>
      </c>
      <c r="H2953">
        <v>3</v>
      </c>
      <c r="I2953">
        <v>1</v>
      </c>
      <c r="J2953">
        <v>919</v>
      </c>
      <c r="K2953">
        <v>1.3882829999999999</v>
      </c>
      <c r="L2953" t="s">
        <v>15</v>
      </c>
    </row>
    <row r="2954" spans="1:12" x14ac:dyDescent="0.3">
      <c r="A2954" s="1">
        <v>42775</v>
      </c>
      <c r="B2954">
        <v>2017</v>
      </c>
      <c r="C2954" t="s">
        <v>21</v>
      </c>
      <c r="D2954">
        <v>267960</v>
      </c>
      <c r="E2954">
        <v>360000</v>
      </c>
      <c r="F2954" t="s">
        <v>13</v>
      </c>
      <c r="G2954" t="s">
        <v>14</v>
      </c>
      <c r="H2954">
        <v>3</v>
      </c>
      <c r="I2954">
        <v>2</v>
      </c>
      <c r="J2954">
        <v>900</v>
      </c>
      <c r="K2954">
        <v>1.3882829999999999</v>
      </c>
      <c r="L2954" t="s">
        <v>25</v>
      </c>
    </row>
    <row r="2955" spans="1:12" x14ac:dyDescent="0.3">
      <c r="A2955" s="1">
        <v>42775</v>
      </c>
      <c r="B2955">
        <v>2017</v>
      </c>
      <c r="C2955" t="s">
        <v>17</v>
      </c>
      <c r="D2955">
        <v>118340</v>
      </c>
      <c r="E2955">
        <v>105000</v>
      </c>
      <c r="F2955" t="s">
        <v>13</v>
      </c>
      <c r="G2955" t="s">
        <v>14</v>
      </c>
      <c r="H2955">
        <v>3</v>
      </c>
      <c r="I2955">
        <v>3</v>
      </c>
      <c r="J2955">
        <v>936</v>
      </c>
      <c r="K2955">
        <v>1.3882829999999999</v>
      </c>
      <c r="L2955" t="s">
        <v>22</v>
      </c>
    </row>
    <row r="2956" spans="1:12" x14ac:dyDescent="0.3">
      <c r="A2956" s="1">
        <v>42775</v>
      </c>
      <c r="B2956">
        <v>2017</v>
      </c>
      <c r="C2956" t="s">
        <v>12</v>
      </c>
      <c r="D2956">
        <v>53130</v>
      </c>
      <c r="E2956">
        <v>45000</v>
      </c>
      <c r="F2956" t="s">
        <v>19</v>
      </c>
      <c r="G2956" t="s">
        <v>20</v>
      </c>
      <c r="H2956">
        <v>4</v>
      </c>
      <c r="I2956">
        <v>4</v>
      </c>
      <c r="J2956">
        <v>1327</v>
      </c>
      <c r="K2956">
        <v>1.3882829999999999</v>
      </c>
      <c r="L2956" t="s">
        <v>22</v>
      </c>
    </row>
    <row r="2957" spans="1:12" x14ac:dyDescent="0.3">
      <c r="A2957" s="1">
        <v>42776</v>
      </c>
      <c r="B2957">
        <v>2017</v>
      </c>
      <c r="C2957" t="s">
        <v>17</v>
      </c>
      <c r="D2957">
        <v>103190</v>
      </c>
      <c r="E2957">
        <v>137500</v>
      </c>
      <c r="F2957" t="s">
        <v>13</v>
      </c>
      <c r="G2957" t="s">
        <v>14</v>
      </c>
      <c r="H2957">
        <v>3</v>
      </c>
      <c r="I2957">
        <v>3</v>
      </c>
      <c r="J2957">
        <v>1001</v>
      </c>
      <c r="K2957">
        <v>1.3882829999999999</v>
      </c>
      <c r="L2957" t="s">
        <v>22</v>
      </c>
    </row>
    <row r="2958" spans="1:12" x14ac:dyDescent="0.3">
      <c r="A2958" s="1">
        <v>42776</v>
      </c>
      <c r="B2958">
        <v>2017</v>
      </c>
      <c r="C2958" t="s">
        <v>21</v>
      </c>
      <c r="D2958">
        <v>956200</v>
      </c>
      <c r="E2958">
        <v>1930000</v>
      </c>
      <c r="F2958" t="s">
        <v>13</v>
      </c>
      <c r="G2958" t="s">
        <v>14</v>
      </c>
      <c r="H2958">
        <v>3</v>
      </c>
      <c r="I2958">
        <v>1</v>
      </c>
      <c r="J2958">
        <v>956</v>
      </c>
      <c r="K2958">
        <v>1.3882829999999999</v>
      </c>
      <c r="L2958" t="s">
        <v>22</v>
      </c>
    </row>
    <row r="2959" spans="1:12" x14ac:dyDescent="0.3">
      <c r="A2959" s="1">
        <v>42777</v>
      </c>
      <c r="B2959">
        <v>2017</v>
      </c>
      <c r="C2959" t="s">
        <v>21</v>
      </c>
      <c r="D2959">
        <v>4952920</v>
      </c>
      <c r="E2959">
        <v>6750000</v>
      </c>
      <c r="F2959" t="s">
        <v>13</v>
      </c>
      <c r="G2959" t="s">
        <v>14</v>
      </c>
      <c r="H2959">
        <v>3</v>
      </c>
      <c r="I2959">
        <v>3</v>
      </c>
      <c r="J2959">
        <v>1067</v>
      </c>
      <c r="K2959">
        <v>1.3882829999999999</v>
      </c>
      <c r="L2959" t="s">
        <v>25</v>
      </c>
    </row>
    <row r="2960" spans="1:12" x14ac:dyDescent="0.3">
      <c r="A2960" s="1">
        <v>42783</v>
      </c>
      <c r="B2960">
        <v>2017</v>
      </c>
      <c r="C2960" t="s">
        <v>21</v>
      </c>
      <c r="D2960">
        <v>1223320</v>
      </c>
      <c r="E2960">
        <v>1900000</v>
      </c>
      <c r="F2960" t="s">
        <v>13</v>
      </c>
      <c r="G2960" t="s">
        <v>14</v>
      </c>
      <c r="H2960">
        <v>3</v>
      </c>
      <c r="I2960">
        <v>3</v>
      </c>
      <c r="J2960">
        <v>1002</v>
      </c>
      <c r="K2960">
        <v>1.3882829999999999</v>
      </c>
      <c r="L2960" t="s">
        <v>16</v>
      </c>
    </row>
    <row r="2961" spans="1:12" x14ac:dyDescent="0.3">
      <c r="A2961" s="1">
        <v>42783</v>
      </c>
      <c r="B2961">
        <v>2017</v>
      </c>
      <c r="C2961" t="s">
        <v>17</v>
      </c>
      <c r="D2961">
        <v>173180</v>
      </c>
      <c r="E2961">
        <v>230000</v>
      </c>
      <c r="F2961" t="s">
        <v>19</v>
      </c>
      <c r="G2961" t="s">
        <v>20</v>
      </c>
      <c r="H2961">
        <v>4</v>
      </c>
      <c r="I2961">
        <v>3</v>
      </c>
      <c r="J2961">
        <v>1269</v>
      </c>
      <c r="K2961">
        <v>1.3882829999999999</v>
      </c>
      <c r="L2961" t="s">
        <v>22</v>
      </c>
    </row>
    <row r="2962" spans="1:12" x14ac:dyDescent="0.3">
      <c r="A2962" s="1">
        <v>42783</v>
      </c>
      <c r="B2962">
        <v>2017</v>
      </c>
      <c r="C2962" t="s">
        <v>17</v>
      </c>
      <c r="D2962">
        <v>165300</v>
      </c>
      <c r="E2962">
        <v>112000</v>
      </c>
      <c r="F2962" t="s">
        <v>13</v>
      </c>
      <c r="G2962" t="s">
        <v>14</v>
      </c>
      <c r="H2962">
        <v>3</v>
      </c>
      <c r="I2962">
        <v>2</v>
      </c>
      <c r="J2962">
        <v>967</v>
      </c>
      <c r="K2962">
        <v>1.3882829999999999</v>
      </c>
      <c r="L2962" t="s">
        <v>16</v>
      </c>
    </row>
    <row r="2963" spans="1:12" x14ac:dyDescent="0.3">
      <c r="A2963" s="1">
        <v>42784</v>
      </c>
      <c r="B2963">
        <v>2017</v>
      </c>
      <c r="C2963" t="s">
        <v>17</v>
      </c>
      <c r="D2963">
        <v>165460</v>
      </c>
      <c r="E2963">
        <v>64000</v>
      </c>
      <c r="F2963" t="s">
        <v>19</v>
      </c>
      <c r="G2963" t="s">
        <v>20</v>
      </c>
      <c r="H2963">
        <v>4</v>
      </c>
      <c r="I2963">
        <v>4</v>
      </c>
      <c r="J2963">
        <v>1221</v>
      </c>
      <c r="K2963">
        <v>1.3882829999999999</v>
      </c>
      <c r="L2963" t="s">
        <v>25</v>
      </c>
    </row>
    <row r="2964" spans="1:12" x14ac:dyDescent="0.3">
      <c r="A2964" s="1">
        <v>42785</v>
      </c>
      <c r="B2964">
        <v>2017</v>
      </c>
      <c r="C2964" t="s">
        <v>21</v>
      </c>
      <c r="D2964">
        <v>1137780</v>
      </c>
      <c r="E2964">
        <v>1750000</v>
      </c>
      <c r="F2964" t="s">
        <v>13</v>
      </c>
      <c r="G2964" t="s">
        <v>14</v>
      </c>
      <c r="H2964">
        <v>3</v>
      </c>
      <c r="I2964">
        <v>3</v>
      </c>
      <c r="J2964">
        <v>982</v>
      </c>
      <c r="K2964">
        <v>1.3882829999999999</v>
      </c>
      <c r="L2964" t="s">
        <v>16</v>
      </c>
    </row>
    <row r="2965" spans="1:12" x14ac:dyDescent="0.3">
      <c r="A2965" s="1">
        <v>42785</v>
      </c>
      <c r="B2965">
        <v>2017</v>
      </c>
      <c r="C2965" t="s">
        <v>12</v>
      </c>
      <c r="D2965">
        <v>66960</v>
      </c>
      <c r="E2965">
        <v>69500</v>
      </c>
      <c r="F2965" t="s">
        <v>13</v>
      </c>
      <c r="G2965" t="s">
        <v>14</v>
      </c>
      <c r="H2965">
        <v>3</v>
      </c>
      <c r="I2965">
        <v>2</v>
      </c>
      <c r="J2965">
        <v>1058</v>
      </c>
      <c r="K2965">
        <v>1.3882829999999999</v>
      </c>
      <c r="L2965" t="s">
        <v>15</v>
      </c>
    </row>
    <row r="2966" spans="1:12" x14ac:dyDescent="0.3">
      <c r="A2966" s="1">
        <v>42789</v>
      </c>
      <c r="B2966">
        <v>2017</v>
      </c>
      <c r="C2966" t="s">
        <v>30</v>
      </c>
      <c r="D2966">
        <v>227620</v>
      </c>
      <c r="E2966">
        <v>350000</v>
      </c>
      <c r="F2966" t="s">
        <v>13</v>
      </c>
      <c r="G2966" t="s">
        <v>14</v>
      </c>
      <c r="H2966">
        <v>3</v>
      </c>
      <c r="I2966">
        <v>1</v>
      </c>
      <c r="J2966">
        <v>947</v>
      </c>
      <c r="K2966">
        <v>1.3882829999999999</v>
      </c>
      <c r="L2966" t="s">
        <v>22</v>
      </c>
    </row>
    <row r="2967" spans="1:12" x14ac:dyDescent="0.3">
      <c r="A2967" s="1">
        <v>42789</v>
      </c>
      <c r="B2967">
        <v>2017</v>
      </c>
      <c r="C2967" t="s">
        <v>30</v>
      </c>
      <c r="D2967">
        <v>227890</v>
      </c>
      <c r="E2967">
        <v>545000</v>
      </c>
      <c r="F2967" t="s">
        <v>13</v>
      </c>
      <c r="G2967" t="s">
        <v>14</v>
      </c>
      <c r="H2967">
        <v>3</v>
      </c>
      <c r="I2967">
        <v>3</v>
      </c>
      <c r="J2967">
        <v>1038</v>
      </c>
      <c r="K2967">
        <v>1.3882829999999999</v>
      </c>
      <c r="L2967" t="s">
        <v>22</v>
      </c>
    </row>
    <row r="2968" spans="1:12" x14ac:dyDescent="0.3">
      <c r="A2968" s="1">
        <v>42790</v>
      </c>
      <c r="B2968">
        <v>2017</v>
      </c>
      <c r="C2968" t="s">
        <v>26</v>
      </c>
      <c r="D2968">
        <v>270340</v>
      </c>
      <c r="E2968">
        <v>735000</v>
      </c>
      <c r="F2968" t="s">
        <v>13</v>
      </c>
      <c r="G2968" t="s">
        <v>14</v>
      </c>
      <c r="H2968">
        <v>3</v>
      </c>
      <c r="I2968">
        <v>1</v>
      </c>
      <c r="J2968">
        <v>1091</v>
      </c>
      <c r="K2968">
        <v>1.3882829999999999</v>
      </c>
      <c r="L2968" t="s">
        <v>16</v>
      </c>
    </row>
    <row r="2969" spans="1:12" x14ac:dyDescent="0.3">
      <c r="A2969" s="1">
        <v>42790</v>
      </c>
      <c r="B2969">
        <v>2017</v>
      </c>
      <c r="C2969" t="s">
        <v>30</v>
      </c>
      <c r="D2969">
        <v>284900</v>
      </c>
      <c r="E2969">
        <v>410500</v>
      </c>
      <c r="F2969" t="s">
        <v>13</v>
      </c>
      <c r="G2969" t="s">
        <v>14</v>
      </c>
      <c r="H2969">
        <v>3</v>
      </c>
      <c r="I2969">
        <v>3</v>
      </c>
      <c r="J2969">
        <v>1071</v>
      </c>
      <c r="K2969">
        <v>1.3882829999999999</v>
      </c>
      <c r="L2969" t="s">
        <v>25</v>
      </c>
    </row>
    <row r="2970" spans="1:12" x14ac:dyDescent="0.3">
      <c r="A2970" s="1">
        <v>42790</v>
      </c>
      <c r="B2970">
        <v>2017</v>
      </c>
      <c r="C2970" t="s">
        <v>12</v>
      </c>
      <c r="D2970">
        <v>95490</v>
      </c>
      <c r="E2970">
        <v>147000</v>
      </c>
      <c r="F2970" t="s">
        <v>13</v>
      </c>
      <c r="G2970" t="s">
        <v>14</v>
      </c>
      <c r="H2970">
        <v>3</v>
      </c>
      <c r="I2970">
        <v>2</v>
      </c>
      <c r="J2970">
        <v>1012</v>
      </c>
      <c r="K2970">
        <v>1.3882829999999999</v>
      </c>
      <c r="L2970" t="s">
        <v>25</v>
      </c>
    </row>
    <row r="2971" spans="1:12" x14ac:dyDescent="0.3">
      <c r="A2971" s="1">
        <v>42790</v>
      </c>
      <c r="B2971">
        <v>2017</v>
      </c>
      <c r="C2971" t="s">
        <v>17</v>
      </c>
      <c r="D2971">
        <v>143780</v>
      </c>
      <c r="E2971">
        <v>120000</v>
      </c>
      <c r="F2971" t="s">
        <v>19</v>
      </c>
      <c r="G2971" t="s">
        <v>20</v>
      </c>
      <c r="H2971">
        <v>4</v>
      </c>
      <c r="I2971">
        <v>3</v>
      </c>
      <c r="J2971">
        <v>1470</v>
      </c>
      <c r="K2971">
        <v>1.3882829999999999</v>
      </c>
      <c r="L2971" t="s">
        <v>25</v>
      </c>
    </row>
    <row r="2972" spans="1:12" x14ac:dyDescent="0.3">
      <c r="A2972" s="1">
        <v>42791</v>
      </c>
      <c r="B2972">
        <v>2017</v>
      </c>
      <c r="C2972" t="s">
        <v>21</v>
      </c>
      <c r="D2972">
        <v>1229760</v>
      </c>
      <c r="E2972">
        <v>1825000</v>
      </c>
      <c r="F2972" t="s">
        <v>13</v>
      </c>
      <c r="G2972" t="s">
        <v>14</v>
      </c>
      <c r="H2972">
        <v>3</v>
      </c>
      <c r="I2972">
        <v>2</v>
      </c>
      <c r="J2972">
        <v>1078</v>
      </c>
      <c r="K2972">
        <v>1.3882829999999999</v>
      </c>
      <c r="L2972" t="s">
        <v>16</v>
      </c>
    </row>
    <row r="2973" spans="1:12" x14ac:dyDescent="0.3">
      <c r="A2973" s="1">
        <v>42792</v>
      </c>
      <c r="B2973">
        <v>2017</v>
      </c>
      <c r="C2973" t="s">
        <v>18</v>
      </c>
      <c r="D2973">
        <v>280460</v>
      </c>
      <c r="E2973">
        <v>380000</v>
      </c>
      <c r="F2973" t="s">
        <v>13</v>
      </c>
      <c r="G2973" t="s">
        <v>14</v>
      </c>
      <c r="H2973">
        <v>3</v>
      </c>
      <c r="I2973">
        <v>3</v>
      </c>
      <c r="J2973">
        <v>978</v>
      </c>
      <c r="K2973">
        <v>1.3882829999999999</v>
      </c>
      <c r="L2973" t="s">
        <v>22</v>
      </c>
    </row>
    <row r="2974" spans="1:12" x14ac:dyDescent="0.3">
      <c r="A2974" s="1">
        <v>42792</v>
      </c>
      <c r="B2974">
        <v>2017</v>
      </c>
      <c r="C2974" t="s">
        <v>12</v>
      </c>
      <c r="D2974">
        <v>82690</v>
      </c>
      <c r="E2974">
        <v>22900</v>
      </c>
      <c r="F2974" t="s">
        <v>13</v>
      </c>
      <c r="G2974" t="s">
        <v>14</v>
      </c>
      <c r="H2974">
        <v>3</v>
      </c>
      <c r="I2974">
        <v>3</v>
      </c>
      <c r="J2974">
        <v>1015</v>
      </c>
      <c r="K2974">
        <v>1.3882829999999999</v>
      </c>
      <c r="L2974" t="s">
        <v>22</v>
      </c>
    </row>
    <row r="2975" spans="1:12" x14ac:dyDescent="0.3">
      <c r="A2975" s="1">
        <v>42793</v>
      </c>
      <c r="B2975">
        <v>2017</v>
      </c>
      <c r="C2975" t="s">
        <v>30</v>
      </c>
      <c r="D2975">
        <v>1415210</v>
      </c>
      <c r="E2975">
        <v>1500000</v>
      </c>
      <c r="F2975" t="s">
        <v>13</v>
      </c>
      <c r="G2975" t="s">
        <v>14</v>
      </c>
      <c r="H2975">
        <v>3</v>
      </c>
      <c r="I2975">
        <v>2</v>
      </c>
      <c r="J2975">
        <v>1092</v>
      </c>
      <c r="K2975">
        <v>1.3882829999999999</v>
      </c>
      <c r="L2975" t="s">
        <v>15</v>
      </c>
    </row>
    <row r="2976" spans="1:12" x14ac:dyDescent="0.3">
      <c r="A2976" s="1">
        <v>42793</v>
      </c>
      <c r="B2976">
        <v>2017</v>
      </c>
      <c r="C2976" t="s">
        <v>26</v>
      </c>
      <c r="D2976">
        <v>906640</v>
      </c>
      <c r="E2976">
        <v>1460000</v>
      </c>
      <c r="F2976" t="s">
        <v>13</v>
      </c>
      <c r="G2976" t="s">
        <v>14</v>
      </c>
      <c r="H2976">
        <v>3</v>
      </c>
      <c r="I2976">
        <v>1</v>
      </c>
      <c r="J2976">
        <v>975</v>
      </c>
      <c r="K2976">
        <v>1.3882829999999999</v>
      </c>
      <c r="L2976" t="s">
        <v>16</v>
      </c>
    </row>
    <row r="2977" spans="1:12" x14ac:dyDescent="0.3">
      <c r="A2977" s="1">
        <v>42793</v>
      </c>
      <c r="B2977">
        <v>2017</v>
      </c>
      <c r="C2977" t="s">
        <v>18</v>
      </c>
      <c r="D2977">
        <v>206570</v>
      </c>
      <c r="E2977">
        <v>346500</v>
      </c>
      <c r="F2977" t="s">
        <v>19</v>
      </c>
      <c r="G2977" t="s">
        <v>20</v>
      </c>
      <c r="H2977">
        <v>4</v>
      </c>
      <c r="I2977">
        <v>4</v>
      </c>
      <c r="J2977">
        <v>1426</v>
      </c>
      <c r="K2977">
        <v>1.3882829999999999</v>
      </c>
      <c r="L2977" t="s">
        <v>25</v>
      </c>
    </row>
    <row r="2978" spans="1:12" x14ac:dyDescent="0.3">
      <c r="A2978" s="1">
        <v>42793</v>
      </c>
      <c r="B2978">
        <v>2017</v>
      </c>
      <c r="C2978" t="s">
        <v>26</v>
      </c>
      <c r="D2978">
        <v>328860</v>
      </c>
      <c r="E2978">
        <v>350000</v>
      </c>
      <c r="F2978" t="s">
        <v>13</v>
      </c>
      <c r="G2978" t="s">
        <v>14</v>
      </c>
      <c r="H2978">
        <v>3</v>
      </c>
      <c r="I2978">
        <v>2</v>
      </c>
      <c r="J2978">
        <v>1041</v>
      </c>
      <c r="K2978">
        <v>1.3882829999999999</v>
      </c>
      <c r="L2978" t="s">
        <v>22</v>
      </c>
    </row>
    <row r="2979" spans="1:12" x14ac:dyDescent="0.3">
      <c r="A2979" s="1">
        <v>42796</v>
      </c>
      <c r="B2979">
        <v>2017</v>
      </c>
      <c r="C2979" t="s">
        <v>17</v>
      </c>
      <c r="D2979">
        <v>58440</v>
      </c>
      <c r="E2979">
        <v>10000</v>
      </c>
      <c r="F2979" t="s">
        <v>13</v>
      </c>
      <c r="G2979" t="s">
        <v>14</v>
      </c>
      <c r="H2979">
        <v>3</v>
      </c>
      <c r="I2979">
        <v>2</v>
      </c>
      <c r="J2979">
        <v>994</v>
      </c>
      <c r="K2979">
        <v>1.3882829999999999</v>
      </c>
      <c r="L2979" t="s">
        <v>22</v>
      </c>
    </row>
    <row r="2980" spans="1:12" x14ac:dyDescent="0.3">
      <c r="A2980" s="1">
        <v>42796</v>
      </c>
      <c r="B2980">
        <v>2017</v>
      </c>
      <c r="C2980" t="s">
        <v>29</v>
      </c>
      <c r="D2980">
        <v>279930</v>
      </c>
      <c r="E2980">
        <v>420000</v>
      </c>
      <c r="F2980" t="s">
        <v>19</v>
      </c>
      <c r="G2980" t="s">
        <v>20</v>
      </c>
      <c r="H2980">
        <v>4</v>
      </c>
      <c r="I2980">
        <v>4</v>
      </c>
      <c r="J2980">
        <v>1475</v>
      </c>
      <c r="K2980">
        <v>1.3882829999999999</v>
      </c>
      <c r="L2980" t="s">
        <v>22</v>
      </c>
    </row>
    <row r="2981" spans="1:12" x14ac:dyDescent="0.3">
      <c r="A2981" s="1">
        <v>42796</v>
      </c>
      <c r="B2981">
        <v>2017</v>
      </c>
      <c r="C2981" t="s">
        <v>18</v>
      </c>
      <c r="D2981">
        <v>290890</v>
      </c>
      <c r="E2981">
        <v>438089</v>
      </c>
      <c r="F2981" t="s">
        <v>13</v>
      </c>
      <c r="G2981" t="s">
        <v>14</v>
      </c>
      <c r="H2981">
        <v>3</v>
      </c>
      <c r="I2981">
        <v>2</v>
      </c>
      <c r="J2981">
        <v>976</v>
      </c>
      <c r="K2981">
        <v>1.3882829999999999</v>
      </c>
      <c r="L2981" t="s">
        <v>15</v>
      </c>
    </row>
    <row r="2982" spans="1:12" x14ac:dyDescent="0.3">
      <c r="A2982" s="1">
        <v>42797</v>
      </c>
      <c r="B2982">
        <v>2017</v>
      </c>
      <c r="C2982" t="s">
        <v>18</v>
      </c>
      <c r="D2982">
        <v>312450</v>
      </c>
      <c r="E2982">
        <v>505000</v>
      </c>
      <c r="F2982" t="s">
        <v>13</v>
      </c>
      <c r="G2982" t="s">
        <v>14</v>
      </c>
      <c r="H2982">
        <v>3</v>
      </c>
      <c r="I2982">
        <v>1</v>
      </c>
      <c r="J2982">
        <v>1042</v>
      </c>
      <c r="K2982">
        <v>1.3882829999999999</v>
      </c>
      <c r="L2982" t="s">
        <v>15</v>
      </c>
    </row>
    <row r="2983" spans="1:12" x14ac:dyDescent="0.3">
      <c r="A2983" s="1">
        <v>42797</v>
      </c>
      <c r="B2983">
        <v>2017</v>
      </c>
      <c r="C2983" t="s">
        <v>26</v>
      </c>
      <c r="D2983">
        <v>254590</v>
      </c>
      <c r="E2983">
        <v>284658</v>
      </c>
      <c r="F2983" t="s">
        <v>13</v>
      </c>
      <c r="G2983" t="s">
        <v>14</v>
      </c>
      <c r="H2983">
        <v>3</v>
      </c>
      <c r="I2983">
        <v>2</v>
      </c>
      <c r="J2983">
        <v>1077</v>
      </c>
      <c r="K2983">
        <v>1.3882829999999999</v>
      </c>
      <c r="L2983" t="s">
        <v>25</v>
      </c>
    </row>
    <row r="2984" spans="1:12" x14ac:dyDescent="0.3">
      <c r="A2984" s="1">
        <v>42799</v>
      </c>
      <c r="B2984">
        <v>2017</v>
      </c>
      <c r="C2984" t="s">
        <v>17</v>
      </c>
      <c r="D2984">
        <v>99510</v>
      </c>
      <c r="E2984">
        <v>55000</v>
      </c>
      <c r="F2984" t="s">
        <v>13</v>
      </c>
      <c r="G2984" t="s">
        <v>14</v>
      </c>
      <c r="H2984">
        <v>3</v>
      </c>
      <c r="I2984">
        <v>3</v>
      </c>
      <c r="J2984">
        <v>1053</v>
      </c>
      <c r="K2984">
        <v>1.3882829999999999</v>
      </c>
      <c r="L2984" t="s">
        <v>15</v>
      </c>
    </row>
    <row r="2985" spans="1:12" x14ac:dyDescent="0.3">
      <c r="A2985" s="1">
        <v>42803</v>
      </c>
      <c r="B2985">
        <v>2017</v>
      </c>
      <c r="C2985" t="s">
        <v>12</v>
      </c>
      <c r="D2985">
        <v>48050</v>
      </c>
      <c r="E2985">
        <v>33100</v>
      </c>
      <c r="F2985" t="s">
        <v>13</v>
      </c>
      <c r="G2985" t="s">
        <v>14</v>
      </c>
      <c r="H2985">
        <v>3</v>
      </c>
      <c r="I2985">
        <v>2</v>
      </c>
      <c r="J2985">
        <v>1080</v>
      </c>
      <c r="K2985">
        <v>1.3882829999999999</v>
      </c>
      <c r="L2985" t="s">
        <v>25</v>
      </c>
    </row>
    <row r="2986" spans="1:12" x14ac:dyDescent="0.3">
      <c r="A2986" s="1">
        <v>42806</v>
      </c>
      <c r="B2986">
        <v>2017</v>
      </c>
      <c r="C2986" t="s">
        <v>21</v>
      </c>
      <c r="D2986">
        <v>1200500</v>
      </c>
      <c r="E2986">
        <v>6089365</v>
      </c>
      <c r="F2986" t="s">
        <v>13</v>
      </c>
      <c r="G2986" t="s">
        <v>14</v>
      </c>
      <c r="H2986">
        <v>3</v>
      </c>
      <c r="I2986">
        <v>3</v>
      </c>
      <c r="J2986">
        <v>902</v>
      </c>
      <c r="K2986">
        <v>1.3882829999999999</v>
      </c>
      <c r="L2986" t="s">
        <v>25</v>
      </c>
    </row>
    <row r="2987" spans="1:12" x14ac:dyDescent="0.3">
      <c r="A2987" s="1">
        <v>42807</v>
      </c>
      <c r="B2987">
        <v>2017</v>
      </c>
      <c r="C2987" t="s">
        <v>26</v>
      </c>
      <c r="D2987">
        <v>370440</v>
      </c>
      <c r="E2987">
        <v>445000</v>
      </c>
      <c r="F2987" t="s">
        <v>19</v>
      </c>
      <c r="G2987" t="s">
        <v>20</v>
      </c>
      <c r="H2987">
        <v>4</v>
      </c>
      <c r="I2987">
        <v>2</v>
      </c>
      <c r="J2987">
        <v>1469</v>
      </c>
      <c r="K2987">
        <v>1.3882829999999999</v>
      </c>
      <c r="L2987" t="s">
        <v>25</v>
      </c>
    </row>
    <row r="2988" spans="1:12" x14ac:dyDescent="0.3">
      <c r="A2988" s="1">
        <v>42810</v>
      </c>
      <c r="B2988">
        <v>2017</v>
      </c>
      <c r="C2988" t="s">
        <v>29</v>
      </c>
      <c r="D2988">
        <v>170380</v>
      </c>
      <c r="E2988">
        <v>215000</v>
      </c>
      <c r="F2988" t="s">
        <v>13</v>
      </c>
      <c r="G2988" t="s">
        <v>14</v>
      </c>
      <c r="H2988">
        <v>3</v>
      </c>
      <c r="I2988">
        <v>2</v>
      </c>
      <c r="J2988">
        <v>1087</v>
      </c>
      <c r="K2988">
        <v>1.3882829999999999</v>
      </c>
      <c r="L2988" t="s">
        <v>25</v>
      </c>
    </row>
    <row r="2989" spans="1:12" x14ac:dyDescent="0.3">
      <c r="A2989" s="1">
        <v>42810</v>
      </c>
      <c r="B2989">
        <v>2017</v>
      </c>
      <c r="C2989" t="s">
        <v>29</v>
      </c>
      <c r="D2989">
        <v>239470</v>
      </c>
      <c r="E2989">
        <v>365000</v>
      </c>
      <c r="F2989" t="s">
        <v>13</v>
      </c>
      <c r="G2989" t="s">
        <v>14</v>
      </c>
      <c r="H2989">
        <v>3</v>
      </c>
      <c r="I2989">
        <v>3</v>
      </c>
      <c r="J2989">
        <v>926</v>
      </c>
      <c r="K2989">
        <v>1.3882829999999999</v>
      </c>
      <c r="L2989" t="s">
        <v>25</v>
      </c>
    </row>
    <row r="2990" spans="1:12" x14ac:dyDescent="0.3">
      <c r="A2990" s="1">
        <v>42810</v>
      </c>
      <c r="B2990">
        <v>2017</v>
      </c>
      <c r="C2990" t="s">
        <v>12</v>
      </c>
      <c r="D2990">
        <v>60150</v>
      </c>
      <c r="E2990">
        <v>42000</v>
      </c>
      <c r="F2990" t="s">
        <v>13</v>
      </c>
      <c r="G2990" t="s">
        <v>14</v>
      </c>
      <c r="H2990">
        <v>3</v>
      </c>
      <c r="I2990">
        <v>1</v>
      </c>
      <c r="J2990">
        <v>1047</v>
      </c>
      <c r="K2990">
        <v>1.3882829999999999</v>
      </c>
      <c r="L2990" t="s">
        <v>22</v>
      </c>
    </row>
    <row r="2991" spans="1:12" x14ac:dyDescent="0.3">
      <c r="A2991" s="1">
        <v>42810</v>
      </c>
      <c r="B2991">
        <v>2017</v>
      </c>
      <c r="C2991" t="s">
        <v>21</v>
      </c>
      <c r="D2991">
        <v>1341060</v>
      </c>
      <c r="E2991">
        <v>1100000</v>
      </c>
      <c r="F2991" t="s">
        <v>13</v>
      </c>
      <c r="G2991" t="s">
        <v>14</v>
      </c>
      <c r="H2991">
        <v>3</v>
      </c>
      <c r="I2991">
        <v>1</v>
      </c>
      <c r="J2991">
        <v>998</v>
      </c>
      <c r="K2991">
        <v>1.3882829999999999</v>
      </c>
      <c r="L2991" t="s">
        <v>22</v>
      </c>
    </row>
    <row r="2992" spans="1:12" x14ac:dyDescent="0.3">
      <c r="A2992" s="1">
        <v>42810</v>
      </c>
      <c r="B2992">
        <v>2017</v>
      </c>
      <c r="C2992" t="s">
        <v>12</v>
      </c>
      <c r="D2992">
        <v>79770</v>
      </c>
      <c r="E2992">
        <v>105000</v>
      </c>
      <c r="F2992" t="s">
        <v>23</v>
      </c>
      <c r="G2992" t="s">
        <v>24</v>
      </c>
      <c r="H2992">
        <v>6</v>
      </c>
      <c r="I2992">
        <v>4</v>
      </c>
      <c r="J2992">
        <v>2056</v>
      </c>
      <c r="K2992">
        <v>1.3882829999999999</v>
      </c>
      <c r="L2992" t="s">
        <v>15</v>
      </c>
    </row>
    <row r="2993" spans="1:12" x14ac:dyDescent="0.3">
      <c r="A2993" s="1">
        <v>42812</v>
      </c>
      <c r="B2993">
        <v>2017</v>
      </c>
      <c r="C2993" t="s">
        <v>26</v>
      </c>
      <c r="D2993">
        <v>402220</v>
      </c>
      <c r="E2993">
        <v>475000</v>
      </c>
      <c r="F2993" t="s">
        <v>13</v>
      </c>
      <c r="G2993" t="s">
        <v>14</v>
      </c>
      <c r="H2993">
        <v>3</v>
      </c>
      <c r="I2993">
        <v>1</v>
      </c>
      <c r="J2993">
        <v>1076</v>
      </c>
      <c r="K2993">
        <v>1.3882829999999999</v>
      </c>
      <c r="L2993" t="s">
        <v>16</v>
      </c>
    </row>
    <row r="2994" spans="1:12" x14ac:dyDescent="0.3">
      <c r="A2994" s="1">
        <v>42813</v>
      </c>
      <c r="B2994">
        <v>2017</v>
      </c>
      <c r="C2994" t="s">
        <v>18</v>
      </c>
      <c r="D2994">
        <v>238260</v>
      </c>
      <c r="E2994">
        <v>415000</v>
      </c>
      <c r="F2994" t="s">
        <v>13</v>
      </c>
      <c r="G2994" t="s">
        <v>14</v>
      </c>
      <c r="H2994">
        <v>3</v>
      </c>
      <c r="I2994">
        <v>2</v>
      </c>
      <c r="J2994">
        <v>1040</v>
      </c>
      <c r="K2994">
        <v>1.3882829999999999</v>
      </c>
      <c r="L2994" t="s">
        <v>16</v>
      </c>
    </row>
    <row r="2995" spans="1:12" x14ac:dyDescent="0.3">
      <c r="A2995" s="1">
        <v>42813</v>
      </c>
      <c r="B2995">
        <v>2017</v>
      </c>
      <c r="C2995" t="s">
        <v>26</v>
      </c>
      <c r="D2995">
        <v>354060</v>
      </c>
      <c r="E2995">
        <v>557500</v>
      </c>
      <c r="F2995" t="s">
        <v>13</v>
      </c>
      <c r="G2995" t="s">
        <v>14</v>
      </c>
      <c r="H2995">
        <v>3</v>
      </c>
      <c r="I2995">
        <v>2</v>
      </c>
      <c r="J2995">
        <v>980</v>
      </c>
      <c r="K2995">
        <v>1.3882829999999999</v>
      </c>
      <c r="L2995" t="s">
        <v>15</v>
      </c>
    </row>
    <row r="2996" spans="1:12" x14ac:dyDescent="0.3">
      <c r="A2996" s="1">
        <v>42813</v>
      </c>
      <c r="B2996">
        <v>2017</v>
      </c>
      <c r="C2996" t="s">
        <v>12</v>
      </c>
      <c r="D2996">
        <v>99410</v>
      </c>
      <c r="E2996">
        <v>71000</v>
      </c>
      <c r="F2996" t="s">
        <v>19</v>
      </c>
      <c r="G2996" t="s">
        <v>20</v>
      </c>
      <c r="H2996">
        <v>4</v>
      </c>
      <c r="I2996">
        <v>3</v>
      </c>
      <c r="J2996">
        <v>1407</v>
      </c>
      <c r="K2996">
        <v>1.3882829999999999</v>
      </c>
      <c r="L2996" t="s">
        <v>25</v>
      </c>
    </row>
    <row r="2997" spans="1:12" x14ac:dyDescent="0.3">
      <c r="A2997" s="1">
        <v>42817</v>
      </c>
      <c r="B2997">
        <v>2017</v>
      </c>
      <c r="C2997" t="s">
        <v>17</v>
      </c>
      <c r="D2997">
        <v>148920</v>
      </c>
      <c r="E2997">
        <v>199000</v>
      </c>
      <c r="F2997" t="s">
        <v>13</v>
      </c>
      <c r="G2997" t="s">
        <v>14</v>
      </c>
      <c r="H2997">
        <v>3</v>
      </c>
      <c r="I2997">
        <v>2</v>
      </c>
      <c r="J2997">
        <v>1015</v>
      </c>
      <c r="K2997">
        <v>1.3882829999999999</v>
      </c>
      <c r="L2997" t="s">
        <v>25</v>
      </c>
    </row>
    <row r="2998" spans="1:12" x14ac:dyDescent="0.3">
      <c r="A2998" s="1">
        <v>42817</v>
      </c>
      <c r="B2998">
        <v>2017</v>
      </c>
      <c r="C2998" t="s">
        <v>12</v>
      </c>
      <c r="D2998">
        <v>90820</v>
      </c>
      <c r="E2998">
        <v>110000</v>
      </c>
      <c r="F2998" t="s">
        <v>13</v>
      </c>
      <c r="G2998" t="s">
        <v>14</v>
      </c>
      <c r="H2998">
        <v>3</v>
      </c>
      <c r="I2998">
        <v>2</v>
      </c>
      <c r="J2998">
        <v>975</v>
      </c>
      <c r="K2998">
        <v>1.3882829999999999</v>
      </c>
      <c r="L2998" t="s">
        <v>16</v>
      </c>
    </row>
    <row r="2999" spans="1:12" x14ac:dyDescent="0.3">
      <c r="A2999" s="1">
        <v>42817</v>
      </c>
      <c r="B2999">
        <v>2017</v>
      </c>
      <c r="C2999" t="s">
        <v>18</v>
      </c>
      <c r="D2999">
        <v>312850</v>
      </c>
      <c r="E2999">
        <v>460000</v>
      </c>
      <c r="F2999" t="s">
        <v>13</v>
      </c>
      <c r="G2999" t="s">
        <v>14</v>
      </c>
      <c r="H2999">
        <v>3</v>
      </c>
      <c r="I2999">
        <v>3</v>
      </c>
      <c r="J2999">
        <v>1076</v>
      </c>
      <c r="K2999">
        <v>1.3882829999999999</v>
      </c>
      <c r="L2999" t="s">
        <v>22</v>
      </c>
    </row>
    <row r="3000" spans="1:12" x14ac:dyDescent="0.3">
      <c r="A3000" s="1">
        <v>42818</v>
      </c>
      <c r="B3000">
        <v>2017</v>
      </c>
      <c r="C3000" t="s">
        <v>26</v>
      </c>
      <c r="D3000">
        <v>707980</v>
      </c>
      <c r="E3000">
        <v>1080000</v>
      </c>
      <c r="F3000" t="s">
        <v>13</v>
      </c>
      <c r="G3000" t="s">
        <v>14</v>
      </c>
      <c r="H3000">
        <v>3</v>
      </c>
      <c r="I3000">
        <v>3</v>
      </c>
      <c r="J3000">
        <v>953</v>
      </c>
      <c r="K3000">
        <v>1.3882829999999999</v>
      </c>
      <c r="L3000" t="s">
        <v>15</v>
      </c>
    </row>
    <row r="3001" spans="1:12" x14ac:dyDescent="0.3">
      <c r="A3001" s="1">
        <v>42820</v>
      </c>
      <c r="B3001">
        <v>2017</v>
      </c>
      <c r="C3001" t="s">
        <v>17</v>
      </c>
      <c r="D3001">
        <v>130620</v>
      </c>
      <c r="E3001">
        <v>78000</v>
      </c>
      <c r="F3001" t="s">
        <v>13</v>
      </c>
      <c r="G3001" t="s">
        <v>14</v>
      </c>
      <c r="H3001">
        <v>3</v>
      </c>
      <c r="I3001">
        <v>2</v>
      </c>
      <c r="J3001">
        <v>1031</v>
      </c>
      <c r="K3001">
        <v>1.3882829999999999</v>
      </c>
      <c r="L3001" t="s">
        <v>22</v>
      </c>
    </row>
    <row r="3002" spans="1:12" x14ac:dyDescent="0.3">
      <c r="A3002" s="1">
        <v>42824</v>
      </c>
      <c r="B3002">
        <v>2017</v>
      </c>
      <c r="C3002" t="s">
        <v>18</v>
      </c>
      <c r="D3002">
        <v>825420</v>
      </c>
      <c r="E3002">
        <v>1450000</v>
      </c>
      <c r="F3002" t="s">
        <v>13</v>
      </c>
      <c r="G3002" t="s">
        <v>14</v>
      </c>
      <c r="H3002">
        <v>3</v>
      </c>
      <c r="I3002">
        <v>2</v>
      </c>
      <c r="J3002">
        <v>1098</v>
      </c>
      <c r="K3002">
        <v>1.3882829999999999</v>
      </c>
      <c r="L3002" t="s">
        <v>16</v>
      </c>
    </row>
    <row r="3003" spans="1:12" x14ac:dyDescent="0.3">
      <c r="A3003" s="1">
        <v>42824</v>
      </c>
      <c r="B3003">
        <v>2017</v>
      </c>
      <c r="C3003" t="s">
        <v>17</v>
      </c>
      <c r="D3003">
        <v>151570</v>
      </c>
      <c r="E3003">
        <v>96600</v>
      </c>
      <c r="F3003" t="s">
        <v>13</v>
      </c>
      <c r="G3003" t="s">
        <v>14</v>
      </c>
      <c r="H3003">
        <v>3</v>
      </c>
      <c r="I3003">
        <v>2</v>
      </c>
      <c r="J3003">
        <v>914</v>
      </c>
      <c r="K3003">
        <v>1.3882829999999999</v>
      </c>
      <c r="L3003" t="s">
        <v>22</v>
      </c>
    </row>
    <row r="3004" spans="1:12" x14ac:dyDescent="0.3">
      <c r="A3004" s="1">
        <v>42824</v>
      </c>
      <c r="B3004">
        <v>2017</v>
      </c>
      <c r="C3004" t="s">
        <v>30</v>
      </c>
      <c r="D3004">
        <v>185860</v>
      </c>
      <c r="E3004">
        <v>150000</v>
      </c>
      <c r="F3004" t="s">
        <v>13</v>
      </c>
      <c r="G3004" t="s">
        <v>14</v>
      </c>
      <c r="H3004">
        <v>3</v>
      </c>
      <c r="I3004">
        <v>1</v>
      </c>
      <c r="J3004">
        <v>1072</v>
      </c>
      <c r="K3004">
        <v>1.3882829999999999</v>
      </c>
      <c r="L3004" t="s">
        <v>22</v>
      </c>
    </row>
    <row r="3005" spans="1:12" x14ac:dyDescent="0.3">
      <c r="A3005" s="1">
        <v>42824</v>
      </c>
      <c r="B3005">
        <v>2017</v>
      </c>
      <c r="C3005" t="s">
        <v>18</v>
      </c>
      <c r="D3005">
        <v>219300</v>
      </c>
      <c r="E3005">
        <v>380000</v>
      </c>
      <c r="F3005" t="s">
        <v>19</v>
      </c>
      <c r="G3005" t="s">
        <v>20</v>
      </c>
      <c r="H3005">
        <v>4</v>
      </c>
      <c r="I3005">
        <v>4</v>
      </c>
      <c r="J3005">
        <v>1320</v>
      </c>
      <c r="K3005">
        <v>1.3882829999999999</v>
      </c>
      <c r="L3005" t="s">
        <v>22</v>
      </c>
    </row>
    <row r="3006" spans="1:12" x14ac:dyDescent="0.3">
      <c r="A3006" s="1">
        <v>42824</v>
      </c>
      <c r="B3006">
        <v>2017</v>
      </c>
      <c r="C3006" t="s">
        <v>29</v>
      </c>
      <c r="D3006">
        <v>237930</v>
      </c>
      <c r="E3006">
        <v>328500</v>
      </c>
      <c r="F3006" t="s">
        <v>13</v>
      </c>
      <c r="G3006" t="s">
        <v>14</v>
      </c>
      <c r="H3006">
        <v>3</v>
      </c>
      <c r="I3006">
        <v>1</v>
      </c>
      <c r="J3006">
        <v>1028</v>
      </c>
      <c r="K3006">
        <v>1.3882829999999999</v>
      </c>
      <c r="L3006" t="s">
        <v>22</v>
      </c>
    </row>
    <row r="3007" spans="1:12" x14ac:dyDescent="0.3">
      <c r="A3007" s="1">
        <v>42825</v>
      </c>
      <c r="B3007">
        <v>2017</v>
      </c>
      <c r="C3007" t="s">
        <v>17</v>
      </c>
      <c r="D3007">
        <v>101590</v>
      </c>
      <c r="E3007">
        <v>107100</v>
      </c>
      <c r="F3007" t="s">
        <v>13</v>
      </c>
      <c r="G3007" t="s">
        <v>14</v>
      </c>
      <c r="H3007">
        <v>3</v>
      </c>
      <c r="I3007">
        <v>3</v>
      </c>
      <c r="J3007">
        <v>901</v>
      </c>
      <c r="K3007">
        <v>1.3882829999999999</v>
      </c>
      <c r="L3007" t="s">
        <v>22</v>
      </c>
    </row>
    <row r="3008" spans="1:12" x14ac:dyDescent="0.3">
      <c r="A3008" s="1">
        <v>42825</v>
      </c>
      <c r="B3008">
        <v>2017</v>
      </c>
      <c r="C3008" t="s">
        <v>26</v>
      </c>
      <c r="D3008">
        <v>632520</v>
      </c>
      <c r="E3008">
        <v>1085000</v>
      </c>
      <c r="F3008" t="s">
        <v>13</v>
      </c>
      <c r="G3008" t="s">
        <v>14</v>
      </c>
      <c r="H3008">
        <v>3</v>
      </c>
      <c r="I3008">
        <v>1</v>
      </c>
      <c r="J3008">
        <v>1005</v>
      </c>
      <c r="K3008">
        <v>1.3882829999999999</v>
      </c>
      <c r="L3008" t="s">
        <v>22</v>
      </c>
    </row>
    <row r="3009" spans="1:12" x14ac:dyDescent="0.3">
      <c r="A3009" s="1">
        <v>42826</v>
      </c>
      <c r="B3009">
        <v>2017</v>
      </c>
      <c r="C3009" t="s">
        <v>26</v>
      </c>
      <c r="D3009">
        <v>271880</v>
      </c>
      <c r="E3009">
        <v>510000</v>
      </c>
      <c r="F3009" t="s">
        <v>13</v>
      </c>
      <c r="G3009" t="s">
        <v>14</v>
      </c>
      <c r="H3009">
        <v>3</v>
      </c>
      <c r="I3009">
        <v>1</v>
      </c>
      <c r="J3009">
        <v>981</v>
      </c>
      <c r="K3009">
        <v>1.3882829999999999</v>
      </c>
      <c r="L3009" t="s">
        <v>15</v>
      </c>
    </row>
    <row r="3010" spans="1:12" x14ac:dyDescent="0.3">
      <c r="A3010" s="1">
        <v>42826</v>
      </c>
      <c r="B3010">
        <v>2017</v>
      </c>
      <c r="C3010" t="s">
        <v>21</v>
      </c>
      <c r="D3010">
        <v>3037370</v>
      </c>
      <c r="E3010">
        <v>4850000</v>
      </c>
      <c r="F3010" t="s">
        <v>13</v>
      </c>
      <c r="G3010" t="s">
        <v>14</v>
      </c>
      <c r="H3010">
        <v>3</v>
      </c>
      <c r="I3010">
        <v>1</v>
      </c>
      <c r="J3010">
        <v>949</v>
      </c>
      <c r="K3010">
        <v>1.3882829999999999</v>
      </c>
      <c r="L3010" t="s">
        <v>25</v>
      </c>
    </row>
    <row r="3011" spans="1:12" x14ac:dyDescent="0.3">
      <c r="A3011" s="1">
        <v>42827</v>
      </c>
      <c r="B3011">
        <v>2017</v>
      </c>
      <c r="C3011" t="s">
        <v>17</v>
      </c>
      <c r="D3011">
        <v>99470</v>
      </c>
      <c r="E3011">
        <v>115000</v>
      </c>
      <c r="F3011" t="s">
        <v>13</v>
      </c>
      <c r="G3011" t="s">
        <v>14</v>
      </c>
      <c r="H3011">
        <v>3</v>
      </c>
      <c r="I3011">
        <v>2</v>
      </c>
      <c r="J3011">
        <v>1018</v>
      </c>
      <c r="K3011">
        <v>1.3882829999999999</v>
      </c>
      <c r="L3011" t="s">
        <v>16</v>
      </c>
    </row>
    <row r="3012" spans="1:12" x14ac:dyDescent="0.3">
      <c r="A3012" s="1">
        <v>42827</v>
      </c>
      <c r="B3012">
        <v>2017</v>
      </c>
      <c r="C3012" t="s">
        <v>18</v>
      </c>
      <c r="D3012">
        <v>351820</v>
      </c>
      <c r="E3012">
        <v>355000</v>
      </c>
      <c r="F3012" t="s">
        <v>13</v>
      </c>
      <c r="G3012" t="s">
        <v>14</v>
      </c>
      <c r="H3012">
        <v>3</v>
      </c>
      <c r="I3012">
        <v>3</v>
      </c>
      <c r="J3012">
        <v>910</v>
      </c>
      <c r="K3012">
        <v>1.3882829999999999</v>
      </c>
      <c r="L3012" t="s">
        <v>25</v>
      </c>
    </row>
    <row r="3013" spans="1:12" x14ac:dyDescent="0.3">
      <c r="A3013" s="1">
        <v>42827</v>
      </c>
      <c r="B3013">
        <v>2017</v>
      </c>
      <c r="C3013" t="s">
        <v>26</v>
      </c>
      <c r="D3013">
        <v>1340150</v>
      </c>
      <c r="E3013">
        <v>1800000</v>
      </c>
      <c r="F3013" t="s">
        <v>13</v>
      </c>
      <c r="G3013" t="s">
        <v>14</v>
      </c>
      <c r="H3013">
        <v>3</v>
      </c>
      <c r="I3013">
        <v>3</v>
      </c>
      <c r="J3013">
        <v>918</v>
      </c>
      <c r="K3013">
        <v>1.3882829999999999</v>
      </c>
      <c r="L3013" t="s">
        <v>16</v>
      </c>
    </row>
    <row r="3014" spans="1:12" x14ac:dyDescent="0.3">
      <c r="A3014" s="1">
        <v>42831</v>
      </c>
      <c r="B3014">
        <v>2017</v>
      </c>
      <c r="C3014" t="s">
        <v>30</v>
      </c>
      <c r="D3014">
        <v>449190</v>
      </c>
      <c r="E3014">
        <v>549000</v>
      </c>
      <c r="F3014" t="s">
        <v>13</v>
      </c>
      <c r="G3014" t="s">
        <v>14</v>
      </c>
      <c r="H3014">
        <v>3</v>
      </c>
      <c r="I3014">
        <v>2</v>
      </c>
      <c r="J3014">
        <v>1007</v>
      </c>
      <c r="K3014">
        <v>1.3882829999999999</v>
      </c>
      <c r="L3014" t="s">
        <v>22</v>
      </c>
    </row>
    <row r="3015" spans="1:12" x14ac:dyDescent="0.3">
      <c r="A3015" s="1">
        <v>42831</v>
      </c>
      <c r="B3015">
        <v>2017</v>
      </c>
      <c r="C3015" t="s">
        <v>18</v>
      </c>
      <c r="D3015">
        <v>215550</v>
      </c>
      <c r="E3015">
        <v>175000</v>
      </c>
      <c r="F3015" t="s">
        <v>13</v>
      </c>
      <c r="G3015" t="s">
        <v>14</v>
      </c>
      <c r="H3015">
        <v>3</v>
      </c>
      <c r="I3015">
        <v>2</v>
      </c>
      <c r="J3015">
        <v>980</v>
      </c>
      <c r="K3015">
        <v>1.3882829999999999</v>
      </c>
      <c r="L3015" t="s">
        <v>25</v>
      </c>
    </row>
    <row r="3016" spans="1:12" x14ac:dyDescent="0.3">
      <c r="A3016" s="1">
        <v>42832</v>
      </c>
      <c r="B3016">
        <v>2017</v>
      </c>
      <c r="C3016" t="s">
        <v>21</v>
      </c>
      <c r="D3016">
        <v>479360</v>
      </c>
      <c r="E3016">
        <v>772000</v>
      </c>
      <c r="F3016" t="s">
        <v>13</v>
      </c>
      <c r="G3016" t="s">
        <v>14</v>
      </c>
      <c r="H3016">
        <v>3</v>
      </c>
      <c r="I3016">
        <v>3</v>
      </c>
      <c r="J3016">
        <v>1074</v>
      </c>
      <c r="K3016">
        <v>1.3882829999999999</v>
      </c>
      <c r="L3016" t="s">
        <v>15</v>
      </c>
    </row>
    <row r="3017" spans="1:12" x14ac:dyDescent="0.3">
      <c r="A3017" s="1">
        <v>42834</v>
      </c>
      <c r="B3017">
        <v>2017</v>
      </c>
      <c r="C3017" t="s">
        <v>12</v>
      </c>
      <c r="D3017">
        <v>44210</v>
      </c>
      <c r="E3017">
        <v>25000</v>
      </c>
      <c r="F3017" t="s">
        <v>13</v>
      </c>
      <c r="G3017" t="s">
        <v>14</v>
      </c>
      <c r="H3017">
        <v>3</v>
      </c>
      <c r="I3017">
        <v>2</v>
      </c>
      <c r="J3017">
        <v>1084</v>
      </c>
      <c r="K3017">
        <v>1.3882829999999999</v>
      </c>
      <c r="L3017" t="s">
        <v>16</v>
      </c>
    </row>
    <row r="3018" spans="1:12" x14ac:dyDescent="0.3">
      <c r="A3018" s="1">
        <v>42835</v>
      </c>
      <c r="B3018">
        <v>2017</v>
      </c>
      <c r="C3018" t="s">
        <v>12</v>
      </c>
      <c r="D3018">
        <v>75870</v>
      </c>
      <c r="E3018">
        <v>37460</v>
      </c>
      <c r="F3018" t="s">
        <v>13</v>
      </c>
      <c r="G3018" t="s">
        <v>14</v>
      </c>
      <c r="H3018">
        <v>3</v>
      </c>
      <c r="I3018">
        <v>2</v>
      </c>
      <c r="J3018">
        <v>1040</v>
      </c>
      <c r="K3018">
        <v>1.3882829999999999</v>
      </c>
      <c r="L3018" t="s">
        <v>22</v>
      </c>
    </row>
    <row r="3019" spans="1:12" x14ac:dyDescent="0.3">
      <c r="A3019" s="1">
        <v>42838</v>
      </c>
      <c r="B3019">
        <v>2017</v>
      </c>
      <c r="C3019" t="s">
        <v>17</v>
      </c>
      <c r="D3019">
        <v>199820</v>
      </c>
      <c r="E3019">
        <v>46317</v>
      </c>
      <c r="F3019" t="s">
        <v>13</v>
      </c>
      <c r="G3019" t="s">
        <v>14</v>
      </c>
      <c r="H3019">
        <v>3</v>
      </c>
      <c r="I3019">
        <v>3</v>
      </c>
      <c r="J3019">
        <v>921</v>
      </c>
      <c r="K3019">
        <v>1.3882829999999999</v>
      </c>
      <c r="L3019" t="s">
        <v>16</v>
      </c>
    </row>
    <row r="3020" spans="1:12" x14ac:dyDescent="0.3">
      <c r="A3020" s="1">
        <v>42839</v>
      </c>
      <c r="B3020">
        <v>2017</v>
      </c>
      <c r="C3020" t="s">
        <v>29</v>
      </c>
      <c r="D3020">
        <v>151060</v>
      </c>
      <c r="E3020">
        <v>205000</v>
      </c>
      <c r="F3020" t="s">
        <v>13</v>
      </c>
      <c r="G3020" t="s">
        <v>14</v>
      </c>
      <c r="H3020">
        <v>3</v>
      </c>
      <c r="I3020">
        <v>3</v>
      </c>
      <c r="J3020">
        <v>1049</v>
      </c>
      <c r="K3020">
        <v>1.3882829999999999</v>
      </c>
      <c r="L3020" t="s">
        <v>22</v>
      </c>
    </row>
    <row r="3021" spans="1:12" x14ac:dyDescent="0.3">
      <c r="A3021" s="1">
        <v>42839</v>
      </c>
      <c r="B3021">
        <v>2017</v>
      </c>
      <c r="C3021" t="s">
        <v>21</v>
      </c>
      <c r="D3021">
        <v>1242290</v>
      </c>
      <c r="E3021">
        <v>1655000</v>
      </c>
      <c r="F3021" t="s">
        <v>13</v>
      </c>
      <c r="G3021" t="s">
        <v>14</v>
      </c>
      <c r="H3021">
        <v>3</v>
      </c>
      <c r="I3021">
        <v>2</v>
      </c>
      <c r="J3021">
        <v>1048</v>
      </c>
      <c r="K3021">
        <v>1.3882829999999999</v>
      </c>
      <c r="L3021" t="s">
        <v>25</v>
      </c>
    </row>
    <row r="3022" spans="1:12" x14ac:dyDescent="0.3">
      <c r="A3022" s="1">
        <v>42840</v>
      </c>
      <c r="B3022">
        <v>2017</v>
      </c>
      <c r="C3022" t="s">
        <v>12</v>
      </c>
      <c r="D3022">
        <v>51280</v>
      </c>
      <c r="E3022">
        <v>32000</v>
      </c>
      <c r="F3022" t="s">
        <v>27</v>
      </c>
      <c r="G3022" t="s">
        <v>28</v>
      </c>
      <c r="H3022">
        <v>8</v>
      </c>
      <c r="I3022">
        <v>8</v>
      </c>
      <c r="J3022">
        <v>2841</v>
      </c>
      <c r="K3022">
        <v>1.3882829999999999</v>
      </c>
      <c r="L3022" t="s">
        <v>16</v>
      </c>
    </row>
    <row r="3023" spans="1:12" x14ac:dyDescent="0.3">
      <c r="A3023" s="1">
        <v>42840</v>
      </c>
      <c r="B3023">
        <v>2017</v>
      </c>
      <c r="C3023" t="s">
        <v>18</v>
      </c>
      <c r="D3023">
        <v>235190</v>
      </c>
      <c r="E3023">
        <v>340000</v>
      </c>
      <c r="F3023" t="s">
        <v>13</v>
      </c>
      <c r="G3023" t="s">
        <v>14</v>
      </c>
      <c r="H3023">
        <v>3</v>
      </c>
      <c r="I3023">
        <v>3</v>
      </c>
      <c r="J3023">
        <v>1024</v>
      </c>
      <c r="K3023">
        <v>1.3882829999999999</v>
      </c>
      <c r="L3023" t="s">
        <v>16</v>
      </c>
    </row>
    <row r="3024" spans="1:12" x14ac:dyDescent="0.3">
      <c r="A3024" s="1">
        <v>42845</v>
      </c>
      <c r="B3024">
        <v>2017</v>
      </c>
      <c r="C3024" t="s">
        <v>17</v>
      </c>
      <c r="D3024">
        <v>158160</v>
      </c>
      <c r="E3024">
        <v>65000</v>
      </c>
      <c r="F3024" t="s">
        <v>23</v>
      </c>
      <c r="G3024" t="s">
        <v>24</v>
      </c>
      <c r="H3024">
        <v>6</v>
      </c>
      <c r="I3024">
        <v>6</v>
      </c>
      <c r="J3024">
        <v>2063</v>
      </c>
      <c r="K3024">
        <v>1.3882829999999999</v>
      </c>
      <c r="L3024" t="s">
        <v>16</v>
      </c>
    </row>
    <row r="3025" spans="1:12" x14ac:dyDescent="0.3">
      <c r="A3025" s="1">
        <v>42847</v>
      </c>
      <c r="B3025">
        <v>2017</v>
      </c>
      <c r="C3025" t="s">
        <v>17</v>
      </c>
      <c r="D3025">
        <v>121920</v>
      </c>
      <c r="E3025">
        <v>141500</v>
      </c>
      <c r="F3025" t="s">
        <v>13</v>
      </c>
      <c r="G3025" t="s">
        <v>14</v>
      </c>
      <c r="H3025">
        <v>3</v>
      </c>
      <c r="I3025">
        <v>2</v>
      </c>
      <c r="J3025">
        <v>1034</v>
      </c>
      <c r="K3025">
        <v>1.3882829999999999</v>
      </c>
      <c r="L3025" t="s">
        <v>22</v>
      </c>
    </row>
    <row r="3026" spans="1:12" x14ac:dyDescent="0.3">
      <c r="A3026" s="1">
        <v>42847</v>
      </c>
      <c r="B3026">
        <v>2017</v>
      </c>
      <c r="C3026" t="s">
        <v>12</v>
      </c>
      <c r="D3026">
        <v>70820</v>
      </c>
      <c r="E3026">
        <v>63000</v>
      </c>
      <c r="F3026" t="s">
        <v>13</v>
      </c>
      <c r="G3026" t="s">
        <v>14</v>
      </c>
      <c r="H3026">
        <v>3</v>
      </c>
      <c r="I3026">
        <v>1</v>
      </c>
      <c r="J3026">
        <v>1082</v>
      </c>
      <c r="K3026">
        <v>1.3882829999999999</v>
      </c>
      <c r="L3026" t="s">
        <v>22</v>
      </c>
    </row>
    <row r="3027" spans="1:12" x14ac:dyDescent="0.3">
      <c r="A3027" s="1">
        <v>42848</v>
      </c>
      <c r="B3027">
        <v>2017</v>
      </c>
      <c r="C3027" t="s">
        <v>18</v>
      </c>
      <c r="D3027">
        <v>256610</v>
      </c>
      <c r="E3027">
        <v>350000</v>
      </c>
      <c r="F3027" t="s">
        <v>13</v>
      </c>
      <c r="G3027" t="s">
        <v>14</v>
      </c>
      <c r="H3027">
        <v>3</v>
      </c>
      <c r="I3027">
        <v>3</v>
      </c>
      <c r="J3027">
        <v>1023</v>
      </c>
      <c r="K3027">
        <v>1.3882829999999999</v>
      </c>
      <c r="L3027" t="s">
        <v>15</v>
      </c>
    </row>
    <row r="3028" spans="1:12" x14ac:dyDescent="0.3">
      <c r="A3028" s="1">
        <v>42848</v>
      </c>
      <c r="B3028">
        <v>2017</v>
      </c>
      <c r="C3028" t="s">
        <v>12</v>
      </c>
      <c r="D3028">
        <v>56590</v>
      </c>
      <c r="E3028">
        <v>25125</v>
      </c>
      <c r="F3028" t="s">
        <v>13</v>
      </c>
      <c r="G3028" t="s">
        <v>14</v>
      </c>
      <c r="H3028">
        <v>3</v>
      </c>
      <c r="I3028">
        <v>2</v>
      </c>
      <c r="J3028">
        <v>1021</v>
      </c>
      <c r="K3028">
        <v>1.3882829999999999</v>
      </c>
      <c r="L3028" t="s">
        <v>22</v>
      </c>
    </row>
    <row r="3029" spans="1:12" x14ac:dyDescent="0.3">
      <c r="A3029" s="1">
        <v>42849</v>
      </c>
      <c r="B3029">
        <v>2017</v>
      </c>
      <c r="C3029" t="s">
        <v>26</v>
      </c>
      <c r="D3029">
        <v>620270</v>
      </c>
      <c r="E3029">
        <v>805000</v>
      </c>
      <c r="F3029" t="s">
        <v>13</v>
      </c>
      <c r="G3029" t="s">
        <v>14</v>
      </c>
      <c r="H3029">
        <v>3</v>
      </c>
      <c r="I3029">
        <v>3</v>
      </c>
      <c r="J3029">
        <v>1028</v>
      </c>
      <c r="K3029">
        <v>1.3882829999999999</v>
      </c>
      <c r="L3029" t="s">
        <v>15</v>
      </c>
    </row>
    <row r="3030" spans="1:12" x14ac:dyDescent="0.3">
      <c r="A3030" s="1">
        <v>42849</v>
      </c>
      <c r="B3030">
        <v>2017</v>
      </c>
      <c r="C3030" t="s">
        <v>12</v>
      </c>
      <c r="D3030">
        <v>76510</v>
      </c>
      <c r="E3030">
        <v>60000</v>
      </c>
      <c r="F3030" t="s">
        <v>13</v>
      </c>
      <c r="G3030" t="s">
        <v>14</v>
      </c>
      <c r="H3030">
        <v>3</v>
      </c>
      <c r="I3030">
        <v>2</v>
      </c>
      <c r="J3030">
        <v>986</v>
      </c>
      <c r="K3030">
        <v>1.3882829999999999</v>
      </c>
      <c r="L3030" t="s">
        <v>22</v>
      </c>
    </row>
    <row r="3031" spans="1:12" x14ac:dyDescent="0.3">
      <c r="A3031" s="1">
        <v>42849</v>
      </c>
      <c r="B3031">
        <v>2017</v>
      </c>
      <c r="C3031" t="s">
        <v>12</v>
      </c>
      <c r="D3031">
        <v>73560</v>
      </c>
      <c r="E3031">
        <v>107500</v>
      </c>
      <c r="F3031" t="s">
        <v>13</v>
      </c>
      <c r="G3031" t="s">
        <v>14</v>
      </c>
      <c r="H3031">
        <v>3</v>
      </c>
      <c r="I3031">
        <v>2</v>
      </c>
      <c r="J3031">
        <v>900</v>
      </c>
      <c r="K3031">
        <v>1.3882829999999999</v>
      </c>
      <c r="L3031" t="s">
        <v>22</v>
      </c>
    </row>
    <row r="3032" spans="1:12" x14ac:dyDescent="0.3">
      <c r="A3032" s="1">
        <v>42852</v>
      </c>
      <c r="B3032">
        <v>2017</v>
      </c>
      <c r="C3032" t="s">
        <v>18</v>
      </c>
      <c r="D3032">
        <v>1000690</v>
      </c>
      <c r="E3032">
        <v>1076130</v>
      </c>
      <c r="F3032" t="s">
        <v>13</v>
      </c>
      <c r="G3032" t="s">
        <v>14</v>
      </c>
      <c r="H3032">
        <v>3</v>
      </c>
      <c r="I3032">
        <v>1</v>
      </c>
      <c r="J3032">
        <v>1075</v>
      </c>
      <c r="K3032">
        <v>1.3882829999999999</v>
      </c>
      <c r="L3032" t="s">
        <v>25</v>
      </c>
    </row>
    <row r="3033" spans="1:12" x14ac:dyDescent="0.3">
      <c r="A3033" s="1">
        <v>42852</v>
      </c>
      <c r="B3033">
        <v>2017</v>
      </c>
      <c r="C3033" t="s">
        <v>12</v>
      </c>
      <c r="D3033">
        <v>97140</v>
      </c>
      <c r="E3033">
        <v>65200</v>
      </c>
      <c r="F3033" t="s">
        <v>13</v>
      </c>
      <c r="G3033" t="s">
        <v>14</v>
      </c>
      <c r="H3033">
        <v>3</v>
      </c>
      <c r="I3033">
        <v>2</v>
      </c>
      <c r="J3033">
        <v>935</v>
      </c>
      <c r="K3033">
        <v>1.3882829999999999</v>
      </c>
      <c r="L3033" t="s">
        <v>25</v>
      </c>
    </row>
    <row r="3034" spans="1:12" x14ac:dyDescent="0.3">
      <c r="A3034" s="1">
        <v>42854</v>
      </c>
      <c r="B3034">
        <v>2017</v>
      </c>
      <c r="C3034" t="s">
        <v>12</v>
      </c>
      <c r="D3034">
        <v>72170</v>
      </c>
      <c r="E3034">
        <v>34000</v>
      </c>
      <c r="F3034" t="s">
        <v>19</v>
      </c>
      <c r="G3034" t="s">
        <v>20</v>
      </c>
      <c r="H3034">
        <v>4</v>
      </c>
      <c r="I3034">
        <v>2</v>
      </c>
      <c r="J3034">
        <v>1439</v>
      </c>
      <c r="K3034">
        <v>1.3882829999999999</v>
      </c>
      <c r="L3034" t="s">
        <v>25</v>
      </c>
    </row>
    <row r="3035" spans="1:12" x14ac:dyDescent="0.3">
      <c r="A3035" s="1">
        <v>42854</v>
      </c>
      <c r="B3035">
        <v>2017</v>
      </c>
      <c r="C3035" t="s">
        <v>18</v>
      </c>
      <c r="D3035">
        <v>328850</v>
      </c>
      <c r="E3035">
        <v>609000</v>
      </c>
      <c r="F3035" t="s">
        <v>13</v>
      </c>
      <c r="G3035" t="s">
        <v>14</v>
      </c>
      <c r="H3035">
        <v>3</v>
      </c>
      <c r="I3035">
        <v>3</v>
      </c>
      <c r="J3035">
        <v>945</v>
      </c>
      <c r="K3035">
        <v>1.3882829999999999</v>
      </c>
      <c r="L3035" t="s">
        <v>22</v>
      </c>
    </row>
    <row r="3036" spans="1:12" x14ac:dyDescent="0.3">
      <c r="A3036" s="1">
        <v>42855</v>
      </c>
      <c r="B3036">
        <v>2017</v>
      </c>
      <c r="C3036" t="s">
        <v>18</v>
      </c>
      <c r="D3036">
        <v>280550</v>
      </c>
      <c r="E3036">
        <v>360000</v>
      </c>
      <c r="F3036" t="s">
        <v>13</v>
      </c>
      <c r="G3036" t="s">
        <v>14</v>
      </c>
      <c r="H3036">
        <v>3</v>
      </c>
      <c r="I3036">
        <v>1</v>
      </c>
      <c r="J3036">
        <v>1018</v>
      </c>
      <c r="K3036">
        <v>1.3882829999999999</v>
      </c>
      <c r="L3036" t="s">
        <v>16</v>
      </c>
    </row>
    <row r="3037" spans="1:12" x14ac:dyDescent="0.3">
      <c r="A3037" s="1">
        <v>42855</v>
      </c>
      <c r="B3037">
        <v>2017</v>
      </c>
      <c r="C3037" t="s">
        <v>12</v>
      </c>
      <c r="D3037">
        <v>121670</v>
      </c>
      <c r="E3037">
        <v>40500</v>
      </c>
      <c r="F3037" t="s">
        <v>23</v>
      </c>
      <c r="G3037" t="s">
        <v>24</v>
      </c>
      <c r="H3037">
        <v>6</v>
      </c>
      <c r="I3037">
        <v>5</v>
      </c>
      <c r="J3037">
        <v>1935</v>
      </c>
      <c r="K3037">
        <v>1.3882829999999999</v>
      </c>
      <c r="L3037" t="s">
        <v>16</v>
      </c>
    </row>
    <row r="3038" spans="1:12" x14ac:dyDescent="0.3">
      <c r="A3038" s="1">
        <v>42855</v>
      </c>
      <c r="B3038">
        <v>2017</v>
      </c>
      <c r="C3038" t="s">
        <v>12</v>
      </c>
      <c r="D3038">
        <v>98620</v>
      </c>
      <c r="E3038">
        <v>150000</v>
      </c>
      <c r="F3038" t="s">
        <v>13</v>
      </c>
      <c r="G3038" t="s">
        <v>14</v>
      </c>
      <c r="H3038">
        <v>3</v>
      </c>
      <c r="I3038">
        <v>1</v>
      </c>
      <c r="J3038">
        <v>1019</v>
      </c>
      <c r="K3038">
        <v>1.3882829999999999</v>
      </c>
      <c r="L3038" t="s">
        <v>25</v>
      </c>
    </row>
    <row r="3039" spans="1:12" x14ac:dyDescent="0.3">
      <c r="A3039" s="1">
        <v>42856</v>
      </c>
      <c r="B3039">
        <v>2017</v>
      </c>
      <c r="C3039" t="s">
        <v>26</v>
      </c>
      <c r="D3039">
        <v>506170</v>
      </c>
      <c r="E3039">
        <v>911000</v>
      </c>
      <c r="F3039" t="s">
        <v>13</v>
      </c>
      <c r="G3039" t="s">
        <v>14</v>
      </c>
      <c r="H3039">
        <v>3</v>
      </c>
      <c r="I3039">
        <v>1</v>
      </c>
      <c r="J3039">
        <v>907</v>
      </c>
      <c r="K3039">
        <v>1.3882829999999999</v>
      </c>
      <c r="L3039" t="s">
        <v>25</v>
      </c>
    </row>
    <row r="3040" spans="1:12" x14ac:dyDescent="0.3">
      <c r="A3040" s="1">
        <v>42859</v>
      </c>
      <c r="B3040">
        <v>2017</v>
      </c>
      <c r="C3040" t="s">
        <v>17</v>
      </c>
      <c r="D3040">
        <v>220940</v>
      </c>
      <c r="E3040">
        <v>286500</v>
      </c>
      <c r="F3040" t="s">
        <v>13</v>
      </c>
      <c r="G3040" t="s">
        <v>14</v>
      </c>
      <c r="H3040">
        <v>3</v>
      </c>
      <c r="I3040">
        <v>1</v>
      </c>
      <c r="J3040">
        <v>972</v>
      </c>
      <c r="K3040">
        <v>1.3882829999999999</v>
      </c>
      <c r="L3040" t="s">
        <v>25</v>
      </c>
    </row>
    <row r="3041" spans="1:12" x14ac:dyDescent="0.3">
      <c r="A3041" s="1">
        <v>42859</v>
      </c>
      <c r="B3041">
        <v>2017</v>
      </c>
      <c r="C3041" t="s">
        <v>21</v>
      </c>
      <c r="D3041">
        <v>3624740</v>
      </c>
      <c r="E3041">
        <v>4211000</v>
      </c>
      <c r="F3041" t="s">
        <v>13</v>
      </c>
      <c r="G3041" t="s">
        <v>14</v>
      </c>
      <c r="H3041">
        <v>3</v>
      </c>
      <c r="I3041">
        <v>2</v>
      </c>
      <c r="J3041">
        <v>1014</v>
      </c>
      <c r="K3041">
        <v>1.3882829999999999</v>
      </c>
      <c r="L3041" t="s">
        <v>22</v>
      </c>
    </row>
    <row r="3042" spans="1:12" x14ac:dyDescent="0.3">
      <c r="A3042" s="1">
        <v>42859</v>
      </c>
      <c r="B3042">
        <v>2017</v>
      </c>
      <c r="C3042" t="s">
        <v>21</v>
      </c>
      <c r="D3042">
        <v>2470440</v>
      </c>
      <c r="E3042">
        <v>7000000</v>
      </c>
      <c r="F3042" t="s">
        <v>13</v>
      </c>
      <c r="G3042" t="s">
        <v>14</v>
      </c>
      <c r="H3042">
        <v>3</v>
      </c>
      <c r="I3042">
        <v>1</v>
      </c>
      <c r="J3042">
        <v>1099</v>
      </c>
      <c r="K3042">
        <v>1.3882829999999999</v>
      </c>
      <c r="L3042" t="s">
        <v>22</v>
      </c>
    </row>
    <row r="3043" spans="1:12" x14ac:dyDescent="0.3">
      <c r="A3043" s="1">
        <v>42859</v>
      </c>
      <c r="B3043">
        <v>2017</v>
      </c>
      <c r="C3043" t="s">
        <v>17</v>
      </c>
      <c r="D3043">
        <v>176410</v>
      </c>
      <c r="E3043">
        <v>180000</v>
      </c>
      <c r="F3043" t="s">
        <v>13</v>
      </c>
      <c r="G3043" t="s">
        <v>14</v>
      </c>
      <c r="H3043">
        <v>3</v>
      </c>
      <c r="I3043">
        <v>1</v>
      </c>
      <c r="J3043">
        <v>1030</v>
      </c>
      <c r="K3043">
        <v>1.3882829999999999</v>
      </c>
      <c r="L3043" t="s">
        <v>16</v>
      </c>
    </row>
    <row r="3044" spans="1:12" x14ac:dyDescent="0.3">
      <c r="A3044" s="1">
        <v>42860</v>
      </c>
      <c r="B3044">
        <v>2017</v>
      </c>
      <c r="C3044" t="s">
        <v>12</v>
      </c>
      <c r="D3044">
        <v>93420</v>
      </c>
      <c r="E3044">
        <v>145000</v>
      </c>
      <c r="F3044" t="s">
        <v>13</v>
      </c>
      <c r="G3044" t="s">
        <v>14</v>
      </c>
      <c r="H3044">
        <v>3</v>
      </c>
      <c r="I3044">
        <v>3</v>
      </c>
      <c r="J3044">
        <v>966</v>
      </c>
      <c r="K3044">
        <v>1.3882829999999999</v>
      </c>
      <c r="L3044" t="s">
        <v>25</v>
      </c>
    </row>
    <row r="3045" spans="1:12" x14ac:dyDescent="0.3">
      <c r="A3045" s="1">
        <v>42862</v>
      </c>
      <c r="B3045">
        <v>2017</v>
      </c>
      <c r="C3045" t="s">
        <v>12</v>
      </c>
      <c r="D3045">
        <v>82950</v>
      </c>
      <c r="E3045">
        <v>156000</v>
      </c>
      <c r="F3045" t="s">
        <v>13</v>
      </c>
      <c r="G3045" t="s">
        <v>14</v>
      </c>
      <c r="H3045">
        <v>3</v>
      </c>
      <c r="I3045">
        <v>1</v>
      </c>
      <c r="J3045">
        <v>1054</v>
      </c>
      <c r="K3045">
        <v>1.3882829999999999</v>
      </c>
      <c r="L3045" t="s">
        <v>25</v>
      </c>
    </row>
    <row r="3046" spans="1:12" x14ac:dyDescent="0.3">
      <c r="A3046" s="1">
        <v>42863</v>
      </c>
      <c r="B3046">
        <v>2017</v>
      </c>
      <c r="C3046" t="s">
        <v>29</v>
      </c>
      <c r="D3046">
        <v>197960</v>
      </c>
      <c r="E3046">
        <v>314000</v>
      </c>
      <c r="F3046" t="s">
        <v>13</v>
      </c>
      <c r="G3046" t="s">
        <v>14</v>
      </c>
      <c r="H3046">
        <v>3</v>
      </c>
      <c r="I3046">
        <v>1</v>
      </c>
      <c r="J3046">
        <v>979</v>
      </c>
      <c r="K3046">
        <v>1.3882829999999999</v>
      </c>
      <c r="L3046" t="s">
        <v>22</v>
      </c>
    </row>
    <row r="3047" spans="1:12" x14ac:dyDescent="0.3">
      <c r="A3047" s="1">
        <v>42863</v>
      </c>
      <c r="B3047">
        <v>2017</v>
      </c>
      <c r="C3047" t="s">
        <v>26</v>
      </c>
      <c r="D3047">
        <v>428330</v>
      </c>
      <c r="E3047">
        <v>640000</v>
      </c>
      <c r="F3047" t="s">
        <v>13</v>
      </c>
      <c r="G3047" t="s">
        <v>14</v>
      </c>
      <c r="H3047">
        <v>3</v>
      </c>
      <c r="I3047">
        <v>2</v>
      </c>
      <c r="J3047">
        <v>1085</v>
      </c>
      <c r="K3047">
        <v>1.3882829999999999</v>
      </c>
      <c r="L3047" t="s">
        <v>22</v>
      </c>
    </row>
    <row r="3048" spans="1:12" x14ac:dyDescent="0.3">
      <c r="A3048" s="1">
        <v>42866</v>
      </c>
      <c r="B3048">
        <v>2017</v>
      </c>
      <c r="C3048" t="s">
        <v>12</v>
      </c>
      <c r="D3048">
        <v>67600</v>
      </c>
      <c r="E3048">
        <v>44300</v>
      </c>
      <c r="F3048" t="s">
        <v>13</v>
      </c>
      <c r="G3048" t="s">
        <v>14</v>
      </c>
      <c r="H3048">
        <v>3</v>
      </c>
      <c r="I3048">
        <v>2</v>
      </c>
      <c r="J3048">
        <v>1096</v>
      </c>
      <c r="K3048">
        <v>1.3882829999999999</v>
      </c>
      <c r="L3048" t="s">
        <v>16</v>
      </c>
    </row>
    <row r="3049" spans="1:12" x14ac:dyDescent="0.3">
      <c r="A3049" s="1">
        <v>42866</v>
      </c>
      <c r="B3049">
        <v>2017</v>
      </c>
      <c r="C3049" t="s">
        <v>18</v>
      </c>
      <c r="D3049">
        <v>313560</v>
      </c>
      <c r="E3049">
        <v>450000</v>
      </c>
      <c r="F3049" t="s">
        <v>13</v>
      </c>
      <c r="G3049" t="s">
        <v>14</v>
      </c>
      <c r="H3049">
        <v>3</v>
      </c>
      <c r="I3049">
        <v>3</v>
      </c>
      <c r="J3049">
        <v>904</v>
      </c>
      <c r="K3049">
        <v>1.3882829999999999</v>
      </c>
      <c r="L3049" t="s">
        <v>15</v>
      </c>
    </row>
    <row r="3050" spans="1:12" x14ac:dyDescent="0.3">
      <c r="A3050" s="1">
        <v>42867</v>
      </c>
      <c r="B3050">
        <v>2017</v>
      </c>
      <c r="C3050" t="s">
        <v>29</v>
      </c>
      <c r="D3050">
        <v>237020</v>
      </c>
      <c r="E3050">
        <v>380000</v>
      </c>
      <c r="F3050" t="s">
        <v>13</v>
      </c>
      <c r="G3050" t="s">
        <v>14</v>
      </c>
      <c r="H3050">
        <v>3</v>
      </c>
      <c r="I3050">
        <v>3</v>
      </c>
      <c r="J3050">
        <v>954</v>
      </c>
      <c r="K3050">
        <v>1.3882829999999999</v>
      </c>
      <c r="L3050" t="s">
        <v>15</v>
      </c>
    </row>
    <row r="3051" spans="1:12" x14ac:dyDescent="0.3">
      <c r="A3051" s="1">
        <v>42867</v>
      </c>
      <c r="B3051">
        <v>2017</v>
      </c>
      <c r="C3051" t="s">
        <v>18</v>
      </c>
      <c r="D3051">
        <v>216050</v>
      </c>
      <c r="E3051">
        <v>220000</v>
      </c>
      <c r="F3051" t="s">
        <v>13</v>
      </c>
      <c r="G3051" t="s">
        <v>14</v>
      </c>
      <c r="H3051">
        <v>3</v>
      </c>
      <c r="I3051">
        <v>1</v>
      </c>
      <c r="J3051">
        <v>1096</v>
      </c>
      <c r="K3051">
        <v>1.3882829999999999</v>
      </c>
      <c r="L3051" t="s">
        <v>15</v>
      </c>
    </row>
    <row r="3052" spans="1:12" x14ac:dyDescent="0.3">
      <c r="A3052" s="1">
        <v>42869</v>
      </c>
      <c r="B3052">
        <v>2017</v>
      </c>
      <c r="C3052" t="s">
        <v>17</v>
      </c>
      <c r="D3052">
        <v>131190</v>
      </c>
      <c r="E3052">
        <v>70000</v>
      </c>
      <c r="F3052" t="s">
        <v>13</v>
      </c>
      <c r="G3052" t="s">
        <v>14</v>
      </c>
      <c r="H3052">
        <v>3</v>
      </c>
      <c r="I3052">
        <v>1</v>
      </c>
      <c r="J3052">
        <v>944</v>
      </c>
      <c r="K3052">
        <v>1.3882829999999999</v>
      </c>
      <c r="L3052" t="s">
        <v>15</v>
      </c>
    </row>
    <row r="3053" spans="1:12" x14ac:dyDescent="0.3">
      <c r="A3053" s="1">
        <v>42869</v>
      </c>
      <c r="B3053">
        <v>2017</v>
      </c>
      <c r="C3053" t="s">
        <v>12</v>
      </c>
      <c r="D3053">
        <v>81930</v>
      </c>
      <c r="E3053">
        <v>76000</v>
      </c>
      <c r="F3053" t="s">
        <v>23</v>
      </c>
      <c r="G3053" t="s">
        <v>24</v>
      </c>
      <c r="H3053">
        <v>6</v>
      </c>
      <c r="I3053">
        <v>6</v>
      </c>
      <c r="J3053">
        <v>1927</v>
      </c>
      <c r="K3053">
        <v>1.3882829999999999</v>
      </c>
      <c r="L3053" t="s">
        <v>22</v>
      </c>
    </row>
    <row r="3054" spans="1:12" x14ac:dyDescent="0.3">
      <c r="A3054" s="1">
        <v>42869</v>
      </c>
      <c r="B3054">
        <v>2017</v>
      </c>
      <c r="C3054" t="s">
        <v>30</v>
      </c>
      <c r="D3054">
        <v>573160</v>
      </c>
      <c r="E3054">
        <v>669000</v>
      </c>
      <c r="F3054" t="s">
        <v>13</v>
      </c>
      <c r="G3054" t="s">
        <v>14</v>
      </c>
      <c r="H3054">
        <v>3</v>
      </c>
      <c r="I3054">
        <v>2</v>
      </c>
      <c r="J3054">
        <v>900</v>
      </c>
      <c r="K3054">
        <v>1.3882829999999999</v>
      </c>
      <c r="L3054" t="s">
        <v>15</v>
      </c>
    </row>
    <row r="3055" spans="1:12" x14ac:dyDescent="0.3">
      <c r="A3055" s="1">
        <v>42870</v>
      </c>
      <c r="B3055">
        <v>2017</v>
      </c>
      <c r="C3055" t="s">
        <v>26</v>
      </c>
      <c r="D3055">
        <v>796810</v>
      </c>
      <c r="E3055">
        <v>1092500</v>
      </c>
      <c r="F3055" t="s">
        <v>13</v>
      </c>
      <c r="G3055" t="s">
        <v>14</v>
      </c>
      <c r="H3055">
        <v>3</v>
      </c>
      <c r="I3055">
        <v>1</v>
      </c>
      <c r="J3055">
        <v>1045</v>
      </c>
      <c r="K3055">
        <v>1.3882829999999999</v>
      </c>
      <c r="L3055" t="s">
        <v>16</v>
      </c>
    </row>
    <row r="3056" spans="1:12" x14ac:dyDescent="0.3">
      <c r="A3056" s="1">
        <v>42870</v>
      </c>
      <c r="B3056">
        <v>2017</v>
      </c>
      <c r="C3056" t="s">
        <v>21</v>
      </c>
      <c r="D3056">
        <v>317590</v>
      </c>
      <c r="E3056">
        <v>553500</v>
      </c>
      <c r="F3056" t="s">
        <v>19</v>
      </c>
      <c r="G3056" t="s">
        <v>20</v>
      </c>
      <c r="H3056">
        <v>4</v>
      </c>
      <c r="I3056">
        <v>3</v>
      </c>
      <c r="J3056">
        <v>1325</v>
      </c>
      <c r="K3056">
        <v>1.3882829999999999</v>
      </c>
      <c r="L3056" t="s">
        <v>25</v>
      </c>
    </row>
    <row r="3057" spans="1:12" x14ac:dyDescent="0.3">
      <c r="A3057" s="1">
        <v>42873</v>
      </c>
      <c r="B3057">
        <v>2017</v>
      </c>
      <c r="C3057" t="s">
        <v>12</v>
      </c>
      <c r="D3057">
        <v>80300</v>
      </c>
      <c r="E3057">
        <v>148000</v>
      </c>
      <c r="F3057" t="s">
        <v>13</v>
      </c>
      <c r="G3057" t="s">
        <v>14</v>
      </c>
      <c r="H3057">
        <v>3</v>
      </c>
      <c r="I3057">
        <v>3</v>
      </c>
      <c r="J3057">
        <v>966</v>
      </c>
      <c r="K3057">
        <v>1.3882829999999999</v>
      </c>
      <c r="L3057" t="s">
        <v>25</v>
      </c>
    </row>
    <row r="3058" spans="1:12" x14ac:dyDescent="0.3">
      <c r="A3058" s="1">
        <v>42873</v>
      </c>
      <c r="B3058">
        <v>2017</v>
      </c>
      <c r="C3058" t="s">
        <v>17</v>
      </c>
      <c r="D3058">
        <v>175220</v>
      </c>
      <c r="E3058">
        <v>121100</v>
      </c>
      <c r="F3058" t="s">
        <v>19</v>
      </c>
      <c r="G3058" t="s">
        <v>20</v>
      </c>
      <c r="H3058">
        <v>4</v>
      </c>
      <c r="I3058">
        <v>3</v>
      </c>
      <c r="J3058">
        <v>1272</v>
      </c>
      <c r="K3058">
        <v>1.3882829999999999</v>
      </c>
      <c r="L3058" t="s">
        <v>15</v>
      </c>
    </row>
    <row r="3059" spans="1:12" x14ac:dyDescent="0.3">
      <c r="A3059" s="1">
        <v>42873</v>
      </c>
      <c r="B3059">
        <v>2017</v>
      </c>
      <c r="C3059" t="s">
        <v>17</v>
      </c>
      <c r="D3059">
        <v>200330</v>
      </c>
      <c r="E3059">
        <v>220000</v>
      </c>
      <c r="F3059" t="s">
        <v>19</v>
      </c>
      <c r="G3059" t="s">
        <v>20</v>
      </c>
      <c r="H3059">
        <v>4</v>
      </c>
      <c r="I3059">
        <v>4</v>
      </c>
      <c r="J3059">
        <v>1437</v>
      </c>
      <c r="K3059">
        <v>1.3882829999999999</v>
      </c>
      <c r="L3059" t="s">
        <v>16</v>
      </c>
    </row>
    <row r="3060" spans="1:12" x14ac:dyDescent="0.3">
      <c r="A3060" s="1">
        <v>42875</v>
      </c>
      <c r="B3060">
        <v>2017</v>
      </c>
      <c r="C3060" t="s">
        <v>12</v>
      </c>
      <c r="D3060">
        <v>113140</v>
      </c>
      <c r="E3060">
        <v>170000</v>
      </c>
      <c r="F3060" t="s">
        <v>19</v>
      </c>
      <c r="G3060" t="s">
        <v>20</v>
      </c>
      <c r="H3060">
        <v>4</v>
      </c>
      <c r="I3060">
        <v>3</v>
      </c>
      <c r="J3060">
        <v>1350</v>
      </c>
      <c r="K3060">
        <v>1.3882829999999999</v>
      </c>
      <c r="L3060" t="s">
        <v>22</v>
      </c>
    </row>
    <row r="3061" spans="1:12" x14ac:dyDescent="0.3">
      <c r="A3061" s="1">
        <v>42876</v>
      </c>
      <c r="B3061">
        <v>2017</v>
      </c>
      <c r="C3061" t="s">
        <v>26</v>
      </c>
      <c r="D3061">
        <v>339990</v>
      </c>
      <c r="E3061">
        <v>450000</v>
      </c>
      <c r="F3061" t="s">
        <v>13</v>
      </c>
      <c r="G3061" t="s">
        <v>14</v>
      </c>
      <c r="H3061">
        <v>3</v>
      </c>
      <c r="I3061">
        <v>1</v>
      </c>
      <c r="J3061">
        <v>1023</v>
      </c>
      <c r="K3061">
        <v>1.3882829999999999</v>
      </c>
      <c r="L3061" t="s">
        <v>22</v>
      </c>
    </row>
    <row r="3062" spans="1:12" x14ac:dyDescent="0.3">
      <c r="A3062" s="1">
        <v>42877</v>
      </c>
      <c r="B3062">
        <v>2017</v>
      </c>
      <c r="C3062" t="s">
        <v>30</v>
      </c>
      <c r="D3062">
        <v>266650</v>
      </c>
      <c r="E3062">
        <v>470000</v>
      </c>
      <c r="F3062" t="s">
        <v>13</v>
      </c>
      <c r="G3062" t="s">
        <v>14</v>
      </c>
      <c r="H3062">
        <v>3</v>
      </c>
      <c r="I3062">
        <v>1</v>
      </c>
      <c r="J3062">
        <v>915</v>
      </c>
      <c r="K3062">
        <v>1.3882829999999999</v>
      </c>
      <c r="L3062" t="s">
        <v>16</v>
      </c>
    </row>
    <row r="3063" spans="1:12" x14ac:dyDescent="0.3">
      <c r="A3063" s="1">
        <v>42877</v>
      </c>
      <c r="B3063">
        <v>2017</v>
      </c>
      <c r="C3063" t="s">
        <v>30</v>
      </c>
      <c r="D3063">
        <v>358380</v>
      </c>
      <c r="E3063">
        <v>513000</v>
      </c>
      <c r="F3063" t="s">
        <v>13</v>
      </c>
      <c r="G3063" t="s">
        <v>14</v>
      </c>
      <c r="H3063">
        <v>3</v>
      </c>
      <c r="I3063">
        <v>2</v>
      </c>
      <c r="J3063">
        <v>924</v>
      </c>
      <c r="K3063">
        <v>1.3882829999999999</v>
      </c>
      <c r="L3063" t="s">
        <v>25</v>
      </c>
    </row>
    <row r="3064" spans="1:12" x14ac:dyDescent="0.3">
      <c r="A3064" s="1">
        <v>42877</v>
      </c>
      <c r="B3064">
        <v>2017</v>
      </c>
      <c r="C3064" t="s">
        <v>30</v>
      </c>
      <c r="D3064">
        <v>212710</v>
      </c>
      <c r="E3064">
        <v>220794</v>
      </c>
      <c r="F3064" t="s">
        <v>13</v>
      </c>
      <c r="G3064" t="s">
        <v>14</v>
      </c>
      <c r="H3064">
        <v>3</v>
      </c>
      <c r="I3064">
        <v>2</v>
      </c>
      <c r="J3064">
        <v>1070</v>
      </c>
      <c r="K3064">
        <v>1.3882829999999999</v>
      </c>
      <c r="L3064" t="s">
        <v>25</v>
      </c>
    </row>
    <row r="3065" spans="1:12" x14ac:dyDescent="0.3">
      <c r="A3065" s="1">
        <v>42877</v>
      </c>
      <c r="B3065">
        <v>2017</v>
      </c>
      <c r="C3065" t="s">
        <v>12</v>
      </c>
      <c r="D3065">
        <v>79930</v>
      </c>
      <c r="E3065">
        <v>42000</v>
      </c>
      <c r="F3065" t="s">
        <v>13</v>
      </c>
      <c r="G3065" t="s">
        <v>14</v>
      </c>
      <c r="H3065">
        <v>3</v>
      </c>
      <c r="I3065">
        <v>3</v>
      </c>
      <c r="J3065">
        <v>939</v>
      </c>
      <c r="K3065">
        <v>1.3882829999999999</v>
      </c>
      <c r="L3065" t="s">
        <v>16</v>
      </c>
    </row>
    <row r="3066" spans="1:12" x14ac:dyDescent="0.3">
      <c r="A3066" s="1">
        <v>42877</v>
      </c>
      <c r="B3066">
        <v>2017</v>
      </c>
      <c r="C3066" t="s">
        <v>21</v>
      </c>
      <c r="D3066">
        <v>907200</v>
      </c>
      <c r="E3066">
        <v>1875000</v>
      </c>
      <c r="F3066" t="s">
        <v>13</v>
      </c>
      <c r="G3066" t="s">
        <v>14</v>
      </c>
      <c r="H3066">
        <v>3</v>
      </c>
      <c r="I3066">
        <v>2</v>
      </c>
      <c r="J3066">
        <v>917</v>
      </c>
      <c r="K3066">
        <v>1.3882829999999999</v>
      </c>
      <c r="L3066" t="s">
        <v>15</v>
      </c>
    </row>
    <row r="3067" spans="1:12" x14ac:dyDescent="0.3">
      <c r="A3067" s="1">
        <v>42877</v>
      </c>
      <c r="B3067">
        <v>2017</v>
      </c>
      <c r="C3067" t="s">
        <v>21</v>
      </c>
      <c r="D3067">
        <v>602700</v>
      </c>
      <c r="E3067">
        <v>820000</v>
      </c>
      <c r="F3067" t="s">
        <v>13</v>
      </c>
      <c r="G3067" t="s">
        <v>14</v>
      </c>
      <c r="H3067">
        <v>3</v>
      </c>
      <c r="I3067">
        <v>2</v>
      </c>
      <c r="J3067">
        <v>934</v>
      </c>
      <c r="K3067">
        <v>1.3882829999999999</v>
      </c>
      <c r="L3067" t="s">
        <v>22</v>
      </c>
    </row>
    <row r="3068" spans="1:12" x14ac:dyDescent="0.3">
      <c r="A3068" s="1">
        <v>42881</v>
      </c>
      <c r="B3068">
        <v>2017</v>
      </c>
      <c r="C3068" t="s">
        <v>12</v>
      </c>
      <c r="D3068">
        <v>32450</v>
      </c>
      <c r="E3068">
        <v>50000</v>
      </c>
      <c r="F3068" t="s">
        <v>19</v>
      </c>
      <c r="G3068" t="s">
        <v>20</v>
      </c>
      <c r="H3068">
        <v>4</v>
      </c>
      <c r="I3068">
        <v>2</v>
      </c>
      <c r="J3068">
        <v>1387</v>
      </c>
      <c r="K3068">
        <v>1.3882829999999999</v>
      </c>
      <c r="L3068" t="s">
        <v>15</v>
      </c>
    </row>
    <row r="3069" spans="1:12" x14ac:dyDescent="0.3">
      <c r="A3069" s="1">
        <v>42881</v>
      </c>
      <c r="B3069">
        <v>2017</v>
      </c>
      <c r="C3069" t="s">
        <v>29</v>
      </c>
      <c r="D3069">
        <v>247100</v>
      </c>
      <c r="E3069">
        <v>380000</v>
      </c>
      <c r="F3069" t="s">
        <v>13</v>
      </c>
      <c r="G3069" t="s">
        <v>14</v>
      </c>
      <c r="H3069">
        <v>3</v>
      </c>
      <c r="I3069">
        <v>1</v>
      </c>
      <c r="J3069">
        <v>1011</v>
      </c>
      <c r="K3069">
        <v>1.3882829999999999</v>
      </c>
      <c r="L3069" t="s">
        <v>25</v>
      </c>
    </row>
    <row r="3070" spans="1:12" x14ac:dyDescent="0.3">
      <c r="A3070" s="1">
        <v>42882</v>
      </c>
      <c r="B3070">
        <v>2017</v>
      </c>
      <c r="C3070" t="s">
        <v>17</v>
      </c>
      <c r="D3070">
        <v>185100</v>
      </c>
      <c r="E3070">
        <v>205000</v>
      </c>
      <c r="F3070" t="s">
        <v>19</v>
      </c>
      <c r="G3070" t="s">
        <v>20</v>
      </c>
      <c r="H3070">
        <v>4</v>
      </c>
      <c r="I3070">
        <v>4</v>
      </c>
      <c r="J3070">
        <v>1490</v>
      </c>
      <c r="K3070">
        <v>1.3882829999999999</v>
      </c>
      <c r="L3070" t="s">
        <v>22</v>
      </c>
    </row>
    <row r="3071" spans="1:12" x14ac:dyDescent="0.3">
      <c r="A3071" s="1">
        <v>42882</v>
      </c>
      <c r="B3071">
        <v>2017</v>
      </c>
      <c r="C3071" t="s">
        <v>17</v>
      </c>
      <c r="D3071">
        <v>83870</v>
      </c>
      <c r="E3071">
        <v>35200</v>
      </c>
      <c r="F3071" t="s">
        <v>13</v>
      </c>
      <c r="G3071" t="s">
        <v>14</v>
      </c>
      <c r="H3071">
        <v>3</v>
      </c>
      <c r="I3071">
        <v>3</v>
      </c>
      <c r="J3071">
        <v>966</v>
      </c>
      <c r="K3071">
        <v>1.3882829999999999</v>
      </c>
      <c r="L3071" t="s">
        <v>22</v>
      </c>
    </row>
    <row r="3072" spans="1:12" x14ac:dyDescent="0.3">
      <c r="A3072" s="1">
        <v>42883</v>
      </c>
      <c r="B3072">
        <v>2017</v>
      </c>
      <c r="C3072" t="s">
        <v>21</v>
      </c>
      <c r="D3072">
        <v>1112020</v>
      </c>
      <c r="E3072">
        <v>1825000</v>
      </c>
      <c r="F3072" t="s">
        <v>13</v>
      </c>
      <c r="G3072" t="s">
        <v>14</v>
      </c>
      <c r="H3072">
        <v>3</v>
      </c>
      <c r="I3072">
        <v>1</v>
      </c>
      <c r="J3072">
        <v>913</v>
      </c>
      <c r="K3072">
        <v>1.3882829999999999</v>
      </c>
      <c r="L3072" t="s">
        <v>22</v>
      </c>
    </row>
    <row r="3073" spans="1:12" x14ac:dyDescent="0.3">
      <c r="A3073" s="1">
        <v>42883</v>
      </c>
      <c r="B3073">
        <v>2017</v>
      </c>
      <c r="C3073" t="s">
        <v>12</v>
      </c>
      <c r="D3073">
        <v>26760</v>
      </c>
      <c r="E3073">
        <v>15700</v>
      </c>
      <c r="F3073" t="s">
        <v>13</v>
      </c>
      <c r="G3073" t="s">
        <v>14</v>
      </c>
      <c r="H3073">
        <v>3</v>
      </c>
      <c r="I3073">
        <v>3</v>
      </c>
      <c r="J3073">
        <v>949</v>
      </c>
      <c r="K3073">
        <v>1.3882829999999999</v>
      </c>
      <c r="L3073" t="s">
        <v>15</v>
      </c>
    </row>
    <row r="3074" spans="1:12" x14ac:dyDescent="0.3">
      <c r="A3074" s="1">
        <v>42883</v>
      </c>
      <c r="B3074">
        <v>2017</v>
      </c>
      <c r="C3074" t="s">
        <v>17</v>
      </c>
      <c r="D3074">
        <v>184040</v>
      </c>
      <c r="E3074">
        <v>215000</v>
      </c>
      <c r="F3074" t="s">
        <v>13</v>
      </c>
      <c r="G3074" t="s">
        <v>14</v>
      </c>
      <c r="H3074">
        <v>3</v>
      </c>
      <c r="I3074">
        <v>2</v>
      </c>
      <c r="J3074">
        <v>1033</v>
      </c>
      <c r="K3074">
        <v>1.3882829999999999</v>
      </c>
      <c r="L3074" t="s">
        <v>25</v>
      </c>
    </row>
    <row r="3075" spans="1:12" x14ac:dyDescent="0.3">
      <c r="A3075" s="1">
        <v>42883</v>
      </c>
      <c r="B3075">
        <v>2017</v>
      </c>
      <c r="C3075" t="s">
        <v>12</v>
      </c>
      <c r="D3075">
        <v>65340</v>
      </c>
      <c r="E3075">
        <v>55000</v>
      </c>
      <c r="F3075" t="s">
        <v>19</v>
      </c>
      <c r="G3075" t="s">
        <v>20</v>
      </c>
      <c r="H3075">
        <v>4</v>
      </c>
      <c r="I3075">
        <v>4</v>
      </c>
      <c r="J3075">
        <v>1460</v>
      </c>
      <c r="K3075">
        <v>1.3882829999999999</v>
      </c>
      <c r="L3075" t="s">
        <v>25</v>
      </c>
    </row>
    <row r="3076" spans="1:12" x14ac:dyDescent="0.3">
      <c r="A3076" s="1">
        <v>42884</v>
      </c>
      <c r="B3076">
        <v>2017</v>
      </c>
      <c r="C3076" t="s">
        <v>21</v>
      </c>
      <c r="D3076">
        <v>884240</v>
      </c>
      <c r="E3076">
        <v>1500000</v>
      </c>
      <c r="F3076" t="s">
        <v>13</v>
      </c>
      <c r="G3076" t="s">
        <v>14</v>
      </c>
      <c r="H3076">
        <v>3</v>
      </c>
      <c r="I3076">
        <v>3</v>
      </c>
      <c r="J3076">
        <v>986</v>
      </c>
      <c r="K3076">
        <v>1.3882829999999999</v>
      </c>
      <c r="L3076" t="s">
        <v>15</v>
      </c>
    </row>
    <row r="3077" spans="1:12" x14ac:dyDescent="0.3">
      <c r="A3077" s="1">
        <v>42884</v>
      </c>
      <c r="B3077">
        <v>2017</v>
      </c>
      <c r="C3077" t="s">
        <v>30</v>
      </c>
      <c r="D3077">
        <v>256130</v>
      </c>
      <c r="E3077">
        <v>440000</v>
      </c>
      <c r="F3077" t="s">
        <v>13</v>
      </c>
      <c r="G3077" t="s">
        <v>14</v>
      </c>
      <c r="H3077">
        <v>3</v>
      </c>
      <c r="I3077">
        <v>3</v>
      </c>
      <c r="J3077">
        <v>1018</v>
      </c>
      <c r="K3077">
        <v>1.3882829999999999</v>
      </c>
      <c r="L3077" t="s">
        <v>25</v>
      </c>
    </row>
    <row r="3078" spans="1:12" x14ac:dyDescent="0.3">
      <c r="A3078" s="1">
        <v>42884</v>
      </c>
      <c r="B3078">
        <v>2017</v>
      </c>
      <c r="C3078" t="s">
        <v>26</v>
      </c>
      <c r="D3078">
        <v>405500</v>
      </c>
      <c r="E3078">
        <v>370000</v>
      </c>
      <c r="F3078" t="s">
        <v>13</v>
      </c>
      <c r="G3078" t="s">
        <v>14</v>
      </c>
      <c r="H3078">
        <v>3</v>
      </c>
      <c r="I3078">
        <v>1</v>
      </c>
      <c r="J3078">
        <v>925</v>
      </c>
      <c r="K3078">
        <v>1.3882829999999999</v>
      </c>
      <c r="L3078" t="s">
        <v>15</v>
      </c>
    </row>
    <row r="3079" spans="1:12" x14ac:dyDescent="0.3">
      <c r="A3079" s="1">
        <v>42884</v>
      </c>
      <c r="B3079">
        <v>2017</v>
      </c>
      <c r="C3079" t="s">
        <v>21</v>
      </c>
      <c r="D3079">
        <v>755510</v>
      </c>
      <c r="E3079">
        <v>1305000</v>
      </c>
      <c r="F3079" t="s">
        <v>13</v>
      </c>
      <c r="G3079" t="s">
        <v>14</v>
      </c>
      <c r="H3079">
        <v>3</v>
      </c>
      <c r="I3079">
        <v>3</v>
      </c>
      <c r="J3079">
        <v>1051</v>
      </c>
      <c r="K3079">
        <v>1.3882829999999999</v>
      </c>
      <c r="L3079" t="s">
        <v>15</v>
      </c>
    </row>
    <row r="3080" spans="1:12" x14ac:dyDescent="0.3">
      <c r="A3080" s="1">
        <v>42887</v>
      </c>
      <c r="B3080">
        <v>2017</v>
      </c>
      <c r="C3080" t="s">
        <v>18</v>
      </c>
      <c r="D3080">
        <v>297190</v>
      </c>
      <c r="E3080">
        <v>431000</v>
      </c>
      <c r="F3080" t="s">
        <v>13</v>
      </c>
      <c r="G3080" t="s">
        <v>14</v>
      </c>
      <c r="H3080">
        <v>3</v>
      </c>
      <c r="I3080">
        <v>2</v>
      </c>
      <c r="J3080">
        <v>977</v>
      </c>
      <c r="K3080">
        <v>1.3882829999999999</v>
      </c>
      <c r="L3080" t="s">
        <v>25</v>
      </c>
    </row>
    <row r="3081" spans="1:12" x14ac:dyDescent="0.3">
      <c r="A3081" s="1">
        <v>42887</v>
      </c>
      <c r="B3081">
        <v>2017</v>
      </c>
      <c r="C3081" t="s">
        <v>29</v>
      </c>
      <c r="D3081">
        <v>483070</v>
      </c>
      <c r="E3081">
        <v>700000</v>
      </c>
      <c r="F3081" t="s">
        <v>13</v>
      </c>
      <c r="G3081" t="s">
        <v>14</v>
      </c>
      <c r="H3081">
        <v>3</v>
      </c>
      <c r="I3081">
        <v>3</v>
      </c>
      <c r="J3081">
        <v>984</v>
      </c>
      <c r="K3081">
        <v>1.3882829999999999</v>
      </c>
      <c r="L3081" t="s">
        <v>22</v>
      </c>
    </row>
    <row r="3082" spans="1:12" x14ac:dyDescent="0.3">
      <c r="A3082" s="1">
        <v>42887</v>
      </c>
      <c r="B3082">
        <v>2017</v>
      </c>
      <c r="C3082" t="s">
        <v>12</v>
      </c>
      <c r="D3082">
        <v>146190</v>
      </c>
      <c r="E3082">
        <v>180000</v>
      </c>
      <c r="F3082" t="s">
        <v>13</v>
      </c>
      <c r="G3082" t="s">
        <v>14</v>
      </c>
      <c r="H3082">
        <v>3</v>
      </c>
      <c r="I3082">
        <v>1</v>
      </c>
      <c r="J3082">
        <v>1092</v>
      </c>
      <c r="K3082">
        <v>1.3882829999999999</v>
      </c>
      <c r="L3082" t="s">
        <v>22</v>
      </c>
    </row>
    <row r="3083" spans="1:12" x14ac:dyDescent="0.3">
      <c r="A3083" s="1">
        <v>42887</v>
      </c>
      <c r="B3083">
        <v>2017</v>
      </c>
      <c r="C3083" t="s">
        <v>26</v>
      </c>
      <c r="D3083">
        <v>230930</v>
      </c>
      <c r="E3083">
        <v>260000</v>
      </c>
      <c r="F3083" t="s">
        <v>13</v>
      </c>
      <c r="G3083" t="s">
        <v>14</v>
      </c>
      <c r="H3083">
        <v>3</v>
      </c>
      <c r="I3083">
        <v>3</v>
      </c>
      <c r="J3083">
        <v>929</v>
      </c>
      <c r="K3083">
        <v>1.3882829999999999</v>
      </c>
      <c r="L3083" t="s">
        <v>16</v>
      </c>
    </row>
    <row r="3084" spans="1:12" x14ac:dyDescent="0.3">
      <c r="A3084" s="1">
        <v>42888</v>
      </c>
      <c r="B3084">
        <v>2017</v>
      </c>
      <c r="C3084" t="s">
        <v>17</v>
      </c>
      <c r="D3084">
        <v>149270</v>
      </c>
      <c r="E3084">
        <v>195000</v>
      </c>
      <c r="F3084" t="s">
        <v>13</v>
      </c>
      <c r="G3084" t="s">
        <v>14</v>
      </c>
      <c r="H3084">
        <v>3</v>
      </c>
      <c r="I3084">
        <v>3</v>
      </c>
      <c r="J3084">
        <v>1071</v>
      </c>
      <c r="K3084">
        <v>1.3882829999999999</v>
      </c>
      <c r="L3084" t="s">
        <v>15</v>
      </c>
    </row>
    <row r="3085" spans="1:12" x14ac:dyDescent="0.3">
      <c r="A3085" s="1">
        <v>42888</v>
      </c>
      <c r="B3085">
        <v>2017</v>
      </c>
      <c r="C3085" t="s">
        <v>21</v>
      </c>
      <c r="D3085">
        <v>1073730</v>
      </c>
      <c r="E3085">
        <v>2450000</v>
      </c>
      <c r="F3085" t="s">
        <v>13</v>
      </c>
      <c r="G3085" t="s">
        <v>14</v>
      </c>
      <c r="H3085">
        <v>3</v>
      </c>
      <c r="I3085">
        <v>3</v>
      </c>
      <c r="J3085">
        <v>967</v>
      </c>
      <c r="K3085">
        <v>1.3882829999999999</v>
      </c>
      <c r="L3085" t="s">
        <v>25</v>
      </c>
    </row>
    <row r="3086" spans="1:12" x14ac:dyDescent="0.3">
      <c r="A3086" s="1">
        <v>42888</v>
      </c>
      <c r="B3086">
        <v>2017</v>
      </c>
      <c r="C3086" t="s">
        <v>17</v>
      </c>
      <c r="D3086">
        <v>176730</v>
      </c>
      <c r="E3086">
        <v>135000</v>
      </c>
      <c r="F3086" t="s">
        <v>13</v>
      </c>
      <c r="G3086" t="s">
        <v>14</v>
      </c>
      <c r="H3086">
        <v>3</v>
      </c>
      <c r="I3086">
        <v>1</v>
      </c>
      <c r="J3086">
        <v>1035</v>
      </c>
      <c r="K3086">
        <v>1.3882829999999999</v>
      </c>
      <c r="L3086" t="s">
        <v>15</v>
      </c>
    </row>
    <row r="3087" spans="1:12" x14ac:dyDescent="0.3">
      <c r="A3087" s="1">
        <v>42888</v>
      </c>
      <c r="B3087">
        <v>2017</v>
      </c>
      <c r="C3087" t="s">
        <v>26</v>
      </c>
      <c r="D3087">
        <v>769230</v>
      </c>
      <c r="E3087">
        <v>1080000</v>
      </c>
      <c r="F3087" t="s">
        <v>13</v>
      </c>
      <c r="G3087" t="s">
        <v>14</v>
      </c>
      <c r="H3087">
        <v>3</v>
      </c>
      <c r="I3087">
        <v>1</v>
      </c>
      <c r="J3087">
        <v>903</v>
      </c>
      <c r="K3087">
        <v>1.3882829999999999</v>
      </c>
      <c r="L3087" t="s">
        <v>25</v>
      </c>
    </row>
    <row r="3088" spans="1:12" x14ac:dyDescent="0.3">
      <c r="A3088" s="1">
        <v>42889</v>
      </c>
      <c r="B3088">
        <v>2017</v>
      </c>
      <c r="C3088" t="s">
        <v>17</v>
      </c>
      <c r="D3088">
        <v>80010</v>
      </c>
      <c r="E3088">
        <v>43600</v>
      </c>
      <c r="F3088" t="s">
        <v>13</v>
      </c>
      <c r="G3088" t="s">
        <v>14</v>
      </c>
      <c r="H3088">
        <v>3</v>
      </c>
      <c r="I3088">
        <v>2</v>
      </c>
      <c r="J3088">
        <v>986</v>
      </c>
      <c r="K3088">
        <v>1.3882829999999999</v>
      </c>
      <c r="L3088" t="s">
        <v>25</v>
      </c>
    </row>
    <row r="3089" spans="1:12" x14ac:dyDescent="0.3">
      <c r="A3089" s="1">
        <v>42890</v>
      </c>
      <c r="B3089">
        <v>2017</v>
      </c>
      <c r="C3089" t="s">
        <v>18</v>
      </c>
      <c r="D3089">
        <v>343780</v>
      </c>
      <c r="E3089">
        <v>410000</v>
      </c>
      <c r="F3089" t="s">
        <v>13</v>
      </c>
      <c r="G3089" t="s">
        <v>14</v>
      </c>
      <c r="H3089">
        <v>3</v>
      </c>
      <c r="I3089">
        <v>1</v>
      </c>
      <c r="J3089">
        <v>966</v>
      </c>
      <c r="K3089">
        <v>1.3882829999999999</v>
      </c>
      <c r="L3089" t="s">
        <v>22</v>
      </c>
    </row>
    <row r="3090" spans="1:12" x14ac:dyDescent="0.3">
      <c r="A3090" s="1">
        <v>42890</v>
      </c>
      <c r="B3090">
        <v>2017</v>
      </c>
      <c r="C3090" t="s">
        <v>29</v>
      </c>
      <c r="D3090">
        <v>182910</v>
      </c>
      <c r="E3090">
        <v>359000</v>
      </c>
      <c r="F3090" t="s">
        <v>13</v>
      </c>
      <c r="G3090" t="s">
        <v>14</v>
      </c>
      <c r="H3090">
        <v>3</v>
      </c>
      <c r="I3090">
        <v>1</v>
      </c>
      <c r="J3090">
        <v>901</v>
      </c>
      <c r="K3090">
        <v>1.3882829999999999</v>
      </c>
      <c r="L3090" t="s">
        <v>25</v>
      </c>
    </row>
    <row r="3091" spans="1:12" x14ac:dyDescent="0.3">
      <c r="A3091" s="1">
        <v>42891</v>
      </c>
      <c r="B3091">
        <v>2017</v>
      </c>
      <c r="C3091" t="s">
        <v>21</v>
      </c>
      <c r="D3091">
        <v>370930</v>
      </c>
      <c r="E3091">
        <v>635000</v>
      </c>
      <c r="F3091" t="s">
        <v>13</v>
      </c>
      <c r="G3091" t="s">
        <v>14</v>
      </c>
      <c r="H3091">
        <v>3</v>
      </c>
      <c r="I3091">
        <v>1</v>
      </c>
      <c r="J3091">
        <v>1082</v>
      </c>
      <c r="K3091">
        <v>1.3882829999999999</v>
      </c>
      <c r="L3091" t="s">
        <v>16</v>
      </c>
    </row>
    <row r="3092" spans="1:12" x14ac:dyDescent="0.3">
      <c r="A3092" s="1">
        <v>42891</v>
      </c>
      <c r="B3092">
        <v>2017</v>
      </c>
      <c r="C3092" t="s">
        <v>30</v>
      </c>
      <c r="D3092">
        <v>259630</v>
      </c>
      <c r="E3092">
        <v>295000</v>
      </c>
      <c r="F3092" t="s">
        <v>13</v>
      </c>
      <c r="G3092" t="s">
        <v>14</v>
      </c>
      <c r="H3092">
        <v>3</v>
      </c>
      <c r="I3092">
        <v>2</v>
      </c>
      <c r="J3092">
        <v>1069</v>
      </c>
      <c r="K3092">
        <v>1.3882829999999999</v>
      </c>
      <c r="L3092" t="s">
        <v>25</v>
      </c>
    </row>
    <row r="3093" spans="1:12" x14ac:dyDescent="0.3">
      <c r="A3093" s="1">
        <v>42891</v>
      </c>
      <c r="B3093">
        <v>2017</v>
      </c>
      <c r="C3093" t="s">
        <v>26</v>
      </c>
      <c r="D3093">
        <v>1995630</v>
      </c>
      <c r="E3093">
        <v>2300000</v>
      </c>
      <c r="F3093" t="s">
        <v>13</v>
      </c>
      <c r="G3093" t="s">
        <v>14</v>
      </c>
      <c r="H3093">
        <v>3</v>
      </c>
      <c r="I3093">
        <v>2</v>
      </c>
      <c r="J3093">
        <v>1028</v>
      </c>
      <c r="K3093">
        <v>1.3882829999999999</v>
      </c>
      <c r="L3093" t="s">
        <v>16</v>
      </c>
    </row>
    <row r="3094" spans="1:12" x14ac:dyDescent="0.3">
      <c r="A3094" s="1">
        <v>42891</v>
      </c>
      <c r="B3094">
        <v>2017</v>
      </c>
      <c r="C3094" t="s">
        <v>21</v>
      </c>
      <c r="D3094">
        <v>1821260</v>
      </c>
      <c r="E3094">
        <v>3722000</v>
      </c>
      <c r="F3094" t="s">
        <v>13</v>
      </c>
      <c r="G3094" t="s">
        <v>14</v>
      </c>
      <c r="H3094">
        <v>3</v>
      </c>
      <c r="I3094">
        <v>2</v>
      </c>
      <c r="J3094">
        <v>1040</v>
      </c>
      <c r="K3094">
        <v>1.3882829999999999</v>
      </c>
      <c r="L3094" t="s">
        <v>25</v>
      </c>
    </row>
    <row r="3095" spans="1:12" x14ac:dyDescent="0.3">
      <c r="A3095" s="1">
        <v>42894</v>
      </c>
      <c r="B3095">
        <v>2017</v>
      </c>
      <c r="C3095" t="s">
        <v>30</v>
      </c>
      <c r="D3095">
        <v>240700</v>
      </c>
      <c r="E3095">
        <v>195000</v>
      </c>
      <c r="F3095" t="s">
        <v>13</v>
      </c>
      <c r="G3095" t="s">
        <v>14</v>
      </c>
      <c r="H3095">
        <v>3</v>
      </c>
      <c r="I3095">
        <v>2</v>
      </c>
      <c r="J3095">
        <v>900</v>
      </c>
      <c r="K3095">
        <v>1.3882829999999999</v>
      </c>
      <c r="L3095" t="s">
        <v>15</v>
      </c>
    </row>
    <row r="3096" spans="1:12" x14ac:dyDescent="0.3">
      <c r="A3096" s="1">
        <v>42894</v>
      </c>
      <c r="B3096">
        <v>2017</v>
      </c>
      <c r="C3096" t="s">
        <v>17</v>
      </c>
      <c r="D3096">
        <v>154870</v>
      </c>
      <c r="E3096">
        <v>72000</v>
      </c>
      <c r="F3096" t="s">
        <v>19</v>
      </c>
      <c r="G3096" t="s">
        <v>20</v>
      </c>
      <c r="H3096">
        <v>4</v>
      </c>
      <c r="I3096">
        <v>4</v>
      </c>
      <c r="J3096">
        <v>1327</v>
      </c>
      <c r="K3096">
        <v>1.3882829999999999</v>
      </c>
      <c r="L3096" t="s">
        <v>22</v>
      </c>
    </row>
    <row r="3097" spans="1:12" x14ac:dyDescent="0.3">
      <c r="A3097" s="1">
        <v>42895</v>
      </c>
      <c r="B3097">
        <v>2017</v>
      </c>
      <c r="C3097" t="s">
        <v>17</v>
      </c>
      <c r="D3097">
        <v>111670</v>
      </c>
      <c r="E3097">
        <v>65000</v>
      </c>
      <c r="F3097" t="s">
        <v>13</v>
      </c>
      <c r="G3097" t="s">
        <v>14</v>
      </c>
      <c r="H3097">
        <v>3</v>
      </c>
      <c r="I3097">
        <v>1</v>
      </c>
      <c r="J3097">
        <v>908</v>
      </c>
      <c r="K3097">
        <v>1.3882829999999999</v>
      </c>
      <c r="L3097" t="s">
        <v>25</v>
      </c>
    </row>
    <row r="3098" spans="1:12" x14ac:dyDescent="0.3">
      <c r="A3098" s="1">
        <v>42896</v>
      </c>
      <c r="B3098">
        <v>2017</v>
      </c>
      <c r="C3098" t="s">
        <v>30</v>
      </c>
      <c r="D3098">
        <v>278490</v>
      </c>
      <c r="E3098">
        <v>540001</v>
      </c>
      <c r="F3098" t="s">
        <v>13</v>
      </c>
      <c r="G3098" t="s">
        <v>14</v>
      </c>
      <c r="H3098">
        <v>3</v>
      </c>
      <c r="I3098">
        <v>1</v>
      </c>
      <c r="J3098">
        <v>1019</v>
      </c>
      <c r="K3098">
        <v>1.3882829999999999</v>
      </c>
      <c r="L3098" t="s">
        <v>25</v>
      </c>
    </row>
    <row r="3099" spans="1:12" x14ac:dyDescent="0.3">
      <c r="A3099" s="1">
        <v>42897</v>
      </c>
      <c r="B3099">
        <v>2017</v>
      </c>
      <c r="C3099" t="s">
        <v>12</v>
      </c>
      <c r="D3099">
        <v>106780</v>
      </c>
      <c r="E3099">
        <v>100000</v>
      </c>
      <c r="F3099" t="s">
        <v>13</v>
      </c>
      <c r="G3099" t="s">
        <v>14</v>
      </c>
      <c r="H3099">
        <v>3</v>
      </c>
      <c r="I3099">
        <v>3</v>
      </c>
      <c r="J3099">
        <v>990</v>
      </c>
      <c r="K3099">
        <v>1.3882829999999999</v>
      </c>
      <c r="L3099" t="s">
        <v>16</v>
      </c>
    </row>
    <row r="3100" spans="1:12" x14ac:dyDescent="0.3">
      <c r="A3100" s="1">
        <v>42897</v>
      </c>
      <c r="B3100">
        <v>2017</v>
      </c>
      <c r="C3100" t="s">
        <v>26</v>
      </c>
      <c r="D3100">
        <v>255780</v>
      </c>
      <c r="E3100">
        <v>415000</v>
      </c>
      <c r="F3100" t="s">
        <v>13</v>
      </c>
      <c r="G3100" t="s">
        <v>14</v>
      </c>
      <c r="H3100">
        <v>3</v>
      </c>
      <c r="I3100">
        <v>1</v>
      </c>
      <c r="J3100">
        <v>1066</v>
      </c>
      <c r="K3100">
        <v>1.3882829999999999</v>
      </c>
      <c r="L3100" t="s">
        <v>15</v>
      </c>
    </row>
    <row r="3101" spans="1:12" x14ac:dyDescent="0.3">
      <c r="A3101" s="1">
        <v>42897</v>
      </c>
      <c r="B3101">
        <v>2017</v>
      </c>
      <c r="C3101" t="s">
        <v>26</v>
      </c>
      <c r="D3101">
        <v>247380</v>
      </c>
      <c r="E3101">
        <v>445000</v>
      </c>
      <c r="F3101" t="s">
        <v>13</v>
      </c>
      <c r="G3101" t="s">
        <v>14</v>
      </c>
      <c r="H3101">
        <v>3</v>
      </c>
      <c r="I3101">
        <v>1</v>
      </c>
      <c r="J3101">
        <v>970</v>
      </c>
      <c r="K3101">
        <v>1.3882829999999999</v>
      </c>
      <c r="L3101" t="s">
        <v>25</v>
      </c>
    </row>
    <row r="3102" spans="1:12" x14ac:dyDescent="0.3">
      <c r="A3102" s="1">
        <v>42898</v>
      </c>
      <c r="B3102">
        <v>2017</v>
      </c>
      <c r="C3102" t="s">
        <v>12</v>
      </c>
      <c r="D3102">
        <v>94220</v>
      </c>
      <c r="E3102">
        <v>105000</v>
      </c>
      <c r="F3102" t="s">
        <v>13</v>
      </c>
      <c r="G3102" t="s">
        <v>14</v>
      </c>
      <c r="H3102">
        <v>3</v>
      </c>
      <c r="I3102">
        <v>1</v>
      </c>
      <c r="J3102">
        <v>963</v>
      </c>
      <c r="K3102">
        <v>1.3882829999999999</v>
      </c>
      <c r="L3102" t="s">
        <v>25</v>
      </c>
    </row>
    <row r="3103" spans="1:12" x14ac:dyDescent="0.3">
      <c r="A3103" s="1">
        <v>42901</v>
      </c>
      <c r="B3103">
        <v>2017</v>
      </c>
      <c r="C3103" t="s">
        <v>17</v>
      </c>
      <c r="D3103">
        <v>126750</v>
      </c>
      <c r="E3103">
        <v>137800</v>
      </c>
      <c r="F3103" t="s">
        <v>13</v>
      </c>
      <c r="G3103" t="s">
        <v>14</v>
      </c>
      <c r="H3103">
        <v>3</v>
      </c>
      <c r="I3103">
        <v>3</v>
      </c>
      <c r="J3103">
        <v>1089</v>
      </c>
      <c r="K3103">
        <v>1.3882829999999999</v>
      </c>
      <c r="L3103" t="s">
        <v>16</v>
      </c>
    </row>
    <row r="3104" spans="1:12" x14ac:dyDescent="0.3">
      <c r="A3104" s="1">
        <v>42901</v>
      </c>
      <c r="B3104">
        <v>2017</v>
      </c>
      <c r="C3104" t="s">
        <v>29</v>
      </c>
      <c r="D3104">
        <v>142170</v>
      </c>
      <c r="E3104">
        <v>224500</v>
      </c>
      <c r="F3104" t="s">
        <v>13</v>
      </c>
      <c r="G3104" t="s">
        <v>14</v>
      </c>
      <c r="H3104">
        <v>3</v>
      </c>
      <c r="I3104">
        <v>1</v>
      </c>
      <c r="J3104">
        <v>1026</v>
      </c>
      <c r="K3104">
        <v>1.3882829999999999</v>
      </c>
      <c r="L3104" t="s">
        <v>15</v>
      </c>
    </row>
    <row r="3105" spans="1:12" x14ac:dyDescent="0.3">
      <c r="A3105" s="1">
        <v>42901</v>
      </c>
      <c r="B3105">
        <v>2017</v>
      </c>
      <c r="C3105" t="s">
        <v>30</v>
      </c>
      <c r="D3105">
        <v>318910</v>
      </c>
      <c r="E3105">
        <v>326025</v>
      </c>
      <c r="F3105" t="s">
        <v>13</v>
      </c>
      <c r="G3105" t="s">
        <v>14</v>
      </c>
      <c r="H3105">
        <v>3</v>
      </c>
      <c r="I3105">
        <v>1</v>
      </c>
      <c r="J3105">
        <v>987</v>
      </c>
      <c r="K3105">
        <v>1.3882829999999999</v>
      </c>
      <c r="L3105" t="s">
        <v>25</v>
      </c>
    </row>
    <row r="3106" spans="1:12" x14ac:dyDescent="0.3">
      <c r="A3106" s="1">
        <v>42901</v>
      </c>
      <c r="B3106">
        <v>2017</v>
      </c>
      <c r="C3106" t="s">
        <v>29</v>
      </c>
      <c r="D3106">
        <v>297920</v>
      </c>
      <c r="E3106">
        <v>505000</v>
      </c>
      <c r="F3106" t="s">
        <v>13</v>
      </c>
      <c r="G3106" t="s">
        <v>14</v>
      </c>
      <c r="H3106">
        <v>3</v>
      </c>
      <c r="I3106">
        <v>3</v>
      </c>
      <c r="J3106">
        <v>966</v>
      </c>
      <c r="K3106">
        <v>1.3882829999999999</v>
      </c>
      <c r="L3106" t="s">
        <v>22</v>
      </c>
    </row>
    <row r="3107" spans="1:12" x14ac:dyDescent="0.3">
      <c r="A3107" s="1">
        <v>42901</v>
      </c>
      <c r="B3107">
        <v>2017</v>
      </c>
      <c r="C3107" t="s">
        <v>21</v>
      </c>
      <c r="D3107">
        <v>469070</v>
      </c>
      <c r="E3107">
        <v>740000</v>
      </c>
      <c r="F3107" t="s">
        <v>13</v>
      </c>
      <c r="G3107" t="s">
        <v>14</v>
      </c>
      <c r="H3107">
        <v>3</v>
      </c>
      <c r="I3107">
        <v>2</v>
      </c>
      <c r="J3107">
        <v>973</v>
      </c>
      <c r="K3107">
        <v>1.3882829999999999</v>
      </c>
      <c r="L3107" t="s">
        <v>22</v>
      </c>
    </row>
    <row r="3108" spans="1:12" x14ac:dyDescent="0.3">
      <c r="A3108" s="1">
        <v>42902</v>
      </c>
      <c r="B3108">
        <v>2017</v>
      </c>
      <c r="C3108" t="s">
        <v>30</v>
      </c>
      <c r="D3108">
        <v>183710</v>
      </c>
      <c r="E3108">
        <v>300000</v>
      </c>
      <c r="F3108" t="s">
        <v>13</v>
      </c>
      <c r="G3108" t="s">
        <v>14</v>
      </c>
      <c r="H3108">
        <v>3</v>
      </c>
      <c r="I3108">
        <v>2</v>
      </c>
      <c r="J3108">
        <v>1018</v>
      </c>
      <c r="K3108">
        <v>1.3882829999999999</v>
      </c>
      <c r="L3108" t="s">
        <v>25</v>
      </c>
    </row>
    <row r="3109" spans="1:12" x14ac:dyDescent="0.3">
      <c r="A3109" s="1">
        <v>42903</v>
      </c>
      <c r="B3109">
        <v>2017</v>
      </c>
      <c r="C3109" t="s">
        <v>18</v>
      </c>
      <c r="D3109">
        <v>227840</v>
      </c>
      <c r="E3109">
        <v>400000</v>
      </c>
      <c r="F3109" t="s">
        <v>13</v>
      </c>
      <c r="G3109" t="s">
        <v>14</v>
      </c>
      <c r="H3109">
        <v>3</v>
      </c>
      <c r="I3109">
        <v>3</v>
      </c>
      <c r="J3109">
        <v>958</v>
      </c>
      <c r="K3109">
        <v>1.3882829999999999</v>
      </c>
      <c r="L3109" t="s">
        <v>16</v>
      </c>
    </row>
    <row r="3110" spans="1:12" x14ac:dyDescent="0.3">
      <c r="A3110" s="1">
        <v>42904</v>
      </c>
      <c r="B3110">
        <v>2017</v>
      </c>
      <c r="C3110" t="s">
        <v>21</v>
      </c>
      <c r="D3110">
        <v>937300</v>
      </c>
      <c r="E3110">
        <v>3195000</v>
      </c>
      <c r="F3110" t="s">
        <v>13</v>
      </c>
      <c r="G3110" t="s">
        <v>14</v>
      </c>
      <c r="H3110">
        <v>3</v>
      </c>
      <c r="I3110">
        <v>1</v>
      </c>
      <c r="J3110">
        <v>1011</v>
      </c>
      <c r="K3110">
        <v>1.3882829999999999</v>
      </c>
      <c r="L3110" t="s">
        <v>25</v>
      </c>
    </row>
    <row r="3111" spans="1:12" x14ac:dyDescent="0.3">
      <c r="A3111" s="1">
        <v>42904</v>
      </c>
      <c r="B3111">
        <v>2017</v>
      </c>
      <c r="C3111" t="s">
        <v>26</v>
      </c>
      <c r="D3111">
        <v>294840</v>
      </c>
      <c r="E3111">
        <v>360000</v>
      </c>
      <c r="F3111" t="s">
        <v>13</v>
      </c>
      <c r="G3111" t="s">
        <v>14</v>
      </c>
      <c r="H3111">
        <v>3</v>
      </c>
      <c r="I3111">
        <v>1</v>
      </c>
      <c r="J3111">
        <v>913</v>
      </c>
      <c r="K3111">
        <v>1.3882829999999999</v>
      </c>
      <c r="L3111" t="s">
        <v>22</v>
      </c>
    </row>
    <row r="3112" spans="1:12" x14ac:dyDescent="0.3">
      <c r="A3112" s="1">
        <v>42905</v>
      </c>
      <c r="B3112">
        <v>2017</v>
      </c>
      <c r="C3112" t="s">
        <v>21</v>
      </c>
      <c r="D3112">
        <v>860580</v>
      </c>
      <c r="E3112">
        <v>800000</v>
      </c>
      <c r="F3112" t="s">
        <v>13</v>
      </c>
      <c r="G3112" t="s">
        <v>14</v>
      </c>
      <c r="H3112">
        <v>3</v>
      </c>
      <c r="I3112">
        <v>2</v>
      </c>
      <c r="J3112">
        <v>906</v>
      </c>
      <c r="K3112">
        <v>1.3882829999999999</v>
      </c>
      <c r="L3112" t="s">
        <v>25</v>
      </c>
    </row>
    <row r="3113" spans="1:12" x14ac:dyDescent="0.3">
      <c r="A3113" s="1">
        <v>42905</v>
      </c>
      <c r="B3113">
        <v>2017</v>
      </c>
      <c r="C3113" t="s">
        <v>12</v>
      </c>
      <c r="D3113">
        <v>68220</v>
      </c>
      <c r="E3113">
        <v>90000</v>
      </c>
      <c r="F3113" t="s">
        <v>13</v>
      </c>
      <c r="G3113" t="s">
        <v>14</v>
      </c>
      <c r="H3113">
        <v>3</v>
      </c>
      <c r="I3113">
        <v>3</v>
      </c>
      <c r="J3113">
        <v>952</v>
      </c>
      <c r="K3113">
        <v>1.3882829999999999</v>
      </c>
      <c r="L3113" t="s">
        <v>15</v>
      </c>
    </row>
    <row r="3114" spans="1:12" x14ac:dyDescent="0.3">
      <c r="A3114" s="1">
        <v>42905</v>
      </c>
      <c r="B3114">
        <v>2017</v>
      </c>
      <c r="C3114" t="s">
        <v>30</v>
      </c>
      <c r="D3114">
        <v>273460</v>
      </c>
      <c r="E3114">
        <v>500000</v>
      </c>
      <c r="F3114" t="s">
        <v>23</v>
      </c>
      <c r="G3114" t="s">
        <v>24</v>
      </c>
      <c r="H3114">
        <v>6</v>
      </c>
      <c r="I3114">
        <v>5</v>
      </c>
      <c r="J3114">
        <v>2116</v>
      </c>
      <c r="K3114">
        <v>1.3882829999999999</v>
      </c>
      <c r="L3114" t="s">
        <v>15</v>
      </c>
    </row>
    <row r="3115" spans="1:12" x14ac:dyDescent="0.3">
      <c r="A3115" s="1">
        <v>42905</v>
      </c>
      <c r="B3115">
        <v>2017</v>
      </c>
      <c r="C3115" t="s">
        <v>26</v>
      </c>
      <c r="D3115">
        <v>546140</v>
      </c>
      <c r="E3115">
        <v>910000</v>
      </c>
      <c r="F3115" t="s">
        <v>13</v>
      </c>
      <c r="G3115" t="s">
        <v>14</v>
      </c>
      <c r="H3115">
        <v>3</v>
      </c>
      <c r="I3115">
        <v>3</v>
      </c>
      <c r="J3115">
        <v>1067</v>
      </c>
      <c r="K3115">
        <v>1.3882829999999999</v>
      </c>
      <c r="L3115" t="s">
        <v>16</v>
      </c>
    </row>
    <row r="3116" spans="1:12" x14ac:dyDescent="0.3">
      <c r="A3116" s="1">
        <v>42905</v>
      </c>
      <c r="B3116">
        <v>2017</v>
      </c>
      <c r="C3116" t="s">
        <v>12</v>
      </c>
      <c r="D3116">
        <v>96510</v>
      </c>
      <c r="E3116">
        <v>110400</v>
      </c>
      <c r="F3116" t="s">
        <v>13</v>
      </c>
      <c r="G3116" t="s">
        <v>14</v>
      </c>
      <c r="H3116">
        <v>3</v>
      </c>
      <c r="I3116">
        <v>3</v>
      </c>
      <c r="J3116">
        <v>1064</v>
      </c>
      <c r="K3116">
        <v>1.3882829999999999</v>
      </c>
      <c r="L3116" t="s">
        <v>22</v>
      </c>
    </row>
    <row r="3117" spans="1:12" x14ac:dyDescent="0.3">
      <c r="A3117" s="1">
        <v>42907</v>
      </c>
      <c r="B3117">
        <v>2017</v>
      </c>
      <c r="C3117" t="s">
        <v>18</v>
      </c>
      <c r="D3117">
        <v>323100</v>
      </c>
      <c r="E3117">
        <v>425000</v>
      </c>
      <c r="F3117" t="s">
        <v>13</v>
      </c>
      <c r="G3117" t="s">
        <v>14</v>
      </c>
      <c r="H3117">
        <v>3</v>
      </c>
      <c r="I3117">
        <v>1</v>
      </c>
      <c r="J3117">
        <v>936</v>
      </c>
      <c r="K3117">
        <v>1.3882829999999999</v>
      </c>
      <c r="L3117" t="s">
        <v>15</v>
      </c>
    </row>
    <row r="3118" spans="1:12" x14ac:dyDescent="0.3">
      <c r="A3118" s="1">
        <v>42908</v>
      </c>
      <c r="B3118">
        <v>2017</v>
      </c>
      <c r="C3118" t="s">
        <v>29</v>
      </c>
      <c r="D3118">
        <v>150710</v>
      </c>
      <c r="E3118">
        <v>230000</v>
      </c>
      <c r="F3118" t="s">
        <v>13</v>
      </c>
      <c r="G3118" t="s">
        <v>14</v>
      </c>
      <c r="H3118">
        <v>3</v>
      </c>
      <c r="I3118">
        <v>3</v>
      </c>
      <c r="J3118">
        <v>1098</v>
      </c>
      <c r="K3118">
        <v>1.3882829999999999</v>
      </c>
      <c r="L3118" t="s">
        <v>22</v>
      </c>
    </row>
    <row r="3119" spans="1:12" x14ac:dyDescent="0.3">
      <c r="A3119" s="1">
        <v>42908</v>
      </c>
      <c r="B3119">
        <v>2017</v>
      </c>
      <c r="C3119" t="s">
        <v>17</v>
      </c>
      <c r="D3119">
        <v>156450</v>
      </c>
      <c r="E3119">
        <v>75000</v>
      </c>
      <c r="F3119" t="s">
        <v>19</v>
      </c>
      <c r="G3119" t="s">
        <v>20</v>
      </c>
      <c r="H3119">
        <v>4</v>
      </c>
      <c r="I3119">
        <v>3</v>
      </c>
      <c r="J3119">
        <v>1455</v>
      </c>
      <c r="K3119">
        <v>1.3882829999999999</v>
      </c>
      <c r="L3119" t="s">
        <v>15</v>
      </c>
    </row>
    <row r="3120" spans="1:12" x14ac:dyDescent="0.3">
      <c r="A3120" s="1">
        <v>42908</v>
      </c>
      <c r="B3120">
        <v>2017</v>
      </c>
      <c r="C3120" t="s">
        <v>29</v>
      </c>
      <c r="D3120">
        <v>145040</v>
      </c>
      <c r="E3120">
        <v>250750</v>
      </c>
      <c r="F3120" t="s">
        <v>13</v>
      </c>
      <c r="G3120" t="s">
        <v>14</v>
      </c>
      <c r="H3120">
        <v>3</v>
      </c>
      <c r="I3120">
        <v>2</v>
      </c>
      <c r="J3120">
        <v>1036</v>
      </c>
      <c r="K3120">
        <v>1.3882829999999999</v>
      </c>
      <c r="L3120" t="s">
        <v>15</v>
      </c>
    </row>
    <row r="3121" spans="1:12" x14ac:dyDescent="0.3">
      <c r="A3121" s="1">
        <v>42908</v>
      </c>
      <c r="B3121">
        <v>2017</v>
      </c>
      <c r="C3121" t="s">
        <v>17</v>
      </c>
      <c r="D3121">
        <v>183010</v>
      </c>
      <c r="E3121">
        <v>209000</v>
      </c>
      <c r="F3121" t="s">
        <v>13</v>
      </c>
      <c r="G3121" t="s">
        <v>14</v>
      </c>
      <c r="H3121">
        <v>3</v>
      </c>
      <c r="I3121">
        <v>1</v>
      </c>
      <c r="J3121">
        <v>911</v>
      </c>
      <c r="K3121">
        <v>1.3882829999999999</v>
      </c>
      <c r="L3121" t="s">
        <v>22</v>
      </c>
    </row>
    <row r="3122" spans="1:12" x14ac:dyDescent="0.3">
      <c r="A3122" s="1">
        <v>42908</v>
      </c>
      <c r="B3122">
        <v>2017</v>
      </c>
      <c r="C3122" t="s">
        <v>30</v>
      </c>
      <c r="D3122">
        <v>392220</v>
      </c>
      <c r="E3122">
        <v>635000</v>
      </c>
      <c r="F3122" t="s">
        <v>13</v>
      </c>
      <c r="G3122" t="s">
        <v>14</v>
      </c>
      <c r="H3122">
        <v>3</v>
      </c>
      <c r="I3122">
        <v>2</v>
      </c>
      <c r="J3122">
        <v>1074</v>
      </c>
      <c r="K3122">
        <v>1.3882829999999999</v>
      </c>
      <c r="L3122" t="s">
        <v>25</v>
      </c>
    </row>
    <row r="3123" spans="1:12" x14ac:dyDescent="0.3">
      <c r="A3123" s="1">
        <v>42908</v>
      </c>
      <c r="B3123">
        <v>2017</v>
      </c>
      <c r="C3123" t="s">
        <v>18</v>
      </c>
      <c r="D3123">
        <v>295010</v>
      </c>
      <c r="E3123">
        <v>510000</v>
      </c>
      <c r="F3123" t="s">
        <v>13</v>
      </c>
      <c r="G3123" t="s">
        <v>14</v>
      </c>
      <c r="H3123">
        <v>3</v>
      </c>
      <c r="I3123">
        <v>2</v>
      </c>
      <c r="J3123">
        <v>910</v>
      </c>
      <c r="K3123">
        <v>1.3882829999999999</v>
      </c>
      <c r="L3123" t="s">
        <v>15</v>
      </c>
    </row>
    <row r="3124" spans="1:12" x14ac:dyDescent="0.3">
      <c r="A3124" s="1">
        <v>42909</v>
      </c>
      <c r="B3124">
        <v>2017</v>
      </c>
      <c r="C3124" t="s">
        <v>12</v>
      </c>
      <c r="D3124">
        <v>75100</v>
      </c>
      <c r="E3124">
        <v>99900</v>
      </c>
      <c r="F3124" t="s">
        <v>13</v>
      </c>
      <c r="G3124" t="s">
        <v>14</v>
      </c>
      <c r="H3124">
        <v>3</v>
      </c>
      <c r="I3124">
        <v>3</v>
      </c>
      <c r="J3124">
        <v>1029</v>
      </c>
      <c r="K3124">
        <v>1.3882829999999999</v>
      </c>
      <c r="L3124" t="s">
        <v>25</v>
      </c>
    </row>
    <row r="3125" spans="1:12" x14ac:dyDescent="0.3">
      <c r="A3125" s="1">
        <v>42909</v>
      </c>
      <c r="B3125">
        <v>2017</v>
      </c>
      <c r="C3125" t="s">
        <v>18</v>
      </c>
      <c r="D3125">
        <v>149670</v>
      </c>
      <c r="E3125">
        <v>246000</v>
      </c>
      <c r="F3125" t="s">
        <v>13</v>
      </c>
      <c r="G3125" t="s">
        <v>14</v>
      </c>
      <c r="H3125">
        <v>3</v>
      </c>
      <c r="I3125">
        <v>1</v>
      </c>
      <c r="J3125">
        <v>1037</v>
      </c>
      <c r="K3125">
        <v>1.3882829999999999</v>
      </c>
      <c r="L3125" t="s">
        <v>25</v>
      </c>
    </row>
    <row r="3126" spans="1:12" x14ac:dyDescent="0.3">
      <c r="A3126" s="1">
        <v>42909</v>
      </c>
      <c r="B3126">
        <v>2017</v>
      </c>
      <c r="C3126" t="s">
        <v>21</v>
      </c>
      <c r="D3126">
        <v>843640</v>
      </c>
      <c r="E3126">
        <v>1550000</v>
      </c>
      <c r="F3126" t="s">
        <v>13</v>
      </c>
      <c r="G3126" t="s">
        <v>14</v>
      </c>
      <c r="H3126">
        <v>3</v>
      </c>
      <c r="I3126">
        <v>3</v>
      </c>
      <c r="J3126">
        <v>907</v>
      </c>
      <c r="K3126">
        <v>1.3882829999999999</v>
      </c>
      <c r="L3126" t="s">
        <v>16</v>
      </c>
    </row>
    <row r="3127" spans="1:12" x14ac:dyDescent="0.3">
      <c r="A3127" s="1">
        <v>42909</v>
      </c>
      <c r="B3127">
        <v>2017</v>
      </c>
      <c r="C3127" t="s">
        <v>17</v>
      </c>
      <c r="D3127">
        <v>188900</v>
      </c>
      <c r="E3127">
        <v>115000</v>
      </c>
      <c r="F3127" t="s">
        <v>13</v>
      </c>
      <c r="G3127" t="s">
        <v>14</v>
      </c>
      <c r="H3127">
        <v>3</v>
      </c>
      <c r="I3127">
        <v>3</v>
      </c>
      <c r="J3127">
        <v>1083</v>
      </c>
      <c r="K3127">
        <v>1.3882829999999999</v>
      </c>
      <c r="L3127" t="s">
        <v>22</v>
      </c>
    </row>
    <row r="3128" spans="1:12" x14ac:dyDescent="0.3">
      <c r="A3128" s="1">
        <v>42910</v>
      </c>
      <c r="B3128">
        <v>2017</v>
      </c>
      <c r="C3128" t="s">
        <v>26</v>
      </c>
      <c r="D3128">
        <v>482580</v>
      </c>
      <c r="E3128">
        <v>815000</v>
      </c>
      <c r="F3128" t="s">
        <v>13</v>
      </c>
      <c r="G3128" t="s">
        <v>14</v>
      </c>
      <c r="H3128">
        <v>3</v>
      </c>
      <c r="I3128">
        <v>3</v>
      </c>
      <c r="J3128">
        <v>953</v>
      </c>
      <c r="K3128">
        <v>1.3882829999999999</v>
      </c>
      <c r="L3128" t="s">
        <v>25</v>
      </c>
    </row>
    <row r="3129" spans="1:12" x14ac:dyDescent="0.3">
      <c r="A3129" s="1">
        <v>42911</v>
      </c>
      <c r="B3129">
        <v>2017</v>
      </c>
      <c r="C3129" t="s">
        <v>12</v>
      </c>
      <c r="D3129">
        <v>167570</v>
      </c>
      <c r="E3129">
        <v>239000</v>
      </c>
      <c r="F3129" t="s">
        <v>13</v>
      </c>
      <c r="G3129" t="s">
        <v>14</v>
      </c>
      <c r="H3129">
        <v>3</v>
      </c>
      <c r="I3129">
        <v>2</v>
      </c>
      <c r="J3129">
        <v>1035</v>
      </c>
      <c r="K3129">
        <v>1.3882829999999999</v>
      </c>
      <c r="L3129" t="s">
        <v>25</v>
      </c>
    </row>
    <row r="3130" spans="1:12" x14ac:dyDescent="0.3">
      <c r="A3130" s="1">
        <v>42911</v>
      </c>
      <c r="B3130">
        <v>2017</v>
      </c>
      <c r="C3130" t="s">
        <v>17</v>
      </c>
      <c r="D3130">
        <v>136440</v>
      </c>
      <c r="E3130">
        <v>99900</v>
      </c>
      <c r="F3130" t="s">
        <v>23</v>
      </c>
      <c r="G3130" t="s">
        <v>24</v>
      </c>
      <c r="H3130">
        <v>6</v>
      </c>
      <c r="I3130">
        <v>4</v>
      </c>
      <c r="J3130">
        <v>1819</v>
      </c>
      <c r="K3130">
        <v>1.3882829999999999</v>
      </c>
      <c r="L3130" t="s">
        <v>16</v>
      </c>
    </row>
    <row r="3131" spans="1:12" x14ac:dyDescent="0.3">
      <c r="A3131" s="1">
        <v>42911</v>
      </c>
      <c r="B3131">
        <v>2017</v>
      </c>
      <c r="C3131" t="s">
        <v>29</v>
      </c>
      <c r="D3131">
        <v>175280</v>
      </c>
      <c r="E3131">
        <v>282000</v>
      </c>
      <c r="F3131" t="s">
        <v>13</v>
      </c>
      <c r="G3131" t="s">
        <v>14</v>
      </c>
      <c r="H3131">
        <v>3</v>
      </c>
      <c r="I3131">
        <v>2</v>
      </c>
      <c r="J3131">
        <v>1025</v>
      </c>
      <c r="K3131">
        <v>1.3882829999999999</v>
      </c>
      <c r="L3131" t="s">
        <v>22</v>
      </c>
    </row>
    <row r="3132" spans="1:12" x14ac:dyDescent="0.3">
      <c r="A3132" s="1">
        <v>42912</v>
      </c>
      <c r="B3132">
        <v>2017</v>
      </c>
      <c r="C3132" t="s">
        <v>18</v>
      </c>
      <c r="D3132">
        <v>153560</v>
      </c>
      <c r="E3132">
        <v>219199</v>
      </c>
      <c r="F3132" t="s">
        <v>13</v>
      </c>
      <c r="G3132" t="s">
        <v>14</v>
      </c>
      <c r="H3132">
        <v>3</v>
      </c>
      <c r="I3132">
        <v>1</v>
      </c>
      <c r="J3132">
        <v>1012</v>
      </c>
      <c r="K3132">
        <v>1.3882829999999999</v>
      </c>
      <c r="L3132" t="s">
        <v>22</v>
      </c>
    </row>
    <row r="3133" spans="1:12" x14ac:dyDescent="0.3">
      <c r="A3133" s="1">
        <v>42912</v>
      </c>
      <c r="B3133">
        <v>2017</v>
      </c>
      <c r="C3133" t="s">
        <v>26</v>
      </c>
      <c r="D3133">
        <v>289870</v>
      </c>
      <c r="E3133">
        <v>420000</v>
      </c>
      <c r="F3133" t="s">
        <v>13</v>
      </c>
      <c r="G3133" t="s">
        <v>14</v>
      </c>
      <c r="H3133">
        <v>3</v>
      </c>
      <c r="I3133">
        <v>2</v>
      </c>
      <c r="J3133">
        <v>1027</v>
      </c>
      <c r="K3133">
        <v>1.3882829999999999</v>
      </c>
      <c r="L3133" t="s">
        <v>25</v>
      </c>
    </row>
    <row r="3134" spans="1:12" x14ac:dyDescent="0.3">
      <c r="A3134" s="1">
        <v>42915</v>
      </c>
      <c r="B3134">
        <v>2017</v>
      </c>
      <c r="C3134" t="s">
        <v>18</v>
      </c>
      <c r="D3134">
        <v>210880</v>
      </c>
      <c r="E3134">
        <v>320000</v>
      </c>
      <c r="F3134" t="s">
        <v>13</v>
      </c>
      <c r="G3134" t="s">
        <v>14</v>
      </c>
      <c r="H3134">
        <v>3</v>
      </c>
      <c r="I3134">
        <v>3</v>
      </c>
      <c r="J3134">
        <v>1016</v>
      </c>
      <c r="K3134">
        <v>1.3882829999999999</v>
      </c>
      <c r="L3134" t="s">
        <v>15</v>
      </c>
    </row>
    <row r="3135" spans="1:12" x14ac:dyDescent="0.3">
      <c r="A3135" s="1">
        <v>42915</v>
      </c>
      <c r="B3135">
        <v>2017</v>
      </c>
      <c r="C3135" t="s">
        <v>26</v>
      </c>
      <c r="D3135">
        <v>354410</v>
      </c>
      <c r="E3135">
        <v>460000</v>
      </c>
      <c r="F3135" t="s">
        <v>13</v>
      </c>
      <c r="G3135" t="s">
        <v>14</v>
      </c>
      <c r="H3135">
        <v>3</v>
      </c>
      <c r="I3135">
        <v>3</v>
      </c>
      <c r="J3135">
        <v>932</v>
      </c>
      <c r="K3135">
        <v>1.3882829999999999</v>
      </c>
      <c r="L3135" t="s">
        <v>15</v>
      </c>
    </row>
    <row r="3136" spans="1:12" x14ac:dyDescent="0.3">
      <c r="A3136" s="1">
        <v>42915</v>
      </c>
      <c r="B3136">
        <v>2017</v>
      </c>
      <c r="C3136" t="s">
        <v>29</v>
      </c>
      <c r="D3136">
        <v>814380</v>
      </c>
      <c r="E3136">
        <v>1175000</v>
      </c>
      <c r="F3136" t="s">
        <v>13</v>
      </c>
      <c r="G3136" t="s">
        <v>14</v>
      </c>
      <c r="H3136">
        <v>3</v>
      </c>
      <c r="I3136">
        <v>1</v>
      </c>
      <c r="J3136">
        <v>1057</v>
      </c>
      <c r="K3136">
        <v>1.3882829999999999</v>
      </c>
      <c r="L3136" t="s">
        <v>15</v>
      </c>
    </row>
    <row r="3137" spans="1:12" x14ac:dyDescent="0.3">
      <c r="A3137" s="1">
        <v>42916</v>
      </c>
      <c r="B3137">
        <v>2017</v>
      </c>
      <c r="C3137" t="s">
        <v>29</v>
      </c>
      <c r="D3137">
        <v>380310</v>
      </c>
      <c r="E3137">
        <v>575000</v>
      </c>
      <c r="F3137" t="s">
        <v>13</v>
      </c>
      <c r="G3137" t="s">
        <v>14</v>
      </c>
      <c r="H3137">
        <v>3</v>
      </c>
      <c r="I3137">
        <v>3</v>
      </c>
      <c r="J3137">
        <v>1097</v>
      </c>
      <c r="K3137">
        <v>1.3882829999999999</v>
      </c>
      <c r="L3137" t="s">
        <v>16</v>
      </c>
    </row>
    <row r="3138" spans="1:12" x14ac:dyDescent="0.3">
      <c r="A3138" s="1">
        <v>42916</v>
      </c>
      <c r="B3138">
        <v>2017</v>
      </c>
      <c r="C3138" t="s">
        <v>30</v>
      </c>
      <c r="D3138">
        <v>345900</v>
      </c>
      <c r="E3138">
        <v>550000</v>
      </c>
      <c r="F3138" t="s">
        <v>13</v>
      </c>
      <c r="G3138" t="s">
        <v>14</v>
      </c>
      <c r="H3138">
        <v>3</v>
      </c>
      <c r="I3138">
        <v>2</v>
      </c>
      <c r="J3138">
        <v>1019</v>
      </c>
      <c r="K3138">
        <v>1.3882829999999999</v>
      </c>
      <c r="L3138" t="s">
        <v>16</v>
      </c>
    </row>
    <row r="3139" spans="1:12" x14ac:dyDescent="0.3">
      <c r="A3139" s="1">
        <v>42916</v>
      </c>
      <c r="B3139">
        <v>2017</v>
      </c>
      <c r="C3139" t="s">
        <v>30</v>
      </c>
      <c r="D3139">
        <v>672380</v>
      </c>
      <c r="E3139">
        <v>995000</v>
      </c>
      <c r="F3139" t="s">
        <v>13</v>
      </c>
      <c r="G3139" t="s">
        <v>14</v>
      </c>
      <c r="H3139">
        <v>3</v>
      </c>
      <c r="I3139">
        <v>2</v>
      </c>
      <c r="J3139">
        <v>905</v>
      </c>
      <c r="K3139">
        <v>1.3882829999999999</v>
      </c>
      <c r="L3139" t="s">
        <v>25</v>
      </c>
    </row>
    <row r="3140" spans="1:12" x14ac:dyDescent="0.3">
      <c r="A3140" s="1">
        <v>42917</v>
      </c>
      <c r="B3140">
        <v>2017</v>
      </c>
      <c r="C3140" t="s">
        <v>29</v>
      </c>
      <c r="D3140">
        <v>349790</v>
      </c>
      <c r="E3140">
        <v>500000</v>
      </c>
      <c r="F3140" t="s">
        <v>13</v>
      </c>
      <c r="G3140" t="s">
        <v>14</v>
      </c>
      <c r="H3140">
        <v>3</v>
      </c>
      <c r="I3140">
        <v>1</v>
      </c>
      <c r="J3140">
        <v>1012</v>
      </c>
      <c r="K3140">
        <v>1.3882829999999999</v>
      </c>
      <c r="L3140" t="s">
        <v>22</v>
      </c>
    </row>
    <row r="3141" spans="1:12" x14ac:dyDescent="0.3">
      <c r="A3141" s="1">
        <v>42917</v>
      </c>
      <c r="B3141">
        <v>2017</v>
      </c>
      <c r="C3141" t="s">
        <v>30</v>
      </c>
      <c r="D3141">
        <v>413250</v>
      </c>
      <c r="E3141">
        <v>545612</v>
      </c>
      <c r="F3141" t="s">
        <v>13</v>
      </c>
      <c r="G3141" t="s">
        <v>14</v>
      </c>
      <c r="H3141">
        <v>3</v>
      </c>
      <c r="I3141">
        <v>3</v>
      </c>
      <c r="J3141">
        <v>949</v>
      </c>
      <c r="K3141">
        <v>1.3882829999999999</v>
      </c>
      <c r="L3141" t="s">
        <v>15</v>
      </c>
    </row>
    <row r="3142" spans="1:12" x14ac:dyDescent="0.3">
      <c r="A3142" s="1">
        <v>42917</v>
      </c>
      <c r="B3142">
        <v>2017</v>
      </c>
      <c r="C3142" t="s">
        <v>18</v>
      </c>
      <c r="D3142">
        <v>191860</v>
      </c>
      <c r="E3142">
        <v>147000</v>
      </c>
      <c r="F3142" t="s">
        <v>13</v>
      </c>
      <c r="G3142" t="s">
        <v>14</v>
      </c>
      <c r="H3142">
        <v>3</v>
      </c>
      <c r="I3142">
        <v>2</v>
      </c>
      <c r="J3142">
        <v>936</v>
      </c>
      <c r="K3142">
        <v>1.3882829999999999</v>
      </c>
      <c r="L3142" t="s">
        <v>16</v>
      </c>
    </row>
    <row r="3143" spans="1:12" x14ac:dyDescent="0.3">
      <c r="A3143" s="1">
        <v>42917</v>
      </c>
      <c r="B3143">
        <v>2017</v>
      </c>
      <c r="C3143" t="s">
        <v>26</v>
      </c>
      <c r="D3143">
        <v>211330</v>
      </c>
      <c r="E3143">
        <v>290000</v>
      </c>
      <c r="F3143" t="s">
        <v>19</v>
      </c>
      <c r="G3143" t="s">
        <v>20</v>
      </c>
      <c r="H3143">
        <v>4</v>
      </c>
      <c r="I3143">
        <v>3</v>
      </c>
      <c r="J3143">
        <v>1426</v>
      </c>
      <c r="K3143">
        <v>1.3882829999999999</v>
      </c>
      <c r="L3143" t="s">
        <v>16</v>
      </c>
    </row>
    <row r="3144" spans="1:12" x14ac:dyDescent="0.3">
      <c r="A3144" s="1">
        <v>42917</v>
      </c>
      <c r="B3144">
        <v>2017</v>
      </c>
      <c r="C3144" t="s">
        <v>21</v>
      </c>
      <c r="D3144">
        <v>1589560</v>
      </c>
      <c r="E3144">
        <v>2315000</v>
      </c>
      <c r="F3144" t="s">
        <v>13</v>
      </c>
      <c r="G3144" t="s">
        <v>14</v>
      </c>
      <c r="H3144">
        <v>3</v>
      </c>
      <c r="I3144">
        <v>1</v>
      </c>
      <c r="J3144">
        <v>1025</v>
      </c>
      <c r="K3144">
        <v>1.3882829999999999</v>
      </c>
      <c r="L3144" t="s">
        <v>15</v>
      </c>
    </row>
    <row r="3145" spans="1:12" x14ac:dyDescent="0.3">
      <c r="A3145" s="1">
        <v>42917</v>
      </c>
      <c r="B3145">
        <v>2017</v>
      </c>
      <c r="C3145" t="s">
        <v>30</v>
      </c>
      <c r="D3145">
        <v>406310</v>
      </c>
      <c r="E3145">
        <v>596000</v>
      </c>
      <c r="F3145" t="s">
        <v>13</v>
      </c>
      <c r="G3145" t="s">
        <v>14</v>
      </c>
      <c r="H3145">
        <v>3</v>
      </c>
      <c r="I3145">
        <v>2</v>
      </c>
      <c r="J3145">
        <v>1034</v>
      </c>
      <c r="K3145">
        <v>1.3882829999999999</v>
      </c>
      <c r="L3145" t="s">
        <v>25</v>
      </c>
    </row>
    <row r="3146" spans="1:12" x14ac:dyDescent="0.3">
      <c r="A3146" s="1">
        <v>42917</v>
      </c>
      <c r="B3146">
        <v>2017</v>
      </c>
      <c r="C3146" t="s">
        <v>29</v>
      </c>
      <c r="D3146">
        <v>162960</v>
      </c>
      <c r="E3146">
        <v>310000</v>
      </c>
      <c r="F3146" t="s">
        <v>13</v>
      </c>
      <c r="G3146" t="s">
        <v>14</v>
      </c>
      <c r="H3146">
        <v>3</v>
      </c>
      <c r="I3146">
        <v>3</v>
      </c>
      <c r="J3146">
        <v>910</v>
      </c>
      <c r="K3146">
        <v>1.3882829999999999</v>
      </c>
      <c r="L3146" t="s">
        <v>16</v>
      </c>
    </row>
    <row r="3147" spans="1:12" x14ac:dyDescent="0.3">
      <c r="A3147" s="1">
        <v>42917</v>
      </c>
      <c r="B3147">
        <v>2017</v>
      </c>
      <c r="C3147" t="s">
        <v>29</v>
      </c>
      <c r="D3147">
        <v>250810</v>
      </c>
      <c r="E3147">
        <v>445000</v>
      </c>
      <c r="F3147" t="s">
        <v>13</v>
      </c>
      <c r="G3147" t="s">
        <v>14</v>
      </c>
      <c r="H3147">
        <v>3</v>
      </c>
      <c r="I3147">
        <v>3</v>
      </c>
      <c r="J3147">
        <v>1094</v>
      </c>
      <c r="K3147">
        <v>1.3882829999999999</v>
      </c>
      <c r="L3147" t="s">
        <v>25</v>
      </c>
    </row>
    <row r="3148" spans="1:12" x14ac:dyDescent="0.3">
      <c r="A3148" s="1">
        <v>42918</v>
      </c>
      <c r="B3148">
        <v>2017</v>
      </c>
      <c r="C3148" t="s">
        <v>26</v>
      </c>
      <c r="D3148">
        <v>497420</v>
      </c>
      <c r="E3148">
        <v>935000</v>
      </c>
      <c r="F3148" t="s">
        <v>13</v>
      </c>
      <c r="G3148" t="s">
        <v>14</v>
      </c>
      <c r="H3148">
        <v>3</v>
      </c>
      <c r="I3148">
        <v>3</v>
      </c>
      <c r="J3148">
        <v>905</v>
      </c>
      <c r="K3148">
        <v>1.3882829999999999</v>
      </c>
      <c r="L3148" t="s">
        <v>15</v>
      </c>
    </row>
    <row r="3149" spans="1:12" x14ac:dyDescent="0.3">
      <c r="A3149" s="1">
        <v>42918</v>
      </c>
      <c r="B3149">
        <v>2017</v>
      </c>
      <c r="C3149" t="s">
        <v>18</v>
      </c>
      <c r="D3149">
        <v>579980</v>
      </c>
      <c r="E3149">
        <v>924500</v>
      </c>
      <c r="F3149" t="s">
        <v>13</v>
      </c>
      <c r="G3149" t="s">
        <v>14</v>
      </c>
      <c r="H3149">
        <v>3</v>
      </c>
      <c r="I3149">
        <v>2</v>
      </c>
      <c r="J3149">
        <v>992</v>
      </c>
      <c r="K3149">
        <v>1.3882829999999999</v>
      </c>
      <c r="L3149" t="s">
        <v>25</v>
      </c>
    </row>
    <row r="3150" spans="1:12" x14ac:dyDescent="0.3">
      <c r="A3150" s="1">
        <v>42922</v>
      </c>
      <c r="B3150">
        <v>2017</v>
      </c>
      <c r="C3150" t="s">
        <v>26</v>
      </c>
      <c r="D3150">
        <v>212450</v>
      </c>
      <c r="E3150">
        <v>265000</v>
      </c>
      <c r="F3150" t="s">
        <v>13</v>
      </c>
      <c r="G3150" t="s">
        <v>14</v>
      </c>
      <c r="H3150">
        <v>3</v>
      </c>
      <c r="I3150">
        <v>1</v>
      </c>
      <c r="J3150">
        <v>1009</v>
      </c>
      <c r="K3150">
        <v>1.3882829999999999</v>
      </c>
      <c r="L3150" t="s">
        <v>25</v>
      </c>
    </row>
    <row r="3151" spans="1:12" x14ac:dyDescent="0.3">
      <c r="A3151" s="1">
        <v>42922</v>
      </c>
      <c r="B3151">
        <v>2017</v>
      </c>
      <c r="C3151" t="s">
        <v>26</v>
      </c>
      <c r="D3151">
        <v>299600</v>
      </c>
      <c r="E3151">
        <v>530000</v>
      </c>
      <c r="F3151" t="s">
        <v>13</v>
      </c>
      <c r="G3151" t="s">
        <v>14</v>
      </c>
      <c r="H3151">
        <v>3</v>
      </c>
      <c r="I3151">
        <v>1</v>
      </c>
      <c r="J3151">
        <v>943</v>
      </c>
      <c r="K3151">
        <v>1.3882829999999999</v>
      </c>
      <c r="L3151" t="s">
        <v>25</v>
      </c>
    </row>
    <row r="3152" spans="1:12" x14ac:dyDescent="0.3">
      <c r="A3152" s="1">
        <v>42922</v>
      </c>
      <c r="B3152">
        <v>2017</v>
      </c>
      <c r="C3152" t="s">
        <v>21</v>
      </c>
      <c r="D3152">
        <v>889140</v>
      </c>
      <c r="E3152">
        <v>1600000</v>
      </c>
      <c r="F3152" t="s">
        <v>13</v>
      </c>
      <c r="G3152" t="s">
        <v>14</v>
      </c>
      <c r="H3152">
        <v>3</v>
      </c>
      <c r="I3152">
        <v>2</v>
      </c>
      <c r="J3152">
        <v>1078</v>
      </c>
      <c r="K3152">
        <v>1.3882829999999999</v>
      </c>
      <c r="L3152" t="s">
        <v>25</v>
      </c>
    </row>
    <row r="3153" spans="1:12" x14ac:dyDescent="0.3">
      <c r="A3153" s="1">
        <v>42923</v>
      </c>
      <c r="B3153">
        <v>2017</v>
      </c>
      <c r="C3153" t="s">
        <v>17</v>
      </c>
      <c r="D3153">
        <v>156070</v>
      </c>
      <c r="E3153">
        <v>175000</v>
      </c>
      <c r="F3153" t="s">
        <v>19</v>
      </c>
      <c r="G3153" t="s">
        <v>20</v>
      </c>
      <c r="H3153">
        <v>4</v>
      </c>
      <c r="I3153">
        <v>2</v>
      </c>
      <c r="J3153">
        <v>1272</v>
      </c>
      <c r="K3153">
        <v>1.3882829999999999</v>
      </c>
      <c r="L3153" t="s">
        <v>15</v>
      </c>
    </row>
    <row r="3154" spans="1:12" x14ac:dyDescent="0.3">
      <c r="A3154" s="1">
        <v>42925</v>
      </c>
      <c r="B3154">
        <v>2017</v>
      </c>
      <c r="C3154" t="s">
        <v>29</v>
      </c>
      <c r="D3154">
        <v>216860</v>
      </c>
      <c r="E3154">
        <v>235000</v>
      </c>
      <c r="F3154" t="s">
        <v>19</v>
      </c>
      <c r="G3154" t="s">
        <v>20</v>
      </c>
      <c r="H3154">
        <v>4</v>
      </c>
      <c r="I3154">
        <v>3</v>
      </c>
      <c r="J3154">
        <v>1463</v>
      </c>
      <c r="K3154">
        <v>1.3882829999999999</v>
      </c>
      <c r="L3154" t="s">
        <v>25</v>
      </c>
    </row>
    <row r="3155" spans="1:12" x14ac:dyDescent="0.3">
      <c r="A3155" s="1">
        <v>42925</v>
      </c>
      <c r="B3155">
        <v>2017</v>
      </c>
      <c r="C3155" t="s">
        <v>29</v>
      </c>
      <c r="D3155">
        <v>154420</v>
      </c>
      <c r="E3155">
        <v>279000</v>
      </c>
      <c r="F3155" t="s">
        <v>19</v>
      </c>
      <c r="G3155" t="s">
        <v>20</v>
      </c>
      <c r="H3155">
        <v>4</v>
      </c>
      <c r="I3155">
        <v>2</v>
      </c>
      <c r="J3155">
        <v>1296</v>
      </c>
      <c r="K3155">
        <v>1.3882829999999999</v>
      </c>
      <c r="L3155" t="s">
        <v>22</v>
      </c>
    </row>
    <row r="3156" spans="1:12" x14ac:dyDescent="0.3">
      <c r="A3156" s="1">
        <v>42926</v>
      </c>
      <c r="B3156">
        <v>2017</v>
      </c>
      <c r="C3156" t="s">
        <v>18</v>
      </c>
      <c r="D3156">
        <v>271800</v>
      </c>
      <c r="E3156">
        <v>427500</v>
      </c>
      <c r="F3156" t="s">
        <v>13</v>
      </c>
      <c r="G3156" t="s">
        <v>14</v>
      </c>
      <c r="H3156">
        <v>3</v>
      </c>
      <c r="I3156">
        <v>2</v>
      </c>
      <c r="J3156">
        <v>918</v>
      </c>
      <c r="K3156">
        <v>1.3882829999999999</v>
      </c>
      <c r="L3156" t="s">
        <v>15</v>
      </c>
    </row>
    <row r="3157" spans="1:12" x14ac:dyDescent="0.3">
      <c r="A3157" s="1">
        <v>42930</v>
      </c>
      <c r="B3157">
        <v>2017</v>
      </c>
      <c r="C3157" t="s">
        <v>17</v>
      </c>
      <c r="D3157">
        <v>149600</v>
      </c>
      <c r="E3157">
        <v>50000</v>
      </c>
      <c r="F3157" t="s">
        <v>19</v>
      </c>
      <c r="G3157" t="s">
        <v>20</v>
      </c>
      <c r="H3157">
        <v>4</v>
      </c>
      <c r="I3157">
        <v>2</v>
      </c>
      <c r="J3157">
        <v>1408</v>
      </c>
      <c r="K3157">
        <v>1.3882829999999999</v>
      </c>
      <c r="L3157" t="s">
        <v>15</v>
      </c>
    </row>
    <row r="3158" spans="1:12" x14ac:dyDescent="0.3">
      <c r="A3158" s="1">
        <v>42932</v>
      </c>
      <c r="B3158">
        <v>2017</v>
      </c>
      <c r="C3158" t="s">
        <v>18</v>
      </c>
      <c r="D3158">
        <v>405170</v>
      </c>
      <c r="E3158">
        <v>617000</v>
      </c>
      <c r="F3158" t="s">
        <v>13</v>
      </c>
      <c r="G3158" t="s">
        <v>14</v>
      </c>
      <c r="H3158">
        <v>3</v>
      </c>
      <c r="I3158">
        <v>2</v>
      </c>
      <c r="J3158">
        <v>971</v>
      </c>
      <c r="K3158">
        <v>1.3882829999999999</v>
      </c>
      <c r="L3158" t="s">
        <v>22</v>
      </c>
    </row>
    <row r="3159" spans="1:12" x14ac:dyDescent="0.3">
      <c r="A3159" s="1">
        <v>42932</v>
      </c>
      <c r="B3159">
        <v>2017</v>
      </c>
      <c r="C3159" t="s">
        <v>21</v>
      </c>
      <c r="D3159">
        <v>1193500</v>
      </c>
      <c r="E3159">
        <v>2230000</v>
      </c>
      <c r="F3159" t="s">
        <v>13</v>
      </c>
      <c r="G3159" t="s">
        <v>14</v>
      </c>
      <c r="H3159">
        <v>3</v>
      </c>
      <c r="I3159">
        <v>2</v>
      </c>
      <c r="J3159">
        <v>967</v>
      </c>
      <c r="K3159">
        <v>1.3882829999999999</v>
      </c>
      <c r="L3159" t="s">
        <v>16</v>
      </c>
    </row>
    <row r="3160" spans="1:12" x14ac:dyDescent="0.3">
      <c r="A3160" s="1">
        <v>42933</v>
      </c>
      <c r="B3160">
        <v>2017</v>
      </c>
      <c r="C3160" t="s">
        <v>12</v>
      </c>
      <c r="D3160">
        <v>87820</v>
      </c>
      <c r="E3160">
        <v>115000</v>
      </c>
      <c r="F3160" t="s">
        <v>19</v>
      </c>
      <c r="G3160" t="s">
        <v>20</v>
      </c>
      <c r="H3160">
        <v>4</v>
      </c>
      <c r="I3160">
        <v>4</v>
      </c>
      <c r="J3160">
        <v>1378</v>
      </c>
      <c r="K3160">
        <v>1.3882829999999999</v>
      </c>
      <c r="L3160" t="s">
        <v>15</v>
      </c>
    </row>
    <row r="3161" spans="1:12" x14ac:dyDescent="0.3">
      <c r="A3161" s="1">
        <v>42933</v>
      </c>
      <c r="B3161">
        <v>2017</v>
      </c>
      <c r="C3161" t="s">
        <v>12</v>
      </c>
      <c r="D3161">
        <v>73450</v>
      </c>
      <c r="E3161">
        <v>97000</v>
      </c>
      <c r="F3161" t="s">
        <v>13</v>
      </c>
      <c r="G3161" t="s">
        <v>14</v>
      </c>
      <c r="H3161">
        <v>3</v>
      </c>
      <c r="I3161">
        <v>3</v>
      </c>
      <c r="J3161">
        <v>1009</v>
      </c>
      <c r="K3161">
        <v>1.3882829999999999</v>
      </c>
      <c r="L3161" t="s">
        <v>16</v>
      </c>
    </row>
    <row r="3162" spans="1:12" x14ac:dyDescent="0.3">
      <c r="A3162" s="1">
        <v>42933</v>
      </c>
      <c r="B3162">
        <v>2017</v>
      </c>
      <c r="C3162" t="s">
        <v>18</v>
      </c>
      <c r="D3162">
        <v>383900</v>
      </c>
      <c r="E3162">
        <v>555000</v>
      </c>
      <c r="F3162" t="s">
        <v>13</v>
      </c>
      <c r="G3162" t="s">
        <v>14</v>
      </c>
      <c r="H3162">
        <v>3</v>
      </c>
      <c r="I3162">
        <v>1</v>
      </c>
      <c r="J3162">
        <v>923</v>
      </c>
      <c r="K3162">
        <v>1.3882829999999999</v>
      </c>
      <c r="L3162" t="s">
        <v>15</v>
      </c>
    </row>
    <row r="3163" spans="1:12" x14ac:dyDescent="0.3">
      <c r="A3163" s="1">
        <v>42936</v>
      </c>
      <c r="B3163">
        <v>2017</v>
      </c>
      <c r="C3163" t="s">
        <v>30</v>
      </c>
      <c r="D3163">
        <v>247100</v>
      </c>
      <c r="E3163">
        <v>429000</v>
      </c>
      <c r="F3163" t="s">
        <v>13</v>
      </c>
      <c r="G3163" t="s">
        <v>14</v>
      </c>
      <c r="H3163">
        <v>3</v>
      </c>
      <c r="I3163">
        <v>2</v>
      </c>
      <c r="J3163">
        <v>1059</v>
      </c>
      <c r="K3163">
        <v>1.3882829999999999</v>
      </c>
      <c r="L3163" t="s">
        <v>15</v>
      </c>
    </row>
    <row r="3164" spans="1:12" x14ac:dyDescent="0.3">
      <c r="A3164" s="1">
        <v>42936</v>
      </c>
      <c r="B3164">
        <v>2017</v>
      </c>
      <c r="C3164" t="s">
        <v>12</v>
      </c>
      <c r="D3164">
        <v>40340</v>
      </c>
      <c r="E3164">
        <v>15500</v>
      </c>
      <c r="F3164" t="s">
        <v>23</v>
      </c>
      <c r="G3164" t="s">
        <v>24</v>
      </c>
      <c r="H3164">
        <v>6</v>
      </c>
      <c r="I3164">
        <v>6</v>
      </c>
      <c r="J3164">
        <v>1895</v>
      </c>
      <c r="K3164">
        <v>1.3882829999999999</v>
      </c>
      <c r="L3164" t="s">
        <v>15</v>
      </c>
    </row>
    <row r="3165" spans="1:12" x14ac:dyDescent="0.3">
      <c r="A3165" s="1">
        <v>42936</v>
      </c>
      <c r="B3165">
        <v>2017</v>
      </c>
      <c r="C3165" t="s">
        <v>29</v>
      </c>
      <c r="D3165">
        <v>159180</v>
      </c>
      <c r="E3165">
        <v>228000</v>
      </c>
      <c r="F3165" t="s">
        <v>13</v>
      </c>
      <c r="G3165" t="s">
        <v>14</v>
      </c>
      <c r="H3165">
        <v>3</v>
      </c>
      <c r="I3165">
        <v>1</v>
      </c>
      <c r="J3165">
        <v>1071</v>
      </c>
      <c r="K3165">
        <v>1.3882829999999999</v>
      </c>
      <c r="L3165" t="s">
        <v>16</v>
      </c>
    </row>
    <row r="3166" spans="1:12" x14ac:dyDescent="0.3">
      <c r="A3166" s="1">
        <v>42936</v>
      </c>
      <c r="B3166">
        <v>2017</v>
      </c>
      <c r="C3166" t="s">
        <v>18</v>
      </c>
      <c r="D3166">
        <v>282800</v>
      </c>
      <c r="E3166">
        <v>440000</v>
      </c>
      <c r="F3166" t="s">
        <v>13</v>
      </c>
      <c r="G3166" t="s">
        <v>14</v>
      </c>
      <c r="H3166">
        <v>3</v>
      </c>
      <c r="I3166">
        <v>1</v>
      </c>
      <c r="J3166">
        <v>983</v>
      </c>
      <c r="K3166">
        <v>1.3882829999999999</v>
      </c>
      <c r="L3166" t="s">
        <v>22</v>
      </c>
    </row>
    <row r="3167" spans="1:12" x14ac:dyDescent="0.3">
      <c r="A3167" s="1">
        <v>42936</v>
      </c>
      <c r="B3167">
        <v>2017</v>
      </c>
      <c r="C3167" t="s">
        <v>12</v>
      </c>
      <c r="D3167">
        <v>14400</v>
      </c>
      <c r="E3167">
        <v>17500</v>
      </c>
      <c r="F3167" t="s">
        <v>13</v>
      </c>
      <c r="G3167" t="s">
        <v>14</v>
      </c>
      <c r="H3167">
        <v>3</v>
      </c>
      <c r="I3167">
        <v>3</v>
      </c>
      <c r="J3167">
        <v>980</v>
      </c>
      <c r="K3167">
        <v>1.3882829999999999</v>
      </c>
      <c r="L3167" t="s">
        <v>25</v>
      </c>
    </row>
    <row r="3168" spans="1:12" x14ac:dyDescent="0.3">
      <c r="A3168" s="1">
        <v>42936</v>
      </c>
      <c r="B3168">
        <v>2017</v>
      </c>
      <c r="C3168" t="s">
        <v>21</v>
      </c>
      <c r="D3168">
        <v>1953560</v>
      </c>
      <c r="E3168">
        <v>3325000</v>
      </c>
      <c r="F3168" t="s">
        <v>13</v>
      </c>
      <c r="G3168" t="s">
        <v>14</v>
      </c>
      <c r="H3168">
        <v>3</v>
      </c>
      <c r="I3168">
        <v>2</v>
      </c>
      <c r="J3168">
        <v>1082</v>
      </c>
      <c r="K3168">
        <v>1.3882829999999999</v>
      </c>
      <c r="L3168" t="s">
        <v>15</v>
      </c>
    </row>
    <row r="3169" spans="1:12" x14ac:dyDescent="0.3">
      <c r="A3169" s="1">
        <v>42936</v>
      </c>
      <c r="B3169">
        <v>2017</v>
      </c>
      <c r="C3169" t="s">
        <v>18</v>
      </c>
      <c r="D3169">
        <v>288600</v>
      </c>
      <c r="E3169">
        <v>432500</v>
      </c>
      <c r="F3169" t="s">
        <v>13</v>
      </c>
      <c r="G3169" t="s">
        <v>14</v>
      </c>
      <c r="H3169">
        <v>3</v>
      </c>
      <c r="I3169">
        <v>1</v>
      </c>
      <c r="J3169">
        <v>1069</v>
      </c>
      <c r="K3169">
        <v>1.3882829999999999</v>
      </c>
      <c r="L3169" t="s">
        <v>16</v>
      </c>
    </row>
    <row r="3170" spans="1:12" x14ac:dyDescent="0.3">
      <c r="A3170" s="1">
        <v>42937</v>
      </c>
      <c r="B3170">
        <v>2017</v>
      </c>
      <c r="C3170" t="s">
        <v>30</v>
      </c>
      <c r="D3170">
        <v>250760</v>
      </c>
      <c r="E3170">
        <v>500000</v>
      </c>
      <c r="F3170" t="s">
        <v>13</v>
      </c>
      <c r="G3170" t="s">
        <v>14</v>
      </c>
      <c r="H3170">
        <v>3</v>
      </c>
      <c r="I3170">
        <v>1</v>
      </c>
      <c r="J3170">
        <v>939</v>
      </c>
      <c r="K3170">
        <v>1.3882829999999999</v>
      </c>
      <c r="L3170" t="s">
        <v>25</v>
      </c>
    </row>
    <row r="3171" spans="1:12" x14ac:dyDescent="0.3">
      <c r="A3171" s="1">
        <v>42938</v>
      </c>
      <c r="B3171">
        <v>2017</v>
      </c>
      <c r="C3171" t="s">
        <v>12</v>
      </c>
      <c r="D3171">
        <v>103060</v>
      </c>
      <c r="E3171">
        <v>81000</v>
      </c>
      <c r="F3171" t="s">
        <v>19</v>
      </c>
      <c r="G3171" t="s">
        <v>20</v>
      </c>
      <c r="H3171">
        <v>4</v>
      </c>
      <c r="I3171">
        <v>3</v>
      </c>
      <c r="J3171">
        <v>1352</v>
      </c>
      <c r="K3171">
        <v>1.3882829999999999</v>
      </c>
      <c r="L3171" t="s">
        <v>25</v>
      </c>
    </row>
    <row r="3172" spans="1:12" x14ac:dyDescent="0.3">
      <c r="A3172" s="1">
        <v>42938</v>
      </c>
      <c r="B3172">
        <v>2017</v>
      </c>
      <c r="C3172" t="s">
        <v>17</v>
      </c>
      <c r="D3172">
        <v>152010</v>
      </c>
      <c r="E3172">
        <v>60000</v>
      </c>
      <c r="F3172" t="s">
        <v>13</v>
      </c>
      <c r="G3172" t="s">
        <v>14</v>
      </c>
      <c r="H3172">
        <v>3</v>
      </c>
      <c r="I3172">
        <v>2</v>
      </c>
      <c r="J3172">
        <v>905</v>
      </c>
      <c r="K3172">
        <v>1.3882829999999999</v>
      </c>
      <c r="L3172" t="s">
        <v>16</v>
      </c>
    </row>
    <row r="3173" spans="1:12" x14ac:dyDescent="0.3">
      <c r="A3173" s="1">
        <v>42939</v>
      </c>
      <c r="B3173">
        <v>2017</v>
      </c>
      <c r="C3173" t="s">
        <v>17</v>
      </c>
      <c r="D3173">
        <v>91140</v>
      </c>
      <c r="E3173">
        <v>35000</v>
      </c>
      <c r="F3173" t="s">
        <v>13</v>
      </c>
      <c r="G3173" t="s">
        <v>14</v>
      </c>
      <c r="H3173">
        <v>3</v>
      </c>
      <c r="I3173">
        <v>1</v>
      </c>
      <c r="J3173">
        <v>1018</v>
      </c>
      <c r="K3173">
        <v>1.3882829999999999</v>
      </c>
      <c r="L3173" t="s">
        <v>25</v>
      </c>
    </row>
    <row r="3174" spans="1:12" x14ac:dyDescent="0.3">
      <c r="A3174" s="1">
        <v>42939</v>
      </c>
      <c r="B3174">
        <v>2017</v>
      </c>
      <c r="C3174" t="s">
        <v>21</v>
      </c>
      <c r="D3174">
        <v>1974000</v>
      </c>
      <c r="E3174">
        <v>2860000</v>
      </c>
      <c r="F3174" t="s">
        <v>13</v>
      </c>
      <c r="G3174" t="s">
        <v>14</v>
      </c>
      <c r="H3174">
        <v>3</v>
      </c>
      <c r="I3174">
        <v>3</v>
      </c>
      <c r="J3174">
        <v>1001</v>
      </c>
      <c r="K3174">
        <v>1.3882829999999999</v>
      </c>
      <c r="L3174" t="s">
        <v>16</v>
      </c>
    </row>
    <row r="3175" spans="1:12" x14ac:dyDescent="0.3">
      <c r="A3175" s="1">
        <v>42940</v>
      </c>
      <c r="B3175">
        <v>2017</v>
      </c>
      <c r="C3175" t="s">
        <v>26</v>
      </c>
      <c r="D3175">
        <v>331450</v>
      </c>
      <c r="E3175">
        <v>483500</v>
      </c>
      <c r="F3175" t="s">
        <v>13</v>
      </c>
      <c r="G3175" t="s">
        <v>14</v>
      </c>
      <c r="H3175">
        <v>3</v>
      </c>
      <c r="I3175">
        <v>3</v>
      </c>
      <c r="J3175">
        <v>914</v>
      </c>
      <c r="K3175">
        <v>1.3882829999999999</v>
      </c>
      <c r="L3175" t="s">
        <v>22</v>
      </c>
    </row>
    <row r="3176" spans="1:12" x14ac:dyDescent="0.3">
      <c r="A3176" s="1">
        <v>42943</v>
      </c>
      <c r="B3176">
        <v>2017</v>
      </c>
      <c r="C3176" t="s">
        <v>17</v>
      </c>
      <c r="D3176">
        <v>128740</v>
      </c>
      <c r="E3176">
        <v>85000</v>
      </c>
      <c r="F3176" t="s">
        <v>13</v>
      </c>
      <c r="G3176" t="s">
        <v>14</v>
      </c>
      <c r="H3176">
        <v>3</v>
      </c>
      <c r="I3176">
        <v>1</v>
      </c>
      <c r="J3176">
        <v>1086</v>
      </c>
      <c r="K3176">
        <v>1.3882829999999999</v>
      </c>
      <c r="L3176" t="s">
        <v>16</v>
      </c>
    </row>
    <row r="3177" spans="1:12" x14ac:dyDescent="0.3">
      <c r="A3177" s="1">
        <v>42943</v>
      </c>
      <c r="B3177">
        <v>2017</v>
      </c>
      <c r="C3177" t="s">
        <v>17</v>
      </c>
      <c r="D3177">
        <v>194930</v>
      </c>
      <c r="E3177">
        <v>176000</v>
      </c>
      <c r="F3177" t="s">
        <v>13</v>
      </c>
      <c r="G3177" t="s">
        <v>14</v>
      </c>
      <c r="H3177">
        <v>3</v>
      </c>
      <c r="I3177">
        <v>2</v>
      </c>
      <c r="J3177">
        <v>989</v>
      </c>
      <c r="K3177">
        <v>1.3882829999999999</v>
      </c>
      <c r="L3177" t="s">
        <v>16</v>
      </c>
    </row>
    <row r="3178" spans="1:12" x14ac:dyDescent="0.3">
      <c r="A3178" s="1">
        <v>42943</v>
      </c>
      <c r="B3178">
        <v>2017</v>
      </c>
      <c r="C3178" t="s">
        <v>26</v>
      </c>
      <c r="D3178">
        <v>202300</v>
      </c>
      <c r="E3178">
        <v>208000</v>
      </c>
      <c r="F3178" t="s">
        <v>13</v>
      </c>
      <c r="G3178" t="s">
        <v>14</v>
      </c>
      <c r="H3178">
        <v>3</v>
      </c>
      <c r="I3178">
        <v>1</v>
      </c>
      <c r="J3178">
        <v>1090</v>
      </c>
      <c r="K3178">
        <v>1.3882829999999999</v>
      </c>
      <c r="L3178" t="s">
        <v>15</v>
      </c>
    </row>
    <row r="3179" spans="1:12" x14ac:dyDescent="0.3">
      <c r="A3179" s="1">
        <v>42944</v>
      </c>
      <c r="B3179">
        <v>2017</v>
      </c>
      <c r="C3179" t="s">
        <v>17</v>
      </c>
      <c r="D3179">
        <v>133310</v>
      </c>
      <c r="E3179">
        <v>389110</v>
      </c>
      <c r="F3179" t="s">
        <v>13</v>
      </c>
      <c r="G3179" t="s">
        <v>14</v>
      </c>
      <c r="H3179">
        <v>3</v>
      </c>
      <c r="I3179">
        <v>1</v>
      </c>
      <c r="J3179">
        <v>1072</v>
      </c>
      <c r="K3179">
        <v>1.3882829999999999</v>
      </c>
      <c r="L3179" t="s">
        <v>25</v>
      </c>
    </row>
    <row r="3180" spans="1:12" x14ac:dyDescent="0.3">
      <c r="A3180" s="1">
        <v>42944</v>
      </c>
      <c r="B3180">
        <v>2017</v>
      </c>
      <c r="C3180" t="s">
        <v>18</v>
      </c>
      <c r="D3180">
        <v>272950</v>
      </c>
      <c r="E3180">
        <v>436500</v>
      </c>
      <c r="F3180" t="s">
        <v>13</v>
      </c>
      <c r="G3180" t="s">
        <v>14</v>
      </c>
      <c r="H3180">
        <v>3</v>
      </c>
      <c r="I3180">
        <v>3</v>
      </c>
      <c r="J3180">
        <v>1085</v>
      </c>
      <c r="K3180">
        <v>1.3882829999999999</v>
      </c>
      <c r="L3180" t="s">
        <v>16</v>
      </c>
    </row>
    <row r="3181" spans="1:12" x14ac:dyDescent="0.3">
      <c r="A3181" s="1">
        <v>42945</v>
      </c>
      <c r="B3181">
        <v>2017</v>
      </c>
      <c r="C3181" t="s">
        <v>29</v>
      </c>
      <c r="D3181">
        <v>181300</v>
      </c>
      <c r="E3181">
        <v>299900</v>
      </c>
      <c r="F3181" t="s">
        <v>13</v>
      </c>
      <c r="G3181" t="s">
        <v>14</v>
      </c>
      <c r="H3181">
        <v>3</v>
      </c>
      <c r="I3181">
        <v>2</v>
      </c>
      <c r="J3181">
        <v>995</v>
      </c>
      <c r="K3181">
        <v>1.3882829999999999</v>
      </c>
      <c r="L3181" t="s">
        <v>22</v>
      </c>
    </row>
    <row r="3182" spans="1:12" x14ac:dyDescent="0.3">
      <c r="A3182" s="1">
        <v>42946</v>
      </c>
      <c r="B3182">
        <v>2017</v>
      </c>
      <c r="C3182" t="s">
        <v>17</v>
      </c>
      <c r="D3182">
        <v>122650</v>
      </c>
      <c r="E3182">
        <v>82000</v>
      </c>
      <c r="F3182" t="s">
        <v>13</v>
      </c>
      <c r="G3182" t="s">
        <v>14</v>
      </c>
      <c r="H3182">
        <v>3</v>
      </c>
      <c r="I3182">
        <v>3</v>
      </c>
      <c r="J3182">
        <v>902</v>
      </c>
      <c r="K3182">
        <v>1.3882829999999999</v>
      </c>
      <c r="L3182" t="s">
        <v>25</v>
      </c>
    </row>
    <row r="3183" spans="1:12" x14ac:dyDescent="0.3">
      <c r="A3183" s="1">
        <v>42946</v>
      </c>
      <c r="B3183">
        <v>2017</v>
      </c>
      <c r="C3183" t="s">
        <v>30</v>
      </c>
      <c r="D3183">
        <v>254990</v>
      </c>
      <c r="E3183">
        <v>499900</v>
      </c>
      <c r="F3183" t="s">
        <v>19</v>
      </c>
      <c r="G3183" t="s">
        <v>20</v>
      </c>
      <c r="H3183">
        <v>4</v>
      </c>
      <c r="I3183">
        <v>3</v>
      </c>
      <c r="J3183">
        <v>1405</v>
      </c>
      <c r="K3183">
        <v>1.3882829999999999</v>
      </c>
      <c r="L3183" t="s">
        <v>25</v>
      </c>
    </row>
    <row r="3184" spans="1:12" x14ac:dyDescent="0.3">
      <c r="A3184" s="1">
        <v>42947</v>
      </c>
      <c r="B3184">
        <v>2017</v>
      </c>
      <c r="C3184" t="s">
        <v>30</v>
      </c>
      <c r="D3184">
        <v>329270</v>
      </c>
      <c r="E3184">
        <v>430000</v>
      </c>
      <c r="F3184" t="s">
        <v>13</v>
      </c>
      <c r="G3184" t="s">
        <v>14</v>
      </c>
      <c r="H3184">
        <v>3</v>
      </c>
      <c r="I3184">
        <v>2</v>
      </c>
      <c r="J3184">
        <v>964</v>
      </c>
      <c r="K3184">
        <v>1.3882829999999999</v>
      </c>
      <c r="L3184" t="s">
        <v>16</v>
      </c>
    </row>
    <row r="3185" spans="1:12" x14ac:dyDescent="0.3">
      <c r="A3185" s="1">
        <v>42947</v>
      </c>
      <c r="B3185">
        <v>2017</v>
      </c>
      <c r="C3185" t="s">
        <v>12</v>
      </c>
      <c r="D3185">
        <v>96520</v>
      </c>
      <c r="E3185">
        <v>130000</v>
      </c>
      <c r="F3185" t="s">
        <v>13</v>
      </c>
      <c r="G3185" t="s">
        <v>14</v>
      </c>
      <c r="H3185">
        <v>3</v>
      </c>
      <c r="I3185">
        <v>2</v>
      </c>
      <c r="J3185">
        <v>1099</v>
      </c>
      <c r="K3185">
        <v>1.3882829999999999</v>
      </c>
      <c r="L3185" t="s">
        <v>15</v>
      </c>
    </row>
    <row r="3186" spans="1:12" x14ac:dyDescent="0.3">
      <c r="A3186" s="1">
        <v>42947</v>
      </c>
      <c r="B3186">
        <v>2017</v>
      </c>
      <c r="C3186" t="s">
        <v>26</v>
      </c>
      <c r="D3186">
        <v>368060</v>
      </c>
      <c r="E3186">
        <v>470000</v>
      </c>
      <c r="F3186" t="s">
        <v>13</v>
      </c>
      <c r="G3186" t="s">
        <v>14</v>
      </c>
      <c r="H3186">
        <v>3</v>
      </c>
      <c r="I3186">
        <v>2</v>
      </c>
      <c r="J3186">
        <v>1063</v>
      </c>
      <c r="K3186">
        <v>1.3882829999999999</v>
      </c>
      <c r="L3186" t="s">
        <v>15</v>
      </c>
    </row>
    <row r="3187" spans="1:12" x14ac:dyDescent="0.3">
      <c r="A3187" s="1">
        <v>42947</v>
      </c>
      <c r="B3187">
        <v>2017</v>
      </c>
      <c r="C3187" t="s">
        <v>18</v>
      </c>
      <c r="D3187">
        <v>300530</v>
      </c>
      <c r="E3187">
        <v>475000</v>
      </c>
      <c r="F3187" t="s">
        <v>13</v>
      </c>
      <c r="G3187" t="s">
        <v>14</v>
      </c>
      <c r="H3187">
        <v>3</v>
      </c>
      <c r="I3187">
        <v>2</v>
      </c>
      <c r="J3187">
        <v>1057</v>
      </c>
      <c r="K3187">
        <v>1.3882829999999999</v>
      </c>
      <c r="L3187" t="s">
        <v>16</v>
      </c>
    </row>
    <row r="3188" spans="1:12" x14ac:dyDescent="0.3">
      <c r="A3188" s="1">
        <v>42950</v>
      </c>
      <c r="B3188">
        <v>2017</v>
      </c>
      <c r="C3188" t="s">
        <v>18</v>
      </c>
      <c r="D3188">
        <v>406020</v>
      </c>
      <c r="E3188">
        <v>495000</v>
      </c>
      <c r="F3188" t="s">
        <v>13</v>
      </c>
      <c r="G3188" t="s">
        <v>14</v>
      </c>
      <c r="H3188">
        <v>3</v>
      </c>
      <c r="I3188">
        <v>1</v>
      </c>
      <c r="J3188">
        <v>939</v>
      </c>
      <c r="K3188">
        <v>1.3882829999999999</v>
      </c>
      <c r="L3188" t="s">
        <v>25</v>
      </c>
    </row>
    <row r="3189" spans="1:12" x14ac:dyDescent="0.3">
      <c r="A3189" s="1">
        <v>42950</v>
      </c>
      <c r="B3189">
        <v>2017</v>
      </c>
      <c r="C3189" t="s">
        <v>17</v>
      </c>
      <c r="D3189">
        <v>114320</v>
      </c>
      <c r="E3189">
        <v>128500</v>
      </c>
      <c r="F3189" t="s">
        <v>13</v>
      </c>
      <c r="G3189" t="s">
        <v>14</v>
      </c>
      <c r="H3189">
        <v>3</v>
      </c>
      <c r="I3189">
        <v>1</v>
      </c>
      <c r="J3189">
        <v>968</v>
      </c>
      <c r="K3189">
        <v>1.3882829999999999</v>
      </c>
      <c r="L3189" t="s">
        <v>16</v>
      </c>
    </row>
    <row r="3190" spans="1:12" x14ac:dyDescent="0.3">
      <c r="A3190" s="1">
        <v>42950</v>
      </c>
      <c r="B3190">
        <v>2017</v>
      </c>
      <c r="C3190" t="s">
        <v>18</v>
      </c>
      <c r="D3190">
        <v>234490</v>
      </c>
      <c r="E3190">
        <v>395000</v>
      </c>
      <c r="F3190" t="s">
        <v>23</v>
      </c>
      <c r="G3190" t="s">
        <v>24</v>
      </c>
      <c r="H3190">
        <v>6</v>
      </c>
      <c r="I3190">
        <v>4</v>
      </c>
      <c r="J3190">
        <v>2045</v>
      </c>
      <c r="K3190">
        <v>1.3882829999999999</v>
      </c>
      <c r="L3190" t="s">
        <v>16</v>
      </c>
    </row>
    <row r="3191" spans="1:12" x14ac:dyDescent="0.3">
      <c r="A3191" s="1">
        <v>42950</v>
      </c>
      <c r="B3191">
        <v>2017</v>
      </c>
      <c r="C3191" t="s">
        <v>29</v>
      </c>
      <c r="D3191">
        <v>154000</v>
      </c>
      <c r="E3191">
        <v>265000</v>
      </c>
      <c r="F3191" t="s">
        <v>13</v>
      </c>
      <c r="G3191" t="s">
        <v>14</v>
      </c>
      <c r="H3191">
        <v>3</v>
      </c>
      <c r="I3191">
        <v>2</v>
      </c>
      <c r="J3191">
        <v>1023</v>
      </c>
      <c r="K3191">
        <v>1.3882829999999999</v>
      </c>
      <c r="L3191" t="s">
        <v>25</v>
      </c>
    </row>
    <row r="3192" spans="1:12" x14ac:dyDescent="0.3">
      <c r="A3192" s="1">
        <v>42950</v>
      </c>
      <c r="B3192">
        <v>2017</v>
      </c>
      <c r="C3192" t="s">
        <v>26</v>
      </c>
      <c r="D3192">
        <v>156940</v>
      </c>
      <c r="E3192">
        <v>192500</v>
      </c>
      <c r="F3192" t="s">
        <v>13</v>
      </c>
      <c r="G3192" t="s">
        <v>14</v>
      </c>
      <c r="H3192">
        <v>3</v>
      </c>
      <c r="I3192">
        <v>2</v>
      </c>
      <c r="J3192">
        <v>1094</v>
      </c>
      <c r="K3192">
        <v>1.3882829999999999</v>
      </c>
      <c r="L3192" t="s">
        <v>25</v>
      </c>
    </row>
    <row r="3193" spans="1:12" x14ac:dyDescent="0.3">
      <c r="A3193" s="1">
        <v>42952</v>
      </c>
      <c r="B3193">
        <v>2017</v>
      </c>
      <c r="C3193" t="s">
        <v>26</v>
      </c>
      <c r="D3193">
        <v>1193640</v>
      </c>
      <c r="E3193">
        <v>2125000</v>
      </c>
      <c r="F3193" t="s">
        <v>13</v>
      </c>
      <c r="G3193" t="s">
        <v>14</v>
      </c>
      <c r="H3193">
        <v>3</v>
      </c>
      <c r="I3193">
        <v>3</v>
      </c>
      <c r="J3193">
        <v>944</v>
      </c>
      <c r="K3193">
        <v>1.3882829999999999</v>
      </c>
      <c r="L3193" t="s">
        <v>16</v>
      </c>
    </row>
    <row r="3194" spans="1:12" x14ac:dyDescent="0.3">
      <c r="A3194" s="1">
        <v>42952</v>
      </c>
      <c r="B3194">
        <v>2017</v>
      </c>
      <c r="C3194" t="s">
        <v>30</v>
      </c>
      <c r="D3194">
        <v>1818460</v>
      </c>
      <c r="E3194">
        <v>3525000</v>
      </c>
      <c r="F3194" t="s">
        <v>13</v>
      </c>
      <c r="G3194" t="s">
        <v>14</v>
      </c>
      <c r="H3194">
        <v>3</v>
      </c>
      <c r="I3194">
        <v>1</v>
      </c>
      <c r="J3194">
        <v>1061</v>
      </c>
      <c r="K3194">
        <v>1.3882829999999999</v>
      </c>
      <c r="L3194" t="s">
        <v>16</v>
      </c>
    </row>
    <row r="3195" spans="1:12" x14ac:dyDescent="0.3">
      <c r="A3195" s="1">
        <v>42953</v>
      </c>
      <c r="B3195">
        <v>2017</v>
      </c>
      <c r="C3195" t="s">
        <v>12</v>
      </c>
      <c r="D3195">
        <v>77480</v>
      </c>
      <c r="E3195">
        <v>132000</v>
      </c>
      <c r="F3195" t="s">
        <v>13</v>
      </c>
      <c r="G3195" t="s">
        <v>14</v>
      </c>
      <c r="H3195">
        <v>3</v>
      </c>
      <c r="I3195">
        <v>3</v>
      </c>
      <c r="J3195">
        <v>1059</v>
      </c>
      <c r="K3195">
        <v>1.3882829999999999</v>
      </c>
      <c r="L3195" t="s">
        <v>16</v>
      </c>
    </row>
    <row r="3196" spans="1:12" x14ac:dyDescent="0.3">
      <c r="A3196" s="1">
        <v>42954</v>
      </c>
      <c r="B3196">
        <v>2017</v>
      </c>
      <c r="C3196" t="s">
        <v>18</v>
      </c>
      <c r="D3196">
        <v>282620</v>
      </c>
      <c r="E3196">
        <v>368000</v>
      </c>
      <c r="F3196" t="s">
        <v>13</v>
      </c>
      <c r="G3196" t="s">
        <v>14</v>
      </c>
      <c r="H3196">
        <v>3</v>
      </c>
      <c r="I3196">
        <v>2</v>
      </c>
      <c r="J3196">
        <v>993</v>
      </c>
      <c r="K3196">
        <v>1.3882829999999999</v>
      </c>
      <c r="L3196" t="s">
        <v>15</v>
      </c>
    </row>
    <row r="3197" spans="1:12" x14ac:dyDescent="0.3">
      <c r="A3197" s="1">
        <v>42954</v>
      </c>
      <c r="B3197">
        <v>2017</v>
      </c>
      <c r="C3197" t="s">
        <v>26</v>
      </c>
      <c r="D3197">
        <v>656670</v>
      </c>
      <c r="E3197">
        <v>931000</v>
      </c>
      <c r="F3197" t="s">
        <v>13</v>
      </c>
      <c r="G3197" t="s">
        <v>14</v>
      </c>
      <c r="H3197">
        <v>3</v>
      </c>
      <c r="I3197">
        <v>1</v>
      </c>
      <c r="J3197">
        <v>917</v>
      </c>
      <c r="K3197">
        <v>1.3882829999999999</v>
      </c>
      <c r="L3197" t="s">
        <v>22</v>
      </c>
    </row>
    <row r="3198" spans="1:12" x14ac:dyDescent="0.3">
      <c r="A3198" s="1">
        <v>42954</v>
      </c>
      <c r="B3198">
        <v>2017</v>
      </c>
      <c r="C3198" t="s">
        <v>26</v>
      </c>
      <c r="D3198">
        <v>359240</v>
      </c>
      <c r="E3198">
        <v>485000</v>
      </c>
      <c r="F3198" t="s">
        <v>13</v>
      </c>
      <c r="G3198" t="s">
        <v>14</v>
      </c>
      <c r="H3198">
        <v>3</v>
      </c>
      <c r="I3198">
        <v>3</v>
      </c>
      <c r="J3198">
        <v>936</v>
      </c>
      <c r="K3198">
        <v>1.3882829999999999</v>
      </c>
      <c r="L3198" t="s">
        <v>25</v>
      </c>
    </row>
    <row r="3199" spans="1:12" x14ac:dyDescent="0.3">
      <c r="A3199" s="1">
        <v>42954</v>
      </c>
      <c r="B3199">
        <v>2017</v>
      </c>
      <c r="C3199" t="s">
        <v>12</v>
      </c>
      <c r="D3199">
        <v>58800</v>
      </c>
      <c r="E3199">
        <v>37500</v>
      </c>
      <c r="F3199" t="s">
        <v>13</v>
      </c>
      <c r="G3199" t="s">
        <v>14</v>
      </c>
      <c r="H3199">
        <v>3</v>
      </c>
      <c r="I3199">
        <v>2</v>
      </c>
      <c r="J3199">
        <v>951</v>
      </c>
      <c r="K3199">
        <v>1.3882829999999999</v>
      </c>
      <c r="L3199" t="s">
        <v>25</v>
      </c>
    </row>
    <row r="3200" spans="1:12" x14ac:dyDescent="0.3">
      <c r="A3200" s="1">
        <v>42957</v>
      </c>
      <c r="B3200">
        <v>2017</v>
      </c>
      <c r="C3200" t="s">
        <v>17</v>
      </c>
      <c r="D3200">
        <v>185890</v>
      </c>
      <c r="E3200">
        <v>160000</v>
      </c>
      <c r="F3200" t="s">
        <v>23</v>
      </c>
      <c r="G3200" t="s">
        <v>24</v>
      </c>
      <c r="H3200">
        <v>6</v>
      </c>
      <c r="I3200">
        <v>4</v>
      </c>
      <c r="J3200">
        <v>2007</v>
      </c>
      <c r="K3200">
        <v>1.3882829999999999</v>
      </c>
      <c r="L3200" t="s">
        <v>25</v>
      </c>
    </row>
    <row r="3201" spans="1:12" x14ac:dyDescent="0.3">
      <c r="A3201" s="1">
        <v>42957</v>
      </c>
      <c r="B3201">
        <v>2017</v>
      </c>
      <c r="C3201" t="s">
        <v>30</v>
      </c>
      <c r="D3201">
        <v>252360</v>
      </c>
      <c r="E3201">
        <v>420000</v>
      </c>
      <c r="F3201" t="s">
        <v>13</v>
      </c>
      <c r="G3201" t="s">
        <v>14</v>
      </c>
      <c r="H3201">
        <v>3</v>
      </c>
      <c r="I3201">
        <v>3</v>
      </c>
      <c r="J3201">
        <v>1034</v>
      </c>
      <c r="K3201">
        <v>1.3882829999999999</v>
      </c>
      <c r="L3201" t="s">
        <v>16</v>
      </c>
    </row>
    <row r="3202" spans="1:12" x14ac:dyDescent="0.3">
      <c r="A3202" s="1">
        <v>42958</v>
      </c>
      <c r="B3202">
        <v>2017</v>
      </c>
      <c r="C3202" t="s">
        <v>30</v>
      </c>
      <c r="D3202">
        <v>271450</v>
      </c>
      <c r="E3202">
        <v>380000</v>
      </c>
      <c r="F3202" t="s">
        <v>13</v>
      </c>
      <c r="G3202" t="s">
        <v>14</v>
      </c>
      <c r="H3202">
        <v>3</v>
      </c>
      <c r="I3202">
        <v>1</v>
      </c>
      <c r="J3202">
        <v>1001</v>
      </c>
      <c r="K3202">
        <v>1.3882829999999999</v>
      </c>
      <c r="L3202" t="s">
        <v>25</v>
      </c>
    </row>
    <row r="3203" spans="1:12" x14ac:dyDescent="0.3">
      <c r="A3203" s="1">
        <v>42958</v>
      </c>
      <c r="B3203">
        <v>2017</v>
      </c>
      <c r="C3203" t="s">
        <v>17</v>
      </c>
      <c r="D3203">
        <v>243530</v>
      </c>
      <c r="E3203">
        <v>130000</v>
      </c>
      <c r="F3203" t="s">
        <v>19</v>
      </c>
      <c r="G3203" t="s">
        <v>20</v>
      </c>
      <c r="H3203">
        <v>4</v>
      </c>
      <c r="I3203">
        <v>3</v>
      </c>
      <c r="J3203">
        <v>1293</v>
      </c>
      <c r="K3203">
        <v>1.3882829999999999</v>
      </c>
      <c r="L3203" t="s">
        <v>16</v>
      </c>
    </row>
    <row r="3204" spans="1:12" x14ac:dyDescent="0.3">
      <c r="A3204" s="1">
        <v>42958</v>
      </c>
      <c r="B3204">
        <v>2017</v>
      </c>
      <c r="C3204" t="s">
        <v>26</v>
      </c>
      <c r="D3204">
        <v>277060</v>
      </c>
      <c r="E3204">
        <v>355000</v>
      </c>
      <c r="F3204" t="s">
        <v>13</v>
      </c>
      <c r="G3204" t="s">
        <v>14</v>
      </c>
      <c r="H3204">
        <v>3</v>
      </c>
      <c r="I3204">
        <v>2</v>
      </c>
      <c r="J3204">
        <v>984</v>
      </c>
      <c r="K3204">
        <v>1.3882829999999999</v>
      </c>
      <c r="L3204" t="s">
        <v>25</v>
      </c>
    </row>
    <row r="3205" spans="1:12" x14ac:dyDescent="0.3">
      <c r="A3205" s="1">
        <v>42960</v>
      </c>
      <c r="B3205">
        <v>2017</v>
      </c>
      <c r="C3205" t="s">
        <v>17</v>
      </c>
      <c r="D3205">
        <v>189600</v>
      </c>
      <c r="E3205">
        <v>58000</v>
      </c>
      <c r="F3205" t="s">
        <v>19</v>
      </c>
      <c r="G3205" t="s">
        <v>20</v>
      </c>
      <c r="H3205">
        <v>4</v>
      </c>
      <c r="I3205">
        <v>3</v>
      </c>
      <c r="J3205">
        <v>1275</v>
      </c>
      <c r="K3205">
        <v>1.3882829999999999</v>
      </c>
      <c r="L3205" t="s">
        <v>16</v>
      </c>
    </row>
    <row r="3206" spans="1:12" x14ac:dyDescent="0.3">
      <c r="A3206" s="1">
        <v>42961</v>
      </c>
      <c r="B3206">
        <v>2017</v>
      </c>
      <c r="C3206" t="s">
        <v>18</v>
      </c>
      <c r="D3206">
        <v>209230</v>
      </c>
      <c r="E3206">
        <v>321000</v>
      </c>
      <c r="F3206" t="s">
        <v>19</v>
      </c>
      <c r="G3206" t="s">
        <v>20</v>
      </c>
      <c r="H3206">
        <v>4</v>
      </c>
      <c r="I3206">
        <v>2</v>
      </c>
      <c r="J3206">
        <v>1321</v>
      </c>
      <c r="K3206">
        <v>1.3882829999999999</v>
      </c>
      <c r="L3206" t="s">
        <v>25</v>
      </c>
    </row>
    <row r="3207" spans="1:12" x14ac:dyDescent="0.3">
      <c r="A3207" s="1">
        <v>42961</v>
      </c>
      <c r="B3207">
        <v>2017</v>
      </c>
      <c r="C3207" t="s">
        <v>21</v>
      </c>
      <c r="D3207">
        <v>959700</v>
      </c>
      <c r="E3207">
        <v>1550000</v>
      </c>
      <c r="F3207" t="s">
        <v>13</v>
      </c>
      <c r="G3207" t="s">
        <v>14</v>
      </c>
      <c r="H3207">
        <v>3</v>
      </c>
      <c r="I3207">
        <v>2</v>
      </c>
      <c r="J3207">
        <v>978</v>
      </c>
      <c r="K3207">
        <v>1.3882829999999999</v>
      </c>
      <c r="L3207" t="s">
        <v>22</v>
      </c>
    </row>
    <row r="3208" spans="1:12" x14ac:dyDescent="0.3">
      <c r="A3208" s="1">
        <v>42961</v>
      </c>
      <c r="B3208">
        <v>2017</v>
      </c>
      <c r="C3208" t="s">
        <v>18</v>
      </c>
      <c r="D3208">
        <v>240340</v>
      </c>
      <c r="E3208">
        <v>312000</v>
      </c>
      <c r="F3208" t="s">
        <v>13</v>
      </c>
      <c r="G3208" t="s">
        <v>14</v>
      </c>
      <c r="H3208">
        <v>3</v>
      </c>
      <c r="I3208">
        <v>3</v>
      </c>
      <c r="J3208">
        <v>995</v>
      </c>
      <c r="K3208">
        <v>1.3882829999999999</v>
      </c>
      <c r="L3208" t="s">
        <v>15</v>
      </c>
    </row>
    <row r="3209" spans="1:12" x14ac:dyDescent="0.3">
      <c r="A3209" s="1">
        <v>42964</v>
      </c>
      <c r="B3209">
        <v>2017</v>
      </c>
      <c r="C3209" t="s">
        <v>18</v>
      </c>
      <c r="D3209">
        <v>360740</v>
      </c>
      <c r="E3209">
        <v>570000</v>
      </c>
      <c r="F3209" t="s">
        <v>13</v>
      </c>
      <c r="G3209" t="s">
        <v>14</v>
      </c>
      <c r="H3209">
        <v>3</v>
      </c>
      <c r="I3209">
        <v>2</v>
      </c>
      <c r="J3209">
        <v>1031</v>
      </c>
      <c r="K3209">
        <v>1.3882829999999999</v>
      </c>
      <c r="L3209" t="s">
        <v>22</v>
      </c>
    </row>
    <row r="3210" spans="1:12" x14ac:dyDescent="0.3">
      <c r="A3210" s="1">
        <v>42964</v>
      </c>
      <c r="B3210">
        <v>2017</v>
      </c>
      <c r="C3210" t="s">
        <v>17</v>
      </c>
      <c r="D3210">
        <v>222270</v>
      </c>
      <c r="E3210">
        <v>189900</v>
      </c>
      <c r="F3210" t="s">
        <v>13</v>
      </c>
      <c r="G3210" t="s">
        <v>14</v>
      </c>
      <c r="H3210">
        <v>3</v>
      </c>
      <c r="I3210">
        <v>3</v>
      </c>
      <c r="J3210">
        <v>1063</v>
      </c>
      <c r="K3210">
        <v>1.3882829999999999</v>
      </c>
      <c r="L3210" t="s">
        <v>22</v>
      </c>
    </row>
    <row r="3211" spans="1:12" x14ac:dyDescent="0.3">
      <c r="A3211" s="1">
        <v>42965</v>
      </c>
      <c r="B3211">
        <v>2017</v>
      </c>
      <c r="C3211" t="s">
        <v>18</v>
      </c>
      <c r="D3211">
        <v>185000</v>
      </c>
      <c r="E3211">
        <v>257500</v>
      </c>
      <c r="F3211" t="s">
        <v>13</v>
      </c>
      <c r="G3211" t="s">
        <v>14</v>
      </c>
      <c r="H3211">
        <v>3</v>
      </c>
      <c r="I3211">
        <v>2</v>
      </c>
      <c r="J3211">
        <v>990</v>
      </c>
      <c r="K3211">
        <v>1.3882829999999999</v>
      </c>
      <c r="L3211" t="s">
        <v>15</v>
      </c>
    </row>
    <row r="3212" spans="1:12" x14ac:dyDescent="0.3">
      <c r="A3212" s="1">
        <v>42965</v>
      </c>
      <c r="B3212">
        <v>2017</v>
      </c>
      <c r="C3212" t="s">
        <v>29</v>
      </c>
      <c r="D3212">
        <v>479220</v>
      </c>
      <c r="E3212">
        <v>542500</v>
      </c>
      <c r="F3212" t="s">
        <v>13</v>
      </c>
      <c r="G3212" t="s">
        <v>14</v>
      </c>
      <c r="H3212">
        <v>3</v>
      </c>
      <c r="I3212">
        <v>3</v>
      </c>
      <c r="J3212">
        <v>967</v>
      </c>
      <c r="K3212">
        <v>1.3882829999999999</v>
      </c>
      <c r="L3212" t="s">
        <v>22</v>
      </c>
    </row>
    <row r="3213" spans="1:12" x14ac:dyDescent="0.3">
      <c r="A3213" s="1">
        <v>42966</v>
      </c>
      <c r="B3213">
        <v>2017</v>
      </c>
      <c r="C3213" t="s">
        <v>26</v>
      </c>
      <c r="D3213">
        <v>486290</v>
      </c>
      <c r="E3213">
        <v>850000</v>
      </c>
      <c r="F3213" t="s">
        <v>13</v>
      </c>
      <c r="G3213" t="s">
        <v>14</v>
      </c>
      <c r="H3213">
        <v>3</v>
      </c>
      <c r="I3213">
        <v>2</v>
      </c>
      <c r="J3213">
        <v>1099</v>
      </c>
      <c r="K3213">
        <v>1.3882829999999999</v>
      </c>
      <c r="L3213" t="s">
        <v>22</v>
      </c>
    </row>
    <row r="3214" spans="1:12" x14ac:dyDescent="0.3">
      <c r="A3214" s="1">
        <v>42966</v>
      </c>
      <c r="B3214">
        <v>2017</v>
      </c>
      <c r="C3214" t="s">
        <v>30</v>
      </c>
      <c r="D3214">
        <v>403720</v>
      </c>
      <c r="E3214">
        <v>575000</v>
      </c>
      <c r="F3214" t="s">
        <v>13</v>
      </c>
      <c r="G3214" t="s">
        <v>14</v>
      </c>
      <c r="H3214">
        <v>3</v>
      </c>
      <c r="I3214">
        <v>2</v>
      </c>
      <c r="J3214">
        <v>1052</v>
      </c>
      <c r="K3214">
        <v>1.3882829999999999</v>
      </c>
      <c r="L3214" t="s">
        <v>15</v>
      </c>
    </row>
    <row r="3215" spans="1:12" x14ac:dyDescent="0.3">
      <c r="A3215" s="1">
        <v>42966</v>
      </c>
      <c r="B3215">
        <v>2017</v>
      </c>
      <c r="C3215" t="s">
        <v>18</v>
      </c>
      <c r="D3215">
        <v>274070</v>
      </c>
      <c r="E3215">
        <v>268500</v>
      </c>
      <c r="F3215" t="s">
        <v>13</v>
      </c>
      <c r="G3215" t="s">
        <v>14</v>
      </c>
      <c r="H3215">
        <v>3</v>
      </c>
      <c r="I3215">
        <v>3</v>
      </c>
      <c r="J3215">
        <v>941</v>
      </c>
      <c r="K3215">
        <v>1.3882829999999999</v>
      </c>
      <c r="L3215" t="s">
        <v>25</v>
      </c>
    </row>
    <row r="3216" spans="1:12" x14ac:dyDescent="0.3">
      <c r="A3216" s="1">
        <v>42966</v>
      </c>
      <c r="B3216">
        <v>2017</v>
      </c>
      <c r="C3216" t="s">
        <v>18</v>
      </c>
      <c r="D3216">
        <v>709160</v>
      </c>
      <c r="E3216">
        <v>1005000</v>
      </c>
      <c r="F3216" t="s">
        <v>13</v>
      </c>
      <c r="G3216" t="s">
        <v>14</v>
      </c>
      <c r="H3216">
        <v>3</v>
      </c>
      <c r="I3216">
        <v>2</v>
      </c>
      <c r="J3216">
        <v>1077</v>
      </c>
      <c r="K3216">
        <v>1.3882829999999999</v>
      </c>
      <c r="L3216" t="s">
        <v>15</v>
      </c>
    </row>
    <row r="3217" spans="1:12" x14ac:dyDescent="0.3">
      <c r="A3217" s="1">
        <v>42966</v>
      </c>
      <c r="B3217">
        <v>2017</v>
      </c>
      <c r="C3217" t="s">
        <v>18</v>
      </c>
      <c r="D3217">
        <v>391840</v>
      </c>
      <c r="E3217">
        <v>237500</v>
      </c>
      <c r="F3217" t="s">
        <v>13</v>
      </c>
      <c r="G3217" t="s">
        <v>14</v>
      </c>
      <c r="H3217">
        <v>3</v>
      </c>
      <c r="I3217">
        <v>2</v>
      </c>
      <c r="J3217">
        <v>985</v>
      </c>
      <c r="K3217">
        <v>1.3882829999999999</v>
      </c>
      <c r="L3217" t="s">
        <v>22</v>
      </c>
    </row>
    <row r="3218" spans="1:12" x14ac:dyDescent="0.3">
      <c r="A3218" s="1">
        <v>42967</v>
      </c>
      <c r="B3218">
        <v>2017</v>
      </c>
      <c r="C3218" t="s">
        <v>30</v>
      </c>
      <c r="D3218">
        <v>625420</v>
      </c>
      <c r="E3218">
        <v>1050000</v>
      </c>
      <c r="F3218" t="s">
        <v>13</v>
      </c>
      <c r="G3218" t="s">
        <v>14</v>
      </c>
      <c r="H3218">
        <v>3</v>
      </c>
      <c r="I3218">
        <v>2</v>
      </c>
      <c r="J3218">
        <v>1055</v>
      </c>
      <c r="K3218">
        <v>1.3882829999999999</v>
      </c>
      <c r="L3218" t="s">
        <v>25</v>
      </c>
    </row>
    <row r="3219" spans="1:12" x14ac:dyDescent="0.3">
      <c r="A3219" s="1">
        <v>42967</v>
      </c>
      <c r="B3219">
        <v>2017</v>
      </c>
      <c r="C3219" t="s">
        <v>30</v>
      </c>
      <c r="D3219">
        <v>257340</v>
      </c>
      <c r="E3219">
        <v>508000</v>
      </c>
      <c r="F3219" t="s">
        <v>13</v>
      </c>
      <c r="G3219" t="s">
        <v>14</v>
      </c>
      <c r="H3219">
        <v>3</v>
      </c>
      <c r="I3219">
        <v>1</v>
      </c>
      <c r="J3219">
        <v>910</v>
      </c>
      <c r="K3219">
        <v>1.3882829999999999</v>
      </c>
      <c r="L3219" t="s">
        <v>25</v>
      </c>
    </row>
    <row r="3220" spans="1:12" x14ac:dyDescent="0.3">
      <c r="A3220" s="1">
        <v>42968</v>
      </c>
      <c r="B3220">
        <v>2017</v>
      </c>
      <c r="C3220" t="s">
        <v>30</v>
      </c>
      <c r="D3220">
        <v>603530</v>
      </c>
      <c r="E3220">
        <v>1000000</v>
      </c>
      <c r="F3220" t="s">
        <v>13</v>
      </c>
      <c r="G3220" t="s">
        <v>14</v>
      </c>
      <c r="H3220">
        <v>3</v>
      </c>
      <c r="I3220">
        <v>2</v>
      </c>
      <c r="J3220">
        <v>988</v>
      </c>
      <c r="K3220">
        <v>1.3882829999999999</v>
      </c>
      <c r="L3220" t="s">
        <v>16</v>
      </c>
    </row>
    <row r="3221" spans="1:12" x14ac:dyDescent="0.3">
      <c r="A3221" s="1">
        <v>42968</v>
      </c>
      <c r="B3221">
        <v>2017</v>
      </c>
      <c r="C3221" t="s">
        <v>26</v>
      </c>
      <c r="D3221">
        <v>908320</v>
      </c>
      <c r="E3221">
        <v>1100000</v>
      </c>
      <c r="F3221" t="s">
        <v>13</v>
      </c>
      <c r="G3221" t="s">
        <v>14</v>
      </c>
      <c r="H3221">
        <v>3</v>
      </c>
      <c r="I3221">
        <v>3</v>
      </c>
      <c r="J3221">
        <v>978</v>
      </c>
      <c r="K3221">
        <v>1.3882829999999999</v>
      </c>
      <c r="L3221" t="s">
        <v>22</v>
      </c>
    </row>
    <row r="3222" spans="1:12" x14ac:dyDescent="0.3">
      <c r="A3222" s="1">
        <v>42971</v>
      </c>
      <c r="B3222">
        <v>2017</v>
      </c>
      <c r="C3222" t="s">
        <v>12</v>
      </c>
      <c r="D3222">
        <v>72170</v>
      </c>
      <c r="E3222">
        <v>120000</v>
      </c>
      <c r="F3222" t="s">
        <v>13</v>
      </c>
      <c r="G3222" t="s">
        <v>14</v>
      </c>
      <c r="H3222">
        <v>3</v>
      </c>
      <c r="I3222">
        <v>2</v>
      </c>
      <c r="J3222">
        <v>1064</v>
      </c>
      <c r="K3222">
        <v>1.3882829999999999</v>
      </c>
      <c r="L3222" t="s">
        <v>22</v>
      </c>
    </row>
    <row r="3223" spans="1:12" x14ac:dyDescent="0.3">
      <c r="A3223" s="1">
        <v>42971</v>
      </c>
      <c r="B3223">
        <v>2017</v>
      </c>
      <c r="C3223" t="s">
        <v>29</v>
      </c>
      <c r="D3223">
        <v>294140</v>
      </c>
      <c r="E3223">
        <v>425000</v>
      </c>
      <c r="F3223" t="s">
        <v>13</v>
      </c>
      <c r="G3223" t="s">
        <v>14</v>
      </c>
      <c r="H3223">
        <v>3</v>
      </c>
      <c r="I3223">
        <v>2</v>
      </c>
      <c r="J3223">
        <v>910</v>
      </c>
      <c r="K3223">
        <v>1.3882829999999999</v>
      </c>
      <c r="L3223" t="s">
        <v>25</v>
      </c>
    </row>
    <row r="3224" spans="1:12" x14ac:dyDescent="0.3">
      <c r="A3224" s="1">
        <v>42972</v>
      </c>
      <c r="B3224">
        <v>2017</v>
      </c>
      <c r="C3224" t="s">
        <v>30</v>
      </c>
      <c r="D3224">
        <v>223530</v>
      </c>
      <c r="E3224">
        <v>413000</v>
      </c>
      <c r="F3224" t="s">
        <v>13</v>
      </c>
      <c r="G3224" t="s">
        <v>14</v>
      </c>
      <c r="H3224">
        <v>3</v>
      </c>
      <c r="I3224">
        <v>3</v>
      </c>
      <c r="J3224">
        <v>1100</v>
      </c>
      <c r="K3224">
        <v>1.3882829999999999</v>
      </c>
      <c r="L3224" t="s">
        <v>25</v>
      </c>
    </row>
    <row r="3225" spans="1:12" x14ac:dyDescent="0.3">
      <c r="A3225" s="1">
        <v>42972</v>
      </c>
      <c r="B3225">
        <v>2017</v>
      </c>
      <c r="C3225" t="s">
        <v>17</v>
      </c>
      <c r="D3225">
        <v>166360</v>
      </c>
      <c r="E3225">
        <v>218000</v>
      </c>
      <c r="F3225" t="s">
        <v>13</v>
      </c>
      <c r="G3225" t="s">
        <v>14</v>
      </c>
      <c r="H3225">
        <v>3</v>
      </c>
      <c r="I3225">
        <v>3</v>
      </c>
      <c r="J3225">
        <v>960</v>
      </c>
      <c r="K3225">
        <v>1.3882829999999999</v>
      </c>
      <c r="L3225" t="s">
        <v>25</v>
      </c>
    </row>
    <row r="3226" spans="1:12" x14ac:dyDescent="0.3">
      <c r="A3226" s="1">
        <v>42973</v>
      </c>
      <c r="B3226">
        <v>2017</v>
      </c>
      <c r="C3226" t="s">
        <v>29</v>
      </c>
      <c r="D3226">
        <v>125300</v>
      </c>
      <c r="E3226">
        <v>150000</v>
      </c>
      <c r="F3226" t="s">
        <v>13</v>
      </c>
      <c r="G3226" t="s">
        <v>14</v>
      </c>
      <c r="H3226">
        <v>3</v>
      </c>
      <c r="I3226">
        <v>3</v>
      </c>
      <c r="J3226">
        <v>1016</v>
      </c>
      <c r="K3226">
        <v>1.3882829999999999</v>
      </c>
      <c r="L3226" t="s">
        <v>25</v>
      </c>
    </row>
    <row r="3227" spans="1:12" x14ac:dyDescent="0.3">
      <c r="A3227" s="1">
        <v>42974</v>
      </c>
      <c r="B3227">
        <v>2017</v>
      </c>
      <c r="C3227" t="s">
        <v>26</v>
      </c>
      <c r="D3227">
        <v>755580</v>
      </c>
      <c r="E3227">
        <v>1290000</v>
      </c>
      <c r="F3227" t="s">
        <v>13</v>
      </c>
      <c r="G3227" t="s">
        <v>14</v>
      </c>
      <c r="H3227">
        <v>3</v>
      </c>
      <c r="I3227">
        <v>2</v>
      </c>
      <c r="J3227">
        <v>1025</v>
      </c>
      <c r="K3227">
        <v>1.3882829999999999</v>
      </c>
      <c r="L3227" t="s">
        <v>15</v>
      </c>
    </row>
    <row r="3228" spans="1:12" x14ac:dyDescent="0.3">
      <c r="A3228" s="1">
        <v>42974</v>
      </c>
      <c r="B3228">
        <v>2017</v>
      </c>
      <c r="C3228" t="s">
        <v>26</v>
      </c>
      <c r="D3228">
        <v>306390</v>
      </c>
      <c r="E3228">
        <v>1100000</v>
      </c>
      <c r="F3228" t="s">
        <v>13</v>
      </c>
      <c r="G3228" t="s">
        <v>14</v>
      </c>
      <c r="H3228">
        <v>3</v>
      </c>
      <c r="I3228">
        <v>2</v>
      </c>
      <c r="J3228">
        <v>969</v>
      </c>
      <c r="K3228">
        <v>1.3882829999999999</v>
      </c>
      <c r="L3228" t="s">
        <v>22</v>
      </c>
    </row>
    <row r="3229" spans="1:12" x14ac:dyDescent="0.3">
      <c r="A3229" s="1">
        <v>42974</v>
      </c>
      <c r="B3229">
        <v>2017</v>
      </c>
      <c r="C3229" t="s">
        <v>26</v>
      </c>
      <c r="D3229">
        <v>368340</v>
      </c>
      <c r="E3229">
        <v>635000</v>
      </c>
      <c r="F3229" t="s">
        <v>13</v>
      </c>
      <c r="G3229" t="s">
        <v>14</v>
      </c>
      <c r="H3229">
        <v>3</v>
      </c>
      <c r="I3229">
        <v>1</v>
      </c>
      <c r="J3229">
        <v>906</v>
      </c>
      <c r="K3229">
        <v>1.3882829999999999</v>
      </c>
      <c r="L3229" t="s">
        <v>15</v>
      </c>
    </row>
    <row r="3230" spans="1:12" x14ac:dyDescent="0.3">
      <c r="A3230" s="1">
        <v>42975</v>
      </c>
      <c r="B3230">
        <v>2017</v>
      </c>
      <c r="C3230" t="s">
        <v>26</v>
      </c>
      <c r="D3230">
        <v>3712730</v>
      </c>
      <c r="E3230">
        <v>6100000</v>
      </c>
      <c r="F3230" t="s">
        <v>13</v>
      </c>
      <c r="G3230" t="s">
        <v>14</v>
      </c>
      <c r="H3230">
        <v>3</v>
      </c>
      <c r="I3230">
        <v>1</v>
      </c>
      <c r="J3230">
        <v>907</v>
      </c>
      <c r="K3230">
        <v>1.3882829999999999</v>
      </c>
      <c r="L3230" t="s">
        <v>22</v>
      </c>
    </row>
    <row r="3231" spans="1:12" x14ac:dyDescent="0.3">
      <c r="A3231" s="1">
        <v>42978</v>
      </c>
      <c r="B3231">
        <v>2017</v>
      </c>
      <c r="C3231" t="s">
        <v>12</v>
      </c>
      <c r="D3231">
        <v>30170</v>
      </c>
      <c r="E3231">
        <v>50000</v>
      </c>
      <c r="F3231" t="s">
        <v>23</v>
      </c>
      <c r="G3231" t="s">
        <v>24</v>
      </c>
      <c r="H3231">
        <v>6</v>
      </c>
      <c r="I3231">
        <v>5</v>
      </c>
      <c r="J3231">
        <v>2017</v>
      </c>
      <c r="K3231">
        <v>1.3882829999999999</v>
      </c>
      <c r="L3231" t="s">
        <v>16</v>
      </c>
    </row>
    <row r="3232" spans="1:12" x14ac:dyDescent="0.3">
      <c r="A3232" s="1">
        <v>42978</v>
      </c>
      <c r="B3232">
        <v>2017</v>
      </c>
      <c r="C3232" t="s">
        <v>21</v>
      </c>
      <c r="D3232">
        <v>3614240</v>
      </c>
      <c r="E3232">
        <v>6923500</v>
      </c>
      <c r="F3232" t="s">
        <v>13</v>
      </c>
      <c r="G3232" t="s">
        <v>14</v>
      </c>
      <c r="H3232">
        <v>3</v>
      </c>
      <c r="I3232">
        <v>1</v>
      </c>
      <c r="J3232">
        <v>1011</v>
      </c>
      <c r="K3232">
        <v>1.3882829999999999</v>
      </c>
      <c r="L3232" t="s">
        <v>15</v>
      </c>
    </row>
    <row r="3233" spans="1:12" x14ac:dyDescent="0.3">
      <c r="A3233" s="1">
        <v>42979</v>
      </c>
      <c r="B3233">
        <v>2017</v>
      </c>
      <c r="C3233" t="s">
        <v>30</v>
      </c>
      <c r="D3233">
        <v>318740</v>
      </c>
      <c r="E3233">
        <v>545900</v>
      </c>
      <c r="F3233" t="s">
        <v>13</v>
      </c>
      <c r="G3233" t="s">
        <v>14</v>
      </c>
      <c r="H3233">
        <v>3</v>
      </c>
      <c r="I3233">
        <v>2</v>
      </c>
      <c r="J3233">
        <v>1053</v>
      </c>
      <c r="K3233">
        <v>1.3882829999999999</v>
      </c>
      <c r="L3233" t="s">
        <v>25</v>
      </c>
    </row>
    <row r="3234" spans="1:12" x14ac:dyDescent="0.3">
      <c r="A3234" s="1">
        <v>42979</v>
      </c>
      <c r="B3234">
        <v>2017</v>
      </c>
      <c r="C3234" t="s">
        <v>12</v>
      </c>
      <c r="D3234">
        <v>92480</v>
      </c>
      <c r="E3234">
        <v>140000</v>
      </c>
      <c r="F3234" t="s">
        <v>13</v>
      </c>
      <c r="G3234" t="s">
        <v>14</v>
      </c>
      <c r="H3234">
        <v>3</v>
      </c>
      <c r="I3234">
        <v>3</v>
      </c>
      <c r="J3234">
        <v>959</v>
      </c>
      <c r="K3234">
        <v>1.3882829999999999</v>
      </c>
      <c r="L3234" t="s">
        <v>15</v>
      </c>
    </row>
    <row r="3235" spans="1:12" x14ac:dyDescent="0.3">
      <c r="A3235" s="1">
        <v>42979</v>
      </c>
      <c r="B3235">
        <v>2017</v>
      </c>
      <c r="C3235" t="s">
        <v>30</v>
      </c>
      <c r="D3235">
        <v>335610</v>
      </c>
      <c r="E3235">
        <v>605000</v>
      </c>
      <c r="F3235" t="s">
        <v>13</v>
      </c>
      <c r="G3235" t="s">
        <v>14</v>
      </c>
      <c r="H3235">
        <v>3</v>
      </c>
      <c r="I3235">
        <v>2</v>
      </c>
      <c r="J3235">
        <v>1042</v>
      </c>
      <c r="K3235">
        <v>1.3882829999999999</v>
      </c>
      <c r="L3235" t="s">
        <v>25</v>
      </c>
    </row>
    <row r="3236" spans="1:12" x14ac:dyDescent="0.3">
      <c r="A3236" s="1">
        <v>42980</v>
      </c>
      <c r="B3236">
        <v>2017</v>
      </c>
      <c r="C3236" t="s">
        <v>17</v>
      </c>
      <c r="D3236">
        <v>315860</v>
      </c>
      <c r="E3236">
        <v>390000</v>
      </c>
      <c r="F3236" t="s">
        <v>13</v>
      </c>
      <c r="G3236" t="s">
        <v>14</v>
      </c>
      <c r="H3236">
        <v>3</v>
      </c>
      <c r="I3236">
        <v>1</v>
      </c>
      <c r="J3236">
        <v>1031</v>
      </c>
      <c r="K3236">
        <v>1.3882829999999999</v>
      </c>
      <c r="L3236" t="s">
        <v>15</v>
      </c>
    </row>
    <row r="3237" spans="1:12" x14ac:dyDescent="0.3">
      <c r="A3237" s="1">
        <v>42980</v>
      </c>
      <c r="B3237">
        <v>2017</v>
      </c>
      <c r="C3237" t="s">
        <v>18</v>
      </c>
      <c r="D3237">
        <v>342500</v>
      </c>
      <c r="E3237">
        <v>430000</v>
      </c>
      <c r="F3237" t="s">
        <v>13</v>
      </c>
      <c r="G3237" t="s">
        <v>14</v>
      </c>
      <c r="H3237">
        <v>3</v>
      </c>
      <c r="I3237">
        <v>2</v>
      </c>
      <c r="J3237">
        <v>1050</v>
      </c>
      <c r="K3237">
        <v>1.3882829999999999</v>
      </c>
      <c r="L3237" t="s">
        <v>25</v>
      </c>
    </row>
    <row r="3238" spans="1:12" x14ac:dyDescent="0.3">
      <c r="A3238" s="1">
        <v>42980</v>
      </c>
      <c r="B3238">
        <v>2017</v>
      </c>
      <c r="C3238" t="s">
        <v>21</v>
      </c>
      <c r="D3238">
        <v>941780</v>
      </c>
      <c r="E3238">
        <v>1575000</v>
      </c>
      <c r="F3238" t="s">
        <v>13</v>
      </c>
      <c r="G3238" t="s">
        <v>14</v>
      </c>
      <c r="H3238">
        <v>3</v>
      </c>
      <c r="I3238">
        <v>1</v>
      </c>
      <c r="J3238">
        <v>1012</v>
      </c>
      <c r="K3238">
        <v>1.3882829999999999</v>
      </c>
      <c r="L3238" t="s">
        <v>25</v>
      </c>
    </row>
    <row r="3239" spans="1:12" x14ac:dyDescent="0.3">
      <c r="A3239" s="1">
        <v>42980</v>
      </c>
      <c r="B3239">
        <v>2017</v>
      </c>
      <c r="C3239" t="s">
        <v>18</v>
      </c>
      <c r="D3239">
        <v>256540</v>
      </c>
      <c r="E3239">
        <v>463000</v>
      </c>
      <c r="F3239" t="s">
        <v>13</v>
      </c>
      <c r="G3239" t="s">
        <v>14</v>
      </c>
      <c r="H3239">
        <v>3</v>
      </c>
      <c r="I3239">
        <v>2</v>
      </c>
      <c r="J3239">
        <v>1080</v>
      </c>
      <c r="K3239">
        <v>1.3882829999999999</v>
      </c>
      <c r="L3239" t="s">
        <v>25</v>
      </c>
    </row>
    <row r="3240" spans="1:12" x14ac:dyDescent="0.3">
      <c r="A3240" s="1">
        <v>42981</v>
      </c>
      <c r="B3240">
        <v>2017</v>
      </c>
      <c r="C3240" t="s">
        <v>18</v>
      </c>
      <c r="D3240">
        <v>242310</v>
      </c>
      <c r="E3240">
        <v>410000</v>
      </c>
      <c r="F3240" t="s">
        <v>13</v>
      </c>
      <c r="G3240" t="s">
        <v>14</v>
      </c>
      <c r="H3240">
        <v>3</v>
      </c>
      <c r="I3240">
        <v>1</v>
      </c>
      <c r="J3240">
        <v>976</v>
      </c>
      <c r="K3240">
        <v>1.3882829999999999</v>
      </c>
      <c r="L3240" t="s">
        <v>25</v>
      </c>
    </row>
    <row r="3241" spans="1:12" x14ac:dyDescent="0.3">
      <c r="A3241" s="1">
        <v>42981</v>
      </c>
      <c r="B3241">
        <v>2017</v>
      </c>
      <c r="C3241" t="s">
        <v>26</v>
      </c>
      <c r="D3241">
        <v>338940</v>
      </c>
      <c r="E3241">
        <v>383000</v>
      </c>
      <c r="F3241" t="s">
        <v>13</v>
      </c>
      <c r="G3241" t="s">
        <v>14</v>
      </c>
      <c r="H3241">
        <v>3</v>
      </c>
      <c r="I3241">
        <v>3</v>
      </c>
      <c r="J3241">
        <v>1098</v>
      </c>
      <c r="K3241">
        <v>1.3882829999999999</v>
      </c>
      <c r="L3241" t="s">
        <v>15</v>
      </c>
    </row>
    <row r="3242" spans="1:12" x14ac:dyDescent="0.3">
      <c r="A3242" s="1">
        <v>42981</v>
      </c>
      <c r="B3242">
        <v>2017</v>
      </c>
      <c r="C3242" t="s">
        <v>12</v>
      </c>
      <c r="D3242">
        <v>59290</v>
      </c>
      <c r="E3242">
        <v>17500</v>
      </c>
      <c r="F3242" t="s">
        <v>13</v>
      </c>
      <c r="G3242" t="s">
        <v>14</v>
      </c>
      <c r="H3242">
        <v>3</v>
      </c>
      <c r="I3242">
        <v>3</v>
      </c>
      <c r="J3242">
        <v>972</v>
      </c>
      <c r="K3242">
        <v>1.3882829999999999</v>
      </c>
      <c r="L3242" t="s">
        <v>22</v>
      </c>
    </row>
    <row r="3243" spans="1:12" x14ac:dyDescent="0.3">
      <c r="A3243" s="1">
        <v>42982</v>
      </c>
      <c r="B3243">
        <v>2017</v>
      </c>
      <c r="C3243" t="s">
        <v>18</v>
      </c>
      <c r="D3243">
        <v>188540</v>
      </c>
      <c r="E3243">
        <v>174500</v>
      </c>
      <c r="F3243" t="s">
        <v>19</v>
      </c>
      <c r="G3243" t="s">
        <v>20</v>
      </c>
      <c r="H3243">
        <v>4</v>
      </c>
      <c r="I3243">
        <v>4</v>
      </c>
      <c r="J3243">
        <v>1437</v>
      </c>
      <c r="K3243">
        <v>1.3882829999999999</v>
      </c>
      <c r="L3243" t="s">
        <v>22</v>
      </c>
    </row>
    <row r="3244" spans="1:12" x14ac:dyDescent="0.3">
      <c r="A3244" s="1">
        <v>42986</v>
      </c>
      <c r="B3244">
        <v>2017</v>
      </c>
      <c r="C3244" t="s">
        <v>12</v>
      </c>
      <c r="D3244">
        <v>72930</v>
      </c>
      <c r="E3244">
        <v>15000</v>
      </c>
      <c r="F3244" t="s">
        <v>13</v>
      </c>
      <c r="G3244" t="s">
        <v>14</v>
      </c>
      <c r="H3244">
        <v>3</v>
      </c>
      <c r="I3244">
        <v>1</v>
      </c>
      <c r="J3244">
        <v>952</v>
      </c>
      <c r="K3244">
        <v>1.3882829999999999</v>
      </c>
      <c r="L3244" t="s">
        <v>25</v>
      </c>
    </row>
    <row r="3245" spans="1:12" x14ac:dyDescent="0.3">
      <c r="A3245" s="1">
        <v>42987</v>
      </c>
      <c r="B3245">
        <v>2017</v>
      </c>
      <c r="C3245" t="s">
        <v>12</v>
      </c>
      <c r="D3245">
        <v>61510</v>
      </c>
      <c r="E3245">
        <v>76500</v>
      </c>
      <c r="F3245" t="s">
        <v>13</v>
      </c>
      <c r="G3245" t="s">
        <v>14</v>
      </c>
      <c r="H3245">
        <v>3</v>
      </c>
      <c r="I3245">
        <v>2</v>
      </c>
      <c r="J3245">
        <v>916</v>
      </c>
      <c r="K3245">
        <v>1.3882829999999999</v>
      </c>
      <c r="L3245" t="s">
        <v>16</v>
      </c>
    </row>
    <row r="3246" spans="1:12" x14ac:dyDescent="0.3">
      <c r="A3246" s="1">
        <v>42987</v>
      </c>
      <c r="B3246">
        <v>2017</v>
      </c>
      <c r="C3246" t="s">
        <v>12</v>
      </c>
      <c r="D3246">
        <v>60160</v>
      </c>
      <c r="E3246">
        <v>38000</v>
      </c>
      <c r="F3246" t="s">
        <v>13</v>
      </c>
      <c r="G3246" t="s">
        <v>14</v>
      </c>
      <c r="H3246">
        <v>3</v>
      </c>
      <c r="I3246">
        <v>2</v>
      </c>
      <c r="J3246">
        <v>974</v>
      </c>
      <c r="K3246">
        <v>1.3882829999999999</v>
      </c>
      <c r="L3246" t="s">
        <v>25</v>
      </c>
    </row>
    <row r="3247" spans="1:12" x14ac:dyDescent="0.3">
      <c r="A3247" s="1">
        <v>42988</v>
      </c>
      <c r="B3247">
        <v>2017</v>
      </c>
      <c r="C3247" t="s">
        <v>26</v>
      </c>
      <c r="D3247">
        <v>292530</v>
      </c>
      <c r="E3247">
        <v>625000</v>
      </c>
      <c r="F3247" t="s">
        <v>13</v>
      </c>
      <c r="G3247" t="s">
        <v>14</v>
      </c>
      <c r="H3247">
        <v>3</v>
      </c>
      <c r="I3247">
        <v>3</v>
      </c>
      <c r="J3247">
        <v>961</v>
      </c>
      <c r="K3247">
        <v>1.3882829999999999</v>
      </c>
      <c r="L3247" t="s">
        <v>16</v>
      </c>
    </row>
    <row r="3248" spans="1:12" x14ac:dyDescent="0.3">
      <c r="A3248" s="1">
        <v>42989</v>
      </c>
      <c r="B3248">
        <v>2017</v>
      </c>
      <c r="C3248" t="s">
        <v>12</v>
      </c>
      <c r="D3248">
        <v>87550</v>
      </c>
      <c r="E3248">
        <v>62000</v>
      </c>
      <c r="F3248" t="s">
        <v>13</v>
      </c>
      <c r="G3248" t="s">
        <v>14</v>
      </c>
      <c r="H3248">
        <v>3</v>
      </c>
      <c r="I3248">
        <v>1</v>
      </c>
      <c r="J3248">
        <v>1071</v>
      </c>
      <c r="K3248">
        <v>1.3882829999999999</v>
      </c>
      <c r="L3248" t="s">
        <v>25</v>
      </c>
    </row>
    <row r="3249" spans="1:12" x14ac:dyDescent="0.3">
      <c r="A3249" s="1">
        <v>42992</v>
      </c>
      <c r="B3249">
        <v>2017</v>
      </c>
      <c r="C3249" t="s">
        <v>12</v>
      </c>
      <c r="D3249">
        <v>81100</v>
      </c>
      <c r="E3249">
        <v>59363</v>
      </c>
      <c r="F3249" t="s">
        <v>13</v>
      </c>
      <c r="G3249" t="s">
        <v>14</v>
      </c>
      <c r="H3249">
        <v>3</v>
      </c>
      <c r="I3249">
        <v>1</v>
      </c>
      <c r="J3249">
        <v>999</v>
      </c>
      <c r="K3249">
        <v>1.3882829999999999</v>
      </c>
      <c r="L3249" t="s">
        <v>16</v>
      </c>
    </row>
    <row r="3250" spans="1:12" x14ac:dyDescent="0.3">
      <c r="A3250" s="1">
        <v>42992</v>
      </c>
      <c r="B3250">
        <v>2017</v>
      </c>
      <c r="C3250" t="s">
        <v>26</v>
      </c>
      <c r="D3250">
        <v>215180</v>
      </c>
      <c r="E3250">
        <v>265000</v>
      </c>
      <c r="F3250" t="s">
        <v>19</v>
      </c>
      <c r="G3250" t="s">
        <v>20</v>
      </c>
      <c r="H3250">
        <v>4</v>
      </c>
      <c r="I3250">
        <v>3</v>
      </c>
      <c r="J3250">
        <v>1370</v>
      </c>
      <c r="K3250">
        <v>1.3882829999999999</v>
      </c>
      <c r="L3250" t="s">
        <v>16</v>
      </c>
    </row>
    <row r="3251" spans="1:12" x14ac:dyDescent="0.3">
      <c r="A3251" s="1">
        <v>42993</v>
      </c>
      <c r="B3251">
        <v>2017</v>
      </c>
      <c r="C3251" t="s">
        <v>21</v>
      </c>
      <c r="D3251">
        <v>383740</v>
      </c>
      <c r="E3251">
        <v>770000</v>
      </c>
      <c r="F3251" t="s">
        <v>19</v>
      </c>
      <c r="G3251" t="s">
        <v>20</v>
      </c>
      <c r="H3251">
        <v>4</v>
      </c>
      <c r="I3251">
        <v>4</v>
      </c>
      <c r="J3251">
        <v>1458</v>
      </c>
      <c r="K3251">
        <v>1.3882829999999999</v>
      </c>
      <c r="L3251" t="s">
        <v>25</v>
      </c>
    </row>
    <row r="3252" spans="1:12" x14ac:dyDescent="0.3">
      <c r="A3252" s="1">
        <v>42993</v>
      </c>
      <c r="B3252">
        <v>2017</v>
      </c>
      <c r="C3252" t="s">
        <v>26</v>
      </c>
      <c r="D3252">
        <v>526050</v>
      </c>
      <c r="E3252">
        <v>1025000</v>
      </c>
      <c r="F3252" t="s">
        <v>13</v>
      </c>
      <c r="G3252" t="s">
        <v>14</v>
      </c>
      <c r="H3252">
        <v>3</v>
      </c>
      <c r="I3252">
        <v>2</v>
      </c>
      <c r="J3252">
        <v>1052</v>
      </c>
      <c r="K3252">
        <v>1.3882829999999999</v>
      </c>
      <c r="L3252" t="s">
        <v>25</v>
      </c>
    </row>
    <row r="3253" spans="1:12" x14ac:dyDescent="0.3">
      <c r="A3253" s="1">
        <v>42993</v>
      </c>
      <c r="B3253">
        <v>2017</v>
      </c>
      <c r="C3253" t="s">
        <v>21</v>
      </c>
      <c r="D3253">
        <v>2061710</v>
      </c>
      <c r="E3253">
        <v>5450000</v>
      </c>
      <c r="F3253" t="s">
        <v>13</v>
      </c>
      <c r="G3253" t="s">
        <v>14</v>
      </c>
      <c r="H3253">
        <v>3</v>
      </c>
      <c r="I3253">
        <v>2</v>
      </c>
      <c r="J3253">
        <v>1019</v>
      </c>
      <c r="K3253">
        <v>1.3882829999999999</v>
      </c>
      <c r="L3253" t="s">
        <v>16</v>
      </c>
    </row>
    <row r="3254" spans="1:12" x14ac:dyDescent="0.3">
      <c r="A3254" s="1">
        <v>42994</v>
      </c>
      <c r="B3254">
        <v>2017</v>
      </c>
      <c r="C3254" t="s">
        <v>18</v>
      </c>
      <c r="D3254">
        <v>189350</v>
      </c>
      <c r="E3254">
        <v>320000</v>
      </c>
      <c r="F3254" t="s">
        <v>19</v>
      </c>
      <c r="G3254" t="s">
        <v>20</v>
      </c>
      <c r="H3254">
        <v>4</v>
      </c>
      <c r="I3254">
        <v>4</v>
      </c>
      <c r="J3254">
        <v>1414</v>
      </c>
      <c r="K3254">
        <v>1.3882829999999999</v>
      </c>
      <c r="L3254" t="s">
        <v>15</v>
      </c>
    </row>
    <row r="3255" spans="1:12" x14ac:dyDescent="0.3">
      <c r="A3255" s="1">
        <v>42994</v>
      </c>
      <c r="B3255">
        <v>2017</v>
      </c>
      <c r="C3255" t="s">
        <v>12</v>
      </c>
      <c r="D3255">
        <v>116290</v>
      </c>
      <c r="E3255">
        <v>53500</v>
      </c>
      <c r="F3255" t="s">
        <v>13</v>
      </c>
      <c r="G3255" t="s">
        <v>14</v>
      </c>
      <c r="H3255">
        <v>3</v>
      </c>
      <c r="I3255">
        <v>2</v>
      </c>
      <c r="J3255">
        <v>1075</v>
      </c>
      <c r="K3255">
        <v>1.3882829999999999</v>
      </c>
      <c r="L3255" t="s">
        <v>15</v>
      </c>
    </row>
    <row r="3256" spans="1:12" x14ac:dyDescent="0.3">
      <c r="A3256" s="1">
        <v>42995</v>
      </c>
      <c r="B3256">
        <v>2017</v>
      </c>
      <c r="C3256" t="s">
        <v>17</v>
      </c>
      <c r="D3256">
        <v>203340</v>
      </c>
      <c r="E3256">
        <v>251500</v>
      </c>
      <c r="F3256" t="s">
        <v>13</v>
      </c>
      <c r="G3256" t="s">
        <v>14</v>
      </c>
      <c r="H3256">
        <v>3</v>
      </c>
      <c r="I3256">
        <v>1</v>
      </c>
      <c r="J3256">
        <v>1022</v>
      </c>
      <c r="K3256">
        <v>1.3882829999999999</v>
      </c>
      <c r="L3256" t="s">
        <v>22</v>
      </c>
    </row>
    <row r="3257" spans="1:12" x14ac:dyDescent="0.3">
      <c r="A3257" s="1">
        <v>42995</v>
      </c>
      <c r="B3257">
        <v>2017</v>
      </c>
      <c r="C3257" t="s">
        <v>30</v>
      </c>
      <c r="D3257">
        <v>299820</v>
      </c>
      <c r="E3257">
        <v>485000</v>
      </c>
      <c r="F3257" t="s">
        <v>13</v>
      </c>
      <c r="G3257" t="s">
        <v>14</v>
      </c>
      <c r="H3257">
        <v>3</v>
      </c>
      <c r="I3257">
        <v>3</v>
      </c>
      <c r="J3257">
        <v>963</v>
      </c>
      <c r="K3257">
        <v>1.3882829999999999</v>
      </c>
      <c r="L3257" t="s">
        <v>15</v>
      </c>
    </row>
    <row r="3258" spans="1:12" x14ac:dyDescent="0.3">
      <c r="A3258" s="1">
        <v>42995</v>
      </c>
      <c r="B3258">
        <v>2017</v>
      </c>
      <c r="C3258" t="s">
        <v>30</v>
      </c>
      <c r="D3258">
        <v>1485520</v>
      </c>
      <c r="E3258">
        <v>1500000</v>
      </c>
      <c r="F3258" t="s">
        <v>13</v>
      </c>
      <c r="G3258" t="s">
        <v>14</v>
      </c>
      <c r="H3258">
        <v>3</v>
      </c>
      <c r="I3258">
        <v>1</v>
      </c>
      <c r="J3258">
        <v>984</v>
      </c>
      <c r="K3258">
        <v>1.3882829999999999</v>
      </c>
      <c r="L3258" t="s">
        <v>22</v>
      </c>
    </row>
    <row r="3259" spans="1:12" x14ac:dyDescent="0.3">
      <c r="A3259" s="1">
        <v>42995</v>
      </c>
      <c r="B3259">
        <v>2017</v>
      </c>
      <c r="C3259" t="s">
        <v>18</v>
      </c>
      <c r="D3259">
        <v>211740</v>
      </c>
      <c r="E3259">
        <v>330000</v>
      </c>
      <c r="F3259" t="s">
        <v>19</v>
      </c>
      <c r="G3259" t="s">
        <v>20</v>
      </c>
      <c r="H3259">
        <v>4</v>
      </c>
      <c r="I3259">
        <v>4</v>
      </c>
      <c r="J3259">
        <v>1305</v>
      </c>
      <c r="K3259">
        <v>1.3882829999999999</v>
      </c>
      <c r="L3259" t="s">
        <v>25</v>
      </c>
    </row>
    <row r="3260" spans="1:12" x14ac:dyDescent="0.3">
      <c r="A3260" s="1">
        <v>42996</v>
      </c>
      <c r="B3260">
        <v>2017</v>
      </c>
      <c r="C3260" t="s">
        <v>30</v>
      </c>
      <c r="D3260">
        <v>369510</v>
      </c>
      <c r="E3260">
        <v>400000</v>
      </c>
      <c r="F3260" t="s">
        <v>13</v>
      </c>
      <c r="G3260" t="s">
        <v>14</v>
      </c>
      <c r="H3260">
        <v>3</v>
      </c>
      <c r="I3260">
        <v>2</v>
      </c>
      <c r="J3260">
        <v>960</v>
      </c>
      <c r="K3260">
        <v>1.3882829999999999</v>
      </c>
      <c r="L3260" t="s">
        <v>25</v>
      </c>
    </row>
    <row r="3261" spans="1:12" x14ac:dyDescent="0.3">
      <c r="A3261" s="1">
        <v>42996</v>
      </c>
      <c r="B3261">
        <v>2017</v>
      </c>
      <c r="C3261" t="s">
        <v>12</v>
      </c>
      <c r="D3261">
        <v>70920</v>
      </c>
      <c r="E3261">
        <v>80000</v>
      </c>
      <c r="F3261" t="s">
        <v>13</v>
      </c>
      <c r="G3261" t="s">
        <v>14</v>
      </c>
      <c r="H3261">
        <v>3</v>
      </c>
      <c r="I3261">
        <v>3</v>
      </c>
      <c r="J3261">
        <v>905</v>
      </c>
      <c r="K3261">
        <v>1.3882829999999999</v>
      </c>
      <c r="L3261" t="s">
        <v>22</v>
      </c>
    </row>
    <row r="3262" spans="1:12" x14ac:dyDescent="0.3">
      <c r="A3262" s="1">
        <v>42996</v>
      </c>
      <c r="B3262">
        <v>2017</v>
      </c>
      <c r="C3262" t="s">
        <v>26</v>
      </c>
      <c r="D3262">
        <v>1324890</v>
      </c>
      <c r="E3262">
        <v>94635</v>
      </c>
      <c r="F3262" t="s">
        <v>13</v>
      </c>
      <c r="G3262" t="s">
        <v>14</v>
      </c>
      <c r="H3262">
        <v>3</v>
      </c>
      <c r="I3262">
        <v>1</v>
      </c>
      <c r="J3262">
        <v>1080</v>
      </c>
      <c r="K3262">
        <v>1.3882829999999999</v>
      </c>
      <c r="L3262" t="s">
        <v>25</v>
      </c>
    </row>
    <row r="3263" spans="1:12" x14ac:dyDescent="0.3">
      <c r="A3263" s="1">
        <v>42999</v>
      </c>
      <c r="B3263">
        <v>2017</v>
      </c>
      <c r="C3263" t="s">
        <v>29</v>
      </c>
      <c r="D3263">
        <v>214340</v>
      </c>
      <c r="E3263">
        <v>299000</v>
      </c>
      <c r="F3263" t="s">
        <v>13</v>
      </c>
      <c r="G3263" t="s">
        <v>14</v>
      </c>
      <c r="H3263">
        <v>3</v>
      </c>
      <c r="I3263">
        <v>2</v>
      </c>
      <c r="J3263">
        <v>987</v>
      </c>
      <c r="K3263">
        <v>1.3882829999999999</v>
      </c>
      <c r="L3263" t="s">
        <v>16</v>
      </c>
    </row>
    <row r="3264" spans="1:12" x14ac:dyDescent="0.3">
      <c r="A3264" s="1">
        <v>43000</v>
      </c>
      <c r="B3264">
        <v>2017</v>
      </c>
      <c r="C3264" t="s">
        <v>21</v>
      </c>
      <c r="D3264">
        <v>2122750</v>
      </c>
      <c r="E3264">
        <v>4400000</v>
      </c>
      <c r="F3264" t="s">
        <v>13</v>
      </c>
      <c r="G3264" t="s">
        <v>14</v>
      </c>
      <c r="H3264">
        <v>3</v>
      </c>
      <c r="I3264">
        <v>2</v>
      </c>
      <c r="J3264">
        <v>985</v>
      </c>
      <c r="K3264">
        <v>1.3882829999999999</v>
      </c>
      <c r="L3264" t="s">
        <v>15</v>
      </c>
    </row>
    <row r="3265" spans="1:12" x14ac:dyDescent="0.3">
      <c r="A3265" s="1">
        <v>43001</v>
      </c>
      <c r="B3265">
        <v>2017</v>
      </c>
      <c r="C3265" t="s">
        <v>26</v>
      </c>
      <c r="D3265">
        <v>372470</v>
      </c>
      <c r="E3265">
        <v>485000</v>
      </c>
      <c r="F3265" t="s">
        <v>13</v>
      </c>
      <c r="G3265" t="s">
        <v>14</v>
      </c>
      <c r="H3265">
        <v>3</v>
      </c>
      <c r="I3265">
        <v>2</v>
      </c>
      <c r="J3265">
        <v>1026</v>
      </c>
      <c r="K3265">
        <v>1.3882829999999999</v>
      </c>
      <c r="L3265" t="s">
        <v>25</v>
      </c>
    </row>
    <row r="3266" spans="1:12" x14ac:dyDescent="0.3">
      <c r="A3266" s="1">
        <v>43002</v>
      </c>
      <c r="B3266">
        <v>2017</v>
      </c>
      <c r="C3266" t="s">
        <v>12</v>
      </c>
      <c r="D3266">
        <v>107510</v>
      </c>
      <c r="E3266">
        <v>70000</v>
      </c>
      <c r="F3266" t="s">
        <v>19</v>
      </c>
      <c r="G3266" t="s">
        <v>20</v>
      </c>
      <c r="H3266">
        <v>4</v>
      </c>
      <c r="I3266">
        <v>2</v>
      </c>
      <c r="J3266">
        <v>1437</v>
      </c>
      <c r="K3266">
        <v>1.3882829999999999</v>
      </c>
      <c r="L3266" t="s">
        <v>16</v>
      </c>
    </row>
    <row r="3267" spans="1:12" x14ac:dyDescent="0.3">
      <c r="A3267" s="1">
        <v>43006</v>
      </c>
      <c r="B3267">
        <v>2017</v>
      </c>
      <c r="C3267" t="s">
        <v>17</v>
      </c>
      <c r="D3267">
        <v>182140</v>
      </c>
      <c r="E3267">
        <v>203000</v>
      </c>
      <c r="F3267" t="s">
        <v>13</v>
      </c>
      <c r="G3267" t="s">
        <v>14</v>
      </c>
      <c r="H3267">
        <v>3</v>
      </c>
      <c r="I3267">
        <v>1</v>
      </c>
      <c r="J3267">
        <v>969</v>
      </c>
      <c r="K3267">
        <v>1.3882829999999999</v>
      </c>
      <c r="L3267" t="s">
        <v>22</v>
      </c>
    </row>
    <row r="3268" spans="1:12" x14ac:dyDescent="0.3">
      <c r="A3268" s="1">
        <v>43006</v>
      </c>
      <c r="B3268">
        <v>2017</v>
      </c>
      <c r="C3268" t="s">
        <v>26</v>
      </c>
      <c r="D3268">
        <v>283010</v>
      </c>
      <c r="E3268">
        <v>489000</v>
      </c>
      <c r="F3268" t="s">
        <v>13</v>
      </c>
      <c r="G3268" t="s">
        <v>14</v>
      </c>
      <c r="H3268">
        <v>3</v>
      </c>
      <c r="I3268">
        <v>3</v>
      </c>
      <c r="J3268">
        <v>1077</v>
      </c>
      <c r="K3268">
        <v>1.3882829999999999</v>
      </c>
      <c r="L3268" t="s">
        <v>16</v>
      </c>
    </row>
    <row r="3269" spans="1:12" x14ac:dyDescent="0.3">
      <c r="A3269" s="1">
        <v>43007</v>
      </c>
      <c r="B3269">
        <v>2017</v>
      </c>
      <c r="C3269" t="s">
        <v>12</v>
      </c>
      <c r="D3269">
        <v>80190</v>
      </c>
      <c r="E3269">
        <v>40100</v>
      </c>
      <c r="F3269" t="s">
        <v>13</v>
      </c>
      <c r="G3269" t="s">
        <v>14</v>
      </c>
      <c r="H3269">
        <v>3</v>
      </c>
      <c r="I3269">
        <v>2</v>
      </c>
      <c r="J3269">
        <v>937</v>
      </c>
      <c r="K3269">
        <v>1.3882829999999999</v>
      </c>
      <c r="L3269" t="s">
        <v>25</v>
      </c>
    </row>
    <row r="3270" spans="1:12" x14ac:dyDescent="0.3">
      <c r="A3270" s="1">
        <v>43007</v>
      </c>
      <c r="B3270">
        <v>2017</v>
      </c>
      <c r="C3270" t="s">
        <v>18</v>
      </c>
      <c r="D3270">
        <v>236820</v>
      </c>
      <c r="E3270">
        <v>350000</v>
      </c>
      <c r="F3270" t="s">
        <v>13</v>
      </c>
      <c r="G3270" t="s">
        <v>14</v>
      </c>
      <c r="H3270">
        <v>3</v>
      </c>
      <c r="I3270">
        <v>3</v>
      </c>
      <c r="J3270">
        <v>1059</v>
      </c>
      <c r="K3270">
        <v>1.3882829999999999</v>
      </c>
      <c r="L3270" t="s">
        <v>25</v>
      </c>
    </row>
    <row r="3271" spans="1:12" x14ac:dyDescent="0.3">
      <c r="A3271" s="1">
        <v>43008</v>
      </c>
      <c r="B3271">
        <v>2017</v>
      </c>
      <c r="C3271" t="s">
        <v>21</v>
      </c>
      <c r="D3271">
        <v>4248370</v>
      </c>
      <c r="E3271">
        <v>9750000</v>
      </c>
      <c r="F3271" t="s">
        <v>13</v>
      </c>
      <c r="G3271" t="s">
        <v>14</v>
      </c>
      <c r="H3271">
        <v>3</v>
      </c>
      <c r="I3271">
        <v>3</v>
      </c>
      <c r="J3271">
        <v>942</v>
      </c>
      <c r="K3271">
        <v>1.3882829999999999</v>
      </c>
      <c r="L3271" t="s">
        <v>25</v>
      </c>
    </row>
    <row r="3272" spans="1:12" x14ac:dyDescent="0.3">
      <c r="A3272" s="1">
        <v>43008</v>
      </c>
      <c r="B3272">
        <v>2017</v>
      </c>
      <c r="C3272" t="s">
        <v>30</v>
      </c>
      <c r="D3272">
        <v>431820</v>
      </c>
      <c r="E3272">
        <v>628000</v>
      </c>
      <c r="F3272" t="s">
        <v>13</v>
      </c>
      <c r="G3272" t="s">
        <v>14</v>
      </c>
      <c r="H3272">
        <v>3</v>
      </c>
      <c r="I3272">
        <v>1</v>
      </c>
      <c r="J3272">
        <v>961</v>
      </c>
      <c r="K3272">
        <v>1.3882829999999999</v>
      </c>
      <c r="L3272" t="s">
        <v>25</v>
      </c>
    </row>
    <row r="3273" spans="1:12" x14ac:dyDescent="0.3">
      <c r="A3273" s="1">
        <v>43009</v>
      </c>
      <c r="B3273">
        <v>2017</v>
      </c>
      <c r="C3273" t="s">
        <v>12</v>
      </c>
      <c r="D3273">
        <v>82030</v>
      </c>
      <c r="E3273">
        <v>99900</v>
      </c>
      <c r="F3273" t="s">
        <v>13</v>
      </c>
      <c r="G3273" t="s">
        <v>14</v>
      </c>
      <c r="H3273">
        <v>3</v>
      </c>
      <c r="I3273">
        <v>1</v>
      </c>
      <c r="J3273">
        <v>1007</v>
      </c>
      <c r="K3273">
        <v>1.3882829999999999</v>
      </c>
      <c r="L3273" t="s">
        <v>22</v>
      </c>
    </row>
    <row r="3274" spans="1:12" x14ac:dyDescent="0.3">
      <c r="A3274" s="1">
        <v>43009</v>
      </c>
      <c r="B3274">
        <v>2017</v>
      </c>
      <c r="C3274" t="s">
        <v>29</v>
      </c>
      <c r="D3274">
        <v>193620</v>
      </c>
      <c r="E3274">
        <v>272000</v>
      </c>
      <c r="F3274" t="s">
        <v>19</v>
      </c>
      <c r="G3274" t="s">
        <v>20</v>
      </c>
      <c r="H3274">
        <v>4</v>
      </c>
      <c r="I3274">
        <v>2</v>
      </c>
      <c r="J3274">
        <v>1384</v>
      </c>
      <c r="K3274">
        <v>1.3882829999999999</v>
      </c>
      <c r="L3274" t="s">
        <v>16</v>
      </c>
    </row>
    <row r="3275" spans="1:12" x14ac:dyDescent="0.3">
      <c r="A3275" s="1">
        <v>43009</v>
      </c>
      <c r="B3275">
        <v>2017</v>
      </c>
      <c r="C3275" t="s">
        <v>29</v>
      </c>
      <c r="D3275">
        <v>226450</v>
      </c>
      <c r="E3275">
        <v>385000</v>
      </c>
      <c r="F3275" t="s">
        <v>13</v>
      </c>
      <c r="G3275" t="s">
        <v>14</v>
      </c>
      <c r="H3275">
        <v>3</v>
      </c>
      <c r="I3275">
        <v>3</v>
      </c>
      <c r="J3275">
        <v>934</v>
      </c>
      <c r="K3275">
        <v>1.3882829999999999</v>
      </c>
      <c r="L3275" t="s">
        <v>15</v>
      </c>
    </row>
    <row r="3276" spans="1:12" x14ac:dyDescent="0.3">
      <c r="A3276" s="1">
        <v>43010</v>
      </c>
      <c r="B3276">
        <v>2017</v>
      </c>
      <c r="C3276" t="s">
        <v>12</v>
      </c>
      <c r="D3276">
        <v>97620</v>
      </c>
      <c r="E3276">
        <v>109900</v>
      </c>
      <c r="F3276" t="s">
        <v>13</v>
      </c>
      <c r="G3276" t="s">
        <v>14</v>
      </c>
      <c r="H3276">
        <v>3</v>
      </c>
      <c r="I3276">
        <v>3</v>
      </c>
      <c r="J3276">
        <v>946</v>
      </c>
      <c r="K3276">
        <v>1.3882829999999999</v>
      </c>
      <c r="L3276" t="s">
        <v>25</v>
      </c>
    </row>
    <row r="3277" spans="1:12" x14ac:dyDescent="0.3">
      <c r="A3277" s="1">
        <v>43010</v>
      </c>
      <c r="B3277">
        <v>2017</v>
      </c>
      <c r="C3277" t="s">
        <v>18</v>
      </c>
      <c r="D3277">
        <v>202830</v>
      </c>
      <c r="E3277">
        <v>335000</v>
      </c>
      <c r="F3277" t="s">
        <v>13</v>
      </c>
      <c r="G3277" t="s">
        <v>14</v>
      </c>
      <c r="H3277">
        <v>3</v>
      </c>
      <c r="I3277">
        <v>3</v>
      </c>
      <c r="J3277">
        <v>1014</v>
      </c>
      <c r="K3277">
        <v>1.3882829999999999</v>
      </c>
      <c r="L3277" t="s">
        <v>25</v>
      </c>
    </row>
    <row r="3278" spans="1:12" x14ac:dyDescent="0.3">
      <c r="A3278" s="1">
        <v>43013</v>
      </c>
      <c r="B3278">
        <v>2017</v>
      </c>
      <c r="C3278" t="s">
        <v>12</v>
      </c>
      <c r="D3278">
        <v>65100</v>
      </c>
      <c r="E3278">
        <v>92000</v>
      </c>
      <c r="F3278" t="s">
        <v>13</v>
      </c>
      <c r="G3278" t="s">
        <v>14</v>
      </c>
      <c r="H3278">
        <v>3</v>
      </c>
      <c r="I3278">
        <v>1</v>
      </c>
      <c r="J3278">
        <v>903</v>
      </c>
      <c r="K3278">
        <v>1.3882829999999999</v>
      </c>
      <c r="L3278" t="s">
        <v>16</v>
      </c>
    </row>
    <row r="3279" spans="1:12" x14ac:dyDescent="0.3">
      <c r="A3279" s="1">
        <v>43015</v>
      </c>
      <c r="B3279">
        <v>2017</v>
      </c>
      <c r="C3279" t="s">
        <v>29</v>
      </c>
      <c r="D3279">
        <v>152810</v>
      </c>
      <c r="E3279">
        <v>235000</v>
      </c>
      <c r="F3279" t="s">
        <v>19</v>
      </c>
      <c r="G3279" t="s">
        <v>20</v>
      </c>
      <c r="H3279">
        <v>4</v>
      </c>
      <c r="I3279">
        <v>4</v>
      </c>
      <c r="J3279">
        <v>1445</v>
      </c>
      <c r="K3279">
        <v>1.3882829999999999</v>
      </c>
      <c r="L3279" t="s">
        <v>15</v>
      </c>
    </row>
    <row r="3280" spans="1:12" x14ac:dyDescent="0.3">
      <c r="A3280" s="1">
        <v>43015</v>
      </c>
      <c r="B3280">
        <v>2017</v>
      </c>
      <c r="C3280" t="s">
        <v>18</v>
      </c>
      <c r="D3280">
        <v>226820</v>
      </c>
      <c r="E3280">
        <v>249050</v>
      </c>
      <c r="F3280" t="s">
        <v>13</v>
      </c>
      <c r="G3280" t="s">
        <v>14</v>
      </c>
      <c r="H3280">
        <v>3</v>
      </c>
      <c r="I3280">
        <v>2</v>
      </c>
      <c r="J3280">
        <v>1055</v>
      </c>
      <c r="K3280">
        <v>1.3882829999999999</v>
      </c>
      <c r="L3280" t="s">
        <v>25</v>
      </c>
    </row>
    <row r="3281" spans="1:12" x14ac:dyDescent="0.3">
      <c r="A3281" s="1">
        <v>43015</v>
      </c>
      <c r="B3281">
        <v>2017</v>
      </c>
      <c r="C3281" t="s">
        <v>12</v>
      </c>
      <c r="D3281">
        <v>97990</v>
      </c>
      <c r="E3281">
        <v>124000</v>
      </c>
      <c r="F3281" t="s">
        <v>13</v>
      </c>
      <c r="G3281" t="s">
        <v>14</v>
      </c>
      <c r="H3281">
        <v>3</v>
      </c>
      <c r="I3281">
        <v>3</v>
      </c>
      <c r="J3281">
        <v>910</v>
      </c>
      <c r="K3281">
        <v>1.3882829999999999</v>
      </c>
      <c r="L3281" t="s">
        <v>15</v>
      </c>
    </row>
    <row r="3282" spans="1:12" x14ac:dyDescent="0.3">
      <c r="A3282" s="1">
        <v>43021</v>
      </c>
      <c r="B3282">
        <v>2017</v>
      </c>
      <c r="C3282" t="s">
        <v>18</v>
      </c>
      <c r="D3282">
        <v>489650</v>
      </c>
      <c r="E3282">
        <v>555000</v>
      </c>
      <c r="F3282" t="s">
        <v>13</v>
      </c>
      <c r="G3282" t="s">
        <v>14</v>
      </c>
      <c r="H3282">
        <v>3</v>
      </c>
      <c r="I3282">
        <v>2</v>
      </c>
      <c r="J3282">
        <v>1080</v>
      </c>
      <c r="K3282">
        <v>1.3882829999999999</v>
      </c>
      <c r="L3282" t="s">
        <v>15</v>
      </c>
    </row>
    <row r="3283" spans="1:12" x14ac:dyDescent="0.3">
      <c r="A3283" s="1">
        <v>43023</v>
      </c>
      <c r="B3283">
        <v>2017</v>
      </c>
      <c r="C3283" t="s">
        <v>30</v>
      </c>
      <c r="D3283">
        <v>300350</v>
      </c>
      <c r="E3283">
        <v>430000</v>
      </c>
      <c r="F3283" t="s">
        <v>13</v>
      </c>
      <c r="G3283" t="s">
        <v>14</v>
      </c>
      <c r="H3283">
        <v>3</v>
      </c>
      <c r="I3283">
        <v>3</v>
      </c>
      <c r="J3283">
        <v>1018</v>
      </c>
      <c r="K3283">
        <v>1.3882829999999999</v>
      </c>
      <c r="L3283" t="s">
        <v>16</v>
      </c>
    </row>
    <row r="3284" spans="1:12" x14ac:dyDescent="0.3">
      <c r="A3284" s="1">
        <v>43024</v>
      </c>
      <c r="B3284">
        <v>2017</v>
      </c>
      <c r="C3284" t="s">
        <v>12</v>
      </c>
      <c r="D3284">
        <v>83860</v>
      </c>
      <c r="E3284">
        <v>47250</v>
      </c>
      <c r="F3284" t="s">
        <v>13</v>
      </c>
      <c r="G3284" t="s">
        <v>14</v>
      </c>
      <c r="H3284">
        <v>3</v>
      </c>
      <c r="I3284">
        <v>3</v>
      </c>
      <c r="J3284">
        <v>1082</v>
      </c>
      <c r="K3284">
        <v>1.3882829999999999</v>
      </c>
      <c r="L3284" t="s">
        <v>22</v>
      </c>
    </row>
    <row r="3285" spans="1:12" x14ac:dyDescent="0.3">
      <c r="A3285" s="1">
        <v>43028</v>
      </c>
      <c r="B3285">
        <v>2017</v>
      </c>
      <c r="C3285" t="s">
        <v>30</v>
      </c>
      <c r="D3285">
        <v>253750</v>
      </c>
      <c r="E3285">
        <v>430000</v>
      </c>
      <c r="F3285" t="s">
        <v>13</v>
      </c>
      <c r="G3285" t="s">
        <v>14</v>
      </c>
      <c r="H3285">
        <v>3</v>
      </c>
      <c r="I3285">
        <v>3</v>
      </c>
      <c r="J3285">
        <v>1052</v>
      </c>
      <c r="K3285">
        <v>1.3882829999999999</v>
      </c>
      <c r="L3285" t="s">
        <v>16</v>
      </c>
    </row>
    <row r="3286" spans="1:12" x14ac:dyDescent="0.3">
      <c r="A3286" s="1">
        <v>43029</v>
      </c>
      <c r="B3286">
        <v>2017</v>
      </c>
      <c r="C3286" t="s">
        <v>12</v>
      </c>
      <c r="D3286">
        <v>52600</v>
      </c>
      <c r="E3286">
        <v>35000</v>
      </c>
      <c r="F3286" t="s">
        <v>23</v>
      </c>
      <c r="G3286" t="s">
        <v>24</v>
      </c>
      <c r="H3286">
        <v>6</v>
      </c>
      <c r="I3286">
        <v>6</v>
      </c>
      <c r="J3286">
        <v>1874</v>
      </c>
      <c r="K3286">
        <v>1.3882829999999999</v>
      </c>
      <c r="L3286" t="s">
        <v>25</v>
      </c>
    </row>
    <row r="3287" spans="1:12" x14ac:dyDescent="0.3">
      <c r="A3287" s="1">
        <v>43031</v>
      </c>
      <c r="B3287">
        <v>2017</v>
      </c>
      <c r="C3287" t="s">
        <v>30</v>
      </c>
      <c r="D3287">
        <v>429510</v>
      </c>
      <c r="E3287">
        <v>400000</v>
      </c>
      <c r="F3287" t="s">
        <v>13</v>
      </c>
      <c r="G3287" t="s">
        <v>14</v>
      </c>
      <c r="H3287">
        <v>3</v>
      </c>
      <c r="I3287">
        <v>2</v>
      </c>
      <c r="J3287">
        <v>1079</v>
      </c>
      <c r="K3287">
        <v>1.3882829999999999</v>
      </c>
      <c r="L3287" t="s">
        <v>25</v>
      </c>
    </row>
    <row r="3288" spans="1:12" x14ac:dyDescent="0.3">
      <c r="A3288" s="1">
        <v>43031</v>
      </c>
      <c r="B3288">
        <v>2017</v>
      </c>
      <c r="C3288" t="s">
        <v>29</v>
      </c>
      <c r="D3288">
        <v>188370</v>
      </c>
      <c r="E3288">
        <v>240000</v>
      </c>
      <c r="F3288" t="s">
        <v>13</v>
      </c>
      <c r="G3288" t="s">
        <v>14</v>
      </c>
      <c r="H3288">
        <v>3</v>
      </c>
      <c r="I3288">
        <v>1</v>
      </c>
      <c r="J3288">
        <v>913</v>
      </c>
      <c r="K3288">
        <v>1.3882829999999999</v>
      </c>
      <c r="L3288" t="s">
        <v>15</v>
      </c>
    </row>
    <row r="3289" spans="1:12" x14ac:dyDescent="0.3">
      <c r="A3289" s="1">
        <v>43034</v>
      </c>
      <c r="B3289">
        <v>2017</v>
      </c>
      <c r="C3289" t="s">
        <v>12</v>
      </c>
      <c r="D3289">
        <v>73820</v>
      </c>
      <c r="E3289">
        <v>48600</v>
      </c>
      <c r="F3289" t="s">
        <v>13</v>
      </c>
      <c r="G3289" t="s">
        <v>14</v>
      </c>
      <c r="H3289">
        <v>3</v>
      </c>
      <c r="I3289">
        <v>3</v>
      </c>
      <c r="J3289">
        <v>1070</v>
      </c>
      <c r="K3289">
        <v>1.3882829999999999</v>
      </c>
      <c r="L3289" t="s">
        <v>22</v>
      </c>
    </row>
    <row r="3290" spans="1:12" x14ac:dyDescent="0.3">
      <c r="A3290" s="1">
        <v>43034</v>
      </c>
      <c r="B3290">
        <v>2017</v>
      </c>
      <c r="C3290" t="s">
        <v>12</v>
      </c>
      <c r="D3290">
        <v>29810</v>
      </c>
      <c r="E3290">
        <v>31000</v>
      </c>
      <c r="F3290" t="s">
        <v>19</v>
      </c>
      <c r="G3290" t="s">
        <v>20</v>
      </c>
      <c r="H3290">
        <v>4</v>
      </c>
      <c r="I3290">
        <v>2</v>
      </c>
      <c r="J3290">
        <v>1246</v>
      </c>
      <c r="K3290">
        <v>1.3882829999999999</v>
      </c>
      <c r="L3290" t="s">
        <v>25</v>
      </c>
    </row>
    <row r="3291" spans="1:12" x14ac:dyDescent="0.3">
      <c r="A3291" s="1">
        <v>43034</v>
      </c>
      <c r="B3291">
        <v>2017</v>
      </c>
      <c r="C3291" t="s">
        <v>12</v>
      </c>
      <c r="D3291">
        <v>66940</v>
      </c>
      <c r="E3291">
        <v>50000</v>
      </c>
      <c r="F3291" t="s">
        <v>13</v>
      </c>
      <c r="G3291" t="s">
        <v>14</v>
      </c>
      <c r="H3291">
        <v>3</v>
      </c>
      <c r="I3291">
        <v>3</v>
      </c>
      <c r="J3291">
        <v>903</v>
      </c>
      <c r="K3291">
        <v>1.3882829999999999</v>
      </c>
      <c r="L3291" t="s">
        <v>15</v>
      </c>
    </row>
    <row r="3292" spans="1:12" x14ac:dyDescent="0.3">
      <c r="A3292" s="1">
        <v>43034</v>
      </c>
      <c r="B3292">
        <v>2017</v>
      </c>
      <c r="C3292" t="s">
        <v>30</v>
      </c>
      <c r="D3292">
        <v>261640</v>
      </c>
      <c r="E3292">
        <v>370000</v>
      </c>
      <c r="F3292" t="s">
        <v>13</v>
      </c>
      <c r="G3292" t="s">
        <v>14</v>
      </c>
      <c r="H3292">
        <v>3</v>
      </c>
      <c r="I3292">
        <v>1</v>
      </c>
      <c r="J3292">
        <v>949</v>
      </c>
      <c r="K3292">
        <v>1.3882829999999999</v>
      </c>
      <c r="L3292" t="s">
        <v>22</v>
      </c>
    </row>
    <row r="3293" spans="1:12" x14ac:dyDescent="0.3">
      <c r="A3293" s="1">
        <v>43036</v>
      </c>
      <c r="B3293">
        <v>2017</v>
      </c>
      <c r="C3293" t="s">
        <v>12</v>
      </c>
      <c r="D3293">
        <v>110930</v>
      </c>
      <c r="E3293">
        <v>150000</v>
      </c>
      <c r="F3293" t="s">
        <v>13</v>
      </c>
      <c r="G3293" t="s">
        <v>14</v>
      </c>
      <c r="H3293">
        <v>3</v>
      </c>
      <c r="I3293">
        <v>1</v>
      </c>
      <c r="J3293">
        <v>1060</v>
      </c>
      <c r="K3293">
        <v>1.3882829999999999</v>
      </c>
      <c r="L3293" t="s">
        <v>16</v>
      </c>
    </row>
    <row r="3294" spans="1:12" x14ac:dyDescent="0.3">
      <c r="A3294" s="1">
        <v>43037</v>
      </c>
      <c r="B3294">
        <v>2017</v>
      </c>
      <c r="C3294" t="s">
        <v>30</v>
      </c>
      <c r="D3294">
        <v>241150</v>
      </c>
      <c r="E3294">
        <v>365000</v>
      </c>
      <c r="F3294" t="s">
        <v>13</v>
      </c>
      <c r="G3294" t="s">
        <v>14</v>
      </c>
      <c r="H3294">
        <v>3</v>
      </c>
      <c r="I3294">
        <v>2</v>
      </c>
      <c r="J3294">
        <v>921</v>
      </c>
      <c r="K3294">
        <v>1.3882829999999999</v>
      </c>
      <c r="L3294" t="s">
        <v>15</v>
      </c>
    </row>
    <row r="3295" spans="1:12" x14ac:dyDescent="0.3">
      <c r="A3295" s="1">
        <v>43037</v>
      </c>
      <c r="B3295">
        <v>2017</v>
      </c>
      <c r="C3295" t="s">
        <v>30</v>
      </c>
      <c r="D3295">
        <v>284230</v>
      </c>
      <c r="E3295">
        <v>895000</v>
      </c>
      <c r="F3295" t="s">
        <v>13</v>
      </c>
      <c r="G3295" t="s">
        <v>14</v>
      </c>
      <c r="H3295">
        <v>3</v>
      </c>
      <c r="I3295">
        <v>1</v>
      </c>
      <c r="J3295">
        <v>920</v>
      </c>
      <c r="K3295">
        <v>1.3882829999999999</v>
      </c>
      <c r="L3295" t="s">
        <v>16</v>
      </c>
    </row>
    <row r="3296" spans="1:12" x14ac:dyDescent="0.3">
      <c r="A3296" s="1">
        <v>43041</v>
      </c>
      <c r="B3296">
        <v>2017</v>
      </c>
      <c r="C3296" t="s">
        <v>18</v>
      </c>
      <c r="D3296">
        <v>220070</v>
      </c>
      <c r="E3296">
        <v>475000</v>
      </c>
      <c r="F3296" t="s">
        <v>27</v>
      </c>
      <c r="G3296" t="s">
        <v>28</v>
      </c>
      <c r="H3296">
        <v>8</v>
      </c>
      <c r="I3296">
        <v>8</v>
      </c>
      <c r="J3296">
        <v>2853</v>
      </c>
      <c r="K3296">
        <v>1.3882829999999999</v>
      </c>
      <c r="L3296" t="s">
        <v>16</v>
      </c>
    </row>
    <row r="3297" spans="1:12" x14ac:dyDescent="0.3">
      <c r="A3297" s="1">
        <v>43041</v>
      </c>
      <c r="B3297">
        <v>2017</v>
      </c>
      <c r="C3297" t="s">
        <v>29</v>
      </c>
      <c r="D3297">
        <v>145810</v>
      </c>
      <c r="E3297">
        <v>176000</v>
      </c>
      <c r="F3297" t="s">
        <v>13</v>
      </c>
      <c r="G3297" t="s">
        <v>14</v>
      </c>
      <c r="H3297">
        <v>3</v>
      </c>
      <c r="I3297">
        <v>1</v>
      </c>
      <c r="J3297">
        <v>1044</v>
      </c>
      <c r="K3297">
        <v>1.3882829999999999</v>
      </c>
      <c r="L3297" t="s">
        <v>16</v>
      </c>
    </row>
    <row r="3298" spans="1:12" x14ac:dyDescent="0.3">
      <c r="A3298" s="1">
        <v>43042</v>
      </c>
      <c r="B3298">
        <v>2017</v>
      </c>
      <c r="C3298" t="s">
        <v>29</v>
      </c>
      <c r="D3298">
        <v>186550</v>
      </c>
      <c r="E3298">
        <v>198000</v>
      </c>
      <c r="F3298" t="s">
        <v>13</v>
      </c>
      <c r="G3298" t="s">
        <v>14</v>
      </c>
      <c r="H3298">
        <v>3</v>
      </c>
      <c r="I3298">
        <v>1</v>
      </c>
      <c r="J3298">
        <v>1046</v>
      </c>
      <c r="K3298">
        <v>1.3882829999999999</v>
      </c>
      <c r="L3298" t="s">
        <v>22</v>
      </c>
    </row>
    <row r="3299" spans="1:12" x14ac:dyDescent="0.3">
      <c r="A3299" s="1">
        <v>43044</v>
      </c>
      <c r="B3299">
        <v>2017</v>
      </c>
      <c r="C3299" t="s">
        <v>18</v>
      </c>
      <c r="D3299">
        <v>168960</v>
      </c>
      <c r="E3299">
        <v>125000</v>
      </c>
      <c r="F3299" t="s">
        <v>13</v>
      </c>
      <c r="G3299" t="s">
        <v>14</v>
      </c>
      <c r="H3299">
        <v>3</v>
      </c>
      <c r="I3299">
        <v>1</v>
      </c>
      <c r="J3299">
        <v>1062</v>
      </c>
      <c r="K3299">
        <v>1.3882829999999999</v>
      </c>
      <c r="L3299" t="s">
        <v>22</v>
      </c>
    </row>
    <row r="3300" spans="1:12" x14ac:dyDescent="0.3">
      <c r="A3300" s="1">
        <v>43045</v>
      </c>
      <c r="B3300">
        <v>2017</v>
      </c>
      <c r="C3300" t="s">
        <v>18</v>
      </c>
      <c r="D3300">
        <v>226150</v>
      </c>
      <c r="E3300">
        <v>405000</v>
      </c>
      <c r="F3300" t="s">
        <v>13</v>
      </c>
      <c r="G3300" t="s">
        <v>14</v>
      </c>
      <c r="H3300">
        <v>3</v>
      </c>
      <c r="I3300">
        <v>1</v>
      </c>
      <c r="J3300">
        <v>991</v>
      </c>
      <c r="K3300">
        <v>1.3882829999999999</v>
      </c>
      <c r="L3300" t="s">
        <v>16</v>
      </c>
    </row>
    <row r="3301" spans="1:12" x14ac:dyDescent="0.3">
      <c r="A3301" s="1">
        <v>43048</v>
      </c>
      <c r="B3301">
        <v>2017</v>
      </c>
      <c r="C3301" t="s">
        <v>12</v>
      </c>
      <c r="D3301">
        <v>72730</v>
      </c>
      <c r="E3301">
        <v>89500</v>
      </c>
      <c r="F3301" t="s">
        <v>19</v>
      </c>
      <c r="G3301" t="s">
        <v>20</v>
      </c>
      <c r="H3301">
        <v>4</v>
      </c>
      <c r="I3301">
        <v>2</v>
      </c>
      <c r="J3301">
        <v>1232</v>
      </c>
      <c r="K3301">
        <v>1.3882829999999999</v>
      </c>
      <c r="L3301" t="s">
        <v>16</v>
      </c>
    </row>
    <row r="3302" spans="1:12" x14ac:dyDescent="0.3">
      <c r="A3302" s="1">
        <v>43051</v>
      </c>
      <c r="B3302">
        <v>2017</v>
      </c>
      <c r="C3302" t="s">
        <v>18</v>
      </c>
      <c r="D3302">
        <v>170630</v>
      </c>
      <c r="E3302">
        <v>52200</v>
      </c>
      <c r="F3302" t="s">
        <v>13</v>
      </c>
      <c r="G3302" t="s">
        <v>14</v>
      </c>
      <c r="H3302">
        <v>3</v>
      </c>
      <c r="I3302">
        <v>1</v>
      </c>
      <c r="J3302">
        <v>960</v>
      </c>
      <c r="K3302">
        <v>1.3882829999999999</v>
      </c>
      <c r="L3302" t="s">
        <v>22</v>
      </c>
    </row>
    <row r="3303" spans="1:12" x14ac:dyDescent="0.3">
      <c r="A3303" s="1">
        <v>43051</v>
      </c>
      <c r="B3303">
        <v>2017</v>
      </c>
      <c r="C3303" t="s">
        <v>18</v>
      </c>
      <c r="D3303">
        <v>318560</v>
      </c>
      <c r="E3303">
        <v>350000</v>
      </c>
      <c r="F3303" t="s">
        <v>19</v>
      </c>
      <c r="G3303" t="s">
        <v>20</v>
      </c>
      <c r="H3303">
        <v>4</v>
      </c>
      <c r="I3303">
        <v>3</v>
      </c>
      <c r="J3303">
        <v>1483</v>
      </c>
      <c r="K3303">
        <v>1.3882829999999999</v>
      </c>
      <c r="L3303" t="s">
        <v>22</v>
      </c>
    </row>
    <row r="3304" spans="1:12" x14ac:dyDescent="0.3">
      <c r="A3304" s="1">
        <v>43051</v>
      </c>
      <c r="B3304">
        <v>2017</v>
      </c>
      <c r="C3304" t="s">
        <v>18</v>
      </c>
      <c r="D3304">
        <v>179630</v>
      </c>
      <c r="E3304">
        <v>330000</v>
      </c>
      <c r="F3304" t="s">
        <v>13</v>
      </c>
      <c r="G3304" t="s">
        <v>14</v>
      </c>
      <c r="H3304">
        <v>3</v>
      </c>
      <c r="I3304">
        <v>1</v>
      </c>
      <c r="J3304">
        <v>968</v>
      </c>
      <c r="K3304">
        <v>1.3882829999999999</v>
      </c>
      <c r="L3304" t="s">
        <v>25</v>
      </c>
    </row>
    <row r="3305" spans="1:12" x14ac:dyDescent="0.3">
      <c r="A3305" s="1">
        <v>43051</v>
      </c>
      <c r="B3305">
        <v>2017</v>
      </c>
      <c r="C3305" t="s">
        <v>30</v>
      </c>
      <c r="D3305">
        <v>267160</v>
      </c>
      <c r="E3305">
        <v>450000</v>
      </c>
      <c r="F3305" t="s">
        <v>19</v>
      </c>
      <c r="G3305" t="s">
        <v>20</v>
      </c>
      <c r="H3305">
        <v>4</v>
      </c>
      <c r="I3305">
        <v>4</v>
      </c>
      <c r="J3305">
        <v>1393</v>
      </c>
      <c r="K3305">
        <v>1.3882829999999999</v>
      </c>
      <c r="L3305" t="s">
        <v>16</v>
      </c>
    </row>
    <row r="3306" spans="1:12" x14ac:dyDescent="0.3">
      <c r="A3306" s="1">
        <v>43051</v>
      </c>
      <c r="B3306">
        <v>2017</v>
      </c>
      <c r="C3306" t="s">
        <v>18</v>
      </c>
      <c r="D3306">
        <v>466630</v>
      </c>
      <c r="E3306">
        <v>710000</v>
      </c>
      <c r="F3306" t="s">
        <v>13</v>
      </c>
      <c r="G3306" t="s">
        <v>14</v>
      </c>
      <c r="H3306">
        <v>3</v>
      </c>
      <c r="I3306">
        <v>1</v>
      </c>
      <c r="J3306">
        <v>1054</v>
      </c>
      <c r="K3306">
        <v>1.3882829999999999</v>
      </c>
      <c r="L3306" t="s">
        <v>16</v>
      </c>
    </row>
    <row r="3307" spans="1:12" x14ac:dyDescent="0.3">
      <c r="A3307" s="1">
        <v>43052</v>
      </c>
      <c r="B3307">
        <v>2017</v>
      </c>
      <c r="C3307" t="s">
        <v>18</v>
      </c>
      <c r="D3307">
        <v>227530</v>
      </c>
      <c r="E3307">
        <v>435000</v>
      </c>
      <c r="F3307" t="s">
        <v>13</v>
      </c>
      <c r="G3307" t="s">
        <v>14</v>
      </c>
      <c r="H3307">
        <v>3</v>
      </c>
      <c r="I3307">
        <v>1</v>
      </c>
      <c r="J3307">
        <v>1023</v>
      </c>
      <c r="K3307">
        <v>1.3882829999999999</v>
      </c>
      <c r="L3307" t="s">
        <v>22</v>
      </c>
    </row>
    <row r="3308" spans="1:12" x14ac:dyDescent="0.3">
      <c r="A3308" s="1">
        <v>43052</v>
      </c>
      <c r="B3308">
        <v>2017</v>
      </c>
      <c r="C3308" t="s">
        <v>18</v>
      </c>
      <c r="D3308">
        <v>182920</v>
      </c>
      <c r="E3308">
        <v>239000</v>
      </c>
      <c r="F3308" t="s">
        <v>13</v>
      </c>
      <c r="G3308" t="s">
        <v>14</v>
      </c>
      <c r="H3308">
        <v>3</v>
      </c>
      <c r="I3308">
        <v>2</v>
      </c>
      <c r="J3308">
        <v>1073</v>
      </c>
      <c r="K3308">
        <v>1.3882829999999999</v>
      </c>
      <c r="L3308" t="s">
        <v>22</v>
      </c>
    </row>
    <row r="3309" spans="1:12" x14ac:dyDescent="0.3">
      <c r="A3309" s="1">
        <v>43055</v>
      </c>
      <c r="B3309">
        <v>2017</v>
      </c>
      <c r="C3309" t="s">
        <v>12</v>
      </c>
      <c r="D3309">
        <v>87760</v>
      </c>
      <c r="E3309">
        <v>96000</v>
      </c>
      <c r="F3309" t="s">
        <v>13</v>
      </c>
      <c r="G3309" t="s">
        <v>14</v>
      </c>
      <c r="H3309">
        <v>3</v>
      </c>
      <c r="I3309">
        <v>1</v>
      </c>
      <c r="J3309">
        <v>1040</v>
      </c>
      <c r="K3309">
        <v>1.3882829999999999</v>
      </c>
      <c r="L3309" t="s">
        <v>16</v>
      </c>
    </row>
    <row r="3310" spans="1:12" x14ac:dyDescent="0.3">
      <c r="A3310" s="1">
        <v>43055</v>
      </c>
      <c r="B3310">
        <v>2017</v>
      </c>
      <c r="C3310" t="s">
        <v>12</v>
      </c>
      <c r="D3310">
        <v>76560</v>
      </c>
      <c r="E3310">
        <v>124000</v>
      </c>
      <c r="F3310" t="s">
        <v>13</v>
      </c>
      <c r="G3310" t="s">
        <v>14</v>
      </c>
      <c r="H3310">
        <v>3</v>
      </c>
      <c r="I3310">
        <v>2</v>
      </c>
      <c r="J3310">
        <v>1058</v>
      </c>
      <c r="K3310">
        <v>1.3882829999999999</v>
      </c>
      <c r="L3310" t="s">
        <v>16</v>
      </c>
    </row>
    <row r="3311" spans="1:12" x14ac:dyDescent="0.3">
      <c r="A3311" s="1">
        <v>43056</v>
      </c>
      <c r="B3311">
        <v>2017</v>
      </c>
      <c r="C3311" t="s">
        <v>18</v>
      </c>
      <c r="D3311">
        <v>225580</v>
      </c>
      <c r="E3311">
        <v>395000</v>
      </c>
      <c r="F3311" t="s">
        <v>19</v>
      </c>
      <c r="G3311" t="s">
        <v>20</v>
      </c>
      <c r="H3311">
        <v>4</v>
      </c>
      <c r="I3311">
        <v>4</v>
      </c>
      <c r="J3311">
        <v>1363</v>
      </c>
      <c r="K3311">
        <v>1.3882829999999999</v>
      </c>
      <c r="L3311" t="s">
        <v>15</v>
      </c>
    </row>
    <row r="3312" spans="1:12" x14ac:dyDescent="0.3">
      <c r="A3312" s="1">
        <v>43056</v>
      </c>
      <c r="B3312">
        <v>2017</v>
      </c>
      <c r="C3312" t="s">
        <v>29</v>
      </c>
      <c r="D3312">
        <v>192920</v>
      </c>
      <c r="E3312">
        <v>153000</v>
      </c>
      <c r="F3312" t="s">
        <v>13</v>
      </c>
      <c r="G3312" t="s">
        <v>14</v>
      </c>
      <c r="H3312">
        <v>3</v>
      </c>
      <c r="I3312">
        <v>3</v>
      </c>
      <c r="J3312">
        <v>991</v>
      </c>
      <c r="K3312">
        <v>1.3882829999999999</v>
      </c>
      <c r="L3312" t="s">
        <v>16</v>
      </c>
    </row>
    <row r="3313" spans="1:12" x14ac:dyDescent="0.3">
      <c r="A3313" s="1">
        <v>43058</v>
      </c>
      <c r="B3313">
        <v>2017</v>
      </c>
      <c r="C3313" t="s">
        <v>30</v>
      </c>
      <c r="D3313">
        <v>392580</v>
      </c>
      <c r="E3313">
        <v>633000</v>
      </c>
      <c r="F3313" t="s">
        <v>19</v>
      </c>
      <c r="G3313" t="s">
        <v>20</v>
      </c>
      <c r="H3313">
        <v>4</v>
      </c>
      <c r="I3313">
        <v>4</v>
      </c>
      <c r="J3313">
        <v>1259</v>
      </c>
      <c r="K3313">
        <v>1.3882829999999999</v>
      </c>
      <c r="L3313" t="s">
        <v>16</v>
      </c>
    </row>
    <row r="3314" spans="1:12" x14ac:dyDescent="0.3">
      <c r="A3314" s="1">
        <v>43058</v>
      </c>
      <c r="B3314">
        <v>2017</v>
      </c>
      <c r="C3314" t="s">
        <v>12</v>
      </c>
      <c r="D3314">
        <v>145110</v>
      </c>
      <c r="E3314">
        <v>129000</v>
      </c>
      <c r="F3314" t="s">
        <v>13</v>
      </c>
      <c r="G3314" t="s">
        <v>14</v>
      </c>
      <c r="H3314">
        <v>3</v>
      </c>
      <c r="I3314">
        <v>3</v>
      </c>
      <c r="J3314">
        <v>907</v>
      </c>
      <c r="K3314">
        <v>1.3882829999999999</v>
      </c>
      <c r="L3314" t="s">
        <v>16</v>
      </c>
    </row>
    <row r="3315" spans="1:12" x14ac:dyDescent="0.3">
      <c r="A3315" s="1">
        <v>43059</v>
      </c>
      <c r="B3315">
        <v>2017</v>
      </c>
      <c r="C3315" t="s">
        <v>12</v>
      </c>
      <c r="D3315">
        <v>97060</v>
      </c>
      <c r="E3315">
        <v>67200</v>
      </c>
      <c r="F3315" t="s">
        <v>13</v>
      </c>
      <c r="G3315" t="s">
        <v>14</v>
      </c>
      <c r="H3315">
        <v>3</v>
      </c>
      <c r="I3315">
        <v>3</v>
      </c>
      <c r="J3315">
        <v>935</v>
      </c>
      <c r="K3315">
        <v>1.3882829999999999</v>
      </c>
      <c r="L3315" t="s">
        <v>15</v>
      </c>
    </row>
    <row r="3316" spans="1:12" x14ac:dyDescent="0.3">
      <c r="A3316" s="1">
        <v>43062</v>
      </c>
      <c r="B3316">
        <v>2017</v>
      </c>
      <c r="C3316" t="s">
        <v>12</v>
      </c>
      <c r="D3316">
        <v>34850</v>
      </c>
      <c r="E3316">
        <v>15000</v>
      </c>
      <c r="F3316" t="s">
        <v>19</v>
      </c>
      <c r="G3316" t="s">
        <v>20</v>
      </c>
      <c r="H3316">
        <v>4</v>
      </c>
      <c r="I3316">
        <v>4</v>
      </c>
      <c r="J3316">
        <v>1304</v>
      </c>
      <c r="K3316">
        <v>1.3882829999999999</v>
      </c>
      <c r="L3316" t="s">
        <v>22</v>
      </c>
    </row>
    <row r="3317" spans="1:12" x14ac:dyDescent="0.3">
      <c r="A3317" s="1">
        <v>43063</v>
      </c>
      <c r="B3317">
        <v>2017</v>
      </c>
      <c r="C3317" t="s">
        <v>29</v>
      </c>
      <c r="D3317">
        <v>210350</v>
      </c>
      <c r="E3317">
        <v>290000</v>
      </c>
      <c r="F3317" t="s">
        <v>13</v>
      </c>
      <c r="G3317" t="s">
        <v>14</v>
      </c>
      <c r="H3317">
        <v>3</v>
      </c>
      <c r="I3317">
        <v>2</v>
      </c>
      <c r="J3317">
        <v>1020</v>
      </c>
      <c r="K3317">
        <v>1.3882829999999999</v>
      </c>
      <c r="L3317" t="s">
        <v>16</v>
      </c>
    </row>
    <row r="3318" spans="1:12" x14ac:dyDescent="0.3">
      <c r="A3318" s="1">
        <v>43063</v>
      </c>
      <c r="B3318">
        <v>2017</v>
      </c>
      <c r="C3318" t="s">
        <v>12</v>
      </c>
      <c r="D3318">
        <v>93630</v>
      </c>
      <c r="E3318">
        <v>126900</v>
      </c>
      <c r="F3318" t="s">
        <v>13</v>
      </c>
      <c r="G3318" t="s">
        <v>14</v>
      </c>
      <c r="H3318">
        <v>3</v>
      </c>
      <c r="I3318">
        <v>1</v>
      </c>
      <c r="J3318">
        <v>956</v>
      </c>
      <c r="K3318">
        <v>1.3882829999999999</v>
      </c>
      <c r="L3318" t="s">
        <v>15</v>
      </c>
    </row>
    <row r="3319" spans="1:12" x14ac:dyDescent="0.3">
      <c r="A3319" s="1">
        <v>43064</v>
      </c>
      <c r="B3319">
        <v>2017</v>
      </c>
      <c r="C3319" t="s">
        <v>12</v>
      </c>
      <c r="D3319">
        <v>113090</v>
      </c>
      <c r="E3319">
        <v>140000</v>
      </c>
      <c r="F3319" t="s">
        <v>13</v>
      </c>
      <c r="G3319" t="s">
        <v>14</v>
      </c>
      <c r="H3319">
        <v>3</v>
      </c>
      <c r="I3319">
        <v>3</v>
      </c>
      <c r="J3319">
        <v>1085</v>
      </c>
      <c r="K3319">
        <v>1.3882829999999999</v>
      </c>
      <c r="L3319" t="s">
        <v>25</v>
      </c>
    </row>
    <row r="3320" spans="1:12" x14ac:dyDescent="0.3">
      <c r="A3320" s="1">
        <v>43064</v>
      </c>
      <c r="B3320">
        <v>2017</v>
      </c>
      <c r="C3320" t="s">
        <v>29</v>
      </c>
      <c r="D3320">
        <v>154560</v>
      </c>
      <c r="E3320">
        <v>235000</v>
      </c>
      <c r="F3320" t="s">
        <v>13</v>
      </c>
      <c r="G3320" t="s">
        <v>14</v>
      </c>
      <c r="H3320">
        <v>3</v>
      </c>
      <c r="I3320">
        <v>2</v>
      </c>
      <c r="J3320">
        <v>1085</v>
      </c>
      <c r="K3320">
        <v>1.3882829999999999</v>
      </c>
      <c r="L3320" t="s">
        <v>16</v>
      </c>
    </row>
    <row r="3321" spans="1:12" x14ac:dyDescent="0.3">
      <c r="A3321" s="1">
        <v>43069</v>
      </c>
      <c r="B3321">
        <v>2017</v>
      </c>
      <c r="C3321" t="s">
        <v>18</v>
      </c>
      <c r="D3321">
        <v>1032060</v>
      </c>
      <c r="E3321">
        <v>1475000</v>
      </c>
      <c r="F3321" t="s">
        <v>13</v>
      </c>
      <c r="G3321" t="s">
        <v>14</v>
      </c>
      <c r="H3321">
        <v>3</v>
      </c>
      <c r="I3321">
        <v>2</v>
      </c>
      <c r="J3321">
        <v>1015</v>
      </c>
      <c r="K3321">
        <v>1.3882829999999999</v>
      </c>
      <c r="L3321" t="s">
        <v>15</v>
      </c>
    </row>
    <row r="3322" spans="1:12" x14ac:dyDescent="0.3">
      <c r="A3322" s="1">
        <v>43070</v>
      </c>
      <c r="B3322">
        <v>2017</v>
      </c>
      <c r="C3322" t="s">
        <v>12</v>
      </c>
      <c r="D3322">
        <v>104760</v>
      </c>
      <c r="E3322">
        <v>37000</v>
      </c>
      <c r="F3322" t="s">
        <v>13</v>
      </c>
      <c r="G3322" t="s">
        <v>14</v>
      </c>
      <c r="H3322">
        <v>3</v>
      </c>
      <c r="I3322">
        <v>2</v>
      </c>
      <c r="J3322">
        <v>1053</v>
      </c>
      <c r="K3322">
        <v>1.3882829999999999</v>
      </c>
      <c r="L3322" t="s">
        <v>22</v>
      </c>
    </row>
    <row r="3323" spans="1:12" x14ac:dyDescent="0.3">
      <c r="A3323" s="1">
        <v>43070</v>
      </c>
      <c r="B3323">
        <v>2017</v>
      </c>
      <c r="C3323" t="s">
        <v>30</v>
      </c>
      <c r="D3323">
        <v>249480</v>
      </c>
      <c r="E3323">
        <v>289900</v>
      </c>
      <c r="F3323" t="s">
        <v>13</v>
      </c>
      <c r="G3323" t="s">
        <v>14</v>
      </c>
      <c r="H3323">
        <v>3</v>
      </c>
      <c r="I3323">
        <v>2</v>
      </c>
      <c r="J3323">
        <v>983</v>
      </c>
      <c r="K3323">
        <v>1.3882829999999999</v>
      </c>
      <c r="L3323" t="s">
        <v>16</v>
      </c>
    </row>
    <row r="3324" spans="1:12" x14ac:dyDescent="0.3">
      <c r="A3324" s="1">
        <v>43070</v>
      </c>
      <c r="B3324">
        <v>2017</v>
      </c>
      <c r="C3324" t="s">
        <v>29</v>
      </c>
      <c r="D3324">
        <v>133280</v>
      </c>
      <c r="E3324">
        <v>200000</v>
      </c>
      <c r="F3324" t="s">
        <v>13</v>
      </c>
      <c r="G3324" t="s">
        <v>14</v>
      </c>
      <c r="H3324">
        <v>3</v>
      </c>
      <c r="I3324">
        <v>2</v>
      </c>
      <c r="J3324">
        <v>999</v>
      </c>
      <c r="K3324">
        <v>1.3882829999999999</v>
      </c>
      <c r="L3324" t="s">
        <v>15</v>
      </c>
    </row>
    <row r="3325" spans="1:12" x14ac:dyDescent="0.3">
      <c r="A3325" s="1">
        <v>43073</v>
      </c>
      <c r="B3325">
        <v>2017</v>
      </c>
      <c r="C3325" t="s">
        <v>18</v>
      </c>
      <c r="D3325">
        <v>231420</v>
      </c>
      <c r="E3325">
        <v>387500</v>
      </c>
      <c r="F3325" t="s">
        <v>13</v>
      </c>
      <c r="G3325" t="s">
        <v>14</v>
      </c>
      <c r="H3325">
        <v>3</v>
      </c>
      <c r="I3325">
        <v>1</v>
      </c>
      <c r="J3325">
        <v>1054</v>
      </c>
      <c r="K3325">
        <v>1.3882829999999999</v>
      </c>
      <c r="L3325" t="s">
        <v>16</v>
      </c>
    </row>
    <row r="3326" spans="1:12" x14ac:dyDescent="0.3">
      <c r="A3326" s="1">
        <v>43076</v>
      </c>
      <c r="B3326">
        <v>2017</v>
      </c>
      <c r="C3326" t="s">
        <v>30</v>
      </c>
      <c r="D3326">
        <v>491850</v>
      </c>
      <c r="E3326">
        <v>715000</v>
      </c>
      <c r="F3326" t="s">
        <v>13</v>
      </c>
      <c r="G3326" t="s">
        <v>14</v>
      </c>
      <c r="H3326">
        <v>3</v>
      </c>
      <c r="I3326">
        <v>1</v>
      </c>
      <c r="J3326">
        <v>902</v>
      </c>
      <c r="K3326">
        <v>1.3882829999999999</v>
      </c>
      <c r="L3326" t="s">
        <v>15</v>
      </c>
    </row>
    <row r="3327" spans="1:12" x14ac:dyDescent="0.3">
      <c r="A3327" s="1">
        <v>43076</v>
      </c>
      <c r="B3327">
        <v>2017</v>
      </c>
      <c r="C3327" t="s">
        <v>18</v>
      </c>
      <c r="D3327">
        <v>257110</v>
      </c>
      <c r="E3327">
        <v>460000</v>
      </c>
      <c r="F3327" t="s">
        <v>13</v>
      </c>
      <c r="G3327" t="s">
        <v>14</v>
      </c>
      <c r="H3327">
        <v>3</v>
      </c>
      <c r="I3327">
        <v>1</v>
      </c>
      <c r="J3327">
        <v>979</v>
      </c>
      <c r="K3327">
        <v>1.3882829999999999</v>
      </c>
      <c r="L3327" t="s">
        <v>25</v>
      </c>
    </row>
    <row r="3328" spans="1:12" x14ac:dyDescent="0.3">
      <c r="A3328" s="1">
        <v>43077</v>
      </c>
      <c r="B3328">
        <v>2017</v>
      </c>
      <c r="C3328" t="s">
        <v>30</v>
      </c>
      <c r="D3328">
        <v>478920</v>
      </c>
      <c r="E3328">
        <v>600000</v>
      </c>
      <c r="F3328" t="s">
        <v>13</v>
      </c>
      <c r="G3328" t="s">
        <v>14</v>
      </c>
      <c r="H3328">
        <v>3</v>
      </c>
      <c r="I3328">
        <v>2</v>
      </c>
      <c r="J3328">
        <v>1068</v>
      </c>
      <c r="K3328">
        <v>1.3882829999999999</v>
      </c>
      <c r="L3328" t="s">
        <v>22</v>
      </c>
    </row>
    <row r="3329" spans="1:12" x14ac:dyDescent="0.3">
      <c r="A3329" s="1">
        <v>43079</v>
      </c>
      <c r="B3329">
        <v>2017</v>
      </c>
      <c r="C3329" t="s">
        <v>29</v>
      </c>
      <c r="D3329">
        <v>149940</v>
      </c>
      <c r="E3329">
        <v>182500</v>
      </c>
      <c r="F3329" t="s">
        <v>13</v>
      </c>
      <c r="G3329" t="s">
        <v>14</v>
      </c>
      <c r="H3329">
        <v>3</v>
      </c>
      <c r="I3329">
        <v>1</v>
      </c>
      <c r="J3329">
        <v>940</v>
      </c>
      <c r="K3329">
        <v>1.3882829999999999</v>
      </c>
      <c r="L3329" t="s">
        <v>22</v>
      </c>
    </row>
    <row r="3330" spans="1:12" x14ac:dyDescent="0.3">
      <c r="A3330" s="1">
        <v>43079</v>
      </c>
      <c r="B3330">
        <v>2017</v>
      </c>
      <c r="C3330" t="s">
        <v>12</v>
      </c>
      <c r="D3330">
        <v>132210</v>
      </c>
      <c r="E3330">
        <v>187700</v>
      </c>
      <c r="F3330" t="s">
        <v>13</v>
      </c>
      <c r="G3330" t="s">
        <v>14</v>
      </c>
      <c r="H3330">
        <v>3</v>
      </c>
      <c r="I3330">
        <v>1</v>
      </c>
      <c r="J3330">
        <v>901</v>
      </c>
      <c r="K3330">
        <v>1.3882829999999999</v>
      </c>
      <c r="L3330" t="s">
        <v>22</v>
      </c>
    </row>
    <row r="3331" spans="1:12" x14ac:dyDescent="0.3">
      <c r="A3331" s="1">
        <v>43083</v>
      </c>
      <c r="B3331">
        <v>2017</v>
      </c>
      <c r="C3331" t="s">
        <v>12</v>
      </c>
      <c r="D3331">
        <v>94900</v>
      </c>
      <c r="E3331">
        <v>110500</v>
      </c>
      <c r="F3331" t="s">
        <v>13</v>
      </c>
      <c r="G3331" t="s">
        <v>14</v>
      </c>
      <c r="H3331">
        <v>3</v>
      </c>
      <c r="I3331">
        <v>1</v>
      </c>
      <c r="J3331">
        <v>1066</v>
      </c>
      <c r="K3331">
        <v>1.3882829999999999</v>
      </c>
      <c r="L3331" t="s">
        <v>25</v>
      </c>
    </row>
    <row r="3332" spans="1:12" x14ac:dyDescent="0.3">
      <c r="A3332" s="1">
        <v>43084</v>
      </c>
      <c r="B3332">
        <v>2017</v>
      </c>
      <c r="C3332" t="s">
        <v>30</v>
      </c>
      <c r="D3332">
        <v>889650</v>
      </c>
      <c r="E3332">
        <v>192500</v>
      </c>
      <c r="F3332" t="s">
        <v>23</v>
      </c>
      <c r="G3332" t="s">
        <v>24</v>
      </c>
      <c r="H3332">
        <v>6</v>
      </c>
      <c r="I3332">
        <v>4</v>
      </c>
      <c r="J3332">
        <v>2192</v>
      </c>
      <c r="K3332">
        <v>1.3882829999999999</v>
      </c>
      <c r="L3332" t="s">
        <v>16</v>
      </c>
    </row>
    <row r="3333" spans="1:12" x14ac:dyDescent="0.3">
      <c r="A3333" s="1">
        <v>43084</v>
      </c>
      <c r="B3333">
        <v>2017</v>
      </c>
      <c r="C3333" t="s">
        <v>18</v>
      </c>
      <c r="D3333">
        <v>944400</v>
      </c>
      <c r="E3333">
        <v>1225000</v>
      </c>
      <c r="F3333" t="s">
        <v>13</v>
      </c>
      <c r="G3333" t="s">
        <v>14</v>
      </c>
      <c r="H3333">
        <v>3</v>
      </c>
      <c r="I3333">
        <v>2</v>
      </c>
      <c r="J3333">
        <v>1086</v>
      </c>
      <c r="K3333">
        <v>1.3882829999999999</v>
      </c>
      <c r="L3333" t="s">
        <v>25</v>
      </c>
    </row>
    <row r="3334" spans="1:12" x14ac:dyDescent="0.3">
      <c r="A3334" s="1">
        <v>43085</v>
      </c>
      <c r="B3334">
        <v>2017</v>
      </c>
      <c r="C3334" t="s">
        <v>29</v>
      </c>
      <c r="D3334">
        <v>217350</v>
      </c>
      <c r="E3334">
        <v>360000</v>
      </c>
      <c r="F3334" t="s">
        <v>13</v>
      </c>
      <c r="G3334" t="s">
        <v>14</v>
      </c>
      <c r="H3334">
        <v>3</v>
      </c>
      <c r="I3334">
        <v>1</v>
      </c>
      <c r="J3334">
        <v>953</v>
      </c>
      <c r="K3334">
        <v>1.3882829999999999</v>
      </c>
      <c r="L3334" t="s">
        <v>16</v>
      </c>
    </row>
    <row r="3335" spans="1:12" x14ac:dyDescent="0.3">
      <c r="A3335" s="1">
        <v>43085</v>
      </c>
      <c r="B3335">
        <v>2017</v>
      </c>
      <c r="C3335" t="s">
        <v>18</v>
      </c>
      <c r="D3335">
        <v>1016760</v>
      </c>
      <c r="E3335">
        <v>500000</v>
      </c>
      <c r="F3335" t="s">
        <v>13</v>
      </c>
      <c r="G3335" t="s">
        <v>14</v>
      </c>
      <c r="H3335">
        <v>3</v>
      </c>
      <c r="I3335">
        <v>1</v>
      </c>
      <c r="J3335">
        <v>1053</v>
      </c>
      <c r="K3335">
        <v>1.3882829999999999</v>
      </c>
      <c r="L3335" t="s">
        <v>22</v>
      </c>
    </row>
    <row r="3336" spans="1:12" x14ac:dyDescent="0.3">
      <c r="A3336" s="1">
        <v>43090</v>
      </c>
      <c r="B3336">
        <v>2017</v>
      </c>
      <c r="C3336" t="s">
        <v>30</v>
      </c>
      <c r="D3336">
        <v>851100</v>
      </c>
      <c r="E3336">
        <v>1555000</v>
      </c>
      <c r="F3336" t="s">
        <v>13</v>
      </c>
      <c r="G3336" t="s">
        <v>14</v>
      </c>
      <c r="H3336">
        <v>3</v>
      </c>
      <c r="I3336">
        <v>3</v>
      </c>
      <c r="J3336">
        <v>1091</v>
      </c>
      <c r="K3336">
        <v>1.3882829999999999</v>
      </c>
      <c r="L3336" t="s">
        <v>15</v>
      </c>
    </row>
    <row r="3337" spans="1:12" x14ac:dyDescent="0.3">
      <c r="A3337" s="1">
        <v>43091</v>
      </c>
      <c r="B3337">
        <v>2017</v>
      </c>
      <c r="C3337" t="s">
        <v>12</v>
      </c>
      <c r="D3337">
        <v>62280</v>
      </c>
      <c r="E3337">
        <v>112000</v>
      </c>
      <c r="F3337" t="s">
        <v>13</v>
      </c>
      <c r="G3337" t="s">
        <v>14</v>
      </c>
      <c r="H3337">
        <v>3</v>
      </c>
      <c r="I3337">
        <v>1</v>
      </c>
      <c r="J3337">
        <v>928</v>
      </c>
      <c r="K3337">
        <v>1.3882829999999999</v>
      </c>
      <c r="L3337" t="s">
        <v>15</v>
      </c>
    </row>
    <row r="3338" spans="1:12" x14ac:dyDescent="0.3">
      <c r="A3338" s="1">
        <v>43092</v>
      </c>
      <c r="B3338">
        <v>2017</v>
      </c>
      <c r="C3338" t="s">
        <v>29</v>
      </c>
      <c r="D3338">
        <v>173950</v>
      </c>
      <c r="E3338">
        <v>280000</v>
      </c>
      <c r="F3338" t="s">
        <v>13</v>
      </c>
      <c r="G3338" t="s">
        <v>14</v>
      </c>
      <c r="H3338">
        <v>3</v>
      </c>
      <c r="I3338">
        <v>2</v>
      </c>
      <c r="J3338">
        <v>1055</v>
      </c>
      <c r="K3338">
        <v>1.3882829999999999</v>
      </c>
      <c r="L3338" t="s">
        <v>22</v>
      </c>
    </row>
    <row r="3339" spans="1:12" x14ac:dyDescent="0.3">
      <c r="A3339" s="1">
        <v>43092</v>
      </c>
      <c r="B3339">
        <v>2017</v>
      </c>
      <c r="C3339" t="s">
        <v>12</v>
      </c>
      <c r="D3339">
        <v>77160</v>
      </c>
      <c r="E3339">
        <v>96000</v>
      </c>
      <c r="F3339" t="s">
        <v>13</v>
      </c>
      <c r="G3339" t="s">
        <v>14</v>
      </c>
      <c r="H3339">
        <v>3</v>
      </c>
      <c r="I3339">
        <v>2</v>
      </c>
      <c r="J3339">
        <v>1099</v>
      </c>
      <c r="K3339">
        <v>1.3882829999999999</v>
      </c>
      <c r="L3339" t="s">
        <v>15</v>
      </c>
    </row>
    <row r="3340" spans="1:12" x14ac:dyDescent="0.3">
      <c r="A3340" s="1">
        <v>43097</v>
      </c>
      <c r="B3340">
        <v>2017</v>
      </c>
      <c r="C3340" t="s">
        <v>30</v>
      </c>
      <c r="D3340">
        <v>252750</v>
      </c>
      <c r="E3340">
        <v>415000</v>
      </c>
      <c r="F3340" t="s">
        <v>19</v>
      </c>
      <c r="G3340" t="s">
        <v>20</v>
      </c>
      <c r="H3340">
        <v>4</v>
      </c>
      <c r="I3340">
        <v>2</v>
      </c>
      <c r="J3340">
        <v>1430</v>
      </c>
      <c r="K3340">
        <v>1.3882829999999999</v>
      </c>
      <c r="L3340" t="s">
        <v>25</v>
      </c>
    </row>
    <row r="3341" spans="1:12" x14ac:dyDescent="0.3">
      <c r="A3341" s="1">
        <v>43097</v>
      </c>
      <c r="B3341">
        <v>2017</v>
      </c>
      <c r="C3341" t="s">
        <v>30</v>
      </c>
      <c r="D3341">
        <v>304470</v>
      </c>
      <c r="E3341">
        <v>540000</v>
      </c>
      <c r="F3341" t="s">
        <v>27</v>
      </c>
      <c r="G3341" t="s">
        <v>28</v>
      </c>
      <c r="H3341">
        <v>8</v>
      </c>
      <c r="I3341">
        <v>8</v>
      </c>
      <c r="J3341">
        <v>2413</v>
      </c>
      <c r="K3341">
        <v>1.3882829999999999</v>
      </c>
      <c r="L3341" t="s">
        <v>15</v>
      </c>
    </row>
    <row r="3342" spans="1:12" x14ac:dyDescent="0.3">
      <c r="A3342" s="1">
        <v>43097</v>
      </c>
      <c r="B3342">
        <v>2017</v>
      </c>
      <c r="C3342" t="s">
        <v>12</v>
      </c>
      <c r="D3342">
        <v>74080</v>
      </c>
      <c r="E3342">
        <v>130000</v>
      </c>
      <c r="F3342" t="s">
        <v>19</v>
      </c>
      <c r="G3342" t="s">
        <v>20</v>
      </c>
      <c r="H3342">
        <v>4</v>
      </c>
      <c r="I3342">
        <v>2</v>
      </c>
      <c r="J3342">
        <v>1400</v>
      </c>
      <c r="K3342">
        <v>1.3882829999999999</v>
      </c>
      <c r="L3342" t="s">
        <v>22</v>
      </c>
    </row>
    <row r="3343" spans="1:12" x14ac:dyDescent="0.3">
      <c r="A3343" s="1">
        <v>43098</v>
      </c>
      <c r="B3343">
        <v>2017</v>
      </c>
      <c r="C3343" t="s">
        <v>30</v>
      </c>
      <c r="D3343">
        <v>145110</v>
      </c>
      <c r="E3343">
        <v>57000</v>
      </c>
      <c r="F3343" t="s">
        <v>13</v>
      </c>
      <c r="G3343" t="s">
        <v>14</v>
      </c>
      <c r="H3343">
        <v>3</v>
      </c>
      <c r="I3343">
        <v>2</v>
      </c>
      <c r="J3343">
        <v>955</v>
      </c>
      <c r="K3343">
        <v>1.3882829999999999</v>
      </c>
      <c r="L3343" t="s">
        <v>15</v>
      </c>
    </row>
    <row r="3344" spans="1:12" x14ac:dyDescent="0.3">
      <c r="A3344" s="1">
        <v>43098</v>
      </c>
      <c r="B3344">
        <v>2017</v>
      </c>
      <c r="C3344" t="s">
        <v>29</v>
      </c>
      <c r="D3344">
        <v>221970</v>
      </c>
      <c r="E3344">
        <v>235000</v>
      </c>
      <c r="F3344" t="s">
        <v>13</v>
      </c>
      <c r="G3344" t="s">
        <v>14</v>
      </c>
      <c r="H3344">
        <v>3</v>
      </c>
      <c r="I3344">
        <v>2</v>
      </c>
      <c r="J3344">
        <v>1093</v>
      </c>
      <c r="K3344">
        <v>1.3882829999999999</v>
      </c>
      <c r="L3344" t="s">
        <v>22</v>
      </c>
    </row>
    <row r="3345" spans="1:12" x14ac:dyDescent="0.3">
      <c r="A3345" s="1">
        <v>43098</v>
      </c>
      <c r="B3345">
        <v>2017</v>
      </c>
      <c r="C3345" t="s">
        <v>29</v>
      </c>
      <c r="D3345">
        <v>169470</v>
      </c>
      <c r="E3345">
        <v>242900</v>
      </c>
      <c r="F3345" t="s">
        <v>19</v>
      </c>
      <c r="G3345" t="s">
        <v>20</v>
      </c>
      <c r="H3345">
        <v>4</v>
      </c>
      <c r="I3345">
        <v>3</v>
      </c>
      <c r="J3345">
        <v>1340</v>
      </c>
      <c r="K3345">
        <v>1.3882829999999999</v>
      </c>
      <c r="L3345" t="s">
        <v>16</v>
      </c>
    </row>
    <row r="3346" spans="1:12" x14ac:dyDescent="0.3">
      <c r="A3346" s="1">
        <v>43105</v>
      </c>
      <c r="B3346">
        <v>2018</v>
      </c>
      <c r="C3346" t="s">
        <v>12</v>
      </c>
      <c r="D3346">
        <v>68210</v>
      </c>
      <c r="E3346">
        <v>49000</v>
      </c>
      <c r="F3346" t="s">
        <v>19</v>
      </c>
      <c r="G3346" t="s">
        <v>20</v>
      </c>
      <c r="H3346">
        <v>4</v>
      </c>
      <c r="I3346">
        <v>2</v>
      </c>
      <c r="J3346">
        <v>1267</v>
      </c>
      <c r="K3346">
        <v>1.4223079999999999</v>
      </c>
      <c r="L3346" t="s">
        <v>15</v>
      </c>
    </row>
    <row r="3347" spans="1:12" x14ac:dyDescent="0.3">
      <c r="A3347" s="1">
        <v>43107</v>
      </c>
      <c r="B3347">
        <v>2018</v>
      </c>
      <c r="C3347" t="s">
        <v>29</v>
      </c>
      <c r="D3347">
        <v>215740</v>
      </c>
      <c r="E3347">
        <v>415000</v>
      </c>
      <c r="F3347" t="s">
        <v>13</v>
      </c>
      <c r="G3347" t="s">
        <v>14</v>
      </c>
      <c r="H3347">
        <v>3</v>
      </c>
      <c r="I3347">
        <v>3</v>
      </c>
      <c r="J3347">
        <v>1097</v>
      </c>
      <c r="K3347">
        <v>1.4223079999999999</v>
      </c>
      <c r="L3347" t="s">
        <v>22</v>
      </c>
    </row>
    <row r="3348" spans="1:12" x14ac:dyDescent="0.3">
      <c r="A3348" s="1">
        <v>43107</v>
      </c>
      <c r="B3348">
        <v>2018</v>
      </c>
      <c r="C3348" t="s">
        <v>18</v>
      </c>
      <c r="D3348">
        <v>250470</v>
      </c>
      <c r="E3348">
        <v>430000</v>
      </c>
      <c r="F3348" t="s">
        <v>19</v>
      </c>
      <c r="G3348" t="s">
        <v>20</v>
      </c>
      <c r="H3348">
        <v>4</v>
      </c>
      <c r="I3348">
        <v>2</v>
      </c>
      <c r="J3348">
        <v>1483</v>
      </c>
      <c r="K3348">
        <v>1.4223079999999999</v>
      </c>
      <c r="L3348" t="s">
        <v>15</v>
      </c>
    </row>
    <row r="3349" spans="1:12" x14ac:dyDescent="0.3">
      <c r="A3349" s="1">
        <v>43108</v>
      </c>
      <c r="B3349">
        <v>2018</v>
      </c>
      <c r="C3349" t="s">
        <v>30</v>
      </c>
      <c r="D3349">
        <v>466920</v>
      </c>
      <c r="E3349">
        <v>775000</v>
      </c>
      <c r="F3349" t="s">
        <v>13</v>
      </c>
      <c r="G3349" t="s">
        <v>14</v>
      </c>
      <c r="H3349">
        <v>3</v>
      </c>
      <c r="I3349">
        <v>3</v>
      </c>
      <c r="J3349">
        <v>981</v>
      </c>
      <c r="K3349">
        <v>1.4223079999999999</v>
      </c>
      <c r="L3349" t="s">
        <v>22</v>
      </c>
    </row>
    <row r="3350" spans="1:12" x14ac:dyDescent="0.3">
      <c r="A3350" s="1">
        <v>43113</v>
      </c>
      <c r="B3350">
        <v>2018</v>
      </c>
      <c r="C3350" t="s">
        <v>30</v>
      </c>
      <c r="D3350">
        <v>515390</v>
      </c>
      <c r="E3350">
        <v>1025800</v>
      </c>
      <c r="F3350" t="s">
        <v>13</v>
      </c>
      <c r="G3350" t="s">
        <v>14</v>
      </c>
      <c r="H3350">
        <v>3</v>
      </c>
      <c r="I3350">
        <v>2</v>
      </c>
      <c r="J3350">
        <v>984</v>
      </c>
      <c r="K3350">
        <v>1.4223079999999999</v>
      </c>
      <c r="L3350" t="s">
        <v>16</v>
      </c>
    </row>
    <row r="3351" spans="1:12" x14ac:dyDescent="0.3">
      <c r="A3351" s="1">
        <v>43113</v>
      </c>
      <c r="B3351">
        <v>2018</v>
      </c>
      <c r="C3351" t="s">
        <v>12</v>
      </c>
      <c r="D3351">
        <v>81760</v>
      </c>
      <c r="E3351">
        <v>95876</v>
      </c>
      <c r="F3351" t="s">
        <v>13</v>
      </c>
      <c r="G3351" t="s">
        <v>14</v>
      </c>
      <c r="H3351">
        <v>3</v>
      </c>
      <c r="I3351">
        <v>2</v>
      </c>
      <c r="J3351">
        <v>940</v>
      </c>
      <c r="K3351">
        <v>1.4223079999999999</v>
      </c>
      <c r="L3351" t="s">
        <v>22</v>
      </c>
    </row>
    <row r="3352" spans="1:12" x14ac:dyDescent="0.3">
      <c r="A3352" s="1">
        <v>43113</v>
      </c>
      <c r="B3352">
        <v>2018</v>
      </c>
      <c r="C3352" t="s">
        <v>29</v>
      </c>
      <c r="D3352">
        <v>275240</v>
      </c>
      <c r="E3352">
        <v>435000</v>
      </c>
      <c r="F3352" t="s">
        <v>13</v>
      </c>
      <c r="G3352" t="s">
        <v>14</v>
      </c>
      <c r="H3352">
        <v>3</v>
      </c>
      <c r="I3352">
        <v>1</v>
      </c>
      <c r="J3352">
        <v>1028</v>
      </c>
      <c r="K3352">
        <v>1.4223079999999999</v>
      </c>
      <c r="L3352" t="s">
        <v>16</v>
      </c>
    </row>
    <row r="3353" spans="1:12" x14ac:dyDescent="0.3">
      <c r="A3353" s="1">
        <v>43113</v>
      </c>
      <c r="B3353">
        <v>2018</v>
      </c>
      <c r="C3353" t="s">
        <v>12</v>
      </c>
      <c r="D3353">
        <v>102750</v>
      </c>
      <c r="E3353">
        <v>169900</v>
      </c>
      <c r="F3353" t="s">
        <v>13</v>
      </c>
      <c r="G3353" t="s">
        <v>14</v>
      </c>
      <c r="H3353">
        <v>3</v>
      </c>
      <c r="I3353">
        <v>3</v>
      </c>
      <c r="J3353">
        <v>1000</v>
      </c>
      <c r="K3353">
        <v>1.4223079999999999</v>
      </c>
      <c r="L3353" t="s">
        <v>15</v>
      </c>
    </row>
    <row r="3354" spans="1:12" x14ac:dyDescent="0.3">
      <c r="A3354" s="1">
        <v>43114</v>
      </c>
      <c r="B3354">
        <v>2018</v>
      </c>
      <c r="C3354" t="s">
        <v>12</v>
      </c>
      <c r="D3354">
        <v>76480</v>
      </c>
      <c r="E3354">
        <v>28000</v>
      </c>
      <c r="F3354" t="s">
        <v>13</v>
      </c>
      <c r="G3354" t="s">
        <v>14</v>
      </c>
      <c r="H3354">
        <v>3</v>
      </c>
      <c r="I3354">
        <v>1</v>
      </c>
      <c r="J3354">
        <v>968</v>
      </c>
      <c r="K3354">
        <v>1.4223079999999999</v>
      </c>
      <c r="L3354" t="s">
        <v>16</v>
      </c>
    </row>
    <row r="3355" spans="1:12" x14ac:dyDescent="0.3">
      <c r="A3355" s="1">
        <v>43119</v>
      </c>
      <c r="B3355">
        <v>2018</v>
      </c>
      <c r="C3355" t="s">
        <v>12</v>
      </c>
      <c r="D3355">
        <v>123940</v>
      </c>
      <c r="E3355">
        <v>160000</v>
      </c>
      <c r="F3355" t="s">
        <v>13</v>
      </c>
      <c r="G3355" t="s">
        <v>14</v>
      </c>
      <c r="H3355">
        <v>3</v>
      </c>
      <c r="I3355">
        <v>3</v>
      </c>
      <c r="J3355">
        <v>939</v>
      </c>
      <c r="K3355">
        <v>1.4223079999999999</v>
      </c>
      <c r="L3355" t="s">
        <v>15</v>
      </c>
    </row>
    <row r="3356" spans="1:12" x14ac:dyDescent="0.3">
      <c r="A3356" s="1">
        <v>43120</v>
      </c>
      <c r="B3356">
        <v>2018</v>
      </c>
      <c r="C3356" t="s">
        <v>18</v>
      </c>
      <c r="D3356">
        <v>524342</v>
      </c>
      <c r="E3356">
        <v>725000</v>
      </c>
      <c r="F3356" t="s">
        <v>13</v>
      </c>
      <c r="G3356" t="s">
        <v>14</v>
      </c>
      <c r="H3356">
        <v>3</v>
      </c>
      <c r="I3356">
        <v>1</v>
      </c>
      <c r="J3356">
        <v>933</v>
      </c>
      <c r="K3356">
        <v>1.4223079999999999</v>
      </c>
      <c r="L3356" t="s">
        <v>15</v>
      </c>
    </row>
    <row r="3357" spans="1:12" x14ac:dyDescent="0.3">
      <c r="A3357" s="1">
        <v>43122</v>
      </c>
      <c r="B3357">
        <v>2018</v>
      </c>
      <c r="C3357" t="s">
        <v>30</v>
      </c>
      <c r="D3357">
        <v>500420</v>
      </c>
      <c r="E3357">
        <v>650000</v>
      </c>
      <c r="F3357" t="s">
        <v>13</v>
      </c>
      <c r="G3357" t="s">
        <v>14</v>
      </c>
      <c r="H3357">
        <v>3</v>
      </c>
      <c r="I3357">
        <v>3</v>
      </c>
      <c r="J3357">
        <v>1037</v>
      </c>
      <c r="K3357">
        <v>1.4223079999999999</v>
      </c>
      <c r="L3357" t="s">
        <v>25</v>
      </c>
    </row>
    <row r="3358" spans="1:12" x14ac:dyDescent="0.3">
      <c r="A3358" s="1">
        <v>43122</v>
      </c>
      <c r="B3358">
        <v>2018</v>
      </c>
      <c r="C3358" t="s">
        <v>18</v>
      </c>
      <c r="D3358">
        <v>206440</v>
      </c>
      <c r="E3358">
        <v>170000</v>
      </c>
      <c r="F3358" t="s">
        <v>19</v>
      </c>
      <c r="G3358" t="s">
        <v>20</v>
      </c>
      <c r="H3358">
        <v>4</v>
      </c>
      <c r="I3358">
        <v>4</v>
      </c>
      <c r="J3358">
        <v>1334</v>
      </c>
      <c r="K3358">
        <v>1.4223079999999999</v>
      </c>
      <c r="L3358" t="s">
        <v>22</v>
      </c>
    </row>
    <row r="3359" spans="1:12" x14ac:dyDescent="0.3">
      <c r="A3359" s="1">
        <v>43125</v>
      </c>
      <c r="B3359">
        <v>2018</v>
      </c>
      <c r="C3359" t="s">
        <v>30</v>
      </c>
      <c r="D3359">
        <v>554910</v>
      </c>
      <c r="E3359">
        <v>960000</v>
      </c>
      <c r="F3359" t="s">
        <v>13</v>
      </c>
      <c r="G3359" t="s">
        <v>14</v>
      </c>
      <c r="H3359">
        <v>3</v>
      </c>
      <c r="I3359">
        <v>3</v>
      </c>
      <c r="J3359">
        <v>1035</v>
      </c>
      <c r="K3359">
        <v>1.4223079999999999</v>
      </c>
      <c r="L3359" t="s">
        <v>15</v>
      </c>
    </row>
    <row r="3360" spans="1:12" x14ac:dyDescent="0.3">
      <c r="A3360" s="1">
        <v>43129</v>
      </c>
      <c r="B3360">
        <v>2018</v>
      </c>
      <c r="C3360" t="s">
        <v>12</v>
      </c>
      <c r="D3360">
        <v>84160</v>
      </c>
      <c r="E3360">
        <v>104000</v>
      </c>
      <c r="F3360" t="s">
        <v>13</v>
      </c>
      <c r="G3360" t="s">
        <v>14</v>
      </c>
      <c r="H3360">
        <v>3</v>
      </c>
      <c r="I3360">
        <v>1</v>
      </c>
      <c r="J3360">
        <v>1064</v>
      </c>
      <c r="K3360">
        <v>1.4223079999999999</v>
      </c>
      <c r="L3360" t="s">
        <v>25</v>
      </c>
    </row>
    <row r="3361" spans="1:12" x14ac:dyDescent="0.3">
      <c r="A3361" s="1">
        <v>43129</v>
      </c>
      <c r="B3361">
        <v>2018</v>
      </c>
      <c r="C3361" t="s">
        <v>18</v>
      </c>
      <c r="D3361">
        <v>570152</v>
      </c>
      <c r="E3361">
        <v>900000</v>
      </c>
      <c r="F3361" t="s">
        <v>13</v>
      </c>
      <c r="G3361" t="s">
        <v>14</v>
      </c>
      <c r="H3361">
        <v>3</v>
      </c>
      <c r="I3361">
        <v>2</v>
      </c>
      <c r="J3361">
        <v>1070</v>
      </c>
      <c r="K3361">
        <v>1.4223079999999999</v>
      </c>
      <c r="L3361" t="s">
        <v>15</v>
      </c>
    </row>
    <row r="3362" spans="1:12" x14ac:dyDescent="0.3">
      <c r="A3362" s="1">
        <v>43132</v>
      </c>
      <c r="B3362">
        <v>2018</v>
      </c>
      <c r="C3362" t="s">
        <v>29</v>
      </c>
      <c r="D3362">
        <v>240940</v>
      </c>
      <c r="E3362">
        <v>403000</v>
      </c>
      <c r="F3362" t="s">
        <v>13</v>
      </c>
      <c r="G3362" t="s">
        <v>14</v>
      </c>
      <c r="H3362">
        <v>3</v>
      </c>
      <c r="I3362">
        <v>1</v>
      </c>
      <c r="J3362">
        <v>901</v>
      </c>
      <c r="K3362">
        <v>1.4223079999999999</v>
      </c>
      <c r="L3362" t="s">
        <v>25</v>
      </c>
    </row>
    <row r="3363" spans="1:12" x14ac:dyDescent="0.3">
      <c r="A3363" s="1">
        <v>43132</v>
      </c>
      <c r="B3363">
        <v>2018</v>
      </c>
      <c r="C3363" t="s">
        <v>30</v>
      </c>
      <c r="D3363">
        <v>366460</v>
      </c>
      <c r="E3363">
        <v>600000</v>
      </c>
      <c r="F3363" t="s">
        <v>13</v>
      </c>
      <c r="G3363" t="s">
        <v>14</v>
      </c>
      <c r="H3363">
        <v>3</v>
      </c>
      <c r="I3363">
        <v>2</v>
      </c>
      <c r="J3363">
        <v>919</v>
      </c>
      <c r="K3363">
        <v>1.4223079999999999</v>
      </c>
      <c r="L3363" t="s">
        <v>25</v>
      </c>
    </row>
    <row r="3364" spans="1:12" x14ac:dyDescent="0.3">
      <c r="A3364" s="1">
        <v>43133</v>
      </c>
      <c r="B3364">
        <v>2018</v>
      </c>
      <c r="C3364" t="s">
        <v>12</v>
      </c>
      <c r="D3364">
        <v>40280</v>
      </c>
      <c r="E3364">
        <v>25500</v>
      </c>
      <c r="F3364" t="s">
        <v>23</v>
      </c>
      <c r="G3364" t="s">
        <v>24</v>
      </c>
      <c r="H3364">
        <v>6</v>
      </c>
      <c r="I3364">
        <v>4</v>
      </c>
      <c r="J3364">
        <v>1939</v>
      </c>
      <c r="K3364">
        <v>1.4223079999999999</v>
      </c>
      <c r="L3364" t="s">
        <v>25</v>
      </c>
    </row>
    <row r="3365" spans="1:12" x14ac:dyDescent="0.3">
      <c r="A3365" s="1">
        <v>43139</v>
      </c>
      <c r="B3365">
        <v>2018</v>
      </c>
      <c r="C3365" t="s">
        <v>29</v>
      </c>
      <c r="D3365">
        <v>212800</v>
      </c>
      <c r="E3365">
        <v>303000</v>
      </c>
      <c r="F3365" t="s">
        <v>13</v>
      </c>
      <c r="G3365" t="s">
        <v>14</v>
      </c>
      <c r="H3365">
        <v>3</v>
      </c>
      <c r="I3365">
        <v>1</v>
      </c>
      <c r="J3365">
        <v>1092</v>
      </c>
      <c r="K3365">
        <v>1.4223079999999999</v>
      </c>
      <c r="L3365" t="s">
        <v>16</v>
      </c>
    </row>
    <row r="3366" spans="1:12" x14ac:dyDescent="0.3">
      <c r="A3366" s="1">
        <v>43140</v>
      </c>
      <c r="B3366">
        <v>2018</v>
      </c>
      <c r="C3366" t="s">
        <v>12</v>
      </c>
      <c r="D3366">
        <v>63660</v>
      </c>
      <c r="E3366">
        <v>84000</v>
      </c>
      <c r="F3366" t="s">
        <v>13</v>
      </c>
      <c r="G3366" t="s">
        <v>14</v>
      </c>
      <c r="H3366">
        <v>3</v>
      </c>
      <c r="I3366">
        <v>1</v>
      </c>
      <c r="J3366">
        <v>928</v>
      </c>
      <c r="K3366">
        <v>1.4223079999999999</v>
      </c>
      <c r="L3366" t="s">
        <v>16</v>
      </c>
    </row>
    <row r="3367" spans="1:12" x14ac:dyDescent="0.3">
      <c r="A3367" s="1">
        <v>43141</v>
      </c>
      <c r="B3367">
        <v>2018</v>
      </c>
      <c r="C3367" t="s">
        <v>29</v>
      </c>
      <c r="D3367">
        <v>185640</v>
      </c>
      <c r="E3367">
        <v>212500</v>
      </c>
      <c r="F3367" t="s">
        <v>13</v>
      </c>
      <c r="G3367" t="s">
        <v>14</v>
      </c>
      <c r="H3367">
        <v>3</v>
      </c>
      <c r="I3367">
        <v>3</v>
      </c>
      <c r="J3367">
        <v>1033</v>
      </c>
      <c r="K3367">
        <v>1.4223079999999999</v>
      </c>
      <c r="L3367" t="s">
        <v>22</v>
      </c>
    </row>
    <row r="3368" spans="1:12" x14ac:dyDescent="0.3">
      <c r="A3368" s="1">
        <v>43141</v>
      </c>
      <c r="B3368">
        <v>2018</v>
      </c>
      <c r="C3368" t="s">
        <v>12</v>
      </c>
      <c r="D3368">
        <v>69130</v>
      </c>
      <c r="E3368">
        <v>73223</v>
      </c>
      <c r="F3368" t="s">
        <v>13</v>
      </c>
      <c r="G3368" t="s">
        <v>14</v>
      </c>
      <c r="H3368">
        <v>3</v>
      </c>
      <c r="I3368">
        <v>3</v>
      </c>
      <c r="J3368">
        <v>1097</v>
      </c>
      <c r="K3368">
        <v>1.4223079999999999</v>
      </c>
      <c r="L3368" t="s">
        <v>16</v>
      </c>
    </row>
    <row r="3369" spans="1:12" x14ac:dyDescent="0.3">
      <c r="A3369" s="1">
        <v>43142</v>
      </c>
      <c r="B3369">
        <v>2018</v>
      </c>
      <c r="C3369" t="s">
        <v>12</v>
      </c>
      <c r="D3369">
        <v>105510</v>
      </c>
      <c r="E3369">
        <v>150000</v>
      </c>
      <c r="F3369" t="s">
        <v>27</v>
      </c>
      <c r="G3369" t="s">
        <v>28</v>
      </c>
      <c r="H3369">
        <v>8</v>
      </c>
      <c r="I3369">
        <v>7</v>
      </c>
      <c r="J3369">
        <v>2528</v>
      </c>
      <c r="K3369">
        <v>1.4223079999999999</v>
      </c>
      <c r="L3369" t="s">
        <v>16</v>
      </c>
    </row>
    <row r="3370" spans="1:12" x14ac:dyDescent="0.3">
      <c r="A3370" s="1">
        <v>43143</v>
      </c>
      <c r="B3370">
        <v>2018</v>
      </c>
      <c r="C3370" t="s">
        <v>12</v>
      </c>
      <c r="D3370">
        <v>86330</v>
      </c>
      <c r="E3370">
        <v>24000</v>
      </c>
      <c r="F3370" t="s">
        <v>13</v>
      </c>
      <c r="G3370" t="s">
        <v>14</v>
      </c>
      <c r="H3370">
        <v>3</v>
      </c>
      <c r="I3370">
        <v>1</v>
      </c>
      <c r="J3370">
        <v>947</v>
      </c>
      <c r="K3370">
        <v>1.4223079999999999</v>
      </c>
      <c r="L3370" t="s">
        <v>22</v>
      </c>
    </row>
    <row r="3371" spans="1:12" x14ac:dyDescent="0.3">
      <c r="A3371" s="1">
        <v>43148</v>
      </c>
      <c r="B3371">
        <v>2018</v>
      </c>
      <c r="C3371" t="s">
        <v>30</v>
      </c>
      <c r="D3371">
        <v>358710</v>
      </c>
      <c r="E3371">
        <v>605000</v>
      </c>
      <c r="F3371" t="s">
        <v>13</v>
      </c>
      <c r="G3371" t="s">
        <v>14</v>
      </c>
      <c r="H3371">
        <v>3</v>
      </c>
      <c r="I3371">
        <v>2</v>
      </c>
      <c r="J3371">
        <v>1034</v>
      </c>
      <c r="K3371">
        <v>1.4223079999999999</v>
      </c>
      <c r="L3371" t="s">
        <v>15</v>
      </c>
    </row>
    <row r="3372" spans="1:12" x14ac:dyDescent="0.3">
      <c r="A3372" s="1">
        <v>43148</v>
      </c>
      <c r="B3372">
        <v>2018</v>
      </c>
      <c r="C3372" t="s">
        <v>30</v>
      </c>
      <c r="D3372">
        <v>561220</v>
      </c>
      <c r="E3372">
        <v>724000</v>
      </c>
      <c r="F3372" t="s">
        <v>13</v>
      </c>
      <c r="G3372" t="s">
        <v>14</v>
      </c>
      <c r="H3372">
        <v>3</v>
      </c>
      <c r="I3372">
        <v>2</v>
      </c>
      <c r="J3372">
        <v>959</v>
      </c>
      <c r="K3372">
        <v>1.4223079999999999</v>
      </c>
      <c r="L3372" t="s">
        <v>22</v>
      </c>
    </row>
    <row r="3373" spans="1:12" x14ac:dyDescent="0.3">
      <c r="A3373" s="1">
        <v>43148</v>
      </c>
      <c r="B3373">
        <v>2018</v>
      </c>
      <c r="C3373" t="s">
        <v>30</v>
      </c>
      <c r="D3373">
        <v>358710</v>
      </c>
      <c r="E3373">
        <v>605000</v>
      </c>
      <c r="F3373" t="s">
        <v>13</v>
      </c>
      <c r="G3373" t="s">
        <v>14</v>
      </c>
      <c r="H3373">
        <v>3</v>
      </c>
      <c r="I3373">
        <v>2</v>
      </c>
      <c r="J3373">
        <v>1014</v>
      </c>
      <c r="K3373">
        <v>1.4223079999999999</v>
      </c>
      <c r="L3373" t="s">
        <v>22</v>
      </c>
    </row>
    <row r="3374" spans="1:12" x14ac:dyDescent="0.3">
      <c r="A3374" s="1">
        <v>43149</v>
      </c>
      <c r="B3374">
        <v>2018</v>
      </c>
      <c r="C3374" t="s">
        <v>12</v>
      </c>
      <c r="D3374">
        <v>105210</v>
      </c>
      <c r="E3374">
        <v>79500</v>
      </c>
      <c r="F3374" t="s">
        <v>13</v>
      </c>
      <c r="G3374" t="s">
        <v>14</v>
      </c>
      <c r="H3374">
        <v>3</v>
      </c>
      <c r="I3374">
        <v>3</v>
      </c>
      <c r="J3374">
        <v>972</v>
      </c>
      <c r="K3374">
        <v>1.4223079999999999</v>
      </c>
      <c r="L3374" t="s">
        <v>16</v>
      </c>
    </row>
    <row r="3375" spans="1:12" x14ac:dyDescent="0.3">
      <c r="A3375" s="1">
        <v>43150</v>
      </c>
      <c r="B3375">
        <v>2018</v>
      </c>
      <c r="C3375" t="s">
        <v>12</v>
      </c>
      <c r="D3375">
        <v>105360</v>
      </c>
      <c r="E3375">
        <v>159900</v>
      </c>
      <c r="F3375" t="s">
        <v>13</v>
      </c>
      <c r="G3375" t="s">
        <v>14</v>
      </c>
      <c r="H3375">
        <v>3</v>
      </c>
      <c r="I3375">
        <v>3</v>
      </c>
      <c r="J3375">
        <v>1044</v>
      </c>
      <c r="K3375">
        <v>1.4223079999999999</v>
      </c>
      <c r="L3375" t="s">
        <v>25</v>
      </c>
    </row>
    <row r="3376" spans="1:12" x14ac:dyDescent="0.3">
      <c r="A3376" s="1">
        <v>43150</v>
      </c>
      <c r="B3376">
        <v>2018</v>
      </c>
      <c r="C3376" t="s">
        <v>18</v>
      </c>
      <c r="D3376">
        <v>201040</v>
      </c>
      <c r="E3376">
        <v>199000</v>
      </c>
      <c r="F3376" t="s">
        <v>13</v>
      </c>
      <c r="G3376" t="s">
        <v>14</v>
      </c>
      <c r="H3376">
        <v>3</v>
      </c>
      <c r="I3376">
        <v>1</v>
      </c>
      <c r="J3376">
        <v>1029</v>
      </c>
      <c r="K3376">
        <v>1.4223079999999999</v>
      </c>
      <c r="L3376" t="s">
        <v>22</v>
      </c>
    </row>
    <row r="3377" spans="1:12" x14ac:dyDescent="0.3">
      <c r="A3377" s="1">
        <v>43154</v>
      </c>
      <c r="B3377">
        <v>2018</v>
      </c>
      <c r="C3377" t="s">
        <v>18</v>
      </c>
      <c r="D3377">
        <v>240060</v>
      </c>
      <c r="E3377">
        <v>430000</v>
      </c>
      <c r="F3377" t="s">
        <v>13</v>
      </c>
      <c r="G3377" t="s">
        <v>14</v>
      </c>
      <c r="H3377">
        <v>3</v>
      </c>
      <c r="I3377">
        <v>2</v>
      </c>
      <c r="J3377">
        <v>1088</v>
      </c>
      <c r="K3377">
        <v>1.4223079999999999</v>
      </c>
      <c r="L3377" t="s">
        <v>25</v>
      </c>
    </row>
    <row r="3378" spans="1:12" x14ac:dyDescent="0.3">
      <c r="A3378" s="1">
        <v>43154</v>
      </c>
      <c r="B3378">
        <v>2018</v>
      </c>
      <c r="C3378" t="s">
        <v>30</v>
      </c>
      <c r="D3378">
        <v>206690</v>
      </c>
      <c r="E3378">
        <v>517500</v>
      </c>
      <c r="F3378" t="s">
        <v>19</v>
      </c>
      <c r="G3378" t="s">
        <v>20</v>
      </c>
      <c r="H3378">
        <v>4</v>
      </c>
      <c r="I3378">
        <v>3</v>
      </c>
      <c r="J3378">
        <v>1365</v>
      </c>
      <c r="K3378">
        <v>1.4223079999999999</v>
      </c>
      <c r="L3378" t="s">
        <v>15</v>
      </c>
    </row>
    <row r="3379" spans="1:12" x14ac:dyDescent="0.3">
      <c r="A3379" s="1">
        <v>43155</v>
      </c>
      <c r="B3379">
        <v>2018</v>
      </c>
      <c r="C3379" t="s">
        <v>18</v>
      </c>
      <c r="D3379">
        <v>170970</v>
      </c>
      <c r="E3379">
        <v>305000</v>
      </c>
      <c r="F3379" t="s">
        <v>19</v>
      </c>
      <c r="G3379" t="s">
        <v>20</v>
      </c>
      <c r="H3379">
        <v>4</v>
      </c>
      <c r="I3379">
        <v>4</v>
      </c>
      <c r="J3379">
        <v>1431</v>
      </c>
      <c r="K3379">
        <v>1.4223079999999999</v>
      </c>
      <c r="L3379" t="s">
        <v>16</v>
      </c>
    </row>
    <row r="3380" spans="1:12" x14ac:dyDescent="0.3">
      <c r="A3380" s="1">
        <v>43155</v>
      </c>
      <c r="B3380">
        <v>2018</v>
      </c>
      <c r="C3380" t="s">
        <v>30</v>
      </c>
      <c r="D3380">
        <v>845900</v>
      </c>
      <c r="E3380">
        <v>975000</v>
      </c>
      <c r="F3380" t="s">
        <v>13</v>
      </c>
      <c r="G3380" t="s">
        <v>14</v>
      </c>
      <c r="H3380">
        <v>3</v>
      </c>
      <c r="I3380">
        <v>1</v>
      </c>
      <c r="J3380">
        <v>1018</v>
      </c>
      <c r="K3380">
        <v>1.4223079999999999</v>
      </c>
      <c r="L3380" t="s">
        <v>16</v>
      </c>
    </row>
    <row r="3381" spans="1:12" x14ac:dyDescent="0.3">
      <c r="A3381" s="1">
        <v>43160</v>
      </c>
      <c r="B3381">
        <v>2018</v>
      </c>
      <c r="C3381" t="s">
        <v>12</v>
      </c>
      <c r="D3381">
        <v>60750</v>
      </c>
      <c r="E3381">
        <v>43500</v>
      </c>
      <c r="F3381" t="s">
        <v>13</v>
      </c>
      <c r="G3381" t="s">
        <v>14</v>
      </c>
      <c r="H3381">
        <v>3</v>
      </c>
      <c r="I3381">
        <v>3</v>
      </c>
      <c r="J3381">
        <v>1002</v>
      </c>
      <c r="K3381">
        <v>1.4223079999999999</v>
      </c>
      <c r="L3381" t="s">
        <v>16</v>
      </c>
    </row>
    <row r="3382" spans="1:12" x14ac:dyDescent="0.3">
      <c r="A3382" s="1">
        <v>43163</v>
      </c>
      <c r="B3382">
        <v>2018</v>
      </c>
      <c r="C3382" t="s">
        <v>30</v>
      </c>
      <c r="D3382">
        <v>214030</v>
      </c>
      <c r="E3382">
        <v>352500</v>
      </c>
      <c r="F3382" t="s">
        <v>13</v>
      </c>
      <c r="G3382" t="s">
        <v>14</v>
      </c>
      <c r="H3382">
        <v>3</v>
      </c>
      <c r="I3382">
        <v>1</v>
      </c>
      <c r="J3382">
        <v>986</v>
      </c>
      <c r="K3382">
        <v>1.4223079999999999</v>
      </c>
      <c r="L3382" t="s">
        <v>16</v>
      </c>
    </row>
    <row r="3383" spans="1:12" x14ac:dyDescent="0.3">
      <c r="A3383" s="1">
        <v>43167</v>
      </c>
      <c r="B3383">
        <v>2018</v>
      </c>
      <c r="C3383" t="s">
        <v>30</v>
      </c>
      <c r="D3383">
        <v>309510</v>
      </c>
      <c r="E3383">
        <v>545000</v>
      </c>
      <c r="F3383" t="s">
        <v>13</v>
      </c>
      <c r="G3383" t="s">
        <v>14</v>
      </c>
      <c r="H3383">
        <v>3</v>
      </c>
      <c r="I3383">
        <v>1</v>
      </c>
      <c r="J3383">
        <v>1065</v>
      </c>
      <c r="K3383">
        <v>1.4223079999999999</v>
      </c>
      <c r="L3383" t="s">
        <v>25</v>
      </c>
    </row>
    <row r="3384" spans="1:12" x14ac:dyDescent="0.3">
      <c r="A3384" s="1">
        <v>43173</v>
      </c>
      <c r="B3384">
        <v>2018</v>
      </c>
      <c r="C3384" t="s">
        <v>18</v>
      </c>
      <c r="D3384">
        <v>411610</v>
      </c>
      <c r="E3384">
        <v>458792</v>
      </c>
      <c r="F3384" t="s">
        <v>13</v>
      </c>
      <c r="G3384" t="s">
        <v>14</v>
      </c>
      <c r="H3384">
        <v>3</v>
      </c>
      <c r="I3384">
        <v>2</v>
      </c>
      <c r="J3384">
        <v>1014</v>
      </c>
      <c r="K3384">
        <v>1.4223079999999999</v>
      </c>
      <c r="L3384" t="s">
        <v>25</v>
      </c>
    </row>
    <row r="3385" spans="1:12" x14ac:dyDescent="0.3">
      <c r="A3385" s="1">
        <v>43173</v>
      </c>
      <c r="B3385">
        <v>2018</v>
      </c>
      <c r="C3385" t="s">
        <v>30</v>
      </c>
      <c r="D3385">
        <v>124260</v>
      </c>
      <c r="E3385">
        <v>192000</v>
      </c>
      <c r="F3385" t="s">
        <v>13</v>
      </c>
      <c r="G3385" t="s">
        <v>14</v>
      </c>
      <c r="H3385">
        <v>3</v>
      </c>
      <c r="I3385">
        <v>3</v>
      </c>
      <c r="J3385">
        <v>943</v>
      </c>
      <c r="K3385">
        <v>1.4223079999999999</v>
      </c>
      <c r="L3385" t="s">
        <v>25</v>
      </c>
    </row>
    <row r="3386" spans="1:12" x14ac:dyDescent="0.3">
      <c r="A3386" s="1">
        <v>43173</v>
      </c>
      <c r="B3386">
        <v>2018</v>
      </c>
      <c r="C3386" t="s">
        <v>29</v>
      </c>
      <c r="D3386">
        <v>264460</v>
      </c>
      <c r="E3386">
        <v>335000</v>
      </c>
      <c r="F3386" t="s">
        <v>13</v>
      </c>
      <c r="G3386" t="s">
        <v>14</v>
      </c>
      <c r="H3386">
        <v>3</v>
      </c>
      <c r="I3386">
        <v>1</v>
      </c>
      <c r="J3386">
        <v>967</v>
      </c>
      <c r="K3386">
        <v>1.4223079999999999</v>
      </c>
      <c r="L3386" t="s">
        <v>15</v>
      </c>
    </row>
    <row r="3387" spans="1:12" x14ac:dyDescent="0.3">
      <c r="A3387" s="1">
        <v>43175</v>
      </c>
      <c r="B3387">
        <v>2018</v>
      </c>
      <c r="C3387" t="s">
        <v>29</v>
      </c>
      <c r="D3387">
        <v>117250</v>
      </c>
      <c r="E3387">
        <v>160000</v>
      </c>
      <c r="F3387" t="s">
        <v>13</v>
      </c>
      <c r="G3387" t="s">
        <v>14</v>
      </c>
      <c r="H3387">
        <v>3</v>
      </c>
      <c r="I3387">
        <v>3</v>
      </c>
      <c r="J3387">
        <v>1068</v>
      </c>
      <c r="K3387">
        <v>1.4223079999999999</v>
      </c>
      <c r="L3387" t="s">
        <v>25</v>
      </c>
    </row>
    <row r="3388" spans="1:12" x14ac:dyDescent="0.3">
      <c r="A3388" s="1">
        <v>43177</v>
      </c>
      <c r="B3388">
        <v>2018</v>
      </c>
      <c r="C3388" t="s">
        <v>30</v>
      </c>
      <c r="D3388">
        <v>159840</v>
      </c>
      <c r="E3388">
        <v>275000</v>
      </c>
      <c r="F3388" t="s">
        <v>13</v>
      </c>
      <c r="G3388" t="s">
        <v>14</v>
      </c>
      <c r="H3388">
        <v>3</v>
      </c>
      <c r="I3388">
        <v>2</v>
      </c>
      <c r="J3388">
        <v>1030</v>
      </c>
      <c r="K3388">
        <v>1.4223079999999999</v>
      </c>
      <c r="L3388" t="s">
        <v>25</v>
      </c>
    </row>
    <row r="3389" spans="1:12" x14ac:dyDescent="0.3">
      <c r="A3389" s="1">
        <v>43177</v>
      </c>
      <c r="B3389">
        <v>2018</v>
      </c>
      <c r="C3389" t="s">
        <v>18</v>
      </c>
      <c r="D3389">
        <v>126860</v>
      </c>
      <c r="E3389">
        <v>150000</v>
      </c>
      <c r="F3389" t="s">
        <v>19</v>
      </c>
      <c r="G3389" t="s">
        <v>20</v>
      </c>
      <c r="H3389">
        <v>4</v>
      </c>
      <c r="I3389">
        <v>4</v>
      </c>
      <c r="J3389">
        <v>1313</v>
      </c>
      <c r="K3389">
        <v>1.4223079999999999</v>
      </c>
      <c r="L3389" t="s">
        <v>22</v>
      </c>
    </row>
    <row r="3390" spans="1:12" x14ac:dyDescent="0.3">
      <c r="A3390" s="1">
        <v>43180</v>
      </c>
      <c r="B3390">
        <v>2018</v>
      </c>
      <c r="C3390" t="s">
        <v>29</v>
      </c>
      <c r="D3390">
        <v>111930</v>
      </c>
      <c r="E3390">
        <v>125000</v>
      </c>
      <c r="F3390" t="s">
        <v>13</v>
      </c>
      <c r="G3390" t="s">
        <v>14</v>
      </c>
      <c r="H3390">
        <v>3</v>
      </c>
      <c r="I3390">
        <v>3</v>
      </c>
      <c r="J3390">
        <v>946</v>
      </c>
      <c r="K3390">
        <v>1.4223079999999999</v>
      </c>
      <c r="L3390" t="s">
        <v>22</v>
      </c>
    </row>
    <row r="3391" spans="1:12" x14ac:dyDescent="0.3">
      <c r="A3391" s="1">
        <v>43183</v>
      </c>
      <c r="B3391">
        <v>2018</v>
      </c>
      <c r="C3391" t="s">
        <v>12</v>
      </c>
      <c r="D3391">
        <v>82350</v>
      </c>
      <c r="E3391">
        <v>45500</v>
      </c>
      <c r="F3391" t="s">
        <v>13</v>
      </c>
      <c r="G3391" t="s">
        <v>14</v>
      </c>
      <c r="H3391">
        <v>3</v>
      </c>
      <c r="I3391">
        <v>3</v>
      </c>
      <c r="J3391">
        <v>1085</v>
      </c>
      <c r="K3391">
        <v>1.4223079999999999</v>
      </c>
      <c r="L3391" t="s">
        <v>15</v>
      </c>
    </row>
    <row r="3392" spans="1:12" x14ac:dyDescent="0.3">
      <c r="A3392" s="1">
        <v>43183</v>
      </c>
      <c r="B3392">
        <v>2018</v>
      </c>
      <c r="C3392" t="s">
        <v>18</v>
      </c>
      <c r="D3392">
        <v>369510</v>
      </c>
      <c r="E3392">
        <v>675000</v>
      </c>
      <c r="F3392" t="s">
        <v>13</v>
      </c>
      <c r="G3392" t="s">
        <v>14</v>
      </c>
      <c r="H3392">
        <v>3</v>
      </c>
      <c r="I3392">
        <v>1</v>
      </c>
      <c r="J3392">
        <v>1039</v>
      </c>
      <c r="K3392">
        <v>1.4223079999999999</v>
      </c>
      <c r="L3392" t="s">
        <v>15</v>
      </c>
    </row>
    <row r="3393" spans="1:12" x14ac:dyDescent="0.3">
      <c r="A3393" s="1">
        <v>43183</v>
      </c>
      <c r="B3393">
        <v>2018</v>
      </c>
      <c r="C3393" t="s">
        <v>30</v>
      </c>
      <c r="D3393">
        <v>400750</v>
      </c>
      <c r="E3393">
        <v>475000</v>
      </c>
      <c r="F3393" t="s">
        <v>13</v>
      </c>
      <c r="G3393" t="s">
        <v>14</v>
      </c>
      <c r="H3393">
        <v>3</v>
      </c>
      <c r="I3393">
        <v>3</v>
      </c>
      <c r="J3393">
        <v>1062</v>
      </c>
      <c r="K3393">
        <v>1.4223079999999999</v>
      </c>
      <c r="L3393" t="s">
        <v>22</v>
      </c>
    </row>
    <row r="3394" spans="1:12" x14ac:dyDescent="0.3">
      <c r="A3394" s="1">
        <v>43187</v>
      </c>
      <c r="B3394">
        <v>2018</v>
      </c>
      <c r="C3394" t="s">
        <v>12</v>
      </c>
      <c r="D3394">
        <v>77640</v>
      </c>
      <c r="E3394">
        <v>45000</v>
      </c>
      <c r="F3394" t="s">
        <v>13</v>
      </c>
      <c r="G3394" t="s">
        <v>14</v>
      </c>
      <c r="H3394">
        <v>3</v>
      </c>
      <c r="I3394">
        <v>1</v>
      </c>
      <c r="J3394">
        <v>904</v>
      </c>
      <c r="K3394">
        <v>1.4223079999999999</v>
      </c>
      <c r="L3394" t="s">
        <v>22</v>
      </c>
    </row>
    <row r="3395" spans="1:12" x14ac:dyDescent="0.3">
      <c r="A3395" s="1">
        <v>43187</v>
      </c>
      <c r="B3395">
        <v>2018</v>
      </c>
      <c r="C3395" t="s">
        <v>29</v>
      </c>
      <c r="D3395">
        <v>232330</v>
      </c>
      <c r="E3395">
        <v>299000</v>
      </c>
      <c r="F3395" t="s">
        <v>13</v>
      </c>
      <c r="G3395" t="s">
        <v>14</v>
      </c>
      <c r="H3395">
        <v>3</v>
      </c>
      <c r="I3395">
        <v>1</v>
      </c>
      <c r="J3395">
        <v>924</v>
      </c>
      <c r="K3395">
        <v>1.4223079999999999</v>
      </c>
      <c r="L3395" t="s">
        <v>22</v>
      </c>
    </row>
    <row r="3396" spans="1:12" x14ac:dyDescent="0.3">
      <c r="A3396" s="1">
        <v>43187</v>
      </c>
      <c r="B3396">
        <v>2018</v>
      </c>
      <c r="C3396" t="s">
        <v>29</v>
      </c>
      <c r="D3396">
        <v>145390</v>
      </c>
      <c r="E3396">
        <v>220000</v>
      </c>
      <c r="F3396" t="s">
        <v>13</v>
      </c>
      <c r="G3396" t="s">
        <v>14</v>
      </c>
      <c r="H3396">
        <v>3</v>
      </c>
      <c r="I3396">
        <v>1</v>
      </c>
      <c r="J3396">
        <v>939</v>
      </c>
      <c r="K3396">
        <v>1.4223079999999999</v>
      </c>
      <c r="L3396" t="s">
        <v>16</v>
      </c>
    </row>
    <row r="3397" spans="1:12" x14ac:dyDescent="0.3">
      <c r="A3397" s="1">
        <v>43188</v>
      </c>
      <c r="B3397">
        <v>2018</v>
      </c>
      <c r="C3397" t="s">
        <v>29</v>
      </c>
      <c r="D3397">
        <v>210420</v>
      </c>
      <c r="E3397">
        <v>275000</v>
      </c>
      <c r="F3397" t="s">
        <v>13</v>
      </c>
      <c r="G3397" t="s">
        <v>14</v>
      </c>
      <c r="H3397">
        <v>3</v>
      </c>
      <c r="I3397">
        <v>1</v>
      </c>
      <c r="J3397">
        <v>909</v>
      </c>
      <c r="K3397">
        <v>1.4223079999999999</v>
      </c>
      <c r="L3397" t="s">
        <v>22</v>
      </c>
    </row>
    <row r="3398" spans="1:12" x14ac:dyDescent="0.3">
      <c r="A3398" s="1">
        <v>43188</v>
      </c>
      <c r="B3398">
        <v>2018</v>
      </c>
      <c r="C3398" t="s">
        <v>12</v>
      </c>
      <c r="D3398">
        <v>36600</v>
      </c>
      <c r="E3398">
        <v>18000</v>
      </c>
      <c r="F3398" t="s">
        <v>19</v>
      </c>
      <c r="G3398" t="s">
        <v>20</v>
      </c>
      <c r="H3398">
        <v>4</v>
      </c>
      <c r="I3398">
        <v>4</v>
      </c>
      <c r="J3398">
        <v>1409</v>
      </c>
      <c r="K3398">
        <v>1.4223079999999999</v>
      </c>
      <c r="L3398" t="s">
        <v>16</v>
      </c>
    </row>
    <row r="3399" spans="1:12" x14ac:dyDescent="0.3">
      <c r="A3399" s="1">
        <v>43188</v>
      </c>
      <c r="B3399">
        <v>2018</v>
      </c>
      <c r="C3399" t="s">
        <v>29</v>
      </c>
      <c r="D3399">
        <v>210420</v>
      </c>
      <c r="E3399">
        <v>275000</v>
      </c>
      <c r="F3399" t="s">
        <v>13</v>
      </c>
      <c r="G3399" t="s">
        <v>14</v>
      </c>
      <c r="H3399">
        <v>3</v>
      </c>
      <c r="I3399">
        <v>2</v>
      </c>
      <c r="J3399">
        <v>1068</v>
      </c>
      <c r="K3399">
        <v>1.4223079999999999</v>
      </c>
      <c r="L3399" t="s">
        <v>16</v>
      </c>
    </row>
    <row r="3400" spans="1:12" x14ac:dyDescent="0.3">
      <c r="A3400" s="1">
        <v>43189</v>
      </c>
      <c r="B3400">
        <v>2018</v>
      </c>
      <c r="C3400" t="s">
        <v>30</v>
      </c>
      <c r="D3400">
        <v>173960</v>
      </c>
      <c r="E3400">
        <v>600000</v>
      </c>
      <c r="F3400" t="s">
        <v>23</v>
      </c>
      <c r="G3400" t="s">
        <v>24</v>
      </c>
      <c r="H3400">
        <v>6</v>
      </c>
      <c r="I3400">
        <v>6</v>
      </c>
      <c r="J3400">
        <v>2124</v>
      </c>
      <c r="K3400">
        <v>1.4223079999999999</v>
      </c>
      <c r="L3400" t="s">
        <v>22</v>
      </c>
    </row>
    <row r="3401" spans="1:12" x14ac:dyDescent="0.3">
      <c r="A3401" s="1">
        <v>43190</v>
      </c>
      <c r="B3401">
        <v>2018</v>
      </c>
      <c r="C3401" t="s">
        <v>30</v>
      </c>
      <c r="D3401">
        <v>402940</v>
      </c>
      <c r="E3401">
        <v>635000</v>
      </c>
      <c r="F3401" t="s">
        <v>13</v>
      </c>
      <c r="G3401" t="s">
        <v>14</v>
      </c>
      <c r="H3401">
        <v>3</v>
      </c>
      <c r="I3401">
        <v>1</v>
      </c>
      <c r="J3401">
        <v>936</v>
      </c>
      <c r="K3401">
        <v>1.4223079999999999</v>
      </c>
      <c r="L3401" t="s">
        <v>25</v>
      </c>
    </row>
    <row r="3402" spans="1:12" x14ac:dyDescent="0.3">
      <c r="A3402" s="1">
        <v>43191</v>
      </c>
      <c r="B3402">
        <v>2018</v>
      </c>
      <c r="C3402" t="s">
        <v>18</v>
      </c>
      <c r="D3402">
        <v>1045860</v>
      </c>
      <c r="E3402">
        <v>1650000</v>
      </c>
      <c r="F3402" t="s">
        <v>13</v>
      </c>
      <c r="G3402" t="s">
        <v>14</v>
      </c>
      <c r="H3402">
        <v>3</v>
      </c>
      <c r="I3402">
        <v>3</v>
      </c>
      <c r="J3402">
        <v>979</v>
      </c>
      <c r="K3402">
        <v>1.4223079999999999</v>
      </c>
      <c r="L3402" t="s">
        <v>15</v>
      </c>
    </row>
    <row r="3403" spans="1:12" x14ac:dyDescent="0.3">
      <c r="A3403" s="1">
        <v>43194</v>
      </c>
      <c r="B3403">
        <v>2018</v>
      </c>
      <c r="C3403" t="s">
        <v>30</v>
      </c>
      <c r="D3403">
        <v>420060</v>
      </c>
      <c r="E3403">
        <v>665000</v>
      </c>
      <c r="F3403" t="s">
        <v>13</v>
      </c>
      <c r="G3403" t="s">
        <v>14</v>
      </c>
      <c r="H3403">
        <v>3</v>
      </c>
      <c r="I3403">
        <v>1</v>
      </c>
      <c r="J3403">
        <v>967</v>
      </c>
      <c r="K3403">
        <v>1.4223079999999999</v>
      </c>
      <c r="L3403" t="s">
        <v>22</v>
      </c>
    </row>
    <row r="3404" spans="1:12" x14ac:dyDescent="0.3">
      <c r="A3404" s="1">
        <v>43197</v>
      </c>
      <c r="B3404">
        <v>2018</v>
      </c>
      <c r="C3404" t="s">
        <v>12</v>
      </c>
      <c r="D3404">
        <v>69510</v>
      </c>
      <c r="E3404">
        <v>128000</v>
      </c>
      <c r="F3404" t="s">
        <v>13</v>
      </c>
      <c r="G3404" t="s">
        <v>14</v>
      </c>
      <c r="H3404">
        <v>3</v>
      </c>
      <c r="I3404">
        <v>2</v>
      </c>
      <c r="J3404">
        <v>1056</v>
      </c>
      <c r="K3404">
        <v>1.4223079999999999</v>
      </c>
      <c r="L3404" t="s">
        <v>22</v>
      </c>
    </row>
    <row r="3405" spans="1:12" x14ac:dyDescent="0.3">
      <c r="A3405" s="1">
        <v>43198</v>
      </c>
      <c r="B3405">
        <v>2018</v>
      </c>
      <c r="C3405" t="s">
        <v>29</v>
      </c>
      <c r="D3405">
        <v>250880</v>
      </c>
      <c r="E3405">
        <v>367000</v>
      </c>
      <c r="F3405" t="s">
        <v>13</v>
      </c>
      <c r="G3405" t="s">
        <v>14</v>
      </c>
      <c r="H3405">
        <v>3</v>
      </c>
      <c r="I3405">
        <v>3</v>
      </c>
      <c r="J3405">
        <v>934</v>
      </c>
      <c r="K3405">
        <v>1.4223079999999999</v>
      </c>
      <c r="L3405" t="s">
        <v>25</v>
      </c>
    </row>
    <row r="3406" spans="1:12" x14ac:dyDescent="0.3">
      <c r="A3406" s="1">
        <v>43201</v>
      </c>
      <c r="B3406">
        <v>2018</v>
      </c>
      <c r="C3406" t="s">
        <v>12</v>
      </c>
      <c r="D3406">
        <v>31410</v>
      </c>
      <c r="E3406">
        <v>12000</v>
      </c>
      <c r="F3406" t="s">
        <v>23</v>
      </c>
      <c r="G3406" t="s">
        <v>24</v>
      </c>
      <c r="H3406">
        <v>6</v>
      </c>
      <c r="I3406">
        <v>6</v>
      </c>
      <c r="J3406">
        <v>2086</v>
      </c>
      <c r="K3406">
        <v>1.4223079999999999</v>
      </c>
      <c r="L3406" t="s">
        <v>16</v>
      </c>
    </row>
    <row r="3407" spans="1:12" x14ac:dyDescent="0.3">
      <c r="A3407" s="1">
        <v>43201</v>
      </c>
      <c r="B3407">
        <v>2018</v>
      </c>
      <c r="C3407" t="s">
        <v>18</v>
      </c>
      <c r="D3407">
        <v>346550</v>
      </c>
      <c r="E3407">
        <v>560000</v>
      </c>
      <c r="F3407" t="s">
        <v>13</v>
      </c>
      <c r="G3407" t="s">
        <v>14</v>
      </c>
      <c r="H3407">
        <v>3</v>
      </c>
      <c r="I3407">
        <v>2</v>
      </c>
      <c r="J3407">
        <v>1022</v>
      </c>
      <c r="K3407">
        <v>1.4223079999999999</v>
      </c>
      <c r="L3407" t="s">
        <v>16</v>
      </c>
    </row>
    <row r="3408" spans="1:12" x14ac:dyDescent="0.3">
      <c r="A3408" s="1">
        <v>43202</v>
      </c>
      <c r="B3408">
        <v>2018</v>
      </c>
      <c r="C3408" t="s">
        <v>29</v>
      </c>
      <c r="D3408">
        <v>174020</v>
      </c>
      <c r="E3408">
        <v>232000</v>
      </c>
      <c r="F3408" t="s">
        <v>13</v>
      </c>
      <c r="G3408" t="s">
        <v>14</v>
      </c>
      <c r="H3408">
        <v>3</v>
      </c>
      <c r="I3408">
        <v>1</v>
      </c>
      <c r="J3408">
        <v>958</v>
      </c>
      <c r="K3408">
        <v>1.4223079999999999</v>
      </c>
      <c r="L3408" t="s">
        <v>16</v>
      </c>
    </row>
    <row r="3409" spans="1:12" x14ac:dyDescent="0.3">
      <c r="A3409" s="1">
        <v>43202</v>
      </c>
      <c r="B3409">
        <v>2018</v>
      </c>
      <c r="C3409" t="s">
        <v>30</v>
      </c>
      <c r="D3409">
        <v>474900</v>
      </c>
      <c r="E3409">
        <v>735000</v>
      </c>
      <c r="F3409" t="s">
        <v>13</v>
      </c>
      <c r="G3409" t="s">
        <v>14</v>
      </c>
      <c r="H3409">
        <v>3</v>
      </c>
      <c r="I3409">
        <v>2</v>
      </c>
      <c r="J3409">
        <v>979</v>
      </c>
      <c r="K3409">
        <v>1.4223079999999999</v>
      </c>
      <c r="L3409" t="s">
        <v>25</v>
      </c>
    </row>
    <row r="3410" spans="1:12" x14ac:dyDescent="0.3">
      <c r="A3410" s="1">
        <v>43203</v>
      </c>
      <c r="B3410">
        <v>2018</v>
      </c>
      <c r="C3410" t="s">
        <v>29</v>
      </c>
      <c r="D3410">
        <v>260750</v>
      </c>
      <c r="E3410">
        <v>405000</v>
      </c>
      <c r="F3410" t="s">
        <v>23</v>
      </c>
      <c r="G3410" t="s">
        <v>24</v>
      </c>
      <c r="H3410">
        <v>6</v>
      </c>
      <c r="I3410">
        <v>5</v>
      </c>
      <c r="J3410">
        <v>2116</v>
      </c>
      <c r="K3410">
        <v>1.4223079999999999</v>
      </c>
      <c r="L3410" t="s">
        <v>15</v>
      </c>
    </row>
    <row r="3411" spans="1:12" x14ac:dyDescent="0.3">
      <c r="A3411" s="1">
        <v>43203</v>
      </c>
      <c r="B3411">
        <v>2018</v>
      </c>
      <c r="C3411" t="s">
        <v>18</v>
      </c>
      <c r="D3411">
        <v>316290</v>
      </c>
      <c r="E3411">
        <v>522000</v>
      </c>
      <c r="F3411" t="s">
        <v>13</v>
      </c>
      <c r="G3411" t="s">
        <v>14</v>
      </c>
      <c r="H3411">
        <v>3</v>
      </c>
      <c r="I3411">
        <v>3</v>
      </c>
      <c r="J3411">
        <v>931</v>
      </c>
      <c r="K3411">
        <v>1.4223079999999999</v>
      </c>
      <c r="L3411" t="s">
        <v>22</v>
      </c>
    </row>
    <row r="3412" spans="1:12" x14ac:dyDescent="0.3">
      <c r="A3412" s="1">
        <v>43204</v>
      </c>
      <c r="B3412">
        <v>2018</v>
      </c>
      <c r="C3412" t="s">
        <v>18</v>
      </c>
      <c r="D3412">
        <v>389620</v>
      </c>
      <c r="E3412">
        <v>510000</v>
      </c>
      <c r="F3412" t="s">
        <v>13</v>
      </c>
      <c r="G3412" t="s">
        <v>14</v>
      </c>
      <c r="H3412">
        <v>3</v>
      </c>
      <c r="I3412">
        <v>3</v>
      </c>
      <c r="J3412">
        <v>928</v>
      </c>
      <c r="K3412">
        <v>1.4223079999999999</v>
      </c>
      <c r="L3412" t="s">
        <v>22</v>
      </c>
    </row>
    <row r="3413" spans="1:12" x14ac:dyDescent="0.3">
      <c r="A3413" s="1">
        <v>43208</v>
      </c>
      <c r="B3413">
        <v>2018</v>
      </c>
      <c r="C3413" t="s">
        <v>30</v>
      </c>
      <c r="D3413">
        <v>222690</v>
      </c>
      <c r="E3413">
        <v>325000</v>
      </c>
      <c r="F3413" t="s">
        <v>13</v>
      </c>
      <c r="G3413" t="s">
        <v>14</v>
      </c>
      <c r="H3413">
        <v>3</v>
      </c>
      <c r="I3413">
        <v>3</v>
      </c>
      <c r="J3413">
        <v>900</v>
      </c>
      <c r="K3413">
        <v>1.4223079999999999</v>
      </c>
      <c r="L3413" t="s">
        <v>25</v>
      </c>
    </row>
    <row r="3414" spans="1:12" x14ac:dyDescent="0.3">
      <c r="A3414" s="1">
        <v>43208</v>
      </c>
      <c r="B3414">
        <v>2018</v>
      </c>
      <c r="C3414" t="s">
        <v>12</v>
      </c>
      <c r="D3414">
        <v>69920</v>
      </c>
      <c r="E3414">
        <v>118500</v>
      </c>
      <c r="F3414" t="s">
        <v>13</v>
      </c>
      <c r="G3414" t="s">
        <v>14</v>
      </c>
      <c r="H3414">
        <v>3</v>
      </c>
      <c r="I3414">
        <v>1</v>
      </c>
      <c r="J3414">
        <v>980</v>
      </c>
      <c r="K3414">
        <v>1.4223079999999999</v>
      </c>
      <c r="L3414" t="s">
        <v>22</v>
      </c>
    </row>
    <row r="3415" spans="1:12" x14ac:dyDescent="0.3">
      <c r="A3415" s="1">
        <v>43209</v>
      </c>
      <c r="B3415">
        <v>2018</v>
      </c>
      <c r="C3415" t="s">
        <v>30</v>
      </c>
      <c r="D3415">
        <v>389210</v>
      </c>
      <c r="E3415">
        <v>575000</v>
      </c>
      <c r="F3415" t="s">
        <v>13</v>
      </c>
      <c r="G3415" t="s">
        <v>14</v>
      </c>
      <c r="H3415">
        <v>3</v>
      </c>
      <c r="I3415">
        <v>1</v>
      </c>
      <c r="J3415">
        <v>903</v>
      </c>
      <c r="K3415">
        <v>1.4223079999999999</v>
      </c>
      <c r="L3415" t="s">
        <v>25</v>
      </c>
    </row>
    <row r="3416" spans="1:12" x14ac:dyDescent="0.3">
      <c r="A3416" s="1">
        <v>43209</v>
      </c>
      <c r="B3416">
        <v>2018</v>
      </c>
      <c r="C3416" t="s">
        <v>29</v>
      </c>
      <c r="D3416">
        <v>824810</v>
      </c>
      <c r="E3416">
        <v>750000</v>
      </c>
      <c r="F3416" t="s">
        <v>13</v>
      </c>
      <c r="G3416" t="s">
        <v>14</v>
      </c>
      <c r="H3416">
        <v>3</v>
      </c>
      <c r="I3416">
        <v>3</v>
      </c>
      <c r="J3416">
        <v>930</v>
      </c>
      <c r="K3416">
        <v>1.4223079999999999</v>
      </c>
      <c r="L3416" t="s">
        <v>25</v>
      </c>
    </row>
    <row r="3417" spans="1:12" x14ac:dyDescent="0.3">
      <c r="A3417" s="1">
        <v>43209</v>
      </c>
      <c r="B3417">
        <v>2018</v>
      </c>
      <c r="C3417" t="s">
        <v>12</v>
      </c>
      <c r="D3417">
        <v>113040</v>
      </c>
      <c r="E3417">
        <v>151500</v>
      </c>
      <c r="F3417" t="s">
        <v>23</v>
      </c>
      <c r="G3417" t="s">
        <v>24</v>
      </c>
      <c r="H3417">
        <v>6</v>
      </c>
      <c r="I3417">
        <v>6</v>
      </c>
      <c r="J3417">
        <v>1801</v>
      </c>
      <c r="K3417">
        <v>1.4223079999999999</v>
      </c>
      <c r="L3417" t="s">
        <v>22</v>
      </c>
    </row>
    <row r="3418" spans="1:12" x14ac:dyDescent="0.3">
      <c r="A3418" s="1">
        <v>43212</v>
      </c>
      <c r="B3418">
        <v>2018</v>
      </c>
      <c r="C3418" t="s">
        <v>30</v>
      </c>
      <c r="D3418">
        <v>444190</v>
      </c>
      <c r="E3418">
        <v>440000</v>
      </c>
      <c r="F3418" t="s">
        <v>13</v>
      </c>
      <c r="G3418" t="s">
        <v>14</v>
      </c>
      <c r="H3418">
        <v>3</v>
      </c>
      <c r="I3418">
        <v>2</v>
      </c>
      <c r="J3418">
        <v>921</v>
      </c>
      <c r="K3418">
        <v>1.4223079999999999</v>
      </c>
      <c r="L3418" t="s">
        <v>15</v>
      </c>
    </row>
    <row r="3419" spans="1:12" x14ac:dyDescent="0.3">
      <c r="A3419" s="1">
        <v>43215</v>
      </c>
      <c r="B3419">
        <v>2018</v>
      </c>
      <c r="C3419" t="s">
        <v>29</v>
      </c>
      <c r="D3419">
        <v>157710</v>
      </c>
      <c r="E3419">
        <v>305000</v>
      </c>
      <c r="F3419" t="s">
        <v>13</v>
      </c>
      <c r="G3419" t="s">
        <v>14</v>
      </c>
      <c r="H3419">
        <v>3</v>
      </c>
      <c r="I3419">
        <v>2</v>
      </c>
      <c r="J3419">
        <v>1013</v>
      </c>
      <c r="K3419">
        <v>1.4223079999999999</v>
      </c>
      <c r="L3419" t="s">
        <v>15</v>
      </c>
    </row>
    <row r="3420" spans="1:12" x14ac:dyDescent="0.3">
      <c r="A3420" s="1">
        <v>43215</v>
      </c>
      <c r="B3420">
        <v>2018</v>
      </c>
      <c r="C3420" t="s">
        <v>12</v>
      </c>
      <c r="D3420">
        <v>67160</v>
      </c>
      <c r="E3420">
        <v>27000</v>
      </c>
      <c r="F3420" t="s">
        <v>13</v>
      </c>
      <c r="G3420" t="s">
        <v>14</v>
      </c>
      <c r="H3420">
        <v>3</v>
      </c>
      <c r="I3420">
        <v>2</v>
      </c>
      <c r="J3420">
        <v>948</v>
      </c>
      <c r="K3420">
        <v>1.4223079999999999</v>
      </c>
      <c r="L3420" t="s">
        <v>25</v>
      </c>
    </row>
    <row r="3421" spans="1:12" x14ac:dyDescent="0.3">
      <c r="A3421" s="1">
        <v>43217</v>
      </c>
      <c r="B3421">
        <v>2018</v>
      </c>
      <c r="C3421" t="s">
        <v>18</v>
      </c>
      <c r="D3421">
        <v>220280</v>
      </c>
      <c r="E3421">
        <v>450000</v>
      </c>
      <c r="F3421" t="s">
        <v>13</v>
      </c>
      <c r="G3421" t="s">
        <v>14</v>
      </c>
      <c r="H3421">
        <v>3</v>
      </c>
      <c r="I3421">
        <v>1</v>
      </c>
      <c r="J3421">
        <v>1031</v>
      </c>
      <c r="K3421">
        <v>1.4223079999999999</v>
      </c>
      <c r="L3421" t="s">
        <v>22</v>
      </c>
    </row>
    <row r="3422" spans="1:12" x14ac:dyDescent="0.3">
      <c r="A3422" s="1">
        <v>43218</v>
      </c>
      <c r="B3422">
        <v>2018</v>
      </c>
      <c r="C3422" t="s">
        <v>18</v>
      </c>
      <c r="D3422">
        <v>1399520</v>
      </c>
      <c r="E3422">
        <v>4825000</v>
      </c>
      <c r="F3422" t="s">
        <v>13</v>
      </c>
      <c r="G3422" t="s">
        <v>14</v>
      </c>
      <c r="H3422">
        <v>3</v>
      </c>
      <c r="I3422">
        <v>2</v>
      </c>
      <c r="J3422">
        <v>1072</v>
      </c>
      <c r="K3422">
        <v>1.4223079999999999</v>
      </c>
      <c r="L3422" t="s">
        <v>25</v>
      </c>
    </row>
    <row r="3423" spans="1:12" x14ac:dyDescent="0.3">
      <c r="A3423" s="1">
        <v>43219</v>
      </c>
      <c r="B3423">
        <v>2018</v>
      </c>
      <c r="C3423" t="s">
        <v>12</v>
      </c>
      <c r="D3423">
        <v>77040</v>
      </c>
      <c r="E3423">
        <v>85000</v>
      </c>
      <c r="F3423" t="s">
        <v>13</v>
      </c>
      <c r="G3423" t="s">
        <v>14</v>
      </c>
      <c r="H3423">
        <v>3</v>
      </c>
      <c r="I3423">
        <v>1</v>
      </c>
      <c r="J3423">
        <v>927</v>
      </c>
      <c r="K3423">
        <v>1.4223079999999999</v>
      </c>
      <c r="L3423" t="s">
        <v>22</v>
      </c>
    </row>
    <row r="3424" spans="1:12" x14ac:dyDescent="0.3">
      <c r="A3424" s="1">
        <v>43219</v>
      </c>
      <c r="B3424">
        <v>2018</v>
      </c>
      <c r="C3424" t="s">
        <v>12</v>
      </c>
      <c r="D3424">
        <v>57320</v>
      </c>
      <c r="E3424">
        <v>83200</v>
      </c>
      <c r="F3424" t="s">
        <v>13</v>
      </c>
      <c r="G3424" t="s">
        <v>14</v>
      </c>
      <c r="H3424">
        <v>3</v>
      </c>
      <c r="I3424">
        <v>1</v>
      </c>
      <c r="J3424">
        <v>1002</v>
      </c>
      <c r="K3424">
        <v>1.4223079999999999</v>
      </c>
      <c r="L3424" t="s">
        <v>22</v>
      </c>
    </row>
    <row r="3425" spans="1:12" x14ac:dyDescent="0.3">
      <c r="A3425" s="1">
        <v>43219</v>
      </c>
      <c r="B3425">
        <v>2018</v>
      </c>
      <c r="C3425" t="s">
        <v>30</v>
      </c>
      <c r="D3425">
        <v>254880</v>
      </c>
      <c r="E3425">
        <v>450000</v>
      </c>
      <c r="F3425" t="s">
        <v>13</v>
      </c>
      <c r="G3425" t="s">
        <v>14</v>
      </c>
      <c r="H3425">
        <v>3</v>
      </c>
      <c r="I3425">
        <v>3</v>
      </c>
      <c r="J3425">
        <v>1096</v>
      </c>
      <c r="K3425">
        <v>1.4223079999999999</v>
      </c>
      <c r="L3425" t="s">
        <v>25</v>
      </c>
    </row>
    <row r="3426" spans="1:12" x14ac:dyDescent="0.3">
      <c r="A3426" s="1">
        <v>43222</v>
      </c>
      <c r="B3426">
        <v>2018</v>
      </c>
      <c r="C3426" t="s">
        <v>12</v>
      </c>
      <c r="D3426">
        <v>114060</v>
      </c>
      <c r="E3426">
        <v>145000</v>
      </c>
      <c r="F3426" t="s">
        <v>13</v>
      </c>
      <c r="G3426" t="s">
        <v>14</v>
      </c>
      <c r="H3426">
        <v>3</v>
      </c>
      <c r="I3426">
        <v>3</v>
      </c>
      <c r="J3426">
        <v>995</v>
      </c>
      <c r="K3426">
        <v>1.4223079999999999</v>
      </c>
      <c r="L3426" t="s">
        <v>15</v>
      </c>
    </row>
    <row r="3427" spans="1:12" x14ac:dyDescent="0.3">
      <c r="A3427" s="1">
        <v>43225</v>
      </c>
      <c r="B3427">
        <v>2018</v>
      </c>
      <c r="C3427" t="s">
        <v>18</v>
      </c>
      <c r="D3427">
        <v>291370</v>
      </c>
      <c r="E3427">
        <v>533750</v>
      </c>
      <c r="F3427" t="s">
        <v>13</v>
      </c>
      <c r="G3427" t="s">
        <v>14</v>
      </c>
      <c r="H3427">
        <v>3</v>
      </c>
      <c r="I3427">
        <v>1</v>
      </c>
      <c r="J3427">
        <v>1062</v>
      </c>
      <c r="K3427">
        <v>1.4223079999999999</v>
      </c>
      <c r="L3427" t="s">
        <v>15</v>
      </c>
    </row>
    <row r="3428" spans="1:12" x14ac:dyDescent="0.3">
      <c r="A3428" s="1">
        <v>43226</v>
      </c>
      <c r="B3428">
        <v>2018</v>
      </c>
      <c r="C3428" t="s">
        <v>30</v>
      </c>
      <c r="D3428">
        <v>415070</v>
      </c>
      <c r="E3428">
        <v>668000</v>
      </c>
      <c r="F3428" t="s">
        <v>13</v>
      </c>
      <c r="G3428" t="s">
        <v>14</v>
      </c>
      <c r="H3428">
        <v>3</v>
      </c>
      <c r="I3428">
        <v>2</v>
      </c>
      <c r="J3428">
        <v>950</v>
      </c>
      <c r="K3428">
        <v>1.4223079999999999</v>
      </c>
      <c r="L3428" t="s">
        <v>22</v>
      </c>
    </row>
    <row r="3429" spans="1:12" x14ac:dyDescent="0.3">
      <c r="A3429" s="1">
        <v>43226</v>
      </c>
      <c r="B3429">
        <v>2018</v>
      </c>
      <c r="C3429" t="s">
        <v>18</v>
      </c>
      <c r="D3429">
        <v>349020</v>
      </c>
      <c r="E3429">
        <v>596000</v>
      </c>
      <c r="F3429" t="s">
        <v>13</v>
      </c>
      <c r="G3429" t="s">
        <v>14</v>
      </c>
      <c r="H3429">
        <v>3</v>
      </c>
      <c r="I3429">
        <v>3</v>
      </c>
      <c r="J3429">
        <v>1018</v>
      </c>
      <c r="K3429">
        <v>1.4223079999999999</v>
      </c>
      <c r="L3429" t="s">
        <v>25</v>
      </c>
    </row>
    <row r="3430" spans="1:12" x14ac:dyDescent="0.3">
      <c r="A3430" s="1">
        <v>43229</v>
      </c>
      <c r="B3430">
        <v>2018</v>
      </c>
      <c r="C3430" t="s">
        <v>30</v>
      </c>
      <c r="D3430">
        <v>549980</v>
      </c>
      <c r="E3430">
        <v>717500</v>
      </c>
      <c r="F3430" t="s">
        <v>13</v>
      </c>
      <c r="G3430" t="s">
        <v>14</v>
      </c>
      <c r="H3430">
        <v>3</v>
      </c>
      <c r="I3430">
        <v>3</v>
      </c>
      <c r="J3430">
        <v>982</v>
      </c>
      <c r="K3430">
        <v>1.4223079999999999</v>
      </c>
      <c r="L3430" t="s">
        <v>22</v>
      </c>
    </row>
    <row r="3431" spans="1:12" x14ac:dyDescent="0.3">
      <c r="A3431" s="1">
        <v>43230</v>
      </c>
      <c r="B3431">
        <v>2018</v>
      </c>
      <c r="C3431" t="s">
        <v>30</v>
      </c>
      <c r="D3431">
        <v>288780</v>
      </c>
      <c r="E3431">
        <v>525000</v>
      </c>
      <c r="F3431" t="s">
        <v>13</v>
      </c>
      <c r="G3431" t="s">
        <v>14</v>
      </c>
      <c r="H3431">
        <v>3</v>
      </c>
      <c r="I3431">
        <v>1</v>
      </c>
      <c r="J3431">
        <v>1040</v>
      </c>
      <c r="K3431">
        <v>1.4223079999999999</v>
      </c>
      <c r="L3431" t="s">
        <v>16</v>
      </c>
    </row>
    <row r="3432" spans="1:12" x14ac:dyDescent="0.3">
      <c r="A3432" s="1">
        <v>43230</v>
      </c>
      <c r="B3432">
        <v>2018</v>
      </c>
      <c r="C3432" t="s">
        <v>18</v>
      </c>
      <c r="D3432">
        <v>351890</v>
      </c>
      <c r="E3432">
        <v>475000</v>
      </c>
      <c r="F3432" t="s">
        <v>13</v>
      </c>
      <c r="G3432" t="s">
        <v>14</v>
      </c>
      <c r="H3432">
        <v>3</v>
      </c>
      <c r="I3432">
        <v>1</v>
      </c>
      <c r="J3432">
        <v>1093</v>
      </c>
      <c r="K3432">
        <v>1.4223079999999999</v>
      </c>
      <c r="L3432" t="s">
        <v>22</v>
      </c>
    </row>
    <row r="3433" spans="1:12" x14ac:dyDescent="0.3">
      <c r="A3433" s="1">
        <v>43232</v>
      </c>
      <c r="B3433">
        <v>2018</v>
      </c>
      <c r="C3433" t="s">
        <v>29</v>
      </c>
      <c r="D3433">
        <v>188930</v>
      </c>
      <c r="E3433">
        <v>302500</v>
      </c>
      <c r="F3433" t="s">
        <v>19</v>
      </c>
      <c r="G3433" t="s">
        <v>20</v>
      </c>
      <c r="H3433">
        <v>4</v>
      </c>
      <c r="I3433">
        <v>2</v>
      </c>
      <c r="J3433">
        <v>1434</v>
      </c>
      <c r="K3433">
        <v>1.4223079999999999</v>
      </c>
      <c r="L3433" t="s">
        <v>22</v>
      </c>
    </row>
    <row r="3434" spans="1:12" x14ac:dyDescent="0.3">
      <c r="A3434" s="1">
        <v>43232</v>
      </c>
      <c r="B3434">
        <v>2018</v>
      </c>
      <c r="C3434" t="s">
        <v>18</v>
      </c>
      <c r="D3434">
        <v>342750</v>
      </c>
      <c r="E3434">
        <v>589000</v>
      </c>
      <c r="F3434" t="s">
        <v>13</v>
      </c>
      <c r="G3434" t="s">
        <v>14</v>
      </c>
      <c r="H3434">
        <v>3</v>
      </c>
      <c r="I3434">
        <v>3</v>
      </c>
      <c r="J3434">
        <v>1069</v>
      </c>
      <c r="K3434">
        <v>1.4223079999999999</v>
      </c>
      <c r="L3434" t="s">
        <v>25</v>
      </c>
    </row>
    <row r="3435" spans="1:12" x14ac:dyDescent="0.3">
      <c r="A3435" s="1">
        <v>43233</v>
      </c>
      <c r="B3435">
        <v>2018</v>
      </c>
      <c r="C3435" t="s">
        <v>18</v>
      </c>
      <c r="D3435">
        <v>644970</v>
      </c>
      <c r="E3435">
        <v>760000</v>
      </c>
      <c r="F3435" t="s">
        <v>13</v>
      </c>
      <c r="G3435" t="s">
        <v>14</v>
      </c>
      <c r="H3435">
        <v>3</v>
      </c>
      <c r="I3435">
        <v>2</v>
      </c>
      <c r="J3435">
        <v>1042</v>
      </c>
      <c r="K3435">
        <v>1.4223079999999999</v>
      </c>
      <c r="L3435" t="s">
        <v>25</v>
      </c>
    </row>
    <row r="3436" spans="1:12" x14ac:dyDescent="0.3">
      <c r="A3436" s="1">
        <v>43236</v>
      </c>
      <c r="B3436">
        <v>2018</v>
      </c>
      <c r="C3436" t="s">
        <v>18</v>
      </c>
      <c r="D3436">
        <v>205150</v>
      </c>
      <c r="E3436">
        <v>365000</v>
      </c>
      <c r="F3436" t="s">
        <v>19</v>
      </c>
      <c r="G3436" t="s">
        <v>20</v>
      </c>
      <c r="H3436">
        <v>4</v>
      </c>
      <c r="I3436">
        <v>3</v>
      </c>
      <c r="J3436">
        <v>1485</v>
      </c>
      <c r="K3436">
        <v>1.4223079999999999</v>
      </c>
      <c r="L3436" t="s">
        <v>22</v>
      </c>
    </row>
    <row r="3437" spans="1:12" x14ac:dyDescent="0.3">
      <c r="A3437" s="1">
        <v>43237</v>
      </c>
      <c r="B3437">
        <v>2018</v>
      </c>
      <c r="C3437" t="s">
        <v>18</v>
      </c>
      <c r="D3437">
        <v>246830</v>
      </c>
      <c r="E3437">
        <v>409900</v>
      </c>
      <c r="F3437" t="s">
        <v>13</v>
      </c>
      <c r="G3437" t="s">
        <v>14</v>
      </c>
      <c r="H3437">
        <v>3</v>
      </c>
      <c r="I3437">
        <v>1</v>
      </c>
      <c r="J3437">
        <v>949</v>
      </c>
      <c r="K3437">
        <v>1.4223079999999999</v>
      </c>
      <c r="L3437" t="s">
        <v>25</v>
      </c>
    </row>
    <row r="3438" spans="1:12" x14ac:dyDescent="0.3">
      <c r="A3438" s="1">
        <v>43239</v>
      </c>
      <c r="B3438">
        <v>2018</v>
      </c>
      <c r="C3438" t="s">
        <v>18</v>
      </c>
      <c r="D3438">
        <v>602820</v>
      </c>
      <c r="E3438">
        <v>792000</v>
      </c>
      <c r="F3438" t="s">
        <v>13</v>
      </c>
      <c r="G3438" t="s">
        <v>14</v>
      </c>
      <c r="H3438">
        <v>3</v>
      </c>
      <c r="I3438">
        <v>3</v>
      </c>
      <c r="J3438">
        <v>915</v>
      </c>
      <c r="K3438">
        <v>1.4223079999999999</v>
      </c>
      <c r="L3438" t="s">
        <v>16</v>
      </c>
    </row>
    <row r="3439" spans="1:12" x14ac:dyDescent="0.3">
      <c r="A3439" s="1">
        <v>43239</v>
      </c>
      <c r="B3439">
        <v>2018</v>
      </c>
      <c r="C3439" t="s">
        <v>12</v>
      </c>
      <c r="D3439">
        <v>39050</v>
      </c>
      <c r="E3439">
        <v>27000</v>
      </c>
      <c r="F3439" t="s">
        <v>23</v>
      </c>
      <c r="G3439" t="s">
        <v>24</v>
      </c>
      <c r="H3439">
        <v>6</v>
      </c>
      <c r="I3439">
        <v>5</v>
      </c>
      <c r="J3439">
        <v>1850</v>
      </c>
      <c r="K3439">
        <v>1.4223079999999999</v>
      </c>
      <c r="L3439" t="s">
        <v>15</v>
      </c>
    </row>
    <row r="3440" spans="1:12" x14ac:dyDescent="0.3">
      <c r="A3440" s="1">
        <v>43240</v>
      </c>
      <c r="B3440">
        <v>2018</v>
      </c>
      <c r="C3440" t="s">
        <v>12</v>
      </c>
      <c r="D3440">
        <v>85760</v>
      </c>
      <c r="E3440">
        <v>43000</v>
      </c>
      <c r="F3440" t="s">
        <v>13</v>
      </c>
      <c r="G3440" t="s">
        <v>14</v>
      </c>
      <c r="H3440">
        <v>3</v>
      </c>
      <c r="I3440">
        <v>1</v>
      </c>
      <c r="J3440">
        <v>920</v>
      </c>
      <c r="K3440">
        <v>1.4223079999999999</v>
      </c>
      <c r="L3440" t="s">
        <v>16</v>
      </c>
    </row>
    <row r="3441" spans="1:12" x14ac:dyDescent="0.3">
      <c r="A3441" s="1">
        <v>43240</v>
      </c>
      <c r="B3441">
        <v>2018</v>
      </c>
      <c r="C3441" t="s">
        <v>18</v>
      </c>
      <c r="D3441">
        <v>385510</v>
      </c>
      <c r="E3441">
        <v>575000</v>
      </c>
      <c r="F3441" t="s">
        <v>13</v>
      </c>
      <c r="G3441" t="s">
        <v>14</v>
      </c>
      <c r="H3441">
        <v>3</v>
      </c>
      <c r="I3441">
        <v>3</v>
      </c>
      <c r="J3441">
        <v>918</v>
      </c>
      <c r="K3441">
        <v>1.4223079999999999</v>
      </c>
      <c r="L3441" t="s">
        <v>25</v>
      </c>
    </row>
    <row r="3442" spans="1:12" x14ac:dyDescent="0.3">
      <c r="A3442" s="1">
        <v>43243</v>
      </c>
      <c r="B3442">
        <v>2018</v>
      </c>
      <c r="C3442" t="s">
        <v>12</v>
      </c>
      <c r="D3442">
        <v>96480</v>
      </c>
      <c r="E3442">
        <v>160000</v>
      </c>
      <c r="F3442" t="s">
        <v>13</v>
      </c>
      <c r="G3442" t="s">
        <v>14</v>
      </c>
      <c r="H3442">
        <v>3</v>
      </c>
      <c r="I3442">
        <v>2</v>
      </c>
      <c r="J3442">
        <v>936</v>
      </c>
      <c r="K3442">
        <v>1.4223079999999999</v>
      </c>
      <c r="L3442" t="s">
        <v>15</v>
      </c>
    </row>
    <row r="3443" spans="1:12" x14ac:dyDescent="0.3">
      <c r="A3443" s="1">
        <v>43243</v>
      </c>
      <c r="B3443">
        <v>2018</v>
      </c>
      <c r="C3443" t="s">
        <v>29</v>
      </c>
      <c r="D3443">
        <v>192710</v>
      </c>
      <c r="E3443">
        <v>215000</v>
      </c>
      <c r="F3443" t="s">
        <v>13</v>
      </c>
      <c r="G3443" t="s">
        <v>14</v>
      </c>
      <c r="H3443">
        <v>3</v>
      </c>
      <c r="I3443">
        <v>1</v>
      </c>
      <c r="J3443">
        <v>973</v>
      </c>
      <c r="K3443">
        <v>1.4223079999999999</v>
      </c>
      <c r="L3443" t="s">
        <v>25</v>
      </c>
    </row>
    <row r="3444" spans="1:12" x14ac:dyDescent="0.3">
      <c r="A3444" s="1">
        <v>43244</v>
      </c>
      <c r="B3444">
        <v>2018</v>
      </c>
      <c r="C3444" t="s">
        <v>29</v>
      </c>
      <c r="D3444">
        <v>210140</v>
      </c>
      <c r="E3444">
        <v>347500</v>
      </c>
      <c r="F3444" t="s">
        <v>13</v>
      </c>
      <c r="G3444" t="s">
        <v>14</v>
      </c>
      <c r="H3444">
        <v>3</v>
      </c>
      <c r="I3444">
        <v>2</v>
      </c>
      <c r="J3444">
        <v>965</v>
      </c>
      <c r="K3444">
        <v>1.4223079999999999</v>
      </c>
      <c r="L3444" t="s">
        <v>25</v>
      </c>
    </row>
    <row r="3445" spans="1:12" x14ac:dyDescent="0.3">
      <c r="A3445" s="1">
        <v>43244</v>
      </c>
      <c r="B3445">
        <v>2018</v>
      </c>
      <c r="C3445" t="s">
        <v>30</v>
      </c>
      <c r="D3445">
        <v>317940</v>
      </c>
      <c r="E3445">
        <v>515000</v>
      </c>
      <c r="F3445" t="s">
        <v>13</v>
      </c>
      <c r="G3445" t="s">
        <v>14</v>
      </c>
      <c r="H3445">
        <v>3</v>
      </c>
      <c r="I3445">
        <v>2</v>
      </c>
      <c r="J3445">
        <v>1025</v>
      </c>
      <c r="K3445">
        <v>1.4223079999999999</v>
      </c>
      <c r="L3445" t="s">
        <v>22</v>
      </c>
    </row>
    <row r="3446" spans="1:12" x14ac:dyDescent="0.3">
      <c r="A3446" s="1">
        <v>43244</v>
      </c>
      <c r="B3446">
        <v>2018</v>
      </c>
      <c r="C3446" t="s">
        <v>12</v>
      </c>
      <c r="D3446">
        <v>91750</v>
      </c>
      <c r="E3446">
        <v>117000</v>
      </c>
      <c r="F3446" t="s">
        <v>13</v>
      </c>
      <c r="G3446" t="s">
        <v>14</v>
      </c>
      <c r="H3446">
        <v>3</v>
      </c>
      <c r="I3446">
        <v>2</v>
      </c>
      <c r="J3446">
        <v>1075</v>
      </c>
      <c r="K3446">
        <v>1.4223079999999999</v>
      </c>
      <c r="L3446" t="s">
        <v>15</v>
      </c>
    </row>
    <row r="3447" spans="1:12" x14ac:dyDescent="0.3">
      <c r="A3447" s="1">
        <v>43246</v>
      </c>
      <c r="B3447">
        <v>2018</v>
      </c>
      <c r="C3447" t="s">
        <v>29</v>
      </c>
      <c r="D3447">
        <v>121030</v>
      </c>
      <c r="E3447">
        <v>177000</v>
      </c>
      <c r="F3447" t="s">
        <v>13</v>
      </c>
      <c r="G3447" t="s">
        <v>14</v>
      </c>
      <c r="H3447">
        <v>3</v>
      </c>
      <c r="I3447">
        <v>3</v>
      </c>
      <c r="J3447">
        <v>1040</v>
      </c>
      <c r="K3447">
        <v>1.4223079999999999</v>
      </c>
      <c r="L3447" t="s">
        <v>22</v>
      </c>
    </row>
    <row r="3448" spans="1:12" x14ac:dyDescent="0.3">
      <c r="A3448" s="1">
        <v>43246</v>
      </c>
      <c r="B3448">
        <v>2018</v>
      </c>
      <c r="C3448" t="s">
        <v>12</v>
      </c>
      <c r="D3448">
        <v>81020</v>
      </c>
      <c r="E3448">
        <v>72341</v>
      </c>
      <c r="F3448" t="s">
        <v>19</v>
      </c>
      <c r="G3448" t="s">
        <v>20</v>
      </c>
      <c r="H3448">
        <v>4</v>
      </c>
      <c r="I3448">
        <v>3</v>
      </c>
      <c r="J3448">
        <v>1321</v>
      </c>
      <c r="K3448">
        <v>1.4223079999999999</v>
      </c>
      <c r="L3448" t="s">
        <v>16</v>
      </c>
    </row>
    <row r="3449" spans="1:12" x14ac:dyDescent="0.3">
      <c r="A3449" s="1">
        <v>43247</v>
      </c>
      <c r="B3449">
        <v>2018</v>
      </c>
      <c r="C3449" t="s">
        <v>29</v>
      </c>
      <c r="D3449">
        <v>135170</v>
      </c>
      <c r="E3449">
        <v>194000</v>
      </c>
      <c r="F3449" t="s">
        <v>13</v>
      </c>
      <c r="G3449" t="s">
        <v>14</v>
      </c>
      <c r="H3449">
        <v>3</v>
      </c>
      <c r="I3449">
        <v>1</v>
      </c>
      <c r="J3449">
        <v>1059</v>
      </c>
      <c r="K3449">
        <v>1.4223079999999999</v>
      </c>
      <c r="L3449" t="s">
        <v>22</v>
      </c>
    </row>
    <row r="3450" spans="1:12" x14ac:dyDescent="0.3">
      <c r="A3450" s="1">
        <v>43251</v>
      </c>
      <c r="B3450">
        <v>2018</v>
      </c>
      <c r="C3450" t="s">
        <v>30</v>
      </c>
      <c r="D3450">
        <v>302920</v>
      </c>
      <c r="E3450">
        <v>581025</v>
      </c>
      <c r="F3450" t="s">
        <v>13</v>
      </c>
      <c r="G3450" t="s">
        <v>14</v>
      </c>
      <c r="H3450">
        <v>3</v>
      </c>
      <c r="I3450">
        <v>1</v>
      </c>
      <c r="J3450">
        <v>1022</v>
      </c>
      <c r="K3450">
        <v>1.4223079999999999</v>
      </c>
      <c r="L3450" t="s">
        <v>16</v>
      </c>
    </row>
    <row r="3451" spans="1:12" x14ac:dyDescent="0.3">
      <c r="A3451" s="1">
        <v>43251</v>
      </c>
      <c r="B3451">
        <v>2018</v>
      </c>
      <c r="C3451" t="s">
        <v>12</v>
      </c>
      <c r="D3451">
        <v>70430</v>
      </c>
      <c r="E3451">
        <v>135000</v>
      </c>
      <c r="F3451" t="s">
        <v>23</v>
      </c>
      <c r="G3451" t="s">
        <v>24</v>
      </c>
      <c r="H3451">
        <v>6</v>
      </c>
      <c r="I3451">
        <v>4</v>
      </c>
      <c r="J3451">
        <v>1838</v>
      </c>
      <c r="K3451">
        <v>1.4223079999999999</v>
      </c>
      <c r="L3451" t="s">
        <v>16</v>
      </c>
    </row>
    <row r="3452" spans="1:12" x14ac:dyDescent="0.3">
      <c r="A3452" s="1">
        <v>43251</v>
      </c>
      <c r="B3452">
        <v>2018</v>
      </c>
      <c r="C3452" t="s">
        <v>29</v>
      </c>
      <c r="D3452">
        <v>590940</v>
      </c>
      <c r="E3452">
        <v>626000</v>
      </c>
      <c r="F3452" t="s">
        <v>13</v>
      </c>
      <c r="G3452" t="s">
        <v>14</v>
      </c>
      <c r="H3452">
        <v>3</v>
      </c>
      <c r="I3452">
        <v>3</v>
      </c>
      <c r="J3452">
        <v>1040</v>
      </c>
      <c r="K3452">
        <v>1.4223079999999999</v>
      </c>
      <c r="L3452" t="s">
        <v>22</v>
      </c>
    </row>
    <row r="3453" spans="1:12" x14ac:dyDescent="0.3">
      <c r="A3453" s="1">
        <v>43252</v>
      </c>
      <c r="B3453">
        <v>2018</v>
      </c>
      <c r="C3453" t="s">
        <v>18</v>
      </c>
      <c r="D3453">
        <v>161620</v>
      </c>
      <c r="E3453">
        <v>310000</v>
      </c>
      <c r="F3453" t="s">
        <v>19</v>
      </c>
      <c r="G3453" t="s">
        <v>20</v>
      </c>
      <c r="H3453">
        <v>4</v>
      </c>
      <c r="I3453">
        <v>4</v>
      </c>
      <c r="J3453">
        <v>1356</v>
      </c>
      <c r="K3453">
        <v>1.4223079999999999</v>
      </c>
      <c r="L3453" t="s">
        <v>16</v>
      </c>
    </row>
    <row r="3454" spans="1:12" x14ac:dyDescent="0.3">
      <c r="A3454" s="1">
        <v>43253</v>
      </c>
      <c r="B3454">
        <v>2018</v>
      </c>
      <c r="C3454" t="s">
        <v>29</v>
      </c>
      <c r="D3454">
        <v>299250</v>
      </c>
      <c r="E3454">
        <v>182500</v>
      </c>
      <c r="F3454" t="s">
        <v>13</v>
      </c>
      <c r="G3454" t="s">
        <v>14</v>
      </c>
      <c r="H3454">
        <v>3</v>
      </c>
      <c r="I3454">
        <v>2</v>
      </c>
      <c r="J3454">
        <v>1085</v>
      </c>
      <c r="K3454">
        <v>1.4223079999999999</v>
      </c>
      <c r="L3454" t="s">
        <v>25</v>
      </c>
    </row>
    <row r="3455" spans="1:12" x14ac:dyDescent="0.3">
      <c r="A3455" s="1">
        <v>43253</v>
      </c>
      <c r="B3455">
        <v>2018</v>
      </c>
      <c r="C3455" t="s">
        <v>12</v>
      </c>
      <c r="D3455">
        <v>95930</v>
      </c>
      <c r="E3455">
        <v>64600</v>
      </c>
      <c r="F3455" t="s">
        <v>13</v>
      </c>
      <c r="G3455" t="s">
        <v>14</v>
      </c>
      <c r="H3455">
        <v>3</v>
      </c>
      <c r="I3455">
        <v>1</v>
      </c>
      <c r="J3455">
        <v>926</v>
      </c>
      <c r="K3455">
        <v>1.4223079999999999</v>
      </c>
      <c r="L3455" t="s">
        <v>15</v>
      </c>
    </row>
    <row r="3456" spans="1:12" x14ac:dyDescent="0.3">
      <c r="A3456" s="1">
        <v>43254</v>
      </c>
      <c r="B3456">
        <v>2018</v>
      </c>
      <c r="C3456" t="s">
        <v>12</v>
      </c>
      <c r="D3456">
        <v>77640</v>
      </c>
      <c r="E3456">
        <v>59000</v>
      </c>
      <c r="F3456" t="s">
        <v>13</v>
      </c>
      <c r="G3456" t="s">
        <v>14</v>
      </c>
      <c r="H3456">
        <v>3</v>
      </c>
      <c r="I3456">
        <v>1</v>
      </c>
      <c r="J3456">
        <v>1011</v>
      </c>
      <c r="K3456">
        <v>1.4223079999999999</v>
      </c>
      <c r="L3456" t="s">
        <v>16</v>
      </c>
    </row>
    <row r="3457" spans="1:12" x14ac:dyDescent="0.3">
      <c r="A3457" s="1">
        <v>43254</v>
      </c>
      <c r="B3457">
        <v>2018</v>
      </c>
      <c r="C3457" t="s">
        <v>18</v>
      </c>
      <c r="D3457">
        <v>271080</v>
      </c>
      <c r="E3457">
        <v>412500</v>
      </c>
      <c r="F3457" t="s">
        <v>13</v>
      </c>
      <c r="G3457" t="s">
        <v>14</v>
      </c>
      <c r="H3457">
        <v>3</v>
      </c>
      <c r="I3457">
        <v>2</v>
      </c>
      <c r="J3457">
        <v>1053</v>
      </c>
      <c r="K3457">
        <v>1.4223079999999999</v>
      </c>
      <c r="L3457" t="s">
        <v>22</v>
      </c>
    </row>
    <row r="3458" spans="1:12" x14ac:dyDescent="0.3">
      <c r="A3458" s="1">
        <v>43257</v>
      </c>
      <c r="B3458">
        <v>2018</v>
      </c>
      <c r="C3458" t="s">
        <v>12</v>
      </c>
      <c r="D3458">
        <v>118150</v>
      </c>
      <c r="E3458">
        <v>155000</v>
      </c>
      <c r="F3458" t="s">
        <v>13</v>
      </c>
      <c r="G3458" t="s">
        <v>14</v>
      </c>
      <c r="H3458">
        <v>3</v>
      </c>
      <c r="I3458">
        <v>2</v>
      </c>
      <c r="J3458">
        <v>910</v>
      </c>
      <c r="K3458">
        <v>1.4223079999999999</v>
      </c>
      <c r="L3458" t="s">
        <v>22</v>
      </c>
    </row>
    <row r="3459" spans="1:12" x14ac:dyDescent="0.3">
      <c r="A3459" s="1">
        <v>43259</v>
      </c>
      <c r="B3459">
        <v>2018</v>
      </c>
      <c r="C3459" t="s">
        <v>18</v>
      </c>
      <c r="D3459">
        <v>196510</v>
      </c>
      <c r="E3459">
        <v>340500</v>
      </c>
      <c r="F3459" t="s">
        <v>13</v>
      </c>
      <c r="G3459" t="s">
        <v>14</v>
      </c>
      <c r="H3459">
        <v>3</v>
      </c>
      <c r="I3459">
        <v>3</v>
      </c>
      <c r="J3459">
        <v>1054</v>
      </c>
      <c r="K3459">
        <v>1.4223079999999999</v>
      </c>
      <c r="L3459" t="s">
        <v>25</v>
      </c>
    </row>
    <row r="3460" spans="1:12" x14ac:dyDescent="0.3">
      <c r="A3460" s="1">
        <v>43260</v>
      </c>
      <c r="B3460">
        <v>2018</v>
      </c>
      <c r="C3460" t="s">
        <v>12</v>
      </c>
      <c r="D3460">
        <v>93310</v>
      </c>
      <c r="E3460">
        <v>159500</v>
      </c>
      <c r="F3460" t="s">
        <v>13</v>
      </c>
      <c r="G3460" t="s">
        <v>14</v>
      </c>
      <c r="H3460">
        <v>3</v>
      </c>
      <c r="I3460">
        <v>1</v>
      </c>
      <c r="J3460">
        <v>1009</v>
      </c>
      <c r="K3460">
        <v>1.4223079999999999</v>
      </c>
      <c r="L3460" t="s">
        <v>22</v>
      </c>
    </row>
    <row r="3461" spans="1:12" x14ac:dyDescent="0.3">
      <c r="A3461" s="1">
        <v>43260</v>
      </c>
      <c r="B3461">
        <v>2018</v>
      </c>
      <c r="C3461" t="s">
        <v>29</v>
      </c>
      <c r="D3461">
        <v>258790</v>
      </c>
      <c r="E3461">
        <v>385000</v>
      </c>
      <c r="F3461" t="s">
        <v>13</v>
      </c>
      <c r="G3461" t="s">
        <v>14</v>
      </c>
      <c r="H3461">
        <v>3</v>
      </c>
      <c r="I3461">
        <v>1</v>
      </c>
      <c r="J3461">
        <v>961</v>
      </c>
      <c r="K3461">
        <v>1.4223079999999999</v>
      </c>
      <c r="L3461" t="s">
        <v>16</v>
      </c>
    </row>
    <row r="3462" spans="1:12" x14ac:dyDescent="0.3">
      <c r="A3462" s="1">
        <v>43264</v>
      </c>
      <c r="B3462">
        <v>2018</v>
      </c>
      <c r="C3462" t="s">
        <v>30</v>
      </c>
      <c r="D3462">
        <v>273130</v>
      </c>
      <c r="E3462">
        <v>465000</v>
      </c>
      <c r="F3462" t="s">
        <v>13</v>
      </c>
      <c r="G3462" t="s">
        <v>14</v>
      </c>
      <c r="H3462">
        <v>3</v>
      </c>
      <c r="I3462">
        <v>2</v>
      </c>
      <c r="J3462">
        <v>1001</v>
      </c>
      <c r="K3462">
        <v>1.4223079999999999</v>
      </c>
      <c r="L3462" t="s">
        <v>25</v>
      </c>
    </row>
    <row r="3463" spans="1:12" x14ac:dyDescent="0.3">
      <c r="A3463" s="1">
        <v>43265</v>
      </c>
      <c r="B3463">
        <v>2018</v>
      </c>
      <c r="C3463" t="s">
        <v>12</v>
      </c>
      <c r="D3463">
        <v>31970</v>
      </c>
      <c r="E3463">
        <v>30000</v>
      </c>
      <c r="F3463" t="s">
        <v>19</v>
      </c>
      <c r="G3463" t="s">
        <v>20</v>
      </c>
      <c r="H3463">
        <v>4</v>
      </c>
      <c r="I3463">
        <v>4</v>
      </c>
      <c r="J3463">
        <v>1425</v>
      </c>
      <c r="K3463">
        <v>1.4223079999999999</v>
      </c>
      <c r="L3463" t="s">
        <v>22</v>
      </c>
    </row>
    <row r="3464" spans="1:12" x14ac:dyDescent="0.3">
      <c r="A3464" s="1">
        <v>43265</v>
      </c>
      <c r="B3464">
        <v>2018</v>
      </c>
      <c r="C3464" t="s">
        <v>29</v>
      </c>
      <c r="D3464">
        <v>362250</v>
      </c>
      <c r="E3464">
        <v>160000</v>
      </c>
      <c r="F3464" t="s">
        <v>13</v>
      </c>
      <c r="G3464" t="s">
        <v>14</v>
      </c>
      <c r="H3464">
        <v>3</v>
      </c>
      <c r="I3464">
        <v>3</v>
      </c>
      <c r="J3464">
        <v>988</v>
      </c>
      <c r="K3464">
        <v>1.4223079999999999</v>
      </c>
      <c r="L3464" t="s">
        <v>16</v>
      </c>
    </row>
    <row r="3465" spans="1:12" x14ac:dyDescent="0.3">
      <c r="A3465" s="1">
        <v>43267</v>
      </c>
      <c r="B3465">
        <v>2018</v>
      </c>
      <c r="C3465" t="s">
        <v>30</v>
      </c>
      <c r="D3465">
        <v>193420</v>
      </c>
      <c r="E3465">
        <v>385000</v>
      </c>
      <c r="F3465" t="s">
        <v>19</v>
      </c>
      <c r="G3465" t="s">
        <v>20</v>
      </c>
      <c r="H3465">
        <v>4</v>
      </c>
      <c r="I3465">
        <v>3</v>
      </c>
      <c r="J3465">
        <v>1413</v>
      </c>
      <c r="K3465">
        <v>1.4223079999999999</v>
      </c>
      <c r="L3465" t="s">
        <v>16</v>
      </c>
    </row>
    <row r="3466" spans="1:12" x14ac:dyDescent="0.3">
      <c r="A3466" s="1">
        <v>43268</v>
      </c>
      <c r="B3466">
        <v>2018</v>
      </c>
      <c r="C3466" t="s">
        <v>30</v>
      </c>
      <c r="D3466">
        <v>277970</v>
      </c>
      <c r="E3466">
        <v>420000</v>
      </c>
      <c r="F3466" t="s">
        <v>13</v>
      </c>
      <c r="G3466" t="s">
        <v>14</v>
      </c>
      <c r="H3466">
        <v>3</v>
      </c>
      <c r="I3466">
        <v>3</v>
      </c>
      <c r="J3466">
        <v>1096</v>
      </c>
      <c r="K3466">
        <v>1.4223079999999999</v>
      </c>
      <c r="L3466" t="s">
        <v>22</v>
      </c>
    </row>
    <row r="3467" spans="1:12" x14ac:dyDescent="0.3">
      <c r="A3467" s="1">
        <v>43268</v>
      </c>
      <c r="B3467">
        <v>2018</v>
      </c>
      <c r="C3467" t="s">
        <v>30</v>
      </c>
      <c r="D3467">
        <v>383350</v>
      </c>
      <c r="E3467">
        <v>545000</v>
      </c>
      <c r="F3467" t="s">
        <v>13</v>
      </c>
      <c r="G3467" t="s">
        <v>14</v>
      </c>
      <c r="H3467">
        <v>3</v>
      </c>
      <c r="I3467">
        <v>3</v>
      </c>
      <c r="J3467">
        <v>1081</v>
      </c>
      <c r="K3467">
        <v>1.4223079999999999</v>
      </c>
      <c r="L3467" t="s">
        <v>16</v>
      </c>
    </row>
    <row r="3468" spans="1:12" x14ac:dyDescent="0.3">
      <c r="A3468" s="1">
        <v>43271</v>
      </c>
      <c r="B3468">
        <v>2018</v>
      </c>
      <c r="C3468" t="s">
        <v>18</v>
      </c>
      <c r="D3468">
        <v>189910</v>
      </c>
      <c r="E3468">
        <v>222075</v>
      </c>
      <c r="F3468" t="s">
        <v>13</v>
      </c>
      <c r="G3468" t="s">
        <v>14</v>
      </c>
      <c r="H3468">
        <v>3</v>
      </c>
      <c r="I3468">
        <v>2</v>
      </c>
      <c r="J3468">
        <v>907</v>
      </c>
      <c r="K3468">
        <v>1.4223079999999999</v>
      </c>
      <c r="L3468" t="s">
        <v>15</v>
      </c>
    </row>
    <row r="3469" spans="1:12" x14ac:dyDescent="0.3">
      <c r="A3469" s="1">
        <v>43271</v>
      </c>
      <c r="B3469">
        <v>2018</v>
      </c>
      <c r="C3469" t="s">
        <v>12</v>
      </c>
      <c r="D3469">
        <v>82860</v>
      </c>
      <c r="E3469">
        <v>108000</v>
      </c>
      <c r="F3469" t="s">
        <v>13</v>
      </c>
      <c r="G3469" t="s">
        <v>14</v>
      </c>
      <c r="H3469">
        <v>3</v>
      </c>
      <c r="I3469">
        <v>1</v>
      </c>
      <c r="J3469">
        <v>971</v>
      </c>
      <c r="K3469">
        <v>1.4223079999999999</v>
      </c>
      <c r="L3469" t="s">
        <v>22</v>
      </c>
    </row>
    <row r="3470" spans="1:12" x14ac:dyDescent="0.3">
      <c r="A3470" s="1">
        <v>43272</v>
      </c>
      <c r="B3470">
        <v>2018</v>
      </c>
      <c r="C3470" t="s">
        <v>12</v>
      </c>
      <c r="D3470">
        <v>64310</v>
      </c>
      <c r="E3470">
        <v>138500</v>
      </c>
      <c r="F3470" t="s">
        <v>23</v>
      </c>
      <c r="G3470" t="s">
        <v>24</v>
      </c>
      <c r="H3470">
        <v>6</v>
      </c>
      <c r="I3470">
        <v>5</v>
      </c>
      <c r="J3470">
        <v>1925</v>
      </c>
      <c r="K3470">
        <v>1.4223079999999999</v>
      </c>
      <c r="L3470" t="s">
        <v>15</v>
      </c>
    </row>
    <row r="3471" spans="1:12" x14ac:dyDescent="0.3">
      <c r="A3471" s="1">
        <v>43274</v>
      </c>
      <c r="B3471">
        <v>2018</v>
      </c>
      <c r="C3471" t="s">
        <v>30</v>
      </c>
      <c r="D3471">
        <v>268390</v>
      </c>
      <c r="E3471">
        <v>529000</v>
      </c>
      <c r="F3471" t="s">
        <v>13</v>
      </c>
      <c r="G3471" t="s">
        <v>14</v>
      </c>
      <c r="H3471">
        <v>3</v>
      </c>
      <c r="I3471">
        <v>2</v>
      </c>
      <c r="J3471">
        <v>934</v>
      </c>
      <c r="K3471">
        <v>1.4223079999999999</v>
      </c>
      <c r="L3471" t="s">
        <v>22</v>
      </c>
    </row>
    <row r="3472" spans="1:12" x14ac:dyDescent="0.3">
      <c r="A3472" s="1">
        <v>43278</v>
      </c>
      <c r="B3472">
        <v>2018</v>
      </c>
      <c r="C3472" t="s">
        <v>18</v>
      </c>
      <c r="D3472">
        <v>426588</v>
      </c>
      <c r="E3472">
        <v>722500</v>
      </c>
      <c r="F3472" t="s">
        <v>13</v>
      </c>
      <c r="G3472" t="s">
        <v>14</v>
      </c>
      <c r="H3472">
        <v>3</v>
      </c>
      <c r="I3472">
        <v>1</v>
      </c>
      <c r="J3472">
        <v>999</v>
      </c>
      <c r="K3472">
        <v>1.4223079999999999</v>
      </c>
      <c r="L3472" t="s">
        <v>16</v>
      </c>
    </row>
    <row r="3473" spans="1:12" x14ac:dyDescent="0.3">
      <c r="A3473" s="1">
        <v>43278</v>
      </c>
      <c r="B3473">
        <v>2018</v>
      </c>
      <c r="C3473" t="s">
        <v>30</v>
      </c>
      <c r="D3473">
        <v>219740</v>
      </c>
      <c r="E3473">
        <v>330500</v>
      </c>
      <c r="F3473" t="s">
        <v>19</v>
      </c>
      <c r="G3473" t="s">
        <v>20</v>
      </c>
      <c r="H3473">
        <v>4</v>
      </c>
      <c r="I3473">
        <v>2</v>
      </c>
      <c r="J3473">
        <v>1436</v>
      </c>
      <c r="K3473">
        <v>1.4223079999999999</v>
      </c>
      <c r="L3473" t="s">
        <v>22</v>
      </c>
    </row>
    <row r="3474" spans="1:12" x14ac:dyDescent="0.3">
      <c r="A3474" s="1">
        <v>43279</v>
      </c>
      <c r="B3474">
        <v>2018</v>
      </c>
      <c r="C3474" t="s">
        <v>29</v>
      </c>
      <c r="D3474">
        <v>388640</v>
      </c>
      <c r="E3474">
        <v>765000</v>
      </c>
      <c r="F3474" t="s">
        <v>13</v>
      </c>
      <c r="G3474" t="s">
        <v>14</v>
      </c>
      <c r="H3474">
        <v>3</v>
      </c>
      <c r="I3474">
        <v>1</v>
      </c>
      <c r="J3474">
        <v>907</v>
      </c>
      <c r="K3474">
        <v>1.4223079999999999</v>
      </c>
      <c r="L3474" t="s">
        <v>16</v>
      </c>
    </row>
    <row r="3475" spans="1:12" x14ac:dyDescent="0.3">
      <c r="A3475" s="1">
        <v>43279</v>
      </c>
      <c r="B3475">
        <v>2018</v>
      </c>
      <c r="C3475" t="s">
        <v>12</v>
      </c>
      <c r="D3475">
        <v>124850</v>
      </c>
      <c r="E3475">
        <v>129500</v>
      </c>
      <c r="F3475" t="s">
        <v>19</v>
      </c>
      <c r="G3475" t="s">
        <v>20</v>
      </c>
      <c r="H3475">
        <v>4</v>
      </c>
      <c r="I3475">
        <v>3</v>
      </c>
      <c r="J3475">
        <v>1410</v>
      </c>
      <c r="K3475">
        <v>1.4223079999999999</v>
      </c>
      <c r="L3475" t="s">
        <v>22</v>
      </c>
    </row>
    <row r="3476" spans="1:12" x14ac:dyDescent="0.3">
      <c r="A3476" s="1">
        <v>43280</v>
      </c>
      <c r="B3476">
        <v>2018</v>
      </c>
      <c r="C3476" t="s">
        <v>18</v>
      </c>
      <c r="D3476">
        <v>323030</v>
      </c>
      <c r="E3476">
        <v>392000</v>
      </c>
      <c r="F3476" t="s">
        <v>13</v>
      </c>
      <c r="G3476" t="s">
        <v>14</v>
      </c>
      <c r="H3476">
        <v>3</v>
      </c>
      <c r="I3476">
        <v>3</v>
      </c>
      <c r="J3476">
        <v>1004</v>
      </c>
      <c r="K3476">
        <v>1.4223079999999999</v>
      </c>
      <c r="L3476" t="s">
        <v>22</v>
      </c>
    </row>
    <row r="3477" spans="1:12" x14ac:dyDescent="0.3">
      <c r="A3477" s="1">
        <v>43282</v>
      </c>
      <c r="B3477">
        <v>2018</v>
      </c>
      <c r="C3477" t="s">
        <v>18</v>
      </c>
      <c r="D3477">
        <v>213860</v>
      </c>
      <c r="E3477">
        <v>354000</v>
      </c>
      <c r="F3477" t="s">
        <v>13</v>
      </c>
      <c r="G3477" t="s">
        <v>14</v>
      </c>
      <c r="H3477">
        <v>3</v>
      </c>
      <c r="I3477">
        <v>2</v>
      </c>
      <c r="J3477">
        <v>1055</v>
      </c>
      <c r="K3477">
        <v>1.4223079999999999</v>
      </c>
      <c r="L3477" t="s">
        <v>25</v>
      </c>
    </row>
    <row r="3478" spans="1:12" x14ac:dyDescent="0.3">
      <c r="A3478" s="1">
        <v>43282</v>
      </c>
      <c r="B3478">
        <v>2018</v>
      </c>
      <c r="C3478" t="s">
        <v>18</v>
      </c>
      <c r="D3478">
        <v>248890</v>
      </c>
      <c r="E3478">
        <v>422500</v>
      </c>
      <c r="F3478" t="s">
        <v>13</v>
      </c>
      <c r="G3478" t="s">
        <v>14</v>
      </c>
      <c r="H3478">
        <v>3</v>
      </c>
      <c r="I3478">
        <v>3</v>
      </c>
      <c r="J3478">
        <v>1069</v>
      </c>
      <c r="K3478">
        <v>1.4223079999999999</v>
      </c>
      <c r="L3478" t="s">
        <v>25</v>
      </c>
    </row>
    <row r="3479" spans="1:12" x14ac:dyDescent="0.3">
      <c r="A3479" s="1">
        <v>43286</v>
      </c>
      <c r="B3479">
        <v>2018</v>
      </c>
      <c r="C3479" t="s">
        <v>29</v>
      </c>
      <c r="D3479">
        <v>173460</v>
      </c>
      <c r="E3479">
        <v>150500</v>
      </c>
      <c r="F3479" t="s">
        <v>13</v>
      </c>
      <c r="G3479" t="s">
        <v>14</v>
      </c>
      <c r="H3479">
        <v>3</v>
      </c>
      <c r="I3479">
        <v>2</v>
      </c>
      <c r="J3479">
        <v>1063</v>
      </c>
      <c r="K3479">
        <v>1.4223079999999999</v>
      </c>
      <c r="L3479" t="s">
        <v>22</v>
      </c>
    </row>
    <row r="3480" spans="1:12" x14ac:dyDescent="0.3">
      <c r="A3480" s="1">
        <v>43286</v>
      </c>
      <c r="B3480">
        <v>2018</v>
      </c>
      <c r="C3480" t="s">
        <v>12</v>
      </c>
      <c r="D3480">
        <v>63970</v>
      </c>
      <c r="E3480">
        <v>20000</v>
      </c>
      <c r="F3480" t="s">
        <v>13</v>
      </c>
      <c r="G3480" t="s">
        <v>14</v>
      </c>
      <c r="H3480">
        <v>3</v>
      </c>
      <c r="I3480">
        <v>1</v>
      </c>
      <c r="J3480">
        <v>1071</v>
      </c>
      <c r="K3480">
        <v>1.4223079999999999</v>
      </c>
      <c r="L3480" t="s">
        <v>22</v>
      </c>
    </row>
    <row r="3481" spans="1:12" x14ac:dyDescent="0.3">
      <c r="A3481" s="1">
        <v>43287</v>
      </c>
      <c r="B3481">
        <v>2018</v>
      </c>
      <c r="C3481" t="s">
        <v>12</v>
      </c>
      <c r="D3481">
        <v>86390</v>
      </c>
      <c r="E3481">
        <v>125000</v>
      </c>
      <c r="F3481" t="s">
        <v>23</v>
      </c>
      <c r="G3481" t="s">
        <v>24</v>
      </c>
      <c r="H3481">
        <v>6</v>
      </c>
      <c r="I3481">
        <v>6</v>
      </c>
      <c r="J3481">
        <v>2019</v>
      </c>
      <c r="K3481">
        <v>1.4223079999999999</v>
      </c>
      <c r="L3481" t="s">
        <v>25</v>
      </c>
    </row>
    <row r="3482" spans="1:12" x14ac:dyDescent="0.3">
      <c r="A3482" s="1">
        <v>43287</v>
      </c>
      <c r="B3482">
        <v>2018</v>
      </c>
      <c r="C3482" t="s">
        <v>12</v>
      </c>
      <c r="D3482">
        <v>70050</v>
      </c>
      <c r="E3482">
        <v>80500</v>
      </c>
      <c r="F3482" t="s">
        <v>27</v>
      </c>
      <c r="G3482" t="s">
        <v>28</v>
      </c>
      <c r="H3482">
        <v>8</v>
      </c>
      <c r="I3482">
        <v>6</v>
      </c>
      <c r="J3482">
        <v>2465</v>
      </c>
      <c r="K3482">
        <v>1.4223079999999999</v>
      </c>
      <c r="L3482" t="s">
        <v>16</v>
      </c>
    </row>
    <row r="3483" spans="1:12" x14ac:dyDescent="0.3">
      <c r="A3483" s="1">
        <v>43287</v>
      </c>
      <c r="B3483">
        <v>2018</v>
      </c>
      <c r="C3483" t="s">
        <v>18</v>
      </c>
      <c r="D3483">
        <v>467700</v>
      </c>
      <c r="E3483">
        <v>745000</v>
      </c>
      <c r="F3483" t="s">
        <v>13</v>
      </c>
      <c r="G3483" t="s">
        <v>14</v>
      </c>
      <c r="H3483">
        <v>3</v>
      </c>
      <c r="I3483">
        <v>3</v>
      </c>
      <c r="J3483">
        <v>926</v>
      </c>
      <c r="K3483">
        <v>1.4223079999999999</v>
      </c>
      <c r="L3483" t="s">
        <v>22</v>
      </c>
    </row>
    <row r="3484" spans="1:12" x14ac:dyDescent="0.3">
      <c r="A3484" s="1">
        <v>43288</v>
      </c>
      <c r="B3484">
        <v>2018</v>
      </c>
      <c r="C3484" t="s">
        <v>29</v>
      </c>
      <c r="D3484">
        <v>537600</v>
      </c>
      <c r="E3484">
        <v>910000</v>
      </c>
      <c r="F3484" t="s">
        <v>13</v>
      </c>
      <c r="G3484" t="s">
        <v>14</v>
      </c>
      <c r="H3484">
        <v>3</v>
      </c>
      <c r="I3484">
        <v>1</v>
      </c>
      <c r="J3484">
        <v>1008</v>
      </c>
      <c r="K3484">
        <v>1.4223079999999999</v>
      </c>
      <c r="L3484" t="s">
        <v>15</v>
      </c>
    </row>
    <row r="3485" spans="1:12" x14ac:dyDescent="0.3">
      <c r="A3485" s="1">
        <v>43289</v>
      </c>
      <c r="B3485">
        <v>2018</v>
      </c>
      <c r="C3485" t="s">
        <v>30</v>
      </c>
      <c r="D3485">
        <v>166540</v>
      </c>
      <c r="E3485">
        <v>250000</v>
      </c>
      <c r="F3485" t="s">
        <v>13</v>
      </c>
      <c r="G3485" t="s">
        <v>14</v>
      </c>
      <c r="H3485">
        <v>3</v>
      </c>
      <c r="I3485">
        <v>1</v>
      </c>
      <c r="J3485">
        <v>941</v>
      </c>
      <c r="K3485">
        <v>1.4223079999999999</v>
      </c>
      <c r="L3485" t="s">
        <v>16</v>
      </c>
    </row>
    <row r="3486" spans="1:12" x14ac:dyDescent="0.3">
      <c r="A3486" s="1">
        <v>43289</v>
      </c>
      <c r="B3486">
        <v>2018</v>
      </c>
      <c r="C3486" t="s">
        <v>30</v>
      </c>
      <c r="D3486">
        <v>465930</v>
      </c>
      <c r="E3486">
        <v>703000</v>
      </c>
      <c r="F3486" t="s">
        <v>13</v>
      </c>
      <c r="G3486" t="s">
        <v>14</v>
      </c>
      <c r="H3486">
        <v>3</v>
      </c>
      <c r="I3486">
        <v>2</v>
      </c>
      <c r="J3486">
        <v>1078</v>
      </c>
      <c r="K3486">
        <v>1.4223079999999999</v>
      </c>
      <c r="L3486" t="s">
        <v>22</v>
      </c>
    </row>
    <row r="3487" spans="1:12" x14ac:dyDescent="0.3">
      <c r="A3487" s="1">
        <v>43292</v>
      </c>
      <c r="B3487">
        <v>2018</v>
      </c>
      <c r="C3487" t="s">
        <v>30</v>
      </c>
      <c r="D3487">
        <v>476640</v>
      </c>
      <c r="E3487">
        <v>675000</v>
      </c>
      <c r="F3487" t="s">
        <v>13</v>
      </c>
      <c r="G3487" t="s">
        <v>14</v>
      </c>
      <c r="H3487">
        <v>3</v>
      </c>
      <c r="I3487">
        <v>3</v>
      </c>
      <c r="J3487">
        <v>1028</v>
      </c>
      <c r="K3487">
        <v>1.4223079999999999</v>
      </c>
      <c r="L3487" t="s">
        <v>22</v>
      </c>
    </row>
    <row r="3488" spans="1:12" x14ac:dyDescent="0.3">
      <c r="A3488" s="1">
        <v>43292</v>
      </c>
      <c r="B3488">
        <v>2018</v>
      </c>
      <c r="C3488" t="s">
        <v>12</v>
      </c>
      <c r="D3488">
        <v>107500</v>
      </c>
      <c r="E3488">
        <v>175200</v>
      </c>
      <c r="F3488" t="s">
        <v>13</v>
      </c>
      <c r="G3488" t="s">
        <v>14</v>
      </c>
      <c r="H3488">
        <v>3</v>
      </c>
      <c r="I3488">
        <v>3</v>
      </c>
      <c r="J3488">
        <v>981</v>
      </c>
      <c r="K3488">
        <v>1.4223079999999999</v>
      </c>
      <c r="L3488" t="s">
        <v>16</v>
      </c>
    </row>
    <row r="3489" spans="1:12" x14ac:dyDescent="0.3">
      <c r="A3489" s="1">
        <v>43293</v>
      </c>
      <c r="B3489">
        <v>2018</v>
      </c>
      <c r="C3489" t="s">
        <v>29</v>
      </c>
      <c r="D3489">
        <v>278530</v>
      </c>
      <c r="E3489">
        <v>375000</v>
      </c>
      <c r="F3489" t="s">
        <v>13</v>
      </c>
      <c r="G3489" t="s">
        <v>14</v>
      </c>
      <c r="H3489">
        <v>3</v>
      </c>
      <c r="I3489">
        <v>1</v>
      </c>
      <c r="J3489">
        <v>994</v>
      </c>
      <c r="K3489">
        <v>1.4223079999999999</v>
      </c>
      <c r="L3489" t="s">
        <v>15</v>
      </c>
    </row>
    <row r="3490" spans="1:12" x14ac:dyDescent="0.3">
      <c r="A3490" s="1">
        <v>43295</v>
      </c>
      <c r="B3490">
        <v>2018</v>
      </c>
      <c r="C3490" t="s">
        <v>29</v>
      </c>
      <c r="D3490">
        <v>172900</v>
      </c>
      <c r="E3490">
        <v>230000</v>
      </c>
      <c r="F3490" t="s">
        <v>13</v>
      </c>
      <c r="G3490" t="s">
        <v>14</v>
      </c>
      <c r="H3490">
        <v>3</v>
      </c>
      <c r="I3490">
        <v>1</v>
      </c>
      <c r="J3490">
        <v>1049</v>
      </c>
      <c r="K3490">
        <v>1.4223079999999999</v>
      </c>
      <c r="L3490" t="s">
        <v>25</v>
      </c>
    </row>
    <row r="3491" spans="1:12" x14ac:dyDescent="0.3">
      <c r="A3491" s="1">
        <v>43295</v>
      </c>
      <c r="B3491">
        <v>2018</v>
      </c>
      <c r="C3491" t="s">
        <v>12</v>
      </c>
      <c r="D3491">
        <v>114340</v>
      </c>
      <c r="E3491">
        <v>125000</v>
      </c>
      <c r="F3491" t="s">
        <v>23</v>
      </c>
      <c r="G3491" t="s">
        <v>24</v>
      </c>
      <c r="H3491">
        <v>6</v>
      </c>
      <c r="I3491">
        <v>6</v>
      </c>
      <c r="J3491">
        <v>2193</v>
      </c>
      <c r="K3491">
        <v>1.4223079999999999</v>
      </c>
      <c r="L3491" t="s">
        <v>16</v>
      </c>
    </row>
    <row r="3492" spans="1:12" x14ac:dyDescent="0.3">
      <c r="A3492" s="1">
        <v>43296</v>
      </c>
      <c r="B3492">
        <v>2018</v>
      </c>
      <c r="C3492" t="s">
        <v>12</v>
      </c>
      <c r="D3492">
        <v>62250</v>
      </c>
      <c r="E3492">
        <v>42387</v>
      </c>
      <c r="F3492" t="s">
        <v>13</v>
      </c>
      <c r="G3492" t="s">
        <v>14</v>
      </c>
      <c r="H3492">
        <v>3</v>
      </c>
      <c r="I3492">
        <v>1</v>
      </c>
      <c r="J3492">
        <v>1046</v>
      </c>
      <c r="K3492">
        <v>1.4223079999999999</v>
      </c>
      <c r="L3492" t="s">
        <v>15</v>
      </c>
    </row>
    <row r="3493" spans="1:12" x14ac:dyDescent="0.3">
      <c r="A3493" s="1">
        <v>43299</v>
      </c>
      <c r="B3493">
        <v>2018</v>
      </c>
      <c r="C3493" t="s">
        <v>29</v>
      </c>
      <c r="D3493">
        <v>154770</v>
      </c>
      <c r="E3493">
        <v>237500</v>
      </c>
      <c r="F3493" t="s">
        <v>13</v>
      </c>
      <c r="G3493" t="s">
        <v>14</v>
      </c>
      <c r="H3493">
        <v>3</v>
      </c>
      <c r="I3493">
        <v>1</v>
      </c>
      <c r="J3493">
        <v>951</v>
      </c>
      <c r="K3493">
        <v>1.4223079999999999</v>
      </c>
      <c r="L3493" t="s">
        <v>15</v>
      </c>
    </row>
    <row r="3494" spans="1:12" x14ac:dyDescent="0.3">
      <c r="A3494" s="1">
        <v>43299</v>
      </c>
      <c r="B3494">
        <v>2018</v>
      </c>
      <c r="C3494" t="s">
        <v>29</v>
      </c>
      <c r="D3494">
        <v>177380</v>
      </c>
      <c r="E3494">
        <v>302500</v>
      </c>
      <c r="F3494" t="s">
        <v>13</v>
      </c>
      <c r="G3494" t="s">
        <v>14</v>
      </c>
      <c r="H3494">
        <v>3</v>
      </c>
      <c r="I3494">
        <v>2</v>
      </c>
      <c r="J3494">
        <v>971</v>
      </c>
      <c r="K3494">
        <v>1.4223079999999999</v>
      </c>
      <c r="L3494" t="s">
        <v>15</v>
      </c>
    </row>
    <row r="3495" spans="1:12" x14ac:dyDescent="0.3">
      <c r="A3495" s="1">
        <v>43302</v>
      </c>
      <c r="B3495">
        <v>2018</v>
      </c>
      <c r="C3495" t="s">
        <v>29</v>
      </c>
      <c r="D3495">
        <v>56700</v>
      </c>
      <c r="E3495">
        <v>104000</v>
      </c>
      <c r="F3495" t="s">
        <v>13</v>
      </c>
      <c r="G3495" t="s">
        <v>14</v>
      </c>
      <c r="H3495">
        <v>3</v>
      </c>
      <c r="I3495">
        <v>2</v>
      </c>
      <c r="J3495">
        <v>908</v>
      </c>
      <c r="K3495">
        <v>1.4223079999999999</v>
      </c>
      <c r="L3495" t="s">
        <v>25</v>
      </c>
    </row>
    <row r="3496" spans="1:12" x14ac:dyDescent="0.3">
      <c r="A3496" s="1">
        <v>43303</v>
      </c>
      <c r="B3496">
        <v>2018</v>
      </c>
      <c r="C3496" t="s">
        <v>18</v>
      </c>
      <c r="D3496">
        <v>203150</v>
      </c>
      <c r="E3496">
        <v>357000</v>
      </c>
      <c r="F3496" t="s">
        <v>13</v>
      </c>
      <c r="G3496" t="s">
        <v>14</v>
      </c>
      <c r="H3496">
        <v>3</v>
      </c>
      <c r="I3496">
        <v>2</v>
      </c>
      <c r="J3496">
        <v>999</v>
      </c>
      <c r="K3496">
        <v>1.4223079999999999</v>
      </c>
      <c r="L3496" t="s">
        <v>25</v>
      </c>
    </row>
    <row r="3497" spans="1:12" x14ac:dyDescent="0.3">
      <c r="A3497" s="1">
        <v>43306</v>
      </c>
      <c r="B3497">
        <v>2018</v>
      </c>
      <c r="C3497" t="s">
        <v>30</v>
      </c>
      <c r="D3497">
        <v>389940</v>
      </c>
      <c r="E3497">
        <v>645000</v>
      </c>
      <c r="F3497" t="s">
        <v>13</v>
      </c>
      <c r="G3497" t="s">
        <v>14</v>
      </c>
      <c r="H3497">
        <v>3</v>
      </c>
      <c r="I3497">
        <v>3</v>
      </c>
      <c r="J3497">
        <v>1022</v>
      </c>
      <c r="K3497">
        <v>1.4223079999999999</v>
      </c>
      <c r="L3497" t="s">
        <v>15</v>
      </c>
    </row>
    <row r="3498" spans="1:12" x14ac:dyDescent="0.3">
      <c r="A3498" s="1">
        <v>43306</v>
      </c>
      <c r="B3498">
        <v>2018</v>
      </c>
      <c r="C3498" t="s">
        <v>12</v>
      </c>
      <c r="D3498">
        <v>81620</v>
      </c>
      <c r="E3498">
        <v>80000</v>
      </c>
      <c r="F3498" t="s">
        <v>13</v>
      </c>
      <c r="G3498" t="s">
        <v>14</v>
      </c>
      <c r="H3498">
        <v>3</v>
      </c>
      <c r="I3498">
        <v>3</v>
      </c>
      <c r="J3498">
        <v>919</v>
      </c>
      <c r="K3498">
        <v>1.4223079999999999</v>
      </c>
      <c r="L3498" t="s">
        <v>22</v>
      </c>
    </row>
    <row r="3499" spans="1:12" x14ac:dyDescent="0.3">
      <c r="A3499" s="1">
        <v>43306</v>
      </c>
      <c r="B3499">
        <v>2018</v>
      </c>
      <c r="C3499" t="s">
        <v>30</v>
      </c>
      <c r="D3499">
        <v>206440</v>
      </c>
      <c r="E3499">
        <v>380000</v>
      </c>
      <c r="F3499" t="s">
        <v>13</v>
      </c>
      <c r="G3499" t="s">
        <v>14</v>
      </c>
      <c r="H3499">
        <v>3</v>
      </c>
      <c r="I3499">
        <v>1</v>
      </c>
      <c r="J3499">
        <v>948</v>
      </c>
      <c r="K3499">
        <v>1.4223079999999999</v>
      </c>
      <c r="L3499" t="s">
        <v>15</v>
      </c>
    </row>
    <row r="3500" spans="1:12" x14ac:dyDescent="0.3">
      <c r="A3500" s="1">
        <v>43306</v>
      </c>
      <c r="B3500">
        <v>2018</v>
      </c>
      <c r="C3500" t="s">
        <v>12</v>
      </c>
      <c r="D3500">
        <v>116430</v>
      </c>
      <c r="E3500">
        <v>169000</v>
      </c>
      <c r="F3500" t="s">
        <v>13</v>
      </c>
      <c r="G3500" t="s">
        <v>14</v>
      </c>
      <c r="H3500">
        <v>3</v>
      </c>
      <c r="I3500">
        <v>3</v>
      </c>
      <c r="J3500">
        <v>944</v>
      </c>
      <c r="K3500">
        <v>1.4223079999999999</v>
      </c>
      <c r="L3500" t="s">
        <v>15</v>
      </c>
    </row>
    <row r="3501" spans="1:12" x14ac:dyDescent="0.3">
      <c r="A3501" s="1">
        <v>43307</v>
      </c>
      <c r="B3501">
        <v>2018</v>
      </c>
      <c r="C3501" t="s">
        <v>29</v>
      </c>
      <c r="D3501">
        <v>188020</v>
      </c>
      <c r="E3501">
        <v>330000</v>
      </c>
      <c r="F3501" t="s">
        <v>13</v>
      </c>
      <c r="G3501" t="s">
        <v>14</v>
      </c>
      <c r="H3501">
        <v>3</v>
      </c>
      <c r="I3501">
        <v>3</v>
      </c>
      <c r="J3501">
        <v>923</v>
      </c>
      <c r="K3501">
        <v>1.4223079999999999</v>
      </c>
      <c r="L3501" t="s">
        <v>22</v>
      </c>
    </row>
    <row r="3502" spans="1:12" x14ac:dyDescent="0.3">
      <c r="A3502" s="1">
        <v>43308</v>
      </c>
      <c r="B3502">
        <v>2018</v>
      </c>
      <c r="C3502" t="s">
        <v>30</v>
      </c>
      <c r="D3502">
        <v>532770</v>
      </c>
      <c r="E3502">
        <v>700000</v>
      </c>
      <c r="F3502" t="s">
        <v>13</v>
      </c>
      <c r="G3502" t="s">
        <v>14</v>
      </c>
      <c r="H3502">
        <v>3</v>
      </c>
      <c r="I3502">
        <v>2</v>
      </c>
      <c r="J3502">
        <v>913</v>
      </c>
      <c r="K3502">
        <v>1.4223079999999999</v>
      </c>
      <c r="L3502" t="s">
        <v>15</v>
      </c>
    </row>
    <row r="3503" spans="1:12" x14ac:dyDescent="0.3">
      <c r="A3503" s="1">
        <v>43309</v>
      </c>
      <c r="B3503">
        <v>2018</v>
      </c>
      <c r="C3503" t="s">
        <v>29</v>
      </c>
      <c r="D3503">
        <v>127960</v>
      </c>
      <c r="E3503">
        <v>160500</v>
      </c>
      <c r="F3503" t="s">
        <v>13</v>
      </c>
      <c r="G3503" t="s">
        <v>14</v>
      </c>
      <c r="H3503">
        <v>3</v>
      </c>
      <c r="I3503">
        <v>2</v>
      </c>
      <c r="J3503">
        <v>920</v>
      </c>
      <c r="K3503">
        <v>1.4223079999999999</v>
      </c>
      <c r="L3503" t="s">
        <v>15</v>
      </c>
    </row>
    <row r="3504" spans="1:12" x14ac:dyDescent="0.3">
      <c r="A3504" s="1">
        <v>43310</v>
      </c>
      <c r="B3504">
        <v>2018</v>
      </c>
      <c r="C3504" t="s">
        <v>12</v>
      </c>
      <c r="D3504">
        <v>65860</v>
      </c>
      <c r="E3504">
        <v>56175</v>
      </c>
      <c r="F3504" t="s">
        <v>19</v>
      </c>
      <c r="G3504" t="s">
        <v>20</v>
      </c>
      <c r="H3504">
        <v>4</v>
      </c>
      <c r="I3504">
        <v>3</v>
      </c>
      <c r="J3504">
        <v>1344</v>
      </c>
      <c r="K3504">
        <v>1.4223079999999999</v>
      </c>
      <c r="L3504" t="s">
        <v>22</v>
      </c>
    </row>
    <row r="3505" spans="1:12" x14ac:dyDescent="0.3">
      <c r="A3505" s="1">
        <v>43310</v>
      </c>
      <c r="B3505">
        <v>2018</v>
      </c>
      <c r="C3505" t="s">
        <v>12</v>
      </c>
      <c r="D3505">
        <v>80400</v>
      </c>
      <c r="E3505">
        <v>106000</v>
      </c>
      <c r="F3505" t="s">
        <v>13</v>
      </c>
      <c r="G3505" t="s">
        <v>14</v>
      </c>
      <c r="H3505">
        <v>3</v>
      </c>
      <c r="I3505">
        <v>2</v>
      </c>
      <c r="J3505">
        <v>911</v>
      </c>
      <c r="K3505">
        <v>1.4223079999999999</v>
      </c>
      <c r="L3505" t="s">
        <v>25</v>
      </c>
    </row>
    <row r="3506" spans="1:12" x14ac:dyDescent="0.3">
      <c r="A3506" s="1">
        <v>43313</v>
      </c>
      <c r="B3506">
        <v>2018</v>
      </c>
      <c r="C3506" t="s">
        <v>30</v>
      </c>
      <c r="D3506">
        <v>269350</v>
      </c>
      <c r="E3506">
        <v>428500</v>
      </c>
      <c r="F3506" t="s">
        <v>13</v>
      </c>
      <c r="G3506" t="s">
        <v>14</v>
      </c>
      <c r="H3506">
        <v>3</v>
      </c>
      <c r="I3506">
        <v>1</v>
      </c>
      <c r="J3506">
        <v>1015</v>
      </c>
      <c r="K3506">
        <v>1.4223079999999999</v>
      </c>
      <c r="L3506" t="s">
        <v>16</v>
      </c>
    </row>
    <row r="3507" spans="1:12" x14ac:dyDescent="0.3">
      <c r="A3507" s="1">
        <v>43313</v>
      </c>
      <c r="B3507">
        <v>2018</v>
      </c>
      <c r="C3507" t="s">
        <v>29</v>
      </c>
      <c r="D3507">
        <v>165550</v>
      </c>
      <c r="E3507">
        <v>268000</v>
      </c>
      <c r="F3507" t="s">
        <v>13</v>
      </c>
      <c r="G3507" t="s">
        <v>14</v>
      </c>
      <c r="H3507">
        <v>3</v>
      </c>
      <c r="I3507">
        <v>1</v>
      </c>
      <c r="J3507">
        <v>1081</v>
      </c>
      <c r="K3507">
        <v>1.4223079999999999</v>
      </c>
      <c r="L3507" t="s">
        <v>25</v>
      </c>
    </row>
    <row r="3508" spans="1:12" x14ac:dyDescent="0.3">
      <c r="A3508" s="1">
        <v>43313</v>
      </c>
      <c r="B3508">
        <v>2018</v>
      </c>
      <c r="C3508" t="s">
        <v>12</v>
      </c>
      <c r="D3508">
        <v>154200</v>
      </c>
      <c r="E3508">
        <v>235000</v>
      </c>
      <c r="F3508" t="s">
        <v>23</v>
      </c>
      <c r="G3508" t="s">
        <v>24</v>
      </c>
      <c r="H3508">
        <v>6</v>
      </c>
      <c r="I3508">
        <v>4</v>
      </c>
      <c r="J3508">
        <v>1957</v>
      </c>
      <c r="K3508">
        <v>1.4223079999999999</v>
      </c>
      <c r="L3508" t="s">
        <v>22</v>
      </c>
    </row>
    <row r="3509" spans="1:12" x14ac:dyDescent="0.3">
      <c r="A3509" s="1">
        <v>43314</v>
      </c>
      <c r="B3509">
        <v>2018</v>
      </c>
      <c r="C3509" t="s">
        <v>12</v>
      </c>
      <c r="D3509">
        <v>113340</v>
      </c>
      <c r="E3509">
        <v>165800</v>
      </c>
      <c r="F3509" t="s">
        <v>13</v>
      </c>
      <c r="G3509" t="s">
        <v>14</v>
      </c>
      <c r="H3509">
        <v>3</v>
      </c>
      <c r="I3509">
        <v>3</v>
      </c>
      <c r="J3509">
        <v>1090</v>
      </c>
      <c r="K3509">
        <v>1.4223079999999999</v>
      </c>
      <c r="L3509" t="s">
        <v>16</v>
      </c>
    </row>
    <row r="3510" spans="1:12" x14ac:dyDescent="0.3">
      <c r="A3510" s="1">
        <v>43315</v>
      </c>
      <c r="B3510">
        <v>2018</v>
      </c>
      <c r="C3510" t="s">
        <v>30</v>
      </c>
      <c r="D3510">
        <v>302360</v>
      </c>
      <c r="E3510">
        <v>538350</v>
      </c>
      <c r="F3510" t="s">
        <v>13</v>
      </c>
      <c r="G3510" t="s">
        <v>14</v>
      </c>
      <c r="H3510">
        <v>3</v>
      </c>
      <c r="I3510">
        <v>3</v>
      </c>
      <c r="J3510">
        <v>916</v>
      </c>
      <c r="K3510">
        <v>1.4223079999999999</v>
      </c>
      <c r="L3510" t="s">
        <v>15</v>
      </c>
    </row>
    <row r="3511" spans="1:12" x14ac:dyDescent="0.3">
      <c r="A3511" s="1">
        <v>43315</v>
      </c>
      <c r="B3511">
        <v>2018</v>
      </c>
      <c r="C3511" t="s">
        <v>29</v>
      </c>
      <c r="D3511">
        <v>310030</v>
      </c>
      <c r="E3511">
        <v>500000</v>
      </c>
      <c r="F3511" t="s">
        <v>13</v>
      </c>
      <c r="G3511" t="s">
        <v>14</v>
      </c>
      <c r="H3511">
        <v>3</v>
      </c>
      <c r="I3511">
        <v>1</v>
      </c>
      <c r="J3511">
        <v>971</v>
      </c>
      <c r="K3511">
        <v>1.4223079999999999</v>
      </c>
      <c r="L3511" t="s">
        <v>15</v>
      </c>
    </row>
    <row r="3512" spans="1:12" x14ac:dyDescent="0.3">
      <c r="A3512" s="1">
        <v>43315</v>
      </c>
      <c r="B3512">
        <v>2018</v>
      </c>
      <c r="C3512" t="s">
        <v>30</v>
      </c>
      <c r="D3512">
        <v>363260</v>
      </c>
      <c r="E3512">
        <v>780000</v>
      </c>
      <c r="F3512" t="s">
        <v>13</v>
      </c>
      <c r="G3512" t="s">
        <v>14</v>
      </c>
      <c r="H3512">
        <v>3</v>
      </c>
      <c r="I3512">
        <v>1</v>
      </c>
      <c r="J3512">
        <v>1009</v>
      </c>
      <c r="K3512">
        <v>1.4223079999999999</v>
      </c>
      <c r="L3512" t="s">
        <v>16</v>
      </c>
    </row>
    <row r="3513" spans="1:12" x14ac:dyDescent="0.3">
      <c r="A3513" s="1">
        <v>43315</v>
      </c>
      <c r="B3513">
        <v>2018</v>
      </c>
      <c r="C3513" t="s">
        <v>29</v>
      </c>
      <c r="D3513">
        <v>236250</v>
      </c>
      <c r="E3513">
        <v>329000</v>
      </c>
      <c r="F3513" t="s">
        <v>13</v>
      </c>
      <c r="G3513" t="s">
        <v>14</v>
      </c>
      <c r="H3513">
        <v>3</v>
      </c>
      <c r="I3513">
        <v>3</v>
      </c>
      <c r="J3513">
        <v>920</v>
      </c>
      <c r="K3513">
        <v>1.4223079999999999</v>
      </c>
      <c r="L3513" t="s">
        <v>25</v>
      </c>
    </row>
    <row r="3514" spans="1:12" x14ac:dyDescent="0.3">
      <c r="A3514" s="1">
        <v>43315</v>
      </c>
      <c r="B3514">
        <v>2018</v>
      </c>
      <c r="C3514" t="s">
        <v>29</v>
      </c>
      <c r="D3514">
        <v>391160</v>
      </c>
      <c r="E3514">
        <v>625000</v>
      </c>
      <c r="F3514" t="s">
        <v>13</v>
      </c>
      <c r="G3514" t="s">
        <v>14</v>
      </c>
      <c r="H3514">
        <v>3</v>
      </c>
      <c r="I3514">
        <v>2</v>
      </c>
      <c r="J3514">
        <v>1055</v>
      </c>
      <c r="K3514">
        <v>1.4223079999999999</v>
      </c>
      <c r="L3514" t="s">
        <v>15</v>
      </c>
    </row>
    <row r="3515" spans="1:12" x14ac:dyDescent="0.3">
      <c r="A3515" s="1">
        <v>43316</v>
      </c>
      <c r="B3515">
        <v>2018</v>
      </c>
      <c r="C3515" t="s">
        <v>30</v>
      </c>
      <c r="D3515">
        <v>614250</v>
      </c>
      <c r="E3515">
        <v>1065000</v>
      </c>
      <c r="F3515" t="s">
        <v>13</v>
      </c>
      <c r="G3515" t="s">
        <v>14</v>
      </c>
      <c r="H3515">
        <v>3</v>
      </c>
      <c r="I3515">
        <v>3</v>
      </c>
      <c r="J3515">
        <v>1096</v>
      </c>
      <c r="K3515">
        <v>1.4223079999999999</v>
      </c>
      <c r="L3515" t="s">
        <v>16</v>
      </c>
    </row>
    <row r="3516" spans="1:12" x14ac:dyDescent="0.3">
      <c r="A3516" s="1">
        <v>43316</v>
      </c>
      <c r="B3516">
        <v>2018</v>
      </c>
      <c r="C3516" t="s">
        <v>18</v>
      </c>
      <c r="D3516">
        <v>156840</v>
      </c>
      <c r="E3516">
        <v>255000</v>
      </c>
      <c r="F3516" t="s">
        <v>19</v>
      </c>
      <c r="G3516" t="s">
        <v>20</v>
      </c>
      <c r="H3516">
        <v>4</v>
      </c>
      <c r="I3516">
        <v>3</v>
      </c>
      <c r="J3516">
        <v>1239</v>
      </c>
      <c r="K3516">
        <v>1.4223079999999999</v>
      </c>
      <c r="L3516" t="s">
        <v>16</v>
      </c>
    </row>
    <row r="3517" spans="1:12" x14ac:dyDescent="0.3">
      <c r="A3517" s="1">
        <v>43317</v>
      </c>
      <c r="B3517">
        <v>2018</v>
      </c>
      <c r="C3517" t="s">
        <v>12</v>
      </c>
      <c r="D3517">
        <v>25970</v>
      </c>
      <c r="E3517">
        <v>35000</v>
      </c>
      <c r="F3517" t="s">
        <v>23</v>
      </c>
      <c r="G3517" t="s">
        <v>24</v>
      </c>
      <c r="H3517">
        <v>6</v>
      </c>
      <c r="I3517">
        <v>6</v>
      </c>
      <c r="J3517">
        <v>1830</v>
      </c>
      <c r="K3517">
        <v>1.4223079999999999</v>
      </c>
      <c r="L3517" t="s">
        <v>15</v>
      </c>
    </row>
    <row r="3518" spans="1:12" x14ac:dyDescent="0.3">
      <c r="A3518" s="1">
        <v>43317</v>
      </c>
      <c r="B3518">
        <v>2018</v>
      </c>
      <c r="C3518" t="s">
        <v>12</v>
      </c>
      <c r="D3518">
        <v>92450</v>
      </c>
      <c r="E3518">
        <v>95000</v>
      </c>
      <c r="F3518" t="s">
        <v>13</v>
      </c>
      <c r="G3518" t="s">
        <v>14</v>
      </c>
      <c r="H3518">
        <v>3</v>
      </c>
      <c r="I3518">
        <v>3</v>
      </c>
      <c r="J3518">
        <v>921</v>
      </c>
      <c r="K3518">
        <v>1.4223079999999999</v>
      </c>
      <c r="L3518" t="s">
        <v>16</v>
      </c>
    </row>
    <row r="3519" spans="1:12" x14ac:dyDescent="0.3">
      <c r="A3519" s="1">
        <v>43320</v>
      </c>
      <c r="B3519">
        <v>2018</v>
      </c>
      <c r="C3519" t="s">
        <v>30</v>
      </c>
      <c r="D3519">
        <v>310610</v>
      </c>
      <c r="E3519">
        <v>456000</v>
      </c>
      <c r="F3519" t="s">
        <v>13</v>
      </c>
      <c r="G3519" t="s">
        <v>14</v>
      </c>
      <c r="H3519">
        <v>3</v>
      </c>
      <c r="I3519">
        <v>1</v>
      </c>
      <c r="J3519">
        <v>1092</v>
      </c>
      <c r="K3519">
        <v>1.4223079999999999</v>
      </c>
      <c r="L3519" t="s">
        <v>15</v>
      </c>
    </row>
    <row r="3520" spans="1:12" x14ac:dyDescent="0.3">
      <c r="A3520" s="1">
        <v>43321</v>
      </c>
      <c r="B3520">
        <v>2018</v>
      </c>
      <c r="C3520" t="s">
        <v>30</v>
      </c>
      <c r="D3520">
        <v>1547280</v>
      </c>
      <c r="E3520">
        <v>2100000</v>
      </c>
      <c r="F3520" t="s">
        <v>13</v>
      </c>
      <c r="G3520" t="s">
        <v>14</v>
      </c>
      <c r="H3520">
        <v>3</v>
      </c>
      <c r="I3520">
        <v>3</v>
      </c>
      <c r="J3520">
        <v>1024</v>
      </c>
      <c r="K3520">
        <v>1.4223079999999999</v>
      </c>
      <c r="L3520" t="s">
        <v>16</v>
      </c>
    </row>
    <row r="3521" spans="1:12" x14ac:dyDescent="0.3">
      <c r="A3521" s="1">
        <v>43322</v>
      </c>
      <c r="B3521">
        <v>2018</v>
      </c>
      <c r="C3521" t="s">
        <v>18</v>
      </c>
      <c r="D3521">
        <v>350960</v>
      </c>
      <c r="E3521">
        <v>855000</v>
      </c>
      <c r="F3521" t="s">
        <v>13</v>
      </c>
      <c r="G3521" t="s">
        <v>14</v>
      </c>
      <c r="H3521">
        <v>3</v>
      </c>
      <c r="I3521">
        <v>3</v>
      </c>
      <c r="J3521">
        <v>904</v>
      </c>
      <c r="K3521">
        <v>1.4223079999999999</v>
      </c>
      <c r="L3521" t="s">
        <v>25</v>
      </c>
    </row>
    <row r="3522" spans="1:12" x14ac:dyDescent="0.3">
      <c r="A3522" s="1">
        <v>43322</v>
      </c>
      <c r="B3522">
        <v>2018</v>
      </c>
      <c r="C3522" t="s">
        <v>12</v>
      </c>
      <c r="D3522">
        <v>77160</v>
      </c>
      <c r="E3522">
        <v>91000</v>
      </c>
      <c r="F3522" t="s">
        <v>13</v>
      </c>
      <c r="G3522" t="s">
        <v>14</v>
      </c>
      <c r="H3522">
        <v>3</v>
      </c>
      <c r="I3522">
        <v>1</v>
      </c>
      <c r="J3522">
        <v>998</v>
      </c>
      <c r="K3522">
        <v>1.4223079999999999</v>
      </c>
      <c r="L3522" t="s">
        <v>16</v>
      </c>
    </row>
    <row r="3523" spans="1:12" x14ac:dyDescent="0.3">
      <c r="A3523" s="1">
        <v>43327</v>
      </c>
      <c r="B3523">
        <v>2018</v>
      </c>
      <c r="C3523" t="s">
        <v>12</v>
      </c>
      <c r="D3523">
        <v>100480</v>
      </c>
      <c r="E3523">
        <v>66150</v>
      </c>
      <c r="F3523" t="s">
        <v>13</v>
      </c>
      <c r="G3523" t="s">
        <v>14</v>
      </c>
      <c r="H3523">
        <v>3</v>
      </c>
      <c r="I3523">
        <v>2</v>
      </c>
      <c r="J3523">
        <v>904</v>
      </c>
      <c r="K3523">
        <v>1.4223079999999999</v>
      </c>
      <c r="L3523" t="s">
        <v>16</v>
      </c>
    </row>
    <row r="3524" spans="1:12" x14ac:dyDescent="0.3">
      <c r="A3524" s="1">
        <v>43327</v>
      </c>
      <c r="B3524">
        <v>2018</v>
      </c>
      <c r="C3524" t="s">
        <v>12</v>
      </c>
      <c r="D3524">
        <v>86760</v>
      </c>
      <c r="E3524">
        <v>65000</v>
      </c>
      <c r="F3524" t="s">
        <v>13</v>
      </c>
      <c r="G3524" t="s">
        <v>14</v>
      </c>
      <c r="H3524">
        <v>3</v>
      </c>
      <c r="I3524">
        <v>3</v>
      </c>
      <c r="J3524">
        <v>1070</v>
      </c>
      <c r="K3524">
        <v>1.4223079999999999</v>
      </c>
      <c r="L3524" t="s">
        <v>22</v>
      </c>
    </row>
    <row r="3525" spans="1:12" x14ac:dyDescent="0.3">
      <c r="A3525" s="1">
        <v>43328</v>
      </c>
      <c r="B3525">
        <v>2018</v>
      </c>
      <c r="C3525" t="s">
        <v>12</v>
      </c>
      <c r="D3525">
        <v>94430</v>
      </c>
      <c r="E3525">
        <v>160000</v>
      </c>
      <c r="F3525" t="s">
        <v>27</v>
      </c>
      <c r="G3525" t="s">
        <v>28</v>
      </c>
      <c r="H3525">
        <v>8</v>
      </c>
      <c r="I3525">
        <v>8</v>
      </c>
      <c r="J3525">
        <v>2472</v>
      </c>
      <c r="K3525">
        <v>1.4223079999999999</v>
      </c>
      <c r="L3525" t="s">
        <v>16</v>
      </c>
    </row>
    <row r="3526" spans="1:12" x14ac:dyDescent="0.3">
      <c r="A3526" s="1">
        <v>43328</v>
      </c>
      <c r="B3526">
        <v>2018</v>
      </c>
      <c r="C3526" t="s">
        <v>12</v>
      </c>
      <c r="D3526">
        <v>81030</v>
      </c>
      <c r="E3526">
        <v>93000</v>
      </c>
      <c r="F3526" t="s">
        <v>13</v>
      </c>
      <c r="G3526" t="s">
        <v>14</v>
      </c>
      <c r="H3526">
        <v>3</v>
      </c>
      <c r="I3526">
        <v>3</v>
      </c>
      <c r="J3526">
        <v>948</v>
      </c>
      <c r="K3526">
        <v>1.4223079999999999</v>
      </c>
      <c r="L3526" t="s">
        <v>22</v>
      </c>
    </row>
    <row r="3527" spans="1:12" x14ac:dyDescent="0.3">
      <c r="A3527" s="1">
        <v>43329</v>
      </c>
      <c r="B3527">
        <v>2018</v>
      </c>
      <c r="C3527" t="s">
        <v>12</v>
      </c>
      <c r="D3527">
        <v>74490</v>
      </c>
      <c r="E3527">
        <v>31500</v>
      </c>
      <c r="F3527" t="s">
        <v>13</v>
      </c>
      <c r="G3527" t="s">
        <v>14</v>
      </c>
      <c r="H3527">
        <v>3</v>
      </c>
      <c r="I3527">
        <v>2</v>
      </c>
      <c r="J3527">
        <v>1024</v>
      </c>
      <c r="K3527">
        <v>1.4223079999999999</v>
      </c>
      <c r="L3527" t="s">
        <v>15</v>
      </c>
    </row>
    <row r="3528" spans="1:12" x14ac:dyDescent="0.3">
      <c r="A3528" s="1">
        <v>43329</v>
      </c>
      <c r="B3528">
        <v>2018</v>
      </c>
      <c r="C3528" t="s">
        <v>29</v>
      </c>
      <c r="D3528">
        <v>179480</v>
      </c>
      <c r="E3528">
        <v>290000</v>
      </c>
      <c r="F3528" t="s">
        <v>13</v>
      </c>
      <c r="G3528" t="s">
        <v>14</v>
      </c>
      <c r="H3528">
        <v>3</v>
      </c>
      <c r="I3528">
        <v>3</v>
      </c>
      <c r="J3528">
        <v>1017</v>
      </c>
      <c r="K3528">
        <v>1.4223079999999999</v>
      </c>
      <c r="L3528" t="s">
        <v>22</v>
      </c>
    </row>
    <row r="3529" spans="1:12" x14ac:dyDescent="0.3">
      <c r="A3529" s="1">
        <v>43329</v>
      </c>
      <c r="B3529">
        <v>2018</v>
      </c>
      <c r="C3529" t="s">
        <v>12</v>
      </c>
      <c r="D3529">
        <v>76270</v>
      </c>
      <c r="E3529">
        <v>112000</v>
      </c>
      <c r="F3529" t="s">
        <v>13</v>
      </c>
      <c r="G3529" t="s">
        <v>14</v>
      </c>
      <c r="H3529">
        <v>3</v>
      </c>
      <c r="I3529">
        <v>2</v>
      </c>
      <c r="J3529">
        <v>1053</v>
      </c>
      <c r="K3529">
        <v>1.4223079999999999</v>
      </c>
      <c r="L3529" t="s">
        <v>25</v>
      </c>
    </row>
    <row r="3530" spans="1:12" x14ac:dyDescent="0.3">
      <c r="A3530" s="1">
        <v>43330</v>
      </c>
      <c r="B3530">
        <v>2018</v>
      </c>
      <c r="C3530" t="s">
        <v>12</v>
      </c>
      <c r="D3530">
        <v>75760</v>
      </c>
      <c r="E3530">
        <v>55000</v>
      </c>
      <c r="F3530" t="s">
        <v>13</v>
      </c>
      <c r="G3530" t="s">
        <v>14</v>
      </c>
      <c r="H3530">
        <v>3</v>
      </c>
      <c r="I3530">
        <v>2</v>
      </c>
      <c r="J3530">
        <v>1096</v>
      </c>
      <c r="K3530">
        <v>1.4223079999999999</v>
      </c>
      <c r="L3530" t="s">
        <v>15</v>
      </c>
    </row>
    <row r="3531" spans="1:12" x14ac:dyDescent="0.3">
      <c r="A3531" s="1">
        <v>43330</v>
      </c>
      <c r="B3531">
        <v>2018</v>
      </c>
      <c r="C3531" t="s">
        <v>30</v>
      </c>
      <c r="D3531">
        <v>635360</v>
      </c>
      <c r="E3531">
        <v>1375000</v>
      </c>
      <c r="F3531" t="s">
        <v>13</v>
      </c>
      <c r="G3531" t="s">
        <v>14</v>
      </c>
      <c r="H3531">
        <v>3</v>
      </c>
      <c r="I3531">
        <v>3</v>
      </c>
      <c r="J3531">
        <v>1015</v>
      </c>
      <c r="K3531">
        <v>1.4223079999999999</v>
      </c>
      <c r="L3531" t="s">
        <v>15</v>
      </c>
    </row>
    <row r="3532" spans="1:12" x14ac:dyDescent="0.3">
      <c r="A3532" s="1">
        <v>43330</v>
      </c>
      <c r="B3532">
        <v>2018</v>
      </c>
      <c r="C3532" t="s">
        <v>18</v>
      </c>
      <c r="D3532">
        <v>708250</v>
      </c>
      <c r="E3532">
        <v>1260000</v>
      </c>
      <c r="F3532" t="s">
        <v>13</v>
      </c>
      <c r="G3532" t="s">
        <v>14</v>
      </c>
      <c r="H3532">
        <v>3</v>
      </c>
      <c r="I3532">
        <v>1</v>
      </c>
      <c r="J3532">
        <v>1026</v>
      </c>
      <c r="K3532">
        <v>1.4223079999999999</v>
      </c>
      <c r="L3532" t="s">
        <v>25</v>
      </c>
    </row>
    <row r="3533" spans="1:12" x14ac:dyDescent="0.3">
      <c r="A3533" s="1">
        <v>43334</v>
      </c>
      <c r="B3533">
        <v>2018</v>
      </c>
      <c r="C3533" t="s">
        <v>29</v>
      </c>
      <c r="D3533">
        <v>213430</v>
      </c>
      <c r="E3533">
        <v>317000</v>
      </c>
      <c r="F3533" t="s">
        <v>13</v>
      </c>
      <c r="G3533" t="s">
        <v>14</v>
      </c>
      <c r="H3533">
        <v>3</v>
      </c>
      <c r="I3533">
        <v>3</v>
      </c>
      <c r="J3533">
        <v>921</v>
      </c>
      <c r="K3533">
        <v>1.4223079999999999</v>
      </c>
      <c r="L3533" t="s">
        <v>16</v>
      </c>
    </row>
    <row r="3534" spans="1:12" x14ac:dyDescent="0.3">
      <c r="A3534" s="1">
        <v>43335</v>
      </c>
      <c r="B3534">
        <v>2018</v>
      </c>
      <c r="C3534" t="s">
        <v>29</v>
      </c>
      <c r="D3534">
        <v>159740</v>
      </c>
      <c r="E3534">
        <v>282000</v>
      </c>
      <c r="F3534" t="s">
        <v>13</v>
      </c>
      <c r="G3534" t="s">
        <v>14</v>
      </c>
      <c r="H3534">
        <v>3</v>
      </c>
      <c r="I3534">
        <v>3</v>
      </c>
      <c r="J3534">
        <v>973</v>
      </c>
      <c r="K3534">
        <v>1.4223079999999999</v>
      </c>
      <c r="L3534" t="s">
        <v>25</v>
      </c>
    </row>
    <row r="3535" spans="1:12" x14ac:dyDescent="0.3">
      <c r="A3535" s="1">
        <v>43335</v>
      </c>
      <c r="B3535">
        <v>2018</v>
      </c>
      <c r="C3535" t="s">
        <v>12</v>
      </c>
      <c r="D3535">
        <v>70570</v>
      </c>
      <c r="E3535">
        <v>85000</v>
      </c>
      <c r="F3535" t="s">
        <v>13</v>
      </c>
      <c r="G3535" t="s">
        <v>14</v>
      </c>
      <c r="H3535">
        <v>3</v>
      </c>
      <c r="I3535">
        <v>3</v>
      </c>
      <c r="J3535">
        <v>951</v>
      </c>
      <c r="K3535">
        <v>1.4223079999999999</v>
      </c>
      <c r="L3535" t="s">
        <v>16</v>
      </c>
    </row>
    <row r="3536" spans="1:12" x14ac:dyDescent="0.3">
      <c r="A3536" s="1">
        <v>43335</v>
      </c>
      <c r="B3536">
        <v>2018</v>
      </c>
      <c r="C3536" t="s">
        <v>29</v>
      </c>
      <c r="D3536">
        <v>222880</v>
      </c>
      <c r="E3536">
        <v>315000</v>
      </c>
      <c r="F3536" t="s">
        <v>13</v>
      </c>
      <c r="G3536" t="s">
        <v>14</v>
      </c>
      <c r="H3536">
        <v>3</v>
      </c>
      <c r="I3536">
        <v>3</v>
      </c>
      <c r="J3536">
        <v>1046</v>
      </c>
      <c r="K3536">
        <v>1.4223079999999999</v>
      </c>
      <c r="L3536" t="s">
        <v>22</v>
      </c>
    </row>
    <row r="3537" spans="1:12" x14ac:dyDescent="0.3">
      <c r="A3537" s="1">
        <v>43336</v>
      </c>
      <c r="B3537">
        <v>2018</v>
      </c>
      <c r="C3537" t="s">
        <v>30</v>
      </c>
      <c r="D3537">
        <v>242040</v>
      </c>
      <c r="E3537">
        <v>455000</v>
      </c>
      <c r="F3537" t="s">
        <v>13</v>
      </c>
      <c r="G3537" t="s">
        <v>14</v>
      </c>
      <c r="H3537">
        <v>3</v>
      </c>
      <c r="I3537">
        <v>1</v>
      </c>
      <c r="J3537">
        <v>1008</v>
      </c>
      <c r="K3537">
        <v>1.4223079999999999</v>
      </c>
      <c r="L3537" t="s">
        <v>16</v>
      </c>
    </row>
    <row r="3538" spans="1:12" x14ac:dyDescent="0.3">
      <c r="A3538" s="1">
        <v>43337</v>
      </c>
      <c r="B3538">
        <v>2018</v>
      </c>
      <c r="C3538" t="s">
        <v>12</v>
      </c>
      <c r="D3538">
        <v>64140</v>
      </c>
      <c r="E3538">
        <v>50500</v>
      </c>
      <c r="F3538" t="s">
        <v>13</v>
      </c>
      <c r="G3538" t="s">
        <v>14</v>
      </c>
      <c r="H3538">
        <v>3</v>
      </c>
      <c r="I3538">
        <v>1</v>
      </c>
      <c r="J3538">
        <v>1096</v>
      </c>
      <c r="K3538">
        <v>1.4223079999999999</v>
      </c>
      <c r="L3538" t="s">
        <v>25</v>
      </c>
    </row>
    <row r="3539" spans="1:12" x14ac:dyDescent="0.3">
      <c r="A3539" s="1">
        <v>43338</v>
      </c>
      <c r="B3539">
        <v>2018</v>
      </c>
      <c r="C3539" t="s">
        <v>12</v>
      </c>
      <c r="D3539">
        <v>62720</v>
      </c>
      <c r="E3539">
        <v>45000</v>
      </c>
      <c r="F3539" t="s">
        <v>23</v>
      </c>
      <c r="G3539" t="s">
        <v>24</v>
      </c>
      <c r="H3539">
        <v>6</v>
      </c>
      <c r="I3539">
        <v>5</v>
      </c>
      <c r="J3539">
        <v>2027</v>
      </c>
      <c r="K3539">
        <v>1.4223079999999999</v>
      </c>
      <c r="L3539" t="s">
        <v>16</v>
      </c>
    </row>
    <row r="3540" spans="1:12" x14ac:dyDescent="0.3">
      <c r="A3540" s="1">
        <v>43341</v>
      </c>
      <c r="B3540">
        <v>2018</v>
      </c>
      <c r="C3540" t="s">
        <v>29</v>
      </c>
      <c r="D3540">
        <v>224420</v>
      </c>
      <c r="E3540">
        <v>335000</v>
      </c>
      <c r="F3540" t="s">
        <v>13</v>
      </c>
      <c r="G3540" t="s">
        <v>14</v>
      </c>
      <c r="H3540">
        <v>3</v>
      </c>
      <c r="I3540">
        <v>1</v>
      </c>
      <c r="J3540">
        <v>1036</v>
      </c>
      <c r="K3540">
        <v>1.4223079999999999</v>
      </c>
      <c r="L3540" t="s">
        <v>16</v>
      </c>
    </row>
    <row r="3541" spans="1:12" x14ac:dyDescent="0.3">
      <c r="A3541" s="1">
        <v>43342</v>
      </c>
      <c r="B3541">
        <v>2018</v>
      </c>
      <c r="C3541" t="s">
        <v>30</v>
      </c>
      <c r="D3541">
        <v>232750</v>
      </c>
      <c r="E3541">
        <v>380000</v>
      </c>
      <c r="F3541" t="s">
        <v>13</v>
      </c>
      <c r="G3541" t="s">
        <v>14</v>
      </c>
      <c r="H3541">
        <v>3</v>
      </c>
      <c r="I3541">
        <v>1</v>
      </c>
      <c r="J3541">
        <v>1067</v>
      </c>
      <c r="K3541">
        <v>1.4223079999999999</v>
      </c>
      <c r="L3541" t="s">
        <v>16</v>
      </c>
    </row>
    <row r="3542" spans="1:12" x14ac:dyDescent="0.3">
      <c r="A3542" s="1">
        <v>43342</v>
      </c>
      <c r="B3542">
        <v>2018</v>
      </c>
      <c r="C3542" t="s">
        <v>30</v>
      </c>
      <c r="D3542">
        <v>370810</v>
      </c>
      <c r="E3542">
        <v>435000</v>
      </c>
      <c r="F3542" t="s">
        <v>13</v>
      </c>
      <c r="G3542" t="s">
        <v>14</v>
      </c>
      <c r="H3542">
        <v>3</v>
      </c>
      <c r="I3542">
        <v>3</v>
      </c>
      <c r="J3542">
        <v>997</v>
      </c>
      <c r="K3542">
        <v>1.4223079999999999</v>
      </c>
      <c r="L3542" t="s">
        <v>15</v>
      </c>
    </row>
    <row r="3543" spans="1:12" x14ac:dyDescent="0.3">
      <c r="A3543" s="1">
        <v>43343</v>
      </c>
      <c r="B3543">
        <v>2018</v>
      </c>
      <c r="C3543" t="s">
        <v>12</v>
      </c>
      <c r="D3543">
        <v>71400</v>
      </c>
      <c r="E3543">
        <v>81600</v>
      </c>
      <c r="F3543" t="s">
        <v>13</v>
      </c>
      <c r="G3543" t="s">
        <v>14</v>
      </c>
      <c r="H3543">
        <v>3</v>
      </c>
      <c r="I3543">
        <v>3</v>
      </c>
      <c r="J3543">
        <v>923</v>
      </c>
      <c r="K3543">
        <v>1.4223079999999999</v>
      </c>
      <c r="L3543" t="s">
        <v>22</v>
      </c>
    </row>
    <row r="3544" spans="1:12" x14ac:dyDescent="0.3">
      <c r="A3544" s="1">
        <v>43343</v>
      </c>
      <c r="B3544">
        <v>2018</v>
      </c>
      <c r="C3544" t="s">
        <v>12</v>
      </c>
      <c r="D3544">
        <v>76030</v>
      </c>
      <c r="E3544">
        <v>120000</v>
      </c>
      <c r="F3544" t="s">
        <v>13</v>
      </c>
      <c r="G3544" t="s">
        <v>14</v>
      </c>
      <c r="H3544">
        <v>3</v>
      </c>
      <c r="I3544">
        <v>3</v>
      </c>
      <c r="J3544">
        <v>1060</v>
      </c>
      <c r="K3544">
        <v>1.4223079999999999</v>
      </c>
      <c r="L3544" t="s">
        <v>16</v>
      </c>
    </row>
    <row r="3545" spans="1:12" x14ac:dyDescent="0.3">
      <c r="A3545" s="1">
        <v>43343</v>
      </c>
      <c r="B3545">
        <v>2018</v>
      </c>
      <c r="C3545" t="s">
        <v>30</v>
      </c>
      <c r="D3545">
        <v>286810</v>
      </c>
      <c r="E3545">
        <v>320000</v>
      </c>
      <c r="F3545" t="s">
        <v>13</v>
      </c>
      <c r="G3545" t="s">
        <v>14</v>
      </c>
      <c r="H3545">
        <v>3</v>
      </c>
      <c r="I3545">
        <v>2</v>
      </c>
      <c r="J3545">
        <v>994</v>
      </c>
      <c r="K3545">
        <v>1.4223079999999999</v>
      </c>
      <c r="L3545" t="s">
        <v>22</v>
      </c>
    </row>
    <row r="3546" spans="1:12" x14ac:dyDescent="0.3">
      <c r="A3546" s="1">
        <v>43344</v>
      </c>
      <c r="B3546">
        <v>2018</v>
      </c>
      <c r="C3546" t="s">
        <v>12</v>
      </c>
      <c r="D3546">
        <v>110510</v>
      </c>
      <c r="E3546">
        <v>50350</v>
      </c>
      <c r="F3546" t="s">
        <v>13</v>
      </c>
      <c r="G3546" t="s">
        <v>14</v>
      </c>
      <c r="H3546">
        <v>3</v>
      </c>
      <c r="I3546">
        <v>3</v>
      </c>
      <c r="J3546">
        <v>938</v>
      </c>
      <c r="K3546">
        <v>1.4223079999999999</v>
      </c>
      <c r="L3546" t="s">
        <v>15</v>
      </c>
    </row>
    <row r="3547" spans="1:12" x14ac:dyDescent="0.3">
      <c r="A3547" s="1">
        <v>43345</v>
      </c>
      <c r="B3547">
        <v>2018</v>
      </c>
      <c r="C3547" t="s">
        <v>29</v>
      </c>
      <c r="D3547">
        <v>502250</v>
      </c>
      <c r="E3547">
        <v>686000</v>
      </c>
      <c r="F3547" t="s">
        <v>13</v>
      </c>
      <c r="G3547" t="s">
        <v>14</v>
      </c>
      <c r="H3547">
        <v>3</v>
      </c>
      <c r="I3547">
        <v>1</v>
      </c>
      <c r="J3547">
        <v>954</v>
      </c>
      <c r="K3547">
        <v>1.4223079999999999</v>
      </c>
      <c r="L3547" t="s">
        <v>15</v>
      </c>
    </row>
    <row r="3548" spans="1:12" x14ac:dyDescent="0.3">
      <c r="A3548" s="1">
        <v>43345</v>
      </c>
      <c r="B3548">
        <v>2018</v>
      </c>
      <c r="C3548" t="s">
        <v>30</v>
      </c>
      <c r="D3548">
        <v>226450</v>
      </c>
      <c r="E3548">
        <v>480000</v>
      </c>
      <c r="F3548" t="s">
        <v>19</v>
      </c>
      <c r="G3548" t="s">
        <v>20</v>
      </c>
      <c r="H3548">
        <v>4</v>
      </c>
      <c r="I3548">
        <v>2</v>
      </c>
      <c r="J3548">
        <v>1234</v>
      </c>
      <c r="K3548">
        <v>1.4223079999999999</v>
      </c>
      <c r="L3548" t="s">
        <v>15</v>
      </c>
    </row>
    <row r="3549" spans="1:12" x14ac:dyDescent="0.3">
      <c r="A3549" s="1">
        <v>43349</v>
      </c>
      <c r="B3549">
        <v>2018</v>
      </c>
      <c r="C3549" t="s">
        <v>30</v>
      </c>
      <c r="D3549">
        <v>191860</v>
      </c>
      <c r="E3549">
        <v>316000</v>
      </c>
      <c r="F3549" t="s">
        <v>13</v>
      </c>
      <c r="G3549" t="s">
        <v>14</v>
      </c>
      <c r="H3549">
        <v>3</v>
      </c>
      <c r="I3549">
        <v>3</v>
      </c>
      <c r="J3549">
        <v>1077</v>
      </c>
      <c r="K3549">
        <v>1.4223079999999999</v>
      </c>
      <c r="L3549" t="s">
        <v>25</v>
      </c>
    </row>
    <row r="3550" spans="1:12" x14ac:dyDescent="0.3">
      <c r="A3550" s="1">
        <v>43352</v>
      </c>
      <c r="B3550">
        <v>2018</v>
      </c>
      <c r="C3550" t="s">
        <v>30</v>
      </c>
      <c r="D3550">
        <v>270050</v>
      </c>
      <c r="E3550">
        <v>452000</v>
      </c>
      <c r="F3550" t="s">
        <v>13</v>
      </c>
      <c r="G3550" t="s">
        <v>14</v>
      </c>
      <c r="H3550">
        <v>3</v>
      </c>
      <c r="I3550">
        <v>3</v>
      </c>
      <c r="J3550">
        <v>967</v>
      </c>
      <c r="K3550">
        <v>1.4223079999999999</v>
      </c>
      <c r="L3550" t="s">
        <v>16</v>
      </c>
    </row>
    <row r="3551" spans="1:12" x14ac:dyDescent="0.3">
      <c r="A3551" s="1">
        <v>43355</v>
      </c>
      <c r="B3551">
        <v>2018</v>
      </c>
      <c r="C3551" t="s">
        <v>29</v>
      </c>
      <c r="D3551">
        <v>202230</v>
      </c>
      <c r="E3551">
        <v>445000</v>
      </c>
      <c r="F3551" t="s">
        <v>13</v>
      </c>
      <c r="G3551" t="s">
        <v>14</v>
      </c>
      <c r="H3551">
        <v>3</v>
      </c>
      <c r="I3551">
        <v>2</v>
      </c>
      <c r="J3551">
        <v>921</v>
      </c>
      <c r="K3551">
        <v>1.4223079999999999</v>
      </c>
      <c r="L3551" t="s">
        <v>15</v>
      </c>
    </row>
    <row r="3552" spans="1:12" x14ac:dyDescent="0.3">
      <c r="A3552" s="1">
        <v>43355</v>
      </c>
      <c r="B3552">
        <v>2018</v>
      </c>
      <c r="C3552" t="s">
        <v>12</v>
      </c>
      <c r="D3552">
        <v>75090</v>
      </c>
      <c r="E3552">
        <v>62500</v>
      </c>
      <c r="F3552" t="s">
        <v>23</v>
      </c>
      <c r="G3552" t="s">
        <v>24</v>
      </c>
      <c r="H3552">
        <v>6</v>
      </c>
      <c r="I3552">
        <v>5</v>
      </c>
      <c r="J3552">
        <v>1990</v>
      </c>
      <c r="K3552">
        <v>1.4223079999999999</v>
      </c>
      <c r="L3552" t="s">
        <v>25</v>
      </c>
    </row>
    <row r="3553" spans="1:12" x14ac:dyDescent="0.3">
      <c r="A3553" s="1">
        <v>43362</v>
      </c>
      <c r="B3553">
        <v>2018</v>
      </c>
      <c r="C3553" t="s">
        <v>30</v>
      </c>
      <c r="D3553">
        <v>384820</v>
      </c>
      <c r="E3553">
        <v>555000</v>
      </c>
      <c r="F3553" t="s">
        <v>13</v>
      </c>
      <c r="G3553" t="s">
        <v>14</v>
      </c>
      <c r="H3553">
        <v>3</v>
      </c>
      <c r="I3553">
        <v>3</v>
      </c>
      <c r="J3553">
        <v>949</v>
      </c>
      <c r="K3553">
        <v>1.4223079999999999</v>
      </c>
      <c r="L3553" t="s">
        <v>15</v>
      </c>
    </row>
    <row r="3554" spans="1:12" x14ac:dyDescent="0.3">
      <c r="A3554" s="1">
        <v>43364</v>
      </c>
      <c r="B3554">
        <v>2018</v>
      </c>
      <c r="C3554" t="s">
        <v>12</v>
      </c>
      <c r="D3554">
        <v>37670</v>
      </c>
      <c r="E3554">
        <v>30000</v>
      </c>
      <c r="F3554" t="s">
        <v>13</v>
      </c>
      <c r="G3554" t="s">
        <v>14</v>
      </c>
      <c r="H3554">
        <v>3</v>
      </c>
      <c r="I3554">
        <v>2</v>
      </c>
      <c r="J3554">
        <v>1064</v>
      </c>
      <c r="K3554">
        <v>1.4223079999999999</v>
      </c>
      <c r="L3554" t="s">
        <v>22</v>
      </c>
    </row>
    <row r="3555" spans="1:12" x14ac:dyDescent="0.3">
      <c r="A3555" s="1">
        <v>43366</v>
      </c>
      <c r="B3555">
        <v>2018</v>
      </c>
      <c r="C3555" t="s">
        <v>12</v>
      </c>
      <c r="D3555">
        <v>95520</v>
      </c>
      <c r="E3555">
        <v>236000</v>
      </c>
      <c r="F3555" t="s">
        <v>19</v>
      </c>
      <c r="G3555" t="s">
        <v>20</v>
      </c>
      <c r="H3555">
        <v>4</v>
      </c>
      <c r="I3555">
        <v>4</v>
      </c>
      <c r="J3555">
        <v>1215</v>
      </c>
      <c r="K3555">
        <v>1.4223079999999999</v>
      </c>
      <c r="L3555" t="s">
        <v>22</v>
      </c>
    </row>
    <row r="3556" spans="1:12" x14ac:dyDescent="0.3">
      <c r="A3556" s="1">
        <v>43369</v>
      </c>
      <c r="B3556">
        <v>2018</v>
      </c>
      <c r="C3556" t="s">
        <v>12</v>
      </c>
      <c r="D3556">
        <v>66560</v>
      </c>
      <c r="E3556">
        <v>93000</v>
      </c>
      <c r="F3556" t="s">
        <v>13</v>
      </c>
      <c r="G3556" t="s">
        <v>14</v>
      </c>
      <c r="H3556">
        <v>3</v>
      </c>
      <c r="I3556">
        <v>1</v>
      </c>
      <c r="J3556">
        <v>980</v>
      </c>
      <c r="K3556">
        <v>1.4223079999999999</v>
      </c>
      <c r="L3556" t="s">
        <v>25</v>
      </c>
    </row>
    <row r="3557" spans="1:12" x14ac:dyDescent="0.3">
      <c r="A3557" s="1">
        <v>43369</v>
      </c>
      <c r="B3557">
        <v>2018</v>
      </c>
      <c r="C3557" t="s">
        <v>12</v>
      </c>
      <c r="D3557">
        <v>105840</v>
      </c>
      <c r="E3557">
        <v>120000</v>
      </c>
      <c r="F3557" t="s">
        <v>13</v>
      </c>
      <c r="G3557" t="s">
        <v>14</v>
      </c>
      <c r="H3557">
        <v>3</v>
      </c>
      <c r="I3557">
        <v>1</v>
      </c>
      <c r="J3557">
        <v>1032</v>
      </c>
      <c r="K3557">
        <v>1.4223079999999999</v>
      </c>
      <c r="L3557" t="s">
        <v>15</v>
      </c>
    </row>
    <row r="3558" spans="1:12" x14ac:dyDescent="0.3">
      <c r="A3558" s="1">
        <v>43369</v>
      </c>
      <c r="B3558">
        <v>2018</v>
      </c>
      <c r="C3558" t="s">
        <v>30</v>
      </c>
      <c r="D3558">
        <v>272530</v>
      </c>
      <c r="E3558">
        <v>470000</v>
      </c>
      <c r="F3558" t="s">
        <v>13</v>
      </c>
      <c r="G3558" t="s">
        <v>14</v>
      </c>
      <c r="H3558">
        <v>3</v>
      </c>
      <c r="I3558">
        <v>3</v>
      </c>
      <c r="J3558">
        <v>949</v>
      </c>
      <c r="K3558">
        <v>1.4223079999999999</v>
      </c>
      <c r="L3558" t="s">
        <v>25</v>
      </c>
    </row>
    <row r="3559" spans="1:12" x14ac:dyDescent="0.3">
      <c r="A3559" s="1">
        <v>43371</v>
      </c>
      <c r="B3559">
        <v>2018</v>
      </c>
      <c r="C3559" t="s">
        <v>12</v>
      </c>
      <c r="D3559">
        <v>53800</v>
      </c>
      <c r="E3559">
        <v>46000</v>
      </c>
      <c r="F3559" t="s">
        <v>13</v>
      </c>
      <c r="G3559" t="s">
        <v>14</v>
      </c>
      <c r="H3559">
        <v>3</v>
      </c>
      <c r="I3559">
        <v>1</v>
      </c>
      <c r="J3559">
        <v>908</v>
      </c>
      <c r="K3559">
        <v>1.4223079999999999</v>
      </c>
      <c r="L3559" t="s">
        <v>25</v>
      </c>
    </row>
    <row r="3560" spans="1:12" x14ac:dyDescent="0.3">
      <c r="A3560" s="1">
        <v>43372</v>
      </c>
      <c r="B3560">
        <v>2018</v>
      </c>
      <c r="C3560" t="s">
        <v>12</v>
      </c>
      <c r="D3560">
        <v>103160</v>
      </c>
      <c r="E3560">
        <v>169000</v>
      </c>
      <c r="F3560" t="s">
        <v>13</v>
      </c>
      <c r="G3560" t="s">
        <v>14</v>
      </c>
      <c r="H3560">
        <v>3</v>
      </c>
      <c r="I3560">
        <v>1</v>
      </c>
      <c r="J3560">
        <v>1049</v>
      </c>
      <c r="K3560">
        <v>1.4223079999999999</v>
      </c>
      <c r="L3560" t="s">
        <v>15</v>
      </c>
    </row>
    <row r="3561" spans="1:12" x14ac:dyDescent="0.3">
      <c r="A3561" s="1">
        <v>43373</v>
      </c>
      <c r="B3561">
        <v>2018</v>
      </c>
      <c r="C3561" t="s">
        <v>29</v>
      </c>
      <c r="D3561">
        <v>144830</v>
      </c>
      <c r="E3561">
        <v>189900</v>
      </c>
      <c r="F3561" t="s">
        <v>13</v>
      </c>
      <c r="G3561" t="s">
        <v>14</v>
      </c>
      <c r="H3561">
        <v>3</v>
      </c>
      <c r="I3561">
        <v>1</v>
      </c>
      <c r="J3561">
        <v>960</v>
      </c>
      <c r="K3561">
        <v>1.4223079999999999</v>
      </c>
      <c r="L3561" t="s">
        <v>16</v>
      </c>
    </row>
    <row r="3562" spans="1:12" x14ac:dyDescent="0.3">
      <c r="A3562" s="1">
        <v>43373</v>
      </c>
      <c r="B3562">
        <v>2018</v>
      </c>
      <c r="C3562" t="s">
        <v>30</v>
      </c>
      <c r="D3562">
        <v>313020</v>
      </c>
      <c r="E3562">
        <v>595000</v>
      </c>
      <c r="F3562" t="s">
        <v>13</v>
      </c>
      <c r="G3562" t="s">
        <v>14</v>
      </c>
      <c r="H3562">
        <v>3</v>
      </c>
      <c r="I3562">
        <v>1</v>
      </c>
      <c r="J3562">
        <v>1097</v>
      </c>
      <c r="K3562">
        <v>1.4223079999999999</v>
      </c>
      <c r="L3562" t="s">
        <v>22</v>
      </c>
    </row>
    <row r="3563" spans="1:12" x14ac:dyDescent="0.3">
      <c r="A3563" s="1">
        <v>43376</v>
      </c>
      <c r="B3563">
        <v>2018</v>
      </c>
      <c r="C3563" t="s">
        <v>30</v>
      </c>
      <c r="D3563">
        <v>746710</v>
      </c>
      <c r="E3563">
        <v>1085000</v>
      </c>
      <c r="F3563" t="s">
        <v>13</v>
      </c>
      <c r="G3563" t="s">
        <v>14</v>
      </c>
      <c r="H3563">
        <v>3</v>
      </c>
      <c r="I3563">
        <v>1</v>
      </c>
      <c r="J3563">
        <v>1079</v>
      </c>
      <c r="K3563">
        <v>1.4223079999999999</v>
      </c>
      <c r="L3563" t="s">
        <v>16</v>
      </c>
    </row>
    <row r="3564" spans="1:12" x14ac:dyDescent="0.3">
      <c r="A3564" s="1">
        <v>43376</v>
      </c>
      <c r="B3564">
        <v>2018</v>
      </c>
      <c r="C3564" t="s">
        <v>12</v>
      </c>
      <c r="D3564">
        <v>122220</v>
      </c>
      <c r="E3564">
        <v>133000</v>
      </c>
      <c r="F3564" t="s">
        <v>19</v>
      </c>
      <c r="G3564" t="s">
        <v>20</v>
      </c>
      <c r="H3564">
        <v>4</v>
      </c>
      <c r="I3564">
        <v>2</v>
      </c>
      <c r="J3564">
        <v>1441</v>
      </c>
      <c r="K3564">
        <v>1.4223079999999999</v>
      </c>
      <c r="L3564" t="s">
        <v>25</v>
      </c>
    </row>
    <row r="3565" spans="1:12" x14ac:dyDescent="0.3">
      <c r="A3565" s="1">
        <v>43377</v>
      </c>
      <c r="B3565">
        <v>2018</v>
      </c>
      <c r="C3565" t="s">
        <v>21</v>
      </c>
      <c r="D3565">
        <v>986020</v>
      </c>
      <c r="E3565">
        <v>1715000</v>
      </c>
      <c r="F3565" t="s">
        <v>13</v>
      </c>
      <c r="G3565" t="s">
        <v>14</v>
      </c>
      <c r="H3565">
        <v>3</v>
      </c>
      <c r="I3565">
        <v>1</v>
      </c>
      <c r="J3565">
        <v>924</v>
      </c>
      <c r="K3565">
        <v>1.4223079999999999</v>
      </c>
      <c r="L3565" t="s">
        <v>22</v>
      </c>
    </row>
    <row r="3566" spans="1:12" x14ac:dyDescent="0.3">
      <c r="A3566" s="1">
        <v>43377</v>
      </c>
      <c r="B3566">
        <v>2018</v>
      </c>
      <c r="C3566" t="s">
        <v>18</v>
      </c>
      <c r="D3566">
        <v>277030</v>
      </c>
      <c r="E3566">
        <v>375000</v>
      </c>
      <c r="F3566" t="s">
        <v>13</v>
      </c>
      <c r="G3566" t="s">
        <v>14</v>
      </c>
      <c r="H3566">
        <v>3</v>
      </c>
      <c r="I3566">
        <v>1</v>
      </c>
      <c r="J3566">
        <v>1089</v>
      </c>
      <c r="K3566">
        <v>1.4223079999999999</v>
      </c>
      <c r="L3566" t="s">
        <v>15</v>
      </c>
    </row>
    <row r="3567" spans="1:12" x14ac:dyDescent="0.3">
      <c r="A3567" s="1">
        <v>43378</v>
      </c>
      <c r="B3567">
        <v>2018</v>
      </c>
      <c r="C3567" t="s">
        <v>18</v>
      </c>
      <c r="D3567">
        <v>997440</v>
      </c>
      <c r="E3567">
        <v>1630000</v>
      </c>
      <c r="F3567" t="s">
        <v>13</v>
      </c>
      <c r="G3567" t="s">
        <v>14</v>
      </c>
      <c r="H3567">
        <v>3</v>
      </c>
      <c r="I3567">
        <v>3</v>
      </c>
      <c r="J3567">
        <v>951</v>
      </c>
      <c r="K3567">
        <v>1.4223079999999999</v>
      </c>
      <c r="L3567" t="s">
        <v>16</v>
      </c>
    </row>
    <row r="3568" spans="1:12" x14ac:dyDescent="0.3">
      <c r="A3568" s="1">
        <v>43378</v>
      </c>
      <c r="B3568">
        <v>2018</v>
      </c>
      <c r="C3568" t="s">
        <v>30</v>
      </c>
      <c r="D3568">
        <v>232330</v>
      </c>
      <c r="E3568">
        <v>395000</v>
      </c>
      <c r="F3568" t="s">
        <v>13</v>
      </c>
      <c r="G3568" t="s">
        <v>14</v>
      </c>
      <c r="H3568">
        <v>3</v>
      </c>
      <c r="I3568">
        <v>1</v>
      </c>
      <c r="J3568">
        <v>919</v>
      </c>
      <c r="K3568">
        <v>1.4223079999999999</v>
      </c>
      <c r="L3568" t="s">
        <v>25</v>
      </c>
    </row>
    <row r="3569" spans="1:12" x14ac:dyDescent="0.3">
      <c r="A3569" s="1">
        <v>43378</v>
      </c>
      <c r="B3569">
        <v>2018</v>
      </c>
      <c r="C3569" t="s">
        <v>30</v>
      </c>
      <c r="D3569">
        <v>539390</v>
      </c>
      <c r="E3569">
        <v>825000</v>
      </c>
      <c r="F3569" t="s">
        <v>13</v>
      </c>
      <c r="G3569" t="s">
        <v>14</v>
      </c>
      <c r="H3569">
        <v>3</v>
      </c>
      <c r="I3569">
        <v>1</v>
      </c>
      <c r="J3569">
        <v>949</v>
      </c>
      <c r="K3569">
        <v>1.4223079999999999</v>
      </c>
      <c r="L3569" t="s">
        <v>22</v>
      </c>
    </row>
    <row r="3570" spans="1:12" x14ac:dyDescent="0.3">
      <c r="A3570" s="1">
        <v>43380</v>
      </c>
      <c r="B3570">
        <v>2018</v>
      </c>
      <c r="C3570" t="s">
        <v>26</v>
      </c>
      <c r="D3570">
        <v>565180</v>
      </c>
      <c r="E3570">
        <v>900000</v>
      </c>
      <c r="F3570" t="s">
        <v>13</v>
      </c>
      <c r="G3570" t="s">
        <v>14</v>
      </c>
      <c r="H3570">
        <v>3</v>
      </c>
      <c r="I3570">
        <v>3</v>
      </c>
      <c r="J3570">
        <v>904</v>
      </c>
      <c r="K3570">
        <v>1.4223079999999999</v>
      </c>
      <c r="L3570" t="s">
        <v>22</v>
      </c>
    </row>
    <row r="3571" spans="1:12" x14ac:dyDescent="0.3">
      <c r="A3571" s="1">
        <v>43384</v>
      </c>
      <c r="B3571">
        <v>2018</v>
      </c>
      <c r="C3571" t="s">
        <v>30</v>
      </c>
      <c r="D3571">
        <v>852280</v>
      </c>
      <c r="E3571">
        <v>1085000</v>
      </c>
      <c r="F3571" t="s">
        <v>13</v>
      </c>
      <c r="G3571" t="s">
        <v>14</v>
      </c>
      <c r="H3571">
        <v>3</v>
      </c>
      <c r="I3571">
        <v>1</v>
      </c>
      <c r="J3571">
        <v>930</v>
      </c>
      <c r="K3571">
        <v>1.4223079999999999</v>
      </c>
      <c r="L3571" t="s">
        <v>22</v>
      </c>
    </row>
    <row r="3572" spans="1:12" x14ac:dyDescent="0.3">
      <c r="A3572" s="1">
        <v>43385</v>
      </c>
      <c r="B3572">
        <v>2018</v>
      </c>
      <c r="C3572" t="s">
        <v>30</v>
      </c>
      <c r="D3572">
        <v>317150</v>
      </c>
      <c r="E3572">
        <v>558125</v>
      </c>
      <c r="F3572" t="s">
        <v>13</v>
      </c>
      <c r="G3572" t="s">
        <v>14</v>
      </c>
      <c r="H3572">
        <v>3</v>
      </c>
      <c r="I3572">
        <v>1</v>
      </c>
      <c r="J3572">
        <v>926</v>
      </c>
      <c r="K3572">
        <v>1.4223079999999999</v>
      </c>
      <c r="L3572" t="s">
        <v>15</v>
      </c>
    </row>
    <row r="3573" spans="1:12" x14ac:dyDescent="0.3">
      <c r="A3573" s="1">
        <v>43385</v>
      </c>
      <c r="B3573">
        <v>2018</v>
      </c>
      <c r="C3573" t="s">
        <v>12</v>
      </c>
      <c r="D3573">
        <v>87710</v>
      </c>
      <c r="E3573">
        <v>137500</v>
      </c>
      <c r="F3573" t="s">
        <v>19</v>
      </c>
      <c r="G3573" t="s">
        <v>20</v>
      </c>
      <c r="H3573">
        <v>4</v>
      </c>
      <c r="I3573">
        <v>4</v>
      </c>
      <c r="J3573">
        <v>1298</v>
      </c>
      <c r="K3573">
        <v>1.4223079999999999</v>
      </c>
      <c r="L3573" t="s">
        <v>25</v>
      </c>
    </row>
    <row r="3574" spans="1:12" x14ac:dyDescent="0.3">
      <c r="A3574" s="1">
        <v>43385</v>
      </c>
      <c r="B3574">
        <v>2018</v>
      </c>
      <c r="C3574" t="s">
        <v>18</v>
      </c>
      <c r="D3574">
        <v>688160</v>
      </c>
      <c r="E3574">
        <v>789000</v>
      </c>
      <c r="F3574" t="s">
        <v>13</v>
      </c>
      <c r="G3574" t="s">
        <v>14</v>
      </c>
      <c r="H3574">
        <v>3</v>
      </c>
      <c r="I3574">
        <v>1</v>
      </c>
      <c r="J3574">
        <v>968</v>
      </c>
      <c r="K3574">
        <v>1.4223079999999999</v>
      </c>
      <c r="L3574" t="s">
        <v>25</v>
      </c>
    </row>
    <row r="3575" spans="1:12" x14ac:dyDescent="0.3">
      <c r="A3575" s="1">
        <v>43385</v>
      </c>
      <c r="B3575">
        <v>2018</v>
      </c>
      <c r="C3575" t="s">
        <v>12</v>
      </c>
      <c r="D3575">
        <v>158560</v>
      </c>
      <c r="E3575">
        <v>200000</v>
      </c>
      <c r="F3575" t="s">
        <v>13</v>
      </c>
      <c r="G3575" t="s">
        <v>14</v>
      </c>
      <c r="H3575">
        <v>3</v>
      </c>
      <c r="I3575">
        <v>2</v>
      </c>
      <c r="J3575">
        <v>1003</v>
      </c>
      <c r="K3575">
        <v>1.4223079999999999</v>
      </c>
      <c r="L3575" t="s">
        <v>25</v>
      </c>
    </row>
    <row r="3576" spans="1:12" x14ac:dyDescent="0.3">
      <c r="A3576" s="1">
        <v>43385</v>
      </c>
      <c r="B3576">
        <v>2018</v>
      </c>
      <c r="C3576" t="s">
        <v>30</v>
      </c>
      <c r="D3576">
        <v>265840</v>
      </c>
      <c r="E3576">
        <v>450000</v>
      </c>
      <c r="F3576" t="s">
        <v>19</v>
      </c>
      <c r="G3576" t="s">
        <v>20</v>
      </c>
      <c r="H3576">
        <v>4</v>
      </c>
      <c r="I3576">
        <v>3</v>
      </c>
      <c r="J3576">
        <v>1478</v>
      </c>
      <c r="K3576">
        <v>1.4223079999999999</v>
      </c>
      <c r="L3576" t="s">
        <v>22</v>
      </c>
    </row>
    <row r="3577" spans="1:12" x14ac:dyDescent="0.3">
      <c r="A3577" s="1">
        <v>43385</v>
      </c>
      <c r="B3577">
        <v>2018</v>
      </c>
      <c r="C3577" t="s">
        <v>18</v>
      </c>
      <c r="D3577">
        <v>934800</v>
      </c>
      <c r="E3577">
        <v>1838520</v>
      </c>
      <c r="F3577" t="s">
        <v>13</v>
      </c>
      <c r="G3577" t="s">
        <v>14</v>
      </c>
      <c r="H3577">
        <v>3</v>
      </c>
      <c r="I3577">
        <v>2</v>
      </c>
      <c r="J3577">
        <v>923</v>
      </c>
      <c r="K3577">
        <v>1.4223079999999999</v>
      </c>
      <c r="L3577" t="s">
        <v>16</v>
      </c>
    </row>
    <row r="3578" spans="1:12" x14ac:dyDescent="0.3">
      <c r="A3578" s="1">
        <v>43386</v>
      </c>
      <c r="B3578">
        <v>2018</v>
      </c>
      <c r="C3578" t="s">
        <v>18</v>
      </c>
      <c r="D3578">
        <v>264360</v>
      </c>
      <c r="E3578">
        <v>285000</v>
      </c>
      <c r="F3578" t="s">
        <v>13</v>
      </c>
      <c r="G3578" t="s">
        <v>14</v>
      </c>
      <c r="H3578">
        <v>3</v>
      </c>
      <c r="I3578">
        <v>1</v>
      </c>
      <c r="J3578">
        <v>917</v>
      </c>
      <c r="K3578">
        <v>1.4223079999999999</v>
      </c>
      <c r="L3578" t="s">
        <v>22</v>
      </c>
    </row>
    <row r="3579" spans="1:12" x14ac:dyDescent="0.3">
      <c r="A3579" s="1">
        <v>43387</v>
      </c>
      <c r="B3579">
        <v>2018</v>
      </c>
      <c r="C3579" t="s">
        <v>21</v>
      </c>
      <c r="D3579">
        <v>2948050</v>
      </c>
      <c r="E3579">
        <v>4350000</v>
      </c>
      <c r="F3579" t="s">
        <v>13</v>
      </c>
      <c r="G3579" t="s">
        <v>14</v>
      </c>
      <c r="H3579">
        <v>3</v>
      </c>
      <c r="I3579">
        <v>2</v>
      </c>
      <c r="J3579">
        <v>939</v>
      </c>
      <c r="K3579">
        <v>1.4223079999999999</v>
      </c>
      <c r="L3579" t="s">
        <v>15</v>
      </c>
    </row>
    <row r="3580" spans="1:12" x14ac:dyDescent="0.3">
      <c r="A3580" s="1">
        <v>43387</v>
      </c>
      <c r="B3580">
        <v>2018</v>
      </c>
      <c r="C3580" t="s">
        <v>21</v>
      </c>
      <c r="D3580">
        <v>432950</v>
      </c>
      <c r="E3580">
        <v>575000</v>
      </c>
      <c r="F3580" t="s">
        <v>19</v>
      </c>
      <c r="G3580" t="s">
        <v>20</v>
      </c>
      <c r="H3580">
        <v>4</v>
      </c>
      <c r="I3580">
        <v>4</v>
      </c>
      <c r="J3580">
        <v>1346</v>
      </c>
      <c r="K3580">
        <v>1.4223079999999999</v>
      </c>
      <c r="L3580" t="s">
        <v>25</v>
      </c>
    </row>
    <row r="3581" spans="1:12" x14ac:dyDescent="0.3">
      <c r="A3581" s="1">
        <v>43387</v>
      </c>
      <c r="B3581">
        <v>2018</v>
      </c>
      <c r="C3581" t="s">
        <v>12</v>
      </c>
      <c r="D3581">
        <v>32800</v>
      </c>
      <c r="E3581">
        <v>6500</v>
      </c>
      <c r="F3581" t="s">
        <v>23</v>
      </c>
      <c r="G3581" t="s">
        <v>24</v>
      </c>
      <c r="H3581">
        <v>6</v>
      </c>
      <c r="I3581">
        <v>6</v>
      </c>
      <c r="J3581">
        <v>2130</v>
      </c>
      <c r="K3581">
        <v>1.4223079999999999</v>
      </c>
      <c r="L3581" t="s">
        <v>15</v>
      </c>
    </row>
    <row r="3582" spans="1:12" x14ac:dyDescent="0.3">
      <c r="A3582" s="1">
        <v>43387</v>
      </c>
      <c r="B3582">
        <v>2018</v>
      </c>
      <c r="C3582" t="s">
        <v>18</v>
      </c>
      <c r="D3582">
        <v>162250</v>
      </c>
      <c r="E3582">
        <v>165000</v>
      </c>
      <c r="F3582" t="s">
        <v>13</v>
      </c>
      <c r="G3582" t="s">
        <v>14</v>
      </c>
      <c r="H3582">
        <v>3</v>
      </c>
      <c r="I3582">
        <v>2</v>
      </c>
      <c r="J3582">
        <v>909</v>
      </c>
      <c r="K3582">
        <v>1.4223079999999999</v>
      </c>
      <c r="L3582" t="s">
        <v>25</v>
      </c>
    </row>
    <row r="3583" spans="1:12" x14ac:dyDescent="0.3">
      <c r="A3583" s="1">
        <v>43389</v>
      </c>
      <c r="B3583">
        <v>2018</v>
      </c>
      <c r="C3583" t="s">
        <v>26</v>
      </c>
      <c r="D3583">
        <v>268520</v>
      </c>
      <c r="E3583">
        <v>266000</v>
      </c>
      <c r="F3583" t="s">
        <v>13</v>
      </c>
      <c r="G3583" t="s">
        <v>14</v>
      </c>
      <c r="H3583">
        <v>3</v>
      </c>
      <c r="I3583">
        <v>1</v>
      </c>
      <c r="J3583">
        <v>975</v>
      </c>
      <c r="K3583">
        <v>1.4223079999999999</v>
      </c>
      <c r="L3583" t="s">
        <v>25</v>
      </c>
    </row>
    <row r="3584" spans="1:12" x14ac:dyDescent="0.3">
      <c r="A3584" s="1">
        <v>43390</v>
      </c>
      <c r="B3584">
        <v>2018</v>
      </c>
      <c r="C3584" t="s">
        <v>17</v>
      </c>
      <c r="D3584">
        <v>97440</v>
      </c>
      <c r="E3584">
        <v>44000</v>
      </c>
      <c r="F3584" t="s">
        <v>13</v>
      </c>
      <c r="G3584" t="s">
        <v>14</v>
      </c>
      <c r="H3584">
        <v>3</v>
      </c>
      <c r="I3584">
        <v>2</v>
      </c>
      <c r="J3584">
        <v>1018</v>
      </c>
      <c r="K3584">
        <v>1.4223079999999999</v>
      </c>
      <c r="L3584" t="s">
        <v>25</v>
      </c>
    </row>
    <row r="3585" spans="1:12" x14ac:dyDescent="0.3">
      <c r="A3585" s="1">
        <v>43390</v>
      </c>
      <c r="B3585">
        <v>2018</v>
      </c>
      <c r="C3585" t="s">
        <v>26</v>
      </c>
      <c r="D3585">
        <v>401240</v>
      </c>
      <c r="E3585">
        <v>420000</v>
      </c>
      <c r="F3585" t="s">
        <v>13</v>
      </c>
      <c r="G3585" t="s">
        <v>14</v>
      </c>
      <c r="H3585">
        <v>3</v>
      </c>
      <c r="I3585">
        <v>2</v>
      </c>
      <c r="J3585">
        <v>1067</v>
      </c>
      <c r="K3585">
        <v>1.4223079999999999</v>
      </c>
      <c r="L3585" t="s">
        <v>25</v>
      </c>
    </row>
    <row r="3586" spans="1:12" x14ac:dyDescent="0.3">
      <c r="A3586" s="1">
        <v>43391</v>
      </c>
      <c r="B3586">
        <v>2018</v>
      </c>
      <c r="C3586" t="s">
        <v>17</v>
      </c>
      <c r="D3586">
        <v>94870</v>
      </c>
      <c r="E3586">
        <v>160000</v>
      </c>
      <c r="F3586" t="s">
        <v>13</v>
      </c>
      <c r="G3586" t="s">
        <v>14</v>
      </c>
      <c r="H3586">
        <v>3</v>
      </c>
      <c r="I3586">
        <v>1</v>
      </c>
      <c r="J3586">
        <v>901</v>
      </c>
      <c r="K3586">
        <v>1.4223079999999999</v>
      </c>
      <c r="L3586" t="s">
        <v>15</v>
      </c>
    </row>
    <row r="3587" spans="1:12" x14ac:dyDescent="0.3">
      <c r="A3587" s="1">
        <v>43391</v>
      </c>
      <c r="B3587">
        <v>2018</v>
      </c>
      <c r="C3587" t="s">
        <v>17</v>
      </c>
      <c r="D3587">
        <v>124440</v>
      </c>
      <c r="E3587">
        <v>102000</v>
      </c>
      <c r="F3587" t="s">
        <v>19</v>
      </c>
      <c r="G3587" t="s">
        <v>20</v>
      </c>
      <c r="H3587">
        <v>4</v>
      </c>
      <c r="I3587">
        <v>2</v>
      </c>
      <c r="J3587">
        <v>1411</v>
      </c>
      <c r="K3587">
        <v>1.4223079999999999</v>
      </c>
      <c r="L3587" t="s">
        <v>25</v>
      </c>
    </row>
    <row r="3588" spans="1:12" x14ac:dyDescent="0.3">
      <c r="A3588" s="1">
        <v>43392</v>
      </c>
      <c r="B3588">
        <v>2018</v>
      </c>
      <c r="C3588" t="s">
        <v>12</v>
      </c>
      <c r="D3588">
        <v>73230</v>
      </c>
      <c r="E3588">
        <v>83660</v>
      </c>
      <c r="F3588" t="s">
        <v>13</v>
      </c>
      <c r="G3588" t="s">
        <v>14</v>
      </c>
      <c r="H3588">
        <v>3</v>
      </c>
      <c r="I3588">
        <v>1</v>
      </c>
      <c r="J3588">
        <v>1086</v>
      </c>
      <c r="K3588">
        <v>1.4223079999999999</v>
      </c>
      <c r="L3588" t="s">
        <v>15</v>
      </c>
    </row>
    <row r="3589" spans="1:12" x14ac:dyDescent="0.3">
      <c r="A3589" s="1">
        <v>43392</v>
      </c>
      <c r="B3589">
        <v>2018</v>
      </c>
      <c r="C3589" t="s">
        <v>26</v>
      </c>
      <c r="D3589">
        <v>450170</v>
      </c>
      <c r="E3589">
        <v>840000</v>
      </c>
      <c r="F3589" t="s">
        <v>13</v>
      </c>
      <c r="G3589" t="s">
        <v>14</v>
      </c>
      <c r="H3589">
        <v>3</v>
      </c>
      <c r="I3589">
        <v>3</v>
      </c>
      <c r="J3589">
        <v>950</v>
      </c>
      <c r="K3589">
        <v>1.4223079999999999</v>
      </c>
      <c r="L3589" t="s">
        <v>16</v>
      </c>
    </row>
    <row r="3590" spans="1:12" x14ac:dyDescent="0.3">
      <c r="A3590" s="1">
        <v>43392</v>
      </c>
      <c r="B3590">
        <v>2018</v>
      </c>
      <c r="C3590" t="s">
        <v>17</v>
      </c>
      <c r="D3590">
        <v>131200</v>
      </c>
      <c r="E3590">
        <v>220000</v>
      </c>
      <c r="F3590" t="s">
        <v>13</v>
      </c>
      <c r="G3590" t="s">
        <v>14</v>
      </c>
      <c r="H3590">
        <v>3</v>
      </c>
      <c r="I3590">
        <v>2</v>
      </c>
      <c r="J3590">
        <v>968</v>
      </c>
      <c r="K3590">
        <v>1.4223079999999999</v>
      </c>
      <c r="L3590" t="s">
        <v>15</v>
      </c>
    </row>
    <row r="3591" spans="1:12" x14ac:dyDescent="0.3">
      <c r="A3591" s="1">
        <v>43394</v>
      </c>
      <c r="B3591">
        <v>2018</v>
      </c>
      <c r="C3591" t="s">
        <v>12</v>
      </c>
      <c r="D3591">
        <v>84020</v>
      </c>
      <c r="E3591">
        <v>170000</v>
      </c>
      <c r="F3591" t="s">
        <v>13</v>
      </c>
      <c r="G3591" t="s">
        <v>14</v>
      </c>
      <c r="H3591">
        <v>3</v>
      </c>
      <c r="I3591">
        <v>2</v>
      </c>
      <c r="J3591">
        <v>1076</v>
      </c>
      <c r="K3591">
        <v>1.4223079999999999</v>
      </c>
      <c r="L3591" t="s">
        <v>22</v>
      </c>
    </row>
    <row r="3592" spans="1:12" x14ac:dyDescent="0.3">
      <c r="A3592" s="1">
        <v>43397</v>
      </c>
      <c r="B3592">
        <v>2018</v>
      </c>
      <c r="C3592" t="s">
        <v>18</v>
      </c>
      <c r="D3592">
        <v>330900</v>
      </c>
      <c r="E3592">
        <v>570000</v>
      </c>
      <c r="F3592" t="s">
        <v>13</v>
      </c>
      <c r="G3592" t="s">
        <v>14</v>
      </c>
      <c r="H3592">
        <v>3</v>
      </c>
      <c r="I3592">
        <v>2</v>
      </c>
      <c r="J3592">
        <v>1011</v>
      </c>
      <c r="K3592">
        <v>1.4223079999999999</v>
      </c>
      <c r="L3592" t="s">
        <v>15</v>
      </c>
    </row>
    <row r="3593" spans="1:12" x14ac:dyDescent="0.3">
      <c r="A3593" s="1">
        <v>43397</v>
      </c>
      <c r="B3593">
        <v>2018</v>
      </c>
      <c r="C3593" t="s">
        <v>18</v>
      </c>
      <c r="D3593">
        <v>188020</v>
      </c>
      <c r="E3593">
        <v>405000</v>
      </c>
      <c r="F3593" t="s">
        <v>19</v>
      </c>
      <c r="G3593" t="s">
        <v>20</v>
      </c>
      <c r="H3593">
        <v>4</v>
      </c>
      <c r="I3593">
        <v>2</v>
      </c>
      <c r="J3593">
        <v>1259</v>
      </c>
      <c r="K3593">
        <v>1.4223079999999999</v>
      </c>
      <c r="L3593" t="s">
        <v>16</v>
      </c>
    </row>
    <row r="3594" spans="1:12" x14ac:dyDescent="0.3">
      <c r="A3594" s="1">
        <v>43397</v>
      </c>
      <c r="B3594">
        <v>2018</v>
      </c>
      <c r="C3594" t="s">
        <v>26</v>
      </c>
      <c r="D3594">
        <v>228480</v>
      </c>
      <c r="E3594">
        <v>230000</v>
      </c>
      <c r="F3594" t="s">
        <v>13</v>
      </c>
      <c r="G3594" t="s">
        <v>14</v>
      </c>
      <c r="H3594">
        <v>3</v>
      </c>
      <c r="I3594">
        <v>3</v>
      </c>
      <c r="J3594">
        <v>1040</v>
      </c>
      <c r="K3594">
        <v>1.4223079999999999</v>
      </c>
      <c r="L3594" t="s">
        <v>25</v>
      </c>
    </row>
    <row r="3595" spans="1:12" x14ac:dyDescent="0.3">
      <c r="A3595" s="1">
        <v>43398</v>
      </c>
      <c r="B3595">
        <v>2018</v>
      </c>
      <c r="C3595" t="s">
        <v>26</v>
      </c>
      <c r="D3595">
        <v>432040</v>
      </c>
      <c r="E3595">
        <v>747500</v>
      </c>
      <c r="F3595" t="s">
        <v>13</v>
      </c>
      <c r="G3595" t="s">
        <v>14</v>
      </c>
      <c r="H3595">
        <v>3</v>
      </c>
      <c r="I3595">
        <v>3</v>
      </c>
      <c r="J3595">
        <v>913</v>
      </c>
      <c r="K3595">
        <v>1.4223079999999999</v>
      </c>
      <c r="L3595" t="s">
        <v>25</v>
      </c>
    </row>
    <row r="3596" spans="1:12" x14ac:dyDescent="0.3">
      <c r="A3596" s="1">
        <v>43398</v>
      </c>
      <c r="B3596">
        <v>2018</v>
      </c>
      <c r="C3596" t="s">
        <v>17</v>
      </c>
      <c r="D3596">
        <v>92060</v>
      </c>
      <c r="E3596">
        <v>80001</v>
      </c>
      <c r="F3596" t="s">
        <v>13</v>
      </c>
      <c r="G3596" t="s">
        <v>14</v>
      </c>
      <c r="H3596">
        <v>3</v>
      </c>
      <c r="I3596">
        <v>1</v>
      </c>
      <c r="J3596">
        <v>990</v>
      </c>
      <c r="K3596">
        <v>1.4223079999999999</v>
      </c>
      <c r="L3596" t="s">
        <v>15</v>
      </c>
    </row>
    <row r="3597" spans="1:12" x14ac:dyDescent="0.3">
      <c r="A3597" s="1">
        <v>43400</v>
      </c>
      <c r="B3597">
        <v>2018</v>
      </c>
      <c r="C3597" t="s">
        <v>12</v>
      </c>
      <c r="D3597">
        <v>108766</v>
      </c>
      <c r="E3597">
        <v>90000</v>
      </c>
      <c r="F3597" t="s">
        <v>19</v>
      </c>
      <c r="G3597" t="s">
        <v>20</v>
      </c>
      <c r="H3597">
        <v>4</v>
      </c>
      <c r="I3597">
        <v>3</v>
      </c>
      <c r="J3597">
        <v>1306</v>
      </c>
      <c r="K3597">
        <v>1.4223079999999999</v>
      </c>
      <c r="L3597" t="s">
        <v>22</v>
      </c>
    </row>
    <row r="3598" spans="1:12" x14ac:dyDescent="0.3">
      <c r="A3598" s="1">
        <v>43400</v>
      </c>
      <c r="B3598">
        <v>2018</v>
      </c>
      <c r="C3598" t="s">
        <v>30</v>
      </c>
      <c r="D3598">
        <v>280550</v>
      </c>
      <c r="E3598">
        <v>550000</v>
      </c>
      <c r="F3598" t="s">
        <v>13</v>
      </c>
      <c r="G3598" t="s">
        <v>14</v>
      </c>
      <c r="H3598">
        <v>3</v>
      </c>
      <c r="I3598">
        <v>1</v>
      </c>
      <c r="J3598">
        <v>929</v>
      </c>
      <c r="K3598">
        <v>1.4223079999999999</v>
      </c>
      <c r="L3598" t="s">
        <v>16</v>
      </c>
    </row>
    <row r="3599" spans="1:12" x14ac:dyDescent="0.3">
      <c r="A3599" s="1">
        <v>43400</v>
      </c>
      <c r="B3599">
        <v>2018</v>
      </c>
      <c r="C3599" t="s">
        <v>30</v>
      </c>
      <c r="D3599">
        <v>314410</v>
      </c>
      <c r="E3599">
        <v>470000</v>
      </c>
      <c r="F3599" t="s">
        <v>13</v>
      </c>
      <c r="G3599" t="s">
        <v>14</v>
      </c>
      <c r="H3599">
        <v>3</v>
      </c>
      <c r="I3599">
        <v>1</v>
      </c>
      <c r="J3599">
        <v>955</v>
      </c>
      <c r="K3599">
        <v>1.4223079999999999</v>
      </c>
      <c r="L3599" t="s">
        <v>16</v>
      </c>
    </row>
    <row r="3600" spans="1:12" x14ac:dyDescent="0.3">
      <c r="A3600" s="1">
        <v>43401</v>
      </c>
      <c r="B3600">
        <v>2018</v>
      </c>
      <c r="C3600" t="s">
        <v>30</v>
      </c>
      <c r="D3600">
        <v>677420</v>
      </c>
      <c r="E3600">
        <v>975500</v>
      </c>
      <c r="F3600" t="s">
        <v>13</v>
      </c>
      <c r="G3600" t="s">
        <v>14</v>
      </c>
      <c r="H3600">
        <v>3</v>
      </c>
      <c r="I3600">
        <v>1</v>
      </c>
      <c r="J3600">
        <v>1017</v>
      </c>
      <c r="K3600">
        <v>1.4223079999999999</v>
      </c>
      <c r="L3600" t="s">
        <v>16</v>
      </c>
    </row>
    <row r="3601" spans="1:12" x14ac:dyDescent="0.3">
      <c r="A3601" s="1">
        <v>43401</v>
      </c>
      <c r="B3601">
        <v>2018</v>
      </c>
      <c r="C3601" t="s">
        <v>12</v>
      </c>
      <c r="D3601">
        <v>86860</v>
      </c>
      <c r="E3601">
        <v>55000</v>
      </c>
      <c r="F3601" t="s">
        <v>23</v>
      </c>
      <c r="G3601" t="s">
        <v>24</v>
      </c>
      <c r="H3601">
        <v>6</v>
      </c>
      <c r="I3601">
        <v>6</v>
      </c>
      <c r="J3601">
        <v>2083</v>
      </c>
      <c r="K3601">
        <v>1.4223079999999999</v>
      </c>
      <c r="L3601" t="s">
        <v>22</v>
      </c>
    </row>
    <row r="3602" spans="1:12" x14ac:dyDescent="0.3">
      <c r="A3602" s="1">
        <v>43401</v>
      </c>
      <c r="B3602">
        <v>2018</v>
      </c>
      <c r="C3602" t="s">
        <v>21</v>
      </c>
      <c r="D3602">
        <v>2312380</v>
      </c>
      <c r="E3602">
        <v>3775000</v>
      </c>
      <c r="F3602" t="s">
        <v>13</v>
      </c>
      <c r="G3602" t="s">
        <v>14</v>
      </c>
      <c r="H3602">
        <v>3</v>
      </c>
      <c r="I3602">
        <v>3</v>
      </c>
      <c r="J3602">
        <v>1000</v>
      </c>
      <c r="K3602">
        <v>1.4223079999999999</v>
      </c>
      <c r="L3602" t="s">
        <v>16</v>
      </c>
    </row>
    <row r="3603" spans="1:12" x14ac:dyDescent="0.3">
      <c r="A3603" s="1">
        <v>43401</v>
      </c>
      <c r="B3603">
        <v>2018</v>
      </c>
      <c r="C3603" t="s">
        <v>26</v>
      </c>
      <c r="D3603">
        <v>165200</v>
      </c>
      <c r="E3603">
        <v>201500</v>
      </c>
      <c r="F3603" t="s">
        <v>13</v>
      </c>
      <c r="G3603" t="s">
        <v>14</v>
      </c>
      <c r="H3603">
        <v>3</v>
      </c>
      <c r="I3603">
        <v>1</v>
      </c>
      <c r="J3603">
        <v>925</v>
      </c>
      <c r="K3603">
        <v>1.4223079999999999</v>
      </c>
      <c r="L3603" t="s">
        <v>15</v>
      </c>
    </row>
    <row r="3604" spans="1:12" x14ac:dyDescent="0.3">
      <c r="A3604" s="1">
        <v>43404</v>
      </c>
      <c r="B3604">
        <v>2018</v>
      </c>
      <c r="C3604" t="s">
        <v>18</v>
      </c>
      <c r="D3604">
        <v>424830</v>
      </c>
      <c r="E3604">
        <v>715000</v>
      </c>
      <c r="F3604" t="s">
        <v>13</v>
      </c>
      <c r="G3604" t="s">
        <v>14</v>
      </c>
      <c r="H3604">
        <v>3</v>
      </c>
      <c r="I3604">
        <v>3</v>
      </c>
      <c r="J3604">
        <v>1063</v>
      </c>
      <c r="K3604">
        <v>1.4223079999999999</v>
      </c>
      <c r="L3604" t="s">
        <v>15</v>
      </c>
    </row>
    <row r="3605" spans="1:12" x14ac:dyDescent="0.3">
      <c r="A3605" s="1">
        <v>43405</v>
      </c>
      <c r="B3605">
        <v>2018</v>
      </c>
      <c r="C3605" t="s">
        <v>30</v>
      </c>
      <c r="D3605">
        <v>503120</v>
      </c>
      <c r="E3605">
        <v>764000</v>
      </c>
      <c r="F3605" t="s">
        <v>13</v>
      </c>
      <c r="G3605" t="s">
        <v>14</v>
      </c>
      <c r="H3605">
        <v>3</v>
      </c>
      <c r="I3605">
        <v>1</v>
      </c>
      <c r="J3605">
        <v>926</v>
      </c>
      <c r="K3605">
        <v>1.4223079999999999</v>
      </c>
      <c r="L3605" t="s">
        <v>22</v>
      </c>
    </row>
    <row r="3606" spans="1:12" x14ac:dyDescent="0.3">
      <c r="A3606" s="1">
        <v>43405</v>
      </c>
      <c r="B3606">
        <v>2018</v>
      </c>
      <c r="C3606" t="s">
        <v>30</v>
      </c>
      <c r="D3606">
        <v>240200</v>
      </c>
      <c r="E3606">
        <v>412000</v>
      </c>
      <c r="F3606" t="s">
        <v>13</v>
      </c>
      <c r="G3606" t="s">
        <v>14</v>
      </c>
      <c r="H3606">
        <v>3</v>
      </c>
      <c r="I3606">
        <v>1</v>
      </c>
      <c r="J3606">
        <v>1075</v>
      </c>
      <c r="K3606">
        <v>1.4223079999999999</v>
      </c>
      <c r="L3606" t="s">
        <v>22</v>
      </c>
    </row>
    <row r="3607" spans="1:12" x14ac:dyDescent="0.3">
      <c r="A3607" s="1">
        <v>43405</v>
      </c>
      <c r="B3607">
        <v>2018</v>
      </c>
      <c r="C3607" t="s">
        <v>18</v>
      </c>
      <c r="D3607">
        <v>249720</v>
      </c>
      <c r="E3607">
        <v>479000</v>
      </c>
      <c r="F3607" t="s">
        <v>13</v>
      </c>
      <c r="G3607" t="s">
        <v>14</v>
      </c>
      <c r="H3607">
        <v>3</v>
      </c>
      <c r="I3607">
        <v>3</v>
      </c>
      <c r="J3607">
        <v>973</v>
      </c>
      <c r="K3607">
        <v>1.4223079999999999</v>
      </c>
      <c r="L3607" t="s">
        <v>16</v>
      </c>
    </row>
    <row r="3608" spans="1:12" x14ac:dyDescent="0.3">
      <c r="A3608" s="1">
        <v>43407</v>
      </c>
      <c r="B3608">
        <v>2018</v>
      </c>
      <c r="C3608" t="s">
        <v>18</v>
      </c>
      <c r="D3608">
        <v>209730</v>
      </c>
      <c r="E3608">
        <v>145000</v>
      </c>
      <c r="F3608" t="s">
        <v>19</v>
      </c>
      <c r="G3608" t="s">
        <v>20</v>
      </c>
      <c r="H3608">
        <v>4</v>
      </c>
      <c r="I3608">
        <v>2</v>
      </c>
      <c r="J3608">
        <v>1351</v>
      </c>
      <c r="K3608">
        <v>1.4223079999999999</v>
      </c>
      <c r="L3608" t="s">
        <v>16</v>
      </c>
    </row>
    <row r="3609" spans="1:12" x14ac:dyDescent="0.3">
      <c r="A3609" s="1">
        <v>43408</v>
      </c>
      <c r="B3609">
        <v>2018</v>
      </c>
      <c r="C3609" t="s">
        <v>18</v>
      </c>
      <c r="D3609">
        <v>226980</v>
      </c>
      <c r="E3609">
        <v>348000</v>
      </c>
      <c r="F3609" t="s">
        <v>19</v>
      </c>
      <c r="G3609" t="s">
        <v>20</v>
      </c>
      <c r="H3609">
        <v>4</v>
      </c>
      <c r="I3609">
        <v>4</v>
      </c>
      <c r="J3609">
        <v>1228</v>
      </c>
      <c r="K3609">
        <v>1.4223079999999999</v>
      </c>
      <c r="L3609" t="s">
        <v>15</v>
      </c>
    </row>
    <row r="3610" spans="1:12" x14ac:dyDescent="0.3">
      <c r="A3610" s="1">
        <v>43413</v>
      </c>
      <c r="B3610">
        <v>2018</v>
      </c>
      <c r="C3610" t="s">
        <v>26</v>
      </c>
      <c r="D3610">
        <v>1039430</v>
      </c>
      <c r="E3610">
        <v>1350000</v>
      </c>
      <c r="F3610" t="s">
        <v>13</v>
      </c>
      <c r="G3610" t="s">
        <v>14</v>
      </c>
      <c r="H3610">
        <v>3</v>
      </c>
      <c r="I3610">
        <v>2</v>
      </c>
      <c r="J3610">
        <v>1049</v>
      </c>
      <c r="K3610">
        <v>1.4223079999999999</v>
      </c>
      <c r="L3610" t="s">
        <v>22</v>
      </c>
    </row>
    <row r="3611" spans="1:12" x14ac:dyDescent="0.3">
      <c r="A3611" s="1">
        <v>43413</v>
      </c>
      <c r="B3611">
        <v>2018</v>
      </c>
      <c r="C3611" t="s">
        <v>30</v>
      </c>
      <c r="D3611">
        <v>264400</v>
      </c>
      <c r="E3611">
        <v>487000</v>
      </c>
      <c r="F3611" t="s">
        <v>13</v>
      </c>
      <c r="G3611" t="s">
        <v>14</v>
      </c>
      <c r="H3611">
        <v>3</v>
      </c>
      <c r="I3611">
        <v>3</v>
      </c>
      <c r="J3611">
        <v>1076</v>
      </c>
      <c r="K3611">
        <v>1.4223079999999999</v>
      </c>
      <c r="L3611" t="s">
        <v>25</v>
      </c>
    </row>
    <row r="3612" spans="1:12" x14ac:dyDescent="0.3">
      <c r="A3612" s="1">
        <v>43414</v>
      </c>
      <c r="B3612">
        <v>2018</v>
      </c>
      <c r="C3612" t="s">
        <v>12</v>
      </c>
      <c r="D3612">
        <v>35210</v>
      </c>
      <c r="E3612">
        <v>71000</v>
      </c>
      <c r="F3612" t="s">
        <v>23</v>
      </c>
      <c r="G3612" t="s">
        <v>24</v>
      </c>
      <c r="H3612">
        <v>6</v>
      </c>
      <c r="I3612">
        <v>6</v>
      </c>
      <c r="J3612">
        <v>1974</v>
      </c>
      <c r="K3612">
        <v>1.4223079999999999</v>
      </c>
      <c r="L3612" t="s">
        <v>25</v>
      </c>
    </row>
    <row r="3613" spans="1:12" x14ac:dyDescent="0.3">
      <c r="A3613" s="1">
        <v>43414</v>
      </c>
      <c r="B3613">
        <v>2018</v>
      </c>
      <c r="C3613" t="s">
        <v>12</v>
      </c>
      <c r="D3613">
        <v>63470</v>
      </c>
      <c r="E3613">
        <v>55000</v>
      </c>
      <c r="F3613" t="s">
        <v>13</v>
      </c>
      <c r="G3613" t="s">
        <v>14</v>
      </c>
      <c r="H3613">
        <v>3</v>
      </c>
      <c r="I3613">
        <v>2</v>
      </c>
      <c r="J3613">
        <v>1067</v>
      </c>
      <c r="K3613">
        <v>1.4223079999999999</v>
      </c>
      <c r="L3613" t="s">
        <v>22</v>
      </c>
    </row>
    <row r="3614" spans="1:12" x14ac:dyDescent="0.3">
      <c r="A3614" s="1">
        <v>43414</v>
      </c>
      <c r="B3614">
        <v>2018</v>
      </c>
      <c r="C3614" t="s">
        <v>17</v>
      </c>
      <c r="D3614">
        <v>90770</v>
      </c>
      <c r="E3614">
        <v>83000</v>
      </c>
      <c r="F3614" t="s">
        <v>19</v>
      </c>
      <c r="G3614" t="s">
        <v>20</v>
      </c>
      <c r="H3614">
        <v>4</v>
      </c>
      <c r="I3614">
        <v>4</v>
      </c>
      <c r="J3614">
        <v>1425</v>
      </c>
      <c r="K3614">
        <v>1.4223079999999999</v>
      </c>
      <c r="L3614" t="s">
        <v>22</v>
      </c>
    </row>
    <row r="3615" spans="1:12" x14ac:dyDescent="0.3">
      <c r="A3615" s="1">
        <v>43414</v>
      </c>
      <c r="B3615">
        <v>2018</v>
      </c>
      <c r="C3615" t="s">
        <v>21</v>
      </c>
      <c r="D3615">
        <v>1220450</v>
      </c>
      <c r="E3615">
        <v>1550000</v>
      </c>
      <c r="F3615" t="s">
        <v>13</v>
      </c>
      <c r="G3615" t="s">
        <v>14</v>
      </c>
      <c r="H3615">
        <v>3</v>
      </c>
      <c r="I3615">
        <v>3</v>
      </c>
      <c r="J3615">
        <v>1053</v>
      </c>
      <c r="K3615">
        <v>1.4223079999999999</v>
      </c>
      <c r="L3615" t="s">
        <v>22</v>
      </c>
    </row>
    <row r="3616" spans="1:12" x14ac:dyDescent="0.3">
      <c r="A3616" s="1">
        <v>43414</v>
      </c>
      <c r="B3616">
        <v>2018</v>
      </c>
      <c r="C3616" t="s">
        <v>12</v>
      </c>
      <c r="D3616">
        <v>90850</v>
      </c>
      <c r="E3616">
        <v>158900</v>
      </c>
      <c r="F3616" t="s">
        <v>13</v>
      </c>
      <c r="G3616" t="s">
        <v>14</v>
      </c>
      <c r="H3616">
        <v>3</v>
      </c>
      <c r="I3616">
        <v>3</v>
      </c>
      <c r="J3616">
        <v>1013</v>
      </c>
      <c r="K3616">
        <v>1.4223079999999999</v>
      </c>
      <c r="L3616" t="s">
        <v>15</v>
      </c>
    </row>
    <row r="3617" spans="1:12" x14ac:dyDescent="0.3">
      <c r="A3617" s="1">
        <v>43418</v>
      </c>
      <c r="B3617">
        <v>2018</v>
      </c>
      <c r="C3617" t="s">
        <v>12</v>
      </c>
      <c r="D3617">
        <v>59780</v>
      </c>
      <c r="E3617">
        <v>31633</v>
      </c>
      <c r="F3617" t="s">
        <v>13</v>
      </c>
      <c r="G3617" t="s">
        <v>14</v>
      </c>
      <c r="H3617">
        <v>3</v>
      </c>
      <c r="I3617">
        <v>2</v>
      </c>
      <c r="J3617">
        <v>959</v>
      </c>
      <c r="K3617">
        <v>1.4223079999999999</v>
      </c>
      <c r="L3617" t="s">
        <v>15</v>
      </c>
    </row>
    <row r="3618" spans="1:12" x14ac:dyDescent="0.3">
      <c r="A3618" s="1">
        <v>43419</v>
      </c>
      <c r="B3618">
        <v>2018</v>
      </c>
      <c r="C3618" t="s">
        <v>26</v>
      </c>
      <c r="D3618">
        <v>615720</v>
      </c>
      <c r="E3618">
        <v>737500</v>
      </c>
      <c r="F3618" t="s">
        <v>13</v>
      </c>
      <c r="G3618" t="s">
        <v>14</v>
      </c>
      <c r="H3618">
        <v>3</v>
      </c>
      <c r="I3618">
        <v>1</v>
      </c>
      <c r="J3618">
        <v>1027</v>
      </c>
      <c r="K3618">
        <v>1.4223079999999999</v>
      </c>
      <c r="L3618" t="s">
        <v>15</v>
      </c>
    </row>
    <row r="3619" spans="1:12" x14ac:dyDescent="0.3">
      <c r="A3619" s="1">
        <v>43419</v>
      </c>
      <c r="B3619">
        <v>2018</v>
      </c>
      <c r="C3619" t="s">
        <v>18</v>
      </c>
      <c r="D3619">
        <v>267280</v>
      </c>
      <c r="E3619">
        <v>217875</v>
      </c>
      <c r="F3619" t="s">
        <v>13</v>
      </c>
      <c r="G3619" t="s">
        <v>14</v>
      </c>
      <c r="H3619">
        <v>3</v>
      </c>
      <c r="I3619">
        <v>1</v>
      </c>
      <c r="J3619">
        <v>991</v>
      </c>
      <c r="K3619">
        <v>1.4223079999999999</v>
      </c>
      <c r="L3619" t="s">
        <v>25</v>
      </c>
    </row>
    <row r="3620" spans="1:12" x14ac:dyDescent="0.3">
      <c r="A3620" s="1">
        <v>43419</v>
      </c>
      <c r="B3620">
        <v>2018</v>
      </c>
      <c r="C3620" t="s">
        <v>30</v>
      </c>
      <c r="D3620">
        <v>186870</v>
      </c>
      <c r="E3620">
        <v>385000</v>
      </c>
      <c r="F3620" t="s">
        <v>19</v>
      </c>
      <c r="G3620" t="s">
        <v>20</v>
      </c>
      <c r="H3620">
        <v>4</v>
      </c>
      <c r="I3620">
        <v>2</v>
      </c>
      <c r="J3620">
        <v>1343</v>
      </c>
      <c r="K3620">
        <v>1.4223079999999999</v>
      </c>
      <c r="L3620" t="s">
        <v>22</v>
      </c>
    </row>
    <row r="3621" spans="1:12" x14ac:dyDescent="0.3">
      <c r="A3621" s="1">
        <v>43419</v>
      </c>
      <c r="B3621">
        <v>2018</v>
      </c>
      <c r="C3621" t="s">
        <v>30</v>
      </c>
      <c r="D3621">
        <v>354350</v>
      </c>
      <c r="E3621">
        <v>580000</v>
      </c>
      <c r="F3621" t="s">
        <v>13</v>
      </c>
      <c r="G3621" t="s">
        <v>14</v>
      </c>
      <c r="H3621">
        <v>3</v>
      </c>
      <c r="I3621">
        <v>3</v>
      </c>
      <c r="J3621">
        <v>953</v>
      </c>
      <c r="K3621">
        <v>1.4223079999999999</v>
      </c>
      <c r="L3621" t="s">
        <v>16</v>
      </c>
    </row>
    <row r="3622" spans="1:12" x14ac:dyDescent="0.3">
      <c r="A3622" s="1">
        <v>43420</v>
      </c>
      <c r="B3622">
        <v>2018</v>
      </c>
      <c r="C3622" t="s">
        <v>30</v>
      </c>
      <c r="D3622">
        <v>435380</v>
      </c>
      <c r="E3622">
        <v>835000</v>
      </c>
      <c r="F3622" t="s">
        <v>13</v>
      </c>
      <c r="G3622" t="s">
        <v>14</v>
      </c>
      <c r="H3622">
        <v>3</v>
      </c>
      <c r="I3622">
        <v>2</v>
      </c>
      <c r="J3622">
        <v>933</v>
      </c>
      <c r="K3622">
        <v>1.4223079999999999</v>
      </c>
      <c r="L3622" t="s">
        <v>16</v>
      </c>
    </row>
    <row r="3623" spans="1:12" x14ac:dyDescent="0.3">
      <c r="A3623" s="1">
        <v>43420</v>
      </c>
      <c r="B3623">
        <v>2018</v>
      </c>
      <c r="C3623" t="s">
        <v>17</v>
      </c>
      <c r="D3623">
        <v>117220</v>
      </c>
      <c r="E3623">
        <v>163000</v>
      </c>
      <c r="F3623" t="s">
        <v>13</v>
      </c>
      <c r="G3623" t="s">
        <v>14</v>
      </c>
      <c r="H3623">
        <v>3</v>
      </c>
      <c r="I3623">
        <v>3</v>
      </c>
      <c r="J3623">
        <v>1063</v>
      </c>
      <c r="K3623">
        <v>1.4223079999999999</v>
      </c>
      <c r="L3623" t="s">
        <v>22</v>
      </c>
    </row>
    <row r="3624" spans="1:12" x14ac:dyDescent="0.3">
      <c r="A3624" s="1">
        <v>43421</v>
      </c>
      <c r="B3624">
        <v>2018</v>
      </c>
      <c r="C3624" t="s">
        <v>30</v>
      </c>
      <c r="D3624">
        <v>396950</v>
      </c>
      <c r="E3624">
        <v>605000</v>
      </c>
      <c r="F3624" t="s">
        <v>13</v>
      </c>
      <c r="G3624" t="s">
        <v>14</v>
      </c>
      <c r="H3624">
        <v>3</v>
      </c>
      <c r="I3624">
        <v>2</v>
      </c>
      <c r="J3624">
        <v>1025</v>
      </c>
      <c r="K3624">
        <v>1.4223079999999999</v>
      </c>
      <c r="L3624" t="s">
        <v>25</v>
      </c>
    </row>
    <row r="3625" spans="1:12" x14ac:dyDescent="0.3">
      <c r="A3625" s="1">
        <v>43421</v>
      </c>
      <c r="B3625">
        <v>2018</v>
      </c>
      <c r="C3625" t="s">
        <v>12</v>
      </c>
      <c r="D3625">
        <v>91800</v>
      </c>
      <c r="E3625">
        <v>50000</v>
      </c>
      <c r="F3625" t="s">
        <v>13</v>
      </c>
      <c r="G3625" t="s">
        <v>14</v>
      </c>
      <c r="H3625">
        <v>3</v>
      </c>
      <c r="I3625">
        <v>1</v>
      </c>
      <c r="J3625">
        <v>1016</v>
      </c>
      <c r="K3625">
        <v>1.4223079999999999</v>
      </c>
      <c r="L3625" t="s">
        <v>16</v>
      </c>
    </row>
    <row r="3626" spans="1:12" x14ac:dyDescent="0.3">
      <c r="A3626" s="1">
        <v>43422</v>
      </c>
      <c r="B3626">
        <v>2018</v>
      </c>
      <c r="C3626" t="s">
        <v>17</v>
      </c>
      <c r="D3626">
        <v>118330</v>
      </c>
      <c r="E3626">
        <v>150000</v>
      </c>
      <c r="F3626" t="s">
        <v>23</v>
      </c>
      <c r="G3626" t="s">
        <v>24</v>
      </c>
      <c r="H3626">
        <v>6</v>
      </c>
      <c r="I3626">
        <v>6</v>
      </c>
      <c r="J3626">
        <v>2068</v>
      </c>
      <c r="K3626">
        <v>1.4223079999999999</v>
      </c>
      <c r="L3626" t="s">
        <v>25</v>
      </c>
    </row>
    <row r="3627" spans="1:12" x14ac:dyDescent="0.3">
      <c r="A3627" s="1">
        <v>43422</v>
      </c>
      <c r="B3627">
        <v>2018</v>
      </c>
      <c r="C3627" t="s">
        <v>26</v>
      </c>
      <c r="D3627">
        <v>3237290</v>
      </c>
      <c r="E3627">
        <v>4900000</v>
      </c>
      <c r="F3627" t="s">
        <v>13</v>
      </c>
      <c r="G3627" t="s">
        <v>14</v>
      </c>
      <c r="H3627">
        <v>3</v>
      </c>
      <c r="I3627">
        <v>1</v>
      </c>
      <c r="J3627">
        <v>955</v>
      </c>
      <c r="K3627">
        <v>1.4223079999999999</v>
      </c>
      <c r="L3627" t="s">
        <v>15</v>
      </c>
    </row>
    <row r="3628" spans="1:12" x14ac:dyDescent="0.3">
      <c r="A3628" s="1">
        <v>43422</v>
      </c>
      <c r="B3628">
        <v>2018</v>
      </c>
      <c r="C3628" t="s">
        <v>18</v>
      </c>
      <c r="D3628">
        <v>212780</v>
      </c>
      <c r="E3628">
        <v>300000</v>
      </c>
      <c r="F3628" t="s">
        <v>13</v>
      </c>
      <c r="G3628" t="s">
        <v>14</v>
      </c>
      <c r="H3628">
        <v>3</v>
      </c>
      <c r="I3628">
        <v>2</v>
      </c>
      <c r="J3628">
        <v>1061</v>
      </c>
      <c r="K3628">
        <v>1.4223079999999999</v>
      </c>
      <c r="L3628" t="s">
        <v>15</v>
      </c>
    </row>
    <row r="3629" spans="1:12" x14ac:dyDescent="0.3">
      <c r="A3629" s="1">
        <v>43425</v>
      </c>
      <c r="B3629">
        <v>2018</v>
      </c>
      <c r="C3629" t="s">
        <v>12</v>
      </c>
      <c r="D3629">
        <v>156320</v>
      </c>
      <c r="E3629">
        <v>100000</v>
      </c>
      <c r="F3629" t="s">
        <v>13</v>
      </c>
      <c r="G3629" t="s">
        <v>14</v>
      </c>
      <c r="H3629">
        <v>3</v>
      </c>
      <c r="I3629">
        <v>2</v>
      </c>
      <c r="J3629">
        <v>934</v>
      </c>
      <c r="K3629">
        <v>1.4223079999999999</v>
      </c>
      <c r="L3629" t="s">
        <v>25</v>
      </c>
    </row>
    <row r="3630" spans="1:12" x14ac:dyDescent="0.3">
      <c r="A3630" s="1">
        <v>43425</v>
      </c>
      <c r="B3630">
        <v>2018</v>
      </c>
      <c r="C3630" t="s">
        <v>26</v>
      </c>
      <c r="D3630">
        <v>203770</v>
      </c>
      <c r="E3630">
        <v>315000</v>
      </c>
      <c r="F3630" t="s">
        <v>13</v>
      </c>
      <c r="G3630" t="s">
        <v>14</v>
      </c>
      <c r="H3630">
        <v>3</v>
      </c>
      <c r="I3630">
        <v>3</v>
      </c>
      <c r="J3630">
        <v>1096</v>
      </c>
      <c r="K3630">
        <v>1.4223079999999999</v>
      </c>
      <c r="L3630" t="s">
        <v>15</v>
      </c>
    </row>
    <row r="3631" spans="1:12" x14ac:dyDescent="0.3">
      <c r="A3631" s="1">
        <v>43425</v>
      </c>
      <c r="B3631">
        <v>2018</v>
      </c>
      <c r="C3631" t="s">
        <v>17</v>
      </c>
      <c r="D3631">
        <v>152710</v>
      </c>
      <c r="E3631">
        <v>300000</v>
      </c>
      <c r="F3631" t="s">
        <v>13</v>
      </c>
      <c r="G3631" t="s">
        <v>14</v>
      </c>
      <c r="H3631">
        <v>3</v>
      </c>
      <c r="I3631">
        <v>3</v>
      </c>
      <c r="J3631">
        <v>905</v>
      </c>
      <c r="K3631">
        <v>1.4223079999999999</v>
      </c>
      <c r="L3631" t="s">
        <v>22</v>
      </c>
    </row>
    <row r="3632" spans="1:12" x14ac:dyDescent="0.3">
      <c r="A3632" s="1">
        <v>43426</v>
      </c>
      <c r="B3632">
        <v>2018</v>
      </c>
      <c r="C3632" t="s">
        <v>18</v>
      </c>
      <c r="D3632">
        <v>333223</v>
      </c>
      <c r="E3632">
        <v>408000</v>
      </c>
      <c r="F3632" t="s">
        <v>13</v>
      </c>
      <c r="G3632" t="s">
        <v>14</v>
      </c>
      <c r="H3632">
        <v>3</v>
      </c>
      <c r="I3632">
        <v>2</v>
      </c>
      <c r="J3632">
        <v>931</v>
      </c>
      <c r="K3632">
        <v>1.4223079999999999</v>
      </c>
      <c r="L3632" t="s">
        <v>16</v>
      </c>
    </row>
    <row r="3633" spans="1:12" x14ac:dyDescent="0.3">
      <c r="A3633" s="1">
        <v>43426</v>
      </c>
      <c r="B3633">
        <v>2018</v>
      </c>
      <c r="C3633" t="s">
        <v>30</v>
      </c>
      <c r="D3633">
        <v>415650</v>
      </c>
      <c r="E3633">
        <v>655000</v>
      </c>
      <c r="F3633" t="s">
        <v>13</v>
      </c>
      <c r="G3633" t="s">
        <v>14</v>
      </c>
      <c r="H3633">
        <v>3</v>
      </c>
      <c r="I3633">
        <v>1</v>
      </c>
      <c r="J3633">
        <v>904</v>
      </c>
      <c r="K3633">
        <v>1.4223079999999999</v>
      </c>
      <c r="L3633" t="s">
        <v>16</v>
      </c>
    </row>
    <row r="3634" spans="1:12" x14ac:dyDescent="0.3">
      <c r="A3634" s="1">
        <v>43433</v>
      </c>
      <c r="B3634">
        <v>2018</v>
      </c>
      <c r="C3634" t="s">
        <v>26</v>
      </c>
      <c r="D3634">
        <v>290080</v>
      </c>
      <c r="E3634">
        <v>450000</v>
      </c>
      <c r="F3634" t="s">
        <v>13</v>
      </c>
      <c r="G3634" t="s">
        <v>14</v>
      </c>
      <c r="H3634">
        <v>3</v>
      </c>
      <c r="I3634">
        <v>3</v>
      </c>
      <c r="J3634">
        <v>985</v>
      </c>
      <c r="K3634">
        <v>1.4223079999999999</v>
      </c>
      <c r="L3634" t="s">
        <v>25</v>
      </c>
    </row>
    <row r="3635" spans="1:12" x14ac:dyDescent="0.3">
      <c r="A3635" s="1">
        <v>43434</v>
      </c>
      <c r="B3635">
        <v>2018</v>
      </c>
      <c r="C3635" t="s">
        <v>12</v>
      </c>
      <c r="D3635">
        <v>91830</v>
      </c>
      <c r="E3635">
        <v>145000</v>
      </c>
      <c r="F3635" t="s">
        <v>13</v>
      </c>
      <c r="G3635" t="s">
        <v>14</v>
      </c>
      <c r="H3635">
        <v>3</v>
      </c>
      <c r="I3635">
        <v>1</v>
      </c>
      <c r="J3635">
        <v>1047</v>
      </c>
      <c r="K3635">
        <v>1.4223079999999999</v>
      </c>
      <c r="L3635" t="s">
        <v>15</v>
      </c>
    </row>
    <row r="3636" spans="1:12" x14ac:dyDescent="0.3">
      <c r="A3636" s="1">
        <v>43434</v>
      </c>
      <c r="B3636">
        <v>2018</v>
      </c>
      <c r="C3636" t="s">
        <v>17</v>
      </c>
      <c r="D3636">
        <v>119790</v>
      </c>
      <c r="E3636">
        <v>140000</v>
      </c>
      <c r="F3636" t="s">
        <v>19</v>
      </c>
      <c r="G3636" t="s">
        <v>20</v>
      </c>
      <c r="H3636">
        <v>4</v>
      </c>
      <c r="I3636">
        <v>2</v>
      </c>
      <c r="J3636">
        <v>1289</v>
      </c>
      <c r="K3636">
        <v>1.4223079999999999</v>
      </c>
      <c r="L3636" t="s">
        <v>22</v>
      </c>
    </row>
    <row r="3637" spans="1:12" x14ac:dyDescent="0.3">
      <c r="A3637" s="1">
        <v>43434</v>
      </c>
      <c r="B3637">
        <v>2018</v>
      </c>
      <c r="C3637" t="s">
        <v>12</v>
      </c>
      <c r="D3637">
        <v>84690</v>
      </c>
      <c r="E3637">
        <v>130000</v>
      </c>
      <c r="F3637" t="s">
        <v>13</v>
      </c>
      <c r="G3637" t="s">
        <v>14</v>
      </c>
      <c r="H3637">
        <v>3</v>
      </c>
      <c r="I3637">
        <v>3</v>
      </c>
      <c r="J3637">
        <v>987</v>
      </c>
      <c r="K3637">
        <v>1.4223079999999999</v>
      </c>
      <c r="L3637" t="s">
        <v>16</v>
      </c>
    </row>
    <row r="3638" spans="1:12" x14ac:dyDescent="0.3">
      <c r="A3638" s="1">
        <v>43435</v>
      </c>
      <c r="B3638">
        <v>2018</v>
      </c>
      <c r="C3638" t="s">
        <v>21</v>
      </c>
      <c r="D3638">
        <v>943040</v>
      </c>
      <c r="E3638">
        <v>1900000</v>
      </c>
      <c r="F3638" t="s">
        <v>13</v>
      </c>
      <c r="G3638" t="s">
        <v>14</v>
      </c>
      <c r="H3638">
        <v>3</v>
      </c>
      <c r="I3638">
        <v>2</v>
      </c>
      <c r="J3638">
        <v>949</v>
      </c>
      <c r="K3638">
        <v>1.4223079999999999</v>
      </c>
      <c r="L3638" t="s">
        <v>16</v>
      </c>
    </row>
    <row r="3639" spans="1:12" x14ac:dyDescent="0.3">
      <c r="A3639" s="1">
        <v>43435</v>
      </c>
      <c r="B3639">
        <v>2018</v>
      </c>
      <c r="C3639" t="s">
        <v>17</v>
      </c>
      <c r="D3639">
        <v>160060</v>
      </c>
      <c r="E3639">
        <v>6608</v>
      </c>
      <c r="F3639" t="s">
        <v>27</v>
      </c>
      <c r="G3639" t="s">
        <v>28</v>
      </c>
      <c r="H3639">
        <v>8</v>
      </c>
      <c r="I3639">
        <v>8</v>
      </c>
      <c r="J3639">
        <v>2635</v>
      </c>
      <c r="K3639">
        <v>1.4223079999999999</v>
      </c>
      <c r="L3639" t="s">
        <v>22</v>
      </c>
    </row>
    <row r="3640" spans="1:12" x14ac:dyDescent="0.3">
      <c r="A3640" s="1">
        <v>43435</v>
      </c>
      <c r="B3640">
        <v>2018</v>
      </c>
      <c r="C3640" t="s">
        <v>12</v>
      </c>
      <c r="D3640">
        <v>83060</v>
      </c>
      <c r="E3640">
        <v>118000</v>
      </c>
      <c r="F3640" t="s">
        <v>13</v>
      </c>
      <c r="G3640" t="s">
        <v>14</v>
      </c>
      <c r="H3640">
        <v>3</v>
      </c>
      <c r="I3640">
        <v>3</v>
      </c>
      <c r="J3640">
        <v>999</v>
      </c>
      <c r="K3640">
        <v>1.4223079999999999</v>
      </c>
      <c r="L3640" t="s">
        <v>25</v>
      </c>
    </row>
    <row r="3641" spans="1:12" x14ac:dyDescent="0.3">
      <c r="A3641" s="1">
        <v>43435</v>
      </c>
      <c r="B3641">
        <v>2018</v>
      </c>
      <c r="C3641" t="s">
        <v>17</v>
      </c>
      <c r="D3641">
        <v>131470</v>
      </c>
      <c r="E3641">
        <v>141200</v>
      </c>
      <c r="F3641" t="s">
        <v>13</v>
      </c>
      <c r="G3641" t="s">
        <v>14</v>
      </c>
      <c r="H3641">
        <v>3</v>
      </c>
      <c r="I3641">
        <v>2</v>
      </c>
      <c r="J3641">
        <v>1096</v>
      </c>
      <c r="K3641">
        <v>1.4223079999999999</v>
      </c>
      <c r="L3641" t="s">
        <v>16</v>
      </c>
    </row>
    <row r="3642" spans="1:12" x14ac:dyDescent="0.3">
      <c r="A3642" s="1">
        <v>43435</v>
      </c>
      <c r="B3642">
        <v>2018</v>
      </c>
      <c r="C3642" t="s">
        <v>12</v>
      </c>
      <c r="D3642">
        <v>69330</v>
      </c>
      <c r="E3642">
        <v>350000</v>
      </c>
      <c r="F3642" t="s">
        <v>13</v>
      </c>
      <c r="G3642" t="s">
        <v>14</v>
      </c>
      <c r="H3642">
        <v>3</v>
      </c>
      <c r="I3642">
        <v>1</v>
      </c>
      <c r="J3642">
        <v>1035</v>
      </c>
      <c r="K3642">
        <v>1.4223079999999999</v>
      </c>
      <c r="L3642" t="s">
        <v>15</v>
      </c>
    </row>
    <row r="3643" spans="1:12" x14ac:dyDescent="0.3">
      <c r="A3643" s="1">
        <v>43439</v>
      </c>
      <c r="B3643">
        <v>2018</v>
      </c>
      <c r="C3643" t="s">
        <v>26</v>
      </c>
      <c r="D3643">
        <v>237370</v>
      </c>
      <c r="E3643">
        <v>335000</v>
      </c>
      <c r="F3643" t="s">
        <v>13</v>
      </c>
      <c r="G3643" t="s">
        <v>14</v>
      </c>
      <c r="H3643">
        <v>3</v>
      </c>
      <c r="I3643">
        <v>1</v>
      </c>
      <c r="J3643">
        <v>990</v>
      </c>
      <c r="K3643">
        <v>1.4223079999999999</v>
      </c>
      <c r="L3643" t="s">
        <v>15</v>
      </c>
    </row>
    <row r="3644" spans="1:12" x14ac:dyDescent="0.3">
      <c r="A3644" s="1">
        <v>43440</v>
      </c>
      <c r="B3644">
        <v>2018</v>
      </c>
      <c r="C3644" t="s">
        <v>12</v>
      </c>
      <c r="D3644">
        <v>56140</v>
      </c>
      <c r="E3644">
        <v>98000</v>
      </c>
      <c r="F3644" t="s">
        <v>23</v>
      </c>
      <c r="G3644" t="s">
        <v>24</v>
      </c>
      <c r="H3644">
        <v>6</v>
      </c>
      <c r="I3644">
        <v>5</v>
      </c>
      <c r="J3644">
        <v>1883</v>
      </c>
      <c r="K3644">
        <v>1.4223079999999999</v>
      </c>
      <c r="L3644" t="s">
        <v>15</v>
      </c>
    </row>
    <row r="3645" spans="1:12" x14ac:dyDescent="0.3">
      <c r="A3645" s="1">
        <v>43441</v>
      </c>
      <c r="B3645">
        <v>2018</v>
      </c>
      <c r="C3645" t="s">
        <v>12</v>
      </c>
      <c r="D3645">
        <v>256710</v>
      </c>
      <c r="E3645">
        <v>317000</v>
      </c>
      <c r="F3645" t="s">
        <v>23</v>
      </c>
      <c r="G3645" t="s">
        <v>24</v>
      </c>
      <c r="H3645">
        <v>6</v>
      </c>
      <c r="I3645">
        <v>5</v>
      </c>
      <c r="J3645">
        <v>1823</v>
      </c>
      <c r="K3645">
        <v>1.4223079999999999</v>
      </c>
      <c r="L3645" t="s">
        <v>16</v>
      </c>
    </row>
    <row r="3646" spans="1:12" x14ac:dyDescent="0.3">
      <c r="A3646" s="1">
        <v>43446</v>
      </c>
      <c r="B3646">
        <v>2018</v>
      </c>
      <c r="C3646" t="s">
        <v>21</v>
      </c>
      <c r="D3646">
        <v>1081640</v>
      </c>
      <c r="E3646">
        <v>1885000</v>
      </c>
      <c r="F3646" t="s">
        <v>13</v>
      </c>
      <c r="G3646" t="s">
        <v>14</v>
      </c>
      <c r="H3646">
        <v>3</v>
      </c>
      <c r="I3646">
        <v>3</v>
      </c>
      <c r="J3646">
        <v>996</v>
      </c>
      <c r="K3646">
        <v>1.4223079999999999</v>
      </c>
      <c r="L3646" t="s">
        <v>22</v>
      </c>
    </row>
    <row r="3647" spans="1:12" x14ac:dyDescent="0.3">
      <c r="A3647" s="1">
        <v>43447</v>
      </c>
      <c r="B3647">
        <v>2018</v>
      </c>
      <c r="C3647" t="s">
        <v>21</v>
      </c>
      <c r="D3647">
        <v>1238860</v>
      </c>
      <c r="E3647">
        <v>2315000</v>
      </c>
      <c r="F3647" t="s">
        <v>13</v>
      </c>
      <c r="G3647" t="s">
        <v>14</v>
      </c>
      <c r="H3647">
        <v>3</v>
      </c>
      <c r="I3647">
        <v>2</v>
      </c>
      <c r="J3647">
        <v>914</v>
      </c>
      <c r="K3647">
        <v>1.4223079999999999</v>
      </c>
      <c r="L3647" t="s">
        <v>25</v>
      </c>
    </row>
    <row r="3648" spans="1:12" x14ac:dyDescent="0.3">
      <c r="A3648" s="1">
        <v>43447</v>
      </c>
      <c r="B3648">
        <v>2018</v>
      </c>
      <c r="C3648" t="s">
        <v>18</v>
      </c>
      <c r="D3648">
        <v>351950</v>
      </c>
      <c r="E3648">
        <v>382850</v>
      </c>
      <c r="F3648" t="s">
        <v>13</v>
      </c>
      <c r="G3648" t="s">
        <v>14</v>
      </c>
      <c r="H3648">
        <v>3</v>
      </c>
      <c r="I3648">
        <v>2</v>
      </c>
      <c r="J3648">
        <v>995</v>
      </c>
      <c r="K3648">
        <v>1.4223079999999999</v>
      </c>
      <c r="L3648" t="s">
        <v>16</v>
      </c>
    </row>
    <row r="3649" spans="1:12" x14ac:dyDescent="0.3">
      <c r="A3649" s="1">
        <v>43448</v>
      </c>
      <c r="B3649">
        <v>2018</v>
      </c>
      <c r="C3649" t="s">
        <v>21</v>
      </c>
      <c r="D3649">
        <v>3285940</v>
      </c>
      <c r="E3649">
        <v>3000000</v>
      </c>
      <c r="F3649" t="s">
        <v>13</v>
      </c>
      <c r="G3649" t="s">
        <v>14</v>
      </c>
      <c r="H3649">
        <v>3</v>
      </c>
      <c r="I3649">
        <v>1</v>
      </c>
      <c r="J3649">
        <v>935</v>
      </c>
      <c r="K3649">
        <v>1.4223079999999999</v>
      </c>
      <c r="L3649" t="s">
        <v>25</v>
      </c>
    </row>
    <row r="3650" spans="1:12" x14ac:dyDescent="0.3">
      <c r="A3650" s="1">
        <v>43448</v>
      </c>
      <c r="B3650">
        <v>2018</v>
      </c>
      <c r="C3650" t="s">
        <v>26</v>
      </c>
      <c r="D3650">
        <v>214130</v>
      </c>
      <c r="E3650">
        <v>195000</v>
      </c>
      <c r="F3650" t="s">
        <v>13</v>
      </c>
      <c r="G3650" t="s">
        <v>14</v>
      </c>
      <c r="H3650">
        <v>3</v>
      </c>
      <c r="I3650">
        <v>3</v>
      </c>
      <c r="J3650">
        <v>985</v>
      </c>
      <c r="K3650">
        <v>1.4223079999999999</v>
      </c>
      <c r="L3650" t="s">
        <v>15</v>
      </c>
    </row>
    <row r="3651" spans="1:12" x14ac:dyDescent="0.3">
      <c r="A3651" s="1">
        <v>43449</v>
      </c>
      <c r="B3651">
        <v>2018</v>
      </c>
      <c r="C3651" t="s">
        <v>26</v>
      </c>
      <c r="D3651">
        <v>725130</v>
      </c>
      <c r="E3651">
        <v>1065000</v>
      </c>
      <c r="F3651" t="s">
        <v>13</v>
      </c>
      <c r="G3651" t="s">
        <v>14</v>
      </c>
      <c r="H3651">
        <v>3</v>
      </c>
      <c r="I3651">
        <v>2</v>
      </c>
      <c r="J3651">
        <v>1015</v>
      </c>
      <c r="K3651">
        <v>1.4223079999999999</v>
      </c>
      <c r="L3651" t="s">
        <v>16</v>
      </c>
    </row>
    <row r="3652" spans="1:12" x14ac:dyDescent="0.3">
      <c r="A3652" s="1">
        <v>43450</v>
      </c>
      <c r="B3652">
        <v>2018</v>
      </c>
      <c r="C3652" t="s">
        <v>26</v>
      </c>
      <c r="D3652">
        <v>867510</v>
      </c>
      <c r="E3652">
        <v>1580000</v>
      </c>
      <c r="F3652" t="s">
        <v>13</v>
      </c>
      <c r="G3652" t="s">
        <v>14</v>
      </c>
      <c r="H3652">
        <v>3</v>
      </c>
      <c r="I3652">
        <v>1</v>
      </c>
      <c r="J3652">
        <v>928</v>
      </c>
      <c r="K3652">
        <v>1.4223079999999999</v>
      </c>
      <c r="L3652" t="s">
        <v>22</v>
      </c>
    </row>
    <row r="3653" spans="1:12" x14ac:dyDescent="0.3">
      <c r="A3653" s="1">
        <v>43450</v>
      </c>
      <c r="B3653">
        <v>2018</v>
      </c>
      <c r="C3653" t="s">
        <v>18</v>
      </c>
      <c r="D3653">
        <v>1327030</v>
      </c>
      <c r="E3653">
        <v>1725000</v>
      </c>
      <c r="F3653" t="s">
        <v>13</v>
      </c>
      <c r="G3653" t="s">
        <v>14</v>
      </c>
      <c r="H3653">
        <v>3</v>
      </c>
      <c r="I3653">
        <v>3</v>
      </c>
      <c r="J3653">
        <v>903</v>
      </c>
      <c r="K3653">
        <v>1.4223079999999999</v>
      </c>
      <c r="L3653" t="s">
        <v>22</v>
      </c>
    </row>
    <row r="3654" spans="1:12" x14ac:dyDescent="0.3">
      <c r="A3654" s="1">
        <v>43450</v>
      </c>
      <c r="B3654">
        <v>2018</v>
      </c>
      <c r="C3654" t="s">
        <v>18</v>
      </c>
      <c r="D3654">
        <v>792810</v>
      </c>
      <c r="E3654">
        <v>940000</v>
      </c>
      <c r="F3654" t="s">
        <v>13</v>
      </c>
      <c r="G3654" t="s">
        <v>14</v>
      </c>
      <c r="H3654">
        <v>3</v>
      </c>
      <c r="I3654">
        <v>2</v>
      </c>
      <c r="J3654">
        <v>920</v>
      </c>
      <c r="K3654">
        <v>1.4223079999999999</v>
      </c>
      <c r="L3654" t="s">
        <v>16</v>
      </c>
    </row>
    <row r="3655" spans="1:12" x14ac:dyDescent="0.3">
      <c r="A3655" s="1">
        <v>43450</v>
      </c>
      <c r="B3655">
        <v>2018</v>
      </c>
      <c r="C3655" t="s">
        <v>12</v>
      </c>
      <c r="D3655">
        <v>119330</v>
      </c>
      <c r="E3655">
        <v>120000</v>
      </c>
      <c r="F3655" t="s">
        <v>13</v>
      </c>
      <c r="G3655" t="s">
        <v>14</v>
      </c>
      <c r="H3655">
        <v>3</v>
      </c>
      <c r="I3655">
        <v>2</v>
      </c>
      <c r="J3655">
        <v>1093</v>
      </c>
      <c r="K3655">
        <v>1.4223079999999999</v>
      </c>
      <c r="L3655" t="s">
        <v>22</v>
      </c>
    </row>
    <row r="3656" spans="1:12" x14ac:dyDescent="0.3">
      <c r="A3656" s="1">
        <v>43450</v>
      </c>
      <c r="B3656">
        <v>2018</v>
      </c>
      <c r="C3656" t="s">
        <v>30</v>
      </c>
      <c r="D3656">
        <v>433160</v>
      </c>
      <c r="E3656">
        <v>570000</v>
      </c>
      <c r="F3656" t="s">
        <v>13</v>
      </c>
      <c r="G3656" t="s">
        <v>14</v>
      </c>
      <c r="H3656">
        <v>3</v>
      </c>
      <c r="I3656">
        <v>2</v>
      </c>
      <c r="J3656">
        <v>1015</v>
      </c>
      <c r="K3656">
        <v>1.4223079999999999</v>
      </c>
      <c r="L3656" t="s">
        <v>16</v>
      </c>
    </row>
    <row r="3657" spans="1:12" x14ac:dyDescent="0.3">
      <c r="A3657" s="1">
        <v>43454</v>
      </c>
      <c r="B3657">
        <v>2018</v>
      </c>
      <c r="C3657" t="s">
        <v>17</v>
      </c>
      <c r="D3657">
        <v>126190</v>
      </c>
      <c r="E3657">
        <v>195000</v>
      </c>
      <c r="F3657" t="s">
        <v>13</v>
      </c>
      <c r="G3657" t="s">
        <v>14</v>
      </c>
      <c r="H3657">
        <v>3</v>
      </c>
      <c r="I3657">
        <v>1</v>
      </c>
      <c r="J3657">
        <v>994</v>
      </c>
      <c r="K3657">
        <v>1.4223079999999999</v>
      </c>
      <c r="L3657" t="s">
        <v>22</v>
      </c>
    </row>
    <row r="3658" spans="1:12" x14ac:dyDescent="0.3">
      <c r="A3658" s="1">
        <v>43454</v>
      </c>
      <c r="B3658">
        <v>2018</v>
      </c>
      <c r="C3658" t="s">
        <v>21</v>
      </c>
      <c r="D3658">
        <v>338730</v>
      </c>
      <c r="E3658">
        <v>525000</v>
      </c>
      <c r="F3658" t="s">
        <v>13</v>
      </c>
      <c r="G3658" t="s">
        <v>14</v>
      </c>
      <c r="H3658">
        <v>3</v>
      </c>
      <c r="I3658">
        <v>2</v>
      </c>
      <c r="J3658">
        <v>992</v>
      </c>
      <c r="K3658">
        <v>1.4223079999999999</v>
      </c>
      <c r="L3658" t="s">
        <v>22</v>
      </c>
    </row>
    <row r="3659" spans="1:12" x14ac:dyDescent="0.3">
      <c r="A3659" s="1">
        <v>43454</v>
      </c>
      <c r="B3659">
        <v>2018</v>
      </c>
      <c r="C3659" t="s">
        <v>17</v>
      </c>
      <c r="D3659">
        <v>129870</v>
      </c>
      <c r="E3659">
        <v>254500</v>
      </c>
      <c r="F3659" t="s">
        <v>19</v>
      </c>
      <c r="G3659" t="s">
        <v>20</v>
      </c>
      <c r="H3659">
        <v>4</v>
      </c>
      <c r="I3659">
        <v>4</v>
      </c>
      <c r="J3659">
        <v>1211</v>
      </c>
      <c r="K3659">
        <v>1.4223079999999999</v>
      </c>
      <c r="L3659" t="s">
        <v>22</v>
      </c>
    </row>
    <row r="3660" spans="1:12" x14ac:dyDescent="0.3">
      <c r="A3660" s="1">
        <v>43454</v>
      </c>
      <c r="B3660">
        <v>2018</v>
      </c>
      <c r="C3660" t="s">
        <v>12</v>
      </c>
      <c r="D3660">
        <v>121990</v>
      </c>
      <c r="E3660">
        <v>183450</v>
      </c>
      <c r="F3660" t="s">
        <v>13</v>
      </c>
      <c r="G3660" t="s">
        <v>14</v>
      </c>
      <c r="H3660">
        <v>3</v>
      </c>
      <c r="I3660">
        <v>3</v>
      </c>
      <c r="J3660">
        <v>979</v>
      </c>
      <c r="K3660">
        <v>1.4223079999999999</v>
      </c>
      <c r="L3660" t="s">
        <v>25</v>
      </c>
    </row>
    <row r="3661" spans="1:12" x14ac:dyDescent="0.3">
      <c r="A3661" s="1">
        <v>43455</v>
      </c>
      <c r="B3661">
        <v>2018</v>
      </c>
      <c r="C3661" t="s">
        <v>30</v>
      </c>
      <c r="D3661">
        <v>271570</v>
      </c>
      <c r="E3661">
        <v>250000</v>
      </c>
      <c r="F3661" t="s">
        <v>19</v>
      </c>
      <c r="G3661" t="s">
        <v>20</v>
      </c>
      <c r="H3661">
        <v>4</v>
      </c>
      <c r="I3661">
        <v>2</v>
      </c>
      <c r="J3661">
        <v>1458</v>
      </c>
      <c r="K3661">
        <v>1.4223079999999999</v>
      </c>
      <c r="L3661" t="s">
        <v>16</v>
      </c>
    </row>
    <row r="3662" spans="1:12" x14ac:dyDescent="0.3">
      <c r="A3662" s="1">
        <v>43457</v>
      </c>
      <c r="B3662">
        <v>2018</v>
      </c>
      <c r="C3662" t="s">
        <v>26</v>
      </c>
      <c r="D3662">
        <v>791350</v>
      </c>
      <c r="E3662">
        <v>1360000</v>
      </c>
      <c r="F3662" t="s">
        <v>13</v>
      </c>
      <c r="G3662" t="s">
        <v>14</v>
      </c>
      <c r="H3662">
        <v>3</v>
      </c>
      <c r="I3662">
        <v>2</v>
      </c>
      <c r="J3662">
        <v>953</v>
      </c>
      <c r="K3662">
        <v>1.4223079999999999</v>
      </c>
      <c r="L3662" t="s">
        <v>22</v>
      </c>
    </row>
    <row r="3663" spans="1:12" x14ac:dyDescent="0.3">
      <c r="A3663" s="1">
        <v>43461</v>
      </c>
      <c r="B3663">
        <v>2018</v>
      </c>
      <c r="C3663" t="s">
        <v>18</v>
      </c>
      <c r="D3663">
        <v>213130</v>
      </c>
      <c r="E3663">
        <v>307000</v>
      </c>
      <c r="F3663" t="s">
        <v>13</v>
      </c>
      <c r="G3663" t="s">
        <v>14</v>
      </c>
      <c r="H3663">
        <v>3</v>
      </c>
      <c r="I3663">
        <v>1</v>
      </c>
      <c r="J3663">
        <v>1061</v>
      </c>
      <c r="K3663">
        <v>1.4223079999999999</v>
      </c>
      <c r="L3663" t="s">
        <v>25</v>
      </c>
    </row>
    <row r="3664" spans="1:12" x14ac:dyDescent="0.3">
      <c r="A3664" s="1">
        <v>43461</v>
      </c>
      <c r="B3664">
        <v>2018</v>
      </c>
      <c r="C3664" t="s">
        <v>12</v>
      </c>
      <c r="D3664">
        <v>95660</v>
      </c>
      <c r="E3664">
        <v>127900</v>
      </c>
      <c r="F3664" t="s">
        <v>13</v>
      </c>
      <c r="G3664" t="s">
        <v>14</v>
      </c>
      <c r="H3664">
        <v>3</v>
      </c>
      <c r="I3664">
        <v>1</v>
      </c>
      <c r="J3664">
        <v>1065</v>
      </c>
      <c r="K3664">
        <v>1.4223079999999999</v>
      </c>
      <c r="L3664" t="s">
        <v>16</v>
      </c>
    </row>
    <row r="3665" spans="1:12" x14ac:dyDescent="0.3">
      <c r="A3665" s="1">
        <v>43461</v>
      </c>
      <c r="B3665">
        <v>2018</v>
      </c>
      <c r="C3665" t="s">
        <v>12</v>
      </c>
      <c r="D3665">
        <v>70610</v>
      </c>
      <c r="E3665">
        <v>93500</v>
      </c>
      <c r="F3665" t="s">
        <v>13</v>
      </c>
      <c r="G3665" t="s">
        <v>14</v>
      </c>
      <c r="H3665">
        <v>3</v>
      </c>
      <c r="I3665">
        <v>2</v>
      </c>
      <c r="J3665">
        <v>985</v>
      </c>
      <c r="K3665">
        <v>1.4223079999999999</v>
      </c>
      <c r="L3665" t="s">
        <v>16</v>
      </c>
    </row>
    <row r="3666" spans="1:12" x14ac:dyDescent="0.3">
      <c r="A3666" s="1">
        <v>43462</v>
      </c>
      <c r="B3666">
        <v>2018</v>
      </c>
      <c r="C3666" t="s">
        <v>17</v>
      </c>
      <c r="D3666">
        <v>97210</v>
      </c>
      <c r="E3666">
        <v>125000</v>
      </c>
      <c r="F3666" t="s">
        <v>13</v>
      </c>
      <c r="G3666" t="s">
        <v>14</v>
      </c>
      <c r="H3666">
        <v>3</v>
      </c>
      <c r="I3666">
        <v>2</v>
      </c>
      <c r="J3666">
        <v>1045</v>
      </c>
      <c r="K3666">
        <v>1.4223079999999999</v>
      </c>
      <c r="L3666" t="s">
        <v>15</v>
      </c>
    </row>
    <row r="3667" spans="1:12" x14ac:dyDescent="0.3">
      <c r="A3667" s="1">
        <v>43462</v>
      </c>
      <c r="B3667">
        <v>2018</v>
      </c>
      <c r="C3667" t="s">
        <v>18</v>
      </c>
      <c r="D3667">
        <v>670210</v>
      </c>
      <c r="E3667">
        <v>1020000</v>
      </c>
      <c r="F3667" t="s">
        <v>13</v>
      </c>
      <c r="G3667" t="s">
        <v>14</v>
      </c>
      <c r="H3667">
        <v>3</v>
      </c>
      <c r="I3667">
        <v>3</v>
      </c>
      <c r="J3667">
        <v>1034</v>
      </c>
      <c r="K3667">
        <v>1.4223079999999999</v>
      </c>
      <c r="L3667" t="s">
        <v>15</v>
      </c>
    </row>
    <row r="3668" spans="1:12" x14ac:dyDescent="0.3">
      <c r="A3668" s="1">
        <v>43463</v>
      </c>
      <c r="B3668">
        <v>2018</v>
      </c>
      <c r="C3668" t="s">
        <v>26</v>
      </c>
      <c r="D3668">
        <v>403480</v>
      </c>
      <c r="E3668">
        <v>548000</v>
      </c>
      <c r="F3668" t="s">
        <v>13</v>
      </c>
      <c r="G3668" t="s">
        <v>14</v>
      </c>
      <c r="H3668">
        <v>3</v>
      </c>
      <c r="I3668">
        <v>1</v>
      </c>
      <c r="J3668">
        <v>941</v>
      </c>
      <c r="K3668">
        <v>1.4223079999999999</v>
      </c>
      <c r="L3668" t="s">
        <v>15</v>
      </c>
    </row>
    <row r="3669" spans="1:12" x14ac:dyDescent="0.3">
      <c r="A3669" s="1">
        <v>43464</v>
      </c>
      <c r="B3669">
        <v>2018</v>
      </c>
      <c r="C3669" t="s">
        <v>26</v>
      </c>
      <c r="D3669">
        <v>551250</v>
      </c>
      <c r="E3669">
        <v>589000</v>
      </c>
      <c r="F3669" t="s">
        <v>13</v>
      </c>
      <c r="G3669" t="s">
        <v>14</v>
      </c>
      <c r="H3669">
        <v>3</v>
      </c>
      <c r="I3669">
        <v>2</v>
      </c>
      <c r="J3669">
        <v>1082</v>
      </c>
      <c r="K3669">
        <v>1.4223079999999999</v>
      </c>
      <c r="L3669" t="s">
        <v>16</v>
      </c>
    </row>
    <row r="3670" spans="1:12" x14ac:dyDescent="0.3">
      <c r="A3670" s="1">
        <v>43464</v>
      </c>
      <c r="B3670">
        <v>2018</v>
      </c>
      <c r="C3670" t="s">
        <v>18</v>
      </c>
      <c r="D3670">
        <v>277504</v>
      </c>
      <c r="E3670">
        <v>590000</v>
      </c>
      <c r="F3670" t="s">
        <v>13</v>
      </c>
      <c r="G3670" t="s">
        <v>14</v>
      </c>
      <c r="H3670">
        <v>3</v>
      </c>
      <c r="I3670">
        <v>1</v>
      </c>
      <c r="J3670">
        <v>962</v>
      </c>
      <c r="K3670">
        <v>1.4223079999999999</v>
      </c>
      <c r="L3670" t="s">
        <v>15</v>
      </c>
    </row>
    <row r="3671" spans="1:12" x14ac:dyDescent="0.3">
      <c r="A3671" s="1">
        <v>43468</v>
      </c>
      <c r="B3671">
        <v>2019</v>
      </c>
      <c r="C3671" t="s">
        <v>17</v>
      </c>
      <c r="D3671">
        <v>147150</v>
      </c>
      <c r="E3671">
        <v>245000</v>
      </c>
      <c r="F3671" t="s">
        <v>13</v>
      </c>
      <c r="G3671" t="s">
        <v>14</v>
      </c>
      <c r="H3671">
        <v>3</v>
      </c>
      <c r="I3671">
        <v>1</v>
      </c>
      <c r="J3671">
        <v>1000</v>
      </c>
      <c r="K3671">
        <v>1.0258995</v>
      </c>
      <c r="L3671" t="s">
        <v>16</v>
      </c>
    </row>
    <row r="3672" spans="1:12" x14ac:dyDescent="0.3">
      <c r="A3672" s="1">
        <v>43468</v>
      </c>
      <c r="B3672">
        <v>2019</v>
      </c>
      <c r="C3672" t="s">
        <v>17</v>
      </c>
      <c r="D3672">
        <v>121590</v>
      </c>
      <c r="E3672">
        <v>237000</v>
      </c>
      <c r="F3672" t="s">
        <v>13</v>
      </c>
      <c r="G3672" t="s">
        <v>14</v>
      </c>
      <c r="H3672">
        <v>3</v>
      </c>
      <c r="I3672">
        <v>1</v>
      </c>
      <c r="J3672">
        <v>1056</v>
      </c>
      <c r="K3672">
        <v>1.0258995</v>
      </c>
      <c r="L3672" t="s">
        <v>25</v>
      </c>
    </row>
    <row r="3673" spans="1:12" x14ac:dyDescent="0.3">
      <c r="A3673" s="1">
        <v>43469</v>
      </c>
      <c r="B3673">
        <v>2019</v>
      </c>
      <c r="C3673" t="s">
        <v>17</v>
      </c>
      <c r="D3673">
        <v>95810</v>
      </c>
      <c r="E3673">
        <v>80500</v>
      </c>
      <c r="F3673" t="s">
        <v>13</v>
      </c>
      <c r="G3673" t="s">
        <v>14</v>
      </c>
      <c r="H3673">
        <v>3</v>
      </c>
      <c r="I3673">
        <v>1</v>
      </c>
      <c r="J3673">
        <v>1053</v>
      </c>
      <c r="K3673">
        <v>1.0258995</v>
      </c>
      <c r="L3673" t="s">
        <v>16</v>
      </c>
    </row>
    <row r="3674" spans="1:12" x14ac:dyDescent="0.3">
      <c r="A3674" s="1">
        <v>43469</v>
      </c>
      <c r="B3674">
        <v>2019</v>
      </c>
      <c r="C3674" t="s">
        <v>18</v>
      </c>
      <c r="D3674">
        <v>308240</v>
      </c>
      <c r="E3674">
        <v>475000</v>
      </c>
      <c r="F3674" t="s">
        <v>13</v>
      </c>
      <c r="G3674" t="s">
        <v>14</v>
      </c>
      <c r="H3674">
        <v>3</v>
      </c>
      <c r="I3674">
        <v>3</v>
      </c>
      <c r="J3674">
        <v>1039</v>
      </c>
      <c r="K3674">
        <v>1.0258995</v>
      </c>
      <c r="L3674" t="s">
        <v>25</v>
      </c>
    </row>
    <row r="3675" spans="1:12" x14ac:dyDescent="0.3">
      <c r="A3675" s="1">
        <v>43470</v>
      </c>
      <c r="B3675">
        <v>2019</v>
      </c>
      <c r="C3675" t="s">
        <v>12</v>
      </c>
      <c r="D3675">
        <v>91740</v>
      </c>
      <c r="E3675">
        <v>110000</v>
      </c>
      <c r="F3675" t="s">
        <v>13</v>
      </c>
      <c r="G3675" t="s">
        <v>14</v>
      </c>
      <c r="H3675">
        <v>3</v>
      </c>
      <c r="I3675">
        <v>3</v>
      </c>
      <c r="J3675">
        <v>1008</v>
      </c>
      <c r="K3675">
        <v>1.0258995</v>
      </c>
      <c r="L3675" t="s">
        <v>16</v>
      </c>
    </row>
    <row r="3676" spans="1:12" x14ac:dyDescent="0.3">
      <c r="A3676" s="1">
        <v>43471</v>
      </c>
      <c r="B3676">
        <v>2019</v>
      </c>
      <c r="C3676" t="s">
        <v>18</v>
      </c>
      <c r="D3676">
        <v>273020</v>
      </c>
      <c r="E3676">
        <v>395000</v>
      </c>
      <c r="F3676" t="s">
        <v>13</v>
      </c>
      <c r="G3676" t="s">
        <v>14</v>
      </c>
      <c r="H3676">
        <v>3</v>
      </c>
      <c r="I3676">
        <v>3</v>
      </c>
      <c r="J3676">
        <v>994</v>
      </c>
      <c r="K3676">
        <v>1.0258995</v>
      </c>
      <c r="L3676" t="s">
        <v>22</v>
      </c>
    </row>
    <row r="3677" spans="1:12" x14ac:dyDescent="0.3">
      <c r="A3677" s="1">
        <v>43471</v>
      </c>
      <c r="B3677">
        <v>2019</v>
      </c>
      <c r="C3677" t="s">
        <v>18</v>
      </c>
      <c r="D3677">
        <v>229590</v>
      </c>
      <c r="E3677">
        <v>325000</v>
      </c>
      <c r="F3677" t="s">
        <v>13</v>
      </c>
      <c r="G3677" t="s">
        <v>14</v>
      </c>
      <c r="H3677">
        <v>3</v>
      </c>
      <c r="I3677">
        <v>3</v>
      </c>
      <c r="J3677">
        <v>922</v>
      </c>
      <c r="K3677">
        <v>1.0258995</v>
      </c>
      <c r="L3677" t="s">
        <v>25</v>
      </c>
    </row>
    <row r="3678" spans="1:12" x14ac:dyDescent="0.3">
      <c r="A3678" s="1">
        <v>43471</v>
      </c>
      <c r="B3678">
        <v>2019</v>
      </c>
      <c r="C3678" t="s">
        <v>26</v>
      </c>
      <c r="D3678">
        <v>912940</v>
      </c>
      <c r="E3678">
        <v>1307500</v>
      </c>
      <c r="F3678" t="s">
        <v>13</v>
      </c>
      <c r="G3678" t="s">
        <v>14</v>
      </c>
      <c r="H3678">
        <v>3</v>
      </c>
      <c r="I3678">
        <v>1</v>
      </c>
      <c r="J3678">
        <v>1086</v>
      </c>
      <c r="K3678">
        <v>1.0258995</v>
      </c>
      <c r="L3678" t="s">
        <v>16</v>
      </c>
    </row>
    <row r="3679" spans="1:12" x14ac:dyDescent="0.3">
      <c r="A3679" s="1">
        <v>43474</v>
      </c>
      <c r="B3679">
        <v>2019</v>
      </c>
      <c r="C3679" t="s">
        <v>18</v>
      </c>
      <c r="D3679">
        <v>464820</v>
      </c>
      <c r="E3679">
        <v>140000</v>
      </c>
      <c r="F3679" t="s">
        <v>13</v>
      </c>
      <c r="G3679" t="s">
        <v>14</v>
      </c>
      <c r="H3679">
        <v>3</v>
      </c>
      <c r="I3679">
        <v>2</v>
      </c>
      <c r="J3679">
        <v>1049</v>
      </c>
      <c r="K3679">
        <v>1.0258995</v>
      </c>
      <c r="L3679" t="s">
        <v>16</v>
      </c>
    </row>
    <row r="3680" spans="1:12" x14ac:dyDescent="0.3">
      <c r="A3680" s="1">
        <v>43474</v>
      </c>
      <c r="B3680">
        <v>2019</v>
      </c>
      <c r="C3680" t="s">
        <v>17</v>
      </c>
      <c r="D3680">
        <v>130360</v>
      </c>
      <c r="E3680">
        <v>190000</v>
      </c>
      <c r="F3680" t="s">
        <v>13</v>
      </c>
      <c r="G3680" t="s">
        <v>14</v>
      </c>
      <c r="H3680">
        <v>3</v>
      </c>
      <c r="I3680">
        <v>2</v>
      </c>
      <c r="J3680">
        <v>978</v>
      </c>
      <c r="K3680">
        <v>1.0258995</v>
      </c>
      <c r="L3680" t="s">
        <v>16</v>
      </c>
    </row>
    <row r="3681" spans="1:12" x14ac:dyDescent="0.3">
      <c r="A3681" s="1">
        <v>43475</v>
      </c>
      <c r="B3681">
        <v>2019</v>
      </c>
      <c r="C3681" t="s">
        <v>18</v>
      </c>
      <c r="D3681">
        <v>327840</v>
      </c>
      <c r="E3681">
        <v>390000</v>
      </c>
      <c r="F3681" t="s">
        <v>13</v>
      </c>
      <c r="G3681" t="s">
        <v>14</v>
      </c>
      <c r="H3681">
        <v>3</v>
      </c>
      <c r="I3681">
        <v>2</v>
      </c>
      <c r="J3681">
        <v>922</v>
      </c>
      <c r="K3681">
        <v>1.0258995</v>
      </c>
      <c r="L3681" t="s">
        <v>25</v>
      </c>
    </row>
    <row r="3682" spans="1:12" x14ac:dyDescent="0.3">
      <c r="A3682" s="1">
        <v>43475</v>
      </c>
      <c r="B3682">
        <v>2019</v>
      </c>
      <c r="C3682" t="s">
        <v>21</v>
      </c>
      <c r="D3682">
        <v>670460</v>
      </c>
      <c r="E3682">
        <v>951000</v>
      </c>
      <c r="F3682" t="s">
        <v>13</v>
      </c>
      <c r="G3682" t="s">
        <v>14</v>
      </c>
      <c r="H3682">
        <v>3</v>
      </c>
      <c r="I3682">
        <v>1</v>
      </c>
      <c r="J3682">
        <v>1069</v>
      </c>
      <c r="K3682">
        <v>1.0258995</v>
      </c>
      <c r="L3682" t="s">
        <v>15</v>
      </c>
    </row>
    <row r="3683" spans="1:12" x14ac:dyDescent="0.3">
      <c r="A3683" s="1">
        <v>43475</v>
      </c>
      <c r="B3683">
        <v>2019</v>
      </c>
      <c r="C3683" t="s">
        <v>17</v>
      </c>
      <c r="D3683">
        <v>121520</v>
      </c>
      <c r="E3683">
        <v>185000</v>
      </c>
      <c r="F3683" t="s">
        <v>13</v>
      </c>
      <c r="G3683" t="s">
        <v>14</v>
      </c>
      <c r="H3683">
        <v>3</v>
      </c>
      <c r="I3683">
        <v>3</v>
      </c>
      <c r="J3683">
        <v>1050</v>
      </c>
      <c r="K3683">
        <v>1.0258995</v>
      </c>
      <c r="L3683" t="s">
        <v>16</v>
      </c>
    </row>
    <row r="3684" spans="1:12" x14ac:dyDescent="0.3">
      <c r="A3684" s="1">
        <v>43477</v>
      </c>
      <c r="B3684">
        <v>2019</v>
      </c>
      <c r="C3684" t="s">
        <v>30</v>
      </c>
      <c r="D3684">
        <v>453700</v>
      </c>
      <c r="E3684">
        <v>765000</v>
      </c>
      <c r="F3684" t="s">
        <v>13</v>
      </c>
      <c r="G3684" t="s">
        <v>14</v>
      </c>
      <c r="H3684">
        <v>3</v>
      </c>
      <c r="I3684">
        <v>3</v>
      </c>
      <c r="J3684">
        <v>1011</v>
      </c>
      <c r="K3684">
        <v>1.0258995</v>
      </c>
      <c r="L3684" t="s">
        <v>22</v>
      </c>
    </row>
    <row r="3685" spans="1:12" x14ac:dyDescent="0.3">
      <c r="A3685" s="1">
        <v>43477</v>
      </c>
      <c r="B3685">
        <v>2019</v>
      </c>
      <c r="C3685" t="s">
        <v>21</v>
      </c>
      <c r="D3685">
        <v>676830</v>
      </c>
      <c r="E3685">
        <v>1275000</v>
      </c>
      <c r="F3685" t="s">
        <v>13</v>
      </c>
      <c r="G3685" t="s">
        <v>14</v>
      </c>
      <c r="H3685">
        <v>3</v>
      </c>
      <c r="I3685">
        <v>3</v>
      </c>
      <c r="J3685">
        <v>925</v>
      </c>
      <c r="K3685">
        <v>1.0258995</v>
      </c>
      <c r="L3685" t="s">
        <v>22</v>
      </c>
    </row>
    <row r="3686" spans="1:12" x14ac:dyDescent="0.3">
      <c r="A3686" s="1">
        <v>43477</v>
      </c>
      <c r="B3686">
        <v>2019</v>
      </c>
      <c r="C3686" t="s">
        <v>12</v>
      </c>
      <c r="D3686">
        <v>75520</v>
      </c>
      <c r="E3686">
        <v>150000</v>
      </c>
      <c r="F3686" t="s">
        <v>13</v>
      </c>
      <c r="G3686" t="s">
        <v>14</v>
      </c>
      <c r="H3686">
        <v>3</v>
      </c>
      <c r="I3686">
        <v>3</v>
      </c>
      <c r="J3686">
        <v>1044</v>
      </c>
      <c r="K3686">
        <v>1.0258995</v>
      </c>
      <c r="L3686" t="s">
        <v>22</v>
      </c>
    </row>
    <row r="3687" spans="1:12" x14ac:dyDescent="0.3">
      <c r="A3687" s="1">
        <v>43477</v>
      </c>
      <c r="B3687">
        <v>2019</v>
      </c>
      <c r="C3687" t="s">
        <v>18</v>
      </c>
      <c r="D3687">
        <v>220780</v>
      </c>
      <c r="E3687">
        <v>392500</v>
      </c>
      <c r="F3687" t="s">
        <v>19</v>
      </c>
      <c r="G3687" t="s">
        <v>20</v>
      </c>
      <c r="H3687">
        <v>4</v>
      </c>
      <c r="I3687">
        <v>4</v>
      </c>
      <c r="J3687">
        <v>1209</v>
      </c>
      <c r="K3687">
        <v>1.0258995</v>
      </c>
      <c r="L3687" t="s">
        <v>22</v>
      </c>
    </row>
    <row r="3688" spans="1:12" x14ac:dyDescent="0.3">
      <c r="A3688" s="1">
        <v>43478</v>
      </c>
      <c r="B3688">
        <v>2019</v>
      </c>
      <c r="C3688" t="s">
        <v>12</v>
      </c>
      <c r="D3688">
        <v>82400</v>
      </c>
      <c r="E3688">
        <v>137500</v>
      </c>
      <c r="F3688" t="s">
        <v>13</v>
      </c>
      <c r="G3688" t="s">
        <v>14</v>
      </c>
      <c r="H3688">
        <v>3</v>
      </c>
      <c r="I3688">
        <v>3</v>
      </c>
      <c r="J3688">
        <v>928</v>
      </c>
      <c r="K3688">
        <v>1.0258995</v>
      </c>
      <c r="L3688" t="s">
        <v>15</v>
      </c>
    </row>
    <row r="3689" spans="1:12" x14ac:dyDescent="0.3">
      <c r="A3689" s="1">
        <v>43478</v>
      </c>
      <c r="B3689">
        <v>2019</v>
      </c>
      <c r="C3689" t="s">
        <v>21</v>
      </c>
      <c r="D3689">
        <v>2632840</v>
      </c>
      <c r="E3689">
        <v>3650000</v>
      </c>
      <c r="F3689" t="s">
        <v>13</v>
      </c>
      <c r="G3689" t="s">
        <v>14</v>
      </c>
      <c r="H3689">
        <v>3</v>
      </c>
      <c r="I3689">
        <v>3</v>
      </c>
      <c r="J3689">
        <v>1039</v>
      </c>
      <c r="K3689">
        <v>1.0258995</v>
      </c>
      <c r="L3689" t="s">
        <v>25</v>
      </c>
    </row>
    <row r="3690" spans="1:12" x14ac:dyDescent="0.3">
      <c r="A3690" s="1">
        <v>43482</v>
      </c>
      <c r="B3690">
        <v>2019</v>
      </c>
      <c r="C3690" t="s">
        <v>26</v>
      </c>
      <c r="D3690">
        <v>366310</v>
      </c>
      <c r="E3690">
        <v>475000</v>
      </c>
      <c r="F3690" t="s">
        <v>13</v>
      </c>
      <c r="G3690" t="s">
        <v>14</v>
      </c>
      <c r="H3690">
        <v>3</v>
      </c>
      <c r="I3690">
        <v>3</v>
      </c>
      <c r="J3690">
        <v>1058</v>
      </c>
      <c r="K3690">
        <v>1.0258995</v>
      </c>
      <c r="L3690" t="s">
        <v>25</v>
      </c>
    </row>
    <row r="3691" spans="1:12" x14ac:dyDescent="0.3">
      <c r="A3691" s="1">
        <v>43482</v>
      </c>
      <c r="B3691">
        <v>2019</v>
      </c>
      <c r="C3691" t="s">
        <v>17</v>
      </c>
      <c r="D3691">
        <v>155359</v>
      </c>
      <c r="E3691">
        <v>139999</v>
      </c>
      <c r="F3691" t="s">
        <v>19</v>
      </c>
      <c r="G3691" t="s">
        <v>20</v>
      </c>
      <c r="H3691">
        <v>4</v>
      </c>
      <c r="I3691">
        <v>2</v>
      </c>
      <c r="J3691">
        <v>1420</v>
      </c>
      <c r="K3691">
        <v>1.0258995</v>
      </c>
      <c r="L3691" t="s">
        <v>25</v>
      </c>
    </row>
    <row r="3692" spans="1:12" x14ac:dyDescent="0.3">
      <c r="A3692" s="1">
        <v>43482</v>
      </c>
      <c r="B3692">
        <v>2019</v>
      </c>
      <c r="C3692" t="s">
        <v>12</v>
      </c>
      <c r="D3692">
        <v>121040</v>
      </c>
      <c r="E3692">
        <v>150000</v>
      </c>
      <c r="F3692" t="s">
        <v>13</v>
      </c>
      <c r="G3692" t="s">
        <v>14</v>
      </c>
      <c r="H3692">
        <v>3</v>
      </c>
      <c r="I3692">
        <v>2</v>
      </c>
      <c r="J3692">
        <v>1047</v>
      </c>
      <c r="K3692">
        <v>1.0258995</v>
      </c>
      <c r="L3692" t="s">
        <v>22</v>
      </c>
    </row>
    <row r="3693" spans="1:12" x14ac:dyDescent="0.3">
      <c r="A3693" s="1">
        <v>43483</v>
      </c>
      <c r="B3693">
        <v>2019</v>
      </c>
      <c r="C3693" t="s">
        <v>21</v>
      </c>
      <c r="D3693">
        <v>553630</v>
      </c>
      <c r="E3693">
        <v>755000</v>
      </c>
      <c r="F3693" t="s">
        <v>13</v>
      </c>
      <c r="G3693" t="s">
        <v>14</v>
      </c>
      <c r="H3693">
        <v>3</v>
      </c>
      <c r="I3693">
        <v>1</v>
      </c>
      <c r="J3693">
        <v>1040</v>
      </c>
      <c r="K3693">
        <v>1.0258995</v>
      </c>
      <c r="L3693" t="s">
        <v>25</v>
      </c>
    </row>
    <row r="3694" spans="1:12" x14ac:dyDescent="0.3">
      <c r="A3694" s="1">
        <v>43484</v>
      </c>
      <c r="B3694">
        <v>2019</v>
      </c>
      <c r="C3694" t="s">
        <v>18</v>
      </c>
      <c r="D3694">
        <v>181660</v>
      </c>
      <c r="E3694">
        <v>135000</v>
      </c>
      <c r="F3694" t="s">
        <v>13</v>
      </c>
      <c r="G3694" t="s">
        <v>14</v>
      </c>
      <c r="H3694">
        <v>3</v>
      </c>
      <c r="I3694">
        <v>1</v>
      </c>
      <c r="J3694">
        <v>1017</v>
      </c>
      <c r="K3694">
        <v>1.0258995</v>
      </c>
      <c r="L3694" t="s">
        <v>15</v>
      </c>
    </row>
    <row r="3695" spans="1:12" x14ac:dyDescent="0.3">
      <c r="A3695" s="1">
        <v>43488</v>
      </c>
      <c r="B3695">
        <v>2019</v>
      </c>
      <c r="C3695" t="s">
        <v>17</v>
      </c>
      <c r="D3695">
        <v>164050</v>
      </c>
      <c r="E3695">
        <v>248000</v>
      </c>
      <c r="F3695" t="s">
        <v>23</v>
      </c>
      <c r="G3695" t="s">
        <v>24</v>
      </c>
      <c r="H3695">
        <v>6</v>
      </c>
      <c r="I3695">
        <v>5</v>
      </c>
      <c r="J3695">
        <v>1904</v>
      </c>
      <c r="K3695">
        <v>1.0258995</v>
      </c>
      <c r="L3695" t="s">
        <v>25</v>
      </c>
    </row>
    <row r="3696" spans="1:12" x14ac:dyDescent="0.3">
      <c r="A3696" s="1">
        <v>43488</v>
      </c>
      <c r="B3696">
        <v>2019</v>
      </c>
      <c r="C3696" t="s">
        <v>21</v>
      </c>
      <c r="D3696">
        <v>967190</v>
      </c>
      <c r="E3696">
        <v>1375000</v>
      </c>
      <c r="F3696" t="s">
        <v>13</v>
      </c>
      <c r="G3696" t="s">
        <v>14</v>
      </c>
      <c r="H3696">
        <v>3</v>
      </c>
      <c r="I3696">
        <v>3</v>
      </c>
      <c r="J3696">
        <v>957</v>
      </c>
      <c r="K3696">
        <v>1.0258995</v>
      </c>
      <c r="L3696" t="s">
        <v>22</v>
      </c>
    </row>
    <row r="3697" spans="1:12" x14ac:dyDescent="0.3">
      <c r="A3697" s="1">
        <v>43488</v>
      </c>
      <c r="B3697">
        <v>2019</v>
      </c>
      <c r="C3697" t="s">
        <v>26</v>
      </c>
      <c r="D3697">
        <v>331310</v>
      </c>
      <c r="E3697">
        <v>550000</v>
      </c>
      <c r="F3697" t="s">
        <v>13</v>
      </c>
      <c r="G3697" t="s">
        <v>14</v>
      </c>
      <c r="H3697">
        <v>3</v>
      </c>
      <c r="I3697">
        <v>2</v>
      </c>
      <c r="J3697">
        <v>1041</v>
      </c>
      <c r="K3697">
        <v>1.0258995</v>
      </c>
      <c r="L3697" t="s">
        <v>25</v>
      </c>
    </row>
    <row r="3698" spans="1:12" x14ac:dyDescent="0.3">
      <c r="A3698" s="1">
        <v>43488</v>
      </c>
      <c r="B3698">
        <v>2019</v>
      </c>
      <c r="C3698" t="s">
        <v>18</v>
      </c>
      <c r="D3698">
        <v>224290</v>
      </c>
      <c r="E3698">
        <v>165000</v>
      </c>
      <c r="F3698" t="s">
        <v>13</v>
      </c>
      <c r="G3698" t="s">
        <v>14</v>
      </c>
      <c r="H3698">
        <v>3</v>
      </c>
      <c r="I3698">
        <v>1</v>
      </c>
      <c r="J3698">
        <v>1099</v>
      </c>
      <c r="K3698">
        <v>1.0258995</v>
      </c>
      <c r="L3698" t="s">
        <v>25</v>
      </c>
    </row>
    <row r="3699" spans="1:12" x14ac:dyDescent="0.3">
      <c r="A3699" s="1">
        <v>43488</v>
      </c>
      <c r="B3699">
        <v>2019</v>
      </c>
      <c r="C3699" t="s">
        <v>26</v>
      </c>
      <c r="D3699">
        <v>260540</v>
      </c>
      <c r="E3699">
        <v>305000</v>
      </c>
      <c r="F3699" t="s">
        <v>13</v>
      </c>
      <c r="G3699" t="s">
        <v>14</v>
      </c>
      <c r="H3699">
        <v>3</v>
      </c>
      <c r="I3699">
        <v>1</v>
      </c>
      <c r="J3699">
        <v>1026</v>
      </c>
      <c r="K3699">
        <v>1.0258995</v>
      </c>
      <c r="L3699" t="s">
        <v>25</v>
      </c>
    </row>
    <row r="3700" spans="1:12" x14ac:dyDescent="0.3">
      <c r="A3700" s="1">
        <v>43490</v>
      </c>
      <c r="B3700">
        <v>2019</v>
      </c>
      <c r="C3700" t="s">
        <v>30</v>
      </c>
      <c r="D3700">
        <v>154500</v>
      </c>
      <c r="E3700">
        <v>940000</v>
      </c>
      <c r="F3700" t="s">
        <v>13</v>
      </c>
      <c r="G3700" t="s">
        <v>14</v>
      </c>
      <c r="H3700">
        <v>3</v>
      </c>
      <c r="I3700">
        <v>2</v>
      </c>
      <c r="J3700">
        <v>1089</v>
      </c>
      <c r="K3700">
        <v>1.0258995</v>
      </c>
      <c r="L3700" t="s">
        <v>15</v>
      </c>
    </row>
    <row r="3701" spans="1:12" x14ac:dyDescent="0.3">
      <c r="A3701" s="1">
        <v>43491</v>
      </c>
      <c r="B3701">
        <v>2019</v>
      </c>
      <c r="C3701" t="s">
        <v>17</v>
      </c>
      <c r="D3701">
        <v>102350</v>
      </c>
      <c r="E3701">
        <v>65000</v>
      </c>
      <c r="F3701" t="s">
        <v>19</v>
      </c>
      <c r="G3701" t="s">
        <v>20</v>
      </c>
      <c r="H3701">
        <v>4</v>
      </c>
      <c r="I3701">
        <v>2</v>
      </c>
      <c r="J3701">
        <v>1261</v>
      </c>
      <c r="K3701">
        <v>1.0258995</v>
      </c>
      <c r="L3701" t="s">
        <v>25</v>
      </c>
    </row>
    <row r="3702" spans="1:12" x14ac:dyDescent="0.3">
      <c r="A3702" s="1">
        <v>43491</v>
      </c>
      <c r="B3702">
        <v>2019</v>
      </c>
      <c r="C3702" t="s">
        <v>21</v>
      </c>
      <c r="D3702">
        <v>3590230</v>
      </c>
      <c r="E3702">
        <v>3400000</v>
      </c>
      <c r="F3702" t="s">
        <v>13</v>
      </c>
      <c r="G3702" t="s">
        <v>14</v>
      </c>
      <c r="H3702">
        <v>3</v>
      </c>
      <c r="I3702">
        <v>3</v>
      </c>
      <c r="J3702">
        <v>968</v>
      </c>
      <c r="K3702">
        <v>1.0258995</v>
      </c>
      <c r="L3702" t="s">
        <v>25</v>
      </c>
    </row>
    <row r="3703" spans="1:12" x14ac:dyDescent="0.3">
      <c r="A3703" s="1">
        <v>43492</v>
      </c>
      <c r="B3703">
        <v>2019</v>
      </c>
      <c r="C3703" t="s">
        <v>17</v>
      </c>
      <c r="D3703">
        <v>93490</v>
      </c>
      <c r="E3703">
        <v>130101</v>
      </c>
      <c r="F3703" t="s">
        <v>23</v>
      </c>
      <c r="G3703" t="s">
        <v>24</v>
      </c>
      <c r="H3703">
        <v>6</v>
      </c>
      <c r="I3703">
        <v>6</v>
      </c>
      <c r="J3703">
        <v>2056</v>
      </c>
      <c r="K3703">
        <v>1.0258995</v>
      </c>
      <c r="L3703" t="s">
        <v>25</v>
      </c>
    </row>
    <row r="3704" spans="1:12" x14ac:dyDescent="0.3">
      <c r="A3704" s="1">
        <v>43492</v>
      </c>
      <c r="B3704">
        <v>2019</v>
      </c>
      <c r="C3704" t="s">
        <v>26</v>
      </c>
      <c r="D3704">
        <v>1006040</v>
      </c>
      <c r="E3704">
        <v>1695000</v>
      </c>
      <c r="F3704" t="s">
        <v>13</v>
      </c>
      <c r="G3704" t="s">
        <v>14</v>
      </c>
      <c r="H3704">
        <v>3</v>
      </c>
      <c r="I3704">
        <v>1</v>
      </c>
      <c r="J3704">
        <v>1057</v>
      </c>
      <c r="K3704">
        <v>1.0258995</v>
      </c>
      <c r="L3704" t="s">
        <v>16</v>
      </c>
    </row>
    <row r="3705" spans="1:12" x14ac:dyDescent="0.3">
      <c r="A3705" s="1">
        <v>43492</v>
      </c>
      <c r="B3705">
        <v>2019</v>
      </c>
      <c r="C3705" t="s">
        <v>30</v>
      </c>
      <c r="D3705">
        <v>613490</v>
      </c>
      <c r="E3705">
        <v>905000</v>
      </c>
      <c r="F3705" t="s">
        <v>13</v>
      </c>
      <c r="G3705" t="s">
        <v>14</v>
      </c>
      <c r="H3705">
        <v>3</v>
      </c>
      <c r="I3705">
        <v>3</v>
      </c>
      <c r="J3705">
        <v>1096</v>
      </c>
      <c r="K3705">
        <v>1.0258995</v>
      </c>
      <c r="L3705" t="s">
        <v>22</v>
      </c>
    </row>
    <row r="3706" spans="1:12" x14ac:dyDescent="0.3">
      <c r="A3706" s="1">
        <v>43495</v>
      </c>
      <c r="B3706">
        <v>2019</v>
      </c>
      <c r="C3706" t="s">
        <v>18</v>
      </c>
      <c r="D3706">
        <v>342400</v>
      </c>
      <c r="E3706">
        <v>400000</v>
      </c>
      <c r="F3706" t="s">
        <v>13</v>
      </c>
      <c r="G3706" t="s">
        <v>14</v>
      </c>
      <c r="H3706">
        <v>3</v>
      </c>
      <c r="I3706">
        <v>1</v>
      </c>
      <c r="J3706">
        <v>903</v>
      </c>
      <c r="K3706">
        <v>1.0258995</v>
      </c>
      <c r="L3706" t="s">
        <v>15</v>
      </c>
    </row>
    <row r="3707" spans="1:12" x14ac:dyDescent="0.3">
      <c r="A3707" s="1">
        <v>43496</v>
      </c>
      <c r="B3707">
        <v>2019</v>
      </c>
      <c r="C3707" t="s">
        <v>12</v>
      </c>
      <c r="D3707">
        <v>83280</v>
      </c>
      <c r="E3707">
        <v>40100</v>
      </c>
      <c r="F3707" t="s">
        <v>13</v>
      </c>
      <c r="G3707" t="s">
        <v>14</v>
      </c>
      <c r="H3707">
        <v>3</v>
      </c>
      <c r="I3707">
        <v>1</v>
      </c>
      <c r="J3707">
        <v>991</v>
      </c>
      <c r="K3707">
        <v>1.0258995</v>
      </c>
      <c r="L3707" t="s">
        <v>15</v>
      </c>
    </row>
    <row r="3708" spans="1:12" x14ac:dyDescent="0.3">
      <c r="A3708" s="1">
        <v>43496</v>
      </c>
      <c r="B3708">
        <v>2019</v>
      </c>
      <c r="C3708" t="s">
        <v>12</v>
      </c>
      <c r="D3708">
        <v>81080</v>
      </c>
      <c r="E3708">
        <v>127500</v>
      </c>
      <c r="F3708" t="s">
        <v>13</v>
      </c>
      <c r="G3708" t="s">
        <v>14</v>
      </c>
      <c r="H3708">
        <v>3</v>
      </c>
      <c r="I3708">
        <v>3</v>
      </c>
      <c r="J3708">
        <v>1090</v>
      </c>
      <c r="K3708">
        <v>1.0258995</v>
      </c>
      <c r="L3708" t="s">
        <v>16</v>
      </c>
    </row>
    <row r="3709" spans="1:12" x14ac:dyDescent="0.3">
      <c r="A3709" s="1">
        <v>43496</v>
      </c>
      <c r="B3709">
        <v>2019</v>
      </c>
      <c r="C3709" t="s">
        <v>30</v>
      </c>
      <c r="D3709">
        <v>213650</v>
      </c>
      <c r="E3709">
        <v>310299</v>
      </c>
      <c r="F3709" t="s">
        <v>19</v>
      </c>
      <c r="G3709" t="s">
        <v>20</v>
      </c>
      <c r="H3709">
        <v>4</v>
      </c>
      <c r="I3709">
        <v>2</v>
      </c>
      <c r="J3709">
        <v>1381</v>
      </c>
      <c r="K3709">
        <v>1.0258995</v>
      </c>
      <c r="L3709" t="s">
        <v>22</v>
      </c>
    </row>
    <row r="3710" spans="1:12" x14ac:dyDescent="0.3">
      <c r="A3710" s="1">
        <v>43497</v>
      </c>
      <c r="B3710">
        <v>2019</v>
      </c>
      <c r="C3710" t="s">
        <v>18</v>
      </c>
      <c r="D3710">
        <v>1090380</v>
      </c>
      <c r="E3710">
        <v>1695000</v>
      </c>
      <c r="F3710" t="s">
        <v>13</v>
      </c>
      <c r="G3710" t="s">
        <v>14</v>
      </c>
      <c r="H3710">
        <v>3</v>
      </c>
      <c r="I3710">
        <v>3</v>
      </c>
      <c r="J3710">
        <v>1065</v>
      </c>
      <c r="K3710">
        <v>1.0258995</v>
      </c>
      <c r="L3710" t="s">
        <v>25</v>
      </c>
    </row>
    <row r="3711" spans="1:12" x14ac:dyDescent="0.3">
      <c r="A3711" s="1">
        <v>43499</v>
      </c>
      <c r="B3711">
        <v>2019</v>
      </c>
      <c r="C3711" t="s">
        <v>17</v>
      </c>
      <c r="D3711">
        <v>122330</v>
      </c>
      <c r="E3711">
        <v>65000</v>
      </c>
      <c r="F3711" t="s">
        <v>23</v>
      </c>
      <c r="G3711" t="s">
        <v>24</v>
      </c>
      <c r="H3711">
        <v>6</v>
      </c>
      <c r="I3711">
        <v>6</v>
      </c>
      <c r="J3711">
        <v>1934</v>
      </c>
      <c r="K3711">
        <v>1.0258995</v>
      </c>
      <c r="L3711" t="s">
        <v>15</v>
      </c>
    </row>
    <row r="3712" spans="1:12" x14ac:dyDescent="0.3">
      <c r="A3712" s="1">
        <v>43499</v>
      </c>
      <c r="B3712">
        <v>2019</v>
      </c>
      <c r="C3712" t="s">
        <v>12</v>
      </c>
      <c r="D3712">
        <v>74570</v>
      </c>
      <c r="E3712">
        <v>35000</v>
      </c>
      <c r="F3712" t="s">
        <v>13</v>
      </c>
      <c r="G3712" t="s">
        <v>14</v>
      </c>
      <c r="H3712">
        <v>3</v>
      </c>
      <c r="I3712">
        <v>1</v>
      </c>
      <c r="J3712">
        <v>1032</v>
      </c>
      <c r="K3712">
        <v>1.0258995</v>
      </c>
      <c r="L3712" t="s">
        <v>22</v>
      </c>
    </row>
    <row r="3713" spans="1:12" x14ac:dyDescent="0.3">
      <c r="A3713" s="1">
        <v>43502</v>
      </c>
      <c r="B3713">
        <v>2019</v>
      </c>
      <c r="C3713" t="s">
        <v>17</v>
      </c>
      <c r="D3713">
        <v>97230</v>
      </c>
      <c r="E3713">
        <v>118000</v>
      </c>
      <c r="F3713" t="s">
        <v>13</v>
      </c>
      <c r="G3713" t="s">
        <v>14</v>
      </c>
      <c r="H3713">
        <v>3</v>
      </c>
      <c r="I3713">
        <v>2</v>
      </c>
      <c r="J3713">
        <v>985</v>
      </c>
      <c r="K3713">
        <v>1.0258995</v>
      </c>
      <c r="L3713" t="s">
        <v>25</v>
      </c>
    </row>
    <row r="3714" spans="1:12" x14ac:dyDescent="0.3">
      <c r="A3714" s="1">
        <v>43502</v>
      </c>
      <c r="B3714">
        <v>2019</v>
      </c>
      <c r="C3714" t="s">
        <v>12</v>
      </c>
      <c r="D3714">
        <v>107120</v>
      </c>
      <c r="E3714">
        <v>97000</v>
      </c>
      <c r="F3714" t="s">
        <v>13</v>
      </c>
      <c r="G3714" t="s">
        <v>14</v>
      </c>
      <c r="H3714">
        <v>3</v>
      </c>
      <c r="I3714">
        <v>1</v>
      </c>
      <c r="J3714">
        <v>965</v>
      </c>
      <c r="K3714">
        <v>1.0258995</v>
      </c>
      <c r="L3714" t="s">
        <v>22</v>
      </c>
    </row>
    <row r="3715" spans="1:12" x14ac:dyDescent="0.3">
      <c r="A3715" s="1">
        <v>43502</v>
      </c>
      <c r="B3715">
        <v>2019</v>
      </c>
      <c r="C3715" t="s">
        <v>12</v>
      </c>
      <c r="D3715">
        <v>14630</v>
      </c>
      <c r="E3715">
        <v>7000</v>
      </c>
      <c r="F3715" t="s">
        <v>13</v>
      </c>
      <c r="G3715" t="s">
        <v>14</v>
      </c>
      <c r="H3715">
        <v>3</v>
      </c>
      <c r="I3715">
        <v>2</v>
      </c>
      <c r="J3715">
        <v>1005</v>
      </c>
      <c r="K3715">
        <v>1.0258995</v>
      </c>
      <c r="L3715" t="s">
        <v>15</v>
      </c>
    </row>
    <row r="3716" spans="1:12" x14ac:dyDescent="0.3">
      <c r="A3716" s="1">
        <v>43502</v>
      </c>
      <c r="B3716">
        <v>2019</v>
      </c>
      <c r="C3716" t="s">
        <v>30</v>
      </c>
      <c r="D3716">
        <v>515940</v>
      </c>
      <c r="E3716">
        <v>815000</v>
      </c>
      <c r="F3716" t="s">
        <v>13</v>
      </c>
      <c r="G3716" t="s">
        <v>14</v>
      </c>
      <c r="H3716">
        <v>3</v>
      </c>
      <c r="I3716">
        <v>1</v>
      </c>
      <c r="J3716">
        <v>1095</v>
      </c>
      <c r="K3716">
        <v>1.0258995</v>
      </c>
      <c r="L3716" t="s">
        <v>25</v>
      </c>
    </row>
    <row r="3717" spans="1:12" x14ac:dyDescent="0.3">
      <c r="A3717" s="1">
        <v>43504</v>
      </c>
      <c r="B3717">
        <v>2019</v>
      </c>
      <c r="C3717" t="s">
        <v>30</v>
      </c>
      <c r="D3717">
        <v>286070</v>
      </c>
      <c r="E3717">
        <v>415000</v>
      </c>
      <c r="F3717" t="s">
        <v>13</v>
      </c>
      <c r="G3717" t="s">
        <v>14</v>
      </c>
      <c r="H3717">
        <v>3</v>
      </c>
      <c r="I3717">
        <v>1</v>
      </c>
      <c r="J3717">
        <v>1010</v>
      </c>
      <c r="K3717">
        <v>1.0258995</v>
      </c>
      <c r="L3717" t="s">
        <v>16</v>
      </c>
    </row>
    <row r="3718" spans="1:12" x14ac:dyDescent="0.3">
      <c r="A3718" s="1">
        <v>43506</v>
      </c>
      <c r="B3718">
        <v>2019</v>
      </c>
      <c r="C3718" t="s">
        <v>30</v>
      </c>
      <c r="D3718">
        <v>237430</v>
      </c>
      <c r="E3718">
        <v>269000</v>
      </c>
      <c r="F3718" t="s">
        <v>13</v>
      </c>
      <c r="G3718" t="s">
        <v>14</v>
      </c>
      <c r="H3718">
        <v>3</v>
      </c>
      <c r="I3718">
        <v>1</v>
      </c>
      <c r="J3718">
        <v>957</v>
      </c>
      <c r="K3718">
        <v>1.0258995</v>
      </c>
      <c r="L3718" t="s">
        <v>16</v>
      </c>
    </row>
    <row r="3719" spans="1:12" x14ac:dyDescent="0.3">
      <c r="A3719" s="1">
        <v>43510</v>
      </c>
      <c r="B3719">
        <v>2019</v>
      </c>
      <c r="C3719" t="s">
        <v>17</v>
      </c>
      <c r="D3719">
        <v>119530</v>
      </c>
      <c r="E3719">
        <v>100800</v>
      </c>
      <c r="F3719" t="s">
        <v>13</v>
      </c>
      <c r="G3719" t="s">
        <v>14</v>
      </c>
      <c r="H3719">
        <v>3</v>
      </c>
      <c r="I3719">
        <v>3</v>
      </c>
      <c r="J3719">
        <v>1084</v>
      </c>
      <c r="K3719">
        <v>1.0258995</v>
      </c>
      <c r="L3719" t="s">
        <v>15</v>
      </c>
    </row>
    <row r="3720" spans="1:12" x14ac:dyDescent="0.3">
      <c r="A3720" s="1">
        <v>43510</v>
      </c>
      <c r="B3720">
        <v>2019</v>
      </c>
      <c r="C3720" t="s">
        <v>26</v>
      </c>
      <c r="D3720">
        <v>551250</v>
      </c>
      <c r="E3720">
        <v>580000</v>
      </c>
      <c r="F3720" t="s">
        <v>13</v>
      </c>
      <c r="G3720" t="s">
        <v>14</v>
      </c>
      <c r="H3720">
        <v>3</v>
      </c>
      <c r="I3720">
        <v>2</v>
      </c>
      <c r="J3720">
        <v>1050</v>
      </c>
      <c r="K3720">
        <v>1.0258995</v>
      </c>
      <c r="L3720" t="s">
        <v>16</v>
      </c>
    </row>
    <row r="3721" spans="1:12" x14ac:dyDescent="0.3">
      <c r="A3721" s="1">
        <v>43510</v>
      </c>
      <c r="B3721">
        <v>2019</v>
      </c>
      <c r="C3721" t="s">
        <v>30</v>
      </c>
      <c r="D3721">
        <v>217750</v>
      </c>
      <c r="E3721">
        <v>370000</v>
      </c>
      <c r="F3721" t="s">
        <v>13</v>
      </c>
      <c r="G3721" t="s">
        <v>14</v>
      </c>
      <c r="H3721">
        <v>3</v>
      </c>
      <c r="I3721">
        <v>2</v>
      </c>
      <c r="J3721">
        <v>967</v>
      </c>
      <c r="K3721">
        <v>1.0258995</v>
      </c>
      <c r="L3721" t="s">
        <v>16</v>
      </c>
    </row>
    <row r="3722" spans="1:12" x14ac:dyDescent="0.3">
      <c r="A3722" s="1">
        <v>43512</v>
      </c>
      <c r="B3722">
        <v>2019</v>
      </c>
      <c r="C3722" t="s">
        <v>18</v>
      </c>
      <c r="D3722">
        <v>239590</v>
      </c>
      <c r="E3722">
        <v>320000</v>
      </c>
      <c r="F3722" t="s">
        <v>13</v>
      </c>
      <c r="G3722" t="s">
        <v>14</v>
      </c>
      <c r="H3722">
        <v>3</v>
      </c>
      <c r="I3722">
        <v>2</v>
      </c>
      <c r="J3722">
        <v>905</v>
      </c>
      <c r="K3722">
        <v>1.0258995</v>
      </c>
      <c r="L3722" t="s">
        <v>22</v>
      </c>
    </row>
    <row r="3723" spans="1:12" x14ac:dyDescent="0.3">
      <c r="A3723" s="1">
        <v>43513</v>
      </c>
      <c r="B3723">
        <v>2019</v>
      </c>
      <c r="C3723" t="s">
        <v>30</v>
      </c>
      <c r="D3723">
        <v>194620</v>
      </c>
      <c r="E3723">
        <v>405000</v>
      </c>
      <c r="F3723" t="s">
        <v>19</v>
      </c>
      <c r="G3723" t="s">
        <v>20</v>
      </c>
      <c r="H3723">
        <v>4</v>
      </c>
      <c r="I3723">
        <v>2</v>
      </c>
      <c r="J3723">
        <v>1398</v>
      </c>
      <c r="K3723">
        <v>1.0258995</v>
      </c>
      <c r="L3723" t="s">
        <v>16</v>
      </c>
    </row>
    <row r="3724" spans="1:12" x14ac:dyDescent="0.3">
      <c r="A3724" s="1">
        <v>43513</v>
      </c>
      <c r="B3724">
        <v>2019</v>
      </c>
      <c r="C3724" t="s">
        <v>30</v>
      </c>
      <c r="D3724">
        <v>1146510</v>
      </c>
      <c r="E3724">
        <v>1850000</v>
      </c>
      <c r="F3724" t="s">
        <v>13</v>
      </c>
      <c r="G3724" t="s">
        <v>14</v>
      </c>
      <c r="H3724">
        <v>3</v>
      </c>
      <c r="I3724">
        <v>3</v>
      </c>
      <c r="J3724">
        <v>906</v>
      </c>
      <c r="K3724">
        <v>1.0258995</v>
      </c>
      <c r="L3724" t="s">
        <v>16</v>
      </c>
    </row>
    <row r="3725" spans="1:12" x14ac:dyDescent="0.3">
      <c r="A3725" s="1">
        <v>43517</v>
      </c>
      <c r="B3725">
        <v>2019</v>
      </c>
      <c r="C3725" t="s">
        <v>17</v>
      </c>
      <c r="D3725">
        <v>129180</v>
      </c>
      <c r="E3725">
        <v>240000</v>
      </c>
      <c r="F3725" t="s">
        <v>19</v>
      </c>
      <c r="G3725" t="s">
        <v>20</v>
      </c>
      <c r="H3725">
        <v>4</v>
      </c>
      <c r="I3725">
        <v>4</v>
      </c>
      <c r="J3725">
        <v>1415</v>
      </c>
      <c r="K3725">
        <v>1.0258995</v>
      </c>
      <c r="L3725" t="s">
        <v>15</v>
      </c>
    </row>
    <row r="3726" spans="1:12" x14ac:dyDescent="0.3">
      <c r="A3726" s="1">
        <v>43517</v>
      </c>
      <c r="B3726">
        <v>2019</v>
      </c>
      <c r="C3726" t="s">
        <v>17</v>
      </c>
      <c r="D3726">
        <v>144950</v>
      </c>
      <c r="E3726">
        <v>148000</v>
      </c>
      <c r="F3726" t="s">
        <v>19</v>
      </c>
      <c r="G3726" t="s">
        <v>20</v>
      </c>
      <c r="H3726">
        <v>4</v>
      </c>
      <c r="I3726">
        <v>4</v>
      </c>
      <c r="J3726">
        <v>1292</v>
      </c>
      <c r="K3726">
        <v>1.0258995</v>
      </c>
      <c r="L3726" t="s">
        <v>15</v>
      </c>
    </row>
    <row r="3727" spans="1:12" x14ac:dyDescent="0.3">
      <c r="A3727" s="1">
        <v>43517</v>
      </c>
      <c r="B3727">
        <v>2019</v>
      </c>
      <c r="C3727" t="s">
        <v>21</v>
      </c>
      <c r="D3727">
        <v>359940</v>
      </c>
      <c r="E3727">
        <v>642000</v>
      </c>
      <c r="F3727" t="s">
        <v>13</v>
      </c>
      <c r="G3727" t="s">
        <v>14</v>
      </c>
      <c r="H3727">
        <v>3</v>
      </c>
      <c r="I3727">
        <v>2</v>
      </c>
      <c r="J3727">
        <v>1027</v>
      </c>
      <c r="K3727">
        <v>1.0258995</v>
      </c>
      <c r="L3727" t="s">
        <v>25</v>
      </c>
    </row>
    <row r="3728" spans="1:12" x14ac:dyDescent="0.3">
      <c r="A3728" s="1">
        <v>43518</v>
      </c>
      <c r="B3728">
        <v>2019</v>
      </c>
      <c r="C3728" t="s">
        <v>26</v>
      </c>
      <c r="D3728">
        <v>365890</v>
      </c>
      <c r="E3728">
        <v>615000</v>
      </c>
      <c r="F3728" t="s">
        <v>13</v>
      </c>
      <c r="G3728" t="s">
        <v>14</v>
      </c>
      <c r="H3728">
        <v>3</v>
      </c>
      <c r="I3728">
        <v>2</v>
      </c>
      <c r="J3728">
        <v>1065</v>
      </c>
      <c r="K3728">
        <v>1.0258995</v>
      </c>
      <c r="L3728" t="s">
        <v>15</v>
      </c>
    </row>
    <row r="3729" spans="1:12" x14ac:dyDescent="0.3">
      <c r="A3729" s="1">
        <v>43518</v>
      </c>
      <c r="B3729">
        <v>2019</v>
      </c>
      <c r="C3729" t="s">
        <v>17</v>
      </c>
      <c r="D3729">
        <v>112260</v>
      </c>
      <c r="E3729">
        <v>159900</v>
      </c>
      <c r="F3729" t="s">
        <v>13</v>
      </c>
      <c r="G3729" t="s">
        <v>14</v>
      </c>
      <c r="H3729">
        <v>3</v>
      </c>
      <c r="I3729">
        <v>2</v>
      </c>
      <c r="J3729">
        <v>1076</v>
      </c>
      <c r="K3729">
        <v>1.0258995</v>
      </c>
      <c r="L3729" t="s">
        <v>25</v>
      </c>
    </row>
    <row r="3730" spans="1:12" x14ac:dyDescent="0.3">
      <c r="A3730" s="1">
        <v>43519</v>
      </c>
      <c r="B3730">
        <v>2019</v>
      </c>
      <c r="C3730" t="s">
        <v>21</v>
      </c>
      <c r="D3730">
        <v>309190</v>
      </c>
      <c r="E3730">
        <v>495000</v>
      </c>
      <c r="F3730" t="s">
        <v>13</v>
      </c>
      <c r="G3730" t="s">
        <v>14</v>
      </c>
      <c r="H3730">
        <v>3</v>
      </c>
      <c r="I3730">
        <v>3</v>
      </c>
      <c r="J3730">
        <v>947</v>
      </c>
      <c r="K3730">
        <v>1.0258995</v>
      </c>
      <c r="L3730" t="s">
        <v>16</v>
      </c>
    </row>
    <row r="3731" spans="1:12" x14ac:dyDescent="0.3">
      <c r="A3731" s="1">
        <v>43520</v>
      </c>
      <c r="B3731">
        <v>2019</v>
      </c>
      <c r="C3731" t="s">
        <v>17</v>
      </c>
      <c r="D3731">
        <v>78860</v>
      </c>
      <c r="E3731">
        <v>110000</v>
      </c>
      <c r="F3731" t="s">
        <v>19</v>
      </c>
      <c r="G3731" t="s">
        <v>20</v>
      </c>
      <c r="H3731">
        <v>4</v>
      </c>
      <c r="I3731">
        <v>2</v>
      </c>
      <c r="J3731">
        <v>1431</v>
      </c>
      <c r="K3731">
        <v>1.0258995</v>
      </c>
      <c r="L3731" t="s">
        <v>16</v>
      </c>
    </row>
    <row r="3732" spans="1:12" x14ac:dyDescent="0.3">
      <c r="A3732" s="1">
        <v>43520</v>
      </c>
      <c r="B3732">
        <v>2019</v>
      </c>
      <c r="C3732" t="s">
        <v>18</v>
      </c>
      <c r="D3732">
        <v>334640</v>
      </c>
      <c r="E3732">
        <v>530000</v>
      </c>
      <c r="F3732" t="s">
        <v>13</v>
      </c>
      <c r="G3732" t="s">
        <v>14</v>
      </c>
      <c r="H3732">
        <v>3</v>
      </c>
      <c r="I3732">
        <v>1</v>
      </c>
      <c r="J3732">
        <v>1065</v>
      </c>
      <c r="K3732">
        <v>1.0258995</v>
      </c>
      <c r="L3732" t="s">
        <v>15</v>
      </c>
    </row>
    <row r="3733" spans="1:12" x14ac:dyDescent="0.3">
      <c r="A3733" s="1">
        <v>43520</v>
      </c>
      <c r="B3733">
        <v>2019</v>
      </c>
      <c r="C3733" t="s">
        <v>30</v>
      </c>
      <c r="D3733">
        <v>244260</v>
      </c>
      <c r="E3733">
        <v>525000</v>
      </c>
      <c r="F3733" t="s">
        <v>23</v>
      </c>
      <c r="G3733" t="s">
        <v>24</v>
      </c>
      <c r="H3733">
        <v>6</v>
      </c>
      <c r="I3733">
        <v>6</v>
      </c>
      <c r="J3733">
        <v>1892</v>
      </c>
      <c r="K3733">
        <v>1.0258995</v>
      </c>
      <c r="L3733" t="s">
        <v>22</v>
      </c>
    </row>
    <row r="3734" spans="1:12" x14ac:dyDescent="0.3">
      <c r="A3734" s="1">
        <v>43520</v>
      </c>
      <c r="B3734">
        <v>2019</v>
      </c>
      <c r="C3734" t="s">
        <v>12</v>
      </c>
      <c r="D3734">
        <v>77810</v>
      </c>
      <c r="E3734">
        <v>60000</v>
      </c>
      <c r="F3734" t="s">
        <v>13</v>
      </c>
      <c r="G3734" t="s">
        <v>14</v>
      </c>
      <c r="H3734">
        <v>3</v>
      </c>
      <c r="I3734">
        <v>2</v>
      </c>
      <c r="J3734">
        <v>1027</v>
      </c>
      <c r="K3734">
        <v>1.0258995</v>
      </c>
      <c r="L3734" t="s">
        <v>25</v>
      </c>
    </row>
    <row r="3735" spans="1:12" x14ac:dyDescent="0.3">
      <c r="A3735" s="1">
        <v>43523</v>
      </c>
      <c r="B3735">
        <v>2019</v>
      </c>
      <c r="C3735" t="s">
        <v>30</v>
      </c>
      <c r="D3735">
        <v>267390</v>
      </c>
      <c r="E3735">
        <v>245000</v>
      </c>
      <c r="F3735" t="s">
        <v>13</v>
      </c>
      <c r="G3735" t="s">
        <v>14</v>
      </c>
      <c r="H3735">
        <v>3</v>
      </c>
      <c r="I3735">
        <v>3</v>
      </c>
      <c r="J3735">
        <v>920</v>
      </c>
      <c r="K3735">
        <v>1.0258995</v>
      </c>
      <c r="L3735" t="s">
        <v>25</v>
      </c>
    </row>
    <row r="3736" spans="1:12" x14ac:dyDescent="0.3">
      <c r="A3736" s="1">
        <v>43523</v>
      </c>
      <c r="B3736">
        <v>2019</v>
      </c>
      <c r="C3736" t="s">
        <v>26</v>
      </c>
      <c r="D3736">
        <v>440160</v>
      </c>
      <c r="E3736">
        <v>620000</v>
      </c>
      <c r="F3736" t="s">
        <v>13</v>
      </c>
      <c r="G3736" t="s">
        <v>14</v>
      </c>
      <c r="H3736">
        <v>3</v>
      </c>
      <c r="I3736">
        <v>1</v>
      </c>
      <c r="J3736">
        <v>980</v>
      </c>
      <c r="K3736">
        <v>1.0258995</v>
      </c>
      <c r="L3736" t="s">
        <v>15</v>
      </c>
    </row>
    <row r="3737" spans="1:12" x14ac:dyDescent="0.3">
      <c r="A3737" s="1">
        <v>43524</v>
      </c>
      <c r="B3737">
        <v>2019</v>
      </c>
      <c r="C3737" t="s">
        <v>30</v>
      </c>
      <c r="D3737">
        <v>483800</v>
      </c>
      <c r="E3737">
        <v>610000</v>
      </c>
      <c r="F3737" t="s">
        <v>13</v>
      </c>
      <c r="G3737" t="s">
        <v>14</v>
      </c>
      <c r="H3737">
        <v>3</v>
      </c>
      <c r="I3737">
        <v>3</v>
      </c>
      <c r="J3737">
        <v>1042</v>
      </c>
      <c r="K3737">
        <v>1.0258995</v>
      </c>
      <c r="L3737" t="s">
        <v>25</v>
      </c>
    </row>
    <row r="3738" spans="1:12" x14ac:dyDescent="0.3">
      <c r="A3738" s="1">
        <v>43524</v>
      </c>
      <c r="B3738">
        <v>2019</v>
      </c>
      <c r="C3738" t="s">
        <v>12</v>
      </c>
      <c r="D3738">
        <v>58330</v>
      </c>
      <c r="E3738">
        <v>55400</v>
      </c>
      <c r="F3738" t="s">
        <v>13</v>
      </c>
      <c r="G3738" t="s">
        <v>14</v>
      </c>
      <c r="H3738">
        <v>3</v>
      </c>
      <c r="I3738">
        <v>1</v>
      </c>
      <c r="J3738">
        <v>952</v>
      </c>
      <c r="K3738">
        <v>1.0258995</v>
      </c>
      <c r="L3738" t="s">
        <v>25</v>
      </c>
    </row>
    <row r="3739" spans="1:12" x14ac:dyDescent="0.3">
      <c r="A3739" s="1">
        <v>43525</v>
      </c>
      <c r="B3739">
        <v>2019</v>
      </c>
      <c r="C3739" t="s">
        <v>17</v>
      </c>
      <c r="D3739">
        <v>91580</v>
      </c>
      <c r="E3739">
        <v>90000</v>
      </c>
      <c r="F3739" t="s">
        <v>19</v>
      </c>
      <c r="G3739" t="s">
        <v>20</v>
      </c>
      <c r="H3739">
        <v>4</v>
      </c>
      <c r="I3739">
        <v>3</v>
      </c>
      <c r="J3739">
        <v>1218</v>
      </c>
      <c r="K3739">
        <v>1.0258995</v>
      </c>
      <c r="L3739" t="s">
        <v>16</v>
      </c>
    </row>
    <row r="3740" spans="1:12" x14ac:dyDescent="0.3">
      <c r="A3740" s="1">
        <v>43525</v>
      </c>
      <c r="B3740">
        <v>2019</v>
      </c>
      <c r="C3740" t="s">
        <v>12</v>
      </c>
      <c r="D3740">
        <v>90010</v>
      </c>
      <c r="E3740">
        <v>160000</v>
      </c>
      <c r="F3740" t="s">
        <v>13</v>
      </c>
      <c r="G3740" t="s">
        <v>14</v>
      </c>
      <c r="H3740">
        <v>3</v>
      </c>
      <c r="I3740">
        <v>3</v>
      </c>
      <c r="J3740">
        <v>1002</v>
      </c>
      <c r="K3740">
        <v>1.0258995</v>
      </c>
      <c r="L3740" t="s">
        <v>15</v>
      </c>
    </row>
    <row r="3741" spans="1:12" x14ac:dyDescent="0.3">
      <c r="A3741" s="1">
        <v>43526</v>
      </c>
      <c r="B3741">
        <v>2019</v>
      </c>
      <c r="C3741" t="s">
        <v>21</v>
      </c>
      <c r="D3741">
        <v>561960</v>
      </c>
      <c r="E3741">
        <v>617500</v>
      </c>
      <c r="F3741" t="s">
        <v>13</v>
      </c>
      <c r="G3741" t="s">
        <v>14</v>
      </c>
      <c r="H3741">
        <v>3</v>
      </c>
      <c r="I3741">
        <v>2</v>
      </c>
      <c r="J3741">
        <v>1001</v>
      </c>
      <c r="K3741">
        <v>1.0258995</v>
      </c>
      <c r="L3741" t="s">
        <v>22</v>
      </c>
    </row>
    <row r="3742" spans="1:12" x14ac:dyDescent="0.3">
      <c r="A3742" s="1">
        <v>43527</v>
      </c>
      <c r="B3742">
        <v>2019</v>
      </c>
      <c r="C3742" t="s">
        <v>30</v>
      </c>
      <c r="D3742">
        <v>864740</v>
      </c>
      <c r="E3742">
        <v>925000</v>
      </c>
      <c r="F3742" t="s">
        <v>13</v>
      </c>
      <c r="G3742" t="s">
        <v>14</v>
      </c>
      <c r="H3742">
        <v>3</v>
      </c>
      <c r="I3742">
        <v>1</v>
      </c>
      <c r="J3742">
        <v>1046</v>
      </c>
      <c r="K3742">
        <v>1.0258995</v>
      </c>
      <c r="L3742" t="s">
        <v>16</v>
      </c>
    </row>
    <row r="3743" spans="1:12" x14ac:dyDescent="0.3">
      <c r="A3743" s="1">
        <v>43527</v>
      </c>
      <c r="B3743">
        <v>2019</v>
      </c>
      <c r="C3743" t="s">
        <v>12</v>
      </c>
      <c r="D3743">
        <v>155520</v>
      </c>
      <c r="E3743">
        <v>200000</v>
      </c>
      <c r="F3743" t="s">
        <v>13</v>
      </c>
      <c r="G3743" t="s">
        <v>14</v>
      </c>
      <c r="H3743">
        <v>3</v>
      </c>
      <c r="I3743">
        <v>1</v>
      </c>
      <c r="J3743">
        <v>1044</v>
      </c>
      <c r="K3743">
        <v>1.0258995</v>
      </c>
      <c r="L3743" t="s">
        <v>16</v>
      </c>
    </row>
    <row r="3744" spans="1:12" x14ac:dyDescent="0.3">
      <c r="A3744" s="1">
        <v>43527</v>
      </c>
      <c r="B3744">
        <v>2019</v>
      </c>
      <c r="C3744" t="s">
        <v>30</v>
      </c>
      <c r="D3744">
        <v>1121800</v>
      </c>
      <c r="E3744">
        <v>1632500</v>
      </c>
      <c r="F3744" t="s">
        <v>13</v>
      </c>
      <c r="G3744" t="s">
        <v>14</v>
      </c>
      <c r="H3744">
        <v>3</v>
      </c>
      <c r="I3744">
        <v>1</v>
      </c>
      <c r="J3744">
        <v>1029</v>
      </c>
      <c r="K3744">
        <v>1.0258995</v>
      </c>
      <c r="L3744" t="s">
        <v>16</v>
      </c>
    </row>
    <row r="3745" spans="1:12" x14ac:dyDescent="0.3">
      <c r="A3745" s="1">
        <v>43527</v>
      </c>
      <c r="B3745">
        <v>2019</v>
      </c>
      <c r="C3745" t="s">
        <v>30</v>
      </c>
      <c r="D3745">
        <v>791480</v>
      </c>
      <c r="E3745">
        <v>1050524</v>
      </c>
      <c r="F3745" t="s">
        <v>13</v>
      </c>
      <c r="G3745" t="s">
        <v>14</v>
      </c>
      <c r="H3745">
        <v>3</v>
      </c>
      <c r="I3745">
        <v>1</v>
      </c>
      <c r="J3745">
        <v>951</v>
      </c>
      <c r="K3745">
        <v>1.0258995</v>
      </c>
      <c r="L3745" t="s">
        <v>15</v>
      </c>
    </row>
    <row r="3746" spans="1:12" x14ac:dyDescent="0.3">
      <c r="A3746" s="1">
        <v>43527</v>
      </c>
      <c r="B3746">
        <v>2019</v>
      </c>
      <c r="C3746" t="s">
        <v>30</v>
      </c>
      <c r="D3746">
        <v>627347</v>
      </c>
      <c r="E3746">
        <v>845000</v>
      </c>
      <c r="F3746" t="s">
        <v>13</v>
      </c>
      <c r="G3746" t="s">
        <v>14</v>
      </c>
      <c r="H3746">
        <v>3</v>
      </c>
      <c r="I3746">
        <v>1</v>
      </c>
      <c r="J3746">
        <v>1053</v>
      </c>
      <c r="K3746">
        <v>1.0258995</v>
      </c>
      <c r="L3746" t="s">
        <v>15</v>
      </c>
    </row>
    <row r="3747" spans="1:12" x14ac:dyDescent="0.3">
      <c r="A3747" s="1">
        <v>43530</v>
      </c>
      <c r="B3747">
        <v>2019</v>
      </c>
      <c r="C3747" t="s">
        <v>26</v>
      </c>
      <c r="D3747">
        <v>359940</v>
      </c>
      <c r="E3747">
        <v>550000</v>
      </c>
      <c r="F3747" t="s">
        <v>13</v>
      </c>
      <c r="G3747" t="s">
        <v>14</v>
      </c>
      <c r="H3747">
        <v>3</v>
      </c>
      <c r="I3747">
        <v>1</v>
      </c>
      <c r="J3747">
        <v>1030</v>
      </c>
      <c r="K3747">
        <v>1.0258995</v>
      </c>
      <c r="L3747" t="s">
        <v>15</v>
      </c>
    </row>
    <row r="3748" spans="1:12" x14ac:dyDescent="0.3">
      <c r="A3748" s="1">
        <v>43530</v>
      </c>
      <c r="B3748">
        <v>2019</v>
      </c>
      <c r="C3748" t="s">
        <v>17</v>
      </c>
      <c r="D3748">
        <v>103220</v>
      </c>
      <c r="E3748">
        <v>135000</v>
      </c>
      <c r="F3748" t="s">
        <v>13</v>
      </c>
      <c r="G3748" t="s">
        <v>14</v>
      </c>
      <c r="H3748">
        <v>3</v>
      </c>
      <c r="I3748">
        <v>3</v>
      </c>
      <c r="J3748">
        <v>954</v>
      </c>
      <c r="K3748">
        <v>1.0258995</v>
      </c>
      <c r="L3748" t="s">
        <v>15</v>
      </c>
    </row>
    <row r="3749" spans="1:12" x14ac:dyDescent="0.3">
      <c r="A3749" s="1">
        <v>43530</v>
      </c>
      <c r="B3749">
        <v>2019</v>
      </c>
      <c r="C3749" t="s">
        <v>26</v>
      </c>
      <c r="D3749">
        <v>646660</v>
      </c>
      <c r="E3749">
        <v>1000000</v>
      </c>
      <c r="F3749" t="s">
        <v>13</v>
      </c>
      <c r="G3749" t="s">
        <v>14</v>
      </c>
      <c r="H3749">
        <v>3</v>
      </c>
      <c r="I3749">
        <v>3</v>
      </c>
      <c r="J3749">
        <v>951</v>
      </c>
      <c r="K3749">
        <v>1.0258995</v>
      </c>
      <c r="L3749" t="s">
        <v>25</v>
      </c>
    </row>
    <row r="3750" spans="1:12" x14ac:dyDescent="0.3">
      <c r="A3750" s="1">
        <v>43530</v>
      </c>
      <c r="B3750">
        <v>2019</v>
      </c>
      <c r="C3750" t="s">
        <v>21</v>
      </c>
      <c r="D3750">
        <v>3964870</v>
      </c>
      <c r="E3750">
        <v>5620000</v>
      </c>
      <c r="F3750" t="s">
        <v>13</v>
      </c>
      <c r="G3750" t="s">
        <v>14</v>
      </c>
      <c r="H3750">
        <v>3</v>
      </c>
      <c r="I3750">
        <v>3</v>
      </c>
      <c r="J3750">
        <v>941</v>
      </c>
      <c r="K3750">
        <v>1.0258995</v>
      </c>
      <c r="L3750" t="s">
        <v>15</v>
      </c>
    </row>
    <row r="3751" spans="1:12" x14ac:dyDescent="0.3">
      <c r="A3751" s="1">
        <v>43531</v>
      </c>
      <c r="B3751">
        <v>2019</v>
      </c>
      <c r="C3751" t="s">
        <v>17</v>
      </c>
      <c r="D3751">
        <v>66170</v>
      </c>
      <c r="E3751">
        <v>43377</v>
      </c>
      <c r="F3751" t="s">
        <v>13</v>
      </c>
      <c r="G3751" t="s">
        <v>14</v>
      </c>
      <c r="H3751">
        <v>3</v>
      </c>
      <c r="I3751">
        <v>1</v>
      </c>
      <c r="J3751">
        <v>969</v>
      </c>
      <c r="K3751">
        <v>1.0258995</v>
      </c>
      <c r="L3751" t="s">
        <v>16</v>
      </c>
    </row>
    <row r="3752" spans="1:12" x14ac:dyDescent="0.3">
      <c r="A3752" s="1">
        <v>43531</v>
      </c>
      <c r="B3752">
        <v>2019</v>
      </c>
      <c r="C3752" t="s">
        <v>30</v>
      </c>
      <c r="D3752">
        <v>508820</v>
      </c>
      <c r="E3752">
        <v>763000</v>
      </c>
      <c r="F3752" t="s">
        <v>13</v>
      </c>
      <c r="G3752" t="s">
        <v>14</v>
      </c>
      <c r="H3752">
        <v>3</v>
      </c>
      <c r="I3752">
        <v>3</v>
      </c>
      <c r="J3752">
        <v>1066</v>
      </c>
      <c r="K3752">
        <v>1.0258995</v>
      </c>
      <c r="L3752" t="s">
        <v>25</v>
      </c>
    </row>
    <row r="3753" spans="1:12" x14ac:dyDescent="0.3">
      <c r="A3753" s="1">
        <v>43531</v>
      </c>
      <c r="B3753">
        <v>2019</v>
      </c>
      <c r="C3753" t="s">
        <v>30</v>
      </c>
      <c r="D3753">
        <v>275360</v>
      </c>
      <c r="E3753">
        <v>680000</v>
      </c>
      <c r="F3753" t="s">
        <v>19</v>
      </c>
      <c r="G3753" t="s">
        <v>20</v>
      </c>
      <c r="H3753">
        <v>4</v>
      </c>
      <c r="I3753">
        <v>4</v>
      </c>
      <c r="J3753">
        <v>1277</v>
      </c>
      <c r="K3753">
        <v>1.0258995</v>
      </c>
      <c r="L3753" t="s">
        <v>22</v>
      </c>
    </row>
    <row r="3754" spans="1:12" x14ac:dyDescent="0.3">
      <c r="A3754" s="1">
        <v>43533</v>
      </c>
      <c r="B3754">
        <v>2019</v>
      </c>
      <c r="C3754" t="s">
        <v>18</v>
      </c>
      <c r="D3754">
        <v>176430</v>
      </c>
      <c r="E3754">
        <v>174399</v>
      </c>
      <c r="F3754" t="s">
        <v>13</v>
      </c>
      <c r="G3754" t="s">
        <v>14</v>
      </c>
      <c r="H3754">
        <v>3</v>
      </c>
      <c r="I3754">
        <v>1</v>
      </c>
      <c r="J3754">
        <v>990</v>
      </c>
      <c r="K3754">
        <v>1.0258995</v>
      </c>
      <c r="L3754" t="s">
        <v>25</v>
      </c>
    </row>
    <row r="3755" spans="1:12" x14ac:dyDescent="0.3">
      <c r="A3755" s="1">
        <v>43533</v>
      </c>
      <c r="B3755">
        <v>2019</v>
      </c>
      <c r="C3755" t="s">
        <v>17</v>
      </c>
      <c r="D3755">
        <v>104200</v>
      </c>
      <c r="E3755">
        <v>215000</v>
      </c>
      <c r="F3755" t="s">
        <v>13</v>
      </c>
      <c r="G3755" t="s">
        <v>14</v>
      </c>
      <c r="H3755">
        <v>3</v>
      </c>
      <c r="I3755">
        <v>2</v>
      </c>
      <c r="J3755">
        <v>965</v>
      </c>
      <c r="K3755">
        <v>1.0258995</v>
      </c>
      <c r="L3755" t="s">
        <v>25</v>
      </c>
    </row>
    <row r="3756" spans="1:12" x14ac:dyDescent="0.3">
      <c r="A3756" s="1">
        <v>43537</v>
      </c>
      <c r="B3756">
        <v>2019</v>
      </c>
      <c r="C3756" t="s">
        <v>21</v>
      </c>
      <c r="D3756">
        <v>1721510</v>
      </c>
      <c r="E3756">
        <v>2525000</v>
      </c>
      <c r="F3756" t="s">
        <v>13</v>
      </c>
      <c r="G3756" t="s">
        <v>14</v>
      </c>
      <c r="H3756">
        <v>3</v>
      </c>
      <c r="I3756">
        <v>2</v>
      </c>
      <c r="J3756">
        <v>1099</v>
      </c>
      <c r="K3756">
        <v>1.0258995</v>
      </c>
      <c r="L3756" t="s">
        <v>25</v>
      </c>
    </row>
    <row r="3757" spans="1:12" x14ac:dyDescent="0.3">
      <c r="A3757" s="1">
        <v>43537</v>
      </c>
      <c r="B3757">
        <v>2019</v>
      </c>
      <c r="C3757" t="s">
        <v>18</v>
      </c>
      <c r="D3757">
        <v>266790</v>
      </c>
      <c r="E3757">
        <v>570000</v>
      </c>
      <c r="F3757" t="s">
        <v>23</v>
      </c>
      <c r="G3757" t="s">
        <v>24</v>
      </c>
      <c r="H3757">
        <v>6</v>
      </c>
      <c r="I3757">
        <v>6</v>
      </c>
      <c r="J3757">
        <v>1998</v>
      </c>
      <c r="K3757">
        <v>1.0258995</v>
      </c>
      <c r="L3757" t="s">
        <v>15</v>
      </c>
    </row>
    <row r="3758" spans="1:12" x14ac:dyDescent="0.3">
      <c r="A3758" s="1">
        <v>43537</v>
      </c>
      <c r="B3758">
        <v>2019</v>
      </c>
      <c r="C3758" t="s">
        <v>17</v>
      </c>
      <c r="D3758">
        <v>106250</v>
      </c>
      <c r="E3758">
        <v>115000</v>
      </c>
      <c r="F3758" t="s">
        <v>13</v>
      </c>
      <c r="G3758" t="s">
        <v>14</v>
      </c>
      <c r="H3758">
        <v>3</v>
      </c>
      <c r="I3758">
        <v>3</v>
      </c>
      <c r="J3758">
        <v>912</v>
      </c>
      <c r="K3758">
        <v>1.0258995</v>
      </c>
      <c r="L3758" t="s">
        <v>25</v>
      </c>
    </row>
    <row r="3759" spans="1:12" x14ac:dyDescent="0.3">
      <c r="A3759" s="1">
        <v>43537</v>
      </c>
      <c r="B3759">
        <v>2019</v>
      </c>
      <c r="C3759" t="s">
        <v>18</v>
      </c>
      <c r="D3759">
        <v>312610</v>
      </c>
      <c r="E3759">
        <v>525000</v>
      </c>
      <c r="F3759" t="s">
        <v>13</v>
      </c>
      <c r="G3759" t="s">
        <v>14</v>
      </c>
      <c r="H3759">
        <v>3</v>
      </c>
      <c r="I3759">
        <v>1</v>
      </c>
      <c r="J3759">
        <v>905</v>
      </c>
      <c r="K3759">
        <v>1.0258995</v>
      </c>
      <c r="L3759" t="s">
        <v>16</v>
      </c>
    </row>
    <row r="3760" spans="1:12" x14ac:dyDescent="0.3">
      <c r="A3760" s="1">
        <v>43540</v>
      </c>
      <c r="B3760">
        <v>2019</v>
      </c>
      <c r="C3760" t="s">
        <v>17</v>
      </c>
      <c r="D3760">
        <v>93090</v>
      </c>
      <c r="E3760">
        <v>115815</v>
      </c>
      <c r="F3760" t="s">
        <v>13</v>
      </c>
      <c r="G3760" t="s">
        <v>14</v>
      </c>
      <c r="H3760">
        <v>3</v>
      </c>
      <c r="I3760">
        <v>2</v>
      </c>
      <c r="J3760">
        <v>1051</v>
      </c>
      <c r="K3760">
        <v>1.0258995</v>
      </c>
      <c r="L3760" t="s">
        <v>25</v>
      </c>
    </row>
    <row r="3761" spans="1:12" x14ac:dyDescent="0.3">
      <c r="A3761" s="1">
        <v>43540</v>
      </c>
      <c r="B3761">
        <v>2019</v>
      </c>
      <c r="C3761" t="s">
        <v>17</v>
      </c>
      <c r="D3761">
        <v>111130</v>
      </c>
      <c r="E3761">
        <v>230000</v>
      </c>
      <c r="F3761" t="s">
        <v>13</v>
      </c>
      <c r="G3761" t="s">
        <v>14</v>
      </c>
      <c r="H3761">
        <v>3</v>
      </c>
      <c r="I3761">
        <v>3</v>
      </c>
      <c r="J3761">
        <v>1076</v>
      </c>
      <c r="K3761">
        <v>1.0258995</v>
      </c>
      <c r="L3761" t="s">
        <v>16</v>
      </c>
    </row>
    <row r="3762" spans="1:12" x14ac:dyDescent="0.3">
      <c r="A3762" s="1">
        <v>43540</v>
      </c>
      <c r="B3762">
        <v>2019</v>
      </c>
      <c r="C3762" t="s">
        <v>18</v>
      </c>
      <c r="D3762">
        <v>275160</v>
      </c>
      <c r="E3762">
        <v>455000</v>
      </c>
      <c r="F3762" t="s">
        <v>13</v>
      </c>
      <c r="G3762" t="s">
        <v>14</v>
      </c>
      <c r="H3762">
        <v>3</v>
      </c>
      <c r="I3762">
        <v>3</v>
      </c>
      <c r="J3762">
        <v>919</v>
      </c>
      <c r="K3762">
        <v>1.0258995</v>
      </c>
      <c r="L3762" t="s">
        <v>15</v>
      </c>
    </row>
    <row r="3763" spans="1:12" x14ac:dyDescent="0.3">
      <c r="A3763" s="1">
        <v>43541</v>
      </c>
      <c r="B3763">
        <v>2019</v>
      </c>
      <c r="C3763" t="s">
        <v>26</v>
      </c>
      <c r="D3763">
        <v>772030</v>
      </c>
      <c r="E3763">
        <v>1300000</v>
      </c>
      <c r="F3763" t="s">
        <v>13</v>
      </c>
      <c r="G3763" t="s">
        <v>14</v>
      </c>
      <c r="H3763">
        <v>3</v>
      </c>
      <c r="I3763">
        <v>3</v>
      </c>
      <c r="J3763">
        <v>936</v>
      </c>
      <c r="K3763">
        <v>1.0258995</v>
      </c>
      <c r="L3763" t="s">
        <v>22</v>
      </c>
    </row>
    <row r="3764" spans="1:12" x14ac:dyDescent="0.3">
      <c r="A3764" s="1">
        <v>43541</v>
      </c>
      <c r="B3764">
        <v>2019</v>
      </c>
      <c r="C3764" t="s">
        <v>26</v>
      </c>
      <c r="D3764">
        <v>243110</v>
      </c>
      <c r="E3764">
        <v>1425000</v>
      </c>
      <c r="F3764" t="s">
        <v>13</v>
      </c>
      <c r="G3764" t="s">
        <v>14</v>
      </c>
      <c r="H3764">
        <v>3</v>
      </c>
      <c r="I3764">
        <v>1</v>
      </c>
      <c r="J3764">
        <v>1080</v>
      </c>
      <c r="K3764">
        <v>1.0258995</v>
      </c>
      <c r="L3764" t="s">
        <v>16</v>
      </c>
    </row>
    <row r="3765" spans="1:12" x14ac:dyDescent="0.3">
      <c r="A3765" s="1">
        <v>43541</v>
      </c>
      <c r="B3765">
        <v>2019</v>
      </c>
      <c r="C3765" t="s">
        <v>18</v>
      </c>
      <c r="D3765">
        <v>678530</v>
      </c>
      <c r="E3765">
        <v>840000</v>
      </c>
      <c r="F3765" t="s">
        <v>13</v>
      </c>
      <c r="G3765" t="s">
        <v>14</v>
      </c>
      <c r="H3765">
        <v>3</v>
      </c>
      <c r="I3765">
        <v>3</v>
      </c>
      <c r="J3765">
        <v>1058</v>
      </c>
      <c r="K3765">
        <v>1.0258995</v>
      </c>
      <c r="L3765" t="s">
        <v>16</v>
      </c>
    </row>
    <row r="3766" spans="1:12" x14ac:dyDescent="0.3">
      <c r="A3766" s="1">
        <v>43541</v>
      </c>
      <c r="B3766">
        <v>2019</v>
      </c>
      <c r="C3766" t="s">
        <v>18</v>
      </c>
      <c r="D3766">
        <v>283620</v>
      </c>
      <c r="E3766">
        <v>412500</v>
      </c>
      <c r="F3766" t="s">
        <v>13</v>
      </c>
      <c r="G3766" t="s">
        <v>14</v>
      </c>
      <c r="H3766">
        <v>3</v>
      </c>
      <c r="I3766">
        <v>1</v>
      </c>
      <c r="J3766">
        <v>1089</v>
      </c>
      <c r="K3766">
        <v>1.0258995</v>
      </c>
      <c r="L3766" t="s">
        <v>16</v>
      </c>
    </row>
    <row r="3767" spans="1:12" x14ac:dyDescent="0.3">
      <c r="A3767" s="1">
        <v>43541</v>
      </c>
      <c r="B3767">
        <v>2019</v>
      </c>
      <c r="C3767" t="s">
        <v>12</v>
      </c>
      <c r="D3767">
        <v>87280</v>
      </c>
      <c r="E3767">
        <v>97000</v>
      </c>
      <c r="F3767" t="s">
        <v>13</v>
      </c>
      <c r="G3767" t="s">
        <v>14</v>
      </c>
      <c r="H3767">
        <v>3</v>
      </c>
      <c r="I3767">
        <v>3</v>
      </c>
      <c r="J3767">
        <v>971</v>
      </c>
      <c r="K3767">
        <v>1.0258995</v>
      </c>
      <c r="L3767" t="s">
        <v>16</v>
      </c>
    </row>
    <row r="3768" spans="1:12" x14ac:dyDescent="0.3">
      <c r="A3768" s="1">
        <v>43541</v>
      </c>
      <c r="B3768">
        <v>2019</v>
      </c>
      <c r="C3768" t="s">
        <v>18</v>
      </c>
      <c r="D3768">
        <v>279250</v>
      </c>
      <c r="E3768">
        <v>200000</v>
      </c>
      <c r="F3768" t="s">
        <v>13</v>
      </c>
      <c r="G3768" t="s">
        <v>14</v>
      </c>
      <c r="H3768">
        <v>3</v>
      </c>
      <c r="I3768">
        <v>1</v>
      </c>
      <c r="J3768">
        <v>926</v>
      </c>
      <c r="K3768">
        <v>1.0258995</v>
      </c>
      <c r="L3768" t="s">
        <v>22</v>
      </c>
    </row>
    <row r="3769" spans="1:12" x14ac:dyDescent="0.3">
      <c r="A3769" s="1">
        <v>43544</v>
      </c>
      <c r="B3769">
        <v>2019</v>
      </c>
      <c r="C3769" t="s">
        <v>12</v>
      </c>
      <c r="D3769">
        <v>59370</v>
      </c>
      <c r="E3769">
        <v>92000</v>
      </c>
      <c r="F3769" t="s">
        <v>13</v>
      </c>
      <c r="G3769" t="s">
        <v>14</v>
      </c>
      <c r="H3769">
        <v>3</v>
      </c>
      <c r="I3769">
        <v>1</v>
      </c>
      <c r="J3769">
        <v>949</v>
      </c>
      <c r="K3769">
        <v>1.0258995</v>
      </c>
      <c r="L3769" t="s">
        <v>16</v>
      </c>
    </row>
    <row r="3770" spans="1:12" x14ac:dyDescent="0.3">
      <c r="A3770" s="1">
        <v>43544</v>
      </c>
      <c r="B3770">
        <v>2019</v>
      </c>
      <c r="C3770" t="s">
        <v>26</v>
      </c>
      <c r="D3770">
        <v>380660</v>
      </c>
      <c r="E3770">
        <v>389000</v>
      </c>
      <c r="F3770" t="s">
        <v>13</v>
      </c>
      <c r="G3770" t="s">
        <v>14</v>
      </c>
      <c r="H3770">
        <v>3</v>
      </c>
      <c r="I3770">
        <v>1</v>
      </c>
      <c r="J3770">
        <v>1048</v>
      </c>
      <c r="K3770">
        <v>1.0258995</v>
      </c>
      <c r="L3770" t="s">
        <v>22</v>
      </c>
    </row>
    <row r="3771" spans="1:12" x14ac:dyDescent="0.3">
      <c r="A3771" s="1">
        <v>43545</v>
      </c>
      <c r="B3771">
        <v>2019</v>
      </c>
      <c r="C3771" t="s">
        <v>17</v>
      </c>
      <c r="D3771">
        <v>111650</v>
      </c>
      <c r="E3771">
        <v>85000</v>
      </c>
      <c r="F3771" t="s">
        <v>19</v>
      </c>
      <c r="G3771" t="s">
        <v>20</v>
      </c>
      <c r="H3771">
        <v>4</v>
      </c>
      <c r="I3771">
        <v>4</v>
      </c>
      <c r="J3771">
        <v>1372</v>
      </c>
      <c r="K3771">
        <v>1.0258995</v>
      </c>
      <c r="L3771" t="s">
        <v>22</v>
      </c>
    </row>
    <row r="3772" spans="1:12" x14ac:dyDescent="0.3">
      <c r="A3772" s="1">
        <v>43545</v>
      </c>
      <c r="B3772">
        <v>2019</v>
      </c>
      <c r="C3772" t="s">
        <v>17</v>
      </c>
      <c r="D3772">
        <v>121960</v>
      </c>
      <c r="E3772">
        <v>102100</v>
      </c>
      <c r="F3772" t="s">
        <v>23</v>
      </c>
      <c r="G3772" t="s">
        <v>24</v>
      </c>
      <c r="H3772">
        <v>6</v>
      </c>
      <c r="I3772">
        <v>5</v>
      </c>
      <c r="J3772">
        <v>1920</v>
      </c>
      <c r="K3772">
        <v>1.0258995</v>
      </c>
      <c r="L3772" t="s">
        <v>16</v>
      </c>
    </row>
    <row r="3773" spans="1:12" x14ac:dyDescent="0.3">
      <c r="A3773" s="1">
        <v>43546</v>
      </c>
      <c r="B3773">
        <v>2019</v>
      </c>
      <c r="C3773" t="s">
        <v>12</v>
      </c>
      <c r="D3773">
        <v>77430</v>
      </c>
      <c r="E3773">
        <v>106500</v>
      </c>
      <c r="F3773" t="s">
        <v>13</v>
      </c>
      <c r="G3773" t="s">
        <v>14</v>
      </c>
      <c r="H3773">
        <v>3</v>
      </c>
      <c r="I3773">
        <v>2</v>
      </c>
      <c r="J3773">
        <v>960</v>
      </c>
      <c r="K3773">
        <v>1.0258995</v>
      </c>
      <c r="L3773" t="s">
        <v>25</v>
      </c>
    </row>
    <row r="3774" spans="1:12" x14ac:dyDescent="0.3">
      <c r="A3774" s="1">
        <v>43547</v>
      </c>
      <c r="B3774">
        <v>2019</v>
      </c>
      <c r="C3774" t="s">
        <v>30</v>
      </c>
      <c r="D3774">
        <v>181740</v>
      </c>
      <c r="E3774">
        <v>371000</v>
      </c>
      <c r="F3774" t="s">
        <v>19</v>
      </c>
      <c r="G3774" t="s">
        <v>20</v>
      </c>
      <c r="H3774">
        <v>4</v>
      </c>
      <c r="I3774">
        <v>4</v>
      </c>
      <c r="J3774">
        <v>1284</v>
      </c>
      <c r="K3774">
        <v>1.0258995</v>
      </c>
      <c r="L3774" t="s">
        <v>25</v>
      </c>
    </row>
    <row r="3775" spans="1:12" x14ac:dyDescent="0.3">
      <c r="A3775" s="1">
        <v>43548</v>
      </c>
      <c r="B3775">
        <v>2019</v>
      </c>
      <c r="C3775" t="s">
        <v>30</v>
      </c>
      <c r="D3775">
        <v>253030</v>
      </c>
      <c r="E3775">
        <v>460000</v>
      </c>
      <c r="F3775" t="s">
        <v>13</v>
      </c>
      <c r="G3775" t="s">
        <v>14</v>
      </c>
      <c r="H3775">
        <v>3</v>
      </c>
      <c r="I3775">
        <v>3</v>
      </c>
      <c r="J3775">
        <v>930</v>
      </c>
      <c r="K3775">
        <v>1.0258995</v>
      </c>
      <c r="L3775" t="s">
        <v>16</v>
      </c>
    </row>
    <row r="3776" spans="1:12" x14ac:dyDescent="0.3">
      <c r="A3776" s="1">
        <v>43548</v>
      </c>
      <c r="B3776">
        <v>2019</v>
      </c>
      <c r="C3776" t="s">
        <v>26</v>
      </c>
      <c r="D3776">
        <v>820470</v>
      </c>
      <c r="E3776">
        <v>1075000</v>
      </c>
      <c r="F3776" t="s">
        <v>13</v>
      </c>
      <c r="G3776" t="s">
        <v>14</v>
      </c>
      <c r="H3776">
        <v>3</v>
      </c>
      <c r="I3776">
        <v>3</v>
      </c>
      <c r="J3776">
        <v>972</v>
      </c>
      <c r="K3776">
        <v>1.0258995</v>
      </c>
      <c r="L3776" t="s">
        <v>15</v>
      </c>
    </row>
    <row r="3777" spans="1:12" x14ac:dyDescent="0.3">
      <c r="A3777" s="1">
        <v>43552</v>
      </c>
      <c r="B3777">
        <v>2019</v>
      </c>
      <c r="C3777" t="s">
        <v>12</v>
      </c>
      <c r="D3777">
        <v>48400</v>
      </c>
      <c r="E3777">
        <v>114500</v>
      </c>
      <c r="F3777" t="s">
        <v>13</v>
      </c>
      <c r="G3777" t="s">
        <v>14</v>
      </c>
      <c r="H3777">
        <v>3</v>
      </c>
      <c r="I3777">
        <v>3</v>
      </c>
      <c r="J3777">
        <v>948</v>
      </c>
      <c r="K3777">
        <v>1.0258995</v>
      </c>
      <c r="L3777" t="s">
        <v>16</v>
      </c>
    </row>
    <row r="3778" spans="1:12" x14ac:dyDescent="0.3">
      <c r="A3778" s="1">
        <v>43552</v>
      </c>
      <c r="B3778">
        <v>2019</v>
      </c>
      <c r="C3778" t="s">
        <v>30</v>
      </c>
      <c r="D3778">
        <v>444190</v>
      </c>
      <c r="E3778">
        <v>415000</v>
      </c>
      <c r="F3778" t="s">
        <v>13</v>
      </c>
      <c r="G3778" t="s">
        <v>14</v>
      </c>
      <c r="H3778">
        <v>3</v>
      </c>
      <c r="I3778">
        <v>3</v>
      </c>
      <c r="J3778">
        <v>991</v>
      </c>
      <c r="K3778">
        <v>1.0258995</v>
      </c>
      <c r="L3778" t="s">
        <v>16</v>
      </c>
    </row>
    <row r="3779" spans="1:12" x14ac:dyDescent="0.3">
      <c r="A3779" s="1">
        <v>43553</v>
      </c>
      <c r="B3779">
        <v>2019</v>
      </c>
      <c r="C3779" t="s">
        <v>30</v>
      </c>
      <c r="D3779">
        <v>387620</v>
      </c>
      <c r="E3779">
        <v>620000</v>
      </c>
      <c r="F3779" t="s">
        <v>13</v>
      </c>
      <c r="G3779" t="s">
        <v>14</v>
      </c>
      <c r="H3779">
        <v>3</v>
      </c>
      <c r="I3779">
        <v>1</v>
      </c>
      <c r="J3779">
        <v>935</v>
      </c>
      <c r="K3779">
        <v>1.0258995</v>
      </c>
      <c r="L3779" t="s">
        <v>22</v>
      </c>
    </row>
    <row r="3780" spans="1:12" x14ac:dyDescent="0.3">
      <c r="A3780" s="1">
        <v>43553</v>
      </c>
      <c r="B3780">
        <v>2019</v>
      </c>
      <c r="C3780" t="s">
        <v>12</v>
      </c>
      <c r="D3780">
        <v>89680</v>
      </c>
      <c r="E3780">
        <v>112900</v>
      </c>
      <c r="F3780" t="s">
        <v>13</v>
      </c>
      <c r="G3780" t="s">
        <v>14</v>
      </c>
      <c r="H3780">
        <v>3</v>
      </c>
      <c r="I3780">
        <v>2</v>
      </c>
      <c r="J3780">
        <v>960</v>
      </c>
      <c r="K3780">
        <v>1.0258995</v>
      </c>
      <c r="L3780" t="s">
        <v>16</v>
      </c>
    </row>
    <row r="3781" spans="1:12" x14ac:dyDescent="0.3">
      <c r="A3781" s="1">
        <v>43553</v>
      </c>
      <c r="B3781">
        <v>2019</v>
      </c>
      <c r="C3781" t="s">
        <v>12</v>
      </c>
      <c r="D3781">
        <v>82880</v>
      </c>
      <c r="E3781">
        <v>106000</v>
      </c>
      <c r="F3781" t="s">
        <v>13</v>
      </c>
      <c r="G3781" t="s">
        <v>14</v>
      </c>
      <c r="H3781">
        <v>3</v>
      </c>
      <c r="I3781">
        <v>1</v>
      </c>
      <c r="J3781">
        <v>992</v>
      </c>
      <c r="K3781">
        <v>1.0258995</v>
      </c>
      <c r="L3781" t="s">
        <v>22</v>
      </c>
    </row>
    <row r="3782" spans="1:12" x14ac:dyDescent="0.3">
      <c r="A3782" s="1">
        <v>43553</v>
      </c>
      <c r="B3782">
        <v>2019</v>
      </c>
      <c r="C3782" t="s">
        <v>12</v>
      </c>
      <c r="D3782">
        <v>120880</v>
      </c>
      <c r="E3782">
        <v>125000</v>
      </c>
      <c r="F3782" t="s">
        <v>23</v>
      </c>
      <c r="G3782" t="s">
        <v>24</v>
      </c>
      <c r="H3782">
        <v>6</v>
      </c>
      <c r="I3782">
        <v>4</v>
      </c>
      <c r="J3782">
        <v>2090</v>
      </c>
      <c r="K3782">
        <v>1.0258995</v>
      </c>
      <c r="L3782" t="s">
        <v>16</v>
      </c>
    </row>
    <row r="3783" spans="1:12" x14ac:dyDescent="0.3">
      <c r="A3783" s="1">
        <v>43553</v>
      </c>
      <c r="B3783">
        <v>2019</v>
      </c>
      <c r="C3783" t="s">
        <v>17</v>
      </c>
      <c r="D3783">
        <v>100150</v>
      </c>
      <c r="E3783">
        <v>60000</v>
      </c>
      <c r="F3783" t="s">
        <v>23</v>
      </c>
      <c r="G3783" t="s">
        <v>24</v>
      </c>
      <c r="H3783">
        <v>6</v>
      </c>
      <c r="I3783">
        <v>5</v>
      </c>
      <c r="J3783">
        <v>2086</v>
      </c>
      <c r="K3783">
        <v>1.0258995</v>
      </c>
      <c r="L3783" t="s">
        <v>22</v>
      </c>
    </row>
    <row r="3784" spans="1:12" x14ac:dyDescent="0.3">
      <c r="A3784" s="1">
        <v>43554</v>
      </c>
      <c r="B3784">
        <v>2019</v>
      </c>
      <c r="C3784" t="s">
        <v>21</v>
      </c>
      <c r="D3784">
        <v>1262450</v>
      </c>
      <c r="E3784">
        <v>1989000</v>
      </c>
      <c r="F3784" t="s">
        <v>13</v>
      </c>
      <c r="G3784" t="s">
        <v>14</v>
      </c>
      <c r="H3784">
        <v>3</v>
      </c>
      <c r="I3784">
        <v>2</v>
      </c>
      <c r="J3784">
        <v>1043</v>
      </c>
      <c r="K3784">
        <v>1.0258995</v>
      </c>
      <c r="L3784" t="s">
        <v>22</v>
      </c>
    </row>
    <row r="3785" spans="1:12" x14ac:dyDescent="0.3">
      <c r="A3785" s="1">
        <v>43554</v>
      </c>
      <c r="B3785">
        <v>2019</v>
      </c>
      <c r="C3785" t="s">
        <v>21</v>
      </c>
      <c r="D3785">
        <v>1770720</v>
      </c>
      <c r="E3785">
        <v>2710000</v>
      </c>
      <c r="F3785" t="s">
        <v>13</v>
      </c>
      <c r="G3785" t="s">
        <v>14</v>
      </c>
      <c r="H3785">
        <v>3</v>
      </c>
      <c r="I3785">
        <v>3</v>
      </c>
      <c r="J3785">
        <v>1022</v>
      </c>
      <c r="K3785">
        <v>1.0258995</v>
      </c>
      <c r="L3785" t="s">
        <v>22</v>
      </c>
    </row>
    <row r="3786" spans="1:12" x14ac:dyDescent="0.3">
      <c r="A3786" s="1">
        <v>43554</v>
      </c>
      <c r="B3786">
        <v>2019</v>
      </c>
      <c r="C3786" t="s">
        <v>26</v>
      </c>
      <c r="D3786">
        <v>339920</v>
      </c>
      <c r="E3786">
        <v>441000</v>
      </c>
      <c r="F3786" t="s">
        <v>13</v>
      </c>
      <c r="G3786" t="s">
        <v>14</v>
      </c>
      <c r="H3786">
        <v>3</v>
      </c>
      <c r="I3786">
        <v>3</v>
      </c>
      <c r="J3786">
        <v>955</v>
      </c>
      <c r="K3786">
        <v>1.0258995</v>
      </c>
      <c r="L3786" t="s">
        <v>16</v>
      </c>
    </row>
    <row r="3787" spans="1:12" x14ac:dyDescent="0.3">
      <c r="A3787" s="1">
        <v>43558</v>
      </c>
      <c r="B3787">
        <v>2019</v>
      </c>
      <c r="C3787" t="s">
        <v>30</v>
      </c>
      <c r="D3787">
        <v>264620</v>
      </c>
      <c r="E3787">
        <v>510000</v>
      </c>
      <c r="F3787" t="s">
        <v>19</v>
      </c>
      <c r="G3787" t="s">
        <v>20</v>
      </c>
      <c r="H3787">
        <v>4</v>
      </c>
      <c r="I3787">
        <v>2</v>
      </c>
      <c r="J3787">
        <v>1416</v>
      </c>
      <c r="K3787">
        <v>1.0258995</v>
      </c>
      <c r="L3787" t="s">
        <v>15</v>
      </c>
    </row>
    <row r="3788" spans="1:12" x14ac:dyDescent="0.3">
      <c r="A3788" s="1">
        <v>43559</v>
      </c>
      <c r="B3788">
        <v>2019</v>
      </c>
      <c r="C3788" t="s">
        <v>18</v>
      </c>
      <c r="D3788">
        <v>287610</v>
      </c>
      <c r="E3788">
        <v>512500</v>
      </c>
      <c r="F3788" t="s">
        <v>13</v>
      </c>
      <c r="G3788" t="s">
        <v>14</v>
      </c>
      <c r="H3788">
        <v>3</v>
      </c>
      <c r="I3788">
        <v>3</v>
      </c>
      <c r="J3788">
        <v>971</v>
      </c>
      <c r="K3788">
        <v>1.0258995</v>
      </c>
      <c r="L3788" t="s">
        <v>22</v>
      </c>
    </row>
    <row r="3789" spans="1:12" x14ac:dyDescent="0.3">
      <c r="A3789" s="1">
        <v>43559</v>
      </c>
      <c r="B3789">
        <v>2019</v>
      </c>
      <c r="C3789" t="s">
        <v>17</v>
      </c>
      <c r="D3789">
        <v>108070</v>
      </c>
      <c r="E3789">
        <v>106000</v>
      </c>
      <c r="F3789" t="s">
        <v>23</v>
      </c>
      <c r="G3789" t="s">
        <v>24</v>
      </c>
      <c r="H3789">
        <v>6</v>
      </c>
      <c r="I3789">
        <v>5</v>
      </c>
      <c r="J3789">
        <v>1931</v>
      </c>
      <c r="K3789">
        <v>1.0258995</v>
      </c>
      <c r="L3789" t="s">
        <v>16</v>
      </c>
    </row>
    <row r="3790" spans="1:12" x14ac:dyDescent="0.3">
      <c r="A3790" s="1">
        <v>43559</v>
      </c>
      <c r="B3790">
        <v>2019</v>
      </c>
      <c r="C3790" t="s">
        <v>30</v>
      </c>
      <c r="D3790">
        <v>268910</v>
      </c>
      <c r="E3790">
        <v>430000</v>
      </c>
      <c r="F3790" t="s">
        <v>13</v>
      </c>
      <c r="G3790" t="s">
        <v>14</v>
      </c>
      <c r="H3790">
        <v>3</v>
      </c>
      <c r="I3790">
        <v>1</v>
      </c>
      <c r="J3790">
        <v>950</v>
      </c>
      <c r="K3790">
        <v>1.0258995</v>
      </c>
      <c r="L3790" t="s">
        <v>22</v>
      </c>
    </row>
    <row r="3791" spans="1:12" x14ac:dyDescent="0.3">
      <c r="A3791" s="1">
        <v>43559</v>
      </c>
      <c r="B3791">
        <v>2019</v>
      </c>
      <c r="C3791" t="s">
        <v>17</v>
      </c>
      <c r="D3791">
        <v>124440</v>
      </c>
      <c r="E3791">
        <v>190000</v>
      </c>
      <c r="F3791" t="s">
        <v>19</v>
      </c>
      <c r="G3791" t="s">
        <v>20</v>
      </c>
      <c r="H3791">
        <v>4</v>
      </c>
      <c r="I3791">
        <v>3</v>
      </c>
      <c r="J3791">
        <v>1325</v>
      </c>
      <c r="K3791">
        <v>1.0258995</v>
      </c>
      <c r="L3791" t="s">
        <v>15</v>
      </c>
    </row>
    <row r="3792" spans="1:12" x14ac:dyDescent="0.3">
      <c r="A3792" s="1">
        <v>43560</v>
      </c>
      <c r="B3792">
        <v>2019</v>
      </c>
      <c r="C3792" t="s">
        <v>26</v>
      </c>
      <c r="D3792">
        <v>614460</v>
      </c>
      <c r="E3792">
        <v>975000</v>
      </c>
      <c r="F3792" t="s">
        <v>13</v>
      </c>
      <c r="G3792" t="s">
        <v>14</v>
      </c>
      <c r="H3792">
        <v>3</v>
      </c>
      <c r="I3792">
        <v>1</v>
      </c>
      <c r="J3792">
        <v>933</v>
      </c>
      <c r="K3792">
        <v>1.0258995</v>
      </c>
      <c r="L3792" t="s">
        <v>16</v>
      </c>
    </row>
    <row r="3793" spans="1:12" x14ac:dyDescent="0.3">
      <c r="A3793" s="1">
        <v>43560</v>
      </c>
      <c r="B3793">
        <v>2019</v>
      </c>
      <c r="C3793" t="s">
        <v>30</v>
      </c>
      <c r="D3793">
        <v>263320</v>
      </c>
      <c r="E3793">
        <v>475000</v>
      </c>
      <c r="F3793" t="s">
        <v>13</v>
      </c>
      <c r="G3793" t="s">
        <v>14</v>
      </c>
      <c r="H3793">
        <v>3</v>
      </c>
      <c r="I3793">
        <v>1</v>
      </c>
      <c r="J3793">
        <v>1041</v>
      </c>
      <c r="K3793">
        <v>1.0258995</v>
      </c>
      <c r="L3793" t="s">
        <v>15</v>
      </c>
    </row>
    <row r="3794" spans="1:12" x14ac:dyDescent="0.3">
      <c r="A3794" s="1">
        <v>43560</v>
      </c>
      <c r="B3794">
        <v>2019</v>
      </c>
      <c r="C3794" t="s">
        <v>12</v>
      </c>
      <c r="D3794">
        <v>105400</v>
      </c>
      <c r="E3794">
        <v>234070</v>
      </c>
      <c r="F3794" t="s">
        <v>27</v>
      </c>
      <c r="G3794" t="s">
        <v>28</v>
      </c>
      <c r="H3794">
        <v>8</v>
      </c>
      <c r="I3794">
        <v>8</v>
      </c>
      <c r="J3794">
        <v>2401</v>
      </c>
      <c r="K3794">
        <v>1.0258995</v>
      </c>
      <c r="L3794" t="s">
        <v>25</v>
      </c>
    </row>
    <row r="3795" spans="1:12" x14ac:dyDescent="0.3">
      <c r="A3795" s="1">
        <v>43561</v>
      </c>
      <c r="B3795">
        <v>2019</v>
      </c>
      <c r="C3795" t="s">
        <v>30</v>
      </c>
      <c r="D3795">
        <v>631710</v>
      </c>
      <c r="E3795">
        <v>990000</v>
      </c>
      <c r="F3795" t="s">
        <v>13</v>
      </c>
      <c r="G3795" t="s">
        <v>14</v>
      </c>
      <c r="H3795">
        <v>3</v>
      </c>
      <c r="I3795">
        <v>1</v>
      </c>
      <c r="J3795">
        <v>1095</v>
      </c>
      <c r="K3795">
        <v>1.0258995</v>
      </c>
      <c r="L3795" t="s">
        <v>22</v>
      </c>
    </row>
    <row r="3796" spans="1:12" x14ac:dyDescent="0.3">
      <c r="A3796" s="1">
        <v>43562</v>
      </c>
      <c r="B3796">
        <v>2019</v>
      </c>
      <c r="C3796" t="s">
        <v>17</v>
      </c>
      <c r="D3796">
        <v>131800</v>
      </c>
      <c r="E3796">
        <v>106000</v>
      </c>
      <c r="F3796" t="s">
        <v>23</v>
      </c>
      <c r="G3796" t="s">
        <v>24</v>
      </c>
      <c r="H3796">
        <v>6</v>
      </c>
      <c r="I3796">
        <v>4</v>
      </c>
      <c r="J3796">
        <v>1860</v>
      </c>
      <c r="K3796">
        <v>1.0258995</v>
      </c>
      <c r="L3796" t="s">
        <v>16</v>
      </c>
    </row>
    <row r="3797" spans="1:12" x14ac:dyDescent="0.3">
      <c r="A3797" s="1">
        <v>43562</v>
      </c>
      <c r="B3797">
        <v>2019</v>
      </c>
      <c r="C3797" t="s">
        <v>26</v>
      </c>
      <c r="D3797">
        <v>1114960</v>
      </c>
      <c r="E3797">
        <v>1700000</v>
      </c>
      <c r="F3797" t="s">
        <v>13</v>
      </c>
      <c r="G3797" t="s">
        <v>14</v>
      </c>
      <c r="H3797">
        <v>3</v>
      </c>
      <c r="I3797">
        <v>1</v>
      </c>
      <c r="J3797">
        <v>985</v>
      </c>
      <c r="K3797">
        <v>1.0258995</v>
      </c>
      <c r="L3797" t="s">
        <v>25</v>
      </c>
    </row>
    <row r="3798" spans="1:12" x14ac:dyDescent="0.3">
      <c r="A3798" s="1">
        <v>43562</v>
      </c>
      <c r="B3798">
        <v>2019</v>
      </c>
      <c r="C3798" t="s">
        <v>12</v>
      </c>
      <c r="D3798">
        <v>85250</v>
      </c>
      <c r="E3798">
        <v>100000</v>
      </c>
      <c r="F3798" t="s">
        <v>13</v>
      </c>
      <c r="G3798" t="s">
        <v>14</v>
      </c>
      <c r="H3798">
        <v>3</v>
      </c>
      <c r="I3798">
        <v>2</v>
      </c>
      <c r="J3798">
        <v>1080</v>
      </c>
      <c r="K3798">
        <v>1.0258995</v>
      </c>
      <c r="L3798" t="s">
        <v>15</v>
      </c>
    </row>
    <row r="3799" spans="1:12" x14ac:dyDescent="0.3">
      <c r="A3799" s="1">
        <v>43565</v>
      </c>
      <c r="B3799">
        <v>2019</v>
      </c>
      <c r="C3799" t="s">
        <v>17</v>
      </c>
      <c r="D3799">
        <v>148770</v>
      </c>
      <c r="E3799">
        <v>110000</v>
      </c>
      <c r="F3799" t="s">
        <v>23</v>
      </c>
      <c r="G3799" t="s">
        <v>24</v>
      </c>
      <c r="H3799">
        <v>6</v>
      </c>
      <c r="I3799">
        <v>4</v>
      </c>
      <c r="J3799">
        <v>2014</v>
      </c>
      <c r="K3799">
        <v>1.0258995</v>
      </c>
      <c r="L3799" t="s">
        <v>25</v>
      </c>
    </row>
    <row r="3800" spans="1:12" x14ac:dyDescent="0.3">
      <c r="A3800" s="1">
        <v>43565</v>
      </c>
      <c r="B3800">
        <v>2019</v>
      </c>
      <c r="C3800" t="s">
        <v>18</v>
      </c>
      <c r="D3800">
        <v>250690</v>
      </c>
      <c r="E3800">
        <v>420000</v>
      </c>
      <c r="F3800" t="s">
        <v>13</v>
      </c>
      <c r="G3800" t="s">
        <v>14</v>
      </c>
      <c r="H3800">
        <v>3</v>
      </c>
      <c r="I3800">
        <v>1</v>
      </c>
      <c r="J3800">
        <v>991</v>
      </c>
      <c r="K3800">
        <v>1.0258995</v>
      </c>
      <c r="L3800" t="s">
        <v>15</v>
      </c>
    </row>
    <row r="3801" spans="1:12" x14ac:dyDescent="0.3">
      <c r="A3801" s="1">
        <v>43565</v>
      </c>
      <c r="B3801">
        <v>2019</v>
      </c>
      <c r="C3801" t="s">
        <v>12</v>
      </c>
      <c r="D3801">
        <v>77270</v>
      </c>
      <c r="E3801">
        <v>107000</v>
      </c>
      <c r="F3801" t="s">
        <v>13</v>
      </c>
      <c r="G3801" t="s">
        <v>14</v>
      </c>
      <c r="H3801">
        <v>3</v>
      </c>
      <c r="I3801">
        <v>1</v>
      </c>
      <c r="J3801">
        <v>957</v>
      </c>
      <c r="K3801">
        <v>1.0258995</v>
      </c>
      <c r="L3801" t="s">
        <v>22</v>
      </c>
    </row>
    <row r="3802" spans="1:12" x14ac:dyDescent="0.3">
      <c r="A3802" s="1">
        <v>43566</v>
      </c>
      <c r="B3802">
        <v>2019</v>
      </c>
      <c r="C3802" t="s">
        <v>12</v>
      </c>
      <c r="D3802">
        <v>41160</v>
      </c>
      <c r="E3802">
        <v>30000</v>
      </c>
      <c r="F3802" t="s">
        <v>23</v>
      </c>
      <c r="G3802" t="s">
        <v>24</v>
      </c>
      <c r="H3802">
        <v>6</v>
      </c>
      <c r="I3802">
        <v>5</v>
      </c>
      <c r="J3802">
        <v>2115</v>
      </c>
      <c r="K3802">
        <v>1.0258995</v>
      </c>
      <c r="L3802" t="s">
        <v>25</v>
      </c>
    </row>
    <row r="3803" spans="1:12" x14ac:dyDescent="0.3">
      <c r="A3803" s="1">
        <v>43566</v>
      </c>
      <c r="B3803">
        <v>2019</v>
      </c>
      <c r="C3803" t="s">
        <v>30</v>
      </c>
      <c r="D3803">
        <v>302210</v>
      </c>
      <c r="E3803">
        <v>597000</v>
      </c>
      <c r="F3803" t="s">
        <v>27</v>
      </c>
      <c r="G3803" t="s">
        <v>28</v>
      </c>
      <c r="H3803">
        <v>8</v>
      </c>
      <c r="I3803">
        <v>8</v>
      </c>
      <c r="J3803">
        <v>2904</v>
      </c>
      <c r="K3803">
        <v>1.0258995</v>
      </c>
      <c r="L3803" t="s">
        <v>22</v>
      </c>
    </row>
    <row r="3804" spans="1:12" x14ac:dyDescent="0.3">
      <c r="A3804" s="1">
        <v>43568</v>
      </c>
      <c r="B3804">
        <v>2019</v>
      </c>
      <c r="C3804" t="s">
        <v>21</v>
      </c>
      <c r="D3804">
        <v>5305650</v>
      </c>
      <c r="E3804">
        <v>5800000</v>
      </c>
      <c r="F3804" t="s">
        <v>13</v>
      </c>
      <c r="G3804" t="s">
        <v>14</v>
      </c>
      <c r="H3804">
        <v>3</v>
      </c>
      <c r="I3804">
        <v>1</v>
      </c>
      <c r="J3804">
        <v>958</v>
      </c>
      <c r="K3804">
        <v>1.0258995</v>
      </c>
      <c r="L3804" t="s">
        <v>22</v>
      </c>
    </row>
    <row r="3805" spans="1:12" x14ac:dyDescent="0.3">
      <c r="A3805" s="1">
        <v>43568</v>
      </c>
      <c r="B3805">
        <v>2019</v>
      </c>
      <c r="C3805" t="s">
        <v>26</v>
      </c>
      <c r="D3805">
        <v>605780</v>
      </c>
      <c r="E3805">
        <v>891500</v>
      </c>
      <c r="F3805" t="s">
        <v>13</v>
      </c>
      <c r="G3805" t="s">
        <v>14</v>
      </c>
      <c r="H3805">
        <v>3</v>
      </c>
      <c r="I3805">
        <v>3</v>
      </c>
      <c r="J3805">
        <v>1067</v>
      </c>
      <c r="K3805">
        <v>1.0258995</v>
      </c>
      <c r="L3805" t="s">
        <v>16</v>
      </c>
    </row>
    <row r="3806" spans="1:12" x14ac:dyDescent="0.3">
      <c r="A3806" s="1">
        <v>43568</v>
      </c>
      <c r="B3806">
        <v>2019</v>
      </c>
      <c r="C3806" t="s">
        <v>26</v>
      </c>
      <c r="D3806">
        <v>321720</v>
      </c>
      <c r="E3806">
        <v>195000</v>
      </c>
      <c r="F3806" t="s">
        <v>13</v>
      </c>
      <c r="G3806" t="s">
        <v>14</v>
      </c>
      <c r="H3806">
        <v>3</v>
      </c>
      <c r="I3806">
        <v>1</v>
      </c>
      <c r="J3806">
        <v>932</v>
      </c>
      <c r="K3806">
        <v>1.0258995</v>
      </c>
      <c r="L3806" t="s">
        <v>25</v>
      </c>
    </row>
    <row r="3807" spans="1:12" x14ac:dyDescent="0.3">
      <c r="A3807" s="1">
        <v>43568</v>
      </c>
      <c r="B3807">
        <v>2019</v>
      </c>
      <c r="C3807" t="s">
        <v>12</v>
      </c>
      <c r="D3807">
        <v>76690</v>
      </c>
      <c r="E3807">
        <v>77000</v>
      </c>
      <c r="F3807" t="s">
        <v>13</v>
      </c>
      <c r="G3807" t="s">
        <v>14</v>
      </c>
      <c r="H3807">
        <v>3</v>
      </c>
      <c r="I3807">
        <v>2</v>
      </c>
      <c r="J3807">
        <v>1039</v>
      </c>
      <c r="K3807">
        <v>1.0258995</v>
      </c>
      <c r="L3807" t="s">
        <v>15</v>
      </c>
    </row>
    <row r="3808" spans="1:12" x14ac:dyDescent="0.3">
      <c r="A3808" s="1">
        <v>43568</v>
      </c>
      <c r="B3808">
        <v>2019</v>
      </c>
      <c r="C3808" t="s">
        <v>30</v>
      </c>
      <c r="D3808">
        <v>460380</v>
      </c>
      <c r="E3808">
        <v>802500</v>
      </c>
      <c r="F3808" t="s">
        <v>13</v>
      </c>
      <c r="G3808" t="s">
        <v>14</v>
      </c>
      <c r="H3808">
        <v>3</v>
      </c>
      <c r="I3808">
        <v>2</v>
      </c>
      <c r="J3808">
        <v>1090</v>
      </c>
      <c r="K3808">
        <v>1.0258995</v>
      </c>
      <c r="L3808" t="s">
        <v>16</v>
      </c>
    </row>
    <row r="3809" spans="1:12" x14ac:dyDescent="0.3">
      <c r="A3809" s="1">
        <v>43572</v>
      </c>
      <c r="B3809">
        <v>2019</v>
      </c>
      <c r="C3809" t="s">
        <v>17</v>
      </c>
      <c r="D3809">
        <v>100850</v>
      </c>
      <c r="E3809">
        <v>16000</v>
      </c>
      <c r="F3809" t="s">
        <v>13</v>
      </c>
      <c r="G3809" t="s">
        <v>14</v>
      </c>
      <c r="H3809">
        <v>3</v>
      </c>
      <c r="I3809">
        <v>1</v>
      </c>
      <c r="J3809">
        <v>1037</v>
      </c>
      <c r="K3809">
        <v>1.0258995</v>
      </c>
      <c r="L3809" t="s">
        <v>15</v>
      </c>
    </row>
    <row r="3810" spans="1:12" x14ac:dyDescent="0.3">
      <c r="A3810" s="1">
        <v>43573</v>
      </c>
      <c r="B3810">
        <v>2019</v>
      </c>
      <c r="C3810" t="s">
        <v>26</v>
      </c>
      <c r="D3810">
        <v>307860</v>
      </c>
      <c r="E3810">
        <v>522000</v>
      </c>
      <c r="F3810" t="s">
        <v>13</v>
      </c>
      <c r="G3810" t="s">
        <v>14</v>
      </c>
      <c r="H3810">
        <v>3</v>
      </c>
      <c r="I3810">
        <v>3</v>
      </c>
      <c r="J3810">
        <v>1088</v>
      </c>
      <c r="K3810">
        <v>1.0258995</v>
      </c>
      <c r="L3810" t="s">
        <v>25</v>
      </c>
    </row>
    <row r="3811" spans="1:12" x14ac:dyDescent="0.3">
      <c r="A3811" s="1">
        <v>43573</v>
      </c>
      <c r="B3811">
        <v>2019</v>
      </c>
      <c r="C3811" t="s">
        <v>18</v>
      </c>
      <c r="D3811">
        <v>171060</v>
      </c>
      <c r="E3811">
        <v>175000</v>
      </c>
      <c r="F3811" t="s">
        <v>19</v>
      </c>
      <c r="G3811" t="s">
        <v>20</v>
      </c>
      <c r="H3811">
        <v>4</v>
      </c>
      <c r="I3811">
        <v>2</v>
      </c>
      <c r="J3811">
        <v>1392</v>
      </c>
      <c r="K3811">
        <v>1.0258995</v>
      </c>
      <c r="L3811" t="s">
        <v>25</v>
      </c>
    </row>
    <row r="3812" spans="1:12" x14ac:dyDescent="0.3">
      <c r="A3812" s="1">
        <v>43576</v>
      </c>
      <c r="B3812">
        <v>2019</v>
      </c>
      <c r="C3812" t="s">
        <v>26</v>
      </c>
      <c r="D3812">
        <v>595700</v>
      </c>
      <c r="E3812">
        <v>952500</v>
      </c>
      <c r="F3812" t="s">
        <v>13</v>
      </c>
      <c r="G3812" t="s">
        <v>14</v>
      </c>
      <c r="H3812">
        <v>3</v>
      </c>
      <c r="I3812">
        <v>2</v>
      </c>
      <c r="J3812">
        <v>971</v>
      </c>
      <c r="K3812">
        <v>1.0258995</v>
      </c>
      <c r="L3812" t="s">
        <v>15</v>
      </c>
    </row>
    <row r="3813" spans="1:12" x14ac:dyDescent="0.3">
      <c r="A3813" s="1">
        <v>43576</v>
      </c>
      <c r="B3813">
        <v>2019</v>
      </c>
      <c r="C3813" t="s">
        <v>17</v>
      </c>
      <c r="D3813">
        <v>117670</v>
      </c>
      <c r="E3813">
        <v>93500</v>
      </c>
      <c r="F3813" t="s">
        <v>23</v>
      </c>
      <c r="G3813" t="s">
        <v>24</v>
      </c>
      <c r="H3813">
        <v>6</v>
      </c>
      <c r="I3813">
        <v>6</v>
      </c>
      <c r="J3813">
        <v>2152</v>
      </c>
      <c r="K3813">
        <v>1.0258995</v>
      </c>
      <c r="L3813" t="s">
        <v>16</v>
      </c>
    </row>
    <row r="3814" spans="1:12" x14ac:dyDescent="0.3">
      <c r="A3814" s="1">
        <v>43579</v>
      </c>
      <c r="B3814">
        <v>2019</v>
      </c>
      <c r="C3814" t="s">
        <v>21</v>
      </c>
      <c r="D3814">
        <v>471240</v>
      </c>
      <c r="E3814">
        <v>639500</v>
      </c>
      <c r="F3814" t="s">
        <v>13</v>
      </c>
      <c r="G3814" t="s">
        <v>14</v>
      </c>
      <c r="H3814">
        <v>3</v>
      </c>
      <c r="I3814">
        <v>3</v>
      </c>
      <c r="J3814">
        <v>993</v>
      </c>
      <c r="K3814">
        <v>1.0258995</v>
      </c>
      <c r="L3814" t="s">
        <v>15</v>
      </c>
    </row>
    <row r="3815" spans="1:12" x14ac:dyDescent="0.3">
      <c r="A3815" s="1">
        <v>43579</v>
      </c>
      <c r="B3815">
        <v>2019</v>
      </c>
      <c r="C3815" t="s">
        <v>18</v>
      </c>
      <c r="D3815">
        <v>872430</v>
      </c>
      <c r="E3815">
        <v>1500000</v>
      </c>
      <c r="F3815" t="s">
        <v>19</v>
      </c>
      <c r="G3815" t="s">
        <v>20</v>
      </c>
      <c r="H3815">
        <v>4</v>
      </c>
      <c r="I3815">
        <v>3</v>
      </c>
      <c r="J3815">
        <v>1488</v>
      </c>
      <c r="K3815">
        <v>1.0258995</v>
      </c>
      <c r="L3815" t="s">
        <v>22</v>
      </c>
    </row>
    <row r="3816" spans="1:12" x14ac:dyDescent="0.3">
      <c r="A3816" s="1">
        <v>43579</v>
      </c>
      <c r="B3816">
        <v>2019</v>
      </c>
      <c r="C3816" t="s">
        <v>26</v>
      </c>
      <c r="D3816">
        <v>267680</v>
      </c>
      <c r="E3816">
        <v>438000</v>
      </c>
      <c r="F3816" t="s">
        <v>13</v>
      </c>
      <c r="G3816" t="s">
        <v>14</v>
      </c>
      <c r="H3816">
        <v>3</v>
      </c>
      <c r="I3816">
        <v>3</v>
      </c>
      <c r="J3816">
        <v>987</v>
      </c>
      <c r="K3816">
        <v>1.0258995</v>
      </c>
      <c r="L3816" t="s">
        <v>22</v>
      </c>
    </row>
    <row r="3817" spans="1:12" x14ac:dyDescent="0.3">
      <c r="A3817" s="1">
        <v>43579</v>
      </c>
      <c r="B3817">
        <v>2019</v>
      </c>
      <c r="C3817" t="s">
        <v>30</v>
      </c>
      <c r="D3817">
        <v>486760</v>
      </c>
      <c r="E3817">
        <v>790000</v>
      </c>
      <c r="F3817" t="s">
        <v>13</v>
      </c>
      <c r="G3817" t="s">
        <v>14</v>
      </c>
      <c r="H3817">
        <v>3</v>
      </c>
      <c r="I3817">
        <v>1</v>
      </c>
      <c r="J3817">
        <v>1098</v>
      </c>
      <c r="K3817">
        <v>1.0258995</v>
      </c>
      <c r="L3817" t="s">
        <v>22</v>
      </c>
    </row>
    <row r="3818" spans="1:12" x14ac:dyDescent="0.3">
      <c r="A3818" s="1">
        <v>43580</v>
      </c>
      <c r="B3818">
        <v>2019</v>
      </c>
      <c r="C3818" t="s">
        <v>12</v>
      </c>
      <c r="D3818">
        <v>137580</v>
      </c>
      <c r="E3818">
        <v>215000</v>
      </c>
      <c r="F3818" t="s">
        <v>19</v>
      </c>
      <c r="G3818" t="s">
        <v>20</v>
      </c>
      <c r="H3818">
        <v>4</v>
      </c>
      <c r="I3818">
        <v>2</v>
      </c>
      <c r="J3818">
        <v>1301</v>
      </c>
      <c r="K3818">
        <v>1.0258995</v>
      </c>
      <c r="L3818" t="s">
        <v>22</v>
      </c>
    </row>
    <row r="3819" spans="1:12" x14ac:dyDescent="0.3">
      <c r="A3819" s="1">
        <v>43581</v>
      </c>
      <c r="B3819">
        <v>2019</v>
      </c>
      <c r="C3819" t="s">
        <v>17</v>
      </c>
      <c r="D3819">
        <v>101850</v>
      </c>
      <c r="E3819">
        <v>79900</v>
      </c>
      <c r="F3819" t="s">
        <v>13</v>
      </c>
      <c r="G3819" t="s">
        <v>14</v>
      </c>
      <c r="H3819">
        <v>3</v>
      </c>
      <c r="I3819">
        <v>1</v>
      </c>
      <c r="J3819">
        <v>979</v>
      </c>
      <c r="K3819">
        <v>1.0258995</v>
      </c>
      <c r="L3819" t="s">
        <v>25</v>
      </c>
    </row>
    <row r="3820" spans="1:12" x14ac:dyDescent="0.3">
      <c r="A3820" s="1">
        <v>43581</v>
      </c>
      <c r="B3820">
        <v>2019</v>
      </c>
      <c r="C3820" t="s">
        <v>30</v>
      </c>
      <c r="D3820">
        <v>230280</v>
      </c>
      <c r="E3820">
        <v>240000</v>
      </c>
      <c r="F3820" t="s">
        <v>13</v>
      </c>
      <c r="G3820" t="s">
        <v>14</v>
      </c>
      <c r="H3820">
        <v>3</v>
      </c>
      <c r="I3820">
        <v>3</v>
      </c>
      <c r="J3820">
        <v>1005</v>
      </c>
      <c r="K3820">
        <v>1.0258995</v>
      </c>
      <c r="L3820" t="s">
        <v>22</v>
      </c>
    </row>
    <row r="3821" spans="1:12" x14ac:dyDescent="0.3">
      <c r="A3821" s="1">
        <v>43581</v>
      </c>
      <c r="B3821">
        <v>2019</v>
      </c>
      <c r="C3821" t="s">
        <v>26</v>
      </c>
      <c r="D3821">
        <v>800030</v>
      </c>
      <c r="E3821">
        <v>1120000</v>
      </c>
      <c r="F3821" t="s">
        <v>13</v>
      </c>
      <c r="G3821" t="s">
        <v>14</v>
      </c>
      <c r="H3821">
        <v>3</v>
      </c>
      <c r="I3821">
        <v>1</v>
      </c>
      <c r="J3821">
        <v>922</v>
      </c>
      <c r="K3821">
        <v>1.0258995</v>
      </c>
      <c r="L3821" t="s">
        <v>22</v>
      </c>
    </row>
    <row r="3822" spans="1:12" x14ac:dyDescent="0.3">
      <c r="A3822" s="1">
        <v>43583</v>
      </c>
      <c r="B3822">
        <v>2019</v>
      </c>
      <c r="C3822" t="s">
        <v>26</v>
      </c>
      <c r="D3822">
        <v>298690</v>
      </c>
      <c r="E3822">
        <v>478000</v>
      </c>
      <c r="F3822" t="s">
        <v>13</v>
      </c>
      <c r="G3822" t="s">
        <v>14</v>
      </c>
      <c r="H3822">
        <v>3</v>
      </c>
      <c r="I3822">
        <v>3</v>
      </c>
      <c r="J3822">
        <v>1011</v>
      </c>
      <c r="K3822">
        <v>1.0258995</v>
      </c>
      <c r="L3822" t="s">
        <v>22</v>
      </c>
    </row>
    <row r="3823" spans="1:12" x14ac:dyDescent="0.3">
      <c r="A3823" s="1">
        <v>43586</v>
      </c>
      <c r="B3823">
        <v>2019</v>
      </c>
      <c r="C3823" t="s">
        <v>18</v>
      </c>
      <c r="D3823">
        <v>340870</v>
      </c>
      <c r="E3823">
        <v>427000</v>
      </c>
      <c r="F3823" t="s">
        <v>13</v>
      </c>
      <c r="G3823" t="s">
        <v>14</v>
      </c>
      <c r="H3823">
        <v>3</v>
      </c>
      <c r="I3823">
        <v>2</v>
      </c>
      <c r="J3823">
        <v>916</v>
      </c>
      <c r="K3823">
        <v>1.0258995</v>
      </c>
      <c r="L3823" t="s">
        <v>16</v>
      </c>
    </row>
    <row r="3824" spans="1:12" x14ac:dyDescent="0.3">
      <c r="A3824" s="1">
        <v>43586</v>
      </c>
      <c r="B3824">
        <v>2019</v>
      </c>
      <c r="C3824" t="s">
        <v>30</v>
      </c>
      <c r="D3824">
        <v>569370</v>
      </c>
      <c r="E3824">
        <v>380704</v>
      </c>
      <c r="F3824" t="s">
        <v>13</v>
      </c>
      <c r="G3824" t="s">
        <v>14</v>
      </c>
      <c r="H3824">
        <v>3</v>
      </c>
      <c r="I3824">
        <v>2</v>
      </c>
      <c r="J3824">
        <v>995</v>
      </c>
      <c r="K3824">
        <v>1.0258995</v>
      </c>
      <c r="L3824" t="s">
        <v>16</v>
      </c>
    </row>
    <row r="3825" spans="1:12" x14ac:dyDescent="0.3">
      <c r="A3825" s="1">
        <v>43586</v>
      </c>
      <c r="B3825">
        <v>2019</v>
      </c>
      <c r="C3825" t="s">
        <v>21</v>
      </c>
      <c r="D3825">
        <v>989730</v>
      </c>
      <c r="E3825">
        <v>1600000</v>
      </c>
      <c r="F3825" t="s">
        <v>13</v>
      </c>
      <c r="G3825" t="s">
        <v>14</v>
      </c>
      <c r="H3825">
        <v>3</v>
      </c>
      <c r="I3825">
        <v>3</v>
      </c>
      <c r="J3825">
        <v>1024</v>
      </c>
      <c r="K3825">
        <v>1.0258995</v>
      </c>
      <c r="L3825" t="s">
        <v>25</v>
      </c>
    </row>
    <row r="3826" spans="1:12" x14ac:dyDescent="0.3">
      <c r="A3826" s="1">
        <v>43586</v>
      </c>
      <c r="B3826">
        <v>2019</v>
      </c>
      <c r="C3826" t="s">
        <v>18</v>
      </c>
      <c r="D3826">
        <v>268290</v>
      </c>
      <c r="E3826">
        <v>489500</v>
      </c>
      <c r="F3826" t="s">
        <v>13</v>
      </c>
      <c r="G3826" t="s">
        <v>14</v>
      </c>
      <c r="H3826">
        <v>3</v>
      </c>
      <c r="I3826">
        <v>3</v>
      </c>
      <c r="J3826">
        <v>1019</v>
      </c>
      <c r="K3826">
        <v>1.0258995</v>
      </c>
      <c r="L3826" t="s">
        <v>15</v>
      </c>
    </row>
    <row r="3827" spans="1:12" x14ac:dyDescent="0.3">
      <c r="A3827" s="1">
        <v>43586</v>
      </c>
      <c r="B3827">
        <v>2019</v>
      </c>
      <c r="C3827" t="s">
        <v>17</v>
      </c>
      <c r="D3827">
        <v>112970</v>
      </c>
      <c r="E3827">
        <v>88000</v>
      </c>
      <c r="F3827" t="s">
        <v>23</v>
      </c>
      <c r="G3827" t="s">
        <v>24</v>
      </c>
      <c r="H3827">
        <v>6</v>
      </c>
      <c r="I3827">
        <v>6</v>
      </c>
      <c r="J3827">
        <v>2066</v>
      </c>
      <c r="K3827">
        <v>1.0258995</v>
      </c>
      <c r="L3827" t="s">
        <v>15</v>
      </c>
    </row>
    <row r="3828" spans="1:12" x14ac:dyDescent="0.3">
      <c r="A3828" s="1">
        <v>43586</v>
      </c>
      <c r="B3828">
        <v>2019</v>
      </c>
      <c r="C3828" t="s">
        <v>12</v>
      </c>
      <c r="D3828">
        <v>78050</v>
      </c>
      <c r="E3828">
        <v>97000</v>
      </c>
      <c r="F3828" t="s">
        <v>13</v>
      </c>
      <c r="G3828" t="s">
        <v>14</v>
      </c>
      <c r="H3828">
        <v>3</v>
      </c>
      <c r="I3828">
        <v>3</v>
      </c>
      <c r="J3828">
        <v>1054</v>
      </c>
      <c r="K3828">
        <v>1.0258995</v>
      </c>
      <c r="L3828" t="s">
        <v>15</v>
      </c>
    </row>
    <row r="3829" spans="1:12" x14ac:dyDescent="0.3">
      <c r="A3829" s="1">
        <v>43586</v>
      </c>
      <c r="B3829">
        <v>2019</v>
      </c>
      <c r="C3829" t="s">
        <v>26</v>
      </c>
      <c r="D3829">
        <v>246260</v>
      </c>
      <c r="E3829">
        <v>273000</v>
      </c>
      <c r="F3829" t="s">
        <v>13</v>
      </c>
      <c r="G3829" t="s">
        <v>14</v>
      </c>
      <c r="H3829">
        <v>3</v>
      </c>
      <c r="I3829">
        <v>3</v>
      </c>
      <c r="J3829">
        <v>922</v>
      </c>
      <c r="K3829">
        <v>1.0258995</v>
      </c>
      <c r="L3829" t="s">
        <v>22</v>
      </c>
    </row>
    <row r="3830" spans="1:12" x14ac:dyDescent="0.3">
      <c r="A3830" s="1">
        <v>43586</v>
      </c>
      <c r="B3830">
        <v>2019</v>
      </c>
      <c r="C3830" t="s">
        <v>17</v>
      </c>
      <c r="D3830">
        <v>119350</v>
      </c>
      <c r="E3830">
        <v>196000</v>
      </c>
      <c r="F3830" t="s">
        <v>13</v>
      </c>
      <c r="G3830" t="s">
        <v>14</v>
      </c>
      <c r="H3830">
        <v>3</v>
      </c>
      <c r="I3830">
        <v>3</v>
      </c>
      <c r="J3830">
        <v>936</v>
      </c>
      <c r="K3830">
        <v>1.0258995</v>
      </c>
      <c r="L3830" t="s">
        <v>25</v>
      </c>
    </row>
    <row r="3831" spans="1:12" x14ac:dyDescent="0.3">
      <c r="A3831" s="1">
        <v>43586</v>
      </c>
      <c r="B3831">
        <v>2019</v>
      </c>
      <c r="C3831" t="s">
        <v>30</v>
      </c>
      <c r="D3831">
        <v>434880</v>
      </c>
      <c r="E3831">
        <v>820000</v>
      </c>
      <c r="F3831" t="s">
        <v>13</v>
      </c>
      <c r="G3831" t="s">
        <v>14</v>
      </c>
      <c r="H3831">
        <v>3</v>
      </c>
      <c r="I3831">
        <v>1</v>
      </c>
      <c r="J3831">
        <v>1080</v>
      </c>
      <c r="K3831">
        <v>1.0258995</v>
      </c>
      <c r="L3831" t="s">
        <v>15</v>
      </c>
    </row>
    <row r="3832" spans="1:12" x14ac:dyDescent="0.3">
      <c r="A3832" s="1">
        <v>43586</v>
      </c>
      <c r="B3832">
        <v>2019</v>
      </c>
      <c r="C3832" t="s">
        <v>17</v>
      </c>
      <c r="D3832">
        <v>138220</v>
      </c>
      <c r="E3832">
        <v>140000</v>
      </c>
      <c r="F3832" t="s">
        <v>23</v>
      </c>
      <c r="G3832" t="s">
        <v>24</v>
      </c>
      <c r="H3832">
        <v>6</v>
      </c>
      <c r="I3832">
        <v>4</v>
      </c>
      <c r="J3832">
        <v>1830</v>
      </c>
      <c r="K3832">
        <v>1.0258995</v>
      </c>
      <c r="L3832" t="s">
        <v>22</v>
      </c>
    </row>
    <row r="3833" spans="1:12" x14ac:dyDescent="0.3">
      <c r="A3833" s="1">
        <v>43587</v>
      </c>
      <c r="B3833">
        <v>2019</v>
      </c>
      <c r="C3833" t="s">
        <v>26</v>
      </c>
      <c r="D3833">
        <v>287630</v>
      </c>
      <c r="E3833">
        <v>430000</v>
      </c>
      <c r="F3833" t="s">
        <v>19</v>
      </c>
      <c r="G3833" t="s">
        <v>20</v>
      </c>
      <c r="H3833">
        <v>4</v>
      </c>
      <c r="I3833">
        <v>3</v>
      </c>
      <c r="J3833">
        <v>1422</v>
      </c>
      <c r="K3833">
        <v>1.0258995</v>
      </c>
      <c r="L3833" t="s">
        <v>25</v>
      </c>
    </row>
    <row r="3834" spans="1:12" x14ac:dyDescent="0.3">
      <c r="A3834" s="1">
        <v>43587</v>
      </c>
      <c r="B3834">
        <v>2019</v>
      </c>
      <c r="C3834" t="s">
        <v>12</v>
      </c>
      <c r="D3834">
        <v>89280</v>
      </c>
      <c r="E3834">
        <v>64000</v>
      </c>
      <c r="F3834" t="s">
        <v>23</v>
      </c>
      <c r="G3834" t="s">
        <v>24</v>
      </c>
      <c r="H3834">
        <v>6</v>
      </c>
      <c r="I3834">
        <v>6</v>
      </c>
      <c r="J3834">
        <v>1911</v>
      </c>
      <c r="K3834">
        <v>1.0258995</v>
      </c>
      <c r="L3834" t="s">
        <v>15</v>
      </c>
    </row>
    <row r="3835" spans="1:12" x14ac:dyDescent="0.3">
      <c r="A3835" s="1">
        <v>43587</v>
      </c>
      <c r="B3835">
        <v>2019</v>
      </c>
      <c r="C3835" t="s">
        <v>21</v>
      </c>
      <c r="D3835">
        <v>455980</v>
      </c>
      <c r="E3835">
        <v>567500</v>
      </c>
      <c r="F3835" t="s">
        <v>13</v>
      </c>
      <c r="G3835" t="s">
        <v>14</v>
      </c>
      <c r="H3835">
        <v>3</v>
      </c>
      <c r="I3835">
        <v>2</v>
      </c>
      <c r="J3835">
        <v>1006</v>
      </c>
      <c r="K3835">
        <v>1.0258995</v>
      </c>
      <c r="L3835" t="s">
        <v>15</v>
      </c>
    </row>
    <row r="3836" spans="1:12" x14ac:dyDescent="0.3">
      <c r="A3836" s="1">
        <v>43587</v>
      </c>
      <c r="B3836">
        <v>2019</v>
      </c>
      <c r="C3836" t="s">
        <v>26</v>
      </c>
      <c r="D3836">
        <v>263270</v>
      </c>
      <c r="E3836">
        <v>300000</v>
      </c>
      <c r="F3836" t="s">
        <v>13</v>
      </c>
      <c r="G3836" t="s">
        <v>14</v>
      </c>
      <c r="H3836">
        <v>3</v>
      </c>
      <c r="I3836">
        <v>1</v>
      </c>
      <c r="J3836">
        <v>1024</v>
      </c>
      <c r="K3836">
        <v>1.0258995</v>
      </c>
      <c r="L3836" t="s">
        <v>22</v>
      </c>
    </row>
    <row r="3837" spans="1:12" x14ac:dyDescent="0.3">
      <c r="A3837" s="1">
        <v>43588</v>
      </c>
      <c r="B3837">
        <v>2019</v>
      </c>
      <c r="C3837" t="s">
        <v>26</v>
      </c>
      <c r="D3837">
        <v>406070</v>
      </c>
      <c r="E3837">
        <v>625000</v>
      </c>
      <c r="F3837" t="s">
        <v>13</v>
      </c>
      <c r="G3837" t="s">
        <v>14</v>
      </c>
      <c r="H3837">
        <v>3</v>
      </c>
      <c r="I3837">
        <v>3</v>
      </c>
      <c r="J3837">
        <v>1079</v>
      </c>
      <c r="K3837">
        <v>1.0258995</v>
      </c>
      <c r="L3837" t="s">
        <v>16</v>
      </c>
    </row>
    <row r="3838" spans="1:12" x14ac:dyDescent="0.3">
      <c r="A3838" s="1">
        <v>43588</v>
      </c>
      <c r="B3838">
        <v>2019</v>
      </c>
      <c r="C3838" t="s">
        <v>26</v>
      </c>
      <c r="D3838">
        <v>644490</v>
      </c>
      <c r="E3838">
        <v>875000</v>
      </c>
      <c r="F3838" t="s">
        <v>13</v>
      </c>
      <c r="G3838" t="s">
        <v>14</v>
      </c>
      <c r="H3838">
        <v>3</v>
      </c>
      <c r="I3838">
        <v>1</v>
      </c>
      <c r="J3838">
        <v>983</v>
      </c>
      <c r="K3838">
        <v>1.0258995</v>
      </c>
      <c r="L3838" t="s">
        <v>15</v>
      </c>
    </row>
    <row r="3839" spans="1:12" x14ac:dyDescent="0.3">
      <c r="A3839" s="1">
        <v>43588</v>
      </c>
      <c r="B3839">
        <v>2019</v>
      </c>
      <c r="C3839" t="s">
        <v>30</v>
      </c>
      <c r="D3839">
        <v>652490</v>
      </c>
      <c r="E3839">
        <v>1050000</v>
      </c>
      <c r="F3839" t="s">
        <v>13</v>
      </c>
      <c r="G3839" t="s">
        <v>14</v>
      </c>
      <c r="H3839">
        <v>3</v>
      </c>
      <c r="I3839">
        <v>1</v>
      </c>
      <c r="J3839">
        <v>1013</v>
      </c>
      <c r="K3839">
        <v>1.0258995</v>
      </c>
      <c r="L3839" t="s">
        <v>22</v>
      </c>
    </row>
    <row r="3840" spans="1:12" x14ac:dyDescent="0.3">
      <c r="A3840" s="1">
        <v>43589</v>
      </c>
      <c r="B3840">
        <v>2019</v>
      </c>
      <c r="C3840" t="s">
        <v>17</v>
      </c>
      <c r="D3840">
        <v>103290</v>
      </c>
      <c r="E3840">
        <v>74250</v>
      </c>
      <c r="F3840" t="s">
        <v>19</v>
      </c>
      <c r="G3840" t="s">
        <v>20</v>
      </c>
      <c r="H3840">
        <v>4</v>
      </c>
      <c r="I3840">
        <v>3</v>
      </c>
      <c r="J3840">
        <v>1348</v>
      </c>
      <c r="K3840">
        <v>1.0258995</v>
      </c>
      <c r="L3840" t="s">
        <v>25</v>
      </c>
    </row>
    <row r="3841" spans="1:12" x14ac:dyDescent="0.3">
      <c r="A3841" s="1">
        <v>43590</v>
      </c>
      <c r="B3841">
        <v>2019</v>
      </c>
      <c r="C3841" t="s">
        <v>30</v>
      </c>
      <c r="D3841">
        <v>241380</v>
      </c>
      <c r="E3841">
        <v>545000</v>
      </c>
      <c r="F3841" t="s">
        <v>19</v>
      </c>
      <c r="G3841" t="s">
        <v>20</v>
      </c>
      <c r="H3841">
        <v>4</v>
      </c>
      <c r="I3841">
        <v>2</v>
      </c>
      <c r="J3841">
        <v>1406</v>
      </c>
      <c r="K3841">
        <v>1.0258995</v>
      </c>
      <c r="L3841" t="s">
        <v>25</v>
      </c>
    </row>
    <row r="3842" spans="1:12" x14ac:dyDescent="0.3">
      <c r="A3842" s="1">
        <v>43590</v>
      </c>
      <c r="B3842">
        <v>2019</v>
      </c>
      <c r="C3842" t="s">
        <v>17</v>
      </c>
      <c r="D3842">
        <v>116700</v>
      </c>
      <c r="E3842">
        <v>177000</v>
      </c>
      <c r="F3842" t="s">
        <v>13</v>
      </c>
      <c r="G3842" t="s">
        <v>14</v>
      </c>
      <c r="H3842">
        <v>3</v>
      </c>
      <c r="I3842">
        <v>2</v>
      </c>
      <c r="J3842">
        <v>900</v>
      </c>
      <c r="K3842">
        <v>1.0258995</v>
      </c>
      <c r="L3842" t="s">
        <v>25</v>
      </c>
    </row>
    <row r="3843" spans="1:12" x14ac:dyDescent="0.3">
      <c r="A3843" s="1">
        <v>43590</v>
      </c>
      <c r="B3843">
        <v>2019</v>
      </c>
      <c r="C3843" t="s">
        <v>30</v>
      </c>
      <c r="D3843">
        <v>240920</v>
      </c>
      <c r="E3843">
        <v>1525000</v>
      </c>
      <c r="F3843" t="s">
        <v>13</v>
      </c>
      <c r="G3843" t="s">
        <v>14</v>
      </c>
      <c r="H3843">
        <v>3</v>
      </c>
      <c r="I3843">
        <v>2</v>
      </c>
      <c r="J3843">
        <v>974</v>
      </c>
      <c r="K3843">
        <v>1.0258995</v>
      </c>
      <c r="L3843" t="s">
        <v>22</v>
      </c>
    </row>
    <row r="3844" spans="1:12" x14ac:dyDescent="0.3">
      <c r="A3844" s="1">
        <v>43593</v>
      </c>
      <c r="B3844">
        <v>2019</v>
      </c>
      <c r="C3844" t="s">
        <v>30</v>
      </c>
      <c r="D3844">
        <v>225940</v>
      </c>
      <c r="E3844">
        <v>233000</v>
      </c>
      <c r="F3844" t="s">
        <v>13</v>
      </c>
      <c r="G3844" t="s">
        <v>14</v>
      </c>
      <c r="H3844">
        <v>3</v>
      </c>
      <c r="I3844">
        <v>3</v>
      </c>
      <c r="J3844">
        <v>1016</v>
      </c>
      <c r="K3844">
        <v>1.0258995</v>
      </c>
      <c r="L3844" t="s">
        <v>25</v>
      </c>
    </row>
    <row r="3845" spans="1:12" x14ac:dyDescent="0.3">
      <c r="A3845" s="1">
        <v>43593</v>
      </c>
      <c r="B3845">
        <v>2019</v>
      </c>
      <c r="C3845" t="s">
        <v>17</v>
      </c>
      <c r="D3845">
        <v>145320</v>
      </c>
      <c r="E3845">
        <v>192225</v>
      </c>
      <c r="F3845" t="s">
        <v>13</v>
      </c>
      <c r="G3845" t="s">
        <v>14</v>
      </c>
      <c r="H3845">
        <v>3</v>
      </c>
      <c r="I3845">
        <v>1</v>
      </c>
      <c r="J3845">
        <v>1056</v>
      </c>
      <c r="K3845">
        <v>1.0258995</v>
      </c>
      <c r="L3845" t="s">
        <v>16</v>
      </c>
    </row>
    <row r="3846" spans="1:12" x14ac:dyDescent="0.3">
      <c r="A3846" s="1">
        <v>43594</v>
      </c>
      <c r="B3846">
        <v>2019</v>
      </c>
      <c r="C3846" t="s">
        <v>18</v>
      </c>
      <c r="D3846">
        <v>835120</v>
      </c>
      <c r="E3846">
        <v>950000</v>
      </c>
      <c r="F3846" t="s">
        <v>13</v>
      </c>
      <c r="G3846" t="s">
        <v>14</v>
      </c>
      <c r="H3846">
        <v>3</v>
      </c>
      <c r="I3846">
        <v>3</v>
      </c>
      <c r="J3846">
        <v>978</v>
      </c>
      <c r="K3846">
        <v>1.0258995</v>
      </c>
      <c r="L3846" t="s">
        <v>15</v>
      </c>
    </row>
    <row r="3847" spans="1:12" x14ac:dyDescent="0.3">
      <c r="A3847" s="1">
        <v>43595</v>
      </c>
      <c r="B3847">
        <v>2019</v>
      </c>
      <c r="C3847" t="s">
        <v>18</v>
      </c>
      <c r="D3847">
        <v>196840</v>
      </c>
      <c r="E3847">
        <v>315000</v>
      </c>
      <c r="F3847" t="s">
        <v>19</v>
      </c>
      <c r="G3847" t="s">
        <v>20</v>
      </c>
      <c r="H3847">
        <v>4</v>
      </c>
      <c r="I3847">
        <v>2</v>
      </c>
      <c r="J3847">
        <v>1477</v>
      </c>
      <c r="K3847">
        <v>1.0258995</v>
      </c>
      <c r="L3847" t="s">
        <v>22</v>
      </c>
    </row>
    <row r="3848" spans="1:12" x14ac:dyDescent="0.3">
      <c r="A3848" s="1">
        <v>43596</v>
      </c>
      <c r="B3848">
        <v>2019</v>
      </c>
      <c r="C3848" t="s">
        <v>12</v>
      </c>
      <c r="D3848">
        <v>170300</v>
      </c>
      <c r="E3848">
        <v>182000</v>
      </c>
      <c r="F3848" t="s">
        <v>13</v>
      </c>
      <c r="G3848" t="s">
        <v>14</v>
      </c>
      <c r="H3848">
        <v>3</v>
      </c>
      <c r="I3848">
        <v>1</v>
      </c>
      <c r="J3848">
        <v>1015</v>
      </c>
      <c r="K3848">
        <v>1.0258995</v>
      </c>
      <c r="L3848" t="s">
        <v>15</v>
      </c>
    </row>
    <row r="3849" spans="1:12" x14ac:dyDescent="0.3">
      <c r="A3849" s="1">
        <v>43597</v>
      </c>
      <c r="B3849">
        <v>2019</v>
      </c>
      <c r="C3849" t="s">
        <v>21</v>
      </c>
      <c r="D3849">
        <v>1298500</v>
      </c>
      <c r="E3849">
        <v>3100000</v>
      </c>
      <c r="F3849" t="s">
        <v>13</v>
      </c>
      <c r="G3849" t="s">
        <v>14</v>
      </c>
      <c r="H3849">
        <v>3</v>
      </c>
      <c r="I3849">
        <v>1</v>
      </c>
      <c r="J3849">
        <v>997</v>
      </c>
      <c r="K3849">
        <v>1.0258995</v>
      </c>
      <c r="L3849" t="s">
        <v>22</v>
      </c>
    </row>
    <row r="3850" spans="1:12" x14ac:dyDescent="0.3">
      <c r="A3850" s="1">
        <v>43600</v>
      </c>
      <c r="B3850">
        <v>2019</v>
      </c>
      <c r="C3850" t="s">
        <v>30</v>
      </c>
      <c r="D3850">
        <v>252110</v>
      </c>
      <c r="E3850">
        <v>520000</v>
      </c>
      <c r="F3850" t="s">
        <v>19</v>
      </c>
      <c r="G3850" t="s">
        <v>20</v>
      </c>
      <c r="H3850">
        <v>4</v>
      </c>
      <c r="I3850">
        <v>3</v>
      </c>
      <c r="J3850">
        <v>1207</v>
      </c>
      <c r="K3850">
        <v>1.0258995</v>
      </c>
      <c r="L3850" t="s">
        <v>15</v>
      </c>
    </row>
    <row r="3851" spans="1:12" x14ac:dyDescent="0.3">
      <c r="A3851" s="1">
        <v>43600</v>
      </c>
      <c r="B3851">
        <v>2019</v>
      </c>
      <c r="C3851" t="s">
        <v>30</v>
      </c>
      <c r="D3851">
        <v>313940</v>
      </c>
      <c r="E3851">
        <v>450000</v>
      </c>
      <c r="F3851" t="s">
        <v>13</v>
      </c>
      <c r="G3851" t="s">
        <v>14</v>
      </c>
      <c r="H3851">
        <v>3</v>
      </c>
      <c r="I3851">
        <v>3</v>
      </c>
      <c r="J3851">
        <v>903</v>
      </c>
      <c r="K3851">
        <v>1.0258995</v>
      </c>
      <c r="L3851" t="s">
        <v>22</v>
      </c>
    </row>
    <row r="3852" spans="1:12" x14ac:dyDescent="0.3">
      <c r="A3852" s="1">
        <v>43600</v>
      </c>
      <c r="B3852">
        <v>2019</v>
      </c>
      <c r="C3852" t="s">
        <v>12</v>
      </c>
      <c r="D3852">
        <v>91540</v>
      </c>
      <c r="E3852">
        <v>44000</v>
      </c>
      <c r="F3852" t="s">
        <v>13</v>
      </c>
      <c r="G3852" t="s">
        <v>14</v>
      </c>
      <c r="H3852">
        <v>3</v>
      </c>
      <c r="I3852">
        <v>1</v>
      </c>
      <c r="J3852">
        <v>944</v>
      </c>
      <c r="K3852">
        <v>1.0258995</v>
      </c>
      <c r="L3852" t="s">
        <v>16</v>
      </c>
    </row>
    <row r="3853" spans="1:12" x14ac:dyDescent="0.3">
      <c r="A3853" s="1">
        <v>43600</v>
      </c>
      <c r="B3853">
        <v>2019</v>
      </c>
      <c r="C3853" t="s">
        <v>12</v>
      </c>
      <c r="D3853">
        <v>140570</v>
      </c>
      <c r="E3853">
        <v>197000</v>
      </c>
      <c r="F3853" t="s">
        <v>13</v>
      </c>
      <c r="G3853" t="s">
        <v>14</v>
      </c>
      <c r="H3853">
        <v>3</v>
      </c>
      <c r="I3853">
        <v>1</v>
      </c>
      <c r="J3853">
        <v>1035</v>
      </c>
      <c r="K3853">
        <v>1.0258995</v>
      </c>
      <c r="L3853" t="s">
        <v>25</v>
      </c>
    </row>
    <row r="3854" spans="1:12" x14ac:dyDescent="0.3">
      <c r="A3854" s="1">
        <v>43600</v>
      </c>
      <c r="B3854">
        <v>2019</v>
      </c>
      <c r="C3854" t="s">
        <v>26</v>
      </c>
      <c r="D3854">
        <v>295260</v>
      </c>
      <c r="E3854">
        <v>295000</v>
      </c>
      <c r="F3854" t="s">
        <v>13</v>
      </c>
      <c r="G3854" t="s">
        <v>14</v>
      </c>
      <c r="H3854">
        <v>3</v>
      </c>
      <c r="I3854">
        <v>2</v>
      </c>
      <c r="J3854">
        <v>969</v>
      </c>
      <c r="K3854">
        <v>1.0258995</v>
      </c>
      <c r="L3854" t="s">
        <v>25</v>
      </c>
    </row>
    <row r="3855" spans="1:12" x14ac:dyDescent="0.3">
      <c r="A3855" s="1">
        <v>43601</v>
      </c>
      <c r="B3855">
        <v>2019</v>
      </c>
      <c r="C3855" t="s">
        <v>17</v>
      </c>
      <c r="D3855">
        <v>143300</v>
      </c>
      <c r="E3855">
        <v>116000</v>
      </c>
      <c r="F3855" t="s">
        <v>13</v>
      </c>
      <c r="G3855" t="s">
        <v>14</v>
      </c>
      <c r="H3855">
        <v>3</v>
      </c>
      <c r="I3855">
        <v>1</v>
      </c>
      <c r="J3855">
        <v>1091</v>
      </c>
      <c r="K3855">
        <v>1.0258995</v>
      </c>
      <c r="L3855" t="s">
        <v>25</v>
      </c>
    </row>
    <row r="3856" spans="1:12" x14ac:dyDescent="0.3">
      <c r="A3856" s="1">
        <v>43601</v>
      </c>
      <c r="B3856">
        <v>2019</v>
      </c>
      <c r="C3856" t="s">
        <v>12</v>
      </c>
      <c r="D3856">
        <v>100160</v>
      </c>
      <c r="E3856">
        <v>118500</v>
      </c>
      <c r="F3856" t="s">
        <v>13</v>
      </c>
      <c r="G3856" t="s">
        <v>14</v>
      </c>
      <c r="H3856">
        <v>3</v>
      </c>
      <c r="I3856">
        <v>1</v>
      </c>
      <c r="J3856">
        <v>1053</v>
      </c>
      <c r="K3856">
        <v>1.0258995</v>
      </c>
      <c r="L3856" t="s">
        <v>22</v>
      </c>
    </row>
    <row r="3857" spans="1:12" x14ac:dyDescent="0.3">
      <c r="A3857" s="1">
        <v>43601</v>
      </c>
      <c r="B3857">
        <v>2019</v>
      </c>
      <c r="C3857" t="s">
        <v>18</v>
      </c>
      <c r="D3857">
        <v>304200</v>
      </c>
      <c r="E3857">
        <v>149058</v>
      </c>
      <c r="F3857" t="s">
        <v>19</v>
      </c>
      <c r="G3857" t="s">
        <v>20</v>
      </c>
      <c r="H3857">
        <v>4</v>
      </c>
      <c r="I3857">
        <v>4</v>
      </c>
      <c r="J3857">
        <v>1244</v>
      </c>
      <c r="K3857">
        <v>1.0258995</v>
      </c>
      <c r="L3857" t="s">
        <v>16</v>
      </c>
    </row>
    <row r="3858" spans="1:12" x14ac:dyDescent="0.3">
      <c r="A3858" s="1">
        <v>43602</v>
      </c>
      <c r="B3858">
        <v>2019</v>
      </c>
      <c r="C3858" t="s">
        <v>12</v>
      </c>
      <c r="D3858">
        <v>14630</v>
      </c>
      <c r="E3858">
        <v>16000</v>
      </c>
      <c r="F3858" t="s">
        <v>13</v>
      </c>
      <c r="G3858" t="s">
        <v>14</v>
      </c>
      <c r="H3858">
        <v>3</v>
      </c>
      <c r="I3858">
        <v>1</v>
      </c>
      <c r="J3858">
        <v>1044</v>
      </c>
      <c r="K3858">
        <v>1.0258995</v>
      </c>
      <c r="L3858" t="s">
        <v>22</v>
      </c>
    </row>
    <row r="3859" spans="1:12" x14ac:dyDescent="0.3">
      <c r="A3859" s="1">
        <v>43602</v>
      </c>
      <c r="B3859">
        <v>2019</v>
      </c>
      <c r="C3859" t="s">
        <v>18</v>
      </c>
      <c r="D3859">
        <v>458180</v>
      </c>
      <c r="E3859">
        <v>685000</v>
      </c>
      <c r="F3859" t="s">
        <v>13</v>
      </c>
      <c r="G3859" t="s">
        <v>14</v>
      </c>
      <c r="H3859">
        <v>3</v>
      </c>
      <c r="I3859">
        <v>3</v>
      </c>
      <c r="J3859">
        <v>1059</v>
      </c>
      <c r="K3859">
        <v>1.0258995</v>
      </c>
      <c r="L3859" t="s">
        <v>25</v>
      </c>
    </row>
    <row r="3860" spans="1:12" x14ac:dyDescent="0.3">
      <c r="A3860" s="1">
        <v>43603</v>
      </c>
      <c r="B3860">
        <v>2019</v>
      </c>
      <c r="C3860" t="s">
        <v>17</v>
      </c>
      <c r="D3860">
        <v>125810</v>
      </c>
      <c r="E3860">
        <v>137800</v>
      </c>
      <c r="F3860" t="s">
        <v>23</v>
      </c>
      <c r="G3860" t="s">
        <v>24</v>
      </c>
      <c r="H3860">
        <v>6</v>
      </c>
      <c r="I3860">
        <v>5</v>
      </c>
      <c r="J3860">
        <v>1828</v>
      </c>
      <c r="K3860">
        <v>1.0258995</v>
      </c>
      <c r="L3860" t="s">
        <v>25</v>
      </c>
    </row>
    <row r="3861" spans="1:12" x14ac:dyDescent="0.3">
      <c r="A3861" s="1">
        <v>43603</v>
      </c>
      <c r="B3861">
        <v>2019</v>
      </c>
      <c r="C3861" t="s">
        <v>21</v>
      </c>
      <c r="D3861">
        <v>3225950</v>
      </c>
      <c r="E3861">
        <v>3700000</v>
      </c>
      <c r="F3861" t="s">
        <v>13</v>
      </c>
      <c r="G3861" t="s">
        <v>14</v>
      </c>
      <c r="H3861">
        <v>3</v>
      </c>
      <c r="I3861">
        <v>2</v>
      </c>
      <c r="J3861">
        <v>1059</v>
      </c>
      <c r="K3861">
        <v>1.0258995</v>
      </c>
      <c r="L3861" t="s">
        <v>16</v>
      </c>
    </row>
    <row r="3862" spans="1:12" x14ac:dyDescent="0.3">
      <c r="A3862" s="1">
        <v>43603</v>
      </c>
      <c r="B3862">
        <v>2019</v>
      </c>
      <c r="C3862" t="s">
        <v>18</v>
      </c>
      <c r="D3862">
        <v>255120</v>
      </c>
      <c r="E3862">
        <v>435000</v>
      </c>
      <c r="F3862" t="s">
        <v>13</v>
      </c>
      <c r="G3862" t="s">
        <v>14</v>
      </c>
      <c r="H3862">
        <v>3</v>
      </c>
      <c r="I3862">
        <v>2</v>
      </c>
      <c r="J3862">
        <v>978</v>
      </c>
      <c r="K3862">
        <v>1.0258995</v>
      </c>
      <c r="L3862" t="s">
        <v>25</v>
      </c>
    </row>
    <row r="3863" spans="1:12" x14ac:dyDescent="0.3">
      <c r="A3863" s="1">
        <v>43603</v>
      </c>
      <c r="B3863">
        <v>2019</v>
      </c>
      <c r="C3863" t="s">
        <v>30</v>
      </c>
      <c r="D3863">
        <v>184350</v>
      </c>
      <c r="E3863">
        <v>450000</v>
      </c>
      <c r="F3863" t="s">
        <v>19</v>
      </c>
      <c r="G3863" t="s">
        <v>20</v>
      </c>
      <c r="H3863">
        <v>4</v>
      </c>
      <c r="I3863">
        <v>2</v>
      </c>
      <c r="J3863">
        <v>1251</v>
      </c>
      <c r="K3863">
        <v>1.0258995</v>
      </c>
      <c r="L3863" t="s">
        <v>25</v>
      </c>
    </row>
    <row r="3864" spans="1:12" x14ac:dyDescent="0.3">
      <c r="A3864" s="1">
        <v>43603</v>
      </c>
      <c r="B3864">
        <v>2019</v>
      </c>
      <c r="C3864" t="s">
        <v>21</v>
      </c>
      <c r="D3864">
        <v>364210</v>
      </c>
      <c r="E3864">
        <v>615000</v>
      </c>
      <c r="F3864" t="s">
        <v>13</v>
      </c>
      <c r="G3864" t="s">
        <v>14</v>
      </c>
      <c r="H3864">
        <v>3</v>
      </c>
      <c r="I3864">
        <v>3</v>
      </c>
      <c r="J3864">
        <v>1025</v>
      </c>
      <c r="K3864">
        <v>1.0258995</v>
      </c>
      <c r="L3864" t="s">
        <v>25</v>
      </c>
    </row>
    <row r="3865" spans="1:12" x14ac:dyDescent="0.3">
      <c r="A3865" s="1">
        <v>43603</v>
      </c>
      <c r="B3865">
        <v>2019</v>
      </c>
      <c r="C3865" t="s">
        <v>18</v>
      </c>
      <c r="D3865">
        <v>856890</v>
      </c>
      <c r="E3865">
        <v>790000</v>
      </c>
      <c r="F3865" t="s">
        <v>13</v>
      </c>
      <c r="G3865" t="s">
        <v>14</v>
      </c>
      <c r="H3865">
        <v>3</v>
      </c>
      <c r="I3865">
        <v>3</v>
      </c>
      <c r="J3865">
        <v>1041</v>
      </c>
      <c r="K3865">
        <v>1.0258995</v>
      </c>
      <c r="L3865" t="s">
        <v>15</v>
      </c>
    </row>
    <row r="3866" spans="1:12" x14ac:dyDescent="0.3">
      <c r="A3866" s="1">
        <v>43604</v>
      </c>
      <c r="B3866">
        <v>2019</v>
      </c>
      <c r="C3866" t="s">
        <v>30</v>
      </c>
      <c r="D3866">
        <v>393090</v>
      </c>
      <c r="E3866">
        <v>713000</v>
      </c>
      <c r="F3866" t="s">
        <v>13</v>
      </c>
      <c r="G3866" t="s">
        <v>14</v>
      </c>
      <c r="H3866">
        <v>3</v>
      </c>
      <c r="I3866">
        <v>3</v>
      </c>
      <c r="J3866">
        <v>1056</v>
      </c>
      <c r="K3866">
        <v>1.0258995</v>
      </c>
      <c r="L3866" t="s">
        <v>25</v>
      </c>
    </row>
    <row r="3867" spans="1:12" x14ac:dyDescent="0.3">
      <c r="A3867" s="1">
        <v>43607</v>
      </c>
      <c r="B3867">
        <v>2019</v>
      </c>
      <c r="C3867" t="s">
        <v>12</v>
      </c>
      <c r="D3867">
        <v>54110</v>
      </c>
      <c r="E3867">
        <v>50000</v>
      </c>
      <c r="F3867" t="s">
        <v>13</v>
      </c>
      <c r="G3867" t="s">
        <v>14</v>
      </c>
      <c r="H3867">
        <v>3</v>
      </c>
      <c r="I3867">
        <v>1</v>
      </c>
      <c r="J3867">
        <v>994</v>
      </c>
      <c r="K3867">
        <v>1.0258995</v>
      </c>
      <c r="L3867" t="s">
        <v>25</v>
      </c>
    </row>
    <row r="3868" spans="1:12" x14ac:dyDescent="0.3">
      <c r="A3868" s="1">
        <v>43610</v>
      </c>
      <c r="B3868">
        <v>2019</v>
      </c>
      <c r="C3868" t="s">
        <v>12</v>
      </c>
      <c r="D3868">
        <v>102090</v>
      </c>
      <c r="E3868">
        <v>132500</v>
      </c>
      <c r="F3868" t="s">
        <v>13</v>
      </c>
      <c r="G3868" t="s">
        <v>14</v>
      </c>
      <c r="H3868">
        <v>3</v>
      </c>
      <c r="I3868">
        <v>3</v>
      </c>
      <c r="J3868">
        <v>924</v>
      </c>
      <c r="K3868">
        <v>1.0258995</v>
      </c>
      <c r="L3868" t="s">
        <v>16</v>
      </c>
    </row>
    <row r="3869" spans="1:12" x14ac:dyDescent="0.3">
      <c r="A3869" s="1">
        <v>43610</v>
      </c>
      <c r="B3869">
        <v>2019</v>
      </c>
      <c r="C3869" t="s">
        <v>30</v>
      </c>
      <c r="D3869">
        <v>1220320</v>
      </c>
      <c r="E3869">
        <v>1610000</v>
      </c>
      <c r="F3869" t="s">
        <v>13</v>
      </c>
      <c r="G3869" t="s">
        <v>14</v>
      </c>
      <c r="H3869">
        <v>3</v>
      </c>
      <c r="I3869">
        <v>3</v>
      </c>
      <c r="J3869">
        <v>1054</v>
      </c>
      <c r="K3869">
        <v>1.0258995</v>
      </c>
      <c r="L3869" t="s">
        <v>16</v>
      </c>
    </row>
    <row r="3870" spans="1:12" x14ac:dyDescent="0.3">
      <c r="A3870" s="1">
        <v>43611</v>
      </c>
      <c r="B3870">
        <v>2019</v>
      </c>
      <c r="C3870" t="s">
        <v>21</v>
      </c>
      <c r="D3870">
        <v>1444450</v>
      </c>
      <c r="E3870">
        <v>2850000</v>
      </c>
      <c r="F3870" t="s">
        <v>13</v>
      </c>
      <c r="G3870" t="s">
        <v>14</v>
      </c>
      <c r="H3870">
        <v>3</v>
      </c>
      <c r="I3870">
        <v>2</v>
      </c>
      <c r="J3870">
        <v>965</v>
      </c>
      <c r="K3870">
        <v>1.0258995</v>
      </c>
      <c r="L3870" t="s">
        <v>16</v>
      </c>
    </row>
    <row r="3871" spans="1:12" x14ac:dyDescent="0.3">
      <c r="A3871" s="1">
        <v>43611</v>
      </c>
      <c r="B3871">
        <v>2019</v>
      </c>
      <c r="C3871" t="s">
        <v>30</v>
      </c>
      <c r="D3871">
        <v>612570</v>
      </c>
      <c r="E3871">
        <v>1010000</v>
      </c>
      <c r="F3871" t="s">
        <v>13</v>
      </c>
      <c r="G3871" t="s">
        <v>14</v>
      </c>
      <c r="H3871">
        <v>3</v>
      </c>
      <c r="I3871">
        <v>3</v>
      </c>
      <c r="J3871">
        <v>945</v>
      </c>
      <c r="K3871">
        <v>1.0258995</v>
      </c>
      <c r="L3871" t="s">
        <v>15</v>
      </c>
    </row>
    <row r="3872" spans="1:12" x14ac:dyDescent="0.3">
      <c r="A3872" s="1">
        <v>43611</v>
      </c>
      <c r="B3872">
        <v>2019</v>
      </c>
      <c r="C3872" t="s">
        <v>26</v>
      </c>
      <c r="D3872">
        <v>306950</v>
      </c>
      <c r="E3872">
        <v>341000</v>
      </c>
      <c r="F3872" t="s">
        <v>13</v>
      </c>
      <c r="G3872" t="s">
        <v>14</v>
      </c>
      <c r="H3872">
        <v>3</v>
      </c>
      <c r="I3872">
        <v>2</v>
      </c>
      <c r="J3872">
        <v>1017</v>
      </c>
      <c r="K3872">
        <v>1.0258995</v>
      </c>
      <c r="L3872" t="s">
        <v>16</v>
      </c>
    </row>
    <row r="3873" spans="1:12" x14ac:dyDescent="0.3">
      <c r="A3873" s="1">
        <v>43611</v>
      </c>
      <c r="B3873">
        <v>2019</v>
      </c>
      <c r="C3873" t="s">
        <v>30</v>
      </c>
      <c r="D3873">
        <v>596890</v>
      </c>
      <c r="E3873">
        <v>1079000</v>
      </c>
      <c r="F3873" t="s">
        <v>13</v>
      </c>
      <c r="G3873" t="s">
        <v>14</v>
      </c>
      <c r="H3873">
        <v>3</v>
      </c>
      <c r="I3873">
        <v>3</v>
      </c>
      <c r="J3873">
        <v>953</v>
      </c>
      <c r="K3873">
        <v>1.0258995</v>
      </c>
      <c r="L3873" t="s">
        <v>16</v>
      </c>
    </row>
    <row r="3874" spans="1:12" x14ac:dyDescent="0.3">
      <c r="A3874" s="1">
        <v>43615</v>
      </c>
      <c r="B3874">
        <v>2019</v>
      </c>
      <c r="C3874" t="s">
        <v>12</v>
      </c>
      <c r="D3874">
        <v>43360</v>
      </c>
      <c r="E3874">
        <v>55000</v>
      </c>
      <c r="F3874" t="s">
        <v>27</v>
      </c>
      <c r="G3874" t="s">
        <v>28</v>
      </c>
      <c r="H3874">
        <v>8</v>
      </c>
      <c r="I3874">
        <v>7</v>
      </c>
      <c r="J3874">
        <v>2900</v>
      </c>
      <c r="K3874">
        <v>1.0258995</v>
      </c>
      <c r="L3874" t="s">
        <v>15</v>
      </c>
    </row>
    <row r="3875" spans="1:12" x14ac:dyDescent="0.3">
      <c r="A3875" s="1">
        <v>43615</v>
      </c>
      <c r="B3875">
        <v>2019</v>
      </c>
      <c r="C3875" t="s">
        <v>30</v>
      </c>
      <c r="D3875">
        <v>239550</v>
      </c>
      <c r="E3875">
        <v>551000</v>
      </c>
      <c r="F3875" t="s">
        <v>13</v>
      </c>
      <c r="G3875" t="s">
        <v>14</v>
      </c>
      <c r="H3875">
        <v>3</v>
      </c>
      <c r="I3875">
        <v>3</v>
      </c>
      <c r="J3875">
        <v>1060</v>
      </c>
      <c r="K3875">
        <v>1.0258995</v>
      </c>
      <c r="L3875" t="s">
        <v>22</v>
      </c>
    </row>
    <row r="3876" spans="1:12" x14ac:dyDescent="0.3">
      <c r="A3876" s="1">
        <v>43616</v>
      </c>
      <c r="B3876">
        <v>2019</v>
      </c>
      <c r="C3876" t="s">
        <v>21</v>
      </c>
      <c r="D3876">
        <v>2925230</v>
      </c>
      <c r="E3876">
        <v>4200000</v>
      </c>
      <c r="F3876" t="s">
        <v>13</v>
      </c>
      <c r="G3876" t="s">
        <v>14</v>
      </c>
      <c r="H3876">
        <v>3</v>
      </c>
      <c r="I3876">
        <v>1</v>
      </c>
      <c r="J3876">
        <v>955</v>
      </c>
      <c r="K3876">
        <v>1.0258995</v>
      </c>
      <c r="L3876" t="s">
        <v>25</v>
      </c>
    </row>
    <row r="3877" spans="1:12" x14ac:dyDescent="0.3">
      <c r="A3877" s="1">
        <v>43616</v>
      </c>
      <c r="B3877">
        <v>2019</v>
      </c>
      <c r="C3877" t="s">
        <v>21</v>
      </c>
      <c r="D3877">
        <v>815640</v>
      </c>
      <c r="E3877">
        <v>1200000</v>
      </c>
      <c r="F3877" t="s">
        <v>13</v>
      </c>
      <c r="G3877" t="s">
        <v>14</v>
      </c>
      <c r="H3877">
        <v>3</v>
      </c>
      <c r="I3877">
        <v>3</v>
      </c>
      <c r="J3877">
        <v>910</v>
      </c>
      <c r="K3877">
        <v>1.0258995</v>
      </c>
      <c r="L3877" t="s">
        <v>16</v>
      </c>
    </row>
    <row r="3878" spans="1:12" x14ac:dyDescent="0.3">
      <c r="A3878" s="1">
        <v>43616</v>
      </c>
      <c r="B3878">
        <v>2019</v>
      </c>
      <c r="C3878" t="s">
        <v>18</v>
      </c>
      <c r="D3878">
        <v>236570</v>
      </c>
      <c r="E3878">
        <v>375000</v>
      </c>
      <c r="F3878" t="s">
        <v>23</v>
      </c>
      <c r="G3878" t="s">
        <v>24</v>
      </c>
      <c r="H3878">
        <v>6</v>
      </c>
      <c r="I3878">
        <v>4</v>
      </c>
      <c r="J3878">
        <v>1842</v>
      </c>
      <c r="K3878">
        <v>1.0258995</v>
      </c>
      <c r="L3878" t="s">
        <v>16</v>
      </c>
    </row>
    <row r="3879" spans="1:12" x14ac:dyDescent="0.3">
      <c r="A3879" s="1">
        <v>43617</v>
      </c>
      <c r="B3879">
        <v>2019</v>
      </c>
      <c r="C3879" t="s">
        <v>21</v>
      </c>
      <c r="D3879">
        <v>3709720</v>
      </c>
      <c r="E3879">
        <v>6775000</v>
      </c>
      <c r="F3879" t="s">
        <v>13</v>
      </c>
      <c r="G3879" t="s">
        <v>14</v>
      </c>
      <c r="H3879">
        <v>3</v>
      </c>
      <c r="I3879">
        <v>2</v>
      </c>
      <c r="J3879">
        <v>1025</v>
      </c>
      <c r="K3879">
        <v>1.0258995</v>
      </c>
      <c r="L3879" t="s">
        <v>22</v>
      </c>
    </row>
    <row r="3880" spans="1:12" x14ac:dyDescent="0.3">
      <c r="A3880" s="1">
        <v>43617</v>
      </c>
      <c r="B3880">
        <v>2019</v>
      </c>
      <c r="C3880" t="s">
        <v>30</v>
      </c>
      <c r="D3880">
        <v>677310</v>
      </c>
      <c r="E3880">
        <v>1050000</v>
      </c>
      <c r="F3880" t="s">
        <v>13</v>
      </c>
      <c r="G3880" t="s">
        <v>14</v>
      </c>
      <c r="H3880">
        <v>3</v>
      </c>
      <c r="I3880">
        <v>2</v>
      </c>
      <c r="J3880">
        <v>932</v>
      </c>
      <c r="K3880">
        <v>1.0258995</v>
      </c>
      <c r="L3880" t="s">
        <v>16</v>
      </c>
    </row>
    <row r="3881" spans="1:12" x14ac:dyDescent="0.3">
      <c r="A3881" s="1">
        <v>43618</v>
      </c>
      <c r="B3881">
        <v>2019</v>
      </c>
      <c r="C3881" t="s">
        <v>12</v>
      </c>
      <c r="D3881">
        <v>113810</v>
      </c>
      <c r="E3881">
        <v>160000</v>
      </c>
      <c r="F3881" t="s">
        <v>13</v>
      </c>
      <c r="G3881" t="s">
        <v>14</v>
      </c>
      <c r="H3881">
        <v>3</v>
      </c>
      <c r="I3881">
        <v>2</v>
      </c>
      <c r="J3881">
        <v>933</v>
      </c>
      <c r="K3881">
        <v>1.0258995</v>
      </c>
      <c r="L3881" t="s">
        <v>15</v>
      </c>
    </row>
    <row r="3882" spans="1:12" x14ac:dyDescent="0.3">
      <c r="A3882" s="1">
        <v>43618</v>
      </c>
      <c r="B3882">
        <v>2019</v>
      </c>
      <c r="C3882" t="s">
        <v>21</v>
      </c>
      <c r="D3882">
        <v>1464820</v>
      </c>
      <c r="E3882">
        <v>1717000</v>
      </c>
      <c r="F3882" t="s">
        <v>13</v>
      </c>
      <c r="G3882" t="s">
        <v>14</v>
      </c>
      <c r="H3882">
        <v>3</v>
      </c>
      <c r="I3882">
        <v>2</v>
      </c>
      <c r="J3882">
        <v>910</v>
      </c>
      <c r="K3882">
        <v>1.0258995</v>
      </c>
      <c r="L3882" t="s">
        <v>25</v>
      </c>
    </row>
    <row r="3883" spans="1:12" x14ac:dyDescent="0.3">
      <c r="A3883" s="1">
        <v>43621</v>
      </c>
      <c r="B3883">
        <v>2019</v>
      </c>
      <c r="C3883" t="s">
        <v>26</v>
      </c>
      <c r="D3883">
        <v>526470</v>
      </c>
      <c r="E3883">
        <v>825000</v>
      </c>
      <c r="F3883" t="s">
        <v>13</v>
      </c>
      <c r="G3883" t="s">
        <v>14</v>
      </c>
      <c r="H3883">
        <v>3</v>
      </c>
      <c r="I3883">
        <v>1</v>
      </c>
      <c r="J3883">
        <v>1058</v>
      </c>
      <c r="K3883">
        <v>1.0258995</v>
      </c>
      <c r="L3883" t="s">
        <v>15</v>
      </c>
    </row>
    <row r="3884" spans="1:12" x14ac:dyDescent="0.3">
      <c r="A3884" s="1">
        <v>43622</v>
      </c>
      <c r="B3884">
        <v>2019</v>
      </c>
      <c r="C3884" t="s">
        <v>30</v>
      </c>
      <c r="D3884">
        <v>295340</v>
      </c>
      <c r="E3884">
        <v>535000</v>
      </c>
      <c r="F3884" t="s">
        <v>13</v>
      </c>
      <c r="G3884" t="s">
        <v>14</v>
      </c>
      <c r="H3884">
        <v>3</v>
      </c>
      <c r="I3884">
        <v>1</v>
      </c>
      <c r="J3884">
        <v>950</v>
      </c>
      <c r="K3884">
        <v>1.0258995</v>
      </c>
      <c r="L3884" t="s">
        <v>25</v>
      </c>
    </row>
    <row r="3885" spans="1:12" x14ac:dyDescent="0.3">
      <c r="A3885" s="1">
        <v>43625</v>
      </c>
      <c r="B3885">
        <v>2019</v>
      </c>
      <c r="C3885" t="s">
        <v>26</v>
      </c>
      <c r="D3885">
        <v>845040</v>
      </c>
      <c r="E3885">
        <v>1300000</v>
      </c>
      <c r="F3885" t="s">
        <v>13</v>
      </c>
      <c r="G3885" t="s">
        <v>14</v>
      </c>
      <c r="H3885">
        <v>3</v>
      </c>
      <c r="I3885">
        <v>1</v>
      </c>
      <c r="J3885">
        <v>903</v>
      </c>
      <c r="K3885">
        <v>1.0258995</v>
      </c>
      <c r="L3885" t="s">
        <v>15</v>
      </c>
    </row>
    <row r="3886" spans="1:12" x14ac:dyDescent="0.3">
      <c r="A3886" s="1">
        <v>43625</v>
      </c>
      <c r="B3886">
        <v>2019</v>
      </c>
      <c r="C3886" t="s">
        <v>26</v>
      </c>
      <c r="D3886">
        <v>272230</v>
      </c>
      <c r="E3886">
        <v>375500</v>
      </c>
      <c r="F3886" t="s">
        <v>13</v>
      </c>
      <c r="G3886" t="s">
        <v>14</v>
      </c>
      <c r="H3886">
        <v>3</v>
      </c>
      <c r="I3886">
        <v>2</v>
      </c>
      <c r="J3886">
        <v>1008</v>
      </c>
      <c r="K3886">
        <v>1.0258995</v>
      </c>
      <c r="L3886" t="s">
        <v>15</v>
      </c>
    </row>
    <row r="3887" spans="1:12" x14ac:dyDescent="0.3">
      <c r="A3887" s="1">
        <v>43628</v>
      </c>
      <c r="B3887">
        <v>2019</v>
      </c>
      <c r="C3887" t="s">
        <v>26</v>
      </c>
      <c r="D3887">
        <v>356160</v>
      </c>
      <c r="E3887">
        <v>398000</v>
      </c>
      <c r="F3887" t="s">
        <v>13</v>
      </c>
      <c r="G3887" t="s">
        <v>14</v>
      </c>
      <c r="H3887">
        <v>3</v>
      </c>
      <c r="I3887">
        <v>1</v>
      </c>
      <c r="J3887">
        <v>1072</v>
      </c>
      <c r="K3887">
        <v>1.0258995</v>
      </c>
      <c r="L3887" t="s">
        <v>25</v>
      </c>
    </row>
    <row r="3888" spans="1:12" x14ac:dyDescent="0.3">
      <c r="A3888" s="1">
        <v>43631</v>
      </c>
      <c r="B3888">
        <v>2019</v>
      </c>
      <c r="C3888" t="s">
        <v>26</v>
      </c>
      <c r="D3888">
        <v>269920</v>
      </c>
      <c r="E3888">
        <v>425000</v>
      </c>
      <c r="F3888" t="s">
        <v>13</v>
      </c>
      <c r="G3888" t="s">
        <v>14</v>
      </c>
      <c r="H3888">
        <v>3</v>
      </c>
      <c r="I3888">
        <v>1</v>
      </c>
      <c r="J3888">
        <v>912</v>
      </c>
      <c r="K3888">
        <v>1.0258995</v>
      </c>
      <c r="L3888" t="s">
        <v>25</v>
      </c>
    </row>
    <row r="3889" spans="1:12" x14ac:dyDescent="0.3">
      <c r="A3889" s="1">
        <v>43632</v>
      </c>
      <c r="B3889">
        <v>2019</v>
      </c>
      <c r="C3889" t="s">
        <v>21</v>
      </c>
      <c r="D3889">
        <v>3830540</v>
      </c>
      <c r="E3889">
        <v>5800000</v>
      </c>
      <c r="F3889" t="s">
        <v>13</v>
      </c>
      <c r="G3889" t="s">
        <v>14</v>
      </c>
      <c r="H3889">
        <v>3</v>
      </c>
      <c r="I3889">
        <v>1</v>
      </c>
      <c r="J3889">
        <v>1079</v>
      </c>
      <c r="K3889">
        <v>1.0258995</v>
      </c>
      <c r="L3889" t="s">
        <v>22</v>
      </c>
    </row>
    <row r="3890" spans="1:12" x14ac:dyDescent="0.3">
      <c r="A3890" s="1">
        <v>43632</v>
      </c>
      <c r="B3890">
        <v>2019</v>
      </c>
      <c r="C3890" t="s">
        <v>12</v>
      </c>
      <c r="D3890">
        <v>70840</v>
      </c>
      <c r="E3890">
        <v>66900</v>
      </c>
      <c r="F3890" t="s">
        <v>13</v>
      </c>
      <c r="G3890" t="s">
        <v>14</v>
      </c>
      <c r="H3890">
        <v>3</v>
      </c>
      <c r="I3890">
        <v>3</v>
      </c>
      <c r="J3890">
        <v>1021</v>
      </c>
      <c r="K3890">
        <v>1.0258995</v>
      </c>
      <c r="L3890" t="s">
        <v>16</v>
      </c>
    </row>
    <row r="3891" spans="1:12" x14ac:dyDescent="0.3">
      <c r="A3891" s="1">
        <v>43632</v>
      </c>
      <c r="B3891">
        <v>2019</v>
      </c>
      <c r="C3891" t="s">
        <v>17</v>
      </c>
      <c r="D3891">
        <v>99140</v>
      </c>
      <c r="E3891">
        <v>80000</v>
      </c>
      <c r="F3891" t="s">
        <v>19</v>
      </c>
      <c r="G3891" t="s">
        <v>20</v>
      </c>
      <c r="H3891">
        <v>4</v>
      </c>
      <c r="I3891">
        <v>2</v>
      </c>
      <c r="J3891">
        <v>1392</v>
      </c>
      <c r="K3891">
        <v>1.0258995</v>
      </c>
      <c r="L3891" t="s">
        <v>25</v>
      </c>
    </row>
    <row r="3892" spans="1:12" x14ac:dyDescent="0.3">
      <c r="A3892" s="1">
        <v>43632</v>
      </c>
      <c r="B3892">
        <v>2019</v>
      </c>
      <c r="C3892" t="s">
        <v>18</v>
      </c>
      <c r="D3892">
        <v>345080</v>
      </c>
      <c r="E3892">
        <v>460000</v>
      </c>
      <c r="F3892" t="s">
        <v>13</v>
      </c>
      <c r="G3892" t="s">
        <v>14</v>
      </c>
      <c r="H3892">
        <v>3</v>
      </c>
      <c r="I3892">
        <v>3</v>
      </c>
      <c r="J3892">
        <v>1040</v>
      </c>
      <c r="K3892">
        <v>1.0258995</v>
      </c>
      <c r="L3892" t="s">
        <v>25</v>
      </c>
    </row>
    <row r="3893" spans="1:12" x14ac:dyDescent="0.3">
      <c r="A3893" s="1">
        <v>43632</v>
      </c>
      <c r="B3893">
        <v>2019</v>
      </c>
      <c r="C3893" t="s">
        <v>30</v>
      </c>
      <c r="D3893">
        <v>398320</v>
      </c>
      <c r="E3893">
        <v>615000</v>
      </c>
      <c r="F3893" t="s">
        <v>13</v>
      </c>
      <c r="G3893" t="s">
        <v>14</v>
      </c>
      <c r="H3893">
        <v>3</v>
      </c>
      <c r="I3893">
        <v>2</v>
      </c>
      <c r="J3893">
        <v>927</v>
      </c>
      <c r="K3893">
        <v>1.0258995</v>
      </c>
      <c r="L3893" t="s">
        <v>16</v>
      </c>
    </row>
    <row r="3894" spans="1:12" x14ac:dyDescent="0.3">
      <c r="A3894" s="1">
        <v>43635</v>
      </c>
      <c r="B3894">
        <v>2019</v>
      </c>
      <c r="C3894" t="s">
        <v>18</v>
      </c>
      <c r="D3894">
        <v>279510</v>
      </c>
      <c r="E3894">
        <v>519000</v>
      </c>
      <c r="F3894" t="s">
        <v>13</v>
      </c>
      <c r="G3894" t="s">
        <v>14</v>
      </c>
      <c r="H3894">
        <v>3</v>
      </c>
      <c r="I3894">
        <v>3</v>
      </c>
      <c r="J3894">
        <v>1026</v>
      </c>
      <c r="K3894">
        <v>1.0258995</v>
      </c>
      <c r="L3894" t="s">
        <v>15</v>
      </c>
    </row>
    <row r="3895" spans="1:12" x14ac:dyDescent="0.3">
      <c r="A3895" s="1">
        <v>43636</v>
      </c>
      <c r="B3895">
        <v>2019</v>
      </c>
      <c r="C3895" t="s">
        <v>26</v>
      </c>
      <c r="D3895">
        <v>760130</v>
      </c>
      <c r="E3895">
        <v>975000</v>
      </c>
      <c r="F3895" t="s">
        <v>13</v>
      </c>
      <c r="G3895" t="s">
        <v>14</v>
      </c>
      <c r="H3895">
        <v>3</v>
      </c>
      <c r="I3895">
        <v>2</v>
      </c>
      <c r="J3895">
        <v>1014</v>
      </c>
      <c r="K3895">
        <v>1.0258995</v>
      </c>
      <c r="L3895" t="s">
        <v>25</v>
      </c>
    </row>
    <row r="3896" spans="1:12" x14ac:dyDescent="0.3">
      <c r="A3896" s="1">
        <v>43636</v>
      </c>
      <c r="B3896">
        <v>2019</v>
      </c>
      <c r="C3896" t="s">
        <v>21</v>
      </c>
      <c r="D3896">
        <v>2657200</v>
      </c>
      <c r="E3896">
        <v>4066000</v>
      </c>
      <c r="F3896" t="s">
        <v>13</v>
      </c>
      <c r="G3896" t="s">
        <v>14</v>
      </c>
      <c r="H3896">
        <v>3</v>
      </c>
      <c r="I3896">
        <v>3</v>
      </c>
      <c r="J3896">
        <v>980</v>
      </c>
      <c r="K3896">
        <v>1.0258995</v>
      </c>
      <c r="L3896" t="s">
        <v>25</v>
      </c>
    </row>
    <row r="3897" spans="1:12" x14ac:dyDescent="0.3">
      <c r="A3897" s="1">
        <v>43636</v>
      </c>
      <c r="B3897">
        <v>2019</v>
      </c>
      <c r="C3897" t="s">
        <v>26</v>
      </c>
      <c r="D3897">
        <v>609490</v>
      </c>
      <c r="E3897">
        <v>870000</v>
      </c>
      <c r="F3897" t="s">
        <v>13</v>
      </c>
      <c r="G3897" t="s">
        <v>14</v>
      </c>
      <c r="H3897">
        <v>3</v>
      </c>
      <c r="I3897">
        <v>1</v>
      </c>
      <c r="J3897">
        <v>971</v>
      </c>
      <c r="K3897">
        <v>1.0258995</v>
      </c>
      <c r="L3897" t="s">
        <v>15</v>
      </c>
    </row>
    <row r="3898" spans="1:12" x14ac:dyDescent="0.3">
      <c r="A3898" s="1">
        <v>43636</v>
      </c>
      <c r="B3898">
        <v>2019</v>
      </c>
      <c r="C3898" t="s">
        <v>17</v>
      </c>
      <c r="D3898">
        <v>108750</v>
      </c>
      <c r="E3898">
        <v>130000</v>
      </c>
      <c r="F3898" t="s">
        <v>23</v>
      </c>
      <c r="G3898" t="s">
        <v>24</v>
      </c>
      <c r="H3898">
        <v>6</v>
      </c>
      <c r="I3898">
        <v>4</v>
      </c>
      <c r="J3898">
        <v>1872</v>
      </c>
      <c r="K3898">
        <v>1.0258995</v>
      </c>
      <c r="L3898" t="s">
        <v>22</v>
      </c>
    </row>
    <row r="3899" spans="1:12" x14ac:dyDescent="0.3">
      <c r="A3899" s="1">
        <v>43636</v>
      </c>
      <c r="B3899">
        <v>2019</v>
      </c>
      <c r="C3899" t="s">
        <v>30</v>
      </c>
      <c r="D3899">
        <v>747190</v>
      </c>
      <c r="E3899">
        <v>983000</v>
      </c>
      <c r="F3899" t="s">
        <v>13</v>
      </c>
      <c r="G3899" t="s">
        <v>14</v>
      </c>
      <c r="H3899">
        <v>3</v>
      </c>
      <c r="I3899">
        <v>3</v>
      </c>
      <c r="J3899">
        <v>970</v>
      </c>
      <c r="K3899">
        <v>1.0258995</v>
      </c>
      <c r="L3899" t="s">
        <v>15</v>
      </c>
    </row>
    <row r="3900" spans="1:12" x14ac:dyDescent="0.3">
      <c r="A3900" s="1">
        <v>43636</v>
      </c>
      <c r="B3900">
        <v>2019</v>
      </c>
      <c r="C3900" t="s">
        <v>30</v>
      </c>
      <c r="D3900">
        <v>754540</v>
      </c>
      <c r="E3900">
        <v>1275000</v>
      </c>
      <c r="F3900" t="s">
        <v>13</v>
      </c>
      <c r="G3900" t="s">
        <v>14</v>
      </c>
      <c r="H3900">
        <v>3</v>
      </c>
      <c r="I3900">
        <v>2</v>
      </c>
      <c r="J3900">
        <v>1094</v>
      </c>
      <c r="K3900">
        <v>1.0258995</v>
      </c>
      <c r="L3900" t="s">
        <v>22</v>
      </c>
    </row>
    <row r="3901" spans="1:12" x14ac:dyDescent="0.3">
      <c r="A3901" s="1">
        <v>43637</v>
      </c>
      <c r="B3901">
        <v>2019</v>
      </c>
      <c r="C3901" t="s">
        <v>30</v>
      </c>
      <c r="D3901">
        <v>496900</v>
      </c>
      <c r="E3901">
        <v>800000</v>
      </c>
      <c r="F3901" t="s">
        <v>19</v>
      </c>
      <c r="G3901" t="s">
        <v>20</v>
      </c>
      <c r="H3901">
        <v>4</v>
      </c>
      <c r="I3901">
        <v>2</v>
      </c>
      <c r="J3901">
        <v>1202</v>
      </c>
      <c r="K3901">
        <v>1.0258995</v>
      </c>
      <c r="L3901" t="s">
        <v>15</v>
      </c>
    </row>
    <row r="3902" spans="1:12" x14ac:dyDescent="0.3">
      <c r="A3902" s="1">
        <v>43638</v>
      </c>
      <c r="B3902">
        <v>2019</v>
      </c>
      <c r="C3902" t="s">
        <v>17</v>
      </c>
      <c r="D3902">
        <v>192030</v>
      </c>
      <c r="E3902">
        <v>327400</v>
      </c>
      <c r="F3902" t="s">
        <v>13</v>
      </c>
      <c r="G3902" t="s">
        <v>14</v>
      </c>
      <c r="H3902">
        <v>3</v>
      </c>
      <c r="I3902">
        <v>3</v>
      </c>
      <c r="J3902">
        <v>1089</v>
      </c>
      <c r="K3902">
        <v>1.0258995</v>
      </c>
      <c r="L3902" t="s">
        <v>16</v>
      </c>
    </row>
    <row r="3903" spans="1:12" x14ac:dyDescent="0.3">
      <c r="A3903" s="1">
        <v>43638</v>
      </c>
      <c r="B3903">
        <v>2019</v>
      </c>
      <c r="C3903" t="s">
        <v>17</v>
      </c>
      <c r="D3903">
        <v>96150</v>
      </c>
      <c r="E3903">
        <v>120000</v>
      </c>
      <c r="F3903" t="s">
        <v>23</v>
      </c>
      <c r="G3903" t="s">
        <v>24</v>
      </c>
      <c r="H3903">
        <v>6</v>
      </c>
      <c r="I3903">
        <v>6</v>
      </c>
      <c r="J3903">
        <v>2195</v>
      </c>
      <c r="K3903">
        <v>1.0258995</v>
      </c>
      <c r="L3903" t="s">
        <v>22</v>
      </c>
    </row>
    <row r="3904" spans="1:12" x14ac:dyDescent="0.3">
      <c r="A3904" s="1">
        <v>43639</v>
      </c>
      <c r="B3904">
        <v>2019</v>
      </c>
      <c r="C3904" t="s">
        <v>18</v>
      </c>
      <c r="D3904">
        <v>231330</v>
      </c>
      <c r="E3904">
        <v>439000</v>
      </c>
      <c r="F3904" t="s">
        <v>13</v>
      </c>
      <c r="G3904" t="s">
        <v>14</v>
      </c>
      <c r="H3904">
        <v>3</v>
      </c>
      <c r="I3904">
        <v>2</v>
      </c>
      <c r="J3904">
        <v>911</v>
      </c>
      <c r="K3904">
        <v>1.0258995</v>
      </c>
      <c r="L3904" t="s">
        <v>25</v>
      </c>
    </row>
    <row r="3905" spans="1:12" x14ac:dyDescent="0.3">
      <c r="A3905" s="1">
        <v>43639</v>
      </c>
      <c r="B3905">
        <v>2019</v>
      </c>
      <c r="C3905" t="s">
        <v>18</v>
      </c>
      <c r="D3905">
        <v>313520</v>
      </c>
      <c r="E3905">
        <v>586000</v>
      </c>
      <c r="F3905" t="s">
        <v>13</v>
      </c>
      <c r="G3905" t="s">
        <v>14</v>
      </c>
      <c r="H3905">
        <v>3</v>
      </c>
      <c r="I3905">
        <v>2</v>
      </c>
      <c r="J3905">
        <v>950</v>
      </c>
      <c r="K3905">
        <v>1.0258995</v>
      </c>
      <c r="L3905" t="s">
        <v>15</v>
      </c>
    </row>
    <row r="3906" spans="1:12" x14ac:dyDescent="0.3">
      <c r="A3906" s="1">
        <v>43642</v>
      </c>
      <c r="B3906">
        <v>2019</v>
      </c>
      <c r="C3906" t="s">
        <v>18</v>
      </c>
      <c r="D3906">
        <v>2539330</v>
      </c>
      <c r="E3906">
        <v>3900000</v>
      </c>
      <c r="F3906" t="s">
        <v>13</v>
      </c>
      <c r="G3906" t="s">
        <v>14</v>
      </c>
      <c r="H3906">
        <v>3</v>
      </c>
      <c r="I3906">
        <v>3</v>
      </c>
      <c r="J3906">
        <v>1045</v>
      </c>
      <c r="K3906">
        <v>1.0258995</v>
      </c>
      <c r="L3906" t="s">
        <v>16</v>
      </c>
    </row>
    <row r="3907" spans="1:12" x14ac:dyDescent="0.3">
      <c r="A3907" s="1">
        <v>43643</v>
      </c>
      <c r="B3907">
        <v>2019</v>
      </c>
      <c r="C3907" t="s">
        <v>21</v>
      </c>
      <c r="D3907">
        <v>659750</v>
      </c>
      <c r="E3907">
        <v>1110000</v>
      </c>
      <c r="F3907" t="s">
        <v>13</v>
      </c>
      <c r="G3907" t="s">
        <v>14</v>
      </c>
      <c r="H3907">
        <v>3</v>
      </c>
      <c r="I3907">
        <v>1</v>
      </c>
      <c r="J3907">
        <v>922</v>
      </c>
      <c r="K3907">
        <v>1.0258995</v>
      </c>
      <c r="L3907" t="s">
        <v>15</v>
      </c>
    </row>
    <row r="3908" spans="1:12" x14ac:dyDescent="0.3">
      <c r="A3908" s="1">
        <v>43643</v>
      </c>
      <c r="B3908">
        <v>2019</v>
      </c>
      <c r="C3908" t="s">
        <v>18</v>
      </c>
      <c r="D3908">
        <v>526100</v>
      </c>
      <c r="E3908">
        <v>765500</v>
      </c>
      <c r="F3908" t="s">
        <v>13</v>
      </c>
      <c r="G3908" t="s">
        <v>14</v>
      </c>
      <c r="H3908">
        <v>3</v>
      </c>
      <c r="I3908">
        <v>3</v>
      </c>
      <c r="J3908">
        <v>979</v>
      </c>
      <c r="K3908">
        <v>1.0258995</v>
      </c>
      <c r="L3908" t="s">
        <v>16</v>
      </c>
    </row>
    <row r="3909" spans="1:12" x14ac:dyDescent="0.3">
      <c r="A3909" s="1">
        <v>43643</v>
      </c>
      <c r="B3909">
        <v>2019</v>
      </c>
      <c r="C3909" t="s">
        <v>26</v>
      </c>
      <c r="D3909">
        <v>458290</v>
      </c>
      <c r="E3909">
        <v>695000</v>
      </c>
      <c r="F3909" t="s">
        <v>13</v>
      </c>
      <c r="G3909" t="s">
        <v>14</v>
      </c>
      <c r="H3909">
        <v>3</v>
      </c>
      <c r="I3909">
        <v>1</v>
      </c>
      <c r="J3909">
        <v>1018</v>
      </c>
      <c r="K3909">
        <v>1.0258995</v>
      </c>
      <c r="L3909" t="s">
        <v>25</v>
      </c>
    </row>
    <row r="3910" spans="1:12" x14ac:dyDescent="0.3">
      <c r="A3910" s="1">
        <v>43643</v>
      </c>
      <c r="B3910">
        <v>2019</v>
      </c>
      <c r="C3910" t="s">
        <v>18</v>
      </c>
      <c r="D3910">
        <v>2221680</v>
      </c>
      <c r="E3910">
        <v>3850000</v>
      </c>
      <c r="F3910" t="s">
        <v>13</v>
      </c>
      <c r="G3910" t="s">
        <v>14</v>
      </c>
      <c r="H3910">
        <v>3</v>
      </c>
      <c r="I3910">
        <v>2</v>
      </c>
      <c r="J3910">
        <v>984</v>
      </c>
      <c r="K3910">
        <v>1.0258995</v>
      </c>
      <c r="L3910" t="s">
        <v>15</v>
      </c>
    </row>
    <row r="3911" spans="1:12" x14ac:dyDescent="0.3">
      <c r="A3911" s="1">
        <v>43643</v>
      </c>
      <c r="B3911">
        <v>2019</v>
      </c>
      <c r="C3911" t="s">
        <v>26</v>
      </c>
      <c r="D3911">
        <v>718340</v>
      </c>
      <c r="E3911">
        <v>1000000</v>
      </c>
      <c r="F3911" t="s">
        <v>13</v>
      </c>
      <c r="G3911" t="s">
        <v>14</v>
      </c>
      <c r="H3911">
        <v>3</v>
      </c>
      <c r="I3911">
        <v>1</v>
      </c>
      <c r="J3911">
        <v>944</v>
      </c>
      <c r="K3911">
        <v>1.0258995</v>
      </c>
      <c r="L3911" t="s">
        <v>16</v>
      </c>
    </row>
    <row r="3912" spans="1:12" x14ac:dyDescent="0.3">
      <c r="A3912" s="1">
        <v>43644</v>
      </c>
      <c r="B3912">
        <v>2019</v>
      </c>
      <c r="C3912" t="s">
        <v>26</v>
      </c>
      <c r="D3912">
        <v>627270</v>
      </c>
      <c r="E3912">
        <v>870000</v>
      </c>
      <c r="F3912" t="s">
        <v>13</v>
      </c>
      <c r="G3912" t="s">
        <v>14</v>
      </c>
      <c r="H3912">
        <v>3</v>
      </c>
      <c r="I3912">
        <v>3</v>
      </c>
      <c r="J3912">
        <v>936</v>
      </c>
      <c r="K3912">
        <v>1.0258995</v>
      </c>
      <c r="L3912" t="s">
        <v>15</v>
      </c>
    </row>
    <row r="3913" spans="1:12" x14ac:dyDescent="0.3">
      <c r="A3913" s="1">
        <v>43644</v>
      </c>
      <c r="B3913">
        <v>2019</v>
      </c>
      <c r="C3913" t="s">
        <v>26</v>
      </c>
      <c r="D3913">
        <v>446460</v>
      </c>
      <c r="E3913">
        <v>665000</v>
      </c>
      <c r="F3913" t="s">
        <v>13</v>
      </c>
      <c r="G3913" t="s">
        <v>14</v>
      </c>
      <c r="H3913">
        <v>3</v>
      </c>
      <c r="I3913">
        <v>1</v>
      </c>
      <c r="J3913">
        <v>1030</v>
      </c>
      <c r="K3913">
        <v>1.0258995</v>
      </c>
      <c r="L3913" t="s">
        <v>16</v>
      </c>
    </row>
    <row r="3914" spans="1:12" x14ac:dyDescent="0.3">
      <c r="A3914" s="1">
        <v>43644</v>
      </c>
      <c r="B3914">
        <v>2019</v>
      </c>
      <c r="C3914" t="s">
        <v>26</v>
      </c>
      <c r="D3914">
        <v>244580</v>
      </c>
      <c r="E3914">
        <v>332000</v>
      </c>
      <c r="F3914" t="s">
        <v>13</v>
      </c>
      <c r="G3914" t="s">
        <v>14</v>
      </c>
      <c r="H3914">
        <v>3</v>
      </c>
      <c r="I3914">
        <v>1</v>
      </c>
      <c r="J3914">
        <v>922</v>
      </c>
      <c r="K3914">
        <v>1.0258995</v>
      </c>
      <c r="L3914" t="s">
        <v>16</v>
      </c>
    </row>
    <row r="3915" spans="1:12" x14ac:dyDescent="0.3">
      <c r="A3915" s="1">
        <v>43644</v>
      </c>
      <c r="B3915">
        <v>2019</v>
      </c>
      <c r="C3915" t="s">
        <v>18</v>
      </c>
      <c r="D3915">
        <v>182650</v>
      </c>
      <c r="E3915">
        <v>340000</v>
      </c>
      <c r="F3915" t="s">
        <v>13</v>
      </c>
      <c r="G3915" t="s">
        <v>14</v>
      </c>
      <c r="H3915">
        <v>3</v>
      </c>
      <c r="I3915">
        <v>1</v>
      </c>
      <c r="J3915">
        <v>983</v>
      </c>
      <c r="K3915">
        <v>1.0258995</v>
      </c>
      <c r="L3915" t="s">
        <v>22</v>
      </c>
    </row>
    <row r="3916" spans="1:12" x14ac:dyDescent="0.3">
      <c r="A3916" s="1">
        <v>43645</v>
      </c>
      <c r="B3916">
        <v>2019</v>
      </c>
      <c r="C3916" t="s">
        <v>21</v>
      </c>
      <c r="D3916">
        <v>1192800</v>
      </c>
      <c r="E3916">
        <v>2200000</v>
      </c>
      <c r="F3916" t="s">
        <v>13</v>
      </c>
      <c r="G3916" t="s">
        <v>14</v>
      </c>
      <c r="H3916">
        <v>3</v>
      </c>
      <c r="I3916">
        <v>1</v>
      </c>
      <c r="J3916">
        <v>1046</v>
      </c>
      <c r="K3916">
        <v>1.0258995</v>
      </c>
      <c r="L3916" t="s">
        <v>22</v>
      </c>
    </row>
    <row r="3917" spans="1:12" x14ac:dyDescent="0.3">
      <c r="A3917" s="1">
        <v>43646</v>
      </c>
      <c r="B3917">
        <v>2019</v>
      </c>
      <c r="C3917" t="s">
        <v>17</v>
      </c>
      <c r="D3917">
        <v>172430</v>
      </c>
      <c r="E3917">
        <v>224900</v>
      </c>
      <c r="F3917" t="s">
        <v>13</v>
      </c>
      <c r="G3917" t="s">
        <v>14</v>
      </c>
      <c r="H3917">
        <v>3</v>
      </c>
      <c r="I3917">
        <v>2</v>
      </c>
      <c r="J3917">
        <v>1062</v>
      </c>
      <c r="K3917">
        <v>1.0258995</v>
      </c>
      <c r="L3917" t="s">
        <v>22</v>
      </c>
    </row>
    <row r="3918" spans="1:12" x14ac:dyDescent="0.3">
      <c r="A3918" s="1">
        <v>43646</v>
      </c>
      <c r="B3918">
        <v>2019</v>
      </c>
      <c r="C3918" t="s">
        <v>30</v>
      </c>
      <c r="D3918">
        <v>541560</v>
      </c>
      <c r="E3918">
        <v>882000</v>
      </c>
      <c r="F3918" t="s">
        <v>13</v>
      </c>
      <c r="G3918" t="s">
        <v>14</v>
      </c>
      <c r="H3918">
        <v>3</v>
      </c>
      <c r="I3918">
        <v>2</v>
      </c>
      <c r="J3918">
        <v>908</v>
      </c>
      <c r="K3918">
        <v>1.0258995</v>
      </c>
      <c r="L3918" t="s">
        <v>22</v>
      </c>
    </row>
    <row r="3919" spans="1:12" x14ac:dyDescent="0.3">
      <c r="A3919" s="1">
        <v>43646</v>
      </c>
      <c r="B3919">
        <v>2019</v>
      </c>
      <c r="C3919" t="s">
        <v>30</v>
      </c>
      <c r="D3919">
        <v>420740</v>
      </c>
      <c r="E3919">
        <v>625000</v>
      </c>
      <c r="F3919" t="s">
        <v>13</v>
      </c>
      <c r="G3919" t="s">
        <v>14</v>
      </c>
      <c r="H3919">
        <v>3</v>
      </c>
      <c r="I3919">
        <v>3</v>
      </c>
      <c r="J3919">
        <v>952</v>
      </c>
      <c r="K3919">
        <v>1.0258995</v>
      </c>
      <c r="L3919" t="s">
        <v>16</v>
      </c>
    </row>
    <row r="3920" spans="1:12" x14ac:dyDescent="0.3">
      <c r="A3920" s="1">
        <v>43646</v>
      </c>
      <c r="B3920">
        <v>2019</v>
      </c>
      <c r="C3920" t="s">
        <v>26</v>
      </c>
      <c r="D3920">
        <v>696080</v>
      </c>
      <c r="E3920">
        <v>843375</v>
      </c>
      <c r="F3920" t="s">
        <v>13</v>
      </c>
      <c r="G3920" t="s">
        <v>14</v>
      </c>
      <c r="H3920">
        <v>3</v>
      </c>
      <c r="I3920">
        <v>2</v>
      </c>
      <c r="J3920">
        <v>1001</v>
      </c>
      <c r="K3920">
        <v>1.0258995</v>
      </c>
      <c r="L3920" t="s">
        <v>16</v>
      </c>
    </row>
    <row r="3921" spans="1:12" x14ac:dyDescent="0.3">
      <c r="A3921" s="1">
        <v>43649</v>
      </c>
      <c r="B3921">
        <v>2019</v>
      </c>
      <c r="C3921" t="s">
        <v>12</v>
      </c>
      <c r="D3921">
        <v>94650</v>
      </c>
      <c r="E3921">
        <v>149900</v>
      </c>
      <c r="F3921" t="s">
        <v>13</v>
      </c>
      <c r="G3921" t="s">
        <v>14</v>
      </c>
      <c r="H3921">
        <v>3</v>
      </c>
      <c r="I3921">
        <v>3</v>
      </c>
      <c r="J3921">
        <v>1013</v>
      </c>
      <c r="K3921">
        <v>1.0258995</v>
      </c>
      <c r="L3921" t="s">
        <v>15</v>
      </c>
    </row>
    <row r="3922" spans="1:12" x14ac:dyDescent="0.3">
      <c r="A3922" s="1">
        <v>43649</v>
      </c>
      <c r="B3922">
        <v>2019</v>
      </c>
      <c r="C3922" t="s">
        <v>18</v>
      </c>
      <c r="D3922">
        <v>230520</v>
      </c>
      <c r="E3922">
        <v>384000</v>
      </c>
      <c r="F3922" t="s">
        <v>13</v>
      </c>
      <c r="G3922" t="s">
        <v>14</v>
      </c>
      <c r="H3922">
        <v>3</v>
      </c>
      <c r="I3922">
        <v>1</v>
      </c>
      <c r="J3922">
        <v>947</v>
      </c>
      <c r="K3922">
        <v>1.0258995</v>
      </c>
      <c r="L3922" t="s">
        <v>15</v>
      </c>
    </row>
    <row r="3923" spans="1:12" x14ac:dyDescent="0.3">
      <c r="A3923" s="1">
        <v>43649</v>
      </c>
      <c r="B3923">
        <v>2019</v>
      </c>
      <c r="C3923" t="s">
        <v>12</v>
      </c>
      <c r="D3923">
        <v>90180</v>
      </c>
      <c r="E3923">
        <v>125000</v>
      </c>
      <c r="F3923" t="s">
        <v>13</v>
      </c>
      <c r="G3923" t="s">
        <v>14</v>
      </c>
      <c r="H3923">
        <v>3</v>
      </c>
      <c r="I3923">
        <v>2</v>
      </c>
      <c r="J3923">
        <v>1016</v>
      </c>
      <c r="K3923">
        <v>1.0258995</v>
      </c>
      <c r="L3923" t="s">
        <v>25</v>
      </c>
    </row>
    <row r="3924" spans="1:12" x14ac:dyDescent="0.3">
      <c r="A3924" s="1">
        <v>43651</v>
      </c>
      <c r="B3924">
        <v>2019</v>
      </c>
      <c r="C3924" t="s">
        <v>26</v>
      </c>
      <c r="D3924">
        <v>326690</v>
      </c>
      <c r="E3924">
        <v>445000</v>
      </c>
      <c r="F3924" t="s">
        <v>13</v>
      </c>
      <c r="G3924" t="s">
        <v>14</v>
      </c>
      <c r="H3924">
        <v>3</v>
      </c>
      <c r="I3924">
        <v>3</v>
      </c>
      <c r="J3924">
        <v>941</v>
      </c>
      <c r="K3924">
        <v>1.0258995</v>
      </c>
      <c r="L3924" t="s">
        <v>15</v>
      </c>
    </row>
    <row r="3925" spans="1:12" x14ac:dyDescent="0.3">
      <c r="A3925" s="1">
        <v>43651</v>
      </c>
      <c r="B3925">
        <v>2019</v>
      </c>
      <c r="C3925" t="s">
        <v>12</v>
      </c>
      <c r="D3925">
        <v>63010</v>
      </c>
      <c r="E3925">
        <v>108000</v>
      </c>
      <c r="F3925" t="s">
        <v>13</v>
      </c>
      <c r="G3925" t="s">
        <v>14</v>
      </c>
      <c r="H3925">
        <v>3</v>
      </c>
      <c r="I3925">
        <v>3</v>
      </c>
      <c r="J3925">
        <v>926</v>
      </c>
      <c r="K3925">
        <v>1.0258995</v>
      </c>
      <c r="L3925" t="s">
        <v>16</v>
      </c>
    </row>
    <row r="3926" spans="1:12" x14ac:dyDescent="0.3">
      <c r="A3926" s="1">
        <v>43653</v>
      </c>
      <c r="B3926">
        <v>2019</v>
      </c>
      <c r="C3926" t="s">
        <v>30</v>
      </c>
      <c r="D3926">
        <v>280960</v>
      </c>
      <c r="E3926">
        <v>500000</v>
      </c>
      <c r="F3926" t="s">
        <v>13</v>
      </c>
      <c r="G3926" t="s">
        <v>14</v>
      </c>
      <c r="H3926">
        <v>3</v>
      </c>
      <c r="I3926">
        <v>3</v>
      </c>
      <c r="J3926">
        <v>997</v>
      </c>
      <c r="K3926">
        <v>1.0258995</v>
      </c>
      <c r="L3926" t="s">
        <v>25</v>
      </c>
    </row>
    <row r="3927" spans="1:12" x14ac:dyDescent="0.3">
      <c r="A3927" s="1">
        <v>43656</v>
      </c>
      <c r="B3927">
        <v>2019</v>
      </c>
      <c r="C3927" t="s">
        <v>18</v>
      </c>
      <c r="D3927">
        <v>941430</v>
      </c>
      <c r="E3927">
        <v>1725000</v>
      </c>
      <c r="F3927" t="s">
        <v>13</v>
      </c>
      <c r="G3927" t="s">
        <v>14</v>
      </c>
      <c r="H3927">
        <v>3</v>
      </c>
      <c r="I3927">
        <v>2</v>
      </c>
      <c r="J3927">
        <v>938</v>
      </c>
      <c r="K3927">
        <v>1.0258995</v>
      </c>
      <c r="L3927" t="s">
        <v>16</v>
      </c>
    </row>
    <row r="3928" spans="1:12" x14ac:dyDescent="0.3">
      <c r="A3928" s="1">
        <v>43656</v>
      </c>
      <c r="B3928">
        <v>2019</v>
      </c>
      <c r="C3928" t="s">
        <v>30</v>
      </c>
      <c r="D3928">
        <v>275120</v>
      </c>
      <c r="E3928">
        <v>475000</v>
      </c>
      <c r="F3928" t="s">
        <v>19</v>
      </c>
      <c r="G3928" t="s">
        <v>20</v>
      </c>
      <c r="H3928">
        <v>4</v>
      </c>
      <c r="I3928">
        <v>3</v>
      </c>
      <c r="J3928">
        <v>1225</v>
      </c>
      <c r="K3928">
        <v>1.0258995</v>
      </c>
      <c r="L3928" t="s">
        <v>25</v>
      </c>
    </row>
    <row r="3929" spans="1:12" x14ac:dyDescent="0.3">
      <c r="A3929" s="1">
        <v>43657</v>
      </c>
      <c r="B3929">
        <v>2019</v>
      </c>
      <c r="C3929" t="s">
        <v>21</v>
      </c>
      <c r="D3929">
        <v>507010</v>
      </c>
      <c r="E3929">
        <v>751000</v>
      </c>
      <c r="F3929" t="s">
        <v>13</v>
      </c>
      <c r="G3929" t="s">
        <v>14</v>
      </c>
      <c r="H3929">
        <v>3</v>
      </c>
      <c r="I3929">
        <v>2</v>
      </c>
      <c r="J3929">
        <v>1012</v>
      </c>
      <c r="K3929">
        <v>1.0258995</v>
      </c>
      <c r="L3929" t="s">
        <v>16</v>
      </c>
    </row>
    <row r="3930" spans="1:12" x14ac:dyDescent="0.3">
      <c r="A3930" s="1">
        <v>43657</v>
      </c>
      <c r="B3930">
        <v>2019</v>
      </c>
      <c r="C3930" t="s">
        <v>30</v>
      </c>
      <c r="D3930">
        <v>229060</v>
      </c>
      <c r="E3930">
        <v>420000</v>
      </c>
      <c r="F3930" t="s">
        <v>19</v>
      </c>
      <c r="G3930" t="s">
        <v>20</v>
      </c>
      <c r="H3930">
        <v>4</v>
      </c>
      <c r="I3930">
        <v>4</v>
      </c>
      <c r="J3930">
        <v>1378</v>
      </c>
      <c r="K3930">
        <v>1.0258995</v>
      </c>
      <c r="L3930" t="s">
        <v>25</v>
      </c>
    </row>
    <row r="3931" spans="1:12" x14ac:dyDescent="0.3">
      <c r="A3931" s="1">
        <v>43657</v>
      </c>
      <c r="B3931">
        <v>2019</v>
      </c>
      <c r="C3931" t="s">
        <v>21</v>
      </c>
      <c r="D3931">
        <v>1711500</v>
      </c>
      <c r="E3931">
        <v>2160000</v>
      </c>
      <c r="F3931" t="s">
        <v>13</v>
      </c>
      <c r="G3931" t="s">
        <v>14</v>
      </c>
      <c r="H3931">
        <v>3</v>
      </c>
      <c r="I3931">
        <v>3</v>
      </c>
      <c r="J3931">
        <v>988</v>
      </c>
      <c r="K3931">
        <v>1.0258995</v>
      </c>
      <c r="L3931" t="s">
        <v>16</v>
      </c>
    </row>
    <row r="3932" spans="1:12" x14ac:dyDescent="0.3">
      <c r="A3932" s="1">
        <v>43658</v>
      </c>
      <c r="B3932">
        <v>2019</v>
      </c>
      <c r="C3932" t="s">
        <v>17</v>
      </c>
      <c r="D3932">
        <v>231270</v>
      </c>
      <c r="E3932">
        <v>350000</v>
      </c>
      <c r="F3932" t="s">
        <v>27</v>
      </c>
      <c r="G3932" t="s">
        <v>28</v>
      </c>
      <c r="H3932">
        <v>8</v>
      </c>
      <c r="I3932">
        <v>6</v>
      </c>
      <c r="J3932">
        <v>2960</v>
      </c>
      <c r="K3932">
        <v>1.0258995</v>
      </c>
      <c r="L3932" t="s">
        <v>22</v>
      </c>
    </row>
    <row r="3933" spans="1:12" x14ac:dyDescent="0.3">
      <c r="A3933" s="1">
        <v>43658</v>
      </c>
      <c r="B3933">
        <v>2019</v>
      </c>
      <c r="C3933" t="s">
        <v>26</v>
      </c>
      <c r="D3933">
        <v>312900</v>
      </c>
      <c r="E3933">
        <v>449000</v>
      </c>
      <c r="F3933" t="s">
        <v>13</v>
      </c>
      <c r="G3933" t="s">
        <v>14</v>
      </c>
      <c r="H3933">
        <v>3</v>
      </c>
      <c r="I3933">
        <v>3</v>
      </c>
      <c r="J3933">
        <v>908</v>
      </c>
      <c r="K3933">
        <v>1.0258995</v>
      </c>
      <c r="L3933" t="s">
        <v>25</v>
      </c>
    </row>
    <row r="3934" spans="1:12" x14ac:dyDescent="0.3">
      <c r="A3934" s="1">
        <v>43659</v>
      </c>
      <c r="B3934">
        <v>2019</v>
      </c>
      <c r="C3934" t="s">
        <v>12</v>
      </c>
      <c r="D3934">
        <v>118370</v>
      </c>
      <c r="E3934">
        <v>145000</v>
      </c>
      <c r="F3934" t="s">
        <v>13</v>
      </c>
      <c r="G3934" t="s">
        <v>14</v>
      </c>
      <c r="H3934">
        <v>3</v>
      </c>
      <c r="I3934">
        <v>2</v>
      </c>
      <c r="J3934">
        <v>1014</v>
      </c>
      <c r="K3934">
        <v>1.0258995</v>
      </c>
      <c r="L3934" t="s">
        <v>15</v>
      </c>
    </row>
    <row r="3935" spans="1:12" x14ac:dyDescent="0.3">
      <c r="A3935" s="1">
        <v>43659</v>
      </c>
      <c r="B3935">
        <v>2019</v>
      </c>
      <c r="C3935" t="s">
        <v>17</v>
      </c>
      <c r="D3935">
        <v>159380</v>
      </c>
      <c r="E3935">
        <v>259000</v>
      </c>
      <c r="F3935" t="s">
        <v>23</v>
      </c>
      <c r="G3935" t="s">
        <v>24</v>
      </c>
      <c r="H3935">
        <v>6</v>
      </c>
      <c r="I3935">
        <v>6</v>
      </c>
      <c r="J3935">
        <v>2172</v>
      </c>
      <c r="K3935">
        <v>1.0258995</v>
      </c>
      <c r="L3935" t="s">
        <v>22</v>
      </c>
    </row>
    <row r="3936" spans="1:12" x14ac:dyDescent="0.3">
      <c r="A3936" s="1">
        <v>43660</v>
      </c>
      <c r="B3936">
        <v>2019</v>
      </c>
      <c r="C3936" t="s">
        <v>12</v>
      </c>
      <c r="D3936">
        <v>65580</v>
      </c>
      <c r="E3936">
        <v>109000</v>
      </c>
      <c r="F3936" t="s">
        <v>13</v>
      </c>
      <c r="G3936" t="s">
        <v>14</v>
      </c>
      <c r="H3936">
        <v>3</v>
      </c>
      <c r="I3936">
        <v>2</v>
      </c>
      <c r="J3936">
        <v>1012</v>
      </c>
      <c r="K3936">
        <v>1.0258995</v>
      </c>
      <c r="L3936" t="s">
        <v>16</v>
      </c>
    </row>
    <row r="3937" spans="1:12" x14ac:dyDescent="0.3">
      <c r="A3937" s="1">
        <v>43660</v>
      </c>
      <c r="B3937">
        <v>2019</v>
      </c>
      <c r="C3937" t="s">
        <v>12</v>
      </c>
      <c r="D3937">
        <v>82830</v>
      </c>
      <c r="E3937">
        <v>124900</v>
      </c>
      <c r="F3937" t="s">
        <v>13</v>
      </c>
      <c r="G3937" t="s">
        <v>14</v>
      </c>
      <c r="H3937">
        <v>3</v>
      </c>
      <c r="I3937">
        <v>2</v>
      </c>
      <c r="J3937">
        <v>1022</v>
      </c>
      <c r="K3937">
        <v>1.0258995</v>
      </c>
      <c r="L3937" t="s">
        <v>22</v>
      </c>
    </row>
    <row r="3938" spans="1:12" x14ac:dyDescent="0.3">
      <c r="A3938" s="1">
        <v>43660</v>
      </c>
      <c r="B3938">
        <v>2019</v>
      </c>
      <c r="C3938" t="s">
        <v>12</v>
      </c>
      <c r="D3938">
        <v>62160</v>
      </c>
      <c r="E3938">
        <v>72000</v>
      </c>
      <c r="F3938" t="s">
        <v>13</v>
      </c>
      <c r="G3938" t="s">
        <v>14</v>
      </c>
      <c r="H3938">
        <v>3</v>
      </c>
      <c r="I3938">
        <v>1</v>
      </c>
      <c r="J3938">
        <v>902</v>
      </c>
      <c r="K3938">
        <v>1.0258995</v>
      </c>
      <c r="L3938" t="s">
        <v>25</v>
      </c>
    </row>
    <row r="3939" spans="1:12" x14ac:dyDescent="0.3">
      <c r="A3939" s="1">
        <v>43660</v>
      </c>
      <c r="B3939">
        <v>2019</v>
      </c>
      <c r="C3939" t="s">
        <v>21</v>
      </c>
      <c r="D3939">
        <v>1666630</v>
      </c>
      <c r="E3939">
        <v>2600000</v>
      </c>
      <c r="F3939" t="s">
        <v>13</v>
      </c>
      <c r="G3939" t="s">
        <v>14</v>
      </c>
      <c r="H3939">
        <v>3</v>
      </c>
      <c r="I3939">
        <v>1</v>
      </c>
      <c r="J3939">
        <v>1013</v>
      </c>
      <c r="K3939">
        <v>1.0258995</v>
      </c>
      <c r="L3939" t="s">
        <v>25</v>
      </c>
    </row>
    <row r="3940" spans="1:12" x14ac:dyDescent="0.3">
      <c r="A3940" s="1">
        <v>43663</v>
      </c>
      <c r="B3940">
        <v>2019</v>
      </c>
      <c r="C3940" t="s">
        <v>26</v>
      </c>
      <c r="D3940">
        <v>279510</v>
      </c>
      <c r="E3940">
        <v>512000</v>
      </c>
      <c r="F3940" t="s">
        <v>13</v>
      </c>
      <c r="G3940" t="s">
        <v>14</v>
      </c>
      <c r="H3940">
        <v>3</v>
      </c>
      <c r="I3940">
        <v>3</v>
      </c>
      <c r="J3940">
        <v>1070</v>
      </c>
      <c r="K3940">
        <v>1.0258995</v>
      </c>
      <c r="L3940" t="s">
        <v>15</v>
      </c>
    </row>
    <row r="3941" spans="1:12" x14ac:dyDescent="0.3">
      <c r="A3941" s="1">
        <v>43663</v>
      </c>
      <c r="B3941">
        <v>2019</v>
      </c>
      <c r="C3941" t="s">
        <v>17</v>
      </c>
      <c r="D3941">
        <v>182500</v>
      </c>
      <c r="E3941">
        <v>329000</v>
      </c>
      <c r="F3941" t="s">
        <v>13</v>
      </c>
      <c r="G3941" t="s">
        <v>14</v>
      </c>
      <c r="H3941">
        <v>3</v>
      </c>
      <c r="I3941">
        <v>2</v>
      </c>
      <c r="J3941">
        <v>980</v>
      </c>
      <c r="K3941">
        <v>1.0258995</v>
      </c>
      <c r="L3941" t="s">
        <v>15</v>
      </c>
    </row>
    <row r="3942" spans="1:12" x14ac:dyDescent="0.3">
      <c r="A3942" s="1">
        <v>43663</v>
      </c>
      <c r="B3942">
        <v>2019</v>
      </c>
      <c r="C3942" t="s">
        <v>17</v>
      </c>
      <c r="D3942">
        <v>216170</v>
      </c>
      <c r="E3942">
        <v>239604</v>
      </c>
      <c r="F3942" t="s">
        <v>27</v>
      </c>
      <c r="G3942" t="s">
        <v>28</v>
      </c>
      <c r="H3942">
        <v>8</v>
      </c>
      <c r="I3942">
        <v>6</v>
      </c>
      <c r="J3942">
        <v>2898</v>
      </c>
      <c r="K3942">
        <v>1.0258995</v>
      </c>
      <c r="L3942" t="s">
        <v>16</v>
      </c>
    </row>
    <row r="3943" spans="1:12" x14ac:dyDescent="0.3">
      <c r="A3943" s="1">
        <v>43663</v>
      </c>
      <c r="B3943">
        <v>2019</v>
      </c>
      <c r="C3943" t="s">
        <v>26</v>
      </c>
      <c r="D3943">
        <v>535290</v>
      </c>
      <c r="E3943">
        <v>785000</v>
      </c>
      <c r="F3943" t="s">
        <v>13</v>
      </c>
      <c r="G3943" t="s">
        <v>14</v>
      </c>
      <c r="H3943">
        <v>3</v>
      </c>
      <c r="I3943">
        <v>3</v>
      </c>
      <c r="J3943">
        <v>963</v>
      </c>
      <c r="K3943">
        <v>1.0258995</v>
      </c>
      <c r="L3943" t="s">
        <v>22</v>
      </c>
    </row>
    <row r="3944" spans="1:12" x14ac:dyDescent="0.3">
      <c r="A3944" s="1">
        <v>43663</v>
      </c>
      <c r="B3944">
        <v>2019</v>
      </c>
      <c r="C3944" t="s">
        <v>21</v>
      </c>
      <c r="D3944">
        <v>2261840</v>
      </c>
      <c r="E3944">
        <v>4900000</v>
      </c>
      <c r="F3944" t="s">
        <v>13</v>
      </c>
      <c r="G3944" t="s">
        <v>14</v>
      </c>
      <c r="H3944">
        <v>3</v>
      </c>
      <c r="I3944">
        <v>1</v>
      </c>
      <c r="J3944">
        <v>1099</v>
      </c>
      <c r="K3944">
        <v>1.0258995</v>
      </c>
      <c r="L3944" t="s">
        <v>22</v>
      </c>
    </row>
    <row r="3945" spans="1:12" x14ac:dyDescent="0.3">
      <c r="A3945" s="1">
        <v>43663</v>
      </c>
      <c r="B3945">
        <v>2019</v>
      </c>
      <c r="C3945" t="s">
        <v>17</v>
      </c>
      <c r="D3945">
        <v>154620</v>
      </c>
      <c r="E3945">
        <v>220000</v>
      </c>
      <c r="F3945" t="s">
        <v>23</v>
      </c>
      <c r="G3945" t="s">
        <v>24</v>
      </c>
      <c r="H3945">
        <v>6</v>
      </c>
      <c r="I3945">
        <v>5</v>
      </c>
      <c r="J3945">
        <v>2150</v>
      </c>
      <c r="K3945">
        <v>1.0258995</v>
      </c>
      <c r="L3945" t="s">
        <v>16</v>
      </c>
    </row>
    <row r="3946" spans="1:12" x14ac:dyDescent="0.3">
      <c r="A3946" s="1">
        <v>43663</v>
      </c>
      <c r="B3946">
        <v>2019</v>
      </c>
      <c r="C3946" t="s">
        <v>18</v>
      </c>
      <c r="D3946">
        <v>449265</v>
      </c>
      <c r="E3946">
        <v>620000</v>
      </c>
      <c r="F3946" t="s">
        <v>13</v>
      </c>
      <c r="G3946" t="s">
        <v>14</v>
      </c>
      <c r="H3946">
        <v>3</v>
      </c>
      <c r="I3946">
        <v>1</v>
      </c>
      <c r="J3946">
        <v>949</v>
      </c>
      <c r="K3946">
        <v>1.0258995</v>
      </c>
      <c r="L3946" t="s">
        <v>22</v>
      </c>
    </row>
    <row r="3947" spans="1:12" x14ac:dyDescent="0.3">
      <c r="A3947" s="1">
        <v>43664</v>
      </c>
      <c r="B3947">
        <v>2019</v>
      </c>
      <c r="C3947" t="s">
        <v>17</v>
      </c>
      <c r="D3947">
        <v>137640</v>
      </c>
      <c r="E3947">
        <v>240000</v>
      </c>
      <c r="F3947" t="s">
        <v>13</v>
      </c>
      <c r="G3947" t="s">
        <v>14</v>
      </c>
      <c r="H3947">
        <v>3</v>
      </c>
      <c r="I3947">
        <v>3</v>
      </c>
      <c r="J3947">
        <v>1011</v>
      </c>
      <c r="K3947">
        <v>1.0258995</v>
      </c>
      <c r="L3947" t="s">
        <v>22</v>
      </c>
    </row>
    <row r="3948" spans="1:12" x14ac:dyDescent="0.3">
      <c r="A3948" s="1">
        <v>43664</v>
      </c>
      <c r="B3948">
        <v>2019</v>
      </c>
      <c r="C3948" t="s">
        <v>12</v>
      </c>
      <c r="D3948">
        <v>89120</v>
      </c>
      <c r="E3948">
        <v>73000</v>
      </c>
      <c r="F3948" t="s">
        <v>13</v>
      </c>
      <c r="G3948" t="s">
        <v>14</v>
      </c>
      <c r="H3948">
        <v>3</v>
      </c>
      <c r="I3948">
        <v>3</v>
      </c>
      <c r="J3948">
        <v>909</v>
      </c>
      <c r="K3948">
        <v>1.0258995</v>
      </c>
      <c r="L3948" t="s">
        <v>25</v>
      </c>
    </row>
    <row r="3949" spans="1:12" x14ac:dyDescent="0.3">
      <c r="A3949" s="1">
        <v>43664</v>
      </c>
      <c r="B3949">
        <v>2019</v>
      </c>
      <c r="C3949" t="s">
        <v>12</v>
      </c>
      <c r="D3949">
        <v>53920</v>
      </c>
      <c r="E3949">
        <v>117775</v>
      </c>
      <c r="F3949" t="s">
        <v>13</v>
      </c>
      <c r="G3949" t="s">
        <v>14</v>
      </c>
      <c r="H3949">
        <v>3</v>
      </c>
      <c r="I3949">
        <v>1</v>
      </c>
      <c r="J3949">
        <v>1028</v>
      </c>
      <c r="K3949">
        <v>1.0258995</v>
      </c>
      <c r="L3949" t="s">
        <v>15</v>
      </c>
    </row>
    <row r="3950" spans="1:12" x14ac:dyDescent="0.3">
      <c r="A3950" s="1">
        <v>43664</v>
      </c>
      <c r="B3950">
        <v>2019</v>
      </c>
      <c r="C3950" t="s">
        <v>17</v>
      </c>
      <c r="D3950">
        <v>116270</v>
      </c>
      <c r="E3950">
        <v>235000</v>
      </c>
      <c r="F3950" t="s">
        <v>13</v>
      </c>
      <c r="G3950" t="s">
        <v>14</v>
      </c>
      <c r="H3950">
        <v>3</v>
      </c>
      <c r="I3950">
        <v>1</v>
      </c>
      <c r="J3950">
        <v>1093</v>
      </c>
      <c r="K3950">
        <v>1.0258995</v>
      </c>
      <c r="L3950" t="s">
        <v>16</v>
      </c>
    </row>
    <row r="3951" spans="1:12" x14ac:dyDescent="0.3">
      <c r="A3951" s="1">
        <v>43665</v>
      </c>
      <c r="B3951">
        <v>2019</v>
      </c>
      <c r="C3951" t="s">
        <v>26</v>
      </c>
      <c r="D3951">
        <v>403340</v>
      </c>
      <c r="E3951">
        <v>632500</v>
      </c>
      <c r="F3951" t="s">
        <v>13</v>
      </c>
      <c r="G3951" t="s">
        <v>14</v>
      </c>
      <c r="H3951">
        <v>3</v>
      </c>
      <c r="I3951">
        <v>1</v>
      </c>
      <c r="J3951">
        <v>1058</v>
      </c>
      <c r="K3951">
        <v>1.0258995</v>
      </c>
      <c r="L3951" t="s">
        <v>25</v>
      </c>
    </row>
    <row r="3952" spans="1:12" x14ac:dyDescent="0.3">
      <c r="A3952" s="1">
        <v>43665</v>
      </c>
      <c r="B3952">
        <v>2019</v>
      </c>
      <c r="C3952" t="s">
        <v>17</v>
      </c>
      <c r="D3952">
        <v>157870</v>
      </c>
      <c r="E3952">
        <v>275000</v>
      </c>
      <c r="F3952" t="s">
        <v>23</v>
      </c>
      <c r="G3952" t="s">
        <v>24</v>
      </c>
      <c r="H3952">
        <v>6</v>
      </c>
      <c r="I3952">
        <v>6</v>
      </c>
      <c r="J3952">
        <v>1845</v>
      </c>
      <c r="K3952">
        <v>1.0258995</v>
      </c>
      <c r="L3952" t="s">
        <v>15</v>
      </c>
    </row>
    <row r="3953" spans="1:12" x14ac:dyDescent="0.3">
      <c r="A3953" s="1">
        <v>43666</v>
      </c>
      <c r="B3953">
        <v>2019</v>
      </c>
      <c r="C3953" t="s">
        <v>17</v>
      </c>
      <c r="D3953">
        <v>121950</v>
      </c>
      <c r="E3953">
        <v>40000</v>
      </c>
      <c r="F3953" t="s">
        <v>19</v>
      </c>
      <c r="G3953" t="s">
        <v>20</v>
      </c>
      <c r="H3953">
        <v>4</v>
      </c>
      <c r="I3953">
        <v>4</v>
      </c>
      <c r="J3953">
        <v>1257</v>
      </c>
      <c r="K3953">
        <v>1.0258995</v>
      </c>
      <c r="L3953" t="s">
        <v>15</v>
      </c>
    </row>
    <row r="3954" spans="1:12" x14ac:dyDescent="0.3">
      <c r="A3954" s="1">
        <v>43666</v>
      </c>
      <c r="B3954">
        <v>2019</v>
      </c>
      <c r="C3954" t="s">
        <v>17</v>
      </c>
      <c r="D3954">
        <v>121950</v>
      </c>
      <c r="E3954">
        <v>40000</v>
      </c>
      <c r="F3954" t="s">
        <v>19</v>
      </c>
      <c r="G3954" t="s">
        <v>20</v>
      </c>
      <c r="H3954">
        <v>4</v>
      </c>
      <c r="I3954">
        <v>2</v>
      </c>
      <c r="J3954">
        <v>1215</v>
      </c>
      <c r="K3954">
        <v>1.0258995</v>
      </c>
      <c r="L3954" t="s">
        <v>25</v>
      </c>
    </row>
    <row r="3955" spans="1:12" x14ac:dyDescent="0.3">
      <c r="A3955" s="1">
        <v>43667</v>
      </c>
      <c r="B3955">
        <v>2019</v>
      </c>
      <c r="C3955" t="s">
        <v>12</v>
      </c>
      <c r="D3955">
        <v>54480</v>
      </c>
      <c r="E3955">
        <v>25500</v>
      </c>
      <c r="F3955" t="s">
        <v>19</v>
      </c>
      <c r="G3955" t="s">
        <v>20</v>
      </c>
      <c r="H3955">
        <v>4</v>
      </c>
      <c r="I3955">
        <v>2</v>
      </c>
      <c r="J3955">
        <v>1204</v>
      </c>
      <c r="K3955">
        <v>1.0258995</v>
      </c>
      <c r="L3955" t="s">
        <v>15</v>
      </c>
    </row>
    <row r="3956" spans="1:12" x14ac:dyDescent="0.3">
      <c r="A3956" s="1">
        <v>43670</v>
      </c>
      <c r="B3956">
        <v>2019</v>
      </c>
      <c r="C3956" t="s">
        <v>18</v>
      </c>
      <c r="D3956">
        <v>218000</v>
      </c>
      <c r="E3956">
        <v>440000</v>
      </c>
      <c r="F3956" t="s">
        <v>13</v>
      </c>
      <c r="G3956" t="s">
        <v>14</v>
      </c>
      <c r="H3956">
        <v>3</v>
      </c>
      <c r="I3956">
        <v>3</v>
      </c>
      <c r="J3956">
        <v>1028</v>
      </c>
      <c r="K3956">
        <v>1.0258995</v>
      </c>
      <c r="L3956" t="s">
        <v>25</v>
      </c>
    </row>
    <row r="3957" spans="1:12" x14ac:dyDescent="0.3">
      <c r="A3957" s="1">
        <v>43671</v>
      </c>
      <c r="B3957">
        <v>2019</v>
      </c>
      <c r="C3957" t="s">
        <v>17</v>
      </c>
      <c r="D3957">
        <v>236430</v>
      </c>
      <c r="E3957">
        <v>385000</v>
      </c>
      <c r="F3957" t="s">
        <v>13</v>
      </c>
      <c r="G3957" t="s">
        <v>14</v>
      </c>
      <c r="H3957">
        <v>3</v>
      </c>
      <c r="I3957">
        <v>1</v>
      </c>
      <c r="J3957">
        <v>1068</v>
      </c>
      <c r="K3957">
        <v>1.0258995</v>
      </c>
      <c r="L3957" t="s">
        <v>22</v>
      </c>
    </row>
    <row r="3958" spans="1:12" x14ac:dyDescent="0.3">
      <c r="A3958" s="1">
        <v>43672</v>
      </c>
      <c r="B3958">
        <v>2019</v>
      </c>
      <c r="C3958" t="s">
        <v>12</v>
      </c>
      <c r="D3958">
        <v>54240</v>
      </c>
      <c r="E3958">
        <v>79500</v>
      </c>
      <c r="F3958" t="s">
        <v>13</v>
      </c>
      <c r="G3958" t="s">
        <v>14</v>
      </c>
      <c r="H3958">
        <v>3</v>
      </c>
      <c r="I3958">
        <v>2</v>
      </c>
      <c r="J3958">
        <v>999</v>
      </c>
      <c r="K3958">
        <v>1.0258995</v>
      </c>
      <c r="L3958" t="s">
        <v>16</v>
      </c>
    </row>
    <row r="3959" spans="1:12" x14ac:dyDescent="0.3">
      <c r="A3959" s="1">
        <v>43672</v>
      </c>
      <c r="B3959">
        <v>2019</v>
      </c>
      <c r="C3959" t="s">
        <v>18</v>
      </c>
      <c r="D3959">
        <v>208250</v>
      </c>
      <c r="E3959">
        <v>216500</v>
      </c>
      <c r="F3959" t="s">
        <v>13</v>
      </c>
      <c r="G3959" t="s">
        <v>14</v>
      </c>
      <c r="H3959">
        <v>3</v>
      </c>
      <c r="I3959">
        <v>3</v>
      </c>
      <c r="J3959">
        <v>1003</v>
      </c>
      <c r="K3959">
        <v>1.0258995</v>
      </c>
      <c r="L3959" t="s">
        <v>15</v>
      </c>
    </row>
    <row r="3960" spans="1:12" x14ac:dyDescent="0.3">
      <c r="A3960" s="1">
        <v>43673</v>
      </c>
      <c r="B3960">
        <v>2019</v>
      </c>
      <c r="C3960" t="s">
        <v>26</v>
      </c>
      <c r="D3960">
        <v>414610</v>
      </c>
      <c r="E3960">
        <v>562000</v>
      </c>
      <c r="F3960" t="s">
        <v>13</v>
      </c>
      <c r="G3960" t="s">
        <v>14</v>
      </c>
      <c r="H3960">
        <v>3</v>
      </c>
      <c r="I3960">
        <v>1</v>
      </c>
      <c r="J3960">
        <v>921</v>
      </c>
      <c r="K3960">
        <v>1.0258995</v>
      </c>
      <c r="L3960" t="s">
        <v>25</v>
      </c>
    </row>
    <row r="3961" spans="1:12" x14ac:dyDescent="0.3">
      <c r="A3961" s="1">
        <v>43673</v>
      </c>
      <c r="B3961">
        <v>2019</v>
      </c>
      <c r="C3961" t="s">
        <v>21</v>
      </c>
      <c r="D3961">
        <v>2859570</v>
      </c>
      <c r="E3961">
        <v>4275000</v>
      </c>
      <c r="F3961" t="s">
        <v>13</v>
      </c>
      <c r="G3961" t="s">
        <v>14</v>
      </c>
      <c r="H3961">
        <v>3</v>
      </c>
      <c r="I3961">
        <v>2</v>
      </c>
      <c r="J3961">
        <v>1086</v>
      </c>
      <c r="K3961">
        <v>1.0258995</v>
      </c>
      <c r="L3961" t="s">
        <v>22</v>
      </c>
    </row>
    <row r="3962" spans="1:12" x14ac:dyDescent="0.3">
      <c r="A3962" s="1">
        <v>43674</v>
      </c>
      <c r="B3962">
        <v>2019</v>
      </c>
      <c r="C3962" t="s">
        <v>30</v>
      </c>
      <c r="D3962">
        <v>486460</v>
      </c>
      <c r="E3962">
        <v>630000</v>
      </c>
      <c r="F3962" t="s">
        <v>13</v>
      </c>
      <c r="G3962" t="s">
        <v>14</v>
      </c>
      <c r="H3962">
        <v>3</v>
      </c>
      <c r="I3962">
        <v>1</v>
      </c>
      <c r="J3962">
        <v>1067</v>
      </c>
      <c r="K3962">
        <v>1.0258995</v>
      </c>
      <c r="L3962" t="s">
        <v>22</v>
      </c>
    </row>
    <row r="3963" spans="1:12" x14ac:dyDescent="0.3">
      <c r="A3963" s="1">
        <v>43677</v>
      </c>
      <c r="B3963">
        <v>2019</v>
      </c>
      <c r="C3963" t="s">
        <v>30</v>
      </c>
      <c r="D3963">
        <v>331190</v>
      </c>
      <c r="E3963">
        <v>584400</v>
      </c>
      <c r="F3963" t="s">
        <v>13</v>
      </c>
      <c r="G3963" t="s">
        <v>14</v>
      </c>
      <c r="H3963">
        <v>3</v>
      </c>
      <c r="I3963">
        <v>2</v>
      </c>
      <c r="J3963">
        <v>993</v>
      </c>
      <c r="K3963">
        <v>1.0258995</v>
      </c>
      <c r="L3963" t="s">
        <v>15</v>
      </c>
    </row>
    <row r="3964" spans="1:12" x14ac:dyDescent="0.3">
      <c r="A3964" s="1">
        <v>43677</v>
      </c>
      <c r="B3964">
        <v>2019</v>
      </c>
      <c r="C3964" t="s">
        <v>12</v>
      </c>
      <c r="D3964">
        <v>113450</v>
      </c>
      <c r="E3964">
        <v>136171</v>
      </c>
      <c r="F3964" t="s">
        <v>13</v>
      </c>
      <c r="G3964" t="s">
        <v>14</v>
      </c>
      <c r="H3964">
        <v>3</v>
      </c>
      <c r="I3964">
        <v>3</v>
      </c>
      <c r="J3964">
        <v>973</v>
      </c>
      <c r="K3964">
        <v>1.0258995</v>
      </c>
      <c r="L3964" t="s">
        <v>25</v>
      </c>
    </row>
    <row r="3965" spans="1:12" x14ac:dyDescent="0.3">
      <c r="A3965" s="1">
        <v>43677</v>
      </c>
      <c r="B3965">
        <v>2019</v>
      </c>
      <c r="C3965" t="s">
        <v>17</v>
      </c>
      <c r="D3965">
        <v>125670</v>
      </c>
      <c r="E3965">
        <v>142000</v>
      </c>
      <c r="F3965" t="s">
        <v>19</v>
      </c>
      <c r="G3965" t="s">
        <v>20</v>
      </c>
      <c r="H3965">
        <v>4</v>
      </c>
      <c r="I3965">
        <v>4</v>
      </c>
      <c r="J3965">
        <v>1274</v>
      </c>
      <c r="K3965">
        <v>1.0258995</v>
      </c>
      <c r="L3965" t="s">
        <v>22</v>
      </c>
    </row>
    <row r="3966" spans="1:12" x14ac:dyDescent="0.3">
      <c r="A3966" s="1">
        <v>43677</v>
      </c>
      <c r="B3966">
        <v>2019</v>
      </c>
      <c r="C3966" t="s">
        <v>17</v>
      </c>
      <c r="D3966">
        <v>140070</v>
      </c>
      <c r="E3966">
        <v>171383</v>
      </c>
      <c r="F3966" t="s">
        <v>23</v>
      </c>
      <c r="G3966" t="s">
        <v>24</v>
      </c>
      <c r="H3966">
        <v>6</v>
      </c>
      <c r="I3966">
        <v>4</v>
      </c>
      <c r="J3966">
        <v>2102</v>
      </c>
      <c r="K3966">
        <v>1.0258995</v>
      </c>
      <c r="L3966" t="s">
        <v>22</v>
      </c>
    </row>
    <row r="3967" spans="1:12" x14ac:dyDescent="0.3">
      <c r="A3967" s="1">
        <v>43677</v>
      </c>
      <c r="B3967">
        <v>2019</v>
      </c>
      <c r="C3967" t="s">
        <v>12</v>
      </c>
      <c r="D3967">
        <v>95950</v>
      </c>
      <c r="E3967">
        <v>75000</v>
      </c>
      <c r="F3967" t="s">
        <v>13</v>
      </c>
      <c r="G3967" t="s">
        <v>14</v>
      </c>
      <c r="H3967">
        <v>3</v>
      </c>
      <c r="I3967">
        <v>2</v>
      </c>
      <c r="J3967">
        <v>914</v>
      </c>
      <c r="K3967">
        <v>1.0258995</v>
      </c>
      <c r="L3967" t="s">
        <v>25</v>
      </c>
    </row>
    <row r="3968" spans="1:12" x14ac:dyDescent="0.3">
      <c r="A3968" s="1">
        <v>43677</v>
      </c>
      <c r="B3968">
        <v>2019</v>
      </c>
      <c r="C3968" t="s">
        <v>30</v>
      </c>
      <c r="D3968">
        <v>407350</v>
      </c>
      <c r="E3968">
        <v>625000</v>
      </c>
      <c r="F3968" t="s">
        <v>13</v>
      </c>
      <c r="G3968" t="s">
        <v>14</v>
      </c>
      <c r="H3968">
        <v>3</v>
      </c>
      <c r="I3968">
        <v>3</v>
      </c>
      <c r="J3968">
        <v>922</v>
      </c>
      <c r="K3968">
        <v>1.0258995</v>
      </c>
      <c r="L3968" t="s">
        <v>22</v>
      </c>
    </row>
    <row r="3969" spans="1:12" x14ac:dyDescent="0.3">
      <c r="A3969" s="1">
        <v>43677</v>
      </c>
      <c r="B3969">
        <v>2019</v>
      </c>
      <c r="C3969" t="s">
        <v>17</v>
      </c>
      <c r="D3969">
        <v>121850</v>
      </c>
      <c r="E3969">
        <v>169900</v>
      </c>
      <c r="F3969" t="s">
        <v>19</v>
      </c>
      <c r="G3969" t="s">
        <v>20</v>
      </c>
      <c r="H3969">
        <v>4</v>
      </c>
      <c r="I3969">
        <v>4</v>
      </c>
      <c r="J3969">
        <v>1302</v>
      </c>
      <c r="K3969">
        <v>1.0258995</v>
      </c>
      <c r="L3969" t="s">
        <v>15</v>
      </c>
    </row>
    <row r="3970" spans="1:12" x14ac:dyDescent="0.3">
      <c r="A3970" s="1">
        <v>43678</v>
      </c>
      <c r="B3970">
        <v>2019</v>
      </c>
      <c r="C3970" t="s">
        <v>26</v>
      </c>
      <c r="D3970">
        <v>255360</v>
      </c>
      <c r="E3970">
        <v>325000</v>
      </c>
      <c r="F3970" t="s">
        <v>13</v>
      </c>
      <c r="G3970" t="s">
        <v>14</v>
      </c>
      <c r="H3970">
        <v>3</v>
      </c>
      <c r="I3970">
        <v>2</v>
      </c>
      <c r="J3970">
        <v>924</v>
      </c>
      <c r="K3970">
        <v>1.0258995</v>
      </c>
      <c r="L3970" t="s">
        <v>15</v>
      </c>
    </row>
    <row r="3971" spans="1:12" x14ac:dyDescent="0.3">
      <c r="A3971" s="1">
        <v>43678</v>
      </c>
      <c r="B3971">
        <v>2019</v>
      </c>
      <c r="C3971" t="s">
        <v>12</v>
      </c>
      <c r="D3971">
        <v>68390</v>
      </c>
      <c r="E3971">
        <v>38507</v>
      </c>
      <c r="F3971" t="s">
        <v>13</v>
      </c>
      <c r="G3971" t="s">
        <v>14</v>
      </c>
      <c r="H3971">
        <v>3</v>
      </c>
      <c r="I3971">
        <v>1</v>
      </c>
      <c r="J3971">
        <v>935</v>
      </c>
      <c r="K3971">
        <v>1.0258995</v>
      </c>
      <c r="L3971" t="s">
        <v>16</v>
      </c>
    </row>
    <row r="3972" spans="1:12" x14ac:dyDescent="0.3">
      <c r="A3972" s="1">
        <v>43679</v>
      </c>
      <c r="B3972">
        <v>2019</v>
      </c>
      <c r="C3972" t="s">
        <v>30</v>
      </c>
      <c r="D3972">
        <v>599930</v>
      </c>
      <c r="E3972">
        <v>1200000</v>
      </c>
      <c r="F3972" t="s">
        <v>13</v>
      </c>
      <c r="G3972" t="s">
        <v>14</v>
      </c>
      <c r="H3972">
        <v>3</v>
      </c>
      <c r="I3972">
        <v>3</v>
      </c>
      <c r="J3972">
        <v>905</v>
      </c>
      <c r="K3972">
        <v>1.0258995</v>
      </c>
      <c r="L3972" t="s">
        <v>16</v>
      </c>
    </row>
    <row r="3973" spans="1:12" x14ac:dyDescent="0.3">
      <c r="A3973" s="1">
        <v>43679</v>
      </c>
      <c r="B3973">
        <v>2019</v>
      </c>
      <c r="C3973" t="s">
        <v>18</v>
      </c>
      <c r="D3973">
        <v>185000</v>
      </c>
      <c r="E3973">
        <v>267000</v>
      </c>
      <c r="F3973" t="s">
        <v>13</v>
      </c>
      <c r="G3973" t="s">
        <v>14</v>
      </c>
      <c r="H3973">
        <v>3</v>
      </c>
      <c r="I3973">
        <v>1</v>
      </c>
      <c r="J3973">
        <v>986</v>
      </c>
      <c r="K3973">
        <v>1.0258995</v>
      </c>
      <c r="L3973" t="s">
        <v>22</v>
      </c>
    </row>
    <row r="3974" spans="1:12" x14ac:dyDescent="0.3">
      <c r="A3974" s="1">
        <v>43680</v>
      </c>
      <c r="B3974">
        <v>2019</v>
      </c>
      <c r="C3974" t="s">
        <v>12</v>
      </c>
      <c r="D3974">
        <v>68020</v>
      </c>
      <c r="E3974">
        <v>85000</v>
      </c>
      <c r="F3974" t="s">
        <v>13</v>
      </c>
      <c r="G3974" t="s">
        <v>14</v>
      </c>
      <c r="H3974">
        <v>3</v>
      </c>
      <c r="I3974">
        <v>2</v>
      </c>
      <c r="J3974">
        <v>906</v>
      </c>
      <c r="K3974">
        <v>1.0258995</v>
      </c>
      <c r="L3974" t="s">
        <v>16</v>
      </c>
    </row>
    <row r="3975" spans="1:12" x14ac:dyDescent="0.3">
      <c r="A3975" s="1">
        <v>43681</v>
      </c>
      <c r="B3975">
        <v>2019</v>
      </c>
      <c r="C3975" t="s">
        <v>26</v>
      </c>
      <c r="D3975">
        <v>338380</v>
      </c>
      <c r="E3975">
        <v>565000</v>
      </c>
      <c r="F3975" t="s">
        <v>13</v>
      </c>
      <c r="G3975" t="s">
        <v>14</v>
      </c>
      <c r="H3975">
        <v>3</v>
      </c>
      <c r="I3975">
        <v>1</v>
      </c>
      <c r="J3975">
        <v>1027</v>
      </c>
      <c r="K3975">
        <v>1.0258995</v>
      </c>
      <c r="L3975" t="s">
        <v>16</v>
      </c>
    </row>
    <row r="3976" spans="1:12" x14ac:dyDescent="0.3">
      <c r="A3976" s="1">
        <v>43684</v>
      </c>
      <c r="B3976">
        <v>2019</v>
      </c>
      <c r="C3976" t="s">
        <v>17</v>
      </c>
      <c r="D3976">
        <v>141800</v>
      </c>
      <c r="E3976">
        <v>109900</v>
      </c>
      <c r="F3976" t="s">
        <v>27</v>
      </c>
      <c r="G3976" t="s">
        <v>28</v>
      </c>
      <c r="H3976">
        <v>8</v>
      </c>
      <c r="I3976">
        <v>8</v>
      </c>
      <c r="J3976">
        <v>2739</v>
      </c>
      <c r="K3976">
        <v>1.0258995</v>
      </c>
      <c r="L3976" t="s">
        <v>25</v>
      </c>
    </row>
    <row r="3977" spans="1:12" x14ac:dyDescent="0.3">
      <c r="A3977" s="1">
        <v>43684</v>
      </c>
      <c r="B3977">
        <v>2019</v>
      </c>
      <c r="C3977" t="s">
        <v>21</v>
      </c>
      <c r="D3977">
        <v>6978930</v>
      </c>
      <c r="E3977">
        <v>6650000</v>
      </c>
      <c r="F3977" t="s">
        <v>13</v>
      </c>
      <c r="G3977" t="s">
        <v>14</v>
      </c>
      <c r="H3977">
        <v>3</v>
      </c>
      <c r="I3977">
        <v>1</v>
      </c>
      <c r="J3977">
        <v>922</v>
      </c>
      <c r="K3977">
        <v>1.0258995</v>
      </c>
      <c r="L3977" t="s">
        <v>15</v>
      </c>
    </row>
    <row r="3978" spans="1:12" x14ac:dyDescent="0.3">
      <c r="A3978" s="1">
        <v>43684</v>
      </c>
      <c r="B3978">
        <v>2019</v>
      </c>
      <c r="C3978" t="s">
        <v>30</v>
      </c>
      <c r="D3978">
        <v>304850</v>
      </c>
      <c r="E3978">
        <v>365500</v>
      </c>
      <c r="F3978" t="s">
        <v>13</v>
      </c>
      <c r="G3978" t="s">
        <v>14</v>
      </c>
      <c r="H3978">
        <v>3</v>
      </c>
      <c r="I3978">
        <v>3</v>
      </c>
      <c r="J3978">
        <v>1040</v>
      </c>
      <c r="K3978">
        <v>1.0258995</v>
      </c>
      <c r="L3978" t="s">
        <v>15</v>
      </c>
    </row>
    <row r="3979" spans="1:12" x14ac:dyDescent="0.3">
      <c r="A3979" s="1">
        <v>43684</v>
      </c>
      <c r="B3979">
        <v>2019</v>
      </c>
      <c r="C3979" t="s">
        <v>12</v>
      </c>
      <c r="D3979">
        <v>56210</v>
      </c>
      <c r="E3979">
        <v>27000</v>
      </c>
      <c r="F3979" t="s">
        <v>23</v>
      </c>
      <c r="G3979" t="s">
        <v>24</v>
      </c>
      <c r="H3979">
        <v>6</v>
      </c>
      <c r="I3979">
        <v>4</v>
      </c>
      <c r="J3979">
        <v>2176</v>
      </c>
      <c r="K3979">
        <v>1.0258995</v>
      </c>
      <c r="L3979" t="s">
        <v>25</v>
      </c>
    </row>
    <row r="3980" spans="1:12" x14ac:dyDescent="0.3">
      <c r="A3980" s="1">
        <v>43684</v>
      </c>
      <c r="B3980">
        <v>2019</v>
      </c>
      <c r="C3980" t="s">
        <v>12</v>
      </c>
      <c r="D3980">
        <v>70420</v>
      </c>
      <c r="E3980">
        <v>95700</v>
      </c>
      <c r="F3980" t="s">
        <v>13</v>
      </c>
      <c r="G3980" t="s">
        <v>14</v>
      </c>
      <c r="H3980">
        <v>3</v>
      </c>
      <c r="I3980">
        <v>1</v>
      </c>
      <c r="J3980">
        <v>977</v>
      </c>
      <c r="K3980">
        <v>1.0258995</v>
      </c>
      <c r="L3980" t="s">
        <v>16</v>
      </c>
    </row>
    <row r="3981" spans="1:12" x14ac:dyDescent="0.3">
      <c r="A3981" s="1">
        <v>43685</v>
      </c>
      <c r="B3981">
        <v>2019</v>
      </c>
      <c r="C3981" t="s">
        <v>17</v>
      </c>
      <c r="D3981">
        <v>110750</v>
      </c>
      <c r="E3981">
        <v>100800</v>
      </c>
      <c r="F3981" t="s">
        <v>13</v>
      </c>
      <c r="G3981" t="s">
        <v>14</v>
      </c>
      <c r="H3981">
        <v>3</v>
      </c>
      <c r="I3981">
        <v>1</v>
      </c>
      <c r="J3981">
        <v>943</v>
      </c>
      <c r="K3981">
        <v>1.0258995</v>
      </c>
      <c r="L3981" t="s">
        <v>22</v>
      </c>
    </row>
    <row r="3982" spans="1:12" x14ac:dyDescent="0.3">
      <c r="A3982" s="1">
        <v>43685</v>
      </c>
      <c r="B3982">
        <v>2019</v>
      </c>
      <c r="C3982" t="s">
        <v>26</v>
      </c>
      <c r="D3982">
        <v>381780</v>
      </c>
      <c r="E3982">
        <v>730000</v>
      </c>
      <c r="F3982" t="s">
        <v>13</v>
      </c>
      <c r="G3982" t="s">
        <v>14</v>
      </c>
      <c r="H3982">
        <v>3</v>
      </c>
      <c r="I3982">
        <v>2</v>
      </c>
      <c r="J3982">
        <v>933</v>
      </c>
      <c r="K3982">
        <v>1.0258995</v>
      </c>
      <c r="L3982" t="s">
        <v>16</v>
      </c>
    </row>
    <row r="3983" spans="1:12" x14ac:dyDescent="0.3">
      <c r="A3983" s="1">
        <v>43685</v>
      </c>
      <c r="B3983">
        <v>2019</v>
      </c>
      <c r="C3983" t="s">
        <v>26</v>
      </c>
      <c r="D3983">
        <v>543480</v>
      </c>
      <c r="E3983">
        <v>550000</v>
      </c>
      <c r="F3983" t="s">
        <v>13</v>
      </c>
      <c r="G3983" t="s">
        <v>14</v>
      </c>
      <c r="H3983">
        <v>3</v>
      </c>
      <c r="I3983">
        <v>3</v>
      </c>
      <c r="J3983">
        <v>949</v>
      </c>
      <c r="K3983">
        <v>1.0258995</v>
      </c>
      <c r="L3983" t="s">
        <v>25</v>
      </c>
    </row>
    <row r="3984" spans="1:12" x14ac:dyDescent="0.3">
      <c r="A3984" s="1">
        <v>43685</v>
      </c>
      <c r="B3984">
        <v>2019</v>
      </c>
      <c r="C3984" t="s">
        <v>21</v>
      </c>
      <c r="D3984">
        <v>2071230</v>
      </c>
      <c r="E3984">
        <v>2200000</v>
      </c>
      <c r="F3984" t="s">
        <v>13</v>
      </c>
      <c r="G3984" t="s">
        <v>14</v>
      </c>
      <c r="H3984">
        <v>3</v>
      </c>
      <c r="I3984">
        <v>3</v>
      </c>
      <c r="J3984">
        <v>946</v>
      </c>
      <c r="K3984">
        <v>1.0258995</v>
      </c>
      <c r="L3984" t="s">
        <v>22</v>
      </c>
    </row>
    <row r="3985" spans="1:12" x14ac:dyDescent="0.3">
      <c r="A3985" s="1">
        <v>43685</v>
      </c>
      <c r="B3985">
        <v>2019</v>
      </c>
      <c r="C3985" t="s">
        <v>18</v>
      </c>
      <c r="D3985">
        <v>153460</v>
      </c>
      <c r="E3985">
        <v>200000</v>
      </c>
      <c r="F3985" t="s">
        <v>13</v>
      </c>
      <c r="G3985" t="s">
        <v>14</v>
      </c>
      <c r="H3985">
        <v>3</v>
      </c>
      <c r="I3985">
        <v>2</v>
      </c>
      <c r="J3985">
        <v>969</v>
      </c>
      <c r="K3985">
        <v>1.0258995</v>
      </c>
      <c r="L3985" t="s">
        <v>16</v>
      </c>
    </row>
    <row r="3986" spans="1:12" x14ac:dyDescent="0.3">
      <c r="A3986" s="1">
        <v>43686</v>
      </c>
      <c r="B3986">
        <v>2019</v>
      </c>
      <c r="C3986" t="s">
        <v>26</v>
      </c>
      <c r="D3986">
        <v>574980</v>
      </c>
      <c r="E3986">
        <v>640000</v>
      </c>
      <c r="F3986" t="s">
        <v>13</v>
      </c>
      <c r="G3986" t="s">
        <v>14</v>
      </c>
      <c r="H3986">
        <v>3</v>
      </c>
      <c r="I3986">
        <v>1</v>
      </c>
      <c r="J3986">
        <v>1020</v>
      </c>
      <c r="K3986">
        <v>1.0258995</v>
      </c>
      <c r="L3986" t="s">
        <v>15</v>
      </c>
    </row>
    <row r="3987" spans="1:12" x14ac:dyDescent="0.3">
      <c r="A3987" s="1">
        <v>43686</v>
      </c>
      <c r="B3987">
        <v>2019</v>
      </c>
      <c r="C3987" t="s">
        <v>17</v>
      </c>
      <c r="D3987">
        <v>102000</v>
      </c>
      <c r="E3987">
        <v>165000</v>
      </c>
      <c r="F3987" t="s">
        <v>13</v>
      </c>
      <c r="G3987" t="s">
        <v>14</v>
      </c>
      <c r="H3987">
        <v>3</v>
      </c>
      <c r="I3987">
        <v>2</v>
      </c>
      <c r="J3987">
        <v>1068</v>
      </c>
      <c r="K3987">
        <v>1.0258995</v>
      </c>
      <c r="L3987" t="s">
        <v>22</v>
      </c>
    </row>
    <row r="3988" spans="1:12" x14ac:dyDescent="0.3">
      <c r="A3988" s="1">
        <v>43687</v>
      </c>
      <c r="B3988">
        <v>2019</v>
      </c>
      <c r="C3988" t="s">
        <v>17</v>
      </c>
      <c r="D3988">
        <v>117630</v>
      </c>
      <c r="E3988">
        <v>180000</v>
      </c>
      <c r="F3988" t="s">
        <v>13</v>
      </c>
      <c r="G3988" t="s">
        <v>14</v>
      </c>
      <c r="H3988">
        <v>3</v>
      </c>
      <c r="I3988">
        <v>3</v>
      </c>
      <c r="J3988">
        <v>1022</v>
      </c>
      <c r="K3988">
        <v>1.0258995</v>
      </c>
      <c r="L3988" t="s">
        <v>25</v>
      </c>
    </row>
    <row r="3989" spans="1:12" x14ac:dyDescent="0.3">
      <c r="A3989" s="1">
        <v>43688</v>
      </c>
      <c r="B3989">
        <v>2019</v>
      </c>
      <c r="C3989" t="s">
        <v>26</v>
      </c>
      <c r="D3989">
        <v>199990</v>
      </c>
      <c r="E3989">
        <v>372000</v>
      </c>
      <c r="F3989" t="s">
        <v>13</v>
      </c>
      <c r="G3989" t="s">
        <v>14</v>
      </c>
      <c r="H3989">
        <v>3</v>
      </c>
      <c r="I3989">
        <v>3</v>
      </c>
      <c r="J3989">
        <v>960</v>
      </c>
      <c r="K3989">
        <v>1.0258995</v>
      </c>
      <c r="L3989" t="s">
        <v>16</v>
      </c>
    </row>
    <row r="3990" spans="1:12" x14ac:dyDescent="0.3">
      <c r="A3990" s="1">
        <v>43688</v>
      </c>
      <c r="B3990">
        <v>2019</v>
      </c>
      <c r="C3990" t="s">
        <v>12</v>
      </c>
      <c r="D3990">
        <v>89230</v>
      </c>
      <c r="E3990">
        <v>108000</v>
      </c>
      <c r="F3990" t="s">
        <v>13</v>
      </c>
      <c r="G3990" t="s">
        <v>14</v>
      </c>
      <c r="H3990">
        <v>3</v>
      </c>
      <c r="I3990">
        <v>3</v>
      </c>
      <c r="J3990">
        <v>937</v>
      </c>
      <c r="K3990">
        <v>1.0258995</v>
      </c>
      <c r="L3990" t="s">
        <v>22</v>
      </c>
    </row>
    <row r="3991" spans="1:12" x14ac:dyDescent="0.3">
      <c r="A3991" s="1">
        <v>43688</v>
      </c>
      <c r="B3991">
        <v>2019</v>
      </c>
      <c r="C3991" t="s">
        <v>18</v>
      </c>
      <c r="D3991">
        <v>231850</v>
      </c>
      <c r="E3991">
        <v>425500</v>
      </c>
      <c r="F3991" t="s">
        <v>13</v>
      </c>
      <c r="G3991" t="s">
        <v>14</v>
      </c>
      <c r="H3991">
        <v>3</v>
      </c>
      <c r="I3991">
        <v>3</v>
      </c>
      <c r="J3991">
        <v>923</v>
      </c>
      <c r="K3991">
        <v>1.0258995</v>
      </c>
      <c r="L3991" t="s">
        <v>22</v>
      </c>
    </row>
    <row r="3992" spans="1:12" x14ac:dyDescent="0.3">
      <c r="A3992" s="1">
        <v>43691</v>
      </c>
      <c r="B3992">
        <v>2019</v>
      </c>
      <c r="C3992" t="s">
        <v>17</v>
      </c>
      <c r="D3992">
        <v>319360</v>
      </c>
      <c r="E3992">
        <v>396147</v>
      </c>
      <c r="F3992" t="s">
        <v>13</v>
      </c>
      <c r="G3992" t="s">
        <v>14</v>
      </c>
      <c r="H3992">
        <v>3</v>
      </c>
      <c r="I3992">
        <v>2</v>
      </c>
      <c r="J3992">
        <v>949</v>
      </c>
      <c r="K3992">
        <v>1.0258995</v>
      </c>
      <c r="L3992" t="s">
        <v>22</v>
      </c>
    </row>
    <row r="3993" spans="1:12" x14ac:dyDescent="0.3">
      <c r="A3993" s="1">
        <v>43691</v>
      </c>
      <c r="B3993">
        <v>2019</v>
      </c>
      <c r="C3993" t="s">
        <v>17</v>
      </c>
      <c r="D3993">
        <v>205370</v>
      </c>
      <c r="E3993">
        <v>400000</v>
      </c>
      <c r="F3993" t="s">
        <v>13</v>
      </c>
      <c r="G3993" t="s">
        <v>14</v>
      </c>
      <c r="H3993">
        <v>3</v>
      </c>
      <c r="I3993">
        <v>2</v>
      </c>
      <c r="J3993">
        <v>984</v>
      </c>
      <c r="K3993">
        <v>1.0258995</v>
      </c>
      <c r="L3993" t="s">
        <v>22</v>
      </c>
    </row>
    <row r="3994" spans="1:12" x14ac:dyDescent="0.3">
      <c r="A3994" s="1">
        <v>43693</v>
      </c>
      <c r="B3994">
        <v>2019</v>
      </c>
      <c r="C3994" t="s">
        <v>18</v>
      </c>
      <c r="D3994">
        <v>679100</v>
      </c>
      <c r="E3994">
        <v>1335750</v>
      </c>
      <c r="F3994" t="s">
        <v>13</v>
      </c>
      <c r="G3994" t="s">
        <v>14</v>
      </c>
      <c r="H3994">
        <v>3</v>
      </c>
      <c r="I3994">
        <v>3</v>
      </c>
      <c r="J3994">
        <v>991</v>
      </c>
      <c r="K3994">
        <v>1.0258995</v>
      </c>
      <c r="L3994" t="s">
        <v>15</v>
      </c>
    </row>
    <row r="3995" spans="1:12" x14ac:dyDescent="0.3">
      <c r="A3995" s="1">
        <v>43693</v>
      </c>
      <c r="B3995">
        <v>2019</v>
      </c>
      <c r="C3995" t="s">
        <v>30</v>
      </c>
      <c r="D3995">
        <v>280830</v>
      </c>
      <c r="E3995">
        <v>475000</v>
      </c>
      <c r="F3995" t="s">
        <v>13</v>
      </c>
      <c r="G3995" t="s">
        <v>14</v>
      </c>
      <c r="H3995">
        <v>3</v>
      </c>
      <c r="I3995">
        <v>2</v>
      </c>
      <c r="J3995">
        <v>995</v>
      </c>
      <c r="K3995">
        <v>1.0258995</v>
      </c>
      <c r="L3995" t="s">
        <v>25</v>
      </c>
    </row>
    <row r="3996" spans="1:12" x14ac:dyDescent="0.3">
      <c r="A3996" s="1">
        <v>43693</v>
      </c>
      <c r="B3996">
        <v>2019</v>
      </c>
      <c r="C3996" t="s">
        <v>21</v>
      </c>
      <c r="D3996">
        <v>970550</v>
      </c>
      <c r="E3996">
        <v>1100000</v>
      </c>
      <c r="F3996" t="s">
        <v>13</v>
      </c>
      <c r="G3996" t="s">
        <v>14</v>
      </c>
      <c r="H3996">
        <v>3</v>
      </c>
      <c r="I3996">
        <v>1</v>
      </c>
      <c r="J3996">
        <v>1061</v>
      </c>
      <c r="K3996">
        <v>1.0258995</v>
      </c>
      <c r="L3996" t="s">
        <v>16</v>
      </c>
    </row>
    <row r="3997" spans="1:12" x14ac:dyDescent="0.3">
      <c r="A3997" s="1">
        <v>43694</v>
      </c>
      <c r="B3997">
        <v>2019</v>
      </c>
      <c r="C3997" t="s">
        <v>12</v>
      </c>
      <c r="D3997">
        <v>46100</v>
      </c>
      <c r="E3997">
        <v>71000</v>
      </c>
      <c r="F3997" t="s">
        <v>23</v>
      </c>
      <c r="G3997" t="s">
        <v>24</v>
      </c>
      <c r="H3997">
        <v>6</v>
      </c>
      <c r="I3997">
        <v>4</v>
      </c>
      <c r="J3997">
        <v>1873</v>
      </c>
      <c r="K3997">
        <v>1.0258995</v>
      </c>
      <c r="L3997" t="s">
        <v>15</v>
      </c>
    </row>
    <row r="3998" spans="1:12" x14ac:dyDescent="0.3">
      <c r="A3998" s="1">
        <v>43694</v>
      </c>
      <c r="B3998">
        <v>2019</v>
      </c>
      <c r="C3998" t="s">
        <v>18</v>
      </c>
      <c r="D3998">
        <v>215160</v>
      </c>
      <c r="E3998">
        <v>330000</v>
      </c>
      <c r="F3998" t="s">
        <v>13</v>
      </c>
      <c r="G3998" t="s">
        <v>14</v>
      </c>
      <c r="H3998">
        <v>3</v>
      </c>
      <c r="I3998">
        <v>2</v>
      </c>
      <c r="J3998">
        <v>991</v>
      </c>
      <c r="K3998">
        <v>1.0258995</v>
      </c>
      <c r="L3998" t="s">
        <v>25</v>
      </c>
    </row>
    <row r="3999" spans="1:12" x14ac:dyDescent="0.3">
      <c r="A3999" s="1">
        <v>43694</v>
      </c>
      <c r="B3999">
        <v>2019</v>
      </c>
      <c r="C3999" t="s">
        <v>30</v>
      </c>
      <c r="D3999">
        <v>440390</v>
      </c>
      <c r="E3999">
        <v>645000</v>
      </c>
      <c r="F3999" t="s">
        <v>13</v>
      </c>
      <c r="G3999" t="s">
        <v>14</v>
      </c>
      <c r="H3999">
        <v>3</v>
      </c>
      <c r="I3999">
        <v>1</v>
      </c>
      <c r="J3999">
        <v>995</v>
      </c>
      <c r="K3999">
        <v>1.0258995</v>
      </c>
      <c r="L3999" t="s">
        <v>22</v>
      </c>
    </row>
    <row r="4000" spans="1:12" x14ac:dyDescent="0.3">
      <c r="A4000" s="1">
        <v>43695</v>
      </c>
      <c r="B4000">
        <v>2019</v>
      </c>
      <c r="C4000" t="s">
        <v>26</v>
      </c>
      <c r="D4000">
        <v>943600</v>
      </c>
      <c r="E4000">
        <v>1485000</v>
      </c>
      <c r="F4000" t="s">
        <v>13</v>
      </c>
      <c r="G4000" t="s">
        <v>14</v>
      </c>
      <c r="H4000">
        <v>3</v>
      </c>
      <c r="I4000">
        <v>2</v>
      </c>
      <c r="J4000">
        <v>909</v>
      </c>
      <c r="K4000">
        <v>1.0258995</v>
      </c>
      <c r="L4000" t="s">
        <v>22</v>
      </c>
    </row>
    <row r="4001" spans="1:12" x14ac:dyDescent="0.3">
      <c r="A4001" s="1">
        <v>43698</v>
      </c>
      <c r="B4001">
        <v>2019</v>
      </c>
      <c r="C4001" t="s">
        <v>12</v>
      </c>
      <c r="D4001">
        <v>141710</v>
      </c>
      <c r="E4001">
        <v>179900</v>
      </c>
      <c r="F4001" t="s">
        <v>13</v>
      </c>
      <c r="G4001" t="s">
        <v>14</v>
      </c>
      <c r="H4001">
        <v>3</v>
      </c>
      <c r="I4001">
        <v>1</v>
      </c>
      <c r="J4001">
        <v>1002</v>
      </c>
      <c r="K4001">
        <v>1.0258995</v>
      </c>
      <c r="L4001" t="s">
        <v>15</v>
      </c>
    </row>
    <row r="4002" spans="1:12" x14ac:dyDescent="0.3">
      <c r="A4002" s="1">
        <v>43698</v>
      </c>
      <c r="B4002">
        <v>2019</v>
      </c>
      <c r="C4002" t="s">
        <v>12</v>
      </c>
      <c r="D4002">
        <v>121250</v>
      </c>
      <c r="E4002">
        <v>70000</v>
      </c>
      <c r="F4002" t="s">
        <v>13</v>
      </c>
      <c r="G4002" t="s">
        <v>14</v>
      </c>
      <c r="H4002">
        <v>3</v>
      </c>
      <c r="I4002">
        <v>2</v>
      </c>
      <c r="J4002">
        <v>1094</v>
      </c>
      <c r="K4002">
        <v>1.0258995</v>
      </c>
      <c r="L4002" t="s">
        <v>25</v>
      </c>
    </row>
    <row r="4003" spans="1:12" x14ac:dyDescent="0.3">
      <c r="A4003" s="1">
        <v>43699</v>
      </c>
      <c r="B4003">
        <v>2019</v>
      </c>
      <c r="C4003" t="s">
        <v>26</v>
      </c>
      <c r="D4003">
        <v>281050</v>
      </c>
      <c r="E4003">
        <v>450000</v>
      </c>
      <c r="F4003" t="s">
        <v>13</v>
      </c>
      <c r="G4003" t="s">
        <v>14</v>
      </c>
      <c r="H4003">
        <v>3</v>
      </c>
      <c r="I4003">
        <v>2</v>
      </c>
      <c r="J4003">
        <v>1043</v>
      </c>
      <c r="K4003">
        <v>1.0258995</v>
      </c>
      <c r="L4003" t="s">
        <v>22</v>
      </c>
    </row>
    <row r="4004" spans="1:12" x14ac:dyDescent="0.3">
      <c r="A4004" s="1">
        <v>43699</v>
      </c>
      <c r="B4004">
        <v>2019</v>
      </c>
      <c r="C4004" t="s">
        <v>12</v>
      </c>
      <c r="D4004">
        <v>53130</v>
      </c>
      <c r="E4004">
        <v>35000</v>
      </c>
      <c r="F4004" t="s">
        <v>19</v>
      </c>
      <c r="G4004" t="s">
        <v>20</v>
      </c>
      <c r="H4004">
        <v>4</v>
      </c>
      <c r="I4004">
        <v>2</v>
      </c>
      <c r="J4004">
        <v>1222</v>
      </c>
      <c r="K4004">
        <v>1.0258995</v>
      </c>
      <c r="L4004" t="s">
        <v>16</v>
      </c>
    </row>
    <row r="4005" spans="1:12" x14ac:dyDescent="0.3">
      <c r="A4005" s="1">
        <v>43699</v>
      </c>
      <c r="B4005">
        <v>2019</v>
      </c>
      <c r="C4005" t="s">
        <v>17</v>
      </c>
      <c r="D4005">
        <v>96070</v>
      </c>
      <c r="E4005">
        <v>185000</v>
      </c>
      <c r="F4005" t="s">
        <v>13</v>
      </c>
      <c r="G4005" t="s">
        <v>14</v>
      </c>
      <c r="H4005">
        <v>3</v>
      </c>
      <c r="I4005">
        <v>1</v>
      </c>
      <c r="J4005">
        <v>940</v>
      </c>
      <c r="K4005">
        <v>1.0258995</v>
      </c>
      <c r="L4005" t="s">
        <v>15</v>
      </c>
    </row>
    <row r="4006" spans="1:12" x14ac:dyDescent="0.3">
      <c r="A4006" s="1">
        <v>43700</v>
      </c>
      <c r="B4006">
        <v>2019</v>
      </c>
      <c r="C4006" t="s">
        <v>18</v>
      </c>
      <c r="D4006">
        <v>291820</v>
      </c>
      <c r="E4006">
        <v>560000</v>
      </c>
      <c r="F4006" t="s">
        <v>13</v>
      </c>
      <c r="G4006" t="s">
        <v>14</v>
      </c>
      <c r="H4006">
        <v>3</v>
      </c>
      <c r="I4006">
        <v>3</v>
      </c>
      <c r="J4006">
        <v>934</v>
      </c>
      <c r="K4006">
        <v>1.0258995</v>
      </c>
      <c r="L4006" t="s">
        <v>15</v>
      </c>
    </row>
    <row r="4007" spans="1:12" x14ac:dyDescent="0.3">
      <c r="A4007" s="1">
        <v>43700</v>
      </c>
      <c r="B4007">
        <v>2019</v>
      </c>
      <c r="C4007" t="s">
        <v>17</v>
      </c>
      <c r="D4007">
        <v>92610</v>
      </c>
      <c r="E4007">
        <v>75000</v>
      </c>
      <c r="F4007" t="s">
        <v>19</v>
      </c>
      <c r="G4007" t="s">
        <v>20</v>
      </c>
      <c r="H4007">
        <v>4</v>
      </c>
      <c r="I4007">
        <v>4</v>
      </c>
      <c r="J4007">
        <v>1480</v>
      </c>
      <c r="K4007">
        <v>1.0258995</v>
      </c>
      <c r="L4007" t="s">
        <v>15</v>
      </c>
    </row>
    <row r="4008" spans="1:12" x14ac:dyDescent="0.3">
      <c r="A4008" s="1">
        <v>43700</v>
      </c>
      <c r="B4008">
        <v>2019</v>
      </c>
      <c r="C4008" t="s">
        <v>12</v>
      </c>
      <c r="D4008">
        <v>82490</v>
      </c>
      <c r="E4008">
        <v>90000</v>
      </c>
      <c r="F4008" t="s">
        <v>13</v>
      </c>
      <c r="G4008" t="s">
        <v>14</v>
      </c>
      <c r="H4008">
        <v>3</v>
      </c>
      <c r="I4008">
        <v>1</v>
      </c>
      <c r="J4008">
        <v>1062</v>
      </c>
      <c r="K4008">
        <v>1.0258995</v>
      </c>
      <c r="L4008" t="s">
        <v>25</v>
      </c>
    </row>
    <row r="4009" spans="1:12" x14ac:dyDescent="0.3">
      <c r="A4009" s="1">
        <v>43700</v>
      </c>
      <c r="B4009">
        <v>2019</v>
      </c>
      <c r="C4009" t="s">
        <v>18</v>
      </c>
      <c r="D4009">
        <v>329630</v>
      </c>
      <c r="E4009">
        <v>400000</v>
      </c>
      <c r="F4009" t="s">
        <v>13</v>
      </c>
      <c r="G4009" t="s">
        <v>14</v>
      </c>
      <c r="H4009">
        <v>3</v>
      </c>
      <c r="I4009">
        <v>3</v>
      </c>
      <c r="J4009">
        <v>1084</v>
      </c>
      <c r="K4009">
        <v>1.0258995</v>
      </c>
      <c r="L4009" t="s">
        <v>16</v>
      </c>
    </row>
    <row r="4010" spans="1:12" x14ac:dyDescent="0.3">
      <c r="A4010" s="1">
        <v>43700</v>
      </c>
      <c r="B4010">
        <v>2019</v>
      </c>
      <c r="C4010" t="s">
        <v>12</v>
      </c>
      <c r="D4010">
        <v>32440</v>
      </c>
      <c r="E4010">
        <v>15000</v>
      </c>
      <c r="F4010" t="s">
        <v>13</v>
      </c>
      <c r="G4010" t="s">
        <v>14</v>
      </c>
      <c r="H4010">
        <v>3</v>
      </c>
      <c r="I4010">
        <v>1</v>
      </c>
      <c r="J4010">
        <v>1090</v>
      </c>
      <c r="K4010">
        <v>1.0258995</v>
      </c>
      <c r="L4010" t="s">
        <v>25</v>
      </c>
    </row>
    <row r="4011" spans="1:12" x14ac:dyDescent="0.3">
      <c r="A4011" s="1">
        <v>43700</v>
      </c>
      <c r="B4011">
        <v>2019</v>
      </c>
      <c r="C4011" t="s">
        <v>30</v>
      </c>
      <c r="D4011">
        <v>372180</v>
      </c>
      <c r="E4011">
        <v>650000</v>
      </c>
      <c r="F4011" t="s">
        <v>13</v>
      </c>
      <c r="G4011" t="s">
        <v>14</v>
      </c>
      <c r="H4011">
        <v>3</v>
      </c>
      <c r="I4011">
        <v>3</v>
      </c>
      <c r="J4011">
        <v>1016</v>
      </c>
      <c r="K4011">
        <v>1.0258995</v>
      </c>
      <c r="L4011" t="s">
        <v>22</v>
      </c>
    </row>
    <row r="4012" spans="1:12" x14ac:dyDescent="0.3">
      <c r="A4012" s="1">
        <v>43701</v>
      </c>
      <c r="B4012">
        <v>2019</v>
      </c>
      <c r="C4012" t="s">
        <v>26</v>
      </c>
      <c r="D4012">
        <v>732060</v>
      </c>
      <c r="E4012">
        <v>820000</v>
      </c>
      <c r="F4012" t="s">
        <v>13</v>
      </c>
      <c r="G4012" t="s">
        <v>14</v>
      </c>
      <c r="H4012">
        <v>3</v>
      </c>
      <c r="I4012">
        <v>1</v>
      </c>
      <c r="J4012">
        <v>981</v>
      </c>
      <c r="K4012">
        <v>1.0258995</v>
      </c>
      <c r="L4012" t="s">
        <v>22</v>
      </c>
    </row>
    <row r="4013" spans="1:12" x14ac:dyDescent="0.3">
      <c r="A4013" s="1">
        <v>43701</v>
      </c>
      <c r="B4013">
        <v>2019</v>
      </c>
      <c r="C4013" t="s">
        <v>12</v>
      </c>
      <c r="D4013">
        <v>89160</v>
      </c>
      <c r="E4013">
        <v>160000</v>
      </c>
      <c r="F4013" t="s">
        <v>13</v>
      </c>
      <c r="G4013" t="s">
        <v>14</v>
      </c>
      <c r="H4013">
        <v>3</v>
      </c>
      <c r="I4013">
        <v>2</v>
      </c>
      <c r="J4013">
        <v>1007</v>
      </c>
      <c r="K4013">
        <v>1.0258995</v>
      </c>
      <c r="L4013" t="s">
        <v>16</v>
      </c>
    </row>
    <row r="4014" spans="1:12" x14ac:dyDescent="0.3">
      <c r="A4014" s="1">
        <v>43701</v>
      </c>
      <c r="B4014">
        <v>2019</v>
      </c>
      <c r="C4014" t="s">
        <v>12</v>
      </c>
      <c r="D4014">
        <v>45640</v>
      </c>
      <c r="E4014">
        <v>15000</v>
      </c>
      <c r="F4014" t="s">
        <v>13</v>
      </c>
      <c r="G4014" t="s">
        <v>14</v>
      </c>
      <c r="H4014">
        <v>3</v>
      </c>
      <c r="I4014">
        <v>2</v>
      </c>
      <c r="J4014">
        <v>951</v>
      </c>
      <c r="K4014">
        <v>1.0258995</v>
      </c>
      <c r="L4014" t="s">
        <v>22</v>
      </c>
    </row>
    <row r="4015" spans="1:12" x14ac:dyDescent="0.3">
      <c r="A4015" s="1">
        <v>43702</v>
      </c>
      <c r="B4015">
        <v>2019</v>
      </c>
      <c r="C4015" t="s">
        <v>30</v>
      </c>
      <c r="D4015">
        <v>1044330</v>
      </c>
      <c r="E4015">
        <v>1285000</v>
      </c>
      <c r="F4015" t="s">
        <v>13</v>
      </c>
      <c r="G4015" t="s">
        <v>14</v>
      </c>
      <c r="H4015">
        <v>3</v>
      </c>
      <c r="I4015">
        <v>2</v>
      </c>
      <c r="J4015">
        <v>1050</v>
      </c>
      <c r="K4015">
        <v>1.0258995</v>
      </c>
      <c r="L4015" t="s">
        <v>15</v>
      </c>
    </row>
    <row r="4016" spans="1:12" x14ac:dyDescent="0.3">
      <c r="A4016" s="1">
        <v>43705</v>
      </c>
      <c r="B4016">
        <v>2019</v>
      </c>
      <c r="C4016" t="s">
        <v>12</v>
      </c>
      <c r="D4016">
        <v>61890</v>
      </c>
      <c r="E4016">
        <v>17000</v>
      </c>
      <c r="F4016" t="s">
        <v>13</v>
      </c>
      <c r="G4016" t="s">
        <v>14</v>
      </c>
      <c r="H4016">
        <v>3</v>
      </c>
      <c r="I4016">
        <v>2</v>
      </c>
      <c r="J4016">
        <v>946</v>
      </c>
      <c r="K4016">
        <v>1.0258995</v>
      </c>
      <c r="L4016" t="s">
        <v>16</v>
      </c>
    </row>
    <row r="4017" spans="1:12" x14ac:dyDescent="0.3">
      <c r="A4017" s="1">
        <v>43705</v>
      </c>
      <c r="B4017">
        <v>2019</v>
      </c>
      <c r="C4017" t="s">
        <v>12</v>
      </c>
      <c r="D4017">
        <v>147540</v>
      </c>
      <c r="E4017">
        <v>150000</v>
      </c>
      <c r="F4017" t="s">
        <v>13</v>
      </c>
      <c r="G4017" t="s">
        <v>14</v>
      </c>
      <c r="H4017">
        <v>3</v>
      </c>
      <c r="I4017">
        <v>1</v>
      </c>
      <c r="J4017">
        <v>916</v>
      </c>
      <c r="K4017">
        <v>1.0258995</v>
      </c>
      <c r="L4017" t="s">
        <v>22</v>
      </c>
    </row>
    <row r="4018" spans="1:12" x14ac:dyDescent="0.3">
      <c r="A4018" s="1">
        <v>43706</v>
      </c>
      <c r="B4018">
        <v>2019</v>
      </c>
      <c r="C4018" t="s">
        <v>30</v>
      </c>
      <c r="D4018">
        <v>506370</v>
      </c>
      <c r="E4018">
        <v>895000</v>
      </c>
      <c r="F4018" t="s">
        <v>13</v>
      </c>
      <c r="G4018" t="s">
        <v>14</v>
      </c>
      <c r="H4018">
        <v>3</v>
      </c>
      <c r="I4018">
        <v>1</v>
      </c>
      <c r="J4018">
        <v>1024</v>
      </c>
      <c r="K4018">
        <v>1.0258995</v>
      </c>
      <c r="L4018" t="s">
        <v>15</v>
      </c>
    </row>
    <row r="4019" spans="1:12" x14ac:dyDescent="0.3">
      <c r="A4019" s="1">
        <v>43706</v>
      </c>
      <c r="B4019">
        <v>2019</v>
      </c>
      <c r="C4019" t="s">
        <v>30</v>
      </c>
      <c r="D4019">
        <v>257620</v>
      </c>
      <c r="E4019">
        <v>520000</v>
      </c>
      <c r="F4019" t="s">
        <v>13</v>
      </c>
      <c r="G4019" t="s">
        <v>14</v>
      </c>
      <c r="H4019">
        <v>3</v>
      </c>
      <c r="I4019">
        <v>1</v>
      </c>
      <c r="J4019">
        <v>905</v>
      </c>
      <c r="K4019">
        <v>1.0258995</v>
      </c>
      <c r="L4019" t="s">
        <v>25</v>
      </c>
    </row>
    <row r="4020" spans="1:12" x14ac:dyDescent="0.3">
      <c r="A4020" s="1">
        <v>43707</v>
      </c>
      <c r="B4020">
        <v>2019</v>
      </c>
      <c r="C4020" t="s">
        <v>30</v>
      </c>
      <c r="D4020">
        <v>468530</v>
      </c>
      <c r="E4020">
        <v>662000</v>
      </c>
      <c r="F4020" t="s">
        <v>13</v>
      </c>
      <c r="G4020" t="s">
        <v>14</v>
      </c>
      <c r="H4020">
        <v>3</v>
      </c>
      <c r="I4020">
        <v>1</v>
      </c>
      <c r="J4020">
        <v>1099</v>
      </c>
      <c r="K4020">
        <v>1.0258995</v>
      </c>
      <c r="L4020" t="s">
        <v>16</v>
      </c>
    </row>
    <row r="4021" spans="1:12" x14ac:dyDescent="0.3">
      <c r="A4021" s="1">
        <v>43707</v>
      </c>
      <c r="B4021">
        <v>2019</v>
      </c>
      <c r="C4021" t="s">
        <v>26</v>
      </c>
      <c r="D4021">
        <v>1080310</v>
      </c>
      <c r="E4021">
        <v>2080000</v>
      </c>
      <c r="F4021" t="s">
        <v>13</v>
      </c>
      <c r="G4021" t="s">
        <v>14</v>
      </c>
      <c r="H4021">
        <v>3</v>
      </c>
      <c r="I4021">
        <v>2</v>
      </c>
      <c r="J4021">
        <v>933</v>
      </c>
      <c r="K4021">
        <v>1.0258995</v>
      </c>
      <c r="L4021" t="s">
        <v>16</v>
      </c>
    </row>
    <row r="4022" spans="1:12" x14ac:dyDescent="0.3">
      <c r="A4022" s="1">
        <v>43707</v>
      </c>
      <c r="B4022">
        <v>2019</v>
      </c>
      <c r="C4022" t="s">
        <v>30</v>
      </c>
      <c r="D4022">
        <v>402720</v>
      </c>
      <c r="E4022">
        <v>601000</v>
      </c>
      <c r="F4022" t="s">
        <v>13</v>
      </c>
      <c r="G4022" t="s">
        <v>14</v>
      </c>
      <c r="H4022">
        <v>3</v>
      </c>
      <c r="I4022">
        <v>1</v>
      </c>
      <c r="J4022">
        <v>1054</v>
      </c>
      <c r="K4022">
        <v>1.0258995</v>
      </c>
      <c r="L4022" t="s">
        <v>25</v>
      </c>
    </row>
    <row r="4023" spans="1:12" x14ac:dyDescent="0.3">
      <c r="A4023" s="1">
        <v>43707</v>
      </c>
      <c r="B4023">
        <v>2019</v>
      </c>
      <c r="C4023" t="s">
        <v>18</v>
      </c>
      <c r="D4023">
        <v>234360</v>
      </c>
      <c r="E4023">
        <v>340000</v>
      </c>
      <c r="F4023" t="s">
        <v>13</v>
      </c>
      <c r="G4023" t="s">
        <v>14</v>
      </c>
      <c r="H4023">
        <v>3</v>
      </c>
      <c r="I4023">
        <v>2</v>
      </c>
      <c r="J4023">
        <v>1051</v>
      </c>
      <c r="K4023">
        <v>1.0258995</v>
      </c>
      <c r="L4023" t="s">
        <v>22</v>
      </c>
    </row>
    <row r="4024" spans="1:12" x14ac:dyDescent="0.3">
      <c r="A4024" s="1">
        <v>43707</v>
      </c>
      <c r="B4024">
        <v>2019</v>
      </c>
      <c r="C4024" t="s">
        <v>18</v>
      </c>
      <c r="D4024">
        <v>308820</v>
      </c>
      <c r="E4024">
        <v>493000</v>
      </c>
      <c r="F4024" t="s">
        <v>13</v>
      </c>
      <c r="G4024" t="s">
        <v>14</v>
      </c>
      <c r="H4024">
        <v>3</v>
      </c>
      <c r="I4024">
        <v>1</v>
      </c>
      <c r="J4024">
        <v>981</v>
      </c>
      <c r="K4024">
        <v>1.0258995</v>
      </c>
      <c r="L4024" t="s">
        <v>15</v>
      </c>
    </row>
    <row r="4025" spans="1:12" x14ac:dyDescent="0.3">
      <c r="A4025" s="1">
        <v>43708</v>
      </c>
      <c r="B4025">
        <v>2019</v>
      </c>
      <c r="C4025" t="s">
        <v>17</v>
      </c>
      <c r="D4025">
        <v>131100</v>
      </c>
      <c r="E4025">
        <v>230000</v>
      </c>
      <c r="F4025" t="s">
        <v>13</v>
      </c>
      <c r="G4025" t="s">
        <v>14</v>
      </c>
      <c r="H4025">
        <v>3</v>
      </c>
      <c r="I4025">
        <v>1</v>
      </c>
      <c r="J4025">
        <v>1016</v>
      </c>
      <c r="K4025">
        <v>1.0258995</v>
      </c>
      <c r="L4025" t="s">
        <v>25</v>
      </c>
    </row>
    <row r="4026" spans="1:12" x14ac:dyDescent="0.3">
      <c r="A4026" s="1">
        <v>43708</v>
      </c>
      <c r="B4026">
        <v>2019</v>
      </c>
      <c r="C4026" t="s">
        <v>12</v>
      </c>
      <c r="D4026">
        <v>47060</v>
      </c>
      <c r="E4026">
        <v>45000</v>
      </c>
      <c r="F4026" t="s">
        <v>23</v>
      </c>
      <c r="G4026" t="s">
        <v>24</v>
      </c>
      <c r="H4026">
        <v>6</v>
      </c>
      <c r="I4026">
        <v>4</v>
      </c>
      <c r="J4026">
        <v>2133</v>
      </c>
      <c r="K4026">
        <v>1.0258995</v>
      </c>
      <c r="L4026" t="s">
        <v>22</v>
      </c>
    </row>
    <row r="4027" spans="1:12" x14ac:dyDescent="0.3">
      <c r="A4027" s="1">
        <v>43708</v>
      </c>
      <c r="B4027">
        <v>2019</v>
      </c>
      <c r="C4027" t="s">
        <v>26</v>
      </c>
      <c r="D4027">
        <v>447370</v>
      </c>
      <c r="E4027">
        <v>800000</v>
      </c>
      <c r="F4027" t="s">
        <v>13</v>
      </c>
      <c r="G4027" t="s">
        <v>14</v>
      </c>
      <c r="H4027">
        <v>3</v>
      </c>
      <c r="I4027">
        <v>1</v>
      </c>
      <c r="J4027">
        <v>1018</v>
      </c>
      <c r="K4027">
        <v>1.0258995</v>
      </c>
      <c r="L4027" t="s">
        <v>25</v>
      </c>
    </row>
    <row r="4028" spans="1:12" x14ac:dyDescent="0.3">
      <c r="A4028" s="1">
        <v>43708</v>
      </c>
      <c r="B4028">
        <v>2019</v>
      </c>
      <c r="C4028" t="s">
        <v>12</v>
      </c>
      <c r="D4028">
        <v>98190</v>
      </c>
      <c r="E4028">
        <v>100000</v>
      </c>
      <c r="F4028" t="s">
        <v>13</v>
      </c>
      <c r="G4028" t="s">
        <v>14</v>
      </c>
      <c r="H4028">
        <v>3</v>
      </c>
      <c r="I4028">
        <v>1</v>
      </c>
      <c r="J4028">
        <v>961</v>
      </c>
      <c r="K4028">
        <v>1.0258995</v>
      </c>
      <c r="L4028" t="s">
        <v>25</v>
      </c>
    </row>
    <row r="4029" spans="1:12" x14ac:dyDescent="0.3">
      <c r="A4029" s="1">
        <v>43709</v>
      </c>
      <c r="B4029">
        <v>2019</v>
      </c>
      <c r="C4029" t="s">
        <v>21</v>
      </c>
      <c r="D4029">
        <v>461580</v>
      </c>
      <c r="E4029">
        <v>1190000</v>
      </c>
      <c r="F4029" t="s">
        <v>13</v>
      </c>
      <c r="G4029" t="s">
        <v>14</v>
      </c>
      <c r="H4029">
        <v>3</v>
      </c>
      <c r="I4029">
        <v>1</v>
      </c>
      <c r="J4029">
        <v>927</v>
      </c>
      <c r="K4029">
        <v>1.0258995</v>
      </c>
      <c r="L4029" t="s">
        <v>15</v>
      </c>
    </row>
    <row r="4030" spans="1:12" x14ac:dyDescent="0.3">
      <c r="A4030" s="1">
        <v>43709</v>
      </c>
      <c r="B4030">
        <v>2019</v>
      </c>
      <c r="C4030" t="s">
        <v>26</v>
      </c>
      <c r="D4030">
        <v>232400</v>
      </c>
      <c r="E4030">
        <v>378000</v>
      </c>
      <c r="F4030" t="s">
        <v>13</v>
      </c>
      <c r="G4030" t="s">
        <v>14</v>
      </c>
      <c r="H4030">
        <v>3</v>
      </c>
      <c r="I4030">
        <v>1</v>
      </c>
      <c r="J4030">
        <v>991</v>
      </c>
      <c r="K4030">
        <v>1.0258995</v>
      </c>
      <c r="L4030" t="s">
        <v>25</v>
      </c>
    </row>
    <row r="4031" spans="1:12" x14ac:dyDescent="0.3">
      <c r="A4031" s="1">
        <v>43713</v>
      </c>
      <c r="B4031">
        <v>2019</v>
      </c>
      <c r="C4031" t="s">
        <v>12</v>
      </c>
      <c r="D4031">
        <v>87490</v>
      </c>
      <c r="E4031">
        <v>63100</v>
      </c>
      <c r="F4031" t="s">
        <v>13</v>
      </c>
      <c r="G4031" t="s">
        <v>14</v>
      </c>
      <c r="H4031">
        <v>3</v>
      </c>
      <c r="I4031">
        <v>1</v>
      </c>
      <c r="J4031">
        <v>1026</v>
      </c>
      <c r="K4031">
        <v>1.0258995</v>
      </c>
      <c r="L4031" t="s">
        <v>22</v>
      </c>
    </row>
    <row r="4032" spans="1:12" x14ac:dyDescent="0.3">
      <c r="A4032" s="1">
        <v>43713</v>
      </c>
      <c r="B4032">
        <v>2019</v>
      </c>
      <c r="C4032" t="s">
        <v>30</v>
      </c>
      <c r="D4032">
        <v>395490</v>
      </c>
      <c r="E4032">
        <v>679000</v>
      </c>
      <c r="F4032" t="s">
        <v>13</v>
      </c>
      <c r="G4032" t="s">
        <v>14</v>
      </c>
      <c r="H4032">
        <v>3</v>
      </c>
      <c r="I4032">
        <v>1</v>
      </c>
      <c r="J4032">
        <v>1093</v>
      </c>
      <c r="K4032">
        <v>1.0258995</v>
      </c>
      <c r="L4032" t="s">
        <v>25</v>
      </c>
    </row>
    <row r="4033" spans="1:12" x14ac:dyDescent="0.3">
      <c r="A4033" s="1">
        <v>43713</v>
      </c>
      <c r="B4033">
        <v>2019</v>
      </c>
      <c r="C4033" t="s">
        <v>30</v>
      </c>
      <c r="D4033">
        <v>352000</v>
      </c>
      <c r="E4033">
        <v>521000</v>
      </c>
      <c r="F4033" t="s">
        <v>13</v>
      </c>
      <c r="G4033" t="s">
        <v>14</v>
      </c>
      <c r="H4033">
        <v>3</v>
      </c>
      <c r="I4033">
        <v>1</v>
      </c>
      <c r="J4033">
        <v>912</v>
      </c>
      <c r="K4033">
        <v>1.0258995</v>
      </c>
      <c r="L4033" t="s">
        <v>25</v>
      </c>
    </row>
    <row r="4034" spans="1:12" x14ac:dyDescent="0.3">
      <c r="A4034" s="1">
        <v>43713</v>
      </c>
      <c r="B4034">
        <v>2019</v>
      </c>
      <c r="C4034" t="s">
        <v>30</v>
      </c>
      <c r="D4034">
        <v>238750</v>
      </c>
      <c r="E4034">
        <v>390000</v>
      </c>
      <c r="F4034" t="s">
        <v>13</v>
      </c>
      <c r="G4034" t="s">
        <v>14</v>
      </c>
      <c r="H4034">
        <v>3</v>
      </c>
      <c r="I4034">
        <v>1</v>
      </c>
      <c r="J4034">
        <v>903</v>
      </c>
      <c r="K4034">
        <v>1.0258995</v>
      </c>
      <c r="L4034" t="s">
        <v>25</v>
      </c>
    </row>
    <row r="4035" spans="1:12" x14ac:dyDescent="0.3">
      <c r="A4035" s="1">
        <v>43714</v>
      </c>
      <c r="B4035">
        <v>2019</v>
      </c>
      <c r="C4035" t="s">
        <v>12</v>
      </c>
      <c r="D4035">
        <v>26220</v>
      </c>
      <c r="E4035">
        <v>30000</v>
      </c>
      <c r="F4035" t="s">
        <v>13</v>
      </c>
      <c r="G4035" t="s">
        <v>14</v>
      </c>
      <c r="H4035">
        <v>3</v>
      </c>
      <c r="I4035">
        <v>1</v>
      </c>
      <c r="J4035">
        <v>1051</v>
      </c>
      <c r="K4035">
        <v>1.0258995</v>
      </c>
      <c r="L4035" t="s">
        <v>15</v>
      </c>
    </row>
    <row r="4036" spans="1:12" x14ac:dyDescent="0.3">
      <c r="A4036" s="1">
        <v>43714</v>
      </c>
      <c r="B4036">
        <v>2019</v>
      </c>
      <c r="C4036" t="s">
        <v>17</v>
      </c>
      <c r="D4036">
        <v>108440</v>
      </c>
      <c r="E4036">
        <v>125000</v>
      </c>
      <c r="F4036" t="s">
        <v>19</v>
      </c>
      <c r="G4036" t="s">
        <v>20</v>
      </c>
      <c r="H4036">
        <v>4</v>
      </c>
      <c r="I4036">
        <v>3</v>
      </c>
      <c r="J4036">
        <v>1218</v>
      </c>
      <c r="K4036">
        <v>1.0258995</v>
      </c>
      <c r="L4036" t="s">
        <v>25</v>
      </c>
    </row>
    <row r="4037" spans="1:12" x14ac:dyDescent="0.3">
      <c r="A4037" s="1">
        <v>43714</v>
      </c>
      <c r="B4037">
        <v>2019</v>
      </c>
      <c r="C4037" t="s">
        <v>21</v>
      </c>
      <c r="D4037">
        <v>5764710</v>
      </c>
      <c r="E4037">
        <v>7125000</v>
      </c>
      <c r="F4037" t="s">
        <v>13</v>
      </c>
      <c r="G4037" t="s">
        <v>14</v>
      </c>
      <c r="H4037">
        <v>3</v>
      </c>
      <c r="I4037">
        <v>3</v>
      </c>
      <c r="J4037">
        <v>1077</v>
      </c>
      <c r="K4037">
        <v>1.0258995</v>
      </c>
      <c r="L4037" t="s">
        <v>16</v>
      </c>
    </row>
    <row r="4038" spans="1:12" x14ac:dyDescent="0.3">
      <c r="A4038" s="1">
        <v>43715</v>
      </c>
      <c r="B4038">
        <v>2019</v>
      </c>
      <c r="C4038" t="s">
        <v>26</v>
      </c>
      <c r="D4038">
        <v>986720</v>
      </c>
      <c r="E4038">
        <v>1175000</v>
      </c>
      <c r="F4038" t="s">
        <v>13</v>
      </c>
      <c r="G4038" t="s">
        <v>14</v>
      </c>
      <c r="H4038">
        <v>3</v>
      </c>
      <c r="I4038">
        <v>1</v>
      </c>
      <c r="J4038">
        <v>958</v>
      </c>
      <c r="K4038">
        <v>1.0258995</v>
      </c>
      <c r="L4038" t="s">
        <v>15</v>
      </c>
    </row>
    <row r="4039" spans="1:12" x14ac:dyDescent="0.3">
      <c r="A4039" s="1">
        <v>43715</v>
      </c>
      <c r="B4039">
        <v>2019</v>
      </c>
      <c r="C4039" t="s">
        <v>21</v>
      </c>
      <c r="D4039">
        <v>1062530</v>
      </c>
      <c r="E4039">
        <v>1605000</v>
      </c>
      <c r="F4039" t="s">
        <v>13</v>
      </c>
      <c r="G4039" t="s">
        <v>14</v>
      </c>
      <c r="H4039">
        <v>3</v>
      </c>
      <c r="I4039">
        <v>1</v>
      </c>
      <c r="J4039">
        <v>909</v>
      </c>
      <c r="K4039">
        <v>1.0258995</v>
      </c>
      <c r="L4039" t="s">
        <v>22</v>
      </c>
    </row>
    <row r="4040" spans="1:12" x14ac:dyDescent="0.3">
      <c r="A4040" s="1">
        <v>43716</v>
      </c>
      <c r="B4040">
        <v>2019</v>
      </c>
      <c r="C4040" t="s">
        <v>30</v>
      </c>
      <c r="D4040">
        <v>220680</v>
      </c>
      <c r="E4040">
        <v>342000</v>
      </c>
      <c r="F4040" t="s">
        <v>13</v>
      </c>
      <c r="G4040" t="s">
        <v>14</v>
      </c>
      <c r="H4040">
        <v>3</v>
      </c>
      <c r="I4040">
        <v>1</v>
      </c>
      <c r="J4040">
        <v>1065</v>
      </c>
      <c r="K4040">
        <v>1.0258995</v>
      </c>
      <c r="L4040" t="s">
        <v>25</v>
      </c>
    </row>
    <row r="4041" spans="1:12" x14ac:dyDescent="0.3">
      <c r="A4041" s="1">
        <v>43720</v>
      </c>
      <c r="B4041">
        <v>2019</v>
      </c>
      <c r="C4041" t="s">
        <v>21</v>
      </c>
      <c r="D4041">
        <v>2442300</v>
      </c>
      <c r="E4041">
        <v>2700000</v>
      </c>
      <c r="F4041" t="s">
        <v>13</v>
      </c>
      <c r="G4041" t="s">
        <v>14</v>
      </c>
      <c r="H4041">
        <v>3</v>
      </c>
      <c r="I4041">
        <v>3</v>
      </c>
      <c r="J4041">
        <v>1078</v>
      </c>
      <c r="K4041">
        <v>1.0258995</v>
      </c>
      <c r="L4041" t="s">
        <v>16</v>
      </c>
    </row>
    <row r="4042" spans="1:12" x14ac:dyDescent="0.3">
      <c r="A4042" s="1">
        <v>43721</v>
      </c>
      <c r="B4042">
        <v>2019</v>
      </c>
      <c r="C4042" t="s">
        <v>12</v>
      </c>
      <c r="D4042">
        <v>109480</v>
      </c>
      <c r="E4042">
        <v>125000</v>
      </c>
      <c r="F4042" t="s">
        <v>13</v>
      </c>
      <c r="G4042" t="s">
        <v>14</v>
      </c>
      <c r="H4042">
        <v>3</v>
      </c>
      <c r="I4042">
        <v>3</v>
      </c>
      <c r="J4042">
        <v>910</v>
      </c>
      <c r="K4042">
        <v>1.0258995</v>
      </c>
      <c r="L4042" t="s">
        <v>16</v>
      </c>
    </row>
    <row r="4043" spans="1:12" x14ac:dyDescent="0.3">
      <c r="A4043" s="1">
        <v>43722</v>
      </c>
      <c r="B4043">
        <v>2019</v>
      </c>
      <c r="C4043" t="s">
        <v>17</v>
      </c>
      <c r="D4043">
        <v>158220</v>
      </c>
      <c r="E4043">
        <v>219000</v>
      </c>
      <c r="F4043" t="s">
        <v>13</v>
      </c>
      <c r="G4043" t="s">
        <v>14</v>
      </c>
      <c r="H4043">
        <v>3</v>
      </c>
      <c r="I4043">
        <v>2</v>
      </c>
      <c r="J4043">
        <v>902</v>
      </c>
      <c r="K4043">
        <v>1.0258995</v>
      </c>
      <c r="L4043" t="s">
        <v>15</v>
      </c>
    </row>
    <row r="4044" spans="1:12" x14ac:dyDescent="0.3">
      <c r="A4044" s="1">
        <v>43722</v>
      </c>
      <c r="B4044">
        <v>2019</v>
      </c>
      <c r="C4044" t="s">
        <v>18</v>
      </c>
      <c r="D4044">
        <v>353370</v>
      </c>
      <c r="E4044">
        <v>600000</v>
      </c>
      <c r="F4044" t="s">
        <v>13</v>
      </c>
      <c r="G4044" t="s">
        <v>14</v>
      </c>
      <c r="H4044">
        <v>3</v>
      </c>
      <c r="I4044">
        <v>2</v>
      </c>
      <c r="J4044">
        <v>1038</v>
      </c>
      <c r="K4044">
        <v>1.0258995</v>
      </c>
      <c r="L4044" t="s">
        <v>22</v>
      </c>
    </row>
    <row r="4045" spans="1:12" x14ac:dyDescent="0.3">
      <c r="A4045" s="1">
        <v>43723</v>
      </c>
      <c r="B4045">
        <v>2019</v>
      </c>
      <c r="C4045" t="s">
        <v>30</v>
      </c>
      <c r="D4045">
        <v>609270</v>
      </c>
      <c r="E4045">
        <v>875000</v>
      </c>
      <c r="F4045" t="s">
        <v>13</v>
      </c>
      <c r="G4045" t="s">
        <v>14</v>
      </c>
      <c r="H4045">
        <v>3</v>
      </c>
      <c r="I4045">
        <v>2</v>
      </c>
      <c r="J4045">
        <v>1097</v>
      </c>
      <c r="K4045">
        <v>1.0258995</v>
      </c>
      <c r="L4045" t="s">
        <v>22</v>
      </c>
    </row>
    <row r="4046" spans="1:12" x14ac:dyDescent="0.3">
      <c r="A4046" s="1">
        <v>43726</v>
      </c>
      <c r="B4046">
        <v>2019</v>
      </c>
      <c r="C4046" t="s">
        <v>18</v>
      </c>
      <c r="D4046">
        <v>272700</v>
      </c>
      <c r="E4046">
        <v>425000</v>
      </c>
      <c r="F4046" t="s">
        <v>13</v>
      </c>
      <c r="G4046" t="s">
        <v>14</v>
      </c>
      <c r="H4046">
        <v>3</v>
      </c>
      <c r="I4046">
        <v>3</v>
      </c>
      <c r="J4046">
        <v>916</v>
      </c>
      <c r="K4046">
        <v>1.0258995</v>
      </c>
      <c r="L4046" t="s">
        <v>25</v>
      </c>
    </row>
    <row r="4047" spans="1:12" x14ac:dyDescent="0.3">
      <c r="A4047" s="1">
        <v>43726</v>
      </c>
      <c r="B4047">
        <v>2019</v>
      </c>
      <c r="C4047" t="s">
        <v>17</v>
      </c>
      <c r="D4047">
        <v>113470</v>
      </c>
      <c r="E4047">
        <v>265000</v>
      </c>
      <c r="F4047" t="s">
        <v>19</v>
      </c>
      <c r="G4047" t="s">
        <v>20</v>
      </c>
      <c r="H4047">
        <v>4</v>
      </c>
      <c r="I4047">
        <v>4</v>
      </c>
      <c r="J4047">
        <v>1273</v>
      </c>
      <c r="K4047">
        <v>1.0258995</v>
      </c>
      <c r="L4047" t="s">
        <v>25</v>
      </c>
    </row>
    <row r="4048" spans="1:12" x14ac:dyDescent="0.3">
      <c r="A4048" s="1">
        <v>43726</v>
      </c>
      <c r="B4048">
        <v>2019</v>
      </c>
      <c r="C4048" t="s">
        <v>17</v>
      </c>
      <c r="D4048">
        <v>139150</v>
      </c>
      <c r="E4048">
        <v>237500</v>
      </c>
      <c r="F4048" t="s">
        <v>13</v>
      </c>
      <c r="G4048" t="s">
        <v>14</v>
      </c>
      <c r="H4048">
        <v>3</v>
      </c>
      <c r="I4048">
        <v>1</v>
      </c>
      <c r="J4048">
        <v>916</v>
      </c>
      <c r="K4048">
        <v>1.0258995</v>
      </c>
      <c r="L4048" t="s">
        <v>16</v>
      </c>
    </row>
    <row r="4049" spans="1:12" x14ac:dyDescent="0.3">
      <c r="A4049" s="1">
        <v>43726</v>
      </c>
      <c r="B4049">
        <v>2019</v>
      </c>
      <c r="C4049" t="s">
        <v>26</v>
      </c>
      <c r="D4049">
        <v>240170</v>
      </c>
      <c r="E4049">
        <v>345000</v>
      </c>
      <c r="F4049" t="s">
        <v>13</v>
      </c>
      <c r="G4049" t="s">
        <v>14</v>
      </c>
      <c r="H4049">
        <v>3</v>
      </c>
      <c r="I4049">
        <v>3</v>
      </c>
      <c r="J4049">
        <v>1031</v>
      </c>
      <c r="K4049">
        <v>1.0258995</v>
      </c>
      <c r="L4049" t="s">
        <v>16</v>
      </c>
    </row>
    <row r="4050" spans="1:12" x14ac:dyDescent="0.3">
      <c r="A4050" s="1">
        <v>43726</v>
      </c>
      <c r="B4050">
        <v>2019</v>
      </c>
      <c r="C4050" t="s">
        <v>18</v>
      </c>
      <c r="D4050">
        <v>222300</v>
      </c>
      <c r="E4050">
        <v>500000</v>
      </c>
      <c r="F4050" t="s">
        <v>23</v>
      </c>
      <c r="G4050" t="s">
        <v>24</v>
      </c>
      <c r="H4050">
        <v>6</v>
      </c>
      <c r="I4050">
        <v>5</v>
      </c>
      <c r="J4050">
        <v>1875</v>
      </c>
      <c r="K4050">
        <v>1.0258995</v>
      </c>
      <c r="L4050" t="s">
        <v>15</v>
      </c>
    </row>
    <row r="4051" spans="1:12" x14ac:dyDescent="0.3">
      <c r="A4051" s="1">
        <v>43727</v>
      </c>
      <c r="B4051">
        <v>2019</v>
      </c>
      <c r="C4051" t="s">
        <v>17</v>
      </c>
      <c r="D4051">
        <v>142690</v>
      </c>
      <c r="E4051">
        <v>160250</v>
      </c>
      <c r="F4051" t="s">
        <v>13</v>
      </c>
      <c r="G4051" t="s">
        <v>14</v>
      </c>
      <c r="H4051">
        <v>3</v>
      </c>
      <c r="I4051">
        <v>2</v>
      </c>
      <c r="J4051">
        <v>993</v>
      </c>
      <c r="K4051">
        <v>1.0258995</v>
      </c>
      <c r="L4051" t="s">
        <v>15</v>
      </c>
    </row>
    <row r="4052" spans="1:12" x14ac:dyDescent="0.3">
      <c r="A4052" s="1">
        <v>43727</v>
      </c>
      <c r="B4052">
        <v>2019</v>
      </c>
      <c r="C4052" t="s">
        <v>26</v>
      </c>
      <c r="D4052">
        <v>294040</v>
      </c>
      <c r="E4052">
        <v>887000</v>
      </c>
      <c r="F4052" t="s">
        <v>13</v>
      </c>
      <c r="G4052" t="s">
        <v>14</v>
      </c>
      <c r="H4052">
        <v>3</v>
      </c>
      <c r="I4052">
        <v>2</v>
      </c>
      <c r="J4052">
        <v>1079</v>
      </c>
      <c r="K4052">
        <v>1.0258995</v>
      </c>
      <c r="L4052" t="s">
        <v>22</v>
      </c>
    </row>
    <row r="4053" spans="1:12" x14ac:dyDescent="0.3">
      <c r="A4053" s="1">
        <v>43727</v>
      </c>
      <c r="B4053">
        <v>2019</v>
      </c>
      <c r="C4053" t="s">
        <v>30</v>
      </c>
      <c r="D4053">
        <v>188070</v>
      </c>
      <c r="E4053">
        <v>275000</v>
      </c>
      <c r="F4053" t="s">
        <v>13</v>
      </c>
      <c r="G4053" t="s">
        <v>14</v>
      </c>
      <c r="H4053">
        <v>3</v>
      </c>
      <c r="I4053">
        <v>3</v>
      </c>
      <c r="J4053">
        <v>901</v>
      </c>
      <c r="K4053">
        <v>1.0258995</v>
      </c>
      <c r="L4053" t="s">
        <v>22</v>
      </c>
    </row>
    <row r="4054" spans="1:12" x14ac:dyDescent="0.3">
      <c r="A4054" s="1">
        <v>43728</v>
      </c>
      <c r="B4054">
        <v>2019</v>
      </c>
      <c r="C4054" t="s">
        <v>30</v>
      </c>
      <c r="D4054">
        <v>588520</v>
      </c>
      <c r="E4054">
        <v>967500</v>
      </c>
      <c r="F4054" t="s">
        <v>13</v>
      </c>
      <c r="G4054" t="s">
        <v>14</v>
      </c>
      <c r="H4054">
        <v>3</v>
      </c>
      <c r="I4054">
        <v>3</v>
      </c>
      <c r="J4054">
        <v>969</v>
      </c>
      <c r="K4054">
        <v>1.0258995</v>
      </c>
      <c r="L4054" t="s">
        <v>25</v>
      </c>
    </row>
    <row r="4055" spans="1:12" x14ac:dyDescent="0.3">
      <c r="A4055" s="1">
        <v>43729</v>
      </c>
      <c r="B4055">
        <v>2019</v>
      </c>
      <c r="C4055" t="s">
        <v>12</v>
      </c>
      <c r="D4055">
        <v>100450</v>
      </c>
      <c r="E4055">
        <v>102901</v>
      </c>
      <c r="F4055" t="s">
        <v>13</v>
      </c>
      <c r="G4055" t="s">
        <v>14</v>
      </c>
      <c r="H4055">
        <v>3</v>
      </c>
      <c r="I4055">
        <v>1</v>
      </c>
      <c r="J4055">
        <v>969</v>
      </c>
      <c r="K4055">
        <v>1.0258995</v>
      </c>
      <c r="L4055" t="s">
        <v>22</v>
      </c>
    </row>
    <row r="4056" spans="1:12" x14ac:dyDescent="0.3">
      <c r="A4056" s="1">
        <v>43729</v>
      </c>
      <c r="B4056">
        <v>2019</v>
      </c>
      <c r="C4056" t="s">
        <v>26</v>
      </c>
      <c r="D4056">
        <v>986370</v>
      </c>
      <c r="E4056">
        <v>1570000</v>
      </c>
      <c r="F4056" t="s">
        <v>13</v>
      </c>
      <c r="G4056" t="s">
        <v>14</v>
      </c>
      <c r="H4056">
        <v>3</v>
      </c>
      <c r="I4056">
        <v>2</v>
      </c>
      <c r="J4056">
        <v>953</v>
      </c>
      <c r="K4056">
        <v>1.0258995</v>
      </c>
      <c r="L4056" t="s">
        <v>22</v>
      </c>
    </row>
    <row r="4057" spans="1:12" x14ac:dyDescent="0.3">
      <c r="A4057" s="1">
        <v>43730</v>
      </c>
      <c r="B4057">
        <v>2019</v>
      </c>
      <c r="C4057" t="s">
        <v>26</v>
      </c>
      <c r="D4057">
        <v>334740</v>
      </c>
      <c r="E4057">
        <v>460000</v>
      </c>
      <c r="F4057" t="s">
        <v>13</v>
      </c>
      <c r="G4057" t="s">
        <v>14</v>
      </c>
      <c r="H4057">
        <v>3</v>
      </c>
      <c r="I4057">
        <v>3</v>
      </c>
      <c r="J4057">
        <v>954</v>
      </c>
      <c r="K4057">
        <v>1.0258995</v>
      </c>
      <c r="L4057" t="s">
        <v>22</v>
      </c>
    </row>
    <row r="4058" spans="1:12" x14ac:dyDescent="0.3">
      <c r="A4058" s="1">
        <v>43733</v>
      </c>
      <c r="B4058">
        <v>2019</v>
      </c>
      <c r="C4058" t="s">
        <v>18</v>
      </c>
      <c r="D4058">
        <v>343500</v>
      </c>
      <c r="E4058">
        <v>489352</v>
      </c>
      <c r="F4058" t="s">
        <v>13</v>
      </c>
      <c r="G4058" t="s">
        <v>14</v>
      </c>
      <c r="H4058">
        <v>3</v>
      </c>
      <c r="I4058">
        <v>3</v>
      </c>
      <c r="J4058">
        <v>969</v>
      </c>
      <c r="K4058">
        <v>1.0258995</v>
      </c>
      <c r="L4058" t="s">
        <v>22</v>
      </c>
    </row>
    <row r="4059" spans="1:12" x14ac:dyDescent="0.3">
      <c r="A4059" s="1">
        <v>43733</v>
      </c>
      <c r="B4059">
        <v>2019</v>
      </c>
      <c r="C4059" t="s">
        <v>26</v>
      </c>
      <c r="D4059">
        <v>516110</v>
      </c>
      <c r="E4059">
        <v>785000</v>
      </c>
      <c r="F4059" t="s">
        <v>13</v>
      </c>
      <c r="G4059" t="s">
        <v>14</v>
      </c>
      <c r="H4059">
        <v>3</v>
      </c>
      <c r="I4059">
        <v>1</v>
      </c>
      <c r="J4059">
        <v>901</v>
      </c>
      <c r="K4059">
        <v>1.0258995</v>
      </c>
      <c r="L4059" t="s">
        <v>22</v>
      </c>
    </row>
    <row r="4060" spans="1:12" x14ac:dyDescent="0.3">
      <c r="A4060" s="1">
        <v>43734</v>
      </c>
      <c r="B4060">
        <v>2019</v>
      </c>
      <c r="C4060" t="s">
        <v>12</v>
      </c>
      <c r="D4060">
        <v>85020</v>
      </c>
      <c r="E4060">
        <v>100000</v>
      </c>
      <c r="F4060" t="s">
        <v>13</v>
      </c>
      <c r="G4060" t="s">
        <v>14</v>
      </c>
      <c r="H4060">
        <v>3</v>
      </c>
      <c r="I4060">
        <v>1</v>
      </c>
      <c r="J4060">
        <v>1088</v>
      </c>
      <c r="K4060">
        <v>1.0258995</v>
      </c>
      <c r="L4060" t="s">
        <v>15</v>
      </c>
    </row>
    <row r="4061" spans="1:12" x14ac:dyDescent="0.3">
      <c r="A4061" s="1">
        <v>43734</v>
      </c>
      <c r="B4061">
        <v>2019</v>
      </c>
      <c r="C4061" t="s">
        <v>12</v>
      </c>
      <c r="D4061">
        <v>79750</v>
      </c>
      <c r="E4061">
        <v>119900</v>
      </c>
      <c r="F4061" t="s">
        <v>13</v>
      </c>
      <c r="G4061" t="s">
        <v>14</v>
      </c>
      <c r="H4061">
        <v>3</v>
      </c>
      <c r="I4061">
        <v>2</v>
      </c>
      <c r="J4061">
        <v>943</v>
      </c>
      <c r="K4061">
        <v>1.0258995</v>
      </c>
      <c r="L4061" t="s">
        <v>15</v>
      </c>
    </row>
    <row r="4062" spans="1:12" x14ac:dyDescent="0.3">
      <c r="A4062" s="1">
        <v>43734</v>
      </c>
      <c r="B4062">
        <v>2019</v>
      </c>
      <c r="C4062" t="s">
        <v>26</v>
      </c>
      <c r="D4062">
        <v>214480</v>
      </c>
      <c r="E4062">
        <v>347500</v>
      </c>
      <c r="F4062" t="s">
        <v>13</v>
      </c>
      <c r="G4062" t="s">
        <v>14</v>
      </c>
      <c r="H4062">
        <v>3</v>
      </c>
      <c r="I4062">
        <v>1</v>
      </c>
      <c r="J4062">
        <v>1085</v>
      </c>
      <c r="K4062">
        <v>1.0258995</v>
      </c>
      <c r="L4062" t="s">
        <v>25</v>
      </c>
    </row>
    <row r="4063" spans="1:12" x14ac:dyDescent="0.3">
      <c r="A4063" s="1">
        <v>43734</v>
      </c>
      <c r="B4063">
        <v>2019</v>
      </c>
      <c r="C4063" t="s">
        <v>17</v>
      </c>
      <c r="D4063">
        <v>137350</v>
      </c>
      <c r="E4063">
        <v>190000</v>
      </c>
      <c r="F4063" t="s">
        <v>23</v>
      </c>
      <c r="G4063" t="s">
        <v>24</v>
      </c>
      <c r="H4063">
        <v>6</v>
      </c>
      <c r="I4063">
        <v>4</v>
      </c>
      <c r="J4063">
        <v>1961</v>
      </c>
      <c r="K4063">
        <v>1.0258995</v>
      </c>
      <c r="L4063" t="s">
        <v>22</v>
      </c>
    </row>
    <row r="4064" spans="1:12" x14ac:dyDescent="0.3">
      <c r="A4064" s="1">
        <v>43734</v>
      </c>
      <c r="B4064">
        <v>2019</v>
      </c>
      <c r="C4064" t="s">
        <v>26</v>
      </c>
      <c r="D4064">
        <v>381150</v>
      </c>
      <c r="E4064">
        <v>509000</v>
      </c>
      <c r="F4064" t="s">
        <v>13</v>
      </c>
      <c r="G4064" t="s">
        <v>14</v>
      </c>
      <c r="H4064">
        <v>3</v>
      </c>
      <c r="I4064">
        <v>2</v>
      </c>
      <c r="J4064">
        <v>998</v>
      </c>
      <c r="K4064">
        <v>1.0258995</v>
      </c>
      <c r="L4064" t="s">
        <v>22</v>
      </c>
    </row>
    <row r="4065" spans="1:12" x14ac:dyDescent="0.3">
      <c r="A4065" s="1">
        <v>43735</v>
      </c>
      <c r="B4065">
        <v>2019</v>
      </c>
      <c r="C4065" t="s">
        <v>17</v>
      </c>
      <c r="D4065">
        <v>107780</v>
      </c>
      <c r="E4065">
        <v>229900</v>
      </c>
      <c r="F4065" t="s">
        <v>13</v>
      </c>
      <c r="G4065" t="s">
        <v>14</v>
      </c>
      <c r="H4065">
        <v>3</v>
      </c>
      <c r="I4065">
        <v>1</v>
      </c>
      <c r="J4065">
        <v>983</v>
      </c>
      <c r="K4065">
        <v>1.0258995</v>
      </c>
      <c r="L4065" t="s">
        <v>16</v>
      </c>
    </row>
    <row r="4066" spans="1:12" x14ac:dyDescent="0.3">
      <c r="A4066" s="1">
        <v>43735</v>
      </c>
      <c r="B4066">
        <v>2019</v>
      </c>
      <c r="C4066" t="s">
        <v>17</v>
      </c>
      <c r="D4066">
        <v>78170</v>
      </c>
      <c r="E4066">
        <v>73500</v>
      </c>
      <c r="F4066" t="s">
        <v>13</v>
      </c>
      <c r="G4066" t="s">
        <v>14</v>
      </c>
      <c r="H4066">
        <v>3</v>
      </c>
      <c r="I4066">
        <v>1</v>
      </c>
      <c r="J4066">
        <v>937</v>
      </c>
      <c r="K4066">
        <v>1.0258995</v>
      </c>
      <c r="L4066" t="s">
        <v>25</v>
      </c>
    </row>
    <row r="4067" spans="1:12" x14ac:dyDescent="0.3">
      <c r="A4067" s="1">
        <v>43735</v>
      </c>
      <c r="B4067">
        <v>2019</v>
      </c>
      <c r="C4067" t="s">
        <v>12</v>
      </c>
      <c r="D4067">
        <v>77370</v>
      </c>
      <c r="E4067">
        <v>155000</v>
      </c>
      <c r="F4067" t="s">
        <v>19</v>
      </c>
      <c r="G4067" t="s">
        <v>20</v>
      </c>
      <c r="H4067">
        <v>4</v>
      </c>
      <c r="I4067">
        <v>2</v>
      </c>
      <c r="J4067">
        <v>1490</v>
      </c>
      <c r="K4067">
        <v>1.0258995</v>
      </c>
      <c r="L4067" t="s">
        <v>22</v>
      </c>
    </row>
    <row r="4068" spans="1:12" x14ac:dyDescent="0.3">
      <c r="A4068" s="1">
        <v>43735</v>
      </c>
      <c r="B4068">
        <v>2019</v>
      </c>
      <c r="C4068" t="s">
        <v>18</v>
      </c>
      <c r="D4068">
        <v>291180</v>
      </c>
      <c r="E4068">
        <v>900000</v>
      </c>
      <c r="F4068" t="s">
        <v>19</v>
      </c>
      <c r="G4068" t="s">
        <v>20</v>
      </c>
      <c r="H4068">
        <v>4</v>
      </c>
      <c r="I4068">
        <v>2</v>
      </c>
      <c r="J4068">
        <v>1216</v>
      </c>
      <c r="K4068">
        <v>1.0258995</v>
      </c>
      <c r="L4068" t="s">
        <v>15</v>
      </c>
    </row>
    <row r="4069" spans="1:12" x14ac:dyDescent="0.3">
      <c r="A4069" s="1">
        <v>43736</v>
      </c>
      <c r="B4069">
        <v>2019</v>
      </c>
      <c r="C4069" t="s">
        <v>17</v>
      </c>
      <c r="D4069">
        <v>118090</v>
      </c>
      <c r="E4069">
        <v>195000</v>
      </c>
      <c r="F4069" t="s">
        <v>13</v>
      </c>
      <c r="G4069" t="s">
        <v>14</v>
      </c>
      <c r="H4069">
        <v>3</v>
      </c>
      <c r="I4069">
        <v>2</v>
      </c>
      <c r="J4069">
        <v>904</v>
      </c>
      <c r="K4069">
        <v>1.0258995</v>
      </c>
      <c r="L4069" t="s">
        <v>25</v>
      </c>
    </row>
    <row r="4070" spans="1:12" x14ac:dyDescent="0.3">
      <c r="A4070" s="1">
        <v>43736</v>
      </c>
      <c r="B4070">
        <v>2019</v>
      </c>
      <c r="C4070" t="s">
        <v>26</v>
      </c>
      <c r="D4070">
        <v>192570</v>
      </c>
      <c r="E4070">
        <v>285000</v>
      </c>
      <c r="F4070" t="s">
        <v>13</v>
      </c>
      <c r="G4070" t="s">
        <v>14</v>
      </c>
      <c r="H4070">
        <v>3</v>
      </c>
      <c r="I4070">
        <v>2</v>
      </c>
      <c r="J4070">
        <v>977</v>
      </c>
      <c r="K4070">
        <v>1.0258995</v>
      </c>
      <c r="L4070" t="s">
        <v>25</v>
      </c>
    </row>
    <row r="4071" spans="1:12" x14ac:dyDescent="0.3">
      <c r="A4071" s="1">
        <v>43736</v>
      </c>
      <c r="B4071">
        <v>2019</v>
      </c>
      <c r="C4071" t="s">
        <v>17</v>
      </c>
      <c r="D4071">
        <v>151420</v>
      </c>
      <c r="E4071">
        <v>169000</v>
      </c>
      <c r="F4071" t="s">
        <v>13</v>
      </c>
      <c r="G4071" t="s">
        <v>14</v>
      </c>
      <c r="H4071">
        <v>3</v>
      </c>
      <c r="I4071">
        <v>2</v>
      </c>
      <c r="J4071">
        <v>954</v>
      </c>
      <c r="K4071">
        <v>1.0258995</v>
      </c>
      <c r="L4071" t="s">
        <v>25</v>
      </c>
    </row>
    <row r="4072" spans="1:12" x14ac:dyDescent="0.3">
      <c r="A4072" s="1">
        <v>43736</v>
      </c>
      <c r="B4072">
        <v>2019</v>
      </c>
      <c r="C4072" t="s">
        <v>17</v>
      </c>
      <c r="D4072">
        <v>123730</v>
      </c>
      <c r="E4072">
        <v>131100</v>
      </c>
      <c r="F4072" t="s">
        <v>23</v>
      </c>
      <c r="G4072" t="s">
        <v>24</v>
      </c>
      <c r="H4072">
        <v>6</v>
      </c>
      <c r="I4072">
        <v>4</v>
      </c>
      <c r="J4072">
        <v>1860</v>
      </c>
      <c r="K4072">
        <v>1.0258995</v>
      </c>
      <c r="L4072" t="s">
        <v>22</v>
      </c>
    </row>
    <row r="4073" spans="1:12" x14ac:dyDescent="0.3">
      <c r="A4073" s="1">
        <v>43737</v>
      </c>
      <c r="B4073">
        <v>2019</v>
      </c>
      <c r="C4073" t="s">
        <v>12</v>
      </c>
      <c r="D4073">
        <v>150710</v>
      </c>
      <c r="E4073">
        <v>270000</v>
      </c>
      <c r="F4073" t="s">
        <v>13</v>
      </c>
      <c r="G4073" t="s">
        <v>14</v>
      </c>
      <c r="H4073">
        <v>3</v>
      </c>
      <c r="I4073">
        <v>2</v>
      </c>
      <c r="J4073">
        <v>928</v>
      </c>
      <c r="K4073">
        <v>1.0258995</v>
      </c>
      <c r="L4073" t="s">
        <v>22</v>
      </c>
    </row>
    <row r="4074" spans="1:12" x14ac:dyDescent="0.3">
      <c r="A4074" s="1">
        <v>43737</v>
      </c>
      <c r="B4074">
        <v>2019</v>
      </c>
      <c r="C4074" t="s">
        <v>17</v>
      </c>
      <c r="D4074">
        <v>123050</v>
      </c>
      <c r="E4074">
        <v>180000</v>
      </c>
      <c r="F4074" t="s">
        <v>13</v>
      </c>
      <c r="G4074" t="s">
        <v>14</v>
      </c>
      <c r="H4074">
        <v>3</v>
      </c>
      <c r="I4074">
        <v>3</v>
      </c>
      <c r="J4074">
        <v>1076</v>
      </c>
      <c r="K4074">
        <v>1.0258995</v>
      </c>
      <c r="L4074" t="s">
        <v>22</v>
      </c>
    </row>
    <row r="4075" spans="1:12" x14ac:dyDescent="0.3">
      <c r="A4075" s="1">
        <v>43737</v>
      </c>
      <c r="B4075">
        <v>2019</v>
      </c>
      <c r="C4075" t="s">
        <v>18</v>
      </c>
      <c r="D4075">
        <v>215420</v>
      </c>
      <c r="E4075">
        <v>300000</v>
      </c>
      <c r="F4075" t="s">
        <v>13</v>
      </c>
      <c r="G4075" t="s">
        <v>14</v>
      </c>
      <c r="H4075">
        <v>3</v>
      </c>
      <c r="I4075">
        <v>1</v>
      </c>
      <c r="J4075">
        <v>1016</v>
      </c>
      <c r="K4075">
        <v>1.0258995</v>
      </c>
      <c r="L4075" t="s">
        <v>25</v>
      </c>
    </row>
    <row r="4076" spans="1:12" x14ac:dyDescent="0.3">
      <c r="A4076" s="1">
        <v>43740</v>
      </c>
      <c r="B4076">
        <v>2019</v>
      </c>
      <c r="C4076" t="s">
        <v>17</v>
      </c>
      <c r="D4076">
        <v>115060</v>
      </c>
      <c r="E4076">
        <v>227000</v>
      </c>
      <c r="F4076" t="s">
        <v>13</v>
      </c>
      <c r="G4076" t="s">
        <v>14</v>
      </c>
      <c r="H4076">
        <v>3</v>
      </c>
      <c r="I4076">
        <v>1</v>
      </c>
      <c r="J4076">
        <v>1089</v>
      </c>
      <c r="K4076">
        <v>1.0258995</v>
      </c>
      <c r="L4076" t="s">
        <v>16</v>
      </c>
    </row>
    <row r="4077" spans="1:12" x14ac:dyDescent="0.3">
      <c r="A4077" s="1">
        <v>43740</v>
      </c>
      <c r="B4077">
        <v>2019</v>
      </c>
      <c r="C4077" t="s">
        <v>29</v>
      </c>
      <c r="D4077">
        <v>246890</v>
      </c>
      <c r="E4077">
        <v>385000</v>
      </c>
      <c r="F4077" t="s">
        <v>13</v>
      </c>
      <c r="G4077" t="s">
        <v>14</v>
      </c>
      <c r="H4077">
        <v>3</v>
      </c>
      <c r="I4077">
        <v>1</v>
      </c>
      <c r="J4077">
        <v>1096</v>
      </c>
      <c r="K4077">
        <v>1.0258995</v>
      </c>
      <c r="L4077" t="s">
        <v>15</v>
      </c>
    </row>
    <row r="4078" spans="1:12" x14ac:dyDescent="0.3">
      <c r="A4078" s="1">
        <v>43742</v>
      </c>
      <c r="B4078">
        <v>2019</v>
      </c>
      <c r="C4078" t="s">
        <v>18</v>
      </c>
      <c r="D4078">
        <v>805780</v>
      </c>
      <c r="E4078">
        <v>1325000</v>
      </c>
      <c r="F4078" t="s">
        <v>13</v>
      </c>
      <c r="G4078" t="s">
        <v>14</v>
      </c>
      <c r="H4078">
        <v>3</v>
      </c>
      <c r="I4078">
        <v>2</v>
      </c>
      <c r="J4078">
        <v>900</v>
      </c>
      <c r="K4078">
        <v>1.0258995</v>
      </c>
      <c r="L4078" t="s">
        <v>25</v>
      </c>
    </row>
    <row r="4079" spans="1:12" x14ac:dyDescent="0.3">
      <c r="A4079" s="1">
        <v>43743</v>
      </c>
      <c r="B4079">
        <v>2019</v>
      </c>
      <c r="C4079" t="s">
        <v>29</v>
      </c>
      <c r="D4079">
        <v>168840</v>
      </c>
      <c r="E4079">
        <v>268000</v>
      </c>
      <c r="F4079" t="s">
        <v>13</v>
      </c>
      <c r="G4079" t="s">
        <v>14</v>
      </c>
      <c r="H4079">
        <v>3</v>
      </c>
      <c r="I4079">
        <v>1</v>
      </c>
      <c r="J4079">
        <v>979</v>
      </c>
      <c r="K4079">
        <v>1.0258995</v>
      </c>
      <c r="L4079" t="s">
        <v>16</v>
      </c>
    </row>
    <row r="4080" spans="1:12" x14ac:dyDescent="0.3">
      <c r="A4080" s="1">
        <v>43744</v>
      </c>
      <c r="B4080">
        <v>2019</v>
      </c>
      <c r="C4080" t="s">
        <v>21</v>
      </c>
      <c r="D4080">
        <v>424900</v>
      </c>
      <c r="E4080">
        <v>1200000</v>
      </c>
      <c r="F4080" t="s">
        <v>19</v>
      </c>
      <c r="G4080" t="s">
        <v>20</v>
      </c>
      <c r="H4080">
        <v>4</v>
      </c>
      <c r="I4080">
        <v>2</v>
      </c>
      <c r="J4080">
        <v>1278</v>
      </c>
      <c r="K4080">
        <v>1.0258995</v>
      </c>
      <c r="L4080" t="s">
        <v>16</v>
      </c>
    </row>
    <row r="4081" spans="1:12" x14ac:dyDescent="0.3">
      <c r="A4081" s="1">
        <v>43744</v>
      </c>
      <c r="B4081">
        <v>2019</v>
      </c>
      <c r="C4081" t="s">
        <v>26</v>
      </c>
      <c r="D4081">
        <v>5008920</v>
      </c>
      <c r="E4081">
        <v>5900000</v>
      </c>
      <c r="F4081" t="s">
        <v>13</v>
      </c>
      <c r="G4081" t="s">
        <v>14</v>
      </c>
      <c r="H4081">
        <v>3</v>
      </c>
      <c r="I4081">
        <v>2</v>
      </c>
      <c r="J4081">
        <v>1000</v>
      </c>
      <c r="K4081">
        <v>1.0258995</v>
      </c>
      <c r="L4081" t="s">
        <v>16</v>
      </c>
    </row>
    <row r="4082" spans="1:12" x14ac:dyDescent="0.3">
      <c r="A4082" s="1">
        <v>43748</v>
      </c>
      <c r="B4082">
        <v>2019</v>
      </c>
      <c r="C4082" t="s">
        <v>18</v>
      </c>
      <c r="D4082">
        <v>226660</v>
      </c>
      <c r="E4082">
        <v>255000</v>
      </c>
      <c r="F4082" t="s">
        <v>13</v>
      </c>
      <c r="G4082" t="s">
        <v>14</v>
      </c>
      <c r="H4082">
        <v>3</v>
      </c>
      <c r="I4082">
        <v>3</v>
      </c>
      <c r="J4082">
        <v>912</v>
      </c>
      <c r="K4082">
        <v>1.0258995</v>
      </c>
      <c r="L4082" t="s">
        <v>22</v>
      </c>
    </row>
    <row r="4083" spans="1:12" x14ac:dyDescent="0.3">
      <c r="A4083" s="1">
        <v>43748</v>
      </c>
      <c r="B4083">
        <v>2019</v>
      </c>
      <c r="C4083" t="s">
        <v>29</v>
      </c>
      <c r="D4083">
        <v>166250</v>
      </c>
      <c r="E4083">
        <v>232000</v>
      </c>
      <c r="F4083" t="s">
        <v>13</v>
      </c>
      <c r="G4083" t="s">
        <v>14</v>
      </c>
      <c r="H4083">
        <v>3</v>
      </c>
      <c r="I4083">
        <v>3</v>
      </c>
      <c r="J4083">
        <v>1000</v>
      </c>
      <c r="K4083">
        <v>1.0258995</v>
      </c>
      <c r="L4083" t="s">
        <v>22</v>
      </c>
    </row>
    <row r="4084" spans="1:12" x14ac:dyDescent="0.3">
      <c r="A4084" s="1">
        <v>43749</v>
      </c>
      <c r="B4084">
        <v>2019</v>
      </c>
      <c r="C4084" t="s">
        <v>18</v>
      </c>
      <c r="D4084">
        <v>256320</v>
      </c>
      <c r="E4084">
        <v>400000</v>
      </c>
      <c r="F4084" t="s">
        <v>13</v>
      </c>
      <c r="G4084" t="s">
        <v>14</v>
      </c>
      <c r="H4084">
        <v>3</v>
      </c>
      <c r="I4084">
        <v>3</v>
      </c>
      <c r="J4084">
        <v>1039</v>
      </c>
      <c r="K4084">
        <v>1.0258995</v>
      </c>
      <c r="L4084" t="s">
        <v>16</v>
      </c>
    </row>
    <row r="4085" spans="1:12" x14ac:dyDescent="0.3">
      <c r="A4085" s="1">
        <v>43749</v>
      </c>
      <c r="B4085">
        <v>2019</v>
      </c>
      <c r="C4085" t="s">
        <v>21</v>
      </c>
      <c r="D4085">
        <v>332220</v>
      </c>
      <c r="E4085">
        <v>645000</v>
      </c>
      <c r="F4085" t="s">
        <v>13</v>
      </c>
      <c r="G4085" t="s">
        <v>14</v>
      </c>
      <c r="H4085">
        <v>3</v>
      </c>
      <c r="I4085">
        <v>1</v>
      </c>
      <c r="J4085">
        <v>958</v>
      </c>
      <c r="K4085">
        <v>1.0258995</v>
      </c>
      <c r="L4085" t="s">
        <v>22</v>
      </c>
    </row>
    <row r="4086" spans="1:12" x14ac:dyDescent="0.3">
      <c r="A4086" s="1">
        <v>43751</v>
      </c>
      <c r="B4086">
        <v>2019</v>
      </c>
      <c r="C4086" t="s">
        <v>18</v>
      </c>
      <c r="D4086">
        <v>920460</v>
      </c>
      <c r="E4086">
        <v>1850000</v>
      </c>
      <c r="F4086" t="s">
        <v>13</v>
      </c>
      <c r="G4086" t="s">
        <v>14</v>
      </c>
      <c r="H4086">
        <v>3</v>
      </c>
      <c r="I4086">
        <v>1</v>
      </c>
      <c r="J4086">
        <v>1041</v>
      </c>
      <c r="K4086">
        <v>1.0258995</v>
      </c>
      <c r="L4086" t="s">
        <v>15</v>
      </c>
    </row>
    <row r="4087" spans="1:12" x14ac:dyDescent="0.3">
      <c r="A4087" s="1">
        <v>43754</v>
      </c>
      <c r="B4087">
        <v>2019</v>
      </c>
      <c r="C4087" t="s">
        <v>18</v>
      </c>
      <c r="D4087">
        <v>298000</v>
      </c>
      <c r="E4087">
        <v>450000</v>
      </c>
      <c r="F4087" t="s">
        <v>13</v>
      </c>
      <c r="G4087" t="s">
        <v>14</v>
      </c>
      <c r="H4087">
        <v>3</v>
      </c>
      <c r="I4087">
        <v>3</v>
      </c>
      <c r="J4087">
        <v>957</v>
      </c>
      <c r="K4087">
        <v>1.0258995</v>
      </c>
      <c r="L4087" t="s">
        <v>15</v>
      </c>
    </row>
    <row r="4088" spans="1:12" x14ac:dyDescent="0.3">
      <c r="A4088" s="1">
        <v>43755</v>
      </c>
      <c r="B4088">
        <v>2019</v>
      </c>
      <c r="C4088" t="s">
        <v>29</v>
      </c>
      <c r="D4088">
        <v>250460</v>
      </c>
      <c r="E4088">
        <v>318000</v>
      </c>
      <c r="F4088" t="s">
        <v>13</v>
      </c>
      <c r="G4088" t="s">
        <v>14</v>
      </c>
      <c r="H4088">
        <v>3</v>
      </c>
      <c r="I4088">
        <v>3</v>
      </c>
      <c r="J4088">
        <v>963</v>
      </c>
      <c r="K4088">
        <v>1.0258995</v>
      </c>
      <c r="L4088" t="s">
        <v>22</v>
      </c>
    </row>
    <row r="4089" spans="1:12" x14ac:dyDescent="0.3">
      <c r="A4089" s="1">
        <v>43755</v>
      </c>
      <c r="B4089">
        <v>2019</v>
      </c>
      <c r="C4089" t="s">
        <v>29</v>
      </c>
      <c r="D4089">
        <v>226940</v>
      </c>
      <c r="E4089">
        <v>330000</v>
      </c>
      <c r="F4089" t="s">
        <v>13</v>
      </c>
      <c r="G4089" t="s">
        <v>14</v>
      </c>
      <c r="H4089">
        <v>3</v>
      </c>
      <c r="I4089">
        <v>3</v>
      </c>
      <c r="J4089">
        <v>1026</v>
      </c>
      <c r="K4089">
        <v>1.0258995</v>
      </c>
      <c r="L4089" t="s">
        <v>25</v>
      </c>
    </row>
    <row r="4090" spans="1:12" x14ac:dyDescent="0.3">
      <c r="A4090" s="1">
        <v>43755</v>
      </c>
      <c r="B4090">
        <v>2019</v>
      </c>
      <c r="C4090" t="s">
        <v>17</v>
      </c>
      <c r="D4090">
        <v>127470</v>
      </c>
      <c r="E4090">
        <v>165000</v>
      </c>
      <c r="F4090" t="s">
        <v>23</v>
      </c>
      <c r="G4090" t="s">
        <v>24</v>
      </c>
      <c r="H4090">
        <v>6</v>
      </c>
      <c r="I4090">
        <v>6</v>
      </c>
      <c r="J4090">
        <v>1925</v>
      </c>
      <c r="K4090">
        <v>1.0258995</v>
      </c>
      <c r="L4090" t="s">
        <v>25</v>
      </c>
    </row>
    <row r="4091" spans="1:12" x14ac:dyDescent="0.3">
      <c r="A4091" s="1">
        <v>43758</v>
      </c>
      <c r="B4091">
        <v>2019</v>
      </c>
      <c r="C4091" t="s">
        <v>29</v>
      </c>
      <c r="D4091">
        <v>135380</v>
      </c>
      <c r="E4091">
        <v>205000</v>
      </c>
      <c r="F4091" t="s">
        <v>13</v>
      </c>
      <c r="G4091" t="s">
        <v>14</v>
      </c>
      <c r="H4091">
        <v>3</v>
      </c>
      <c r="I4091">
        <v>2</v>
      </c>
      <c r="J4091">
        <v>970</v>
      </c>
      <c r="K4091">
        <v>1.0258995</v>
      </c>
      <c r="L4091" t="s">
        <v>25</v>
      </c>
    </row>
    <row r="4092" spans="1:12" x14ac:dyDescent="0.3">
      <c r="A4092" s="1">
        <v>43761</v>
      </c>
      <c r="B4092">
        <v>2019</v>
      </c>
      <c r="C4092" t="s">
        <v>18</v>
      </c>
      <c r="D4092">
        <v>358120</v>
      </c>
      <c r="E4092">
        <v>548000</v>
      </c>
      <c r="F4092" t="s">
        <v>13</v>
      </c>
      <c r="G4092" t="s">
        <v>14</v>
      </c>
      <c r="H4092">
        <v>3</v>
      </c>
      <c r="I4092">
        <v>3</v>
      </c>
      <c r="J4092">
        <v>933</v>
      </c>
      <c r="K4092">
        <v>1.0258995</v>
      </c>
      <c r="L4092" t="s">
        <v>22</v>
      </c>
    </row>
    <row r="4093" spans="1:12" x14ac:dyDescent="0.3">
      <c r="A4093" s="1">
        <v>43761</v>
      </c>
      <c r="B4093">
        <v>2019</v>
      </c>
      <c r="C4093" t="s">
        <v>21</v>
      </c>
      <c r="D4093">
        <v>3835090</v>
      </c>
      <c r="E4093">
        <v>5688200</v>
      </c>
      <c r="F4093" t="s">
        <v>13</v>
      </c>
      <c r="G4093" t="s">
        <v>14</v>
      </c>
      <c r="H4093">
        <v>3</v>
      </c>
      <c r="I4093">
        <v>1</v>
      </c>
      <c r="J4093">
        <v>1051</v>
      </c>
      <c r="K4093">
        <v>1.0258995</v>
      </c>
      <c r="L4093" t="s">
        <v>16</v>
      </c>
    </row>
    <row r="4094" spans="1:12" x14ac:dyDescent="0.3">
      <c r="A4094" s="1">
        <v>43762</v>
      </c>
      <c r="B4094">
        <v>2019</v>
      </c>
      <c r="C4094" t="s">
        <v>26</v>
      </c>
      <c r="D4094">
        <v>246960</v>
      </c>
      <c r="E4094">
        <v>370000</v>
      </c>
      <c r="F4094" t="s">
        <v>13</v>
      </c>
      <c r="G4094" t="s">
        <v>14</v>
      </c>
      <c r="H4094">
        <v>3</v>
      </c>
      <c r="I4094">
        <v>2</v>
      </c>
      <c r="J4094">
        <v>1058</v>
      </c>
      <c r="K4094">
        <v>1.0258995</v>
      </c>
      <c r="L4094" t="s">
        <v>25</v>
      </c>
    </row>
    <row r="4095" spans="1:12" x14ac:dyDescent="0.3">
      <c r="A4095" s="1">
        <v>43762</v>
      </c>
      <c r="B4095">
        <v>2019</v>
      </c>
      <c r="C4095" t="s">
        <v>18</v>
      </c>
      <c r="D4095">
        <v>236870</v>
      </c>
      <c r="E4095">
        <v>480000</v>
      </c>
      <c r="F4095" t="s">
        <v>19</v>
      </c>
      <c r="G4095" t="s">
        <v>20</v>
      </c>
      <c r="H4095">
        <v>4</v>
      </c>
      <c r="I4095">
        <v>4</v>
      </c>
      <c r="J4095">
        <v>1366</v>
      </c>
      <c r="K4095">
        <v>1.0258995</v>
      </c>
      <c r="L4095" t="s">
        <v>25</v>
      </c>
    </row>
    <row r="4096" spans="1:12" x14ac:dyDescent="0.3">
      <c r="A4096" s="1">
        <v>43763</v>
      </c>
      <c r="B4096">
        <v>2019</v>
      </c>
      <c r="C4096" t="s">
        <v>29</v>
      </c>
      <c r="D4096">
        <v>147280</v>
      </c>
      <c r="E4096">
        <v>248000</v>
      </c>
      <c r="F4096" t="s">
        <v>19</v>
      </c>
      <c r="G4096" t="s">
        <v>20</v>
      </c>
      <c r="H4096">
        <v>4</v>
      </c>
      <c r="I4096">
        <v>3</v>
      </c>
      <c r="J4096">
        <v>1496</v>
      </c>
      <c r="K4096">
        <v>1.0258995</v>
      </c>
      <c r="L4096" t="s">
        <v>15</v>
      </c>
    </row>
    <row r="4097" spans="1:12" x14ac:dyDescent="0.3">
      <c r="A4097" s="1">
        <v>43763</v>
      </c>
      <c r="B4097">
        <v>2019</v>
      </c>
      <c r="C4097" t="s">
        <v>26</v>
      </c>
      <c r="D4097">
        <v>155890</v>
      </c>
      <c r="E4097">
        <v>170000</v>
      </c>
      <c r="F4097" t="s">
        <v>13</v>
      </c>
      <c r="G4097" t="s">
        <v>14</v>
      </c>
      <c r="H4097">
        <v>3</v>
      </c>
      <c r="I4097">
        <v>3</v>
      </c>
      <c r="J4097">
        <v>1060</v>
      </c>
      <c r="K4097">
        <v>1.0258995</v>
      </c>
      <c r="L4097" t="s">
        <v>22</v>
      </c>
    </row>
    <row r="4098" spans="1:12" x14ac:dyDescent="0.3">
      <c r="A4098" s="1">
        <v>43764</v>
      </c>
      <c r="B4098">
        <v>2019</v>
      </c>
      <c r="C4098" t="s">
        <v>17</v>
      </c>
      <c r="D4098">
        <v>119220</v>
      </c>
      <c r="E4098">
        <v>258000</v>
      </c>
      <c r="F4098" t="s">
        <v>13</v>
      </c>
      <c r="G4098" t="s">
        <v>14</v>
      </c>
      <c r="H4098">
        <v>3</v>
      </c>
      <c r="I4098">
        <v>1</v>
      </c>
      <c r="J4098">
        <v>1089</v>
      </c>
      <c r="K4098">
        <v>1.0258995</v>
      </c>
      <c r="L4098" t="s">
        <v>15</v>
      </c>
    </row>
    <row r="4099" spans="1:12" x14ac:dyDescent="0.3">
      <c r="A4099" s="1">
        <v>43764</v>
      </c>
      <c r="B4099">
        <v>2019</v>
      </c>
      <c r="C4099" t="s">
        <v>21</v>
      </c>
      <c r="D4099">
        <v>2610720</v>
      </c>
      <c r="E4099">
        <v>3200000</v>
      </c>
      <c r="F4099" t="s">
        <v>13</v>
      </c>
      <c r="G4099" t="s">
        <v>14</v>
      </c>
      <c r="H4099">
        <v>3</v>
      </c>
      <c r="I4099">
        <v>1</v>
      </c>
      <c r="J4099">
        <v>1034</v>
      </c>
      <c r="K4099">
        <v>1.0258995</v>
      </c>
      <c r="L4099" t="s">
        <v>22</v>
      </c>
    </row>
    <row r="4100" spans="1:12" x14ac:dyDescent="0.3">
      <c r="A4100" s="1">
        <v>43765</v>
      </c>
      <c r="B4100">
        <v>2019</v>
      </c>
      <c r="C4100" t="s">
        <v>17</v>
      </c>
      <c r="D4100">
        <v>71520</v>
      </c>
      <c r="E4100">
        <v>60000</v>
      </c>
      <c r="F4100" t="s">
        <v>13</v>
      </c>
      <c r="G4100" t="s">
        <v>14</v>
      </c>
      <c r="H4100">
        <v>3</v>
      </c>
      <c r="I4100">
        <v>1</v>
      </c>
      <c r="J4100">
        <v>932</v>
      </c>
      <c r="K4100">
        <v>1.0258995</v>
      </c>
      <c r="L4100" t="s">
        <v>22</v>
      </c>
    </row>
    <row r="4101" spans="1:12" x14ac:dyDescent="0.3">
      <c r="A4101" s="1">
        <v>43768</v>
      </c>
      <c r="B4101">
        <v>2019</v>
      </c>
      <c r="C4101" t="s">
        <v>29</v>
      </c>
      <c r="D4101">
        <v>244300</v>
      </c>
      <c r="E4101">
        <v>482500</v>
      </c>
      <c r="F4101" t="s">
        <v>13</v>
      </c>
      <c r="G4101" t="s">
        <v>14</v>
      </c>
      <c r="H4101">
        <v>3</v>
      </c>
      <c r="I4101">
        <v>1</v>
      </c>
      <c r="J4101">
        <v>915</v>
      </c>
      <c r="K4101">
        <v>1.0258995</v>
      </c>
      <c r="L4101" t="s">
        <v>22</v>
      </c>
    </row>
    <row r="4102" spans="1:12" x14ac:dyDescent="0.3">
      <c r="A4102" s="1">
        <v>43768</v>
      </c>
      <c r="B4102">
        <v>2019</v>
      </c>
      <c r="C4102" t="s">
        <v>17</v>
      </c>
      <c r="D4102">
        <v>124240</v>
      </c>
      <c r="E4102">
        <v>223000</v>
      </c>
      <c r="F4102" t="s">
        <v>13</v>
      </c>
      <c r="G4102" t="s">
        <v>14</v>
      </c>
      <c r="H4102">
        <v>3</v>
      </c>
      <c r="I4102">
        <v>2</v>
      </c>
      <c r="J4102">
        <v>1052</v>
      </c>
      <c r="K4102">
        <v>1.0258995</v>
      </c>
      <c r="L4102" t="s">
        <v>25</v>
      </c>
    </row>
    <row r="4103" spans="1:12" x14ac:dyDescent="0.3">
      <c r="A4103" s="1">
        <v>43769</v>
      </c>
      <c r="B4103">
        <v>2019</v>
      </c>
      <c r="C4103" t="s">
        <v>17</v>
      </c>
      <c r="D4103">
        <v>118740</v>
      </c>
      <c r="E4103">
        <v>169750</v>
      </c>
      <c r="F4103" t="s">
        <v>23</v>
      </c>
      <c r="G4103" t="s">
        <v>24</v>
      </c>
      <c r="H4103">
        <v>6</v>
      </c>
      <c r="I4103">
        <v>5</v>
      </c>
      <c r="J4103">
        <v>2016</v>
      </c>
      <c r="K4103">
        <v>1.0258995</v>
      </c>
      <c r="L4103" t="s">
        <v>16</v>
      </c>
    </row>
    <row r="4104" spans="1:12" x14ac:dyDescent="0.3">
      <c r="A4104" s="1">
        <v>43769</v>
      </c>
      <c r="B4104">
        <v>2019</v>
      </c>
      <c r="C4104" t="s">
        <v>17</v>
      </c>
      <c r="D4104">
        <v>150380</v>
      </c>
      <c r="E4104">
        <v>153000</v>
      </c>
      <c r="F4104" t="s">
        <v>13</v>
      </c>
      <c r="G4104" t="s">
        <v>14</v>
      </c>
      <c r="H4104">
        <v>3</v>
      </c>
      <c r="I4104">
        <v>1</v>
      </c>
      <c r="J4104">
        <v>918</v>
      </c>
      <c r="K4104">
        <v>1.0258995</v>
      </c>
      <c r="L4104" t="s">
        <v>25</v>
      </c>
    </row>
    <row r="4105" spans="1:12" x14ac:dyDescent="0.3">
      <c r="A4105" s="1">
        <v>43770</v>
      </c>
      <c r="B4105">
        <v>2019</v>
      </c>
      <c r="C4105" t="s">
        <v>21</v>
      </c>
      <c r="D4105">
        <v>689150</v>
      </c>
      <c r="E4105">
        <v>1250000</v>
      </c>
      <c r="F4105" t="s">
        <v>13</v>
      </c>
      <c r="G4105" t="s">
        <v>14</v>
      </c>
      <c r="H4105">
        <v>3</v>
      </c>
      <c r="I4105">
        <v>1</v>
      </c>
      <c r="J4105">
        <v>902</v>
      </c>
      <c r="K4105">
        <v>1.0258995</v>
      </c>
      <c r="L4105" t="s">
        <v>16</v>
      </c>
    </row>
    <row r="4106" spans="1:12" x14ac:dyDescent="0.3">
      <c r="A4106" s="1">
        <v>43770</v>
      </c>
      <c r="B4106">
        <v>2019</v>
      </c>
      <c r="C4106" t="s">
        <v>21</v>
      </c>
      <c r="D4106">
        <v>1321530</v>
      </c>
      <c r="E4106">
        <v>2675000</v>
      </c>
      <c r="F4106" t="s">
        <v>13</v>
      </c>
      <c r="G4106" t="s">
        <v>14</v>
      </c>
      <c r="H4106">
        <v>3</v>
      </c>
      <c r="I4106">
        <v>2</v>
      </c>
      <c r="J4106">
        <v>973</v>
      </c>
      <c r="K4106">
        <v>1.0258995</v>
      </c>
      <c r="L4106" t="s">
        <v>16</v>
      </c>
    </row>
    <row r="4107" spans="1:12" x14ac:dyDescent="0.3">
      <c r="A4107" s="1">
        <v>43770</v>
      </c>
      <c r="B4107">
        <v>2019</v>
      </c>
      <c r="C4107" t="s">
        <v>26</v>
      </c>
      <c r="D4107">
        <v>275940</v>
      </c>
      <c r="E4107">
        <v>275000</v>
      </c>
      <c r="F4107" t="s">
        <v>13</v>
      </c>
      <c r="G4107" t="s">
        <v>14</v>
      </c>
      <c r="H4107">
        <v>3</v>
      </c>
      <c r="I4107">
        <v>3</v>
      </c>
      <c r="J4107">
        <v>1010</v>
      </c>
      <c r="K4107">
        <v>1.0258995</v>
      </c>
      <c r="L4107" t="s">
        <v>22</v>
      </c>
    </row>
    <row r="4108" spans="1:12" x14ac:dyDescent="0.3">
      <c r="A4108" s="1">
        <v>43772</v>
      </c>
      <c r="B4108">
        <v>2019</v>
      </c>
      <c r="C4108" t="s">
        <v>26</v>
      </c>
      <c r="D4108">
        <v>225260</v>
      </c>
      <c r="E4108">
        <v>370000</v>
      </c>
      <c r="F4108" t="s">
        <v>13</v>
      </c>
      <c r="G4108" t="s">
        <v>14</v>
      </c>
      <c r="H4108">
        <v>3</v>
      </c>
      <c r="I4108">
        <v>2</v>
      </c>
      <c r="J4108">
        <v>1086</v>
      </c>
      <c r="K4108">
        <v>1.0258995</v>
      </c>
      <c r="L4108" t="s">
        <v>16</v>
      </c>
    </row>
    <row r="4109" spans="1:12" x14ac:dyDescent="0.3">
      <c r="A4109" s="1">
        <v>43772</v>
      </c>
      <c r="B4109">
        <v>2019</v>
      </c>
      <c r="C4109" t="s">
        <v>21</v>
      </c>
      <c r="D4109">
        <v>1275120</v>
      </c>
      <c r="E4109">
        <v>1600000</v>
      </c>
      <c r="F4109" t="s">
        <v>13</v>
      </c>
      <c r="G4109" t="s">
        <v>14</v>
      </c>
      <c r="H4109">
        <v>3</v>
      </c>
      <c r="I4109">
        <v>2</v>
      </c>
      <c r="J4109">
        <v>1078</v>
      </c>
      <c r="K4109">
        <v>1.0258995</v>
      </c>
      <c r="L4109" t="s">
        <v>16</v>
      </c>
    </row>
    <row r="4110" spans="1:12" x14ac:dyDescent="0.3">
      <c r="A4110" s="1">
        <v>43776</v>
      </c>
      <c r="B4110">
        <v>2019</v>
      </c>
      <c r="C4110" t="s">
        <v>26</v>
      </c>
      <c r="D4110">
        <v>1213310</v>
      </c>
      <c r="E4110">
        <v>2200000</v>
      </c>
      <c r="F4110" t="s">
        <v>13</v>
      </c>
      <c r="G4110" t="s">
        <v>14</v>
      </c>
      <c r="H4110">
        <v>3</v>
      </c>
      <c r="I4110">
        <v>1</v>
      </c>
      <c r="J4110">
        <v>1042</v>
      </c>
      <c r="K4110">
        <v>1.0258995</v>
      </c>
      <c r="L4110" t="s">
        <v>25</v>
      </c>
    </row>
    <row r="4111" spans="1:12" x14ac:dyDescent="0.3">
      <c r="A4111" s="1">
        <v>43776</v>
      </c>
      <c r="B4111">
        <v>2019</v>
      </c>
      <c r="C4111" t="s">
        <v>18</v>
      </c>
      <c r="D4111">
        <v>327500</v>
      </c>
      <c r="E4111">
        <v>399999</v>
      </c>
      <c r="F4111" t="s">
        <v>13</v>
      </c>
      <c r="G4111" t="s">
        <v>14</v>
      </c>
      <c r="H4111">
        <v>3</v>
      </c>
      <c r="I4111">
        <v>3</v>
      </c>
      <c r="J4111">
        <v>1066</v>
      </c>
      <c r="K4111">
        <v>1.0258995</v>
      </c>
      <c r="L4111" t="s">
        <v>16</v>
      </c>
    </row>
    <row r="4112" spans="1:12" x14ac:dyDescent="0.3">
      <c r="A4112" s="1">
        <v>43778</v>
      </c>
      <c r="B4112">
        <v>2019</v>
      </c>
      <c r="C4112" t="s">
        <v>17</v>
      </c>
      <c r="D4112">
        <v>103020</v>
      </c>
      <c r="E4112">
        <v>120000</v>
      </c>
      <c r="F4112" t="s">
        <v>13</v>
      </c>
      <c r="G4112" t="s">
        <v>14</v>
      </c>
      <c r="H4112">
        <v>3</v>
      </c>
      <c r="I4112">
        <v>1</v>
      </c>
      <c r="J4112">
        <v>956</v>
      </c>
      <c r="K4112">
        <v>1.0258995</v>
      </c>
      <c r="L4112" t="s">
        <v>15</v>
      </c>
    </row>
    <row r="4113" spans="1:12" x14ac:dyDescent="0.3">
      <c r="A4113" s="1">
        <v>43778</v>
      </c>
      <c r="B4113">
        <v>2019</v>
      </c>
      <c r="C4113" t="s">
        <v>18</v>
      </c>
      <c r="D4113">
        <v>400040</v>
      </c>
      <c r="E4113">
        <v>725000</v>
      </c>
      <c r="F4113" t="s">
        <v>13</v>
      </c>
      <c r="G4113" t="s">
        <v>14</v>
      </c>
      <c r="H4113">
        <v>3</v>
      </c>
      <c r="I4113">
        <v>2</v>
      </c>
      <c r="J4113">
        <v>926</v>
      </c>
      <c r="K4113">
        <v>1.0258995</v>
      </c>
      <c r="L4113" t="s">
        <v>25</v>
      </c>
    </row>
    <row r="4114" spans="1:12" x14ac:dyDescent="0.3">
      <c r="A4114" s="1">
        <v>43782</v>
      </c>
      <c r="B4114">
        <v>2019</v>
      </c>
      <c r="C4114" t="s">
        <v>17</v>
      </c>
      <c r="D4114">
        <v>147590</v>
      </c>
      <c r="E4114">
        <v>215400</v>
      </c>
      <c r="F4114" t="s">
        <v>19</v>
      </c>
      <c r="G4114" t="s">
        <v>20</v>
      </c>
      <c r="H4114">
        <v>4</v>
      </c>
      <c r="I4114">
        <v>4</v>
      </c>
      <c r="J4114">
        <v>1301</v>
      </c>
      <c r="K4114">
        <v>1.0258995</v>
      </c>
      <c r="L4114" t="s">
        <v>25</v>
      </c>
    </row>
    <row r="4115" spans="1:12" x14ac:dyDescent="0.3">
      <c r="A4115" s="1">
        <v>43782</v>
      </c>
      <c r="B4115">
        <v>2019</v>
      </c>
      <c r="C4115" t="s">
        <v>26</v>
      </c>
      <c r="D4115">
        <v>250950</v>
      </c>
      <c r="E4115">
        <v>327000</v>
      </c>
      <c r="F4115" t="s">
        <v>13</v>
      </c>
      <c r="G4115" t="s">
        <v>14</v>
      </c>
      <c r="H4115">
        <v>3</v>
      </c>
      <c r="I4115">
        <v>1</v>
      </c>
      <c r="J4115">
        <v>1057</v>
      </c>
      <c r="K4115">
        <v>1.0258995</v>
      </c>
      <c r="L4115" t="s">
        <v>16</v>
      </c>
    </row>
    <row r="4116" spans="1:12" x14ac:dyDescent="0.3">
      <c r="A4116" s="1">
        <v>43782</v>
      </c>
      <c r="B4116">
        <v>2019</v>
      </c>
      <c r="C4116" t="s">
        <v>17</v>
      </c>
      <c r="D4116">
        <v>147590</v>
      </c>
      <c r="E4116">
        <v>215400</v>
      </c>
      <c r="F4116" t="s">
        <v>19</v>
      </c>
      <c r="G4116" t="s">
        <v>20</v>
      </c>
      <c r="H4116">
        <v>4</v>
      </c>
      <c r="I4116">
        <v>3</v>
      </c>
      <c r="J4116">
        <v>1486</v>
      </c>
      <c r="K4116">
        <v>1.0258995</v>
      </c>
      <c r="L4116" t="s">
        <v>16</v>
      </c>
    </row>
    <row r="4117" spans="1:12" x14ac:dyDescent="0.3">
      <c r="A4117" s="1">
        <v>43782</v>
      </c>
      <c r="B4117">
        <v>2019</v>
      </c>
      <c r="C4117" t="s">
        <v>26</v>
      </c>
      <c r="D4117">
        <v>570990</v>
      </c>
      <c r="E4117">
        <v>880000</v>
      </c>
      <c r="F4117" t="s">
        <v>13</v>
      </c>
      <c r="G4117" t="s">
        <v>14</v>
      </c>
      <c r="H4117">
        <v>3</v>
      </c>
      <c r="I4117">
        <v>3</v>
      </c>
      <c r="J4117">
        <v>922</v>
      </c>
      <c r="K4117">
        <v>1.0258995</v>
      </c>
      <c r="L4117" t="s">
        <v>25</v>
      </c>
    </row>
    <row r="4118" spans="1:12" x14ac:dyDescent="0.3">
      <c r="A4118" s="1">
        <v>43782</v>
      </c>
      <c r="B4118">
        <v>2019</v>
      </c>
      <c r="C4118" t="s">
        <v>17</v>
      </c>
      <c r="D4118">
        <v>108490</v>
      </c>
      <c r="E4118">
        <v>269000</v>
      </c>
      <c r="F4118" t="s">
        <v>19</v>
      </c>
      <c r="G4118" t="s">
        <v>20</v>
      </c>
      <c r="H4118">
        <v>4</v>
      </c>
      <c r="I4118">
        <v>3</v>
      </c>
      <c r="J4118">
        <v>1462</v>
      </c>
      <c r="K4118">
        <v>1.0258995</v>
      </c>
      <c r="L4118" t="s">
        <v>15</v>
      </c>
    </row>
    <row r="4119" spans="1:12" x14ac:dyDescent="0.3">
      <c r="A4119" s="1">
        <v>43784</v>
      </c>
      <c r="B4119">
        <v>2019</v>
      </c>
      <c r="C4119" t="s">
        <v>17</v>
      </c>
      <c r="D4119">
        <v>96560</v>
      </c>
      <c r="E4119">
        <v>97500</v>
      </c>
      <c r="F4119" t="s">
        <v>13</v>
      </c>
      <c r="G4119" t="s">
        <v>14</v>
      </c>
      <c r="H4119">
        <v>3</v>
      </c>
      <c r="I4119">
        <v>2</v>
      </c>
      <c r="J4119">
        <v>931</v>
      </c>
      <c r="K4119">
        <v>1.0258995</v>
      </c>
      <c r="L4119" t="s">
        <v>22</v>
      </c>
    </row>
    <row r="4120" spans="1:12" x14ac:dyDescent="0.3">
      <c r="A4120" s="1">
        <v>43784</v>
      </c>
      <c r="B4120">
        <v>2019</v>
      </c>
      <c r="C4120" t="s">
        <v>18</v>
      </c>
      <c r="D4120">
        <v>294110</v>
      </c>
      <c r="E4120">
        <v>397000</v>
      </c>
      <c r="F4120" t="s">
        <v>13</v>
      </c>
      <c r="G4120" t="s">
        <v>14</v>
      </c>
      <c r="H4120">
        <v>3</v>
      </c>
      <c r="I4120">
        <v>3</v>
      </c>
      <c r="J4120">
        <v>1093</v>
      </c>
      <c r="K4120">
        <v>1.0258995</v>
      </c>
      <c r="L4120" t="s">
        <v>16</v>
      </c>
    </row>
    <row r="4121" spans="1:12" x14ac:dyDescent="0.3">
      <c r="A4121" s="1">
        <v>43784</v>
      </c>
      <c r="B4121">
        <v>2019</v>
      </c>
      <c r="C4121" t="s">
        <v>17</v>
      </c>
      <c r="D4121">
        <v>149670</v>
      </c>
      <c r="E4121">
        <v>208000</v>
      </c>
      <c r="F4121" t="s">
        <v>13</v>
      </c>
      <c r="G4121" t="s">
        <v>14</v>
      </c>
      <c r="H4121">
        <v>3</v>
      </c>
      <c r="I4121">
        <v>3</v>
      </c>
      <c r="J4121">
        <v>1030</v>
      </c>
      <c r="K4121">
        <v>1.0258995</v>
      </c>
      <c r="L4121" t="s">
        <v>16</v>
      </c>
    </row>
    <row r="4122" spans="1:12" x14ac:dyDescent="0.3">
      <c r="A4122" s="1">
        <v>43785</v>
      </c>
      <c r="B4122">
        <v>2019</v>
      </c>
      <c r="C4122" t="s">
        <v>21</v>
      </c>
      <c r="D4122">
        <v>1093960</v>
      </c>
      <c r="E4122">
        <v>1970000</v>
      </c>
      <c r="F4122" t="s">
        <v>13</v>
      </c>
      <c r="G4122" t="s">
        <v>14</v>
      </c>
      <c r="H4122">
        <v>3</v>
      </c>
      <c r="I4122">
        <v>1</v>
      </c>
      <c r="J4122">
        <v>996</v>
      </c>
      <c r="K4122">
        <v>1.0258995</v>
      </c>
      <c r="L4122" t="s">
        <v>15</v>
      </c>
    </row>
    <row r="4123" spans="1:12" x14ac:dyDescent="0.3">
      <c r="A4123" s="1">
        <v>43785</v>
      </c>
      <c r="B4123">
        <v>2019</v>
      </c>
      <c r="C4123" t="s">
        <v>18</v>
      </c>
      <c r="D4123">
        <v>592710</v>
      </c>
      <c r="E4123">
        <v>851568</v>
      </c>
      <c r="F4123" t="s">
        <v>13</v>
      </c>
      <c r="G4123" t="s">
        <v>14</v>
      </c>
      <c r="H4123">
        <v>3</v>
      </c>
      <c r="I4123">
        <v>1</v>
      </c>
      <c r="J4123">
        <v>1066</v>
      </c>
      <c r="K4123">
        <v>1.0258995</v>
      </c>
      <c r="L4123" t="s">
        <v>15</v>
      </c>
    </row>
    <row r="4124" spans="1:12" x14ac:dyDescent="0.3">
      <c r="A4124" s="1">
        <v>43786</v>
      </c>
      <c r="B4124">
        <v>2019</v>
      </c>
      <c r="C4124" t="s">
        <v>29</v>
      </c>
      <c r="D4124">
        <v>158830</v>
      </c>
      <c r="E4124">
        <v>270000</v>
      </c>
      <c r="F4124" t="s">
        <v>13</v>
      </c>
      <c r="G4124" t="s">
        <v>14</v>
      </c>
      <c r="H4124">
        <v>3</v>
      </c>
      <c r="I4124">
        <v>1</v>
      </c>
      <c r="J4124">
        <v>963</v>
      </c>
      <c r="K4124">
        <v>1.0258995</v>
      </c>
      <c r="L4124" t="s">
        <v>25</v>
      </c>
    </row>
    <row r="4125" spans="1:12" x14ac:dyDescent="0.3">
      <c r="A4125" s="1">
        <v>43786</v>
      </c>
      <c r="B4125">
        <v>2019</v>
      </c>
      <c r="C4125" t="s">
        <v>26</v>
      </c>
      <c r="D4125">
        <v>367150</v>
      </c>
      <c r="E4125">
        <v>470000</v>
      </c>
      <c r="F4125" t="s">
        <v>13</v>
      </c>
      <c r="G4125" t="s">
        <v>14</v>
      </c>
      <c r="H4125">
        <v>3</v>
      </c>
      <c r="I4125">
        <v>3</v>
      </c>
      <c r="J4125">
        <v>942</v>
      </c>
      <c r="K4125">
        <v>1.0258995</v>
      </c>
      <c r="L4125" t="s">
        <v>16</v>
      </c>
    </row>
    <row r="4126" spans="1:12" x14ac:dyDescent="0.3">
      <c r="A4126" s="1">
        <v>43789</v>
      </c>
      <c r="B4126">
        <v>2019</v>
      </c>
      <c r="C4126" t="s">
        <v>18</v>
      </c>
      <c r="D4126">
        <v>398980</v>
      </c>
      <c r="E4126">
        <v>530000</v>
      </c>
      <c r="F4126" t="s">
        <v>13</v>
      </c>
      <c r="G4126" t="s">
        <v>14</v>
      </c>
      <c r="H4126">
        <v>3</v>
      </c>
      <c r="I4126">
        <v>3</v>
      </c>
      <c r="J4126">
        <v>947</v>
      </c>
      <c r="K4126">
        <v>1.0258995</v>
      </c>
      <c r="L4126" t="s">
        <v>22</v>
      </c>
    </row>
    <row r="4127" spans="1:12" x14ac:dyDescent="0.3">
      <c r="A4127" s="1">
        <v>43789</v>
      </c>
      <c r="B4127">
        <v>2019</v>
      </c>
      <c r="C4127" t="s">
        <v>29</v>
      </c>
      <c r="D4127">
        <v>169890</v>
      </c>
      <c r="E4127">
        <v>264000</v>
      </c>
      <c r="F4127" t="s">
        <v>13</v>
      </c>
      <c r="G4127" t="s">
        <v>14</v>
      </c>
      <c r="H4127">
        <v>3</v>
      </c>
      <c r="I4127">
        <v>2</v>
      </c>
      <c r="J4127">
        <v>985</v>
      </c>
      <c r="K4127">
        <v>1.0258995</v>
      </c>
      <c r="L4127" t="s">
        <v>15</v>
      </c>
    </row>
    <row r="4128" spans="1:12" x14ac:dyDescent="0.3">
      <c r="A4128" s="1">
        <v>43789</v>
      </c>
      <c r="B4128">
        <v>2019</v>
      </c>
      <c r="C4128" t="s">
        <v>29</v>
      </c>
      <c r="D4128">
        <v>258580</v>
      </c>
      <c r="E4128">
        <v>406667</v>
      </c>
      <c r="F4128" t="s">
        <v>13</v>
      </c>
      <c r="G4128" t="s">
        <v>14</v>
      </c>
      <c r="H4128">
        <v>3</v>
      </c>
      <c r="I4128">
        <v>1</v>
      </c>
      <c r="J4128">
        <v>1011</v>
      </c>
      <c r="K4128">
        <v>1.0258995</v>
      </c>
      <c r="L4128" t="s">
        <v>22</v>
      </c>
    </row>
    <row r="4129" spans="1:12" x14ac:dyDescent="0.3">
      <c r="A4129" s="1">
        <v>43789</v>
      </c>
      <c r="B4129">
        <v>2019</v>
      </c>
      <c r="C4129" t="s">
        <v>17</v>
      </c>
      <c r="D4129">
        <v>113140</v>
      </c>
      <c r="E4129">
        <v>160000</v>
      </c>
      <c r="F4129" t="s">
        <v>19</v>
      </c>
      <c r="G4129" t="s">
        <v>20</v>
      </c>
      <c r="H4129">
        <v>4</v>
      </c>
      <c r="I4129">
        <v>4</v>
      </c>
      <c r="J4129">
        <v>1370</v>
      </c>
      <c r="K4129">
        <v>1.0258995</v>
      </c>
      <c r="L4129" t="s">
        <v>22</v>
      </c>
    </row>
    <row r="4130" spans="1:12" x14ac:dyDescent="0.3">
      <c r="A4130" s="1">
        <v>43789</v>
      </c>
      <c r="B4130">
        <v>2019</v>
      </c>
      <c r="C4130" t="s">
        <v>18</v>
      </c>
      <c r="D4130">
        <v>274820</v>
      </c>
      <c r="E4130">
        <v>395000</v>
      </c>
      <c r="F4130" t="s">
        <v>13</v>
      </c>
      <c r="G4130" t="s">
        <v>14</v>
      </c>
      <c r="H4130">
        <v>3</v>
      </c>
      <c r="I4130">
        <v>3</v>
      </c>
      <c r="J4130">
        <v>1065</v>
      </c>
      <c r="K4130">
        <v>1.0258995</v>
      </c>
      <c r="L4130" t="s">
        <v>15</v>
      </c>
    </row>
    <row r="4131" spans="1:12" x14ac:dyDescent="0.3">
      <c r="A4131" s="1">
        <v>43790</v>
      </c>
      <c r="B4131">
        <v>2019</v>
      </c>
      <c r="C4131" t="s">
        <v>26</v>
      </c>
      <c r="D4131">
        <v>427140</v>
      </c>
      <c r="E4131">
        <v>845000</v>
      </c>
      <c r="F4131" t="s">
        <v>13</v>
      </c>
      <c r="G4131" t="s">
        <v>14</v>
      </c>
      <c r="H4131">
        <v>3</v>
      </c>
      <c r="I4131">
        <v>2</v>
      </c>
      <c r="J4131">
        <v>1065</v>
      </c>
      <c r="K4131">
        <v>1.0258995</v>
      </c>
      <c r="L4131" t="s">
        <v>22</v>
      </c>
    </row>
    <row r="4132" spans="1:12" x14ac:dyDescent="0.3">
      <c r="A4132" s="1">
        <v>43790</v>
      </c>
      <c r="B4132">
        <v>2019</v>
      </c>
      <c r="C4132" t="s">
        <v>26</v>
      </c>
      <c r="D4132">
        <v>286160</v>
      </c>
      <c r="E4132">
        <v>220000</v>
      </c>
      <c r="F4132" t="s">
        <v>13</v>
      </c>
      <c r="G4132" t="s">
        <v>14</v>
      </c>
      <c r="H4132">
        <v>3</v>
      </c>
      <c r="I4132">
        <v>3</v>
      </c>
      <c r="J4132">
        <v>1041</v>
      </c>
      <c r="K4132">
        <v>1.0258995</v>
      </c>
      <c r="L4132" t="s">
        <v>25</v>
      </c>
    </row>
    <row r="4133" spans="1:12" x14ac:dyDescent="0.3">
      <c r="A4133" s="1">
        <v>43796</v>
      </c>
      <c r="B4133">
        <v>2019</v>
      </c>
      <c r="C4133" t="s">
        <v>17</v>
      </c>
      <c r="D4133">
        <v>101110</v>
      </c>
      <c r="E4133">
        <v>41000</v>
      </c>
      <c r="F4133" t="s">
        <v>19</v>
      </c>
      <c r="G4133" t="s">
        <v>20</v>
      </c>
      <c r="H4133">
        <v>4</v>
      </c>
      <c r="I4133">
        <v>2</v>
      </c>
      <c r="J4133">
        <v>1447</v>
      </c>
      <c r="K4133">
        <v>1.0258995</v>
      </c>
      <c r="L4133" t="s">
        <v>16</v>
      </c>
    </row>
    <row r="4134" spans="1:12" x14ac:dyDescent="0.3">
      <c r="A4134" s="1">
        <v>43798</v>
      </c>
      <c r="B4134">
        <v>2019</v>
      </c>
      <c r="C4134" t="s">
        <v>18</v>
      </c>
      <c r="D4134">
        <v>244150</v>
      </c>
      <c r="E4134">
        <v>400000</v>
      </c>
      <c r="F4134" t="s">
        <v>13</v>
      </c>
      <c r="G4134" t="s">
        <v>14</v>
      </c>
      <c r="H4134">
        <v>3</v>
      </c>
      <c r="I4134">
        <v>3</v>
      </c>
      <c r="J4134">
        <v>913</v>
      </c>
      <c r="K4134">
        <v>1.0258995</v>
      </c>
      <c r="L4134" t="s">
        <v>22</v>
      </c>
    </row>
    <row r="4135" spans="1:12" x14ac:dyDescent="0.3">
      <c r="A4135" s="1">
        <v>43799</v>
      </c>
      <c r="B4135">
        <v>2019</v>
      </c>
      <c r="C4135" t="s">
        <v>18</v>
      </c>
      <c r="D4135">
        <v>222190</v>
      </c>
      <c r="E4135">
        <v>379000</v>
      </c>
      <c r="F4135" t="s">
        <v>13</v>
      </c>
      <c r="G4135" t="s">
        <v>14</v>
      </c>
      <c r="H4135">
        <v>3</v>
      </c>
      <c r="I4135">
        <v>2</v>
      </c>
      <c r="J4135">
        <v>1040</v>
      </c>
      <c r="K4135">
        <v>1.0258995</v>
      </c>
      <c r="L4135" t="s">
        <v>22</v>
      </c>
    </row>
    <row r="4136" spans="1:12" x14ac:dyDescent="0.3">
      <c r="A4136" s="1">
        <v>43799</v>
      </c>
      <c r="B4136">
        <v>2019</v>
      </c>
      <c r="C4136" t="s">
        <v>26</v>
      </c>
      <c r="D4136">
        <v>469000</v>
      </c>
      <c r="E4136">
        <v>790000</v>
      </c>
      <c r="F4136" t="s">
        <v>13</v>
      </c>
      <c r="G4136" t="s">
        <v>14</v>
      </c>
      <c r="H4136">
        <v>3</v>
      </c>
      <c r="I4136">
        <v>1</v>
      </c>
      <c r="J4136">
        <v>926</v>
      </c>
      <c r="K4136">
        <v>1.0258995</v>
      </c>
      <c r="L4136" t="s">
        <v>16</v>
      </c>
    </row>
    <row r="4137" spans="1:12" x14ac:dyDescent="0.3">
      <c r="A4137" s="1">
        <v>43803</v>
      </c>
      <c r="B4137">
        <v>2019</v>
      </c>
      <c r="C4137" t="s">
        <v>29</v>
      </c>
      <c r="D4137">
        <v>122010</v>
      </c>
      <c r="E4137">
        <v>205000</v>
      </c>
      <c r="F4137" t="s">
        <v>13</v>
      </c>
      <c r="G4137" t="s">
        <v>14</v>
      </c>
      <c r="H4137">
        <v>3</v>
      </c>
      <c r="I4137">
        <v>3</v>
      </c>
      <c r="J4137">
        <v>930</v>
      </c>
      <c r="K4137">
        <v>1.0258995</v>
      </c>
      <c r="L4137" t="s">
        <v>15</v>
      </c>
    </row>
    <row r="4138" spans="1:12" x14ac:dyDescent="0.3">
      <c r="A4138" s="1">
        <v>43803</v>
      </c>
      <c r="B4138">
        <v>2019</v>
      </c>
      <c r="C4138" t="s">
        <v>29</v>
      </c>
      <c r="D4138">
        <v>257530</v>
      </c>
      <c r="E4138">
        <v>350000</v>
      </c>
      <c r="F4138" t="s">
        <v>13</v>
      </c>
      <c r="G4138" t="s">
        <v>14</v>
      </c>
      <c r="H4138">
        <v>3</v>
      </c>
      <c r="I4138">
        <v>1</v>
      </c>
      <c r="J4138">
        <v>967</v>
      </c>
      <c r="K4138">
        <v>1.0258995</v>
      </c>
      <c r="L4138" t="s">
        <v>15</v>
      </c>
    </row>
    <row r="4139" spans="1:12" x14ac:dyDescent="0.3">
      <c r="A4139" s="1">
        <v>43803</v>
      </c>
      <c r="B4139">
        <v>2019</v>
      </c>
      <c r="C4139" t="s">
        <v>29</v>
      </c>
      <c r="D4139">
        <v>277340</v>
      </c>
      <c r="E4139">
        <v>385000</v>
      </c>
      <c r="F4139" t="s">
        <v>13</v>
      </c>
      <c r="G4139" t="s">
        <v>14</v>
      </c>
      <c r="H4139">
        <v>3</v>
      </c>
      <c r="I4139">
        <v>2</v>
      </c>
      <c r="J4139">
        <v>1019</v>
      </c>
      <c r="K4139">
        <v>1.0258995</v>
      </c>
      <c r="L4139" t="s">
        <v>25</v>
      </c>
    </row>
    <row r="4140" spans="1:12" x14ac:dyDescent="0.3">
      <c r="A4140" s="1">
        <v>43803</v>
      </c>
      <c r="B4140">
        <v>2019</v>
      </c>
      <c r="C4140" t="s">
        <v>29</v>
      </c>
      <c r="D4140">
        <v>203140</v>
      </c>
      <c r="E4140">
        <v>302500</v>
      </c>
      <c r="F4140" t="s">
        <v>13</v>
      </c>
      <c r="G4140" t="s">
        <v>14</v>
      </c>
      <c r="H4140">
        <v>3</v>
      </c>
      <c r="I4140">
        <v>3</v>
      </c>
      <c r="J4140">
        <v>1044</v>
      </c>
      <c r="K4140">
        <v>1.0258995</v>
      </c>
      <c r="L4140" t="s">
        <v>22</v>
      </c>
    </row>
    <row r="4141" spans="1:12" x14ac:dyDescent="0.3">
      <c r="A4141" s="1">
        <v>43803</v>
      </c>
      <c r="B4141">
        <v>2019</v>
      </c>
      <c r="C4141" t="s">
        <v>26</v>
      </c>
      <c r="D4141">
        <v>199080</v>
      </c>
      <c r="E4141">
        <v>355000</v>
      </c>
      <c r="F4141" t="s">
        <v>19</v>
      </c>
      <c r="G4141" t="s">
        <v>20</v>
      </c>
      <c r="H4141">
        <v>4</v>
      </c>
      <c r="I4141">
        <v>4</v>
      </c>
      <c r="J4141">
        <v>1236</v>
      </c>
      <c r="K4141">
        <v>1.0258995</v>
      </c>
      <c r="L4141" t="s">
        <v>25</v>
      </c>
    </row>
    <row r="4142" spans="1:12" x14ac:dyDescent="0.3">
      <c r="A4142" s="1">
        <v>43805</v>
      </c>
      <c r="B4142">
        <v>2019</v>
      </c>
      <c r="C4142" t="s">
        <v>17</v>
      </c>
      <c r="D4142">
        <v>144450</v>
      </c>
      <c r="E4142">
        <v>279900</v>
      </c>
      <c r="F4142" t="s">
        <v>19</v>
      </c>
      <c r="G4142" t="s">
        <v>20</v>
      </c>
      <c r="H4142">
        <v>4</v>
      </c>
      <c r="I4142">
        <v>4</v>
      </c>
      <c r="J4142">
        <v>1270</v>
      </c>
      <c r="K4142">
        <v>1.0258995</v>
      </c>
      <c r="L4142" t="s">
        <v>25</v>
      </c>
    </row>
    <row r="4143" spans="1:12" x14ac:dyDescent="0.3">
      <c r="A4143" s="1">
        <v>43805</v>
      </c>
      <c r="B4143">
        <v>2019</v>
      </c>
      <c r="C4143" t="s">
        <v>17</v>
      </c>
      <c r="D4143">
        <v>123530</v>
      </c>
      <c r="E4143">
        <v>268000</v>
      </c>
      <c r="F4143" t="s">
        <v>19</v>
      </c>
      <c r="G4143" t="s">
        <v>20</v>
      </c>
      <c r="H4143">
        <v>4</v>
      </c>
      <c r="I4143">
        <v>3</v>
      </c>
      <c r="J4143">
        <v>1418</v>
      </c>
      <c r="K4143">
        <v>1.0258995</v>
      </c>
      <c r="L4143" t="s">
        <v>25</v>
      </c>
    </row>
    <row r="4144" spans="1:12" x14ac:dyDescent="0.3">
      <c r="A4144" s="1">
        <v>43806</v>
      </c>
      <c r="B4144">
        <v>2019</v>
      </c>
      <c r="C4144" t="s">
        <v>26</v>
      </c>
      <c r="D4144">
        <v>728070</v>
      </c>
      <c r="E4144">
        <v>690000</v>
      </c>
      <c r="F4144" t="s">
        <v>19</v>
      </c>
      <c r="G4144" t="s">
        <v>20</v>
      </c>
      <c r="H4144">
        <v>4</v>
      </c>
      <c r="I4144">
        <v>4</v>
      </c>
      <c r="J4144">
        <v>1269</v>
      </c>
      <c r="K4144">
        <v>1.0258995</v>
      </c>
      <c r="L4144" t="s">
        <v>15</v>
      </c>
    </row>
    <row r="4145" spans="1:12" x14ac:dyDescent="0.3">
      <c r="A4145" s="1">
        <v>43806</v>
      </c>
      <c r="B4145">
        <v>2019</v>
      </c>
      <c r="C4145" t="s">
        <v>17</v>
      </c>
      <c r="D4145">
        <v>234570</v>
      </c>
      <c r="E4145">
        <v>335000</v>
      </c>
      <c r="F4145" t="s">
        <v>19</v>
      </c>
      <c r="G4145" t="s">
        <v>20</v>
      </c>
      <c r="H4145">
        <v>4</v>
      </c>
      <c r="I4145">
        <v>2</v>
      </c>
      <c r="J4145">
        <v>1341</v>
      </c>
      <c r="K4145">
        <v>1.0258995</v>
      </c>
      <c r="L4145" t="s">
        <v>15</v>
      </c>
    </row>
    <row r="4146" spans="1:12" x14ac:dyDescent="0.3">
      <c r="A4146" s="1">
        <v>43807</v>
      </c>
      <c r="B4146">
        <v>2019</v>
      </c>
      <c r="C4146" t="s">
        <v>29</v>
      </c>
      <c r="D4146">
        <v>129850</v>
      </c>
      <c r="E4146">
        <v>239200</v>
      </c>
      <c r="F4146" t="s">
        <v>13</v>
      </c>
      <c r="G4146" t="s">
        <v>14</v>
      </c>
      <c r="H4146">
        <v>3</v>
      </c>
      <c r="I4146">
        <v>1</v>
      </c>
      <c r="J4146">
        <v>956</v>
      </c>
      <c r="K4146">
        <v>1.0258995</v>
      </c>
      <c r="L4146" t="s">
        <v>15</v>
      </c>
    </row>
    <row r="4147" spans="1:12" x14ac:dyDescent="0.3">
      <c r="A4147" s="1">
        <v>43807</v>
      </c>
      <c r="B4147">
        <v>2019</v>
      </c>
      <c r="C4147" t="s">
        <v>21</v>
      </c>
      <c r="D4147">
        <v>727230</v>
      </c>
      <c r="E4147">
        <v>990000</v>
      </c>
      <c r="F4147" t="s">
        <v>13</v>
      </c>
      <c r="G4147" t="s">
        <v>14</v>
      </c>
      <c r="H4147">
        <v>3</v>
      </c>
      <c r="I4147">
        <v>3</v>
      </c>
      <c r="J4147">
        <v>1073</v>
      </c>
      <c r="K4147">
        <v>1.0258995</v>
      </c>
      <c r="L4147" t="s">
        <v>15</v>
      </c>
    </row>
    <row r="4148" spans="1:12" x14ac:dyDescent="0.3">
      <c r="A4148" s="1">
        <v>43810</v>
      </c>
      <c r="B4148">
        <v>2019</v>
      </c>
      <c r="C4148" t="s">
        <v>17</v>
      </c>
      <c r="D4148">
        <v>111390</v>
      </c>
      <c r="E4148">
        <v>198000</v>
      </c>
      <c r="F4148" t="s">
        <v>13</v>
      </c>
      <c r="G4148" t="s">
        <v>14</v>
      </c>
      <c r="H4148">
        <v>3</v>
      </c>
      <c r="I4148">
        <v>3</v>
      </c>
      <c r="J4148">
        <v>961</v>
      </c>
      <c r="K4148">
        <v>1.0258995</v>
      </c>
      <c r="L4148" t="s">
        <v>25</v>
      </c>
    </row>
    <row r="4149" spans="1:12" x14ac:dyDescent="0.3">
      <c r="A4149" s="1">
        <v>43810</v>
      </c>
      <c r="B4149">
        <v>2019</v>
      </c>
      <c r="C4149" t="s">
        <v>17</v>
      </c>
      <c r="D4149">
        <v>146580</v>
      </c>
      <c r="E4149">
        <v>239900</v>
      </c>
      <c r="F4149" t="s">
        <v>19</v>
      </c>
      <c r="G4149" t="s">
        <v>20</v>
      </c>
      <c r="H4149">
        <v>4</v>
      </c>
      <c r="I4149">
        <v>4</v>
      </c>
      <c r="J4149">
        <v>1241</v>
      </c>
      <c r="K4149">
        <v>1.0258995</v>
      </c>
      <c r="L4149" t="s">
        <v>15</v>
      </c>
    </row>
    <row r="4150" spans="1:12" x14ac:dyDescent="0.3">
      <c r="A4150" s="1">
        <v>43810</v>
      </c>
      <c r="B4150">
        <v>2019</v>
      </c>
      <c r="C4150" t="s">
        <v>21</v>
      </c>
      <c r="D4150">
        <v>1503250</v>
      </c>
      <c r="E4150">
        <v>1700000</v>
      </c>
      <c r="F4150" t="s">
        <v>13</v>
      </c>
      <c r="G4150" t="s">
        <v>14</v>
      </c>
      <c r="H4150">
        <v>3</v>
      </c>
      <c r="I4150">
        <v>2</v>
      </c>
      <c r="J4150">
        <v>954</v>
      </c>
      <c r="K4150">
        <v>1.0258995</v>
      </c>
      <c r="L4150" t="s">
        <v>25</v>
      </c>
    </row>
    <row r="4151" spans="1:12" x14ac:dyDescent="0.3">
      <c r="A4151" s="1">
        <v>43812</v>
      </c>
      <c r="B4151">
        <v>2019</v>
      </c>
      <c r="C4151" t="s">
        <v>17</v>
      </c>
      <c r="D4151">
        <v>129610</v>
      </c>
      <c r="E4151">
        <v>89228</v>
      </c>
      <c r="F4151" t="s">
        <v>13</v>
      </c>
      <c r="G4151" t="s">
        <v>14</v>
      </c>
      <c r="H4151">
        <v>3</v>
      </c>
      <c r="I4151">
        <v>3</v>
      </c>
      <c r="J4151">
        <v>941</v>
      </c>
      <c r="K4151">
        <v>1.0258995</v>
      </c>
      <c r="L4151" t="s">
        <v>22</v>
      </c>
    </row>
    <row r="4152" spans="1:12" x14ac:dyDescent="0.3">
      <c r="A4152" s="1">
        <v>43813</v>
      </c>
      <c r="B4152">
        <v>2019</v>
      </c>
      <c r="C4152" t="s">
        <v>17</v>
      </c>
      <c r="D4152">
        <v>121760</v>
      </c>
      <c r="E4152">
        <v>120000</v>
      </c>
      <c r="F4152" t="s">
        <v>23</v>
      </c>
      <c r="G4152" t="s">
        <v>24</v>
      </c>
      <c r="H4152">
        <v>6</v>
      </c>
      <c r="I4152">
        <v>4</v>
      </c>
      <c r="J4152">
        <v>2108</v>
      </c>
      <c r="K4152">
        <v>1.0258995</v>
      </c>
      <c r="L4152" t="s">
        <v>25</v>
      </c>
    </row>
    <row r="4153" spans="1:12" x14ac:dyDescent="0.3">
      <c r="A4153" s="1">
        <v>43814</v>
      </c>
      <c r="B4153">
        <v>2019</v>
      </c>
      <c r="C4153" t="s">
        <v>21</v>
      </c>
      <c r="D4153">
        <v>885640</v>
      </c>
      <c r="E4153">
        <v>1230000</v>
      </c>
      <c r="F4153" t="s">
        <v>13</v>
      </c>
      <c r="G4153" t="s">
        <v>14</v>
      </c>
      <c r="H4153">
        <v>3</v>
      </c>
      <c r="I4153">
        <v>2</v>
      </c>
      <c r="J4153">
        <v>952</v>
      </c>
      <c r="K4153">
        <v>1.0258995</v>
      </c>
      <c r="L4153" t="s">
        <v>22</v>
      </c>
    </row>
    <row r="4154" spans="1:12" x14ac:dyDescent="0.3">
      <c r="A4154" s="1">
        <v>43817</v>
      </c>
      <c r="B4154">
        <v>2019</v>
      </c>
      <c r="C4154" t="s">
        <v>18</v>
      </c>
      <c r="D4154">
        <v>883540</v>
      </c>
      <c r="E4154">
        <v>1955278</v>
      </c>
      <c r="F4154" t="s">
        <v>13</v>
      </c>
      <c r="G4154" t="s">
        <v>14</v>
      </c>
      <c r="H4154">
        <v>3</v>
      </c>
      <c r="I4154">
        <v>3</v>
      </c>
      <c r="J4154">
        <v>1061</v>
      </c>
      <c r="K4154">
        <v>1.0258995</v>
      </c>
      <c r="L4154" t="s">
        <v>16</v>
      </c>
    </row>
    <row r="4155" spans="1:12" x14ac:dyDescent="0.3">
      <c r="A4155" s="1">
        <v>43818</v>
      </c>
      <c r="B4155">
        <v>2019</v>
      </c>
      <c r="C4155" t="s">
        <v>29</v>
      </c>
      <c r="D4155">
        <v>315280</v>
      </c>
      <c r="E4155">
        <v>525000</v>
      </c>
      <c r="F4155" t="s">
        <v>13</v>
      </c>
      <c r="G4155" t="s">
        <v>14</v>
      </c>
      <c r="H4155">
        <v>3</v>
      </c>
      <c r="I4155">
        <v>1</v>
      </c>
      <c r="J4155">
        <v>1008</v>
      </c>
      <c r="K4155">
        <v>1.0258995</v>
      </c>
      <c r="L4155" t="s">
        <v>15</v>
      </c>
    </row>
    <row r="4156" spans="1:12" x14ac:dyDescent="0.3">
      <c r="A4156" s="1">
        <v>43820</v>
      </c>
      <c r="B4156">
        <v>2019</v>
      </c>
      <c r="C4156" t="s">
        <v>18</v>
      </c>
      <c r="D4156">
        <v>274850</v>
      </c>
      <c r="E4156">
        <v>345000</v>
      </c>
      <c r="F4156" t="s">
        <v>13</v>
      </c>
      <c r="G4156" t="s">
        <v>14</v>
      </c>
      <c r="H4156">
        <v>3</v>
      </c>
      <c r="I4156">
        <v>2</v>
      </c>
      <c r="J4156">
        <v>965</v>
      </c>
      <c r="K4156">
        <v>1.0258995</v>
      </c>
      <c r="L4156" t="s">
        <v>22</v>
      </c>
    </row>
    <row r="4157" spans="1:12" x14ac:dyDescent="0.3">
      <c r="A4157" s="1">
        <v>43825</v>
      </c>
      <c r="B4157">
        <v>2019</v>
      </c>
      <c r="C4157" t="s">
        <v>21</v>
      </c>
      <c r="D4157">
        <v>349090</v>
      </c>
      <c r="E4157">
        <v>380000</v>
      </c>
      <c r="F4157" t="s">
        <v>19</v>
      </c>
      <c r="G4157" t="s">
        <v>20</v>
      </c>
      <c r="H4157">
        <v>4</v>
      </c>
      <c r="I4157">
        <v>3</v>
      </c>
      <c r="J4157">
        <v>1426</v>
      </c>
      <c r="K4157">
        <v>1.0258995</v>
      </c>
      <c r="L4157" t="s">
        <v>15</v>
      </c>
    </row>
    <row r="4158" spans="1:12" x14ac:dyDescent="0.3">
      <c r="A4158" s="1">
        <v>43828</v>
      </c>
      <c r="B4158">
        <v>2019</v>
      </c>
      <c r="C4158" t="s">
        <v>21</v>
      </c>
      <c r="D4158">
        <v>4357640</v>
      </c>
      <c r="E4158">
        <v>5511000</v>
      </c>
      <c r="F4158" t="s">
        <v>13</v>
      </c>
      <c r="G4158" t="s">
        <v>14</v>
      </c>
      <c r="H4158">
        <v>3</v>
      </c>
      <c r="I4158">
        <v>1</v>
      </c>
      <c r="J4158">
        <v>1029</v>
      </c>
      <c r="K4158">
        <v>1.0258995</v>
      </c>
      <c r="L4158" t="s">
        <v>25</v>
      </c>
    </row>
    <row r="4159" spans="1:12" x14ac:dyDescent="0.3">
      <c r="A4159" s="1">
        <v>43832</v>
      </c>
      <c r="B4159">
        <v>2020</v>
      </c>
      <c r="C4159" t="s">
        <v>17</v>
      </c>
      <c r="D4159">
        <v>116830</v>
      </c>
      <c r="E4159">
        <v>137550</v>
      </c>
      <c r="F4159" t="s">
        <v>13</v>
      </c>
      <c r="G4159" t="s">
        <v>14</v>
      </c>
      <c r="H4159">
        <v>3</v>
      </c>
      <c r="I4159">
        <v>1</v>
      </c>
      <c r="J4159">
        <v>1050</v>
      </c>
      <c r="K4159">
        <v>1.0254395000000001</v>
      </c>
      <c r="L4159" t="s">
        <v>15</v>
      </c>
    </row>
    <row r="4160" spans="1:12" x14ac:dyDescent="0.3">
      <c r="A4160" s="1">
        <v>43832</v>
      </c>
      <c r="B4160">
        <v>2020</v>
      </c>
      <c r="C4160" t="s">
        <v>17</v>
      </c>
      <c r="D4160">
        <v>153660</v>
      </c>
      <c r="E4160">
        <v>243500</v>
      </c>
      <c r="F4160" t="s">
        <v>13</v>
      </c>
      <c r="G4160" t="s">
        <v>14</v>
      </c>
      <c r="H4160">
        <v>3</v>
      </c>
      <c r="I4160">
        <v>1</v>
      </c>
      <c r="J4160">
        <v>1063</v>
      </c>
      <c r="K4160">
        <v>1.0254395000000001</v>
      </c>
      <c r="L4160" t="s">
        <v>25</v>
      </c>
    </row>
    <row r="4161" spans="1:12" x14ac:dyDescent="0.3">
      <c r="A4161" s="1">
        <v>43835</v>
      </c>
      <c r="B4161">
        <v>2020</v>
      </c>
      <c r="C4161" t="s">
        <v>26</v>
      </c>
      <c r="D4161">
        <v>265510</v>
      </c>
      <c r="E4161">
        <v>418000</v>
      </c>
      <c r="F4161" t="s">
        <v>13</v>
      </c>
      <c r="G4161" t="s">
        <v>14</v>
      </c>
      <c r="H4161">
        <v>3</v>
      </c>
      <c r="I4161">
        <v>1</v>
      </c>
      <c r="J4161">
        <v>1058</v>
      </c>
      <c r="K4161">
        <v>1.0254395000000001</v>
      </c>
      <c r="L4161" t="s">
        <v>16</v>
      </c>
    </row>
    <row r="4162" spans="1:12" x14ac:dyDescent="0.3">
      <c r="A4162" s="1">
        <v>43838</v>
      </c>
      <c r="B4162">
        <v>2020</v>
      </c>
      <c r="C4162" t="s">
        <v>18</v>
      </c>
      <c r="D4162">
        <v>286480</v>
      </c>
      <c r="E4162">
        <v>393500</v>
      </c>
      <c r="F4162" t="s">
        <v>13</v>
      </c>
      <c r="G4162" t="s">
        <v>14</v>
      </c>
      <c r="H4162">
        <v>3</v>
      </c>
      <c r="I4162">
        <v>1</v>
      </c>
      <c r="J4162">
        <v>938</v>
      </c>
      <c r="K4162">
        <v>1.0254395000000001</v>
      </c>
      <c r="L4162" t="s">
        <v>25</v>
      </c>
    </row>
    <row r="4163" spans="1:12" x14ac:dyDescent="0.3">
      <c r="A4163" s="1">
        <v>43838</v>
      </c>
      <c r="B4163">
        <v>2020</v>
      </c>
      <c r="C4163" t="s">
        <v>18</v>
      </c>
      <c r="D4163">
        <v>345920</v>
      </c>
      <c r="E4163">
        <v>630000</v>
      </c>
      <c r="F4163" t="s">
        <v>13</v>
      </c>
      <c r="G4163" t="s">
        <v>14</v>
      </c>
      <c r="H4163">
        <v>3</v>
      </c>
      <c r="I4163">
        <v>1</v>
      </c>
      <c r="J4163">
        <v>938</v>
      </c>
      <c r="K4163">
        <v>1.0254395000000001</v>
      </c>
      <c r="L4163" t="s">
        <v>16</v>
      </c>
    </row>
    <row r="4164" spans="1:12" x14ac:dyDescent="0.3">
      <c r="A4164" s="1">
        <v>43838</v>
      </c>
      <c r="B4164">
        <v>2020</v>
      </c>
      <c r="C4164" t="s">
        <v>26</v>
      </c>
      <c r="D4164">
        <v>291340</v>
      </c>
      <c r="E4164">
        <v>331000</v>
      </c>
      <c r="F4164" t="s">
        <v>13</v>
      </c>
      <c r="G4164" t="s">
        <v>14</v>
      </c>
      <c r="H4164">
        <v>3</v>
      </c>
      <c r="I4164">
        <v>3</v>
      </c>
      <c r="J4164">
        <v>901</v>
      </c>
      <c r="K4164">
        <v>1.0254395000000001</v>
      </c>
      <c r="L4164" t="s">
        <v>15</v>
      </c>
    </row>
    <row r="4165" spans="1:12" x14ac:dyDescent="0.3">
      <c r="A4165" s="1">
        <v>43839</v>
      </c>
      <c r="B4165">
        <v>2020</v>
      </c>
      <c r="C4165" t="s">
        <v>17</v>
      </c>
      <c r="D4165">
        <v>109710</v>
      </c>
      <c r="E4165">
        <v>112513</v>
      </c>
      <c r="F4165" t="s">
        <v>13</v>
      </c>
      <c r="G4165" t="s">
        <v>14</v>
      </c>
      <c r="H4165">
        <v>3</v>
      </c>
      <c r="I4165">
        <v>1</v>
      </c>
      <c r="J4165">
        <v>955</v>
      </c>
      <c r="K4165">
        <v>1.0254395000000001</v>
      </c>
      <c r="L4165" t="s">
        <v>16</v>
      </c>
    </row>
    <row r="4166" spans="1:12" x14ac:dyDescent="0.3">
      <c r="A4166" s="1">
        <v>43842</v>
      </c>
      <c r="B4166">
        <v>2020</v>
      </c>
      <c r="C4166" t="s">
        <v>26</v>
      </c>
      <c r="D4166">
        <v>296660</v>
      </c>
      <c r="E4166">
        <v>462000</v>
      </c>
      <c r="F4166" t="s">
        <v>13</v>
      </c>
      <c r="G4166" t="s">
        <v>14</v>
      </c>
      <c r="H4166">
        <v>3</v>
      </c>
      <c r="I4166">
        <v>1</v>
      </c>
      <c r="J4166">
        <v>972</v>
      </c>
      <c r="K4166">
        <v>1.0254395000000001</v>
      </c>
      <c r="L4166" t="s">
        <v>25</v>
      </c>
    </row>
    <row r="4167" spans="1:12" x14ac:dyDescent="0.3">
      <c r="A4167" s="1">
        <v>43847</v>
      </c>
      <c r="B4167">
        <v>2020</v>
      </c>
      <c r="C4167" t="s">
        <v>26</v>
      </c>
      <c r="D4167">
        <v>316960</v>
      </c>
      <c r="E4167">
        <v>333247</v>
      </c>
      <c r="F4167" t="s">
        <v>13</v>
      </c>
      <c r="G4167" t="s">
        <v>14</v>
      </c>
      <c r="H4167">
        <v>3</v>
      </c>
      <c r="I4167">
        <v>3</v>
      </c>
      <c r="J4167">
        <v>985</v>
      </c>
      <c r="K4167">
        <v>1.0254395000000001</v>
      </c>
      <c r="L4167" t="s">
        <v>16</v>
      </c>
    </row>
    <row r="4168" spans="1:12" x14ac:dyDescent="0.3">
      <c r="A4168" s="1">
        <v>43861</v>
      </c>
      <c r="B4168">
        <v>2020</v>
      </c>
      <c r="C4168" t="s">
        <v>29</v>
      </c>
      <c r="D4168">
        <v>193410</v>
      </c>
      <c r="E4168">
        <v>295000</v>
      </c>
      <c r="F4168" t="s">
        <v>13</v>
      </c>
      <c r="G4168" t="s">
        <v>14</v>
      </c>
      <c r="H4168">
        <v>3</v>
      </c>
      <c r="I4168">
        <v>3</v>
      </c>
      <c r="J4168">
        <v>1097</v>
      </c>
      <c r="K4168">
        <v>1.0254395000000001</v>
      </c>
      <c r="L4168" t="s">
        <v>16</v>
      </c>
    </row>
    <row r="4169" spans="1:12" x14ac:dyDescent="0.3">
      <c r="A4169" s="1">
        <v>43870</v>
      </c>
      <c r="B4169">
        <v>2020</v>
      </c>
      <c r="C4169" t="s">
        <v>17</v>
      </c>
      <c r="D4169">
        <v>138770</v>
      </c>
      <c r="E4169">
        <v>220000</v>
      </c>
      <c r="F4169" t="s">
        <v>13</v>
      </c>
      <c r="G4169" t="s">
        <v>14</v>
      </c>
      <c r="H4169">
        <v>3</v>
      </c>
      <c r="I4169">
        <v>2</v>
      </c>
      <c r="J4169">
        <v>912</v>
      </c>
      <c r="K4169">
        <v>1.0254395000000001</v>
      </c>
      <c r="L4169" t="s">
        <v>15</v>
      </c>
    </row>
    <row r="4170" spans="1:12" x14ac:dyDescent="0.3">
      <c r="A4170" s="1">
        <v>43870</v>
      </c>
      <c r="B4170">
        <v>2020</v>
      </c>
      <c r="C4170" t="s">
        <v>21</v>
      </c>
      <c r="D4170">
        <v>423220</v>
      </c>
      <c r="E4170">
        <v>655000</v>
      </c>
      <c r="F4170" t="s">
        <v>19</v>
      </c>
      <c r="G4170" t="s">
        <v>20</v>
      </c>
      <c r="H4170">
        <v>4</v>
      </c>
      <c r="I4170">
        <v>2</v>
      </c>
      <c r="J4170">
        <v>1248</v>
      </c>
      <c r="K4170">
        <v>1.0254395000000001</v>
      </c>
      <c r="L4170" t="s">
        <v>16</v>
      </c>
    </row>
    <row r="4171" spans="1:12" x14ac:dyDescent="0.3">
      <c r="A4171" s="1">
        <v>43873</v>
      </c>
      <c r="B4171">
        <v>2020</v>
      </c>
      <c r="C4171" t="s">
        <v>26</v>
      </c>
      <c r="D4171">
        <v>354410</v>
      </c>
      <c r="E4171">
        <v>300000</v>
      </c>
      <c r="F4171" t="s">
        <v>13</v>
      </c>
      <c r="G4171" t="s">
        <v>14</v>
      </c>
      <c r="H4171">
        <v>3</v>
      </c>
      <c r="I4171">
        <v>3</v>
      </c>
      <c r="J4171">
        <v>1003</v>
      </c>
      <c r="K4171">
        <v>1.0254395000000001</v>
      </c>
      <c r="L4171" t="s">
        <v>25</v>
      </c>
    </row>
    <row r="4172" spans="1:12" x14ac:dyDescent="0.3">
      <c r="A4172" s="1">
        <v>43873</v>
      </c>
      <c r="B4172">
        <v>2020</v>
      </c>
      <c r="C4172" t="s">
        <v>17</v>
      </c>
      <c r="D4172">
        <v>183510</v>
      </c>
      <c r="E4172">
        <v>260000</v>
      </c>
      <c r="F4172" t="s">
        <v>13</v>
      </c>
      <c r="G4172" t="s">
        <v>14</v>
      </c>
      <c r="H4172">
        <v>3</v>
      </c>
      <c r="I4172">
        <v>3</v>
      </c>
      <c r="J4172">
        <v>903</v>
      </c>
      <c r="K4172">
        <v>1.0254395000000001</v>
      </c>
      <c r="L4172" t="s">
        <v>22</v>
      </c>
    </row>
    <row r="4173" spans="1:12" x14ac:dyDescent="0.3">
      <c r="A4173" s="1">
        <v>43875</v>
      </c>
      <c r="B4173">
        <v>2020</v>
      </c>
      <c r="C4173" t="s">
        <v>29</v>
      </c>
      <c r="D4173">
        <v>407750</v>
      </c>
      <c r="E4173">
        <v>630700</v>
      </c>
      <c r="F4173" t="s">
        <v>13</v>
      </c>
      <c r="G4173" t="s">
        <v>14</v>
      </c>
      <c r="H4173">
        <v>3</v>
      </c>
      <c r="I4173">
        <v>1</v>
      </c>
      <c r="J4173">
        <v>1041</v>
      </c>
      <c r="K4173">
        <v>1.0254395000000001</v>
      </c>
      <c r="L4173" t="s">
        <v>25</v>
      </c>
    </row>
    <row r="4174" spans="1:12" x14ac:dyDescent="0.3">
      <c r="A4174" s="1">
        <v>43875</v>
      </c>
      <c r="B4174">
        <v>2020</v>
      </c>
      <c r="C4174" t="s">
        <v>26</v>
      </c>
      <c r="D4174">
        <v>356650</v>
      </c>
      <c r="E4174">
        <v>510000</v>
      </c>
      <c r="F4174" t="s">
        <v>13</v>
      </c>
      <c r="G4174" t="s">
        <v>14</v>
      </c>
      <c r="H4174">
        <v>3</v>
      </c>
      <c r="I4174">
        <v>1</v>
      </c>
      <c r="J4174">
        <v>986</v>
      </c>
      <c r="K4174">
        <v>1.0254395000000001</v>
      </c>
      <c r="L4174" t="s">
        <v>16</v>
      </c>
    </row>
    <row r="4175" spans="1:12" x14ac:dyDescent="0.3">
      <c r="A4175" s="1">
        <v>43875</v>
      </c>
      <c r="B4175">
        <v>2020</v>
      </c>
      <c r="C4175" t="s">
        <v>26</v>
      </c>
      <c r="D4175">
        <v>823270</v>
      </c>
      <c r="E4175">
        <v>550000</v>
      </c>
      <c r="F4175" t="s">
        <v>13</v>
      </c>
      <c r="G4175" t="s">
        <v>14</v>
      </c>
      <c r="H4175">
        <v>3</v>
      </c>
      <c r="I4175">
        <v>1</v>
      </c>
      <c r="J4175">
        <v>1076</v>
      </c>
      <c r="K4175">
        <v>1.0254395000000001</v>
      </c>
      <c r="L4175" t="s">
        <v>22</v>
      </c>
    </row>
    <row r="4176" spans="1:12" x14ac:dyDescent="0.3">
      <c r="A4176" s="1">
        <v>43876</v>
      </c>
      <c r="B4176">
        <v>2020</v>
      </c>
      <c r="C4176" t="s">
        <v>21</v>
      </c>
      <c r="D4176">
        <v>1232070</v>
      </c>
      <c r="E4176">
        <v>2000000</v>
      </c>
      <c r="F4176" t="s">
        <v>13</v>
      </c>
      <c r="G4176" t="s">
        <v>14</v>
      </c>
      <c r="H4176">
        <v>3</v>
      </c>
      <c r="I4176">
        <v>1</v>
      </c>
      <c r="J4176">
        <v>935</v>
      </c>
      <c r="K4176">
        <v>1.0254395000000001</v>
      </c>
      <c r="L4176" t="s">
        <v>25</v>
      </c>
    </row>
    <row r="4177" spans="1:12" x14ac:dyDescent="0.3">
      <c r="A4177" s="1">
        <v>43881</v>
      </c>
      <c r="B4177">
        <v>2020</v>
      </c>
      <c r="C4177" t="s">
        <v>21</v>
      </c>
      <c r="D4177">
        <v>1039500</v>
      </c>
      <c r="E4177">
        <v>1500000</v>
      </c>
      <c r="F4177" t="s">
        <v>13</v>
      </c>
      <c r="G4177" t="s">
        <v>14</v>
      </c>
      <c r="H4177">
        <v>3</v>
      </c>
      <c r="I4177">
        <v>2</v>
      </c>
      <c r="J4177">
        <v>1005</v>
      </c>
      <c r="K4177">
        <v>1.0254395000000001</v>
      </c>
      <c r="L4177" t="s">
        <v>25</v>
      </c>
    </row>
    <row r="4178" spans="1:12" x14ac:dyDescent="0.3">
      <c r="A4178" s="1">
        <v>43881</v>
      </c>
      <c r="B4178">
        <v>2020</v>
      </c>
      <c r="C4178" t="s">
        <v>17</v>
      </c>
      <c r="D4178">
        <v>124980</v>
      </c>
      <c r="E4178">
        <v>131000</v>
      </c>
      <c r="F4178" t="s">
        <v>23</v>
      </c>
      <c r="G4178" t="s">
        <v>24</v>
      </c>
      <c r="H4178">
        <v>6</v>
      </c>
      <c r="I4178">
        <v>6</v>
      </c>
      <c r="J4178">
        <v>2175</v>
      </c>
      <c r="K4178">
        <v>1.0254395000000001</v>
      </c>
      <c r="L4178" t="s">
        <v>22</v>
      </c>
    </row>
    <row r="4179" spans="1:12" x14ac:dyDescent="0.3">
      <c r="A4179" s="1">
        <v>43881</v>
      </c>
      <c r="B4179">
        <v>2020</v>
      </c>
      <c r="C4179" t="s">
        <v>17</v>
      </c>
      <c r="D4179">
        <v>133060</v>
      </c>
      <c r="E4179">
        <v>220000</v>
      </c>
      <c r="F4179" t="s">
        <v>13</v>
      </c>
      <c r="G4179" t="s">
        <v>14</v>
      </c>
      <c r="H4179">
        <v>3</v>
      </c>
      <c r="I4179">
        <v>1</v>
      </c>
      <c r="J4179">
        <v>912</v>
      </c>
      <c r="K4179">
        <v>1.0254395000000001</v>
      </c>
      <c r="L4179" t="s">
        <v>16</v>
      </c>
    </row>
    <row r="4180" spans="1:12" x14ac:dyDescent="0.3">
      <c r="A4180" s="1">
        <v>43883</v>
      </c>
      <c r="B4180">
        <v>2020</v>
      </c>
      <c r="C4180" t="s">
        <v>17</v>
      </c>
      <c r="D4180">
        <v>141820</v>
      </c>
      <c r="E4180">
        <v>200000</v>
      </c>
      <c r="F4180" t="s">
        <v>13</v>
      </c>
      <c r="G4180" t="s">
        <v>14</v>
      </c>
      <c r="H4180">
        <v>3</v>
      </c>
      <c r="I4180">
        <v>2</v>
      </c>
      <c r="J4180">
        <v>956</v>
      </c>
      <c r="K4180">
        <v>1.0254395000000001</v>
      </c>
      <c r="L4180" t="s">
        <v>22</v>
      </c>
    </row>
    <row r="4181" spans="1:12" x14ac:dyDescent="0.3">
      <c r="A4181" s="1">
        <v>43883</v>
      </c>
      <c r="B4181">
        <v>2020</v>
      </c>
      <c r="C4181" t="s">
        <v>17</v>
      </c>
      <c r="D4181">
        <v>92180</v>
      </c>
      <c r="E4181">
        <v>88250</v>
      </c>
      <c r="F4181" t="s">
        <v>19</v>
      </c>
      <c r="G4181" t="s">
        <v>20</v>
      </c>
      <c r="H4181">
        <v>4</v>
      </c>
      <c r="I4181">
        <v>3</v>
      </c>
      <c r="J4181">
        <v>1311</v>
      </c>
      <c r="K4181">
        <v>1.0254395000000001</v>
      </c>
      <c r="L4181" t="s">
        <v>25</v>
      </c>
    </row>
    <row r="4182" spans="1:12" x14ac:dyDescent="0.3">
      <c r="A4182" s="1">
        <v>43884</v>
      </c>
      <c r="B4182">
        <v>2020</v>
      </c>
      <c r="C4182" t="s">
        <v>17</v>
      </c>
      <c r="D4182">
        <v>94360</v>
      </c>
      <c r="E4182">
        <v>90000</v>
      </c>
      <c r="F4182" t="s">
        <v>19</v>
      </c>
      <c r="G4182" t="s">
        <v>20</v>
      </c>
      <c r="H4182">
        <v>4</v>
      </c>
      <c r="I4182">
        <v>3</v>
      </c>
      <c r="J4182">
        <v>1200</v>
      </c>
      <c r="K4182">
        <v>1.0254395000000001</v>
      </c>
      <c r="L4182" t="s">
        <v>15</v>
      </c>
    </row>
    <row r="4183" spans="1:12" x14ac:dyDescent="0.3">
      <c r="A4183" s="1">
        <v>43884</v>
      </c>
      <c r="B4183">
        <v>2020</v>
      </c>
      <c r="C4183" t="s">
        <v>29</v>
      </c>
      <c r="D4183">
        <v>246120</v>
      </c>
      <c r="E4183">
        <v>391100</v>
      </c>
      <c r="F4183" t="s">
        <v>19</v>
      </c>
      <c r="G4183" t="s">
        <v>20</v>
      </c>
      <c r="H4183">
        <v>4</v>
      </c>
      <c r="I4183">
        <v>4</v>
      </c>
      <c r="J4183">
        <v>1451</v>
      </c>
      <c r="K4183">
        <v>1.0254395000000001</v>
      </c>
      <c r="L4183" t="s">
        <v>25</v>
      </c>
    </row>
    <row r="4184" spans="1:12" x14ac:dyDescent="0.3">
      <c r="A4184" s="1">
        <v>43887</v>
      </c>
      <c r="B4184">
        <v>2020</v>
      </c>
      <c r="C4184" t="s">
        <v>26</v>
      </c>
      <c r="D4184">
        <v>207690</v>
      </c>
      <c r="E4184">
        <v>226700</v>
      </c>
      <c r="F4184" t="s">
        <v>13</v>
      </c>
      <c r="G4184" t="s">
        <v>14</v>
      </c>
      <c r="H4184">
        <v>3</v>
      </c>
      <c r="I4184">
        <v>1</v>
      </c>
      <c r="J4184">
        <v>931</v>
      </c>
      <c r="K4184">
        <v>1.0254395000000001</v>
      </c>
      <c r="L4184" t="s">
        <v>15</v>
      </c>
    </row>
    <row r="4185" spans="1:12" x14ac:dyDescent="0.3">
      <c r="A4185" s="1">
        <v>43888</v>
      </c>
      <c r="B4185">
        <v>2020</v>
      </c>
      <c r="C4185" t="s">
        <v>21</v>
      </c>
      <c r="D4185">
        <v>393400</v>
      </c>
      <c r="E4185">
        <v>755000</v>
      </c>
      <c r="F4185" t="s">
        <v>13</v>
      </c>
      <c r="G4185" t="s">
        <v>14</v>
      </c>
      <c r="H4185">
        <v>3</v>
      </c>
      <c r="I4185">
        <v>1</v>
      </c>
      <c r="J4185">
        <v>984</v>
      </c>
      <c r="K4185">
        <v>1.0254395000000001</v>
      </c>
      <c r="L4185" t="s">
        <v>22</v>
      </c>
    </row>
    <row r="4186" spans="1:12" x14ac:dyDescent="0.3">
      <c r="A4186" s="1">
        <v>43889</v>
      </c>
      <c r="B4186">
        <v>2020</v>
      </c>
      <c r="C4186" t="s">
        <v>18</v>
      </c>
      <c r="D4186">
        <v>554630</v>
      </c>
      <c r="E4186">
        <v>1196000</v>
      </c>
      <c r="F4186" t="s">
        <v>13</v>
      </c>
      <c r="G4186" t="s">
        <v>14</v>
      </c>
      <c r="H4186">
        <v>3</v>
      </c>
      <c r="I4186">
        <v>1</v>
      </c>
      <c r="J4186">
        <v>1063</v>
      </c>
      <c r="K4186">
        <v>1.0254395000000001</v>
      </c>
      <c r="L4186" t="s">
        <v>15</v>
      </c>
    </row>
    <row r="4187" spans="1:12" x14ac:dyDescent="0.3">
      <c r="A4187" s="1">
        <v>43891</v>
      </c>
      <c r="B4187">
        <v>2020</v>
      </c>
      <c r="C4187" t="s">
        <v>18</v>
      </c>
      <c r="D4187">
        <v>1975335</v>
      </c>
      <c r="E4187">
        <v>2800000</v>
      </c>
      <c r="F4187" t="s">
        <v>13</v>
      </c>
      <c r="G4187" t="s">
        <v>14</v>
      </c>
      <c r="H4187">
        <v>3</v>
      </c>
      <c r="I4187">
        <v>2</v>
      </c>
      <c r="J4187">
        <v>1091</v>
      </c>
      <c r="K4187">
        <v>1.0254395000000001</v>
      </c>
      <c r="L4187" t="s">
        <v>25</v>
      </c>
    </row>
    <row r="4188" spans="1:12" x14ac:dyDescent="0.3">
      <c r="A4188" s="1">
        <v>43891</v>
      </c>
      <c r="B4188">
        <v>2020</v>
      </c>
      <c r="C4188" t="s">
        <v>18</v>
      </c>
      <c r="D4188">
        <v>320460</v>
      </c>
      <c r="E4188">
        <v>385000</v>
      </c>
      <c r="F4188" t="s">
        <v>13</v>
      </c>
      <c r="G4188" t="s">
        <v>14</v>
      </c>
      <c r="H4188">
        <v>3</v>
      </c>
      <c r="I4188">
        <v>3</v>
      </c>
      <c r="J4188">
        <v>992</v>
      </c>
      <c r="K4188">
        <v>1.0254395000000001</v>
      </c>
      <c r="L4188" t="s">
        <v>16</v>
      </c>
    </row>
    <row r="4189" spans="1:12" x14ac:dyDescent="0.3">
      <c r="A4189" s="1">
        <v>43891</v>
      </c>
      <c r="B4189">
        <v>2020</v>
      </c>
      <c r="C4189" t="s">
        <v>17</v>
      </c>
      <c r="D4189">
        <v>142390</v>
      </c>
      <c r="E4189">
        <v>200000</v>
      </c>
      <c r="F4189" t="s">
        <v>13</v>
      </c>
      <c r="G4189" t="s">
        <v>14</v>
      </c>
      <c r="H4189">
        <v>3</v>
      </c>
      <c r="I4189">
        <v>3</v>
      </c>
      <c r="J4189">
        <v>946</v>
      </c>
      <c r="K4189">
        <v>1.0254395000000001</v>
      </c>
      <c r="L4189" t="s">
        <v>16</v>
      </c>
    </row>
    <row r="4190" spans="1:12" x14ac:dyDescent="0.3">
      <c r="A4190" s="1">
        <v>43891</v>
      </c>
      <c r="B4190">
        <v>2020</v>
      </c>
      <c r="C4190" t="s">
        <v>29</v>
      </c>
      <c r="D4190">
        <v>188580</v>
      </c>
      <c r="E4190">
        <v>295000</v>
      </c>
      <c r="F4190" t="s">
        <v>13</v>
      </c>
      <c r="G4190" t="s">
        <v>14</v>
      </c>
      <c r="H4190">
        <v>3</v>
      </c>
      <c r="I4190">
        <v>1</v>
      </c>
      <c r="J4190">
        <v>946</v>
      </c>
      <c r="K4190">
        <v>1.0254395000000001</v>
      </c>
      <c r="L4190" t="s">
        <v>16</v>
      </c>
    </row>
    <row r="4191" spans="1:12" x14ac:dyDescent="0.3">
      <c r="A4191" s="1">
        <v>43892</v>
      </c>
      <c r="B4191">
        <v>2020</v>
      </c>
      <c r="C4191" t="s">
        <v>17</v>
      </c>
      <c r="D4191">
        <v>104630</v>
      </c>
      <c r="E4191">
        <v>172000</v>
      </c>
      <c r="F4191" t="s">
        <v>13</v>
      </c>
      <c r="G4191" t="s">
        <v>14</v>
      </c>
      <c r="H4191">
        <v>3</v>
      </c>
      <c r="I4191">
        <v>2</v>
      </c>
      <c r="J4191">
        <v>919</v>
      </c>
      <c r="K4191">
        <v>1.0254395000000001</v>
      </c>
      <c r="L4191" t="s">
        <v>22</v>
      </c>
    </row>
    <row r="4192" spans="1:12" x14ac:dyDescent="0.3">
      <c r="A4192" s="1">
        <v>43895</v>
      </c>
      <c r="B4192">
        <v>2020</v>
      </c>
      <c r="C4192" t="s">
        <v>17</v>
      </c>
      <c r="D4192">
        <v>345690</v>
      </c>
      <c r="E4192">
        <v>675000</v>
      </c>
      <c r="F4192" t="s">
        <v>13</v>
      </c>
      <c r="G4192" t="s">
        <v>14</v>
      </c>
      <c r="H4192">
        <v>3</v>
      </c>
      <c r="I4192">
        <v>3</v>
      </c>
      <c r="J4192">
        <v>1024</v>
      </c>
      <c r="K4192">
        <v>1.0254395000000001</v>
      </c>
      <c r="L4192" t="s">
        <v>25</v>
      </c>
    </row>
    <row r="4193" spans="1:12" x14ac:dyDescent="0.3">
      <c r="A4193" s="1">
        <v>43896</v>
      </c>
      <c r="B4193">
        <v>2020</v>
      </c>
      <c r="C4193" t="s">
        <v>17</v>
      </c>
      <c r="D4193">
        <v>102750</v>
      </c>
      <c r="E4193">
        <v>125000</v>
      </c>
      <c r="F4193" t="s">
        <v>19</v>
      </c>
      <c r="G4193" t="s">
        <v>20</v>
      </c>
      <c r="H4193">
        <v>4</v>
      </c>
      <c r="I4193">
        <v>2</v>
      </c>
      <c r="J4193">
        <v>1301</v>
      </c>
      <c r="K4193">
        <v>1.0254395000000001</v>
      </c>
      <c r="L4193" t="s">
        <v>16</v>
      </c>
    </row>
    <row r="4194" spans="1:12" x14ac:dyDescent="0.3">
      <c r="A4194" s="1">
        <v>43898</v>
      </c>
      <c r="B4194">
        <v>2020</v>
      </c>
      <c r="C4194" t="s">
        <v>26</v>
      </c>
      <c r="D4194">
        <v>612080</v>
      </c>
      <c r="E4194">
        <v>1355000</v>
      </c>
      <c r="F4194" t="s">
        <v>13</v>
      </c>
      <c r="G4194" t="s">
        <v>14</v>
      </c>
      <c r="H4194">
        <v>3</v>
      </c>
      <c r="I4194">
        <v>3</v>
      </c>
      <c r="J4194">
        <v>921</v>
      </c>
      <c r="K4194">
        <v>1.0254395000000001</v>
      </c>
      <c r="L4194" t="s">
        <v>16</v>
      </c>
    </row>
    <row r="4195" spans="1:12" x14ac:dyDescent="0.3">
      <c r="A4195" s="1">
        <v>43898</v>
      </c>
      <c r="B4195">
        <v>2020</v>
      </c>
      <c r="C4195" t="s">
        <v>21</v>
      </c>
      <c r="D4195">
        <v>1144150</v>
      </c>
      <c r="E4195">
        <v>1200000</v>
      </c>
      <c r="F4195" t="s">
        <v>13</v>
      </c>
      <c r="G4195" t="s">
        <v>14</v>
      </c>
      <c r="H4195">
        <v>3</v>
      </c>
      <c r="I4195">
        <v>1</v>
      </c>
      <c r="J4195">
        <v>1040</v>
      </c>
      <c r="K4195">
        <v>1.0254395000000001</v>
      </c>
      <c r="L4195" t="s">
        <v>25</v>
      </c>
    </row>
    <row r="4196" spans="1:12" x14ac:dyDescent="0.3">
      <c r="A4196" s="1">
        <v>43898</v>
      </c>
      <c r="B4196">
        <v>2020</v>
      </c>
      <c r="C4196" t="s">
        <v>17</v>
      </c>
      <c r="D4196">
        <v>105040</v>
      </c>
      <c r="E4196">
        <v>108000</v>
      </c>
      <c r="F4196" t="s">
        <v>23</v>
      </c>
      <c r="G4196" t="s">
        <v>24</v>
      </c>
      <c r="H4196">
        <v>6</v>
      </c>
      <c r="I4196">
        <v>6</v>
      </c>
      <c r="J4196">
        <v>1929</v>
      </c>
      <c r="K4196">
        <v>1.0254395000000001</v>
      </c>
      <c r="L4196" t="s">
        <v>22</v>
      </c>
    </row>
    <row r="4197" spans="1:12" x14ac:dyDescent="0.3">
      <c r="A4197" s="1">
        <v>43902</v>
      </c>
      <c r="B4197">
        <v>2020</v>
      </c>
      <c r="C4197" t="s">
        <v>18</v>
      </c>
      <c r="D4197">
        <v>489650</v>
      </c>
      <c r="E4197">
        <v>731000</v>
      </c>
      <c r="F4197" t="s">
        <v>13</v>
      </c>
      <c r="G4197" t="s">
        <v>14</v>
      </c>
      <c r="H4197">
        <v>3</v>
      </c>
      <c r="I4197">
        <v>1</v>
      </c>
      <c r="J4197">
        <v>950</v>
      </c>
      <c r="K4197">
        <v>1.0254395000000001</v>
      </c>
      <c r="L4197" t="s">
        <v>25</v>
      </c>
    </row>
    <row r="4198" spans="1:12" x14ac:dyDescent="0.3">
      <c r="A4198" s="1">
        <v>43902</v>
      </c>
      <c r="B4198">
        <v>2020</v>
      </c>
      <c r="C4198" t="s">
        <v>29</v>
      </c>
      <c r="D4198">
        <v>258860</v>
      </c>
      <c r="E4198">
        <v>400000</v>
      </c>
      <c r="F4198" t="s">
        <v>23</v>
      </c>
      <c r="G4198" t="s">
        <v>24</v>
      </c>
      <c r="H4198">
        <v>6</v>
      </c>
      <c r="I4198">
        <v>5</v>
      </c>
      <c r="J4198">
        <v>1993</v>
      </c>
      <c r="K4198">
        <v>1.0254395000000001</v>
      </c>
      <c r="L4198" t="s">
        <v>22</v>
      </c>
    </row>
    <row r="4199" spans="1:12" x14ac:dyDescent="0.3">
      <c r="A4199" s="1">
        <v>43909</v>
      </c>
      <c r="B4199">
        <v>2020</v>
      </c>
      <c r="C4199" t="s">
        <v>17</v>
      </c>
      <c r="D4199">
        <v>148120</v>
      </c>
      <c r="E4199">
        <v>267000</v>
      </c>
      <c r="F4199" t="s">
        <v>13</v>
      </c>
      <c r="G4199" t="s">
        <v>14</v>
      </c>
      <c r="H4199">
        <v>3</v>
      </c>
      <c r="I4199">
        <v>3</v>
      </c>
      <c r="J4199">
        <v>1058</v>
      </c>
      <c r="K4199">
        <v>1.0254395000000001</v>
      </c>
      <c r="L4199" t="s">
        <v>16</v>
      </c>
    </row>
    <row r="4200" spans="1:12" x14ac:dyDescent="0.3">
      <c r="A4200" s="1">
        <v>43910</v>
      </c>
      <c r="B4200">
        <v>2020</v>
      </c>
      <c r="C4200" t="s">
        <v>29</v>
      </c>
      <c r="D4200">
        <v>163800</v>
      </c>
      <c r="E4200">
        <v>269900</v>
      </c>
      <c r="F4200" t="s">
        <v>13</v>
      </c>
      <c r="G4200" t="s">
        <v>14</v>
      </c>
      <c r="H4200">
        <v>3</v>
      </c>
      <c r="I4200">
        <v>3</v>
      </c>
      <c r="J4200">
        <v>973</v>
      </c>
      <c r="K4200">
        <v>1.0254395000000001</v>
      </c>
      <c r="L4200" t="s">
        <v>16</v>
      </c>
    </row>
    <row r="4201" spans="1:12" x14ac:dyDescent="0.3">
      <c r="A4201" s="1">
        <v>43911</v>
      </c>
      <c r="B4201">
        <v>2020</v>
      </c>
      <c r="C4201" t="s">
        <v>17</v>
      </c>
      <c r="D4201">
        <v>94560</v>
      </c>
      <c r="E4201">
        <v>107500</v>
      </c>
      <c r="F4201" t="s">
        <v>13</v>
      </c>
      <c r="G4201" t="s">
        <v>14</v>
      </c>
      <c r="H4201">
        <v>3</v>
      </c>
      <c r="I4201">
        <v>2</v>
      </c>
      <c r="J4201">
        <v>991</v>
      </c>
      <c r="K4201">
        <v>1.0254395000000001</v>
      </c>
      <c r="L4201" t="s">
        <v>15</v>
      </c>
    </row>
    <row r="4202" spans="1:12" x14ac:dyDescent="0.3">
      <c r="A4202" s="1">
        <v>43913</v>
      </c>
      <c r="B4202">
        <v>2020</v>
      </c>
      <c r="C4202" t="s">
        <v>26</v>
      </c>
      <c r="D4202">
        <v>233310</v>
      </c>
      <c r="E4202">
        <v>260000</v>
      </c>
      <c r="F4202" t="s">
        <v>13</v>
      </c>
      <c r="G4202" t="s">
        <v>14</v>
      </c>
      <c r="H4202">
        <v>3</v>
      </c>
      <c r="I4202">
        <v>1</v>
      </c>
      <c r="J4202">
        <v>1086</v>
      </c>
      <c r="K4202">
        <v>1.0254395000000001</v>
      </c>
      <c r="L4202" t="s">
        <v>25</v>
      </c>
    </row>
    <row r="4203" spans="1:12" x14ac:dyDescent="0.3">
      <c r="A4203" s="1">
        <v>43913</v>
      </c>
      <c r="B4203">
        <v>2020</v>
      </c>
      <c r="C4203" t="s">
        <v>21</v>
      </c>
      <c r="D4203">
        <v>659470</v>
      </c>
      <c r="E4203">
        <v>995000</v>
      </c>
      <c r="F4203" t="s">
        <v>13</v>
      </c>
      <c r="G4203" t="s">
        <v>14</v>
      </c>
      <c r="H4203">
        <v>3</v>
      </c>
      <c r="I4203">
        <v>1</v>
      </c>
      <c r="J4203">
        <v>1072</v>
      </c>
      <c r="K4203">
        <v>1.0254395000000001</v>
      </c>
      <c r="L4203" t="s">
        <v>25</v>
      </c>
    </row>
    <row r="4204" spans="1:12" x14ac:dyDescent="0.3">
      <c r="A4204" s="1">
        <v>43916</v>
      </c>
      <c r="B4204">
        <v>2020</v>
      </c>
      <c r="C4204" t="s">
        <v>29</v>
      </c>
      <c r="D4204">
        <v>237930</v>
      </c>
      <c r="E4204">
        <v>380000</v>
      </c>
      <c r="F4204" t="s">
        <v>13</v>
      </c>
      <c r="G4204" t="s">
        <v>14</v>
      </c>
      <c r="H4204">
        <v>3</v>
      </c>
      <c r="I4204">
        <v>3</v>
      </c>
      <c r="J4204">
        <v>985</v>
      </c>
      <c r="K4204">
        <v>1.0254395000000001</v>
      </c>
      <c r="L4204" t="s">
        <v>22</v>
      </c>
    </row>
    <row r="4205" spans="1:12" x14ac:dyDescent="0.3">
      <c r="A4205" s="1">
        <v>43916</v>
      </c>
      <c r="B4205">
        <v>2020</v>
      </c>
      <c r="C4205" t="s">
        <v>29</v>
      </c>
      <c r="D4205">
        <v>262850</v>
      </c>
      <c r="E4205">
        <v>440000</v>
      </c>
      <c r="F4205" t="s">
        <v>13</v>
      </c>
      <c r="G4205" t="s">
        <v>14</v>
      </c>
      <c r="H4205">
        <v>3</v>
      </c>
      <c r="I4205">
        <v>3</v>
      </c>
      <c r="J4205">
        <v>1038</v>
      </c>
      <c r="K4205">
        <v>1.0254395000000001</v>
      </c>
      <c r="L4205" t="s">
        <v>15</v>
      </c>
    </row>
    <row r="4206" spans="1:12" x14ac:dyDescent="0.3">
      <c r="A4206" s="1">
        <v>43917</v>
      </c>
      <c r="B4206">
        <v>2020</v>
      </c>
      <c r="C4206" t="s">
        <v>17</v>
      </c>
      <c r="D4206">
        <v>97300</v>
      </c>
      <c r="E4206">
        <v>180000</v>
      </c>
      <c r="F4206" t="s">
        <v>19</v>
      </c>
      <c r="G4206" t="s">
        <v>20</v>
      </c>
      <c r="H4206">
        <v>4</v>
      </c>
      <c r="I4206">
        <v>3</v>
      </c>
      <c r="J4206">
        <v>1440</v>
      </c>
      <c r="K4206">
        <v>1.0254395000000001</v>
      </c>
      <c r="L4206" t="s">
        <v>15</v>
      </c>
    </row>
    <row r="4207" spans="1:12" x14ac:dyDescent="0.3">
      <c r="A4207" s="1">
        <v>43917</v>
      </c>
      <c r="B4207">
        <v>2020</v>
      </c>
      <c r="C4207" t="s">
        <v>17</v>
      </c>
      <c r="D4207">
        <v>91580</v>
      </c>
      <c r="E4207">
        <v>322000</v>
      </c>
      <c r="F4207" t="s">
        <v>19</v>
      </c>
      <c r="G4207" t="s">
        <v>20</v>
      </c>
      <c r="H4207">
        <v>4</v>
      </c>
      <c r="I4207">
        <v>3</v>
      </c>
      <c r="J4207">
        <v>1234</v>
      </c>
      <c r="K4207">
        <v>1.0254395000000001</v>
      </c>
      <c r="L4207" t="s">
        <v>25</v>
      </c>
    </row>
    <row r="4208" spans="1:12" x14ac:dyDescent="0.3">
      <c r="A4208" s="1">
        <v>43917</v>
      </c>
      <c r="B4208">
        <v>2020</v>
      </c>
      <c r="C4208" t="s">
        <v>17</v>
      </c>
      <c r="D4208">
        <v>91870</v>
      </c>
      <c r="E4208">
        <v>205000</v>
      </c>
      <c r="F4208" t="s">
        <v>19</v>
      </c>
      <c r="G4208" t="s">
        <v>20</v>
      </c>
      <c r="H4208">
        <v>4</v>
      </c>
      <c r="I4208">
        <v>2</v>
      </c>
      <c r="J4208">
        <v>1482</v>
      </c>
      <c r="K4208">
        <v>1.0254395000000001</v>
      </c>
      <c r="L4208" t="s">
        <v>15</v>
      </c>
    </row>
    <row r="4209" spans="1:12" x14ac:dyDescent="0.3">
      <c r="A4209" s="1">
        <v>43919</v>
      </c>
      <c r="B4209">
        <v>2020</v>
      </c>
      <c r="C4209" t="s">
        <v>29</v>
      </c>
      <c r="D4209">
        <v>141820</v>
      </c>
      <c r="E4209">
        <v>269000</v>
      </c>
      <c r="F4209" t="s">
        <v>19</v>
      </c>
      <c r="G4209" t="s">
        <v>20</v>
      </c>
      <c r="H4209">
        <v>4</v>
      </c>
      <c r="I4209">
        <v>2</v>
      </c>
      <c r="J4209">
        <v>1372</v>
      </c>
      <c r="K4209">
        <v>1.0254395000000001</v>
      </c>
      <c r="L4209" t="s">
        <v>16</v>
      </c>
    </row>
    <row r="4210" spans="1:12" x14ac:dyDescent="0.3">
      <c r="A4210" s="1">
        <v>43923</v>
      </c>
      <c r="B4210">
        <v>2020</v>
      </c>
      <c r="C4210" t="s">
        <v>29</v>
      </c>
      <c r="D4210">
        <v>155820</v>
      </c>
      <c r="E4210">
        <v>238000</v>
      </c>
      <c r="F4210" t="s">
        <v>13</v>
      </c>
      <c r="G4210" t="s">
        <v>14</v>
      </c>
      <c r="H4210">
        <v>3</v>
      </c>
      <c r="I4210">
        <v>1</v>
      </c>
      <c r="J4210">
        <v>949</v>
      </c>
      <c r="K4210">
        <v>1.0254395000000001</v>
      </c>
      <c r="L4210" t="s">
        <v>25</v>
      </c>
    </row>
    <row r="4211" spans="1:12" x14ac:dyDescent="0.3">
      <c r="A4211" s="1">
        <v>43923</v>
      </c>
      <c r="B4211">
        <v>2020</v>
      </c>
      <c r="C4211" t="s">
        <v>18</v>
      </c>
      <c r="D4211">
        <v>206250</v>
      </c>
      <c r="E4211">
        <v>385000</v>
      </c>
      <c r="F4211" t="s">
        <v>13</v>
      </c>
      <c r="G4211" t="s">
        <v>14</v>
      </c>
      <c r="H4211">
        <v>3</v>
      </c>
      <c r="I4211">
        <v>2</v>
      </c>
      <c r="J4211">
        <v>1060</v>
      </c>
      <c r="K4211">
        <v>1.0254395000000001</v>
      </c>
      <c r="L4211" t="s">
        <v>15</v>
      </c>
    </row>
    <row r="4212" spans="1:12" x14ac:dyDescent="0.3">
      <c r="A4212" s="1">
        <v>43924</v>
      </c>
      <c r="B4212">
        <v>2020</v>
      </c>
      <c r="C4212" t="s">
        <v>21</v>
      </c>
      <c r="D4212">
        <v>2007110</v>
      </c>
      <c r="E4212">
        <v>3500000</v>
      </c>
      <c r="F4212" t="s">
        <v>13</v>
      </c>
      <c r="G4212" t="s">
        <v>14</v>
      </c>
      <c r="H4212">
        <v>3</v>
      </c>
      <c r="I4212">
        <v>1</v>
      </c>
      <c r="J4212">
        <v>909</v>
      </c>
      <c r="K4212">
        <v>1.0254395000000001</v>
      </c>
      <c r="L4212" t="s">
        <v>16</v>
      </c>
    </row>
    <row r="4213" spans="1:12" x14ac:dyDescent="0.3">
      <c r="A4213" s="1">
        <v>43925</v>
      </c>
      <c r="B4213">
        <v>2020</v>
      </c>
      <c r="C4213" t="s">
        <v>29</v>
      </c>
      <c r="D4213">
        <v>278600</v>
      </c>
      <c r="E4213">
        <v>432000</v>
      </c>
      <c r="F4213" t="s">
        <v>13</v>
      </c>
      <c r="G4213" t="s">
        <v>14</v>
      </c>
      <c r="H4213">
        <v>3</v>
      </c>
      <c r="I4213">
        <v>2</v>
      </c>
      <c r="J4213">
        <v>900</v>
      </c>
      <c r="K4213">
        <v>1.0254395000000001</v>
      </c>
      <c r="L4213" t="s">
        <v>25</v>
      </c>
    </row>
    <row r="4214" spans="1:12" x14ac:dyDescent="0.3">
      <c r="A4214" s="1">
        <v>43925</v>
      </c>
      <c r="B4214">
        <v>2020</v>
      </c>
      <c r="C4214" t="s">
        <v>18</v>
      </c>
      <c r="D4214">
        <v>643230</v>
      </c>
      <c r="E4214">
        <v>1526000</v>
      </c>
      <c r="F4214" t="s">
        <v>13</v>
      </c>
      <c r="G4214" t="s">
        <v>14</v>
      </c>
      <c r="H4214">
        <v>3</v>
      </c>
      <c r="I4214">
        <v>2</v>
      </c>
      <c r="J4214">
        <v>1008</v>
      </c>
      <c r="K4214">
        <v>1.0254395000000001</v>
      </c>
      <c r="L4214" t="s">
        <v>25</v>
      </c>
    </row>
    <row r="4215" spans="1:12" x14ac:dyDescent="0.3">
      <c r="A4215" s="1">
        <v>43926</v>
      </c>
      <c r="B4215">
        <v>2020</v>
      </c>
      <c r="C4215" t="s">
        <v>26</v>
      </c>
      <c r="D4215">
        <v>322770</v>
      </c>
      <c r="E4215">
        <v>310800</v>
      </c>
      <c r="F4215" t="s">
        <v>13</v>
      </c>
      <c r="G4215" t="s">
        <v>14</v>
      </c>
      <c r="H4215">
        <v>3</v>
      </c>
      <c r="I4215">
        <v>2</v>
      </c>
      <c r="J4215">
        <v>1012</v>
      </c>
      <c r="K4215">
        <v>1.0254395000000001</v>
      </c>
      <c r="L4215" t="s">
        <v>25</v>
      </c>
    </row>
    <row r="4216" spans="1:12" x14ac:dyDescent="0.3">
      <c r="A4216" s="1">
        <v>43927</v>
      </c>
      <c r="B4216">
        <v>2020</v>
      </c>
      <c r="C4216" t="s">
        <v>18</v>
      </c>
      <c r="D4216">
        <v>511310</v>
      </c>
      <c r="E4216">
        <v>715000</v>
      </c>
      <c r="F4216" t="s">
        <v>13</v>
      </c>
      <c r="G4216" t="s">
        <v>14</v>
      </c>
      <c r="H4216">
        <v>3</v>
      </c>
      <c r="I4216">
        <v>3</v>
      </c>
      <c r="J4216">
        <v>1074</v>
      </c>
      <c r="K4216">
        <v>1.0254395000000001</v>
      </c>
      <c r="L4216" t="s">
        <v>15</v>
      </c>
    </row>
    <row r="4217" spans="1:12" x14ac:dyDescent="0.3">
      <c r="A4217" s="1">
        <v>43927</v>
      </c>
      <c r="B4217">
        <v>2020</v>
      </c>
      <c r="C4217" t="s">
        <v>21</v>
      </c>
      <c r="D4217">
        <v>578830</v>
      </c>
      <c r="E4217">
        <v>950000</v>
      </c>
      <c r="F4217" t="s">
        <v>13</v>
      </c>
      <c r="G4217" t="s">
        <v>14</v>
      </c>
      <c r="H4217">
        <v>3</v>
      </c>
      <c r="I4217">
        <v>1</v>
      </c>
      <c r="J4217">
        <v>1079</v>
      </c>
      <c r="K4217">
        <v>1.0254395000000001</v>
      </c>
      <c r="L4217" t="s">
        <v>15</v>
      </c>
    </row>
    <row r="4218" spans="1:12" x14ac:dyDescent="0.3">
      <c r="A4218" s="1">
        <v>43930</v>
      </c>
      <c r="B4218">
        <v>2020</v>
      </c>
      <c r="C4218" t="s">
        <v>29</v>
      </c>
      <c r="D4218">
        <v>294840</v>
      </c>
      <c r="E4218">
        <v>525000</v>
      </c>
      <c r="F4218" t="s">
        <v>13</v>
      </c>
      <c r="G4218" t="s">
        <v>14</v>
      </c>
      <c r="H4218">
        <v>3</v>
      </c>
      <c r="I4218">
        <v>1</v>
      </c>
      <c r="J4218">
        <v>1028</v>
      </c>
      <c r="K4218">
        <v>1.0254395000000001</v>
      </c>
      <c r="L4218" t="s">
        <v>16</v>
      </c>
    </row>
    <row r="4219" spans="1:12" x14ac:dyDescent="0.3">
      <c r="A4219" s="1">
        <v>43930</v>
      </c>
      <c r="B4219">
        <v>2020</v>
      </c>
      <c r="C4219" t="s">
        <v>17</v>
      </c>
      <c r="D4219">
        <v>103970</v>
      </c>
      <c r="E4219">
        <v>235500</v>
      </c>
      <c r="F4219" t="s">
        <v>13</v>
      </c>
      <c r="G4219" t="s">
        <v>14</v>
      </c>
      <c r="H4219">
        <v>3</v>
      </c>
      <c r="I4219">
        <v>1</v>
      </c>
      <c r="J4219">
        <v>1018</v>
      </c>
      <c r="K4219">
        <v>1.0254395000000001</v>
      </c>
      <c r="L4219" t="s">
        <v>22</v>
      </c>
    </row>
    <row r="4220" spans="1:12" x14ac:dyDescent="0.3">
      <c r="A4220" s="1">
        <v>43931</v>
      </c>
      <c r="B4220">
        <v>2020</v>
      </c>
      <c r="C4220" t="s">
        <v>17</v>
      </c>
      <c r="D4220">
        <v>106310</v>
      </c>
      <c r="E4220">
        <v>161500</v>
      </c>
      <c r="F4220" t="s">
        <v>13</v>
      </c>
      <c r="G4220" t="s">
        <v>14</v>
      </c>
      <c r="H4220">
        <v>3</v>
      </c>
      <c r="I4220">
        <v>1</v>
      </c>
      <c r="J4220">
        <v>1031</v>
      </c>
      <c r="K4220">
        <v>1.0254395000000001</v>
      </c>
      <c r="L4220" t="s">
        <v>25</v>
      </c>
    </row>
    <row r="4221" spans="1:12" x14ac:dyDescent="0.3">
      <c r="A4221" s="1">
        <v>43931</v>
      </c>
      <c r="B4221">
        <v>2020</v>
      </c>
      <c r="C4221" t="s">
        <v>17</v>
      </c>
      <c r="D4221">
        <v>88150</v>
      </c>
      <c r="E4221">
        <v>55375</v>
      </c>
      <c r="F4221" t="s">
        <v>19</v>
      </c>
      <c r="G4221" t="s">
        <v>20</v>
      </c>
      <c r="H4221">
        <v>4</v>
      </c>
      <c r="I4221">
        <v>4</v>
      </c>
      <c r="J4221">
        <v>1238</v>
      </c>
      <c r="K4221">
        <v>1.0254395000000001</v>
      </c>
      <c r="L4221" t="s">
        <v>22</v>
      </c>
    </row>
    <row r="4222" spans="1:12" x14ac:dyDescent="0.3">
      <c r="A4222" s="1">
        <v>43934</v>
      </c>
      <c r="B4222">
        <v>2020</v>
      </c>
      <c r="C4222" t="s">
        <v>18</v>
      </c>
      <c r="D4222">
        <v>783120</v>
      </c>
      <c r="E4222">
        <v>1006000</v>
      </c>
      <c r="F4222" t="s">
        <v>13</v>
      </c>
      <c r="G4222" t="s">
        <v>14</v>
      </c>
      <c r="H4222">
        <v>3</v>
      </c>
      <c r="I4222">
        <v>3</v>
      </c>
      <c r="J4222">
        <v>952</v>
      </c>
      <c r="K4222">
        <v>1.0254395000000001</v>
      </c>
      <c r="L4222" t="s">
        <v>15</v>
      </c>
    </row>
    <row r="4223" spans="1:12" x14ac:dyDescent="0.3">
      <c r="A4223" s="1">
        <v>43934</v>
      </c>
      <c r="B4223">
        <v>2020</v>
      </c>
      <c r="C4223" t="s">
        <v>29</v>
      </c>
      <c r="D4223">
        <v>264180</v>
      </c>
      <c r="E4223">
        <v>375000</v>
      </c>
      <c r="F4223" t="s">
        <v>13</v>
      </c>
      <c r="G4223" t="s">
        <v>14</v>
      </c>
      <c r="H4223">
        <v>3</v>
      </c>
      <c r="I4223">
        <v>2</v>
      </c>
      <c r="J4223">
        <v>1029</v>
      </c>
      <c r="K4223">
        <v>1.0254395000000001</v>
      </c>
      <c r="L4223" t="s">
        <v>25</v>
      </c>
    </row>
    <row r="4224" spans="1:12" x14ac:dyDescent="0.3">
      <c r="A4224" s="1">
        <v>43937</v>
      </c>
      <c r="B4224">
        <v>2020</v>
      </c>
      <c r="C4224" t="s">
        <v>21</v>
      </c>
      <c r="D4224">
        <v>1323420</v>
      </c>
      <c r="E4224">
        <v>1795000</v>
      </c>
      <c r="F4224" t="s">
        <v>13</v>
      </c>
      <c r="G4224" t="s">
        <v>14</v>
      </c>
      <c r="H4224">
        <v>3</v>
      </c>
      <c r="I4224">
        <v>3</v>
      </c>
      <c r="J4224">
        <v>1030</v>
      </c>
      <c r="K4224">
        <v>1.0254395000000001</v>
      </c>
      <c r="L4224" t="s">
        <v>25</v>
      </c>
    </row>
    <row r="4225" spans="1:12" x14ac:dyDescent="0.3">
      <c r="A4225" s="1">
        <v>43937</v>
      </c>
      <c r="B4225">
        <v>2020</v>
      </c>
      <c r="C4225" t="s">
        <v>21</v>
      </c>
      <c r="D4225">
        <v>3172260</v>
      </c>
      <c r="E4225">
        <v>4800000</v>
      </c>
      <c r="F4225" t="s">
        <v>13</v>
      </c>
      <c r="G4225" t="s">
        <v>14</v>
      </c>
      <c r="H4225">
        <v>3</v>
      </c>
      <c r="I4225">
        <v>3</v>
      </c>
      <c r="J4225">
        <v>954</v>
      </c>
      <c r="K4225">
        <v>1.0254395000000001</v>
      </c>
      <c r="L4225" t="s">
        <v>22</v>
      </c>
    </row>
    <row r="4226" spans="1:12" x14ac:dyDescent="0.3">
      <c r="A4226" s="1">
        <v>43938</v>
      </c>
      <c r="B4226">
        <v>2020</v>
      </c>
      <c r="C4226" t="s">
        <v>17</v>
      </c>
      <c r="D4226">
        <v>111190</v>
      </c>
      <c r="E4226">
        <v>131200</v>
      </c>
      <c r="F4226" t="s">
        <v>19</v>
      </c>
      <c r="G4226" t="s">
        <v>20</v>
      </c>
      <c r="H4226">
        <v>4</v>
      </c>
      <c r="I4226">
        <v>3</v>
      </c>
      <c r="J4226">
        <v>1482</v>
      </c>
      <c r="K4226">
        <v>1.0254395000000001</v>
      </c>
      <c r="L4226" t="s">
        <v>22</v>
      </c>
    </row>
    <row r="4227" spans="1:12" x14ac:dyDescent="0.3">
      <c r="A4227" s="1">
        <v>43939</v>
      </c>
      <c r="B4227">
        <v>2020</v>
      </c>
      <c r="C4227" t="s">
        <v>21</v>
      </c>
      <c r="D4227">
        <v>1360380</v>
      </c>
      <c r="E4227">
        <v>1925000</v>
      </c>
      <c r="F4227" t="s">
        <v>13</v>
      </c>
      <c r="G4227" t="s">
        <v>14</v>
      </c>
      <c r="H4227">
        <v>3</v>
      </c>
      <c r="I4227">
        <v>2</v>
      </c>
      <c r="J4227">
        <v>948</v>
      </c>
      <c r="K4227">
        <v>1.0254395000000001</v>
      </c>
      <c r="L4227" t="s">
        <v>15</v>
      </c>
    </row>
    <row r="4228" spans="1:12" x14ac:dyDescent="0.3">
      <c r="A4228" s="1">
        <v>43940</v>
      </c>
      <c r="B4228">
        <v>2020</v>
      </c>
      <c r="C4228" t="s">
        <v>29</v>
      </c>
      <c r="D4228">
        <v>190960</v>
      </c>
      <c r="E4228">
        <v>147500</v>
      </c>
      <c r="F4228" t="s">
        <v>13</v>
      </c>
      <c r="G4228" t="s">
        <v>14</v>
      </c>
      <c r="H4228">
        <v>3</v>
      </c>
      <c r="I4228">
        <v>1</v>
      </c>
      <c r="J4228">
        <v>948</v>
      </c>
      <c r="K4228">
        <v>1.0254395000000001</v>
      </c>
      <c r="L4228" t="s">
        <v>22</v>
      </c>
    </row>
    <row r="4229" spans="1:12" x14ac:dyDescent="0.3">
      <c r="A4229" s="1">
        <v>43944</v>
      </c>
      <c r="B4229">
        <v>2020</v>
      </c>
      <c r="C4229" t="s">
        <v>29</v>
      </c>
      <c r="D4229">
        <v>157080</v>
      </c>
      <c r="E4229">
        <v>222549</v>
      </c>
      <c r="F4229" t="s">
        <v>13</v>
      </c>
      <c r="G4229" t="s">
        <v>14</v>
      </c>
      <c r="H4229">
        <v>3</v>
      </c>
      <c r="I4229">
        <v>2</v>
      </c>
      <c r="J4229">
        <v>1100</v>
      </c>
      <c r="K4229">
        <v>1.0254395000000001</v>
      </c>
      <c r="L4229" t="s">
        <v>22</v>
      </c>
    </row>
    <row r="4230" spans="1:12" x14ac:dyDescent="0.3">
      <c r="A4230" s="1">
        <v>43944</v>
      </c>
      <c r="B4230">
        <v>2020</v>
      </c>
      <c r="C4230" t="s">
        <v>17</v>
      </c>
      <c r="D4230">
        <v>111130</v>
      </c>
      <c r="E4230">
        <v>165000</v>
      </c>
      <c r="F4230" t="s">
        <v>13</v>
      </c>
      <c r="G4230" t="s">
        <v>14</v>
      </c>
      <c r="H4230">
        <v>3</v>
      </c>
      <c r="I4230">
        <v>2</v>
      </c>
      <c r="J4230">
        <v>916</v>
      </c>
      <c r="K4230">
        <v>1.0254395000000001</v>
      </c>
      <c r="L4230" t="s">
        <v>15</v>
      </c>
    </row>
    <row r="4231" spans="1:12" x14ac:dyDescent="0.3">
      <c r="A4231" s="1">
        <v>43944</v>
      </c>
      <c r="B4231">
        <v>2020</v>
      </c>
      <c r="C4231" t="s">
        <v>29</v>
      </c>
      <c r="D4231">
        <v>219240</v>
      </c>
      <c r="E4231">
        <v>340000</v>
      </c>
      <c r="F4231" t="s">
        <v>13</v>
      </c>
      <c r="G4231" t="s">
        <v>14</v>
      </c>
      <c r="H4231">
        <v>3</v>
      </c>
      <c r="I4231">
        <v>1</v>
      </c>
      <c r="J4231">
        <v>1069</v>
      </c>
      <c r="K4231">
        <v>1.0254395000000001</v>
      </c>
      <c r="L4231" t="s">
        <v>25</v>
      </c>
    </row>
    <row r="4232" spans="1:12" x14ac:dyDescent="0.3">
      <c r="A4232" s="1">
        <v>43945</v>
      </c>
      <c r="B4232">
        <v>2020</v>
      </c>
      <c r="C4232" t="s">
        <v>17</v>
      </c>
      <c r="D4232">
        <v>108890</v>
      </c>
      <c r="E4232">
        <v>190000</v>
      </c>
      <c r="F4232" t="s">
        <v>13</v>
      </c>
      <c r="G4232" t="s">
        <v>14</v>
      </c>
      <c r="H4232">
        <v>3</v>
      </c>
      <c r="I4232">
        <v>1</v>
      </c>
      <c r="J4232">
        <v>1008</v>
      </c>
      <c r="K4232">
        <v>1.0254395000000001</v>
      </c>
      <c r="L4232" t="s">
        <v>25</v>
      </c>
    </row>
    <row r="4233" spans="1:12" x14ac:dyDescent="0.3">
      <c r="A4233" s="1">
        <v>43947</v>
      </c>
      <c r="B4233">
        <v>2020</v>
      </c>
      <c r="C4233" t="s">
        <v>18</v>
      </c>
      <c r="D4233">
        <v>508120</v>
      </c>
      <c r="E4233">
        <v>999000</v>
      </c>
      <c r="F4233" t="s">
        <v>13</v>
      </c>
      <c r="G4233" t="s">
        <v>14</v>
      </c>
      <c r="H4233">
        <v>3</v>
      </c>
      <c r="I4233">
        <v>1</v>
      </c>
      <c r="J4233">
        <v>1090</v>
      </c>
      <c r="K4233">
        <v>1.0254395000000001</v>
      </c>
      <c r="L4233" t="s">
        <v>25</v>
      </c>
    </row>
    <row r="4234" spans="1:12" x14ac:dyDescent="0.3">
      <c r="A4234" s="1">
        <v>43951</v>
      </c>
      <c r="B4234">
        <v>2020</v>
      </c>
      <c r="C4234" t="s">
        <v>21</v>
      </c>
      <c r="D4234">
        <v>866320</v>
      </c>
      <c r="E4234">
        <v>1225000</v>
      </c>
      <c r="F4234" t="s">
        <v>13</v>
      </c>
      <c r="G4234" t="s">
        <v>14</v>
      </c>
      <c r="H4234">
        <v>3</v>
      </c>
      <c r="I4234">
        <v>1</v>
      </c>
      <c r="J4234">
        <v>1096</v>
      </c>
      <c r="K4234">
        <v>1.0254395000000001</v>
      </c>
      <c r="L4234" t="s">
        <v>15</v>
      </c>
    </row>
    <row r="4235" spans="1:12" x14ac:dyDescent="0.3">
      <c r="A4235" s="1">
        <v>43951</v>
      </c>
      <c r="B4235">
        <v>2020</v>
      </c>
      <c r="C4235" t="s">
        <v>26</v>
      </c>
      <c r="D4235">
        <v>477400</v>
      </c>
      <c r="E4235">
        <v>580000</v>
      </c>
      <c r="F4235" t="s">
        <v>13</v>
      </c>
      <c r="G4235" t="s">
        <v>14</v>
      </c>
      <c r="H4235">
        <v>3</v>
      </c>
      <c r="I4235">
        <v>2</v>
      </c>
      <c r="J4235">
        <v>1014</v>
      </c>
      <c r="K4235">
        <v>1.0254395000000001</v>
      </c>
      <c r="L4235" t="s">
        <v>16</v>
      </c>
    </row>
    <row r="4236" spans="1:12" x14ac:dyDescent="0.3">
      <c r="A4236" s="1">
        <v>43951</v>
      </c>
      <c r="B4236">
        <v>2020</v>
      </c>
      <c r="C4236" t="s">
        <v>18</v>
      </c>
      <c r="D4236">
        <v>294110</v>
      </c>
      <c r="E4236">
        <v>563500</v>
      </c>
      <c r="F4236" t="s">
        <v>13</v>
      </c>
      <c r="G4236" t="s">
        <v>14</v>
      </c>
      <c r="H4236">
        <v>3</v>
      </c>
      <c r="I4236">
        <v>1</v>
      </c>
      <c r="J4236">
        <v>1066</v>
      </c>
      <c r="K4236">
        <v>1.0254395000000001</v>
      </c>
      <c r="L4236" t="s">
        <v>25</v>
      </c>
    </row>
    <row r="4237" spans="1:12" x14ac:dyDescent="0.3">
      <c r="A4237" s="1">
        <v>43952</v>
      </c>
      <c r="B4237">
        <v>2020</v>
      </c>
      <c r="C4237" t="s">
        <v>17</v>
      </c>
      <c r="D4237">
        <v>306460</v>
      </c>
      <c r="E4237">
        <v>300000</v>
      </c>
      <c r="F4237" t="s">
        <v>13</v>
      </c>
      <c r="G4237" t="s">
        <v>14</v>
      </c>
      <c r="H4237">
        <v>3</v>
      </c>
      <c r="I4237">
        <v>3</v>
      </c>
      <c r="J4237">
        <v>1057</v>
      </c>
      <c r="K4237">
        <v>1.0254395000000001</v>
      </c>
      <c r="L4237" t="s">
        <v>15</v>
      </c>
    </row>
    <row r="4238" spans="1:12" x14ac:dyDescent="0.3">
      <c r="A4238" s="1">
        <v>43952</v>
      </c>
      <c r="B4238">
        <v>2020</v>
      </c>
      <c r="C4238" t="s">
        <v>21</v>
      </c>
      <c r="D4238">
        <v>1660890</v>
      </c>
      <c r="E4238">
        <v>1700000</v>
      </c>
      <c r="F4238" t="s">
        <v>13</v>
      </c>
      <c r="G4238" t="s">
        <v>14</v>
      </c>
      <c r="H4238">
        <v>3</v>
      </c>
      <c r="I4238">
        <v>3</v>
      </c>
      <c r="J4238">
        <v>929</v>
      </c>
      <c r="K4238">
        <v>1.0254395000000001</v>
      </c>
      <c r="L4238" t="s">
        <v>25</v>
      </c>
    </row>
    <row r="4239" spans="1:12" x14ac:dyDescent="0.3">
      <c r="A4239" s="1">
        <v>43952</v>
      </c>
      <c r="B4239">
        <v>2020</v>
      </c>
      <c r="C4239" t="s">
        <v>29</v>
      </c>
      <c r="D4239">
        <v>124530</v>
      </c>
      <c r="E4239">
        <v>182000</v>
      </c>
      <c r="F4239" t="s">
        <v>13</v>
      </c>
      <c r="G4239" t="s">
        <v>14</v>
      </c>
      <c r="H4239">
        <v>3</v>
      </c>
      <c r="I4239">
        <v>1</v>
      </c>
      <c r="J4239">
        <v>978</v>
      </c>
      <c r="K4239">
        <v>1.0254395000000001</v>
      </c>
      <c r="L4239" t="s">
        <v>22</v>
      </c>
    </row>
    <row r="4240" spans="1:12" x14ac:dyDescent="0.3">
      <c r="A4240" s="1">
        <v>43953</v>
      </c>
      <c r="B4240">
        <v>2020</v>
      </c>
      <c r="C4240" t="s">
        <v>29</v>
      </c>
      <c r="D4240">
        <v>116480</v>
      </c>
      <c r="E4240">
        <v>200000</v>
      </c>
      <c r="F4240" t="s">
        <v>13</v>
      </c>
      <c r="G4240" t="s">
        <v>14</v>
      </c>
      <c r="H4240">
        <v>3</v>
      </c>
      <c r="I4240">
        <v>3</v>
      </c>
      <c r="J4240">
        <v>1009</v>
      </c>
      <c r="K4240">
        <v>1.0254395000000001</v>
      </c>
      <c r="L4240" t="s">
        <v>15</v>
      </c>
    </row>
    <row r="4241" spans="1:12" x14ac:dyDescent="0.3">
      <c r="A4241" s="1">
        <v>43954</v>
      </c>
      <c r="B4241">
        <v>2020</v>
      </c>
      <c r="C4241" t="s">
        <v>17</v>
      </c>
      <c r="D4241">
        <v>83210</v>
      </c>
      <c r="E4241">
        <v>136500</v>
      </c>
      <c r="F4241" t="s">
        <v>13</v>
      </c>
      <c r="G4241" t="s">
        <v>14</v>
      </c>
      <c r="H4241">
        <v>3</v>
      </c>
      <c r="I4241">
        <v>2</v>
      </c>
      <c r="J4241">
        <v>1035</v>
      </c>
      <c r="K4241">
        <v>1.0254395000000001</v>
      </c>
      <c r="L4241" t="s">
        <v>16</v>
      </c>
    </row>
    <row r="4242" spans="1:12" x14ac:dyDescent="0.3">
      <c r="A4242" s="1">
        <v>43955</v>
      </c>
      <c r="B4242">
        <v>2020</v>
      </c>
      <c r="C4242" t="s">
        <v>29</v>
      </c>
      <c r="D4242">
        <v>127960</v>
      </c>
      <c r="E4242">
        <v>191099</v>
      </c>
      <c r="F4242" t="s">
        <v>13</v>
      </c>
      <c r="G4242" t="s">
        <v>14</v>
      </c>
      <c r="H4242">
        <v>3</v>
      </c>
      <c r="I4242">
        <v>2</v>
      </c>
      <c r="J4242">
        <v>1089</v>
      </c>
      <c r="K4242">
        <v>1.0254395000000001</v>
      </c>
      <c r="L4242" t="s">
        <v>22</v>
      </c>
    </row>
    <row r="4243" spans="1:12" x14ac:dyDescent="0.3">
      <c r="A4243" s="1">
        <v>43958</v>
      </c>
      <c r="B4243">
        <v>2020</v>
      </c>
      <c r="C4243" t="s">
        <v>17</v>
      </c>
      <c r="D4243">
        <v>280760</v>
      </c>
      <c r="E4243">
        <v>180000</v>
      </c>
      <c r="F4243" t="s">
        <v>13</v>
      </c>
      <c r="G4243" t="s">
        <v>14</v>
      </c>
      <c r="H4243">
        <v>3</v>
      </c>
      <c r="I4243">
        <v>3</v>
      </c>
      <c r="J4243">
        <v>906</v>
      </c>
      <c r="K4243">
        <v>1.0254395000000001</v>
      </c>
      <c r="L4243" t="s">
        <v>22</v>
      </c>
    </row>
    <row r="4244" spans="1:12" x14ac:dyDescent="0.3">
      <c r="A4244" s="1">
        <v>43958</v>
      </c>
      <c r="B4244">
        <v>2020</v>
      </c>
      <c r="C4244" t="s">
        <v>21</v>
      </c>
      <c r="D4244">
        <v>550550</v>
      </c>
      <c r="E4244">
        <v>796500</v>
      </c>
      <c r="F4244" t="s">
        <v>19</v>
      </c>
      <c r="G4244" t="s">
        <v>20</v>
      </c>
      <c r="H4244">
        <v>4</v>
      </c>
      <c r="I4244">
        <v>2</v>
      </c>
      <c r="J4244">
        <v>1314</v>
      </c>
      <c r="K4244">
        <v>1.0254395000000001</v>
      </c>
      <c r="L4244" t="s">
        <v>22</v>
      </c>
    </row>
    <row r="4245" spans="1:12" x14ac:dyDescent="0.3">
      <c r="A4245" s="1">
        <v>43958</v>
      </c>
      <c r="B4245">
        <v>2020</v>
      </c>
      <c r="C4245" t="s">
        <v>18</v>
      </c>
      <c r="D4245">
        <v>213250</v>
      </c>
      <c r="E4245">
        <v>423500</v>
      </c>
      <c r="F4245" t="s">
        <v>19</v>
      </c>
      <c r="G4245" t="s">
        <v>20</v>
      </c>
      <c r="H4245">
        <v>4</v>
      </c>
      <c r="I4245">
        <v>2</v>
      </c>
      <c r="J4245">
        <v>1247</v>
      </c>
      <c r="K4245">
        <v>1.0254395000000001</v>
      </c>
      <c r="L4245" t="s">
        <v>22</v>
      </c>
    </row>
    <row r="4246" spans="1:12" x14ac:dyDescent="0.3">
      <c r="A4246" s="1">
        <v>43958</v>
      </c>
      <c r="B4246">
        <v>2020</v>
      </c>
      <c r="C4246" t="s">
        <v>26</v>
      </c>
      <c r="D4246">
        <v>288750</v>
      </c>
      <c r="E4246">
        <v>430000</v>
      </c>
      <c r="F4246" t="s">
        <v>13</v>
      </c>
      <c r="G4246" t="s">
        <v>14</v>
      </c>
      <c r="H4246">
        <v>3</v>
      </c>
      <c r="I4246">
        <v>2</v>
      </c>
      <c r="J4246">
        <v>988</v>
      </c>
      <c r="K4246">
        <v>1.0254395000000001</v>
      </c>
      <c r="L4246" t="s">
        <v>15</v>
      </c>
    </row>
    <row r="4247" spans="1:12" x14ac:dyDescent="0.3">
      <c r="A4247" s="1">
        <v>43959</v>
      </c>
      <c r="B4247">
        <v>2020</v>
      </c>
      <c r="C4247" t="s">
        <v>18</v>
      </c>
      <c r="D4247">
        <v>208710</v>
      </c>
      <c r="E4247">
        <v>425500</v>
      </c>
      <c r="F4247" t="s">
        <v>19</v>
      </c>
      <c r="G4247" t="s">
        <v>20</v>
      </c>
      <c r="H4247">
        <v>4</v>
      </c>
      <c r="I4247">
        <v>3</v>
      </c>
      <c r="J4247">
        <v>1223</v>
      </c>
      <c r="K4247">
        <v>1.0254395000000001</v>
      </c>
      <c r="L4247" t="s">
        <v>16</v>
      </c>
    </row>
    <row r="4248" spans="1:12" x14ac:dyDescent="0.3">
      <c r="A4248" s="1">
        <v>43959</v>
      </c>
      <c r="B4248">
        <v>2020</v>
      </c>
      <c r="C4248" t="s">
        <v>21</v>
      </c>
      <c r="D4248">
        <v>1966580</v>
      </c>
      <c r="E4248">
        <v>3100000</v>
      </c>
      <c r="F4248" t="s">
        <v>13</v>
      </c>
      <c r="G4248" t="s">
        <v>14</v>
      </c>
      <c r="H4248">
        <v>3</v>
      </c>
      <c r="I4248">
        <v>2</v>
      </c>
      <c r="J4248">
        <v>920</v>
      </c>
      <c r="K4248">
        <v>1.0254395000000001</v>
      </c>
      <c r="L4248" t="s">
        <v>25</v>
      </c>
    </row>
    <row r="4249" spans="1:12" x14ac:dyDescent="0.3">
      <c r="A4249" s="1">
        <v>43960</v>
      </c>
      <c r="B4249">
        <v>2020</v>
      </c>
      <c r="C4249" t="s">
        <v>26</v>
      </c>
      <c r="D4249">
        <v>344960</v>
      </c>
      <c r="E4249">
        <v>625000</v>
      </c>
      <c r="F4249" t="s">
        <v>13</v>
      </c>
      <c r="G4249" t="s">
        <v>14</v>
      </c>
      <c r="H4249">
        <v>3</v>
      </c>
      <c r="I4249">
        <v>1</v>
      </c>
      <c r="J4249">
        <v>1084</v>
      </c>
      <c r="K4249">
        <v>1.0254395000000001</v>
      </c>
      <c r="L4249" t="s">
        <v>15</v>
      </c>
    </row>
    <row r="4250" spans="1:12" x14ac:dyDescent="0.3">
      <c r="A4250" s="1">
        <v>43960</v>
      </c>
      <c r="B4250">
        <v>2020</v>
      </c>
      <c r="C4250" t="s">
        <v>26</v>
      </c>
      <c r="D4250">
        <v>664650</v>
      </c>
      <c r="E4250">
        <v>930000</v>
      </c>
      <c r="F4250" t="s">
        <v>13</v>
      </c>
      <c r="G4250" t="s">
        <v>14</v>
      </c>
      <c r="H4250">
        <v>3</v>
      </c>
      <c r="I4250">
        <v>3</v>
      </c>
      <c r="J4250">
        <v>1097</v>
      </c>
      <c r="K4250">
        <v>1.0254395000000001</v>
      </c>
      <c r="L4250" t="s">
        <v>22</v>
      </c>
    </row>
    <row r="4251" spans="1:12" x14ac:dyDescent="0.3">
      <c r="A4251" s="1">
        <v>43961</v>
      </c>
      <c r="B4251">
        <v>2020</v>
      </c>
      <c r="C4251" t="s">
        <v>18</v>
      </c>
      <c r="D4251">
        <v>262440</v>
      </c>
      <c r="E4251">
        <v>426500</v>
      </c>
      <c r="F4251" t="s">
        <v>13</v>
      </c>
      <c r="G4251" t="s">
        <v>14</v>
      </c>
      <c r="H4251">
        <v>3</v>
      </c>
      <c r="I4251">
        <v>1</v>
      </c>
      <c r="J4251">
        <v>948</v>
      </c>
      <c r="K4251">
        <v>1.0254395000000001</v>
      </c>
      <c r="L4251" t="s">
        <v>15</v>
      </c>
    </row>
    <row r="4252" spans="1:12" x14ac:dyDescent="0.3">
      <c r="A4252" s="1">
        <v>43961</v>
      </c>
      <c r="B4252">
        <v>2020</v>
      </c>
      <c r="C4252" t="s">
        <v>18</v>
      </c>
      <c r="D4252">
        <v>165760</v>
      </c>
      <c r="E4252">
        <v>325000</v>
      </c>
      <c r="F4252" t="s">
        <v>13</v>
      </c>
      <c r="G4252" t="s">
        <v>14</v>
      </c>
      <c r="H4252">
        <v>3</v>
      </c>
      <c r="I4252">
        <v>2</v>
      </c>
      <c r="J4252">
        <v>1022</v>
      </c>
      <c r="K4252">
        <v>1.0254395000000001</v>
      </c>
      <c r="L4252" t="s">
        <v>22</v>
      </c>
    </row>
    <row r="4253" spans="1:12" x14ac:dyDescent="0.3">
      <c r="A4253" s="1">
        <v>43962</v>
      </c>
      <c r="B4253">
        <v>2020</v>
      </c>
      <c r="C4253" t="s">
        <v>18</v>
      </c>
      <c r="D4253">
        <v>240080</v>
      </c>
      <c r="E4253">
        <v>390299</v>
      </c>
      <c r="F4253" t="s">
        <v>13</v>
      </c>
      <c r="G4253" t="s">
        <v>14</v>
      </c>
      <c r="H4253">
        <v>3</v>
      </c>
      <c r="I4253">
        <v>1</v>
      </c>
      <c r="J4253">
        <v>932</v>
      </c>
      <c r="K4253">
        <v>1.0254395000000001</v>
      </c>
      <c r="L4253" t="s">
        <v>15</v>
      </c>
    </row>
    <row r="4254" spans="1:12" x14ac:dyDescent="0.3">
      <c r="A4254" s="1">
        <v>43965</v>
      </c>
      <c r="B4254">
        <v>2020</v>
      </c>
      <c r="C4254" t="s">
        <v>29</v>
      </c>
      <c r="D4254">
        <v>522480</v>
      </c>
      <c r="E4254">
        <v>547500</v>
      </c>
      <c r="F4254" t="s">
        <v>13</v>
      </c>
      <c r="G4254" t="s">
        <v>14</v>
      </c>
      <c r="H4254">
        <v>3</v>
      </c>
      <c r="I4254">
        <v>1</v>
      </c>
      <c r="J4254">
        <v>1002</v>
      </c>
      <c r="K4254">
        <v>1.0254395000000001</v>
      </c>
      <c r="L4254" t="s">
        <v>15</v>
      </c>
    </row>
    <row r="4255" spans="1:12" x14ac:dyDescent="0.3">
      <c r="A4255" s="1">
        <v>43965</v>
      </c>
      <c r="B4255">
        <v>2020</v>
      </c>
      <c r="C4255" t="s">
        <v>17</v>
      </c>
      <c r="D4255">
        <v>64580</v>
      </c>
      <c r="E4255">
        <v>75000</v>
      </c>
      <c r="F4255" t="s">
        <v>13</v>
      </c>
      <c r="G4255" t="s">
        <v>14</v>
      </c>
      <c r="H4255">
        <v>3</v>
      </c>
      <c r="I4255">
        <v>2</v>
      </c>
      <c r="J4255">
        <v>973</v>
      </c>
      <c r="K4255">
        <v>1.0254395000000001</v>
      </c>
      <c r="L4255" t="s">
        <v>22</v>
      </c>
    </row>
    <row r="4256" spans="1:12" x14ac:dyDescent="0.3">
      <c r="A4256" s="1">
        <v>43966</v>
      </c>
      <c r="B4256">
        <v>2020</v>
      </c>
      <c r="C4256" t="s">
        <v>21</v>
      </c>
      <c r="D4256">
        <v>1128190</v>
      </c>
      <c r="E4256">
        <v>1865000</v>
      </c>
      <c r="F4256" t="s">
        <v>13</v>
      </c>
      <c r="G4256" t="s">
        <v>14</v>
      </c>
      <c r="H4256">
        <v>3</v>
      </c>
      <c r="I4256">
        <v>1</v>
      </c>
      <c r="J4256">
        <v>987</v>
      </c>
      <c r="K4256">
        <v>1.0254395000000001</v>
      </c>
      <c r="L4256" t="s">
        <v>22</v>
      </c>
    </row>
    <row r="4257" spans="1:12" x14ac:dyDescent="0.3">
      <c r="A4257" s="1">
        <v>43966</v>
      </c>
      <c r="B4257">
        <v>2020</v>
      </c>
      <c r="C4257" t="s">
        <v>26</v>
      </c>
      <c r="D4257">
        <v>276710</v>
      </c>
      <c r="E4257">
        <v>380000</v>
      </c>
      <c r="F4257" t="s">
        <v>13</v>
      </c>
      <c r="G4257" t="s">
        <v>14</v>
      </c>
      <c r="H4257">
        <v>3</v>
      </c>
      <c r="I4257">
        <v>1</v>
      </c>
      <c r="J4257">
        <v>1021</v>
      </c>
      <c r="K4257">
        <v>1.0254395000000001</v>
      </c>
      <c r="L4257" t="s">
        <v>16</v>
      </c>
    </row>
    <row r="4258" spans="1:12" x14ac:dyDescent="0.3">
      <c r="A4258" s="1">
        <v>43966</v>
      </c>
      <c r="B4258">
        <v>2020</v>
      </c>
      <c r="C4258" t="s">
        <v>17</v>
      </c>
      <c r="D4258">
        <v>123960</v>
      </c>
      <c r="E4258">
        <v>272000</v>
      </c>
      <c r="F4258" t="s">
        <v>23</v>
      </c>
      <c r="G4258" t="s">
        <v>24</v>
      </c>
      <c r="H4258">
        <v>6</v>
      </c>
      <c r="I4258">
        <v>5</v>
      </c>
      <c r="J4258">
        <v>1878</v>
      </c>
      <c r="K4258">
        <v>1.0254395000000001</v>
      </c>
      <c r="L4258" t="s">
        <v>25</v>
      </c>
    </row>
    <row r="4259" spans="1:12" x14ac:dyDescent="0.3">
      <c r="A4259" s="1">
        <v>43966</v>
      </c>
      <c r="B4259">
        <v>2020</v>
      </c>
      <c r="C4259" t="s">
        <v>21</v>
      </c>
      <c r="D4259">
        <v>258230</v>
      </c>
      <c r="E4259">
        <v>679900</v>
      </c>
      <c r="F4259" t="s">
        <v>19</v>
      </c>
      <c r="G4259" t="s">
        <v>20</v>
      </c>
      <c r="H4259">
        <v>4</v>
      </c>
      <c r="I4259">
        <v>4</v>
      </c>
      <c r="J4259">
        <v>1418</v>
      </c>
      <c r="K4259">
        <v>1.0254395000000001</v>
      </c>
      <c r="L4259" t="s">
        <v>15</v>
      </c>
    </row>
    <row r="4260" spans="1:12" x14ac:dyDescent="0.3">
      <c r="A4260" s="1">
        <v>43967</v>
      </c>
      <c r="B4260">
        <v>2020</v>
      </c>
      <c r="C4260" t="s">
        <v>18</v>
      </c>
      <c r="D4260">
        <v>335480</v>
      </c>
      <c r="E4260">
        <v>600000</v>
      </c>
      <c r="F4260" t="s">
        <v>13</v>
      </c>
      <c r="G4260" t="s">
        <v>14</v>
      </c>
      <c r="H4260">
        <v>3</v>
      </c>
      <c r="I4260">
        <v>2</v>
      </c>
      <c r="J4260">
        <v>928</v>
      </c>
      <c r="K4260">
        <v>1.0254395000000001</v>
      </c>
      <c r="L4260" t="s">
        <v>25</v>
      </c>
    </row>
    <row r="4261" spans="1:12" x14ac:dyDescent="0.3">
      <c r="A4261" s="1">
        <v>43968</v>
      </c>
      <c r="B4261">
        <v>2020</v>
      </c>
      <c r="C4261" t="s">
        <v>17</v>
      </c>
      <c r="D4261">
        <v>106120</v>
      </c>
      <c r="E4261">
        <v>167000</v>
      </c>
      <c r="F4261" t="s">
        <v>13</v>
      </c>
      <c r="G4261" t="s">
        <v>14</v>
      </c>
      <c r="H4261">
        <v>3</v>
      </c>
      <c r="I4261">
        <v>3</v>
      </c>
      <c r="J4261">
        <v>934</v>
      </c>
      <c r="K4261">
        <v>1.0254395000000001</v>
      </c>
      <c r="L4261" t="s">
        <v>16</v>
      </c>
    </row>
    <row r="4262" spans="1:12" x14ac:dyDescent="0.3">
      <c r="A4262" s="1">
        <v>43968</v>
      </c>
      <c r="B4262">
        <v>2020</v>
      </c>
      <c r="C4262" t="s">
        <v>29</v>
      </c>
      <c r="D4262">
        <v>257110</v>
      </c>
      <c r="E4262">
        <v>457500</v>
      </c>
      <c r="F4262" t="s">
        <v>13</v>
      </c>
      <c r="G4262" t="s">
        <v>14</v>
      </c>
      <c r="H4262">
        <v>3</v>
      </c>
      <c r="I4262">
        <v>3</v>
      </c>
      <c r="J4262">
        <v>1022</v>
      </c>
      <c r="K4262">
        <v>1.0254395000000001</v>
      </c>
      <c r="L4262" t="s">
        <v>22</v>
      </c>
    </row>
    <row r="4263" spans="1:12" x14ac:dyDescent="0.3">
      <c r="A4263" s="1">
        <v>43968</v>
      </c>
      <c r="B4263">
        <v>2020</v>
      </c>
      <c r="C4263" t="s">
        <v>17</v>
      </c>
      <c r="D4263">
        <v>133680</v>
      </c>
      <c r="E4263">
        <v>233000</v>
      </c>
      <c r="F4263" t="s">
        <v>13</v>
      </c>
      <c r="G4263" t="s">
        <v>14</v>
      </c>
      <c r="H4263">
        <v>3</v>
      </c>
      <c r="I4263">
        <v>2</v>
      </c>
      <c r="J4263">
        <v>1036</v>
      </c>
      <c r="K4263">
        <v>1.0254395000000001</v>
      </c>
      <c r="L4263" t="s">
        <v>25</v>
      </c>
    </row>
    <row r="4264" spans="1:12" x14ac:dyDescent="0.3">
      <c r="A4264" s="1">
        <v>43969</v>
      </c>
      <c r="B4264">
        <v>2020</v>
      </c>
      <c r="C4264" t="s">
        <v>21</v>
      </c>
      <c r="D4264">
        <v>3642380</v>
      </c>
      <c r="E4264">
        <v>4250000</v>
      </c>
      <c r="F4264" t="s">
        <v>13</v>
      </c>
      <c r="G4264" t="s">
        <v>14</v>
      </c>
      <c r="H4264">
        <v>3</v>
      </c>
      <c r="I4264">
        <v>2</v>
      </c>
      <c r="J4264">
        <v>916</v>
      </c>
      <c r="K4264">
        <v>1.0254395000000001</v>
      </c>
      <c r="L4264" t="s">
        <v>16</v>
      </c>
    </row>
    <row r="4265" spans="1:12" x14ac:dyDescent="0.3">
      <c r="A4265" s="1">
        <v>43969</v>
      </c>
      <c r="B4265">
        <v>2020</v>
      </c>
      <c r="C4265" t="s">
        <v>26</v>
      </c>
      <c r="D4265">
        <v>470820</v>
      </c>
      <c r="E4265">
        <v>640000</v>
      </c>
      <c r="F4265" t="s">
        <v>13</v>
      </c>
      <c r="G4265" t="s">
        <v>14</v>
      </c>
      <c r="H4265">
        <v>3</v>
      </c>
      <c r="I4265">
        <v>2</v>
      </c>
      <c r="J4265">
        <v>917</v>
      </c>
      <c r="K4265">
        <v>1.0254395000000001</v>
      </c>
      <c r="L4265" t="s">
        <v>25</v>
      </c>
    </row>
    <row r="4266" spans="1:12" x14ac:dyDescent="0.3">
      <c r="A4266" s="1">
        <v>43972</v>
      </c>
      <c r="B4266">
        <v>2020</v>
      </c>
      <c r="C4266" t="s">
        <v>17</v>
      </c>
      <c r="D4266">
        <v>159310</v>
      </c>
      <c r="E4266">
        <v>240000</v>
      </c>
      <c r="F4266" t="s">
        <v>23</v>
      </c>
      <c r="G4266" t="s">
        <v>24</v>
      </c>
      <c r="H4266">
        <v>6</v>
      </c>
      <c r="I4266">
        <v>5</v>
      </c>
      <c r="J4266">
        <v>2053</v>
      </c>
      <c r="K4266">
        <v>1.0254395000000001</v>
      </c>
      <c r="L4266" t="s">
        <v>22</v>
      </c>
    </row>
    <row r="4267" spans="1:12" x14ac:dyDescent="0.3">
      <c r="A4267" s="1">
        <v>43973</v>
      </c>
      <c r="B4267">
        <v>2020</v>
      </c>
      <c r="C4267" t="s">
        <v>21</v>
      </c>
      <c r="D4267">
        <v>1224230</v>
      </c>
      <c r="E4267">
        <v>2495000</v>
      </c>
      <c r="F4267" t="s">
        <v>13</v>
      </c>
      <c r="G4267" t="s">
        <v>14</v>
      </c>
      <c r="H4267">
        <v>3</v>
      </c>
      <c r="I4267">
        <v>2</v>
      </c>
      <c r="J4267">
        <v>956</v>
      </c>
      <c r="K4267">
        <v>1.0254395000000001</v>
      </c>
      <c r="L4267" t="s">
        <v>22</v>
      </c>
    </row>
    <row r="4268" spans="1:12" x14ac:dyDescent="0.3">
      <c r="A4268" s="1">
        <v>43973</v>
      </c>
      <c r="B4268">
        <v>2020</v>
      </c>
      <c r="C4268" t="s">
        <v>26</v>
      </c>
      <c r="D4268">
        <v>246750</v>
      </c>
      <c r="E4268">
        <v>370000</v>
      </c>
      <c r="F4268" t="s">
        <v>13</v>
      </c>
      <c r="G4268" t="s">
        <v>14</v>
      </c>
      <c r="H4268">
        <v>3</v>
      </c>
      <c r="I4268">
        <v>3</v>
      </c>
      <c r="J4268">
        <v>989</v>
      </c>
      <c r="K4268">
        <v>1.0254395000000001</v>
      </c>
      <c r="L4268" t="s">
        <v>15</v>
      </c>
    </row>
    <row r="4269" spans="1:12" x14ac:dyDescent="0.3">
      <c r="A4269" s="1">
        <v>43975</v>
      </c>
      <c r="B4269">
        <v>2020</v>
      </c>
      <c r="C4269" t="s">
        <v>17</v>
      </c>
      <c r="D4269">
        <v>161840</v>
      </c>
      <c r="E4269">
        <v>280000</v>
      </c>
      <c r="F4269" t="s">
        <v>23</v>
      </c>
      <c r="G4269" t="s">
        <v>24</v>
      </c>
      <c r="H4269">
        <v>6</v>
      </c>
      <c r="I4269">
        <v>5</v>
      </c>
      <c r="J4269">
        <v>2097</v>
      </c>
      <c r="K4269">
        <v>1.0254395000000001</v>
      </c>
      <c r="L4269" t="s">
        <v>22</v>
      </c>
    </row>
    <row r="4270" spans="1:12" x14ac:dyDescent="0.3">
      <c r="A4270" s="1">
        <v>43976</v>
      </c>
      <c r="B4270">
        <v>2020</v>
      </c>
      <c r="C4270" t="s">
        <v>17</v>
      </c>
      <c r="D4270">
        <v>88830</v>
      </c>
      <c r="E4270">
        <v>165000</v>
      </c>
      <c r="F4270" t="s">
        <v>13</v>
      </c>
      <c r="G4270" t="s">
        <v>14</v>
      </c>
      <c r="H4270">
        <v>3</v>
      </c>
      <c r="I4270">
        <v>1</v>
      </c>
      <c r="J4270">
        <v>1017</v>
      </c>
      <c r="K4270">
        <v>1.0254395000000001</v>
      </c>
      <c r="L4270" t="s">
        <v>15</v>
      </c>
    </row>
    <row r="4271" spans="1:12" x14ac:dyDescent="0.3">
      <c r="A4271" s="1">
        <v>43976</v>
      </c>
      <c r="B4271">
        <v>2020</v>
      </c>
      <c r="C4271" t="s">
        <v>21</v>
      </c>
      <c r="D4271">
        <v>426790</v>
      </c>
      <c r="E4271">
        <v>915000</v>
      </c>
      <c r="F4271" t="s">
        <v>19</v>
      </c>
      <c r="G4271" t="s">
        <v>20</v>
      </c>
      <c r="H4271">
        <v>4</v>
      </c>
      <c r="I4271">
        <v>2</v>
      </c>
      <c r="J4271">
        <v>1438</v>
      </c>
      <c r="K4271">
        <v>1.0254395000000001</v>
      </c>
      <c r="L4271" t="s">
        <v>25</v>
      </c>
    </row>
    <row r="4272" spans="1:12" x14ac:dyDescent="0.3">
      <c r="A4272" s="1">
        <v>43980</v>
      </c>
      <c r="B4272">
        <v>2020</v>
      </c>
      <c r="C4272" t="s">
        <v>18</v>
      </c>
      <c r="D4272">
        <v>362800</v>
      </c>
      <c r="E4272">
        <v>595000</v>
      </c>
      <c r="F4272" t="s">
        <v>13</v>
      </c>
      <c r="G4272" t="s">
        <v>14</v>
      </c>
      <c r="H4272">
        <v>3</v>
      </c>
      <c r="I4272">
        <v>1</v>
      </c>
      <c r="J4272">
        <v>1089</v>
      </c>
      <c r="K4272">
        <v>1.0254395000000001</v>
      </c>
      <c r="L4272" t="s">
        <v>15</v>
      </c>
    </row>
    <row r="4273" spans="1:12" x14ac:dyDescent="0.3">
      <c r="A4273" s="1">
        <v>43980</v>
      </c>
      <c r="B4273">
        <v>2020</v>
      </c>
      <c r="C4273" t="s">
        <v>18</v>
      </c>
      <c r="D4273">
        <v>180460</v>
      </c>
      <c r="E4273">
        <v>105000</v>
      </c>
      <c r="F4273" t="s">
        <v>13</v>
      </c>
      <c r="G4273" t="s">
        <v>14</v>
      </c>
      <c r="H4273">
        <v>3</v>
      </c>
      <c r="I4273">
        <v>3</v>
      </c>
      <c r="J4273">
        <v>1076</v>
      </c>
      <c r="K4273">
        <v>1.0254395000000001</v>
      </c>
      <c r="L4273" t="s">
        <v>22</v>
      </c>
    </row>
    <row r="4274" spans="1:12" x14ac:dyDescent="0.3">
      <c r="A4274" s="1">
        <v>43981</v>
      </c>
      <c r="B4274">
        <v>2020</v>
      </c>
      <c r="C4274" t="s">
        <v>29</v>
      </c>
      <c r="D4274">
        <v>309820</v>
      </c>
      <c r="E4274">
        <v>385000</v>
      </c>
      <c r="F4274" t="s">
        <v>13</v>
      </c>
      <c r="G4274" t="s">
        <v>14</v>
      </c>
      <c r="H4274">
        <v>3</v>
      </c>
      <c r="I4274">
        <v>3</v>
      </c>
      <c r="J4274">
        <v>962</v>
      </c>
      <c r="K4274">
        <v>1.0254395000000001</v>
      </c>
      <c r="L4274" t="s">
        <v>16</v>
      </c>
    </row>
    <row r="4275" spans="1:12" x14ac:dyDescent="0.3">
      <c r="A4275" s="1">
        <v>43981</v>
      </c>
      <c r="B4275">
        <v>2020</v>
      </c>
      <c r="C4275" t="s">
        <v>29</v>
      </c>
      <c r="D4275">
        <v>192290</v>
      </c>
      <c r="E4275">
        <v>399000</v>
      </c>
      <c r="F4275" t="s">
        <v>13</v>
      </c>
      <c r="G4275" t="s">
        <v>14</v>
      </c>
      <c r="H4275">
        <v>3</v>
      </c>
      <c r="I4275">
        <v>3</v>
      </c>
      <c r="J4275">
        <v>1079</v>
      </c>
      <c r="K4275">
        <v>1.0254395000000001</v>
      </c>
      <c r="L4275" t="s">
        <v>22</v>
      </c>
    </row>
    <row r="4276" spans="1:12" x14ac:dyDescent="0.3">
      <c r="A4276" s="1">
        <v>43983</v>
      </c>
      <c r="B4276">
        <v>2020</v>
      </c>
      <c r="C4276" t="s">
        <v>29</v>
      </c>
      <c r="D4276">
        <v>160160</v>
      </c>
      <c r="E4276">
        <v>300000</v>
      </c>
      <c r="F4276" t="s">
        <v>13</v>
      </c>
      <c r="G4276" t="s">
        <v>14</v>
      </c>
      <c r="H4276">
        <v>3</v>
      </c>
      <c r="I4276">
        <v>2</v>
      </c>
      <c r="J4276">
        <v>946</v>
      </c>
      <c r="K4276">
        <v>1.0254395000000001</v>
      </c>
      <c r="L4276" t="s">
        <v>16</v>
      </c>
    </row>
    <row r="4277" spans="1:12" x14ac:dyDescent="0.3">
      <c r="A4277" s="1">
        <v>43983</v>
      </c>
      <c r="B4277">
        <v>2020</v>
      </c>
      <c r="C4277" t="s">
        <v>21</v>
      </c>
      <c r="D4277">
        <v>513380</v>
      </c>
      <c r="E4277">
        <v>775000</v>
      </c>
      <c r="F4277" t="s">
        <v>13</v>
      </c>
      <c r="G4277" t="s">
        <v>14</v>
      </c>
      <c r="H4277">
        <v>3</v>
      </c>
      <c r="I4277">
        <v>2</v>
      </c>
      <c r="J4277">
        <v>1063</v>
      </c>
      <c r="K4277">
        <v>1.0254395000000001</v>
      </c>
      <c r="L4277" t="s">
        <v>25</v>
      </c>
    </row>
    <row r="4278" spans="1:12" x14ac:dyDescent="0.3">
      <c r="A4278" s="1">
        <v>43983</v>
      </c>
      <c r="B4278">
        <v>2020</v>
      </c>
      <c r="C4278" t="s">
        <v>21</v>
      </c>
      <c r="D4278">
        <v>459480</v>
      </c>
      <c r="E4278">
        <v>690000</v>
      </c>
      <c r="F4278" t="s">
        <v>13</v>
      </c>
      <c r="G4278" t="s">
        <v>14</v>
      </c>
      <c r="H4278">
        <v>3</v>
      </c>
      <c r="I4278">
        <v>3</v>
      </c>
      <c r="J4278">
        <v>1029</v>
      </c>
      <c r="K4278">
        <v>1.0254395000000001</v>
      </c>
      <c r="L4278" t="s">
        <v>16</v>
      </c>
    </row>
    <row r="4279" spans="1:12" x14ac:dyDescent="0.3">
      <c r="A4279" s="1">
        <v>43983</v>
      </c>
      <c r="B4279">
        <v>2020</v>
      </c>
      <c r="C4279" t="s">
        <v>21</v>
      </c>
      <c r="D4279">
        <v>1742510</v>
      </c>
      <c r="E4279">
        <v>1765000</v>
      </c>
      <c r="F4279" t="s">
        <v>13</v>
      </c>
      <c r="G4279" t="s">
        <v>14</v>
      </c>
      <c r="H4279">
        <v>3</v>
      </c>
      <c r="I4279">
        <v>2</v>
      </c>
      <c r="J4279">
        <v>913</v>
      </c>
      <c r="K4279">
        <v>1.0254395000000001</v>
      </c>
      <c r="L4279" t="s">
        <v>22</v>
      </c>
    </row>
    <row r="4280" spans="1:12" x14ac:dyDescent="0.3">
      <c r="A4280" s="1">
        <v>43983</v>
      </c>
      <c r="B4280">
        <v>2020</v>
      </c>
      <c r="C4280" t="s">
        <v>18</v>
      </c>
      <c r="D4280">
        <v>429382</v>
      </c>
      <c r="E4280">
        <v>709000</v>
      </c>
      <c r="F4280" t="s">
        <v>13</v>
      </c>
      <c r="G4280" t="s">
        <v>14</v>
      </c>
      <c r="H4280">
        <v>3</v>
      </c>
      <c r="I4280">
        <v>3</v>
      </c>
      <c r="J4280">
        <v>944</v>
      </c>
      <c r="K4280">
        <v>1.0254395000000001</v>
      </c>
      <c r="L4280" t="s">
        <v>22</v>
      </c>
    </row>
    <row r="4281" spans="1:12" x14ac:dyDescent="0.3">
      <c r="A4281" s="1">
        <v>43986</v>
      </c>
      <c r="B4281">
        <v>2020</v>
      </c>
      <c r="C4281" t="s">
        <v>29</v>
      </c>
      <c r="D4281">
        <v>186060</v>
      </c>
      <c r="E4281">
        <v>263000</v>
      </c>
      <c r="F4281" t="s">
        <v>13</v>
      </c>
      <c r="G4281" t="s">
        <v>14</v>
      </c>
      <c r="H4281">
        <v>3</v>
      </c>
      <c r="I4281">
        <v>2</v>
      </c>
      <c r="J4281">
        <v>911</v>
      </c>
      <c r="K4281">
        <v>1.0254395000000001</v>
      </c>
      <c r="L4281" t="s">
        <v>15</v>
      </c>
    </row>
    <row r="4282" spans="1:12" x14ac:dyDescent="0.3">
      <c r="A4282" s="1">
        <v>43986</v>
      </c>
      <c r="B4282">
        <v>2020</v>
      </c>
      <c r="C4282" t="s">
        <v>26</v>
      </c>
      <c r="D4282">
        <v>699020</v>
      </c>
      <c r="E4282">
        <v>975000</v>
      </c>
      <c r="F4282" t="s">
        <v>13</v>
      </c>
      <c r="G4282" t="s">
        <v>14</v>
      </c>
      <c r="H4282">
        <v>3</v>
      </c>
      <c r="I4282">
        <v>2</v>
      </c>
      <c r="J4282">
        <v>1032</v>
      </c>
      <c r="K4282">
        <v>1.0254395000000001</v>
      </c>
      <c r="L4282" t="s">
        <v>25</v>
      </c>
    </row>
    <row r="4283" spans="1:12" x14ac:dyDescent="0.3">
      <c r="A4283" s="1">
        <v>43986</v>
      </c>
      <c r="B4283">
        <v>2020</v>
      </c>
      <c r="C4283" t="s">
        <v>29</v>
      </c>
      <c r="D4283">
        <v>214900</v>
      </c>
      <c r="E4283">
        <v>390000</v>
      </c>
      <c r="F4283" t="s">
        <v>13</v>
      </c>
      <c r="G4283" t="s">
        <v>14</v>
      </c>
      <c r="H4283">
        <v>3</v>
      </c>
      <c r="I4283">
        <v>2</v>
      </c>
      <c r="J4283">
        <v>942</v>
      </c>
      <c r="K4283">
        <v>1.0254395000000001</v>
      </c>
      <c r="L4283" t="s">
        <v>22</v>
      </c>
    </row>
    <row r="4284" spans="1:12" x14ac:dyDescent="0.3">
      <c r="A4284" s="1">
        <v>43986</v>
      </c>
      <c r="B4284">
        <v>2020</v>
      </c>
      <c r="C4284" t="s">
        <v>29</v>
      </c>
      <c r="D4284">
        <v>162050</v>
      </c>
      <c r="E4284">
        <v>210000</v>
      </c>
      <c r="F4284" t="s">
        <v>13</v>
      </c>
      <c r="G4284" t="s">
        <v>14</v>
      </c>
      <c r="H4284">
        <v>3</v>
      </c>
      <c r="I4284">
        <v>1</v>
      </c>
      <c r="J4284">
        <v>948</v>
      </c>
      <c r="K4284">
        <v>1.0254395000000001</v>
      </c>
      <c r="L4284" t="s">
        <v>15</v>
      </c>
    </row>
    <row r="4285" spans="1:12" x14ac:dyDescent="0.3">
      <c r="A4285" s="1">
        <v>43986</v>
      </c>
      <c r="B4285">
        <v>2020</v>
      </c>
      <c r="C4285" t="s">
        <v>29</v>
      </c>
      <c r="D4285">
        <v>200690</v>
      </c>
      <c r="E4285">
        <v>326500</v>
      </c>
      <c r="F4285" t="s">
        <v>13</v>
      </c>
      <c r="G4285" t="s">
        <v>14</v>
      </c>
      <c r="H4285">
        <v>3</v>
      </c>
      <c r="I4285">
        <v>3</v>
      </c>
      <c r="J4285">
        <v>975</v>
      </c>
      <c r="K4285">
        <v>1.0254395000000001</v>
      </c>
      <c r="L4285" t="s">
        <v>16</v>
      </c>
    </row>
    <row r="4286" spans="1:12" x14ac:dyDescent="0.3">
      <c r="A4286" s="1">
        <v>43987</v>
      </c>
      <c r="B4286">
        <v>2020</v>
      </c>
      <c r="C4286" t="s">
        <v>26</v>
      </c>
      <c r="D4286">
        <v>310240</v>
      </c>
      <c r="E4286">
        <v>655000</v>
      </c>
      <c r="F4286" t="s">
        <v>13</v>
      </c>
      <c r="G4286" t="s">
        <v>14</v>
      </c>
      <c r="H4286">
        <v>3</v>
      </c>
      <c r="I4286">
        <v>2</v>
      </c>
      <c r="J4286">
        <v>917</v>
      </c>
      <c r="K4286">
        <v>1.0254395000000001</v>
      </c>
      <c r="L4286" t="s">
        <v>22</v>
      </c>
    </row>
    <row r="4287" spans="1:12" x14ac:dyDescent="0.3">
      <c r="A4287" s="1">
        <v>43990</v>
      </c>
      <c r="B4287">
        <v>2020</v>
      </c>
      <c r="C4287" t="s">
        <v>18</v>
      </c>
      <c r="D4287">
        <v>280700</v>
      </c>
      <c r="E4287">
        <v>480000</v>
      </c>
      <c r="F4287" t="s">
        <v>13</v>
      </c>
      <c r="G4287" t="s">
        <v>14</v>
      </c>
      <c r="H4287">
        <v>3</v>
      </c>
      <c r="I4287">
        <v>1</v>
      </c>
      <c r="J4287">
        <v>1017</v>
      </c>
      <c r="K4287">
        <v>1.0254395000000001</v>
      </c>
      <c r="L4287" t="s">
        <v>22</v>
      </c>
    </row>
    <row r="4288" spans="1:12" x14ac:dyDescent="0.3">
      <c r="A4288" s="1">
        <v>43990</v>
      </c>
      <c r="B4288">
        <v>2020</v>
      </c>
      <c r="C4288" t="s">
        <v>21</v>
      </c>
      <c r="D4288">
        <v>780430</v>
      </c>
      <c r="E4288">
        <v>1207500</v>
      </c>
      <c r="F4288" t="s">
        <v>13</v>
      </c>
      <c r="G4288" t="s">
        <v>14</v>
      </c>
      <c r="H4288">
        <v>3</v>
      </c>
      <c r="I4288">
        <v>1</v>
      </c>
      <c r="J4288">
        <v>935</v>
      </c>
      <c r="K4288">
        <v>1.0254395000000001</v>
      </c>
      <c r="L4288" t="s">
        <v>16</v>
      </c>
    </row>
    <row r="4289" spans="1:12" x14ac:dyDescent="0.3">
      <c r="A4289" s="1">
        <v>43990</v>
      </c>
      <c r="B4289">
        <v>2020</v>
      </c>
      <c r="C4289" t="s">
        <v>18</v>
      </c>
      <c r="D4289">
        <v>340460</v>
      </c>
      <c r="E4289">
        <v>490000</v>
      </c>
      <c r="F4289" t="s">
        <v>13</v>
      </c>
      <c r="G4289" t="s">
        <v>14</v>
      </c>
      <c r="H4289">
        <v>3</v>
      </c>
      <c r="I4289">
        <v>3</v>
      </c>
      <c r="J4289">
        <v>974</v>
      </c>
      <c r="K4289">
        <v>1.0254395000000001</v>
      </c>
      <c r="L4289" t="s">
        <v>22</v>
      </c>
    </row>
    <row r="4290" spans="1:12" x14ac:dyDescent="0.3">
      <c r="A4290" s="1">
        <v>43990</v>
      </c>
      <c r="B4290">
        <v>2020</v>
      </c>
      <c r="C4290" t="s">
        <v>26</v>
      </c>
      <c r="D4290">
        <v>499380</v>
      </c>
      <c r="E4290">
        <v>810000</v>
      </c>
      <c r="F4290" t="s">
        <v>13</v>
      </c>
      <c r="G4290" t="s">
        <v>14</v>
      </c>
      <c r="H4290">
        <v>3</v>
      </c>
      <c r="I4290">
        <v>3</v>
      </c>
      <c r="J4290">
        <v>973</v>
      </c>
      <c r="K4290">
        <v>1.0254395000000001</v>
      </c>
      <c r="L4290" t="s">
        <v>22</v>
      </c>
    </row>
    <row r="4291" spans="1:12" x14ac:dyDescent="0.3">
      <c r="A4291" s="1">
        <v>43993</v>
      </c>
      <c r="B4291">
        <v>2020</v>
      </c>
      <c r="C4291" t="s">
        <v>26</v>
      </c>
      <c r="D4291">
        <v>310380</v>
      </c>
      <c r="E4291">
        <v>535000</v>
      </c>
      <c r="F4291" t="s">
        <v>13</v>
      </c>
      <c r="G4291" t="s">
        <v>14</v>
      </c>
      <c r="H4291">
        <v>3</v>
      </c>
      <c r="I4291">
        <v>2</v>
      </c>
      <c r="J4291">
        <v>904</v>
      </c>
      <c r="K4291">
        <v>1.0254395000000001</v>
      </c>
      <c r="L4291" t="s">
        <v>15</v>
      </c>
    </row>
    <row r="4292" spans="1:12" x14ac:dyDescent="0.3">
      <c r="A4292" s="1">
        <v>43993</v>
      </c>
      <c r="B4292">
        <v>2020</v>
      </c>
      <c r="C4292" t="s">
        <v>26</v>
      </c>
      <c r="D4292">
        <v>297990</v>
      </c>
      <c r="E4292">
        <v>300000</v>
      </c>
      <c r="F4292" t="s">
        <v>13</v>
      </c>
      <c r="G4292" t="s">
        <v>14</v>
      </c>
      <c r="H4292">
        <v>3</v>
      </c>
      <c r="I4292">
        <v>1</v>
      </c>
      <c r="J4292">
        <v>911</v>
      </c>
      <c r="K4292">
        <v>1.0254395000000001</v>
      </c>
      <c r="L4292" t="s">
        <v>16</v>
      </c>
    </row>
    <row r="4293" spans="1:12" x14ac:dyDescent="0.3">
      <c r="A4293" s="1">
        <v>43994</v>
      </c>
      <c r="B4293">
        <v>2020</v>
      </c>
      <c r="C4293" t="s">
        <v>17</v>
      </c>
      <c r="D4293">
        <v>167130</v>
      </c>
      <c r="E4293">
        <v>250000</v>
      </c>
      <c r="F4293" t="s">
        <v>19</v>
      </c>
      <c r="G4293" t="s">
        <v>20</v>
      </c>
      <c r="H4293">
        <v>4</v>
      </c>
      <c r="I4293">
        <v>2</v>
      </c>
      <c r="J4293">
        <v>1242</v>
      </c>
      <c r="K4293">
        <v>1.0254395000000001</v>
      </c>
      <c r="L4293" t="s">
        <v>16</v>
      </c>
    </row>
    <row r="4294" spans="1:12" x14ac:dyDescent="0.3">
      <c r="A4294" s="1">
        <v>43995</v>
      </c>
      <c r="B4294">
        <v>2020</v>
      </c>
      <c r="C4294" t="s">
        <v>29</v>
      </c>
      <c r="D4294">
        <v>157150</v>
      </c>
      <c r="E4294">
        <v>255000</v>
      </c>
      <c r="F4294" t="s">
        <v>13</v>
      </c>
      <c r="G4294" t="s">
        <v>14</v>
      </c>
      <c r="H4294">
        <v>3</v>
      </c>
      <c r="I4294">
        <v>3</v>
      </c>
      <c r="J4294">
        <v>950</v>
      </c>
      <c r="K4294">
        <v>1.0254395000000001</v>
      </c>
      <c r="L4294" t="s">
        <v>25</v>
      </c>
    </row>
    <row r="4295" spans="1:12" x14ac:dyDescent="0.3">
      <c r="A4295" s="1">
        <v>43995</v>
      </c>
      <c r="B4295">
        <v>2020</v>
      </c>
      <c r="C4295" t="s">
        <v>18</v>
      </c>
      <c r="D4295">
        <v>377380</v>
      </c>
      <c r="E4295">
        <v>595000</v>
      </c>
      <c r="F4295" t="s">
        <v>13</v>
      </c>
      <c r="G4295" t="s">
        <v>14</v>
      </c>
      <c r="H4295">
        <v>3</v>
      </c>
      <c r="I4295">
        <v>1</v>
      </c>
      <c r="J4295">
        <v>981</v>
      </c>
      <c r="K4295">
        <v>1.0254395000000001</v>
      </c>
      <c r="L4295" t="s">
        <v>16</v>
      </c>
    </row>
    <row r="4296" spans="1:12" x14ac:dyDescent="0.3">
      <c r="A4296" s="1">
        <v>43996</v>
      </c>
      <c r="B4296">
        <v>2020</v>
      </c>
      <c r="C4296" t="s">
        <v>29</v>
      </c>
      <c r="D4296">
        <v>149800</v>
      </c>
      <c r="E4296">
        <v>250000</v>
      </c>
      <c r="F4296" t="s">
        <v>13</v>
      </c>
      <c r="G4296" t="s">
        <v>14</v>
      </c>
      <c r="H4296">
        <v>3</v>
      </c>
      <c r="I4296">
        <v>1</v>
      </c>
      <c r="J4296">
        <v>959</v>
      </c>
      <c r="K4296">
        <v>1.0254395000000001</v>
      </c>
      <c r="L4296" t="s">
        <v>25</v>
      </c>
    </row>
    <row r="4297" spans="1:12" x14ac:dyDescent="0.3">
      <c r="A4297" s="1">
        <v>43996</v>
      </c>
      <c r="B4297">
        <v>2020</v>
      </c>
      <c r="C4297" t="s">
        <v>29</v>
      </c>
      <c r="D4297">
        <v>217140</v>
      </c>
      <c r="E4297">
        <v>293000</v>
      </c>
      <c r="F4297" t="s">
        <v>13</v>
      </c>
      <c r="G4297" t="s">
        <v>14</v>
      </c>
      <c r="H4297">
        <v>3</v>
      </c>
      <c r="I4297">
        <v>2</v>
      </c>
      <c r="J4297">
        <v>1080</v>
      </c>
      <c r="K4297">
        <v>1.0254395000000001</v>
      </c>
      <c r="L4297" t="s">
        <v>16</v>
      </c>
    </row>
    <row r="4298" spans="1:12" x14ac:dyDescent="0.3">
      <c r="A4298" s="1">
        <v>43997</v>
      </c>
      <c r="B4298">
        <v>2020</v>
      </c>
      <c r="C4298" t="s">
        <v>18</v>
      </c>
      <c r="D4298">
        <v>286690</v>
      </c>
      <c r="E4298">
        <v>414000</v>
      </c>
      <c r="F4298" t="s">
        <v>13</v>
      </c>
      <c r="G4298" t="s">
        <v>14</v>
      </c>
      <c r="H4298">
        <v>3</v>
      </c>
      <c r="I4298">
        <v>1</v>
      </c>
      <c r="J4298">
        <v>903</v>
      </c>
      <c r="K4298">
        <v>1.0254395000000001</v>
      </c>
      <c r="L4298" t="s">
        <v>16</v>
      </c>
    </row>
    <row r="4299" spans="1:12" x14ac:dyDescent="0.3">
      <c r="A4299" s="1">
        <v>44000</v>
      </c>
      <c r="B4299">
        <v>2020</v>
      </c>
      <c r="C4299" t="s">
        <v>18</v>
      </c>
      <c r="D4299">
        <v>295470</v>
      </c>
      <c r="E4299">
        <v>450000</v>
      </c>
      <c r="F4299" t="s">
        <v>13</v>
      </c>
      <c r="G4299" t="s">
        <v>14</v>
      </c>
      <c r="H4299">
        <v>3</v>
      </c>
      <c r="I4299">
        <v>2</v>
      </c>
      <c r="J4299">
        <v>983</v>
      </c>
      <c r="K4299">
        <v>1.0254395000000001</v>
      </c>
      <c r="L4299" t="s">
        <v>15</v>
      </c>
    </row>
    <row r="4300" spans="1:12" x14ac:dyDescent="0.3">
      <c r="A4300" s="1">
        <v>44001</v>
      </c>
      <c r="B4300">
        <v>2020</v>
      </c>
      <c r="C4300" t="s">
        <v>17</v>
      </c>
      <c r="D4300">
        <v>206520</v>
      </c>
      <c r="E4300">
        <v>405000</v>
      </c>
      <c r="F4300" t="s">
        <v>23</v>
      </c>
      <c r="G4300" t="s">
        <v>24</v>
      </c>
      <c r="H4300">
        <v>6</v>
      </c>
      <c r="I4300">
        <v>6</v>
      </c>
      <c r="J4300">
        <v>2177</v>
      </c>
      <c r="K4300">
        <v>1.0254395000000001</v>
      </c>
      <c r="L4300" t="s">
        <v>22</v>
      </c>
    </row>
    <row r="4301" spans="1:12" x14ac:dyDescent="0.3">
      <c r="A4301" s="1">
        <v>44002</v>
      </c>
      <c r="B4301">
        <v>2020</v>
      </c>
      <c r="C4301" t="s">
        <v>26</v>
      </c>
      <c r="D4301">
        <v>336700</v>
      </c>
      <c r="E4301">
        <v>495000</v>
      </c>
      <c r="F4301" t="s">
        <v>13</v>
      </c>
      <c r="G4301" t="s">
        <v>14</v>
      </c>
      <c r="H4301">
        <v>3</v>
      </c>
      <c r="I4301">
        <v>1</v>
      </c>
      <c r="J4301">
        <v>968</v>
      </c>
      <c r="K4301">
        <v>1.0254395000000001</v>
      </c>
      <c r="L4301" t="s">
        <v>16</v>
      </c>
    </row>
    <row r="4302" spans="1:12" x14ac:dyDescent="0.3">
      <c r="A4302" s="1">
        <v>44002</v>
      </c>
      <c r="B4302">
        <v>2020</v>
      </c>
      <c r="C4302" t="s">
        <v>29</v>
      </c>
      <c r="D4302">
        <v>81690</v>
      </c>
      <c r="E4302">
        <v>236000</v>
      </c>
      <c r="F4302" t="s">
        <v>13</v>
      </c>
      <c r="G4302" t="s">
        <v>14</v>
      </c>
      <c r="H4302">
        <v>3</v>
      </c>
      <c r="I4302">
        <v>1</v>
      </c>
      <c r="J4302">
        <v>956</v>
      </c>
      <c r="K4302">
        <v>1.0254395000000001</v>
      </c>
      <c r="L4302" t="s">
        <v>16</v>
      </c>
    </row>
    <row r="4303" spans="1:12" x14ac:dyDescent="0.3">
      <c r="A4303" s="1">
        <v>44003</v>
      </c>
      <c r="B4303">
        <v>2020</v>
      </c>
      <c r="C4303" t="s">
        <v>29</v>
      </c>
      <c r="D4303">
        <v>216650</v>
      </c>
      <c r="E4303">
        <v>329900</v>
      </c>
      <c r="F4303" t="s">
        <v>13</v>
      </c>
      <c r="G4303" t="s">
        <v>14</v>
      </c>
      <c r="H4303">
        <v>3</v>
      </c>
      <c r="I4303">
        <v>3</v>
      </c>
      <c r="J4303">
        <v>1060</v>
      </c>
      <c r="K4303">
        <v>1.0254395000000001</v>
      </c>
      <c r="L4303" t="s">
        <v>16</v>
      </c>
    </row>
    <row r="4304" spans="1:12" x14ac:dyDescent="0.3">
      <c r="A4304" s="1">
        <v>44004</v>
      </c>
      <c r="B4304">
        <v>2020</v>
      </c>
      <c r="C4304" t="s">
        <v>26</v>
      </c>
      <c r="D4304">
        <v>310170</v>
      </c>
      <c r="E4304">
        <v>2500000</v>
      </c>
      <c r="F4304" t="s">
        <v>13</v>
      </c>
      <c r="G4304" t="s">
        <v>14</v>
      </c>
      <c r="H4304">
        <v>3</v>
      </c>
      <c r="I4304">
        <v>3</v>
      </c>
      <c r="J4304">
        <v>1043</v>
      </c>
      <c r="K4304">
        <v>1.0254395000000001</v>
      </c>
      <c r="L4304" t="s">
        <v>22</v>
      </c>
    </row>
    <row r="4305" spans="1:12" x14ac:dyDescent="0.3">
      <c r="A4305" s="1">
        <v>44004</v>
      </c>
      <c r="B4305">
        <v>2020</v>
      </c>
      <c r="C4305" t="s">
        <v>26</v>
      </c>
      <c r="D4305">
        <v>358610</v>
      </c>
      <c r="E4305">
        <v>590000</v>
      </c>
      <c r="F4305" t="s">
        <v>13</v>
      </c>
      <c r="G4305" t="s">
        <v>14</v>
      </c>
      <c r="H4305">
        <v>3</v>
      </c>
      <c r="I4305">
        <v>2</v>
      </c>
      <c r="J4305">
        <v>942</v>
      </c>
      <c r="K4305">
        <v>1.0254395000000001</v>
      </c>
      <c r="L4305" t="s">
        <v>22</v>
      </c>
    </row>
    <row r="4306" spans="1:12" x14ac:dyDescent="0.3">
      <c r="A4306" s="1">
        <v>44004</v>
      </c>
      <c r="B4306">
        <v>2020</v>
      </c>
      <c r="C4306" t="s">
        <v>17</v>
      </c>
      <c r="D4306">
        <v>131910</v>
      </c>
      <c r="E4306">
        <v>132000</v>
      </c>
      <c r="F4306" t="s">
        <v>13</v>
      </c>
      <c r="G4306" t="s">
        <v>14</v>
      </c>
      <c r="H4306">
        <v>3</v>
      </c>
      <c r="I4306">
        <v>2</v>
      </c>
      <c r="J4306">
        <v>981</v>
      </c>
      <c r="K4306">
        <v>1.0254395000000001</v>
      </c>
      <c r="L4306" t="s">
        <v>15</v>
      </c>
    </row>
    <row r="4307" spans="1:12" x14ac:dyDescent="0.3">
      <c r="A4307" s="1">
        <v>44007</v>
      </c>
      <c r="B4307">
        <v>2020</v>
      </c>
      <c r="C4307" t="s">
        <v>29</v>
      </c>
      <c r="D4307">
        <v>260120</v>
      </c>
      <c r="E4307">
        <v>430000</v>
      </c>
      <c r="F4307" t="s">
        <v>13</v>
      </c>
      <c r="G4307" t="s">
        <v>14</v>
      </c>
      <c r="H4307">
        <v>3</v>
      </c>
      <c r="I4307">
        <v>3</v>
      </c>
      <c r="J4307">
        <v>1051</v>
      </c>
      <c r="K4307">
        <v>1.0254395000000001</v>
      </c>
      <c r="L4307" t="s">
        <v>22</v>
      </c>
    </row>
    <row r="4308" spans="1:12" x14ac:dyDescent="0.3">
      <c r="A4308" s="1">
        <v>44007</v>
      </c>
      <c r="B4308">
        <v>2020</v>
      </c>
      <c r="C4308" t="s">
        <v>21</v>
      </c>
      <c r="D4308">
        <v>2158030</v>
      </c>
      <c r="E4308">
        <v>2525000</v>
      </c>
      <c r="F4308" t="s">
        <v>13</v>
      </c>
      <c r="G4308" t="s">
        <v>14</v>
      </c>
      <c r="H4308">
        <v>3</v>
      </c>
      <c r="I4308">
        <v>1</v>
      </c>
      <c r="J4308">
        <v>1037</v>
      </c>
      <c r="K4308">
        <v>1.0254395000000001</v>
      </c>
      <c r="L4308" t="s">
        <v>22</v>
      </c>
    </row>
    <row r="4309" spans="1:12" x14ac:dyDescent="0.3">
      <c r="A4309" s="1">
        <v>44007</v>
      </c>
      <c r="B4309">
        <v>2020</v>
      </c>
      <c r="C4309" t="s">
        <v>26</v>
      </c>
      <c r="D4309">
        <v>253750</v>
      </c>
      <c r="E4309">
        <v>360000</v>
      </c>
      <c r="F4309" t="s">
        <v>13</v>
      </c>
      <c r="G4309" t="s">
        <v>14</v>
      </c>
      <c r="H4309">
        <v>3</v>
      </c>
      <c r="I4309">
        <v>3</v>
      </c>
      <c r="J4309">
        <v>929</v>
      </c>
      <c r="K4309">
        <v>1.0254395000000001</v>
      </c>
      <c r="L4309" t="s">
        <v>15</v>
      </c>
    </row>
    <row r="4310" spans="1:12" x14ac:dyDescent="0.3">
      <c r="A4310" s="1">
        <v>44007</v>
      </c>
      <c r="B4310">
        <v>2020</v>
      </c>
      <c r="C4310" t="s">
        <v>21</v>
      </c>
      <c r="D4310">
        <v>521220</v>
      </c>
      <c r="E4310">
        <v>863800</v>
      </c>
      <c r="F4310" t="s">
        <v>13</v>
      </c>
      <c r="G4310" t="s">
        <v>14</v>
      </c>
      <c r="H4310">
        <v>3</v>
      </c>
      <c r="I4310">
        <v>1</v>
      </c>
      <c r="J4310">
        <v>961</v>
      </c>
      <c r="K4310">
        <v>1.0254395000000001</v>
      </c>
      <c r="L4310" t="s">
        <v>16</v>
      </c>
    </row>
    <row r="4311" spans="1:12" x14ac:dyDescent="0.3">
      <c r="A4311" s="1">
        <v>44007</v>
      </c>
      <c r="B4311">
        <v>2020</v>
      </c>
      <c r="C4311" t="s">
        <v>26</v>
      </c>
      <c r="D4311">
        <v>231770</v>
      </c>
      <c r="E4311">
        <v>338000</v>
      </c>
      <c r="F4311" t="s">
        <v>13</v>
      </c>
      <c r="G4311" t="s">
        <v>14</v>
      </c>
      <c r="H4311">
        <v>3</v>
      </c>
      <c r="I4311">
        <v>2</v>
      </c>
      <c r="J4311">
        <v>953</v>
      </c>
      <c r="K4311">
        <v>1.0254395000000001</v>
      </c>
      <c r="L4311" t="s">
        <v>16</v>
      </c>
    </row>
    <row r="4312" spans="1:12" x14ac:dyDescent="0.3">
      <c r="A4312" s="1">
        <v>44008</v>
      </c>
      <c r="B4312">
        <v>2020</v>
      </c>
      <c r="C4312" t="s">
        <v>18</v>
      </c>
      <c r="D4312">
        <v>184330</v>
      </c>
      <c r="E4312">
        <v>314000</v>
      </c>
      <c r="F4312" t="s">
        <v>13</v>
      </c>
      <c r="G4312" t="s">
        <v>14</v>
      </c>
      <c r="H4312">
        <v>3</v>
      </c>
      <c r="I4312">
        <v>2</v>
      </c>
      <c r="J4312">
        <v>1006</v>
      </c>
      <c r="K4312">
        <v>1.0254395000000001</v>
      </c>
      <c r="L4312" t="s">
        <v>22</v>
      </c>
    </row>
    <row r="4313" spans="1:12" x14ac:dyDescent="0.3">
      <c r="A4313" s="1">
        <v>44009</v>
      </c>
      <c r="B4313">
        <v>2020</v>
      </c>
      <c r="C4313" t="s">
        <v>18</v>
      </c>
      <c r="D4313">
        <v>252950</v>
      </c>
      <c r="E4313">
        <v>360000</v>
      </c>
      <c r="F4313" t="s">
        <v>13</v>
      </c>
      <c r="G4313" t="s">
        <v>14</v>
      </c>
      <c r="H4313">
        <v>3</v>
      </c>
      <c r="I4313">
        <v>2</v>
      </c>
      <c r="J4313">
        <v>909</v>
      </c>
      <c r="K4313">
        <v>1.0254395000000001</v>
      </c>
      <c r="L4313" t="s">
        <v>22</v>
      </c>
    </row>
    <row r="4314" spans="1:12" x14ac:dyDescent="0.3">
      <c r="A4314" s="1">
        <v>44009</v>
      </c>
      <c r="B4314">
        <v>2020</v>
      </c>
      <c r="C4314" t="s">
        <v>29</v>
      </c>
      <c r="D4314">
        <v>200550</v>
      </c>
      <c r="E4314">
        <v>240000</v>
      </c>
      <c r="F4314" t="s">
        <v>13</v>
      </c>
      <c r="G4314" t="s">
        <v>14</v>
      </c>
      <c r="H4314">
        <v>3</v>
      </c>
      <c r="I4314">
        <v>3</v>
      </c>
      <c r="J4314">
        <v>1033</v>
      </c>
      <c r="K4314">
        <v>1.0254395000000001</v>
      </c>
      <c r="L4314" t="s">
        <v>16</v>
      </c>
    </row>
    <row r="4315" spans="1:12" x14ac:dyDescent="0.3">
      <c r="A4315" s="1">
        <v>44009</v>
      </c>
      <c r="B4315">
        <v>2020</v>
      </c>
      <c r="C4315" t="s">
        <v>17</v>
      </c>
      <c r="D4315">
        <v>113450</v>
      </c>
      <c r="E4315">
        <v>215000</v>
      </c>
      <c r="F4315" t="s">
        <v>13</v>
      </c>
      <c r="G4315" t="s">
        <v>14</v>
      </c>
      <c r="H4315">
        <v>3</v>
      </c>
      <c r="I4315">
        <v>3</v>
      </c>
      <c r="J4315">
        <v>1001</v>
      </c>
      <c r="K4315">
        <v>1.0254395000000001</v>
      </c>
      <c r="L4315" t="s">
        <v>15</v>
      </c>
    </row>
    <row r="4316" spans="1:12" x14ac:dyDescent="0.3">
      <c r="A4316" s="1">
        <v>44010</v>
      </c>
      <c r="B4316">
        <v>2020</v>
      </c>
      <c r="C4316" t="s">
        <v>17</v>
      </c>
      <c r="D4316">
        <v>208630</v>
      </c>
      <c r="E4316">
        <v>265000</v>
      </c>
      <c r="F4316" t="s">
        <v>19</v>
      </c>
      <c r="G4316" t="s">
        <v>20</v>
      </c>
      <c r="H4316">
        <v>4</v>
      </c>
      <c r="I4316">
        <v>4</v>
      </c>
      <c r="J4316">
        <v>1283</v>
      </c>
      <c r="K4316">
        <v>1.0254395000000001</v>
      </c>
      <c r="L4316" t="s">
        <v>25</v>
      </c>
    </row>
    <row r="4317" spans="1:12" x14ac:dyDescent="0.3">
      <c r="A4317" s="1">
        <v>44010</v>
      </c>
      <c r="B4317">
        <v>2020</v>
      </c>
      <c r="C4317" t="s">
        <v>26</v>
      </c>
      <c r="D4317">
        <v>444220</v>
      </c>
      <c r="E4317">
        <v>638000</v>
      </c>
      <c r="F4317" t="s">
        <v>13</v>
      </c>
      <c r="G4317" t="s">
        <v>14</v>
      </c>
      <c r="H4317">
        <v>3</v>
      </c>
      <c r="I4317">
        <v>3</v>
      </c>
      <c r="J4317">
        <v>1013</v>
      </c>
      <c r="K4317">
        <v>1.0254395000000001</v>
      </c>
      <c r="L4317" t="s">
        <v>15</v>
      </c>
    </row>
    <row r="4318" spans="1:12" x14ac:dyDescent="0.3">
      <c r="A4318" s="1">
        <v>44010</v>
      </c>
      <c r="B4318">
        <v>2020</v>
      </c>
      <c r="C4318" t="s">
        <v>26</v>
      </c>
      <c r="D4318">
        <v>736330</v>
      </c>
      <c r="E4318">
        <v>935000</v>
      </c>
      <c r="F4318" t="s">
        <v>13</v>
      </c>
      <c r="G4318" t="s">
        <v>14</v>
      </c>
      <c r="H4318">
        <v>3</v>
      </c>
      <c r="I4318">
        <v>3</v>
      </c>
      <c r="J4318">
        <v>962</v>
      </c>
      <c r="K4318">
        <v>1.0254395000000001</v>
      </c>
      <c r="L4318" t="s">
        <v>22</v>
      </c>
    </row>
    <row r="4319" spans="1:12" x14ac:dyDescent="0.3">
      <c r="A4319" s="1">
        <v>44010</v>
      </c>
      <c r="B4319">
        <v>2020</v>
      </c>
      <c r="C4319" t="s">
        <v>26</v>
      </c>
      <c r="D4319">
        <v>758450</v>
      </c>
      <c r="E4319">
        <v>1085000</v>
      </c>
      <c r="F4319" t="s">
        <v>13</v>
      </c>
      <c r="G4319" t="s">
        <v>14</v>
      </c>
      <c r="H4319">
        <v>3</v>
      </c>
      <c r="I4319">
        <v>3</v>
      </c>
      <c r="J4319">
        <v>1050</v>
      </c>
      <c r="K4319">
        <v>1.0254395000000001</v>
      </c>
      <c r="L4319" t="s">
        <v>16</v>
      </c>
    </row>
    <row r="4320" spans="1:12" x14ac:dyDescent="0.3">
      <c r="A4320" s="1">
        <v>44011</v>
      </c>
      <c r="B4320">
        <v>2020</v>
      </c>
      <c r="C4320" t="s">
        <v>29</v>
      </c>
      <c r="D4320">
        <v>209020</v>
      </c>
      <c r="E4320">
        <v>309900</v>
      </c>
      <c r="F4320" t="s">
        <v>13</v>
      </c>
      <c r="G4320" t="s">
        <v>14</v>
      </c>
      <c r="H4320">
        <v>3</v>
      </c>
      <c r="I4320">
        <v>2</v>
      </c>
      <c r="J4320">
        <v>1099</v>
      </c>
      <c r="K4320">
        <v>1.0254395000000001</v>
      </c>
      <c r="L4320" t="s">
        <v>22</v>
      </c>
    </row>
    <row r="4321" spans="1:12" x14ac:dyDescent="0.3">
      <c r="A4321" s="1">
        <v>44011</v>
      </c>
      <c r="B4321">
        <v>2020</v>
      </c>
      <c r="C4321" t="s">
        <v>21</v>
      </c>
      <c r="D4321">
        <v>800870</v>
      </c>
      <c r="E4321">
        <v>1400000</v>
      </c>
      <c r="F4321" t="s">
        <v>19</v>
      </c>
      <c r="G4321" t="s">
        <v>20</v>
      </c>
      <c r="H4321">
        <v>4</v>
      </c>
      <c r="I4321">
        <v>4</v>
      </c>
      <c r="J4321">
        <v>1387</v>
      </c>
      <c r="K4321">
        <v>1.0254395000000001</v>
      </c>
      <c r="L4321" t="s">
        <v>25</v>
      </c>
    </row>
    <row r="4322" spans="1:12" x14ac:dyDescent="0.3">
      <c r="A4322" s="1">
        <v>44014</v>
      </c>
      <c r="B4322">
        <v>2020</v>
      </c>
      <c r="C4322" t="s">
        <v>29</v>
      </c>
      <c r="D4322">
        <v>151200</v>
      </c>
      <c r="E4322">
        <v>265000</v>
      </c>
      <c r="F4322" t="s">
        <v>13</v>
      </c>
      <c r="G4322" t="s">
        <v>14</v>
      </c>
      <c r="H4322">
        <v>3</v>
      </c>
      <c r="I4322">
        <v>3</v>
      </c>
      <c r="J4322">
        <v>924</v>
      </c>
      <c r="K4322">
        <v>1.0254395000000001</v>
      </c>
      <c r="L4322" t="s">
        <v>25</v>
      </c>
    </row>
    <row r="4323" spans="1:12" x14ac:dyDescent="0.3">
      <c r="A4323" s="1">
        <v>44014</v>
      </c>
      <c r="B4323">
        <v>2020</v>
      </c>
      <c r="C4323" t="s">
        <v>29</v>
      </c>
      <c r="D4323">
        <v>188720</v>
      </c>
      <c r="E4323">
        <v>372000</v>
      </c>
      <c r="F4323" t="s">
        <v>13</v>
      </c>
      <c r="G4323" t="s">
        <v>14</v>
      </c>
      <c r="H4323">
        <v>3</v>
      </c>
      <c r="I4323">
        <v>2</v>
      </c>
      <c r="J4323">
        <v>915</v>
      </c>
      <c r="K4323">
        <v>1.0254395000000001</v>
      </c>
      <c r="L4323" t="s">
        <v>25</v>
      </c>
    </row>
    <row r="4324" spans="1:12" x14ac:dyDescent="0.3">
      <c r="A4324" s="1">
        <v>44014</v>
      </c>
      <c r="B4324">
        <v>2020</v>
      </c>
      <c r="C4324" t="s">
        <v>17</v>
      </c>
      <c r="D4324">
        <v>226630</v>
      </c>
      <c r="E4324">
        <v>355000</v>
      </c>
      <c r="F4324" t="s">
        <v>27</v>
      </c>
      <c r="G4324" t="s">
        <v>28</v>
      </c>
      <c r="H4324">
        <v>8</v>
      </c>
      <c r="I4324">
        <v>7</v>
      </c>
      <c r="J4324">
        <v>2530</v>
      </c>
      <c r="K4324">
        <v>1.0254395000000001</v>
      </c>
      <c r="L4324" t="s">
        <v>25</v>
      </c>
    </row>
    <row r="4325" spans="1:12" x14ac:dyDescent="0.3">
      <c r="A4325" s="1">
        <v>44014</v>
      </c>
      <c r="B4325">
        <v>2020</v>
      </c>
      <c r="C4325" t="s">
        <v>29</v>
      </c>
      <c r="D4325">
        <v>433160</v>
      </c>
      <c r="E4325">
        <v>620000</v>
      </c>
      <c r="F4325" t="s">
        <v>13</v>
      </c>
      <c r="G4325" t="s">
        <v>14</v>
      </c>
      <c r="H4325">
        <v>3</v>
      </c>
      <c r="I4325">
        <v>1</v>
      </c>
      <c r="J4325">
        <v>965</v>
      </c>
      <c r="K4325">
        <v>1.0254395000000001</v>
      </c>
      <c r="L4325" t="s">
        <v>25</v>
      </c>
    </row>
    <row r="4326" spans="1:12" x14ac:dyDescent="0.3">
      <c r="A4326" s="1">
        <v>44014</v>
      </c>
      <c r="B4326">
        <v>2020</v>
      </c>
      <c r="C4326" t="s">
        <v>26</v>
      </c>
      <c r="D4326">
        <v>201390</v>
      </c>
      <c r="E4326">
        <v>260000</v>
      </c>
      <c r="F4326" t="s">
        <v>13</v>
      </c>
      <c r="G4326" t="s">
        <v>14</v>
      </c>
      <c r="H4326">
        <v>3</v>
      </c>
      <c r="I4326">
        <v>1</v>
      </c>
      <c r="J4326">
        <v>1080</v>
      </c>
      <c r="K4326">
        <v>1.0254395000000001</v>
      </c>
      <c r="L4326" t="s">
        <v>22</v>
      </c>
    </row>
    <row r="4327" spans="1:12" x14ac:dyDescent="0.3">
      <c r="A4327" s="1">
        <v>44015</v>
      </c>
      <c r="B4327">
        <v>2020</v>
      </c>
      <c r="C4327" t="s">
        <v>29</v>
      </c>
      <c r="D4327">
        <v>251930</v>
      </c>
      <c r="E4327">
        <v>435000</v>
      </c>
      <c r="F4327" t="s">
        <v>13</v>
      </c>
      <c r="G4327" t="s">
        <v>14</v>
      </c>
      <c r="H4327">
        <v>3</v>
      </c>
      <c r="I4327">
        <v>3</v>
      </c>
      <c r="J4327">
        <v>958</v>
      </c>
      <c r="K4327">
        <v>1.0254395000000001</v>
      </c>
      <c r="L4327" t="s">
        <v>22</v>
      </c>
    </row>
    <row r="4328" spans="1:12" x14ac:dyDescent="0.3">
      <c r="A4328" s="1">
        <v>44015</v>
      </c>
      <c r="B4328">
        <v>2020</v>
      </c>
      <c r="C4328" t="s">
        <v>29</v>
      </c>
      <c r="D4328">
        <v>190120</v>
      </c>
      <c r="E4328">
        <v>322500</v>
      </c>
      <c r="F4328" t="s">
        <v>13</v>
      </c>
      <c r="G4328" t="s">
        <v>14</v>
      </c>
      <c r="H4328">
        <v>3</v>
      </c>
      <c r="I4328">
        <v>2</v>
      </c>
      <c r="J4328">
        <v>1014</v>
      </c>
      <c r="K4328">
        <v>1.0254395000000001</v>
      </c>
      <c r="L4328" t="s">
        <v>15</v>
      </c>
    </row>
    <row r="4329" spans="1:12" x14ac:dyDescent="0.3">
      <c r="A4329" s="1">
        <v>44015</v>
      </c>
      <c r="B4329">
        <v>2020</v>
      </c>
      <c r="C4329" t="s">
        <v>18</v>
      </c>
      <c r="D4329">
        <v>557440</v>
      </c>
      <c r="E4329">
        <v>1040000</v>
      </c>
      <c r="F4329" t="s">
        <v>13</v>
      </c>
      <c r="G4329" t="s">
        <v>14</v>
      </c>
      <c r="H4329">
        <v>3</v>
      </c>
      <c r="I4329">
        <v>1</v>
      </c>
      <c r="J4329">
        <v>1061</v>
      </c>
      <c r="K4329">
        <v>1.0254395000000001</v>
      </c>
      <c r="L4329" t="s">
        <v>15</v>
      </c>
    </row>
    <row r="4330" spans="1:12" x14ac:dyDescent="0.3">
      <c r="A4330" s="1">
        <v>44015</v>
      </c>
      <c r="B4330">
        <v>2020</v>
      </c>
      <c r="C4330" t="s">
        <v>17</v>
      </c>
      <c r="D4330">
        <v>133440</v>
      </c>
      <c r="E4330">
        <v>225000</v>
      </c>
      <c r="F4330" t="s">
        <v>13</v>
      </c>
      <c r="G4330" t="s">
        <v>14</v>
      </c>
      <c r="H4330">
        <v>3</v>
      </c>
      <c r="I4330">
        <v>3</v>
      </c>
      <c r="J4330">
        <v>1051</v>
      </c>
      <c r="K4330">
        <v>1.0254395000000001</v>
      </c>
      <c r="L4330" t="s">
        <v>16</v>
      </c>
    </row>
    <row r="4331" spans="1:12" x14ac:dyDescent="0.3">
      <c r="A4331" s="1">
        <v>44015</v>
      </c>
      <c r="B4331">
        <v>2020</v>
      </c>
      <c r="C4331" t="s">
        <v>17</v>
      </c>
      <c r="D4331">
        <v>127550</v>
      </c>
      <c r="E4331">
        <v>186500</v>
      </c>
      <c r="F4331" t="s">
        <v>13</v>
      </c>
      <c r="G4331" t="s">
        <v>14</v>
      </c>
      <c r="H4331">
        <v>3</v>
      </c>
      <c r="I4331">
        <v>2</v>
      </c>
      <c r="J4331">
        <v>985</v>
      </c>
      <c r="K4331">
        <v>1.0254395000000001</v>
      </c>
      <c r="L4331" t="s">
        <v>16</v>
      </c>
    </row>
    <row r="4332" spans="1:12" x14ac:dyDescent="0.3">
      <c r="A4332" s="1">
        <v>44015</v>
      </c>
      <c r="B4332">
        <v>2020</v>
      </c>
      <c r="C4332" t="s">
        <v>29</v>
      </c>
      <c r="D4332">
        <v>176120</v>
      </c>
      <c r="E4332">
        <v>285000</v>
      </c>
      <c r="F4332" t="s">
        <v>13</v>
      </c>
      <c r="G4332" t="s">
        <v>14</v>
      </c>
      <c r="H4332">
        <v>3</v>
      </c>
      <c r="I4332">
        <v>2</v>
      </c>
      <c r="J4332">
        <v>1048</v>
      </c>
      <c r="K4332">
        <v>1.0254395000000001</v>
      </c>
      <c r="L4332" t="s">
        <v>22</v>
      </c>
    </row>
    <row r="4333" spans="1:12" x14ac:dyDescent="0.3">
      <c r="A4333" s="1">
        <v>44015</v>
      </c>
      <c r="B4333">
        <v>2020</v>
      </c>
      <c r="C4333" t="s">
        <v>17</v>
      </c>
      <c r="D4333">
        <v>156310</v>
      </c>
      <c r="E4333">
        <v>315000</v>
      </c>
      <c r="F4333" t="s">
        <v>19</v>
      </c>
      <c r="G4333" t="s">
        <v>20</v>
      </c>
      <c r="H4333">
        <v>4</v>
      </c>
      <c r="I4333">
        <v>3</v>
      </c>
      <c r="J4333">
        <v>1457</v>
      </c>
      <c r="K4333">
        <v>1.0254395000000001</v>
      </c>
      <c r="L4333" t="s">
        <v>25</v>
      </c>
    </row>
    <row r="4334" spans="1:12" x14ac:dyDescent="0.3">
      <c r="A4334" s="1">
        <v>44015</v>
      </c>
      <c r="B4334">
        <v>2020</v>
      </c>
      <c r="C4334" t="s">
        <v>17</v>
      </c>
      <c r="D4334">
        <v>118970</v>
      </c>
      <c r="E4334">
        <v>185000</v>
      </c>
      <c r="F4334" t="s">
        <v>13</v>
      </c>
      <c r="G4334" t="s">
        <v>14</v>
      </c>
      <c r="H4334">
        <v>3</v>
      </c>
      <c r="I4334">
        <v>2</v>
      </c>
      <c r="J4334">
        <v>1076</v>
      </c>
      <c r="K4334">
        <v>1.0254395000000001</v>
      </c>
      <c r="L4334" t="s">
        <v>15</v>
      </c>
    </row>
    <row r="4335" spans="1:12" x14ac:dyDescent="0.3">
      <c r="A4335" s="1">
        <v>44017</v>
      </c>
      <c r="B4335">
        <v>2020</v>
      </c>
      <c r="C4335" t="s">
        <v>26</v>
      </c>
      <c r="D4335">
        <v>825160</v>
      </c>
      <c r="E4335">
        <v>1075500</v>
      </c>
      <c r="F4335" t="s">
        <v>13</v>
      </c>
      <c r="G4335" t="s">
        <v>14</v>
      </c>
      <c r="H4335">
        <v>3</v>
      </c>
      <c r="I4335">
        <v>3</v>
      </c>
      <c r="J4335">
        <v>1071</v>
      </c>
      <c r="K4335">
        <v>1.0254395000000001</v>
      </c>
      <c r="L4335" t="s">
        <v>25</v>
      </c>
    </row>
    <row r="4336" spans="1:12" x14ac:dyDescent="0.3">
      <c r="A4336" s="1">
        <v>44018</v>
      </c>
      <c r="B4336">
        <v>2020</v>
      </c>
      <c r="C4336" t="s">
        <v>21</v>
      </c>
      <c r="D4336">
        <v>2688070</v>
      </c>
      <c r="E4336">
        <v>5230000</v>
      </c>
      <c r="F4336" t="s">
        <v>13</v>
      </c>
      <c r="G4336" t="s">
        <v>14</v>
      </c>
      <c r="H4336">
        <v>3</v>
      </c>
      <c r="I4336">
        <v>3</v>
      </c>
      <c r="J4336">
        <v>1086</v>
      </c>
      <c r="K4336">
        <v>1.0254395000000001</v>
      </c>
      <c r="L4336" t="s">
        <v>16</v>
      </c>
    </row>
    <row r="4337" spans="1:12" x14ac:dyDescent="0.3">
      <c r="A4337" s="1">
        <v>44019</v>
      </c>
      <c r="B4337">
        <v>2020</v>
      </c>
      <c r="C4337" t="s">
        <v>21</v>
      </c>
      <c r="D4337">
        <v>1531040</v>
      </c>
      <c r="E4337">
        <v>1760000</v>
      </c>
      <c r="F4337" t="s">
        <v>13</v>
      </c>
      <c r="G4337" t="s">
        <v>14</v>
      </c>
      <c r="H4337">
        <v>3</v>
      </c>
      <c r="I4337">
        <v>3</v>
      </c>
      <c r="J4337">
        <v>1080</v>
      </c>
      <c r="K4337">
        <v>1.0254395000000001</v>
      </c>
      <c r="L4337" t="s">
        <v>16</v>
      </c>
    </row>
    <row r="4338" spans="1:12" x14ac:dyDescent="0.3">
      <c r="A4338" s="1">
        <v>44023</v>
      </c>
      <c r="B4338">
        <v>2020</v>
      </c>
      <c r="C4338" t="s">
        <v>17</v>
      </c>
      <c r="D4338">
        <v>81550</v>
      </c>
      <c r="E4338">
        <v>175000</v>
      </c>
      <c r="F4338" t="s">
        <v>13</v>
      </c>
      <c r="G4338" t="s">
        <v>14</v>
      </c>
      <c r="H4338">
        <v>3</v>
      </c>
      <c r="I4338">
        <v>1</v>
      </c>
      <c r="J4338">
        <v>1061</v>
      </c>
      <c r="K4338">
        <v>1.0254395000000001</v>
      </c>
      <c r="L4338" t="s">
        <v>25</v>
      </c>
    </row>
    <row r="4339" spans="1:12" x14ac:dyDescent="0.3">
      <c r="A4339" s="1">
        <v>44023</v>
      </c>
      <c r="B4339">
        <v>2020</v>
      </c>
      <c r="C4339" t="s">
        <v>21</v>
      </c>
      <c r="D4339">
        <v>3969490</v>
      </c>
      <c r="E4339">
        <v>4649400</v>
      </c>
      <c r="F4339" t="s">
        <v>13</v>
      </c>
      <c r="G4339" t="s">
        <v>14</v>
      </c>
      <c r="H4339">
        <v>3</v>
      </c>
      <c r="I4339">
        <v>1</v>
      </c>
      <c r="J4339">
        <v>1049</v>
      </c>
      <c r="K4339">
        <v>1.0254395000000001</v>
      </c>
      <c r="L4339" t="s">
        <v>15</v>
      </c>
    </row>
    <row r="4340" spans="1:12" x14ac:dyDescent="0.3">
      <c r="A4340" s="1">
        <v>44024</v>
      </c>
      <c r="B4340">
        <v>2020</v>
      </c>
      <c r="C4340" t="s">
        <v>21</v>
      </c>
      <c r="D4340">
        <v>1139390</v>
      </c>
      <c r="E4340">
        <v>1892500</v>
      </c>
      <c r="F4340" t="s">
        <v>13</v>
      </c>
      <c r="G4340" t="s">
        <v>14</v>
      </c>
      <c r="H4340">
        <v>3</v>
      </c>
      <c r="I4340">
        <v>1</v>
      </c>
      <c r="J4340">
        <v>975</v>
      </c>
      <c r="K4340">
        <v>1.0254395000000001</v>
      </c>
      <c r="L4340" t="s">
        <v>22</v>
      </c>
    </row>
    <row r="4341" spans="1:12" x14ac:dyDescent="0.3">
      <c r="A4341" s="1">
        <v>44024</v>
      </c>
      <c r="B4341">
        <v>2020</v>
      </c>
      <c r="C4341" t="s">
        <v>21</v>
      </c>
      <c r="D4341">
        <v>1251110</v>
      </c>
      <c r="E4341">
        <v>2090000</v>
      </c>
      <c r="F4341" t="s">
        <v>13</v>
      </c>
      <c r="G4341" t="s">
        <v>14</v>
      </c>
      <c r="H4341">
        <v>3</v>
      </c>
      <c r="I4341">
        <v>1</v>
      </c>
      <c r="J4341">
        <v>1092</v>
      </c>
      <c r="K4341">
        <v>1.0254395000000001</v>
      </c>
      <c r="L4341" t="s">
        <v>16</v>
      </c>
    </row>
    <row r="4342" spans="1:12" x14ac:dyDescent="0.3">
      <c r="A4342" s="1">
        <v>44024</v>
      </c>
      <c r="B4342">
        <v>2020</v>
      </c>
      <c r="C4342" t="s">
        <v>21</v>
      </c>
      <c r="D4342">
        <v>749280</v>
      </c>
      <c r="E4342">
        <v>1300000</v>
      </c>
      <c r="F4342" t="s">
        <v>13</v>
      </c>
      <c r="G4342" t="s">
        <v>14</v>
      </c>
      <c r="H4342">
        <v>3</v>
      </c>
      <c r="I4342">
        <v>2</v>
      </c>
      <c r="J4342">
        <v>1090</v>
      </c>
      <c r="K4342">
        <v>1.0254395000000001</v>
      </c>
      <c r="L4342" t="s">
        <v>25</v>
      </c>
    </row>
    <row r="4343" spans="1:12" x14ac:dyDescent="0.3">
      <c r="A4343" s="1">
        <v>44025</v>
      </c>
      <c r="B4343">
        <v>2020</v>
      </c>
      <c r="C4343" t="s">
        <v>26</v>
      </c>
      <c r="D4343">
        <v>1082060</v>
      </c>
      <c r="E4343">
        <v>2000000</v>
      </c>
      <c r="F4343" t="s">
        <v>13</v>
      </c>
      <c r="G4343" t="s">
        <v>14</v>
      </c>
      <c r="H4343">
        <v>3</v>
      </c>
      <c r="I4343">
        <v>2</v>
      </c>
      <c r="J4343">
        <v>950</v>
      </c>
      <c r="K4343">
        <v>1.0254395000000001</v>
      </c>
      <c r="L4343" t="s">
        <v>22</v>
      </c>
    </row>
    <row r="4344" spans="1:12" x14ac:dyDescent="0.3">
      <c r="A4344" s="1">
        <v>44028</v>
      </c>
      <c r="B4344">
        <v>2020</v>
      </c>
      <c r="C4344" t="s">
        <v>21</v>
      </c>
      <c r="D4344">
        <v>383810</v>
      </c>
      <c r="E4344">
        <v>750000</v>
      </c>
      <c r="F4344" t="s">
        <v>13</v>
      </c>
      <c r="G4344" t="s">
        <v>14</v>
      </c>
      <c r="H4344">
        <v>3</v>
      </c>
      <c r="I4344">
        <v>1</v>
      </c>
      <c r="J4344">
        <v>1045</v>
      </c>
      <c r="K4344">
        <v>1.0254395000000001</v>
      </c>
      <c r="L4344" t="s">
        <v>22</v>
      </c>
    </row>
    <row r="4345" spans="1:12" x14ac:dyDescent="0.3">
      <c r="A4345" s="1">
        <v>44028</v>
      </c>
      <c r="B4345">
        <v>2020</v>
      </c>
      <c r="C4345" t="s">
        <v>21</v>
      </c>
      <c r="D4345">
        <v>3820180</v>
      </c>
      <c r="E4345">
        <v>5000000</v>
      </c>
      <c r="F4345" t="s">
        <v>13</v>
      </c>
      <c r="G4345" t="s">
        <v>14</v>
      </c>
      <c r="H4345">
        <v>3</v>
      </c>
      <c r="I4345">
        <v>3</v>
      </c>
      <c r="J4345">
        <v>903</v>
      </c>
      <c r="K4345">
        <v>1.0254395000000001</v>
      </c>
      <c r="L4345" t="s">
        <v>22</v>
      </c>
    </row>
    <row r="4346" spans="1:12" x14ac:dyDescent="0.3">
      <c r="A4346" s="1">
        <v>44028</v>
      </c>
      <c r="B4346">
        <v>2020</v>
      </c>
      <c r="C4346" t="s">
        <v>29</v>
      </c>
      <c r="D4346">
        <v>264740</v>
      </c>
      <c r="E4346">
        <v>390000</v>
      </c>
      <c r="F4346" t="s">
        <v>13</v>
      </c>
      <c r="G4346" t="s">
        <v>14</v>
      </c>
      <c r="H4346">
        <v>3</v>
      </c>
      <c r="I4346">
        <v>1</v>
      </c>
      <c r="J4346">
        <v>1072</v>
      </c>
      <c r="K4346">
        <v>1.0254395000000001</v>
      </c>
      <c r="L4346" t="s">
        <v>16</v>
      </c>
    </row>
    <row r="4347" spans="1:12" x14ac:dyDescent="0.3">
      <c r="A4347" s="1">
        <v>44029</v>
      </c>
      <c r="B4347">
        <v>2020</v>
      </c>
      <c r="C4347" t="s">
        <v>18</v>
      </c>
      <c r="D4347">
        <v>210430</v>
      </c>
      <c r="E4347">
        <v>459000</v>
      </c>
      <c r="F4347" t="s">
        <v>13</v>
      </c>
      <c r="G4347" t="s">
        <v>14</v>
      </c>
      <c r="H4347">
        <v>3</v>
      </c>
      <c r="I4347">
        <v>3</v>
      </c>
      <c r="J4347">
        <v>980</v>
      </c>
      <c r="K4347">
        <v>1.0254395000000001</v>
      </c>
      <c r="L4347" t="s">
        <v>16</v>
      </c>
    </row>
    <row r="4348" spans="1:12" x14ac:dyDescent="0.3">
      <c r="A4348" s="1">
        <v>44029</v>
      </c>
      <c r="B4348">
        <v>2020</v>
      </c>
      <c r="C4348" t="s">
        <v>17</v>
      </c>
      <c r="D4348">
        <v>133350</v>
      </c>
      <c r="E4348">
        <v>287000</v>
      </c>
      <c r="F4348" t="s">
        <v>13</v>
      </c>
      <c r="G4348" t="s">
        <v>14</v>
      </c>
      <c r="H4348">
        <v>3</v>
      </c>
      <c r="I4348">
        <v>3</v>
      </c>
      <c r="J4348">
        <v>1021</v>
      </c>
      <c r="K4348">
        <v>1.0254395000000001</v>
      </c>
      <c r="L4348" t="s">
        <v>25</v>
      </c>
    </row>
    <row r="4349" spans="1:12" x14ac:dyDescent="0.3">
      <c r="A4349" s="1">
        <v>44030</v>
      </c>
      <c r="B4349">
        <v>2020</v>
      </c>
      <c r="C4349" t="s">
        <v>21</v>
      </c>
      <c r="D4349">
        <v>427350</v>
      </c>
      <c r="E4349">
        <v>770000</v>
      </c>
      <c r="F4349" t="s">
        <v>13</v>
      </c>
      <c r="G4349" t="s">
        <v>14</v>
      </c>
      <c r="H4349">
        <v>3</v>
      </c>
      <c r="I4349">
        <v>2</v>
      </c>
      <c r="J4349">
        <v>1073</v>
      </c>
      <c r="K4349">
        <v>1.0254395000000001</v>
      </c>
      <c r="L4349" t="s">
        <v>15</v>
      </c>
    </row>
    <row r="4350" spans="1:12" x14ac:dyDescent="0.3">
      <c r="A4350" s="1">
        <v>44030</v>
      </c>
      <c r="B4350">
        <v>2020</v>
      </c>
      <c r="C4350" t="s">
        <v>17</v>
      </c>
      <c r="D4350">
        <v>114270</v>
      </c>
      <c r="E4350">
        <v>190000</v>
      </c>
      <c r="F4350" t="s">
        <v>19</v>
      </c>
      <c r="G4350" t="s">
        <v>20</v>
      </c>
      <c r="H4350">
        <v>4</v>
      </c>
      <c r="I4350">
        <v>3</v>
      </c>
      <c r="J4350">
        <v>1408</v>
      </c>
      <c r="K4350">
        <v>1.0254395000000001</v>
      </c>
      <c r="L4350" t="s">
        <v>16</v>
      </c>
    </row>
    <row r="4351" spans="1:12" x14ac:dyDescent="0.3">
      <c r="A4351" s="1">
        <v>44030</v>
      </c>
      <c r="B4351">
        <v>2020</v>
      </c>
      <c r="C4351" t="s">
        <v>18</v>
      </c>
      <c r="D4351">
        <v>285990</v>
      </c>
      <c r="E4351">
        <v>570000</v>
      </c>
      <c r="F4351" t="s">
        <v>13</v>
      </c>
      <c r="G4351" t="s">
        <v>14</v>
      </c>
      <c r="H4351">
        <v>3</v>
      </c>
      <c r="I4351">
        <v>1</v>
      </c>
      <c r="J4351">
        <v>930</v>
      </c>
      <c r="K4351">
        <v>1.0254395000000001</v>
      </c>
      <c r="L4351" t="s">
        <v>15</v>
      </c>
    </row>
    <row r="4352" spans="1:12" x14ac:dyDescent="0.3">
      <c r="A4352" s="1">
        <v>44031</v>
      </c>
      <c r="B4352">
        <v>2020</v>
      </c>
      <c r="C4352" t="s">
        <v>26</v>
      </c>
      <c r="D4352">
        <v>310100</v>
      </c>
      <c r="E4352">
        <v>406500</v>
      </c>
      <c r="F4352" t="s">
        <v>13</v>
      </c>
      <c r="G4352" t="s">
        <v>14</v>
      </c>
      <c r="H4352">
        <v>3</v>
      </c>
      <c r="I4352">
        <v>2</v>
      </c>
      <c r="J4352">
        <v>1014</v>
      </c>
      <c r="K4352">
        <v>1.0254395000000001</v>
      </c>
      <c r="L4352" t="s">
        <v>16</v>
      </c>
    </row>
    <row r="4353" spans="1:12" x14ac:dyDescent="0.3">
      <c r="A4353" s="1">
        <v>44032</v>
      </c>
      <c r="B4353">
        <v>2020</v>
      </c>
      <c r="C4353" t="s">
        <v>18</v>
      </c>
      <c r="D4353">
        <v>237800</v>
      </c>
      <c r="E4353">
        <v>475000</v>
      </c>
      <c r="F4353" t="s">
        <v>19</v>
      </c>
      <c r="G4353" t="s">
        <v>20</v>
      </c>
      <c r="H4353">
        <v>4</v>
      </c>
      <c r="I4353">
        <v>3</v>
      </c>
      <c r="J4353">
        <v>1306</v>
      </c>
      <c r="K4353">
        <v>1.0254395000000001</v>
      </c>
      <c r="L4353" t="s">
        <v>15</v>
      </c>
    </row>
    <row r="4354" spans="1:12" x14ac:dyDescent="0.3">
      <c r="A4354" s="1">
        <v>44035</v>
      </c>
      <c r="B4354">
        <v>2020</v>
      </c>
      <c r="C4354" t="s">
        <v>17</v>
      </c>
      <c r="D4354">
        <v>116140</v>
      </c>
      <c r="E4354">
        <v>250000</v>
      </c>
      <c r="F4354" t="s">
        <v>19</v>
      </c>
      <c r="G4354" t="s">
        <v>20</v>
      </c>
      <c r="H4354">
        <v>4</v>
      </c>
      <c r="I4354">
        <v>4</v>
      </c>
      <c r="J4354">
        <v>1480</v>
      </c>
      <c r="K4354">
        <v>1.0254395000000001</v>
      </c>
      <c r="L4354" t="s">
        <v>15</v>
      </c>
    </row>
    <row r="4355" spans="1:12" x14ac:dyDescent="0.3">
      <c r="A4355" s="1">
        <v>44035</v>
      </c>
      <c r="B4355">
        <v>2020</v>
      </c>
      <c r="C4355" t="s">
        <v>26</v>
      </c>
      <c r="D4355">
        <v>452480</v>
      </c>
      <c r="E4355">
        <v>700000</v>
      </c>
      <c r="F4355" t="s">
        <v>13</v>
      </c>
      <c r="G4355" t="s">
        <v>14</v>
      </c>
      <c r="H4355">
        <v>3</v>
      </c>
      <c r="I4355">
        <v>1</v>
      </c>
      <c r="J4355">
        <v>908</v>
      </c>
      <c r="K4355">
        <v>1.0254395000000001</v>
      </c>
      <c r="L4355" t="s">
        <v>16</v>
      </c>
    </row>
    <row r="4356" spans="1:12" x14ac:dyDescent="0.3">
      <c r="A4356" s="1">
        <v>44036</v>
      </c>
      <c r="B4356">
        <v>2020</v>
      </c>
      <c r="C4356" t="s">
        <v>18</v>
      </c>
      <c r="D4356">
        <v>198040</v>
      </c>
      <c r="E4356">
        <v>246667</v>
      </c>
      <c r="F4356" t="s">
        <v>19</v>
      </c>
      <c r="G4356" t="s">
        <v>20</v>
      </c>
      <c r="H4356">
        <v>4</v>
      </c>
      <c r="I4356">
        <v>2</v>
      </c>
      <c r="J4356">
        <v>1482</v>
      </c>
      <c r="K4356">
        <v>1.0254395000000001</v>
      </c>
      <c r="L4356" t="s">
        <v>22</v>
      </c>
    </row>
    <row r="4357" spans="1:12" x14ac:dyDescent="0.3">
      <c r="A4357" s="1">
        <v>44036</v>
      </c>
      <c r="B4357">
        <v>2020</v>
      </c>
      <c r="C4357" t="s">
        <v>29</v>
      </c>
      <c r="D4357">
        <v>409150</v>
      </c>
      <c r="E4357">
        <v>705000</v>
      </c>
      <c r="F4357" t="s">
        <v>13</v>
      </c>
      <c r="G4357" t="s">
        <v>14</v>
      </c>
      <c r="H4357">
        <v>3</v>
      </c>
      <c r="I4357">
        <v>1</v>
      </c>
      <c r="J4357">
        <v>943</v>
      </c>
      <c r="K4357">
        <v>1.0254395000000001</v>
      </c>
      <c r="L4357" t="s">
        <v>16</v>
      </c>
    </row>
    <row r="4358" spans="1:12" x14ac:dyDescent="0.3">
      <c r="A4358" s="1">
        <v>44037</v>
      </c>
      <c r="B4358">
        <v>2020</v>
      </c>
      <c r="C4358" t="s">
        <v>21</v>
      </c>
      <c r="D4358">
        <v>2668120</v>
      </c>
      <c r="E4358">
        <v>2625000</v>
      </c>
      <c r="F4358" t="s">
        <v>13</v>
      </c>
      <c r="G4358" t="s">
        <v>14</v>
      </c>
      <c r="H4358">
        <v>3</v>
      </c>
      <c r="I4358">
        <v>3</v>
      </c>
      <c r="J4358">
        <v>948</v>
      </c>
      <c r="K4358">
        <v>1.0254395000000001</v>
      </c>
      <c r="L4358" t="s">
        <v>15</v>
      </c>
    </row>
    <row r="4359" spans="1:12" x14ac:dyDescent="0.3">
      <c r="A4359" s="1">
        <v>44037</v>
      </c>
      <c r="B4359">
        <v>2020</v>
      </c>
      <c r="C4359" t="s">
        <v>26</v>
      </c>
      <c r="D4359">
        <v>634760</v>
      </c>
      <c r="E4359">
        <v>865000</v>
      </c>
      <c r="F4359" t="s">
        <v>13</v>
      </c>
      <c r="G4359" t="s">
        <v>14</v>
      </c>
      <c r="H4359">
        <v>3</v>
      </c>
      <c r="I4359">
        <v>1</v>
      </c>
      <c r="J4359">
        <v>973</v>
      </c>
      <c r="K4359">
        <v>1.0254395000000001</v>
      </c>
      <c r="L4359" t="s">
        <v>25</v>
      </c>
    </row>
    <row r="4360" spans="1:12" x14ac:dyDescent="0.3">
      <c r="A4360" s="1">
        <v>44037</v>
      </c>
      <c r="B4360">
        <v>2020</v>
      </c>
      <c r="C4360" t="s">
        <v>29</v>
      </c>
      <c r="D4360">
        <v>217980</v>
      </c>
      <c r="E4360">
        <v>325000</v>
      </c>
      <c r="F4360" t="s">
        <v>19</v>
      </c>
      <c r="G4360" t="s">
        <v>20</v>
      </c>
      <c r="H4360">
        <v>4</v>
      </c>
      <c r="I4360">
        <v>3</v>
      </c>
      <c r="J4360">
        <v>1377</v>
      </c>
      <c r="K4360">
        <v>1.0254395000000001</v>
      </c>
      <c r="L4360" t="s">
        <v>15</v>
      </c>
    </row>
    <row r="4361" spans="1:12" x14ac:dyDescent="0.3">
      <c r="A4361" s="1">
        <v>44037</v>
      </c>
      <c r="B4361">
        <v>2020</v>
      </c>
      <c r="C4361" t="s">
        <v>29</v>
      </c>
      <c r="D4361">
        <v>176540</v>
      </c>
      <c r="E4361">
        <v>325000</v>
      </c>
      <c r="F4361" t="s">
        <v>13</v>
      </c>
      <c r="G4361" t="s">
        <v>14</v>
      </c>
      <c r="H4361">
        <v>3</v>
      </c>
      <c r="I4361">
        <v>2</v>
      </c>
      <c r="J4361">
        <v>1057</v>
      </c>
      <c r="K4361">
        <v>1.0254395000000001</v>
      </c>
      <c r="L4361" t="s">
        <v>22</v>
      </c>
    </row>
    <row r="4362" spans="1:12" x14ac:dyDescent="0.3">
      <c r="A4362" s="1">
        <v>44038</v>
      </c>
      <c r="B4362">
        <v>2020</v>
      </c>
      <c r="C4362" t="s">
        <v>17</v>
      </c>
      <c r="D4362">
        <v>81680</v>
      </c>
      <c r="E4362">
        <v>102375</v>
      </c>
      <c r="F4362" t="s">
        <v>13</v>
      </c>
      <c r="G4362" t="s">
        <v>14</v>
      </c>
      <c r="H4362">
        <v>3</v>
      </c>
      <c r="I4362">
        <v>2</v>
      </c>
      <c r="J4362">
        <v>907</v>
      </c>
      <c r="K4362">
        <v>1.0254395000000001</v>
      </c>
      <c r="L4362" t="s">
        <v>22</v>
      </c>
    </row>
    <row r="4363" spans="1:12" x14ac:dyDescent="0.3">
      <c r="A4363" s="1">
        <v>44039</v>
      </c>
      <c r="B4363">
        <v>2020</v>
      </c>
      <c r="C4363" t="s">
        <v>26</v>
      </c>
      <c r="D4363">
        <v>238210</v>
      </c>
      <c r="E4363">
        <v>460000</v>
      </c>
      <c r="F4363" t="s">
        <v>13</v>
      </c>
      <c r="G4363" t="s">
        <v>14</v>
      </c>
      <c r="H4363">
        <v>3</v>
      </c>
      <c r="I4363">
        <v>3</v>
      </c>
      <c r="J4363">
        <v>968</v>
      </c>
      <c r="K4363">
        <v>1.0254395000000001</v>
      </c>
      <c r="L4363" t="s">
        <v>22</v>
      </c>
    </row>
    <row r="4364" spans="1:12" x14ac:dyDescent="0.3">
      <c r="A4364" s="1">
        <v>44042</v>
      </c>
      <c r="B4364">
        <v>2020</v>
      </c>
      <c r="C4364" t="s">
        <v>21</v>
      </c>
      <c r="D4364">
        <v>2394980</v>
      </c>
      <c r="E4364">
        <v>3382200</v>
      </c>
      <c r="F4364" t="s">
        <v>13</v>
      </c>
      <c r="G4364" t="s">
        <v>14</v>
      </c>
      <c r="H4364">
        <v>3</v>
      </c>
      <c r="I4364">
        <v>1</v>
      </c>
      <c r="J4364">
        <v>1033</v>
      </c>
      <c r="K4364">
        <v>1.0254395000000001</v>
      </c>
      <c r="L4364" t="s">
        <v>15</v>
      </c>
    </row>
    <row r="4365" spans="1:12" x14ac:dyDescent="0.3">
      <c r="A4365" s="1">
        <v>44042</v>
      </c>
      <c r="B4365">
        <v>2020</v>
      </c>
      <c r="C4365" t="s">
        <v>17</v>
      </c>
      <c r="D4365">
        <v>174940</v>
      </c>
      <c r="E4365">
        <v>285000</v>
      </c>
      <c r="F4365" t="s">
        <v>23</v>
      </c>
      <c r="G4365" t="s">
        <v>24</v>
      </c>
      <c r="H4365">
        <v>6</v>
      </c>
      <c r="I4365">
        <v>5</v>
      </c>
      <c r="J4365">
        <v>2169</v>
      </c>
      <c r="K4365">
        <v>1.0254395000000001</v>
      </c>
      <c r="L4365" t="s">
        <v>25</v>
      </c>
    </row>
    <row r="4366" spans="1:12" x14ac:dyDescent="0.3">
      <c r="A4366" s="1">
        <v>44042</v>
      </c>
      <c r="B4366">
        <v>2020</v>
      </c>
      <c r="C4366" t="s">
        <v>29</v>
      </c>
      <c r="D4366">
        <v>315490</v>
      </c>
      <c r="E4366">
        <v>471850</v>
      </c>
      <c r="F4366" t="s">
        <v>13</v>
      </c>
      <c r="G4366" t="s">
        <v>14</v>
      </c>
      <c r="H4366">
        <v>3</v>
      </c>
      <c r="I4366">
        <v>3</v>
      </c>
      <c r="J4366">
        <v>1000</v>
      </c>
      <c r="K4366">
        <v>1.0254395000000001</v>
      </c>
      <c r="L4366" t="s">
        <v>15</v>
      </c>
    </row>
    <row r="4367" spans="1:12" x14ac:dyDescent="0.3">
      <c r="A4367" s="1">
        <v>44042</v>
      </c>
      <c r="B4367">
        <v>2020</v>
      </c>
      <c r="C4367" t="s">
        <v>17</v>
      </c>
      <c r="D4367">
        <v>68570</v>
      </c>
      <c r="E4367">
        <v>113000</v>
      </c>
      <c r="F4367" t="s">
        <v>13</v>
      </c>
      <c r="G4367" t="s">
        <v>14</v>
      </c>
      <c r="H4367">
        <v>3</v>
      </c>
      <c r="I4367">
        <v>1</v>
      </c>
      <c r="J4367">
        <v>904</v>
      </c>
      <c r="K4367">
        <v>1.0254395000000001</v>
      </c>
      <c r="L4367" t="s">
        <v>16</v>
      </c>
    </row>
    <row r="4368" spans="1:12" x14ac:dyDescent="0.3">
      <c r="A4368" s="1">
        <v>44042</v>
      </c>
      <c r="B4368">
        <v>2020</v>
      </c>
      <c r="C4368" t="s">
        <v>29</v>
      </c>
      <c r="D4368">
        <v>151270</v>
      </c>
      <c r="E4368">
        <v>230000</v>
      </c>
      <c r="F4368" t="s">
        <v>13</v>
      </c>
      <c r="G4368" t="s">
        <v>14</v>
      </c>
      <c r="H4368">
        <v>3</v>
      </c>
      <c r="I4368">
        <v>1</v>
      </c>
      <c r="J4368">
        <v>907</v>
      </c>
      <c r="K4368">
        <v>1.0254395000000001</v>
      </c>
      <c r="L4368" t="s">
        <v>22</v>
      </c>
    </row>
    <row r="4369" spans="1:12" x14ac:dyDescent="0.3">
      <c r="A4369" s="1">
        <v>44043</v>
      </c>
      <c r="B4369">
        <v>2020</v>
      </c>
      <c r="C4369" t="s">
        <v>26</v>
      </c>
      <c r="D4369">
        <v>882000</v>
      </c>
      <c r="E4369">
        <v>1450000</v>
      </c>
      <c r="F4369" t="s">
        <v>13</v>
      </c>
      <c r="G4369" t="s">
        <v>14</v>
      </c>
      <c r="H4369">
        <v>3</v>
      </c>
      <c r="I4369">
        <v>3</v>
      </c>
      <c r="J4369">
        <v>969</v>
      </c>
      <c r="K4369">
        <v>1.0254395000000001</v>
      </c>
      <c r="L4369" t="s">
        <v>16</v>
      </c>
    </row>
    <row r="4370" spans="1:12" x14ac:dyDescent="0.3">
      <c r="A4370" s="1">
        <v>44043</v>
      </c>
      <c r="B4370">
        <v>2020</v>
      </c>
      <c r="C4370" t="s">
        <v>17</v>
      </c>
      <c r="D4370">
        <v>76660</v>
      </c>
      <c r="E4370">
        <v>218000</v>
      </c>
      <c r="F4370" t="s">
        <v>13</v>
      </c>
      <c r="G4370" t="s">
        <v>14</v>
      </c>
      <c r="H4370">
        <v>3</v>
      </c>
      <c r="I4370">
        <v>2</v>
      </c>
      <c r="J4370">
        <v>1028</v>
      </c>
      <c r="K4370">
        <v>1.0254395000000001</v>
      </c>
      <c r="L4370" t="s">
        <v>15</v>
      </c>
    </row>
    <row r="4371" spans="1:12" x14ac:dyDescent="0.3">
      <c r="A4371" s="1">
        <v>44043</v>
      </c>
      <c r="B4371">
        <v>2020</v>
      </c>
      <c r="C4371" t="s">
        <v>18</v>
      </c>
      <c r="D4371">
        <v>277770</v>
      </c>
      <c r="E4371">
        <v>87000</v>
      </c>
      <c r="F4371" t="s">
        <v>13</v>
      </c>
      <c r="G4371" t="s">
        <v>14</v>
      </c>
      <c r="H4371">
        <v>3</v>
      </c>
      <c r="I4371">
        <v>3</v>
      </c>
      <c r="J4371">
        <v>1076</v>
      </c>
      <c r="K4371">
        <v>1.0254395000000001</v>
      </c>
      <c r="L4371" t="s">
        <v>25</v>
      </c>
    </row>
    <row r="4372" spans="1:12" x14ac:dyDescent="0.3">
      <c r="A4372" s="1">
        <v>44043</v>
      </c>
      <c r="B4372">
        <v>2020</v>
      </c>
      <c r="C4372" t="s">
        <v>18</v>
      </c>
      <c r="D4372">
        <v>150110</v>
      </c>
      <c r="E4372">
        <v>950000</v>
      </c>
      <c r="F4372" t="s">
        <v>19</v>
      </c>
      <c r="G4372" t="s">
        <v>20</v>
      </c>
      <c r="H4372">
        <v>4</v>
      </c>
      <c r="I4372">
        <v>4</v>
      </c>
      <c r="J4372">
        <v>1424</v>
      </c>
      <c r="K4372">
        <v>1.0254395000000001</v>
      </c>
      <c r="L4372" t="s">
        <v>22</v>
      </c>
    </row>
    <row r="4373" spans="1:12" x14ac:dyDescent="0.3">
      <c r="A4373" s="1">
        <v>44043</v>
      </c>
      <c r="B4373">
        <v>2020</v>
      </c>
      <c r="C4373" t="s">
        <v>18</v>
      </c>
      <c r="D4373">
        <v>385490</v>
      </c>
      <c r="E4373">
        <v>590000</v>
      </c>
      <c r="F4373" t="s">
        <v>13</v>
      </c>
      <c r="G4373" t="s">
        <v>14</v>
      </c>
      <c r="H4373">
        <v>3</v>
      </c>
      <c r="I4373">
        <v>3</v>
      </c>
      <c r="J4373">
        <v>917</v>
      </c>
      <c r="K4373">
        <v>1.0254395000000001</v>
      </c>
      <c r="L4373" t="s">
        <v>22</v>
      </c>
    </row>
    <row r="4374" spans="1:12" x14ac:dyDescent="0.3">
      <c r="A4374" s="1">
        <v>44044</v>
      </c>
      <c r="B4374">
        <v>2020</v>
      </c>
      <c r="C4374" t="s">
        <v>26</v>
      </c>
      <c r="D4374">
        <v>349370</v>
      </c>
      <c r="E4374">
        <v>555000</v>
      </c>
      <c r="F4374" t="s">
        <v>13</v>
      </c>
      <c r="G4374" t="s">
        <v>14</v>
      </c>
      <c r="H4374">
        <v>3</v>
      </c>
      <c r="I4374">
        <v>3</v>
      </c>
      <c r="J4374">
        <v>922</v>
      </c>
      <c r="K4374">
        <v>1.0254395000000001</v>
      </c>
      <c r="L4374" t="s">
        <v>16</v>
      </c>
    </row>
    <row r="4375" spans="1:12" x14ac:dyDescent="0.3">
      <c r="A4375" s="1">
        <v>44044</v>
      </c>
      <c r="B4375">
        <v>2020</v>
      </c>
      <c r="C4375" t="s">
        <v>26</v>
      </c>
      <c r="D4375">
        <v>255500</v>
      </c>
      <c r="E4375">
        <v>315000</v>
      </c>
      <c r="F4375" t="s">
        <v>13</v>
      </c>
      <c r="G4375" t="s">
        <v>14</v>
      </c>
      <c r="H4375">
        <v>3</v>
      </c>
      <c r="I4375">
        <v>2</v>
      </c>
      <c r="J4375">
        <v>994</v>
      </c>
      <c r="K4375">
        <v>1.0254395000000001</v>
      </c>
      <c r="L4375" t="s">
        <v>25</v>
      </c>
    </row>
    <row r="4376" spans="1:12" x14ac:dyDescent="0.3">
      <c r="A4376" s="1">
        <v>44045</v>
      </c>
      <c r="B4376">
        <v>2020</v>
      </c>
      <c r="C4376" t="s">
        <v>17</v>
      </c>
      <c r="D4376">
        <v>107360</v>
      </c>
      <c r="E4376">
        <v>150000</v>
      </c>
      <c r="F4376" t="s">
        <v>19</v>
      </c>
      <c r="G4376" t="s">
        <v>20</v>
      </c>
      <c r="H4376">
        <v>4</v>
      </c>
      <c r="I4376">
        <v>3</v>
      </c>
      <c r="J4376">
        <v>1376</v>
      </c>
      <c r="K4376">
        <v>1.0254395000000001</v>
      </c>
      <c r="L4376" t="s">
        <v>22</v>
      </c>
    </row>
    <row r="4377" spans="1:12" x14ac:dyDescent="0.3">
      <c r="A4377" s="1">
        <v>44049</v>
      </c>
      <c r="B4377">
        <v>2020</v>
      </c>
      <c r="C4377" t="s">
        <v>26</v>
      </c>
      <c r="D4377">
        <v>178290</v>
      </c>
      <c r="E4377">
        <v>296000</v>
      </c>
      <c r="F4377" t="s">
        <v>13</v>
      </c>
      <c r="G4377" t="s">
        <v>14</v>
      </c>
      <c r="H4377">
        <v>3</v>
      </c>
      <c r="I4377">
        <v>3</v>
      </c>
      <c r="J4377">
        <v>1061</v>
      </c>
      <c r="K4377">
        <v>1.0254395000000001</v>
      </c>
      <c r="L4377" t="s">
        <v>15</v>
      </c>
    </row>
    <row r="4378" spans="1:12" x14ac:dyDescent="0.3">
      <c r="A4378" s="1">
        <v>44050</v>
      </c>
      <c r="B4378">
        <v>2020</v>
      </c>
      <c r="C4378" t="s">
        <v>18</v>
      </c>
      <c r="D4378">
        <v>329630</v>
      </c>
      <c r="E4378">
        <v>301000</v>
      </c>
      <c r="F4378" t="s">
        <v>13</v>
      </c>
      <c r="G4378" t="s">
        <v>14</v>
      </c>
      <c r="H4378">
        <v>3</v>
      </c>
      <c r="I4378">
        <v>1</v>
      </c>
      <c r="J4378">
        <v>1061</v>
      </c>
      <c r="K4378">
        <v>1.0254395000000001</v>
      </c>
      <c r="L4378" t="s">
        <v>16</v>
      </c>
    </row>
    <row r="4379" spans="1:12" x14ac:dyDescent="0.3">
      <c r="A4379" s="1">
        <v>44050</v>
      </c>
      <c r="B4379">
        <v>2020</v>
      </c>
      <c r="C4379" t="s">
        <v>21</v>
      </c>
      <c r="D4379">
        <v>2245320</v>
      </c>
      <c r="E4379">
        <v>2100000</v>
      </c>
      <c r="F4379" t="s">
        <v>13</v>
      </c>
      <c r="G4379" t="s">
        <v>14</v>
      </c>
      <c r="H4379">
        <v>3</v>
      </c>
      <c r="I4379">
        <v>3</v>
      </c>
      <c r="J4379">
        <v>989</v>
      </c>
      <c r="K4379">
        <v>1.0254395000000001</v>
      </c>
      <c r="L4379" t="s">
        <v>15</v>
      </c>
    </row>
    <row r="4380" spans="1:12" x14ac:dyDescent="0.3">
      <c r="A4380" s="1">
        <v>44051</v>
      </c>
      <c r="B4380">
        <v>2020</v>
      </c>
      <c r="C4380" t="s">
        <v>26</v>
      </c>
      <c r="D4380">
        <v>1186990</v>
      </c>
      <c r="E4380">
        <v>1700000</v>
      </c>
      <c r="F4380" t="s">
        <v>13</v>
      </c>
      <c r="G4380" t="s">
        <v>14</v>
      </c>
      <c r="H4380">
        <v>3</v>
      </c>
      <c r="I4380">
        <v>2</v>
      </c>
      <c r="J4380">
        <v>935</v>
      </c>
      <c r="K4380">
        <v>1.0254395000000001</v>
      </c>
      <c r="L4380" t="s">
        <v>16</v>
      </c>
    </row>
    <row r="4381" spans="1:12" x14ac:dyDescent="0.3">
      <c r="A4381" s="1">
        <v>44053</v>
      </c>
      <c r="B4381">
        <v>2020</v>
      </c>
      <c r="C4381" t="s">
        <v>29</v>
      </c>
      <c r="D4381">
        <v>190260</v>
      </c>
      <c r="E4381">
        <v>300000</v>
      </c>
      <c r="F4381" t="s">
        <v>13</v>
      </c>
      <c r="G4381" t="s">
        <v>14</v>
      </c>
      <c r="H4381">
        <v>3</v>
      </c>
      <c r="I4381">
        <v>1</v>
      </c>
      <c r="J4381">
        <v>975</v>
      </c>
      <c r="K4381">
        <v>1.0254395000000001</v>
      </c>
      <c r="L4381" t="s">
        <v>22</v>
      </c>
    </row>
    <row r="4382" spans="1:12" x14ac:dyDescent="0.3">
      <c r="A4382" s="1">
        <v>44056</v>
      </c>
      <c r="B4382">
        <v>2020</v>
      </c>
      <c r="C4382" t="s">
        <v>29</v>
      </c>
      <c r="D4382">
        <v>183470</v>
      </c>
      <c r="E4382">
        <v>263000</v>
      </c>
      <c r="F4382" t="s">
        <v>13</v>
      </c>
      <c r="G4382" t="s">
        <v>14</v>
      </c>
      <c r="H4382">
        <v>3</v>
      </c>
      <c r="I4382">
        <v>3</v>
      </c>
      <c r="J4382">
        <v>1016</v>
      </c>
      <c r="K4382">
        <v>1.0254395000000001</v>
      </c>
      <c r="L4382" t="s">
        <v>16</v>
      </c>
    </row>
    <row r="4383" spans="1:12" x14ac:dyDescent="0.3">
      <c r="A4383" s="1">
        <v>44057</v>
      </c>
      <c r="B4383">
        <v>2020</v>
      </c>
      <c r="C4383" t="s">
        <v>29</v>
      </c>
      <c r="D4383">
        <v>119910</v>
      </c>
      <c r="E4383">
        <v>162000</v>
      </c>
      <c r="F4383" t="s">
        <v>13</v>
      </c>
      <c r="G4383" t="s">
        <v>14</v>
      </c>
      <c r="H4383">
        <v>3</v>
      </c>
      <c r="I4383">
        <v>3</v>
      </c>
      <c r="J4383">
        <v>1038</v>
      </c>
      <c r="K4383">
        <v>1.0254395000000001</v>
      </c>
      <c r="L4383" t="s">
        <v>25</v>
      </c>
    </row>
    <row r="4384" spans="1:12" x14ac:dyDescent="0.3">
      <c r="A4384" s="1">
        <v>44057</v>
      </c>
      <c r="B4384">
        <v>2020</v>
      </c>
      <c r="C4384" t="s">
        <v>17</v>
      </c>
      <c r="D4384">
        <v>115650</v>
      </c>
      <c r="E4384">
        <v>130000</v>
      </c>
      <c r="F4384" t="s">
        <v>13</v>
      </c>
      <c r="G4384" t="s">
        <v>14</v>
      </c>
      <c r="H4384">
        <v>3</v>
      </c>
      <c r="I4384">
        <v>1</v>
      </c>
      <c r="J4384">
        <v>970</v>
      </c>
      <c r="K4384">
        <v>1.0254395000000001</v>
      </c>
      <c r="L4384" t="s">
        <v>15</v>
      </c>
    </row>
    <row r="4385" spans="1:12" x14ac:dyDescent="0.3">
      <c r="A4385" s="1">
        <v>44057</v>
      </c>
      <c r="B4385">
        <v>2020</v>
      </c>
      <c r="C4385" t="s">
        <v>29</v>
      </c>
      <c r="D4385">
        <v>179760</v>
      </c>
      <c r="E4385">
        <v>325000</v>
      </c>
      <c r="F4385" t="s">
        <v>19</v>
      </c>
      <c r="G4385" t="s">
        <v>20</v>
      </c>
      <c r="H4385">
        <v>4</v>
      </c>
      <c r="I4385">
        <v>2</v>
      </c>
      <c r="J4385">
        <v>1219</v>
      </c>
      <c r="K4385">
        <v>1.0254395000000001</v>
      </c>
      <c r="L4385" t="s">
        <v>25</v>
      </c>
    </row>
    <row r="4386" spans="1:12" x14ac:dyDescent="0.3">
      <c r="A4386" s="1">
        <v>44058</v>
      </c>
      <c r="B4386">
        <v>2020</v>
      </c>
      <c r="C4386" t="s">
        <v>17</v>
      </c>
      <c r="D4386">
        <v>256210</v>
      </c>
      <c r="E4386">
        <v>245286</v>
      </c>
      <c r="F4386" t="s">
        <v>13</v>
      </c>
      <c r="G4386" t="s">
        <v>14</v>
      </c>
      <c r="H4386">
        <v>3</v>
      </c>
      <c r="I4386">
        <v>3</v>
      </c>
      <c r="J4386">
        <v>1030</v>
      </c>
      <c r="K4386">
        <v>1.0254395000000001</v>
      </c>
      <c r="L4386" t="s">
        <v>16</v>
      </c>
    </row>
    <row r="4387" spans="1:12" x14ac:dyDescent="0.3">
      <c r="A4387" s="1">
        <v>44058</v>
      </c>
      <c r="B4387">
        <v>2020</v>
      </c>
      <c r="C4387" t="s">
        <v>26</v>
      </c>
      <c r="D4387">
        <v>576310</v>
      </c>
      <c r="E4387">
        <v>900000</v>
      </c>
      <c r="F4387" t="s">
        <v>13</v>
      </c>
      <c r="G4387" t="s">
        <v>14</v>
      </c>
      <c r="H4387">
        <v>3</v>
      </c>
      <c r="I4387">
        <v>2</v>
      </c>
      <c r="J4387">
        <v>1062</v>
      </c>
      <c r="K4387">
        <v>1.0254395000000001</v>
      </c>
      <c r="L4387" t="s">
        <v>25</v>
      </c>
    </row>
    <row r="4388" spans="1:12" x14ac:dyDescent="0.3">
      <c r="A4388" s="1">
        <v>44058</v>
      </c>
      <c r="B4388">
        <v>2020</v>
      </c>
      <c r="C4388" t="s">
        <v>18</v>
      </c>
      <c r="D4388">
        <v>582370</v>
      </c>
      <c r="E4388">
        <v>720000</v>
      </c>
      <c r="F4388" t="s">
        <v>13</v>
      </c>
      <c r="G4388" t="s">
        <v>14</v>
      </c>
      <c r="H4388">
        <v>3</v>
      </c>
      <c r="I4388">
        <v>3</v>
      </c>
      <c r="J4388">
        <v>980</v>
      </c>
      <c r="K4388">
        <v>1.0254395000000001</v>
      </c>
      <c r="L4388" t="s">
        <v>15</v>
      </c>
    </row>
    <row r="4389" spans="1:12" x14ac:dyDescent="0.3">
      <c r="A4389" s="1">
        <v>44058</v>
      </c>
      <c r="B4389">
        <v>2020</v>
      </c>
      <c r="C4389" t="s">
        <v>29</v>
      </c>
      <c r="D4389">
        <v>255500</v>
      </c>
      <c r="E4389">
        <v>429900</v>
      </c>
      <c r="F4389" t="s">
        <v>13</v>
      </c>
      <c r="G4389" t="s">
        <v>14</v>
      </c>
      <c r="H4389">
        <v>3</v>
      </c>
      <c r="I4389">
        <v>1</v>
      </c>
      <c r="J4389">
        <v>1079</v>
      </c>
      <c r="K4389">
        <v>1.0254395000000001</v>
      </c>
      <c r="L4389" t="s">
        <v>25</v>
      </c>
    </row>
    <row r="4390" spans="1:12" x14ac:dyDescent="0.3">
      <c r="A4390" s="1">
        <v>44063</v>
      </c>
      <c r="B4390">
        <v>2020</v>
      </c>
      <c r="C4390" t="s">
        <v>29</v>
      </c>
      <c r="D4390">
        <v>167440</v>
      </c>
      <c r="E4390">
        <v>260000</v>
      </c>
      <c r="F4390" t="s">
        <v>13</v>
      </c>
      <c r="G4390" t="s">
        <v>14</v>
      </c>
      <c r="H4390">
        <v>3</v>
      </c>
      <c r="I4390">
        <v>1</v>
      </c>
      <c r="J4390">
        <v>1084</v>
      </c>
      <c r="K4390">
        <v>1.0254395000000001</v>
      </c>
      <c r="L4390" t="s">
        <v>25</v>
      </c>
    </row>
    <row r="4391" spans="1:12" x14ac:dyDescent="0.3">
      <c r="A4391" s="1">
        <v>44063</v>
      </c>
      <c r="B4391">
        <v>2020</v>
      </c>
      <c r="C4391" t="s">
        <v>26</v>
      </c>
      <c r="D4391">
        <v>372750</v>
      </c>
      <c r="E4391">
        <v>505000</v>
      </c>
      <c r="F4391" t="s">
        <v>13</v>
      </c>
      <c r="G4391" t="s">
        <v>14</v>
      </c>
      <c r="H4391">
        <v>3</v>
      </c>
      <c r="I4391">
        <v>2</v>
      </c>
      <c r="J4391">
        <v>1017</v>
      </c>
      <c r="K4391">
        <v>1.0254395000000001</v>
      </c>
      <c r="L4391" t="s">
        <v>15</v>
      </c>
    </row>
    <row r="4392" spans="1:12" x14ac:dyDescent="0.3">
      <c r="A4392" s="1">
        <v>44064</v>
      </c>
      <c r="B4392">
        <v>2020</v>
      </c>
      <c r="C4392" t="s">
        <v>17</v>
      </c>
      <c r="D4392">
        <v>129040</v>
      </c>
      <c r="E4392">
        <v>210000</v>
      </c>
      <c r="F4392" t="s">
        <v>13</v>
      </c>
      <c r="G4392" t="s">
        <v>14</v>
      </c>
      <c r="H4392">
        <v>3</v>
      </c>
      <c r="I4392">
        <v>1</v>
      </c>
      <c r="J4392">
        <v>1040</v>
      </c>
      <c r="K4392">
        <v>1.0254395000000001</v>
      </c>
      <c r="L4392" t="s">
        <v>25</v>
      </c>
    </row>
    <row r="4393" spans="1:12" x14ac:dyDescent="0.3">
      <c r="A4393" s="1">
        <v>44065</v>
      </c>
      <c r="B4393">
        <v>2020</v>
      </c>
      <c r="C4393" t="s">
        <v>29</v>
      </c>
      <c r="D4393">
        <v>128030</v>
      </c>
      <c r="E4393">
        <v>204000</v>
      </c>
      <c r="F4393" t="s">
        <v>13</v>
      </c>
      <c r="G4393" t="s">
        <v>14</v>
      </c>
      <c r="H4393">
        <v>3</v>
      </c>
      <c r="I4393">
        <v>1</v>
      </c>
      <c r="J4393">
        <v>1095</v>
      </c>
      <c r="K4393">
        <v>1.0254395000000001</v>
      </c>
      <c r="L4393" t="s">
        <v>16</v>
      </c>
    </row>
    <row r="4394" spans="1:12" x14ac:dyDescent="0.3">
      <c r="A4394" s="1">
        <v>44065</v>
      </c>
      <c r="B4394">
        <v>2020</v>
      </c>
      <c r="C4394" t="s">
        <v>29</v>
      </c>
      <c r="D4394">
        <v>177940</v>
      </c>
      <c r="E4394">
        <v>333000</v>
      </c>
      <c r="F4394" t="s">
        <v>13</v>
      </c>
      <c r="G4394" t="s">
        <v>14</v>
      </c>
      <c r="H4394">
        <v>3</v>
      </c>
      <c r="I4394">
        <v>1</v>
      </c>
      <c r="J4394">
        <v>1061</v>
      </c>
      <c r="K4394">
        <v>1.0254395000000001</v>
      </c>
      <c r="L4394" t="s">
        <v>15</v>
      </c>
    </row>
    <row r="4395" spans="1:12" x14ac:dyDescent="0.3">
      <c r="A4395" s="1">
        <v>44065</v>
      </c>
      <c r="B4395">
        <v>2020</v>
      </c>
      <c r="C4395" t="s">
        <v>29</v>
      </c>
      <c r="D4395">
        <v>147840</v>
      </c>
      <c r="E4395">
        <v>255000</v>
      </c>
      <c r="F4395" t="s">
        <v>13</v>
      </c>
      <c r="G4395" t="s">
        <v>14</v>
      </c>
      <c r="H4395">
        <v>3</v>
      </c>
      <c r="I4395">
        <v>1</v>
      </c>
      <c r="J4395">
        <v>966</v>
      </c>
      <c r="K4395">
        <v>1.0254395000000001</v>
      </c>
      <c r="L4395" t="s">
        <v>16</v>
      </c>
    </row>
    <row r="4396" spans="1:12" x14ac:dyDescent="0.3">
      <c r="A4396" s="1">
        <v>44067</v>
      </c>
      <c r="B4396">
        <v>2020</v>
      </c>
      <c r="C4396" t="s">
        <v>29</v>
      </c>
      <c r="D4396">
        <v>167580</v>
      </c>
      <c r="E4396">
        <v>220000</v>
      </c>
      <c r="F4396" t="s">
        <v>13</v>
      </c>
      <c r="G4396" t="s">
        <v>14</v>
      </c>
      <c r="H4396">
        <v>3</v>
      </c>
      <c r="I4396">
        <v>2</v>
      </c>
      <c r="J4396">
        <v>1031</v>
      </c>
      <c r="K4396">
        <v>1.0254395000000001</v>
      </c>
      <c r="L4396" t="s">
        <v>15</v>
      </c>
    </row>
    <row r="4397" spans="1:12" x14ac:dyDescent="0.3">
      <c r="A4397" s="1">
        <v>44067</v>
      </c>
      <c r="B4397">
        <v>2020</v>
      </c>
      <c r="C4397" t="s">
        <v>21</v>
      </c>
      <c r="D4397">
        <v>1817480</v>
      </c>
      <c r="E4397">
        <v>2600000</v>
      </c>
      <c r="F4397" t="s">
        <v>13</v>
      </c>
      <c r="G4397" t="s">
        <v>14</v>
      </c>
      <c r="H4397">
        <v>3</v>
      </c>
      <c r="I4397">
        <v>1</v>
      </c>
      <c r="J4397">
        <v>935</v>
      </c>
      <c r="K4397">
        <v>1.0254395000000001</v>
      </c>
      <c r="L4397" t="s">
        <v>22</v>
      </c>
    </row>
    <row r="4398" spans="1:12" x14ac:dyDescent="0.3">
      <c r="A4398" s="1">
        <v>44067</v>
      </c>
      <c r="B4398">
        <v>2020</v>
      </c>
      <c r="C4398" t="s">
        <v>26</v>
      </c>
      <c r="D4398">
        <v>888230</v>
      </c>
      <c r="E4398">
        <v>1075000</v>
      </c>
      <c r="F4398" t="s">
        <v>13</v>
      </c>
      <c r="G4398" t="s">
        <v>14</v>
      </c>
      <c r="H4398">
        <v>3</v>
      </c>
      <c r="I4398">
        <v>3</v>
      </c>
      <c r="J4398">
        <v>941</v>
      </c>
      <c r="K4398">
        <v>1.0254395000000001</v>
      </c>
      <c r="L4398" t="s">
        <v>25</v>
      </c>
    </row>
    <row r="4399" spans="1:12" x14ac:dyDescent="0.3">
      <c r="A4399" s="1">
        <v>44072</v>
      </c>
      <c r="B4399">
        <v>2020</v>
      </c>
      <c r="C4399" t="s">
        <v>29</v>
      </c>
      <c r="D4399">
        <v>354830</v>
      </c>
      <c r="E4399">
        <v>545100</v>
      </c>
      <c r="F4399" t="s">
        <v>13</v>
      </c>
      <c r="G4399" t="s">
        <v>14</v>
      </c>
      <c r="H4399">
        <v>3</v>
      </c>
      <c r="I4399">
        <v>3</v>
      </c>
      <c r="J4399">
        <v>1093</v>
      </c>
      <c r="K4399">
        <v>1.0254395000000001</v>
      </c>
      <c r="L4399" t="s">
        <v>16</v>
      </c>
    </row>
    <row r="4400" spans="1:12" x14ac:dyDescent="0.3">
      <c r="A4400" s="1">
        <v>44072</v>
      </c>
      <c r="B4400">
        <v>2020</v>
      </c>
      <c r="C4400" t="s">
        <v>26</v>
      </c>
      <c r="D4400">
        <v>147140</v>
      </c>
      <c r="E4400">
        <v>255000</v>
      </c>
      <c r="F4400" t="s">
        <v>13</v>
      </c>
      <c r="G4400" t="s">
        <v>14</v>
      </c>
      <c r="H4400">
        <v>3</v>
      </c>
      <c r="I4400">
        <v>2</v>
      </c>
      <c r="J4400">
        <v>974</v>
      </c>
      <c r="K4400">
        <v>1.0254395000000001</v>
      </c>
      <c r="L4400" t="s">
        <v>25</v>
      </c>
    </row>
    <row r="4401" spans="1:12" x14ac:dyDescent="0.3">
      <c r="A4401" s="1">
        <v>44073</v>
      </c>
      <c r="B4401">
        <v>2020</v>
      </c>
      <c r="C4401" t="s">
        <v>21</v>
      </c>
      <c r="D4401">
        <v>1913870</v>
      </c>
      <c r="E4401">
        <v>1700000</v>
      </c>
      <c r="F4401" t="s">
        <v>13</v>
      </c>
      <c r="G4401" t="s">
        <v>14</v>
      </c>
      <c r="H4401">
        <v>3</v>
      </c>
      <c r="I4401">
        <v>3</v>
      </c>
      <c r="J4401">
        <v>1050</v>
      </c>
      <c r="K4401">
        <v>1.0254395000000001</v>
      </c>
      <c r="L4401" t="s">
        <v>22</v>
      </c>
    </row>
    <row r="4402" spans="1:12" x14ac:dyDescent="0.3">
      <c r="A4402" s="1">
        <v>44073</v>
      </c>
      <c r="B4402">
        <v>2020</v>
      </c>
      <c r="C4402" t="s">
        <v>17</v>
      </c>
      <c r="D4402">
        <v>83390</v>
      </c>
      <c r="E4402">
        <v>123000</v>
      </c>
      <c r="F4402" t="s">
        <v>19</v>
      </c>
      <c r="G4402" t="s">
        <v>20</v>
      </c>
      <c r="H4402">
        <v>4</v>
      </c>
      <c r="I4402">
        <v>4</v>
      </c>
      <c r="J4402">
        <v>1352</v>
      </c>
      <c r="K4402">
        <v>1.0254395000000001</v>
      </c>
      <c r="L4402" t="s">
        <v>22</v>
      </c>
    </row>
    <row r="4403" spans="1:12" x14ac:dyDescent="0.3">
      <c r="A4403" s="1">
        <v>44073</v>
      </c>
      <c r="B4403">
        <v>2020</v>
      </c>
      <c r="C4403" t="s">
        <v>26</v>
      </c>
      <c r="D4403">
        <v>237720</v>
      </c>
      <c r="E4403">
        <v>300000</v>
      </c>
      <c r="F4403" t="s">
        <v>13</v>
      </c>
      <c r="G4403" t="s">
        <v>14</v>
      </c>
      <c r="H4403">
        <v>3</v>
      </c>
      <c r="I4403">
        <v>2</v>
      </c>
      <c r="J4403">
        <v>1059</v>
      </c>
      <c r="K4403">
        <v>1.0254395000000001</v>
      </c>
      <c r="L4403" t="s">
        <v>22</v>
      </c>
    </row>
    <row r="4404" spans="1:12" x14ac:dyDescent="0.3">
      <c r="A4404" s="1">
        <v>44078</v>
      </c>
      <c r="B4404">
        <v>2020</v>
      </c>
      <c r="C4404" t="s">
        <v>26</v>
      </c>
      <c r="D4404">
        <v>207200</v>
      </c>
      <c r="E4404">
        <v>289900</v>
      </c>
      <c r="F4404" t="s">
        <v>13</v>
      </c>
      <c r="G4404" t="s">
        <v>14</v>
      </c>
      <c r="H4404">
        <v>3</v>
      </c>
      <c r="I4404">
        <v>1</v>
      </c>
      <c r="J4404">
        <v>954</v>
      </c>
      <c r="K4404">
        <v>1.0254395000000001</v>
      </c>
      <c r="L4404" t="s">
        <v>25</v>
      </c>
    </row>
    <row r="4405" spans="1:12" x14ac:dyDescent="0.3">
      <c r="A4405" s="1">
        <v>44079</v>
      </c>
      <c r="B4405">
        <v>2020</v>
      </c>
      <c r="C4405" t="s">
        <v>29</v>
      </c>
      <c r="D4405">
        <v>323890</v>
      </c>
      <c r="E4405">
        <v>548000</v>
      </c>
      <c r="F4405" t="s">
        <v>13</v>
      </c>
      <c r="G4405" t="s">
        <v>14</v>
      </c>
      <c r="H4405">
        <v>3</v>
      </c>
      <c r="I4405">
        <v>3</v>
      </c>
      <c r="J4405">
        <v>1057</v>
      </c>
      <c r="K4405">
        <v>1.0254395000000001</v>
      </c>
      <c r="L4405" t="s">
        <v>15</v>
      </c>
    </row>
    <row r="4406" spans="1:12" x14ac:dyDescent="0.3">
      <c r="A4406" s="1">
        <v>44079</v>
      </c>
      <c r="B4406">
        <v>2020</v>
      </c>
      <c r="C4406" t="s">
        <v>17</v>
      </c>
      <c r="D4406">
        <v>92380</v>
      </c>
      <c r="E4406">
        <v>150000</v>
      </c>
      <c r="F4406" t="s">
        <v>13</v>
      </c>
      <c r="G4406" t="s">
        <v>14</v>
      </c>
      <c r="H4406">
        <v>3</v>
      </c>
      <c r="I4406">
        <v>2</v>
      </c>
      <c r="J4406">
        <v>946</v>
      </c>
      <c r="K4406">
        <v>1.0254395000000001</v>
      </c>
      <c r="L4406" t="s">
        <v>16</v>
      </c>
    </row>
    <row r="4407" spans="1:12" x14ac:dyDescent="0.3">
      <c r="A4407" s="1">
        <v>44079</v>
      </c>
      <c r="B4407">
        <v>2020</v>
      </c>
      <c r="C4407" t="s">
        <v>21</v>
      </c>
      <c r="D4407">
        <v>736820</v>
      </c>
      <c r="E4407">
        <v>1500000</v>
      </c>
      <c r="F4407" t="s">
        <v>13</v>
      </c>
      <c r="G4407" t="s">
        <v>14</v>
      </c>
      <c r="H4407">
        <v>3</v>
      </c>
      <c r="I4407">
        <v>3</v>
      </c>
      <c r="J4407">
        <v>1069</v>
      </c>
      <c r="K4407">
        <v>1.0254395000000001</v>
      </c>
      <c r="L4407" t="s">
        <v>15</v>
      </c>
    </row>
    <row r="4408" spans="1:12" x14ac:dyDescent="0.3">
      <c r="A4408" s="1">
        <v>44080</v>
      </c>
      <c r="B4408">
        <v>2020</v>
      </c>
      <c r="C4408" t="s">
        <v>18</v>
      </c>
      <c r="D4408">
        <v>200980</v>
      </c>
      <c r="E4408">
        <v>425000</v>
      </c>
      <c r="F4408" t="s">
        <v>23</v>
      </c>
      <c r="G4408" t="s">
        <v>24</v>
      </c>
      <c r="H4408">
        <v>6</v>
      </c>
      <c r="I4408">
        <v>4</v>
      </c>
      <c r="J4408">
        <v>1812</v>
      </c>
      <c r="K4408">
        <v>1.0254395000000001</v>
      </c>
      <c r="L4408" t="s">
        <v>15</v>
      </c>
    </row>
    <row r="4409" spans="1:12" x14ac:dyDescent="0.3">
      <c r="A4409" s="1">
        <v>44084</v>
      </c>
      <c r="B4409">
        <v>2020</v>
      </c>
      <c r="C4409" t="s">
        <v>29</v>
      </c>
      <c r="D4409">
        <v>207830</v>
      </c>
      <c r="E4409">
        <v>259000</v>
      </c>
      <c r="F4409" t="s">
        <v>13</v>
      </c>
      <c r="G4409" t="s">
        <v>14</v>
      </c>
      <c r="H4409">
        <v>3</v>
      </c>
      <c r="I4409">
        <v>3</v>
      </c>
      <c r="J4409">
        <v>1073</v>
      </c>
      <c r="K4409">
        <v>1.0254395000000001</v>
      </c>
      <c r="L4409" t="s">
        <v>15</v>
      </c>
    </row>
    <row r="4410" spans="1:12" x14ac:dyDescent="0.3">
      <c r="A4410" s="1">
        <v>44084</v>
      </c>
      <c r="B4410">
        <v>2020</v>
      </c>
      <c r="C4410" t="s">
        <v>17</v>
      </c>
      <c r="D4410">
        <v>126300</v>
      </c>
      <c r="E4410">
        <v>180000</v>
      </c>
      <c r="F4410" t="s">
        <v>23</v>
      </c>
      <c r="G4410" t="s">
        <v>24</v>
      </c>
      <c r="H4410">
        <v>6</v>
      </c>
      <c r="I4410">
        <v>5</v>
      </c>
      <c r="J4410">
        <v>2146</v>
      </c>
      <c r="K4410">
        <v>1.0254395000000001</v>
      </c>
      <c r="L4410" t="s">
        <v>16</v>
      </c>
    </row>
    <row r="4411" spans="1:12" x14ac:dyDescent="0.3">
      <c r="A4411" s="1">
        <v>44084</v>
      </c>
      <c r="B4411">
        <v>2020</v>
      </c>
      <c r="C4411" t="s">
        <v>26</v>
      </c>
      <c r="D4411">
        <v>236110</v>
      </c>
      <c r="E4411">
        <v>280000</v>
      </c>
      <c r="F4411" t="s">
        <v>13</v>
      </c>
      <c r="G4411" t="s">
        <v>14</v>
      </c>
      <c r="H4411">
        <v>3</v>
      </c>
      <c r="I4411">
        <v>3</v>
      </c>
      <c r="J4411">
        <v>1041</v>
      </c>
      <c r="K4411">
        <v>1.0254395000000001</v>
      </c>
      <c r="L4411" t="s">
        <v>22</v>
      </c>
    </row>
    <row r="4412" spans="1:12" x14ac:dyDescent="0.3">
      <c r="A4412" s="1">
        <v>44084</v>
      </c>
      <c r="B4412">
        <v>2020</v>
      </c>
      <c r="C4412" t="s">
        <v>18</v>
      </c>
      <c r="D4412">
        <v>1985490</v>
      </c>
      <c r="E4412">
        <v>1600000</v>
      </c>
      <c r="F4412" t="s">
        <v>13</v>
      </c>
      <c r="G4412" t="s">
        <v>14</v>
      </c>
      <c r="H4412">
        <v>3</v>
      </c>
      <c r="I4412">
        <v>2</v>
      </c>
      <c r="J4412">
        <v>1070</v>
      </c>
      <c r="K4412">
        <v>1.0254395000000001</v>
      </c>
      <c r="L4412" t="s">
        <v>15</v>
      </c>
    </row>
    <row r="4413" spans="1:12" x14ac:dyDescent="0.3">
      <c r="A4413" s="1">
        <v>44084</v>
      </c>
      <c r="B4413">
        <v>2020</v>
      </c>
      <c r="C4413" t="s">
        <v>17</v>
      </c>
      <c r="D4413">
        <v>117220</v>
      </c>
      <c r="E4413">
        <v>181000</v>
      </c>
      <c r="F4413" t="s">
        <v>23</v>
      </c>
      <c r="G4413" t="s">
        <v>24</v>
      </c>
      <c r="H4413">
        <v>6</v>
      </c>
      <c r="I4413">
        <v>4</v>
      </c>
      <c r="J4413">
        <v>2148</v>
      </c>
      <c r="K4413">
        <v>1.0254395000000001</v>
      </c>
      <c r="L4413" t="s">
        <v>25</v>
      </c>
    </row>
    <row r="4414" spans="1:12" x14ac:dyDescent="0.3">
      <c r="A4414" s="1">
        <v>44084</v>
      </c>
      <c r="B4414">
        <v>2020</v>
      </c>
      <c r="C4414" t="s">
        <v>17</v>
      </c>
      <c r="D4414">
        <v>87120</v>
      </c>
      <c r="E4414">
        <v>233000</v>
      </c>
      <c r="F4414" t="s">
        <v>23</v>
      </c>
      <c r="G4414" t="s">
        <v>24</v>
      </c>
      <c r="H4414">
        <v>6</v>
      </c>
      <c r="I4414">
        <v>4</v>
      </c>
      <c r="J4414">
        <v>1819</v>
      </c>
      <c r="K4414">
        <v>1.0254395000000001</v>
      </c>
      <c r="L4414" t="s">
        <v>15</v>
      </c>
    </row>
    <row r="4415" spans="1:12" x14ac:dyDescent="0.3">
      <c r="A4415" s="1">
        <v>44084</v>
      </c>
      <c r="B4415">
        <v>2020</v>
      </c>
      <c r="C4415" t="s">
        <v>18</v>
      </c>
      <c r="D4415">
        <v>369500</v>
      </c>
      <c r="E4415">
        <v>570000</v>
      </c>
      <c r="F4415" t="s">
        <v>13</v>
      </c>
      <c r="G4415" t="s">
        <v>14</v>
      </c>
      <c r="H4415">
        <v>3</v>
      </c>
      <c r="I4415">
        <v>2</v>
      </c>
      <c r="J4415">
        <v>933</v>
      </c>
      <c r="K4415">
        <v>1.0254395000000001</v>
      </c>
      <c r="L4415" t="s">
        <v>15</v>
      </c>
    </row>
    <row r="4416" spans="1:12" x14ac:dyDescent="0.3">
      <c r="A4416" s="1">
        <v>44089</v>
      </c>
      <c r="B4416">
        <v>2020</v>
      </c>
      <c r="C4416" t="s">
        <v>21</v>
      </c>
      <c r="D4416">
        <v>1485120</v>
      </c>
      <c r="E4416">
        <v>1700000</v>
      </c>
      <c r="F4416" t="s">
        <v>13</v>
      </c>
      <c r="G4416" t="s">
        <v>14</v>
      </c>
      <c r="H4416">
        <v>3</v>
      </c>
      <c r="I4416">
        <v>3</v>
      </c>
      <c r="J4416">
        <v>903</v>
      </c>
      <c r="K4416">
        <v>1.0254395000000001</v>
      </c>
      <c r="L4416" t="s">
        <v>25</v>
      </c>
    </row>
    <row r="4417" spans="1:12" x14ac:dyDescent="0.3">
      <c r="A4417" s="1">
        <v>44091</v>
      </c>
      <c r="B4417">
        <v>2020</v>
      </c>
      <c r="C4417" t="s">
        <v>26</v>
      </c>
      <c r="D4417">
        <v>260190</v>
      </c>
      <c r="E4417">
        <v>284701</v>
      </c>
      <c r="F4417" t="s">
        <v>13</v>
      </c>
      <c r="G4417" t="s">
        <v>14</v>
      </c>
      <c r="H4417">
        <v>3</v>
      </c>
      <c r="I4417">
        <v>3</v>
      </c>
      <c r="J4417">
        <v>953</v>
      </c>
      <c r="K4417">
        <v>1.0254395000000001</v>
      </c>
      <c r="L4417" t="s">
        <v>25</v>
      </c>
    </row>
    <row r="4418" spans="1:12" x14ac:dyDescent="0.3">
      <c r="A4418" s="1">
        <v>44092</v>
      </c>
      <c r="B4418">
        <v>2020</v>
      </c>
      <c r="C4418" t="s">
        <v>17</v>
      </c>
      <c r="D4418">
        <v>236250</v>
      </c>
      <c r="E4418">
        <v>335000</v>
      </c>
      <c r="F4418" t="s">
        <v>13</v>
      </c>
      <c r="G4418" t="s">
        <v>14</v>
      </c>
      <c r="H4418">
        <v>3</v>
      </c>
      <c r="I4418">
        <v>2</v>
      </c>
      <c r="J4418">
        <v>1011</v>
      </c>
      <c r="K4418">
        <v>1.0254395000000001</v>
      </c>
      <c r="L4418" t="s">
        <v>16</v>
      </c>
    </row>
    <row r="4419" spans="1:12" x14ac:dyDescent="0.3">
      <c r="A4419" s="1">
        <v>44092</v>
      </c>
      <c r="B4419">
        <v>2020</v>
      </c>
      <c r="C4419" t="s">
        <v>29</v>
      </c>
      <c r="D4419">
        <v>150150</v>
      </c>
      <c r="E4419">
        <v>260000</v>
      </c>
      <c r="F4419" t="s">
        <v>13</v>
      </c>
      <c r="G4419" t="s">
        <v>14</v>
      </c>
      <c r="H4419">
        <v>3</v>
      </c>
      <c r="I4419">
        <v>3</v>
      </c>
      <c r="J4419">
        <v>912</v>
      </c>
      <c r="K4419">
        <v>1.0254395000000001</v>
      </c>
      <c r="L4419" t="s">
        <v>25</v>
      </c>
    </row>
    <row r="4420" spans="1:12" x14ac:dyDescent="0.3">
      <c r="A4420" s="1">
        <v>44092</v>
      </c>
      <c r="B4420">
        <v>2020</v>
      </c>
      <c r="C4420" t="s">
        <v>26</v>
      </c>
      <c r="D4420">
        <v>360150</v>
      </c>
      <c r="E4420">
        <v>670000</v>
      </c>
      <c r="F4420" t="s">
        <v>13</v>
      </c>
      <c r="G4420" t="s">
        <v>14</v>
      </c>
      <c r="H4420">
        <v>3</v>
      </c>
      <c r="I4420">
        <v>3</v>
      </c>
      <c r="J4420">
        <v>1049</v>
      </c>
      <c r="K4420">
        <v>1.0254395000000001</v>
      </c>
      <c r="L4420" t="s">
        <v>25</v>
      </c>
    </row>
    <row r="4421" spans="1:12" x14ac:dyDescent="0.3">
      <c r="A4421" s="1">
        <v>44092</v>
      </c>
      <c r="B4421">
        <v>2020</v>
      </c>
      <c r="C4421" t="s">
        <v>21</v>
      </c>
      <c r="D4421">
        <v>902230</v>
      </c>
      <c r="E4421">
        <v>1175000</v>
      </c>
      <c r="F4421" t="s">
        <v>13</v>
      </c>
      <c r="G4421" t="s">
        <v>14</v>
      </c>
      <c r="H4421">
        <v>3</v>
      </c>
      <c r="I4421">
        <v>1</v>
      </c>
      <c r="J4421">
        <v>1074</v>
      </c>
      <c r="K4421">
        <v>1.0254395000000001</v>
      </c>
      <c r="L4421" t="s">
        <v>16</v>
      </c>
    </row>
    <row r="4422" spans="1:12" x14ac:dyDescent="0.3">
      <c r="A4422" s="1">
        <v>44093</v>
      </c>
      <c r="B4422">
        <v>2020</v>
      </c>
      <c r="C4422" t="s">
        <v>17</v>
      </c>
      <c r="D4422">
        <v>329840</v>
      </c>
      <c r="E4422">
        <v>674933</v>
      </c>
      <c r="F4422" t="s">
        <v>13</v>
      </c>
      <c r="G4422" t="s">
        <v>14</v>
      </c>
      <c r="H4422">
        <v>3</v>
      </c>
      <c r="I4422">
        <v>3</v>
      </c>
      <c r="J4422">
        <v>1069</v>
      </c>
      <c r="K4422">
        <v>1.0254395000000001</v>
      </c>
      <c r="L4422" t="s">
        <v>22</v>
      </c>
    </row>
    <row r="4423" spans="1:12" x14ac:dyDescent="0.3">
      <c r="A4423" s="1">
        <v>44094</v>
      </c>
      <c r="B4423">
        <v>2020</v>
      </c>
      <c r="C4423" t="s">
        <v>26</v>
      </c>
      <c r="D4423">
        <v>620340</v>
      </c>
      <c r="E4423">
        <v>910000</v>
      </c>
      <c r="F4423" t="s">
        <v>13</v>
      </c>
      <c r="G4423" t="s">
        <v>14</v>
      </c>
      <c r="H4423">
        <v>3</v>
      </c>
      <c r="I4423">
        <v>1</v>
      </c>
      <c r="J4423">
        <v>1065</v>
      </c>
      <c r="K4423">
        <v>1.0254395000000001</v>
      </c>
      <c r="L4423" t="s">
        <v>22</v>
      </c>
    </row>
    <row r="4424" spans="1:12" x14ac:dyDescent="0.3">
      <c r="A4424" s="1">
        <v>44095</v>
      </c>
      <c r="B4424">
        <v>2020</v>
      </c>
      <c r="C4424" t="s">
        <v>17</v>
      </c>
      <c r="D4424">
        <v>116810</v>
      </c>
      <c r="E4424">
        <v>116600</v>
      </c>
      <c r="F4424" t="s">
        <v>19</v>
      </c>
      <c r="G4424" t="s">
        <v>20</v>
      </c>
      <c r="H4424">
        <v>4</v>
      </c>
      <c r="I4424">
        <v>2</v>
      </c>
      <c r="J4424">
        <v>1392</v>
      </c>
      <c r="K4424">
        <v>1.0254395000000001</v>
      </c>
      <c r="L4424" t="s">
        <v>22</v>
      </c>
    </row>
    <row r="4425" spans="1:12" x14ac:dyDescent="0.3">
      <c r="A4425" s="1">
        <v>44095</v>
      </c>
      <c r="B4425">
        <v>2020</v>
      </c>
      <c r="C4425" t="s">
        <v>17</v>
      </c>
      <c r="D4425">
        <v>150830</v>
      </c>
      <c r="E4425">
        <v>225000</v>
      </c>
      <c r="F4425" t="s">
        <v>19</v>
      </c>
      <c r="G4425" t="s">
        <v>20</v>
      </c>
      <c r="H4425">
        <v>4</v>
      </c>
      <c r="I4425">
        <v>4</v>
      </c>
      <c r="J4425">
        <v>1480</v>
      </c>
      <c r="K4425">
        <v>1.0254395000000001</v>
      </c>
      <c r="L4425" t="s">
        <v>22</v>
      </c>
    </row>
    <row r="4426" spans="1:12" x14ac:dyDescent="0.3">
      <c r="A4426" s="1">
        <v>44100</v>
      </c>
      <c r="B4426">
        <v>2020</v>
      </c>
      <c r="C4426" t="s">
        <v>26</v>
      </c>
      <c r="D4426">
        <v>234430</v>
      </c>
      <c r="E4426">
        <v>350000</v>
      </c>
      <c r="F4426" t="s">
        <v>13</v>
      </c>
      <c r="G4426" t="s">
        <v>14</v>
      </c>
      <c r="H4426">
        <v>3</v>
      </c>
      <c r="I4426">
        <v>1</v>
      </c>
      <c r="J4426">
        <v>959</v>
      </c>
      <c r="K4426">
        <v>1.0254395000000001</v>
      </c>
      <c r="L4426" t="s">
        <v>16</v>
      </c>
    </row>
    <row r="4427" spans="1:12" x14ac:dyDescent="0.3">
      <c r="A4427" s="1">
        <v>44100</v>
      </c>
      <c r="B4427">
        <v>2020</v>
      </c>
      <c r="C4427" t="s">
        <v>21</v>
      </c>
      <c r="D4427">
        <v>698250</v>
      </c>
      <c r="E4427">
        <v>950000</v>
      </c>
      <c r="F4427" t="s">
        <v>19</v>
      </c>
      <c r="G4427" t="s">
        <v>20</v>
      </c>
      <c r="H4427">
        <v>4</v>
      </c>
      <c r="I4427">
        <v>3</v>
      </c>
      <c r="J4427">
        <v>1231</v>
      </c>
      <c r="K4427">
        <v>1.0254395000000001</v>
      </c>
      <c r="L4427" t="s">
        <v>25</v>
      </c>
    </row>
    <row r="4428" spans="1:12" x14ac:dyDescent="0.3">
      <c r="A4428" s="1">
        <v>44101</v>
      </c>
      <c r="B4428">
        <v>2020</v>
      </c>
      <c r="C4428" t="s">
        <v>29</v>
      </c>
      <c r="D4428">
        <v>261310</v>
      </c>
      <c r="E4428">
        <v>407500</v>
      </c>
      <c r="F4428" t="s">
        <v>13</v>
      </c>
      <c r="G4428" t="s">
        <v>14</v>
      </c>
      <c r="H4428">
        <v>3</v>
      </c>
      <c r="I4428">
        <v>2</v>
      </c>
      <c r="J4428">
        <v>907</v>
      </c>
      <c r="K4428">
        <v>1.0254395000000001</v>
      </c>
      <c r="L4428" t="s">
        <v>15</v>
      </c>
    </row>
    <row r="4429" spans="1:12" x14ac:dyDescent="0.3">
      <c r="A4429" s="1">
        <v>44101</v>
      </c>
      <c r="B4429">
        <v>2020</v>
      </c>
      <c r="C4429" t="s">
        <v>21</v>
      </c>
      <c r="D4429">
        <v>914200</v>
      </c>
      <c r="E4429">
        <v>1529500</v>
      </c>
      <c r="F4429" t="s">
        <v>13</v>
      </c>
      <c r="G4429" t="s">
        <v>14</v>
      </c>
      <c r="H4429">
        <v>3</v>
      </c>
      <c r="I4429">
        <v>1</v>
      </c>
      <c r="J4429">
        <v>1046</v>
      </c>
      <c r="K4429">
        <v>1.0254395000000001</v>
      </c>
      <c r="L4429" t="s">
        <v>25</v>
      </c>
    </row>
    <row r="4430" spans="1:12" x14ac:dyDescent="0.3">
      <c r="A4430" s="1">
        <v>44101</v>
      </c>
      <c r="B4430">
        <v>2020</v>
      </c>
      <c r="C4430" t="s">
        <v>17</v>
      </c>
      <c r="D4430">
        <v>90960</v>
      </c>
      <c r="E4430">
        <v>120000</v>
      </c>
      <c r="F4430" t="s">
        <v>13</v>
      </c>
      <c r="G4430" t="s">
        <v>14</v>
      </c>
      <c r="H4430">
        <v>3</v>
      </c>
      <c r="I4430">
        <v>1</v>
      </c>
      <c r="J4430">
        <v>1030</v>
      </c>
      <c r="K4430">
        <v>1.0254395000000001</v>
      </c>
      <c r="L4430" t="s">
        <v>15</v>
      </c>
    </row>
    <row r="4431" spans="1:12" x14ac:dyDescent="0.3">
      <c r="A4431" s="1">
        <v>44101</v>
      </c>
      <c r="B4431">
        <v>2020</v>
      </c>
      <c r="C4431" t="s">
        <v>29</v>
      </c>
      <c r="D4431">
        <v>238980</v>
      </c>
      <c r="E4431">
        <v>150000</v>
      </c>
      <c r="F4431" t="s">
        <v>19</v>
      </c>
      <c r="G4431" t="s">
        <v>20</v>
      </c>
      <c r="H4431">
        <v>4</v>
      </c>
      <c r="I4431">
        <v>3</v>
      </c>
      <c r="J4431">
        <v>1398</v>
      </c>
      <c r="K4431">
        <v>1.0254395000000001</v>
      </c>
      <c r="L4431" t="s">
        <v>25</v>
      </c>
    </row>
    <row r="4432" spans="1:12" x14ac:dyDescent="0.3">
      <c r="A4432" s="1">
        <v>44101</v>
      </c>
      <c r="B4432">
        <v>2020</v>
      </c>
      <c r="C4432" t="s">
        <v>29</v>
      </c>
      <c r="D4432">
        <v>158900</v>
      </c>
      <c r="E4432">
        <v>195000</v>
      </c>
      <c r="F4432" t="s">
        <v>13</v>
      </c>
      <c r="G4432" t="s">
        <v>14</v>
      </c>
      <c r="H4432">
        <v>3</v>
      </c>
      <c r="I4432">
        <v>3</v>
      </c>
      <c r="J4432">
        <v>937</v>
      </c>
      <c r="K4432">
        <v>1.0254395000000001</v>
      </c>
      <c r="L4432" t="s">
        <v>25</v>
      </c>
    </row>
    <row r="4433" spans="1:12" x14ac:dyDescent="0.3">
      <c r="A4433" s="1">
        <v>44105</v>
      </c>
      <c r="B4433">
        <v>2020</v>
      </c>
      <c r="C4433" t="s">
        <v>21</v>
      </c>
      <c r="D4433">
        <v>2972060</v>
      </c>
      <c r="E4433">
        <v>6300000</v>
      </c>
      <c r="F4433" t="s">
        <v>13</v>
      </c>
      <c r="G4433" t="s">
        <v>14</v>
      </c>
      <c r="H4433">
        <v>3</v>
      </c>
      <c r="I4433">
        <v>1</v>
      </c>
      <c r="J4433">
        <v>1100</v>
      </c>
      <c r="K4433">
        <v>1.0254395000000001</v>
      </c>
      <c r="L4433" t="s">
        <v>15</v>
      </c>
    </row>
    <row r="4434" spans="1:12" x14ac:dyDescent="0.3">
      <c r="A4434" s="1">
        <v>44105</v>
      </c>
      <c r="B4434">
        <v>2020</v>
      </c>
      <c r="C4434" t="s">
        <v>26</v>
      </c>
      <c r="D4434">
        <v>195580</v>
      </c>
      <c r="E4434">
        <v>305000</v>
      </c>
      <c r="F4434" t="s">
        <v>19</v>
      </c>
      <c r="G4434" t="s">
        <v>20</v>
      </c>
      <c r="H4434">
        <v>4</v>
      </c>
      <c r="I4434">
        <v>3</v>
      </c>
      <c r="J4434">
        <v>1210</v>
      </c>
      <c r="K4434">
        <v>1.0254395000000001</v>
      </c>
      <c r="L4434" t="s">
        <v>16</v>
      </c>
    </row>
    <row r="4435" spans="1:12" x14ac:dyDescent="0.3">
      <c r="A4435" s="1">
        <v>44105</v>
      </c>
      <c r="B4435">
        <v>2020</v>
      </c>
      <c r="C4435" t="s">
        <v>26</v>
      </c>
      <c r="D4435">
        <v>320530</v>
      </c>
      <c r="E4435">
        <v>450000</v>
      </c>
      <c r="F4435" t="s">
        <v>13</v>
      </c>
      <c r="G4435" t="s">
        <v>14</v>
      </c>
      <c r="H4435">
        <v>3</v>
      </c>
      <c r="I4435">
        <v>2</v>
      </c>
      <c r="J4435">
        <v>908</v>
      </c>
      <c r="K4435">
        <v>1.0254395000000001</v>
      </c>
      <c r="L4435" t="s">
        <v>15</v>
      </c>
    </row>
    <row r="4436" spans="1:12" x14ac:dyDescent="0.3">
      <c r="A4436" s="1">
        <v>44105</v>
      </c>
      <c r="B4436">
        <v>2020</v>
      </c>
      <c r="C4436" t="s">
        <v>12</v>
      </c>
      <c r="D4436">
        <v>126810</v>
      </c>
      <c r="E4436">
        <v>230000</v>
      </c>
      <c r="F4436" t="s">
        <v>13</v>
      </c>
      <c r="G4436" t="s">
        <v>14</v>
      </c>
      <c r="H4436">
        <v>3</v>
      </c>
      <c r="I4436">
        <v>1</v>
      </c>
      <c r="J4436">
        <v>1023</v>
      </c>
      <c r="K4436">
        <v>1.0254395000000001</v>
      </c>
      <c r="L4436" t="s">
        <v>15</v>
      </c>
    </row>
    <row r="4437" spans="1:12" x14ac:dyDescent="0.3">
      <c r="A4437" s="1">
        <v>44105</v>
      </c>
      <c r="B4437">
        <v>2020</v>
      </c>
      <c r="C4437" t="s">
        <v>21</v>
      </c>
      <c r="D4437">
        <v>452480</v>
      </c>
      <c r="E4437">
        <v>750000</v>
      </c>
      <c r="F4437" t="s">
        <v>19</v>
      </c>
      <c r="G4437" t="s">
        <v>20</v>
      </c>
      <c r="H4437">
        <v>4</v>
      </c>
      <c r="I4437">
        <v>3</v>
      </c>
      <c r="J4437">
        <v>1386</v>
      </c>
      <c r="K4437">
        <v>1.0254395000000001</v>
      </c>
      <c r="L4437" t="s">
        <v>15</v>
      </c>
    </row>
    <row r="4438" spans="1:12" x14ac:dyDescent="0.3">
      <c r="A4438" s="1">
        <v>44105</v>
      </c>
      <c r="B4438">
        <v>2020</v>
      </c>
      <c r="C4438" t="s">
        <v>17</v>
      </c>
      <c r="D4438">
        <v>188210</v>
      </c>
      <c r="E4438">
        <v>413000</v>
      </c>
      <c r="F4438" t="s">
        <v>23</v>
      </c>
      <c r="G4438" t="s">
        <v>24</v>
      </c>
      <c r="H4438">
        <v>6</v>
      </c>
      <c r="I4438">
        <v>4</v>
      </c>
      <c r="J4438">
        <v>1985</v>
      </c>
      <c r="K4438">
        <v>1.0254395000000001</v>
      </c>
      <c r="L4438" t="s">
        <v>16</v>
      </c>
    </row>
    <row r="4439" spans="1:12" x14ac:dyDescent="0.3">
      <c r="A4439" s="1">
        <v>44106</v>
      </c>
      <c r="B4439">
        <v>2020</v>
      </c>
      <c r="C4439" t="s">
        <v>30</v>
      </c>
      <c r="D4439">
        <v>437270</v>
      </c>
      <c r="E4439">
        <v>745000</v>
      </c>
      <c r="F4439" t="s">
        <v>13</v>
      </c>
      <c r="G4439" t="s">
        <v>14</v>
      </c>
      <c r="H4439">
        <v>3</v>
      </c>
      <c r="I4439">
        <v>2</v>
      </c>
      <c r="J4439">
        <v>916</v>
      </c>
      <c r="K4439">
        <v>1.0254395000000001</v>
      </c>
      <c r="L4439" t="s">
        <v>25</v>
      </c>
    </row>
    <row r="4440" spans="1:12" x14ac:dyDescent="0.3">
      <c r="A4440" s="1">
        <v>44106</v>
      </c>
      <c r="B4440">
        <v>2020</v>
      </c>
      <c r="C4440" t="s">
        <v>30</v>
      </c>
      <c r="D4440">
        <v>236140</v>
      </c>
      <c r="E4440">
        <v>440000</v>
      </c>
      <c r="F4440" t="s">
        <v>19</v>
      </c>
      <c r="G4440" t="s">
        <v>20</v>
      </c>
      <c r="H4440">
        <v>4</v>
      </c>
      <c r="I4440">
        <v>2</v>
      </c>
      <c r="J4440">
        <v>1418</v>
      </c>
      <c r="K4440">
        <v>1.0254395000000001</v>
      </c>
      <c r="L4440" t="s">
        <v>22</v>
      </c>
    </row>
    <row r="4441" spans="1:12" x14ac:dyDescent="0.3">
      <c r="A4441" s="1">
        <v>44106</v>
      </c>
      <c r="B4441">
        <v>2020</v>
      </c>
      <c r="C4441" t="s">
        <v>30</v>
      </c>
      <c r="D4441">
        <v>275890</v>
      </c>
      <c r="E4441">
        <v>425000</v>
      </c>
      <c r="F4441" t="s">
        <v>13</v>
      </c>
      <c r="G4441" t="s">
        <v>14</v>
      </c>
      <c r="H4441">
        <v>3</v>
      </c>
      <c r="I4441">
        <v>2</v>
      </c>
      <c r="J4441">
        <v>1036</v>
      </c>
      <c r="K4441">
        <v>1.0254395000000001</v>
      </c>
      <c r="L4441" t="s">
        <v>22</v>
      </c>
    </row>
    <row r="4442" spans="1:12" x14ac:dyDescent="0.3">
      <c r="A4442" s="1">
        <v>44106</v>
      </c>
      <c r="B4442">
        <v>2020</v>
      </c>
      <c r="C4442" t="s">
        <v>17</v>
      </c>
      <c r="D4442">
        <v>88440</v>
      </c>
      <c r="E4442">
        <v>199800</v>
      </c>
      <c r="F4442" t="s">
        <v>13</v>
      </c>
      <c r="G4442" t="s">
        <v>14</v>
      </c>
      <c r="H4442">
        <v>3</v>
      </c>
      <c r="I4442">
        <v>3</v>
      </c>
      <c r="J4442">
        <v>913</v>
      </c>
      <c r="K4442">
        <v>1.0254395000000001</v>
      </c>
      <c r="L4442" t="s">
        <v>25</v>
      </c>
    </row>
    <row r="4443" spans="1:12" x14ac:dyDescent="0.3">
      <c r="A4443" s="1">
        <v>44107</v>
      </c>
      <c r="B4443">
        <v>2020</v>
      </c>
      <c r="C4443" t="s">
        <v>30</v>
      </c>
      <c r="D4443">
        <v>279450</v>
      </c>
      <c r="E4443">
        <v>500000</v>
      </c>
      <c r="F4443" t="s">
        <v>19</v>
      </c>
      <c r="G4443" t="s">
        <v>20</v>
      </c>
      <c r="H4443">
        <v>4</v>
      </c>
      <c r="I4443">
        <v>4</v>
      </c>
      <c r="J4443">
        <v>1473</v>
      </c>
      <c r="K4443">
        <v>1.0254395000000001</v>
      </c>
      <c r="L4443" t="s">
        <v>16</v>
      </c>
    </row>
    <row r="4444" spans="1:12" x14ac:dyDescent="0.3">
      <c r="A4444" s="1">
        <v>44107</v>
      </c>
      <c r="B4444">
        <v>2020</v>
      </c>
      <c r="C4444" t="s">
        <v>26</v>
      </c>
      <c r="D4444">
        <v>374710</v>
      </c>
      <c r="E4444">
        <v>565000</v>
      </c>
      <c r="F4444" t="s">
        <v>13</v>
      </c>
      <c r="G4444" t="s">
        <v>14</v>
      </c>
      <c r="H4444">
        <v>3</v>
      </c>
      <c r="I4444">
        <v>3</v>
      </c>
      <c r="J4444">
        <v>1035</v>
      </c>
      <c r="K4444">
        <v>1.0254395000000001</v>
      </c>
      <c r="L4444" t="s">
        <v>22</v>
      </c>
    </row>
    <row r="4445" spans="1:12" x14ac:dyDescent="0.3">
      <c r="A4445" s="1">
        <v>44108</v>
      </c>
      <c r="B4445">
        <v>2020</v>
      </c>
      <c r="C4445" t="s">
        <v>30</v>
      </c>
      <c r="D4445">
        <v>246320</v>
      </c>
      <c r="E4445">
        <v>257000</v>
      </c>
      <c r="F4445" t="s">
        <v>13</v>
      </c>
      <c r="G4445" t="s">
        <v>14</v>
      </c>
      <c r="H4445">
        <v>3</v>
      </c>
      <c r="I4445">
        <v>1</v>
      </c>
      <c r="J4445">
        <v>1090</v>
      </c>
      <c r="K4445">
        <v>1.0254395000000001</v>
      </c>
      <c r="L4445" t="s">
        <v>22</v>
      </c>
    </row>
    <row r="4446" spans="1:12" x14ac:dyDescent="0.3">
      <c r="A4446" s="1">
        <v>44113</v>
      </c>
      <c r="B4446">
        <v>2020</v>
      </c>
      <c r="C4446" t="s">
        <v>21</v>
      </c>
      <c r="D4446">
        <v>533750</v>
      </c>
      <c r="E4446">
        <v>809200</v>
      </c>
      <c r="F4446" t="s">
        <v>13</v>
      </c>
      <c r="G4446" t="s">
        <v>14</v>
      </c>
      <c r="H4446">
        <v>3</v>
      </c>
      <c r="I4446">
        <v>3</v>
      </c>
      <c r="J4446">
        <v>999</v>
      </c>
      <c r="K4446">
        <v>1.0254395000000001</v>
      </c>
      <c r="L4446" t="s">
        <v>16</v>
      </c>
    </row>
    <row r="4447" spans="1:12" x14ac:dyDescent="0.3">
      <c r="A4447" s="1">
        <v>44114</v>
      </c>
      <c r="B4447">
        <v>2020</v>
      </c>
      <c r="C4447" t="s">
        <v>21</v>
      </c>
      <c r="D4447">
        <v>218890</v>
      </c>
      <c r="E4447">
        <v>399900</v>
      </c>
      <c r="F4447" t="s">
        <v>13</v>
      </c>
      <c r="G4447" t="s">
        <v>14</v>
      </c>
      <c r="H4447">
        <v>3</v>
      </c>
      <c r="I4447">
        <v>1</v>
      </c>
      <c r="J4447">
        <v>903</v>
      </c>
      <c r="K4447">
        <v>1.0254395000000001</v>
      </c>
      <c r="L4447" t="s">
        <v>16</v>
      </c>
    </row>
    <row r="4448" spans="1:12" x14ac:dyDescent="0.3">
      <c r="A4448" s="1">
        <v>44114</v>
      </c>
      <c r="B4448">
        <v>2020</v>
      </c>
      <c r="C4448" t="s">
        <v>17</v>
      </c>
      <c r="D4448">
        <v>117610</v>
      </c>
      <c r="E4448">
        <v>239000</v>
      </c>
      <c r="F4448" t="s">
        <v>13</v>
      </c>
      <c r="G4448" t="s">
        <v>14</v>
      </c>
      <c r="H4448">
        <v>3</v>
      </c>
      <c r="I4448">
        <v>1</v>
      </c>
      <c r="J4448">
        <v>919</v>
      </c>
      <c r="K4448">
        <v>1.0254395000000001</v>
      </c>
      <c r="L4448" t="s">
        <v>25</v>
      </c>
    </row>
    <row r="4449" spans="1:12" x14ac:dyDescent="0.3">
      <c r="A4449" s="1">
        <v>44115</v>
      </c>
      <c r="B4449">
        <v>2020</v>
      </c>
      <c r="C4449" t="s">
        <v>17</v>
      </c>
      <c r="D4449">
        <v>86210</v>
      </c>
      <c r="E4449">
        <v>86000</v>
      </c>
      <c r="F4449" t="s">
        <v>13</v>
      </c>
      <c r="G4449" t="s">
        <v>14</v>
      </c>
      <c r="H4449">
        <v>3</v>
      </c>
      <c r="I4449">
        <v>1</v>
      </c>
      <c r="J4449">
        <v>1100</v>
      </c>
      <c r="K4449">
        <v>1.0254395000000001</v>
      </c>
      <c r="L4449" t="s">
        <v>22</v>
      </c>
    </row>
    <row r="4450" spans="1:12" x14ac:dyDescent="0.3">
      <c r="A4450" s="1">
        <v>44115</v>
      </c>
      <c r="B4450">
        <v>2020</v>
      </c>
      <c r="C4450" t="s">
        <v>17</v>
      </c>
      <c r="D4450">
        <v>92600</v>
      </c>
      <c r="E4450">
        <v>144000</v>
      </c>
      <c r="F4450" t="s">
        <v>23</v>
      </c>
      <c r="G4450" t="s">
        <v>24</v>
      </c>
      <c r="H4450">
        <v>6</v>
      </c>
      <c r="I4450">
        <v>4</v>
      </c>
      <c r="J4450">
        <v>1850</v>
      </c>
      <c r="K4450">
        <v>1.0254395000000001</v>
      </c>
      <c r="L4450" t="s">
        <v>16</v>
      </c>
    </row>
    <row r="4451" spans="1:12" x14ac:dyDescent="0.3">
      <c r="A4451" s="1">
        <v>44116</v>
      </c>
      <c r="B4451">
        <v>2020</v>
      </c>
      <c r="C4451" t="s">
        <v>12</v>
      </c>
      <c r="D4451">
        <v>98690</v>
      </c>
      <c r="E4451">
        <v>175901</v>
      </c>
      <c r="F4451" t="s">
        <v>19</v>
      </c>
      <c r="G4451" t="s">
        <v>20</v>
      </c>
      <c r="H4451">
        <v>4</v>
      </c>
      <c r="I4451">
        <v>2</v>
      </c>
      <c r="J4451">
        <v>1431</v>
      </c>
      <c r="K4451">
        <v>1.0254395000000001</v>
      </c>
      <c r="L4451" t="s">
        <v>25</v>
      </c>
    </row>
    <row r="4452" spans="1:12" x14ac:dyDescent="0.3">
      <c r="A4452" s="1">
        <v>44116</v>
      </c>
      <c r="B4452">
        <v>2020</v>
      </c>
      <c r="C4452" t="s">
        <v>29</v>
      </c>
      <c r="D4452">
        <v>222180</v>
      </c>
      <c r="E4452">
        <v>310000</v>
      </c>
      <c r="F4452" t="s">
        <v>19</v>
      </c>
      <c r="G4452" t="s">
        <v>20</v>
      </c>
      <c r="H4452">
        <v>4</v>
      </c>
      <c r="I4452">
        <v>3</v>
      </c>
      <c r="J4452">
        <v>1389</v>
      </c>
      <c r="K4452">
        <v>1.0254395000000001</v>
      </c>
      <c r="L4452" t="s">
        <v>22</v>
      </c>
    </row>
    <row r="4453" spans="1:12" x14ac:dyDescent="0.3">
      <c r="A4453" s="1">
        <v>44119</v>
      </c>
      <c r="B4453">
        <v>2020</v>
      </c>
      <c r="C4453" t="s">
        <v>26</v>
      </c>
      <c r="D4453">
        <v>207270</v>
      </c>
      <c r="E4453">
        <v>340000</v>
      </c>
      <c r="F4453" t="s">
        <v>13</v>
      </c>
      <c r="G4453" t="s">
        <v>14</v>
      </c>
      <c r="H4453">
        <v>3</v>
      </c>
      <c r="I4453">
        <v>3</v>
      </c>
      <c r="J4453">
        <v>915</v>
      </c>
      <c r="K4453">
        <v>1.0254395000000001</v>
      </c>
      <c r="L4453" t="s">
        <v>22</v>
      </c>
    </row>
    <row r="4454" spans="1:12" x14ac:dyDescent="0.3">
      <c r="A4454" s="1">
        <v>44120</v>
      </c>
      <c r="B4454">
        <v>2020</v>
      </c>
      <c r="C4454" t="s">
        <v>30</v>
      </c>
      <c r="D4454">
        <v>275500</v>
      </c>
      <c r="E4454">
        <v>453000</v>
      </c>
      <c r="F4454" t="s">
        <v>13</v>
      </c>
      <c r="G4454" t="s">
        <v>14</v>
      </c>
      <c r="H4454">
        <v>3</v>
      </c>
      <c r="I4454">
        <v>3</v>
      </c>
      <c r="J4454">
        <v>1030</v>
      </c>
      <c r="K4454">
        <v>1.0254395000000001</v>
      </c>
      <c r="L4454" t="s">
        <v>22</v>
      </c>
    </row>
    <row r="4455" spans="1:12" x14ac:dyDescent="0.3">
      <c r="A4455" s="1">
        <v>44122</v>
      </c>
      <c r="B4455">
        <v>2020</v>
      </c>
      <c r="C4455" t="s">
        <v>29</v>
      </c>
      <c r="D4455">
        <v>147070</v>
      </c>
      <c r="E4455">
        <v>231000</v>
      </c>
      <c r="F4455" t="s">
        <v>13</v>
      </c>
      <c r="G4455" t="s">
        <v>14</v>
      </c>
      <c r="H4455">
        <v>3</v>
      </c>
      <c r="I4455">
        <v>1</v>
      </c>
      <c r="J4455">
        <v>950</v>
      </c>
      <c r="K4455">
        <v>1.0254395000000001</v>
      </c>
      <c r="L4455" t="s">
        <v>15</v>
      </c>
    </row>
    <row r="4456" spans="1:12" x14ac:dyDescent="0.3">
      <c r="A4456" s="1">
        <v>44126</v>
      </c>
      <c r="B4456">
        <v>2020</v>
      </c>
      <c r="C4456" t="s">
        <v>29</v>
      </c>
      <c r="D4456">
        <v>332290</v>
      </c>
      <c r="E4456">
        <v>520000</v>
      </c>
      <c r="F4456" t="s">
        <v>13</v>
      </c>
      <c r="G4456" t="s">
        <v>14</v>
      </c>
      <c r="H4456">
        <v>3</v>
      </c>
      <c r="I4456">
        <v>2</v>
      </c>
      <c r="J4456">
        <v>1069</v>
      </c>
      <c r="K4456">
        <v>1.0254395000000001</v>
      </c>
      <c r="L4456" t="s">
        <v>22</v>
      </c>
    </row>
    <row r="4457" spans="1:12" x14ac:dyDescent="0.3">
      <c r="A4457" s="1">
        <v>44127</v>
      </c>
      <c r="B4457">
        <v>2020</v>
      </c>
      <c r="C4457" t="s">
        <v>26</v>
      </c>
      <c r="D4457">
        <v>315560</v>
      </c>
      <c r="E4457">
        <v>485000</v>
      </c>
      <c r="F4457" t="s">
        <v>19</v>
      </c>
      <c r="G4457" t="s">
        <v>20</v>
      </c>
      <c r="H4457">
        <v>4</v>
      </c>
      <c r="I4457">
        <v>4</v>
      </c>
      <c r="J4457">
        <v>1256</v>
      </c>
      <c r="K4457">
        <v>1.0254395000000001</v>
      </c>
      <c r="L4457" t="s">
        <v>16</v>
      </c>
    </row>
    <row r="4458" spans="1:12" x14ac:dyDescent="0.3">
      <c r="A4458" s="1">
        <v>44129</v>
      </c>
      <c r="B4458">
        <v>2020</v>
      </c>
      <c r="C4458" t="s">
        <v>26</v>
      </c>
      <c r="D4458">
        <v>384510</v>
      </c>
      <c r="E4458">
        <v>470000</v>
      </c>
      <c r="F4458" t="s">
        <v>13</v>
      </c>
      <c r="G4458" t="s">
        <v>14</v>
      </c>
      <c r="H4458">
        <v>3</v>
      </c>
      <c r="I4458">
        <v>2</v>
      </c>
      <c r="J4458">
        <v>951</v>
      </c>
      <c r="K4458">
        <v>1.0254395000000001</v>
      </c>
      <c r="L4458" t="s">
        <v>25</v>
      </c>
    </row>
    <row r="4459" spans="1:12" x14ac:dyDescent="0.3">
      <c r="A4459" s="1">
        <v>44130</v>
      </c>
      <c r="B4459">
        <v>2020</v>
      </c>
      <c r="C4459" t="s">
        <v>17</v>
      </c>
      <c r="D4459">
        <v>136480</v>
      </c>
      <c r="E4459">
        <v>317500</v>
      </c>
      <c r="F4459" t="s">
        <v>13</v>
      </c>
      <c r="G4459" t="s">
        <v>14</v>
      </c>
      <c r="H4459">
        <v>3</v>
      </c>
      <c r="I4459">
        <v>2</v>
      </c>
      <c r="J4459">
        <v>987</v>
      </c>
      <c r="K4459">
        <v>1.0254395000000001</v>
      </c>
      <c r="L4459" t="s">
        <v>25</v>
      </c>
    </row>
    <row r="4460" spans="1:12" x14ac:dyDescent="0.3">
      <c r="A4460" s="1">
        <v>44130</v>
      </c>
      <c r="B4460">
        <v>2020</v>
      </c>
      <c r="C4460" t="s">
        <v>30</v>
      </c>
      <c r="D4460">
        <v>473120</v>
      </c>
      <c r="E4460">
        <v>600000</v>
      </c>
      <c r="F4460" t="s">
        <v>13</v>
      </c>
      <c r="G4460" t="s">
        <v>14</v>
      </c>
      <c r="H4460">
        <v>3</v>
      </c>
      <c r="I4460">
        <v>1</v>
      </c>
      <c r="J4460">
        <v>1027</v>
      </c>
      <c r="K4460">
        <v>1.0254395000000001</v>
      </c>
      <c r="L4460" t="s">
        <v>25</v>
      </c>
    </row>
    <row r="4461" spans="1:12" x14ac:dyDescent="0.3">
      <c r="A4461" s="1">
        <v>44133</v>
      </c>
      <c r="B4461">
        <v>2020</v>
      </c>
      <c r="C4461" t="s">
        <v>29</v>
      </c>
      <c r="D4461">
        <v>158620</v>
      </c>
      <c r="E4461">
        <v>260000</v>
      </c>
      <c r="F4461" t="s">
        <v>13</v>
      </c>
      <c r="G4461" t="s">
        <v>14</v>
      </c>
      <c r="H4461">
        <v>3</v>
      </c>
      <c r="I4461">
        <v>1</v>
      </c>
      <c r="J4461">
        <v>1027</v>
      </c>
      <c r="K4461">
        <v>1.0254395000000001</v>
      </c>
      <c r="L4461" t="s">
        <v>15</v>
      </c>
    </row>
    <row r="4462" spans="1:12" x14ac:dyDescent="0.3">
      <c r="A4462" s="1">
        <v>44133</v>
      </c>
      <c r="B4462">
        <v>2020</v>
      </c>
      <c r="C4462" t="s">
        <v>12</v>
      </c>
      <c r="D4462">
        <v>72070</v>
      </c>
      <c r="E4462">
        <v>89500</v>
      </c>
      <c r="F4462" t="s">
        <v>13</v>
      </c>
      <c r="G4462" t="s">
        <v>14</v>
      </c>
      <c r="H4462">
        <v>3</v>
      </c>
      <c r="I4462">
        <v>2</v>
      </c>
      <c r="J4462">
        <v>985</v>
      </c>
      <c r="K4462">
        <v>1.0254395000000001</v>
      </c>
      <c r="L4462" t="s">
        <v>25</v>
      </c>
    </row>
    <row r="4463" spans="1:12" x14ac:dyDescent="0.3">
      <c r="A4463" s="1">
        <v>44133</v>
      </c>
      <c r="B4463">
        <v>2020</v>
      </c>
      <c r="C4463" t="s">
        <v>17</v>
      </c>
      <c r="D4463">
        <v>59950</v>
      </c>
      <c r="E4463">
        <v>115500</v>
      </c>
      <c r="F4463" t="s">
        <v>13</v>
      </c>
      <c r="G4463" t="s">
        <v>14</v>
      </c>
      <c r="H4463">
        <v>3</v>
      </c>
      <c r="I4463">
        <v>2</v>
      </c>
      <c r="J4463">
        <v>926</v>
      </c>
      <c r="K4463">
        <v>1.0254395000000001</v>
      </c>
      <c r="L4463" t="s">
        <v>22</v>
      </c>
    </row>
    <row r="4464" spans="1:12" x14ac:dyDescent="0.3">
      <c r="A4464" s="1">
        <v>44133</v>
      </c>
      <c r="B4464">
        <v>2020</v>
      </c>
      <c r="C4464" t="s">
        <v>21</v>
      </c>
      <c r="D4464">
        <v>2020270</v>
      </c>
      <c r="E4464">
        <v>2050000</v>
      </c>
      <c r="F4464" t="s">
        <v>13</v>
      </c>
      <c r="G4464" t="s">
        <v>14</v>
      </c>
      <c r="H4464">
        <v>3</v>
      </c>
      <c r="I4464">
        <v>1</v>
      </c>
      <c r="J4464">
        <v>1077</v>
      </c>
      <c r="K4464">
        <v>1.0254395000000001</v>
      </c>
      <c r="L4464" t="s">
        <v>15</v>
      </c>
    </row>
    <row r="4465" spans="1:12" x14ac:dyDescent="0.3">
      <c r="A4465" s="1">
        <v>44134</v>
      </c>
      <c r="B4465">
        <v>2020</v>
      </c>
      <c r="C4465" t="s">
        <v>21</v>
      </c>
      <c r="D4465">
        <v>781410</v>
      </c>
      <c r="E4465">
        <v>1275000</v>
      </c>
      <c r="F4465" t="s">
        <v>13</v>
      </c>
      <c r="G4465" t="s">
        <v>14</v>
      </c>
      <c r="H4465">
        <v>3</v>
      </c>
      <c r="I4465">
        <v>2</v>
      </c>
      <c r="J4465">
        <v>1063</v>
      </c>
      <c r="K4465">
        <v>1.0254395000000001</v>
      </c>
      <c r="L4465" t="s">
        <v>22</v>
      </c>
    </row>
    <row r="4466" spans="1:12" x14ac:dyDescent="0.3">
      <c r="A4466" s="1">
        <v>44134</v>
      </c>
      <c r="B4466">
        <v>2020</v>
      </c>
      <c r="C4466" t="s">
        <v>30</v>
      </c>
      <c r="D4466">
        <v>479370</v>
      </c>
      <c r="E4466">
        <v>725000</v>
      </c>
      <c r="F4466" t="s">
        <v>13</v>
      </c>
      <c r="G4466" t="s">
        <v>14</v>
      </c>
      <c r="H4466">
        <v>3</v>
      </c>
      <c r="I4466">
        <v>3</v>
      </c>
      <c r="J4466">
        <v>908</v>
      </c>
      <c r="K4466">
        <v>1.0254395000000001</v>
      </c>
      <c r="L4466" t="s">
        <v>15</v>
      </c>
    </row>
    <row r="4467" spans="1:12" x14ac:dyDescent="0.3">
      <c r="A4467" s="1">
        <v>44135</v>
      </c>
      <c r="B4467">
        <v>2020</v>
      </c>
      <c r="C4467" t="s">
        <v>17</v>
      </c>
      <c r="D4467">
        <v>185480</v>
      </c>
      <c r="E4467">
        <v>212533</v>
      </c>
      <c r="F4467" t="s">
        <v>13</v>
      </c>
      <c r="G4467" t="s">
        <v>14</v>
      </c>
      <c r="H4467">
        <v>3</v>
      </c>
      <c r="I4467">
        <v>3</v>
      </c>
      <c r="J4467">
        <v>977</v>
      </c>
      <c r="K4467">
        <v>1.0254395000000001</v>
      </c>
      <c r="L4467" t="s">
        <v>15</v>
      </c>
    </row>
    <row r="4468" spans="1:12" x14ac:dyDescent="0.3">
      <c r="A4468" s="1">
        <v>44135</v>
      </c>
      <c r="B4468">
        <v>2020</v>
      </c>
      <c r="C4468" t="s">
        <v>17</v>
      </c>
      <c r="D4468">
        <v>124190</v>
      </c>
      <c r="E4468">
        <v>170000</v>
      </c>
      <c r="F4468" t="s">
        <v>13</v>
      </c>
      <c r="G4468" t="s">
        <v>14</v>
      </c>
      <c r="H4468">
        <v>3</v>
      </c>
      <c r="I4468">
        <v>2</v>
      </c>
      <c r="J4468">
        <v>1057</v>
      </c>
      <c r="K4468">
        <v>1.0254395000000001</v>
      </c>
      <c r="L4468" t="s">
        <v>16</v>
      </c>
    </row>
    <row r="4469" spans="1:12" x14ac:dyDescent="0.3">
      <c r="A4469" s="1">
        <v>44136</v>
      </c>
      <c r="B4469">
        <v>2020</v>
      </c>
      <c r="C4469" t="s">
        <v>21</v>
      </c>
      <c r="D4469">
        <v>1479100</v>
      </c>
      <c r="E4469">
        <v>1945000</v>
      </c>
      <c r="F4469" t="s">
        <v>13</v>
      </c>
      <c r="G4469" t="s">
        <v>14</v>
      </c>
      <c r="H4469">
        <v>3</v>
      </c>
      <c r="I4469">
        <v>2</v>
      </c>
      <c r="J4469">
        <v>949</v>
      </c>
      <c r="K4469">
        <v>1.0254395000000001</v>
      </c>
      <c r="L4469" t="s">
        <v>15</v>
      </c>
    </row>
    <row r="4470" spans="1:12" x14ac:dyDescent="0.3">
      <c r="A4470" s="1">
        <v>44136</v>
      </c>
      <c r="B4470">
        <v>2020</v>
      </c>
      <c r="C4470" t="s">
        <v>29</v>
      </c>
      <c r="D4470">
        <v>365540</v>
      </c>
      <c r="E4470">
        <v>523000</v>
      </c>
      <c r="F4470" t="s">
        <v>13</v>
      </c>
      <c r="G4470" t="s">
        <v>14</v>
      </c>
      <c r="H4470">
        <v>3</v>
      </c>
      <c r="I4470">
        <v>1</v>
      </c>
      <c r="J4470">
        <v>1017</v>
      </c>
      <c r="K4470">
        <v>1.0254395000000001</v>
      </c>
      <c r="L4470" t="s">
        <v>22</v>
      </c>
    </row>
    <row r="4471" spans="1:12" x14ac:dyDescent="0.3">
      <c r="A4471" s="1">
        <v>44136</v>
      </c>
      <c r="B4471">
        <v>2020</v>
      </c>
      <c r="C4471" t="s">
        <v>26</v>
      </c>
      <c r="D4471">
        <v>253190</v>
      </c>
      <c r="E4471">
        <v>325000</v>
      </c>
      <c r="F4471" t="s">
        <v>13</v>
      </c>
      <c r="G4471" t="s">
        <v>14</v>
      </c>
      <c r="H4471">
        <v>3</v>
      </c>
      <c r="I4471">
        <v>2</v>
      </c>
      <c r="J4471">
        <v>964</v>
      </c>
      <c r="K4471">
        <v>1.0254395000000001</v>
      </c>
      <c r="L4471" t="s">
        <v>25</v>
      </c>
    </row>
    <row r="4472" spans="1:12" x14ac:dyDescent="0.3">
      <c r="A4472" s="1">
        <v>44136</v>
      </c>
      <c r="B4472">
        <v>2020</v>
      </c>
      <c r="C4472" t="s">
        <v>17</v>
      </c>
      <c r="D4472">
        <v>101920</v>
      </c>
      <c r="E4472">
        <v>190550</v>
      </c>
      <c r="F4472" t="s">
        <v>13</v>
      </c>
      <c r="G4472" t="s">
        <v>14</v>
      </c>
      <c r="H4472">
        <v>3</v>
      </c>
      <c r="I4472">
        <v>2</v>
      </c>
      <c r="J4472">
        <v>1060</v>
      </c>
      <c r="K4472">
        <v>1.0254395000000001</v>
      </c>
      <c r="L4472" t="s">
        <v>16</v>
      </c>
    </row>
    <row r="4473" spans="1:12" x14ac:dyDescent="0.3">
      <c r="A4473" s="1">
        <v>44136</v>
      </c>
      <c r="B4473">
        <v>2020</v>
      </c>
      <c r="C4473" t="s">
        <v>30</v>
      </c>
      <c r="D4473">
        <v>437110</v>
      </c>
      <c r="E4473">
        <v>705000</v>
      </c>
      <c r="F4473" t="s">
        <v>13</v>
      </c>
      <c r="G4473" t="s">
        <v>14</v>
      </c>
      <c r="H4473">
        <v>3</v>
      </c>
      <c r="I4473">
        <v>2</v>
      </c>
      <c r="J4473">
        <v>958</v>
      </c>
      <c r="K4473">
        <v>1.0254395000000001</v>
      </c>
      <c r="L4473" t="s">
        <v>25</v>
      </c>
    </row>
    <row r="4474" spans="1:12" x14ac:dyDescent="0.3">
      <c r="A4474" s="1">
        <v>44137</v>
      </c>
      <c r="B4474">
        <v>2020</v>
      </c>
      <c r="C4474" t="s">
        <v>17</v>
      </c>
      <c r="D4474">
        <v>156960</v>
      </c>
      <c r="E4474">
        <v>170000</v>
      </c>
      <c r="F4474" t="s">
        <v>13</v>
      </c>
      <c r="G4474" t="s">
        <v>14</v>
      </c>
      <c r="H4474">
        <v>3</v>
      </c>
      <c r="I4474">
        <v>3</v>
      </c>
      <c r="J4474">
        <v>1075</v>
      </c>
      <c r="K4474">
        <v>1.0254395000000001</v>
      </c>
      <c r="L4474" t="s">
        <v>16</v>
      </c>
    </row>
    <row r="4475" spans="1:12" x14ac:dyDescent="0.3">
      <c r="A4475" s="1">
        <v>44137</v>
      </c>
      <c r="B4475">
        <v>2020</v>
      </c>
      <c r="C4475" t="s">
        <v>30</v>
      </c>
      <c r="D4475">
        <v>479270</v>
      </c>
      <c r="E4475">
        <v>725000</v>
      </c>
      <c r="F4475" t="s">
        <v>13</v>
      </c>
      <c r="G4475" t="s">
        <v>14</v>
      </c>
      <c r="H4475">
        <v>3</v>
      </c>
      <c r="I4475">
        <v>2</v>
      </c>
      <c r="J4475">
        <v>1093</v>
      </c>
      <c r="K4475">
        <v>1.0254395000000001</v>
      </c>
      <c r="L4475" t="s">
        <v>16</v>
      </c>
    </row>
    <row r="4476" spans="1:12" x14ac:dyDescent="0.3">
      <c r="A4476" s="1">
        <v>44140</v>
      </c>
      <c r="B4476">
        <v>2020</v>
      </c>
      <c r="C4476" t="s">
        <v>29</v>
      </c>
      <c r="D4476">
        <v>134680</v>
      </c>
      <c r="E4476">
        <v>178000</v>
      </c>
      <c r="F4476" t="s">
        <v>13</v>
      </c>
      <c r="G4476" t="s">
        <v>14</v>
      </c>
      <c r="H4476">
        <v>3</v>
      </c>
      <c r="I4476">
        <v>3</v>
      </c>
      <c r="J4476">
        <v>1029</v>
      </c>
      <c r="K4476">
        <v>1.0254395000000001</v>
      </c>
      <c r="L4476" t="s">
        <v>25</v>
      </c>
    </row>
    <row r="4477" spans="1:12" x14ac:dyDescent="0.3">
      <c r="A4477" s="1">
        <v>44140</v>
      </c>
      <c r="B4477">
        <v>2020</v>
      </c>
      <c r="C4477" t="s">
        <v>17</v>
      </c>
      <c r="D4477">
        <v>131350</v>
      </c>
      <c r="E4477">
        <v>252500</v>
      </c>
      <c r="F4477" t="s">
        <v>13</v>
      </c>
      <c r="G4477" t="s">
        <v>14</v>
      </c>
      <c r="H4477">
        <v>3</v>
      </c>
      <c r="I4477">
        <v>3</v>
      </c>
      <c r="J4477">
        <v>998</v>
      </c>
      <c r="K4477">
        <v>1.0254395000000001</v>
      </c>
      <c r="L4477" t="s">
        <v>22</v>
      </c>
    </row>
    <row r="4478" spans="1:12" x14ac:dyDescent="0.3">
      <c r="A4478" s="1">
        <v>44140</v>
      </c>
      <c r="B4478">
        <v>2020</v>
      </c>
      <c r="C4478" t="s">
        <v>17</v>
      </c>
      <c r="D4478">
        <v>102360</v>
      </c>
      <c r="E4478">
        <v>170000</v>
      </c>
      <c r="F4478" t="s">
        <v>13</v>
      </c>
      <c r="G4478" t="s">
        <v>14</v>
      </c>
      <c r="H4478">
        <v>3</v>
      </c>
      <c r="I4478">
        <v>2</v>
      </c>
      <c r="J4478">
        <v>973</v>
      </c>
      <c r="K4478">
        <v>1.0254395000000001</v>
      </c>
      <c r="L4478" t="s">
        <v>25</v>
      </c>
    </row>
    <row r="4479" spans="1:12" x14ac:dyDescent="0.3">
      <c r="A4479" s="1">
        <v>44141</v>
      </c>
      <c r="B4479">
        <v>2020</v>
      </c>
      <c r="C4479" t="s">
        <v>26</v>
      </c>
      <c r="D4479">
        <v>283500</v>
      </c>
      <c r="E4479">
        <v>445500</v>
      </c>
      <c r="F4479" t="s">
        <v>13</v>
      </c>
      <c r="G4479" t="s">
        <v>14</v>
      </c>
      <c r="H4479">
        <v>3</v>
      </c>
      <c r="I4479">
        <v>3</v>
      </c>
      <c r="J4479">
        <v>1041</v>
      </c>
      <c r="K4479">
        <v>1.0254395000000001</v>
      </c>
      <c r="L4479" t="s">
        <v>22</v>
      </c>
    </row>
    <row r="4480" spans="1:12" x14ac:dyDescent="0.3">
      <c r="A4480" s="1">
        <v>44142</v>
      </c>
      <c r="B4480">
        <v>2020</v>
      </c>
      <c r="C4480" t="s">
        <v>12</v>
      </c>
      <c r="D4480">
        <v>50990</v>
      </c>
      <c r="E4480">
        <v>80000</v>
      </c>
      <c r="F4480" t="s">
        <v>23</v>
      </c>
      <c r="G4480" t="s">
        <v>24</v>
      </c>
      <c r="H4480">
        <v>6</v>
      </c>
      <c r="I4480">
        <v>4</v>
      </c>
      <c r="J4480">
        <v>2148</v>
      </c>
      <c r="K4480">
        <v>1.0254395000000001</v>
      </c>
      <c r="L4480" t="s">
        <v>25</v>
      </c>
    </row>
    <row r="4481" spans="1:12" x14ac:dyDescent="0.3">
      <c r="A4481" s="1">
        <v>44142</v>
      </c>
      <c r="B4481">
        <v>2020</v>
      </c>
      <c r="C4481" t="s">
        <v>12</v>
      </c>
      <c r="D4481">
        <v>82620</v>
      </c>
      <c r="E4481">
        <v>209000</v>
      </c>
      <c r="F4481" t="s">
        <v>13</v>
      </c>
      <c r="G4481" t="s">
        <v>14</v>
      </c>
      <c r="H4481">
        <v>3</v>
      </c>
      <c r="I4481">
        <v>2</v>
      </c>
      <c r="J4481">
        <v>1070</v>
      </c>
      <c r="K4481">
        <v>1.0254395000000001</v>
      </c>
      <c r="L4481" t="s">
        <v>16</v>
      </c>
    </row>
    <row r="4482" spans="1:12" x14ac:dyDescent="0.3">
      <c r="A4482" s="1">
        <v>44142</v>
      </c>
      <c r="B4482">
        <v>2020</v>
      </c>
      <c r="C4482" t="s">
        <v>12</v>
      </c>
      <c r="D4482">
        <v>32740</v>
      </c>
      <c r="E4482">
        <v>103000</v>
      </c>
      <c r="F4482" t="s">
        <v>13</v>
      </c>
      <c r="G4482" t="s">
        <v>14</v>
      </c>
      <c r="H4482">
        <v>3</v>
      </c>
      <c r="I4482">
        <v>1</v>
      </c>
      <c r="J4482">
        <v>998</v>
      </c>
      <c r="K4482">
        <v>1.0254395000000001</v>
      </c>
      <c r="L4482" t="s">
        <v>15</v>
      </c>
    </row>
    <row r="4483" spans="1:12" x14ac:dyDescent="0.3">
      <c r="A4483" s="1">
        <v>44142</v>
      </c>
      <c r="B4483">
        <v>2020</v>
      </c>
      <c r="C4483" t="s">
        <v>30</v>
      </c>
      <c r="D4483">
        <v>380200</v>
      </c>
      <c r="E4483">
        <v>500000</v>
      </c>
      <c r="F4483" t="s">
        <v>13</v>
      </c>
      <c r="G4483" t="s">
        <v>14</v>
      </c>
      <c r="H4483">
        <v>3</v>
      </c>
      <c r="I4483">
        <v>3</v>
      </c>
      <c r="J4483">
        <v>1026</v>
      </c>
      <c r="K4483">
        <v>1.0254395000000001</v>
      </c>
      <c r="L4483" t="s">
        <v>25</v>
      </c>
    </row>
    <row r="4484" spans="1:12" x14ac:dyDescent="0.3">
      <c r="A4484" s="1">
        <v>44143</v>
      </c>
      <c r="B4484">
        <v>2020</v>
      </c>
      <c r="C4484" t="s">
        <v>17</v>
      </c>
      <c r="D4484">
        <v>113970</v>
      </c>
      <c r="E4484">
        <v>113000</v>
      </c>
      <c r="F4484" t="s">
        <v>19</v>
      </c>
      <c r="G4484" t="s">
        <v>20</v>
      </c>
      <c r="H4484">
        <v>4</v>
      </c>
      <c r="I4484">
        <v>3</v>
      </c>
      <c r="J4484">
        <v>1456</v>
      </c>
      <c r="K4484">
        <v>1.0254395000000001</v>
      </c>
      <c r="L4484" t="s">
        <v>22</v>
      </c>
    </row>
    <row r="4485" spans="1:12" x14ac:dyDescent="0.3">
      <c r="A4485" s="1">
        <v>44148</v>
      </c>
      <c r="B4485">
        <v>2020</v>
      </c>
      <c r="C4485" t="s">
        <v>29</v>
      </c>
      <c r="D4485">
        <v>102340</v>
      </c>
      <c r="E4485">
        <v>169900</v>
      </c>
      <c r="F4485" t="s">
        <v>13</v>
      </c>
      <c r="G4485" t="s">
        <v>14</v>
      </c>
      <c r="H4485">
        <v>3</v>
      </c>
      <c r="I4485">
        <v>3</v>
      </c>
      <c r="J4485">
        <v>926</v>
      </c>
      <c r="K4485">
        <v>1.0254395000000001</v>
      </c>
      <c r="L4485" t="s">
        <v>16</v>
      </c>
    </row>
    <row r="4486" spans="1:12" x14ac:dyDescent="0.3">
      <c r="A4486" s="1">
        <v>44148</v>
      </c>
      <c r="B4486">
        <v>2020</v>
      </c>
      <c r="C4486" t="s">
        <v>26</v>
      </c>
      <c r="D4486">
        <v>451850</v>
      </c>
      <c r="E4486">
        <v>685000</v>
      </c>
      <c r="F4486" t="s">
        <v>13</v>
      </c>
      <c r="G4486" t="s">
        <v>14</v>
      </c>
      <c r="H4486">
        <v>3</v>
      </c>
      <c r="I4486">
        <v>1</v>
      </c>
      <c r="J4486">
        <v>979</v>
      </c>
      <c r="K4486">
        <v>1.0254395000000001</v>
      </c>
      <c r="L4486" t="s">
        <v>25</v>
      </c>
    </row>
    <row r="4487" spans="1:12" x14ac:dyDescent="0.3">
      <c r="A4487" s="1">
        <v>44148</v>
      </c>
      <c r="B4487">
        <v>2020</v>
      </c>
      <c r="C4487" t="s">
        <v>29</v>
      </c>
      <c r="D4487">
        <v>363020</v>
      </c>
      <c r="E4487">
        <v>418000</v>
      </c>
      <c r="F4487" t="s">
        <v>13</v>
      </c>
      <c r="G4487" t="s">
        <v>14</v>
      </c>
      <c r="H4487">
        <v>3</v>
      </c>
      <c r="I4487">
        <v>3</v>
      </c>
      <c r="J4487">
        <v>932</v>
      </c>
      <c r="K4487">
        <v>1.0254395000000001</v>
      </c>
      <c r="L4487" t="s">
        <v>25</v>
      </c>
    </row>
    <row r="4488" spans="1:12" x14ac:dyDescent="0.3">
      <c r="A4488" s="1">
        <v>44148</v>
      </c>
      <c r="B4488">
        <v>2020</v>
      </c>
      <c r="C4488" t="s">
        <v>12</v>
      </c>
      <c r="D4488">
        <v>149710</v>
      </c>
      <c r="E4488">
        <v>125000</v>
      </c>
      <c r="F4488" t="s">
        <v>19</v>
      </c>
      <c r="G4488" t="s">
        <v>20</v>
      </c>
      <c r="H4488">
        <v>4</v>
      </c>
      <c r="I4488">
        <v>4</v>
      </c>
      <c r="J4488">
        <v>1203</v>
      </c>
      <c r="K4488">
        <v>1.0254395000000001</v>
      </c>
      <c r="L4488" t="s">
        <v>16</v>
      </c>
    </row>
    <row r="4489" spans="1:12" x14ac:dyDescent="0.3">
      <c r="A4489" s="1">
        <v>44148</v>
      </c>
      <c r="B4489">
        <v>2020</v>
      </c>
      <c r="C4489" t="s">
        <v>17</v>
      </c>
      <c r="D4489">
        <v>147770</v>
      </c>
      <c r="E4489">
        <v>285000</v>
      </c>
      <c r="F4489" t="s">
        <v>13</v>
      </c>
      <c r="G4489" t="s">
        <v>14</v>
      </c>
      <c r="H4489">
        <v>3</v>
      </c>
      <c r="I4489">
        <v>3</v>
      </c>
      <c r="J4489">
        <v>1069</v>
      </c>
      <c r="K4489">
        <v>1.0254395000000001</v>
      </c>
      <c r="L4489" t="s">
        <v>15</v>
      </c>
    </row>
    <row r="4490" spans="1:12" x14ac:dyDescent="0.3">
      <c r="A4490" s="1">
        <v>44149</v>
      </c>
      <c r="B4490">
        <v>2020</v>
      </c>
      <c r="C4490" t="s">
        <v>29</v>
      </c>
      <c r="D4490">
        <v>157080</v>
      </c>
      <c r="E4490">
        <v>250000</v>
      </c>
      <c r="F4490" t="s">
        <v>13</v>
      </c>
      <c r="G4490" t="s">
        <v>14</v>
      </c>
      <c r="H4490">
        <v>3</v>
      </c>
      <c r="I4490">
        <v>2</v>
      </c>
      <c r="J4490">
        <v>1088</v>
      </c>
      <c r="K4490">
        <v>1.0254395000000001</v>
      </c>
      <c r="L4490" t="s">
        <v>22</v>
      </c>
    </row>
    <row r="4491" spans="1:12" x14ac:dyDescent="0.3">
      <c r="A4491" s="1">
        <v>44149</v>
      </c>
      <c r="B4491">
        <v>2020</v>
      </c>
      <c r="C4491" t="s">
        <v>17</v>
      </c>
      <c r="D4491">
        <v>94860</v>
      </c>
      <c r="E4491">
        <v>57957</v>
      </c>
      <c r="F4491" t="s">
        <v>13</v>
      </c>
      <c r="G4491" t="s">
        <v>14</v>
      </c>
      <c r="H4491">
        <v>3</v>
      </c>
      <c r="I4491">
        <v>2</v>
      </c>
      <c r="J4491">
        <v>1030</v>
      </c>
      <c r="K4491">
        <v>1.0254395000000001</v>
      </c>
      <c r="L4491" t="s">
        <v>22</v>
      </c>
    </row>
    <row r="4492" spans="1:12" x14ac:dyDescent="0.3">
      <c r="A4492" s="1">
        <v>44149</v>
      </c>
      <c r="B4492">
        <v>2020</v>
      </c>
      <c r="C4492" t="s">
        <v>17</v>
      </c>
      <c r="D4492">
        <v>94860</v>
      </c>
      <c r="E4492">
        <v>19985</v>
      </c>
      <c r="F4492" t="s">
        <v>13</v>
      </c>
      <c r="G4492" t="s">
        <v>14</v>
      </c>
      <c r="H4492">
        <v>3</v>
      </c>
      <c r="I4492">
        <v>2</v>
      </c>
      <c r="J4492">
        <v>920</v>
      </c>
      <c r="K4492">
        <v>1.0254395000000001</v>
      </c>
      <c r="L4492" t="s">
        <v>15</v>
      </c>
    </row>
    <row r="4493" spans="1:12" x14ac:dyDescent="0.3">
      <c r="A4493" s="1">
        <v>44149</v>
      </c>
      <c r="B4493">
        <v>2020</v>
      </c>
      <c r="C4493" t="s">
        <v>17</v>
      </c>
      <c r="D4493">
        <v>95600</v>
      </c>
      <c r="E4493">
        <v>172000</v>
      </c>
      <c r="F4493" t="s">
        <v>19</v>
      </c>
      <c r="G4493" t="s">
        <v>20</v>
      </c>
      <c r="H4493">
        <v>4</v>
      </c>
      <c r="I4493">
        <v>3</v>
      </c>
      <c r="J4493">
        <v>1497</v>
      </c>
      <c r="K4493">
        <v>1.0254395000000001</v>
      </c>
      <c r="L4493" t="s">
        <v>22</v>
      </c>
    </row>
    <row r="4494" spans="1:12" x14ac:dyDescent="0.3">
      <c r="A4494" s="1">
        <v>44150</v>
      </c>
      <c r="B4494">
        <v>2020</v>
      </c>
      <c r="C4494" t="s">
        <v>26</v>
      </c>
      <c r="D4494">
        <v>415520</v>
      </c>
      <c r="E4494">
        <v>445000</v>
      </c>
      <c r="F4494" t="s">
        <v>13</v>
      </c>
      <c r="G4494" t="s">
        <v>14</v>
      </c>
      <c r="H4494">
        <v>3</v>
      </c>
      <c r="I4494">
        <v>1</v>
      </c>
      <c r="J4494">
        <v>1004</v>
      </c>
      <c r="K4494">
        <v>1.0254395000000001</v>
      </c>
      <c r="L4494" t="s">
        <v>15</v>
      </c>
    </row>
    <row r="4495" spans="1:12" x14ac:dyDescent="0.3">
      <c r="A4495" s="1">
        <v>44150</v>
      </c>
      <c r="B4495">
        <v>2020</v>
      </c>
      <c r="C4495" t="s">
        <v>17</v>
      </c>
      <c r="D4495">
        <v>114970</v>
      </c>
      <c r="E4495">
        <v>185000</v>
      </c>
      <c r="F4495" t="s">
        <v>13</v>
      </c>
      <c r="G4495" t="s">
        <v>14</v>
      </c>
      <c r="H4495">
        <v>3</v>
      </c>
      <c r="I4495">
        <v>2</v>
      </c>
      <c r="J4495">
        <v>978</v>
      </c>
      <c r="K4495">
        <v>1.0254395000000001</v>
      </c>
      <c r="L4495" t="s">
        <v>15</v>
      </c>
    </row>
    <row r="4496" spans="1:12" x14ac:dyDescent="0.3">
      <c r="A4496" s="1">
        <v>44151</v>
      </c>
      <c r="B4496">
        <v>2020</v>
      </c>
      <c r="C4496" t="s">
        <v>17</v>
      </c>
      <c r="D4496">
        <v>95200</v>
      </c>
      <c r="E4496">
        <v>135555</v>
      </c>
      <c r="F4496" t="s">
        <v>19</v>
      </c>
      <c r="G4496" t="s">
        <v>20</v>
      </c>
      <c r="H4496">
        <v>4</v>
      </c>
      <c r="I4496">
        <v>3</v>
      </c>
      <c r="J4496">
        <v>1216</v>
      </c>
      <c r="K4496">
        <v>1.0254395000000001</v>
      </c>
      <c r="L4496" t="s">
        <v>25</v>
      </c>
    </row>
    <row r="4497" spans="1:12" x14ac:dyDescent="0.3">
      <c r="A4497" s="1">
        <v>44151</v>
      </c>
      <c r="B4497">
        <v>2020</v>
      </c>
      <c r="C4497" t="s">
        <v>26</v>
      </c>
      <c r="D4497">
        <v>527030</v>
      </c>
      <c r="E4497">
        <v>670000</v>
      </c>
      <c r="F4497" t="s">
        <v>13</v>
      </c>
      <c r="G4497" t="s">
        <v>14</v>
      </c>
      <c r="H4497">
        <v>3</v>
      </c>
      <c r="I4497">
        <v>3</v>
      </c>
      <c r="J4497">
        <v>923</v>
      </c>
      <c r="K4497">
        <v>1.0254395000000001</v>
      </c>
      <c r="L4497" t="s">
        <v>25</v>
      </c>
    </row>
    <row r="4498" spans="1:12" x14ac:dyDescent="0.3">
      <c r="A4498" s="1">
        <v>44154</v>
      </c>
      <c r="B4498">
        <v>2020</v>
      </c>
      <c r="C4498" t="s">
        <v>29</v>
      </c>
      <c r="D4498">
        <v>131600</v>
      </c>
      <c r="E4498">
        <v>217000</v>
      </c>
      <c r="F4498" t="s">
        <v>13</v>
      </c>
      <c r="G4498" t="s">
        <v>14</v>
      </c>
      <c r="H4498">
        <v>3</v>
      </c>
      <c r="I4498">
        <v>2</v>
      </c>
      <c r="J4498">
        <v>1061</v>
      </c>
      <c r="K4498">
        <v>1.0254395000000001</v>
      </c>
      <c r="L4498" t="s">
        <v>22</v>
      </c>
    </row>
    <row r="4499" spans="1:12" x14ac:dyDescent="0.3">
      <c r="A4499" s="1">
        <v>44154</v>
      </c>
      <c r="B4499">
        <v>2020</v>
      </c>
      <c r="C4499" t="s">
        <v>26</v>
      </c>
      <c r="D4499">
        <v>315980</v>
      </c>
      <c r="E4499">
        <v>510000</v>
      </c>
      <c r="F4499" t="s">
        <v>13</v>
      </c>
      <c r="G4499" t="s">
        <v>14</v>
      </c>
      <c r="H4499">
        <v>3</v>
      </c>
      <c r="I4499">
        <v>1</v>
      </c>
      <c r="J4499">
        <v>1006</v>
      </c>
      <c r="K4499">
        <v>1.0254395000000001</v>
      </c>
      <c r="L4499" t="s">
        <v>22</v>
      </c>
    </row>
    <row r="4500" spans="1:12" x14ac:dyDescent="0.3">
      <c r="A4500" s="1">
        <v>44154</v>
      </c>
      <c r="B4500">
        <v>2020</v>
      </c>
      <c r="C4500" t="s">
        <v>21</v>
      </c>
      <c r="D4500">
        <v>1417290</v>
      </c>
      <c r="E4500">
        <v>1385000</v>
      </c>
      <c r="F4500" t="s">
        <v>13</v>
      </c>
      <c r="G4500" t="s">
        <v>14</v>
      </c>
      <c r="H4500">
        <v>3</v>
      </c>
      <c r="I4500">
        <v>1</v>
      </c>
      <c r="J4500">
        <v>1028</v>
      </c>
      <c r="K4500">
        <v>1.0254395000000001</v>
      </c>
      <c r="L4500" t="s">
        <v>25</v>
      </c>
    </row>
    <row r="4501" spans="1:12" x14ac:dyDescent="0.3">
      <c r="A4501" s="1">
        <v>44154</v>
      </c>
      <c r="B4501">
        <v>2020</v>
      </c>
      <c r="C4501" t="s">
        <v>30</v>
      </c>
      <c r="D4501">
        <v>560550</v>
      </c>
      <c r="E4501">
        <v>975000</v>
      </c>
      <c r="F4501" t="s">
        <v>13</v>
      </c>
      <c r="G4501" t="s">
        <v>14</v>
      </c>
      <c r="H4501">
        <v>3</v>
      </c>
      <c r="I4501">
        <v>3</v>
      </c>
      <c r="J4501">
        <v>931</v>
      </c>
      <c r="K4501">
        <v>1.0254395000000001</v>
      </c>
      <c r="L4501" t="s">
        <v>22</v>
      </c>
    </row>
    <row r="4502" spans="1:12" x14ac:dyDescent="0.3">
      <c r="A4502" s="1">
        <v>44155</v>
      </c>
      <c r="B4502">
        <v>2020</v>
      </c>
      <c r="C4502" t="s">
        <v>29</v>
      </c>
      <c r="D4502">
        <v>258370</v>
      </c>
      <c r="E4502">
        <v>369000</v>
      </c>
      <c r="F4502" t="s">
        <v>13</v>
      </c>
      <c r="G4502" t="s">
        <v>14</v>
      </c>
      <c r="H4502">
        <v>3</v>
      </c>
      <c r="I4502">
        <v>1</v>
      </c>
      <c r="J4502">
        <v>1088</v>
      </c>
      <c r="K4502">
        <v>1.0254395000000001</v>
      </c>
      <c r="L4502" t="s">
        <v>15</v>
      </c>
    </row>
    <row r="4503" spans="1:12" x14ac:dyDescent="0.3">
      <c r="A4503" s="1">
        <v>44156</v>
      </c>
      <c r="B4503">
        <v>2020</v>
      </c>
      <c r="C4503" t="s">
        <v>30</v>
      </c>
      <c r="D4503">
        <v>442970</v>
      </c>
      <c r="E4503">
        <v>750000</v>
      </c>
      <c r="F4503" t="s">
        <v>13</v>
      </c>
      <c r="G4503" t="s">
        <v>14</v>
      </c>
      <c r="H4503">
        <v>3</v>
      </c>
      <c r="I4503">
        <v>3</v>
      </c>
      <c r="J4503">
        <v>945</v>
      </c>
      <c r="K4503">
        <v>1.0254395000000001</v>
      </c>
      <c r="L4503" t="s">
        <v>25</v>
      </c>
    </row>
    <row r="4504" spans="1:12" x14ac:dyDescent="0.3">
      <c r="A4504" s="1">
        <v>44161</v>
      </c>
      <c r="B4504">
        <v>2020</v>
      </c>
      <c r="C4504" t="s">
        <v>26</v>
      </c>
      <c r="D4504">
        <v>236950</v>
      </c>
      <c r="E4504">
        <v>405000</v>
      </c>
      <c r="F4504" t="s">
        <v>13</v>
      </c>
      <c r="G4504" t="s">
        <v>14</v>
      </c>
      <c r="H4504">
        <v>3</v>
      </c>
      <c r="I4504">
        <v>2</v>
      </c>
      <c r="J4504">
        <v>1042</v>
      </c>
      <c r="K4504">
        <v>1.0254395000000001</v>
      </c>
      <c r="L4504" t="s">
        <v>25</v>
      </c>
    </row>
    <row r="4505" spans="1:12" x14ac:dyDescent="0.3">
      <c r="A4505" s="1">
        <v>44162</v>
      </c>
      <c r="B4505">
        <v>2020</v>
      </c>
      <c r="C4505" t="s">
        <v>17</v>
      </c>
      <c r="D4505">
        <v>75890</v>
      </c>
      <c r="E4505">
        <v>134000</v>
      </c>
      <c r="F4505" t="s">
        <v>13</v>
      </c>
      <c r="G4505" t="s">
        <v>14</v>
      </c>
      <c r="H4505">
        <v>3</v>
      </c>
      <c r="I4505">
        <v>3</v>
      </c>
      <c r="J4505">
        <v>1042</v>
      </c>
      <c r="K4505">
        <v>1.0254395000000001</v>
      </c>
      <c r="L4505" t="s">
        <v>22</v>
      </c>
    </row>
    <row r="4506" spans="1:12" x14ac:dyDescent="0.3">
      <c r="A4506" s="1">
        <v>44162</v>
      </c>
      <c r="B4506">
        <v>2020</v>
      </c>
      <c r="C4506" t="s">
        <v>17</v>
      </c>
      <c r="D4506">
        <v>367580</v>
      </c>
      <c r="E4506">
        <v>330000</v>
      </c>
      <c r="F4506" t="s">
        <v>13</v>
      </c>
      <c r="G4506" t="s">
        <v>14</v>
      </c>
      <c r="H4506">
        <v>3</v>
      </c>
      <c r="I4506">
        <v>2</v>
      </c>
      <c r="J4506">
        <v>964</v>
      </c>
      <c r="K4506">
        <v>1.0254395000000001</v>
      </c>
      <c r="L4506" t="s">
        <v>15</v>
      </c>
    </row>
    <row r="4507" spans="1:12" x14ac:dyDescent="0.3">
      <c r="A4507" s="1">
        <v>44162</v>
      </c>
      <c r="B4507">
        <v>2020</v>
      </c>
      <c r="C4507" t="s">
        <v>29</v>
      </c>
      <c r="D4507">
        <v>172480</v>
      </c>
      <c r="E4507">
        <v>279900</v>
      </c>
      <c r="F4507" t="s">
        <v>13</v>
      </c>
      <c r="G4507" t="s">
        <v>14</v>
      </c>
      <c r="H4507">
        <v>3</v>
      </c>
      <c r="I4507">
        <v>3</v>
      </c>
      <c r="J4507">
        <v>1027</v>
      </c>
      <c r="K4507">
        <v>1.0254395000000001</v>
      </c>
      <c r="L4507" t="s">
        <v>22</v>
      </c>
    </row>
    <row r="4508" spans="1:12" x14ac:dyDescent="0.3">
      <c r="A4508" s="1">
        <v>44162</v>
      </c>
      <c r="B4508">
        <v>2020</v>
      </c>
      <c r="C4508" t="s">
        <v>12</v>
      </c>
      <c r="D4508">
        <v>56770</v>
      </c>
      <c r="E4508">
        <v>50000</v>
      </c>
      <c r="F4508" t="s">
        <v>23</v>
      </c>
      <c r="G4508" t="s">
        <v>24</v>
      </c>
      <c r="H4508">
        <v>6</v>
      </c>
      <c r="I4508">
        <v>6</v>
      </c>
      <c r="J4508">
        <v>2033</v>
      </c>
      <c r="K4508">
        <v>1.0254395000000001</v>
      </c>
      <c r="L4508" t="s">
        <v>22</v>
      </c>
    </row>
    <row r="4509" spans="1:12" x14ac:dyDescent="0.3">
      <c r="A4509" s="1">
        <v>44164</v>
      </c>
      <c r="B4509">
        <v>2020</v>
      </c>
      <c r="C4509" t="s">
        <v>17</v>
      </c>
      <c r="D4509">
        <v>103200</v>
      </c>
      <c r="E4509">
        <v>180500</v>
      </c>
      <c r="F4509" t="s">
        <v>19</v>
      </c>
      <c r="G4509" t="s">
        <v>20</v>
      </c>
      <c r="H4509">
        <v>4</v>
      </c>
      <c r="I4509">
        <v>3</v>
      </c>
      <c r="J4509">
        <v>1258</v>
      </c>
      <c r="K4509">
        <v>1.0254395000000001</v>
      </c>
      <c r="L4509" t="s">
        <v>25</v>
      </c>
    </row>
    <row r="4510" spans="1:12" x14ac:dyDescent="0.3">
      <c r="A4510" s="1">
        <v>44165</v>
      </c>
      <c r="B4510">
        <v>2020</v>
      </c>
      <c r="C4510" t="s">
        <v>12</v>
      </c>
      <c r="D4510">
        <v>73960</v>
      </c>
      <c r="E4510">
        <v>118750</v>
      </c>
      <c r="F4510" t="s">
        <v>13</v>
      </c>
      <c r="G4510" t="s">
        <v>14</v>
      </c>
      <c r="H4510">
        <v>3</v>
      </c>
      <c r="I4510">
        <v>1</v>
      </c>
      <c r="J4510">
        <v>1074</v>
      </c>
      <c r="K4510">
        <v>1.0254395000000001</v>
      </c>
      <c r="L4510" t="s">
        <v>22</v>
      </c>
    </row>
    <row r="4511" spans="1:12" x14ac:dyDescent="0.3">
      <c r="A4511" s="1">
        <v>44165</v>
      </c>
      <c r="B4511">
        <v>2020</v>
      </c>
      <c r="C4511" t="s">
        <v>12</v>
      </c>
      <c r="D4511">
        <v>43090</v>
      </c>
      <c r="E4511">
        <v>40000</v>
      </c>
      <c r="F4511" t="s">
        <v>19</v>
      </c>
      <c r="G4511" t="s">
        <v>20</v>
      </c>
      <c r="H4511">
        <v>4</v>
      </c>
      <c r="I4511">
        <v>3</v>
      </c>
      <c r="J4511">
        <v>1366</v>
      </c>
      <c r="K4511">
        <v>1.0254395000000001</v>
      </c>
      <c r="L4511" t="s">
        <v>25</v>
      </c>
    </row>
    <row r="4512" spans="1:12" x14ac:dyDescent="0.3">
      <c r="A4512" s="1">
        <v>44165</v>
      </c>
      <c r="B4512">
        <v>2020</v>
      </c>
      <c r="C4512" t="s">
        <v>30</v>
      </c>
      <c r="D4512">
        <v>315480</v>
      </c>
      <c r="E4512">
        <v>370000</v>
      </c>
      <c r="F4512" t="s">
        <v>13</v>
      </c>
      <c r="G4512" t="s">
        <v>14</v>
      </c>
      <c r="H4512">
        <v>3</v>
      </c>
      <c r="I4512">
        <v>1</v>
      </c>
      <c r="J4512">
        <v>995</v>
      </c>
      <c r="K4512">
        <v>1.0254395000000001</v>
      </c>
      <c r="L4512" t="s">
        <v>25</v>
      </c>
    </row>
    <row r="4513" spans="1:12" x14ac:dyDescent="0.3">
      <c r="A4513" s="1">
        <v>44165</v>
      </c>
      <c r="B4513">
        <v>2020</v>
      </c>
      <c r="C4513" t="s">
        <v>30</v>
      </c>
      <c r="D4513">
        <v>386940</v>
      </c>
      <c r="E4513">
        <v>591500</v>
      </c>
      <c r="F4513" t="s">
        <v>13</v>
      </c>
      <c r="G4513" t="s">
        <v>14</v>
      </c>
      <c r="H4513">
        <v>3</v>
      </c>
      <c r="I4513">
        <v>2</v>
      </c>
      <c r="J4513">
        <v>1017</v>
      </c>
      <c r="K4513">
        <v>1.0254395000000001</v>
      </c>
      <c r="L4513" t="s">
        <v>25</v>
      </c>
    </row>
    <row r="4514" spans="1:12" x14ac:dyDescent="0.3">
      <c r="A4514" s="1">
        <v>44165</v>
      </c>
      <c r="B4514">
        <v>2020</v>
      </c>
      <c r="C4514" t="s">
        <v>12</v>
      </c>
      <c r="D4514">
        <v>97070</v>
      </c>
      <c r="E4514">
        <v>85400</v>
      </c>
      <c r="F4514" t="s">
        <v>19</v>
      </c>
      <c r="G4514" t="s">
        <v>20</v>
      </c>
      <c r="H4514">
        <v>4</v>
      </c>
      <c r="I4514">
        <v>3</v>
      </c>
      <c r="J4514">
        <v>1271</v>
      </c>
      <c r="K4514">
        <v>1.0254395000000001</v>
      </c>
      <c r="L4514" t="s">
        <v>15</v>
      </c>
    </row>
    <row r="4515" spans="1:12" x14ac:dyDescent="0.3">
      <c r="A4515" s="1">
        <v>44168</v>
      </c>
      <c r="B4515">
        <v>2020</v>
      </c>
      <c r="C4515" t="s">
        <v>17</v>
      </c>
      <c r="D4515">
        <v>80060</v>
      </c>
      <c r="E4515">
        <v>107000</v>
      </c>
      <c r="F4515" t="s">
        <v>13</v>
      </c>
      <c r="G4515" t="s">
        <v>14</v>
      </c>
      <c r="H4515">
        <v>3</v>
      </c>
      <c r="I4515">
        <v>3</v>
      </c>
      <c r="J4515">
        <v>1089</v>
      </c>
      <c r="K4515">
        <v>1.0254395000000001</v>
      </c>
      <c r="L4515" t="s">
        <v>22</v>
      </c>
    </row>
    <row r="4516" spans="1:12" x14ac:dyDescent="0.3">
      <c r="A4516" s="1">
        <v>44168</v>
      </c>
      <c r="B4516">
        <v>2020</v>
      </c>
      <c r="C4516" t="s">
        <v>17</v>
      </c>
      <c r="D4516">
        <v>137540</v>
      </c>
      <c r="E4516">
        <v>220000</v>
      </c>
      <c r="F4516" t="s">
        <v>19</v>
      </c>
      <c r="G4516" t="s">
        <v>20</v>
      </c>
      <c r="H4516">
        <v>4</v>
      </c>
      <c r="I4516">
        <v>2</v>
      </c>
      <c r="J4516">
        <v>1230</v>
      </c>
      <c r="K4516">
        <v>1.0254395000000001</v>
      </c>
      <c r="L4516" t="s">
        <v>16</v>
      </c>
    </row>
    <row r="4517" spans="1:12" x14ac:dyDescent="0.3">
      <c r="A4517" s="1">
        <v>44168</v>
      </c>
      <c r="B4517">
        <v>2020</v>
      </c>
      <c r="C4517" t="s">
        <v>30</v>
      </c>
      <c r="D4517">
        <v>286700</v>
      </c>
      <c r="E4517">
        <v>426000</v>
      </c>
      <c r="F4517" t="s">
        <v>13</v>
      </c>
      <c r="G4517" t="s">
        <v>14</v>
      </c>
      <c r="H4517">
        <v>3</v>
      </c>
      <c r="I4517">
        <v>2</v>
      </c>
      <c r="J4517">
        <v>1087</v>
      </c>
      <c r="K4517">
        <v>1.0254395000000001</v>
      </c>
      <c r="L4517" t="s">
        <v>25</v>
      </c>
    </row>
    <row r="4518" spans="1:12" x14ac:dyDescent="0.3">
      <c r="A4518" s="1">
        <v>44168</v>
      </c>
      <c r="B4518">
        <v>2020</v>
      </c>
      <c r="C4518" t="s">
        <v>29</v>
      </c>
      <c r="D4518">
        <v>153510</v>
      </c>
      <c r="E4518">
        <v>186000</v>
      </c>
      <c r="F4518" t="s">
        <v>13</v>
      </c>
      <c r="G4518" t="s">
        <v>14</v>
      </c>
      <c r="H4518">
        <v>3</v>
      </c>
      <c r="I4518">
        <v>3</v>
      </c>
      <c r="J4518">
        <v>900</v>
      </c>
      <c r="K4518">
        <v>1.0254395000000001</v>
      </c>
      <c r="L4518" t="s">
        <v>15</v>
      </c>
    </row>
    <row r="4519" spans="1:12" x14ac:dyDescent="0.3">
      <c r="A4519" s="1">
        <v>44168</v>
      </c>
      <c r="B4519">
        <v>2020</v>
      </c>
      <c r="C4519" t="s">
        <v>30</v>
      </c>
      <c r="D4519">
        <v>338080</v>
      </c>
      <c r="E4519">
        <v>525000</v>
      </c>
      <c r="F4519" t="s">
        <v>19</v>
      </c>
      <c r="G4519" t="s">
        <v>20</v>
      </c>
      <c r="H4519">
        <v>4</v>
      </c>
      <c r="I4519">
        <v>2</v>
      </c>
      <c r="J4519">
        <v>1241</v>
      </c>
      <c r="K4519">
        <v>1.0254395000000001</v>
      </c>
      <c r="L4519" t="s">
        <v>25</v>
      </c>
    </row>
    <row r="4520" spans="1:12" x14ac:dyDescent="0.3">
      <c r="A4520" s="1">
        <v>44168</v>
      </c>
      <c r="B4520">
        <v>2020</v>
      </c>
      <c r="C4520" t="s">
        <v>21</v>
      </c>
      <c r="D4520">
        <v>3679900</v>
      </c>
      <c r="E4520">
        <v>4985000</v>
      </c>
      <c r="F4520" t="s">
        <v>13</v>
      </c>
      <c r="G4520" t="s">
        <v>14</v>
      </c>
      <c r="H4520">
        <v>3</v>
      </c>
      <c r="I4520">
        <v>3</v>
      </c>
      <c r="J4520">
        <v>942</v>
      </c>
      <c r="K4520">
        <v>1.0254395000000001</v>
      </c>
      <c r="L4520" t="s">
        <v>15</v>
      </c>
    </row>
    <row r="4521" spans="1:12" x14ac:dyDescent="0.3">
      <c r="A4521" s="1">
        <v>44168</v>
      </c>
      <c r="B4521">
        <v>2020</v>
      </c>
      <c r="C4521" t="s">
        <v>26</v>
      </c>
      <c r="D4521">
        <v>236600</v>
      </c>
      <c r="E4521">
        <v>359000</v>
      </c>
      <c r="F4521" t="s">
        <v>13</v>
      </c>
      <c r="G4521" t="s">
        <v>14</v>
      </c>
      <c r="H4521">
        <v>3</v>
      </c>
      <c r="I4521">
        <v>3</v>
      </c>
      <c r="J4521">
        <v>949</v>
      </c>
      <c r="K4521">
        <v>1.0254395000000001</v>
      </c>
      <c r="L4521" t="s">
        <v>16</v>
      </c>
    </row>
    <row r="4522" spans="1:12" x14ac:dyDescent="0.3">
      <c r="A4522" s="1">
        <v>44169</v>
      </c>
      <c r="B4522">
        <v>2020</v>
      </c>
      <c r="C4522" t="s">
        <v>12</v>
      </c>
      <c r="D4522">
        <v>89960</v>
      </c>
      <c r="E4522">
        <v>109200</v>
      </c>
      <c r="F4522" t="s">
        <v>13</v>
      </c>
      <c r="G4522" t="s">
        <v>14</v>
      </c>
      <c r="H4522">
        <v>3</v>
      </c>
      <c r="I4522">
        <v>3</v>
      </c>
      <c r="J4522">
        <v>1076</v>
      </c>
      <c r="K4522">
        <v>1.0254395000000001</v>
      </c>
      <c r="L4522" t="s">
        <v>25</v>
      </c>
    </row>
    <row r="4523" spans="1:12" x14ac:dyDescent="0.3">
      <c r="A4523" s="1">
        <v>44169</v>
      </c>
      <c r="B4523">
        <v>2020</v>
      </c>
      <c r="C4523" t="s">
        <v>29</v>
      </c>
      <c r="D4523">
        <v>306670</v>
      </c>
      <c r="E4523">
        <v>460000</v>
      </c>
      <c r="F4523" t="s">
        <v>13</v>
      </c>
      <c r="G4523" t="s">
        <v>14</v>
      </c>
      <c r="H4523">
        <v>3</v>
      </c>
      <c r="I4523">
        <v>3</v>
      </c>
      <c r="J4523">
        <v>1099</v>
      </c>
      <c r="K4523">
        <v>1.0254395000000001</v>
      </c>
      <c r="L4523" t="s">
        <v>15</v>
      </c>
    </row>
    <row r="4524" spans="1:12" x14ac:dyDescent="0.3">
      <c r="A4524" s="1">
        <v>44169</v>
      </c>
      <c r="B4524">
        <v>2020</v>
      </c>
      <c r="C4524" t="s">
        <v>26</v>
      </c>
      <c r="D4524">
        <v>278110</v>
      </c>
      <c r="E4524">
        <v>475000</v>
      </c>
      <c r="F4524" t="s">
        <v>13</v>
      </c>
      <c r="G4524" t="s">
        <v>14</v>
      </c>
      <c r="H4524">
        <v>3</v>
      </c>
      <c r="I4524">
        <v>2</v>
      </c>
      <c r="J4524">
        <v>904</v>
      </c>
      <c r="K4524">
        <v>1.0254395000000001</v>
      </c>
      <c r="L4524" t="s">
        <v>16</v>
      </c>
    </row>
    <row r="4525" spans="1:12" x14ac:dyDescent="0.3">
      <c r="A4525" s="1">
        <v>44169</v>
      </c>
      <c r="B4525">
        <v>2020</v>
      </c>
      <c r="C4525" t="s">
        <v>30</v>
      </c>
      <c r="D4525">
        <v>336110</v>
      </c>
      <c r="E4525">
        <v>950000</v>
      </c>
      <c r="F4525" t="s">
        <v>19</v>
      </c>
      <c r="G4525" t="s">
        <v>20</v>
      </c>
      <c r="H4525">
        <v>4</v>
      </c>
      <c r="I4525">
        <v>3</v>
      </c>
      <c r="J4525">
        <v>1399</v>
      </c>
      <c r="K4525">
        <v>1.0254395000000001</v>
      </c>
      <c r="L4525" t="s">
        <v>22</v>
      </c>
    </row>
    <row r="4526" spans="1:12" x14ac:dyDescent="0.3">
      <c r="A4526" s="1">
        <v>44170</v>
      </c>
      <c r="B4526">
        <v>2020</v>
      </c>
      <c r="C4526" t="s">
        <v>12</v>
      </c>
      <c r="D4526">
        <v>76200</v>
      </c>
      <c r="E4526">
        <v>138000</v>
      </c>
      <c r="F4526" t="s">
        <v>13</v>
      </c>
      <c r="G4526" t="s">
        <v>14</v>
      </c>
      <c r="H4526">
        <v>3</v>
      </c>
      <c r="I4526">
        <v>1</v>
      </c>
      <c r="J4526">
        <v>1007</v>
      </c>
      <c r="K4526">
        <v>1.0254395000000001</v>
      </c>
      <c r="L4526" t="s">
        <v>16</v>
      </c>
    </row>
    <row r="4527" spans="1:12" x14ac:dyDescent="0.3">
      <c r="A4527" s="1">
        <v>44170</v>
      </c>
      <c r="B4527">
        <v>2020</v>
      </c>
      <c r="C4527" t="s">
        <v>12</v>
      </c>
      <c r="D4527">
        <v>80060</v>
      </c>
      <c r="E4527">
        <v>125000</v>
      </c>
      <c r="F4527" t="s">
        <v>13</v>
      </c>
      <c r="G4527" t="s">
        <v>14</v>
      </c>
      <c r="H4527">
        <v>3</v>
      </c>
      <c r="I4527">
        <v>2</v>
      </c>
      <c r="J4527">
        <v>1036</v>
      </c>
      <c r="K4527">
        <v>1.0254395000000001</v>
      </c>
      <c r="L4527" t="s">
        <v>25</v>
      </c>
    </row>
    <row r="4528" spans="1:12" x14ac:dyDescent="0.3">
      <c r="A4528" s="1">
        <v>44170</v>
      </c>
      <c r="B4528">
        <v>2020</v>
      </c>
      <c r="C4528" t="s">
        <v>26</v>
      </c>
      <c r="D4528">
        <v>394800</v>
      </c>
      <c r="E4528">
        <v>402000</v>
      </c>
      <c r="F4528" t="s">
        <v>13</v>
      </c>
      <c r="G4528" t="s">
        <v>14</v>
      </c>
      <c r="H4528">
        <v>3</v>
      </c>
      <c r="I4528">
        <v>3</v>
      </c>
      <c r="J4528">
        <v>923</v>
      </c>
      <c r="K4528">
        <v>1.0254395000000001</v>
      </c>
      <c r="L4528" t="s">
        <v>22</v>
      </c>
    </row>
    <row r="4529" spans="1:12" x14ac:dyDescent="0.3">
      <c r="A4529" s="1">
        <v>44171</v>
      </c>
      <c r="B4529">
        <v>2020</v>
      </c>
      <c r="C4529" t="s">
        <v>21</v>
      </c>
      <c r="D4529">
        <v>2862020</v>
      </c>
      <c r="E4529">
        <v>3550000</v>
      </c>
      <c r="F4529" t="s">
        <v>13</v>
      </c>
      <c r="G4529" t="s">
        <v>14</v>
      </c>
      <c r="H4529">
        <v>3</v>
      </c>
      <c r="I4529">
        <v>3</v>
      </c>
      <c r="J4529">
        <v>1097</v>
      </c>
      <c r="K4529">
        <v>1.0254395000000001</v>
      </c>
      <c r="L4529" t="s">
        <v>22</v>
      </c>
    </row>
    <row r="4530" spans="1:12" x14ac:dyDescent="0.3">
      <c r="A4530" s="1">
        <v>44171</v>
      </c>
      <c r="B4530">
        <v>2020</v>
      </c>
      <c r="C4530" t="s">
        <v>12</v>
      </c>
      <c r="D4530">
        <v>27250</v>
      </c>
      <c r="E4530">
        <v>55000</v>
      </c>
      <c r="F4530" t="s">
        <v>13</v>
      </c>
      <c r="G4530" t="s">
        <v>14</v>
      </c>
      <c r="H4530">
        <v>3</v>
      </c>
      <c r="I4530">
        <v>1</v>
      </c>
      <c r="J4530">
        <v>904</v>
      </c>
      <c r="K4530">
        <v>1.0254395000000001</v>
      </c>
      <c r="L4530" t="s">
        <v>15</v>
      </c>
    </row>
    <row r="4531" spans="1:12" x14ac:dyDescent="0.3">
      <c r="A4531" s="1">
        <v>44171</v>
      </c>
      <c r="B4531">
        <v>2020</v>
      </c>
      <c r="C4531" t="s">
        <v>29</v>
      </c>
      <c r="D4531">
        <v>145180</v>
      </c>
      <c r="E4531">
        <v>245000</v>
      </c>
      <c r="F4531" t="s">
        <v>13</v>
      </c>
      <c r="G4531" t="s">
        <v>14</v>
      </c>
      <c r="H4531">
        <v>3</v>
      </c>
      <c r="I4531">
        <v>2</v>
      </c>
      <c r="J4531">
        <v>1074</v>
      </c>
      <c r="K4531">
        <v>1.0254395000000001</v>
      </c>
      <c r="L4531" t="s">
        <v>15</v>
      </c>
    </row>
    <row r="4532" spans="1:12" x14ac:dyDescent="0.3">
      <c r="A4532" s="1">
        <v>44171</v>
      </c>
      <c r="B4532">
        <v>2020</v>
      </c>
      <c r="C4532" t="s">
        <v>30</v>
      </c>
      <c r="D4532">
        <v>390100</v>
      </c>
      <c r="E4532">
        <v>452000</v>
      </c>
      <c r="F4532" t="s">
        <v>13</v>
      </c>
      <c r="G4532" t="s">
        <v>14</v>
      </c>
      <c r="H4532">
        <v>3</v>
      </c>
      <c r="I4532">
        <v>3</v>
      </c>
      <c r="J4532">
        <v>921</v>
      </c>
      <c r="K4532">
        <v>1.0254395000000001</v>
      </c>
      <c r="L4532" t="s">
        <v>25</v>
      </c>
    </row>
    <row r="4533" spans="1:12" x14ac:dyDescent="0.3">
      <c r="A4533" s="1">
        <v>44171</v>
      </c>
      <c r="B4533">
        <v>2020</v>
      </c>
      <c r="C4533" t="s">
        <v>17</v>
      </c>
      <c r="D4533">
        <v>122180</v>
      </c>
      <c r="E4533">
        <v>163500</v>
      </c>
      <c r="F4533" t="s">
        <v>13</v>
      </c>
      <c r="G4533" t="s">
        <v>14</v>
      </c>
      <c r="H4533">
        <v>3</v>
      </c>
      <c r="I4533">
        <v>2</v>
      </c>
      <c r="J4533">
        <v>980</v>
      </c>
      <c r="K4533">
        <v>1.0254395000000001</v>
      </c>
      <c r="L4533" t="s">
        <v>22</v>
      </c>
    </row>
    <row r="4534" spans="1:12" x14ac:dyDescent="0.3">
      <c r="A4534" s="1">
        <v>44172</v>
      </c>
      <c r="B4534">
        <v>2020</v>
      </c>
      <c r="C4534" t="s">
        <v>12</v>
      </c>
      <c r="D4534">
        <v>61780</v>
      </c>
      <c r="E4534">
        <v>80000</v>
      </c>
      <c r="F4534" t="s">
        <v>23</v>
      </c>
      <c r="G4534" t="s">
        <v>24</v>
      </c>
      <c r="H4534">
        <v>6</v>
      </c>
      <c r="I4534">
        <v>5</v>
      </c>
      <c r="J4534">
        <v>1980</v>
      </c>
      <c r="K4534">
        <v>1.0254395000000001</v>
      </c>
      <c r="L4534" t="s">
        <v>16</v>
      </c>
    </row>
    <row r="4535" spans="1:12" x14ac:dyDescent="0.3">
      <c r="A4535" s="1">
        <v>44175</v>
      </c>
      <c r="B4535">
        <v>2020</v>
      </c>
      <c r="C4535" t="s">
        <v>30</v>
      </c>
      <c r="D4535">
        <v>523840</v>
      </c>
      <c r="E4535">
        <v>665000</v>
      </c>
      <c r="F4535" t="s">
        <v>13</v>
      </c>
      <c r="G4535" t="s">
        <v>14</v>
      </c>
      <c r="H4535">
        <v>3</v>
      </c>
      <c r="I4535">
        <v>1</v>
      </c>
      <c r="J4535">
        <v>1021</v>
      </c>
      <c r="K4535">
        <v>1.0254395000000001</v>
      </c>
      <c r="L4535" t="s">
        <v>25</v>
      </c>
    </row>
    <row r="4536" spans="1:12" x14ac:dyDescent="0.3">
      <c r="A4536" s="1">
        <v>44176</v>
      </c>
      <c r="B4536">
        <v>2020</v>
      </c>
      <c r="C4536" t="s">
        <v>21</v>
      </c>
      <c r="D4536">
        <v>879830</v>
      </c>
      <c r="E4536">
        <v>975000</v>
      </c>
      <c r="F4536" t="s">
        <v>13</v>
      </c>
      <c r="G4536" t="s">
        <v>14</v>
      </c>
      <c r="H4536">
        <v>3</v>
      </c>
      <c r="I4536">
        <v>2</v>
      </c>
      <c r="J4536">
        <v>1028</v>
      </c>
      <c r="K4536">
        <v>1.0254395000000001</v>
      </c>
      <c r="L4536" t="s">
        <v>15</v>
      </c>
    </row>
    <row r="4537" spans="1:12" x14ac:dyDescent="0.3">
      <c r="A4537" s="1">
        <v>44176</v>
      </c>
      <c r="B4537">
        <v>2020</v>
      </c>
      <c r="C4537" t="s">
        <v>26</v>
      </c>
      <c r="D4537">
        <v>508480</v>
      </c>
      <c r="E4537">
        <v>660000</v>
      </c>
      <c r="F4537" t="s">
        <v>13</v>
      </c>
      <c r="G4537" t="s">
        <v>14</v>
      </c>
      <c r="H4537">
        <v>3</v>
      </c>
      <c r="I4537">
        <v>3</v>
      </c>
      <c r="J4537">
        <v>1071</v>
      </c>
      <c r="K4537">
        <v>1.0254395000000001</v>
      </c>
      <c r="L4537" t="s">
        <v>16</v>
      </c>
    </row>
    <row r="4538" spans="1:12" x14ac:dyDescent="0.3">
      <c r="A4538" s="1">
        <v>44176</v>
      </c>
      <c r="B4538">
        <v>2020</v>
      </c>
      <c r="C4538" t="s">
        <v>26</v>
      </c>
      <c r="D4538">
        <v>446320</v>
      </c>
      <c r="E4538">
        <v>745000</v>
      </c>
      <c r="F4538" t="s">
        <v>13</v>
      </c>
      <c r="G4538" t="s">
        <v>14</v>
      </c>
      <c r="H4538">
        <v>3</v>
      </c>
      <c r="I4538">
        <v>2</v>
      </c>
      <c r="J4538">
        <v>1051</v>
      </c>
      <c r="K4538">
        <v>1.0254395000000001</v>
      </c>
      <c r="L4538" t="s">
        <v>22</v>
      </c>
    </row>
    <row r="4539" spans="1:12" x14ac:dyDescent="0.3">
      <c r="A4539" s="1">
        <v>44177</v>
      </c>
      <c r="B4539">
        <v>2020</v>
      </c>
      <c r="C4539" t="s">
        <v>29</v>
      </c>
      <c r="D4539">
        <v>157500</v>
      </c>
      <c r="E4539">
        <v>263000</v>
      </c>
      <c r="F4539" t="s">
        <v>13</v>
      </c>
      <c r="G4539" t="s">
        <v>14</v>
      </c>
      <c r="H4539">
        <v>3</v>
      </c>
      <c r="I4539">
        <v>3</v>
      </c>
      <c r="J4539">
        <v>937</v>
      </c>
      <c r="K4539">
        <v>1.0254395000000001</v>
      </c>
      <c r="L4539" t="s">
        <v>16</v>
      </c>
    </row>
    <row r="4540" spans="1:12" x14ac:dyDescent="0.3">
      <c r="A4540" s="1">
        <v>44177</v>
      </c>
      <c r="B4540">
        <v>2020</v>
      </c>
      <c r="C4540" t="s">
        <v>26</v>
      </c>
      <c r="D4540">
        <v>1520680</v>
      </c>
      <c r="E4540">
        <v>2332500</v>
      </c>
      <c r="F4540" t="s">
        <v>13</v>
      </c>
      <c r="G4540" t="s">
        <v>14</v>
      </c>
      <c r="H4540">
        <v>3</v>
      </c>
      <c r="I4540">
        <v>3</v>
      </c>
      <c r="J4540">
        <v>1085</v>
      </c>
      <c r="K4540">
        <v>1.0254395000000001</v>
      </c>
      <c r="L4540" t="s">
        <v>16</v>
      </c>
    </row>
    <row r="4541" spans="1:12" x14ac:dyDescent="0.3">
      <c r="A4541" s="1">
        <v>44178</v>
      </c>
      <c r="B4541">
        <v>2020</v>
      </c>
      <c r="C4541" t="s">
        <v>29</v>
      </c>
      <c r="D4541">
        <v>170100</v>
      </c>
      <c r="E4541">
        <v>230000</v>
      </c>
      <c r="F4541" t="s">
        <v>13</v>
      </c>
      <c r="G4541" t="s">
        <v>14</v>
      </c>
      <c r="H4541">
        <v>3</v>
      </c>
      <c r="I4541">
        <v>1</v>
      </c>
      <c r="J4541">
        <v>1077</v>
      </c>
      <c r="K4541">
        <v>1.0254395000000001</v>
      </c>
      <c r="L4541" t="s">
        <v>15</v>
      </c>
    </row>
    <row r="4542" spans="1:12" x14ac:dyDescent="0.3">
      <c r="A4542" s="1">
        <v>44178</v>
      </c>
      <c r="B4542">
        <v>2020</v>
      </c>
      <c r="C4542" t="s">
        <v>21</v>
      </c>
      <c r="D4542">
        <v>577150</v>
      </c>
      <c r="E4542">
        <v>910000</v>
      </c>
      <c r="F4542" t="s">
        <v>13</v>
      </c>
      <c r="G4542" t="s">
        <v>14</v>
      </c>
      <c r="H4542">
        <v>3</v>
      </c>
      <c r="I4542">
        <v>2</v>
      </c>
      <c r="J4542">
        <v>912</v>
      </c>
      <c r="K4542">
        <v>1.0254395000000001</v>
      </c>
      <c r="L4542" t="s">
        <v>15</v>
      </c>
    </row>
    <row r="4543" spans="1:12" x14ac:dyDescent="0.3">
      <c r="A4543" s="1">
        <v>44182</v>
      </c>
      <c r="B4543">
        <v>2020</v>
      </c>
      <c r="C4543" t="s">
        <v>21</v>
      </c>
      <c r="D4543">
        <v>1218700</v>
      </c>
      <c r="E4543">
        <v>1395000</v>
      </c>
      <c r="F4543" t="s">
        <v>13</v>
      </c>
      <c r="G4543" t="s">
        <v>14</v>
      </c>
      <c r="H4543">
        <v>3</v>
      </c>
      <c r="I4543">
        <v>2</v>
      </c>
      <c r="J4543">
        <v>961</v>
      </c>
      <c r="K4543">
        <v>1.0254395000000001</v>
      </c>
      <c r="L4543" t="s">
        <v>16</v>
      </c>
    </row>
    <row r="4544" spans="1:12" x14ac:dyDescent="0.3">
      <c r="A4544" s="1">
        <v>44182</v>
      </c>
      <c r="B4544">
        <v>2020</v>
      </c>
      <c r="C4544" t="s">
        <v>17</v>
      </c>
      <c r="D4544">
        <v>140120</v>
      </c>
      <c r="E4544">
        <v>250000</v>
      </c>
      <c r="F4544" t="s">
        <v>13</v>
      </c>
      <c r="G4544" t="s">
        <v>14</v>
      </c>
      <c r="H4544">
        <v>3</v>
      </c>
      <c r="I4544">
        <v>2</v>
      </c>
      <c r="J4544">
        <v>1063</v>
      </c>
      <c r="K4544">
        <v>1.0254395000000001</v>
      </c>
      <c r="L4544" t="s">
        <v>22</v>
      </c>
    </row>
    <row r="4545" spans="1:12" x14ac:dyDescent="0.3">
      <c r="A4545" s="1">
        <v>44182</v>
      </c>
      <c r="B4545">
        <v>2020</v>
      </c>
      <c r="C4545" t="s">
        <v>29</v>
      </c>
      <c r="D4545">
        <v>202650</v>
      </c>
      <c r="E4545">
        <v>328500</v>
      </c>
      <c r="F4545" t="s">
        <v>13</v>
      </c>
      <c r="G4545" t="s">
        <v>14</v>
      </c>
      <c r="H4545">
        <v>3</v>
      </c>
      <c r="I4545">
        <v>1</v>
      </c>
      <c r="J4545">
        <v>1058</v>
      </c>
      <c r="K4545">
        <v>1.0254395000000001</v>
      </c>
      <c r="L4545" t="s">
        <v>25</v>
      </c>
    </row>
    <row r="4546" spans="1:12" x14ac:dyDescent="0.3">
      <c r="A4546" s="1">
        <v>44182</v>
      </c>
      <c r="B4546">
        <v>2020</v>
      </c>
      <c r="C4546" t="s">
        <v>29</v>
      </c>
      <c r="D4546">
        <v>289450</v>
      </c>
      <c r="E4546">
        <v>368000</v>
      </c>
      <c r="F4546" t="s">
        <v>13</v>
      </c>
      <c r="G4546" t="s">
        <v>14</v>
      </c>
      <c r="H4546">
        <v>3</v>
      </c>
      <c r="I4546">
        <v>3</v>
      </c>
      <c r="J4546">
        <v>1025</v>
      </c>
      <c r="K4546">
        <v>1.0254395000000001</v>
      </c>
      <c r="L4546" t="s">
        <v>15</v>
      </c>
    </row>
    <row r="4547" spans="1:12" x14ac:dyDescent="0.3">
      <c r="A4547" s="1">
        <v>44183</v>
      </c>
      <c r="B4547">
        <v>2020</v>
      </c>
      <c r="C4547" t="s">
        <v>29</v>
      </c>
      <c r="D4547">
        <v>171990</v>
      </c>
      <c r="E4547">
        <v>190000</v>
      </c>
      <c r="F4547" t="s">
        <v>13</v>
      </c>
      <c r="G4547" t="s">
        <v>14</v>
      </c>
      <c r="H4547">
        <v>3</v>
      </c>
      <c r="I4547">
        <v>2</v>
      </c>
      <c r="J4547">
        <v>1092</v>
      </c>
      <c r="K4547">
        <v>1.0254395000000001</v>
      </c>
      <c r="L4547" t="s">
        <v>16</v>
      </c>
    </row>
    <row r="4548" spans="1:12" x14ac:dyDescent="0.3">
      <c r="A4548" s="1">
        <v>44183</v>
      </c>
      <c r="B4548">
        <v>2020</v>
      </c>
      <c r="C4548" t="s">
        <v>30</v>
      </c>
      <c r="D4548">
        <v>639190</v>
      </c>
      <c r="E4548">
        <v>1065061</v>
      </c>
      <c r="F4548" t="s">
        <v>13</v>
      </c>
      <c r="G4548" t="s">
        <v>14</v>
      </c>
      <c r="H4548">
        <v>3</v>
      </c>
      <c r="I4548">
        <v>2</v>
      </c>
      <c r="J4548">
        <v>1032</v>
      </c>
      <c r="K4548">
        <v>1.0254395000000001</v>
      </c>
      <c r="L4548" t="s">
        <v>15</v>
      </c>
    </row>
    <row r="4549" spans="1:12" x14ac:dyDescent="0.3">
      <c r="A4549" s="1">
        <v>44183</v>
      </c>
      <c r="B4549">
        <v>2020</v>
      </c>
      <c r="C4549" t="s">
        <v>21</v>
      </c>
      <c r="D4549">
        <v>502040</v>
      </c>
      <c r="E4549">
        <v>805000</v>
      </c>
      <c r="F4549" t="s">
        <v>13</v>
      </c>
      <c r="G4549" t="s">
        <v>14</v>
      </c>
      <c r="H4549">
        <v>3</v>
      </c>
      <c r="I4549">
        <v>2</v>
      </c>
      <c r="J4549">
        <v>986</v>
      </c>
      <c r="K4549">
        <v>1.0254395000000001</v>
      </c>
      <c r="L4549" t="s">
        <v>22</v>
      </c>
    </row>
    <row r="4550" spans="1:12" x14ac:dyDescent="0.3">
      <c r="A4550" s="1">
        <v>44183</v>
      </c>
      <c r="B4550">
        <v>2020</v>
      </c>
      <c r="C4550" t="s">
        <v>30</v>
      </c>
      <c r="D4550">
        <v>214570</v>
      </c>
      <c r="E4550">
        <v>279900</v>
      </c>
      <c r="F4550" t="s">
        <v>19</v>
      </c>
      <c r="G4550" t="s">
        <v>20</v>
      </c>
      <c r="H4550">
        <v>4</v>
      </c>
      <c r="I4550">
        <v>3</v>
      </c>
      <c r="J4550">
        <v>1333</v>
      </c>
      <c r="K4550">
        <v>1.0254395000000001</v>
      </c>
      <c r="L4550" t="s">
        <v>15</v>
      </c>
    </row>
    <row r="4551" spans="1:12" x14ac:dyDescent="0.3">
      <c r="A4551" s="1">
        <v>44184</v>
      </c>
      <c r="B4551">
        <v>2020</v>
      </c>
      <c r="C4551" t="s">
        <v>17</v>
      </c>
      <c r="D4551">
        <v>85920</v>
      </c>
      <c r="E4551">
        <v>205000</v>
      </c>
      <c r="F4551" t="s">
        <v>19</v>
      </c>
      <c r="G4551" t="s">
        <v>20</v>
      </c>
      <c r="H4551">
        <v>4</v>
      </c>
      <c r="I4551">
        <v>3</v>
      </c>
      <c r="J4551">
        <v>1250</v>
      </c>
      <c r="K4551">
        <v>1.0254395000000001</v>
      </c>
      <c r="L4551" t="s">
        <v>15</v>
      </c>
    </row>
    <row r="4552" spans="1:12" x14ac:dyDescent="0.3">
      <c r="A4552" s="1">
        <v>44185</v>
      </c>
      <c r="B4552">
        <v>2020</v>
      </c>
      <c r="C4552" t="s">
        <v>17</v>
      </c>
      <c r="D4552">
        <v>106930</v>
      </c>
      <c r="E4552">
        <v>163000</v>
      </c>
      <c r="F4552" t="s">
        <v>13</v>
      </c>
      <c r="G4552" t="s">
        <v>14</v>
      </c>
      <c r="H4552">
        <v>3</v>
      </c>
      <c r="I4552">
        <v>1</v>
      </c>
      <c r="J4552">
        <v>965</v>
      </c>
      <c r="K4552">
        <v>1.0254395000000001</v>
      </c>
      <c r="L4552" t="s">
        <v>25</v>
      </c>
    </row>
    <row r="4553" spans="1:12" x14ac:dyDescent="0.3">
      <c r="A4553" s="1">
        <v>44185</v>
      </c>
      <c r="B4553">
        <v>2020</v>
      </c>
      <c r="C4553" t="s">
        <v>26</v>
      </c>
      <c r="D4553">
        <v>2443630</v>
      </c>
      <c r="E4553">
        <v>2640000</v>
      </c>
      <c r="F4553" t="s">
        <v>13</v>
      </c>
      <c r="G4553" t="s">
        <v>14</v>
      </c>
      <c r="H4553">
        <v>3</v>
      </c>
      <c r="I4553">
        <v>2</v>
      </c>
      <c r="J4553">
        <v>924</v>
      </c>
      <c r="K4553">
        <v>1.0254395000000001</v>
      </c>
      <c r="L4553" t="s">
        <v>25</v>
      </c>
    </row>
    <row r="4554" spans="1:12" x14ac:dyDescent="0.3">
      <c r="A4554" s="1">
        <v>44185</v>
      </c>
      <c r="B4554">
        <v>2020</v>
      </c>
      <c r="C4554" t="s">
        <v>17</v>
      </c>
      <c r="D4554">
        <v>106930</v>
      </c>
      <c r="E4554">
        <v>163000</v>
      </c>
      <c r="F4554" t="s">
        <v>13</v>
      </c>
      <c r="G4554" t="s">
        <v>14</v>
      </c>
      <c r="H4554">
        <v>3</v>
      </c>
      <c r="I4554">
        <v>2</v>
      </c>
      <c r="J4554">
        <v>1082</v>
      </c>
      <c r="K4554">
        <v>1.0254395000000001</v>
      </c>
      <c r="L4554" t="s">
        <v>16</v>
      </c>
    </row>
    <row r="4555" spans="1:12" x14ac:dyDescent="0.3">
      <c r="A4555" s="1">
        <v>44185</v>
      </c>
      <c r="B4555">
        <v>2020</v>
      </c>
      <c r="C4555" t="s">
        <v>29</v>
      </c>
      <c r="D4555">
        <v>368900</v>
      </c>
      <c r="E4555">
        <v>690000</v>
      </c>
      <c r="F4555" t="s">
        <v>13</v>
      </c>
      <c r="G4555" t="s">
        <v>14</v>
      </c>
      <c r="H4555">
        <v>3</v>
      </c>
      <c r="I4555">
        <v>2</v>
      </c>
      <c r="J4555">
        <v>955</v>
      </c>
      <c r="K4555">
        <v>1.0254395000000001</v>
      </c>
      <c r="L4555" t="s">
        <v>22</v>
      </c>
    </row>
    <row r="4556" spans="1:12" x14ac:dyDescent="0.3">
      <c r="A4556" s="1">
        <v>44185</v>
      </c>
      <c r="B4556">
        <v>2020</v>
      </c>
      <c r="C4556" t="s">
        <v>30</v>
      </c>
      <c r="D4556">
        <v>451410</v>
      </c>
      <c r="E4556">
        <v>958000</v>
      </c>
      <c r="F4556" t="s">
        <v>13</v>
      </c>
      <c r="G4556" t="s">
        <v>14</v>
      </c>
      <c r="H4556">
        <v>3</v>
      </c>
      <c r="I4556">
        <v>1</v>
      </c>
      <c r="J4556">
        <v>1008</v>
      </c>
      <c r="K4556">
        <v>1.0254395000000001</v>
      </c>
      <c r="L4556" t="s">
        <v>15</v>
      </c>
    </row>
    <row r="4557" spans="1:12" x14ac:dyDescent="0.3">
      <c r="A4557" s="1">
        <v>44186</v>
      </c>
      <c r="B4557">
        <v>2020</v>
      </c>
      <c r="C4557" t="s">
        <v>30</v>
      </c>
      <c r="D4557">
        <v>604830</v>
      </c>
      <c r="E4557">
        <v>650000</v>
      </c>
      <c r="F4557" t="s">
        <v>13</v>
      </c>
      <c r="G4557" t="s">
        <v>14</v>
      </c>
      <c r="H4557">
        <v>3</v>
      </c>
      <c r="I4557">
        <v>2</v>
      </c>
      <c r="J4557">
        <v>1070</v>
      </c>
      <c r="K4557">
        <v>1.0254395000000001</v>
      </c>
      <c r="L4557" t="s">
        <v>15</v>
      </c>
    </row>
    <row r="4558" spans="1:12" x14ac:dyDescent="0.3">
      <c r="A4558" s="1">
        <v>44186</v>
      </c>
      <c r="B4558">
        <v>2020</v>
      </c>
      <c r="C4558" t="s">
        <v>17</v>
      </c>
      <c r="D4558">
        <v>114130</v>
      </c>
      <c r="E4558">
        <v>100000</v>
      </c>
      <c r="F4558" t="s">
        <v>13</v>
      </c>
      <c r="G4558" t="s">
        <v>14</v>
      </c>
      <c r="H4558">
        <v>3</v>
      </c>
      <c r="I4558">
        <v>1</v>
      </c>
      <c r="J4558">
        <v>926</v>
      </c>
      <c r="K4558">
        <v>1.0254395000000001</v>
      </c>
      <c r="L4558" t="s">
        <v>16</v>
      </c>
    </row>
    <row r="4559" spans="1:12" x14ac:dyDescent="0.3">
      <c r="A4559" s="1">
        <v>44186</v>
      </c>
      <c r="B4559">
        <v>2020</v>
      </c>
      <c r="C4559" t="s">
        <v>30</v>
      </c>
      <c r="D4559">
        <v>1190000</v>
      </c>
      <c r="E4559">
        <v>1500000</v>
      </c>
      <c r="F4559" t="s">
        <v>13</v>
      </c>
      <c r="G4559" t="s">
        <v>14</v>
      </c>
      <c r="H4559">
        <v>3</v>
      </c>
      <c r="I4559">
        <v>2</v>
      </c>
      <c r="J4559">
        <v>993</v>
      </c>
      <c r="K4559">
        <v>1.0254395000000001</v>
      </c>
      <c r="L4559" t="s">
        <v>16</v>
      </c>
    </row>
    <row r="4560" spans="1:12" x14ac:dyDescent="0.3">
      <c r="A4560" s="1">
        <v>44191</v>
      </c>
      <c r="B4560">
        <v>2020</v>
      </c>
      <c r="C4560" t="s">
        <v>12</v>
      </c>
      <c r="D4560">
        <v>68000</v>
      </c>
      <c r="E4560">
        <v>55000</v>
      </c>
      <c r="F4560" t="s">
        <v>13</v>
      </c>
      <c r="G4560" t="s">
        <v>14</v>
      </c>
      <c r="H4560">
        <v>3</v>
      </c>
      <c r="I4560">
        <v>3</v>
      </c>
      <c r="J4560">
        <v>1096</v>
      </c>
      <c r="K4560">
        <v>1.0254395000000001</v>
      </c>
      <c r="L4560" t="s">
        <v>25</v>
      </c>
    </row>
    <row r="4561" spans="1:12" x14ac:dyDescent="0.3">
      <c r="A4561" s="1">
        <v>44192</v>
      </c>
      <c r="B4561">
        <v>2020</v>
      </c>
      <c r="C4561" t="s">
        <v>12</v>
      </c>
      <c r="D4561">
        <v>13590</v>
      </c>
      <c r="E4561">
        <v>10000</v>
      </c>
      <c r="F4561" t="s">
        <v>13</v>
      </c>
      <c r="G4561" t="s">
        <v>14</v>
      </c>
      <c r="H4561">
        <v>3</v>
      </c>
      <c r="I4561">
        <v>2</v>
      </c>
      <c r="J4561">
        <v>1086</v>
      </c>
      <c r="K4561">
        <v>1.0254395000000001</v>
      </c>
      <c r="L4561" t="s">
        <v>15</v>
      </c>
    </row>
    <row r="4562" spans="1:12" x14ac:dyDescent="0.3">
      <c r="A4562" s="1">
        <v>44192</v>
      </c>
      <c r="B4562">
        <v>2020</v>
      </c>
      <c r="C4562" t="s">
        <v>26</v>
      </c>
      <c r="D4562">
        <v>567770</v>
      </c>
      <c r="E4562">
        <v>575000</v>
      </c>
      <c r="F4562" t="s">
        <v>13</v>
      </c>
      <c r="G4562" t="s">
        <v>14</v>
      </c>
      <c r="H4562">
        <v>3</v>
      </c>
      <c r="I4562">
        <v>3</v>
      </c>
      <c r="J4562">
        <v>973</v>
      </c>
      <c r="K4562">
        <v>1.0254395000000001</v>
      </c>
      <c r="L4562" t="s">
        <v>15</v>
      </c>
    </row>
    <row r="4563" spans="1:12" x14ac:dyDescent="0.3">
      <c r="A4563" s="1">
        <v>44193</v>
      </c>
      <c r="B4563">
        <v>2020</v>
      </c>
      <c r="C4563" t="s">
        <v>26</v>
      </c>
      <c r="D4563">
        <v>158550</v>
      </c>
      <c r="E4563">
        <v>205000</v>
      </c>
      <c r="F4563" t="s">
        <v>13</v>
      </c>
      <c r="G4563" t="s">
        <v>14</v>
      </c>
      <c r="H4563">
        <v>3</v>
      </c>
      <c r="I4563">
        <v>1</v>
      </c>
      <c r="J4563">
        <v>926</v>
      </c>
      <c r="K4563">
        <v>1.0254395000000001</v>
      </c>
      <c r="L4563" t="s">
        <v>16</v>
      </c>
    </row>
    <row r="4564" spans="1:12" x14ac:dyDescent="0.3">
      <c r="A4564" s="1">
        <v>44193</v>
      </c>
      <c r="B4564">
        <v>2020</v>
      </c>
      <c r="C4564" t="s">
        <v>12</v>
      </c>
      <c r="D4564">
        <v>48390</v>
      </c>
      <c r="E4564">
        <v>79000</v>
      </c>
      <c r="F4564" t="s">
        <v>13</v>
      </c>
      <c r="G4564" t="s">
        <v>14</v>
      </c>
      <c r="H4564">
        <v>3</v>
      </c>
      <c r="I4564">
        <v>2</v>
      </c>
      <c r="J4564">
        <v>972</v>
      </c>
      <c r="K4564">
        <v>1.0254395000000001</v>
      </c>
      <c r="L4564" t="s">
        <v>15</v>
      </c>
    </row>
    <row r="4565" spans="1:12" x14ac:dyDescent="0.3">
      <c r="A4565" s="1">
        <v>44196</v>
      </c>
      <c r="B4565">
        <v>2020</v>
      </c>
      <c r="C4565" t="s">
        <v>12</v>
      </c>
      <c r="D4565">
        <v>87750</v>
      </c>
      <c r="E4565">
        <v>120000</v>
      </c>
      <c r="F4565" t="s">
        <v>13</v>
      </c>
      <c r="G4565" t="s">
        <v>14</v>
      </c>
      <c r="H4565">
        <v>3</v>
      </c>
      <c r="I4565">
        <v>1</v>
      </c>
      <c r="J4565">
        <v>1013</v>
      </c>
      <c r="K4565">
        <v>1.0254395000000001</v>
      </c>
      <c r="L4565" t="s">
        <v>25</v>
      </c>
    </row>
    <row r="4566" spans="1:12" x14ac:dyDescent="0.3">
      <c r="A4566" s="1">
        <v>44196</v>
      </c>
      <c r="B4566">
        <v>2020</v>
      </c>
      <c r="C4566" t="s">
        <v>12</v>
      </c>
      <c r="D4566">
        <v>71310</v>
      </c>
      <c r="E4566">
        <v>120000</v>
      </c>
      <c r="F4566" t="s">
        <v>13</v>
      </c>
      <c r="G4566" t="s">
        <v>14</v>
      </c>
      <c r="H4566">
        <v>3</v>
      </c>
      <c r="I4566">
        <v>1</v>
      </c>
      <c r="J4566">
        <v>983</v>
      </c>
      <c r="K4566">
        <v>1.0254395000000001</v>
      </c>
      <c r="L4566" t="s">
        <v>16</v>
      </c>
    </row>
    <row r="4567" spans="1:12" x14ac:dyDescent="0.3">
      <c r="A4567" s="1">
        <v>44199</v>
      </c>
      <c r="B4567">
        <v>2021</v>
      </c>
      <c r="C4567" t="s">
        <v>12</v>
      </c>
      <c r="D4567">
        <v>99060</v>
      </c>
      <c r="E4567">
        <v>173000</v>
      </c>
      <c r="F4567" t="s">
        <v>13</v>
      </c>
      <c r="G4567" t="s">
        <v>14</v>
      </c>
      <c r="H4567">
        <v>3</v>
      </c>
      <c r="I4567">
        <v>2</v>
      </c>
      <c r="J4567">
        <v>964</v>
      </c>
      <c r="K4567">
        <v>1.0234954999999999</v>
      </c>
      <c r="L4567" t="s">
        <v>22</v>
      </c>
    </row>
    <row r="4568" spans="1:12" x14ac:dyDescent="0.3">
      <c r="A4568" s="1">
        <v>44200</v>
      </c>
      <c r="B4568">
        <v>2021</v>
      </c>
      <c r="C4568" t="s">
        <v>21</v>
      </c>
      <c r="D4568">
        <v>949270</v>
      </c>
      <c r="E4568">
        <v>1305000</v>
      </c>
      <c r="F4568" t="s">
        <v>13</v>
      </c>
      <c r="G4568" t="s">
        <v>14</v>
      </c>
      <c r="H4568">
        <v>3</v>
      </c>
      <c r="I4568">
        <v>2</v>
      </c>
      <c r="J4568">
        <v>1006</v>
      </c>
      <c r="K4568">
        <v>1.0234954999999999</v>
      </c>
      <c r="L4568" t="s">
        <v>25</v>
      </c>
    </row>
    <row r="4569" spans="1:12" x14ac:dyDescent="0.3">
      <c r="A4569" s="1">
        <v>44203</v>
      </c>
      <c r="B4569">
        <v>2021</v>
      </c>
      <c r="C4569" t="s">
        <v>12</v>
      </c>
      <c r="D4569">
        <v>98600</v>
      </c>
      <c r="E4569">
        <v>159900</v>
      </c>
      <c r="F4569" t="s">
        <v>19</v>
      </c>
      <c r="G4569" t="s">
        <v>20</v>
      </c>
      <c r="H4569">
        <v>4</v>
      </c>
      <c r="I4569">
        <v>3</v>
      </c>
      <c r="J4569">
        <v>1447</v>
      </c>
      <c r="K4569">
        <v>1.0234954999999999</v>
      </c>
      <c r="L4569" t="s">
        <v>22</v>
      </c>
    </row>
    <row r="4570" spans="1:12" x14ac:dyDescent="0.3">
      <c r="A4570" s="1">
        <v>44203</v>
      </c>
      <c r="B4570">
        <v>2021</v>
      </c>
      <c r="C4570" t="s">
        <v>17</v>
      </c>
      <c r="D4570">
        <v>99160</v>
      </c>
      <c r="E4570">
        <v>140000</v>
      </c>
      <c r="F4570" t="s">
        <v>13</v>
      </c>
      <c r="G4570" t="s">
        <v>14</v>
      </c>
      <c r="H4570">
        <v>3</v>
      </c>
      <c r="I4570">
        <v>1</v>
      </c>
      <c r="J4570">
        <v>928</v>
      </c>
      <c r="K4570">
        <v>1.0234954999999999</v>
      </c>
      <c r="L4570" t="s">
        <v>22</v>
      </c>
    </row>
    <row r="4571" spans="1:12" x14ac:dyDescent="0.3">
      <c r="A4571" s="1">
        <v>44204</v>
      </c>
      <c r="B4571">
        <v>2021</v>
      </c>
      <c r="C4571" t="s">
        <v>29</v>
      </c>
      <c r="D4571">
        <v>375060</v>
      </c>
      <c r="E4571">
        <v>610000</v>
      </c>
      <c r="F4571" t="s">
        <v>13</v>
      </c>
      <c r="G4571" t="s">
        <v>14</v>
      </c>
      <c r="H4571">
        <v>3</v>
      </c>
      <c r="I4571">
        <v>2</v>
      </c>
      <c r="J4571">
        <v>934</v>
      </c>
      <c r="K4571">
        <v>1.0234954999999999</v>
      </c>
      <c r="L4571" t="s">
        <v>25</v>
      </c>
    </row>
    <row r="4572" spans="1:12" x14ac:dyDescent="0.3">
      <c r="A4572" s="1">
        <v>44204</v>
      </c>
      <c r="B4572">
        <v>2021</v>
      </c>
      <c r="C4572" t="s">
        <v>17</v>
      </c>
      <c r="D4572">
        <v>166320</v>
      </c>
      <c r="E4572">
        <v>225000</v>
      </c>
      <c r="F4572" t="s">
        <v>23</v>
      </c>
      <c r="G4572" t="s">
        <v>24</v>
      </c>
      <c r="H4572">
        <v>6</v>
      </c>
      <c r="I4572">
        <v>4</v>
      </c>
      <c r="J4572">
        <v>1889</v>
      </c>
      <c r="K4572">
        <v>1.0234954999999999</v>
      </c>
      <c r="L4572" t="s">
        <v>15</v>
      </c>
    </row>
    <row r="4573" spans="1:12" x14ac:dyDescent="0.3">
      <c r="A4573" s="1">
        <v>44204</v>
      </c>
      <c r="B4573">
        <v>2021</v>
      </c>
      <c r="C4573" t="s">
        <v>12</v>
      </c>
      <c r="D4573">
        <v>60260</v>
      </c>
      <c r="E4573">
        <v>69825</v>
      </c>
      <c r="F4573" t="s">
        <v>27</v>
      </c>
      <c r="G4573" t="s">
        <v>28</v>
      </c>
      <c r="H4573">
        <v>8</v>
      </c>
      <c r="I4573">
        <v>8</v>
      </c>
      <c r="J4573">
        <v>2425</v>
      </c>
      <c r="K4573">
        <v>1.0234954999999999</v>
      </c>
      <c r="L4573" t="s">
        <v>22</v>
      </c>
    </row>
    <row r="4574" spans="1:12" x14ac:dyDescent="0.3">
      <c r="A4574" s="1">
        <v>44204</v>
      </c>
      <c r="B4574">
        <v>2021</v>
      </c>
      <c r="C4574" t="s">
        <v>17</v>
      </c>
      <c r="D4574">
        <v>166820</v>
      </c>
      <c r="E4574">
        <v>250000</v>
      </c>
      <c r="F4574" t="s">
        <v>19</v>
      </c>
      <c r="G4574" t="s">
        <v>20</v>
      </c>
      <c r="H4574">
        <v>4</v>
      </c>
      <c r="I4574">
        <v>3</v>
      </c>
      <c r="J4574">
        <v>1283</v>
      </c>
      <c r="K4574">
        <v>1.0234954999999999</v>
      </c>
      <c r="L4574" t="s">
        <v>16</v>
      </c>
    </row>
    <row r="4575" spans="1:12" x14ac:dyDescent="0.3">
      <c r="A4575" s="1">
        <v>44207</v>
      </c>
      <c r="B4575">
        <v>2021</v>
      </c>
      <c r="C4575" t="s">
        <v>12</v>
      </c>
      <c r="D4575">
        <v>85500</v>
      </c>
      <c r="E4575">
        <v>149900</v>
      </c>
      <c r="F4575" t="s">
        <v>13</v>
      </c>
      <c r="G4575" t="s">
        <v>14</v>
      </c>
      <c r="H4575">
        <v>3</v>
      </c>
      <c r="I4575">
        <v>2</v>
      </c>
      <c r="J4575">
        <v>934</v>
      </c>
      <c r="K4575">
        <v>1.0234954999999999</v>
      </c>
      <c r="L4575" t="s">
        <v>16</v>
      </c>
    </row>
    <row r="4576" spans="1:12" x14ac:dyDescent="0.3">
      <c r="A4576" s="1">
        <v>44212</v>
      </c>
      <c r="B4576">
        <v>2021</v>
      </c>
      <c r="C4576" t="s">
        <v>29</v>
      </c>
      <c r="D4576">
        <v>293510</v>
      </c>
      <c r="E4576">
        <v>386500</v>
      </c>
      <c r="F4576" t="s">
        <v>19</v>
      </c>
      <c r="G4576" t="s">
        <v>20</v>
      </c>
      <c r="H4576">
        <v>4</v>
      </c>
      <c r="I4576">
        <v>3</v>
      </c>
      <c r="J4576">
        <v>1410</v>
      </c>
      <c r="K4576">
        <v>1.0234954999999999</v>
      </c>
      <c r="L4576" t="s">
        <v>25</v>
      </c>
    </row>
    <row r="4577" spans="1:12" x14ac:dyDescent="0.3">
      <c r="A4577" s="1">
        <v>44212</v>
      </c>
      <c r="B4577">
        <v>2021</v>
      </c>
      <c r="C4577" t="s">
        <v>26</v>
      </c>
      <c r="D4577">
        <v>251860</v>
      </c>
      <c r="E4577">
        <v>505000</v>
      </c>
      <c r="F4577" t="s">
        <v>13</v>
      </c>
      <c r="G4577" t="s">
        <v>14</v>
      </c>
      <c r="H4577">
        <v>3</v>
      </c>
      <c r="I4577">
        <v>1</v>
      </c>
      <c r="J4577">
        <v>912</v>
      </c>
      <c r="K4577">
        <v>1.0234954999999999</v>
      </c>
      <c r="L4577" t="s">
        <v>25</v>
      </c>
    </row>
    <row r="4578" spans="1:12" x14ac:dyDescent="0.3">
      <c r="A4578" s="1">
        <v>44213</v>
      </c>
      <c r="B4578">
        <v>2021</v>
      </c>
      <c r="C4578" t="s">
        <v>12</v>
      </c>
      <c r="D4578">
        <v>80290</v>
      </c>
      <c r="E4578">
        <v>30000</v>
      </c>
      <c r="F4578" t="s">
        <v>13</v>
      </c>
      <c r="G4578" t="s">
        <v>14</v>
      </c>
      <c r="H4578">
        <v>3</v>
      </c>
      <c r="I4578">
        <v>2</v>
      </c>
      <c r="J4578">
        <v>951</v>
      </c>
      <c r="K4578">
        <v>1.0234954999999999</v>
      </c>
      <c r="L4578" t="s">
        <v>22</v>
      </c>
    </row>
    <row r="4579" spans="1:12" x14ac:dyDescent="0.3">
      <c r="A4579" s="1">
        <v>44214</v>
      </c>
      <c r="B4579">
        <v>2021</v>
      </c>
      <c r="C4579" t="s">
        <v>30</v>
      </c>
      <c r="D4579">
        <v>267880</v>
      </c>
      <c r="E4579">
        <v>423150</v>
      </c>
      <c r="F4579" t="s">
        <v>13</v>
      </c>
      <c r="G4579" t="s">
        <v>14</v>
      </c>
      <c r="H4579">
        <v>3</v>
      </c>
      <c r="I4579">
        <v>3</v>
      </c>
      <c r="J4579">
        <v>1037</v>
      </c>
      <c r="K4579">
        <v>1.0234954999999999</v>
      </c>
      <c r="L4579" t="s">
        <v>16</v>
      </c>
    </row>
    <row r="4580" spans="1:12" x14ac:dyDescent="0.3">
      <c r="A4580" s="1">
        <v>44218</v>
      </c>
      <c r="B4580">
        <v>2021</v>
      </c>
      <c r="C4580" t="s">
        <v>17</v>
      </c>
      <c r="D4580">
        <v>99360</v>
      </c>
      <c r="E4580">
        <v>130000</v>
      </c>
      <c r="F4580" t="s">
        <v>19</v>
      </c>
      <c r="G4580" t="s">
        <v>20</v>
      </c>
      <c r="H4580">
        <v>4</v>
      </c>
      <c r="I4580">
        <v>2</v>
      </c>
      <c r="J4580">
        <v>1308</v>
      </c>
      <c r="K4580">
        <v>1.0234954999999999</v>
      </c>
      <c r="L4580" t="s">
        <v>15</v>
      </c>
    </row>
    <row r="4581" spans="1:12" x14ac:dyDescent="0.3">
      <c r="A4581" s="1">
        <v>44218</v>
      </c>
      <c r="B4581">
        <v>2021</v>
      </c>
      <c r="C4581" t="s">
        <v>30</v>
      </c>
      <c r="D4581">
        <v>481820</v>
      </c>
      <c r="E4581">
        <v>646000</v>
      </c>
      <c r="F4581" t="s">
        <v>13</v>
      </c>
      <c r="G4581" t="s">
        <v>14</v>
      </c>
      <c r="H4581">
        <v>3</v>
      </c>
      <c r="I4581">
        <v>1</v>
      </c>
      <c r="J4581">
        <v>911</v>
      </c>
      <c r="K4581">
        <v>1.0234954999999999</v>
      </c>
      <c r="L4581" t="s">
        <v>15</v>
      </c>
    </row>
    <row r="4582" spans="1:12" x14ac:dyDescent="0.3">
      <c r="A4582" s="1">
        <v>44219</v>
      </c>
      <c r="B4582">
        <v>2021</v>
      </c>
      <c r="C4582" t="s">
        <v>30</v>
      </c>
      <c r="D4582">
        <v>181090</v>
      </c>
      <c r="E4582">
        <v>2140000</v>
      </c>
      <c r="F4582" t="s">
        <v>13</v>
      </c>
      <c r="G4582" t="s">
        <v>14</v>
      </c>
      <c r="H4582">
        <v>3</v>
      </c>
      <c r="I4582">
        <v>2</v>
      </c>
      <c r="J4582">
        <v>1041</v>
      </c>
      <c r="K4582">
        <v>1.0234954999999999</v>
      </c>
      <c r="L4582" t="s">
        <v>22</v>
      </c>
    </row>
    <row r="4583" spans="1:12" x14ac:dyDescent="0.3">
      <c r="A4583" s="1">
        <v>44219</v>
      </c>
      <c r="B4583">
        <v>2021</v>
      </c>
      <c r="C4583" t="s">
        <v>30</v>
      </c>
      <c r="D4583">
        <v>228350</v>
      </c>
      <c r="E4583">
        <v>2140000</v>
      </c>
      <c r="F4583" t="s">
        <v>19</v>
      </c>
      <c r="G4583" t="s">
        <v>20</v>
      </c>
      <c r="H4583">
        <v>4</v>
      </c>
      <c r="I4583">
        <v>2</v>
      </c>
      <c r="J4583">
        <v>1332</v>
      </c>
      <c r="K4583">
        <v>1.0234954999999999</v>
      </c>
      <c r="L4583" t="s">
        <v>25</v>
      </c>
    </row>
    <row r="4584" spans="1:12" x14ac:dyDescent="0.3">
      <c r="A4584" s="1">
        <v>44219</v>
      </c>
      <c r="B4584">
        <v>2021</v>
      </c>
      <c r="C4584" t="s">
        <v>30</v>
      </c>
      <c r="D4584">
        <v>261150</v>
      </c>
      <c r="E4584">
        <v>2140000</v>
      </c>
      <c r="F4584" t="s">
        <v>13</v>
      </c>
      <c r="G4584" t="s">
        <v>14</v>
      </c>
      <c r="H4584">
        <v>3</v>
      </c>
      <c r="I4584">
        <v>1</v>
      </c>
      <c r="J4584">
        <v>1050</v>
      </c>
      <c r="K4584">
        <v>1.0234954999999999</v>
      </c>
      <c r="L4584" t="s">
        <v>15</v>
      </c>
    </row>
    <row r="4585" spans="1:12" x14ac:dyDescent="0.3">
      <c r="A4585" s="1">
        <v>44220</v>
      </c>
      <c r="B4585">
        <v>2021</v>
      </c>
      <c r="C4585" t="s">
        <v>17</v>
      </c>
      <c r="D4585">
        <v>74100</v>
      </c>
      <c r="E4585">
        <v>10800</v>
      </c>
      <c r="F4585" t="s">
        <v>13</v>
      </c>
      <c r="G4585" t="s">
        <v>14</v>
      </c>
      <c r="H4585">
        <v>3</v>
      </c>
      <c r="I4585">
        <v>2</v>
      </c>
      <c r="J4585">
        <v>999</v>
      </c>
      <c r="K4585">
        <v>1.0234954999999999</v>
      </c>
      <c r="L4585" t="s">
        <v>22</v>
      </c>
    </row>
    <row r="4586" spans="1:12" x14ac:dyDescent="0.3">
      <c r="A4586" s="1">
        <v>44220</v>
      </c>
      <c r="B4586">
        <v>2021</v>
      </c>
      <c r="C4586" t="s">
        <v>12</v>
      </c>
      <c r="D4586">
        <v>58910</v>
      </c>
      <c r="E4586">
        <v>50000</v>
      </c>
      <c r="F4586" t="s">
        <v>19</v>
      </c>
      <c r="G4586" t="s">
        <v>20</v>
      </c>
      <c r="H4586">
        <v>4</v>
      </c>
      <c r="I4586">
        <v>3</v>
      </c>
      <c r="J4586">
        <v>1395</v>
      </c>
      <c r="K4586">
        <v>1.0234954999999999</v>
      </c>
      <c r="L4586" t="s">
        <v>25</v>
      </c>
    </row>
    <row r="4587" spans="1:12" x14ac:dyDescent="0.3">
      <c r="A4587" s="1">
        <v>44220</v>
      </c>
      <c r="B4587">
        <v>2021</v>
      </c>
      <c r="C4587" t="s">
        <v>17</v>
      </c>
      <c r="D4587">
        <v>167580</v>
      </c>
      <c r="E4587">
        <v>295700</v>
      </c>
      <c r="F4587" t="s">
        <v>23</v>
      </c>
      <c r="G4587" t="s">
        <v>24</v>
      </c>
      <c r="H4587">
        <v>6</v>
      </c>
      <c r="I4587">
        <v>5</v>
      </c>
      <c r="J4587">
        <v>2093</v>
      </c>
      <c r="K4587">
        <v>1.0234954999999999</v>
      </c>
      <c r="L4587" t="s">
        <v>16</v>
      </c>
    </row>
    <row r="4588" spans="1:12" x14ac:dyDescent="0.3">
      <c r="A4588" s="1">
        <v>44221</v>
      </c>
      <c r="B4588">
        <v>2021</v>
      </c>
      <c r="C4588" t="s">
        <v>29</v>
      </c>
      <c r="D4588">
        <v>162540</v>
      </c>
      <c r="E4588">
        <v>196000</v>
      </c>
      <c r="F4588" t="s">
        <v>13</v>
      </c>
      <c r="G4588" t="s">
        <v>14</v>
      </c>
      <c r="H4588">
        <v>3</v>
      </c>
      <c r="I4588">
        <v>2</v>
      </c>
      <c r="J4588">
        <v>904</v>
      </c>
      <c r="K4588">
        <v>1.0234954999999999</v>
      </c>
      <c r="L4588" t="s">
        <v>22</v>
      </c>
    </row>
    <row r="4589" spans="1:12" x14ac:dyDescent="0.3">
      <c r="A4589" s="1">
        <v>44224</v>
      </c>
      <c r="B4589">
        <v>2021</v>
      </c>
      <c r="C4589" t="s">
        <v>17</v>
      </c>
      <c r="D4589">
        <v>120710</v>
      </c>
      <c r="E4589">
        <v>230000</v>
      </c>
      <c r="F4589" t="s">
        <v>19</v>
      </c>
      <c r="G4589" t="s">
        <v>20</v>
      </c>
      <c r="H4589">
        <v>4</v>
      </c>
      <c r="I4589">
        <v>4</v>
      </c>
      <c r="J4589">
        <v>1431</v>
      </c>
      <c r="K4589">
        <v>1.0234954999999999</v>
      </c>
      <c r="L4589" t="s">
        <v>15</v>
      </c>
    </row>
    <row r="4590" spans="1:12" x14ac:dyDescent="0.3">
      <c r="A4590" s="1">
        <v>44224</v>
      </c>
      <c r="B4590">
        <v>2021</v>
      </c>
      <c r="C4590" t="s">
        <v>21</v>
      </c>
      <c r="D4590">
        <v>442750</v>
      </c>
      <c r="E4590">
        <v>500000</v>
      </c>
      <c r="F4590" t="s">
        <v>13</v>
      </c>
      <c r="G4590" t="s">
        <v>14</v>
      </c>
      <c r="H4590">
        <v>3</v>
      </c>
      <c r="I4590">
        <v>1</v>
      </c>
      <c r="J4590">
        <v>1084</v>
      </c>
      <c r="K4590">
        <v>1.0234954999999999</v>
      </c>
      <c r="L4590" t="s">
        <v>16</v>
      </c>
    </row>
    <row r="4591" spans="1:12" x14ac:dyDescent="0.3">
      <c r="A4591" s="1">
        <v>44224</v>
      </c>
      <c r="B4591">
        <v>2021</v>
      </c>
      <c r="C4591" t="s">
        <v>12</v>
      </c>
      <c r="D4591">
        <v>96830</v>
      </c>
      <c r="E4591">
        <v>95000</v>
      </c>
      <c r="F4591" t="s">
        <v>13</v>
      </c>
      <c r="G4591" t="s">
        <v>14</v>
      </c>
      <c r="H4591">
        <v>3</v>
      </c>
      <c r="I4591">
        <v>3</v>
      </c>
      <c r="J4591">
        <v>927</v>
      </c>
      <c r="K4591">
        <v>1.0234954999999999</v>
      </c>
      <c r="L4591" t="s">
        <v>22</v>
      </c>
    </row>
    <row r="4592" spans="1:12" x14ac:dyDescent="0.3">
      <c r="A4592" s="1">
        <v>44224</v>
      </c>
      <c r="B4592">
        <v>2021</v>
      </c>
      <c r="C4592" t="s">
        <v>30</v>
      </c>
      <c r="D4592">
        <v>318390</v>
      </c>
      <c r="E4592">
        <v>485000</v>
      </c>
      <c r="F4592" t="s">
        <v>13</v>
      </c>
      <c r="G4592" t="s">
        <v>14</v>
      </c>
      <c r="H4592">
        <v>3</v>
      </c>
      <c r="I4592">
        <v>2</v>
      </c>
      <c r="J4592">
        <v>965</v>
      </c>
      <c r="K4592">
        <v>1.0234954999999999</v>
      </c>
      <c r="L4592" t="s">
        <v>22</v>
      </c>
    </row>
    <row r="4593" spans="1:12" x14ac:dyDescent="0.3">
      <c r="A4593" s="1">
        <v>44224</v>
      </c>
      <c r="B4593">
        <v>2021</v>
      </c>
      <c r="C4593" t="s">
        <v>26</v>
      </c>
      <c r="D4593">
        <v>279440</v>
      </c>
      <c r="E4593">
        <v>285000</v>
      </c>
      <c r="F4593" t="s">
        <v>13</v>
      </c>
      <c r="G4593" t="s">
        <v>14</v>
      </c>
      <c r="H4593">
        <v>3</v>
      </c>
      <c r="I4593">
        <v>3</v>
      </c>
      <c r="J4593">
        <v>1004</v>
      </c>
      <c r="K4593">
        <v>1.0234954999999999</v>
      </c>
      <c r="L4593" t="s">
        <v>25</v>
      </c>
    </row>
    <row r="4594" spans="1:12" x14ac:dyDescent="0.3">
      <c r="A4594" s="1">
        <v>44225</v>
      </c>
      <c r="B4594">
        <v>2021</v>
      </c>
      <c r="C4594" t="s">
        <v>30</v>
      </c>
      <c r="D4594">
        <v>535690</v>
      </c>
      <c r="E4594">
        <v>630000</v>
      </c>
      <c r="F4594" t="s">
        <v>13</v>
      </c>
      <c r="G4594" t="s">
        <v>14</v>
      </c>
      <c r="H4594">
        <v>3</v>
      </c>
      <c r="I4594">
        <v>1</v>
      </c>
      <c r="J4594">
        <v>906</v>
      </c>
      <c r="K4594">
        <v>1.0234954999999999</v>
      </c>
      <c r="L4594" t="s">
        <v>15</v>
      </c>
    </row>
    <row r="4595" spans="1:12" x14ac:dyDescent="0.3">
      <c r="A4595" s="1">
        <v>44225</v>
      </c>
      <c r="B4595">
        <v>2021</v>
      </c>
      <c r="C4595" t="s">
        <v>17</v>
      </c>
      <c r="D4595">
        <v>138470</v>
      </c>
      <c r="E4595">
        <v>320000</v>
      </c>
      <c r="F4595" t="s">
        <v>19</v>
      </c>
      <c r="G4595" t="s">
        <v>20</v>
      </c>
      <c r="H4595">
        <v>4</v>
      </c>
      <c r="I4595">
        <v>3</v>
      </c>
      <c r="J4595">
        <v>1421</v>
      </c>
      <c r="K4595">
        <v>1.0234954999999999</v>
      </c>
      <c r="L4595" t="s">
        <v>15</v>
      </c>
    </row>
    <row r="4596" spans="1:12" x14ac:dyDescent="0.3">
      <c r="A4596" s="1">
        <v>44227</v>
      </c>
      <c r="B4596">
        <v>2021</v>
      </c>
      <c r="C4596" t="s">
        <v>29</v>
      </c>
      <c r="D4596">
        <v>210420</v>
      </c>
      <c r="E4596">
        <v>255000</v>
      </c>
      <c r="F4596" t="s">
        <v>13</v>
      </c>
      <c r="G4596" t="s">
        <v>14</v>
      </c>
      <c r="H4596">
        <v>3</v>
      </c>
      <c r="I4596">
        <v>3</v>
      </c>
      <c r="J4596">
        <v>949</v>
      </c>
      <c r="K4596">
        <v>1.0234954999999999</v>
      </c>
      <c r="L4596" t="s">
        <v>25</v>
      </c>
    </row>
    <row r="4597" spans="1:12" x14ac:dyDescent="0.3">
      <c r="A4597" s="1">
        <v>44227</v>
      </c>
      <c r="B4597">
        <v>2021</v>
      </c>
      <c r="C4597" t="s">
        <v>12</v>
      </c>
      <c r="D4597">
        <v>95810</v>
      </c>
      <c r="E4597">
        <v>310417</v>
      </c>
      <c r="F4597" t="s">
        <v>23</v>
      </c>
      <c r="G4597" t="s">
        <v>24</v>
      </c>
      <c r="H4597">
        <v>6</v>
      </c>
      <c r="I4597">
        <v>5</v>
      </c>
      <c r="J4597">
        <v>1969</v>
      </c>
      <c r="K4597">
        <v>1.0234954999999999</v>
      </c>
      <c r="L4597" t="s">
        <v>22</v>
      </c>
    </row>
    <row r="4598" spans="1:12" x14ac:dyDescent="0.3">
      <c r="A4598" s="1">
        <v>44228</v>
      </c>
      <c r="B4598">
        <v>2021</v>
      </c>
      <c r="C4598" t="s">
        <v>26</v>
      </c>
      <c r="D4598">
        <v>399560</v>
      </c>
      <c r="E4598">
        <v>550000</v>
      </c>
      <c r="F4598" t="s">
        <v>13</v>
      </c>
      <c r="G4598" t="s">
        <v>14</v>
      </c>
      <c r="H4598">
        <v>3</v>
      </c>
      <c r="I4598">
        <v>1</v>
      </c>
      <c r="J4598">
        <v>1072</v>
      </c>
      <c r="K4598">
        <v>1.0234954999999999</v>
      </c>
      <c r="L4598" t="s">
        <v>25</v>
      </c>
    </row>
    <row r="4599" spans="1:12" x14ac:dyDescent="0.3">
      <c r="A4599" s="1">
        <v>44228</v>
      </c>
      <c r="B4599">
        <v>2021</v>
      </c>
      <c r="C4599" t="s">
        <v>26</v>
      </c>
      <c r="D4599">
        <v>1201690</v>
      </c>
      <c r="E4599">
        <v>1637500</v>
      </c>
      <c r="F4599" t="s">
        <v>13</v>
      </c>
      <c r="G4599" t="s">
        <v>14</v>
      </c>
      <c r="H4599">
        <v>3</v>
      </c>
      <c r="I4599">
        <v>3</v>
      </c>
      <c r="J4599">
        <v>968</v>
      </c>
      <c r="K4599">
        <v>1.0234954999999999</v>
      </c>
      <c r="L4599" t="s">
        <v>15</v>
      </c>
    </row>
    <row r="4600" spans="1:12" x14ac:dyDescent="0.3">
      <c r="A4600" s="1">
        <v>44232</v>
      </c>
      <c r="B4600">
        <v>2021</v>
      </c>
      <c r="C4600" t="s">
        <v>17</v>
      </c>
      <c r="D4600">
        <v>134710</v>
      </c>
      <c r="E4600">
        <v>202000</v>
      </c>
      <c r="F4600" t="s">
        <v>23</v>
      </c>
      <c r="G4600" t="s">
        <v>24</v>
      </c>
      <c r="H4600">
        <v>6</v>
      </c>
      <c r="I4600">
        <v>6</v>
      </c>
      <c r="J4600">
        <v>1997</v>
      </c>
      <c r="K4600">
        <v>1.0234954999999999</v>
      </c>
      <c r="L4600" t="s">
        <v>16</v>
      </c>
    </row>
    <row r="4601" spans="1:12" x14ac:dyDescent="0.3">
      <c r="A4601" s="1">
        <v>44232</v>
      </c>
      <c r="B4601">
        <v>2021</v>
      </c>
      <c r="C4601" t="s">
        <v>21</v>
      </c>
      <c r="D4601">
        <v>368620</v>
      </c>
      <c r="E4601">
        <v>680000</v>
      </c>
      <c r="F4601" t="s">
        <v>19</v>
      </c>
      <c r="G4601" t="s">
        <v>20</v>
      </c>
      <c r="H4601">
        <v>4</v>
      </c>
      <c r="I4601">
        <v>3</v>
      </c>
      <c r="J4601">
        <v>1250</v>
      </c>
      <c r="K4601">
        <v>1.0234954999999999</v>
      </c>
      <c r="L4601" t="s">
        <v>25</v>
      </c>
    </row>
    <row r="4602" spans="1:12" x14ac:dyDescent="0.3">
      <c r="A4602" s="1">
        <v>44232</v>
      </c>
      <c r="B4602">
        <v>2021</v>
      </c>
      <c r="C4602" t="s">
        <v>17</v>
      </c>
      <c r="D4602">
        <v>98360</v>
      </c>
      <c r="E4602">
        <v>179000</v>
      </c>
      <c r="F4602" t="s">
        <v>19</v>
      </c>
      <c r="G4602" t="s">
        <v>20</v>
      </c>
      <c r="H4602">
        <v>4</v>
      </c>
      <c r="I4602">
        <v>4</v>
      </c>
      <c r="J4602">
        <v>1241</v>
      </c>
      <c r="K4602">
        <v>1.0234954999999999</v>
      </c>
      <c r="L4602" t="s">
        <v>16</v>
      </c>
    </row>
    <row r="4603" spans="1:12" x14ac:dyDescent="0.3">
      <c r="A4603" s="1">
        <v>44233</v>
      </c>
      <c r="B4603">
        <v>2021</v>
      </c>
      <c r="C4603" t="s">
        <v>12</v>
      </c>
      <c r="D4603">
        <v>47310</v>
      </c>
      <c r="E4603">
        <v>53000</v>
      </c>
      <c r="F4603" t="s">
        <v>13</v>
      </c>
      <c r="G4603" t="s">
        <v>14</v>
      </c>
      <c r="H4603">
        <v>3</v>
      </c>
      <c r="I4603">
        <v>1</v>
      </c>
      <c r="J4603">
        <v>1062</v>
      </c>
      <c r="K4603">
        <v>1.0234954999999999</v>
      </c>
      <c r="L4603" t="s">
        <v>25</v>
      </c>
    </row>
    <row r="4604" spans="1:12" x14ac:dyDescent="0.3">
      <c r="A4604" s="1">
        <v>44235</v>
      </c>
      <c r="B4604">
        <v>2021</v>
      </c>
      <c r="C4604" t="s">
        <v>12</v>
      </c>
      <c r="D4604">
        <v>83360</v>
      </c>
      <c r="E4604">
        <v>110500</v>
      </c>
      <c r="F4604" t="s">
        <v>19</v>
      </c>
      <c r="G4604" t="s">
        <v>20</v>
      </c>
      <c r="H4604">
        <v>4</v>
      </c>
      <c r="I4604">
        <v>3</v>
      </c>
      <c r="J4604">
        <v>1441</v>
      </c>
      <c r="K4604">
        <v>1.0234954999999999</v>
      </c>
      <c r="L4604" t="s">
        <v>15</v>
      </c>
    </row>
    <row r="4605" spans="1:12" x14ac:dyDescent="0.3">
      <c r="A4605" s="1">
        <v>44235</v>
      </c>
      <c r="B4605">
        <v>2021</v>
      </c>
      <c r="C4605" t="s">
        <v>12</v>
      </c>
      <c r="D4605">
        <v>75300</v>
      </c>
      <c r="E4605">
        <v>144000</v>
      </c>
      <c r="F4605" t="s">
        <v>13</v>
      </c>
      <c r="G4605" t="s">
        <v>14</v>
      </c>
      <c r="H4605">
        <v>3</v>
      </c>
      <c r="I4605">
        <v>1</v>
      </c>
      <c r="J4605">
        <v>1040</v>
      </c>
      <c r="K4605">
        <v>1.0234954999999999</v>
      </c>
      <c r="L4605" t="s">
        <v>22</v>
      </c>
    </row>
    <row r="4606" spans="1:12" x14ac:dyDescent="0.3">
      <c r="A4606" s="1">
        <v>44238</v>
      </c>
      <c r="B4606">
        <v>2021</v>
      </c>
      <c r="C4606" t="s">
        <v>17</v>
      </c>
      <c r="D4606">
        <v>396920</v>
      </c>
      <c r="E4606">
        <v>350000</v>
      </c>
      <c r="F4606" t="s">
        <v>13</v>
      </c>
      <c r="G4606" t="s">
        <v>14</v>
      </c>
      <c r="H4606">
        <v>3</v>
      </c>
      <c r="I4606">
        <v>3</v>
      </c>
      <c r="J4606">
        <v>1002</v>
      </c>
      <c r="K4606">
        <v>1.0234954999999999</v>
      </c>
      <c r="L4606" t="s">
        <v>25</v>
      </c>
    </row>
    <row r="4607" spans="1:12" x14ac:dyDescent="0.3">
      <c r="A4607" s="1">
        <v>44238</v>
      </c>
      <c r="B4607">
        <v>2021</v>
      </c>
      <c r="C4607" t="s">
        <v>12</v>
      </c>
      <c r="D4607">
        <v>119690</v>
      </c>
      <c r="E4607">
        <v>114000</v>
      </c>
      <c r="F4607" t="s">
        <v>13</v>
      </c>
      <c r="G4607" t="s">
        <v>14</v>
      </c>
      <c r="H4607">
        <v>3</v>
      </c>
      <c r="I4607">
        <v>1</v>
      </c>
      <c r="J4607">
        <v>1006</v>
      </c>
      <c r="K4607">
        <v>1.0234954999999999</v>
      </c>
      <c r="L4607" t="s">
        <v>15</v>
      </c>
    </row>
    <row r="4608" spans="1:12" x14ac:dyDescent="0.3">
      <c r="A4608" s="1">
        <v>44240</v>
      </c>
      <c r="B4608">
        <v>2021</v>
      </c>
      <c r="C4608" t="s">
        <v>12</v>
      </c>
      <c r="D4608">
        <v>76340</v>
      </c>
      <c r="E4608">
        <v>15000</v>
      </c>
      <c r="F4608" t="s">
        <v>13</v>
      </c>
      <c r="G4608" t="s">
        <v>14</v>
      </c>
      <c r="H4608">
        <v>3</v>
      </c>
      <c r="I4608">
        <v>2</v>
      </c>
      <c r="J4608">
        <v>997</v>
      </c>
      <c r="K4608">
        <v>1.0234954999999999</v>
      </c>
      <c r="L4608" t="s">
        <v>16</v>
      </c>
    </row>
    <row r="4609" spans="1:12" x14ac:dyDescent="0.3">
      <c r="A4609" s="1">
        <v>44246</v>
      </c>
      <c r="B4609">
        <v>2021</v>
      </c>
      <c r="C4609" t="s">
        <v>17</v>
      </c>
      <c r="D4609">
        <v>170180</v>
      </c>
      <c r="E4609">
        <v>340000</v>
      </c>
      <c r="F4609" t="s">
        <v>19</v>
      </c>
      <c r="G4609" t="s">
        <v>20</v>
      </c>
      <c r="H4609">
        <v>4</v>
      </c>
      <c r="I4609">
        <v>3</v>
      </c>
      <c r="J4609">
        <v>1293</v>
      </c>
      <c r="K4609">
        <v>1.0234954999999999</v>
      </c>
      <c r="L4609" t="s">
        <v>25</v>
      </c>
    </row>
    <row r="4610" spans="1:12" x14ac:dyDescent="0.3">
      <c r="A4610" s="1">
        <v>44246</v>
      </c>
      <c r="B4610">
        <v>2021</v>
      </c>
      <c r="C4610" t="s">
        <v>12</v>
      </c>
      <c r="D4610">
        <v>106270</v>
      </c>
      <c r="E4610">
        <v>140250</v>
      </c>
      <c r="F4610" t="s">
        <v>23</v>
      </c>
      <c r="G4610" t="s">
        <v>24</v>
      </c>
      <c r="H4610">
        <v>6</v>
      </c>
      <c r="I4610">
        <v>6</v>
      </c>
      <c r="J4610">
        <v>2043</v>
      </c>
      <c r="K4610">
        <v>1.0234954999999999</v>
      </c>
      <c r="L4610" t="s">
        <v>15</v>
      </c>
    </row>
    <row r="4611" spans="1:12" x14ac:dyDescent="0.3">
      <c r="A4611" s="1">
        <v>44246</v>
      </c>
      <c r="B4611">
        <v>2021</v>
      </c>
      <c r="C4611" t="s">
        <v>12</v>
      </c>
      <c r="D4611">
        <v>316840</v>
      </c>
      <c r="E4611">
        <v>450000</v>
      </c>
      <c r="F4611" t="s">
        <v>13</v>
      </c>
      <c r="G4611" t="s">
        <v>14</v>
      </c>
      <c r="H4611">
        <v>3</v>
      </c>
      <c r="I4611">
        <v>2</v>
      </c>
      <c r="J4611">
        <v>1035</v>
      </c>
      <c r="K4611">
        <v>1.0234954999999999</v>
      </c>
      <c r="L4611" t="s">
        <v>25</v>
      </c>
    </row>
    <row r="4612" spans="1:12" x14ac:dyDescent="0.3">
      <c r="A4612" s="1">
        <v>44246</v>
      </c>
      <c r="B4612">
        <v>2021</v>
      </c>
      <c r="C4612" t="s">
        <v>26</v>
      </c>
      <c r="D4612">
        <v>348110</v>
      </c>
      <c r="E4612">
        <v>540900</v>
      </c>
      <c r="F4612" t="s">
        <v>13</v>
      </c>
      <c r="G4612" t="s">
        <v>14</v>
      </c>
      <c r="H4612">
        <v>3</v>
      </c>
      <c r="I4612">
        <v>2</v>
      </c>
      <c r="J4612">
        <v>967</v>
      </c>
      <c r="K4612">
        <v>1.0234954999999999</v>
      </c>
      <c r="L4612" t="s">
        <v>25</v>
      </c>
    </row>
    <row r="4613" spans="1:12" x14ac:dyDescent="0.3">
      <c r="A4613" s="1">
        <v>44247</v>
      </c>
      <c r="B4613">
        <v>2021</v>
      </c>
      <c r="C4613" t="s">
        <v>17</v>
      </c>
      <c r="D4613">
        <v>122270</v>
      </c>
      <c r="E4613">
        <v>375000</v>
      </c>
      <c r="F4613" t="s">
        <v>19</v>
      </c>
      <c r="G4613" t="s">
        <v>20</v>
      </c>
      <c r="H4613">
        <v>4</v>
      </c>
      <c r="I4613">
        <v>4</v>
      </c>
      <c r="J4613">
        <v>1371</v>
      </c>
      <c r="K4613">
        <v>1.0234954999999999</v>
      </c>
      <c r="L4613" t="s">
        <v>15</v>
      </c>
    </row>
    <row r="4614" spans="1:12" x14ac:dyDescent="0.3">
      <c r="A4614" s="1">
        <v>44248</v>
      </c>
      <c r="B4614">
        <v>2021</v>
      </c>
      <c r="C4614" t="s">
        <v>17</v>
      </c>
      <c r="D4614">
        <v>314840</v>
      </c>
      <c r="E4614">
        <v>422000</v>
      </c>
      <c r="F4614" t="s">
        <v>13</v>
      </c>
      <c r="G4614" t="s">
        <v>14</v>
      </c>
      <c r="H4614">
        <v>3</v>
      </c>
      <c r="I4614">
        <v>3</v>
      </c>
      <c r="J4614">
        <v>1025</v>
      </c>
      <c r="K4614">
        <v>1.0234954999999999</v>
      </c>
      <c r="L4614" t="s">
        <v>22</v>
      </c>
    </row>
    <row r="4615" spans="1:12" x14ac:dyDescent="0.3">
      <c r="A4615" s="1">
        <v>44248</v>
      </c>
      <c r="B4615">
        <v>2021</v>
      </c>
      <c r="C4615" t="s">
        <v>29</v>
      </c>
      <c r="D4615">
        <v>227080</v>
      </c>
      <c r="E4615">
        <v>305000</v>
      </c>
      <c r="F4615" t="s">
        <v>13</v>
      </c>
      <c r="G4615" t="s">
        <v>14</v>
      </c>
      <c r="H4615">
        <v>3</v>
      </c>
      <c r="I4615">
        <v>2</v>
      </c>
      <c r="J4615">
        <v>945</v>
      </c>
      <c r="K4615">
        <v>1.0234954999999999</v>
      </c>
      <c r="L4615" t="s">
        <v>16</v>
      </c>
    </row>
    <row r="4616" spans="1:12" x14ac:dyDescent="0.3">
      <c r="A4616" s="1">
        <v>44252</v>
      </c>
      <c r="B4616">
        <v>2021</v>
      </c>
      <c r="C4616" t="s">
        <v>30</v>
      </c>
      <c r="D4616">
        <v>458680</v>
      </c>
      <c r="E4616">
        <v>699000</v>
      </c>
      <c r="F4616" t="s">
        <v>13</v>
      </c>
      <c r="G4616" t="s">
        <v>14</v>
      </c>
      <c r="H4616">
        <v>3</v>
      </c>
      <c r="I4616">
        <v>2</v>
      </c>
      <c r="J4616">
        <v>1011</v>
      </c>
      <c r="K4616">
        <v>1.0234954999999999</v>
      </c>
      <c r="L4616" t="s">
        <v>22</v>
      </c>
    </row>
    <row r="4617" spans="1:12" x14ac:dyDescent="0.3">
      <c r="A4617" s="1">
        <v>44253</v>
      </c>
      <c r="B4617">
        <v>2021</v>
      </c>
      <c r="C4617" t="s">
        <v>26</v>
      </c>
      <c r="D4617">
        <v>280350</v>
      </c>
      <c r="E4617">
        <v>415000</v>
      </c>
      <c r="F4617" t="s">
        <v>13</v>
      </c>
      <c r="G4617" t="s">
        <v>14</v>
      </c>
      <c r="H4617">
        <v>3</v>
      </c>
      <c r="I4617">
        <v>2</v>
      </c>
      <c r="J4617">
        <v>1065</v>
      </c>
      <c r="K4617">
        <v>1.0234954999999999</v>
      </c>
      <c r="L4617" t="s">
        <v>22</v>
      </c>
    </row>
    <row r="4618" spans="1:12" x14ac:dyDescent="0.3">
      <c r="A4618" s="1">
        <v>44255</v>
      </c>
      <c r="B4618">
        <v>2021</v>
      </c>
      <c r="C4618" t="s">
        <v>12</v>
      </c>
      <c r="D4618">
        <v>56070</v>
      </c>
      <c r="E4618">
        <v>70000</v>
      </c>
      <c r="F4618" t="s">
        <v>13</v>
      </c>
      <c r="G4618" t="s">
        <v>14</v>
      </c>
      <c r="H4618">
        <v>3</v>
      </c>
      <c r="I4618">
        <v>2</v>
      </c>
      <c r="J4618">
        <v>1078</v>
      </c>
      <c r="K4618">
        <v>1.0234954999999999</v>
      </c>
      <c r="L4618" t="s">
        <v>25</v>
      </c>
    </row>
    <row r="4619" spans="1:12" x14ac:dyDescent="0.3">
      <c r="A4619" s="1">
        <v>44255</v>
      </c>
      <c r="B4619">
        <v>2021</v>
      </c>
      <c r="C4619" t="s">
        <v>26</v>
      </c>
      <c r="D4619">
        <v>375830</v>
      </c>
      <c r="E4619">
        <v>530000</v>
      </c>
      <c r="F4619" t="s">
        <v>13</v>
      </c>
      <c r="G4619" t="s">
        <v>14</v>
      </c>
      <c r="H4619">
        <v>3</v>
      </c>
      <c r="I4619">
        <v>1</v>
      </c>
      <c r="J4619">
        <v>911</v>
      </c>
      <c r="K4619">
        <v>1.0234954999999999</v>
      </c>
      <c r="L4619" t="s">
        <v>25</v>
      </c>
    </row>
    <row r="4620" spans="1:12" x14ac:dyDescent="0.3">
      <c r="A4620" s="1">
        <v>44255</v>
      </c>
      <c r="B4620">
        <v>2021</v>
      </c>
      <c r="C4620" t="s">
        <v>29</v>
      </c>
      <c r="D4620">
        <v>123830</v>
      </c>
      <c r="E4620">
        <v>185000</v>
      </c>
      <c r="F4620" t="s">
        <v>13</v>
      </c>
      <c r="G4620" t="s">
        <v>14</v>
      </c>
      <c r="H4620">
        <v>3</v>
      </c>
      <c r="I4620">
        <v>1</v>
      </c>
      <c r="J4620">
        <v>940</v>
      </c>
      <c r="K4620">
        <v>1.0234954999999999</v>
      </c>
      <c r="L4620" t="s">
        <v>15</v>
      </c>
    </row>
    <row r="4621" spans="1:12" x14ac:dyDescent="0.3">
      <c r="A4621" s="1">
        <v>44255</v>
      </c>
      <c r="B4621">
        <v>2021</v>
      </c>
      <c r="C4621" t="s">
        <v>12</v>
      </c>
      <c r="D4621">
        <v>62840</v>
      </c>
      <c r="E4621">
        <v>116000</v>
      </c>
      <c r="F4621" t="s">
        <v>13</v>
      </c>
      <c r="G4621" t="s">
        <v>14</v>
      </c>
      <c r="H4621">
        <v>3</v>
      </c>
      <c r="I4621">
        <v>2</v>
      </c>
      <c r="J4621">
        <v>1093</v>
      </c>
      <c r="K4621">
        <v>1.0234954999999999</v>
      </c>
      <c r="L4621" t="s">
        <v>22</v>
      </c>
    </row>
    <row r="4622" spans="1:12" x14ac:dyDescent="0.3">
      <c r="A4622" s="1">
        <v>44255</v>
      </c>
      <c r="B4622">
        <v>2021</v>
      </c>
      <c r="C4622" t="s">
        <v>12</v>
      </c>
      <c r="D4622">
        <v>74680</v>
      </c>
      <c r="E4622">
        <v>148000</v>
      </c>
      <c r="F4622" t="s">
        <v>13</v>
      </c>
      <c r="G4622" t="s">
        <v>14</v>
      </c>
      <c r="H4622">
        <v>3</v>
      </c>
      <c r="I4622">
        <v>1</v>
      </c>
      <c r="J4622">
        <v>1098</v>
      </c>
      <c r="K4622">
        <v>1.0234954999999999</v>
      </c>
      <c r="L4622" t="s">
        <v>25</v>
      </c>
    </row>
    <row r="4623" spans="1:12" x14ac:dyDescent="0.3">
      <c r="A4623" s="1">
        <v>44256</v>
      </c>
      <c r="B4623">
        <v>2021</v>
      </c>
      <c r="C4623" t="s">
        <v>26</v>
      </c>
      <c r="D4623">
        <v>189350</v>
      </c>
      <c r="E4623">
        <v>305000</v>
      </c>
      <c r="F4623" t="s">
        <v>13</v>
      </c>
      <c r="G4623" t="s">
        <v>14</v>
      </c>
      <c r="H4623">
        <v>3</v>
      </c>
      <c r="I4623">
        <v>1</v>
      </c>
      <c r="J4623">
        <v>975</v>
      </c>
      <c r="K4623">
        <v>1.0234954999999999</v>
      </c>
      <c r="L4623" t="s">
        <v>25</v>
      </c>
    </row>
    <row r="4624" spans="1:12" x14ac:dyDescent="0.3">
      <c r="A4624" s="1">
        <v>44256</v>
      </c>
      <c r="B4624">
        <v>2021</v>
      </c>
      <c r="C4624" t="s">
        <v>12</v>
      </c>
      <c r="D4624">
        <v>72380</v>
      </c>
      <c r="E4624">
        <v>80000</v>
      </c>
      <c r="F4624" t="s">
        <v>13</v>
      </c>
      <c r="G4624" t="s">
        <v>14</v>
      </c>
      <c r="H4624">
        <v>3</v>
      </c>
      <c r="I4624">
        <v>1</v>
      </c>
      <c r="J4624">
        <v>1068</v>
      </c>
      <c r="K4624">
        <v>1.0234954999999999</v>
      </c>
      <c r="L4624" t="s">
        <v>16</v>
      </c>
    </row>
    <row r="4625" spans="1:12" x14ac:dyDescent="0.3">
      <c r="A4625" s="1">
        <v>44256</v>
      </c>
      <c r="B4625">
        <v>2021</v>
      </c>
      <c r="C4625" t="s">
        <v>26</v>
      </c>
      <c r="D4625">
        <v>220780</v>
      </c>
      <c r="E4625">
        <v>250000</v>
      </c>
      <c r="F4625" t="s">
        <v>13</v>
      </c>
      <c r="G4625" t="s">
        <v>14</v>
      </c>
      <c r="H4625">
        <v>3</v>
      </c>
      <c r="I4625">
        <v>2</v>
      </c>
      <c r="J4625">
        <v>927</v>
      </c>
      <c r="K4625">
        <v>1.0234954999999999</v>
      </c>
      <c r="L4625" t="s">
        <v>22</v>
      </c>
    </row>
    <row r="4626" spans="1:12" x14ac:dyDescent="0.3">
      <c r="A4626" s="1">
        <v>44259</v>
      </c>
      <c r="B4626">
        <v>2021</v>
      </c>
      <c r="C4626" t="s">
        <v>26</v>
      </c>
      <c r="D4626">
        <v>1037750</v>
      </c>
      <c r="E4626">
        <v>1325000</v>
      </c>
      <c r="F4626" t="s">
        <v>13</v>
      </c>
      <c r="G4626" t="s">
        <v>14</v>
      </c>
      <c r="H4626">
        <v>3</v>
      </c>
      <c r="I4626">
        <v>3</v>
      </c>
      <c r="J4626">
        <v>903</v>
      </c>
      <c r="K4626">
        <v>1.0234954999999999</v>
      </c>
      <c r="L4626" t="s">
        <v>15</v>
      </c>
    </row>
    <row r="4627" spans="1:12" x14ac:dyDescent="0.3">
      <c r="A4627" s="1">
        <v>44259</v>
      </c>
      <c r="B4627">
        <v>2021</v>
      </c>
      <c r="C4627" t="s">
        <v>12</v>
      </c>
      <c r="D4627">
        <v>67800</v>
      </c>
      <c r="E4627">
        <v>115000</v>
      </c>
      <c r="F4627" t="s">
        <v>13</v>
      </c>
      <c r="G4627" t="s">
        <v>14</v>
      </c>
      <c r="H4627">
        <v>3</v>
      </c>
      <c r="I4627">
        <v>1</v>
      </c>
      <c r="J4627">
        <v>1037</v>
      </c>
      <c r="K4627">
        <v>1.0234954999999999</v>
      </c>
      <c r="L4627" t="s">
        <v>15</v>
      </c>
    </row>
    <row r="4628" spans="1:12" x14ac:dyDescent="0.3">
      <c r="A4628" s="1">
        <v>44259</v>
      </c>
      <c r="B4628">
        <v>2021</v>
      </c>
      <c r="C4628" t="s">
        <v>26</v>
      </c>
      <c r="D4628">
        <v>634760</v>
      </c>
      <c r="E4628">
        <v>925000</v>
      </c>
      <c r="F4628" t="s">
        <v>13</v>
      </c>
      <c r="G4628" t="s">
        <v>14</v>
      </c>
      <c r="H4628">
        <v>3</v>
      </c>
      <c r="I4628">
        <v>2</v>
      </c>
      <c r="J4628">
        <v>1082</v>
      </c>
      <c r="K4628">
        <v>1.0234954999999999</v>
      </c>
      <c r="L4628" t="s">
        <v>15</v>
      </c>
    </row>
    <row r="4629" spans="1:12" x14ac:dyDescent="0.3">
      <c r="A4629" s="1">
        <v>44259</v>
      </c>
      <c r="B4629">
        <v>2021</v>
      </c>
      <c r="C4629" t="s">
        <v>30</v>
      </c>
      <c r="D4629">
        <v>469870</v>
      </c>
      <c r="E4629">
        <v>630000</v>
      </c>
      <c r="F4629" t="s">
        <v>13</v>
      </c>
      <c r="G4629" t="s">
        <v>14</v>
      </c>
      <c r="H4629">
        <v>3</v>
      </c>
      <c r="I4629">
        <v>2</v>
      </c>
      <c r="J4629">
        <v>1054</v>
      </c>
      <c r="K4629">
        <v>1.0234954999999999</v>
      </c>
      <c r="L4629" t="s">
        <v>22</v>
      </c>
    </row>
    <row r="4630" spans="1:12" x14ac:dyDescent="0.3">
      <c r="A4630" s="1">
        <v>44260</v>
      </c>
      <c r="B4630">
        <v>2021</v>
      </c>
      <c r="C4630" t="s">
        <v>17</v>
      </c>
      <c r="D4630">
        <v>101920</v>
      </c>
      <c r="E4630">
        <v>190550</v>
      </c>
      <c r="F4630" t="s">
        <v>13</v>
      </c>
      <c r="G4630" t="s">
        <v>14</v>
      </c>
      <c r="H4630">
        <v>3</v>
      </c>
      <c r="I4630">
        <v>1</v>
      </c>
      <c r="J4630">
        <v>966</v>
      </c>
      <c r="K4630">
        <v>1.0234954999999999</v>
      </c>
      <c r="L4630" t="s">
        <v>15</v>
      </c>
    </row>
    <row r="4631" spans="1:12" x14ac:dyDescent="0.3">
      <c r="A4631" s="1">
        <v>44260</v>
      </c>
      <c r="B4631">
        <v>2021</v>
      </c>
      <c r="C4631" t="s">
        <v>29</v>
      </c>
      <c r="D4631">
        <v>304430</v>
      </c>
      <c r="E4631">
        <v>315000</v>
      </c>
      <c r="F4631" t="s">
        <v>13</v>
      </c>
      <c r="G4631" t="s">
        <v>14</v>
      </c>
      <c r="H4631">
        <v>3</v>
      </c>
      <c r="I4631">
        <v>1</v>
      </c>
      <c r="J4631">
        <v>960</v>
      </c>
      <c r="K4631">
        <v>1.0234954999999999</v>
      </c>
      <c r="L4631" t="s">
        <v>16</v>
      </c>
    </row>
    <row r="4632" spans="1:12" x14ac:dyDescent="0.3">
      <c r="A4632" s="1">
        <v>44261</v>
      </c>
      <c r="B4632">
        <v>2021</v>
      </c>
      <c r="C4632" t="s">
        <v>12</v>
      </c>
      <c r="D4632">
        <v>112920</v>
      </c>
      <c r="E4632">
        <v>227501</v>
      </c>
      <c r="F4632" t="s">
        <v>13</v>
      </c>
      <c r="G4632" t="s">
        <v>14</v>
      </c>
      <c r="H4632">
        <v>3</v>
      </c>
      <c r="I4632">
        <v>1</v>
      </c>
      <c r="J4632">
        <v>1038</v>
      </c>
      <c r="K4632">
        <v>1.0234954999999999</v>
      </c>
      <c r="L4632" t="s">
        <v>15</v>
      </c>
    </row>
    <row r="4633" spans="1:12" x14ac:dyDescent="0.3">
      <c r="A4633" s="1">
        <v>44262</v>
      </c>
      <c r="B4633">
        <v>2021</v>
      </c>
      <c r="C4633" t="s">
        <v>17</v>
      </c>
      <c r="D4633">
        <v>100760</v>
      </c>
      <c r="E4633">
        <v>21000</v>
      </c>
      <c r="F4633" t="s">
        <v>13</v>
      </c>
      <c r="G4633" t="s">
        <v>14</v>
      </c>
      <c r="H4633">
        <v>3</v>
      </c>
      <c r="I4633">
        <v>1</v>
      </c>
      <c r="J4633">
        <v>1020</v>
      </c>
      <c r="K4633">
        <v>1.0234954999999999</v>
      </c>
      <c r="L4633" t="s">
        <v>22</v>
      </c>
    </row>
    <row r="4634" spans="1:12" x14ac:dyDescent="0.3">
      <c r="A4634" s="1">
        <v>44262</v>
      </c>
      <c r="B4634">
        <v>2021</v>
      </c>
      <c r="C4634" t="s">
        <v>30</v>
      </c>
      <c r="D4634">
        <v>333280</v>
      </c>
      <c r="E4634">
        <v>380000</v>
      </c>
      <c r="F4634" t="s">
        <v>13</v>
      </c>
      <c r="G4634" t="s">
        <v>14</v>
      </c>
      <c r="H4634">
        <v>3</v>
      </c>
      <c r="I4634">
        <v>1</v>
      </c>
      <c r="J4634">
        <v>931</v>
      </c>
      <c r="K4634">
        <v>1.0234954999999999</v>
      </c>
      <c r="L4634" t="s">
        <v>22</v>
      </c>
    </row>
    <row r="4635" spans="1:12" x14ac:dyDescent="0.3">
      <c r="A4635" s="1">
        <v>44263</v>
      </c>
      <c r="B4635">
        <v>2021</v>
      </c>
      <c r="C4635" t="s">
        <v>21</v>
      </c>
      <c r="D4635">
        <v>323400</v>
      </c>
      <c r="E4635">
        <v>725000</v>
      </c>
      <c r="F4635" t="s">
        <v>19</v>
      </c>
      <c r="G4635" t="s">
        <v>20</v>
      </c>
      <c r="H4635">
        <v>4</v>
      </c>
      <c r="I4635">
        <v>2</v>
      </c>
      <c r="J4635">
        <v>1358</v>
      </c>
      <c r="K4635">
        <v>1.0234954999999999</v>
      </c>
      <c r="L4635" t="s">
        <v>15</v>
      </c>
    </row>
    <row r="4636" spans="1:12" x14ac:dyDescent="0.3">
      <c r="A4636" s="1">
        <v>44266</v>
      </c>
      <c r="B4636">
        <v>2021</v>
      </c>
      <c r="C4636" t="s">
        <v>30</v>
      </c>
      <c r="D4636">
        <v>507230</v>
      </c>
      <c r="E4636">
        <v>739000</v>
      </c>
      <c r="F4636" t="s">
        <v>13</v>
      </c>
      <c r="G4636" t="s">
        <v>14</v>
      </c>
      <c r="H4636">
        <v>3</v>
      </c>
      <c r="I4636">
        <v>2</v>
      </c>
      <c r="J4636">
        <v>1062</v>
      </c>
      <c r="K4636">
        <v>1.0234954999999999</v>
      </c>
      <c r="L4636" t="s">
        <v>22</v>
      </c>
    </row>
    <row r="4637" spans="1:12" x14ac:dyDescent="0.3">
      <c r="A4637" s="1">
        <v>44267</v>
      </c>
      <c r="B4637">
        <v>2021</v>
      </c>
      <c r="C4637" t="s">
        <v>17</v>
      </c>
      <c r="D4637">
        <v>75730</v>
      </c>
      <c r="E4637">
        <v>170000</v>
      </c>
      <c r="F4637" t="s">
        <v>13</v>
      </c>
      <c r="G4637" t="s">
        <v>14</v>
      </c>
      <c r="H4637">
        <v>3</v>
      </c>
      <c r="I4637">
        <v>3</v>
      </c>
      <c r="J4637">
        <v>989</v>
      </c>
      <c r="K4637">
        <v>1.0234954999999999</v>
      </c>
      <c r="L4637" t="s">
        <v>15</v>
      </c>
    </row>
    <row r="4638" spans="1:12" x14ac:dyDescent="0.3">
      <c r="A4638" s="1">
        <v>44267</v>
      </c>
      <c r="B4638">
        <v>2021</v>
      </c>
      <c r="C4638" t="s">
        <v>17</v>
      </c>
      <c r="D4638">
        <v>101680</v>
      </c>
      <c r="E4638">
        <v>154500</v>
      </c>
      <c r="F4638" t="s">
        <v>13</v>
      </c>
      <c r="G4638" t="s">
        <v>14</v>
      </c>
      <c r="H4638">
        <v>3</v>
      </c>
      <c r="I4638">
        <v>2</v>
      </c>
      <c r="J4638">
        <v>1099</v>
      </c>
      <c r="K4638">
        <v>1.0234954999999999</v>
      </c>
      <c r="L4638" t="s">
        <v>25</v>
      </c>
    </row>
    <row r="4639" spans="1:12" x14ac:dyDescent="0.3">
      <c r="A4639" s="1">
        <v>44267</v>
      </c>
      <c r="B4639">
        <v>2021</v>
      </c>
      <c r="C4639" t="s">
        <v>29</v>
      </c>
      <c r="D4639">
        <v>163590</v>
      </c>
      <c r="E4639">
        <v>262000</v>
      </c>
      <c r="F4639" t="s">
        <v>13</v>
      </c>
      <c r="G4639" t="s">
        <v>14</v>
      </c>
      <c r="H4639">
        <v>3</v>
      </c>
      <c r="I4639">
        <v>2</v>
      </c>
      <c r="J4639">
        <v>1050</v>
      </c>
      <c r="K4639">
        <v>1.0234954999999999</v>
      </c>
      <c r="L4639" t="s">
        <v>15</v>
      </c>
    </row>
    <row r="4640" spans="1:12" x14ac:dyDescent="0.3">
      <c r="A4640" s="1">
        <v>44268</v>
      </c>
      <c r="B4640">
        <v>2021</v>
      </c>
      <c r="C4640" t="s">
        <v>17</v>
      </c>
      <c r="D4640">
        <v>87640</v>
      </c>
      <c r="E4640">
        <v>189000</v>
      </c>
      <c r="F4640" t="s">
        <v>19</v>
      </c>
      <c r="G4640" t="s">
        <v>20</v>
      </c>
      <c r="H4640">
        <v>4</v>
      </c>
      <c r="I4640">
        <v>4</v>
      </c>
      <c r="J4640">
        <v>1445</v>
      </c>
      <c r="K4640">
        <v>1.0234954999999999</v>
      </c>
      <c r="L4640" t="s">
        <v>22</v>
      </c>
    </row>
    <row r="4641" spans="1:12" x14ac:dyDescent="0.3">
      <c r="A4641" s="1">
        <v>44273</v>
      </c>
      <c r="B4641">
        <v>2021</v>
      </c>
      <c r="C4641" t="s">
        <v>29</v>
      </c>
      <c r="D4641">
        <v>101080</v>
      </c>
      <c r="E4641">
        <v>127500</v>
      </c>
      <c r="F4641" t="s">
        <v>13</v>
      </c>
      <c r="G4641" t="s">
        <v>14</v>
      </c>
      <c r="H4641">
        <v>3</v>
      </c>
      <c r="I4641">
        <v>1</v>
      </c>
      <c r="J4641">
        <v>1067</v>
      </c>
      <c r="K4641">
        <v>1.0234954999999999</v>
      </c>
      <c r="L4641" t="s">
        <v>16</v>
      </c>
    </row>
    <row r="4642" spans="1:12" x14ac:dyDescent="0.3">
      <c r="A4642" s="1">
        <v>44273</v>
      </c>
      <c r="B4642">
        <v>2021</v>
      </c>
      <c r="C4642" t="s">
        <v>12</v>
      </c>
      <c r="D4642">
        <v>88030</v>
      </c>
      <c r="E4642">
        <v>130000</v>
      </c>
      <c r="F4642" t="s">
        <v>23</v>
      </c>
      <c r="G4642" t="s">
        <v>24</v>
      </c>
      <c r="H4642">
        <v>6</v>
      </c>
      <c r="I4642">
        <v>6</v>
      </c>
      <c r="J4642">
        <v>1966</v>
      </c>
      <c r="K4642">
        <v>1.0234954999999999</v>
      </c>
      <c r="L4642" t="s">
        <v>15</v>
      </c>
    </row>
    <row r="4643" spans="1:12" x14ac:dyDescent="0.3">
      <c r="A4643" s="1">
        <v>44274</v>
      </c>
      <c r="B4643">
        <v>2021</v>
      </c>
      <c r="C4643" t="s">
        <v>12</v>
      </c>
      <c r="D4643">
        <v>88910</v>
      </c>
      <c r="E4643">
        <v>180000</v>
      </c>
      <c r="F4643" t="s">
        <v>13</v>
      </c>
      <c r="G4643" t="s">
        <v>14</v>
      </c>
      <c r="H4643">
        <v>3</v>
      </c>
      <c r="I4643">
        <v>3</v>
      </c>
      <c r="J4643">
        <v>1091</v>
      </c>
      <c r="K4643">
        <v>1.0234954999999999</v>
      </c>
      <c r="L4643" t="s">
        <v>25</v>
      </c>
    </row>
    <row r="4644" spans="1:12" x14ac:dyDescent="0.3">
      <c r="A4644" s="1">
        <v>44274</v>
      </c>
      <c r="B4644">
        <v>2021</v>
      </c>
      <c r="C4644" t="s">
        <v>12</v>
      </c>
      <c r="D4644">
        <v>76570</v>
      </c>
      <c r="E4644">
        <v>131900</v>
      </c>
      <c r="F4644" t="s">
        <v>19</v>
      </c>
      <c r="G4644" t="s">
        <v>20</v>
      </c>
      <c r="H4644">
        <v>4</v>
      </c>
      <c r="I4644">
        <v>4</v>
      </c>
      <c r="J4644">
        <v>1490</v>
      </c>
      <c r="K4644">
        <v>1.0234954999999999</v>
      </c>
      <c r="L4644" t="s">
        <v>22</v>
      </c>
    </row>
    <row r="4645" spans="1:12" x14ac:dyDescent="0.3">
      <c r="A4645" s="1">
        <v>44276</v>
      </c>
      <c r="B4645">
        <v>2021</v>
      </c>
      <c r="C4645" t="s">
        <v>12</v>
      </c>
      <c r="D4645">
        <v>178740</v>
      </c>
      <c r="E4645">
        <v>260000</v>
      </c>
      <c r="F4645" t="s">
        <v>13</v>
      </c>
      <c r="G4645" t="s">
        <v>14</v>
      </c>
      <c r="H4645">
        <v>3</v>
      </c>
      <c r="I4645">
        <v>3</v>
      </c>
      <c r="J4645">
        <v>1032</v>
      </c>
      <c r="K4645">
        <v>1.0234954999999999</v>
      </c>
      <c r="L4645" t="s">
        <v>22</v>
      </c>
    </row>
    <row r="4646" spans="1:12" x14ac:dyDescent="0.3">
      <c r="A4646" s="1">
        <v>44277</v>
      </c>
      <c r="B4646">
        <v>2021</v>
      </c>
      <c r="C4646" t="s">
        <v>17</v>
      </c>
      <c r="D4646">
        <v>136490</v>
      </c>
      <c r="E4646">
        <v>283500</v>
      </c>
      <c r="F4646" t="s">
        <v>13</v>
      </c>
      <c r="G4646" t="s">
        <v>14</v>
      </c>
      <c r="H4646">
        <v>3</v>
      </c>
      <c r="I4646">
        <v>1</v>
      </c>
      <c r="J4646">
        <v>973</v>
      </c>
      <c r="K4646">
        <v>1.0234954999999999</v>
      </c>
      <c r="L4646" t="s">
        <v>22</v>
      </c>
    </row>
    <row r="4647" spans="1:12" x14ac:dyDescent="0.3">
      <c r="A4647" s="1">
        <v>44280</v>
      </c>
      <c r="B4647">
        <v>2021</v>
      </c>
      <c r="C4647" t="s">
        <v>21</v>
      </c>
      <c r="D4647">
        <v>2624230</v>
      </c>
      <c r="E4647">
        <v>3850000</v>
      </c>
      <c r="F4647" t="s">
        <v>13</v>
      </c>
      <c r="G4647" t="s">
        <v>14</v>
      </c>
      <c r="H4647">
        <v>3</v>
      </c>
      <c r="I4647">
        <v>1</v>
      </c>
      <c r="J4647">
        <v>991</v>
      </c>
      <c r="K4647">
        <v>1.0234954999999999</v>
      </c>
      <c r="L4647" t="s">
        <v>15</v>
      </c>
    </row>
    <row r="4648" spans="1:12" x14ac:dyDescent="0.3">
      <c r="A4648" s="1">
        <v>44280</v>
      </c>
      <c r="B4648">
        <v>2021</v>
      </c>
      <c r="C4648" t="s">
        <v>17</v>
      </c>
      <c r="D4648">
        <v>99690</v>
      </c>
      <c r="E4648">
        <v>200000</v>
      </c>
      <c r="F4648" t="s">
        <v>13</v>
      </c>
      <c r="G4648" t="s">
        <v>14</v>
      </c>
      <c r="H4648">
        <v>3</v>
      </c>
      <c r="I4648">
        <v>2</v>
      </c>
      <c r="J4648">
        <v>1089</v>
      </c>
      <c r="K4648">
        <v>1.0234954999999999</v>
      </c>
      <c r="L4648" t="s">
        <v>16</v>
      </c>
    </row>
    <row r="4649" spans="1:12" x14ac:dyDescent="0.3">
      <c r="A4649" s="1">
        <v>44280</v>
      </c>
      <c r="B4649">
        <v>2021</v>
      </c>
      <c r="C4649" t="s">
        <v>26</v>
      </c>
      <c r="D4649">
        <v>292250</v>
      </c>
      <c r="E4649">
        <v>416000</v>
      </c>
      <c r="F4649" t="s">
        <v>13</v>
      </c>
      <c r="G4649" t="s">
        <v>14</v>
      </c>
      <c r="H4649">
        <v>3</v>
      </c>
      <c r="I4649">
        <v>3</v>
      </c>
      <c r="J4649">
        <v>951</v>
      </c>
      <c r="K4649">
        <v>1.0234954999999999</v>
      </c>
      <c r="L4649" t="s">
        <v>25</v>
      </c>
    </row>
    <row r="4650" spans="1:12" x14ac:dyDescent="0.3">
      <c r="A4650" s="1">
        <v>44281</v>
      </c>
      <c r="B4650">
        <v>2021</v>
      </c>
      <c r="C4650" t="s">
        <v>12</v>
      </c>
      <c r="D4650">
        <v>89190</v>
      </c>
      <c r="E4650">
        <v>177000</v>
      </c>
      <c r="F4650" t="s">
        <v>13</v>
      </c>
      <c r="G4650" t="s">
        <v>14</v>
      </c>
      <c r="H4650">
        <v>3</v>
      </c>
      <c r="I4650">
        <v>2</v>
      </c>
      <c r="J4650">
        <v>1005</v>
      </c>
      <c r="K4650">
        <v>1.0234954999999999</v>
      </c>
      <c r="L4650" t="s">
        <v>16</v>
      </c>
    </row>
    <row r="4651" spans="1:12" x14ac:dyDescent="0.3">
      <c r="A4651" s="1">
        <v>44283</v>
      </c>
      <c r="B4651">
        <v>2021</v>
      </c>
      <c r="C4651" t="s">
        <v>12</v>
      </c>
      <c r="D4651">
        <v>35160</v>
      </c>
      <c r="E4651">
        <v>32000</v>
      </c>
      <c r="F4651" t="s">
        <v>13</v>
      </c>
      <c r="G4651" t="s">
        <v>14</v>
      </c>
      <c r="H4651">
        <v>3</v>
      </c>
      <c r="I4651">
        <v>3</v>
      </c>
      <c r="J4651">
        <v>1097</v>
      </c>
      <c r="K4651">
        <v>1.0234954999999999</v>
      </c>
      <c r="L4651" t="s">
        <v>15</v>
      </c>
    </row>
    <row r="4652" spans="1:12" x14ac:dyDescent="0.3">
      <c r="A4652" s="1">
        <v>44283</v>
      </c>
      <c r="B4652">
        <v>2021</v>
      </c>
      <c r="C4652" t="s">
        <v>26</v>
      </c>
      <c r="D4652">
        <v>172410</v>
      </c>
      <c r="E4652">
        <v>475000</v>
      </c>
      <c r="F4652" t="s">
        <v>13</v>
      </c>
      <c r="G4652" t="s">
        <v>14</v>
      </c>
      <c r="H4652">
        <v>3</v>
      </c>
      <c r="I4652">
        <v>3</v>
      </c>
      <c r="J4652">
        <v>914</v>
      </c>
      <c r="K4652">
        <v>1.0234954999999999</v>
      </c>
      <c r="L4652" t="s">
        <v>25</v>
      </c>
    </row>
    <row r="4653" spans="1:12" x14ac:dyDescent="0.3">
      <c r="A4653" s="1">
        <v>44283</v>
      </c>
      <c r="B4653">
        <v>2021</v>
      </c>
      <c r="C4653" t="s">
        <v>21</v>
      </c>
      <c r="D4653">
        <v>772520</v>
      </c>
      <c r="E4653">
        <v>1200000</v>
      </c>
      <c r="F4653" t="s">
        <v>13</v>
      </c>
      <c r="G4653" t="s">
        <v>14</v>
      </c>
      <c r="H4653">
        <v>3</v>
      </c>
      <c r="I4653">
        <v>2</v>
      </c>
      <c r="J4653">
        <v>948</v>
      </c>
      <c r="K4653">
        <v>1.0234954999999999</v>
      </c>
      <c r="L4653" t="s">
        <v>22</v>
      </c>
    </row>
    <row r="4654" spans="1:12" x14ac:dyDescent="0.3">
      <c r="A4654" s="1">
        <v>44283</v>
      </c>
      <c r="B4654">
        <v>2021</v>
      </c>
      <c r="C4654" t="s">
        <v>17</v>
      </c>
      <c r="D4654">
        <v>97490</v>
      </c>
      <c r="E4654">
        <v>128000</v>
      </c>
      <c r="F4654" t="s">
        <v>13</v>
      </c>
      <c r="G4654" t="s">
        <v>14</v>
      </c>
      <c r="H4654">
        <v>3</v>
      </c>
      <c r="I4654">
        <v>2</v>
      </c>
      <c r="J4654">
        <v>922</v>
      </c>
      <c r="K4654">
        <v>1.0234954999999999</v>
      </c>
      <c r="L4654" t="s">
        <v>16</v>
      </c>
    </row>
    <row r="4655" spans="1:12" x14ac:dyDescent="0.3">
      <c r="A4655" s="1">
        <v>44284</v>
      </c>
      <c r="B4655">
        <v>2021</v>
      </c>
      <c r="C4655" t="s">
        <v>30</v>
      </c>
      <c r="D4655">
        <v>256180</v>
      </c>
      <c r="E4655">
        <v>512500</v>
      </c>
      <c r="F4655" t="s">
        <v>13</v>
      </c>
      <c r="G4655" t="s">
        <v>14</v>
      </c>
      <c r="H4655">
        <v>3</v>
      </c>
      <c r="I4655">
        <v>3</v>
      </c>
      <c r="J4655">
        <v>1013</v>
      </c>
      <c r="K4655">
        <v>1.0234954999999999</v>
      </c>
      <c r="L4655" t="s">
        <v>15</v>
      </c>
    </row>
    <row r="4656" spans="1:12" x14ac:dyDescent="0.3">
      <c r="A4656" s="1">
        <v>44287</v>
      </c>
      <c r="B4656">
        <v>2021</v>
      </c>
      <c r="C4656" t="s">
        <v>17</v>
      </c>
      <c r="D4656">
        <v>103010</v>
      </c>
      <c r="E4656">
        <v>205000</v>
      </c>
      <c r="F4656" t="s">
        <v>19</v>
      </c>
      <c r="G4656" t="s">
        <v>20</v>
      </c>
      <c r="H4656">
        <v>4</v>
      </c>
      <c r="I4656">
        <v>4</v>
      </c>
      <c r="J4656">
        <v>1249</v>
      </c>
      <c r="K4656">
        <v>1.0234954999999999</v>
      </c>
      <c r="L4656" t="s">
        <v>25</v>
      </c>
    </row>
    <row r="4657" spans="1:12" x14ac:dyDescent="0.3">
      <c r="A4657" s="1">
        <v>44287</v>
      </c>
      <c r="B4657">
        <v>2021</v>
      </c>
      <c r="C4657" t="s">
        <v>12</v>
      </c>
      <c r="D4657">
        <v>78590</v>
      </c>
      <c r="E4657">
        <v>134900</v>
      </c>
      <c r="F4657" t="s">
        <v>13</v>
      </c>
      <c r="G4657" t="s">
        <v>14</v>
      </c>
      <c r="H4657">
        <v>3</v>
      </c>
      <c r="I4657">
        <v>2</v>
      </c>
      <c r="J4657">
        <v>1017</v>
      </c>
      <c r="K4657">
        <v>1.0234954999999999</v>
      </c>
      <c r="L4657" t="s">
        <v>15</v>
      </c>
    </row>
    <row r="4658" spans="1:12" x14ac:dyDescent="0.3">
      <c r="A4658" s="1">
        <v>44287</v>
      </c>
      <c r="B4658">
        <v>2021</v>
      </c>
      <c r="C4658" t="s">
        <v>17</v>
      </c>
      <c r="D4658">
        <v>74640</v>
      </c>
      <c r="E4658">
        <v>138000</v>
      </c>
      <c r="F4658" t="s">
        <v>13</v>
      </c>
      <c r="G4658" t="s">
        <v>14</v>
      </c>
      <c r="H4658">
        <v>3</v>
      </c>
      <c r="I4658">
        <v>2</v>
      </c>
      <c r="J4658">
        <v>965</v>
      </c>
      <c r="K4658">
        <v>1.0234954999999999</v>
      </c>
      <c r="L4658" t="s">
        <v>16</v>
      </c>
    </row>
    <row r="4659" spans="1:12" x14ac:dyDescent="0.3">
      <c r="A4659" s="1">
        <v>44287</v>
      </c>
      <c r="B4659">
        <v>2021</v>
      </c>
      <c r="C4659" t="s">
        <v>17</v>
      </c>
      <c r="D4659">
        <v>78510</v>
      </c>
      <c r="E4659">
        <v>100700</v>
      </c>
      <c r="F4659" t="s">
        <v>13</v>
      </c>
      <c r="G4659" t="s">
        <v>14</v>
      </c>
      <c r="H4659">
        <v>3</v>
      </c>
      <c r="I4659">
        <v>1</v>
      </c>
      <c r="J4659">
        <v>936</v>
      </c>
      <c r="K4659">
        <v>1.0234954999999999</v>
      </c>
      <c r="L4659" t="s">
        <v>25</v>
      </c>
    </row>
    <row r="4660" spans="1:12" x14ac:dyDescent="0.3">
      <c r="A4660" s="1">
        <v>44287</v>
      </c>
      <c r="B4660">
        <v>2021</v>
      </c>
      <c r="C4660" t="s">
        <v>29</v>
      </c>
      <c r="D4660">
        <v>189140</v>
      </c>
      <c r="E4660">
        <v>285000</v>
      </c>
      <c r="F4660" t="s">
        <v>13</v>
      </c>
      <c r="G4660" t="s">
        <v>14</v>
      </c>
      <c r="H4660">
        <v>3</v>
      </c>
      <c r="I4660">
        <v>3</v>
      </c>
      <c r="J4660">
        <v>925</v>
      </c>
      <c r="K4660">
        <v>1.0234954999999999</v>
      </c>
      <c r="L4660" t="s">
        <v>25</v>
      </c>
    </row>
    <row r="4661" spans="1:12" x14ac:dyDescent="0.3">
      <c r="A4661" s="1">
        <v>44288</v>
      </c>
      <c r="B4661">
        <v>2021</v>
      </c>
      <c r="C4661" t="s">
        <v>26</v>
      </c>
      <c r="D4661">
        <v>403340</v>
      </c>
      <c r="E4661">
        <v>473200</v>
      </c>
      <c r="F4661" t="s">
        <v>13</v>
      </c>
      <c r="G4661" t="s">
        <v>14</v>
      </c>
      <c r="H4661">
        <v>3</v>
      </c>
      <c r="I4661">
        <v>2</v>
      </c>
      <c r="J4661">
        <v>1099</v>
      </c>
      <c r="K4661">
        <v>1.0234954999999999</v>
      </c>
      <c r="L4661" t="s">
        <v>25</v>
      </c>
    </row>
    <row r="4662" spans="1:12" x14ac:dyDescent="0.3">
      <c r="A4662" s="1">
        <v>44288</v>
      </c>
      <c r="B4662">
        <v>2021</v>
      </c>
      <c r="C4662" t="s">
        <v>21</v>
      </c>
      <c r="D4662">
        <v>1547000</v>
      </c>
      <c r="E4662">
        <v>2250000</v>
      </c>
      <c r="F4662" t="s">
        <v>13</v>
      </c>
      <c r="G4662" t="s">
        <v>14</v>
      </c>
      <c r="H4662">
        <v>3</v>
      </c>
      <c r="I4662">
        <v>3</v>
      </c>
      <c r="J4662">
        <v>1025</v>
      </c>
      <c r="K4662">
        <v>1.0234954999999999</v>
      </c>
      <c r="L4662" t="s">
        <v>22</v>
      </c>
    </row>
    <row r="4663" spans="1:12" x14ac:dyDescent="0.3">
      <c r="A4663" s="1">
        <v>44288</v>
      </c>
      <c r="B4663">
        <v>2021</v>
      </c>
      <c r="C4663" t="s">
        <v>12</v>
      </c>
      <c r="D4663">
        <v>94670</v>
      </c>
      <c r="E4663">
        <v>120000</v>
      </c>
      <c r="F4663" t="s">
        <v>19</v>
      </c>
      <c r="G4663" t="s">
        <v>20</v>
      </c>
      <c r="H4663">
        <v>4</v>
      </c>
      <c r="I4663">
        <v>2</v>
      </c>
      <c r="J4663">
        <v>1212</v>
      </c>
      <c r="K4663">
        <v>1.0234954999999999</v>
      </c>
      <c r="L4663" t="s">
        <v>15</v>
      </c>
    </row>
    <row r="4664" spans="1:12" x14ac:dyDescent="0.3">
      <c r="A4664" s="1">
        <v>44290</v>
      </c>
      <c r="B4664">
        <v>2021</v>
      </c>
      <c r="C4664" t="s">
        <v>17</v>
      </c>
      <c r="D4664">
        <v>127170</v>
      </c>
      <c r="E4664">
        <v>355000</v>
      </c>
      <c r="F4664" t="s">
        <v>19</v>
      </c>
      <c r="G4664" t="s">
        <v>20</v>
      </c>
      <c r="H4664">
        <v>4</v>
      </c>
      <c r="I4664">
        <v>3</v>
      </c>
      <c r="J4664">
        <v>1346</v>
      </c>
      <c r="K4664">
        <v>1.0234954999999999</v>
      </c>
      <c r="L4664" t="s">
        <v>25</v>
      </c>
    </row>
    <row r="4665" spans="1:12" x14ac:dyDescent="0.3">
      <c r="A4665" s="1">
        <v>44290</v>
      </c>
      <c r="B4665">
        <v>2021</v>
      </c>
      <c r="C4665" t="s">
        <v>26</v>
      </c>
      <c r="D4665">
        <v>501410</v>
      </c>
      <c r="E4665">
        <v>660000</v>
      </c>
      <c r="F4665" t="s">
        <v>13</v>
      </c>
      <c r="G4665" t="s">
        <v>14</v>
      </c>
      <c r="H4665">
        <v>3</v>
      </c>
      <c r="I4665">
        <v>2</v>
      </c>
      <c r="J4665">
        <v>1076</v>
      </c>
      <c r="K4665">
        <v>1.0234954999999999</v>
      </c>
      <c r="L4665" t="s">
        <v>25</v>
      </c>
    </row>
    <row r="4666" spans="1:12" x14ac:dyDescent="0.3">
      <c r="A4666" s="1">
        <v>44290</v>
      </c>
      <c r="B4666">
        <v>2021</v>
      </c>
      <c r="C4666" t="s">
        <v>26</v>
      </c>
      <c r="D4666">
        <v>646240</v>
      </c>
      <c r="E4666">
        <v>745200</v>
      </c>
      <c r="F4666" t="s">
        <v>13</v>
      </c>
      <c r="G4666" t="s">
        <v>14</v>
      </c>
      <c r="H4666">
        <v>3</v>
      </c>
      <c r="I4666">
        <v>3</v>
      </c>
      <c r="J4666">
        <v>986</v>
      </c>
      <c r="K4666">
        <v>1.0234954999999999</v>
      </c>
      <c r="L4666" t="s">
        <v>15</v>
      </c>
    </row>
    <row r="4667" spans="1:12" x14ac:dyDescent="0.3">
      <c r="A4667" s="1">
        <v>44290</v>
      </c>
      <c r="B4667">
        <v>2021</v>
      </c>
      <c r="C4667" t="s">
        <v>17</v>
      </c>
      <c r="D4667">
        <v>93850</v>
      </c>
      <c r="E4667">
        <v>75300</v>
      </c>
      <c r="F4667" t="s">
        <v>19</v>
      </c>
      <c r="G4667" t="s">
        <v>20</v>
      </c>
      <c r="H4667">
        <v>4</v>
      </c>
      <c r="I4667">
        <v>3</v>
      </c>
      <c r="J4667">
        <v>1487</v>
      </c>
      <c r="K4667">
        <v>1.0234954999999999</v>
      </c>
      <c r="L4667" t="s">
        <v>15</v>
      </c>
    </row>
    <row r="4668" spans="1:12" x14ac:dyDescent="0.3">
      <c r="A4668" s="1">
        <v>44291</v>
      </c>
      <c r="B4668">
        <v>2021</v>
      </c>
      <c r="C4668" t="s">
        <v>12</v>
      </c>
      <c r="D4668">
        <v>68340</v>
      </c>
      <c r="E4668">
        <v>35000</v>
      </c>
      <c r="F4668" t="s">
        <v>13</v>
      </c>
      <c r="G4668" t="s">
        <v>14</v>
      </c>
      <c r="H4668">
        <v>3</v>
      </c>
      <c r="I4668">
        <v>1</v>
      </c>
      <c r="J4668">
        <v>969</v>
      </c>
      <c r="K4668">
        <v>1.0234954999999999</v>
      </c>
      <c r="L4668" t="s">
        <v>16</v>
      </c>
    </row>
    <row r="4669" spans="1:12" x14ac:dyDescent="0.3">
      <c r="A4669" s="1">
        <v>44291</v>
      </c>
      <c r="B4669">
        <v>2021</v>
      </c>
      <c r="C4669" t="s">
        <v>21</v>
      </c>
      <c r="D4669">
        <v>1247960</v>
      </c>
      <c r="E4669">
        <v>1910822</v>
      </c>
      <c r="F4669" t="s">
        <v>13</v>
      </c>
      <c r="G4669" t="s">
        <v>14</v>
      </c>
      <c r="H4669">
        <v>3</v>
      </c>
      <c r="I4669">
        <v>3</v>
      </c>
      <c r="J4669">
        <v>938</v>
      </c>
      <c r="K4669">
        <v>1.0234954999999999</v>
      </c>
      <c r="L4669" t="s">
        <v>15</v>
      </c>
    </row>
    <row r="4670" spans="1:12" x14ac:dyDescent="0.3">
      <c r="A4670" s="1">
        <v>44294</v>
      </c>
      <c r="B4670">
        <v>2021</v>
      </c>
      <c r="C4670" t="s">
        <v>12</v>
      </c>
      <c r="D4670">
        <v>36710</v>
      </c>
      <c r="E4670">
        <v>48000</v>
      </c>
      <c r="F4670" t="s">
        <v>13</v>
      </c>
      <c r="G4670" t="s">
        <v>14</v>
      </c>
      <c r="H4670">
        <v>3</v>
      </c>
      <c r="I4670">
        <v>2</v>
      </c>
      <c r="J4670">
        <v>1089</v>
      </c>
      <c r="K4670">
        <v>1.0234954999999999</v>
      </c>
      <c r="L4670" t="s">
        <v>15</v>
      </c>
    </row>
    <row r="4671" spans="1:12" x14ac:dyDescent="0.3">
      <c r="A4671" s="1">
        <v>44294</v>
      </c>
      <c r="B4671">
        <v>2021</v>
      </c>
      <c r="C4671" t="s">
        <v>17</v>
      </c>
      <c r="D4671">
        <v>90380</v>
      </c>
      <c r="E4671">
        <v>230000</v>
      </c>
      <c r="F4671" t="s">
        <v>13</v>
      </c>
      <c r="G4671" t="s">
        <v>14</v>
      </c>
      <c r="H4671">
        <v>3</v>
      </c>
      <c r="I4671">
        <v>1</v>
      </c>
      <c r="J4671">
        <v>1088</v>
      </c>
      <c r="K4671">
        <v>1.0234954999999999</v>
      </c>
      <c r="L4671" t="s">
        <v>16</v>
      </c>
    </row>
    <row r="4672" spans="1:12" x14ac:dyDescent="0.3">
      <c r="A4672" s="1">
        <v>44294</v>
      </c>
      <c r="B4672">
        <v>2021</v>
      </c>
      <c r="C4672" t="s">
        <v>17</v>
      </c>
      <c r="D4672">
        <v>108730</v>
      </c>
      <c r="E4672">
        <v>124687</v>
      </c>
      <c r="F4672" t="s">
        <v>19</v>
      </c>
      <c r="G4672" t="s">
        <v>20</v>
      </c>
      <c r="H4672">
        <v>4</v>
      </c>
      <c r="I4672">
        <v>2</v>
      </c>
      <c r="J4672">
        <v>1481</v>
      </c>
      <c r="K4672">
        <v>1.0234954999999999</v>
      </c>
      <c r="L4672" t="s">
        <v>22</v>
      </c>
    </row>
    <row r="4673" spans="1:12" x14ac:dyDescent="0.3">
      <c r="A4673" s="1">
        <v>44295</v>
      </c>
      <c r="B4673">
        <v>2021</v>
      </c>
      <c r="C4673" t="s">
        <v>17</v>
      </c>
      <c r="D4673">
        <v>103350</v>
      </c>
      <c r="E4673">
        <v>250000</v>
      </c>
      <c r="F4673" t="s">
        <v>13</v>
      </c>
      <c r="G4673" t="s">
        <v>14</v>
      </c>
      <c r="H4673">
        <v>3</v>
      </c>
      <c r="I4673">
        <v>1</v>
      </c>
      <c r="J4673">
        <v>1066</v>
      </c>
      <c r="K4673">
        <v>1.0234954999999999</v>
      </c>
      <c r="L4673" t="s">
        <v>22</v>
      </c>
    </row>
    <row r="4674" spans="1:12" x14ac:dyDescent="0.3">
      <c r="A4674" s="1">
        <v>44295</v>
      </c>
      <c r="B4674">
        <v>2021</v>
      </c>
      <c r="C4674" t="s">
        <v>30</v>
      </c>
      <c r="D4674">
        <v>424950</v>
      </c>
      <c r="E4674">
        <v>589000</v>
      </c>
      <c r="F4674" t="s">
        <v>13</v>
      </c>
      <c r="G4674" t="s">
        <v>14</v>
      </c>
      <c r="H4674">
        <v>3</v>
      </c>
      <c r="I4674">
        <v>1</v>
      </c>
      <c r="J4674">
        <v>1022</v>
      </c>
      <c r="K4674">
        <v>1.0234954999999999</v>
      </c>
      <c r="L4674" t="s">
        <v>16</v>
      </c>
    </row>
    <row r="4675" spans="1:12" x14ac:dyDescent="0.3">
      <c r="A4675" s="1">
        <v>44297</v>
      </c>
      <c r="B4675">
        <v>2021</v>
      </c>
      <c r="C4675" t="s">
        <v>12</v>
      </c>
      <c r="D4675">
        <v>93570</v>
      </c>
      <c r="E4675">
        <v>146000</v>
      </c>
      <c r="F4675" t="s">
        <v>13</v>
      </c>
      <c r="G4675" t="s">
        <v>14</v>
      </c>
      <c r="H4675">
        <v>3</v>
      </c>
      <c r="I4675">
        <v>2</v>
      </c>
      <c r="J4675">
        <v>988</v>
      </c>
      <c r="K4675">
        <v>1.0234954999999999</v>
      </c>
      <c r="L4675" t="s">
        <v>16</v>
      </c>
    </row>
    <row r="4676" spans="1:12" x14ac:dyDescent="0.3">
      <c r="A4676" s="1">
        <v>44297</v>
      </c>
      <c r="B4676">
        <v>2021</v>
      </c>
      <c r="C4676" t="s">
        <v>12</v>
      </c>
      <c r="D4676">
        <v>134680</v>
      </c>
      <c r="E4676">
        <v>210000</v>
      </c>
      <c r="F4676" t="s">
        <v>13</v>
      </c>
      <c r="G4676" t="s">
        <v>14</v>
      </c>
      <c r="H4676">
        <v>3</v>
      </c>
      <c r="I4676">
        <v>2</v>
      </c>
      <c r="J4676">
        <v>985</v>
      </c>
      <c r="K4676">
        <v>1.0234954999999999</v>
      </c>
      <c r="L4676" t="s">
        <v>25</v>
      </c>
    </row>
    <row r="4677" spans="1:12" x14ac:dyDescent="0.3">
      <c r="A4677" s="1">
        <v>44298</v>
      </c>
      <c r="B4677">
        <v>2021</v>
      </c>
      <c r="C4677" t="s">
        <v>21</v>
      </c>
      <c r="D4677">
        <v>1950000</v>
      </c>
      <c r="E4677">
        <v>1328250</v>
      </c>
      <c r="F4677" t="s">
        <v>13</v>
      </c>
      <c r="G4677" t="s">
        <v>14</v>
      </c>
      <c r="H4677">
        <v>3</v>
      </c>
      <c r="I4677">
        <v>1</v>
      </c>
      <c r="J4677">
        <v>915</v>
      </c>
      <c r="K4677">
        <v>1.0234954999999999</v>
      </c>
      <c r="L4677" t="s">
        <v>16</v>
      </c>
    </row>
    <row r="4678" spans="1:12" x14ac:dyDescent="0.3">
      <c r="A4678" s="1">
        <v>44298</v>
      </c>
      <c r="B4678">
        <v>2021</v>
      </c>
      <c r="C4678" t="s">
        <v>12</v>
      </c>
      <c r="D4678">
        <v>13460</v>
      </c>
      <c r="E4678">
        <v>17000</v>
      </c>
      <c r="F4678" t="s">
        <v>13</v>
      </c>
      <c r="G4678" t="s">
        <v>14</v>
      </c>
      <c r="H4678">
        <v>3</v>
      </c>
      <c r="I4678">
        <v>1</v>
      </c>
      <c r="J4678">
        <v>1036</v>
      </c>
      <c r="K4678">
        <v>1.0234954999999999</v>
      </c>
      <c r="L4678" t="s">
        <v>22</v>
      </c>
    </row>
    <row r="4679" spans="1:12" x14ac:dyDescent="0.3">
      <c r="A4679" s="1">
        <v>44298</v>
      </c>
      <c r="B4679">
        <v>2021</v>
      </c>
      <c r="C4679" t="s">
        <v>21</v>
      </c>
      <c r="D4679">
        <v>1735790</v>
      </c>
      <c r="E4679">
        <v>2675000</v>
      </c>
      <c r="F4679" t="s">
        <v>13</v>
      </c>
      <c r="G4679" t="s">
        <v>14</v>
      </c>
      <c r="H4679">
        <v>3</v>
      </c>
      <c r="I4679">
        <v>3</v>
      </c>
      <c r="J4679">
        <v>936</v>
      </c>
      <c r="K4679">
        <v>1.0234954999999999</v>
      </c>
      <c r="L4679" t="s">
        <v>25</v>
      </c>
    </row>
    <row r="4680" spans="1:12" x14ac:dyDescent="0.3">
      <c r="A4680" s="1">
        <v>44298</v>
      </c>
      <c r="B4680">
        <v>2021</v>
      </c>
      <c r="C4680" t="s">
        <v>30</v>
      </c>
      <c r="D4680">
        <v>269180</v>
      </c>
      <c r="E4680">
        <v>390000</v>
      </c>
      <c r="F4680" t="s">
        <v>13</v>
      </c>
      <c r="G4680" t="s">
        <v>14</v>
      </c>
      <c r="H4680">
        <v>3</v>
      </c>
      <c r="I4680">
        <v>3</v>
      </c>
      <c r="J4680">
        <v>986</v>
      </c>
      <c r="K4680">
        <v>1.0234954999999999</v>
      </c>
      <c r="L4680" t="s">
        <v>15</v>
      </c>
    </row>
    <row r="4681" spans="1:12" x14ac:dyDescent="0.3">
      <c r="A4681" s="1">
        <v>44298</v>
      </c>
      <c r="B4681">
        <v>2021</v>
      </c>
      <c r="C4681" t="s">
        <v>12</v>
      </c>
      <c r="D4681">
        <v>113250</v>
      </c>
      <c r="E4681">
        <v>142000</v>
      </c>
      <c r="F4681" t="s">
        <v>19</v>
      </c>
      <c r="G4681" t="s">
        <v>20</v>
      </c>
      <c r="H4681">
        <v>4</v>
      </c>
      <c r="I4681">
        <v>4</v>
      </c>
      <c r="J4681">
        <v>1300</v>
      </c>
      <c r="K4681">
        <v>1.0234954999999999</v>
      </c>
      <c r="L4681" t="s">
        <v>15</v>
      </c>
    </row>
    <row r="4682" spans="1:12" x14ac:dyDescent="0.3">
      <c r="A4682" s="1">
        <v>44301</v>
      </c>
      <c r="B4682">
        <v>2021</v>
      </c>
      <c r="C4682" t="s">
        <v>12</v>
      </c>
      <c r="D4682">
        <v>95580</v>
      </c>
      <c r="E4682">
        <v>145000</v>
      </c>
      <c r="F4682" t="s">
        <v>23</v>
      </c>
      <c r="G4682" t="s">
        <v>24</v>
      </c>
      <c r="H4682">
        <v>6</v>
      </c>
      <c r="I4682">
        <v>5</v>
      </c>
      <c r="J4682">
        <v>2166</v>
      </c>
      <c r="K4682">
        <v>1.0234954999999999</v>
      </c>
      <c r="L4682" t="s">
        <v>25</v>
      </c>
    </row>
    <row r="4683" spans="1:12" x14ac:dyDescent="0.3">
      <c r="A4683" s="1">
        <v>44301</v>
      </c>
      <c r="B4683">
        <v>2021</v>
      </c>
      <c r="C4683" t="s">
        <v>29</v>
      </c>
      <c r="D4683">
        <v>135590</v>
      </c>
      <c r="E4683">
        <v>155000</v>
      </c>
      <c r="F4683" t="s">
        <v>13</v>
      </c>
      <c r="G4683" t="s">
        <v>14</v>
      </c>
      <c r="H4683">
        <v>3</v>
      </c>
      <c r="I4683">
        <v>2</v>
      </c>
      <c r="J4683">
        <v>1001</v>
      </c>
      <c r="K4683">
        <v>1.0234954999999999</v>
      </c>
      <c r="L4683" t="s">
        <v>15</v>
      </c>
    </row>
    <row r="4684" spans="1:12" x14ac:dyDescent="0.3">
      <c r="A4684" s="1">
        <v>44301</v>
      </c>
      <c r="B4684">
        <v>2021</v>
      </c>
      <c r="C4684" t="s">
        <v>17</v>
      </c>
      <c r="D4684">
        <v>56360</v>
      </c>
      <c r="E4684">
        <v>95000</v>
      </c>
      <c r="F4684" t="s">
        <v>13</v>
      </c>
      <c r="G4684" t="s">
        <v>14</v>
      </c>
      <c r="H4684">
        <v>3</v>
      </c>
      <c r="I4684">
        <v>3</v>
      </c>
      <c r="J4684">
        <v>933</v>
      </c>
      <c r="K4684">
        <v>1.0234954999999999</v>
      </c>
      <c r="L4684" t="s">
        <v>22</v>
      </c>
    </row>
    <row r="4685" spans="1:12" x14ac:dyDescent="0.3">
      <c r="A4685" s="1">
        <v>44302</v>
      </c>
      <c r="B4685">
        <v>2021</v>
      </c>
      <c r="C4685" t="s">
        <v>26</v>
      </c>
      <c r="D4685">
        <v>846020</v>
      </c>
      <c r="E4685">
        <v>1670000</v>
      </c>
      <c r="F4685" t="s">
        <v>13</v>
      </c>
      <c r="G4685" t="s">
        <v>14</v>
      </c>
      <c r="H4685">
        <v>3</v>
      </c>
      <c r="I4685">
        <v>1</v>
      </c>
      <c r="J4685">
        <v>977</v>
      </c>
      <c r="K4685">
        <v>1.0234954999999999</v>
      </c>
      <c r="L4685" t="s">
        <v>15</v>
      </c>
    </row>
    <row r="4686" spans="1:12" x14ac:dyDescent="0.3">
      <c r="A4686" s="1">
        <v>44303</v>
      </c>
      <c r="B4686">
        <v>2021</v>
      </c>
      <c r="C4686" t="s">
        <v>17</v>
      </c>
      <c r="D4686">
        <v>90890</v>
      </c>
      <c r="E4686">
        <v>208000</v>
      </c>
      <c r="F4686" t="s">
        <v>13</v>
      </c>
      <c r="G4686" t="s">
        <v>14</v>
      </c>
      <c r="H4686">
        <v>3</v>
      </c>
      <c r="I4686">
        <v>3</v>
      </c>
      <c r="J4686">
        <v>941</v>
      </c>
      <c r="K4686">
        <v>1.0234954999999999</v>
      </c>
      <c r="L4686" t="s">
        <v>16</v>
      </c>
    </row>
    <row r="4687" spans="1:12" x14ac:dyDescent="0.3">
      <c r="A4687" s="1">
        <v>44304</v>
      </c>
      <c r="B4687">
        <v>2021</v>
      </c>
      <c r="C4687" t="s">
        <v>30</v>
      </c>
      <c r="D4687">
        <v>559110</v>
      </c>
      <c r="E4687">
        <v>889000</v>
      </c>
      <c r="F4687" t="s">
        <v>13</v>
      </c>
      <c r="G4687" t="s">
        <v>14</v>
      </c>
      <c r="H4687">
        <v>3</v>
      </c>
      <c r="I4687">
        <v>3</v>
      </c>
      <c r="J4687">
        <v>1041</v>
      </c>
      <c r="K4687">
        <v>1.0234954999999999</v>
      </c>
      <c r="L4687" t="s">
        <v>16</v>
      </c>
    </row>
    <row r="4688" spans="1:12" x14ac:dyDescent="0.3">
      <c r="A4688" s="1">
        <v>44304</v>
      </c>
      <c r="B4688">
        <v>2021</v>
      </c>
      <c r="C4688" t="s">
        <v>17</v>
      </c>
      <c r="D4688">
        <v>95080</v>
      </c>
      <c r="E4688">
        <v>162960</v>
      </c>
      <c r="F4688" t="s">
        <v>13</v>
      </c>
      <c r="G4688" t="s">
        <v>14</v>
      </c>
      <c r="H4688">
        <v>3</v>
      </c>
      <c r="I4688">
        <v>3</v>
      </c>
      <c r="J4688">
        <v>1044</v>
      </c>
      <c r="K4688">
        <v>1.0234954999999999</v>
      </c>
      <c r="L4688" t="s">
        <v>16</v>
      </c>
    </row>
    <row r="4689" spans="1:12" x14ac:dyDescent="0.3">
      <c r="A4689" s="1">
        <v>44304</v>
      </c>
      <c r="B4689">
        <v>2021</v>
      </c>
      <c r="C4689" t="s">
        <v>12</v>
      </c>
      <c r="D4689">
        <v>100620</v>
      </c>
      <c r="E4689">
        <v>175000</v>
      </c>
      <c r="F4689" t="s">
        <v>23</v>
      </c>
      <c r="G4689" t="s">
        <v>24</v>
      </c>
      <c r="H4689">
        <v>6</v>
      </c>
      <c r="I4689">
        <v>4</v>
      </c>
      <c r="J4689">
        <v>1904</v>
      </c>
      <c r="K4689">
        <v>1.0234954999999999</v>
      </c>
      <c r="L4689" t="s">
        <v>25</v>
      </c>
    </row>
    <row r="4690" spans="1:12" x14ac:dyDescent="0.3">
      <c r="A4690" s="1">
        <v>44309</v>
      </c>
      <c r="B4690">
        <v>2021</v>
      </c>
      <c r="C4690" t="s">
        <v>17</v>
      </c>
      <c r="D4690">
        <v>133310</v>
      </c>
      <c r="E4690">
        <v>223125</v>
      </c>
      <c r="F4690" t="s">
        <v>19</v>
      </c>
      <c r="G4690" t="s">
        <v>20</v>
      </c>
      <c r="H4690">
        <v>4</v>
      </c>
      <c r="I4690">
        <v>2</v>
      </c>
      <c r="J4690">
        <v>1222</v>
      </c>
      <c r="K4690">
        <v>1.0234954999999999</v>
      </c>
      <c r="L4690" t="s">
        <v>15</v>
      </c>
    </row>
    <row r="4691" spans="1:12" x14ac:dyDescent="0.3">
      <c r="A4691" s="1">
        <v>44309</v>
      </c>
      <c r="B4691">
        <v>2021</v>
      </c>
      <c r="C4691" t="s">
        <v>12</v>
      </c>
      <c r="D4691">
        <v>59780</v>
      </c>
      <c r="E4691">
        <v>48500</v>
      </c>
      <c r="F4691" t="s">
        <v>13</v>
      </c>
      <c r="G4691" t="s">
        <v>14</v>
      </c>
      <c r="H4691">
        <v>3</v>
      </c>
      <c r="I4691">
        <v>3</v>
      </c>
      <c r="J4691">
        <v>917</v>
      </c>
      <c r="K4691">
        <v>1.0234954999999999</v>
      </c>
      <c r="L4691" t="s">
        <v>22</v>
      </c>
    </row>
    <row r="4692" spans="1:12" x14ac:dyDescent="0.3">
      <c r="A4692" s="1">
        <v>44311</v>
      </c>
      <c r="B4692">
        <v>2021</v>
      </c>
      <c r="C4692" t="s">
        <v>17</v>
      </c>
      <c r="D4692">
        <v>80510</v>
      </c>
      <c r="E4692">
        <v>195000</v>
      </c>
      <c r="F4692" t="s">
        <v>13</v>
      </c>
      <c r="G4692" t="s">
        <v>14</v>
      </c>
      <c r="H4692">
        <v>3</v>
      </c>
      <c r="I4692">
        <v>1</v>
      </c>
      <c r="J4692">
        <v>1100</v>
      </c>
      <c r="K4692">
        <v>1.0234954999999999</v>
      </c>
      <c r="L4692" t="s">
        <v>22</v>
      </c>
    </row>
    <row r="4693" spans="1:12" x14ac:dyDescent="0.3">
      <c r="A4693" s="1">
        <v>44311</v>
      </c>
      <c r="B4693">
        <v>2021</v>
      </c>
      <c r="C4693" t="s">
        <v>21</v>
      </c>
      <c r="D4693">
        <v>349790</v>
      </c>
      <c r="E4693">
        <v>650000</v>
      </c>
      <c r="F4693" t="s">
        <v>23</v>
      </c>
      <c r="G4693" t="s">
        <v>24</v>
      </c>
      <c r="H4693">
        <v>6</v>
      </c>
      <c r="I4693">
        <v>5</v>
      </c>
      <c r="J4693">
        <v>1960</v>
      </c>
      <c r="K4693">
        <v>1.0234954999999999</v>
      </c>
      <c r="L4693" t="s">
        <v>15</v>
      </c>
    </row>
    <row r="4694" spans="1:12" x14ac:dyDescent="0.3">
      <c r="A4694" s="1">
        <v>44311</v>
      </c>
      <c r="B4694">
        <v>2021</v>
      </c>
      <c r="C4694" t="s">
        <v>29</v>
      </c>
      <c r="D4694">
        <v>149870</v>
      </c>
      <c r="E4694">
        <v>227500</v>
      </c>
      <c r="F4694" t="s">
        <v>13</v>
      </c>
      <c r="G4694" t="s">
        <v>14</v>
      </c>
      <c r="H4694">
        <v>3</v>
      </c>
      <c r="I4694">
        <v>2</v>
      </c>
      <c r="J4694">
        <v>1084</v>
      </c>
      <c r="K4694">
        <v>1.0234954999999999</v>
      </c>
      <c r="L4694" t="s">
        <v>22</v>
      </c>
    </row>
    <row r="4695" spans="1:12" x14ac:dyDescent="0.3">
      <c r="A4695" s="1">
        <v>44312</v>
      </c>
      <c r="B4695">
        <v>2021</v>
      </c>
      <c r="C4695" t="s">
        <v>26</v>
      </c>
      <c r="D4695">
        <v>2890790</v>
      </c>
      <c r="E4695">
        <v>3000000</v>
      </c>
      <c r="F4695" t="s">
        <v>13</v>
      </c>
      <c r="G4695" t="s">
        <v>14</v>
      </c>
      <c r="H4695">
        <v>3</v>
      </c>
      <c r="I4695">
        <v>3</v>
      </c>
      <c r="J4695">
        <v>985</v>
      </c>
      <c r="K4695">
        <v>1.0234954999999999</v>
      </c>
      <c r="L4695" t="s">
        <v>22</v>
      </c>
    </row>
    <row r="4696" spans="1:12" x14ac:dyDescent="0.3">
      <c r="A4696" s="1">
        <v>44312</v>
      </c>
      <c r="B4696">
        <v>2021</v>
      </c>
      <c r="C4696" t="s">
        <v>12</v>
      </c>
      <c r="D4696">
        <v>61410</v>
      </c>
      <c r="E4696">
        <v>119000</v>
      </c>
      <c r="F4696" t="s">
        <v>13</v>
      </c>
      <c r="G4696" t="s">
        <v>14</v>
      </c>
      <c r="H4696">
        <v>3</v>
      </c>
      <c r="I4696">
        <v>3</v>
      </c>
      <c r="J4696">
        <v>905</v>
      </c>
      <c r="K4696">
        <v>1.0234954999999999</v>
      </c>
      <c r="L4696" t="s">
        <v>25</v>
      </c>
    </row>
    <row r="4697" spans="1:12" x14ac:dyDescent="0.3">
      <c r="A4697" s="1">
        <v>44312</v>
      </c>
      <c r="B4697">
        <v>2021</v>
      </c>
      <c r="C4697" t="s">
        <v>30</v>
      </c>
      <c r="D4697">
        <v>419930</v>
      </c>
      <c r="E4697">
        <v>675000</v>
      </c>
      <c r="F4697" t="s">
        <v>23</v>
      </c>
      <c r="G4697" t="s">
        <v>24</v>
      </c>
      <c r="H4697">
        <v>6</v>
      </c>
      <c r="I4697">
        <v>6</v>
      </c>
      <c r="J4697">
        <v>2058</v>
      </c>
      <c r="K4697">
        <v>1.0234954999999999</v>
      </c>
      <c r="L4697" t="s">
        <v>16</v>
      </c>
    </row>
    <row r="4698" spans="1:12" x14ac:dyDescent="0.3">
      <c r="A4698" s="1">
        <v>44315</v>
      </c>
      <c r="B4698">
        <v>2021</v>
      </c>
      <c r="C4698" t="s">
        <v>30</v>
      </c>
      <c r="D4698">
        <v>310170</v>
      </c>
      <c r="E4698">
        <v>200000</v>
      </c>
      <c r="F4698" t="s">
        <v>13</v>
      </c>
      <c r="G4698" t="s">
        <v>14</v>
      </c>
      <c r="H4698">
        <v>3</v>
      </c>
      <c r="I4698">
        <v>2</v>
      </c>
      <c r="J4698">
        <v>958</v>
      </c>
      <c r="K4698">
        <v>1.0234954999999999</v>
      </c>
      <c r="L4698" t="s">
        <v>22</v>
      </c>
    </row>
    <row r="4699" spans="1:12" x14ac:dyDescent="0.3">
      <c r="A4699" s="1">
        <v>44315</v>
      </c>
      <c r="B4699">
        <v>2021</v>
      </c>
      <c r="C4699" t="s">
        <v>12</v>
      </c>
      <c r="D4699">
        <v>143500</v>
      </c>
      <c r="E4699">
        <v>123751</v>
      </c>
      <c r="F4699" t="s">
        <v>27</v>
      </c>
      <c r="G4699" t="s">
        <v>28</v>
      </c>
      <c r="H4699">
        <v>8</v>
      </c>
      <c r="I4699">
        <v>8</v>
      </c>
      <c r="J4699">
        <v>2897</v>
      </c>
      <c r="K4699">
        <v>1.0234954999999999</v>
      </c>
      <c r="L4699" t="s">
        <v>25</v>
      </c>
    </row>
    <row r="4700" spans="1:12" x14ac:dyDescent="0.3">
      <c r="A4700" s="1">
        <v>44315</v>
      </c>
      <c r="B4700">
        <v>2021</v>
      </c>
      <c r="C4700" t="s">
        <v>17</v>
      </c>
      <c r="D4700">
        <v>130430</v>
      </c>
      <c r="E4700">
        <v>220000</v>
      </c>
      <c r="F4700" t="s">
        <v>23</v>
      </c>
      <c r="G4700" t="s">
        <v>24</v>
      </c>
      <c r="H4700">
        <v>6</v>
      </c>
      <c r="I4700">
        <v>6</v>
      </c>
      <c r="J4700">
        <v>1960</v>
      </c>
      <c r="K4700">
        <v>1.0234954999999999</v>
      </c>
      <c r="L4700" t="s">
        <v>22</v>
      </c>
    </row>
    <row r="4701" spans="1:12" x14ac:dyDescent="0.3">
      <c r="A4701" s="1">
        <v>44315</v>
      </c>
      <c r="B4701">
        <v>2021</v>
      </c>
      <c r="C4701" t="s">
        <v>12</v>
      </c>
      <c r="D4701">
        <v>56610</v>
      </c>
      <c r="E4701">
        <v>73500</v>
      </c>
      <c r="F4701" t="s">
        <v>13</v>
      </c>
      <c r="G4701" t="s">
        <v>14</v>
      </c>
      <c r="H4701">
        <v>3</v>
      </c>
      <c r="I4701">
        <v>1</v>
      </c>
      <c r="J4701">
        <v>1080</v>
      </c>
      <c r="K4701">
        <v>1.0234954999999999</v>
      </c>
      <c r="L4701" t="s">
        <v>22</v>
      </c>
    </row>
    <row r="4702" spans="1:12" x14ac:dyDescent="0.3">
      <c r="A4702" s="1">
        <v>44316</v>
      </c>
      <c r="B4702">
        <v>2021</v>
      </c>
      <c r="C4702" t="s">
        <v>21</v>
      </c>
      <c r="D4702">
        <v>5958120</v>
      </c>
      <c r="E4702">
        <v>9400000</v>
      </c>
      <c r="F4702" t="s">
        <v>13</v>
      </c>
      <c r="G4702" t="s">
        <v>14</v>
      </c>
      <c r="H4702">
        <v>3</v>
      </c>
      <c r="I4702">
        <v>3</v>
      </c>
      <c r="J4702">
        <v>1080</v>
      </c>
      <c r="K4702">
        <v>1.0234954999999999</v>
      </c>
      <c r="L4702" t="s">
        <v>22</v>
      </c>
    </row>
    <row r="4703" spans="1:12" x14ac:dyDescent="0.3">
      <c r="A4703" s="1">
        <v>44316</v>
      </c>
      <c r="B4703">
        <v>2021</v>
      </c>
      <c r="C4703" t="s">
        <v>17</v>
      </c>
      <c r="D4703">
        <v>89810</v>
      </c>
      <c r="E4703">
        <v>175000</v>
      </c>
      <c r="F4703" t="s">
        <v>19</v>
      </c>
      <c r="G4703" t="s">
        <v>20</v>
      </c>
      <c r="H4703">
        <v>4</v>
      </c>
      <c r="I4703">
        <v>4</v>
      </c>
      <c r="J4703">
        <v>1236</v>
      </c>
      <c r="K4703">
        <v>1.0234954999999999</v>
      </c>
      <c r="L4703" t="s">
        <v>25</v>
      </c>
    </row>
    <row r="4704" spans="1:12" x14ac:dyDescent="0.3">
      <c r="A4704" s="1">
        <v>44316</v>
      </c>
      <c r="B4704">
        <v>2021</v>
      </c>
      <c r="C4704" t="s">
        <v>29</v>
      </c>
      <c r="D4704">
        <v>161280</v>
      </c>
      <c r="E4704">
        <v>220000</v>
      </c>
      <c r="F4704" t="s">
        <v>13</v>
      </c>
      <c r="G4704" t="s">
        <v>14</v>
      </c>
      <c r="H4704">
        <v>3</v>
      </c>
      <c r="I4704">
        <v>1</v>
      </c>
      <c r="J4704">
        <v>976</v>
      </c>
      <c r="K4704">
        <v>1.0234954999999999</v>
      </c>
      <c r="L4704" t="s">
        <v>16</v>
      </c>
    </row>
    <row r="4705" spans="1:12" x14ac:dyDescent="0.3">
      <c r="A4705" s="1">
        <v>44316</v>
      </c>
      <c r="B4705">
        <v>2021</v>
      </c>
      <c r="C4705" t="s">
        <v>12</v>
      </c>
      <c r="D4705">
        <v>71470</v>
      </c>
      <c r="E4705">
        <v>89900</v>
      </c>
      <c r="F4705" t="s">
        <v>23</v>
      </c>
      <c r="G4705" t="s">
        <v>24</v>
      </c>
      <c r="H4705">
        <v>6</v>
      </c>
      <c r="I4705">
        <v>5</v>
      </c>
      <c r="J4705">
        <v>1875</v>
      </c>
      <c r="K4705">
        <v>1.0234954999999999</v>
      </c>
      <c r="L4705" t="s">
        <v>16</v>
      </c>
    </row>
    <row r="4706" spans="1:12" x14ac:dyDescent="0.3">
      <c r="A4706" s="1">
        <v>44316</v>
      </c>
      <c r="B4706">
        <v>2021</v>
      </c>
      <c r="C4706" t="s">
        <v>12</v>
      </c>
      <c r="D4706">
        <v>66550</v>
      </c>
      <c r="E4706">
        <v>113000</v>
      </c>
      <c r="F4706" t="s">
        <v>13</v>
      </c>
      <c r="G4706" t="s">
        <v>14</v>
      </c>
      <c r="H4706">
        <v>3</v>
      </c>
      <c r="I4706">
        <v>3</v>
      </c>
      <c r="J4706">
        <v>938</v>
      </c>
      <c r="K4706">
        <v>1.0234954999999999</v>
      </c>
      <c r="L4706" t="s">
        <v>25</v>
      </c>
    </row>
    <row r="4707" spans="1:12" x14ac:dyDescent="0.3">
      <c r="A4707" s="1">
        <v>44317</v>
      </c>
      <c r="B4707">
        <v>2021</v>
      </c>
      <c r="C4707" t="s">
        <v>17</v>
      </c>
      <c r="D4707">
        <v>123490</v>
      </c>
      <c r="E4707">
        <v>180000</v>
      </c>
      <c r="F4707" t="s">
        <v>13</v>
      </c>
      <c r="G4707" t="s">
        <v>14</v>
      </c>
      <c r="H4707">
        <v>3</v>
      </c>
      <c r="I4707">
        <v>1</v>
      </c>
      <c r="J4707">
        <v>1035</v>
      </c>
      <c r="K4707">
        <v>1.0234954999999999</v>
      </c>
      <c r="L4707" t="s">
        <v>15</v>
      </c>
    </row>
    <row r="4708" spans="1:12" x14ac:dyDescent="0.3">
      <c r="A4708" s="1">
        <v>44317</v>
      </c>
      <c r="B4708">
        <v>2021</v>
      </c>
      <c r="C4708" t="s">
        <v>21</v>
      </c>
      <c r="D4708">
        <v>788200</v>
      </c>
      <c r="E4708">
        <v>2433600</v>
      </c>
      <c r="F4708" t="s">
        <v>13</v>
      </c>
      <c r="G4708" t="s">
        <v>14</v>
      </c>
      <c r="H4708">
        <v>3</v>
      </c>
      <c r="I4708">
        <v>2</v>
      </c>
      <c r="J4708">
        <v>972</v>
      </c>
      <c r="K4708">
        <v>1.0234954999999999</v>
      </c>
      <c r="L4708" t="s">
        <v>25</v>
      </c>
    </row>
    <row r="4709" spans="1:12" x14ac:dyDescent="0.3">
      <c r="A4709" s="1">
        <v>44317</v>
      </c>
      <c r="B4709">
        <v>2021</v>
      </c>
      <c r="C4709" t="s">
        <v>12</v>
      </c>
      <c r="D4709">
        <v>75420</v>
      </c>
      <c r="E4709">
        <v>142500</v>
      </c>
      <c r="F4709" t="s">
        <v>13</v>
      </c>
      <c r="G4709" t="s">
        <v>14</v>
      </c>
      <c r="H4709">
        <v>3</v>
      </c>
      <c r="I4709">
        <v>3</v>
      </c>
      <c r="J4709">
        <v>1062</v>
      </c>
      <c r="K4709">
        <v>1.0234954999999999</v>
      </c>
      <c r="L4709" t="s">
        <v>16</v>
      </c>
    </row>
    <row r="4710" spans="1:12" x14ac:dyDescent="0.3">
      <c r="A4710" s="1">
        <v>44317</v>
      </c>
      <c r="B4710">
        <v>2021</v>
      </c>
      <c r="C4710" t="s">
        <v>30</v>
      </c>
      <c r="D4710">
        <v>515110</v>
      </c>
      <c r="E4710">
        <v>660000</v>
      </c>
      <c r="F4710" t="s">
        <v>13</v>
      </c>
      <c r="G4710" t="s">
        <v>14</v>
      </c>
      <c r="H4710">
        <v>3</v>
      </c>
      <c r="I4710">
        <v>1</v>
      </c>
      <c r="J4710">
        <v>996</v>
      </c>
      <c r="K4710">
        <v>1.0234954999999999</v>
      </c>
      <c r="L4710" t="s">
        <v>16</v>
      </c>
    </row>
    <row r="4711" spans="1:12" x14ac:dyDescent="0.3">
      <c r="A4711" s="1">
        <v>44318</v>
      </c>
      <c r="B4711">
        <v>2021</v>
      </c>
      <c r="C4711" t="s">
        <v>21</v>
      </c>
      <c r="D4711">
        <v>992040</v>
      </c>
      <c r="E4711">
        <v>1275000</v>
      </c>
      <c r="F4711" t="s">
        <v>13</v>
      </c>
      <c r="G4711" t="s">
        <v>14</v>
      </c>
      <c r="H4711">
        <v>3</v>
      </c>
      <c r="I4711">
        <v>1</v>
      </c>
      <c r="J4711">
        <v>904</v>
      </c>
      <c r="K4711">
        <v>1.0234954999999999</v>
      </c>
      <c r="L4711" t="s">
        <v>15</v>
      </c>
    </row>
    <row r="4712" spans="1:12" x14ac:dyDescent="0.3">
      <c r="A4712" s="1">
        <v>44319</v>
      </c>
      <c r="B4712">
        <v>2021</v>
      </c>
      <c r="C4712" t="s">
        <v>12</v>
      </c>
      <c r="D4712">
        <v>65540</v>
      </c>
      <c r="E4712">
        <v>135000</v>
      </c>
      <c r="F4712" t="s">
        <v>13</v>
      </c>
      <c r="G4712" t="s">
        <v>14</v>
      </c>
      <c r="H4712">
        <v>3</v>
      </c>
      <c r="I4712">
        <v>1</v>
      </c>
      <c r="J4712">
        <v>981</v>
      </c>
      <c r="K4712">
        <v>1.0234954999999999</v>
      </c>
      <c r="L4712" t="s">
        <v>15</v>
      </c>
    </row>
    <row r="4713" spans="1:12" x14ac:dyDescent="0.3">
      <c r="A4713" s="1">
        <v>44319</v>
      </c>
      <c r="B4713">
        <v>2021</v>
      </c>
      <c r="C4713" t="s">
        <v>12</v>
      </c>
      <c r="D4713">
        <v>94330</v>
      </c>
      <c r="E4713">
        <v>102500</v>
      </c>
      <c r="F4713" t="s">
        <v>23</v>
      </c>
      <c r="G4713" t="s">
        <v>24</v>
      </c>
      <c r="H4713">
        <v>6</v>
      </c>
      <c r="I4713">
        <v>4</v>
      </c>
      <c r="J4713">
        <v>1973</v>
      </c>
      <c r="K4713">
        <v>1.0234954999999999</v>
      </c>
      <c r="L4713" t="s">
        <v>22</v>
      </c>
    </row>
    <row r="4714" spans="1:12" x14ac:dyDescent="0.3">
      <c r="A4714" s="1">
        <v>44322</v>
      </c>
      <c r="B4714">
        <v>2021</v>
      </c>
      <c r="C4714" t="s">
        <v>12</v>
      </c>
      <c r="D4714">
        <v>133000</v>
      </c>
      <c r="E4714">
        <v>163500</v>
      </c>
      <c r="F4714" t="s">
        <v>13</v>
      </c>
      <c r="G4714" t="s">
        <v>14</v>
      </c>
      <c r="H4714">
        <v>3</v>
      </c>
      <c r="I4714">
        <v>2</v>
      </c>
      <c r="J4714">
        <v>945</v>
      </c>
      <c r="K4714">
        <v>1.0234954999999999</v>
      </c>
      <c r="L4714" t="s">
        <v>15</v>
      </c>
    </row>
    <row r="4715" spans="1:12" x14ac:dyDescent="0.3">
      <c r="A4715" s="1">
        <v>44322</v>
      </c>
      <c r="B4715">
        <v>2021</v>
      </c>
      <c r="C4715" t="s">
        <v>17</v>
      </c>
      <c r="D4715">
        <v>105450</v>
      </c>
      <c r="E4715">
        <v>240000</v>
      </c>
      <c r="F4715" t="s">
        <v>19</v>
      </c>
      <c r="G4715" t="s">
        <v>20</v>
      </c>
      <c r="H4715">
        <v>4</v>
      </c>
      <c r="I4715">
        <v>3</v>
      </c>
      <c r="J4715">
        <v>1457</v>
      </c>
      <c r="K4715">
        <v>1.0234954999999999</v>
      </c>
      <c r="L4715" t="s">
        <v>25</v>
      </c>
    </row>
    <row r="4716" spans="1:12" x14ac:dyDescent="0.3">
      <c r="A4716" s="1">
        <v>44322</v>
      </c>
      <c r="B4716">
        <v>2021</v>
      </c>
      <c r="C4716" t="s">
        <v>21</v>
      </c>
      <c r="D4716">
        <v>653310</v>
      </c>
      <c r="E4716">
        <v>800000</v>
      </c>
      <c r="F4716" t="s">
        <v>13</v>
      </c>
      <c r="G4716" t="s">
        <v>14</v>
      </c>
      <c r="H4716">
        <v>3</v>
      </c>
      <c r="I4716">
        <v>2</v>
      </c>
      <c r="J4716">
        <v>962</v>
      </c>
      <c r="K4716">
        <v>1.0234954999999999</v>
      </c>
      <c r="L4716" t="s">
        <v>16</v>
      </c>
    </row>
    <row r="4717" spans="1:12" x14ac:dyDescent="0.3">
      <c r="A4717" s="1">
        <v>44323</v>
      </c>
      <c r="B4717">
        <v>2021</v>
      </c>
      <c r="C4717" t="s">
        <v>12</v>
      </c>
      <c r="D4717">
        <v>53360</v>
      </c>
      <c r="E4717">
        <v>71500</v>
      </c>
      <c r="F4717" t="s">
        <v>13</v>
      </c>
      <c r="G4717" t="s">
        <v>14</v>
      </c>
      <c r="H4717">
        <v>3</v>
      </c>
      <c r="I4717">
        <v>1</v>
      </c>
      <c r="J4717">
        <v>979</v>
      </c>
      <c r="K4717">
        <v>1.0234954999999999</v>
      </c>
      <c r="L4717" t="s">
        <v>16</v>
      </c>
    </row>
    <row r="4718" spans="1:12" x14ac:dyDescent="0.3">
      <c r="A4718" s="1">
        <v>44323</v>
      </c>
      <c r="B4718">
        <v>2021</v>
      </c>
      <c r="C4718" t="s">
        <v>12</v>
      </c>
      <c r="D4718">
        <v>63020</v>
      </c>
      <c r="E4718">
        <v>70000</v>
      </c>
      <c r="F4718" t="s">
        <v>13</v>
      </c>
      <c r="G4718" t="s">
        <v>14</v>
      </c>
      <c r="H4718">
        <v>3</v>
      </c>
      <c r="I4718">
        <v>3</v>
      </c>
      <c r="J4718">
        <v>977</v>
      </c>
      <c r="K4718">
        <v>1.0234954999999999</v>
      </c>
      <c r="L4718" t="s">
        <v>22</v>
      </c>
    </row>
    <row r="4719" spans="1:12" x14ac:dyDescent="0.3">
      <c r="A4719" s="1">
        <v>44324</v>
      </c>
      <c r="B4719">
        <v>2021</v>
      </c>
      <c r="C4719" t="s">
        <v>21</v>
      </c>
      <c r="D4719">
        <v>801920</v>
      </c>
      <c r="E4719">
        <v>1165000</v>
      </c>
      <c r="F4719" t="s">
        <v>13</v>
      </c>
      <c r="G4719" t="s">
        <v>14</v>
      </c>
      <c r="H4719">
        <v>3</v>
      </c>
      <c r="I4719">
        <v>2</v>
      </c>
      <c r="J4719">
        <v>937</v>
      </c>
      <c r="K4719">
        <v>1.0234954999999999</v>
      </c>
      <c r="L4719" t="s">
        <v>15</v>
      </c>
    </row>
    <row r="4720" spans="1:12" x14ac:dyDescent="0.3">
      <c r="A4720" s="1">
        <v>44325</v>
      </c>
      <c r="B4720">
        <v>2021</v>
      </c>
      <c r="C4720" t="s">
        <v>12</v>
      </c>
      <c r="D4720">
        <v>79530</v>
      </c>
      <c r="E4720">
        <v>84000</v>
      </c>
      <c r="F4720" t="s">
        <v>13</v>
      </c>
      <c r="G4720" t="s">
        <v>14</v>
      </c>
      <c r="H4720">
        <v>3</v>
      </c>
      <c r="I4720">
        <v>3</v>
      </c>
      <c r="J4720">
        <v>1097</v>
      </c>
      <c r="K4720">
        <v>1.0234954999999999</v>
      </c>
      <c r="L4720" t="s">
        <v>25</v>
      </c>
    </row>
    <row r="4721" spans="1:12" x14ac:dyDescent="0.3">
      <c r="A4721" s="1">
        <v>44325</v>
      </c>
      <c r="B4721">
        <v>2021</v>
      </c>
      <c r="C4721" t="s">
        <v>21</v>
      </c>
      <c r="D4721">
        <v>1233890</v>
      </c>
      <c r="E4721">
        <v>1146500</v>
      </c>
      <c r="F4721" t="s">
        <v>13</v>
      </c>
      <c r="G4721" t="s">
        <v>14</v>
      </c>
      <c r="H4721">
        <v>3</v>
      </c>
      <c r="I4721">
        <v>3</v>
      </c>
      <c r="J4721">
        <v>1010</v>
      </c>
      <c r="K4721">
        <v>1.0234954999999999</v>
      </c>
      <c r="L4721" t="s">
        <v>22</v>
      </c>
    </row>
    <row r="4722" spans="1:12" x14ac:dyDescent="0.3">
      <c r="A4722" s="1">
        <v>44326</v>
      </c>
      <c r="B4722">
        <v>2021</v>
      </c>
      <c r="C4722" t="s">
        <v>26</v>
      </c>
      <c r="D4722">
        <v>306670</v>
      </c>
      <c r="E4722">
        <v>398000</v>
      </c>
      <c r="F4722" t="s">
        <v>13</v>
      </c>
      <c r="G4722" t="s">
        <v>14</v>
      </c>
      <c r="H4722">
        <v>3</v>
      </c>
      <c r="I4722">
        <v>1</v>
      </c>
      <c r="J4722">
        <v>967</v>
      </c>
      <c r="K4722">
        <v>1.0234954999999999</v>
      </c>
      <c r="L4722" t="s">
        <v>15</v>
      </c>
    </row>
    <row r="4723" spans="1:12" x14ac:dyDescent="0.3">
      <c r="A4723" s="1">
        <v>44326</v>
      </c>
      <c r="B4723">
        <v>2021</v>
      </c>
      <c r="C4723" t="s">
        <v>12</v>
      </c>
      <c r="D4723">
        <v>83190</v>
      </c>
      <c r="E4723">
        <v>90000</v>
      </c>
      <c r="F4723" t="s">
        <v>13</v>
      </c>
      <c r="G4723" t="s">
        <v>14</v>
      </c>
      <c r="H4723">
        <v>3</v>
      </c>
      <c r="I4723">
        <v>3</v>
      </c>
      <c r="J4723">
        <v>927</v>
      </c>
      <c r="K4723">
        <v>1.0234954999999999</v>
      </c>
      <c r="L4723" t="s">
        <v>16</v>
      </c>
    </row>
    <row r="4724" spans="1:12" x14ac:dyDescent="0.3">
      <c r="A4724" s="1">
        <v>44326</v>
      </c>
      <c r="B4724">
        <v>2021</v>
      </c>
      <c r="C4724" t="s">
        <v>26</v>
      </c>
      <c r="D4724">
        <v>303800</v>
      </c>
      <c r="E4724">
        <v>360000</v>
      </c>
      <c r="F4724" t="s">
        <v>13</v>
      </c>
      <c r="G4724" t="s">
        <v>14</v>
      </c>
      <c r="H4724">
        <v>3</v>
      </c>
      <c r="I4724">
        <v>2</v>
      </c>
      <c r="J4724">
        <v>1095</v>
      </c>
      <c r="K4724">
        <v>1.0234954999999999</v>
      </c>
      <c r="L4724" t="s">
        <v>22</v>
      </c>
    </row>
    <row r="4725" spans="1:12" x14ac:dyDescent="0.3">
      <c r="A4725" s="1">
        <v>44329</v>
      </c>
      <c r="B4725">
        <v>2021</v>
      </c>
      <c r="C4725" t="s">
        <v>17</v>
      </c>
      <c r="D4725">
        <v>127430</v>
      </c>
      <c r="E4725">
        <v>250000</v>
      </c>
      <c r="F4725" t="s">
        <v>23</v>
      </c>
      <c r="G4725" t="s">
        <v>24</v>
      </c>
      <c r="H4725">
        <v>6</v>
      </c>
      <c r="I4725">
        <v>6</v>
      </c>
      <c r="J4725">
        <v>2103</v>
      </c>
      <c r="K4725">
        <v>1.0234954999999999</v>
      </c>
      <c r="L4725" t="s">
        <v>25</v>
      </c>
    </row>
    <row r="4726" spans="1:12" x14ac:dyDescent="0.3">
      <c r="A4726" s="1">
        <v>44329</v>
      </c>
      <c r="B4726">
        <v>2021</v>
      </c>
      <c r="C4726" t="s">
        <v>30</v>
      </c>
      <c r="D4726">
        <v>528300</v>
      </c>
      <c r="E4726">
        <v>775000</v>
      </c>
      <c r="F4726" t="s">
        <v>13</v>
      </c>
      <c r="G4726" t="s">
        <v>14</v>
      </c>
      <c r="H4726">
        <v>3</v>
      </c>
      <c r="I4726">
        <v>2</v>
      </c>
      <c r="J4726">
        <v>919</v>
      </c>
      <c r="K4726">
        <v>1.0234954999999999</v>
      </c>
      <c r="L4726" t="s">
        <v>25</v>
      </c>
    </row>
    <row r="4727" spans="1:12" x14ac:dyDescent="0.3">
      <c r="A4727" s="1">
        <v>44331</v>
      </c>
      <c r="B4727">
        <v>2021</v>
      </c>
      <c r="C4727" t="s">
        <v>17</v>
      </c>
      <c r="D4727">
        <v>114600</v>
      </c>
      <c r="E4727">
        <v>227000</v>
      </c>
      <c r="F4727" t="s">
        <v>13</v>
      </c>
      <c r="G4727" t="s">
        <v>14</v>
      </c>
      <c r="H4727">
        <v>3</v>
      </c>
      <c r="I4727">
        <v>3</v>
      </c>
      <c r="J4727">
        <v>941</v>
      </c>
      <c r="K4727">
        <v>1.0234954999999999</v>
      </c>
      <c r="L4727" t="s">
        <v>22</v>
      </c>
    </row>
    <row r="4728" spans="1:12" x14ac:dyDescent="0.3">
      <c r="A4728" s="1">
        <v>44331</v>
      </c>
      <c r="B4728">
        <v>2021</v>
      </c>
      <c r="C4728" t="s">
        <v>29</v>
      </c>
      <c r="D4728">
        <v>205450</v>
      </c>
      <c r="E4728">
        <v>322000</v>
      </c>
      <c r="F4728" t="s">
        <v>13</v>
      </c>
      <c r="G4728" t="s">
        <v>14</v>
      </c>
      <c r="H4728">
        <v>3</v>
      </c>
      <c r="I4728">
        <v>2</v>
      </c>
      <c r="J4728">
        <v>1000</v>
      </c>
      <c r="K4728">
        <v>1.0234954999999999</v>
      </c>
      <c r="L4728" t="s">
        <v>25</v>
      </c>
    </row>
    <row r="4729" spans="1:12" x14ac:dyDescent="0.3">
      <c r="A4729" s="1">
        <v>44331</v>
      </c>
      <c r="B4729">
        <v>2021</v>
      </c>
      <c r="C4729" t="s">
        <v>17</v>
      </c>
      <c r="D4729">
        <v>218250</v>
      </c>
      <c r="E4729">
        <v>420000</v>
      </c>
      <c r="F4729" t="s">
        <v>19</v>
      </c>
      <c r="G4729" t="s">
        <v>20</v>
      </c>
      <c r="H4729">
        <v>4</v>
      </c>
      <c r="I4729">
        <v>3</v>
      </c>
      <c r="J4729">
        <v>1493</v>
      </c>
      <c r="K4729">
        <v>1.0234954999999999</v>
      </c>
      <c r="L4729" t="s">
        <v>16</v>
      </c>
    </row>
    <row r="4730" spans="1:12" x14ac:dyDescent="0.3">
      <c r="A4730" s="1">
        <v>44332</v>
      </c>
      <c r="B4730">
        <v>2021</v>
      </c>
      <c r="C4730" t="s">
        <v>21</v>
      </c>
      <c r="D4730">
        <v>1946140</v>
      </c>
      <c r="E4730">
        <v>2500000</v>
      </c>
      <c r="F4730" t="s">
        <v>13</v>
      </c>
      <c r="G4730" t="s">
        <v>14</v>
      </c>
      <c r="H4730">
        <v>3</v>
      </c>
      <c r="I4730">
        <v>3</v>
      </c>
      <c r="J4730">
        <v>1049</v>
      </c>
      <c r="K4730">
        <v>1.0234954999999999</v>
      </c>
      <c r="L4730" t="s">
        <v>25</v>
      </c>
    </row>
    <row r="4731" spans="1:12" x14ac:dyDescent="0.3">
      <c r="A4731" s="1">
        <v>44332</v>
      </c>
      <c r="B4731">
        <v>2021</v>
      </c>
      <c r="C4731" t="s">
        <v>12</v>
      </c>
      <c r="D4731">
        <v>31000</v>
      </c>
      <c r="E4731">
        <v>130000</v>
      </c>
      <c r="F4731" t="s">
        <v>23</v>
      </c>
      <c r="G4731" t="s">
        <v>24</v>
      </c>
      <c r="H4731">
        <v>6</v>
      </c>
      <c r="I4731">
        <v>6</v>
      </c>
      <c r="J4731">
        <v>1921</v>
      </c>
      <c r="K4731">
        <v>1.0234954999999999</v>
      </c>
      <c r="L4731" t="s">
        <v>16</v>
      </c>
    </row>
    <row r="4732" spans="1:12" x14ac:dyDescent="0.3">
      <c r="A4732" s="1">
        <v>44333</v>
      </c>
      <c r="B4732">
        <v>2021</v>
      </c>
      <c r="C4732" t="s">
        <v>30</v>
      </c>
      <c r="D4732">
        <v>365560</v>
      </c>
      <c r="E4732">
        <v>650000</v>
      </c>
      <c r="F4732" t="s">
        <v>19</v>
      </c>
      <c r="G4732" t="s">
        <v>20</v>
      </c>
      <c r="H4732">
        <v>4</v>
      </c>
      <c r="I4732">
        <v>3</v>
      </c>
      <c r="J4732">
        <v>1440</v>
      </c>
      <c r="K4732">
        <v>1.0234954999999999</v>
      </c>
      <c r="L4732" t="s">
        <v>16</v>
      </c>
    </row>
    <row r="4733" spans="1:12" x14ac:dyDescent="0.3">
      <c r="A4733" s="1">
        <v>44336</v>
      </c>
      <c r="B4733">
        <v>2021</v>
      </c>
      <c r="C4733" t="s">
        <v>26</v>
      </c>
      <c r="D4733">
        <v>199850</v>
      </c>
      <c r="E4733">
        <v>388000</v>
      </c>
      <c r="F4733" t="s">
        <v>13</v>
      </c>
      <c r="G4733" t="s">
        <v>14</v>
      </c>
      <c r="H4733">
        <v>3</v>
      </c>
      <c r="I4733">
        <v>2</v>
      </c>
      <c r="J4733">
        <v>1097</v>
      </c>
      <c r="K4733">
        <v>1.0234954999999999</v>
      </c>
      <c r="L4733" t="s">
        <v>22</v>
      </c>
    </row>
    <row r="4734" spans="1:12" x14ac:dyDescent="0.3">
      <c r="A4734" s="1">
        <v>44336</v>
      </c>
      <c r="B4734">
        <v>2021</v>
      </c>
      <c r="C4734" t="s">
        <v>29</v>
      </c>
      <c r="D4734">
        <v>245910</v>
      </c>
      <c r="E4734">
        <v>395000</v>
      </c>
      <c r="F4734" t="s">
        <v>13</v>
      </c>
      <c r="G4734" t="s">
        <v>14</v>
      </c>
      <c r="H4734">
        <v>3</v>
      </c>
      <c r="I4734">
        <v>1</v>
      </c>
      <c r="J4734">
        <v>997</v>
      </c>
      <c r="K4734">
        <v>1.0234954999999999</v>
      </c>
      <c r="L4734" t="s">
        <v>25</v>
      </c>
    </row>
    <row r="4735" spans="1:12" x14ac:dyDescent="0.3">
      <c r="A4735" s="1">
        <v>44337</v>
      </c>
      <c r="B4735">
        <v>2021</v>
      </c>
      <c r="C4735" t="s">
        <v>30</v>
      </c>
      <c r="D4735">
        <v>297890</v>
      </c>
      <c r="E4735">
        <v>395000</v>
      </c>
      <c r="F4735" t="s">
        <v>13</v>
      </c>
      <c r="G4735" t="s">
        <v>14</v>
      </c>
      <c r="H4735">
        <v>3</v>
      </c>
      <c r="I4735">
        <v>3</v>
      </c>
      <c r="J4735">
        <v>980</v>
      </c>
      <c r="K4735">
        <v>1.0234954999999999</v>
      </c>
      <c r="L4735" t="s">
        <v>25</v>
      </c>
    </row>
    <row r="4736" spans="1:12" x14ac:dyDescent="0.3">
      <c r="A4736" s="1">
        <v>44338</v>
      </c>
      <c r="B4736">
        <v>2021</v>
      </c>
      <c r="C4736" t="s">
        <v>21</v>
      </c>
      <c r="D4736">
        <v>1899450</v>
      </c>
      <c r="E4736">
        <v>1850000</v>
      </c>
      <c r="F4736" t="s">
        <v>13</v>
      </c>
      <c r="G4736" t="s">
        <v>14</v>
      </c>
      <c r="H4736">
        <v>3</v>
      </c>
      <c r="I4736">
        <v>1</v>
      </c>
      <c r="J4736">
        <v>1035</v>
      </c>
      <c r="K4736">
        <v>1.0234954999999999</v>
      </c>
      <c r="L4736" t="s">
        <v>22</v>
      </c>
    </row>
    <row r="4737" spans="1:12" x14ac:dyDescent="0.3">
      <c r="A4737" s="1">
        <v>44338</v>
      </c>
      <c r="B4737">
        <v>2021</v>
      </c>
      <c r="C4737" t="s">
        <v>17</v>
      </c>
      <c r="D4737">
        <v>115760</v>
      </c>
      <c r="E4737">
        <v>130000</v>
      </c>
      <c r="F4737" t="s">
        <v>19</v>
      </c>
      <c r="G4737" t="s">
        <v>20</v>
      </c>
      <c r="H4737">
        <v>4</v>
      </c>
      <c r="I4737">
        <v>3</v>
      </c>
      <c r="J4737">
        <v>1356</v>
      </c>
      <c r="K4737">
        <v>1.0234954999999999</v>
      </c>
      <c r="L4737" t="s">
        <v>15</v>
      </c>
    </row>
    <row r="4738" spans="1:12" x14ac:dyDescent="0.3">
      <c r="A4738" s="1">
        <v>44338</v>
      </c>
      <c r="B4738">
        <v>2021</v>
      </c>
      <c r="C4738" t="s">
        <v>12</v>
      </c>
      <c r="D4738">
        <v>74730</v>
      </c>
      <c r="E4738">
        <v>120000</v>
      </c>
      <c r="F4738" t="s">
        <v>19</v>
      </c>
      <c r="G4738" t="s">
        <v>20</v>
      </c>
      <c r="H4738">
        <v>4</v>
      </c>
      <c r="I4738">
        <v>3</v>
      </c>
      <c r="J4738">
        <v>1248</v>
      </c>
      <c r="K4738">
        <v>1.0234954999999999</v>
      </c>
      <c r="L4738" t="s">
        <v>16</v>
      </c>
    </row>
    <row r="4739" spans="1:12" x14ac:dyDescent="0.3">
      <c r="A4739" s="1">
        <v>44338</v>
      </c>
      <c r="B4739">
        <v>2021</v>
      </c>
      <c r="C4739" t="s">
        <v>12</v>
      </c>
      <c r="D4739">
        <v>85700</v>
      </c>
      <c r="E4739">
        <v>179900</v>
      </c>
      <c r="F4739" t="s">
        <v>13</v>
      </c>
      <c r="G4739" t="s">
        <v>14</v>
      </c>
      <c r="H4739">
        <v>3</v>
      </c>
      <c r="I4739">
        <v>2</v>
      </c>
      <c r="J4739">
        <v>973</v>
      </c>
      <c r="K4739">
        <v>1.0234954999999999</v>
      </c>
      <c r="L4739" t="s">
        <v>22</v>
      </c>
    </row>
    <row r="4740" spans="1:12" x14ac:dyDescent="0.3">
      <c r="A4740" s="1">
        <v>44339</v>
      </c>
      <c r="B4740">
        <v>2021</v>
      </c>
      <c r="C4740" t="s">
        <v>21</v>
      </c>
      <c r="D4740">
        <v>3303300</v>
      </c>
      <c r="E4740">
        <v>3500000</v>
      </c>
      <c r="F4740" t="s">
        <v>13</v>
      </c>
      <c r="G4740" t="s">
        <v>14</v>
      </c>
      <c r="H4740">
        <v>3</v>
      </c>
      <c r="I4740">
        <v>2</v>
      </c>
      <c r="J4740">
        <v>1097</v>
      </c>
      <c r="K4740">
        <v>1.0234954999999999</v>
      </c>
      <c r="L4740" t="s">
        <v>22</v>
      </c>
    </row>
    <row r="4741" spans="1:12" x14ac:dyDescent="0.3">
      <c r="A4741" s="1">
        <v>44339</v>
      </c>
      <c r="B4741">
        <v>2021</v>
      </c>
      <c r="C4741" t="s">
        <v>30</v>
      </c>
      <c r="D4741">
        <v>708520</v>
      </c>
      <c r="E4741">
        <v>1070000</v>
      </c>
      <c r="F4741" t="s">
        <v>13</v>
      </c>
      <c r="G4741" t="s">
        <v>14</v>
      </c>
      <c r="H4741">
        <v>3</v>
      </c>
      <c r="I4741">
        <v>1</v>
      </c>
      <c r="J4741">
        <v>989</v>
      </c>
      <c r="K4741">
        <v>1.0234954999999999</v>
      </c>
      <c r="L4741" t="s">
        <v>22</v>
      </c>
    </row>
    <row r="4742" spans="1:12" x14ac:dyDescent="0.3">
      <c r="A4742" s="1">
        <v>44340</v>
      </c>
      <c r="B4742">
        <v>2021</v>
      </c>
      <c r="C4742" t="s">
        <v>21</v>
      </c>
      <c r="D4742">
        <v>666190</v>
      </c>
      <c r="E4742">
        <v>870000</v>
      </c>
      <c r="F4742" t="s">
        <v>13</v>
      </c>
      <c r="G4742" t="s">
        <v>14</v>
      </c>
      <c r="H4742">
        <v>3</v>
      </c>
      <c r="I4742">
        <v>1</v>
      </c>
      <c r="J4742">
        <v>1062</v>
      </c>
      <c r="K4742">
        <v>1.0234954999999999</v>
      </c>
      <c r="L4742" t="s">
        <v>16</v>
      </c>
    </row>
    <row r="4743" spans="1:12" x14ac:dyDescent="0.3">
      <c r="A4743" s="1">
        <v>44344</v>
      </c>
      <c r="B4743">
        <v>2021</v>
      </c>
      <c r="C4743" t="s">
        <v>29</v>
      </c>
      <c r="D4743">
        <v>149730</v>
      </c>
      <c r="E4743">
        <v>237000</v>
      </c>
      <c r="F4743" t="s">
        <v>13</v>
      </c>
      <c r="G4743" t="s">
        <v>14</v>
      </c>
      <c r="H4743">
        <v>3</v>
      </c>
      <c r="I4743">
        <v>1</v>
      </c>
      <c r="J4743">
        <v>991</v>
      </c>
      <c r="K4743">
        <v>1.0234954999999999</v>
      </c>
      <c r="L4743" t="s">
        <v>16</v>
      </c>
    </row>
    <row r="4744" spans="1:12" x14ac:dyDescent="0.3">
      <c r="A4744" s="1">
        <v>44344</v>
      </c>
      <c r="B4744">
        <v>2021</v>
      </c>
      <c r="C4744" t="s">
        <v>30</v>
      </c>
      <c r="D4744">
        <v>441500</v>
      </c>
      <c r="E4744">
        <v>675000</v>
      </c>
      <c r="F4744" t="s">
        <v>13</v>
      </c>
      <c r="G4744" t="s">
        <v>14</v>
      </c>
      <c r="H4744">
        <v>3</v>
      </c>
      <c r="I4744">
        <v>2</v>
      </c>
      <c r="J4744">
        <v>1017</v>
      </c>
      <c r="K4744">
        <v>1.0234954999999999</v>
      </c>
      <c r="L4744" t="s">
        <v>15</v>
      </c>
    </row>
    <row r="4745" spans="1:12" x14ac:dyDescent="0.3">
      <c r="A4745" s="1">
        <v>44345</v>
      </c>
      <c r="B4745">
        <v>2021</v>
      </c>
      <c r="C4745" t="s">
        <v>12</v>
      </c>
      <c r="D4745">
        <v>74120</v>
      </c>
      <c r="E4745">
        <v>125000</v>
      </c>
      <c r="F4745" t="s">
        <v>13</v>
      </c>
      <c r="G4745" t="s">
        <v>14</v>
      </c>
      <c r="H4745">
        <v>3</v>
      </c>
      <c r="I4745">
        <v>3</v>
      </c>
      <c r="J4745">
        <v>903</v>
      </c>
      <c r="K4745">
        <v>1.0234954999999999</v>
      </c>
      <c r="L4745" t="s">
        <v>25</v>
      </c>
    </row>
    <row r="4746" spans="1:12" x14ac:dyDescent="0.3">
      <c r="A4746" s="1">
        <v>44345</v>
      </c>
      <c r="B4746">
        <v>2021</v>
      </c>
      <c r="C4746" t="s">
        <v>26</v>
      </c>
      <c r="D4746">
        <v>164710</v>
      </c>
      <c r="E4746">
        <v>270000</v>
      </c>
      <c r="F4746" t="s">
        <v>13</v>
      </c>
      <c r="G4746" t="s">
        <v>14</v>
      </c>
      <c r="H4746">
        <v>3</v>
      </c>
      <c r="I4746">
        <v>1</v>
      </c>
      <c r="J4746">
        <v>1021</v>
      </c>
      <c r="K4746">
        <v>1.0234954999999999</v>
      </c>
      <c r="L4746" t="s">
        <v>16</v>
      </c>
    </row>
    <row r="4747" spans="1:12" x14ac:dyDescent="0.3">
      <c r="A4747" s="1">
        <v>44345</v>
      </c>
      <c r="B4747">
        <v>2021</v>
      </c>
      <c r="C4747" t="s">
        <v>17</v>
      </c>
      <c r="D4747">
        <v>113450</v>
      </c>
      <c r="E4747">
        <v>99500</v>
      </c>
      <c r="F4747" t="s">
        <v>19</v>
      </c>
      <c r="G4747" t="s">
        <v>20</v>
      </c>
      <c r="H4747">
        <v>4</v>
      </c>
      <c r="I4747">
        <v>4</v>
      </c>
      <c r="J4747">
        <v>1379</v>
      </c>
      <c r="K4747">
        <v>1.0234954999999999</v>
      </c>
      <c r="L4747" t="s">
        <v>22</v>
      </c>
    </row>
    <row r="4748" spans="1:12" x14ac:dyDescent="0.3">
      <c r="A4748" s="1">
        <v>44346</v>
      </c>
      <c r="B4748">
        <v>2021</v>
      </c>
      <c r="C4748" t="s">
        <v>30</v>
      </c>
      <c r="D4748">
        <v>399360</v>
      </c>
      <c r="E4748">
        <v>492000</v>
      </c>
      <c r="F4748" t="s">
        <v>13</v>
      </c>
      <c r="G4748" t="s">
        <v>14</v>
      </c>
      <c r="H4748">
        <v>3</v>
      </c>
      <c r="I4748">
        <v>3</v>
      </c>
      <c r="J4748">
        <v>971</v>
      </c>
      <c r="K4748">
        <v>1.0234954999999999</v>
      </c>
      <c r="L4748" t="s">
        <v>25</v>
      </c>
    </row>
    <row r="4749" spans="1:12" x14ac:dyDescent="0.3">
      <c r="A4749" s="1">
        <v>44346</v>
      </c>
      <c r="B4749">
        <v>2021</v>
      </c>
      <c r="C4749" t="s">
        <v>21</v>
      </c>
      <c r="D4749">
        <v>1139040</v>
      </c>
      <c r="E4749">
        <v>1212500</v>
      </c>
      <c r="F4749" t="s">
        <v>13</v>
      </c>
      <c r="G4749" t="s">
        <v>14</v>
      </c>
      <c r="H4749">
        <v>3</v>
      </c>
      <c r="I4749">
        <v>2</v>
      </c>
      <c r="J4749">
        <v>910</v>
      </c>
      <c r="K4749">
        <v>1.0234954999999999</v>
      </c>
      <c r="L4749" t="s">
        <v>22</v>
      </c>
    </row>
    <row r="4750" spans="1:12" x14ac:dyDescent="0.3">
      <c r="A4750" s="1">
        <v>44346</v>
      </c>
      <c r="B4750">
        <v>2021</v>
      </c>
      <c r="C4750" t="s">
        <v>29</v>
      </c>
      <c r="D4750">
        <v>200340</v>
      </c>
      <c r="E4750">
        <v>349900</v>
      </c>
      <c r="F4750" t="s">
        <v>13</v>
      </c>
      <c r="G4750" t="s">
        <v>14</v>
      </c>
      <c r="H4750">
        <v>3</v>
      </c>
      <c r="I4750">
        <v>3</v>
      </c>
      <c r="J4750">
        <v>1062</v>
      </c>
      <c r="K4750">
        <v>1.0234954999999999</v>
      </c>
      <c r="L4750" t="s">
        <v>25</v>
      </c>
    </row>
    <row r="4751" spans="1:12" x14ac:dyDescent="0.3">
      <c r="A4751" s="1">
        <v>44346</v>
      </c>
      <c r="B4751">
        <v>2021</v>
      </c>
      <c r="C4751" t="s">
        <v>29</v>
      </c>
      <c r="D4751">
        <v>225960</v>
      </c>
      <c r="E4751">
        <v>364500</v>
      </c>
      <c r="F4751" t="s">
        <v>19</v>
      </c>
      <c r="G4751" t="s">
        <v>20</v>
      </c>
      <c r="H4751">
        <v>4</v>
      </c>
      <c r="I4751">
        <v>3</v>
      </c>
      <c r="J4751">
        <v>1430</v>
      </c>
      <c r="K4751">
        <v>1.0234954999999999</v>
      </c>
      <c r="L4751" t="s">
        <v>22</v>
      </c>
    </row>
    <row r="4752" spans="1:12" x14ac:dyDescent="0.3">
      <c r="A4752" s="1">
        <v>44346</v>
      </c>
      <c r="B4752">
        <v>2021</v>
      </c>
      <c r="C4752" t="s">
        <v>26</v>
      </c>
      <c r="D4752">
        <v>1227240</v>
      </c>
      <c r="E4752">
        <v>1350000</v>
      </c>
      <c r="F4752" t="s">
        <v>13</v>
      </c>
      <c r="G4752" t="s">
        <v>14</v>
      </c>
      <c r="H4752">
        <v>3</v>
      </c>
      <c r="I4752">
        <v>2</v>
      </c>
      <c r="J4752">
        <v>1045</v>
      </c>
      <c r="K4752">
        <v>1.0234954999999999</v>
      </c>
      <c r="L4752" t="s">
        <v>16</v>
      </c>
    </row>
    <row r="4753" spans="1:12" x14ac:dyDescent="0.3">
      <c r="A4753" s="1">
        <v>44346</v>
      </c>
      <c r="B4753">
        <v>2021</v>
      </c>
      <c r="C4753" t="s">
        <v>29</v>
      </c>
      <c r="D4753">
        <v>231140</v>
      </c>
      <c r="E4753">
        <v>258000</v>
      </c>
      <c r="F4753" t="s">
        <v>13</v>
      </c>
      <c r="G4753" t="s">
        <v>14</v>
      </c>
      <c r="H4753">
        <v>3</v>
      </c>
      <c r="I4753">
        <v>3</v>
      </c>
      <c r="J4753">
        <v>1082</v>
      </c>
      <c r="K4753">
        <v>1.0234954999999999</v>
      </c>
      <c r="L4753" t="s">
        <v>15</v>
      </c>
    </row>
    <row r="4754" spans="1:12" x14ac:dyDescent="0.3">
      <c r="A4754" s="1">
        <v>44349</v>
      </c>
      <c r="B4754">
        <v>2021</v>
      </c>
      <c r="C4754" t="s">
        <v>12</v>
      </c>
      <c r="D4754">
        <v>71870</v>
      </c>
      <c r="E4754">
        <v>130000</v>
      </c>
      <c r="F4754" t="s">
        <v>13</v>
      </c>
      <c r="G4754" t="s">
        <v>14</v>
      </c>
      <c r="H4754">
        <v>3</v>
      </c>
      <c r="I4754">
        <v>2</v>
      </c>
      <c r="J4754">
        <v>1059</v>
      </c>
      <c r="K4754">
        <v>1.0234954999999999</v>
      </c>
      <c r="L4754" t="s">
        <v>16</v>
      </c>
    </row>
    <row r="4755" spans="1:12" x14ac:dyDescent="0.3">
      <c r="A4755" s="1">
        <v>44350</v>
      </c>
      <c r="B4755">
        <v>2021</v>
      </c>
      <c r="C4755" t="s">
        <v>12</v>
      </c>
      <c r="D4755">
        <v>92140</v>
      </c>
      <c r="E4755">
        <v>210000</v>
      </c>
      <c r="F4755" t="s">
        <v>27</v>
      </c>
      <c r="G4755" t="s">
        <v>28</v>
      </c>
      <c r="H4755">
        <v>8</v>
      </c>
      <c r="I4755">
        <v>6</v>
      </c>
      <c r="J4755">
        <v>2506</v>
      </c>
      <c r="K4755">
        <v>1.0234954999999999</v>
      </c>
      <c r="L4755" t="s">
        <v>22</v>
      </c>
    </row>
    <row r="4756" spans="1:12" x14ac:dyDescent="0.3">
      <c r="A4756" s="1">
        <v>44350</v>
      </c>
      <c r="B4756">
        <v>2021</v>
      </c>
      <c r="C4756" t="s">
        <v>29</v>
      </c>
      <c r="D4756">
        <v>176190</v>
      </c>
      <c r="E4756">
        <v>294000</v>
      </c>
      <c r="F4756" t="s">
        <v>13</v>
      </c>
      <c r="G4756" t="s">
        <v>14</v>
      </c>
      <c r="H4756">
        <v>3</v>
      </c>
      <c r="I4756">
        <v>3</v>
      </c>
      <c r="J4756">
        <v>1086</v>
      </c>
      <c r="K4756">
        <v>1.0234954999999999</v>
      </c>
      <c r="L4756" t="s">
        <v>22</v>
      </c>
    </row>
    <row r="4757" spans="1:12" x14ac:dyDescent="0.3">
      <c r="A4757" s="1">
        <v>44350</v>
      </c>
      <c r="B4757">
        <v>2021</v>
      </c>
      <c r="C4757" t="s">
        <v>17</v>
      </c>
      <c r="D4757">
        <v>144750</v>
      </c>
      <c r="E4757">
        <v>189000</v>
      </c>
      <c r="F4757" t="s">
        <v>13</v>
      </c>
      <c r="G4757" t="s">
        <v>14</v>
      </c>
      <c r="H4757">
        <v>3</v>
      </c>
      <c r="I4757">
        <v>2</v>
      </c>
      <c r="J4757">
        <v>1013</v>
      </c>
      <c r="K4757">
        <v>1.0234954999999999</v>
      </c>
      <c r="L4757" t="s">
        <v>22</v>
      </c>
    </row>
    <row r="4758" spans="1:12" x14ac:dyDescent="0.3">
      <c r="A4758" s="1">
        <v>44350</v>
      </c>
      <c r="B4758">
        <v>2021</v>
      </c>
      <c r="C4758" t="s">
        <v>17</v>
      </c>
      <c r="D4758">
        <v>98820</v>
      </c>
      <c r="E4758">
        <v>91500</v>
      </c>
      <c r="F4758" t="s">
        <v>19</v>
      </c>
      <c r="G4758" t="s">
        <v>20</v>
      </c>
      <c r="H4758">
        <v>4</v>
      </c>
      <c r="I4758">
        <v>4</v>
      </c>
      <c r="J4758">
        <v>1348</v>
      </c>
      <c r="K4758">
        <v>1.0234954999999999</v>
      </c>
      <c r="L4758" t="s">
        <v>15</v>
      </c>
    </row>
    <row r="4759" spans="1:12" x14ac:dyDescent="0.3">
      <c r="A4759" s="1">
        <v>44350</v>
      </c>
      <c r="B4759">
        <v>2021</v>
      </c>
      <c r="C4759" t="s">
        <v>17</v>
      </c>
      <c r="D4759">
        <v>80730</v>
      </c>
      <c r="E4759">
        <v>182400</v>
      </c>
      <c r="F4759" t="s">
        <v>13</v>
      </c>
      <c r="G4759" t="s">
        <v>14</v>
      </c>
      <c r="H4759">
        <v>3</v>
      </c>
      <c r="I4759">
        <v>1</v>
      </c>
      <c r="J4759">
        <v>1037</v>
      </c>
      <c r="K4759">
        <v>1.0234954999999999</v>
      </c>
      <c r="L4759" t="s">
        <v>15</v>
      </c>
    </row>
    <row r="4760" spans="1:12" x14ac:dyDescent="0.3">
      <c r="A4760" s="1">
        <v>44350</v>
      </c>
      <c r="B4760">
        <v>2021</v>
      </c>
      <c r="C4760" t="s">
        <v>26</v>
      </c>
      <c r="D4760">
        <v>284970</v>
      </c>
      <c r="E4760">
        <v>350000</v>
      </c>
      <c r="F4760" t="s">
        <v>13</v>
      </c>
      <c r="G4760" t="s">
        <v>14</v>
      </c>
      <c r="H4760">
        <v>3</v>
      </c>
      <c r="I4760">
        <v>3</v>
      </c>
      <c r="J4760">
        <v>1039</v>
      </c>
      <c r="K4760">
        <v>1.0234954999999999</v>
      </c>
      <c r="L4760" t="s">
        <v>16</v>
      </c>
    </row>
    <row r="4761" spans="1:12" x14ac:dyDescent="0.3">
      <c r="A4761" s="1">
        <v>44351</v>
      </c>
      <c r="B4761">
        <v>2021</v>
      </c>
      <c r="C4761" t="s">
        <v>30</v>
      </c>
      <c r="D4761">
        <v>633100</v>
      </c>
      <c r="E4761">
        <v>845000</v>
      </c>
      <c r="F4761" t="s">
        <v>13</v>
      </c>
      <c r="G4761" t="s">
        <v>14</v>
      </c>
      <c r="H4761">
        <v>3</v>
      </c>
      <c r="I4761">
        <v>1</v>
      </c>
      <c r="J4761">
        <v>931</v>
      </c>
      <c r="K4761">
        <v>1.0234954999999999</v>
      </c>
      <c r="L4761" t="s">
        <v>15</v>
      </c>
    </row>
    <row r="4762" spans="1:12" x14ac:dyDescent="0.3">
      <c r="A4762" s="1">
        <v>44351</v>
      </c>
      <c r="B4762">
        <v>2021</v>
      </c>
      <c r="C4762" t="s">
        <v>30</v>
      </c>
      <c r="D4762">
        <v>516480</v>
      </c>
      <c r="E4762">
        <v>749000</v>
      </c>
      <c r="F4762" t="s">
        <v>13</v>
      </c>
      <c r="G4762" t="s">
        <v>14</v>
      </c>
      <c r="H4762">
        <v>3</v>
      </c>
      <c r="I4762">
        <v>1</v>
      </c>
      <c r="J4762">
        <v>901</v>
      </c>
      <c r="K4762">
        <v>1.0234954999999999</v>
      </c>
      <c r="L4762" t="s">
        <v>15</v>
      </c>
    </row>
    <row r="4763" spans="1:12" x14ac:dyDescent="0.3">
      <c r="A4763" s="1">
        <v>44352</v>
      </c>
      <c r="B4763">
        <v>2021</v>
      </c>
      <c r="C4763" t="s">
        <v>26</v>
      </c>
      <c r="D4763">
        <v>444220</v>
      </c>
      <c r="E4763">
        <v>900000</v>
      </c>
      <c r="F4763" t="s">
        <v>13</v>
      </c>
      <c r="G4763" t="s">
        <v>14</v>
      </c>
      <c r="H4763">
        <v>3</v>
      </c>
      <c r="I4763">
        <v>1</v>
      </c>
      <c r="J4763">
        <v>1083</v>
      </c>
      <c r="K4763">
        <v>1.0234954999999999</v>
      </c>
      <c r="L4763" t="s">
        <v>16</v>
      </c>
    </row>
    <row r="4764" spans="1:12" x14ac:dyDescent="0.3">
      <c r="A4764" s="1">
        <v>44352</v>
      </c>
      <c r="B4764">
        <v>2021</v>
      </c>
      <c r="C4764" t="s">
        <v>26</v>
      </c>
      <c r="D4764">
        <v>149170</v>
      </c>
      <c r="E4764">
        <v>280500</v>
      </c>
      <c r="F4764" t="s">
        <v>13</v>
      </c>
      <c r="G4764" t="s">
        <v>14</v>
      </c>
      <c r="H4764">
        <v>3</v>
      </c>
      <c r="I4764">
        <v>2</v>
      </c>
      <c r="J4764">
        <v>1051</v>
      </c>
      <c r="K4764">
        <v>1.0234954999999999</v>
      </c>
      <c r="L4764" t="s">
        <v>15</v>
      </c>
    </row>
    <row r="4765" spans="1:12" x14ac:dyDescent="0.3">
      <c r="A4765" s="1">
        <v>44352</v>
      </c>
      <c r="B4765">
        <v>2021</v>
      </c>
      <c r="C4765" t="s">
        <v>12</v>
      </c>
      <c r="D4765">
        <v>87030</v>
      </c>
      <c r="E4765">
        <v>137500</v>
      </c>
      <c r="F4765" t="s">
        <v>13</v>
      </c>
      <c r="G4765" t="s">
        <v>14</v>
      </c>
      <c r="H4765">
        <v>3</v>
      </c>
      <c r="I4765">
        <v>2</v>
      </c>
      <c r="J4765">
        <v>941</v>
      </c>
      <c r="K4765">
        <v>1.0234954999999999</v>
      </c>
      <c r="L4765" t="s">
        <v>16</v>
      </c>
    </row>
    <row r="4766" spans="1:12" x14ac:dyDescent="0.3">
      <c r="A4766" s="1">
        <v>44352</v>
      </c>
      <c r="B4766">
        <v>2021</v>
      </c>
      <c r="C4766" t="s">
        <v>30</v>
      </c>
      <c r="D4766">
        <v>330080</v>
      </c>
      <c r="E4766">
        <v>475000</v>
      </c>
      <c r="F4766" t="s">
        <v>23</v>
      </c>
      <c r="G4766" t="s">
        <v>24</v>
      </c>
      <c r="H4766">
        <v>6</v>
      </c>
      <c r="I4766">
        <v>4</v>
      </c>
      <c r="J4766">
        <v>1912</v>
      </c>
      <c r="K4766">
        <v>1.0234954999999999</v>
      </c>
      <c r="L4766" t="s">
        <v>15</v>
      </c>
    </row>
    <row r="4767" spans="1:12" x14ac:dyDescent="0.3">
      <c r="A4767" s="1">
        <v>44352</v>
      </c>
      <c r="B4767">
        <v>2021</v>
      </c>
      <c r="C4767" t="s">
        <v>30</v>
      </c>
      <c r="D4767">
        <v>80648</v>
      </c>
      <c r="E4767">
        <v>586118</v>
      </c>
      <c r="F4767" t="s">
        <v>13</v>
      </c>
      <c r="G4767" t="s">
        <v>14</v>
      </c>
      <c r="H4767">
        <v>3</v>
      </c>
      <c r="I4767">
        <v>3</v>
      </c>
      <c r="J4767">
        <v>1077</v>
      </c>
      <c r="K4767">
        <v>1.0234954999999999</v>
      </c>
      <c r="L4767" t="s">
        <v>15</v>
      </c>
    </row>
    <row r="4768" spans="1:12" x14ac:dyDescent="0.3">
      <c r="A4768" s="1">
        <v>44358</v>
      </c>
      <c r="B4768">
        <v>2021</v>
      </c>
      <c r="C4768" t="s">
        <v>12</v>
      </c>
      <c r="D4768">
        <v>78950</v>
      </c>
      <c r="E4768">
        <v>140000</v>
      </c>
      <c r="F4768" t="s">
        <v>13</v>
      </c>
      <c r="G4768" t="s">
        <v>14</v>
      </c>
      <c r="H4768">
        <v>3</v>
      </c>
      <c r="I4768">
        <v>3</v>
      </c>
      <c r="J4768">
        <v>915</v>
      </c>
      <c r="K4768">
        <v>1.0234954999999999</v>
      </c>
      <c r="L4768" t="s">
        <v>16</v>
      </c>
    </row>
    <row r="4769" spans="1:12" x14ac:dyDescent="0.3">
      <c r="A4769" s="1">
        <v>44359</v>
      </c>
      <c r="B4769">
        <v>2021</v>
      </c>
      <c r="C4769" t="s">
        <v>21</v>
      </c>
      <c r="D4769">
        <v>2991240</v>
      </c>
      <c r="E4769">
        <v>4640000</v>
      </c>
      <c r="F4769" t="s">
        <v>13</v>
      </c>
      <c r="G4769" t="s">
        <v>14</v>
      </c>
      <c r="H4769">
        <v>3</v>
      </c>
      <c r="I4769">
        <v>1</v>
      </c>
      <c r="J4769">
        <v>1097</v>
      </c>
      <c r="K4769">
        <v>1.0234954999999999</v>
      </c>
      <c r="L4769" t="s">
        <v>16</v>
      </c>
    </row>
    <row r="4770" spans="1:12" x14ac:dyDescent="0.3">
      <c r="A4770" s="1">
        <v>44360</v>
      </c>
      <c r="B4770">
        <v>2021</v>
      </c>
      <c r="C4770" t="s">
        <v>21</v>
      </c>
      <c r="D4770">
        <v>477610</v>
      </c>
      <c r="E4770">
        <v>725000</v>
      </c>
      <c r="F4770" t="s">
        <v>13</v>
      </c>
      <c r="G4770" t="s">
        <v>14</v>
      </c>
      <c r="H4770">
        <v>3</v>
      </c>
      <c r="I4770">
        <v>1</v>
      </c>
      <c r="J4770">
        <v>916</v>
      </c>
      <c r="K4770">
        <v>1.0234954999999999</v>
      </c>
      <c r="L4770" t="s">
        <v>16</v>
      </c>
    </row>
    <row r="4771" spans="1:12" x14ac:dyDescent="0.3">
      <c r="A4771" s="1">
        <v>44361</v>
      </c>
      <c r="B4771">
        <v>2021</v>
      </c>
      <c r="C4771" t="s">
        <v>21</v>
      </c>
      <c r="D4771">
        <v>2973810</v>
      </c>
      <c r="E4771">
        <v>6600000</v>
      </c>
      <c r="F4771" t="s">
        <v>13</v>
      </c>
      <c r="G4771" t="s">
        <v>14</v>
      </c>
      <c r="H4771">
        <v>3</v>
      </c>
      <c r="I4771">
        <v>2</v>
      </c>
      <c r="J4771">
        <v>903</v>
      </c>
      <c r="K4771">
        <v>1.0234954999999999</v>
      </c>
      <c r="L4771" t="s">
        <v>25</v>
      </c>
    </row>
    <row r="4772" spans="1:12" x14ac:dyDescent="0.3">
      <c r="A4772" s="1">
        <v>44361</v>
      </c>
      <c r="B4772">
        <v>2021</v>
      </c>
      <c r="C4772" t="s">
        <v>30</v>
      </c>
      <c r="D4772">
        <v>373720</v>
      </c>
      <c r="E4772">
        <v>610500</v>
      </c>
      <c r="F4772" t="s">
        <v>13</v>
      </c>
      <c r="G4772" t="s">
        <v>14</v>
      </c>
      <c r="H4772">
        <v>3</v>
      </c>
      <c r="I4772">
        <v>1</v>
      </c>
      <c r="J4772">
        <v>933</v>
      </c>
      <c r="K4772">
        <v>1.0234954999999999</v>
      </c>
      <c r="L4772" t="s">
        <v>16</v>
      </c>
    </row>
    <row r="4773" spans="1:12" x14ac:dyDescent="0.3">
      <c r="A4773" s="1">
        <v>44364</v>
      </c>
      <c r="B4773">
        <v>2021</v>
      </c>
      <c r="C4773" t="s">
        <v>26</v>
      </c>
      <c r="D4773">
        <v>510930</v>
      </c>
      <c r="E4773">
        <v>750000</v>
      </c>
      <c r="F4773" t="s">
        <v>13</v>
      </c>
      <c r="G4773" t="s">
        <v>14</v>
      </c>
      <c r="H4773">
        <v>3</v>
      </c>
      <c r="I4773">
        <v>1</v>
      </c>
      <c r="J4773">
        <v>999</v>
      </c>
      <c r="K4773">
        <v>1.0234954999999999</v>
      </c>
      <c r="L4773" t="s">
        <v>25</v>
      </c>
    </row>
    <row r="4774" spans="1:12" x14ac:dyDescent="0.3">
      <c r="A4774" s="1">
        <v>44364</v>
      </c>
      <c r="B4774">
        <v>2021</v>
      </c>
      <c r="C4774" t="s">
        <v>30</v>
      </c>
      <c r="D4774">
        <v>242240</v>
      </c>
      <c r="E4774">
        <v>380000</v>
      </c>
      <c r="F4774" t="s">
        <v>13</v>
      </c>
      <c r="G4774" t="s">
        <v>14</v>
      </c>
      <c r="H4774">
        <v>3</v>
      </c>
      <c r="I4774">
        <v>1</v>
      </c>
      <c r="J4774">
        <v>900</v>
      </c>
      <c r="K4774">
        <v>1.0234954999999999</v>
      </c>
      <c r="L4774" t="s">
        <v>15</v>
      </c>
    </row>
    <row r="4775" spans="1:12" x14ac:dyDescent="0.3">
      <c r="A4775" s="1">
        <v>44364</v>
      </c>
      <c r="B4775">
        <v>2021</v>
      </c>
      <c r="C4775" t="s">
        <v>30</v>
      </c>
      <c r="D4775">
        <v>480190</v>
      </c>
      <c r="E4775">
        <v>770000</v>
      </c>
      <c r="F4775" t="s">
        <v>13</v>
      </c>
      <c r="G4775" t="s">
        <v>14</v>
      </c>
      <c r="H4775">
        <v>3</v>
      </c>
      <c r="I4775">
        <v>3</v>
      </c>
      <c r="J4775">
        <v>1021</v>
      </c>
      <c r="K4775">
        <v>1.0234954999999999</v>
      </c>
      <c r="L4775" t="s">
        <v>25</v>
      </c>
    </row>
    <row r="4776" spans="1:12" x14ac:dyDescent="0.3">
      <c r="A4776" s="1">
        <v>44364</v>
      </c>
      <c r="B4776">
        <v>2021</v>
      </c>
      <c r="C4776" t="s">
        <v>21</v>
      </c>
      <c r="D4776">
        <v>2111340</v>
      </c>
      <c r="E4776">
        <v>3075000</v>
      </c>
      <c r="F4776" t="s">
        <v>13</v>
      </c>
      <c r="G4776" t="s">
        <v>14</v>
      </c>
      <c r="H4776">
        <v>3</v>
      </c>
      <c r="I4776">
        <v>2</v>
      </c>
      <c r="J4776">
        <v>972</v>
      </c>
      <c r="K4776">
        <v>1.0234954999999999</v>
      </c>
      <c r="L4776" t="s">
        <v>16</v>
      </c>
    </row>
    <row r="4777" spans="1:12" x14ac:dyDescent="0.3">
      <c r="A4777" s="1">
        <v>44365</v>
      </c>
      <c r="B4777">
        <v>2021</v>
      </c>
      <c r="C4777" t="s">
        <v>17</v>
      </c>
      <c r="D4777">
        <v>83430</v>
      </c>
      <c r="E4777">
        <v>160000</v>
      </c>
      <c r="F4777" t="s">
        <v>13</v>
      </c>
      <c r="G4777" t="s">
        <v>14</v>
      </c>
      <c r="H4777">
        <v>3</v>
      </c>
      <c r="I4777">
        <v>2</v>
      </c>
      <c r="J4777">
        <v>968</v>
      </c>
      <c r="K4777">
        <v>1.0234954999999999</v>
      </c>
      <c r="L4777" t="s">
        <v>16</v>
      </c>
    </row>
    <row r="4778" spans="1:12" x14ac:dyDescent="0.3">
      <c r="A4778" s="1">
        <v>44366</v>
      </c>
      <c r="B4778">
        <v>2021</v>
      </c>
      <c r="C4778" t="s">
        <v>29</v>
      </c>
      <c r="D4778">
        <v>170800</v>
      </c>
      <c r="E4778">
        <v>150000</v>
      </c>
      <c r="F4778" t="s">
        <v>13</v>
      </c>
      <c r="G4778" t="s">
        <v>14</v>
      </c>
      <c r="H4778">
        <v>3</v>
      </c>
      <c r="I4778">
        <v>3</v>
      </c>
      <c r="J4778">
        <v>1026</v>
      </c>
      <c r="K4778">
        <v>1.0234954999999999</v>
      </c>
      <c r="L4778" t="s">
        <v>15</v>
      </c>
    </row>
    <row r="4779" spans="1:12" x14ac:dyDescent="0.3">
      <c r="A4779" s="1">
        <v>44366</v>
      </c>
      <c r="B4779">
        <v>2021</v>
      </c>
      <c r="C4779" t="s">
        <v>12</v>
      </c>
      <c r="D4779">
        <v>28420</v>
      </c>
      <c r="E4779">
        <v>110000</v>
      </c>
      <c r="F4779" t="s">
        <v>13</v>
      </c>
      <c r="G4779" t="s">
        <v>14</v>
      </c>
      <c r="H4779">
        <v>3</v>
      </c>
      <c r="I4779">
        <v>1</v>
      </c>
      <c r="J4779">
        <v>922</v>
      </c>
      <c r="K4779">
        <v>1.0234954999999999</v>
      </c>
      <c r="L4779" t="s">
        <v>15</v>
      </c>
    </row>
    <row r="4780" spans="1:12" x14ac:dyDescent="0.3">
      <c r="A4780" s="1">
        <v>44367</v>
      </c>
      <c r="B4780">
        <v>2021</v>
      </c>
      <c r="C4780" t="s">
        <v>29</v>
      </c>
      <c r="D4780">
        <v>365190</v>
      </c>
      <c r="E4780">
        <v>650000</v>
      </c>
      <c r="F4780" t="s">
        <v>13</v>
      </c>
      <c r="G4780" t="s">
        <v>14</v>
      </c>
      <c r="H4780">
        <v>3</v>
      </c>
      <c r="I4780">
        <v>1</v>
      </c>
      <c r="J4780">
        <v>1015</v>
      </c>
      <c r="K4780">
        <v>1.0234954999999999</v>
      </c>
      <c r="L4780" t="s">
        <v>25</v>
      </c>
    </row>
    <row r="4781" spans="1:12" x14ac:dyDescent="0.3">
      <c r="A4781" s="1">
        <v>44367</v>
      </c>
      <c r="B4781">
        <v>2021</v>
      </c>
      <c r="C4781" t="s">
        <v>26</v>
      </c>
      <c r="D4781">
        <v>141960</v>
      </c>
      <c r="E4781">
        <v>257000</v>
      </c>
      <c r="F4781" t="s">
        <v>13</v>
      </c>
      <c r="G4781" t="s">
        <v>14</v>
      </c>
      <c r="H4781">
        <v>3</v>
      </c>
      <c r="I4781">
        <v>3</v>
      </c>
      <c r="J4781">
        <v>1048</v>
      </c>
      <c r="K4781">
        <v>1.0234954999999999</v>
      </c>
      <c r="L4781" t="s">
        <v>22</v>
      </c>
    </row>
    <row r="4782" spans="1:12" x14ac:dyDescent="0.3">
      <c r="A4782" s="1">
        <v>44367</v>
      </c>
      <c r="B4782">
        <v>2021</v>
      </c>
      <c r="C4782" t="s">
        <v>30</v>
      </c>
      <c r="D4782">
        <v>488060</v>
      </c>
      <c r="E4782">
        <v>755000</v>
      </c>
      <c r="F4782" t="s">
        <v>13</v>
      </c>
      <c r="G4782" t="s">
        <v>14</v>
      </c>
      <c r="H4782">
        <v>3</v>
      </c>
      <c r="I4782">
        <v>2</v>
      </c>
      <c r="J4782">
        <v>912</v>
      </c>
      <c r="K4782">
        <v>1.0234954999999999</v>
      </c>
      <c r="L4782" t="s">
        <v>16</v>
      </c>
    </row>
    <row r="4783" spans="1:12" x14ac:dyDescent="0.3">
      <c r="A4783" s="1">
        <v>44368</v>
      </c>
      <c r="B4783">
        <v>2021</v>
      </c>
      <c r="C4783" t="s">
        <v>12</v>
      </c>
      <c r="D4783">
        <v>114720</v>
      </c>
      <c r="E4783">
        <v>152000</v>
      </c>
      <c r="F4783" t="s">
        <v>13</v>
      </c>
      <c r="G4783" t="s">
        <v>14</v>
      </c>
      <c r="H4783">
        <v>3</v>
      </c>
      <c r="I4783">
        <v>2</v>
      </c>
      <c r="J4783">
        <v>991</v>
      </c>
      <c r="K4783">
        <v>1.0234954999999999</v>
      </c>
      <c r="L4783" t="s">
        <v>15</v>
      </c>
    </row>
    <row r="4784" spans="1:12" x14ac:dyDescent="0.3">
      <c r="A4784" s="1">
        <v>44368</v>
      </c>
      <c r="B4784">
        <v>2021</v>
      </c>
      <c r="C4784" t="s">
        <v>30</v>
      </c>
      <c r="D4784">
        <v>367840</v>
      </c>
      <c r="E4784">
        <v>520000</v>
      </c>
      <c r="F4784" t="s">
        <v>13</v>
      </c>
      <c r="G4784" t="s">
        <v>14</v>
      </c>
      <c r="H4784">
        <v>3</v>
      </c>
      <c r="I4784">
        <v>3</v>
      </c>
      <c r="J4784">
        <v>1066</v>
      </c>
      <c r="K4784">
        <v>1.0234954999999999</v>
      </c>
      <c r="L4784" t="s">
        <v>25</v>
      </c>
    </row>
    <row r="4785" spans="1:12" x14ac:dyDescent="0.3">
      <c r="A4785" s="1">
        <v>44371</v>
      </c>
      <c r="B4785">
        <v>2021</v>
      </c>
      <c r="C4785" t="s">
        <v>29</v>
      </c>
      <c r="D4785">
        <v>145180</v>
      </c>
      <c r="E4785">
        <v>230000</v>
      </c>
      <c r="F4785" t="s">
        <v>19</v>
      </c>
      <c r="G4785" t="s">
        <v>20</v>
      </c>
      <c r="H4785">
        <v>4</v>
      </c>
      <c r="I4785">
        <v>3</v>
      </c>
      <c r="J4785">
        <v>1347</v>
      </c>
      <c r="K4785">
        <v>1.0234954999999999</v>
      </c>
      <c r="L4785" t="s">
        <v>22</v>
      </c>
    </row>
    <row r="4786" spans="1:12" x14ac:dyDescent="0.3">
      <c r="A4786" s="1">
        <v>44372</v>
      </c>
      <c r="B4786">
        <v>2021</v>
      </c>
      <c r="C4786" t="s">
        <v>26</v>
      </c>
      <c r="D4786">
        <v>307160</v>
      </c>
      <c r="E4786">
        <v>485000</v>
      </c>
      <c r="F4786" t="s">
        <v>13</v>
      </c>
      <c r="G4786" t="s">
        <v>14</v>
      </c>
      <c r="H4786">
        <v>3</v>
      </c>
      <c r="I4786">
        <v>2</v>
      </c>
      <c r="J4786">
        <v>954</v>
      </c>
      <c r="K4786">
        <v>1.0234954999999999</v>
      </c>
      <c r="L4786" t="s">
        <v>15</v>
      </c>
    </row>
    <row r="4787" spans="1:12" x14ac:dyDescent="0.3">
      <c r="A4787" s="1">
        <v>44372</v>
      </c>
      <c r="B4787">
        <v>2021</v>
      </c>
      <c r="C4787" t="s">
        <v>29</v>
      </c>
      <c r="D4787">
        <v>125790</v>
      </c>
      <c r="E4787">
        <v>220000</v>
      </c>
      <c r="F4787" t="s">
        <v>13</v>
      </c>
      <c r="G4787" t="s">
        <v>14</v>
      </c>
      <c r="H4787">
        <v>3</v>
      </c>
      <c r="I4787">
        <v>3</v>
      </c>
      <c r="J4787">
        <v>994</v>
      </c>
      <c r="K4787">
        <v>1.0234954999999999</v>
      </c>
      <c r="L4787" t="s">
        <v>25</v>
      </c>
    </row>
    <row r="4788" spans="1:12" x14ac:dyDescent="0.3">
      <c r="A4788" s="1">
        <v>44372</v>
      </c>
      <c r="B4788">
        <v>2021</v>
      </c>
      <c r="C4788" t="s">
        <v>17</v>
      </c>
      <c r="D4788">
        <v>128150</v>
      </c>
      <c r="E4788">
        <v>175000</v>
      </c>
      <c r="F4788" t="s">
        <v>19</v>
      </c>
      <c r="G4788" t="s">
        <v>20</v>
      </c>
      <c r="H4788">
        <v>4</v>
      </c>
      <c r="I4788">
        <v>3</v>
      </c>
      <c r="J4788">
        <v>1391</v>
      </c>
      <c r="K4788">
        <v>1.0234954999999999</v>
      </c>
      <c r="L4788" t="s">
        <v>22</v>
      </c>
    </row>
    <row r="4789" spans="1:12" x14ac:dyDescent="0.3">
      <c r="A4789" s="1">
        <v>44373</v>
      </c>
      <c r="B4789">
        <v>2021</v>
      </c>
      <c r="C4789" t="s">
        <v>21</v>
      </c>
      <c r="D4789">
        <v>2059750</v>
      </c>
      <c r="E4789">
        <v>2940000</v>
      </c>
      <c r="F4789" t="s">
        <v>13</v>
      </c>
      <c r="G4789" t="s">
        <v>14</v>
      </c>
      <c r="H4789">
        <v>3</v>
      </c>
      <c r="I4789">
        <v>1</v>
      </c>
      <c r="J4789">
        <v>981</v>
      </c>
      <c r="K4789">
        <v>1.0234954999999999</v>
      </c>
      <c r="L4789" t="s">
        <v>15</v>
      </c>
    </row>
    <row r="4790" spans="1:12" x14ac:dyDescent="0.3">
      <c r="A4790" s="1">
        <v>44373</v>
      </c>
      <c r="B4790">
        <v>2021</v>
      </c>
      <c r="C4790" t="s">
        <v>17</v>
      </c>
      <c r="D4790">
        <v>151430</v>
      </c>
      <c r="E4790">
        <v>330000</v>
      </c>
      <c r="F4790" t="s">
        <v>19</v>
      </c>
      <c r="G4790" t="s">
        <v>20</v>
      </c>
      <c r="H4790">
        <v>4</v>
      </c>
      <c r="I4790">
        <v>2</v>
      </c>
      <c r="J4790">
        <v>1391</v>
      </c>
      <c r="K4790">
        <v>1.0234954999999999</v>
      </c>
      <c r="L4790" t="s">
        <v>15</v>
      </c>
    </row>
    <row r="4791" spans="1:12" x14ac:dyDescent="0.3">
      <c r="A4791" s="1">
        <v>44373</v>
      </c>
      <c r="B4791">
        <v>2021</v>
      </c>
      <c r="C4791" t="s">
        <v>30</v>
      </c>
      <c r="D4791">
        <v>208550</v>
      </c>
      <c r="E4791">
        <v>265000</v>
      </c>
      <c r="F4791" t="s">
        <v>13</v>
      </c>
      <c r="G4791" t="s">
        <v>14</v>
      </c>
      <c r="H4791">
        <v>3</v>
      </c>
      <c r="I4791">
        <v>2</v>
      </c>
      <c r="J4791">
        <v>983</v>
      </c>
      <c r="K4791">
        <v>1.0234954999999999</v>
      </c>
      <c r="L4791" t="s">
        <v>25</v>
      </c>
    </row>
    <row r="4792" spans="1:12" x14ac:dyDescent="0.3">
      <c r="A4792" s="1">
        <v>44374</v>
      </c>
      <c r="B4792">
        <v>2021</v>
      </c>
      <c r="C4792" t="s">
        <v>21</v>
      </c>
      <c r="D4792">
        <v>910420</v>
      </c>
      <c r="E4792">
        <v>1165000</v>
      </c>
      <c r="F4792" t="s">
        <v>13</v>
      </c>
      <c r="G4792" t="s">
        <v>14</v>
      </c>
      <c r="H4792">
        <v>3</v>
      </c>
      <c r="I4792">
        <v>1</v>
      </c>
      <c r="J4792">
        <v>1096</v>
      </c>
      <c r="K4792">
        <v>1.0234954999999999</v>
      </c>
      <c r="L4792" t="s">
        <v>22</v>
      </c>
    </row>
    <row r="4793" spans="1:12" x14ac:dyDescent="0.3">
      <c r="A4793" s="1">
        <v>44374</v>
      </c>
      <c r="B4793">
        <v>2021</v>
      </c>
      <c r="C4793" t="s">
        <v>26</v>
      </c>
      <c r="D4793">
        <v>312270</v>
      </c>
      <c r="E4793">
        <v>460000</v>
      </c>
      <c r="F4793" t="s">
        <v>13</v>
      </c>
      <c r="G4793" t="s">
        <v>14</v>
      </c>
      <c r="H4793">
        <v>3</v>
      </c>
      <c r="I4793">
        <v>1</v>
      </c>
      <c r="J4793">
        <v>923</v>
      </c>
      <c r="K4793">
        <v>1.0234954999999999</v>
      </c>
      <c r="L4793" t="s">
        <v>16</v>
      </c>
    </row>
    <row r="4794" spans="1:12" x14ac:dyDescent="0.3">
      <c r="A4794" s="1">
        <v>44374</v>
      </c>
      <c r="B4794">
        <v>2021</v>
      </c>
      <c r="C4794" t="s">
        <v>30</v>
      </c>
      <c r="D4794">
        <v>374450</v>
      </c>
      <c r="E4794">
        <v>440000</v>
      </c>
      <c r="F4794" t="s">
        <v>13</v>
      </c>
      <c r="G4794" t="s">
        <v>14</v>
      </c>
      <c r="H4794">
        <v>3</v>
      </c>
      <c r="I4794">
        <v>3</v>
      </c>
      <c r="J4794">
        <v>1020</v>
      </c>
      <c r="K4794">
        <v>1.0234954999999999</v>
      </c>
      <c r="L4794" t="s">
        <v>15</v>
      </c>
    </row>
    <row r="4795" spans="1:12" x14ac:dyDescent="0.3">
      <c r="A4795" s="1">
        <v>44374</v>
      </c>
      <c r="B4795">
        <v>2021</v>
      </c>
      <c r="C4795" t="s">
        <v>30</v>
      </c>
      <c r="D4795">
        <v>232600</v>
      </c>
      <c r="E4795">
        <v>375000</v>
      </c>
      <c r="F4795" t="s">
        <v>13</v>
      </c>
      <c r="G4795" t="s">
        <v>14</v>
      </c>
      <c r="H4795">
        <v>3</v>
      </c>
      <c r="I4795">
        <v>1</v>
      </c>
      <c r="J4795">
        <v>1043</v>
      </c>
      <c r="K4795">
        <v>1.0234954999999999</v>
      </c>
      <c r="L4795" t="s">
        <v>16</v>
      </c>
    </row>
    <row r="4796" spans="1:12" x14ac:dyDescent="0.3">
      <c r="A4796" s="1">
        <v>44375</v>
      </c>
      <c r="B4796">
        <v>2021</v>
      </c>
      <c r="C4796" t="s">
        <v>17</v>
      </c>
      <c r="D4796">
        <v>158760</v>
      </c>
      <c r="E4796">
        <v>220000</v>
      </c>
      <c r="F4796" t="s">
        <v>13</v>
      </c>
      <c r="G4796" t="s">
        <v>14</v>
      </c>
      <c r="H4796">
        <v>3</v>
      </c>
      <c r="I4796">
        <v>2</v>
      </c>
      <c r="J4796">
        <v>1005</v>
      </c>
      <c r="K4796">
        <v>1.0234954999999999</v>
      </c>
      <c r="L4796" t="s">
        <v>22</v>
      </c>
    </row>
    <row r="4797" spans="1:12" x14ac:dyDescent="0.3">
      <c r="A4797" s="1">
        <v>44375</v>
      </c>
      <c r="B4797">
        <v>2021</v>
      </c>
      <c r="C4797" t="s">
        <v>21</v>
      </c>
      <c r="D4797">
        <v>2402610</v>
      </c>
      <c r="E4797">
        <v>3975000</v>
      </c>
      <c r="F4797" t="s">
        <v>13</v>
      </c>
      <c r="G4797" t="s">
        <v>14</v>
      </c>
      <c r="H4797">
        <v>3</v>
      </c>
      <c r="I4797">
        <v>2</v>
      </c>
      <c r="J4797">
        <v>953</v>
      </c>
      <c r="K4797">
        <v>1.0234954999999999</v>
      </c>
      <c r="L4797" t="s">
        <v>22</v>
      </c>
    </row>
    <row r="4798" spans="1:12" x14ac:dyDescent="0.3">
      <c r="A4798" s="1">
        <v>44375</v>
      </c>
      <c r="B4798">
        <v>2021</v>
      </c>
      <c r="C4798" t="s">
        <v>17</v>
      </c>
      <c r="D4798">
        <v>158420</v>
      </c>
      <c r="E4798">
        <v>319900</v>
      </c>
      <c r="F4798" t="s">
        <v>13</v>
      </c>
      <c r="G4798" t="s">
        <v>14</v>
      </c>
      <c r="H4798">
        <v>3</v>
      </c>
      <c r="I4798">
        <v>1</v>
      </c>
      <c r="J4798">
        <v>1015</v>
      </c>
      <c r="K4798">
        <v>1.0234954999999999</v>
      </c>
      <c r="L4798" t="s">
        <v>16</v>
      </c>
    </row>
    <row r="4799" spans="1:12" x14ac:dyDescent="0.3">
      <c r="A4799" s="1">
        <v>44375</v>
      </c>
      <c r="B4799">
        <v>2021</v>
      </c>
      <c r="C4799" t="s">
        <v>29</v>
      </c>
      <c r="D4799">
        <v>182840</v>
      </c>
      <c r="E4799">
        <v>290000</v>
      </c>
      <c r="F4799" t="s">
        <v>13</v>
      </c>
      <c r="G4799" t="s">
        <v>14</v>
      </c>
      <c r="H4799">
        <v>3</v>
      </c>
      <c r="I4799">
        <v>2</v>
      </c>
      <c r="J4799">
        <v>928</v>
      </c>
      <c r="K4799">
        <v>1.0234954999999999</v>
      </c>
      <c r="L4799" t="s">
        <v>25</v>
      </c>
    </row>
    <row r="4800" spans="1:12" x14ac:dyDescent="0.3">
      <c r="A4800" s="1">
        <v>44378</v>
      </c>
      <c r="B4800">
        <v>2021</v>
      </c>
      <c r="C4800" t="s">
        <v>29</v>
      </c>
      <c r="D4800">
        <v>665490</v>
      </c>
      <c r="E4800">
        <v>945000</v>
      </c>
      <c r="F4800" t="s">
        <v>13</v>
      </c>
      <c r="G4800" t="s">
        <v>14</v>
      </c>
      <c r="H4800">
        <v>3</v>
      </c>
      <c r="I4800">
        <v>3</v>
      </c>
      <c r="J4800">
        <v>1023</v>
      </c>
      <c r="K4800">
        <v>1.0234954999999999</v>
      </c>
      <c r="L4800" t="s">
        <v>25</v>
      </c>
    </row>
    <row r="4801" spans="1:12" x14ac:dyDescent="0.3">
      <c r="A4801" s="1">
        <v>44378</v>
      </c>
      <c r="B4801">
        <v>2021</v>
      </c>
      <c r="C4801" t="s">
        <v>29</v>
      </c>
      <c r="D4801">
        <v>615440</v>
      </c>
      <c r="E4801">
        <v>795000</v>
      </c>
      <c r="F4801" t="s">
        <v>13</v>
      </c>
      <c r="G4801" t="s">
        <v>14</v>
      </c>
      <c r="H4801">
        <v>3</v>
      </c>
      <c r="I4801">
        <v>1</v>
      </c>
      <c r="J4801">
        <v>1057</v>
      </c>
      <c r="K4801">
        <v>1.0234954999999999</v>
      </c>
      <c r="L4801" t="s">
        <v>16</v>
      </c>
    </row>
    <row r="4802" spans="1:12" x14ac:dyDescent="0.3">
      <c r="A4802" s="1">
        <v>44378</v>
      </c>
      <c r="B4802">
        <v>2021</v>
      </c>
      <c r="C4802" t="s">
        <v>30</v>
      </c>
      <c r="D4802">
        <v>556740</v>
      </c>
      <c r="E4802">
        <v>785000</v>
      </c>
      <c r="F4802" t="s">
        <v>13</v>
      </c>
      <c r="G4802" t="s">
        <v>14</v>
      </c>
      <c r="H4802">
        <v>3</v>
      </c>
      <c r="I4802">
        <v>2</v>
      </c>
      <c r="J4802">
        <v>1061</v>
      </c>
      <c r="K4802">
        <v>1.0234954999999999</v>
      </c>
      <c r="L4802" t="s">
        <v>15</v>
      </c>
    </row>
    <row r="4803" spans="1:12" x14ac:dyDescent="0.3">
      <c r="A4803" s="1">
        <v>44378</v>
      </c>
      <c r="B4803">
        <v>2021</v>
      </c>
      <c r="C4803" t="s">
        <v>30</v>
      </c>
      <c r="D4803">
        <v>283240</v>
      </c>
      <c r="E4803">
        <v>425000</v>
      </c>
      <c r="F4803" t="s">
        <v>19</v>
      </c>
      <c r="G4803" t="s">
        <v>20</v>
      </c>
      <c r="H4803">
        <v>4</v>
      </c>
      <c r="I4803">
        <v>4</v>
      </c>
      <c r="J4803">
        <v>1360</v>
      </c>
      <c r="K4803">
        <v>1.0234954999999999</v>
      </c>
      <c r="L4803" t="s">
        <v>25</v>
      </c>
    </row>
    <row r="4804" spans="1:12" x14ac:dyDescent="0.3">
      <c r="A4804" s="1">
        <v>44379</v>
      </c>
      <c r="B4804">
        <v>2021</v>
      </c>
      <c r="C4804" t="s">
        <v>29</v>
      </c>
      <c r="D4804">
        <v>148820</v>
      </c>
      <c r="E4804">
        <v>327000</v>
      </c>
      <c r="F4804" t="s">
        <v>13</v>
      </c>
      <c r="G4804" t="s">
        <v>14</v>
      </c>
      <c r="H4804">
        <v>3</v>
      </c>
      <c r="I4804">
        <v>3</v>
      </c>
      <c r="J4804">
        <v>1080</v>
      </c>
      <c r="K4804">
        <v>1.0234954999999999</v>
      </c>
      <c r="L4804" t="s">
        <v>22</v>
      </c>
    </row>
    <row r="4805" spans="1:12" x14ac:dyDescent="0.3">
      <c r="A4805" s="1">
        <v>44379</v>
      </c>
      <c r="B4805">
        <v>2021</v>
      </c>
      <c r="C4805" t="s">
        <v>26</v>
      </c>
      <c r="D4805">
        <v>278040</v>
      </c>
      <c r="E4805">
        <v>447500</v>
      </c>
      <c r="F4805" t="s">
        <v>13</v>
      </c>
      <c r="G4805" t="s">
        <v>14</v>
      </c>
      <c r="H4805">
        <v>3</v>
      </c>
      <c r="I4805">
        <v>2</v>
      </c>
      <c r="J4805">
        <v>1043</v>
      </c>
      <c r="K4805">
        <v>1.0234954999999999</v>
      </c>
      <c r="L4805" t="s">
        <v>16</v>
      </c>
    </row>
    <row r="4806" spans="1:12" x14ac:dyDescent="0.3">
      <c r="A4806" s="1">
        <v>44379</v>
      </c>
      <c r="B4806">
        <v>2021</v>
      </c>
      <c r="C4806" t="s">
        <v>12</v>
      </c>
      <c r="D4806">
        <v>63490</v>
      </c>
      <c r="E4806">
        <v>103000</v>
      </c>
      <c r="F4806" t="s">
        <v>19</v>
      </c>
      <c r="G4806" t="s">
        <v>20</v>
      </c>
      <c r="H4806">
        <v>4</v>
      </c>
      <c r="I4806">
        <v>2</v>
      </c>
      <c r="J4806">
        <v>1301</v>
      </c>
      <c r="K4806">
        <v>1.0234954999999999</v>
      </c>
      <c r="L4806" t="s">
        <v>15</v>
      </c>
    </row>
    <row r="4807" spans="1:12" x14ac:dyDescent="0.3">
      <c r="A4807" s="1">
        <v>44379</v>
      </c>
      <c r="B4807">
        <v>2021</v>
      </c>
      <c r="C4807" t="s">
        <v>30</v>
      </c>
      <c r="D4807">
        <v>359370</v>
      </c>
      <c r="E4807">
        <v>550000</v>
      </c>
      <c r="F4807" t="s">
        <v>19</v>
      </c>
      <c r="G4807" t="s">
        <v>20</v>
      </c>
      <c r="H4807">
        <v>4</v>
      </c>
      <c r="I4807">
        <v>3</v>
      </c>
      <c r="J4807">
        <v>1314</v>
      </c>
      <c r="K4807">
        <v>1.0234954999999999</v>
      </c>
      <c r="L4807" t="s">
        <v>15</v>
      </c>
    </row>
    <row r="4808" spans="1:12" x14ac:dyDescent="0.3">
      <c r="A4808" s="1">
        <v>44379</v>
      </c>
      <c r="B4808">
        <v>2021</v>
      </c>
      <c r="C4808" t="s">
        <v>26</v>
      </c>
      <c r="D4808">
        <v>194600</v>
      </c>
      <c r="E4808">
        <v>370000</v>
      </c>
      <c r="F4808" t="s">
        <v>13</v>
      </c>
      <c r="G4808" t="s">
        <v>14</v>
      </c>
      <c r="H4808">
        <v>3</v>
      </c>
      <c r="I4808">
        <v>3</v>
      </c>
      <c r="J4808">
        <v>962</v>
      </c>
      <c r="K4808">
        <v>1.0234954999999999</v>
      </c>
      <c r="L4808" t="s">
        <v>15</v>
      </c>
    </row>
    <row r="4809" spans="1:12" x14ac:dyDescent="0.3">
      <c r="A4809" s="1">
        <v>44379</v>
      </c>
      <c r="B4809">
        <v>2021</v>
      </c>
      <c r="C4809" t="s">
        <v>12</v>
      </c>
      <c r="D4809">
        <v>117280</v>
      </c>
      <c r="E4809">
        <v>175000</v>
      </c>
      <c r="F4809" t="s">
        <v>13</v>
      </c>
      <c r="G4809" t="s">
        <v>14</v>
      </c>
      <c r="H4809">
        <v>3</v>
      </c>
      <c r="I4809">
        <v>1</v>
      </c>
      <c r="J4809">
        <v>1039</v>
      </c>
      <c r="K4809">
        <v>1.0234954999999999</v>
      </c>
      <c r="L4809" t="s">
        <v>15</v>
      </c>
    </row>
    <row r="4810" spans="1:12" x14ac:dyDescent="0.3">
      <c r="A4810" s="1">
        <v>44379</v>
      </c>
      <c r="B4810">
        <v>2021</v>
      </c>
      <c r="C4810" t="s">
        <v>30</v>
      </c>
      <c r="D4810">
        <v>389120</v>
      </c>
      <c r="E4810">
        <v>580000</v>
      </c>
      <c r="F4810" t="s">
        <v>13</v>
      </c>
      <c r="G4810" t="s">
        <v>14</v>
      </c>
      <c r="H4810">
        <v>3</v>
      </c>
      <c r="I4810">
        <v>2</v>
      </c>
      <c r="J4810">
        <v>1019</v>
      </c>
      <c r="K4810">
        <v>1.0234954999999999</v>
      </c>
      <c r="L4810" t="s">
        <v>22</v>
      </c>
    </row>
    <row r="4811" spans="1:12" x14ac:dyDescent="0.3">
      <c r="A4811" s="1">
        <v>44379</v>
      </c>
      <c r="B4811">
        <v>2021</v>
      </c>
      <c r="C4811" t="s">
        <v>29</v>
      </c>
      <c r="D4811">
        <v>265370</v>
      </c>
      <c r="E4811">
        <v>465000</v>
      </c>
      <c r="F4811" t="s">
        <v>19</v>
      </c>
      <c r="G4811" t="s">
        <v>20</v>
      </c>
      <c r="H4811">
        <v>4</v>
      </c>
      <c r="I4811">
        <v>2</v>
      </c>
      <c r="J4811">
        <v>1312</v>
      </c>
      <c r="K4811">
        <v>1.0234954999999999</v>
      </c>
      <c r="L4811" t="s">
        <v>15</v>
      </c>
    </row>
    <row r="4812" spans="1:12" x14ac:dyDescent="0.3">
      <c r="A4812" s="1">
        <v>44380</v>
      </c>
      <c r="B4812">
        <v>2021</v>
      </c>
      <c r="C4812" t="s">
        <v>17</v>
      </c>
      <c r="D4812">
        <v>208240</v>
      </c>
      <c r="E4812">
        <v>505000</v>
      </c>
      <c r="F4812" t="s">
        <v>23</v>
      </c>
      <c r="G4812" t="s">
        <v>24</v>
      </c>
      <c r="H4812">
        <v>6</v>
      </c>
      <c r="I4812">
        <v>5</v>
      </c>
      <c r="J4812">
        <v>2163</v>
      </c>
      <c r="K4812">
        <v>1.0234954999999999</v>
      </c>
      <c r="L4812" t="s">
        <v>16</v>
      </c>
    </row>
    <row r="4813" spans="1:12" x14ac:dyDescent="0.3">
      <c r="A4813" s="1">
        <v>44380</v>
      </c>
      <c r="B4813">
        <v>2021</v>
      </c>
      <c r="C4813" t="s">
        <v>17</v>
      </c>
      <c r="D4813">
        <v>149420</v>
      </c>
      <c r="E4813">
        <v>112500</v>
      </c>
      <c r="F4813" t="s">
        <v>13</v>
      </c>
      <c r="G4813" t="s">
        <v>14</v>
      </c>
      <c r="H4813">
        <v>3</v>
      </c>
      <c r="I4813">
        <v>1</v>
      </c>
      <c r="J4813">
        <v>947</v>
      </c>
      <c r="K4813">
        <v>1.0234954999999999</v>
      </c>
      <c r="L4813" t="s">
        <v>22</v>
      </c>
    </row>
    <row r="4814" spans="1:12" x14ac:dyDescent="0.3">
      <c r="A4814" s="1">
        <v>44382</v>
      </c>
      <c r="B4814">
        <v>2021</v>
      </c>
      <c r="C4814" t="s">
        <v>21</v>
      </c>
      <c r="D4814">
        <v>469070</v>
      </c>
      <c r="E4814">
        <v>927000</v>
      </c>
      <c r="F4814" t="s">
        <v>13</v>
      </c>
      <c r="G4814" t="s">
        <v>14</v>
      </c>
      <c r="H4814">
        <v>3</v>
      </c>
      <c r="I4814">
        <v>2</v>
      </c>
      <c r="J4814">
        <v>1059</v>
      </c>
      <c r="K4814">
        <v>1.0234954999999999</v>
      </c>
      <c r="L4814" t="s">
        <v>22</v>
      </c>
    </row>
    <row r="4815" spans="1:12" x14ac:dyDescent="0.3">
      <c r="A4815" s="1">
        <v>44382</v>
      </c>
      <c r="B4815">
        <v>2021</v>
      </c>
      <c r="C4815" t="s">
        <v>12</v>
      </c>
      <c r="D4815">
        <v>12340</v>
      </c>
      <c r="E4815">
        <v>25000</v>
      </c>
      <c r="F4815" t="s">
        <v>13</v>
      </c>
      <c r="G4815" t="s">
        <v>14</v>
      </c>
      <c r="H4815">
        <v>3</v>
      </c>
      <c r="I4815">
        <v>3</v>
      </c>
      <c r="J4815">
        <v>965</v>
      </c>
      <c r="K4815">
        <v>1.0234954999999999</v>
      </c>
      <c r="L4815" t="s">
        <v>22</v>
      </c>
    </row>
    <row r="4816" spans="1:12" x14ac:dyDescent="0.3">
      <c r="A4816" s="1">
        <v>44385</v>
      </c>
      <c r="B4816">
        <v>2021</v>
      </c>
      <c r="C4816" t="s">
        <v>26</v>
      </c>
      <c r="D4816">
        <v>300720</v>
      </c>
      <c r="E4816">
        <v>540000</v>
      </c>
      <c r="F4816" t="s">
        <v>13</v>
      </c>
      <c r="G4816" t="s">
        <v>14</v>
      </c>
      <c r="H4816">
        <v>3</v>
      </c>
      <c r="I4816">
        <v>2</v>
      </c>
      <c r="J4816">
        <v>1094</v>
      </c>
      <c r="K4816">
        <v>1.0234954999999999</v>
      </c>
      <c r="L4816" t="s">
        <v>22</v>
      </c>
    </row>
    <row r="4817" spans="1:12" x14ac:dyDescent="0.3">
      <c r="A4817" s="1">
        <v>44385</v>
      </c>
      <c r="B4817">
        <v>2021</v>
      </c>
      <c r="C4817" t="s">
        <v>17</v>
      </c>
      <c r="D4817">
        <v>88290</v>
      </c>
      <c r="E4817">
        <v>140000</v>
      </c>
      <c r="F4817" t="s">
        <v>19</v>
      </c>
      <c r="G4817" t="s">
        <v>20</v>
      </c>
      <c r="H4817">
        <v>4</v>
      </c>
      <c r="I4817">
        <v>4</v>
      </c>
      <c r="J4817">
        <v>1282</v>
      </c>
      <c r="K4817">
        <v>1.0234954999999999</v>
      </c>
      <c r="L4817" t="s">
        <v>16</v>
      </c>
    </row>
    <row r="4818" spans="1:12" x14ac:dyDescent="0.3">
      <c r="A4818" s="1">
        <v>44387</v>
      </c>
      <c r="B4818">
        <v>2021</v>
      </c>
      <c r="C4818" t="s">
        <v>12</v>
      </c>
      <c r="D4818">
        <v>20140</v>
      </c>
      <c r="E4818">
        <v>73000</v>
      </c>
      <c r="F4818" t="s">
        <v>23</v>
      </c>
      <c r="G4818" t="s">
        <v>24</v>
      </c>
      <c r="H4818">
        <v>6</v>
      </c>
      <c r="I4818">
        <v>5</v>
      </c>
      <c r="J4818">
        <v>2067</v>
      </c>
      <c r="K4818">
        <v>1.0234954999999999</v>
      </c>
      <c r="L4818" t="s">
        <v>22</v>
      </c>
    </row>
    <row r="4819" spans="1:12" x14ac:dyDescent="0.3">
      <c r="A4819" s="1">
        <v>44387</v>
      </c>
      <c r="B4819">
        <v>2021</v>
      </c>
      <c r="C4819" t="s">
        <v>17</v>
      </c>
      <c r="D4819">
        <v>148780</v>
      </c>
      <c r="E4819">
        <v>195000</v>
      </c>
      <c r="F4819" t="s">
        <v>19</v>
      </c>
      <c r="G4819" t="s">
        <v>20</v>
      </c>
      <c r="H4819">
        <v>4</v>
      </c>
      <c r="I4819">
        <v>3</v>
      </c>
      <c r="J4819">
        <v>1491</v>
      </c>
      <c r="K4819">
        <v>1.0234954999999999</v>
      </c>
      <c r="L4819" t="s">
        <v>22</v>
      </c>
    </row>
    <row r="4820" spans="1:12" x14ac:dyDescent="0.3">
      <c r="A4820" s="1">
        <v>44387</v>
      </c>
      <c r="B4820">
        <v>2021</v>
      </c>
      <c r="C4820" t="s">
        <v>26</v>
      </c>
      <c r="D4820">
        <v>295470</v>
      </c>
      <c r="E4820">
        <v>355000</v>
      </c>
      <c r="F4820" t="s">
        <v>13</v>
      </c>
      <c r="G4820" t="s">
        <v>14</v>
      </c>
      <c r="H4820">
        <v>3</v>
      </c>
      <c r="I4820">
        <v>2</v>
      </c>
      <c r="J4820">
        <v>983</v>
      </c>
      <c r="K4820">
        <v>1.0234954999999999</v>
      </c>
      <c r="L4820" t="s">
        <v>22</v>
      </c>
    </row>
    <row r="4821" spans="1:12" x14ac:dyDescent="0.3">
      <c r="A4821" s="1">
        <v>44388</v>
      </c>
      <c r="B4821">
        <v>2021</v>
      </c>
      <c r="C4821" t="s">
        <v>26</v>
      </c>
      <c r="D4821">
        <v>521640</v>
      </c>
      <c r="E4821">
        <v>726500</v>
      </c>
      <c r="F4821" t="s">
        <v>13</v>
      </c>
      <c r="G4821" t="s">
        <v>14</v>
      </c>
      <c r="H4821">
        <v>3</v>
      </c>
      <c r="I4821">
        <v>3</v>
      </c>
      <c r="J4821">
        <v>912</v>
      </c>
      <c r="K4821">
        <v>1.0234954999999999</v>
      </c>
      <c r="L4821" t="s">
        <v>16</v>
      </c>
    </row>
    <row r="4822" spans="1:12" x14ac:dyDescent="0.3">
      <c r="A4822" s="1">
        <v>44388</v>
      </c>
      <c r="B4822">
        <v>2021</v>
      </c>
      <c r="C4822" t="s">
        <v>12</v>
      </c>
      <c r="D4822">
        <v>25420</v>
      </c>
      <c r="E4822">
        <v>130000</v>
      </c>
      <c r="F4822" t="s">
        <v>23</v>
      </c>
      <c r="G4822" t="s">
        <v>24</v>
      </c>
      <c r="H4822">
        <v>6</v>
      </c>
      <c r="I4822">
        <v>5</v>
      </c>
      <c r="J4822">
        <v>2093</v>
      </c>
      <c r="K4822">
        <v>1.0234954999999999</v>
      </c>
      <c r="L4822" t="s">
        <v>25</v>
      </c>
    </row>
    <row r="4823" spans="1:12" x14ac:dyDescent="0.3">
      <c r="A4823" s="1">
        <v>44388</v>
      </c>
      <c r="B4823">
        <v>2021</v>
      </c>
      <c r="C4823" t="s">
        <v>26</v>
      </c>
      <c r="D4823">
        <v>372330</v>
      </c>
      <c r="E4823">
        <v>590000</v>
      </c>
      <c r="F4823" t="s">
        <v>13</v>
      </c>
      <c r="G4823" t="s">
        <v>14</v>
      </c>
      <c r="H4823">
        <v>3</v>
      </c>
      <c r="I4823">
        <v>1</v>
      </c>
      <c r="J4823">
        <v>1024</v>
      </c>
      <c r="K4823">
        <v>1.0234954999999999</v>
      </c>
      <c r="L4823" t="s">
        <v>25</v>
      </c>
    </row>
    <row r="4824" spans="1:12" x14ac:dyDescent="0.3">
      <c r="A4824" s="1">
        <v>44389</v>
      </c>
      <c r="B4824">
        <v>2021</v>
      </c>
      <c r="C4824" t="s">
        <v>26</v>
      </c>
      <c r="D4824">
        <v>355670</v>
      </c>
      <c r="E4824">
        <v>630000</v>
      </c>
      <c r="F4824" t="s">
        <v>13</v>
      </c>
      <c r="G4824" t="s">
        <v>14</v>
      </c>
      <c r="H4824">
        <v>3</v>
      </c>
      <c r="I4824">
        <v>1</v>
      </c>
      <c r="J4824">
        <v>1074</v>
      </c>
      <c r="K4824">
        <v>1.0234954999999999</v>
      </c>
      <c r="L4824" t="s">
        <v>16</v>
      </c>
    </row>
    <row r="4825" spans="1:12" x14ac:dyDescent="0.3">
      <c r="A4825" s="1">
        <v>44392</v>
      </c>
      <c r="B4825">
        <v>2021</v>
      </c>
      <c r="C4825" t="s">
        <v>30</v>
      </c>
      <c r="D4825">
        <v>327760</v>
      </c>
      <c r="E4825">
        <v>427000</v>
      </c>
      <c r="F4825" t="s">
        <v>13</v>
      </c>
      <c r="G4825" t="s">
        <v>14</v>
      </c>
      <c r="H4825">
        <v>3</v>
      </c>
      <c r="I4825">
        <v>2</v>
      </c>
      <c r="J4825">
        <v>975</v>
      </c>
      <c r="K4825">
        <v>1.0234954999999999</v>
      </c>
      <c r="L4825" t="s">
        <v>15</v>
      </c>
    </row>
    <row r="4826" spans="1:12" x14ac:dyDescent="0.3">
      <c r="A4826" s="1">
        <v>44392</v>
      </c>
      <c r="B4826">
        <v>2021</v>
      </c>
      <c r="C4826" t="s">
        <v>30</v>
      </c>
      <c r="D4826">
        <v>316610</v>
      </c>
      <c r="E4826">
        <v>1500000</v>
      </c>
      <c r="F4826" t="s">
        <v>19</v>
      </c>
      <c r="G4826" t="s">
        <v>20</v>
      </c>
      <c r="H4826">
        <v>4</v>
      </c>
      <c r="I4826">
        <v>2</v>
      </c>
      <c r="J4826">
        <v>1422</v>
      </c>
      <c r="K4826">
        <v>1.0234954999999999</v>
      </c>
      <c r="L4826" t="s">
        <v>25</v>
      </c>
    </row>
    <row r="4827" spans="1:12" x14ac:dyDescent="0.3">
      <c r="A4827" s="1">
        <v>44392</v>
      </c>
      <c r="B4827">
        <v>2021</v>
      </c>
      <c r="C4827" t="s">
        <v>12</v>
      </c>
      <c r="D4827">
        <v>145690</v>
      </c>
      <c r="E4827">
        <v>212000</v>
      </c>
      <c r="F4827" t="s">
        <v>13</v>
      </c>
      <c r="G4827" t="s">
        <v>14</v>
      </c>
      <c r="H4827">
        <v>3</v>
      </c>
      <c r="I4827">
        <v>2</v>
      </c>
      <c r="J4827">
        <v>996</v>
      </c>
      <c r="K4827">
        <v>1.0234954999999999</v>
      </c>
      <c r="L4827" t="s">
        <v>22</v>
      </c>
    </row>
    <row r="4828" spans="1:12" x14ac:dyDescent="0.3">
      <c r="A4828" s="1">
        <v>44392</v>
      </c>
      <c r="B4828">
        <v>2021</v>
      </c>
      <c r="C4828" t="s">
        <v>29</v>
      </c>
      <c r="D4828">
        <v>98140</v>
      </c>
      <c r="E4828">
        <v>107000</v>
      </c>
      <c r="F4828" t="s">
        <v>13</v>
      </c>
      <c r="G4828" t="s">
        <v>14</v>
      </c>
      <c r="H4828">
        <v>3</v>
      </c>
      <c r="I4828">
        <v>1</v>
      </c>
      <c r="J4828">
        <v>954</v>
      </c>
      <c r="K4828">
        <v>1.0234954999999999</v>
      </c>
      <c r="L4828" t="s">
        <v>16</v>
      </c>
    </row>
    <row r="4829" spans="1:12" x14ac:dyDescent="0.3">
      <c r="A4829" s="1">
        <v>44393</v>
      </c>
      <c r="B4829">
        <v>2021</v>
      </c>
      <c r="C4829" t="s">
        <v>12</v>
      </c>
      <c r="D4829">
        <v>81150</v>
      </c>
      <c r="E4829">
        <v>157000</v>
      </c>
      <c r="F4829" t="s">
        <v>13</v>
      </c>
      <c r="G4829" t="s">
        <v>14</v>
      </c>
      <c r="H4829">
        <v>3</v>
      </c>
      <c r="I4829">
        <v>1</v>
      </c>
      <c r="J4829">
        <v>1009</v>
      </c>
      <c r="K4829">
        <v>1.0234954999999999</v>
      </c>
      <c r="L4829" t="s">
        <v>15</v>
      </c>
    </row>
    <row r="4830" spans="1:12" x14ac:dyDescent="0.3">
      <c r="A4830" s="1">
        <v>44393</v>
      </c>
      <c r="B4830">
        <v>2021</v>
      </c>
      <c r="C4830" t="s">
        <v>12</v>
      </c>
      <c r="D4830">
        <v>67250</v>
      </c>
      <c r="E4830">
        <v>68629</v>
      </c>
      <c r="F4830" t="s">
        <v>13</v>
      </c>
      <c r="G4830" t="s">
        <v>14</v>
      </c>
      <c r="H4830">
        <v>3</v>
      </c>
      <c r="I4830">
        <v>2</v>
      </c>
      <c r="J4830">
        <v>1031</v>
      </c>
      <c r="K4830">
        <v>1.0234954999999999</v>
      </c>
      <c r="L4830" t="s">
        <v>15</v>
      </c>
    </row>
    <row r="4831" spans="1:12" x14ac:dyDescent="0.3">
      <c r="A4831" s="1">
        <v>44394</v>
      </c>
      <c r="B4831">
        <v>2021</v>
      </c>
      <c r="C4831" t="s">
        <v>17</v>
      </c>
      <c r="D4831">
        <v>104040</v>
      </c>
      <c r="E4831">
        <v>95800</v>
      </c>
      <c r="F4831" t="s">
        <v>13</v>
      </c>
      <c r="G4831" t="s">
        <v>14</v>
      </c>
      <c r="H4831">
        <v>3</v>
      </c>
      <c r="I4831">
        <v>3</v>
      </c>
      <c r="J4831">
        <v>1095</v>
      </c>
      <c r="K4831">
        <v>1.0234954999999999</v>
      </c>
      <c r="L4831" t="s">
        <v>22</v>
      </c>
    </row>
    <row r="4832" spans="1:12" x14ac:dyDescent="0.3">
      <c r="A4832" s="1">
        <v>44395</v>
      </c>
      <c r="B4832">
        <v>2021</v>
      </c>
      <c r="C4832" t="s">
        <v>17</v>
      </c>
      <c r="D4832">
        <v>150950</v>
      </c>
      <c r="E4832">
        <v>335000</v>
      </c>
      <c r="F4832" t="s">
        <v>19</v>
      </c>
      <c r="G4832" t="s">
        <v>20</v>
      </c>
      <c r="H4832">
        <v>4</v>
      </c>
      <c r="I4832">
        <v>3</v>
      </c>
      <c r="J4832">
        <v>1319</v>
      </c>
      <c r="K4832">
        <v>1.0234954999999999</v>
      </c>
      <c r="L4832" t="s">
        <v>15</v>
      </c>
    </row>
    <row r="4833" spans="1:12" x14ac:dyDescent="0.3">
      <c r="A4833" s="1">
        <v>44396</v>
      </c>
      <c r="B4833">
        <v>2021</v>
      </c>
      <c r="C4833" t="s">
        <v>26</v>
      </c>
      <c r="D4833">
        <v>726460</v>
      </c>
      <c r="E4833">
        <v>1520000</v>
      </c>
      <c r="F4833" t="s">
        <v>13</v>
      </c>
      <c r="G4833" t="s">
        <v>14</v>
      </c>
      <c r="H4833">
        <v>3</v>
      </c>
      <c r="I4833">
        <v>3</v>
      </c>
      <c r="J4833">
        <v>1098</v>
      </c>
      <c r="K4833">
        <v>1.0234954999999999</v>
      </c>
      <c r="L4833" t="s">
        <v>15</v>
      </c>
    </row>
    <row r="4834" spans="1:12" x14ac:dyDescent="0.3">
      <c r="A4834" s="1">
        <v>44396</v>
      </c>
      <c r="B4834">
        <v>2021</v>
      </c>
      <c r="C4834" t="s">
        <v>26</v>
      </c>
      <c r="D4834">
        <v>583660</v>
      </c>
      <c r="E4834">
        <v>827000</v>
      </c>
      <c r="F4834" t="s">
        <v>13</v>
      </c>
      <c r="G4834" t="s">
        <v>14</v>
      </c>
      <c r="H4834">
        <v>3</v>
      </c>
      <c r="I4834">
        <v>3</v>
      </c>
      <c r="J4834">
        <v>979</v>
      </c>
      <c r="K4834">
        <v>1.0234954999999999</v>
      </c>
      <c r="L4834" t="s">
        <v>25</v>
      </c>
    </row>
    <row r="4835" spans="1:12" x14ac:dyDescent="0.3">
      <c r="A4835" s="1">
        <v>44396</v>
      </c>
      <c r="B4835">
        <v>2021</v>
      </c>
      <c r="C4835" t="s">
        <v>30</v>
      </c>
      <c r="D4835">
        <v>303690</v>
      </c>
      <c r="E4835">
        <v>410000</v>
      </c>
      <c r="F4835" t="s">
        <v>13</v>
      </c>
      <c r="G4835" t="s">
        <v>14</v>
      </c>
      <c r="H4835">
        <v>3</v>
      </c>
      <c r="I4835">
        <v>2</v>
      </c>
      <c r="J4835">
        <v>955</v>
      </c>
      <c r="K4835">
        <v>1.0234954999999999</v>
      </c>
      <c r="L4835" t="s">
        <v>15</v>
      </c>
    </row>
    <row r="4836" spans="1:12" x14ac:dyDescent="0.3">
      <c r="A4836" s="1">
        <v>44396</v>
      </c>
      <c r="B4836">
        <v>2021</v>
      </c>
      <c r="C4836" t="s">
        <v>12</v>
      </c>
      <c r="D4836">
        <v>72060</v>
      </c>
      <c r="E4836">
        <v>51000</v>
      </c>
      <c r="F4836" t="s">
        <v>13</v>
      </c>
      <c r="G4836" t="s">
        <v>14</v>
      </c>
      <c r="H4836">
        <v>3</v>
      </c>
      <c r="I4836">
        <v>3</v>
      </c>
      <c r="J4836">
        <v>1050</v>
      </c>
      <c r="K4836">
        <v>1.0234954999999999</v>
      </c>
      <c r="L4836" t="s">
        <v>25</v>
      </c>
    </row>
    <row r="4837" spans="1:12" x14ac:dyDescent="0.3">
      <c r="A4837" s="1">
        <v>44396</v>
      </c>
      <c r="B4837">
        <v>2021</v>
      </c>
      <c r="C4837" t="s">
        <v>21</v>
      </c>
      <c r="D4837">
        <v>2520000</v>
      </c>
      <c r="E4837">
        <v>2850000</v>
      </c>
      <c r="F4837" t="s">
        <v>13</v>
      </c>
      <c r="G4837" t="s">
        <v>14</v>
      </c>
      <c r="H4837">
        <v>3</v>
      </c>
      <c r="I4837">
        <v>2</v>
      </c>
      <c r="J4837">
        <v>1093</v>
      </c>
      <c r="K4837">
        <v>1.0234954999999999</v>
      </c>
      <c r="L4837" t="s">
        <v>22</v>
      </c>
    </row>
    <row r="4838" spans="1:12" x14ac:dyDescent="0.3">
      <c r="A4838" s="1">
        <v>44396</v>
      </c>
      <c r="B4838">
        <v>2021</v>
      </c>
      <c r="C4838" t="s">
        <v>12</v>
      </c>
      <c r="D4838">
        <v>38750</v>
      </c>
      <c r="E4838">
        <v>110000</v>
      </c>
      <c r="F4838" t="s">
        <v>23</v>
      </c>
      <c r="G4838" t="s">
        <v>24</v>
      </c>
      <c r="H4838">
        <v>6</v>
      </c>
      <c r="I4838">
        <v>4</v>
      </c>
      <c r="J4838">
        <v>2069</v>
      </c>
      <c r="K4838">
        <v>1.0234954999999999</v>
      </c>
      <c r="L4838" t="s">
        <v>15</v>
      </c>
    </row>
    <row r="4839" spans="1:12" x14ac:dyDescent="0.3">
      <c r="A4839" s="1">
        <v>44400</v>
      </c>
      <c r="B4839">
        <v>2021</v>
      </c>
      <c r="C4839" t="s">
        <v>17</v>
      </c>
      <c r="D4839">
        <v>91180</v>
      </c>
      <c r="E4839">
        <v>79900</v>
      </c>
      <c r="F4839" t="s">
        <v>13</v>
      </c>
      <c r="G4839" t="s">
        <v>14</v>
      </c>
      <c r="H4839">
        <v>3</v>
      </c>
      <c r="I4839">
        <v>2</v>
      </c>
      <c r="J4839">
        <v>949</v>
      </c>
      <c r="K4839">
        <v>1.0234954999999999</v>
      </c>
      <c r="L4839" t="s">
        <v>15</v>
      </c>
    </row>
    <row r="4840" spans="1:12" x14ac:dyDescent="0.3">
      <c r="A4840" s="1">
        <v>44400</v>
      </c>
      <c r="B4840">
        <v>2021</v>
      </c>
      <c r="C4840" t="s">
        <v>29</v>
      </c>
      <c r="D4840">
        <v>188790</v>
      </c>
      <c r="E4840">
        <v>329000</v>
      </c>
      <c r="F4840" t="s">
        <v>13</v>
      </c>
      <c r="G4840" t="s">
        <v>14</v>
      </c>
      <c r="H4840">
        <v>3</v>
      </c>
      <c r="I4840">
        <v>3</v>
      </c>
      <c r="J4840">
        <v>903</v>
      </c>
      <c r="K4840">
        <v>1.0234954999999999</v>
      </c>
      <c r="L4840" t="s">
        <v>15</v>
      </c>
    </row>
    <row r="4841" spans="1:12" x14ac:dyDescent="0.3">
      <c r="A4841" s="1">
        <v>44400</v>
      </c>
      <c r="B4841">
        <v>2021</v>
      </c>
      <c r="C4841" t="s">
        <v>26</v>
      </c>
      <c r="D4841">
        <v>315350</v>
      </c>
      <c r="E4841">
        <v>300000</v>
      </c>
      <c r="F4841" t="s">
        <v>13</v>
      </c>
      <c r="G4841" t="s">
        <v>14</v>
      </c>
      <c r="H4841">
        <v>3</v>
      </c>
      <c r="I4841">
        <v>1</v>
      </c>
      <c r="J4841">
        <v>1005</v>
      </c>
      <c r="K4841">
        <v>1.0234954999999999</v>
      </c>
      <c r="L4841" t="s">
        <v>15</v>
      </c>
    </row>
    <row r="4842" spans="1:12" x14ac:dyDescent="0.3">
      <c r="A4842" s="1">
        <v>44400</v>
      </c>
      <c r="B4842">
        <v>2021</v>
      </c>
      <c r="C4842" t="s">
        <v>17</v>
      </c>
      <c r="D4842">
        <v>113470</v>
      </c>
      <c r="E4842">
        <v>370000</v>
      </c>
      <c r="F4842" t="s">
        <v>19</v>
      </c>
      <c r="G4842" t="s">
        <v>20</v>
      </c>
      <c r="H4842">
        <v>4</v>
      </c>
      <c r="I4842">
        <v>2</v>
      </c>
      <c r="J4842">
        <v>1424</v>
      </c>
      <c r="K4842">
        <v>1.0234954999999999</v>
      </c>
      <c r="L4842" t="s">
        <v>22</v>
      </c>
    </row>
    <row r="4843" spans="1:12" x14ac:dyDescent="0.3">
      <c r="A4843" s="1">
        <v>44400</v>
      </c>
      <c r="B4843">
        <v>2021</v>
      </c>
      <c r="C4843" t="s">
        <v>17</v>
      </c>
      <c r="D4843">
        <v>98440</v>
      </c>
      <c r="E4843">
        <v>160000</v>
      </c>
      <c r="F4843" t="s">
        <v>13</v>
      </c>
      <c r="G4843" t="s">
        <v>14</v>
      </c>
      <c r="H4843">
        <v>3</v>
      </c>
      <c r="I4843">
        <v>3</v>
      </c>
      <c r="J4843">
        <v>1015</v>
      </c>
      <c r="K4843">
        <v>1.0234954999999999</v>
      </c>
      <c r="L4843" t="s">
        <v>22</v>
      </c>
    </row>
    <row r="4844" spans="1:12" x14ac:dyDescent="0.3">
      <c r="A4844" s="1">
        <v>44400</v>
      </c>
      <c r="B4844">
        <v>2021</v>
      </c>
      <c r="C4844" t="s">
        <v>21</v>
      </c>
      <c r="D4844">
        <v>461790</v>
      </c>
      <c r="E4844">
        <v>650000</v>
      </c>
      <c r="F4844" t="s">
        <v>13</v>
      </c>
      <c r="G4844" t="s">
        <v>14</v>
      </c>
      <c r="H4844">
        <v>3</v>
      </c>
      <c r="I4844">
        <v>1</v>
      </c>
      <c r="J4844">
        <v>986</v>
      </c>
      <c r="K4844">
        <v>1.0234954999999999</v>
      </c>
      <c r="L4844" t="s">
        <v>25</v>
      </c>
    </row>
    <row r="4845" spans="1:12" x14ac:dyDescent="0.3">
      <c r="A4845" s="1">
        <v>44403</v>
      </c>
      <c r="B4845">
        <v>2021</v>
      </c>
      <c r="C4845" t="s">
        <v>26</v>
      </c>
      <c r="D4845">
        <v>544460</v>
      </c>
      <c r="E4845">
        <v>742000</v>
      </c>
      <c r="F4845" t="s">
        <v>13</v>
      </c>
      <c r="G4845" t="s">
        <v>14</v>
      </c>
      <c r="H4845">
        <v>3</v>
      </c>
      <c r="I4845">
        <v>2</v>
      </c>
      <c r="J4845">
        <v>1066</v>
      </c>
      <c r="K4845">
        <v>1.0234954999999999</v>
      </c>
      <c r="L4845" t="s">
        <v>25</v>
      </c>
    </row>
    <row r="4846" spans="1:12" x14ac:dyDescent="0.3">
      <c r="A4846" s="1">
        <v>44407</v>
      </c>
      <c r="B4846">
        <v>2021</v>
      </c>
      <c r="C4846" t="s">
        <v>26</v>
      </c>
      <c r="D4846">
        <v>628600</v>
      </c>
      <c r="E4846">
        <v>829000</v>
      </c>
      <c r="F4846" t="s">
        <v>13</v>
      </c>
      <c r="G4846" t="s">
        <v>14</v>
      </c>
      <c r="H4846">
        <v>3</v>
      </c>
      <c r="I4846">
        <v>2</v>
      </c>
      <c r="J4846">
        <v>1047</v>
      </c>
      <c r="K4846">
        <v>1.0234954999999999</v>
      </c>
      <c r="L4846" t="s">
        <v>22</v>
      </c>
    </row>
    <row r="4847" spans="1:12" x14ac:dyDescent="0.3">
      <c r="A4847" s="1">
        <v>44408</v>
      </c>
      <c r="B4847">
        <v>2021</v>
      </c>
      <c r="C4847" t="s">
        <v>12</v>
      </c>
      <c r="D4847">
        <v>48680</v>
      </c>
      <c r="E4847">
        <v>67600</v>
      </c>
      <c r="F4847" t="s">
        <v>23</v>
      </c>
      <c r="G4847" t="s">
        <v>24</v>
      </c>
      <c r="H4847">
        <v>6</v>
      </c>
      <c r="I4847">
        <v>4</v>
      </c>
      <c r="J4847">
        <v>1836</v>
      </c>
      <c r="K4847">
        <v>1.0234954999999999</v>
      </c>
      <c r="L4847" t="s">
        <v>15</v>
      </c>
    </row>
    <row r="4848" spans="1:12" x14ac:dyDescent="0.3">
      <c r="A4848" s="1">
        <v>44409</v>
      </c>
      <c r="B4848">
        <v>2021</v>
      </c>
      <c r="C4848" t="s">
        <v>29</v>
      </c>
      <c r="D4848">
        <v>170870</v>
      </c>
      <c r="E4848">
        <v>279000</v>
      </c>
      <c r="F4848" t="s">
        <v>13</v>
      </c>
      <c r="G4848" t="s">
        <v>14</v>
      </c>
      <c r="H4848">
        <v>3</v>
      </c>
      <c r="I4848">
        <v>1</v>
      </c>
      <c r="J4848">
        <v>969</v>
      </c>
      <c r="K4848">
        <v>1.0234954999999999</v>
      </c>
      <c r="L4848" t="s">
        <v>15</v>
      </c>
    </row>
    <row r="4849" spans="1:12" x14ac:dyDescent="0.3">
      <c r="A4849" s="1">
        <v>44410</v>
      </c>
      <c r="B4849">
        <v>2021</v>
      </c>
      <c r="C4849" t="s">
        <v>26</v>
      </c>
      <c r="D4849">
        <v>595000</v>
      </c>
      <c r="E4849">
        <v>810000</v>
      </c>
      <c r="F4849" t="s">
        <v>13</v>
      </c>
      <c r="G4849" t="s">
        <v>14</v>
      </c>
      <c r="H4849">
        <v>3</v>
      </c>
      <c r="I4849">
        <v>1</v>
      </c>
      <c r="J4849">
        <v>925</v>
      </c>
      <c r="K4849">
        <v>1.0234954999999999</v>
      </c>
      <c r="L4849" t="s">
        <v>25</v>
      </c>
    </row>
    <row r="4850" spans="1:12" x14ac:dyDescent="0.3">
      <c r="A4850" s="1">
        <v>44414</v>
      </c>
      <c r="B4850">
        <v>2021</v>
      </c>
      <c r="C4850" t="s">
        <v>17</v>
      </c>
      <c r="D4850">
        <v>137180</v>
      </c>
      <c r="E4850">
        <v>275000</v>
      </c>
      <c r="F4850" t="s">
        <v>13</v>
      </c>
      <c r="G4850" t="s">
        <v>14</v>
      </c>
      <c r="H4850">
        <v>3</v>
      </c>
      <c r="I4850">
        <v>1</v>
      </c>
      <c r="J4850">
        <v>907</v>
      </c>
      <c r="K4850">
        <v>1.0234954999999999</v>
      </c>
      <c r="L4850" t="s">
        <v>15</v>
      </c>
    </row>
    <row r="4851" spans="1:12" x14ac:dyDescent="0.3">
      <c r="A4851" s="1">
        <v>44415</v>
      </c>
      <c r="B4851">
        <v>2021</v>
      </c>
      <c r="C4851" t="s">
        <v>17</v>
      </c>
      <c r="D4851">
        <v>124470</v>
      </c>
      <c r="E4851">
        <v>215000</v>
      </c>
      <c r="F4851" t="s">
        <v>19</v>
      </c>
      <c r="G4851" t="s">
        <v>20</v>
      </c>
      <c r="H4851">
        <v>4</v>
      </c>
      <c r="I4851">
        <v>2</v>
      </c>
      <c r="J4851">
        <v>1285</v>
      </c>
      <c r="K4851">
        <v>1.0234954999999999</v>
      </c>
      <c r="L4851" t="s">
        <v>22</v>
      </c>
    </row>
    <row r="4852" spans="1:12" x14ac:dyDescent="0.3">
      <c r="A4852" s="1">
        <v>44415</v>
      </c>
      <c r="B4852">
        <v>2021</v>
      </c>
      <c r="C4852" t="s">
        <v>30</v>
      </c>
      <c r="D4852">
        <v>370360</v>
      </c>
      <c r="E4852">
        <v>450000</v>
      </c>
      <c r="F4852" t="s">
        <v>13</v>
      </c>
      <c r="G4852" t="s">
        <v>14</v>
      </c>
      <c r="H4852">
        <v>3</v>
      </c>
      <c r="I4852">
        <v>2</v>
      </c>
      <c r="J4852">
        <v>987</v>
      </c>
      <c r="K4852">
        <v>1.0234954999999999</v>
      </c>
      <c r="L4852" t="s">
        <v>16</v>
      </c>
    </row>
    <row r="4853" spans="1:12" x14ac:dyDescent="0.3">
      <c r="A4853" s="1">
        <v>44416</v>
      </c>
      <c r="B4853">
        <v>2021</v>
      </c>
      <c r="C4853" t="s">
        <v>17</v>
      </c>
      <c r="D4853">
        <v>135150</v>
      </c>
      <c r="E4853">
        <v>168610</v>
      </c>
      <c r="F4853" t="s">
        <v>13</v>
      </c>
      <c r="G4853" t="s">
        <v>14</v>
      </c>
      <c r="H4853">
        <v>3</v>
      </c>
      <c r="I4853">
        <v>3</v>
      </c>
      <c r="J4853">
        <v>1013</v>
      </c>
      <c r="K4853">
        <v>1.0234954999999999</v>
      </c>
      <c r="L4853" t="s">
        <v>16</v>
      </c>
    </row>
    <row r="4854" spans="1:12" x14ac:dyDescent="0.3">
      <c r="A4854" s="1">
        <v>44416</v>
      </c>
      <c r="B4854">
        <v>2021</v>
      </c>
      <c r="C4854" t="s">
        <v>17</v>
      </c>
      <c r="D4854">
        <v>111440</v>
      </c>
      <c r="E4854">
        <v>265000</v>
      </c>
      <c r="F4854" t="s">
        <v>13</v>
      </c>
      <c r="G4854" t="s">
        <v>14</v>
      </c>
      <c r="H4854">
        <v>3</v>
      </c>
      <c r="I4854">
        <v>3</v>
      </c>
      <c r="J4854">
        <v>916</v>
      </c>
      <c r="K4854">
        <v>1.0234954999999999</v>
      </c>
      <c r="L4854" t="s">
        <v>22</v>
      </c>
    </row>
    <row r="4855" spans="1:12" x14ac:dyDescent="0.3">
      <c r="A4855" s="1">
        <v>44417</v>
      </c>
      <c r="B4855">
        <v>2021</v>
      </c>
      <c r="C4855" t="s">
        <v>26</v>
      </c>
      <c r="D4855">
        <v>619990</v>
      </c>
      <c r="E4855">
        <v>901500</v>
      </c>
      <c r="F4855" t="s">
        <v>13</v>
      </c>
      <c r="G4855" t="s">
        <v>14</v>
      </c>
      <c r="H4855">
        <v>3</v>
      </c>
      <c r="I4855">
        <v>2</v>
      </c>
      <c r="J4855">
        <v>1087</v>
      </c>
      <c r="K4855">
        <v>1.0234954999999999</v>
      </c>
      <c r="L4855" t="s">
        <v>25</v>
      </c>
    </row>
    <row r="4856" spans="1:12" x14ac:dyDescent="0.3">
      <c r="A4856" s="1">
        <v>44420</v>
      </c>
      <c r="B4856">
        <v>2021</v>
      </c>
      <c r="C4856" t="s">
        <v>26</v>
      </c>
      <c r="D4856">
        <v>389410</v>
      </c>
      <c r="E4856">
        <v>404000</v>
      </c>
      <c r="F4856" t="s">
        <v>13</v>
      </c>
      <c r="G4856" t="s">
        <v>14</v>
      </c>
      <c r="H4856">
        <v>3</v>
      </c>
      <c r="I4856">
        <v>2</v>
      </c>
      <c r="J4856">
        <v>1061</v>
      </c>
      <c r="K4856">
        <v>1.0234954999999999</v>
      </c>
      <c r="L4856" t="s">
        <v>22</v>
      </c>
    </row>
    <row r="4857" spans="1:12" x14ac:dyDescent="0.3">
      <c r="A4857" s="1">
        <v>44420</v>
      </c>
      <c r="B4857">
        <v>2021</v>
      </c>
      <c r="C4857" t="s">
        <v>29</v>
      </c>
      <c r="D4857">
        <v>292880</v>
      </c>
      <c r="E4857">
        <v>540000</v>
      </c>
      <c r="F4857" t="s">
        <v>13</v>
      </c>
      <c r="G4857" t="s">
        <v>14</v>
      </c>
      <c r="H4857">
        <v>3</v>
      </c>
      <c r="I4857">
        <v>1</v>
      </c>
      <c r="J4857">
        <v>1028</v>
      </c>
      <c r="K4857">
        <v>1.0234954999999999</v>
      </c>
      <c r="L4857" t="s">
        <v>25</v>
      </c>
    </row>
    <row r="4858" spans="1:12" x14ac:dyDescent="0.3">
      <c r="A4858" s="1">
        <v>44420</v>
      </c>
      <c r="B4858">
        <v>2021</v>
      </c>
      <c r="C4858" t="s">
        <v>17</v>
      </c>
      <c r="D4858">
        <v>87270</v>
      </c>
      <c r="E4858">
        <v>88500</v>
      </c>
      <c r="F4858" t="s">
        <v>13</v>
      </c>
      <c r="G4858" t="s">
        <v>14</v>
      </c>
      <c r="H4858">
        <v>3</v>
      </c>
      <c r="I4858">
        <v>2</v>
      </c>
      <c r="J4858">
        <v>908</v>
      </c>
      <c r="K4858">
        <v>1.0234954999999999</v>
      </c>
      <c r="L4858" t="s">
        <v>15</v>
      </c>
    </row>
    <row r="4859" spans="1:12" x14ac:dyDescent="0.3">
      <c r="A4859" s="1">
        <v>44421</v>
      </c>
      <c r="B4859">
        <v>2021</v>
      </c>
      <c r="C4859" t="s">
        <v>17</v>
      </c>
      <c r="D4859">
        <v>140060</v>
      </c>
      <c r="E4859">
        <v>225000</v>
      </c>
      <c r="F4859" t="s">
        <v>13</v>
      </c>
      <c r="G4859" t="s">
        <v>14</v>
      </c>
      <c r="H4859">
        <v>3</v>
      </c>
      <c r="I4859">
        <v>2</v>
      </c>
      <c r="J4859">
        <v>927</v>
      </c>
      <c r="K4859">
        <v>1.0234954999999999</v>
      </c>
      <c r="L4859" t="s">
        <v>22</v>
      </c>
    </row>
    <row r="4860" spans="1:12" x14ac:dyDescent="0.3">
      <c r="A4860" s="1">
        <v>44422</v>
      </c>
      <c r="B4860">
        <v>2021</v>
      </c>
      <c r="C4860" t="s">
        <v>17</v>
      </c>
      <c r="D4860">
        <v>122450</v>
      </c>
      <c r="E4860">
        <v>220000</v>
      </c>
      <c r="F4860" t="s">
        <v>23</v>
      </c>
      <c r="G4860" t="s">
        <v>24</v>
      </c>
      <c r="H4860">
        <v>6</v>
      </c>
      <c r="I4860">
        <v>4</v>
      </c>
      <c r="J4860">
        <v>1848</v>
      </c>
      <c r="K4860">
        <v>1.0234954999999999</v>
      </c>
      <c r="L4860" t="s">
        <v>22</v>
      </c>
    </row>
    <row r="4861" spans="1:12" x14ac:dyDescent="0.3">
      <c r="A4861" s="1">
        <v>44422</v>
      </c>
      <c r="B4861">
        <v>2021</v>
      </c>
      <c r="C4861" t="s">
        <v>29</v>
      </c>
      <c r="D4861">
        <v>439740</v>
      </c>
      <c r="E4861">
        <v>717500</v>
      </c>
      <c r="F4861" t="s">
        <v>13</v>
      </c>
      <c r="G4861" t="s">
        <v>14</v>
      </c>
      <c r="H4861">
        <v>3</v>
      </c>
      <c r="I4861">
        <v>1</v>
      </c>
      <c r="J4861">
        <v>1026</v>
      </c>
      <c r="K4861">
        <v>1.0234954999999999</v>
      </c>
      <c r="L4861" t="s">
        <v>15</v>
      </c>
    </row>
    <row r="4862" spans="1:12" x14ac:dyDescent="0.3">
      <c r="A4862" s="1">
        <v>44422</v>
      </c>
      <c r="B4862">
        <v>2021</v>
      </c>
      <c r="C4862" t="s">
        <v>17</v>
      </c>
      <c r="D4862">
        <v>114260</v>
      </c>
      <c r="E4862">
        <v>398000</v>
      </c>
      <c r="F4862" t="s">
        <v>19</v>
      </c>
      <c r="G4862" t="s">
        <v>20</v>
      </c>
      <c r="H4862">
        <v>4</v>
      </c>
      <c r="I4862">
        <v>3</v>
      </c>
      <c r="J4862">
        <v>1444</v>
      </c>
      <c r="K4862">
        <v>1.0234954999999999</v>
      </c>
      <c r="L4862" t="s">
        <v>25</v>
      </c>
    </row>
    <row r="4863" spans="1:12" x14ac:dyDescent="0.3">
      <c r="A4863" s="1">
        <v>44422</v>
      </c>
      <c r="B4863">
        <v>2021</v>
      </c>
      <c r="C4863" t="s">
        <v>17</v>
      </c>
      <c r="D4863">
        <v>124830</v>
      </c>
      <c r="E4863">
        <v>239000</v>
      </c>
      <c r="F4863" t="s">
        <v>13</v>
      </c>
      <c r="G4863" t="s">
        <v>14</v>
      </c>
      <c r="H4863">
        <v>3</v>
      </c>
      <c r="I4863">
        <v>1</v>
      </c>
      <c r="J4863">
        <v>1019</v>
      </c>
      <c r="K4863">
        <v>1.0234954999999999</v>
      </c>
      <c r="L4863" t="s">
        <v>25</v>
      </c>
    </row>
    <row r="4864" spans="1:12" x14ac:dyDescent="0.3">
      <c r="A4864" s="1">
        <v>44422</v>
      </c>
      <c r="B4864">
        <v>2021</v>
      </c>
      <c r="C4864" t="s">
        <v>12</v>
      </c>
      <c r="D4864">
        <v>86970</v>
      </c>
      <c r="E4864">
        <v>156000</v>
      </c>
      <c r="F4864" t="s">
        <v>13</v>
      </c>
      <c r="G4864" t="s">
        <v>14</v>
      </c>
      <c r="H4864">
        <v>3</v>
      </c>
      <c r="I4864">
        <v>1</v>
      </c>
      <c r="J4864">
        <v>992</v>
      </c>
      <c r="K4864">
        <v>1.0234954999999999</v>
      </c>
      <c r="L4864" t="s">
        <v>22</v>
      </c>
    </row>
    <row r="4865" spans="1:12" x14ac:dyDescent="0.3">
      <c r="A4865" s="1">
        <v>44423</v>
      </c>
      <c r="B4865">
        <v>2021</v>
      </c>
      <c r="C4865" t="s">
        <v>29</v>
      </c>
      <c r="D4865">
        <v>281960</v>
      </c>
      <c r="E4865">
        <v>395000</v>
      </c>
      <c r="F4865" t="s">
        <v>13</v>
      </c>
      <c r="G4865" t="s">
        <v>14</v>
      </c>
      <c r="H4865">
        <v>3</v>
      </c>
      <c r="I4865">
        <v>2</v>
      </c>
      <c r="J4865">
        <v>972</v>
      </c>
      <c r="K4865">
        <v>1.0234954999999999</v>
      </c>
      <c r="L4865" t="s">
        <v>22</v>
      </c>
    </row>
    <row r="4866" spans="1:12" x14ac:dyDescent="0.3">
      <c r="A4866" s="1">
        <v>44423</v>
      </c>
      <c r="B4866">
        <v>2021</v>
      </c>
      <c r="C4866" t="s">
        <v>30</v>
      </c>
      <c r="D4866">
        <v>494120</v>
      </c>
      <c r="E4866">
        <v>746000</v>
      </c>
      <c r="F4866" t="s">
        <v>13</v>
      </c>
      <c r="G4866" t="s">
        <v>14</v>
      </c>
      <c r="H4866">
        <v>3</v>
      </c>
      <c r="I4866">
        <v>3</v>
      </c>
      <c r="J4866">
        <v>1058</v>
      </c>
      <c r="K4866">
        <v>1.0234954999999999</v>
      </c>
      <c r="L4866" t="s">
        <v>25</v>
      </c>
    </row>
    <row r="4867" spans="1:12" x14ac:dyDescent="0.3">
      <c r="A4867" s="1">
        <v>44424</v>
      </c>
      <c r="B4867">
        <v>2021</v>
      </c>
      <c r="C4867" t="s">
        <v>21</v>
      </c>
      <c r="D4867">
        <v>530040</v>
      </c>
      <c r="E4867">
        <v>802500</v>
      </c>
      <c r="F4867" t="s">
        <v>19</v>
      </c>
      <c r="G4867" t="s">
        <v>20</v>
      </c>
      <c r="H4867">
        <v>4</v>
      </c>
      <c r="I4867">
        <v>2</v>
      </c>
      <c r="J4867">
        <v>1329</v>
      </c>
      <c r="K4867">
        <v>1.0234954999999999</v>
      </c>
      <c r="L4867" t="s">
        <v>22</v>
      </c>
    </row>
    <row r="4868" spans="1:12" x14ac:dyDescent="0.3">
      <c r="A4868" s="1">
        <v>44427</v>
      </c>
      <c r="B4868">
        <v>2021</v>
      </c>
      <c r="C4868" t="s">
        <v>26</v>
      </c>
      <c r="D4868">
        <v>291970</v>
      </c>
      <c r="E4868">
        <v>530000</v>
      </c>
      <c r="F4868" t="s">
        <v>13</v>
      </c>
      <c r="G4868" t="s">
        <v>14</v>
      </c>
      <c r="H4868">
        <v>3</v>
      </c>
      <c r="I4868">
        <v>3</v>
      </c>
      <c r="J4868">
        <v>912</v>
      </c>
      <c r="K4868">
        <v>1.0234954999999999</v>
      </c>
      <c r="L4868" t="s">
        <v>16</v>
      </c>
    </row>
    <row r="4869" spans="1:12" x14ac:dyDescent="0.3">
      <c r="A4869" s="1">
        <v>44427</v>
      </c>
      <c r="B4869">
        <v>2021</v>
      </c>
      <c r="C4869" t="s">
        <v>26</v>
      </c>
      <c r="D4869">
        <v>286090</v>
      </c>
      <c r="E4869">
        <v>450000</v>
      </c>
      <c r="F4869" t="s">
        <v>13</v>
      </c>
      <c r="G4869" t="s">
        <v>14</v>
      </c>
      <c r="H4869">
        <v>3</v>
      </c>
      <c r="I4869">
        <v>3</v>
      </c>
      <c r="J4869">
        <v>992</v>
      </c>
      <c r="K4869">
        <v>1.0234954999999999</v>
      </c>
      <c r="L4869" t="s">
        <v>16</v>
      </c>
    </row>
    <row r="4870" spans="1:12" x14ac:dyDescent="0.3">
      <c r="A4870" s="1">
        <v>44428</v>
      </c>
      <c r="B4870">
        <v>2021</v>
      </c>
      <c r="C4870" t="s">
        <v>12</v>
      </c>
      <c r="D4870">
        <v>85750</v>
      </c>
      <c r="E4870">
        <v>105000</v>
      </c>
      <c r="F4870" t="s">
        <v>13</v>
      </c>
      <c r="G4870" t="s">
        <v>14</v>
      </c>
      <c r="H4870">
        <v>3</v>
      </c>
      <c r="I4870">
        <v>2</v>
      </c>
      <c r="J4870">
        <v>1042</v>
      </c>
      <c r="K4870">
        <v>1.0234954999999999</v>
      </c>
      <c r="L4870" t="s">
        <v>15</v>
      </c>
    </row>
    <row r="4871" spans="1:12" x14ac:dyDescent="0.3">
      <c r="A4871" s="1">
        <v>44429</v>
      </c>
      <c r="B4871">
        <v>2021</v>
      </c>
      <c r="C4871" t="s">
        <v>12</v>
      </c>
      <c r="D4871">
        <v>37370</v>
      </c>
      <c r="E4871">
        <v>129900</v>
      </c>
      <c r="F4871" t="s">
        <v>13</v>
      </c>
      <c r="G4871" t="s">
        <v>14</v>
      </c>
      <c r="H4871">
        <v>3</v>
      </c>
      <c r="I4871">
        <v>1</v>
      </c>
      <c r="J4871">
        <v>905</v>
      </c>
      <c r="K4871">
        <v>1.0234954999999999</v>
      </c>
      <c r="L4871" t="s">
        <v>25</v>
      </c>
    </row>
    <row r="4872" spans="1:12" x14ac:dyDescent="0.3">
      <c r="A4872" s="1">
        <v>44429</v>
      </c>
      <c r="B4872">
        <v>2021</v>
      </c>
      <c r="C4872" t="s">
        <v>29</v>
      </c>
      <c r="D4872">
        <v>149310</v>
      </c>
      <c r="E4872">
        <v>243000</v>
      </c>
      <c r="F4872" t="s">
        <v>13</v>
      </c>
      <c r="G4872" t="s">
        <v>14</v>
      </c>
      <c r="H4872">
        <v>3</v>
      </c>
      <c r="I4872">
        <v>2</v>
      </c>
      <c r="J4872">
        <v>990</v>
      </c>
      <c r="K4872">
        <v>1.0234954999999999</v>
      </c>
      <c r="L4872" t="s">
        <v>25</v>
      </c>
    </row>
    <row r="4873" spans="1:12" x14ac:dyDescent="0.3">
      <c r="A4873" s="1">
        <v>44429</v>
      </c>
      <c r="B4873">
        <v>2021</v>
      </c>
      <c r="C4873" t="s">
        <v>12</v>
      </c>
      <c r="D4873">
        <v>20680</v>
      </c>
      <c r="E4873">
        <v>35000</v>
      </c>
      <c r="F4873" t="s">
        <v>13</v>
      </c>
      <c r="G4873" t="s">
        <v>14</v>
      </c>
      <c r="H4873">
        <v>3</v>
      </c>
      <c r="I4873">
        <v>2</v>
      </c>
      <c r="J4873">
        <v>954</v>
      </c>
      <c r="K4873">
        <v>1.0234954999999999</v>
      </c>
      <c r="L4873" t="s">
        <v>15</v>
      </c>
    </row>
    <row r="4874" spans="1:12" x14ac:dyDescent="0.3">
      <c r="A4874" s="1">
        <v>44430</v>
      </c>
      <c r="B4874">
        <v>2021</v>
      </c>
      <c r="C4874" t="s">
        <v>30</v>
      </c>
      <c r="D4874">
        <v>330130</v>
      </c>
      <c r="E4874">
        <v>599950</v>
      </c>
      <c r="F4874" t="s">
        <v>19</v>
      </c>
      <c r="G4874" t="s">
        <v>20</v>
      </c>
      <c r="H4874">
        <v>4</v>
      </c>
      <c r="I4874">
        <v>4</v>
      </c>
      <c r="J4874">
        <v>1277</v>
      </c>
      <c r="K4874">
        <v>1.0234954999999999</v>
      </c>
      <c r="L4874" t="s">
        <v>25</v>
      </c>
    </row>
    <row r="4875" spans="1:12" x14ac:dyDescent="0.3">
      <c r="A4875" s="1">
        <v>44430</v>
      </c>
      <c r="B4875">
        <v>2021</v>
      </c>
      <c r="C4875" t="s">
        <v>26</v>
      </c>
      <c r="D4875">
        <v>447090</v>
      </c>
      <c r="E4875">
        <v>670000</v>
      </c>
      <c r="F4875" t="s">
        <v>13</v>
      </c>
      <c r="G4875" t="s">
        <v>14</v>
      </c>
      <c r="H4875">
        <v>3</v>
      </c>
      <c r="I4875">
        <v>3</v>
      </c>
      <c r="J4875">
        <v>988</v>
      </c>
      <c r="K4875">
        <v>1.0234954999999999</v>
      </c>
      <c r="L4875" t="s">
        <v>22</v>
      </c>
    </row>
    <row r="4876" spans="1:12" x14ac:dyDescent="0.3">
      <c r="A4876" s="1">
        <v>44434</v>
      </c>
      <c r="B4876">
        <v>2021</v>
      </c>
      <c r="C4876" t="s">
        <v>21</v>
      </c>
      <c r="D4876">
        <v>580790</v>
      </c>
      <c r="E4876">
        <v>275000</v>
      </c>
      <c r="F4876" t="s">
        <v>13</v>
      </c>
      <c r="G4876" t="s">
        <v>14</v>
      </c>
      <c r="H4876">
        <v>3</v>
      </c>
      <c r="I4876">
        <v>3</v>
      </c>
      <c r="J4876">
        <v>909</v>
      </c>
      <c r="K4876">
        <v>1.0234954999999999</v>
      </c>
      <c r="L4876" t="s">
        <v>25</v>
      </c>
    </row>
    <row r="4877" spans="1:12" x14ac:dyDescent="0.3">
      <c r="A4877" s="1">
        <v>44434</v>
      </c>
      <c r="B4877">
        <v>2021</v>
      </c>
      <c r="C4877" t="s">
        <v>17</v>
      </c>
      <c r="D4877">
        <v>90310</v>
      </c>
      <c r="E4877">
        <v>180000</v>
      </c>
      <c r="F4877" t="s">
        <v>23</v>
      </c>
      <c r="G4877" t="s">
        <v>24</v>
      </c>
      <c r="H4877">
        <v>6</v>
      </c>
      <c r="I4877">
        <v>5</v>
      </c>
      <c r="J4877">
        <v>1803</v>
      </c>
      <c r="K4877">
        <v>1.0234954999999999</v>
      </c>
      <c r="L4877" t="s">
        <v>16</v>
      </c>
    </row>
    <row r="4878" spans="1:12" x14ac:dyDescent="0.3">
      <c r="A4878" s="1">
        <v>44434</v>
      </c>
      <c r="B4878">
        <v>2021</v>
      </c>
      <c r="C4878" t="s">
        <v>29</v>
      </c>
      <c r="D4878">
        <v>248640</v>
      </c>
      <c r="E4878">
        <v>395000</v>
      </c>
      <c r="F4878" t="s">
        <v>13</v>
      </c>
      <c r="G4878" t="s">
        <v>14</v>
      </c>
      <c r="H4878">
        <v>3</v>
      </c>
      <c r="I4878">
        <v>2</v>
      </c>
      <c r="J4878">
        <v>1076</v>
      </c>
      <c r="K4878">
        <v>1.0234954999999999</v>
      </c>
      <c r="L4878" t="s">
        <v>22</v>
      </c>
    </row>
    <row r="4879" spans="1:12" x14ac:dyDescent="0.3">
      <c r="A4879" s="1">
        <v>44435</v>
      </c>
      <c r="B4879">
        <v>2021</v>
      </c>
      <c r="C4879" t="s">
        <v>17</v>
      </c>
      <c r="D4879">
        <v>206330</v>
      </c>
      <c r="E4879">
        <v>265000</v>
      </c>
      <c r="F4879" t="s">
        <v>27</v>
      </c>
      <c r="G4879" t="s">
        <v>28</v>
      </c>
      <c r="H4879">
        <v>8</v>
      </c>
      <c r="I4879">
        <v>7</v>
      </c>
      <c r="J4879">
        <v>2632</v>
      </c>
      <c r="K4879">
        <v>1.0234954999999999</v>
      </c>
      <c r="L4879" t="s">
        <v>25</v>
      </c>
    </row>
    <row r="4880" spans="1:12" x14ac:dyDescent="0.3">
      <c r="A4880" s="1">
        <v>44435</v>
      </c>
      <c r="B4880">
        <v>2021</v>
      </c>
      <c r="C4880" t="s">
        <v>29</v>
      </c>
      <c r="D4880">
        <v>194460</v>
      </c>
      <c r="E4880">
        <v>285000</v>
      </c>
      <c r="F4880" t="s">
        <v>13</v>
      </c>
      <c r="G4880" t="s">
        <v>14</v>
      </c>
      <c r="H4880">
        <v>3</v>
      </c>
      <c r="I4880">
        <v>2</v>
      </c>
      <c r="J4880">
        <v>1064</v>
      </c>
      <c r="K4880">
        <v>1.0234954999999999</v>
      </c>
      <c r="L4880" t="s">
        <v>15</v>
      </c>
    </row>
    <row r="4881" spans="1:12" x14ac:dyDescent="0.3">
      <c r="A4881" s="1">
        <v>44435</v>
      </c>
      <c r="B4881">
        <v>2021</v>
      </c>
      <c r="C4881" t="s">
        <v>29</v>
      </c>
      <c r="D4881">
        <v>319200</v>
      </c>
      <c r="E4881">
        <v>507500</v>
      </c>
      <c r="F4881" t="s">
        <v>13</v>
      </c>
      <c r="G4881" t="s">
        <v>14</v>
      </c>
      <c r="H4881">
        <v>3</v>
      </c>
      <c r="I4881">
        <v>2</v>
      </c>
      <c r="J4881">
        <v>974</v>
      </c>
      <c r="K4881">
        <v>1.0234954999999999</v>
      </c>
      <c r="L4881" t="s">
        <v>16</v>
      </c>
    </row>
    <row r="4882" spans="1:12" x14ac:dyDescent="0.3">
      <c r="A4882" s="1">
        <v>44436</v>
      </c>
      <c r="B4882">
        <v>2021</v>
      </c>
      <c r="C4882" t="s">
        <v>29</v>
      </c>
      <c r="D4882">
        <v>158830</v>
      </c>
      <c r="E4882">
        <v>256000</v>
      </c>
      <c r="F4882" t="s">
        <v>19</v>
      </c>
      <c r="G4882" t="s">
        <v>20</v>
      </c>
      <c r="H4882">
        <v>4</v>
      </c>
      <c r="I4882">
        <v>4</v>
      </c>
      <c r="J4882">
        <v>1203</v>
      </c>
      <c r="K4882">
        <v>1.0234954999999999</v>
      </c>
      <c r="L4882" t="s">
        <v>22</v>
      </c>
    </row>
    <row r="4883" spans="1:12" x14ac:dyDescent="0.3">
      <c r="A4883" s="1">
        <v>44436</v>
      </c>
      <c r="B4883">
        <v>2021</v>
      </c>
      <c r="C4883" t="s">
        <v>30</v>
      </c>
      <c r="D4883">
        <v>448060</v>
      </c>
      <c r="E4883">
        <v>670000</v>
      </c>
      <c r="F4883" t="s">
        <v>13</v>
      </c>
      <c r="G4883" t="s">
        <v>14</v>
      </c>
      <c r="H4883">
        <v>3</v>
      </c>
      <c r="I4883">
        <v>3</v>
      </c>
      <c r="J4883">
        <v>929</v>
      </c>
      <c r="K4883">
        <v>1.0234954999999999</v>
      </c>
      <c r="L4883" t="s">
        <v>15</v>
      </c>
    </row>
    <row r="4884" spans="1:12" x14ac:dyDescent="0.3">
      <c r="A4884" s="1">
        <v>44437</v>
      </c>
      <c r="B4884">
        <v>2021</v>
      </c>
      <c r="C4884" t="s">
        <v>30</v>
      </c>
      <c r="D4884">
        <v>938580</v>
      </c>
      <c r="E4884">
        <v>1350000</v>
      </c>
      <c r="F4884" t="s">
        <v>13</v>
      </c>
      <c r="G4884" t="s">
        <v>14</v>
      </c>
      <c r="H4884">
        <v>3</v>
      </c>
      <c r="I4884">
        <v>2</v>
      </c>
      <c r="J4884">
        <v>986</v>
      </c>
      <c r="K4884">
        <v>1.0234954999999999</v>
      </c>
      <c r="L4884" t="s">
        <v>15</v>
      </c>
    </row>
    <row r="4885" spans="1:12" x14ac:dyDescent="0.3">
      <c r="A4885" s="1">
        <v>44438</v>
      </c>
      <c r="B4885">
        <v>2021</v>
      </c>
      <c r="C4885" t="s">
        <v>26</v>
      </c>
      <c r="D4885">
        <v>629510</v>
      </c>
      <c r="E4885">
        <v>865000</v>
      </c>
      <c r="F4885" t="s">
        <v>13</v>
      </c>
      <c r="G4885" t="s">
        <v>14</v>
      </c>
      <c r="H4885">
        <v>3</v>
      </c>
      <c r="I4885">
        <v>3</v>
      </c>
      <c r="J4885">
        <v>1058</v>
      </c>
      <c r="K4885">
        <v>1.0234954999999999</v>
      </c>
      <c r="L4885" t="s">
        <v>25</v>
      </c>
    </row>
    <row r="4886" spans="1:12" x14ac:dyDescent="0.3">
      <c r="A4886" s="1">
        <v>44438</v>
      </c>
      <c r="B4886">
        <v>2021</v>
      </c>
      <c r="C4886" t="s">
        <v>26</v>
      </c>
      <c r="D4886">
        <v>797020</v>
      </c>
      <c r="E4886">
        <v>1199000</v>
      </c>
      <c r="F4886" t="s">
        <v>13</v>
      </c>
      <c r="G4886" t="s">
        <v>14</v>
      </c>
      <c r="H4886">
        <v>3</v>
      </c>
      <c r="I4886">
        <v>1</v>
      </c>
      <c r="J4886">
        <v>1029</v>
      </c>
      <c r="K4886">
        <v>1.0234954999999999</v>
      </c>
      <c r="L4886" t="s">
        <v>16</v>
      </c>
    </row>
    <row r="4887" spans="1:12" x14ac:dyDescent="0.3">
      <c r="A4887" s="1">
        <v>44438</v>
      </c>
      <c r="B4887">
        <v>2021</v>
      </c>
      <c r="C4887" t="s">
        <v>30</v>
      </c>
      <c r="D4887">
        <v>486620</v>
      </c>
      <c r="E4887">
        <v>730000</v>
      </c>
      <c r="F4887" t="s">
        <v>13</v>
      </c>
      <c r="G4887" t="s">
        <v>14</v>
      </c>
      <c r="H4887">
        <v>3</v>
      </c>
      <c r="I4887">
        <v>1</v>
      </c>
      <c r="J4887">
        <v>1031</v>
      </c>
      <c r="K4887">
        <v>1.0234954999999999</v>
      </c>
      <c r="L4887" t="s">
        <v>22</v>
      </c>
    </row>
    <row r="4888" spans="1:12" x14ac:dyDescent="0.3">
      <c r="A4888" s="1">
        <v>44442</v>
      </c>
      <c r="B4888">
        <v>2021</v>
      </c>
      <c r="C4888" t="s">
        <v>26</v>
      </c>
      <c r="D4888">
        <v>293440</v>
      </c>
      <c r="E4888">
        <v>360000</v>
      </c>
      <c r="F4888" t="s">
        <v>13</v>
      </c>
      <c r="G4888" t="s">
        <v>14</v>
      </c>
      <c r="H4888">
        <v>3</v>
      </c>
      <c r="I4888">
        <v>3</v>
      </c>
      <c r="J4888">
        <v>925</v>
      </c>
      <c r="K4888">
        <v>1.0234954999999999</v>
      </c>
      <c r="L4888" t="s">
        <v>15</v>
      </c>
    </row>
    <row r="4889" spans="1:12" x14ac:dyDescent="0.3">
      <c r="A4889" s="1">
        <v>44442</v>
      </c>
      <c r="B4889">
        <v>2021</v>
      </c>
      <c r="C4889" t="s">
        <v>30</v>
      </c>
      <c r="D4889">
        <v>724430</v>
      </c>
      <c r="E4889">
        <v>1000000</v>
      </c>
      <c r="F4889" t="s">
        <v>13</v>
      </c>
      <c r="G4889" t="s">
        <v>14</v>
      </c>
      <c r="H4889">
        <v>3</v>
      </c>
      <c r="I4889">
        <v>3</v>
      </c>
      <c r="J4889">
        <v>1068</v>
      </c>
      <c r="K4889">
        <v>1.0234954999999999</v>
      </c>
      <c r="L4889" t="s">
        <v>15</v>
      </c>
    </row>
    <row r="4890" spans="1:12" x14ac:dyDescent="0.3">
      <c r="A4890" s="1">
        <v>44442</v>
      </c>
      <c r="B4890">
        <v>2021</v>
      </c>
      <c r="C4890" t="s">
        <v>29</v>
      </c>
      <c r="D4890">
        <v>251790</v>
      </c>
      <c r="E4890">
        <v>399000</v>
      </c>
      <c r="F4890" t="s">
        <v>13</v>
      </c>
      <c r="G4890" t="s">
        <v>14</v>
      </c>
      <c r="H4890">
        <v>3</v>
      </c>
      <c r="I4890">
        <v>1</v>
      </c>
      <c r="J4890">
        <v>1091</v>
      </c>
      <c r="K4890">
        <v>1.0234954999999999</v>
      </c>
      <c r="L4890" t="s">
        <v>25</v>
      </c>
    </row>
    <row r="4891" spans="1:12" x14ac:dyDescent="0.3">
      <c r="A4891" s="1">
        <v>44443</v>
      </c>
      <c r="B4891">
        <v>2021</v>
      </c>
      <c r="C4891" t="s">
        <v>30</v>
      </c>
      <c r="D4891">
        <v>330350</v>
      </c>
      <c r="E4891">
        <v>438000</v>
      </c>
      <c r="F4891" t="s">
        <v>13</v>
      </c>
      <c r="G4891" t="s">
        <v>14</v>
      </c>
      <c r="H4891">
        <v>3</v>
      </c>
      <c r="I4891">
        <v>1</v>
      </c>
      <c r="J4891">
        <v>1023</v>
      </c>
      <c r="K4891">
        <v>1.0234954999999999</v>
      </c>
      <c r="L4891" t="s">
        <v>25</v>
      </c>
    </row>
    <row r="4892" spans="1:12" x14ac:dyDescent="0.3">
      <c r="A4892" s="1">
        <v>44444</v>
      </c>
      <c r="B4892">
        <v>2021</v>
      </c>
      <c r="C4892" t="s">
        <v>30</v>
      </c>
      <c r="D4892">
        <v>640290</v>
      </c>
      <c r="E4892">
        <v>775300</v>
      </c>
      <c r="F4892" t="s">
        <v>13</v>
      </c>
      <c r="G4892" t="s">
        <v>14</v>
      </c>
      <c r="H4892">
        <v>3</v>
      </c>
      <c r="I4892">
        <v>2</v>
      </c>
      <c r="J4892">
        <v>982</v>
      </c>
      <c r="K4892">
        <v>1.0234954999999999</v>
      </c>
      <c r="L4892" t="s">
        <v>15</v>
      </c>
    </row>
    <row r="4893" spans="1:12" x14ac:dyDescent="0.3">
      <c r="A4893" s="1">
        <v>44444</v>
      </c>
      <c r="B4893">
        <v>2021</v>
      </c>
      <c r="C4893" t="s">
        <v>29</v>
      </c>
      <c r="D4893">
        <v>116970</v>
      </c>
      <c r="E4893">
        <v>203000</v>
      </c>
      <c r="F4893" t="s">
        <v>13</v>
      </c>
      <c r="G4893" t="s">
        <v>14</v>
      </c>
      <c r="H4893">
        <v>3</v>
      </c>
      <c r="I4893">
        <v>3</v>
      </c>
      <c r="J4893">
        <v>1032</v>
      </c>
      <c r="K4893">
        <v>1.0234954999999999</v>
      </c>
      <c r="L4893" t="s">
        <v>15</v>
      </c>
    </row>
    <row r="4894" spans="1:12" x14ac:dyDescent="0.3">
      <c r="A4894" s="1">
        <v>44448</v>
      </c>
      <c r="B4894">
        <v>2021</v>
      </c>
      <c r="C4894" t="s">
        <v>17</v>
      </c>
      <c r="D4894">
        <v>144070</v>
      </c>
      <c r="E4894">
        <v>230000</v>
      </c>
      <c r="F4894" t="s">
        <v>13</v>
      </c>
      <c r="G4894" t="s">
        <v>14</v>
      </c>
      <c r="H4894">
        <v>3</v>
      </c>
      <c r="I4894">
        <v>1</v>
      </c>
      <c r="J4894">
        <v>971</v>
      </c>
      <c r="K4894">
        <v>1.0234954999999999</v>
      </c>
      <c r="L4894" t="s">
        <v>22</v>
      </c>
    </row>
    <row r="4895" spans="1:12" x14ac:dyDescent="0.3">
      <c r="A4895" s="1">
        <v>44449</v>
      </c>
      <c r="B4895">
        <v>2021</v>
      </c>
      <c r="C4895" t="s">
        <v>30</v>
      </c>
      <c r="D4895">
        <v>311070</v>
      </c>
      <c r="E4895">
        <v>453000</v>
      </c>
      <c r="F4895" t="s">
        <v>13</v>
      </c>
      <c r="G4895" t="s">
        <v>14</v>
      </c>
      <c r="H4895">
        <v>3</v>
      </c>
      <c r="I4895">
        <v>1</v>
      </c>
      <c r="J4895">
        <v>917</v>
      </c>
      <c r="K4895">
        <v>1.0234954999999999</v>
      </c>
      <c r="L4895" t="s">
        <v>15</v>
      </c>
    </row>
    <row r="4896" spans="1:12" x14ac:dyDescent="0.3">
      <c r="A4896" s="1">
        <v>44449</v>
      </c>
      <c r="B4896">
        <v>2021</v>
      </c>
      <c r="C4896" t="s">
        <v>12</v>
      </c>
      <c r="D4896">
        <v>57520</v>
      </c>
      <c r="E4896">
        <v>164900</v>
      </c>
      <c r="F4896" t="s">
        <v>23</v>
      </c>
      <c r="G4896" t="s">
        <v>24</v>
      </c>
      <c r="H4896">
        <v>6</v>
      </c>
      <c r="I4896">
        <v>4</v>
      </c>
      <c r="J4896">
        <v>1918</v>
      </c>
      <c r="K4896">
        <v>1.0234954999999999</v>
      </c>
      <c r="L4896" t="s">
        <v>16</v>
      </c>
    </row>
    <row r="4897" spans="1:12" x14ac:dyDescent="0.3">
      <c r="A4897" s="1">
        <v>44450</v>
      </c>
      <c r="B4897">
        <v>2021</v>
      </c>
      <c r="C4897" t="s">
        <v>12</v>
      </c>
      <c r="D4897">
        <v>76960</v>
      </c>
      <c r="E4897">
        <v>121000</v>
      </c>
      <c r="F4897" t="s">
        <v>13</v>
      </c>
      <c r="G4897" t="s">
        <v>14</v>
      </c>
      <c r="H4897">
        <v>3</v>
      </c>
      <c r="I4897">
        <v>1</v>
      </c>
      <c r="J4897">
        <v>903</v>
      </c>
      <c r="K4897">
        <v>1.0234954999999999</v>
      </c>
      <c r="L4897" t="s">
        <v>15</v>
      </c>
    </row>
    <row r="4898" spans="1:12" x14ac:dyDescent="0.3">
      <c r="A4898" s="1">
        <v>44450</v>
      </c>
      <c r="B4898">
        <v>2021</v>
      </c>
      <c r="C4898" t="s">
        <v>29</v>
      </c>
      <c r="D4898">
        <v>224140</v>
      </c>
      <c r="E4898">
        <v>335000</v>
      </c>
      <c r="F4898" t="s">
        <v>13</v>
      </c>
      <c r="G4898" t="s">
        <v>14</v>
      </c>
      <c r="H4898">
        <v>3</v>
      </c>
      <c r="I4898">
        <v>1</v>
      </c>
      <c r="J4898">
        <v>999</v>
      </c>
      <c r="K4898">
        <v>1.0234954999999999</v>
      </c>
      <c r="L4898" t="s">
        <v>16</v>
      </c>
    </row>
    <row r="4899" spans="1:12" x14ac:dyDescent="0.3">
      <c r="A4899" s="1">
        <v>44451</v>
      </c>
      <c r="B4899">
        <v>2021</v>
      </c>
      <c r="C4899" t="s">
        <v>26</v>
      </c>
      <c r="D4899">
        <v>331660</v>
      </c>
      <c r="E4899">
        <v>550000</v>
      </c>
      <c r="F4899" t="s">
        <v>13</v>
      </c>
      <c r="G4899" t="s">
        <v>14</v>
      </c>
      <c r="H4899">
        <v>3</v>
      </c>
      <c r="I4899">
        <v>3</v>
      </c>
      <c r="J4899">
        <v>1014</v>
      </c>
      <c r="K4899">
        <v>1.0234954999999999</v>
      </c>
      <c r="L4899" t="s">
        <v>25</v>
      </c>
    </row>
    <row r="4900" spans="1:12" x14ac:dyDescent="0.3">
      <c r="A4900" s="1">
        <v>44451</v>
      </c>
      <c r="B4900">
        <v>2021</v>
      </c>
      <c r="C4900" t="s">
        <v>17</v>
      </c>
      <c r="D4900">
        <v>82810</v>
      </c>
      <c r="E4900">
        <v>145000</v>
      </c>
      <c r="F4900" t="s">
        <v>13</v>
      </c>
      <c r="G4900" t="s">
        <v>14</v>
      </c>
      <c r="H4900">
        <v>3</v>
      </c>
      <c r="I4900">
        <v>3</v>
      </c>
      <c r="J4900">
        <v>1056</v>
      </c>
      <c r="K4900">
        <v>1.0234954999999999</v>
      </c>
      <c r="L4900" t="s">
        <v>22</v>
      </c>
    </row>
    <row r="4901" spans="1:12" x14ac:dyDescent="0.3">
      <c r="A4901" s="1">
        <v>44451</v>
      </c>
      <c r="B4901">
        <v>2021</v>
      </c>
      <c r="C4901" t="s">
        <v>17</v>
      </c>
      <c r="D4901">
        <v>132740</v>
      </c>
      <c r="E4901">
        <v>250000</v>
      </c>
      <c r="F4901" t="s">
        <v>23</v>
      </c>
      <c r="G4901" t="s">
        <v>24</v>
      </c>
      <c r="H4901">
        <v>6</v>
      </c>
      <c r="I4901">
        <v>6</v>
      </c>
      <c r="J4901">
        <v>1963</v>
      </c>
      <c r="K4901">
        <v>1.0234954999999999</v>
      </c>
      <c r="L4901" t="s">
        <v>22</v>
      </c>
    </row>
    <row r="4902" spans="1:12" x14ac:dyDescent="0.3">
      <c r="A4902" s="1">
        <v>44451</v>
      </c>
      <c r="B4902">
        <v>2021</v>
      </c>
      <c r="C4902" t="s">
        <v>30</v>
      </c>
      <c r="D4902">
        <v>265430</v>
      </c>
      <c r="E4902">
        <v>510000</v>
      </c>
      <c r="F4902" t="s">
        <v>19</v>
      </c>
      <c r="G4902" t="s">
        <v>20</v>
      </c>
      <c r="H4902">
        <v>4</v>
      </c>
      <c r="I4902">
        <v>3</v>
      </c>
      <c r="J4902">
        <v>1432</v>
      </c>
      <c r="K4902">
        <v>1.0234954999999999</v>
      </c>
      <c r="L4902" t="s">
        <v>22</v>
      </c>
    </row>
    <row r="4903" spans="1:12" x14ac:dyDescent="0.3">
      <c r="A4903" s="1">
        <v>44452</v>
      </c>
      <c r="B4903">
        <v>2021</v>
      </c>
      <c r="C4903" t="s">
        <v>30</v>
      </c>
      <c r="D4903">
        <v>298550</v>
      </c>
      <c r="E4903">
        <v>491000</v>
      </c>
      <c r="F4903" t="s">
        <v>13</v>
      </c>
      <c r="G4903" t="s">
        <v>14</v>
      </c>
      <c r="H4903">
        <v>3</v>
      </c>
      <c r="I4903">
        <v>1</v>
      </c>
      <c r="J4903">
        <v>1079</v>
      </c>
      <c r="K4903">
        <v>1.0234954999999999</v>
      </c>
      <c r="L4903" t="s">
        <v>22</v>
      </c>
    </row>
    <row r="4904" spans="1:12" x14ac:dyDescent="0.3">
      <c r="A4904" s="1">
        <v>44455</v>
      </c>
      <c r="B4904">
        <v>2021</v>
      </c>
      <c r="C4904" t="s">
        <v>12</v>
      </c>
      <c r="D4904">
        <v>95530</v>
      </c>
      <c r="E4904">
        <v>164600</v>
      </c>
      <c r="F4904" t="s">
        <v>13</v>
      </c>
      <c r="G4904" t="s">
        <v>14</v>
      </c>
      <c r="H4904">
        <v>3</v>
      </c>
      <c r="I4904">
        <v>2</v>
      </c>
      <c r="J4904">
        <v>1087</v>
      </c>
      <c r="K4904">
        <v>1.0234954999999999</v>
      </c>
      <c r="L4904" t="s">
        <v>15</v>
      </c>
    </row>
    <row r="4905" spans="1:12" x14ac:dyDescent="0.3">
      <c r="A4905" s="1">
        <v>44455</v>
      </c>
      <c r="B4905">
        <v>2021</v>
      </c>
      <c r="C4905" t="s">
        <v>17</v>
      </c>
      <c r="D4905">
        <v>89640</v>
      </c>
      <c r="E4905">
        <v>125000</v>
      </c>
      <c r="F4905" t="s">
        <v>19</v>
      </c>
      <c r="G4905" t="s">
        <v>20</v>
      </c>
      <c r="H4905">
        <v>4</v>
      </c>
      <c r="I4905">
        <v>4</v>
      </c>
      <c r="J4905">
        <v>1435</v>
      </c>
      <c r="K4905">
        <v>1.0234954999999999</v>
      </c>
      <c r="L4905" t="s">
        <v>25</v>
      </c>
    </row>
    <row r="4906" spans="1:12" x14ac:dyDescent="0.3">
      <c r="A4906" s="1">
        <v>44455</v>
      </c>
      <c r="B4906">
        <v>2021</v>
      </c>
      <c r="C4906" t="s">
        <v>30</v>
      </c>
      <c r="D4906">
        <v>449770</v>
      </c>
      <c r="E4906">
        <v>506000</v>
      </c>
      <c r="F4906" t="s">
        <v>13</v>
      </c>
      <c r="G4906" t="s">
        <v>14</v>
      </c>
      <c r="H4906">
        <v>3</v>
      </c>
      <c r="I4906">
        <v>3</v>
      </c>
      <c r="J4906">
        <v>977</v>
      </c>
      <c r="K4906">
        <v>1.0234954999999999</v>
      </c>
      <c r="L4906" t="s">
        <v>15</v>
      </c>
    </row>
    <row r="4907" spans="1:12" x14ac:dyDescent="0.3">
      <c r="A4907" s="1">
        <v>44455</v>
      </c>
      <c r="B4907">
        <v>2021</v>
      </c>
      <c r="C4907" t="s">
        <v>26</v>
      </c>
      <c r="D4907">
        <v>191310</v>
      </c>
      <c r="E4907">
        <v>272000</v>
      </c>
      <c r="F4907" t="s">
        <v>13</v>
      </c>
      <c r="G4907" t="s">
        <v>14</v>
      </c>
      <c r="H4907">
        <v>3</v>
      </c>
      <c r="I4907">
        <v>1</v>
      </c>
      <c r="J4907">
        <v>970</v>
      </c>
      <c r="K4907">
        <v>1.0234954999999999</v>
      </c>
      <c r="L4907" t="s">
        <v>25</v>
      </c>
    </row>
    <row r="4908" spans="1:12" x14ac:dyDescent="0.3">
      <c r="A4908" s="1">
        <v>44456</v>
      </c>
      <c r="B4908">
        <v>2021</v>
      </c>
      <c r="C4908" t="s">
        <v>17</v>
      </c>
      <c r="D4908">
        <v>177000</v>
      </c>
      <c r="E4908">
        <v>333900</v>
      </c>
      <c r="F4908" t="s">
        <v>13</v>
      </c>
      <c r="G4908" t="s">
        <v>14</v>
      </c>
      <c r="H4908">
        <v>3</v>
      </c>
      <c r="I4908">
        <v>2</v>
      </c>
      <c r="J4908">
        <v>1024</v>
      </c>
      <c r="K4908">
        <v>1.0234954999999999</v>
      </c>
      <c r="L4908" t="s">
        <v>25</v>
      </c>
    </row>
    <row r="4909" spans="1:12" x14ac:dyDescent="0.3">
      <c r="A4909" s="1">
        <v>44457</v>
      </c>
      <c r="B4909">
        <v>2021</v>
      </c>
      <c r="C4909" t="s">
        <v>17</v>
      </c>
      <c r="D4909">
        <v>98590</v>
      </c>
      <c r="E4909">
        <v>174000</v>
      </c>
      <c r="F4909" t="s">
        <v>19</v>
      </c>
      <c r="G4909" t="s">
        <v>20</v>
      </c>
      <c r="H4909">
        <v>4</v>
      </c>
      <c r="I4909">
        <v>2</v>
      </c>
      <c r="J4909">
        <v>1451</v>
      </c>
      <c r="K4909">
        <v>1.0234954999999999</v>
      </c>
      <c r="L4909" t="s">
        <v>25</v>
      </c>
    </row>
    <row r="4910" spans="1:12" x14ac:dyDescent="0.3">
      <c r="A4910" s="1">
        <v>44457</v>
      </c>
      <c r="B4910">
        <v>2021</v>
      </c>
      <c r="C4910" t="s">
        <v>21</v>
      </c>
      <c r="D4910">
        <v>582890</v>
      </c>
      <c r="E4910">
        <v>775000</v>
      </c>
      <c r="F4910" t="s">
        <v>13</v>
      </c>
      <c r="G4910" t="s">
        <v>14</v>
      </c>
      <c r="H4910">
        <v>3</v>
      </c>
      <c r="I4910">
        <v>1</v>
      </c>
      <c r="J4910">
        <v>928</v>
      </c>
      <c r="K4910">
        <v>1.0234954999999999</v>
      </c>
      <c r="L4910" t="s">
        <v>22</v>
      </c>
    </row>
    <row r="4911" spans="1:12" x14ac:dyDescent="0.3">
      <c r="A4911" s="1">
        <v>44458</v>
      </c>
      <c r="B4911">
        <v>2021</v>
      </c>
      <c r="C4911" t="s">
        <v>17</v>
      </c>
      <c r="D4911">
        <v>49310</v>
      </c>
      <c r="E4911">
        <v>65000</v>
      </c>
      <c r="F4911" t="s">
        <v>13</v>
      </c>
      <c r="G4911" t="s">
        <v>14</v>
      </c>
      <c r="H4911">
        <v>3</v>
      </c>
      <c r="I4911">
        <v>3</v>
      </c>
      <c r="J4911">
        <v>930</v>
      </c>
      <c r="K4911">
        <v>1.0234954999999999</v>
      </c>
      <c r="L4911" t="s">
        <v>15</v>
      </c>
    </row>
    <row r="4912" spans="1:12" x14ac:dyDescent="0.3">
      <c r="A4912" s="1">
        <v>44458</v>
      </c>
      <c r="B4912">
        <v>2021</v>
      </c>
      <c r="C4912" t="s">
        <v>29</v>
      </c>
      <c r="D4912">
        <v>319060</v>
      </c>
      <c r="E4912">
        <v>485000</v>
      </c>
      <c r="F4912" t="s">
        <v>13</v>
      </c>
      <c r="G4912" t="s">
        <v>14</v>
      </c>
      <c r="H4912">
        <v>3</v>
      </c>
      <c r="I4912">
        <v>2</v>
      </c>
      <c r="J4912">
        <v>1068</v>
      </c>
      <c r="K4912">
        <v>1.0234954999999999</v>
      </c>
      <c r="L4912" t="s">
        <v>22</v>
      </c>
    </row>
    <row r="4913" spans="1:12" x14ac:dyDescent="0.3">
      <c r="A4913" s="1">
        <v>44458</v>
      </c>
      <c r="B4913">
        <v>2021</v>
      </c>
      <c r="C4913" t="s">
        <v>17</v>
      </c>
      <c r="D4913">
        <v>71700</v>
      </c>
      <c r="E4913">
        <v>174250</v>
      </c>
      <c r="F4913" t="s">
        <v>19</v>
      </c>
      <c r="G4913" t="s">
        <v>20</v>
      </c>
      <c r="H4913">
        <v>4</v>
      </c>
      <c r="I4913">
        <v>4</v>
      </c>
      <c r="J4913">
        <v>1419</v>
      </c>
      <c r="K4913">
        <v>1.0234954999999999</v>
      </c>
      <c r="L4913" t="s">
        <v>25</v>
      </c>
    </row>
    <row r="4914" spans="1:12" x14ac:dyDescent="0.3">
      <c r="A4914" s="1">
        <v>44459</v>
      </c>
      <c r="B4914">
        <v>2021</v>
      </c>
      <c r="C4914" t="s">
        <v>30</v>
      </c>
      <c r="D4914">
        <v>518080</v>
      </c>
      <c r="E4914">
        <v>800000</v>
      </c>
      <c r="F4914" t="s">
        <v>13</v>
      </c>
      <c r="G4914" t="s">
        <v>14</v>
      </c>
      <c r="H4914">
        <v>3</v>
      </c>
      <c r="I4914">
        <v>2</v>
      </c>
      <c r="J4914">
        <v>1002</v>
      </c>
      <c r="K4914">
        <v>1.0234954999999999</v>
      </c>
      <c r="L4914" t="s">
        <v>15</v>
      </c>
    </row>
    <row r="4915" spans="1:12" x14ac:dyDescent="0.3">
      <c r="A4915" s="1">
        <v>44459</v>
      </c>
      <c r="B4915">
        <v>2021</v>
      </c>
      <c r="C4915" t="s">
        <v>12</v>
      </c>
      <c r="D4915">
        <v>57170</v>
      </c>
      <c r="E4915">
        <v>60000</v>
      </c>
      <c r="F4915" t="s">
        <v>13</v>
      </c>
      <c r="G4915" t="s">
        <v>14</v>
      </c>
      <c r="H4915">
        <v>3</v>
      </c>
      <c r="I4915">
        <v>3</v>
      </c>
      <c r="J4915">
        <v>1050</v>
      </c>
      <c r="K4915">
        <v>1.0234954999999999</v>
      </c>
      <c r="L4915" t="s">
        <v>16</v>
      </c>
    </row>
    <row r="4916" spans="1:12" x14ac:dyDescent="0.3">
      <c r="A4916" s="1">
        <v>44462</v>
      </c>
      <c r="B4916">
        <v>2021</v>
      </c>
      <c r="C4916" t="s">
        <v>29</v>
      </c>
      <c r="D4916">
        <v>343280</v>
      </c>
      <c r="E4916">
        <v>485000</v>
      </c>
      <c r="F4916" t="s">
        <v>13</v>
      </c>
      <c r="G4916" t="s">
        <v>14</v>
      </c>
      <c r="H4916">
        <v>3</v>
      </c>
      <c r="I4916">
        <v>2</v>
      </c>
      <c r="J4916">
        <v>1035</v>
      </c>
      <c r="K4916">
        <v>1.0234954999999999</v>
      </c>
      <c r="L4916" t="s">
        <v>15</v>
      </c>
    </row>
    <row r="4917" spans="1:12" x14ac:dyDescent="0.3">
      <c r="A4917" s="1">
        <v>44462</v>
      </c>
      <c r="B4917">
        <v>2021</v>
      </c>
      <c r="C4917" t="s">
        <v>17</v>
      </c>
      <c r="D4917">
        <v>84670</v>
      </c>
      <c r="E4917">
        <v>90000</v>
      </c>
      <c r="F4917" t="s">
        <v>13</v>
      </c>
      <c r="G4917" t="s">
        <v>14</v>
      </c>
      <c r="H4917">
        <v>3</v>
      </c>
      <c r="I4917">
        <v>1</v>
      </c>
      <c r="J4917">
        <v>990</v>
      </c>
      <c r="K4917">
        <v>1.0234954999999999</v>
      </c>
      <c r="L4917" t="s">
        <v>25</v>
      </c>
    </row>
    <row r="4918" spans="1:12" x14ac:dyDescent="0.3">
      <c r="A4918" s="1">
        <v>44463</v>
      </c>
      <c r="B4918">
        <v>2021</v>
      </c>
      <c r="C4918" t="s">
        <v>26</v>
      </c>
      <c r="D4918">
        <v>291480</v>
      </c>
      <c r="E4918">
        <v>330000</v>
      </c>
      <c r="F4918" t="s">
        <v>13</v>
      </c>
      <c r="G4918" t="s">
        <v>14</v>
      </c>
      <c r="H4918">
        <v>3</v>
      </c>
      <c r="I4918">
        <v>1</v>
      </c>
      <c r="J4918">
        <v>1090</v>
      </c>
      <c r="K4918">
        <v>1.0234954999999999</v>
      </c>
      <c r="L4918" t="s">
        <v>16</v>
      </c>
    </row>
    <row r="4919" spans="1:12" x14ac:dyDescent="0.3">
      <c r="A4919" s="1">
        <v>44464</v>
      </c>
      <c r="B4919">
        <v>2021</v>
      </c>
      <c r="C4919" t="s">
        <v>21</v>
      </c>
      <c r="D4919">
        <v>2213470</v>
      </c>
      <c r="E4919">
        <v>1500000</v>
      </c>
      <c r="F4919" t="s">
        <v>13</v>
      </c>
      <c r="G4919" t="s">
        <v>14</v>
      </c>
      <c r="H4919">
        <v>3</v>
      </c>
      <c r="I4919">
        <v>3</v>
      </c>
      <c r="J4919">
        <v>916</v>
      </c>
      <c r="K4919">
        <v>1.0234954999999999</v>
      </c>
      <c r="L4919" t="s">
        <v>16</v>
      </c>
    </row>
    <row r="4920" spans="1:12" x14ac:dyDescent="0.3">
      <c r="A4920" s="1">
        <v>44464</v>
      </c>
      <c r="B4920">
        <v>2021</v>
      </c>
      <c r="C4920" t="s">
        <v>12</v>
      </c>
      <c r="D4920">
        <v>69110</v>
      </c>
      <c r="E4920">
        <v>130000</v>
      </c>
      <c r="F4920" t="s">
        <v>13</v>
      </c>
      <c r="G4920" t="s">
        <v>14</v>
      </c>
      <c r="H4920">
        <v>3</v>
      </c>
      <c r="I4920">
        <v>1</v>
      </c>
      <c r="J4920">
        <v>968</v>
      </c>
      <c r="K4920">
        <v>1.0234954999999999</v>
      </c>
      <c r="L4920" t="s">
        <v>15</v>
      </c>
    </row>
    <row r="4921" spans="1:12" x14ac:dyDescent="0.3">
      <c r="A4921" s="1">
        <v>44465</v>
      </c>
      <c r="B4921">
        <v>2021</v>
      </c>
      <c r="C4921" t="s">
        <v>21</v>
      </c>
      <c r="D4921">
        <v>1091160</v>
      </c>
      <c r="E4921">
        <v>2286250</v>
      </c>
      <c r="F4921" t="s">
        <v>13</v>
      </c>
      <c r="G4921" t="s">
        <v>14</v>
      </c>
      <c r="H4921">
        <v>3</v>
      </c>
      <c r="I4921">
        <v>1</v>
      </c>
      <c r="J4921">
        <v>977</v>
      </c>
      <c r="K4921">
        <v>1.0234954999999999</v>
      </c>
      <c r="L4921" t="s">
        <v>25</v>
      </c>
    </row>
    <row r="4922" spans="1:12" x14ac:dyDescent="0.3">
      <c r="A4922" s="1">
        <v>44465</v>
      </c>
      <c r="B4922">
        <v>2021</v>
      </c>
      <c r="C4922" t="s">
        <v>12</v>
      </c>
      <c r="D4922">
        <v>83910</v>
      </c>
      <c r="E4922">
        <v>140000</v>
      </c>
      <c r="F4922" t="s">
        <v>13</v>
      </c>
      <c r="G4922" t="s">
        <v>14</v>
      </c>
      <c r="H4922">
        <v>3</v>
      </c>
      <c r="I4922">
        <v>1</v>
      </c>
      <c r="J4922">
        <v>1025</v>
      </c>
      <c r="K4922">
        <v>1.0234954999999999</v>
      </c>
      <c r="L4922" t="s">
        <v>22</v>
      </c>
    </row>
    <row r="4923" spans="1:12" x14ac:dyDescent="0.3">
      <c r="A4923" s="1">
        <v>44466</v>
      </c>
      <c r="B4923">
        <v>2021</v>
      </c>
      <c r="C4923" t="s">
        <v>12</v>
      </c>
      <c r="D4923">
        <v>64020</v>
      </c>
      <c r="E4923">
        <v>175000</v>
      </c>
      <c r="F4923" t="s">
        <v>27</v>
      </c>
      <c r="G4923" t="s">
        <v>28</v>
      </c>
      <c r="H4923">
        <v>8</v>
      </c>
      <c r="I4923">
        <v>8</v>
      </c>
      <c r="J4923">
        <v>2989</v>
      </c>
      <c r="K4923">
        <v>1.0234954999999999</v>
      </c>
      <c r="L4923" t="s">
        <v>25</v>
      </c>
    </row>
    <row r="4924" spans="1:12" x14ac:dyDescent="0.3">
      <c r="A4924" s="1">
        <v>44466</v>
      </c>
      <c r="B4924">
        <v>2021</v>
      </c>
      <c r="C4924" t="s">
        <v>26</v>
      </c>
      <c r="D4924">
        <v>1029560</v>
      </c>
      <c r="E4924">
        <v>950000</v>
      </c>
      <c r="F4924" t="s">
        <v>13</v>
      </c>
      <c r="G4924" t="s">
        <v>14</v>
      </c>
      <c r="H4924">
        <v>3</v>
      </c>
      <c r="I4924">
        <v>1</v>
      </c>
      <c r="J4924">
        <v>1005</v>
      </c>
      <c r="K4924">
        <v>1.0234954999999999</v>
      </c>
      <c r="L4924" t="s">
        <v>22</v>
      </c>
    </row>
    <row r="4925" spans="1:12" x14ac:dyDescent="0.3">
      <c r="A4925" s="1">
        <v>44466</v>
      </c>
      <c r="B4925">
        <v>2021</v>
      </c>
      <c r="C4925" t="s">
        <v>12</v>
      </c>
      <c r="D4925">
        <v>83350</v>
      </c>
      <c r="E4925">
        <v>195000</v>
      </c>
      <c r="F4925" t="s">
        <v>13</v>
      </c>
      <c r="G4925" t="s">
        <v>14</v>
      </c>
      <c r="H4925">
        <v>3</v>
      </c>
      <c r="I4925">
        <v>1</v>
      </c>
      <c r="J4925">
        <v>1068</v>
      </c>
      <c r="K4925">
        <v>1.0234954999999999</v>
      </c>
      <c r="L4925" t="s">
        <v>22</v>
      </c>
    </row>
    <row r="4926" spans="1:12" x14ac:dyDescent="0.3">
      <c r="A4926" s="1">
        <v>44466</v>
      </c>
      <c r="B4926">
        <v>2021</v>
      </c>
      <c r="C4926" t="s">
        <v>12</v>
      </c>
      <c r="D4926">
        <v>28020</v>
      </c>
      <c r="E4926">
        <v>50000</v>
      </c>
      <c r="F4926" t="s">
        <v>23</v>
      </c>
      <c r="G4926" t="s">
        <v>24</v>
      </c>
      <c r="H4926">
        <v>6</v>
      </c>
      <c r="I4926">
        <v>5</v>
      </c>
      <c r="J4926">
        <v>1911</v>
      </c>
      <c r="K4926">
        <v>1.0234954999999999</v>
      </c>
      <c r="L4926" t="s">
        <v>25</v>
      </c>
    </row>
    <row r="4927" spans="1:12" x14ac:dyDescent="0.3">
      <c r="A4927" s="1">
        <v>44469</v>
      </c>
      <c r="B4927">
        <v>2021</v>
      </c>
      <c r="C4927" t="s">
        <v>26</v>
      </c>
      <c r="D4927">
        <v>376740</v>
      </c>
      <c r="E4927">
        <v>560000</v>
      </c>
      <c r="F4927" t="s">
        <v>13</v>
      </c>
      <c r="G4927" t="s">
        <v>14</v>
      </c>
      <c r="H4927">
        <v>3</v>
      </c>
      <c r="I4927">
        <v>1</v>
      </c>
      <c r="J4927">
        <v>915</v>
      </c>
      <c r="K4927">
        <v>1.0234954999999999</v>
      </c>
      <c r="L4927" t="s">
        <v>25</v>
      </c>
    </row>
    <row r="4928" spans="1:12" x14ac:dyDescent="0.3">
      <c r="A4928" s="1">
        <v>44469</v>
      </c>
      <c r="B4928">
        <v>2021</v>
      </c>
      <c r="C4928" t="s">
        <v>29</v>
      </c>
      <c r="D4928">
        <v>332500</v>
      </c>
      <c r="E4928">
        <v>285000</v>
      </c>
      <c r="F4928" t="s">
        <v>13</v>
      </c>
      <c r="G4928" t="s">
        <v>14</v>
      </c>
      <c r="H4928">
        <v>3</v>
      </c>
      <c r="I4928">
        <v>3</v>
      </c>
      <c r="J4928">
        <v>1077</v>
      </c>
      <c r="K4928">
        <v>1.0234954999999999</v>
      </c>
      <c r="L4928" t="s">
        <v>16</v>
      </c>
    </row>
    <row r="4929" spans="1:12" x14ac:dyDescent="0.3">
      <c r="A4929" s="1">
        <v>44469</v>
      </c>
      <c r="B4929">
        <v>2021</v>
      </c>
      <c r="C4929" t="s">
        <v>12</v>
      </c>
      <c r="D4929">
        <v>76840</v>
      </c>
      <c r="E4929">
        <v>90000</v>
      </c>
      <c r="F4929" t="s">
        <v>13</v>
      </c>
      <c r="G4929" t="s">
        <v>14</v>
      </c>
      <c r="H4929">
        <v>3</v>
      </c>
      <c r="I4929">
        <v>1</v>
      </c>
      <c r="J4929">
        <v>999</v>
      </c>
      <c r="K4929">
        <v>1.0234954999999999</v>
      </c>
      <c r="L4929" t="s">
        <v>15</v>
      </c>
    </row>
    <row r="4930" spans="1:12" x14ac:dyDescent="0.3">
      <c r="A4930" s="1">
        <v>44470</v>
      </c>
      <c r="B4930">
        <v>2021</v>
      </c>
      <c r="C4930" t="s">
        <v>26</v>
      </c>
      <c r="D4930">
        <v>341040</v>
      </c>
      <c r="E4930">
        <v>405000</v>
      </c>
      <c r="F4930" t="s">
        <v>13</v>
      </c>
      <c r="G4930" t="s">
        <v>14</v>
      </c>
      <c r="H4930">
        <v>3</v>
      </c>
      <c r="I4930">
        <v>1</v>
      </c>
      <c r="J4930">
        <v>958</v>
      </c>
      <c r="K4930">
        <v>1.0234954999999999</v>
      </c>
      <c r="L4930" t="s">
        <v>16</v>
      </c>
    </row>
    <row r="4931" spans="1:12" x14ac:dyDescent="0.3">
      <c r="A4931" s="1">
        <v>44470</v>
      </c>
      <c r="B4931">
        <v>2021</v>
      </c>
      <c r="C4931" t="s">
        <v>17</v>
      </c>
      <c r="D4931">
        <v>136550</v>
      </c>
      <c r="E4931">
        <v>250000</v>
      </c>
      <c r="F4931" t="s">
        <v>13</v>
      </c>
      <c r="G4931" t="s">
        <v>14</v>
      </c>
      <c r="H4931">
        <v>3</v>
      </c>
      <c r="I4931">
        <v>3</v>
      </c>
      <c r="J4931">
        <v>1072</v>
      </c>
      <c r="K4931">
        <v>1.0234954999999999</v>
      </c>
      <c r="L4931" t="s">
        <v>25</v>
      </c>
    </row>
    <row r="4932" spans="1:12" x14ac:dyDescent="0.3">
      <c r="A4932" s="1">
        <v>44471</v>
      </c>
      <c r="B4932">
        <v>2021</v>
      </c>
      <c r="C4932" t="s">
        <v>21</v>
      </c>
      <c r="D4932">
        <v>445760</v>
      </c>
      <c r="E4932">
        <v>560000</v>
      </c>
      <c r="F4932" t="s">
        <v>13</v>
      </c>
      <c r="G4932" t="s">
        <v>14</v>
      </c>
      <c r="H4932">
        <v>3</v>
      </c>
      <c r="I4932">
        <v>3</v>
      </c>
      <c r="J4932">
        <v>986</v>
      </c>
      <c r="K4932">
        <v>1.0234954999999999</v>
      </c>
      <c r="L4932" t="s">
        <v>16</v>
      </c>
    </row>
    <row r="4933" spans="1:12" x14ac:dyDescent="0.3">
      <c r="A4933" s="1">
        <v>44472</v>
      </c>
      <c r="B4933">
        <v>2021</v>
      </c>
      <c r="C4933" t="s">
        <v>30</v>
      </c>
      <c r="D4933">
        <v>596820</v>
      </c>
      <c r="E4933">
        <v>475000</v>
      </c>
      <c r="F4933" t="s">
        <v>13</v>
      </c>
      <c r="G4933" t="s">
        <v>14</v>
      </c>
      <c r="H4933">
        <v>3</v>
      </c>
      <c r="I4933">
        <v>2</v>
      </c>
      <c r="J4933">
        <v>1092</v>
      </c>
      <c r="K4933">
        <v>1.0234954999999999</v>
      </c>
      <c r="L4933" t="s">
        <v>15</v>
      </c>
    </row>
    <row r="4934" spans="1:12" x14ac:dyDescent="0.3">
      <c r="A4934" s="1">
        <v>44472</v>
      </c>
      <c r="B4934">
        <v>2021</v>
      </c>
      <c r="C4934" t="s">
        <v>17</v>
      </c>
      <c r="D4934">
        <v>144530</v>
      </c>
      <c r="E4934">
        <v>227500</v>
      </c>
      <c r="F4934" t="s">
        <v>23</v>
      </c>
      <c r="G4934" t="s">
        <v>24</v>
      </c>
      <c r="H4934">
        <v>6</v>
      </c>
      <c r="I4934">
        <v>5</v>
      </c>
      <c r="J4934">
        <v>2055</v>
      </c>
      <c r="K4934">
        <v>1.0234954999999999</v>
      </c>
      <c r="L4934" t="s">
        <v>25</v>
      </c>
    </row>
    <row r="4935" spans="1:12" x14ac:dyDescent="0.3">
      <c r="A4935" s="1">
        <v>44473</v>
      </c>
      <c r="B4935">
        <v>2021</v>
      </c>
      <c r="C4935" t="s">
        <v>30</v>
      </c>
      <c r="D4935">
        <v>497140</v>
      </c>
      <c r="E4935">
        <v>685000</v>
      </c>
      <c r="F4935" t="s">
        <v>13</v>
      </c>
      <c r="G4935" t="s">
        <v>14</v>
      </c>
      <c r="H4935">
        <v>3</v>
      </c>
      <c r="I4935">
        <v>2</v>
      </c>
      <c r="J4935">
        <v>1039</v>
      </c>
      <c r="K4935">
        <v>1.0234954999999999</v>
      </c>
      <c r="L4935" t="s">
        <v>25</v>
      </c>
    </row>
    <row r="4936" spans="1:12" x14ac:dyDescent="0.3">
      <c r="A4936" s="1">
        <v>44476</v>
      </c>
      <c r="B4936">
        <v>2021</v>
      </c>
      <c r="C4936" t="s">
        <v>12</v>
      </c>
      <c r="D4936">
        <v>81730</v>
      </c>
      <c r="E4936">
        <v>157000</v>
      </c>
      <c r="F4936" t="s">
        <v>23</v>
      </c>
      <c r="G4936" t="s">
        <v>24</v>
      </c>
      <c r="H4936">
        <v>6</v>
      </c>
      <c r="I4936">
        <v>5</v>
      </c>
      <c r="J4936">
        <v>1939</v>
      </c>
      <c r="K4936">
        <v>1.0234954999999999</v>
      </c>
      <c r="L4936" t="s">
        <v>15</v>
      </c>
    </row>
    <row r="4937" spans="1:12" x14ac:dyDescent="0.3">
      <c r="A4937" s="1">
        <v>44476</v>
      </c>
      <c r="B4937">
        <v>2021</v>
      </c>
      <c r="C4937" t="s">
        <v>17</v>
      </c>
      <c r="D4937">
        <v>125670</v>
      </c>
      <c r="E4937">
        <v>340000</v>
      </c>
      <c r="F4937" t="s">
        <v>19</v>
      </c>
      <c r="G4937" t="s">
        <v>20</v>
      </c>
      <c r="H4937">
        <v>4</v>
      </c>
      <c r="I4937">
        <v>2</v>
      </c>
      <c r="J4937">
        <v>1472</v>
      </c>
      <c r="K4937">
        <v>1.0234954999999999</v>
      </c>
      <c r="L4937" t="s">
        <v>22</v>
      </c>
    </row>
    <row r="4938" spans="1:12" x14ac:dyDescent="0.3">
      <c r="A4938" s="1">
        <v>44477</v>
      </c>
      <c r="B4938">
        <v>2021</v>
      </c>
      <c r="C4938" t="s">
        <v>30</v>
      </c>
      <c r="D4938">
        <v>436390</v>
      </c>
      <c r="E4938">
        <v>720000</v>
      </c>
      <c r="F4938" t="s">
        <v>13</v>
      </c>
      <c r="G4938" t="s">
        <v>14</v>
      </c>
      <c r="H4938">
        <v>3</v>
      </c>
      <c r="I4938">
        <v>1</v>
      </c>
      <c r="J4938">
        <v>966</v>
      </c>
      <c r="K4938">
        <v>1.0234954999999999</v>
      </c>
      <c r="L4938" t="s">
        <v>15</v>
      </c>
    </row>
    <row r="4939" spans="1:12" x14ac:dyDescent="0.3">
      <c r="A4939" s="1">
        <v>44478</v>
      </c>
      <c r="B4939">
        <v>2021</v>
      </c>
      <c r="C4939" t="s">
        <v>30</v>
      </c>
      <c r="D4939">
        <v>374260</v>
      </c>
      <c r="E4939">
        <v>438000</v>
      </c>
      <c r="F4939" t="s">
        <v>13</v>
      </c>
      <c r="G4939" t="s">
        <v>14</v>
      </c>
      <c r="H4939">
        <v>3</v>
      </c>
      <c r="I4939">
        <v>2</v>
      </c>
      <c r="J4939">
        <v>932</v>
      </c>
      <c r="K4939">
        <v>1.0234954999999999</v>
      </c>
      <c r="L4939" t="s">
        <v>25</v>
      </c>
    </row>
    <row r="4940" spans="1:12" x14ac:dyDescent="0.3">
      <c r="A4940" s="1">
        <v>44484</v>
      </c>
      <c r="B4940">
        <v>2021</v>
      </c>
      <c r="C4940" t="s">
        <v>29</v>
      </c>
      <c r="D4940">
        <v>234500</v>
      </c>
      <c r="E4940">
        <v>325000</v>
      </c>
      <c r="F4940" t="s">
        <v>13</v>
      </c>
      <c r="G4940" t="s">
        <v>14</v>
      </c>
      <c r="H4940">
        <v>3</v>
      </c>
      <c r="I4940">
        <v>2</v>
      </c>
      <c r="J4940">
        <v>1029</v>
      </c>
      <c r="K4940">
        <v>1.0234954999999999</v>
      </c>
      <c r="L4940" t="s">
        <v>15</v>
      </c>
    </row>
    <row r="4941" spans="1:12" x14ac:dyDescent="0.3">
      <c r="A4941" s="1">
        <v>44484</v>
      </c>
      <c r="B4941">
        <v>2021</v>
      </c>
      <c r="C4941" t="s">
        <v>17</v>
      </c>
      <c r="D4941">
        <v>156760</v>
      </c>
      <c r="E4941">
        <v>272000</v>
      </c>
      <c r="F4941" t="s">
        <v>13</v>
      </c>
      <c r="G4941" t="s">
        <v>14</v>
      </c>
      <c r="H4941">
        <v>3</v>
      </c>
      <c r="I4941">
        <v>1</v>
      </c>
      <c r="J4941">
        <v>1047</v>
      </c>
      <c r="K4941">
        <v>1.0234954999999999</v>
      </c>
      <c r="L4941" t="s">
        <v>25</v>
      </c>
    </row>
    <row r="4942" spans="1:12" x14ac:dyDescent="0.3">
      <c r="A4942" s="1">
        <v>44485</v>
      </c>
      <c r="B4942">
        <v>2021</v>
      </c>
      <c r="C4942" t="s">
        <v>26</v>
      </c>
      <c r="D4942">
        <v>693560</v>
      </c>
      <c r="E4942">
        <v>1150000</v>
      </c>
      <c r="F4942" t="s">
        <v>13</v>
      </c>
      <c r="G4942" t="s">
        <v>14</v>
      </c>
      <c r="H4942">
        <v>3</v>
      </c>
      <c r="I4942">
        <v>2</v>
      </c>
      <c r="J4942">
        <v>903</v>
      </c>
      <c r="K4942">
        <v>1.0234954999999999</v>
      </c>
      <c r="L4942" t="s">
        <v>15</v>
      </c>
    </row>
    <row r="4943" spans="1:12" x14ac:dyDescent="0.3">
      <c r="A4943" s="1">
        <v>44485</v>
      </c>
      <c r="B4943">
        <v>2021</v>
      </c>
      <c r="C4943" t="s">
        <v>30</v>
      </c>
      <c r="D4943">
        <v>298730</v>
      </c>
      <c r="E4943">
        <v>475000</v>
      </c>
      <c r="F4943" t="s">
        <v>13</v>
      </c>
      <c r="G4943" t="s">
        <v>14</v>
      </c>
      <c r="H4943">
        <v>3</v>
      </c>
      <c r="I4943">
        <v>3</v>
      </c>
      <c r="J4943">
        <v>965</v>
      </c>
      <c r="K4943">
        <v>1.0234954999999999</v>
      </c>
      <c r="L4943" t="s">
        <v>16</v>
      </c>
    </row>
    <row r="4944" spans="1:12" x14ac:dyDescent="0.3">
      <c r="A4944" s="1">
        <v>44486</v>
      </c>
      <c r="B4944">
        <v>2021</v>
      </c>
      <c r="C4944" t="s">
        <v>17</v>
      </c>
      <c r="D4944">
        <v>106560</v>
      </c>
      <c r="E4944">
        <v>194000</v>
      </c>
      <c r="F4944" t="s">
        <v>19</v>
      </c>
      <c r="G4944" t="s">
        <v>20</v>
      </c>
      <c r="H4944">
        <v>4</v>
      </c>
      <c r="I4944">
        <v>4</v>
      </c>
      <c r="J4944">
        <v>1348</v>
      </c>
      <c r="K4944">
        <v>1.0234954999999999</v>
      </c>
      <c r="L4944" t="s">
        <v>16</v>
      </c>
    </row>
    <row r="4945" spans="1:12" x14ac:dyDescent="0.3">
      <c r="A4945" s="1">
        <v>44486</v>
      </c>
      <c r="B4945">
        <v>2021</v>
      </c>
      <c r="C4945" t="s">
        <v>30</v>
      </c>
      <c r="D4945">
        <v>385030</v>
      </c>
      <c r="E4945">
        <v>600000</v>
      </c>
      <c r="F4945" t="s">
        <v>19</v>
      </c>
      <c r="G4945" t="s">
        <v>20</v>
      </c>
      <c r="H4945">
        <v>4</v>
      </c>
      <c r="I4945">
        <v>2</v>
      </c>
      <c r="J4945">
        <v>1230</v>
      </c>
      <c r="K4945">
        <v>1.0234954999999999</v>
      </c>
      <c r="L4945" t="s">
        <v>25</v>
      </c>
    </row>
    <row r="4946" spans="1:12" x14ac:dyDescent="0.3">
      <c r="A4946" s="1">
        <v>44487</v>
      </c>
      <c r="B4946">
        <v>2021</v>
      </c>
      <c r="C4946" t="s">
        <v>12</v>
      </c>
      <c r="D4946">
        <v>62310</v>
      </c>
      <c r="E4946">
        <v>120000</v>
      </c>
      <c r="F4946" t="s">
        <v>23</v>
      </c>
      <c r="G4946" t="s">
        <v>24</v>
      </c>
      <c r="H4946">
        <v>6</v>
      </c>
      <c r="I4946">
        <v>5</v>
      </c>
      <c r="J4946">
        <v>2183</v>
      </c>
      <c r="K4946">
        <v>1.0234954999999999</v>
      </c>
      <c r="L4946" t="s">
        <v>16</v>
      </c>
    </row>
    <row r="4947" spans="1:12" x14ac:dyDescent="0.3">
      <c r="A4947" s="1">
        <v>44487</v>
      </c>
      <c r="B4947">
        <v>2021</v>
      </c>
      <c r="C4947" t="s">
        <v>29</v>
      </c>
      <c r="D4947">
        <v>399000</v>
      </c>
      <c r="E4947">
        <v>326000</v>
      </c>
      <c r="F4947" t="s">
        <v>13</v>
      </c>
      <c r="G4947" t="s">
        <v>14</v>
      </c>
      <c r="H4947">
        <v>3</v>
      </c>
      <c r="I4947">
        <v>1</v>
      </c>
      <c r="J4947">
        <v>937</v>
      </c>
      <c r="K4947">
        <v>1.0234954999999999</v>
      </c>
      <c r="L4947" t="s">
        <v>16</v>
      </c>
    </row>
    <row r="4948" spans="1:12" x14ac:dyDescent="0.3">
      <c r="A4948" s="1">
        <v>44487</v>
      </c>
      <c r="B4948">
        <v>2021</v>
      </c>
      <c r="C4948" t="s">
        <v>12</v>
      </c>
      <c r="D4948">
        <v>62310</v>
      </c>
      <c r="E4948">
        <v>60000</v>
      </c>
      <c r="F4948" t="s">
        <v>23</v>
      </c>
      <c r="G4948" t="s">
        <v>24</v>
      </c>
      <c r="H4948">
        <v>6</v>
      </c>
      <c r="I4948">
        <v>6</v>
      </c>
      <c r="J4948">
        <v>2029</v>
      </c>
      <c r="K4948">
        <v>1.0234954999999999</v>
      </c>
      <c r="L4948" t="s">
        <v>25</v>
      </c>
    </row>
    <row r="4949" spans="1:12" x14ac:dyDescent="0.3">
      <c r="A4949" s="1">
        <v>44490</v>
      </c>
      <c r="B4949">
        <v>2021</v>
      </c>
      <c r="C4949" t="s">
        <v>12</v>
      </c>
      <c r="D4949">
        <v>62220</v>
      </c>
      <c r="E4949">
        <v>147000</v>
      </c>
      <c r="F4949" t="s">
        <v>13</v>
      </c>
      <c r="G4949" t="s">
        <v>14</v>
      </c>
      <c r="H4949">
        <v>3</v>
      </c>
      <c r="I4949">
        <v>3</v>
      </c>
      <c r="J4949">
        <v>916</v>
      </c>
      <c r="K4949">
        <v>1.0234954999999999</v>
      </c>
      <c r="L4949" t="s">
        <v>16</v>
      </c>
    </row>
    <row r="4950" spans="1:12" x14ac:dyDescent="0.3">
      <c r="A4950" s="1">
        <v>44490</v>
      </c>
      <c r="B4950">
        <v>2021</v>
      </c>
      <c r="C4950" t="s">
        <v>21</v>
      </c>
      <c r="D4950">
        <v>833140</v>
      </c>
      <c r="E4950">
        <v>1005000</v>
      </c>
      <c r="F4950" t="s">
        <v>13</v>
      </c>
      <c r="G4950" t="s">
        <v>14</v>
      </c>
      <c r="H4950">
        <v>3</v>
      </c>
      <c r="I4950">
        <v>1</v>
      </c>
      <c r="J4950">
        <v>911</v>
      </c>
      <c r="K4950">
        <v>1.0234954999999999</v>
      </c>
      <c r="L4950" t="s">
        <v>25</v>
      </c>
    </row>
    <row r="4951" spans="1:12" x14ac:dyDescent="0.3">
      <c r="A4951" s="1">
        <v>44490</v>
      </c>
      <c r="B4951">
        <v>2021</v>
      </c>
      <c r="C4951" t="s">
        <v>17</v>
      </c>
      <c r="D4951">
        <v>96060</v>
      </c>
      <c r="E4951">
        <v>110000</v>
      </c>
      <c r="F4951" t="s">
        <v>13</v>
      </c>
      <c r="G4951" t="s">
        <v>14</v>
      </c>
      <c r="H4951">
        <v>3</v>
      </c>
      <c r="I4951">
        <v>3</v>
      </c>
      <c r="J4951">
        <v>1040</v>
      </c>
      <c r="K4951">
        <v>1.0234954999999999</v>
      </c>
      <c r="L4951" t="s">
        <v>22</v>
      </c>
    </row>
    <row r="4952" spans="1:12" x14ac:dyDescent="0.3">
      <c r="A4952" s="1">
        <v>44490</v>
      </c>
      <c r="B4952">
        <v>2021</v>
      </c>
      <c r="C4952" t="s">
        <v>17</v>
      </c>
      <c r="D4952">
        <v>111440</v>
      </c>
      <c r="E4952">
        <v>325000</v>
      </c>
      <c r="F4952" t="s">
        <v>23</v>
      </c>
      <c r="G4952" t="s">
        <v>24</v>
      </c>
      <c r="H4952">
        <v>6</v>
      </c>
      <c r="I4952">
        <v>5</v>
      </c>
      <c r="J4952">
        <v>1838</v>
      </c>
      <c r="K4952">
        <v>1.0234954999999999</v>
      </c>
      <c r="L4952" t="s">
        <v>15</v>
      </c>
    </row>
    <row r="4953" spans="1:12" x14ac:dyDescent="0.3">
      <c r="A4953" s="1">
        <v>44490</v>
      </c>
      <c r="B4953">
        <v>2021</v>
      </c>
      <c r="C4953" t="s">
        <v>29</v>
      </c>
      <c r="D4953">
        <v>146300</v>
      </c>
      <c r="E4953">
        <v>156000</v>
      </c>
      <c r="F4953" t="s">
        <v>13</v>
      </c>
      <c r="G4953" t="s">
        <v>14</v>
      </c>
      <c r="H4953">
        <v>3</v>
      </c>
      <c r="I4953">
        <v>3</v>
      </c>
      <c r="J4953">
        <v>998</v>
      </c>
      <c r="K4953">
        <v>1.0234954999999999</v>
      </c>
      <c r="L4953" t="s">
        <v>16</v>
      </c>
    </row>
    <row r="4954" spans="1:12" x14ac:dyDescent="0.3">
      <c r="A4954" s="1">
        <v>44492</v>
      </c>
      <c r="B4954">
        <v>2021</v>
      </c>
      <c r="C4954" t="s">
        <v>12</v>
      </c>
      <c r="D4954">
        <v>53800</v>
      </c>
      <c r="E4954">
        <v>68000</v>
      </c>
      <c r="F4954" t="s">
        <v>13</v>
      </c>
      <c r="G4954" t="s">
        <v>14</v>
      </c>
      <c r="H4954">
        <v>3</v>
      </c>
      <c r="I4954">
        <v>1</v>
      </c>
      <c r="J4954">
        <v>966</v>
      </c>
      <c r="K4954">
        <v>1.0234954999999999</v>
      </c>
      <c r="L4954" t="s">
        <v>25</v>
      </c>
    </row>
    <row r="4955" spans="1:12" x14ac:dyDescent="0.3">
      <c r="A4955" s="1">
        <v>44492</v>
      </c>
      <c r="B4955">
        <v>2021</v>
      </c>
      <c r="C4955" t="s">
        <v>26</v>
      </c>
      <c r="D4955">
        <v>702520</v>
      </c>
      <c r="E4955">
        <v>986000</v>
      </c>
      <c r="F4955" t="s">
        <v>13</v>
      </c>
      <c r="G4955" t="s">
        <v>14</v>
      </c>
      <c r="H4955">
        <v>3</v>
      </c>
      <c r="I4955">
        <v>2</v>
      </c>
      <c r="J4955">
        <v>923</v>
      </c>
      <c r="K4955">
        <v>1.0234954999999999</v>
      </c>
      <c r="L4955" t="s">
        <v>22</v>
      </c>
    </row>
    <row r="4956" spans="1:12" x14ac:dyDescent="0.3">
      <c r="A4956" s="1">
        <v>44494</v>
      </c>
      <c r="B4956">
        <v>2021</v>
      </c>
      <c r="C4956" t="s">
        <v>17</v>
      </c>
      <c r="D4956">
        <v>103180</v>
      </c>
      <c r="E4956">
        <v>197500</v>
      </c>
      <c r="F4956" t="s">
        <v>13</v>
      </c>
      <c r="G4956" t="s">
        <v>14</v>
      </c>
      <c r="H4956">
        <v>3</v>
      </c>
      <c r="I4956">
        <v>2</v>
      </c>
      <c r="J4956">
        <v>1071</v>
      </c>
      <c r="K4956">
        <v>1.0234954999999999</v>
      </c>
      <c r="L4956" t="s">
        <v>16</v>
      </c>
    </row>
    <row r="4957" spans="1:12" x14ac:dyDescent="0.3">
      <c r="A4957" s="1">
        <v>44497</v>
      </c>
      <c r="B4957">
        <v>2021</v>
      </c>
      <c r="C4957" t="s">
        <v>17</v>
      </c>
      <c r="D4957">
        <v>115680</v>
      </c>
      <c r="E4957">
        <v>240000</v>
      </c>
      <c r="F4957" t="s">
        <v>19</v>
      </c>
      <c r="G4957" t="s">
        <v>20</v>
      </c>
      <c r="H4957">
        <v>4</v>
      </c>
      <c r="I4957">
        <v>4</v>
      </c>
      <c r="J4957">
        <v>1392</v>
      </c>
      <c r="K4957">
        <v>1.0234954999999999</v>
      </c>
      <c r="L4957" t="s">
        <v>22</v>
      </c>
    </row>
    <row r="4958" spans="1:12" x14ac:dyDescent="0.3">
      <c r="A4958" s="1">
        <v>44497</v>
      </c>
      <c r="B4958">
        <v>2021</v>
      </c>
      <c r="C4958" t="s">
        <v>26</v>
      </c>
      <c r="D4958">
        <v>785470</v>
      </c>
      <c r="E4958">
        <v>1075000</v>
      </c>
      <c r="F4958" t="s">
        <v>13</v>
      </c>
      <c r="G4958" t="s">
        <v>14</v>
      </c>
      <c r="H4958">
        <v>3</v>
      </c>
      <c r="I4958">
        <v>1</v>
      </c>
      <c r="J4958">
        <v>1046</v>
      </c>
      <c r="K4958">
        <v>1.0234954999999999</v>
      </c>
      <c r="L4958" t="s">
        <v>15</v>
      </c>
    </row>
    <row r="4959" spans="1:12" x14ac:dyDescent="0.3">
      <c r="A4959" s="1">
        <v>44497</v>
      </c>
      <c r="B4959">
        <v>2021</v>
      </c>
      <c r="C4959" t="s">
        <v>18</v>
      </c>
      <c r="D4959">
        <v>320840</v>
      </c>
      <c r="E4959">
        <v>415000</v>
      </c>
      <c r="F4959" t="s">
        <v>13</v>
      </c>
      <c r="G4959" t="s">
        <v>14</v>
      </c>
      <c r="H4959">
        <v>3</v>
      </c>
      <c r="I4959">
        <v>2</v>
      </c>
      <c r="J4959">
        <v>946</v>
      </c>
      <c r="K4959">
        <v>1.0234954999999999</v>
      </c>
      <c r="L4959" t="s">
        <v>25</v>
      </c>
    </row>
    <row r="4960" spans="1:12" x14ac:dyDescent="0.3">
      <c r="A4960" s="1">
        <v>44498</v>
      </c>
      <c r="B4960">
        <v>2021</v>
      </c>
      <c r="C4960" t="s">
        <v>12</v>
      </c>
      <c r="D4960">
        <v>67030</v>
      </c>
      <c r="E4960">
        <v>155000</v>
      </c>
      <c r="F4960" t="s">
        <v>13</v>
      </c>
      <c r="G4960" t="s">
        <v>14</v>
      </c>
      <c r="H4960">
        <v>3</v>
      </c>
      <c r="I4960">
        <v>1</v>
      </c>
      <c r="J4960">
        <v>1015</v>
      </c>
      <c r="K4960">
        <v>1.0234954999999999</v>
      </c>
      <c r="L4960" t="s">
        <v>25</v>
      </c>
    </row>
    <row r="4961" spans="1:12" x14ac:dyDescent="0.3">
      <c r="A4961" s="1">
        <v>44498</v>
      </c>
      <c r="B4961">
        <v>2021</v>
      </c>
      <c r="C4961" t="s">
        <v>21</v>
      </c>
      <c r="D4961">
        <v>948780</v>
      </c>
      <c r="E4961">
        <v>2000000</v>
      </c>
      <c r="F4961" t="s">
        <v>13</v>
      </c>
      <c r="G4961" t="s">
        <v>14</v>
      </c>
      <c r="H4961">
        <v>3</v>
      </c>
      <c r="I4961">
        <v>3</v>
      </c>
      <c r="J4961">
        <v>1072</v>
      </c>
      <c r="K4961">
        <v>1.0234954999999999</v>
      </c>
      <c r="L4961" t="s">
        <v>25</v>
      </c>
    </row>
    <row r="4962" spans="1:12" x14ac:dyDescent="0.3">
      <c r="A4962" s="1">
        <v>44498</v>
      </c>
      <c r="B4962">
        <v>2021</v>
      </c>
      <c r="C4962" t="s">
        <v>17</v>
      </c>
      <c r="D4962">
        <v>144800</v>
      </c>
      <c r="E4962">
        <v>96000</v>
      </c>
      <c r="F4962" t="s">
        <v>13</v>
      </c>
      <c r="G4962" t="s">
        <v>14</v>
      </c>
      <c r="H4962">
        <v>3</v>
      </c>
      <c r="I4962">
        <v>3</v>
      </c>
      <c r="J4962">
        <v>1063</v>
      </c>
      <c r="K4962">
        <v>1.0234954999999999</v>
      </c>
      <c r="L4962" t="s">
        <v>15</v>
      </c>
    </row>
    <row r="4963" spans="1:12" x14ac:dyDescent="0.3">
      <c r="A4963" s="1">
        <v>44499</v>
      </c>
      <c r="B4963">
        <v>2021</v>
      </c>
      <c r="C4963" t="s">
        <v>17</v>
      </c>
      <c r="D4963">
        <v>118890</v>
      </c>
      <c r="E4963">
        <v>175000</v>
      </c>
      <c r="F4963" t="s">
        <v>13</v>
      </c>
      <c r="G4963" t="s">
        <v>14</v>
      </c>
      <c r="H4963">
        <v>3</v>
      </c>
      <c r="I4963">
        <v>3</v>
      </c>
      <c r="J4963">
        <v>1051</v>
      </c>
      <c r="K4963">
        <v>1.0234954999999999</v>
      </c>
      <c r="L4963" t="s">
        <v>15</v>
      </c>
    </row>
    <row r="4964" spans="1:12" x14ac:dyDescent="0.3">
      <c r="A4964" s="1">
        <v>44499</v>
      </c>
      <c r="B4964">
        <v>2021</v>
      </c>
      <c r="C4964" t="s">
        <v>17</v>
      </c>
      <c r="D4964">
        <v>173990</v>
      </c>
      <c r="E4964">
        <v>260101</v>
      </c>
      <c r="F4964" t="s">
        <v>23</v>
      </c>
      <c r="G4964" t="s">
        <v>24</v>
      </c>
      <c r="H4964">
        <v>6</v>
      </c>
      <c r="I4964">
        <v>4</v>
      </c>
      <c r="J4964">
        <v>1840</v>
      </c>
      <c r="K4964">
        <v>1.0234954999999999</v>
      </c>
      <c r="L4964" t="s">
        <v>15</v>
      </c>
    </row>
    <row r="4965" spans="1:12" x14ac:dyDescent="0.3">
      <c r="A4965" s="1">
        <v>44499</v>
      </c>
      <c r="B4965">
        <v>2021</v>
      </c>
      <c r="C4965" t="s">
        <v>17</v>
      </c>
      <c r="D4965">
        <v>147880</v>
      </c>
      <c r="E4965">
        <v>217000</v>
      </c>
      <c r="F4965" t="s">
        <v>13</v>
      </c>
      <c r="G4965" t="s">
        <v>14</v>
      </c>
      <c r="H4965">
        <v>3</v>
      </c>
      <c r="I4965">
        <v>2</v>
      </c>
      <c r="J4965">
        <v>993</v>
      </c>
      <c r="K4965">
        <v>1.0234954999999999</v>
      </c>
      <c r="L4965" t="s">
        <v>15</v>
      </c>
    </row>
    <row r="4966" spans="1:12" x14ac:dyDescent="0.3">
      <c r="A4966" s="1">
        <v>44499</v>
      </c>
      <c r="B4966">
        <v>2021</v>
      </c>
      <c r="C4966" t="s">
        <v>26</v>
      </c>
      <c r="D4966">
        <v>511210</v>
      </c>
      <c r="E4966">
        <v>907500</v>
      </c>
      <c r="F4966" t="s">
        <v>13</v>
      </c>
      <c r="G4966" t="s">
        <v>14</v>
      </c>
      <c r="H4966">
        <v>3</v>
      </c>
      <c r="I4966">
        <v>3</v>
      </c>
      <c r="J4966">
        <v>1008</v>
      </c>
      <c r="K4966">
        <v>1.0234954999999999</v>
      </c>
      <c r="L4966" t="s">
        <v>25</v>
      </c>
    </row>
    <row r="4967" spans="1:12" x14ac:dyDescent="0.3">
      <c r="A4967" s="1">
        <v>44500</v>
      </c>
      <c r="B4967">
        <v>2021</v>
      </c>
      <c r="C4967" t="s">
        <v>29</v>
      </c>
      <c r="D4967">
        <v>207200</v>
      </c>
      <c r="E4967">
        <v>297500</v>
      </c>
      <c r="F4967" t="s">
        <v>13</v>
      </c>
      <c r="G4967" t="s">
        <v>14</v>
      </c>
      <c r="H4967">
        <v>3</v>
      </c>
      <c r="I4967">
        <v>2</v>
      </c>
      <c r="J4967">
        <v>1065</v>
      </c>
      <c r="K4967">
        <v>1.0234954999999999</v>
      </c>
      <c r="L4967" t="s">
        <v>15</v>
      </c>
    </row>
    <row r="4968" spans="1:12" x14ac:dyDescent="0.3">
      <c r="A4968" s="1">
        <v>44500</v>
      </c>
      <c r="B4968">
        <v>2021</v>
      </c>
      <c r="C4968" t="s">
        <v>12</v>
      </c>
      <c r="D4968">
        <v>106190</v>
      </c>
      <c r="E4968">
        <v>179000</v>
      </c>
      <c r="F4968" t="s">
        <v>19</v>
      </c>
      <c r="G4968" t="s">
        <v>20</v>
      </c>
      <c r="H4968">
        <v>4</v>
      </c>
      <c r="I4968">
        <v>4</v>
      </c>
      <c r="J4968">
        <v>1421</v>
      </c>
      <c r="K4968">
        <v>1.0234954999999999</v>
      </c>
      <c r="L4968" t="s">
        <v>25</v>
      </c>
    </row>
    <row r="4969" spans="1:12" x14ac:dyDescent="0.3">
      <c r="A4969" s="1">
        <v>44504</v>
      </c>
      <c r="B4969">
        <v>2021</v>
      </c>
      <c r="C4969" t="s">
        <v>17</v>
      </c>
      <c r="D4969">
        <v>57950</v>
      </c>
      <c r="E4969">
        <v>32500</v>
      </c>
      <c r="F4969" t="s">
        <v>13</v>
      </c>
      <c r="G4969" t="s">
        <v>14</v>
      </c>
      <c r="H4969">
        <v>3</v>
      </c>
      <c r="I4969">
        <v>1</v>
      </c>
      <c r="J4969">
        <v>1037</v>
      </c>
      <c r="K4969">
        <v>1.0234954999999999</v>
      </c>
      <c r="L4969" t="s">
        <v>25</v>
      </c>
    </row>
    <row r="4970" spans="1:12" x14ac:dyDescent="0.3">
      <c r="A4970" s="1">
        <v>44504</v>
      </c>
      <c r="B4970">
        <v>2021</v>
      </c>
      <c r="C4970" t="s">
        <v>29</v>
      </c>
      <c r="D4970">
        <v>264950</v>
      </c>
      <c r="E4970">
        <v>430000</v>
      </c>
      <c r="F4970" t="s">
        <v>13</v>
      </c>
      <c r="G4970" t="s">
        <v>14</v>
      </c>
      <c r="H4970">
        <v>3</v>
      </c>
      <c r="I4970">
        <v>1</v>
      </c>
      <c r="J4970">
        <v>921</v>
      </c>
      <c r="K4970">
        <v>1.0234954999999999</v>
      </c>
      <c r="L4970" t="s">
        <v>22</v>
      </c>
    </row>
    <row r="4971" spans="1:12" x14ac:dyDescent="0.3">
      <c r="A4971" s="1">
        <v>44505</v>
      </c>
      <c r="B4971">
        <v>2021</v>
      </c>
      <c r="C4971" t="s">
        <v>30</v>
      </c>
      <c r="D4971">
        <v>398670</v>
      </c>
      <c r="E4971">
        <v>425000</v>
      </c>
      <c r="F4971" t="s">
        <v>13</v>
      </c>
      <c r="G4971" t="s">
        <v>14</v>
      </c>
      <c r="H4971">
        <v>3</v>
      </c>
      <c r="I4971">
        <v>3</v>
      </c>
      <c r="J4971">
        <v>1027</v>
      </c>
      <c r="K4971">
        <v>1.0234954999999999</v>
      </c>
      <c r="L4971" t="s">
        <v>22</v>
      </c>
    </row>
    <row r="4972" spans="1:12" x14ac:dyDescent="0.3">
      <c r="A4972" s="1">
        <v>44505</v>
      </c>
      <c r="B4972">
        <v>2021</v>
      </c>
      <c r="C4972" t="s">
        <v>29</v>
      </c>
      <c r="D4972">
        <v>155190</v>
      </c>
      <c r="E4972">
        <v>185000</v>
      </c>
      <c r="F4972" t="s">
        <v>13</v>
      </c>
      <c r="G4972" t="s">
        <v>14</v>
      </c>
      <c r="H4972">
        <v>3</v>
      </c>
      <c r="I4972">
        <v>3</v>
      </c>
      <c r="J4972">
        <v>1013</v>
      </c>
      <c r="K4972">
        <v>1.0234954999999999</v>
      </c>
      <c r="L4972" t="s">
        <v>25</v>
      </c>
    </row>
    <row r="4973" spans="1:12" x14ac:dyDescent="0.3">
      <c r="A4973" s="1">
        <v>44507</v>
      </c>
      <c r="B4973">
        <v>2021</v>
      </c>
      <c r="C4973" t="s">
        <v>12</v>
      </c>
      <c r="D4973">
        <v>83960</v>
      </c>
      <c r="E4973">
        <v>125000</v>
      </c>
      <c r="F4973" t="s">
        <v>13</v>
      </c>
      <c r="G4973" t="s">
        <v>14</v>
      </c>
      <c r="H4973">
        <v>3</v>
      </c>
      <c r="I4973">
        <v>1</v>
      </c>
      <c r="J4973">
        <v>928</v>
      </c>
      <c r="K4973">
        <v>1.0234954999999999</v>
      </c>
      <c r="L4973" t="s">
        <v>15</v>
      </c>
    </row>
    <row r="4974" spans="1:12" x14ac:dyDescent="0.3">
      <c r="A4974" s="1">
        <v>44507</v>
      </c>
      <c r="B4974">
        <v>2021</v>
      </c>
      <c r="C4974" t="s">
        <v>21</v>
      </c>
      <c r="D4974">
        <v>744660</v>
      </c>
      <c r="E4974">
        <v>1075000</v>
      </c>
      <c r="F4974" t="s">
        <v>13</v>
      </c>
      <c r="G4974" t="s">
        <v>14</v>
      </c>
      <c r="H4974">
        <v>3</v>
      </c>
      <c r="I4974">
        <v>3</v>
      </c>
      <c r="J4974">
        <v>1027</v>
      </c>
      <c r="K4974">
        <v>1.0234954999999999</v>
      </c>
      <c r="L4974" t="s">
        <v>25</v>
      </c>
    </row>
    <row r="4975" spans="1:12" x14ac:dyDescent="0.3">
      <c r="A4975" s="1">
        <v>44507</v>
      </c>
      <c r="B4975">
        <v>2021</v>
      </c>
      <c r="C4975" t="s">
        <v>18</v>
      </c>
      <c r="D4975">
        <v>288640</v>
      </c>
      <c r="E4975">
        <v>420000</v>
      </c>
      <c r="F4975" t="s">
        <v>13</v>
      </c>
      <c r="G4975" t="s">
        <v>14</v>
      </c>
      <c r="H4975">
        <v>3</v>
      </c>
      <c r="I4975">
        <v>2</v>
      </c>
      <c r="J4975">
        <v>1043</v>
      </c>
      <c r="K4975">
        <v>1.0234954999999999</v>
      </c>
      <c r="L4975" t="s">
        <v>22</v>
      </c>
    </row>
    <row r="4976" spans="1:12" x14ac:dyDescent="0.3">
      <c r="A4976" s="1">
        <v>44508</v>
      </c>
      <c r="B4976">
        <v>2021</v>
      </c>
      <c r="C4976" t="s">
        <v>17</v>
      </c>
      <c r="D4976">
        <v>120150</v>
      </c>
      <c r="E4976">
        <v>225225</v>
      </c>
      <c r="F4976" t="s">
        <v>23</v>
      </c>
      <c r="G4976" t="s">
        <v>24</v>
      </c>
      <c r="H4976">
        <v>6</v>
      </c>
      <c r="I4976">
        <v>6</v>
      </c>
      <c r="J4976">
        <v>2097</v>
      </c>
      <c r="K4976">
        <v>1.0234954999999999</v>
      </c>
      <c r="L4976" t="s">
        <v>16</v>
      </c>
    </row>
    <row r="4977" spans="1:12" x14ac:dyDescent="0.3">
      <c r="A4977" s="1">
        <v>44508</v>
      </c>
      <c r="B4977">
        <v>2021</v>
      </c>
      <c r="C4977" t="s">
        <v>12</v>
      </c>
      <c r="D4977">
        <v>69810</v>
      </c>
      <c r="E4977">
        <v>118000</v>
      </c>
      <c r="F4977" t="s">
        <v>13</v>
      </c>
      <c r="G4977" t="s">
        <v>14</v>
      </c>
      <c r="H4977">
        <v>3</v>
      </c>
      <c r="I4977">
        <v>2</v>
      </c>
      <c r="J4977">
        <v>955</v>
      </c>
      <c r="K4977">
        <v>1.0234954999999999</v>
      </c>
      <c r="L4977" t="s">
        <v>22</v>
      </c>
    </row>
    <row r="4978" spans="1:12" x14ac:dyDescent="0.3">
      <c r="A4978" s="1">
        <v>44508</v>
      </c>
      <c r="B4978">
        <v>2021</v>
      </c>
      <c r="C4978" t="s">
        <v>17</v>
      </c>
      <c r="D4978">
        <v>139030</v>
      </c>
      <c r="E4978">
        <v>250000</v>
      </c>
      <c r="F4978" t="s">
        <v>13</v>
      </c>
      <c r="G4978" t="s">
        <v>14</v>
      </c>
      <c r="H4978">
        <v>3</v>
      </c>
      <c r="I4978">
        <v>1</v>
      </c>
      <c r="J4978">
        <v>990</v>
      </c>
      <c r="K4978">
        <v>1.0234954999999999</v>
      </c>
      <c r="L4978" t="s">
        <v>16</v>
      </c>
    </row>
    <row r="4979" spans="1:12" x14ac:dyDescent="0.3">
      <c r="A4979" s="1">
        <v>44512</v>
      </c>
      <c r="B4979">
        <v>2021</v>
      </c>
      <c r="C4979" t="s">
        <v>12</v>
      </c>
      <c r="D4979">
        <v>27780</v>
      </c>
      <c r="E4979">
        <v>165000</v>
      </c>
      <c r="F4979" t="s">
        <v>23</v>
      </c>
      <c r="G4979" t="s">
        <v>24</v>
      </c>
      <c r="H4979">
        <v>6</v>
      </c>
      <c r="I4979">
        <v>4</v>
      </c>
      <c r="J4979">
        <v>2196</v>
      </c>
      <c r="K4979">
        <v>1.0234954999999999</v>
      </c>
      <c r="L4979" t="s">
        <v>16</v>
      </c>
    </row>
    <row r="4980" spans="1:12" x14ac:dyDescent="0.3">
      <c r="A4980" s="1">
        <v>44512</v>
      </c>
      <c r="B4980">
        <v>2021</v>
      </c>
      <c r="C4980" t="s">
        <v>21</v>
      </c>
      <c r="D4980">
        <v>569240</v>
      </c>
      <c r="E4980">
        <v>1075000</v>
      </c>
      <c r="F4980" t="s">
        <v>13</v>
      </c>
      <c r="G4980" t="s">
        <v>14</v>
      </c>
      <c r="H4980">
        <v>3</v>
      </c>
      <c r="I4980">
        <v>3</v>
      </c>
      <c r="J4980">
        <v>943</v>
      </c>
      <c r="K4980">
        <v>1.0234954999999999</v>
      </c>
      <c r="L4980" t="s">
        <v>16</v>
      </c>
    </row>
    <row r="4981" spans="1:12" x14ac:dyDescent="0.3">
      <c r="A4981" s="1">
        <v>44513</v>
      </c>
      <c r="B4981">
        <v>2021</v>
      </c>
      <c r="C4981" t="s">
        <v>17</v>
      </c>
      <c r="D4981">
        <v>130250</v>
      </c>
      <c r="E4981">
        <v>268000</v>
      </c>
      <c r="F4981" t="s">
        <v>13</v>
      </c>
      <c r="G4981" t="s">
        <v>14</v>
      </c>
      <c r="H4981">
        <v>3</v>
      </c>
      <c r="I4981">
        <v>3</v>
      </c>
      <c r="J4981">
        <v>1013</v>
      </c>
      <c r="K4981">
        <v>1.0234954999999999</v>
      </c>
      <c r="L4981" t="s">
        <v>16</v>
      </c>
    </row>
    <row r="4982" spans="1:12" x14ac:dyDescent="0.3">
      <c r="A4982" s="1">
        <v>44513</v>
      </c>
      <c r="B4982">
        <v>2021</v>
      </c>
      <c r="C4982" t="s">
        <v>12</v>
      </c>
      <c r="D4982">
        <v>109720</v>
      </c>
      <c r="E4982">
        <v>153100</v>
      </c>
      <c r="F4982" t="s">
        <v>13</v>
      </c>
      <c r="G4982" t="s">
        <v>14</v>
      </c>
      <c r="H4982">
        <v>3</v>
      </c>
      <c r="I4982">
        <v>1</v>
      </c>
      <c r="J4982">
        <v>1040</v>
      </c>
      <c r="K4982">
        <v>1.0234954999999999</v>
      </c>
      <c r="L4982" t="s">
        <v>22</v>
      </c>
    </row>
    <row r="4983" spans="1:12" x14ac:dyDescent="0.3">
      <c r="A4983" s="1">
        <v>44513</v>
      </c>
      <c r="B4983">
        <v>2021</v>
      </c>
      <c r="C4983" t="s">
        <v>12</v>
      </c>
      <c r="D4983">
        <v>113390</v>
      </c>
      <c r="E4983">
        <v>175000</v>
      </c>
      <c r="F4983" t="s">
        <v>13</v>
      </c>
      <c r="G4983" t="s">
        <v>14</v>
      </c>
      <c r="H4983">
        <v>3</v>
      </c>
      <c r="I4983">
        <v>2</v>
      </c>
      <c r="J4983">
        <v>961</v>
      </c>
      <c r="K4983">
        <v>1.0234954999999999</v>
      </c>
      <c r="L4983" t="s">
        <v>25</v>
      </c>
    </row>
    <row r="4984" spans="1:12" x14ac:dyDescent="0.3">
      <c r="A4984" s="1">
        <v>44514</v>
      </c>
      <c r="B4984">
        <v>2021</v>
      </c>
      <c r="C4984" t="s">
        <v>18</v>
      </c>
      <c r="D4984">
        <v>954160</v>
      </c>
      <c r="E4984">
        <v>2098444</v>
      </c>
      <c r="F4984" t="s">
        <v>13</v>
      </c>
      <c r="G4984" t="s">
        <v>14</v>
      </c>
      <c r="H4984">
        <v>3</v>
      </c>
      <c r="I4984">
        <v>1</v>
      </c>
      <c r="J4984">
        <v>924</v>
      </c>
      <c r="K4984">
        <v>1.0234954999999999</v>
      </c>
      <c r="L4984" t="s">
        <v>25</v>
      </c>
    </row>
    <row r="4985" spans="1:12" x14ac:dyDescent="0.3">
      <c r="A4985" s="1">
        <v>44514</v>
      </c>
      <c r="B4985">
        <v>2021</v>
      </c>
      <c r="C4985" t="s">
        <v>21</v>
      </c>
      <c r="D4985">
        <v>1078910</v>
      </c>
      <c r="E4985">
        <v>1430000</v>
      </c>
      <c r="F4985" t="s">
        <v>13</v>
      </c>
      <c r="G4985" t="s">
        <v>14</v>
      </c>
      <c r="H4985">
        <v>3</v>
      </c>
      <c r="I4985">
        <v>3</v>
      </c>
      <c r="J4985">
        <v>951</v>
      </c>
      <c r="K4985">
        <v>1.0234954999999999</v>
      </c>
      <c r="L4985" t="s">
        <v>15</v>
      </c>
    </row>
    <row r="4986" spans="1:12" x14ac:dyDescent="0.3">
      <c r="A4986" s="1">
        <v>44515</v>
      </c>
      <c r="B4986">
        <v>2021</v>
      </c>
      <c r="C4986" t="s">
        <v>30</v>
      </c>
      <c r="D4986">
        <v>674130</v>
      </c>
      <c r="E4986">
        <v>1025000</v>
      </c>
      <c r="F4986" t="s">
        <v>13</v>
      </c>
      <c r="G4986" t="s">
        <v>14</v>
      </c>
      <c r="H4986">
        <v>3</v>
      </c>
      <c r="I4986">
        <v>1</v>
      </c>
      <c r="J4986">
        <v>975</v>
      </c>
      <c r="K4986">
        <v>1.0234954999999999</v>
      </c>
      <c r="L4986" t="s">
        <v>15</v>
      </c>
    </row>
    <row r="4987" spans="1:12" x14ac:dyDescent="0.3">
      <c r="A4987" s="1">
        <v>44518</v>
      </c>
      <c r="B4987">
        <v>2021</v>
      </c>
      <c r="C4987" t="s">
        <v>30</v>
      </c>
      <c r="D4987">
        <v>388440</v>
      </c>
      <c r="E4987">
        <v>635000</v>
      </c>
      <c r="F4987" t="s">
        <v>13</v>
      </c>
      <c r="G4987" t="s">
        <v>14</v>
      </c>
      <c r="H4987">
        <v>3</v>
      </c>
      <c r="I4987">
        <v>1</v>
      </c>
      <c r="J4987">
        <v>931</v>
      </c>
      <c r="K4987">
        <v>1.0234954999999999</v>
      </c>
      <c r="L4987" t="s">
        <v>22</v>
      </c>
    </row>
    <row r="4988" spans="1:12" x14ac:dyDescent="0.3">
      <c r="A4988" s="1">
        <v>44518</v>
      </c>
      <c r="B4988">
        <v>2021</v>
      </c>
      <c r="C4988" t="s">
        <v>17</v>
      </c>
      <c r="D4988">
        <v>128500</v>
      </c>
      <c r="E4988">
        <v>265000</v>
      </c>
      <c r="F4988" t="s">
        <v>13</v>
      </c>
      <c r="G4988" t="s">
        <v>14</v>
      </c>
      <c r="H4988">
        <v>3</v>
      </c>
      <c r="I4988">
        <v>1</v>
      </c>
      <c r="J4988">
        <v>924</v>
      </c>
      <c r="K4988">
        <v>1.0234954999999999</v>
      </c>
      <c r="L4988" t="s">
        <v>15</v>
      </c>
    </row>
    <row r="4989" spans="1:12" x14ac:dyDescent="0.3">
      <c r="A4989" s="1">
        <v>44518</v>
      </c>
      <c r="B4989">
        <v>2021</v>
      </c>
      <c r="C4989" t="s">
        <v>17</v>
      </c>
      <c r="D4989">
        <v>102300</v>
      </c>
      <c r="E4989">
        <v>195000</v>
      </c>
      <c r="F4989" t="s">
        <v>13</v>
      </c>
      <c r="G4989" t="s">
        <v>14</v>
      </c>
      <c r="H4989">
        <v>3</v>
      </c>
      <c r="I4989">
        <v>3</v>
      </c>
      <c r="J4989">
        <v>1069</v>
      </c>
      <c r="K4989">
        <v>1.0234954999999999</v>
      </c>
      <c r="L4989" t="s">
        <v>16</v>
      </c>
    </row>
    <row r="4990" spans="1:12" x14ac:dyDescent="0.3">
      <c r="A4990" s="1">
        <v>44518</v>
      </c>
      <c r="B4990">
        <v>2021</v>
      </c>
      <c r="C4990" t="s">
        <v>12</v>
      </c>
      <c r="D4990">
        <v>47810</v>
      </c>
      <c r="E4990">
        <v>76000</v>
      </c>
      <c r="F4990" t="s">
        <v>19</v>
      </c>
      <c r="G4990" t="s">
        <v>20</v>
      </c>
      <c r="H4990">
        <v>4</v>
      </c>
      <c r="I4990">
        <v>3</v>
      </c>
      <c r="J4990">
        <v>1343</v>
      </c>
      <c r="K4990">
        <v>1.0234954999999999</v>
      </c>
      <c r="L4990" t="s">
        <v>15</v>
      </c>
    </row>
    <row r="4991" spans="1:12" x14ac:dyDescent="0.3">
      <c r="A4991" s="1">
        <v>44518</v>
      </c>
      <c r="B4991">
        <v>2021</v>
      </c>
      <c r="C4991" t="s">
        <v>26</v>
      </c>
      <c r="D4991">
        <v>617680</v>
      </c>
      <c r="E4991">
        <v>910000</v>
      </c>
      <c r="F4991" t="s">
        <v>13</v>
      </c>
      <c r="G4991" t="s">
        <v>14</v>
      </c>
      <c r="H4991">
        <v>3</v>
      </c>
      <c r="I4991">
        <v>2</v>
      </c>
      <c r="J4991">
        <v>1052</v>
      </c>
      <c r="K4991">
        <v>1.0234954999999999</v>
      </c>
      <c r="L4991" t="s">
        <v>15</v>
      </c>
    </row>
    <row r="4992" spans="1:12" x14ac:dyDescent="0.3">
      <c r="A4992" s="1">
        <v>44519</v>
      </c>
      <c r="B4992">
        <v>2021</v>
      </c>
      <c r="C4992" t="s">
        <v>18</v>
      </c>
      <c r="D4992">
        <v>235400</v>
      </c>
      <c r="E4992">
        <v>375000</v>
      </c>
      <c r="F4992" t="s">
        <v>13</v>
      </c>
      <c r="G4992" t="s">
        <v>14</v>
      </c>
      <c r="H4992">
        <v>3</v>
      </c>
      <c r="I4992">
        <v>3</v>
      </c>
      <c r="J4992">
        <v>951</v>
      </c>
      <c r="K4992">
        <v>1.0234954999999999</v>
      </c>
      <c r="L4992" t="s">
        <v>25</v>
      </c>
    </row>
    <row r="4993" spans="1:12" x14ac:dyDescent="0.3">
      <c r="A4993" s="1">
        <v>44519</v>
      </c>
      <c r="B4993">
        <v>2021</v>
      </c>
      <c r="C4993" t="s">
        <v>18</v>
      </c>
      <c r="D4993">
        <v>1317370</v>
      </c>
      <c r="E4993">
        <v>1700000</v>
      </c>
      <c r="F4993" t="s">
        <v>13</v>
      </c>
      <c r="G4993" t="s">
        <v>14</v>
      </c>
      <c r="H4993">
        <v>3</v>
      </c>
      <c r="I4993">
        <v>1</v>
      </c>
      <c r="J4993">
        <v>1045</v>
      </c>
      <c r="K4993">
        <v>1.0234954999999999</v>
      </c>
      <c r="L4993" t="s">
        <v>15</v>
      </c>
    </row>
    <row r="4994" spans="1:12" x14ac:dyDescent="0.3">
      <c r="A4994" s="1">
        <v>44519</v>
      </c>
      <c r="B4994">
        <v>2021</v>
      </c>
      <c r="C4994" t="s">
        <v>17</v>
      </c>
      <c r="D4994">
        <v>154620</v>
      </c>
      <c r="E4994">
        <v>310000</v>
      </c>
      <c r="F4994" t="s">
        <v>23</v>
      </c>
      <c r="G4994" t="s">
        <v>24</v>
      </c>
      <c r="H4994">
        <v>6</v>
      </c>
      <c r="I4994">
        <v>6</v>
      </c>
      <c r="J4994">
        <v>2076</v>
      </c>
      <c r="K4994">
        <v>1.0234954999999999</v>
      </c>
      <c r="L4994" t="s">
        <v>15</v>
      </c>
    </row>
    <row r="4995" spans="1:12" x14ac:dyDescent="0.3">
      <c r="A4995" s="1">
        <v>44519</v>
      </c>
      <c r="B4995">
        <v>2021</v>
      </c>
      <c r="C4995" t="s">
        <v>26</v>
      </c>
      <c r="D4995">
        <v>725690</v>
      </c>
      <c r="E4995">
        <v>940000</v>
      </c>
      <c r="F4995" t="s">
        <v>13</v>
      </c>
      <c r="G4995" t="s">
        <v>14</v>
      </c>
      <c r="H4995">
        <v>3</v>
      </c>
      <c r="I4995">
        <v>3</v>
      </c>
      <c r="J4995">
        <v>973</v>
      </c>
      <c r="K4995">
        <v>1.0234954999999999</v>
      </c>
      <c r="L4995" t="s">
        <v>16</v>
      </c>
    </row>
    <row r="4996" spans="1:12" x14ac:dyDescent="0.3">
      <c r="A4996" s="1">
        <v>44520</v>
      </c>
      <c r="B4996">
        <v>2021</v>
      </c>
      <c r="C4996" t="s">
        <v>26</v>
      </c>
      <c r="D4996">
        <v>734720</v>
      </c>
      <c r="E4996">
        <v>735000</v>
      </c>
      <c r="F4996" t="s">
        <v>13</v>
      </c>
      <c r="G4996" t="s">
        <v>14</v>
      </c>
      <c r="H4996">
        <v>3</v>
      </c>
      <c r="I4996">
        <v>3</v>
      </c>
      <c r="J4996">
        <v>1044</v>
      </c>
      <c r="K4996">
        <v>1.0234954999999999</v>
      </c>
      <c r="L4996" t="s">
        <v>15</v>
      </c>
    </row>
    <row r="4997" spans="1:12" x14ac:dyDescent="0.3">
      <c r="A4997" s="1">
        <v>44520</v>
      </c>
      <c r="B4997">
        <v>2021</v>
      </c>
      <c r="C4997" t="s">
        <v>12</v>
      </c>
      <c r="D4997">
        <v>84710</v>
      </c>
      <c r="E4997">
        <v>247500</v>
      </c>
      <c r="F4997" t="s">
        <v>23</v>
      </c>
      <c r="G4997" t="s">
        <v>24</v>
      </c>
      <c r="H4997">
        <v>6</v>
      </c>
      <c r="I4997">
        <v>4</v>
      </c>
      <c r="J4997">
        <v>2098</v>
      </c>
      <c r="K4997">
        <v>1.0234954999999999</v>
      </c>
      <c r="L4997" t="s">
        <v>22</v>
      </c>
    </row>
    <row r="4998" spans="1:12" x14ac:dyDescent="0.3">
      <c r="A4998" s="1">
        <v>44520</v>
      </c>
      <c r="B4998">
        <v>2021</v>
      </c>
      <c r="C4998" t="s">
        <v>12</v>
      </c>
      <c r="D4998">
        <v>54730</v>
      </c>
      <c r="E4998">
        <v>89900</v>
      </c>
      <c r="F4998" t="s">
        <v>13</v>
      </c>
      <c r="G4998" t="s">
        <v>14</v>
      </c>
      <c r="H4998">
        <v>3</v>
      </c>
      <c r="I4998">
        <v>2</v>
      </c>
      <c r="J4998">
        <v>945</v>
      </c>
      <c r="K4998">
        <v>1.0234954999999999</v>
      </c>
      <c r="L4998" t="s">
        <v>22</v>
      </c>
    </row>
    <row r="4999" spans="1:12" x14ac:dyDescent="0.3">
      <c r="A4999" s="1">
        <v>44520</v>
      </c>
      <c r="B4999">
        <v>2021</v>
      </c>
      <c r="C4999" t="s">
        <v>17</v>
      </c>
      <c r="D4999">
        <v>88890</v>
      </c>
      <c r="E4999">
        <v>137000</v>
      </c>
      <c r="F4999" t="s">
        <v>13</v>
      </c>
      <c r="G4999" t="s">
        <v>14</v>
      </c>
      <c r="H4999">
        <v>3</v>
      </c>
      <c r="I4999">
        <v>1</v>
      </c>
      <c r="J4999">
        <v>1061</v>
      </c>
      <c r="K4999">
        <v>1.0234954999999999</v>
      </c>
      <c r="L4999" t="s">
        <v>16</v>
      </c>
    </row>
    <row r="5000" spans="1:12" x14ac:dyDescent="0.3">
      <c r="A5000" s="1">
        <v>44520</v>
      </c>
      <c r="B5000">
        <v>2021</v>
      </c>
      <c r="C5000" t="s">
        <v>30</v>
      </c>
      <c r="D5000">
        <v>347670</v>
      </c>
      <c r="E5000">
        <v>445000</v>
      </c>
      <c r="F5000" t="s">
        <v>13</v>
      </c>
      <c r="G5000" t="s">
        <v>14</v>
      </c>
      <c r="H5000">
        <v>3</v>
      </c>
      <c r="I5000">
        <v>1</v>
      </c>
      <c r="J5000">
        <v>1053</v>
      </c>
      <c r="K5000">
        <v>1.0234954999999999</v>
      </c>
      <c r="L5000" t="s">
        <v>22</v>
      </c>
    </row>
    <row r="5001" spans="1:12" x14ac:dyDescent="0.3">
      <c r="A5001" s="1">
        <v>44521</v>
      </c>
      <c r="B5001">
        <v>2021</v>
      </c>
      <c r="C5001" t="s">
        <v>26</v>
      </c>
      <c r="D5001">
        <v>378910</v>
      </c>
      <c r="E5001">
        <v>535000</v>
      </c>
      <c r="F5001" t="s">
        <v>13</v>
      </c>
      <c r="G5001" t="s">
        <v>14</v>
      </c>
      <c r="H5001">
        <v>3</v>
      </c>
      <c r="I5001">
        <v>1</v>
      </c>
      <c r="J5001">
        <v>1003</v>
      </c>
      <c r="K5001">
        <v>1.0234954999999999</v>
      </c>
      <c r="L5001" t="s">
        <v>22</v>
      </c>
    </row>
    <row r="5002" spans="1:12" x14ac:dyDescent="0.3">
      <c r="A5002" s="1">
        <v>44522</v>
      </c>
      <c r="B5002">
        <v>2021</v>
      </c>
      <c r="C5002" t="s">
        <v>17</v>
      </c>
      <c r="D5002">
        <v>120220</v>
      </c>
      <c r="E5002">
        <v>195000</v>
      </c>
      <c r="F5002" t="s">
        <v>19</v>
      </c>
      <c r="G5002" t="s">
        <v>20</v>
      </c>
      <c r="H5002">
        <v>4</v>
      </c>
      <c r="I5002">
        <v>2</v>
      </c>
      <c r="J5002">
        <v>1465</v>
      </c>
      <c r="K5002">
        <v>1.0234954999999999</v>
      </c>
      <c r="L5002" t="s">
        <v>22</v>
      </c>
    </row>
    <row r="5003" spans="1:12" x14ac:dyDescent="0.3">
      <c r="A5003" s="1">
        <v>44522</v>
      </c>
      <c r="B5003">
        <v>2021</v>
      </c>
      <c r="C5003" t="s">
        <v>30</v>
      </c>
      <c r="D5003">
        <v>501620</v>
      </c>
      <c r="E5003">
        <v>715000</v>
      </c>
      <c r="F5003" t="s">
        <v>13</v>
      </c>
      <c r="G5003" t="s">
        <v>14</v>
      </c>
      <c r="H5003">
        <v>3</v>
      </c>
      <c r="I5003">
        <v>2</v>
      </c>
      <c r="J5003">
        <v>1040</v>
      </c>
      <c r="K5003">
        <v>1.0234954999999999</v>
      </c>
      <c r="L5003" t="s">
        <v>25</v>
      </c>
    </row>
    <row r="5004" spans="1:12" x14ac:dyDescent="0.3">
      <c r="A5004" s="1">
        <v>44525</v>
      </c>
      <c r="B5004">
        <v>2021</v>
      </c>
      <c r="C5004" t="s">
        <v>30</v>
      </c>
      <c r="D5004">
        <v>503930</v>
      </c>
      <c r="E5004">
        <v>652222</v>
      </c>
      <c r="F5004" t="s">
        <v>13</v>
      </c>
      <c r="G5004" t="s">
        <v>14</v>
      </c>
      <c r="H5004">
        <v>3</v>
      </c>
      <c r="I5004">
        <v>1</v>
      </c>
      <c r="J5004">
        <v>1089</v>
      </c>
      <c r="K5004">
        <v>1.0234954999999999</v>
      </c>
      <c r="L5004" t="s">
        <v>16</v>
      </c>
    </row>
    <row r="5005" spans="1:12" x14ac:dyDescent="0.3">
      <c r="A5005" s="1">
        <v>44525</v>
      </c>
      <c r="B5005">
        <v>2021</v>
      </c>
      <c r="C5005" t="s">
        <v>17</v>
      </c>
      <c r="D5005">
        <v>186700</v>
      </c>
      <c r="E5005">
        <v>375000</v>
      </c>
      <c r="F5005" t="s">
        <v>13</v>
      </c>
      <c r="G5005" t="s">
        <v>14</v>
      </c>
      <c r="H5005">
        <v>3</v>
      </c>
      <c r="I5005">
        <v>3</v>
      </c>
      <c r="J5005">
        <v>911</v>
      </c>
      <c r="K5005">
        <v>1.0234954999999999</v>
      </c>
      <c r="L5005" t="s">
        <v>16</v>
      </c>
    </row>
    <row r="5006" spans="1:12" x14ac:dyDescent="0.3">
      <c r="A5006" s="1">
        <v>44525</v>
      </c>
      <c r="B5006">
        <v>2021</v>
      </c>
      <c r="C5006" t="s">
        <v>18</v>
      </c>
      <c r="D5006">
        <v>1729660</v>
      </c>
      <c r="E5006">
        <v>3775000</v>
      </c>
      <c r="F5006" t="s">
        <v>13</v>
      </c>
      <c r="G5006" t="s">
        <v>14</v>
      </c>
      <c r="H5006">
        <v>3</v>
      </c>
      <c r="I5006">
        <v>2</v>
      </c>
      <c r="J5006">
        <v>1088</v>
      </c>
      <c r="K5006">
        <v>1.0234954999999999</v>
      </c>
      <c r="L5006" t="s">
        <v>15</v>
      </c>
    </row>
    <row r="5007" spans="1:12" x14ac:dyDescent="0.3">
      <c r="A5007" s="1">
        <v>44527</v>
      </c>
      <c r="B5007">
        <v>2021</v>
      </c>
      <c r="C5007" t="s">
        <v>17</v>
      </c>
      <c r="D5007">
        <v>84650</v>
      </c>
      <c r="E5007">
        <v>150000</v>
      </c>
      <c r="F5007" t="s">
        <v>19</v>
      </c>
      <c r="G5007" t="s">
        <v>20</v>
      </c>
      <c r="H5007">
        <v>4</v>
      </c>
      <c r="I5007">
        <v>2</v>
      </c>
      <c r="J5007">
        <v>1290</v>
      </c>
      <c r="K5007">
        <v>1.0234954999999999</v>
      </c>
      <c r="L5007" t="s">
        <v>25</v>
      </c>
    </row>
    <row r="5008" spans="1:12" x14ac:dyDescent="0.3">
      <c r="A5008" s="1">
        <v>44527</v>
      </c>
      <c r="B5008">
        <v>2021</v>
      </c>
      <c r="C5008" t="s">
        <v>17</v>
      </c>
      <c r="D5008">
        <v>146750</v>
      </c>
      <c r="E5008">
        <v>324000</v>
      </c>
      <c r="F5008" t="s">
        <v>13</v>
      </c>
      <c r="G5008" t="s">
        <v>14</v>
      </c>
      <c r="H5008">
        <v>3</v>
      </c>
      <c r="I5008">
        <v>2</v>
      </c>
      <c r="J5008">
        <v>960</v>
      </c>
      <c r="K5008">
        <v>1.0234954999999999</v>
      </c>
      <c r="L5008" t="s">
        <v>22</v>
      </c>
    </row>
    <row r="5009" spans="1:12" x14ac:dyDescent="0.3">
      <c r="A5009" s="1">
        <v>44527</v>
      </c>
      <c r="B5009">
        <v>2021</v>
      </c>
      <c r="C5009" t="s">
        <v>17</v>
      </c>
      <c r="D5009">
        <v>54560</v>
      </c>
      <c r="E5009">
        <v>125000</v>
      </c>
      <c r="F5009" t="s">
        <v>13</v>
      </c>
      <c r="G5009" t="s">
        <v>14</v>
      </c>
      <c r="H5009">
        <v>3</v>
      </c>
      <c r="I5009">
        <v>1</v>
      </c>
      <c r="J5009">
        <v>1055</v>
      </c>
      <c r="K5009">
        <v>1.0234954999999999</v>
      </c>
      <c r="L5009" t="s">
        <v>15</v>
      </c>
    </row>
    <row r="5010" spans="1:12" x14ac:dyDescent="0.3">
      <c r="A5010" s="1">
        <v>44527</v>
      </c>
      <c r="B5010">
        <v>2021</v>
      </c>
      <c r="C5010" t="s">
        <v>26</v>
      </c>
      <c r="D5010">
        <v>326480</v>
      </c>
      <c r="E5010">
        <v>436250</v>
      </c>
      <c r="F5010" t="s">
        <v>13</v>
      </c>
      <c r="G5010" t="s">
        <v>14</v>
      </c>
      <c r="H5010">
        <v>3</v>
      </c>
      <c r="I5010">
        <v>3</v>
      </c>
      <c r="J5010">
        <v>980</v>
      </c>
      <c r="K5010">
        <v>1.0234954999999999</v>
      </c>
      <c r="L5010" t="s">
        <v>16</v>
      </c>
    </row>
    <row r="5011" spans="1:12" x14ac:dyDescent="0.3">
      <c r="A5011" s="1">
        <v>44527</v>
      </c>
      <c r="B5011">
        <v>2021</v>
      </c>
      <c r="C5011" t="s">
        <v>12</v>
      </c>
      <c r="D5011">
        <v>52640</v>
      </c>
      <c r="E5011">
        <v>46000</v>
      </c>
      <c r="F5011" t="s">
        <v>13</v>
      </c>
      <c r="G5011" t="s">
        <v>14</v>
      </c>
      <c r="H5011">
        <v>3</v>
      </c>
      <c r="I5011">
        <v>1</v>
      </c>
      <c r="J5011">
        <v>946</v>
      </c>
      <c r="K5011">
        <v>1.0234954999999999</v>
      </c>
      <c r="L5011" t="s">
        <v>25</v>
      </c>
    </row>
    <row r="5012" spans="1:12" x14ac:dyDescent="0.3">
      <c r="A5012" s="1">
        <v>44532</v>
      </c>
      <c r="B5012">
        <v>2021</v>
      </c>
      <c r="C5012" t="s">
        <v>29</v>
      </c>
      <c r="D5012">
        <v>170800</v>
      </c>
      <c r="E5012">
        <v>358500</v>
      </c>
      <c r="F5012" t="s">
        <v>13</v>
      </c>
      <c r="G5012" t="s">
        <v>14</v>
      </c>
      <c r="H5012">
        <v>3</v>
      </c>
      <c r="I5012">
        <v>2</v>
      </c>
      <c r="J5012">
        <v>1066</v>
      </c>
      <c r="K5012">
        <v>1.0234954999999999</v>
      </c>
      <c r="L5012" t="s">
        <v>22</v>
      </c>
    </row>
    <row r="5013" spans="1:12" x14ac:dyDescent="0.3">
      <c r="A5013" s="1">
        <v>44532</v>
      </c>
      <c r="B5013">
        <v>2021</v>
      </c>
      <c r="C5013" t="s">
        <v>21</v>
      </c>
      <c r="D5013">
        <v>3265010</v>
      </c>
      <c r="E5013">
        <v>2900000</v>
      </c>
      <c r="F5013" t="s">
        <v>13</v>
      </c>
      <c r="G5013" t="s">
        <v>14</v>
      </c>
      <c r="H5013">
        <v>3</v>
      </c>
      <c r="I5013">
        <v>3</v>
      </c>
      <c r="J5013">
        <v>957</v>
      </c>
      <c r="K5013">
        <v>1.0234954999999999</v>
      </c>
      <c r="L5013" t="s">
        <v>15</v>
      </c>
    </row>
    <row r="5014" spans="1:12" x14ac:dyDescent="0.3">
      <c r="A5014" s="1">
        <v>44533</v>
      </c>
      <c r="B5014">
        <v>2021</v>
      </c>
      <c r="C5014" t="s">
        <v>29</v>
      </c>
      <c r="D5014">
        <v>238560</v>
      </c>
      <c r="E5014">
        <v>295000</v>
      </c>
      <c r="F5014" t="s">
        <v>13</v>
      </c>
      <c r="G5014" t="s">
        <v>14</v>
      </c>
      <c r="H5014">
        <v>3</v>
      </c>
      <c r="I5014">
        <v>3</v>
      </c>
      <c r="J5014">
        <v>1076</v>
      </c>
      <c r="K5014">
        <v>1.0234954999999999</v>
      </c>
      <c r="L5014" t="s">
        <v>15</v>
      </c>
    </row>
    <row r="5015" spans="1:12" x14ac:dyDescent="0.3">
      <c r="A5015" s="1">
        <v>44533</v>
      </c>
      <c r="B5015">
        <v>2021</v>
      </c>
      <c r="C5015" t="s">
        <v>12</v>
      </c>
      <c r="D5015">
        <v>13490</v>
      </c>
      <c r="E5015">
        <v>18000</v>
      </c>
      <c r="F5015" t="s">
        <v>13</v>
      </c>
      <c r="G5015" t="s">
        <v>14</v>
      </c>
      <c r="H5015">
        <v>3</v>
      </c>
      <c r="I5015">
        <v>1</v>
      </c>
      <c r="J5015">
        <v>935</v>
      </c>
      <c r="K5015">
        <v>1.0234954999999999</v>
      </c>
      <c r="L5015" t="s">
        <v>16</v>
      </c>
    </row>
    <row r="5016" spans="1:12" x14ac:dyDescent="0.3">
      <c r="A5016" s="1">
        <v>44533</v>
      </c>
      <c r="B5016">
        <v>2021</v>
      </c>
      <c r="C5016" t="s">
        <v>29</v>
      </c>
      <c r="D5016">
        <v>182420</v>
      </c>
      <c r="E5016">
        <v>285000</v>
      </c>
      <c r="F5016" t="s">
        <v>13</v>
      </c>
      <c r="G5016" t="s">
        <v>14</v>
      </c>
      <c r="H5016">
        <v>3</v>
      </c>
      <c r="I5016">
        <v>1</v>
      </c>
      <c r="J5016">
        <v>985</v>
      </c>
      <c r="K5016">
        <v>1.0234954999999999</v>
      </c>
      <c r="L5016" t="s">
        <v>16</v>
      </c>
    </row>
    <row r="5017" spans="1:12" x14ac:dyDescent="0.3">
      <c r="A5017" s="1">
        <v>44533</v>
      </c>
      <c r="B5017">
        <v>2021</v>
      </c>
      <c r="C5017" t="s">
        <v>17</v>
      </c>
      <c r="D5017">
        <v>85520</v>
      </c>
      <c r="E5017">
        <v>100000</v>
      </c>
      <c r="F5017" t="s">
        <v>13</v>
      </c>
      <c r="G5017" t="s">
        <v>14</v>
      </c>
      <c r="H5017">
        <v>3</v>
      </c>
      <c r="I5017">
        <v>2</v>
      </c>
      <c r="J5017">
        <v>1024</v>
      </c>
      <c r="K5017">
        <v>1.0234954999999999</v>
      </c>
      <c r="L5017" t="s">
        <v>16</v>
      </c>
    </row>
    <row r="5018" spans="1:12" x14ac:dyDescent="0.3">
      <c r="A5018" s="1">
        <v>44534</v>
      </c>
      <c r="B5018">
        <v>2021</v>
      </c>
      <c r="C5018" t="s">
        <v>29</v>
      </c>
      <c r="D5018">
        <v>193410</v>
      </c>
      <c r="E5018">
        <v>322500</v>
      </c>
      <c r="F5018" t="s">
        <v>13</v>
      </c>
      <c r="G5018" t="s">
        <v>14</v>
      </c>
      <c r="H5018">
        <v>3</v>
      </c>
      <c r="I5018">
        <v>3</v>
      </c>
      <c r="J5018">
        <v>988</v>
      </c>
      <c r="K5018">
        <v>1.0234954999999999</v>
      </c>
      <c r="L5018" t="s">
        <v>16</v>
      </c>
    </row>
    <row r="5019" spans="1:12" x14ac:dyDescent="0.3">
      <c r="A5019" s="1">
        <v>44534</v>
      </c>
      <c r="B5019">
        <v>2021</v>
      </c>
      <c r="C5019" t="s">
        <v>21</v>
      </c>
      <c r="D5019">
        <v>1091720</v>
      </c>
      <c r="E5019">
        <v>1600000</v>
      </c>
      <c r="F5019" t="s">
        <v>13</v>
      </c>
      <c r="G5019" t="s">
        <v>14</v>
      </c>
      <c r="H5019">
        <v>3</v>
      </c>
      <c r="I5019">
        <v>1</v>
      </c>
      <c r="J5019">
        <v>1049</v>
      </c>
      <c r="K5019">
        <v>1.0234954999999999</v>
      </c>
      <c r="L5019" t="s">
        <v>22</v>
      </c>
    </row>
    <row r="5020" spans="1:12" x14ac:dyDescent="0.3">
      <c r="A5020" s="1">
        <v>44535</v>
      </c>
      <c r="B5020">
        <v>2021</v>
      </c>
      <c r="C5020" t="s">
        <v>17</v>
      </c>
      <c r="D5020">
        <v>120940</v>
      </c>
      <c r="E5020">
        <v>288000</v>
      </c>
      <c r="F5020" t="s">
        <v>19</v>
      </c>
      <c r="G5020" t="s">
        <v>20</v>
      </c>
      <c r="H5020">
        <v>4</v>
      </c>
      <c r="I5020">
        <v>2</v>
      </c>
      <c r="J5020">
        <v>1209</v>
      </c>
      <c r="K5020">
        <v>1.0234954999999999</v>
      </c>
      <c r="L5020" t="s">
        <v>25</v>
      </c>
    </row>
    <row r="5021" spans="1:12" x14ac:dyDescent="0.3">
      <c r="A5021" s="1">
        <v>44535</v>
      </c>
      <c r="B5021">
        <v>2021</v>
      </c>
      <c r="C5021" t="s">
        <v>26</v>
      </c>
      <c r="D5021">
        <v>209300</v>
      </c>
      <c r="E5021">
        <v>243900</v>
      </c>
      <c r="F5021" t="s">
        <v>13</v>
      </c>
      <c r="G5021" t="s">
        <v>14</v>
      </c>
      <c r="H5021">
        <v>3</v>
      </c>
      <c r="I5021">
        <v>2</v>
      </c>
      <c r="J5021">
        <v>948</v>
      </c>
      <c r="K5021">
        <v>1.0234954999999999</v>
      </c>
      <c r="L5021" t="s">
        <v>16</v>
      </c>
    </row>
    <row r="5022" spans="1:12" x14ac:dyDescent="0.3">
      <c r="A5022" s="1">
        <v>44535</v>
      </c>
      <c r="B5022">
        <v>2021</v>
      </c>
      <c r="C5022" t="s">
        <v>12</v>
      </c>
      <c r="D5022">
        <v>84800</v>
      </c>
      <c r="E5022">
        <v>65000</v>
      </c>
      <c r="F5022" t="s">
        <v>13</v>
      </c>
      <c r="G5022" t="s">
        <v>14</v>
      </c>
      <c r="H5022">
        <v>3</v>
      </c>
      <c r="I5022">
        <v>3</v>
      </c>
      <c r="J5022">
        <v>1090</v>
      </c>
      <c r="K5022">
        <v>1.0234954999999999</v>
      </c>
      <c r="L5022" t="s">
        <v>15</v>
      </c>
    </row>
    <row r="5023" spans="1:12" x14ac:dyDescent="0.3">
      <c r="A5023" s="1">
        <v>44535</v>
      </c>
      <c r="B5023">
        <v>2021</v>
      </c>
      <c r="C5023" t="s">
        <v>12</v>
      </c>
      <c r="D5023">
        <v>70570</v>
      </c>
      <c r="E5023">
        <v>58000</v>
      </c>
      <c r="F5023" t="s">
        <v>13</v>
      </c>
      <c r="G5023" t="s">
        <v>14</v>
      </c>
      <c r="H5023">
        <v>3</v>
      </c>
      <c r="I5023">
        <v>3</v>
      </c>
      <c r="J5023">
        <v>994</v>
      </c>
      <c r="K5023">
        <v>1.0234954999999999</v>
      </c>
      <c r="L5023" t="s">
        <v>22</v>
      </c>
    </row>
    <row r="5024" spans="1:12" x14ac:dyDescent="0.3">
      <c r="A5024" s="1">
        <v>44536</v>
      </c>
      <c r="B5024">
        <v>2021</v>
      </c>
      <c r="C5024" t="s">
        <v>30</v>
      </c>
      <c r="D5024">
        <v>1378070</v>
      </c>
      <c r="E5024">
        <v>3017500</v>
      </c>
      <c r="F5024" t="s">
        <v>13</v>
      </c>
      <c r="G5024" t="s">
        <v>14</v>
      </c>
      <c r="H5024">
        <v>3</v>
      </c>
      <c r="I5024">
        <v>3</v>
      </c>
      <c r="J5024">
        <v>1022</v>
      </c>
      <c r="K5024">
        <v>1.0234954999999999</v>
      </c>
      <c r="L5024" t="s">
        <v>16</v>
      </c>
    </row>
    <row r="5025" spans="1:12" x14ac:dyDescent="0.3">
      <c r="A5025" s="1">
        <v>44536</v>
      </c>
      <c r="B5025">
        <v>2021</v>
      </c>
      <c r="C5025" t="s">
        <v>21</v>
      </c>
      <c r="D5025">
        <v>1858080</v>
      </c>
      <c r="E5025">
        <v>2875000</v>
      </c>
      <c r="F5025" t="s">
        <v>13</v>
      </c>
      <c r="G5025" t="s">
        <v>14</v>
      </c>
      <c r="H5025">
        <v>3</v>
      </c>
      <c r="I5025">
        <v>2</v>
      </c>
      <c r="J5025">
        <v>923</v>
      </c>
      <c r="K5025">
        <v>1.0234954999999999</v>
      </c>
      <c r="L5025" t="s">
        <v>25</v>
      </c>
    </row>
    <row r="5026" spans="1:12" x14ac:dyDescent="0.3">
      <c r="A5026" s="1">
        <v>44536</v>
      </c>
      <c r="B5026">
        <v>2021</v>
      </c>
      <c r="C5026" t="s">
        <v>17</v>
      </c>
      <c r="D5026">
        <v>147010</v>
      </c>
      <c r="E5026">
        <v>180000</v>
      </c>
      <c r="F5026" t="s">
        <v>19</v>
      </c>
      <c r="G5026" t="s">
        <v>20</v>
      </c>
      <c r="H5026">
        <v>4</v>
      </c>
      <c r="I5026">
        <v>4</v>
      </c>
      <c r="J5026">
        <v>1259</v>
      </c>
      <c r="K5026">
        <v>1.0234954999999999</v>
      </c>
      <c r="L5026" t="s">
        <v>15</v>
      </c>
    </row>
    <row r="5027" spans="1:12" x14ac:dyDescent="0.3">
      <c r="A5027" s="1">
        <v>44539</v>
      </c>
      <c r="B5027">
        <v>2021</v>
      </c>
      <c r="C5027" t="s">
        <v>12</v>
      </c>
      <c r="D5027">
        <v>38480</v>
      </c>
      <c r="E5027">
        <v>120000</v>
      </c>
      <c r="F5027" t="s">
        <v>23</v>
      </c>
      <c r="G5027" t="s">
        <v>24</v>
      </c>
      <c r="H5027">
        <v>6</v>
      </c>
      <c r="I5027">
        <v>4</v>
      </c>
      <c r="J5027">
        <v>2137</v>
      </c>
      <c r="K5027">
        <v>1.0234954999999999</v>
      </c>
      <c r="L5027" t="s">
        <v>15</v>
      </c>
    </row>
    <row r="5028" spans="1:12" x14ac:dyDescent="0.3">
      <c r="A5028" s="1">
        <v>44539</v>
      </c>
      <c r="B5028">
        <v>2021</v>
      </c>
      <c r="C5028" t="s">
        <v>18</v>
      </c>
      <c r="D5028">
        <v>238980</v>
      </c>
      <c r="E5028">
        <v>336000</v>
      </c>
      <c r="F5028" t="s">
        <v>13</v>
      </c>
      <c r="G5028" t="s">
        <v>14</v>
      </c>
      <c r="H5028">
        <v>3</v>
      </c>
      <c r="I5028">
        <v>3</v>
      </c>
      <c r="J5028">
        <v>1073</v>
      </c>
      <c r="K5028">
        <v>1.0234954999999999</v>
      </c>
      <c r="L5028" t="s">
        <v>15</v>
      </c>
    </row>
    <row r="5029" spans="1:12" x14ac:dyDescent="0.3">
      <c r="A5029" s="1">
        <v>44539</v>
      </c>
      <c r="B5029">
        <v>2021</v>
      </c>
      <c r="C5029" t="s">
        <v>12</v>
      </c>
      <c r="D5029">
        <v>86840</v>
      </c>
      <c r="E5029">
        <v>150000</v>
      </c>
      <c r="F5029" t="s">
        <v>13</v>
      </c>
      <c r="G5029" t="s">
        <v>14</v>
      </c>
      <c r="H5029">
        <v>3</v>
      </c>
      <c r="I5029">
        <v>1</v>
      </c>
      <c r="J5029">
        <v>977</v>
      </c>
      <c r="K5029">
        <v>1.0234954999999999</v>
      </c>
      <c r="L5029" t="s">
        <v>15</v>
      </c>
    </row>
    <row r="5030" spans="1:12" x14ac:dyDescent="0.3">
      <c r="A5030" s="1">
        <v>44540</v>
      </c>
      <c r="B5030">
        <v>2021</v>
      </c>
      <c r="C5030" t="s">
        <v>21</v>
      </c>
      <c r="D5030">
        <v>1175650</v>
      </c>
      <c r="E5030">
        <v>2020000</v>
      </c>
      <c r="F5030" t="s">
        <v>13</v>
      </c>
      <c r="G5030" t="s">
        <v>14</v>
      </c>
      <c r="H5030">
        <v>3</v>
      </c>
      <c r="I5030">
        <v>2</v>
      </c>
      <c r="J5030">
        <v>922</v>
      </c>
      <c r="K5030">
        <v>1.0234954999999999</v>
      </c>
      <c r="L5030" t="s">
        <v>25</v>
      </c>
    </row>
    <row r="5031" spans="1:12" x14ac:dyDescent="0.3">
      <c r="A5031" s="1">
        <v>44540</v>
      </c>
      <c r="B5031">
        <v>2021</v>
      </c>
      <c r="C5031" t="s">
        <v>18</v>
      </c>
      <c r="D5031">
        <v>190040</v>
      </c>
      <c r="E5031">
        <v>253432</v>
      </c>
      <c r="F5031" t="s">
        <v>13</v>
      </c>
      <c r="G5031" t="s">
        <v>14</v>
      </c>
      <c r="H5031">
        <v>3</v>
      </c>
      <c r="I5031">
        <v>2</v>
      </c>
      <c r="J5031">
        <v>1084</v>
      </c>
      <c r="K5031">
        <v>1.0234954999999999</v>
      </c>
      <c r="L5031" t="s">
        <v>15</v>
      </c>
    </row>
    <row r="5032" spans="1:12" x14ac:dyDescent="0.3">
      <c r="A5032" s="1">
        <v>44541</v>
      </c>
      <c r="B5032">
        <v>2021</v>
      </c>
      <c r="C5032" t="s">
        <v>30</v>
      </c>
      <c r="D5032">
        <v>436710</v>
      </c>
      <c r="E5032">
        <v>550000</v>
      </c>
      <c r="F5032" t="s">
        <v>13</v>
      </c>
      <c r="G5032" t="s">
        <v>14</v>
      </c>
      <c r="H5032">
        <v>3</v>
      </c>
      <c r="I5032">
        <v>1</v>
      </c>
      <c r="J5032">
        <v>1083</v>
      </c>
      <c r="K5032">
        <v>1.0234954999999999</v>
      </c>
      <c r="L5032" t="s">
        <v>15</v>
      </c>
    </row>
    <row r="5033" spans="1:12" x14ac:dyDescent="0.3">
      <c r="A5033" s="1">
        <v>44542</v>
      </c>
      <c r="B5033">
        <v>2021</v>
      </c>
      <c r="C5033" t="s">
        <v>30</v>
      </c>
      <c r="D5033">
        <v>808260</v>
      </c>
      <c r="E5033">
        <v>875000</v>
      </c>
      <c r="F5033" t="s">
        <v>13</v>
      </c>
      <c r="G5033" t="s">
        <v>14</v>
      </c>
      <c r="H5033">
        <v>3</v>
      </c>
      <c r="I5033">
        <v>2</v>
      </c>
      <c r="J5033">
        <v>900</v>
      </c>
      <c r="K5033">
        <v>1.0234954999999999</v>
      </c>
      <c r="L5033" t="s">
        <v>15</v>
      </c>
    </row>
    <row r="5034" spans="1:12" x14ac:dyDescent="0.3">
      <c r="A5034" s="1">
        <v>44542</v>
      </c>
      <c r="B5034">
        <v>2021</v>
      </c>
      <c r="C5034" t="s">
        <v>12</v>
      </c>
      <c r="D5034">
        <v>108740</v>
      </c>
      <c r="E5034">
        <v>230000</v>
      </c>
      <c r="F5034" t="s">
        <v>13</v>
      </c>
      <c r="G5034" t="s">
        <v>14</v>
      </c>
      <c r="H5034">
        <v>3</v>
      </c>
      <c r="I5034">
        <v>2</v>
      </c>
      <c r="J5034">
        <v>1024</v>
      </c>
      <c r="K5034">
        <v>1.0234954999999999</v>
      </c>
      <c r="L5034" t="s">
        <v>25</v>
      </c>
    </row>
    <row r="5035" spans="1:12" x14ac:dyDescent="0.3">
      <c r="A5035" s="1">
        <v>44543</v>
      </c>
      <c r="B5035">
        <v>2021</v>
      </c>
      <c r="C5035" t="s">
        <v>29</v>
      </c>
      <c r="D5035">
        <v>180950</v>
      </c>
      <c r="E5035">
        <v>298000</v>
      </c>
      <c r="F5035" t="s">
        <v>13</v>
      </c>
      <c r="G5035" t="s">
        <v>14</v>
      </c>
      <c r="H5035">
        <v>3</v>
      </c>
      <c r="I5035">
        <v>2</v>
      </c>
      <c r="J5035">
        <v>977</v>
      </c>
      <c r="K5035">
        <v>1.0234954999999999</v>
      </c>
      <c r="L5035" t="s">
        <v>25</v>
      </c>
    </row>
    <row r="5036" spans="1:12" x14ac:dyDescent="0.3">
      <c r="A5036" s="1">
        <v>44546</v>
      </c>
      <c r="B5036">
        <v>2021</v>
      </c>
      <c r="C5036" t="s">
        <v>17</v>
      </c>
      <c r="D5036">
        <v>130250</v>
      </c>
      <c r="E5036">
        <v>180000</v>
      </c>
      <c r="F5036" t="s">
        <v>23</v>
      </c>
      <c r="G5036" t="s">
        <v>24</v>
      </c>
      <c r="H5036">
        <v>6</v>
      </c>
      <c r="I5036">
        <v>6</v>
      </c>
      <c r="J5036">
        <v>1828</v>
      </c>
      <c r="K5036">
        <v>1.0234954999999999</v>
      </c>
      <c r="L5036" t="s">
        <v>22</v>
      </c>
    </row>
    <row r="5037" spans="1:12" x14ac:dyDescent="0.3">
      <c r="A5037" s="1">
        <v>44547</v>
      </c>
      <c r="B5037">
        <v>2021</v>
      </c>
      <c r="C5037" t="s">
        <v>18</v>
      </c>
      <c r="D5037">
        <v>267090</v>
      </c>
      <c r="E5037">
        <v>350000</v>
      </c>
      <c r="F5037" t="s">
        <v>13</v>
      </c>
      <c r="G5037" t="s">
        <v>14</v>
      </c>
      <c r="H5037">
        <v>3</v>
      </c>
      <c r="I5037">
        <v>3</v>
      </c>
      <c r="J5037">
        <v>945</v>
      </c>
      <c r="K5037">
        <v>1.0234954999999999</v>
      </c>
      <c r="L5037" t="s">
        <v>15</v>
      </c>
    </row>
    <row r="5038" spans="1:12" x14ac:dyDescent="0.3">
      <c r="A5038" s="1">
        <v>44547</v>
      </c>
      <c r="B5038">
        <v>2021</v>
      </c>
      <c r="C5038" t="s">
        <v>12</v>
      </c>
      <c r="D5038">
        <v>92010</v>
      </c>
      <c r="E5038">
        <v>160000</v>
      </c>
      <c r="F5038" t="s">
        <v>13</v>
      </c>
      <c r="G5038" t="s">
        <v>14</v>
      </c>
      <c r="H5038">
        <v>3</v>
      </c>
      <c r="I5038">
        <v>3</v>
      </c>
      <c r="J5038">
        <v>942</v>
      </c>
      <c r="K5038">
        <v>1.0234954999999999</v>
      </c>
      <c r="L5038" t="s">
        <v>25</v>
      </c>
    </row>
    <row r="5039" spans="1:12" x14ac:dyDescent="0.3">
      <c r="A5039" s="1">
        <v>44548</v>
      </c>
      <c r="B5039">
        <v>2021</v>
      </c>
      <c r="C5039" t="s">
        <v>17</v>
      </c>
      <c r="D5039">
        <v>176350</v>
      </c>
      <c r="E5039">
        <v>220000</v>
      </c>
      <c r="F5039" t="s">
        <v>13</v>
      </c>
      <c r="G5039" t="s">
        <v>14</v>
      </c>
      <c r="H5039">
        <v>3</v>
      </c>
      <c r="I5039">
        <v>3</v>
      </c>
      <c r="J5039">
        <v>1077</v>
      </c>
      <c r="K5039">
        <v>1.0234954999999999</v>
      </c>
      <c r="L5039" t="s">
        <v>22</v>
      </c>
    </row>
    <row r="5040" spans="1:12" x14ac:dyDescent="0.3">
      <c r="A5040" s="1">
        <v>44550</v>
      </c>
      <c r="B5040">
        <v>2021</v>
      </c>
      <c r="C5040" t="s">
        <v>29</v>
      </c>
      <c r="D5040">
        <v>194040</v>
      </c>
      <c r="E5040">
        <v>205000</v>
      </c>
      <c r="F5040" t="s">
        <v>13</v>
      </c>
      <c r="G5040" t="s">
        <v>14</v>
      </c>
      <c r="H5040">
        <v>3</v>
      </c>
      <c r="I5040">
        <v>2</v>
      </c>
      <c r="J5040">
        <v>996</v>
      </c>
      <c r="K5040">
        <v>1.0234954999999999</v>
      </c>
      <c r="L5040" t="s">
        <v>22</v>
      </c>
    </row>
    <row r="5041" spans="1:12" x14ac:dyDescent="0.3">
      <c r="A5041" s="1">
        <v>44553</v>
      </c>
      <c r="B5041">
        <v>2021</v>
      </c>
      <c r="C5041" t="s">
        <v>18</v>
      </c>
      <c r="D5041">
        <v>219400</v>
      </c>
      <c r="E5041">
        <v>360000</v>
      </c>
      <c r="F5041" t="s">
        <v>13</v>
      </c>
      <c r="G5041" t="s">
        <v>14</v>
      </c>
      <c r="H5041">
        <v>3</v>
      </c>
      <c r="I5041">
        <v>3</v>
      </c>
      <c r="J5041">
        <v>1007</v>
      </c>
      <c r="K5041">
        <v>1.0234954999999999</v>
      </c>
      <c r="L5041" t="s">
        <v>25</v>
      </c>
    </row>
    <row r="5042" spans="1:12" x14ac:dyDescent="0.3">
      <c r="A5042" s="1">
        <v>44554</v>
      </c>
      <c r="B5042">
        <v>2021</v>
      </c>
      <c r="C5042" t="s">
        <v>26</v>
      </c>
      <c r="D5042">
        <v>354410</v>
      </c>
      <c r="E5042">
        <v>700000</v>
      </c>
      <c r="F5042" t="s">
        <v>13</v>
      </c>
      <c r="G5042" t="s">
        <v>14</v>
      </c>
      <c r="H5042">
        <v>3</v>
      </c>
      <c r="I5042">
        <v>3</v>
      </c>
      <c r="J5042">
        <v>953</v>
      </c>
      <c r="K5042">
        <v>1.0234954999999999</v>
      </c>
      <c r="L5042" t="s">
        <v>15</v>
      </c>
    </row>
    <row r="5043" spans="1:12" x14ac:dyDescent="0.3">
      <c r="A5043" s="1">
        <v>44556</v>
      </c>
      <c r="B5043">
        <v>2021</v>
      </c>
      <c r="C5043" t="s">
        <v>29</v>
      </c>
      <c r="D5043">
        <v>198100</v>
      </c>
      <c r="E5043">
        <v>272950</v>
      </c>
      <c r="F5043" t="s">
        <v>13</v>
      </c>
      <c r="G5043" t="s">
        <v>14</v>
      </c>
      <c r="H5043">
        <v>3</v>
      </c>
      <c r="I5043">
        <v>2</v>
      </c>
      <c r="J5043">
        <v>1061</v>
      </c>
      <c r="K5043">
        <v>1.0234954999999999</v>
      </c>
      <c r="L5043" t="s">
        <v>22</v>
      </c>
    </row>
    <row r="5044" spans="1:12" x14ac:dyDescent="0.3">
      <c r="A5044" s="1">
        <v>44556</v>
      </c>
      <c r="B5044">
        <v>2021</v>
      </c>
      <c r="C5044" t="s">
        <v>17</v>
      </c>
      <c r="D5044">
        <v>120790</v>
      </c>
      <c r="E5044">
        <v>244000</v>
      </c>
      <c r="F5044" t="s">
        <v>19</v>
      </c>
      <c r="G5044" t="s">
        <v>20</v>
      </c>
      <c r="H5044">
        <v>4</v>
      </c>
      <c r="I5044">
        <v>2</v>
      </c>
      <c r="J5044">
        <v>1393</v>
      </c>
      <c r="K5044">
        <v>1.0234954999999999</v>
      </c>
      <c r="L5044" t="s">
        <v>25</v>
      </c>
    </row>
    <row r="5045" spans="1:12" x14ac:dyDescent="0.3">
      <c r="A5045" s="1">
        <v>44556</v>
      </c>
      <c r="B5045">
        <v>2021</v>
      </c>
      <c r="C5045" t="s">
        <v>30</v>
      </c>
      <c r="D5045">
        <v>530670</v>
      </c>
      <c r="E5045">
        <v>725000</v>
      </c>
      <c r="F5045" t="s">
        <v>13</v>
      </c>
      <c r="G5045" t="s">
        <v>14</v>
      </c>
      <c r="H5045">
        <v>3</v>
      </c>
      <c r="I5045">
        <v>2</v>
      </c>
      <c r="J5045">
        <v>1067</v>
      </c>
      <c r="K5045">
        <v>1.0234954999999999</v>
      </c>
      <c r="L5045" t="s">
        <v>25</v>
      </c>
    </row>
    <row r="5046" spans="1:12" x14ac:dyDescent="0.3">
      <c r="A5046" s="1">
        <v>44556</v>
      </c>
      <c r="B5046">
        <v>2021</v>
      </c>
      <c r="C5046" t="s">
        <v>30</v>
      </c>
      <c r="D5046">
        <v>267700</v>
      </c>
      <c r="E5046">
        <v>425000</v>
      </c>
      <c r="F5046" t="s">
        <v>13</v>
      </c>
      <c r="G5046" t="s">
        <v>14</v>
      </c>
      <c r="H5046">
        <v>3</v>
      </c>
      <c r="I5046">
        <v>2</v>
      </c>
      <c r="J5046">
        <v>913</v>
      </c>
      <c r="K5046">
        <v>1.0234954999999999</v>
      </c>
      <c r="L5046" t="s">
        <v>22</v>
      </c>
    </row>
    <row r="5047" spans="1:12" x14ac:dyDescent="0.3">
      <c r="A5047" s="1">
        <v>44557</v>
      </c>
      <c r="B5047">
        <v>2021</v>
      </c>
      <c r="C5047" t="s">
        <v>12</v>
      </c>
      <c r="D5047">
        <v>102560</v>
      </c>
      <c r="E5047">
        <v>90000</v>
      </c>
      <c r="F5047" t="s">
        <v>13</v>
      </c>
      <c r="G5047" t="s">
        <v>14</v>
      </c>
      <c r="H5047">
        <v>3</v>
      </c>
      <c r="I5047">
        <v>3</v>
      </c>
      <c r="J5047">
        <v>900</v>
      </c>
      <c r="K5047">
        <v>1.0234954999999999</v>
      </c>
      <c r="L5047" t="s">
        <v>25</v>
      </c>
    </row>
    <row r="5048" spans="1:12" x14ac:dyDescent="0.3">
      <c r="A5048" s="1">
        <v>44557</v>
      </c>
      <c r="B5048">
        <v>2021</v>
      </c>
      <c r="C5048" t="s">
        <v>12</v>
      </c>
      <c r="D5048">
        <v>71100</v>
      </c>
      <c r="E5048">
        <v>57500</v>
      </c>
      <c r="F5048" t="s">
        <v>13</v>
      </c>
      <c r="G5048" t="s">
        <v>14</v>
      </c>
      <c r="H5048">
        <v>3</v>
      </c>
      <c r="I5048">
        <v>2</v>
      </c>
      <c r="J5048">
        <v>943</v>
      </c>
      <c r="K5048">
        <v>1.0234954999999999</v>
      </c>
      <c r="L5048" t="s">
        <v>15</v>
      </c>
    </row>
    <row r="5049" spans="1:12" x14ac:dyDescent="0.3">
      <c r="A5049" s="1">
        <v>44561</v>
      </c>
      <c r="B5049">
        <v>2021</v>
      </c>
      <c r="C5049" t="s">
        <v>29</v>
      </c>
      <c r="D5049">
        <v>102830</v>
      </c>
      <c r="E5049">
        <v>190000</v>
      </c>
      <c r="F5049" t="s">
        <v>13</v>
      </c>
      <c r="G5049" t="s">
        <v>14</v>
      </c>
      <c r="H5049">
        <v>3</v>
      </c>
      <c r="I5049">
        <v>2</v>
      </c>
      <c r="J5049">
        <v>1013</v>
      </c>
      <c r="K5049">
        <v>1.0234954999999999</v>
      </c>
      <c r="L5049" t="s">
        <v>22</v>
      </c>
    </row>
    <row r="5050" spans="1:12" x14ac:dyDescent="0.3">
      <c r="A5050" s="1">
        <v>44561</v>
      </c>
      <c r="B5050">
        <v>2021</v>
      </c>
      <c r="C5050" t="s">
        <v>30</v>
      </c>
      <c r="D5050">
        <v>391060</v>
      </c>
      <c r="E5050">
        <v>578000</v>
      </c>
      <c r="F5050" t="s">
        <v>13</v>
      </c>
      <c r="G5050" t="s">
        <v>14</v>
      </c>
      <c r="H5050">
        <v>3</v>
      </c>
      <c r="I5050">
        <v>1</v>
      </c>
      <c r="J5050">
        <v>1088</v>
      </c>
      <c r="K5050">
        <v>1.0234954999999999</v>
      </c>
      <c r="L5050" t="s">
        <v>16</v>
      </c>
    </row>
    <row r="5051" spans="1:12" x14ac:dyDescent="0.3">
      <c r="A5051" s="1">
        <v>44563</v>
      </c>
      <c r="B5051">
        <v>2022</v>
      </c>
      <c r="C5051" t="s">
        <v>30</v>
      </c>
      <c r="D5051">
        <v>286190</v>
      </c>
      <c r="E5051">
        <v>393250</v>
      </c>
      <c r="F5051" t="s">
        <v>13</v>
      </c>
      <c r="G5051" t="s">
        <v>14</v>
      </c>
      <c r="H5051">
        <v>3</v>
      </c>
      <c r="I5051">
        <v>2</v>
      </c>
      <c r="J5051">
        <v>1025</v>
      </c>
      <c r="K5051">
        <v>1.003979</v>
      </c>
      <c r="L5051" t="s">
        <v>15</v>
      </c>
    </row>
    <row r="5052" spans="1:12" x14ac:dyDescent="0.3">
      <c r="A5052" s="1">
        <v>44564</v>
      </c>
      <c r="B5052">
        <v>2022</v>
      </c>
      <c r="C5052" t="s">
        <v>12</v>
      </c>
      <c r="D5052">
        <v>89180</v>
      </c>
      <c r="E5052">
        <v>174000</v>
      </c>
      <c r="F5052" t="s">
        <v>13</v>
      </c>
      <c r="G5052" t="s">
        <v>14</v>
      </c>
      <c r="H5052">
        <v>3</v>
      </c>
      <c r="I5052">
        <v>3</v>
      </c>
      <c r="J5052">
        <v>1086</v>
      </c>
      <c r="K5052">
        <v>1.003979</v>
      </c>
      <c r="L5052" t="s">
        <v>25</v>
      </c>
    </row>
    <row r="5053" spans="1:12" x14ac:dyDescent="0.3">
      <c r="A5053" s="1">
        <v>44564</v>
      </c>
      <c r="B5053">
        <v>2022</v>
      </c>
      <c r="C5053" t="s">
        <v>12</v>
      </c>
      <c r="D5053">
        <v>103590</v>
      </c>
      <c r="E5053">
        <v>186000</v>
      </c>
      <c r="F5053" t="s">
        <v>23</v>
      </c>
      <c r="G5053" t="s">
        <v>24</v>
      </c>
      <c r="H5053">
        <v>6</v>
      </c>
      <c r="I5053">
        <v>4</v>
      </c>
      <c r="J5053">
        <v>1839</v>
      </c>
      <c r="K5053">
        <v>1.003979</v>
      </c>
      <c r="L5053" t="s">
        <v>25</v>
      </c>
    </row>
    <row r="5054" spans="1:12" x14ac:dyDescent="0.3">
      <c r="A5054" s="1">
        <v>44567</v>
      </c>
      <c r="B5054">
        <v>2022</v>
      </c>
      <c r="C5054" t="s">
        <v>18</v>
      </c>
      <c r="D5054">
        <v>142870</v>
      </c>
      <c r="E5054">
        <v>167000</v>
      </c>
      <c r="F5054" t="s">
        <v>13</v>
      </c>
      <c r="G5054" t="s">
        <v>14</v>
      </c>
      <c r="H5054">
        <v>3</v>
      </c>
      <c r="I5054">
        <v>2</v>
      </c>
      <c r="J5054">
        <v>971</v>
      </c>
      <c r="K5054">
        <v>1.003979</v>
      </c>
      <c r="L5054" t="s">
        <v>16</v>
      </c>
    </row>
    <row r="5055" spans="1:12" x14ac:dyDescent="0.3">
      <c r="A5055" s="1">
        <v>44567</v>
      </c>
      <c r="B5055">
        <v>2022</v>
      </c>
      <c r="C5055" t="s">
        <v>30</v>
      </c>
      <c r="D5055">
        <v>216770</v>
      </c>
      <c r="E5055">
        <v>310000</v>
      </c>
      <c r="F5055" t="s">
        <v>13</v>
      </c>
      <c r="G5055" t="s">
        <v>14</v>
      </c>
      <c r="H5055">
        <v>3</v>
      </c>
      <c r="I5055">
        <v>3</v>
      </c>
      <c r="J5055">
        <v>1058</v>
      </c>
      <c r="K5055">
        <v>1.003979</v>
      </c>
      <c r="L5055" t="s">
        <v>22</v>
      </c>
    </row>
    <row r="5056" spans="1:12" x14ac:dyDescent="0.3">
      <c r="A5056" s="1">
        <v>44568</v>
      </c>
      <c r="B5056">
        <v>2022</v>
      </c>
      <c r="C5056" t="s">
        <v>18</v>
      </c>
      <c r="D5056">
        <v>734670</v>
      </c>
      <c r="E5056">
        <v>1375000</v>
      </c>
      <c r="F5056" t="s">
        <v>13</v>
      </c>
      <c r="G5056" t="s">
        <v>14</v>
      </c>
      <c r="H5056">
        <v>3</v>
      </c>
      <c r="I5056">
        <v>1</v>
      </c>
      <c r="J5056">
        <v>1018</v>
      </c>
      <c r="K5056">
        <v>1.003979</v>
      </c>
      <c r="L5056" t="s">
        <v>16</v>
      </c>
    </row>
    <row r="5057" spans="1:12" x14ac:dyDescent="0.3">
      <c r="A5057" s="1">
        <v>44571</v>
      </c>
      <c r="B5057">
        <v>2022</v>
      </c>
      <c r="C5057" t="s">
        <v>12</v>
      </c>
      <c r="D5057">
        <v>72210</v>
      </c>
      <c r="E5057">
        <v>120000</v>
      </c>
      <c r="F5057" t="s">
        <v>13</v>
      </c>
      <c r="G5057" t="s">
        <v>14</v>
      </c>
      <c r="H5057">
        <v>3</v>
      </c>
      <c r="I5057">
        <v>3</v>
      </c>
      <c r="J5057">
        <v>1046</v>
      </c>
      <c r="K5057">
        <v>1.003979</v>
      </c>
      <c r="L5057" t="s">
        <v>25</v>
      </c>
    </row>
    <row r="5058" spans="1:12" x14ac:dyDescent="0.3">
      <c r="A5058" s="1">
        <v>44574</v>
      </c>
      <c r="B5058">
        <v>2022</v>
      </c>
      <c r="C5058" t="s">
        <v>30</v>
      </c>
      <c r="D5058">
        <v>319780</v>
      </c>
      <c r="E5058">
        <v>485000</v>
      </c>
      <c r="F5058" t="s">
        <v>13</v>
      </c>
      <c r="G5058" t="s">
        <v>14</v>
      </c>
      <c r="H5058">
        <v>3</v>
      </c>
      <c r="I5058">
        <v>1</v>
      </c>
      <c r="J5058">
        <v>991</v>
      </c>
      <c r="K5058">
        <v>1.003979</v>
      </c>
      <c r="L5058" t="s">
        <v>25</v>
      </c>
    </row>
    <row r="5059" spans="1:12" x14ac:dyDescent="0.3">
      <c r="A5059" s="1">
        <v>44575</v>
      </c>
      <c r="B5059">
        <v>2022</v>
      </c>
      <c r="C5059" t="s">
        <v>12</v>
      </c>
      <c r="D5059">
        <v>82590</v>
      </c>
      <c r="E5059">
        <v>171000</v>
      </c>
      <c r="F5059" t="s">
        <v>13</v>
      </c>
      <c r="G5059" t="s">
        <v>14</v>
      </c>
      <c r="H5059">
        <v>3</v>
      </c>
      <c r="I5059">
        <v>1</v>
      </c>
      <c r="J5059">
        <v>985</v>
      </c>
      <c r="K5059">
        <v>1.003979</v>
      </c>
      <c r="L5059" t="s">
        <v>22</v>
      </c>
    </row>
    <row r="5060" spans="1:12" x14ac:dyDescent="0.3">
      <c r="A5060" s="1">
        <v>44577</v>
      </c>
      <c r="B5060">
        <v>2022</v>
      </c>
      <c r="C5060" t="s">
        <v>12</v>
      </c>
      <c r="D5060">
        <v>42970</v>
      </c>
      <c r="E5060">
        <v>12916</v>
      </c>
      <c r="F5060" t="s">
        <v>13</v>
      </c>
      <c r="G5060" t="s">
        <v>14</v>
      </c>
      <c r="H5060">
        <v>3</v>
      </c>
      <c r="I5060">
        <v>3</v>
      </c>
      <c r="J5060">
        <v>1047</v>
      </c>
      <c r="K5060">
        <v>1.003979</v>
      </c>
      <c r="L5060" t="s">
        <v>15</v>
      </c>
    </row>
    <row r="5061" spans="1:12" x14ac:dyDescent="0.3">
      <c r="A5061" s="1">
        <v>44577</v>
      </c>
      <c r="B5061">
        <v>2022</v>
      </c>
      <c r="C5061" t="s">
        <v>12</v>
      </c>
      <c r="D5061">
        <v>87050</v>
      </c>
      <c r="E5061">
        <v>178000</v>
      </c>
      <c r="F5061" t="s">
        <v>13</v>
      </c>
      <c r="G5061" t="s">
        <v>14</v>
      </c>
      <c r="H5061">
        <v>3</v>
      </c>
      <c r="I5061">
        <v>3</v>
      </c>
      <c r="J5061">
        <v>954</v>
      </c>
      <c r="K5061">
        <v>1.003979</v>
      </c>
      <c r="L5061" t="s">
        <v>15</v>
      </c>
    </row>
    <row r="5062" spans="1:12" x14ac:dyDescent="0.3">
      <c r="A5062" s="1">
        <v>44577</v>
      </c>
      <c r="B5062">
        <v>2022</v>
      </c>
      <c r="C5062" t="s">
        <v>12</v>
      </c>
      <c r="D5062">
        <v>42970</v>
      </c>
      <c r="E5062">
        <v>12916</v>
      </c>
      <c r="F5062" t="s">
        <v>13</v>
      </c>
      <c r="G5062" t="s">
        <v>14</v>
      </c>
      <c r="H5062">
        <v>3</v>
      </c>
      <c r="I5062">
        <v>3</v>
      </c>
      <c r="J5062">
        <v>1034</v>
      </c>
      <c r="K5062">
        <v>1.003979</v>
      </c>
      <c r="L5062" t="s">
        <v>16</v>
      </c>
    </row>
    <row r="5063" spans="1:12" x14ac:dyDescent="0.3">
      <c r="A5063" s="1">
        <v>44578</v>
      </c>
      <c r="B5063">
        <v>2022</v>
      </c>
      <c r="C5063" t="s">
        <v>12</v>
      </c>
      <c r="D5063">
        <v>69300</v>
      </c>
      <c r="E5063">
        <v>115000</v>
      </c>
      <c r="F5063" t="s">
        <v>23</v>
      </c>
      <c r="G5063" t="s">
        <v>24</v>
      </c>
      <c r="H5063">
        <v>6</v>
      </c>
      <c r="I5063">
        <v>5</v>
      </c>
      <c r="J5063">
        <v>2121</v>
      </c>
      <c r="K5063">
        <v>1.003979</v>
      </c>
      <c r="L5063" t="s">
        <v>22</v>
      </c>
    </row>
    <row r="5064" spans="1:12" x14ac:dyDescent="0.3">
      <c r="A5064" s="1">
        <v>44582</v>
      </c>
      <c r="B5064">
        <v>2022</v>
      </c>
      <c r="C5064" t="s">
        <v>18</v>
      </c>
      <c r="D5064">
        <v>473720</v>
      </c>
      <c r="E5064">
        <v>867500</v>
      </c>
      <c r="F5064" t="s">
        <v>13</v>
      </c>
      <c r="G5064" t="s">
        <v>14</v>
      </c>
      <c r="H5064">
        <v>3</v>
      </c>
      <c r="I5064">
        <v>2</v>
      </c>
      <c r="J5064">
        <v>980</v>
      </c>
      <c r="K5064">
        <v>1.003979</v>
      </c>
      <c r="L5064" t="s">
        <v>25</v>
      </c>
    </row>
    <row r="5065" spans="1:12" x14ac:dyDescent="0.3">
      <c r="A5065" s="1">
        <v>44582</v>
      </c>
      <c r="B5065">
        <v>2022</v>
      </c>
      <c r="C5065" t="s">
        <v>18</v>
      </c>
      <c r="D5065">
        <v>386620</v>
      </c>
      <c r="E5065">
        <v>750000</v>
      </c>
      <c r="F5065" t="s">
        <v>13</v>
      </c>
      <c r="G5065" t="s">
        <v>14</v>
      </c>
      <c r="H5065">
        <v>3</v>
      </c>
      <c r="I5065">
        <v>2</v>
      </c>
      <c r="J5065">
        <v>1059</v>
      </c>
      <c r="K5065">
        <v>1.003979</v>
      </c>
      <c r="L5065" t="s">
        <v>25</v>
      </c>
    </row>
    <row r="5066" spans="1:12" x14ac:dyDescent="0.3">
      <c r="A5066" s="1">
        <v>44582</v>
      </c>
      <c r="B5066">
        <v>2022</v>
      </c>
      <c r="C5066" t="s">
        <v>21</v>
      </c>
      <c r="D5066">
        <v>3064040</v>
      </c>
      <c r="E5066">
        <v>4250000</v>
      </c>
      <c r="F5066" t="s">
        <v>13</v>
      </c>
      <c r="G5066" t="s">
        <v>14</v>
      </c>
      <c r="H5066">
        <v>3</v>
      </c>
      <c r="I5066">
        <v>2</v>
      </c>
      <c r="J5066">
        <v>1065</v>
      </c>
      <c r="K5066">
        <v>1.003979</v>
      </c>
      <c r="L5066" t="s">
        <v>15</v>
      </c>
    </row>
    <row r="5067" spans="1:12" x14ac:dyDescent="0.3">
      <c r="A5067" s="1">
        <v>44582</v>
      </c>
      <c r="B5067">
        <v>2022</v>
      </c>
      <c r="C5067" t="s">
        <v>17</v>
      </c>
      <c r="D5067">
        <v>115370</v>
      </c>
      <c r="E5067">
        <v>319000</v>
      </c>
      <c r="F5067" t="s">
        <v>19</v>
      </c>
      <c r="G5067" t="s">
        <v>20</v>
      </c>
      <c r="H5067">
        <v>4</v>
      </c>
      <c r="I5067">
        <v>3</v>
      </c>
      <c r="J5067">
        <v>1322</v>
      </c>
      <c r="K5067">
        <v>1.003979</v>
      </c>
      <c r="L5067" t="s">
        <v>22</v>
      </c>
    </row>
    <row r="5068" spans="1:12" x14ac:dyDescent="0.3">
      <c r="A5068" s="1">
        <v>44583</v>
      </c>
      <c r="B5068">
        <v>2022</v>
      </c>
      <c r="C5068" t="s">
        <v>17</v>
      </c>
      <c r="D5068">
        <v>115840</v>
      </c>
      <c r="E5068">
        <v>235000</v>
      </c>
      <c r="F5068" t="s">
        <v>13</v>
      </c>
      <c r="G5068" t="s">
        <v>14</v>
      </c>
      <c r="H5068">
        <v>3</v>
      </c>
      <c r="I5068">
        <v>2</v>
      </c>
      <c r="J5068">
        <v>919</v>
      </c>
      <c r="K5068">
        <v>1.003979</v>
      </c>
      <c r="L5068" t="s">
        <v>15</v>
      </c>
    </row>
    <row r="5069" spans="1:12" x14ac:dyDescent="0.3">
      <c r="A5069" s="1">
        <v>44583</v>
      </c>
      <c r="B5069">
        <v>2022</v>
      </c>
      <c r="C5069" t="s">
        <v>29</v>
      </c>
      <c r="D5069">
        <v>201040</v>
      </c>
      <c r="E5069">
        <v>329000</v>
      </c>
      <c r="F5069" t="s">
        <v>13</v>
      </c>
      <c r="G5069" t="s">
        <v>14</v>
      </c>
      <c r="H5069">
        <v>3</v>
      </c>
      <c r="I5069">
        <v>1</v>
      </c>
      <c r="J5069">
        <v>1087</v>
      </c>
      <c r="K5069">
        <v>1.003979</v>
      </c>
      <c r="L5069" t="s">
        <v>15</v>
      </c>
    </row>
    <row r="5070" spans="1:12" x14ac:dyDescent="0.3">
      <c r="A5070" s="1">
        <v>44583</v>
      </c>
      <c r="B5070">
        <v>2022</v>
      </c>
      <c r="C5070" t="s">
        <v>18</v>
      </c>
      <c r="D5070">
        <v>251960</v>
      </c>
      <c r="E5070">
        <v>283501</v>
      </c>
      <c r="F5070" t="s">
        <v>13</v>
      </c>
      <c r="G5070" t="s">
        <v>14</v>
      </c>
      <c r="H5070">
        <v>3</v>
      </c>
      <c r="I5070">
        <v>1</v>
      </c>
      <c r="J5070">
        <v>935</v>
      </c>
      <c r="K5070">
        <v>1.003979</v>
      </c>
      <c r="L5070" t="s">
        <v>16</v>
      </c>
    </row>
    <row r="5071" spans="1:12" x14ac:dyDescent="0.3">
      <c r="A5071" s="1">
        <v>44585</v>
      </c>
      <c r="B5071">
        <v>2022</v>
      </c>
      <c r="C5071" t="s">
        <v>12</v>
      </c>
      <c r="D5071">
        <v>55670</v>
      </c>
      <c r="E5071">
        <v>169000</v>
      </c>
      <c r="F5071" t="s">
        <v>23</v>
      </c>
      <c r="G5071" t="s">
        <v>24</v>
      </c>
      <c r="H5071">
        <v>6</v>
      </c>
      <c r="I5071">
        <v>5</v>
      </c>
      <c r="J5071">
        <v>1983</v>
      </c>
      <c r="K5071">
        <v>1.003979</v>
      </c>
      <c r="L5071" t="s">
        <v>16</v>
      </c>
    </row>
    <row r="5072" spans="1:12" x14ac:dyDescent="0.3">
      <c r="A5072" s="1">
        <v>44585</v>
      </c>
      <c r="B5072">
        <v>2022</v>
      </c>
      <c r="C5072" t="s">
        <v>18</v>
      </c>
      <c r="D5072">
        <v>413550</v>
      </c>
      <c r="E5072">
        <v>545000</v>
      </c>
      <c r="F5072" t="s">
        <v>13</v>
      </c>
      <c r="G5072" t="s">
        <v>14</v>
      </c>
      <c r="H5072">
        <v>3</v>
      </c>
      <c r="I5072">
        <v>3</v>
      </c>
      <c r="J5072">
        <v>1066</v>
      </c>
      <c r="K5072">
        <v>1.003979</v>
      </c>
      <c r="L5072" t="s">
        <v>15</v>
      </c>
    </row>
    <row r="5073" spans="1:12" x14ac:dyDescent="0.3">
      <c r="A5073" s="1">
        <v>44585</v>
      </c>
      <c r="B5073">
        <v>2022</v>
      </c>
      <c r="C5073" t="s">
        <v>29</v>
      </c>
      <c r="D5073">
        <v>191730</v>
      </c>
      <c r="E5073">
        <v>321900</v>
      </c>
      <c r="F5073" t="s">
        <v>19</v>
      </c>
      <c r="G5073" t="s">
        <v>20</v>
      </c>
      <c r="H5073">
        <v>4</v>
      </c>
      <c r="I5073">
        <v>4</v>
      </c>
      <c r="J5073">
        <v>1400</v>
      </c>
      <c r="K5073">
        <v>1.003979</v>
      </c>
      <c r="L5073" t="s">
        <v>16</v>
      </c>
    </row>
    <row r="5074" spans="1:12" x14ac:dyDescent="0.3">
      <c r="A5074" s="1">
        <v>44585</v>
      </c>
      <c r="B5074">
        <v>2022</v>
      </c>
      <c r="C5074" t="s">
        <v>18</v>
      </c>
      <c r="D5074">
        <v>305530</v>
      </c>
      <c r="E5074">
        <v>420000</v>
      </c>
      <c r="F5074" t="s">
        <v>13</v>
      </c>
      <c r="G5074" t="s">
        <v>14</v>
      </c>
      <c r="H5074">
        <v>3</v>
      </c>
      <c r="I5074">
        <v>3</v>
      </c>
      <c r="J5074">
        <v>944</v>
      </c>
      <c r="K5074">
        <v>1.003979</v>
      </c>
      <c r="L5074" t="s">
        <v>16</v>
      </c>
    </row>
    <row r="5075" spans="1:12" x14ac:dyDescent="0.3">
      <c r="A5075" s="1">
        <v>44588</v>
      </c>
      <c r="B5075">
        <v>2022</v>
      </c>
      <c r="C5075" t="s">
        <v>17</v>
      </c>
      <c r="D5075">
        <v>119800</v>
      </c>
      <c r="E5075">
        <v>235000</v>
      </c>
      <c r="F5075" t="s">
        <v>13</v>
      </c>
      <c r="G5075" t="s">
        <v>14</v>
      </c>
      <c r="H5075">
        <v>3</v>
      </c>
      <c r="I5075">
        <v>3</v>
      </c>
      <c r="J5075">
        <v>905</v>
      </c>
      <c r="K5075">
        <v>1.003979</v>
      </c>
      <c r="L5075" t="s">
        <v>16</v>
      </c>
    </row>
    <row r="5076" spans="1:12" x14ac:dyDescent="0.3">
      <c r="A5076" s="1">
        <v>44589</v>
      </c>
      <c r="B5076">
        <v>2022</v>
      </c>
      <c r="C5076" t="s">
        <v>17</v>
      </c>
      <c r="D5076">
        <v>119550</v>
      </c>
      <c r="E5076">
        <v>215000</v>
      </c>
      <c r="F5076" t="s">
        <v>13</v>
      </c>
      <c r="G5076" t="s">
        <v>14</v>
      </c>
      <c r="H5076">
        <v>3</v>
      </c>
      <c r="I5076">
        <v>1</v>
      </c>
      <c r="J5076">
        <v>1065</v>
      </c>
      <c r="K5076">
        <v>1.003979</v>
      </c>
      <c r="L5076" t="s">
        <v>25</v>
      </c>
    </row>
    <row r="5077" spans="1:12" x14ac:dyDescent="0.3">
      <c r="A5077" s="1">
        <v>44589</v>
      </c>
      <c r="B5077">
        <v>2022</v>
      </c>
      <c r="C5077" t="s">
        <v>26</v>
      </c>
      <c r="D5077">
        <v>475230</v>
      </c>
      <c r="E5077">
        <v>825000</v>
      </c>
      <c r="F5077" t="s">
        <v>13</v>
      </c>
      <c r="G5077" t="s">
        <v>14</v>
      </c>
      <c r="H5077">
        <v>3</v>
      </c>
      <c r="I5077">
        <v>1</v>
      </c>
      <c r="J5077">
        <v>1011</v>
      </c>
      <c r="K5077">
        <v>1.003979</v>
      </c>
      <c r="L5077" t="s">
        <v>15</v>
      </c>
    </row>
    <row r="5078" spans="1:12" x14ac:dyDescent="0.3">
      <c r="A5078" s="1">
        <v>44590</v>
      </c>
      <c r="B5078">
        <v>2022</v>
      </c>
      <c r="C5078" t="s">
        <v>17</v>
      </c>
      <c r="D5078">
        <v>127020</v>
      </c>
      <c r="E5078">
        <v>245000</v>
      </c>
      <c r="F5078" t="s">
        <v>19</v>
      </c>
      <c r="G5078" t="s">
        <v>20</v>
      </c>
      <c r="H5078">
        <v>4</v>
      </c>
      <c r="I5078">
        <v>3</v>
      </c>
      <c r="J5078">
        <v>1499</v>
      </c>
      <c r="K5078">
        <v>1.003979</v>
      </c>
      <c r="L5078" t="s">
        <v>16</v>
      </c>
    </row>
    <row r="5079" spans="1:12" x14ac:dyDescent="0.3">
      <c r="A5079" s="1">
        <v>44590</v>
      </c>
      <c r="B5079">
        <v>2022</v>
      </c>
      <c r="C5079" t="s">
        <v>17</v>
      </c>
      <c r="D5079">
        <v>102880</v>
      </c>
      <c r="E5079">
        <v>147000</v>
      </c>
      <c r="F5079" t="s">
        <v>13</v>
      </c>
      <c r="G5079" t="s">
        <v>14</v>
      </c>
      <c r="H5079">
        <v>3</v>
      </c>
      <c r="I5079">
        <v>1</v>
      </c>
      <c r="J5079">
        <v>1082</v>
      </c>
      <c r="K5079">
        <v>1.003979</v>
      </c>
      <c r="L5079" t="s">
        <v>15</v>
      </c>
    </row>
    <row r="5080" spans="1:12" x14ac:dyDescent="0.3">
      <c r="A5080" s="1">
        <v>44591</v>
      </c>
      <c r="B5080">
        <v>2022</v>
      </c>
      <c r="C5080" t="s">
        <v>30</v>
      </c>
      <c r="D5080">
        <v>678390</v>
      </c>
      <c r="E5080">
        <v>950000</v>
      </c>
      <c r="F5080" t="s">
        <v>13</v>
      </c>
      <c r="G5080" t="s">
        <v>14</v>
      </c>
      <c r="H5080">
        <v>3</v>
      </c>
      <c r="I5080">
        <v>3</v>
      </c>
      <c r="J5080">
        <v>986</v>
      </c>
      <c r="K5080">
        <v>1.003979</v>
      </c>
      <c r="L5080" t="s">
        <v>22</v>
      </c>
    </row>
    <row r="5081" spans="1:12" x14ac:dyDescent="0.3">
      <c r="A5081" s="1">
        <v>44591</v>
      </c>
      <c r="B5081">
        <v>2022</v>
      </c>
      <c r="C5081" t="s">
        <v>17</v>
      </c>
      <c r="D5081">
        <v>113430</v>
      </c>
      <c r="E5081">
        <v>240000</v>
      </c>
      <c r="F5081" t="s">
        <v>19</v>
      </c>
      <c r="G5081" t="s">
        <v>20</v>
      </c>
      <c r="H5081">
        <v>4</v>
      </c>
      <c r="I5081">
        <v>3</v>
      </c>
      <c r="J5081">
        <v>1251</v>
      </c>
      <c r="K5081">
        <v>1.003979</v>
      </c>
      <c r="L5081" t="s">
        <v>15</v>
      </c>
    </row>
    <row r="5082" spans="1:12" x14ac:dyDescent="0.3">
      <c r="A5082" s="1">
        <v>44592</v>
      </c>
      <c r="B5082">
        <v>2022</v>
      </c>
      <c r="C5082" t="s">
        <v>18</v>
      </c>
      <c r="D5082">
        <v>279400</v>
      </c>
      <c r="E5082">
        <v>390000</v>
      </c>
      <c r="F5082" t="s">
        <v>13</v>
      </c>
      <c r="G5082" t="s">
        <v>14</v>
      </c>
      <c r="H5082">
        <v>3</v>
      </c>
      <c r="I5082">
        <v>2</v>
      </c>
      <c r="J5082">
        <v>1041</v>
      </c>
      <c r="K5082">
        <v>1.003979</v>
      </c>
      <c r="L5082" t="s">
        <v>22</v>
      </c>
    </row>
    <row r="5083" spans="1:12" x14ac:dyDescent="0.3">
      <c r="A5083" s="1">
        <v>44592</v>
      </c>
      <c r="B5083">
        <v>2022</v>
      </c>
      <c r="C5083" t="s">
        <v>12</v>
      </c>
      <c r="D5083">
        <v>45270</v>
      </c>
      <c r="E5083">
        <v>163000</v>
      </c>
      <c r="F5083" t="s">
        <v>19</v>
      </c>
      <c r="G5083" t="s">
        <v>20</v>
      </c>
      <c r="H5083">
        <v>4</v>
      </c>
      <c r="I5083">
        <v>3</v>
      </c>
      <c r="J5083">
        <v>1309</v>
      </c>
      <c r="K5083">
        <v>1.003979</v>
      </c>
      <c r="L5083" t="s">
        <v>25</v>
      </c>
    </row>
    <row r="5084" spans="1:12" x14ac:dyDescent="0.3">
      <c r="A5084" s="1">
        <v>44592</v>
      </c>
      <c r="B5084">
        <v>2022</v>
      </c>
      <c r="C5084" t="s">
        <v>26</v>
      </c>
      <c r="D5084">
        <v>1140510</v>
      </c>
      <c r="E5084">
        <v>1350000</v>
      </c>
      <c r="F5084" t="s">
        <v>13</v>
      </c>
      <c r="G5084" t="s">
        <v>14</v>
      </c>
      <c r="H5084">
        <v>3</v>
      </c>
      <c r="I5084">
        <v>3</v>
      </c>
      <c r="J5084">
        <v>1035</v>
      </c>
      <c r="K5084">
        <v>1.003979</v>
      </c>
      <c r="L5084" t="s">
        <v>22</v>
      </c>
    </row>
    <row r="5085" spans="1:12" x14ac:dyDescent="0.3">
      <c r="A5085" s="1">
        <v>44592</v>
      </c>
      <c r="B5085">
        <v>2022</v>
      </c>
      <c r="C5085" t="s">
        <v>21</v>
      </c>
      <c r="D5085">
        <v>970200</v>
      </c>
      <c r="E5085">
        <v>1250000</v>
      </c>
      <c r="F5085" t="s">
        <v>13</v>
      </c>
      <c r="G5085" t="s">
        <v>14</v>
      </c>
      <c r="H5085">
        <v>3</v>
      </c>
      <c r="I5085">
        <v>2</v>
      </c>
      <c r="J5085">
        <v>922</v>
      </c>
      <c r="K5085">
        <v>1.003979</v>
      </c>
      <c r="L5085" t="s">
        <v>22</v>
      </c>
    </row>
    <row r="5086" spans="1:12" x14ac:dyDescent="0.3">
      <c r="A5086" s="1">
        <v>44595</v>
      </c>
      <c r="B5086">
        <v>2022</v>
      </c>
      <c r="C5086" t="s">
        <v>17</v>
      </c>
      <c r="D5086">
        <v>156430</v>
      </c>
      <c r="E5086">
        <v>287000</v>
      </c>
      <c r="F5086" t="s">
        <v>13</v>
      </c>
      <c r="G5086" t="s">
        <v>14</v>
      </c>
      <c r="H5086">
        <v>3</v>
      </c>
      <c r="I5086">
        <v>3</v>
      </c>
      <c r="J5086">
        <v>1009</v>
      </c>
      <c r="K5086">
        <v>1.003979</v>
      </c>
      <c r="L5086" t="s">
        <v>25</v>
      </c>
    </row>
    <row r="5087" spans="1:12" x14ac:dyDescent="0.3">
      <c r="A5087" s="1">
        <v>44595</v>
      </c>
      <c r="B5087">
        <v>2022</v>
      </c>
      <c r="C5087" t="s">
        <v>12</v>
      </c>
      <c r="D5087">
        <v>62770</v>
      </c>
      <c r="E5087">
        <v>95000</v>
      </c>
      <c r="F5087" t="s">
        <v>13</v>
      </c>
      <c r="G5087" t="s">
        <v>14</v>
      </c>
      <c r="H5087">
        <v>3</v>
      </c>
      <c r="I5087">
        <v>3</v>
      </c>
      <c r="J5087">
        <v>1010</v>
      </c>
      <c r="K5087">
        <v>1.003979</v>
      </c>
      <c r="L5087" t="s">
        <v>25</v>
      </c>
    </row>
    <row r="5088" spans="1:12" x14ac:dyDescent="0.3">
      <c r="A5088" s="1">
        <v>44595</v>
      </c>
      <c r="B5088">
        <v>2022</v>
      </c>
      <c r="C5088" t="s">
        <v>17</v>
      </c>
      <c r="D5088">
        <v>120220</v>
      </c>
      <c r="E5088">
        <v>390000</v>
      </c>
      <c r="F5088" t="s">
        <v>23</v>
      </c>
      <c r="G5088" t="s">
        <v>24</v>
      </c>
      <c r="H5088">
        <v>6</v>
      </c>
      <c r="I5088">
        <v>4</v>
      </c>
      <c r="J5088">
        <v>2072</v>
      </c>
      <c r="K5088">
        <v>1.003979</v>
      </c>
      <c r="L5088" t="s">
        <v>25</v>
      </c>
    </row>
    <row r="5089" spans="1:12" x14ac:dyDescent="0.3">
      <c r="A5089" s="1">
        <v>44595</v>
      </c>
      <c r="B5089">
        <v>2022</v>
      </c>
      <c r="C5089" t="s">
        <v>17</v>
      </c>
      <c r="D5089">
        <v>87620</v>
      </c>
      <c r="E5089">
        <v>335000</v>
      </c>
      <c r="F5089" t="s">
        <v>13</v>
      </c>
      <c r="G5089" t="s">
        <v>14</v>
      </c>
      <c r="H5089">
        <v>3</v>
      </c>
      <c r="I5089">
        <v>2</v>
      </c>
      <c r="J5089">
        <v>1044</v>
      </c>
      <c r="K5089">
        <v>1.003979</v>
      </c>
      <c r="L5089" t="s">
        <v>25</v>
      </c>
    </row>
    <row r="5090" spans="1:12" x14ac:dyDescent="0.3">
      <c r="A5090" s="1">
        <v>44595</v>
      </c>
      <c r="B5090">
        <v>2022</v>
      </c>
      <c r="C5090" t="s">
        <v>17</v>
      </c>
      <c r="D5090">
        <v>60980</v>
      </c>
      <c r="E5090">
        <v>80000</v>
      </c>
      <c r="F5090" t="s">
        <v>13</v>
      </c>
      <c r="G5090" t="s">
        <v>14</v>
      </c>
      <c r="H5090">
        <v>3</v>
      </c>
      <c r="I5090">
        <v>2</v>
      </c>
      <c r="J5090">
        <v>1055</v>
      </c>
      <c r="K5090">
        <v>1.003979</v>
      </c>
      <c r="L5090" t="s">
        <v>15</v>
      </c>
    </row>
    <row r="5091" spans="1:12" x14ac:dyDescent="0.3">
      <c r="A5091" s="1">
        <v>44596</v>
      </c>
      <c r="B5091">
        <v>2022</v>
      </c>
      <c r="C5091" t="s">
        <v>21</v>
      </c>
      <c r="D5091">
        <v>2604140</v>
      </c>
      <c r="E5091">
        <v>3350000</v>
      </c>
      <c r="F5091" t="s">
        <v>13</v>
      </c>
      <c r="G5091" t="s">
        <v>14</v>
      </c>
      <c r="H5091">
        <v>3</v>
      </c>
      <c r="I5091">
        <v>2</v>
      </c>
      <c r="J5091">
        <v>914</v>
      </c>
      <c r="K5091">
        <v>1.003979</v>
      </c>
      <c r="L5091" t="s">
        <v>16</v>
      </c>
    </row>
    <row r="5092" spans="1:12" x14ac:dyDescent="0.3">
      <c r="A5092" s="1">
        <v>44597</v>
      </c>
      <c r="B5092">
        <v>2022</v>
      </c>
      <c r="C5092" t="s">
        <v>17</v>
      </c>
      <c r="D5092">
        <v>163560</v>
      </c>
      <c r="E5092">
        <v>212000</v>
      </c>
      <c r="F5092" t="s">
        <v>19</v>
      </c>
      <c r="G5092" t="s">
        <v>20</v>
      </c>
      <c r="H5092">
        <v>4</v>
      </c>
      <c r="I5092">
        <v>3</v>
      </c>
      <c r="J5092">
        <v>1271</v>
      </c>
      <c r="K5092">
        <v>1.003979</v>
      </c>
      <c r="L5092" t="s">
        <v>15</v>
      </c>
    </row>
    <row r="5093" spans="1:12" x14ac:dyDescent="0.3">
      <c r="A5093" s="1">
        <v>44597</v>
      </c>
      <c r="B5093">
        <v>2022</v>
      </c>
      <c r="C5093" t="s">
        <v>26</v>
      </c>
      <c r="D5093">
        <v>250180</v>
      </c>
      <c r="E5093">
        <v>317500</v>
      </c>
      <c r="F5093" t="s">
        <v>13</v>
      </c>
      <c r="G5093" t="s">
        <v>14</v>
      </c>
      <c r="H5093">
        <v>3</v>
      </c>
      <c r="I5093">
        <v>3</v>
      </c>
      <c r="J5093">
        <v>966</v>
      </c>
      <c r="K5093">
        <v>1.003979</v>
      </c>
      <c r="L5093" t="s">
        <v>22</v>
      </c>
    </row>
    <row r="5094" spans="1:12" x14ac:dyDescent="0.3">
      <c r="A5094" s="1">
        <v>44598</v>
      </c>
      <c r="B5094">
        <v>2022</v>
      </c>
      <c r="C5094" t="s">
        <v>26</v>
      </c>
      <c r="D5094">
        <v>273980</v>
      </c>
      <c r="E5094">
        <v>303000</v>
      </c>
      <c r="F5094" t="s">
        <v>13</v>
      </c>
      <c r="G5094" t="s">
        <v>14</v>
      </c>
      <c r="H5094">
        <v>3</v>
      </c>
      <c r="I5094">
        <v>3</v>
      </c>
      <c r="J5094">
        <v>910</v>
      </c>
      <c r="K5094">
        <v>1.003979</v>
      </c>
      <c r="L5094" t="s">
        <v>15</v>
      </c>
    </row>
    <row r="5095" spans="1:12" x14ac:dyDescent="0.3">
      <c r="A5095" s="1">
        <v>44602</v>
      </c>
      <c r="B5095">
        <v>2022</v>
      </c>
      <c r="C5095" t="s">
        <v>21</v>
      </c>
      <c r="D5095">
        <v>797020</v>
      </c>
      <c r="E5095">
        <v>500000</v>
      </c>
      <c r="F5095" t="s">
        <v>13</v>
      </c>
      <c r="G5095" t="s">
        <v>14</v>
      </c>
      <c r="H5095">
        <v>3</v>
      </c>
      <c r="I5095">
        <v>2</v>
      </c>
      <c r="J5095">
        <v>1075</v>
      </c>
      <c r="K5095">
        <v>1.003979</v>
      </c>
      <c r="L5095" t="s">
        <v>16</v>
      </c>
    </row>
    <row r="5096" spans="1:12" x14ac:dyDescent="0.3">
      <c r="A5096" s="1">
        <v>44602</v>
      </c>
      <c r="B5096">
        <v>2022</v>
      </c>
      <c r="C5096" t="s">
        <v>12</v>
      </c>
      <c r="D5096">
        <v>91440</v>
      </c>
      <c r="E5096">
        <v>140000</v>
      </c>
      <c r="F5096" t="s">
        <v>13</v>
      </c>
      <c r="G5096" t="s">
        <v>14</v>
      </c>
      <c r="H5096">
        <v>3</v>
      </c>
      <c r="I5096">
        <v>1</v>
      </c>
      <c r="J5096">
        <v>1070</v>
      </c>
      <c r="K5096">
        <v>1.003979</v>
      </c>
      <c r="L5096" t="s">
        <v>15</v>
      </c>
    </row>
    <row r="5097" spans="1:12" x14ac:dyDescent="0.3">
      <c r="A5097" s="1">
        <v>44605</v>
      </c>
      <c r="B5097">
        <v>2022</v>
      </c>
      <c r="C5097" t="s">
        <v>18</v>
      </c>
      <c r="D5097">
        <v>228100</v>
      </c>
      <c r="E5097">
        <v>6200</v>
      </c>
      <c r="F5097" t="s">
        <v>13</v>
      </c>
      <c r="G5097" t="s">
        <v>14</v>
      </c>
      <c r="H5097">
        <v>3</v>
      </c>
      <c r="I5097">
        <v>3</v>
      </c>
      <c r="J5097">
        <v>942</v>
      </c>
      <c r="K5097">
        <v>1.003979</v>
      </c>
      <c r="L5097" t="s">
        <v>25</v>
      </c>
    </row>
    <row r="5098" spans="1:12" x14ac:dyDescent="0.3">
      <c r="A5098" s="1">
        <v>44606</v>
      </c>
      <c r="B5098">
        <v>2022</v>
      </c>
      <c r="C5098" t="s">
        <v>29</v>
      </c>
      <c r="D5098">
        <v>129010</v>
      </c>
      <c r="E5098">
        <v>219900</v>
      </c>
      <c r="F5098" t="s">
        <v>13</v>
      </c>
      <c r="G5098" t="s">
        <v>14</v>
      </c>
      <c r="H5098">
        <v>3</v>
      </c>
      <c r="I5098">
        <v>3</v>
      </c>
      <c r="J5098">
        <v>1076</v>
      </c>
      <c r="K5098">
        <v>1.003979</v>
      </c>
      <c r="L5098" t="s">
        <v>25</v>
      </c>
    </row>
    <row r="5099" spans="1:12" x14ac:dyDescent="0.3">
      <c r="A5099" s="1">
        <v>44610</v>
      </c>
      <c r="B5099">
        <v>2022</v>
      </c>
      <c r="C5099" t="s">
        <v>12</v>
      </c>
      <c r="D5099">
        <v>139770</v>
      </c>
      <c r="E5099">
        <v>159000</v>
      </c>
      <c r="F5099" t="s">
        <v>13</v>
      </c>
      <c r="G5099" t="s">
        <v>14</v>
      </c>
      <c r="H5099">
        <v>3</v>
      </c>
      <c r="I5099">
        <v>1</v>
      </c>
      <c r="J5099">
        <v>1018</v>
      </c>
      <c r="K5099">
        <v>1.003979</v>
      </c>
      <c r="L5099" t="s">
        <v>15</v>
      </c>
    </row>
    <row r="5100" spans="1:12" x14ac:dyDescent="0.3">
      <c r="A5100" s="1">
        <v>44610</v>
      </c>
      <c r="B5100">
        <v>2022</v>
      </c>
      <c r="C5100" t="s">
        <v>29</v>
      </c>
      <c r="D5100">
        <v>202580</v>
      </c>
      <c r="E5100">
        <v>221000</v>
      </c>
      <c r="F5100" t="s">
        <v>13</v>
      </c>
      <c r="G5100" t="s">
        <v>14</v>
      </c>
      <c r="H5100">
        <v>3</v>
      </c>
      <c r="I5100">
        <v>3</v>
      </c>
      <c r="J5100">
        <v>947</v>
      </c>
      <c r="K5100">
        <v>1.003979</v>
      </c>
      <c r="L5100" t="s">
        <v>15</v>
      </c>
    </row>
    <row r="5101" spans="1:12" x14ac:dyDescent="0.3">
      <c r="A5101" s="1">
        <v>44610</v>
      </c>
      <c r="B5101">
        <v>2022</v>
      </c>
      <c r="C5101" t="s">
        <v>18</v>
      </c>
      <c r="D5101">
        <v>314710</v>
      </c>
      <c r="E5101">
        <v>502000</v>
      </c>
      <c r="F5101" t="s">
        <v>13</v>
      </c>
      <c r="G5101" t="s">
        <v>14</v>
      </c>
      <c r="H5101">
        <v>3</v>
      </c>
      <c r="I5101">
        <v>2</v>
      </c>
      <c r="J5101">
        <v>1058</v>
      </c>
      <c r="K5101">
        <v>1.003979</v>
      </c>
      <c r="L5101" t="s">
        <v>25</v>
      </c>
    </row>
    <row r="5102" spans="1:12" x14ac:dyDescent="0.3">
      <c r="A5102" s="1">
        <v>44611</v>
      </c>
      <c r="B5102">
        <v>2022</v>
      </c>
      <c r="C5102" t="s">
        <v>30</v>
      </c>
      <c r="D5102">
        <v>730670</v>
      </c>
      <c r="E5102">
        <v>625000</v>
      </c>
      <c r="F5102" t="s">
        <v>13</v>
      </c>
      <c r="G5102" t="s">
        <v>14</v>
      </c>
      <c r="H5102">
        <v>3</v>
      </c>
      <c r="I5102">
        <v>2</v>
      </c>
      <c r="J5102">
        <v>936</v>
      </c>
      <c r="K5102">
        <v>1.003979</v>
      </c>
      <c r="L5102" t="s">
        <v>25</v>
      </c>
    </row>
    <row r="5103" spans="1:12" x14ac:dyDescent="0.3">
      <c r="A5103" s="1">
        <v>44612</v>
      </c>
      <c r="B5103">
        <v>2022</v>
      </c>
      <c r="C5103" t="s">
        <v>26</v>
      </c>
      <c r="D5103">
        <v>255430</v>
      </c>
      <c r="E5103">
        <v>302150</v>
      </c>
      <c r="F5103" t="s">
        <v>13</v>
      </c>
      <c r="G5103" t="s">
        <v>14</v>
      </c>
      <c r="H5103">
        <v>3</v>
      </c>
      <c r="I5103">
        <v>3</v>
      </c>
      <c r="J5103">
        <v>936</v>
      </c>
      <c r="K5103">
        <v>1.003979</v>
      </c>
      <c r="L5103" t="s">
        <v>22</v>
      </c>
    </row>
    <row r="5104" spans="1:12" x14ac:dyDescent="0.3">
      <c r="A5104" s="1">
        <v>44613</v>
      </c>
      <c r="B5104">
        <v>2022</v>
      </c>
      <c r="C5104" t="s">
        <v>29</v>
      </c>
      <c r="D5104">
        <v>259630</v>
      </c>
      <c r="E5104">
        <v>370000</v>
      </c>
      <c r="F5104" t="s">
        <v>13</v>
      </c>
      <c r="G5104" t="s">
        <v>14</v>
      </c>
      <c r="H5104">
        <v>3</v>
      </c>
      <c r="I5104">
        <v>3</v>
      </c>
      <c r="J5104">
        <v>930</v>
      </c>
      <c r="K5104">
        <v>1.003979</v>
      </c>
      <c r="L5104" t="s">
        <v>16</v>
      </c>
    </row>
    <row r="5105" spans="1:12" x14ac:dyDescent="0.3">
      <c r="A5105" s="1">
        <v>44616</v>
      </c>
      <c r="B5105">
        <v>2022</v>
      </c>
      <c r="C5105" t="s">
        <v>30</v>
      </c>
      <c r="D5105">
        <v>410660</v>
      </c>
      <c r="E5105">
        <v>748500</v>
      </c>
      <c r="F5105" t="s">
        <v>13</v>
      </c>
      <c r="G5105" t="s">
        <v>14</v>
      </c>
      <c r="H5105">
        <v>3</v>
      </c>
      <c r="I5105">
        <v>1</v>
      </c>
      <c r="J5105">
        <v>981</v>
      </c>
      <c r="K5105">
        <v>1.003979</v>
      </c>
      <c r="L5105" t="s">
        <v>25</v>
      </c>
    </row>
    <row r="5106" spans="1:12" x14ac:dyDescent="0.3">
      <c r="A5106" s="1">
        <v>44616</v>
      </c>
      <c r="B5106">
        <v>2022</v>
      </c>
      <c r="C5106" t="s">
        <v>26</v>
      </c>
      <c r="D5106">
        <v>393610</v>
      </c>
      <c r="E5106">
        <v>1127000</v>
      </c>
      <c r="F5106" t="s">
        <v>13</v>
      </c>
      <c r="G5106" t="s">
        <v>14</v>
      </c>
      <c r="H5106">
        <v>3</v>
      </c>
      <c r="I5106">
        <v>2</v>
      </c>
      <c r="J5106">
        <v>936</v>
      </c>
      <c r="K5106">
        <v>1.003979</v>
      </c>
      <c r="L5106" t="s">
        <v>22</v>
      </c>
    </row>
    <row r="5107" spans="1:12" x14ac:dyDescent="0.3">
      <c r="A5107" s="1">
        <v>44616</v>
      </c>
      <c r="B5107">
        <v>2022</v>
      </c>
      <c r="C5107" t="s">
        <v>12</v>
      </c>
      <c r="D5107">
        <v>83550</v>
      </c>
      <c r="E5107">
        <v>107000</v>
      </c>
      <c r="F5107" t="s">
        <v>13</v>
      </c>
      <c r="G5107" t="s">
        <v>14</v>
      </c>
      <c r="H5107">
        <v>3</v>
      </c>
      <c r="I5107">
        <v>2</v>
      </c>
      <c r="J5107">
        <v>981</v>
      </c>
      <c r="K5107">
        <v>1.003979</v>
      </c>
      <c r="L5107" t="s">
        <v>25</v>
      </c>
    </row>
    <row r="5108" spans="1:12" x14ac:dyDescent="0.3">
      <c r="A5108" s="1">
        <v>44617</v>
      </c>
      <c r="B5108">
        <v>2022</v>
      </c>
      <c r="C5108" t="s">
        <v>17</v>
      </c>
      <c r="D5108">
        <v>148050</v>
      </c>
      <c r="E5108">
        <v>344000</v>
      </c>
      <c r="F5108" t="s">
        <v>13</v>
      </c>
      <c r="G5108" t="s">
        <v>14</v>
      </c>
      <c r="H5108">
        <v>3</v>
      </c>
      <c r="I5108">
        <v>1</v>
      </c>
      <c r="J5108">
        <v>1085</v>
      </c>
      <c r="K5108">
        <v>1.003979</v>
      </c>
      <c r="L5108" t="s">
        <v>25</v>
      </c>
    </row>
    <row r="5109" spans="1:12" x14ac:dyDescent="0.3">
      <c r="A5109" s="1">
        <v>44618</v>
      </c>
      <c r="B5109">
        <v>2022</v>
      </c>
      <c r="C5109" t="s">
        <v>18</v>
      </c>
      <c r="D5109">
        <v>251370</v>
      </c>
      <c r="E5109">
        <v>270000</v>
      </c>
      <c r="F5109" t="s">
        <v>13</v>
      </c>
      <c r="G5109" t="s">
        <v>14</v>
      </c>
      <c r="H5109">
        <v>3</v>
      </c>
      <c r="I5109">
        <v>1</v>
      </c>
      <c r="J5109">
        <v>1002</v>
      </c>
      <c r="K5109">
        <v>1.003979</v>
      </c>
      <c r="L5109" t="s">
        <v>15</v>
      </c>
    </row>
    <row r="5110" spans="1:12" x14ac:dyDescent="0.3">
      <c r="A5110" s="1">
        <v>44619</v>
      </c>
      <c r="B5110">
        <v>2022</v>
      </c>
      <c r="C5110" t="s">
        <v>12</v>
      </c>
      <c r="D5110">
        <v>85490</v>
      </c>
      <c r="E5110">
        <v>190000</v>
      </c>
      <c r="F5110" t="s">
        <v>23</v>
      </c>
      <c r="G5110" t="s">
        <v>24</v>
      </c>
      <c r="H5110">
        <v>6</v>
      </c>
      <c r="I5110">
        <v>6</v>
      </c>
      <c r="J5110">
        <v>1951</v>
      </c>
      <c r="K5110">
        <v>1.003979</v>
      </c>
      <c r="L5110" t="s">
        <v>16</v>
      </c>
    </row>
    <row r="5111" spans="1:12" x14ac:dyDescent="0.3">
      <c r="A5111" s="1">
        <v>44619</v>
      </c>
      <c r="B5111">
        <v>2022</v>
      </c>
      <c r="C5111" t="s">
        <v>12</v>
      </c>
      <c r="D5111">
        <v>59770</v>
      </c>
      <c r="E5111">
        <v>99417</v>
      </c>
      <c r="F5111" t="s">
        <v>13</v>
      </c>
      <c r="G5111" t="s">
        <v>14</v>
      </c>
      <c r="H5111">
        <v>3</v>
      </c>
      <c r="I5111">
        <v>2</v>
      </c>
      <c r="J5111">
        <v>944</v>
      </c>
      <c r="K5111">
        <v>1.003979</v>
      </c>
      <c r="L5111" t="s">
        <v>16</v>
      </c>
    </row>
    <row r="5112" spans="1:12" x14ac:dyDescent="0.3">
      <c r="A5112" s="1">
        <v>44619</v>
      </c>
      <c r="B5112">
        <v>2022</v>
      </c>
      <c r="C5112" t="s">
        <v>18</v>
      </c>
      <c r="D5112">
        <v>289720</v>
      </c>
      <c r="E5112">
        <v>400000</v>
      </c>
      <c r="F5112" t="s">
        <v>19</v>
      </c>
      <c r="G5112" t="s">
        <v>20</v>
      </c>
      <c r="H5112">
        <v>4</v>
      </c>
      <c r="I5112">
        <v>2</v>
      </c>
      <c r="J5112">
        <v>1395</v>
      </c>
      <c r="K5112">
        <v>1.003979</v>
      </c>
      <c r="L5112" t="s">
        <v>22</v>
      </c>
    </row>
    <row r="5113" spans="1:12" x14ac:dyDescent="0.3">
      <c r="A5113" s="1">
        <v>44620</v>
      </c>
      <c r="B5113">
        <v>2022</v>
      </c>
      <c r="C5113" t="s">
        <v>21</v>
      </c>
      <c r="D5113">
        <v>1190000</v>
      </c>
      <c r="E5113">
        <v>1630000</v>
      </c>
      <c r="F5113" t="s">
        <v>13</v>
      </c>
      <c r="G5113" t="s">
        <v>14</v>
      </c>
      <c r="H5113">
        <v>3</v>
      </c>
      <c r="I5113">
        <v>3</v>
      </c>
      <c r="J5113">
        <v>1082</v>
      </c>
      <c r="K5113">
        <v>1.003979</v>
      </c>
      <c r="L5113" t="s">
        <v>16</v>
      </c>
    </row>
    <row r="5114" spans="1:12" x14ac:dyDescent="0.3">
      <c r="A5114" s="1">
        <v>44620</v>
      </c>
      <c r="B5114">
        <v>2022</v>
      </c>
      <c r="C5114" t="s">
        <v>26</v>
      </c>
      <c r="D5114">
        <v>294700</v>
      </c>
      <c r="E5114">
        <v>520000</v>
      </c>
      <c r="F5114" t="s">
        <v>13</v>
      </c>
      <c r="G5114" t="s">
        <v>14</v>
      </c>
      <c r="H5114">
        <v>3</v>
      </c>
      <c r="I5114">
        <v>1</v>
      </c>
      <c r="J5114">
        <v>1042</v>
      </c>
      <c r="K5114">
        <v>1.003979</v>
      </c>
      <c r="L5114" t="s">
        <v>25</v>
      </c>
    </row>
    <row r="5115" spans="1:12" x14ac:dyDescent="0.3">
      <c r="A5115" s="1">
        <v>44620</v>
      </c>
      <c r="B5115">
        <v>2022</v>
      </c>
      <c r="C5115" t="s">
        <v>12</v>
      </c>
      <c r="D5115">
        <v>74610</v>
      </c>
      <c r="E5115">
        <v>118000</v>
      </c>
      <c r="F5115" t="s">
        <v>13</v>
      </c>
      <c r="G5115" t="s">
        <v>14</v>
      </c>
      <c r="H5115">
        <v>3</v>
      </c>
      <c r="I5115">
        <v>2</v>
      </c>
      <c r="J5115">
        <v>1016</v>
      </c>
      <c r="K5115">
        <v>1.003979</v>
      </c>
      <c r="L5115" t="s">
        <v>25</v>
      </c>
    </row>
    <row r="5116" spans="1:12" x14ac:dyDescent="0.3">
      <c r="A5116" s="1">
        <v>44622</v>
      </c>
      <c r="B5116">
        <v>2022</v>
      </c>
      <c r="C5116" t="s">
        <v>18</v>
      </c>
      <c r="D5116">
        <v>222180</v>
      </c>
      <c r="E5116">
        <v>361500</v>
      </c>
      <c r="F5116" t="s">
        <v>13</v>
      </c>
      <c r="G5116" t="s">
        <v>14</v>
      </c>
      <c r="H5116">
        <v>3</v>
      </c>
      <c r="I5116">
        <v>1</v>
      </c>
      <c r="J5116">
        <v>1078</v>
      </c>
      <c r="K5116">
        <v>1.003979</v>
      </c>
      <c r="L5116" t="s">
        <v>16</v>
      </c>
    </row>
    <row r="5117" spans="1:12" x14ac:dyDescent="0.3">
      <c r="A5117" s="1">
        <v>44622</v>
      </c>
      <c r="B5117">
        <v>2022</v>
      </c>
      <c r="C5117" t="s">
        <v>17</v>
      </c>
      <c r="D5117">
        <v>271710</v>
      </c>
      <c r="E5117">
        <v>320500</v>
      </c>
      <c r="F5117" t="s">
        <v>23</v>
      </c>
      <c r="G5117" t="s">
        <v>24</v>
      </c>
      <c r="H5117">
        <v>6</v>
      </c>
      <c r="I5117">
        <v>4</v>
      </c>
      <c r="J5117">
        <v>2044</v>
      </c>
      <c r="K5117">
        <v>1.003979</v>
      </c>
      <c r="L5117" t="s">
        <v>25</v>
      </c>
    </row>
    <row r="5118" spans="1:12" x14ac:dyDescent="0.3">
      <c r="A5118" s="1">
        <v>44622</v>
      </c>
      <c r="B5118">
        <v>2022</v>
      </c>
      <c r="C5118" t="s">
        <v>30</v>
      </c>
      <c r="D5118">
        <v>433640</v>
      </c>
      <c r="E5118">
        <v>565000</v>
      </c>
      <c r="F5118" t="s">
        <v>19</v>
      </c>
      <c r="G5118" t="s">
        <v>20</v>
      </c>
      <c r="H5118">
        <v>4</v>
      </c>
      <c r="I5118">
        <v>3</v>
      </c>
      <c r="J5118">
        <v>1456</v>
      </c>
      <c r="K5118">
        <v>1.003979</v>
      </c>
      <c r="L5118" t="s">
        <v>22</v>
      </c>
    </row>
    <row r="5119" spans="1:12" x14ac:dyDescent="0.3">
      <c r="A5119" s="1">
        <v>44623</v>
      </c>
      <c r="B5119">
        <v>2022</v>
      </c>
      <c r="C5119" t="s">
        <v>17</v>
      </c>
      <c r="D5119">
        <v>191190</v>
      </c>
      <c r="E5119">
        <v>425800</v>
      </c>
      <c r="F5119" t="s">
        <v>23</v>
      </c>
      <c r="G5119" t="s">
        <v>24</v>
      </c>
      <c r="H5119">
        <v>6</v>
      </c>
      <c r="I5119">
        <v>4</v>
      </c>
      <c r="J5119">
        <v>1810</v>
      </c>
      <c r="K5119">
        <v>1.003979</v>
      </c>
      <c r="L5119" t="s">
        <v>22</v>
      </c>
    </row>
    <row r="5120" spans="1:12" x14ac:dyDescent="0.3">
      <c r="A5120" s="1">
        <v>44623</v>
      </c>
      <c r="B5120">
        <v>2022</v>
      </c>
      <c r="C5120" t="s">
        <v>29</v>
      </c>
      <c r="D5120">
        <v>340060</v>
      </c>
      <c r="E5120">
        <v>458750</v>
      </c>
      <c r="F5120" t="s">
        <v>13</v>
      </c>
      <c r="G5120" t="s">
        <v>14</v>
      </c>
      <c r="H5120">
        <v>3</v>
      </c>
      <c r="I5120">
        <v>1</v>
      </c>
      <c r="J5120">
        <v>1065</v>
      </c>
      <c r="K5120">
        <v>1.003979</v>
      </c>
      <c r="L5120" t="s">
        <v>22</v>
      </c>
    </row>
    <row r="5121" spans="1:12" x14ac:dyDescent="0.3">
      <c r="A5121" s="1">
        <v>44623</v>
      </c>
      <c r="B5121">
        <v>2022</v>
      </c>
      <c r="C5121" t="s">
        <v>21</v>
      </c>
      <c r="D5121">
        <v>607390</v>
      </c>
      <c r="E5121">
        <v>1075000</v>
      </c>
      <c r="F5121" t="s">
        <v>13</v>
      </c>
      <c r="G5121" t="s">
        <v>14</v>
      </c>
      <c r="H5121">
        <v>3</v>
      </c>
      <c r="I5121">
        <v>1</v>
      </c>
      <c r="J5121">
        <v>988</v>
      </c>
      <c r="K5121">
        <v>1.003979</v>
      </c>
      <c r="L5121" t="s">
        <v>15</v>
      </c>
    </row>
    <row r="5122" spans="1:12" x14ac:dyDescent="0.3">
      <c r="A5122" s="1">
        <v>44623</v>
      </c>
      <c r="B5122">
        <v>2022</v>
      </c>
      <c r="C5122" t="s">
        <v>29</v>
      </c>
      <c r="D5122">
        <v>115080</v>
      </c>
      <c r="E5122">
        <v>238000</v>
      </c>
      <c r="F5122" t="s">
        <v>13</v>
      </c>
      <c r="G5122" t="s">
        <v>14</v>
      </c>
      <c r="H5122">
        <v>3</v>
      </c>
      <c r="I5122">
        <v>3</v>
      </c>
      <c r="J5122">
        <v>1034</v>
      </c>
      <c r="K5122">
        <v>1.003979</v>
      </c>
      <c r="L5122" t="s">
        <v>16</v>
      </c>
    </row>
    <row r="5123" spans="1:12" x14ac:dyDescent="0.3">
      <c r="A5123" s="1">
        <v>44624</v>
      </c>
      <c r="B5123">
        <v>2022</v>
      </c>
      <c r="C5123" t="s">
        <v>18</v>
      </c>
      <c r="D5123">
        <v>320090</v>
      </c>
      <c r="E5123">
        <v>444000</v>
      </c>
      <c r="F5123" t="s">
        <v>13</v>
      </c>
      <c r="G5123" t="s">
        <v>14</v>
      </c>
      <c r="H5123">
        <v>3</v>
      </c>
      <c r="I5123">
        <v>2</v>
      </c>
      <c r="J5123">
        <v>991</v>
      </c>
      <c r="K5123">
        <v>1.003979</v>
      </c>
      <c r="L5123" t="s">
        <v>15</v>
      </c>
    </row>
    <row r="5124" spans="1:12" x14ac:dyDescent="0.3">
      <c r="A5124" s="1">
        <v>44624</v>
      </c>
      <c r="B5124">
        <v>2022</v>
      </c>
      <c r="C5124" t="s">
        <v>18</v>
      </c>
      <c r="D5124">
        <v>184410</v>
      </c>
      <c r="E5124">
        <v>376000</v>
      </c>
      <c r="F5124" t="s">
        <v>13</v>
      </c>
      <c r="G5124" t="s">
        <v>14</v>
      </c>
      <c r="H5124">
        <v>3</v>
      </c>
      <c r="I5124">
        <v>3</v>
      </c>
      <c r="J5124">
        <v>976</v>
      </c>
      <c r="K5124">
        <v>1.003979</v>
      </c>
      <c r="L5124" t="s">
        <v>16</v>
      </c>
    </row>
    <row r="5125" spans="1:12" x14ac:dyDescent="0.3">
      <c r="A5125" s="1">
        <v>44624</v>
      </c>
      <c r="B5125">
        <v>2022</v>
      </c>
      <c r="C5125" t="s">
        <v>17</v>
      </c>
      <c r="D5125">
        <v>166710</v>
      </c>
      <c r="E5125">
        <v>350000</v>
      </c>
      <c r="F5125" t="s">
        <v>23</v>
      </c>
      <c r="G5125" t="s">
        <v>24</v>
      </c>
      <c r="H5125">
        <v>6</v>
      </c>
      <c r="I5125">
        <v>5</v>
      </c>
      <c r="J5125">
        <v>2041</v>
      </c>
      <c r="K5125">
        <v>1.003979</v>
      </c>
      <c r="L5125" t="s">
        <v>22</v>
      </c>
    </row>
    <row r="5126" spans="1:12" x14ac:dyDescent="0.3">
      <c r="A5126" s="1">
        <v>44625</v>
      </c>
      <c r="B5126">
        <v>2022</v>
      </c>
      <c r="C5126" t="s">
        <v>26</v>
      </c>
      <c r="D5126">
        <v>1995000</v>
      </c>
      <c r="E5126">
        <v>2525000</v>
      </c>
      <c r="F5126" t="s">
        <v>13</v>
      </c>
      <c r="G5126" t="s">
        <v>14</v>
      </c>
      <c r="H5126">
        <v>3</v>
      </c>
      <c r="I5126">
        <v>3</v>
      </c>
      <c r="J5126">
        <v>985</v>
      </c>
      <c r="K5126">
        <v>1.003979</v>
      </c>
      <c r="L5126" t="s">
        <v>25</v>
      </c>
    </row>
    <row r="5127" spans="1:12" x14ac:dyDescent="0.3">
      <c r="A5127" s="1">
        <v>44626</v>
      </c>
      <c r="B5127">
        <v>2022</v>
      </c>
      <c r="C5127" t="s">
        <v>30</v>
      </c>
      <c r="D5127">
        <v>428600</v>
      </c>
      <c r="E5127">
        <v>620000</v>
      </c>
      <c r="F5127" t="s">
        <v>13</v>
      </c>
      <c r="G5127" t="s">
        <v>14</v>
      </c>
      <c r="H5127">
        <v>3</v>
      </c>
      <c r="I5127">
        <v>1</v>
      </c>
      <c r="J5127">
        <v>1095</v>
      </c>
      <c r="K5127">
        <v>1.003979</v>
      </c>
      <c r="L5127" t="s">
        <v>15</v>
      </c>
    </row>
    <row r="5128" spans="1:12" x14ac:dyDescent="0.3">
      <c r="A5128" s="1">
        <v>44629</v>
      </c>
      <c r="B5128">
        <v>2022</v>
      </c>
      <c r="C5128" t="s">
        <v>18</v>
      </c>
      <c r="D5128">
        <v>348970</v>
      </c>
      <c r="E5128">
        <v>470000</v>
      </c>
      <c r="F5128" t="s">
        <v>13</v>
      </c>
      <c r="G5128" t="s">
        <v>14</v>
      </c>
      <c r="H5128">
        <v>3</v>
      </c>
      <c r="I5128">
        <v>3</v>
      </c>
      <c r="J5128">
        <v>943</v>
      </c>
      <c r="K5128">
        <v>1.003979</v>
      </c>
      <c r="L5128" t="s">
        <v>22</v>
      </c>
    </row>
    <row r="5129" spans="1:12" x14ac:dyDescent="0.3">
      <c r="A5129" s="1">
        <v>44630</v>
      </c>
      <c r="B5129">
        <v>2022</v>
      </c>
      <c r="C5129" t="s">
        <v>21</v>
      </c>
      <c r="D5129">
        <v>1069110</v>
      </c>
      <c r="E5129">
        <v>1300000</v>
      </c>
      <c r="F5129" t="s">
        <v>13</v>
      </c>
      <c r="G5129" t="s">
        <v>14</v>
      </c>
      <c r="H5129">
        <v>3</v>
      </c>
      <c r="I5129">
        <v>3</v>
      </c>
      <c r="J5129">
        <v>1009</v>
      </c>
      <c r="K5129">
        <v>1.003979</v>
      </c>
      <c r="L5129" t="s">
        <v>15</v>
      </c>
    </row>
    <row r="5130" spans="1:12" x14ac:dyDescent="0.3">
      <c r="A5130" s="1">
        <v>44630</v>
      </c>
      <c r="B5130">
        <v>2022</v>
      </c>
      <c r="C5130" t="s">
        <v>18</v>
      </c>
      <c r="D5130">
        <v>288870</v>
      </c>
      <c r="E5130">
        <v>345000</v>
      </c>
      <c r="F5130" t="s">
        <v>19</v>
      </c>
      <c r="G5130" t="s">
        <v>20</v>
      </c>
      <c r="H5130">
        <v>4</v>
      </c>
      <c r="I5130">
        <v>2</v>
      </c>
      <c r="J5130">
        <v>1359</v>
      </c>
      <c r="K5130">
        <v>1.003979</v>
      </c>
      <c r="L5130" t="s">
        <v>22</v>
      </c>
    </row>
    <row r="5131" spans="1:12" x14ac:dyDescent="0.3">
      <c r="A5131" s="1">
        <v>44633</v>
      </c>
      <c r="B5131">
        <v>2022</v>
      </c>
      <c r="C5131" t="s">
        <v>21</v>
      </c>
      <c r="D5131">
        <v>2506910</v>
      </c>
      <c r="E5131">
        <v>3262500</v>
      </c>
      <c r="F5131" t="s">
        <v>13</v>
      </c>
      <c r="G5131" t="s">
        <v>14</v>
      </c>
      <c r="H5131">
        <v>3</v>
      </c>
      <c r="I5131">
        <v>1</v>
      </c>
      <c r="J5131">
        <v>1084</v>
      </c>
      <c r="K5131">
        <v>1.003979</v>
      </c>
      <c r="L5131" t="s">
        <v>25</v>
      </c>
    </row>
    <row r="5132" spans="1:12" x14ac:dyDescent="0.3">
      <c r="A5132" s="1">
        <v>44633</v>
      </c>
      <c r="B5132">
        <v>2022</v>
      </c>
      <c r="C5132" t="s">
        <v>30</v>
      </c>
      <c r="D5132">
        <v>269690</v>
      </c>
      <c r="E5132">
        <v>415000</v>
      </c>
      <c r="F5132" t="s">
        <v>13</v>
      </c>
      <c r="G5132" t="s">
        <v>14</v>
      </c>
      <c r="H5132">
        <v>3</v>
      </c>
      <c r="I5132">
        <v>3</v>
      </c>
      <c r="J5132">
        <v>906</v>
      </c>
      <c r="K5132">
        <v>1.003979</v>
      </c>
      <c r="L5132" t="s">
        <v>25</v>
      </c>
    </row>
    <row r="5133" spans="1:12" x14ac:dyDescent="0.3">
      <c r="A5133" s="1">
        <v>44636</v>
      </c>
      <c r="B5133">
        <v>2022</v>
      </c>
      <c r="C5133" t="s">
        <v>26</v>
      </c>
      <c r="D5133">
        <v>337750</v>
      </c>
      <c r="E5133">
        <v>450000</v>
      </c>
      <c r="F5133" t="s">
        <v>19</v>
      </c>
      <c r="G5133" t="s">
        <v>20</v>
      </c>
      <c r="H5133">
        <v>4</v>
      </c>
      <c r="I5133">
        <v>3</v>
      </c>
      <c r="J5133">
        <v>1302</v>
      </c>
      <c r="K5133">
        <v>1.003979</v>
      </c>
      <c r="L5133" t="s">
        <v>25</v>
      </c>
    </row>
    <row r="5134" spans="1:12" x14ac:dyDescent="0.3">
      <c r="A5134" s="1">
        <v>44636</v>
      </c>
      <c r="B5134">
        <v>2022</v>
      </c>
      <c r="C5134" t="s">
        <v>21</v>
      </c>
      <c r="D5134">
        <v>631260</v>
      </c>
      <c r="E5134">
        <v>867500</v>
      </c>
      <c r="F5134" t="s">
        <v>13</v>
      </c>
      <c r="G5134" t="s">
        <v>14</v>
      </c>
      <c r="H5134">
        <v>3</v>
      </c>
      <c r="I5134">
        <v>1</v>
      </c>
      <c r="J5134">
        <v>1040</v>
      </c>
      <c r="K5134">
        <v>1.003979</v>
      </c>
      <c r="L5134" t="s">
        <v>25</v>
      </c>
    </row>
    <row r="5135" spans="1:12" x14ac:dyDescent="0.3">
      <c r="A5135" s="1">
        <v>44636</v>
      </c>
      <c r="B5135">
        <v>2022</v>
      </c>
      <c r="C5135" t="s">
        <v>26</v>
      </c>
      <c r="D5135">
        <v>297570</v>
      </c>
      <c r="E5135">
        <v>500000</v>
      </c>
      <c r="F5135" t="s">
        <v>13</v>
      </c>
      <c r="G5135" t="s">
        <v>14</v>
      </c>
      <c r="H5135">
        <v>3</v>
      </c>
      <c r="I5135">
        <v>1</v>
      </c>
      <c r="J5135">
        <v>911</v>
      </c>
      <c r="K5135">
        <v>1.003979</v>
      </c>
      <c r="L5135" t="s">
        <v>16</v>
      </c>
    </row>
    <row r="5136" spans="1:12" x14ac:dyDescent="0.3">
      <c r="A5136" s="1">
        <v>44636</v>
      </c>
      <c r="B5136">
        <v>2022</v>
      </c>
      <c r="C5136" t="s">
        <v>21</v>
      </c>
      <c r="D5136">
        <v>1282400</v>
      </c>
      <c r="E5136">
        <v>1965750</v>
      </c>
      <c r="F5136" t="s">
        <v>13</v>
      </c>
      <c r="G5136" t="s">
        <v>14</v>
      </c>
      <c r="H5136">
        <v>3</v>
      </c>
      <c r="I5136">
        <v>3</v>
      </c>
      <c r="J5136">
        <v>1009</v>
      </c>
      <c r="K5136">
        <v>1.003979</v>
      </c>
      <c r="L5136" t="s">
        <v>25</v>
      </c>
    </row>
    <row r="5137" spans="1:12" x14ac:dyDescent="0.3">
      <c r="A5137" s="1">
        <v>44637</v>
      </c>
      <c r="B5137">
        <v>2022</v>
      </c>
      <c r="C5137" t="s">
        <v>30</v>
      </c>
      <c r="D5137">
        <v>596380</v>
      </c>
      <c r="E5137">
        <v>575000</v>
      </c>
      <c r="F5137" t="s">
        <v>13</v>
      </c>
      <c r="G5137" t="s">
        <v>14</v>
      </c>
      <c r="H5137">
        <v>3</v>
      </c>
      <c r="I5137">
        <v>1</v>
      </c>
      <c r="J5137">
        <v>1055</v>
      </c>
      <c r="K5137">
        <v>1.003979</v>
      </c>
      <c r="L5137" t="s">
        <v>22</v>
      </c>
    </row>
    <row r="5138" spans="1:12" x14ac:dyDescent="0.3">
      <c r="A5138" s="1">
        <v>44637</v>
      </c>
      <c r="B5138">
        <v>2022</v>
      </c>
      <c r="C5138" t="s">
        <v>12</v>
      </c>
      <c r="D5138">
        <v>102460</v>
      </c>
      <c r="E5138">
        <v>105000</v>
      </c>
      <c r="F5138" t="s">
        <v>13</v>
      </c>
      <c r="G5138" t="s">
        <v>14</v>
      </c>
      <c r="H5138">
        <v>3</v>
      </c>
      <c r="I5138">
        <v>3</v>
      </c>
      <c r="J5138">
        <v>952</v>
      </c>
      <c r="K5138">
        <v>1.003979</v>
      </c>
      <c r="L5138" t="s">
        <v>15</v>
      </c>
    </row>
    <row r="5139" spans="1:12" x14ac:dyDescent="0.3">
      <c r="A5139" s="1">
        <v>44638</v>
      </c>
      <c r="B5139">
        <v>2022</v>
      </c>
      <c r="C5139" t="s">
        <v>12</v>
      </c>
      <c r="D5139">
        <v>41380</v>
      </c>
      <c r="E5139">
        <v>47000</v>
      </c>
      <c r="F5139" t="s">
        <v>13</v>
      </c>
      <c r="G5139" t="s">
        <v>14</v>
      </c>
      <c r="H5139">
        <v>3</v>
      </c>
      <c r="I5139">
        <v>3</v>
      </c>
      <c r="J5139">
        <v>984</v>
      </c>
      <c r="K5139">
        <v>1.003979</v>
      </c>
      <c r="L5139" t="s">
        <v>15</v>
      </c>
    </row>
    <row r="5140" spans="1:12" x14ac:dyDescent="0.3">
      <c r="A5140" s="1">
        <v>44638</v>
      </c>
      <c r="B5140">
        <v>2022</v>
      </c>
      <c r="C5140" t="s">
        <v>12</v>
      </c>
      <c r="D5140">
        <v>77920</v>
      </c>
      <c r="E5140">
        <v>149000</v>
      </c>
      <c r="F5140" t="s">
        <v>13</v>
      </c>
      <c r="G5140" t="s">
        <v>14</v>
      </c>
      <c r="H5140">
        <v>3</v>
      </c>
      <c r="I5140">
        <v>2</v>
      </c>
      <c r="J5140">
        <v>1065</v>
      </c>
      <c r="K5140">
        <v>1.003979</v>
      </c>
      <c r="L5140" t="s">
        <v>25</v>
      </c>
    </row>
    <row r="5141" spans="1:12" x14ac:dyDescent="0.3">
      <c r="A5141" s="1">
        <v>44639</v>
      </c>
      <c r="B5141">
        <v>2022</v>
      </c>
      <c r="C5141" t="s">
        <v>12</v>
      </c>
      <c r="D5141">
        <v>87110</v>
      </c>
      <c r="E5141">
        <v>165000</v>
      </c>
      <c r="F5141" t="s">
        <v>19</v>
      </c>
      <c r="G5141" t="s">
        <v>20</v>
      </c>
      <c r="H5141">
        <v>4</v>
      </c>
      <c r="I5141">
        <v>2</v>
      </c>
      <c r="J5141">
        <v>1476</v>
      </c>
      <c r="K5141">
        <v>1.003979</v>
      </c>
      <c r="L5141" t="s">
        <v>25</v>
      </c>
    </row>
    <row r="5142" spans="1:12" x14ac:dyDescent="0.3">
      <c r="A5142" s="1">
        <v>44640</v>
      </c>
      <c r="B5142">
        <v>2022</v>
      </c>
      <c r="C5142" t="s">
        <v>21</v>
      </c>
      <c r="D5142">
        <v>346080</v>
      </c>
      <c r="E5142">
        <v>715000</v>
      </c>
      <c r="F5142" t="s">
        <v>19</v>
      </c>
      <c r="G5142" t="s">
        <v>20</v>
      </c>
      <c r="H5142">
        <v>4</v>
      </c>
      <c r="I5142">
        <v>3</v>
      </c>
      <c r="J5142">
        <v>1284</v>
      </c>
      <c r="K5142">
        <v>1.003979</v>
      </c>
      <c r="L5142" t="s">
        <v>25</v>
      </c>
    </row>
    <row r="5143" spans="1:12" x14ac:dyDescent="0.3">
      <c r="A5143" s="1">
        <v>44640</v>
      </c>
      <c r="B5143">
        <v>2022</v>
      </c>
      <c r="C5143" t="s">
        <v>12</v>
      </c>
      <c r="D5143">
        <v>52260</v>
      </c>
      <c r="E5143">
        <v>32500</v>
      </c>
      <c r="F5143" t="s">
        <v>13</v>
      </c>
      <c r="G5143" t="s">
        <v>14</v>
      </c>
      <c r="H5143">
        <v>3</v>
      </c>
      <c r="I5143">
        <v>3</v>
      </c>
      <c r="J5143">
        <v>917</v>
      </c>
      <c r="K5143">
        <v>1.003979</v>
      </c>
      <c r="L5143" t="s">
        <v>16</v>
      </c>
    </row>
    <row r="5144" spans="1:12" x14ac:dyDescent="0.3">
      <c r="A5144" s="1">
        <v>44643</v>
      </c>
      <c r="B5144">
        <v>2022</v>
      </c>
      <c r="C5144" t="s">
        <v>30</v>
      </c>
      <c r="D5144">
        <v>339610</v>
      </c>
      <c r="E5144">
        <v>533000</v>
      </c>
      <c r="F5144" t="s">
        <v>19</v>
      </c>
      <c r="G5144" t="s">
        <v>20</v>
      </c>
      <c r="H5144">
        <v>4</v>
      </c>
      <c r="I5144">
        <v>2</v>
      </c>
      <c r="J5144">
        <v>1421</v>
      </c>
      <c r="K5144">
        <v>1.003979</v>
      </c>
      <c r="L5144" t="s">
        <v>16</v>
      </c>
    </row>
    <row r="5145" spans="1:12" x14ac:dyDescent="0.3">
      <c r="A5145" s="1">
        <v>44645</v>
      </c>
      <c r="B5145">
        <v>2022</v>
      </c>
      <c r="C5145" t="s">
        <v>17</v>
      </c>
      <c r="D5145">
        <v>116830</v>
      </c>
      <c r="E5145">
        <v>245000</v>
      </c>
      <c r="F5145" t="s">
        <v>13</v>
      </c>
      <c r="G5145" t="s">
        <v>14</v>
      </c>
      <c r="H5145">
        <v>3</v>
      </c>
      <c r="I5145">
        <v>2</v>
      </c>
      <c r="J5145">
        <v>1043</v>
      </c>
      <c r="K5145">
        <v>1.003979</v>
      </c>
      <c r="L5145" t="s">
        <v>16</v>
      </c>
    </row>
    <row r="5146" spans="1:12" x14ac:dyDescent="0.3">
      <c r="A5146" s="1">
        <v>44647</v>
      </c>
      <c r="B5146">
        <v>2022</v>
      </c>
      <c r="C5146" t="s">
        <v>21</v>
      </c>
      <c r="D5146">
        <v>3856580</v>
      </c>
      <c r="E5146">
        <v>5100000</v>
      </c>
      <c r="F5146" t="s">
        <v>13</v>
      </c>
      <c r="G5146" t="s">
        <v>14</v>
      </c>
      <c r="H5146">
        <v>3</v>
      </c>
      <c r="I5146">
        <v>3</v>
      </c>
      <c r="J5146">
        <v>1025</v>
      </c>
      <c r="K5146">
        <v>1.003979</v>
      </c>
      <c r="L5146" t="s">
        <v>25</v>
      </c>
    </row>
    <row r="5147" spans="1:12" x14ac:dyDescent="0.3">
      <c r="A5147" s="1">
        <v>44647</v>
      </c>
      <c r="B5147">
        <v>2022</v>
      </c>
      <c r="C5147" t="s">
        <v>29</v>
      </c>
      <c r="D5147">
        <v>184100</v>
      </c>
      <c r="E5147">
        <v>280000</v>
      </c>
      <c r="F5147" t="s">
        <v>13</v>
      </c>
      <c r="G5147" t="s">
        <v>14</v>
      </c>
      <c r="H5147">
        <v>3</v>
      </c>
      <c r="I5147">
        <v>3</v>
      </c>
      <c r="J5147">
        <v>989</v>
      </c>
      <c r="K5147">
        <v>1.003979</v>
      </c>
      <c r="L5147" t="s">
        <v>25</v>
      </c>
    </row>
    <row r="5148" spans="1:12" x14ac:dyDescent="0.3">
      <c r="A5148" s="1">
        <v>44647</v>
      </c>
      <c r="B5148">
        <v>2022</v>
      </c>
      <c r="C5148" t="s">
        <v>17</v>
      </c>
      <c r="D5148">
        <v>133060</v>
      </c>
      <c r="E5148">
        <v>240000</v>
      </c>
      <c r="F5148" t="s">
        <v>13</v>
      </c>
      <c r="G5148" t="s">
        <v>14</v>
      </c>
      <c r="H5148">
        <v>3</v>
      </c>
      <c r="I5148">
        <v>1</v>
      </c>
      <c r="J5148">
        <v>907</v>
      </c>
      <c r="K5148">
        <v>1.003979</v>
      </c>
      <c r="L5148" t="s">
        <v>15</v>
      </c>
    </row>
    <row r="5149" spans="1:12" x14ac:dyDescent="0.3">
      <c r="A5149" s="1">
        <v>44650</v>
      </c>
      <c r="B5149">
        <v>2022</v>
      </c>
      <c r="C5149" t="s">
        <v>12</v>
      </c>
      <c r="D5149">
        <v>89130</v>
      </c>
      <c r="E5149">
        <v>49810</v>
      </c>
      <c r="F5149" t="s">
        <v>13</v>
      </c>
      <c r="G5149" t="s">
        <v>14</v>
      </c>
      <c r="H5149">
        <v>3</v>
      </c>
      <c r="I5149">
        <v>1</v>
      </c>
      <c r="J5149">
        <v>984</v>
      </c>
      <c r="K5149">
        <v>1.003979</v>
      </c>
      <c r="L5149" t="s">
        <v>22</v>
      </c>
    </row>
    <row r="5150" spans="1:12" x14ac:dyDescent="0.3">
      <c r="A5150" s="1">
        <v>44650</v>
      </c>
      <c r="B5150">
        <v>2022</v>
      </c>
      <c r="C5150" t="s">
        <v>21</v>
      </c>
      <c r="D5150">
        <v>585130</v>
      </c>
      <c r="E5150">
        <v>1028000</v>
      </c>
      <c r="F5150" t="s">
        <v>13</v>
      </c>
      <c r="G5150" t="s">
        <v>14</v>
      </c>
      <c r="H5150">
        <v>3</v>
      </c>
      <c r="I5150">
        <v>1</v>
      </c>
      <c r="J5150">
        <v>1045</v>
      </c>
      <c r="K5150">
        <v>1.003979</v>
      </c>
      <c r="L5150" t="s">
        <v>25</v>
      </c>
    </row>
    <row r="5151" spans="1:12" x14ac:dyDescent="0.3">
      <c r="A5151" s="1">
        <v>44650</v>
      </c>
      <c r="B5151">
        <v>2022</v>
      </c>
      <c r="C5151" t="s">
        <v>17</v>
      </c>
      <c r="D5151">
        <v>122740</v>
      </c>
      <c r="E5151">
        <v>147500</v>
      </c>
      <c r="F5151" t="s">
        <v>19</v>
      </c>
      <c r="G5151" t="s">
        <v>20</v>
      </c>
      <c r="H5151">
        <v>4</v>
      </c>
      <c r="I5151">
        <v>2</v>
      </c>
      <c r="J5151">
        <v>1285</v>
      </c>
      <c r="K5151">
        <v>1.003979</v>
      </c>
      <c r="L5151" t="s">
        <v>15</v>
      </c>
    </row>
    <row r="5152" spans="1:12" x14ac:dyDescent="0.3">
      <c r="A5152" s="1">
        <v>44652</v>
      </c>
      <c r="B5152">
        <v>2022</v>
      </c>
      <c r="C5152" t="s">
        <v>29</v>
      </c>
      <c r="D5152">
        <v>277830</v>
      </c>
      <c r="E5152">
        <v>490000</v>
      </c>
      <c r="F5152" t="s">
        <v>13</v>
      </c>
      <c r="G5152" t="s">
        <v>14</v>
      </c>
      <c r="H5152">
        <v>3</v>
      </c>
      <c r="I5152">
        <v>2</v>
      </c>
      <c r="J5152">
        <v>953</v>
      </c>
      <c r="K5152">
        <v>1.003979</v>
      </c>
      <c r="L5152" t="s">
        <v>15</v>
      </c>
    </row>
    <row r="5153" spans="1:12" x14ac:dyDescent="0.3">
      <c r="A5153" s="1">
        <v>44652</v>
      </c>
      <c r="B5153">
        <v>2022</v>
      </c>
      <c r="C5153" t="s">
        <v>26</v>
      </c>
      <c r="D5153">
        <v>857220</v>
      </c>
      <c r="E5153">
        <v>1080000</v>
      </c>
      <c r="F5153" t="s">
        <v>13</v>
      </c>
      <c r="G5153" t="s">
        <v>14</v>
      </c>
      <c r="H5153">
        <v>3</v>
      </c>
      <c r="I5153">
        <v>2</v>
      </c>
      <c r="J5153">
        <v>916</v>
      </c>
      <c r="K5153">
        <v>1.003979</v>
      </c>
      <c r="L5153" t="s">
        <v>25</v>
      </c>
    </row>
    <row r="5154" spans="1:12" x14ac:dyDescent="0.3">
      <c r="A5154" s="1">
        <v>44652</v>
      </c>
      <c r="B5154">
        <v>2022</v>
      </c>
      <c r="C5154" t="s">
        <v>17</v>
      </c>
      <c r="D5154">
        <v>81790</v>
      </c>
      <c r="E5154">
        <v>215000</v>
      </c>
      <c r="F5154" t="s">
        <v>13</v>
      </c>
      <c r="G5154" t="s">
        <v>14</v>
      </c>
      <c r="H5154">
        <v>3</v>
      </c>
      <c r="I5154">
        <v>2</v>
      </c>
      <c r="J5154">
        <v>1054</v>
      </c>
      <c r="K5154">
        <v>1.003979</v>
      </c>
      <c r="L5154" t="s">
        <v>22</v>
      </c>
    </row>
    <row r="5155" spans="1:12" x14ac:dyDescent="0.3">
      <c r="A5155" s="1">
        <v>44654</v>
      </c>
      <c r="B5155">
        <v>2022</v>
      </c>
      <c r="C5155" t="s">
        <v>18</v>
      </c>
      <c r="D5155">
        <v>357480</v>
      </c>
      <c r="E5155">
        <v>390000</v>
      </c>
      <c r="F5155" t="s">
        <v>27</v>
      </c>
      <c r="G5155" t="s">
        <v>28</v>
      </c>
      <c r="H5155">
        <v>8</v>
      </c>
      <c r="I5155">
        <v>7</v>
      </c>
      <c r="J5155">
        <v>2499</v>
      </c>
      <c r="K5155">
        <v>1.003979</v>
      </c>
      <c r="L5155" t="s">
        <v>16</v>
      </c>
    </row>
    <row r="5156" spans="1:12" x14ac:dyDescent="0.3">
      <c r="A5156" s="1">
        <v>44659</v>
      </c>
      <c r="B5156">
        <v>2022</v>
      </c>
      <c r="C5156" t="s">
        <v>21</v>
      </c>
      <c r="D5156">
        <v>1797180</v>
      </c>
      <c r="E5156">
        <v>2300000</v>
      </c>
      <c r="F5156" t="s">
        <v>13</v>
      </c>
      <c r="G5156" t="s">
        <v>14</v>
      </c>
      <c r="H5156">
        <v>3</v>
      </c>
      <c r="I5156">
        <v>3</v>
      </c>
      <c r="J5156">
        <v>904</v>
      </c>
      <c r="K5156">
        <v>1.003979</v>
      </c>
      <c r="L5156" t="s">
        <v>25</v>
      </c>
    </row>
    <row r="5157" spans="1:12" x14ac:dyDescent="0.3">
      <c r="A5157" s="1">
        <v>44660</v>
      </c>
      <c r="B5157">
        <v>2022</v>
      </c>
      <c r="C5157" t="s">
        <v>18</v>
      </c>
      <c r="D5157">
        <v>208830</v>
      </c>
      <c r="E5157">
        <v>465000</v>
      </c>
      <c r="F5157" t="s">
        <v>13</v>
      </c>
      <c r="G5157" t="s">
        <v>14</v>
      </c>
      <c r="H5157">
        <v>3</v>
      </c>
      <c r="I5157">
        <v>2</v>
      </c>
      <c r="J5157">
        <v>937</v>
      </c>
      <c r="K5157">
        <v>1.003979</v>
      </c>
      <c r="L5157" t="s">
        <v>15</v>
      </c>
    </row>
    <row r="5158" spans="1:12" x14ac:dyDescent="0.3">
      <c r="A5158" s="1">
        <v>44664</v>
      </c>
      <c r="B5158">
        <v>2022</v>
      </c>
      <c r="C5158" t="s">
        <v>29</v>
      </c>
      <c r="D5158">
        <v>152110</v>
      </c>
      <c r="E5158">
        <v>264000</v>
      </c>
      <c r="F5158" t="s">
        <v>13</v>
      </c>
      <c r="G5158" t="s">
        <v>14</v>
      </c>
      <c r="H5158">
        <v>3</v>
      </c>
      <c r="I5158">
        <v>3</v>
      </c>
      <c r="J5158">
        <v>1024</v>
      </c>
      <c r="K5158">
        <v>1.003979</v>
      </c>
      <c r="L5158" t="s">
        <v>25</v>
      </c>
    </row>
    <row r="5159" spans="1:12" x14ac:dyDescent="0.3">
      <c r="A5159" s="1">
        <v>44664</v>
      </c>
      <c r="B5159">
        <v>2022</v>
      </c>
      <c r="C5159" t="s">
        <v>21</v>
      </c>
      <c r="D5159">
        <v>3313240</v>
      </c>
      <c r="E5159">
        <v>4850000</v>
      </c>
      <c r="F5159" t="s">
        <v>19</v>
      </c>
      <c r="G5159" t="s">
        <v>20</v>
      </c>
      <c r="H5159">
        <v>4</v>
      </c>
      <c r="I5159">
        <v>2</v>
      </c>
      <c r="J5159">
        <v>1313</v>
      </c>
      <c r="K5159">
        <v>1.003979</v>
      </c>
      <c r="L5159" t="s">
        <v>25</v>
      </c>
    </row>
    <row r="5160" spans="1:12" x14ac:dyDescent="0.3">
      <c r="A5160" s="1">
        <v>44664</v>
      </c>
      <c r="B5160">
        <v>2022</v>
      </c>
      <c r="C5160" t="s">
        <v>29</v>
      </c>
      <c r="D5160">
        <v>144480</v>
      </c>
      <c r="E5160">
        <v>279000</v>
      </c>
      <c r="F5160" t="s">
        <v>13</v>
      </c>
      <c r="G5160" t="s">
        <v>14</v>
      </c>
      <c r="H5160">
        <v>3</v>
      </c>
      <c r="I5160">
        <v>2</v>
      </c>
      <c r="J5160">
        <v>976</v>
      </c>
      <c r="K5160">
        <v>1.003979</v>
      </c>
      <c r="L5160" t="s">
        <v>22</v>
      </c>
    </row>
    <row r="5161" spans="1:12" x14ac:dyDescent="0.3">
      <c r="A5161" s="1">
        <v>44665</v>
      </c>
      <c r="B5161">
        <v>2022</v>
      </c>
      <c r="C5161" t="s">
        <v>18</v>
      </c>
      <c r="D5161">
        <v>326010</v>
      </c>
      <c r="E5161">
        <v>450000</v>
      </c>
      <c r="F5161" t="s">
        <v>19</v>
      </c>
      <c r="G5161" t="s">
        <v>20</v>
      </c>
      <c r="H5161">
        <v>4</v>
      </c>
      <c r="I5161">
        <v>2</v>
      </c>
      <c r="J5161">
        <v>1261</v>
      </c>
      <c r="K5161">
        <v>1.003979</v>
      </c>
      <c r="L5161" t="s">
        <v>16</v>
      </c>
    </row>
    <row r="5162" spans="1:12" x14ac:dyDescent="0.3">
      <c r="A5162" s="1">
        <v>44666</v>
      </c>
      <c r="B5162">
        <v>2022</v>
      </c>
      <c r="C5162" t="s">
        <v>29</v>
      </c>
      <c r="D5162">
        <v>223930</v>
      </c>
      <c r="E5162">
        <v>325000</v>
      </c>
      <c r="F5162" t="s">
        <v>13</v>
      </c>
      <c r="G5162" t="s">
        <v>14</v>
      </c>
      <c r="H5162">
        <v>3</v>
      </c>
      <c r="I5162">
        <v>2</v>
      </c>
      <c r="J5162">
        <v>1029</v>
      </c>
      <c r="K5162">
        <v>1.003979</v>
      </c>
      <c r="L5162" t="s">
        <v>16</v>
      </c>
    </row>
    <row r="5163" spans="1:12" x14ac:dyDescent="0.3">
      <c r="A5163" s="1">
        <v>44667</v>
      </c>
      <c r="B5163">
        <v>2022</v>
      </c>
      <c r="C5163" t="s">
        <v>30</v>
      </c>
      <c r="D5163">
        <v>419550</v>
      </c>
      <c r="E5163">
        <v>311000</v>
      </c>
      <c r="F5163" t="s">
        <v>13</v>
      </c>
      <c r="G5163" t="s">
        <v>14</v>
      </c>
      <c r="H5163">
        <v>3</v>
      </c>
      <c r="I5163">
        <v>3</v>
      </c>
      <c r="J5163">
        <v>1004</v>
      </c>
      <c r="K5163">
        <v>1.003979</v>
      </c>
      <c r="L5163" t="s">
        <v>22</v>
      </c>
    </row>
    <row r="5164" spans="1:12" x14ac:dyDescent="0.3">
      <c r="A5164" s="1">
        <v>44672</v>
      </c>
      <c r="B5164">
        <v>2022</v>
      </c>
      <c r="C5164" t="s">
        <v>29</v>
      </c>
      <c r="D5164">
        <v>143430</v>
      </c>
      <c r="E5164">
        <v>238000</v>
      </c>
      <c r="F5164" t="s">
        <v>13</v>
      </c>
      <c r="G5164" t="s">
        <v>14</v>
      </c>
      <c r="H5164">
        <v>3</v>
      </c>
      <c r="I5164">
        <v>1</v>
      </c>
      <c r="J5164">
        <v>1049</v>
      </c>
      <c r="K5164">
        <v>1.003979</v>
      </c>
      <c r="L5164" t="s">
        <v>25</v>
      </c>
    </row>
    <row r="5165" spans="1:12" x14ac:dyDescent="0.3">
      <c r="A5165" s="1">
        <v>44673</v>
      </c>
      <c r="B5165">
        <v>2022</v>
      </c>
      <c r="C5165" t="s">
        <v>18</v>
      </c>
      <c r="D5165">
        <v>873040</v>
      </c>
      <c r="E5165">
        <v>1150000</v>
      </c>
      <c r="F5165" t="s">
        <v>13</v>
      </c>
      <c r="G5165" t="s">
        <v>14</v>
      </c>
      <c r="H5165">
        <v>3</v>
      </c>
      <c r="I5165">
        <v>2</v>
      </c>
      <c r="J5165">
        <v>981</v>
      </c>
      <c r="K5165">
        <v>1.003979</v>
      </c>
      <c r="L5165" t="s">
        <v>16</v>
      </c>
    </row>
    <row r="5166" spans="1:12" x14ac:dyDescent="0.3">
      <c r="A5166" s="1">
        <v>44674</v>
      </c>
      <c r="B5166">
        <v>2022</v>
      </c>
      <c r="C5166" t="s">
        <v>12</v>
      </c>
      <c r="D5166">
        <v>186750</v>
      </c>
      <c r="E5166">
        <v>180000</v>
      </c>
      <c r="F5166" t="s">
        <v>13</v>
      </c>
      <c r="G5166" t="s">
        <v>14</v>
      </c>
      <c r="H5166">
        <v>3</v>
      </c>
      <c r="I5166">
        <v>3</v>
      </c>
      <c r="J5166">
        <v>1080</v>
      </c>
      <c r="K5166">
        <v>1.003979</v>
      </c>
      <c r="L5166" t="s">
        <v>25</v>
      </c>
    </row>
    <row r="5167" spans="1:12" x14ac:dyDescent="0.3">
      <c r="A5167" s="1">
        <v>44674</v>
      </c>
      <c r="B5167">
        <v>2022</v>
      </c>
      <c r="C5167" t="s">
        <v>26</v>
      </c>
      <c r="D5167">
        <v>388500</v>
      </c>
      <c r="E5167">
        <v>682000</v>
      </c>
      <c r="F5167" t="s">
        <v>13</v>
      </c>
      <c r="G5167" t="s">
        <v>14</v>
      </c>
      <c r="H5167">
        <v>3</v>
      </c>
      <c r="I5167">
        <v>1</v>
      </c>
      <c r="J5167">
        <v>980</v>
      </c>
      <c r="K5167">
        <v>1.003979</v>
      </c>
      <c r="L5167" t="s">
        <v>15</v>
      </c>
    </row>
    <row r="5168" spans="1:12" x14ac:dyDescent="0.3">
      <c r="A5168" s="1">
        <v>44675</v>
      </c>
      <c r="B5168">
        <v>2022</v>
      </c>
      <c r="C5168" t="s">
        <v>12</v>
      </c>
      <c r="D5168">
        <v>63030</v>
      </c>
      <c r="E5168">
        <v>62000</v>
      </c>
      <c r="F5168" t="s">
        <v>13</v>
      </c>
      <c r="G5168" t="s">
        <v>14</v>
      </c>
      <c r="H5168">
        <v>3</v>
      </c>
      <c r="I5168">
        <v>2</v>
      </c>
      <c r="J5168">
        <v>950</v>
      </c>
      <c r="K5168">
        <v>1.003979</v>
      </c>
      <c r="L5168" t="s">
        <v>15</v>
      </c>
    </row>
    <row r="5169" spans="1:12" x14ac:dyDescent="0.3">
      <c r="A5169" s="1">
        <v>44679</v>
      </c>
      <c r="B5169">
        <v>2022</v>
      </c>
      <c r="C5169" t="s">
        <v>26</v>
      </c>
      <c r="D5169">
        <v>245770</v>
      </c>
      <c r="E5169">
        <v>394500</v>
      </c>
      <c r="F5169" t="s">
        <v>13</v>
      </c>
      <c r="G5169" t="s">
        <v>14</v>
      </c>
      <c r="H5169">
        <v>3</v>
      </c>
      <c r="I5169">
        <v>3</v>
      </c>
      <c r="J5169">
        <v>950</v>
      </c>
      <c r="K5169">
        <v>1.003979</v>
      </c>
      <c r="L5169" t="s">
        <v>25</v>
      </c>
    </row>
    <row r="5170" spans="1:12" x14ac:dyDescent="0.3">
      <c r="A5170" s="1">
        <v>44680</v>
      </c>
      <c r="B5170">
        <v>2022</v>
      </c>
      <c r="C5170" t="s">
        <v>26</v>
      </c>
      <c r="D5170">
        <v>358120</v>
      </c>
      <c r="E5170">
        <v>535000</v>
      </c>
      <c r="F5170" t="s">
        <v>13</v>
      </c>
      <c r="G5170" t="s">
        <v>14</v>
      </c>
      <c r="H5170">
        <v>3</v>
      </c>
      <c r="I5170">
        <v>1</v>
      </c>
      <c r="J5170">
        <v>930</v>
      </c>
      <c r="K5170">
        <v>1.003979</v>
      </c>
      <c r="L5170" t="s">
        <v>25</v>
      </c>
    </row>
    <row r="5171" spans="1:12" x14ac:dyDescent="0.3">
      <c r="A5171" s="1">
        <v>44680</v>
      </c>
      <c r="B5171">
        <v>2022</v>
      </c>
      <c r="C5171" t="s">
        <v>29</v>
      </c>
      <c r="D5171">
        <v>265440</v>
      </c>
      <c r="E5171">
        <v>215000</v>
      </c>
      <c r="F5171" t="s">
        <v>13</v>
      </c>
      <c r="G5171" t="s">
        <v>14</v>
      </c>
      <c r="H5171">
        <v>3</v>
      </c>
      <c r="I5171">
        <v>1</v>
      </c>
      <c r="J5171">
        <v>983</v>
      </c>
      <c r="K5171">
        <v>1.003979</v>
      </c>
      <c r="L5171" t="s">
        <v>25</v>
      </c>
    </row>
    <row r="5172" spans="1:12" x14ac:dyDescent="0.3">
      <c r="A5172" s="1">
        <v>44681</v>
      </c>
      <c r="B5172">
        <v>2022</v>
      </c>
      <c r="C5172" t="s">
        <v>21</v>
      </c>
      <c r="D5172">
        <v>1400980</v>
      </c>
      <c r="E5172">
        <v>2647838</v>
      </c>
      <c r="F5172" t="s">
        <v>13</v>
      </c>
      <c r="G5172" t="s">
        <v>14</v>
      </c>
      <c r="H5172">
        <v>3</v>
      </c>
      <c r="I5172">
        <v>2</v>
      </c>
      <c r="J5172">
        <v>984</v>
      </c>
      <c r="K5172">
        <v>1.003979</v>
      </c>
      <c r="L5172" t="s">
        <v>25</v>
      </c>
    </row>
    <row r="5173" spans="1:12" x14ac:dyDescent="0.3">
      <c r="A5173" s="1">
        <v>44682</v>
      </c>
      <c r="B5173">
        <v>2022</v>
      </c>
      <c r="C5173" t="s">
        <v>30</v>
      </c>
      <c r="D5173">
        <v>679160</v>
      </c>
      <c r="E5173">
        <v>802000</v>
      </c>
      <c r="F5173" t="s">
        <v>13</v>
      </c>
      <c r="G5173" t="s">
        <v>14</v>
      </c>
      <c r="H5173">
        <v>3</v>
      </c>
      <c r="I5173">
        <v>1</v>
      </c>
      <c r="J5173">
        <v>1015</v>
      </c>
      <c r="K5173">
        <v>1.003979</v>
      </c>
      <c r="L5173" t="s">
        <v>22</v>
      </c>
    </row>
    <row r="5174" spans="1:12" x14ac:dyDescent="0.3">
      <c r="A5174" s="1">
        <v>44682</v>
      </c>
      <c r="B5174">
        <v>2022</v>
      </c>
      <c r="C5174" t="s">
        <v>21</v>
      </c>
      <c r="D5174">
        <v>2170000</v>
      </c>
      <c r="E5174">
        <v>2750000</v>
      </c>
      <c r="F5174" t="s">
        <v>13</v>
      </c>
      <c r="G5174" t="s">
        <v>14</v>
      </c>
      <c r="H5174">
        <v>3</v>
      </c>
      <c r="I5174">
        <v>3</v>
      </c>
      <c r="J5174">
        <v>927</v>
      </c>
      <c r="K5174">
        <v>1.003979</v>
      </c>
      <c r="L5174" t="s">
        <v>16</v>
      </c>
    </row>
    <row r="5175" spans="1:12" x14ac:dyDescent="0.3">
      <c r="A5175" s="1">
        <v>44682</v>
      </c>
      <c r="B5175">
        <v>2022</v>
      </c>
      <c r="C5175" t="s">
        <v>29</v>
      </c>
      <c r="D5175">
        <v>170100</v>
      </c>
      <c r="E5175">
        <v>242000</v>
      </c>
      <c r="F5175" t="s">
        <v>13</v>
      </c>
      <c r="G5175" t="s">
        <v>14</v>
      </c>
      <c r="H5175">
        <v>3</v>
      </c>
      <c r="I5175">
        <v>2</v>
      </c>
      <c r="J5175">
        <v>928</v>
      </c>
      <c r="K5175">
        <v>1.003979</v>
      </c>
      <c r="L5175" t="s">
        <v>22</v>
      </c>
    </row>
    <row r="5176" spans="1:12" x14ac:dyDescent="0.3">
      <c r="A5176" s="1">
        <v>44686</v>
      </c>
      <c r="B5176">
        <v>2022</v>
      </c>
      <c r="C5176" t="s">
        <v>30</v>
      </c>
      <c r="D5176">
        <v>467190</v>
      </c>
      <c r="E5176">
        <v>682550</v>
      </c>
      <c r="F5176" t="s">
        <v>13</v>
      </c>
      <c r="G5176" t="s">
        <v>14</v>
      </c>
      <c r="H5176">
        <v>3</v>
      </c>
      <c r="I5176">
        <v>1</v>
      </c>
      <c r="J5176">
        <v>947</v>
      </c>
      <c r="K5176">
        <v>1.003979</v>
      </c>
      <c r="L5176" t="s">
        <v>25</v>
      </c>
    </row>
    <row r="5177" spans="1:12" x14ac:dyDescent="0.3">
      <c r="A5177" s="1">
        <v>44686</v>
      </c>
      <c r="B5177">
        <v>2022</v>
      </c>
      <c r="C5177" t="s">
        <v>12</v>
      </c>
      <c r="D5177">
        <v>38020</v>
      </c>
      <c r="E5177">
        <v>75000</v>
      </c>
      <c r="F5177" t="s">
        <v>13</v>
      </c>
      <c r="G5177" t="s">
        <v>14</v>
      </c>
      <c r="H5177">
        <v>3</v>
      </c>
      <c r="I5177">
        <v>1</v>
      </c>
      <c r="J5177">
        <v>1069</v>
      </c>
      <c r="K5177">
        <v>1.003979</v>
      </c>
      <c r="L5177" t="s">
        <v>16</v>
      </c>
    </row>
    <row r="5178" spans="1:12" x14ac:dyDescent="0.3">
      <c r="A5178" s="1">
        <v>44686</v>
      </c>
      <c r="B5178">
        <v>2022</v>
      </c>
      <c r="C5178" t="s">
        <v>18</v>
      </c>
      <c r="D5178">
        <v>398940</v>
      </c>
      <c r="E5178">
        <v>589426</v>
      </c>
      <c r="F5178" t="s">
        <v>13</v>
      </c>
      <c r="G5178" t="s">
        <v>14</v>
      </c>
      <c r="H5178">
        <v>3</v>
      </c>
      <c r="I5178">
        <v>3</v>
      </c>
      <c r="J5178">
        <v>1095</v>
      </c>
      <c r="K5178">
        <v>1.003979</v>
      </c>
      <c r="L5178" t="s">
        <v>16</v>
      </c>
    </row>
    <row r="5179" spans="1:12" x14ac:dyDescent="0.3">
      <c r="A5179" s="1">
        <v>44687</v>
      </c>
      <c r="B5179">
        <v>2022</v>
      </c>
      <c r="C5179" t="s">
        <v>21</v>
      </c>
      <c r="D5179">
        <v>2034620</v>
      </c>
      <c r="E5179">
        <v>2180000</v>
      </c>
      <c r="F5179" t="s">
        <v>13</v>
      </c>
      <c r="G5179" t="s">
        <v>14</v>
      </c>
      <c r="H5179">
        <v>3</v>
      </c>
      <c r="I5179">
        <v>2</v>
      </c>
      <c r="J5179">
        <v>1050</v>
      </c>
      <c r="K5179">
        <v>1.003979</v>
      </c>
      <c r="L5179" t="s">
        <v>25</v>
      </c>
    </row>
    <row r="5180" spans="1:12" x14ac:dyDescent="0.3">
      <c r="A5180" s="1">
        <v>44687</v>
      </c>
      <c r="B5180">
        <v>2022</v>
      </c>
      <c r="C5180" t="s">
        <v>12</v>
      </c>
      <c r="D5180">
        <v>185970</v>
      </c>
      <c r="E5180">
        <v>256000</v>
      </c>
      <c r="F5180" t="s">
        <v>19</v>
      </c>
      <c r="G5180" t="s">
        <v>20</v>
      </c>
      <c r="H5180">
        <v>4</v>
      </c>
      <c r="I5180">
        <v>4</v>
      </c>
      <c r="J5180">
        <v>1258</v>
      </c>
      <c r="K5180">
        <v>1.003979</v>
      </c>
      <c r="L5180" t="s">
        <v>15</v>
      </c>
    </row>
    <row r="5181" spans="1:12" x14ac:dyDescent="0.3">
      <c r="A5181" s="1">
        <v>44687</v>
      </c>
      <c r="B5181">
        <v>2022</v>
      </c>
      <c r="C5181" t="s">
        <v>26</v>
      </c>
      <c r="D5181">
        <v>560630</v>
      </c>
      <c r="E5181">
        <v>919000</v>
      </c>
      <c r="F5181" t="s">
        <v>13</v>
      </c>
      <c r="G5181" t="s">
        <v>14</v>
      </c>
      <c r="H5181">
        <v>3</v>
      </c>
      <c r="I5181">
        <v>1</v>
      </c>
      <c r="J5181">
        <v>1040</v>
      </c>
      <c r="K5181">
        <v>1.003979</v>
      </c>
      <c r="L5181" t="s">
        <v>25</v>
      </c>
    </row>
    <row r="5182" spans="1:12" x14ac:dyDescent="0.3">
      <c r="A5182" s="1">
        <v>44687</v>
      </c>
      <c r="B5182">
        <v>2022</v>
      </c>
      <c r="C5182" t="s">
        <v>12</v>
      </c>
      <c r="D5182">
        <v>70980</v>
      </c>
      <c r="E5182">
        <v>162000</v>
      </c>
      <c r="F5182" t="s">
        <v>13</v>
      </c>
      <c r="G5182" t="s">
        <v>14</v>
      </c>
      <c r="H5182">
        <v>3</v>
      </c>
      <c r="I5182">
        <v>3</v>
      </c>
      <c r="J5182">
        <v>1006</v>
      </c>
      <c r="K5182">
        <v>1.003979</v>
      </c>
      <c r="L5182" t="s">
        <v>22</v>
      </c>
    </row>
    <row r="5183" spans="1:12" x14ac:dyDescent="0.3">
      <c r="A5183" s="1">
        <v>44687</v>
      </c>
      <c r="B5183">
        <v>2022</v>
      </c>
      <c r="C5183" t="s">
        <v>29</v>
      </c>
      <c r="D5183">
        <v>180740</v>
      </c>
      <c r="E5183">
        <v>215000</v>
      </c>
      <c r="F5183" t="s">
        <v>13</v>
      </c>
      <c r="G5183" t="s">
        <v>14</v>
      </c>
      <c r="H5183">
        <v>3</v>
      </c>
      <c r="I5183">
        <v>2</v>
      </c>
      <c r="J5183">
        <v>1098</v>
      </c>
      <c r="K5183">
        <v>1.003979</v>
      </c>
      <c r="L5183" t="s">
        <v>16</v>
      </c>
    </row>
    <row r="5184" spans="1:12" x14ac:dyDescent="0.3">
      <c r="A5184" s="1">
        <v>44688</v>
      </c>
      <c r="B5184">
        <v>2022</v>
      </c>
      <c r="C5184" t="s">
        <v>26</v>
      </c>
      <c r="D5184">
        <v>238770</v>
      </c>
      <c r="E5184">
        <v>290000</v>
      </c>
      <c r="F5184" t="s">
        <v>13</v>
      </c>
      <c r="G5184" t="s">
        <v>14</v>
      </c>
      <c r="H5184">
        <v>3</v>
      </c>
      <c r="I5184">
        <v>2</v>
      </c>
      <c r="J5184">
        <v>1041</v>
      </c>
      <c r="K5184">
        <v>1.003979</v>
      </c>
      <c r="L5184" t="s">
        <v>16</v>
      </c>
    </row>
    <row r="5185" spans="1:12" x14ac:dyDescent="0.3">
      <c r="A5185" s="1">
        <v>44689</v>
      </c>
      <c r="B5185">
        <v>2022</v>
      </c>
      <c r="C5185" t="s">
        <v>30</v>
      </c>
      <c r="D5185">
        <v>362220</v>
      </c>
      <c r="E5185">
        <v>510000</v>
      </c>
      <c r="F5185" t="s">
        <v>13</v>
      </c>
      <c r="G5185" t="s">
        <v>14</v>
      </c>
      <c r="H5185">
        <v>3</v>
      </c>
      <c r="I5185">
        <v>3</v>
      </c>
      <c r="J5185">
        <v>1088</v>
      </c>
      <c r="K5185">
        <v>1.003979</v>
      </c>
      <c r="L5185" t="s">
        <v>15</v>
      </c>
    </row>
    <row r="5186" spans="1:12" x14ac:dyDescent="0.3">
      <c r="A5186" s="1">
        <v>44689</v>
      </c>
      <c r="B5186">
        <v>2022</v>
      </c>
      <c r="C5186" t="s">
        <v>21</v>
      </c>
      <c r="D5186">
        <v>366240</v>
      </c>
      <c r="E5186">
        <v>50000</v>
      </c>
      <c r="F5186" t="s">
        <v>13</v>
      </c>
      <c r="G5186" t="s">
        <v>14</v>
      </c>
      <c r="H5186">
        <v>3</v>
      </c>
      <c r="I5186">
        <v>3</v>
      </c>
      <c r="J5186">
        <v>1052</v>
      </c>
      <c r="K5186">
        <v>1.003979</v>
      </c>
      <c r="L5186" t="s">
        <v>25</v>
      </c>
    </row>
    <row r="5187" spans="1:12" x14ac:dyDescent="0.3">
      <c r="A5187" s="1">
        <v>44692</v>
      </c>
      <c r="B5187">
        <v>2022</v>
      </c>
      <c r="C5187" t="s">
        <v>30</v>
      </c>
      <c r="D5187">
        <v>523920</v>
      </c>
      <c r="E5187">
        <v>729000</v>
      </c>
      <c r="F5187" t="s">
        <v>13</v>
      </c>
      <c r="G5187" t="s">
        <v>14</v>
      </c>
      <c r="H5187">
        <v>3</v>
      </c>
      <c r="I5187">
        <v>3</v>
      </c>
      <c r="J5187">
        <v>939</v>
      </c>
      <c r="K5187">
        <v>1.003979</v>
      </c>
      <c r="L5187" t="s">
        <v>22</v>
      </c>
    </row>
    <row r="5188" spans="1:12" x14ac:dyDescent="0.3">
      <c r="A5188" s="1">
        <v>44692</v>
      </c>
      <c r="B5188">
        <v>2022</v>
      </c>
      <c r="C5188" t="s">
        <v>30</v>
      </c>
      <c r="D5188">
        <v>278100</v>
      </c>
      <c r="E5188">
        <v>410000</v>
      </c>
      <c r="F5188" t="s">
        <v>13</v>
      </c>
      <c r="G5188" t="s">
        <v>14</v>
      </c>
      <c r="H5188">
        <v>3</v>
      </c>
      <c r="I5188">
        <v>2</v>
      </c>
      <c r="J5188">
        <v>958</v>
      </c>
      <c r="K5188">
        <v>1.003979</v>
      </c>
      <c r="L5188" t="s">
        <v>15</v>
      </c>
    </row>
    <row r="5189" spans="1:12" x14ac:dyDescent="0.3">
      <c r="A5189" s="1">
        <v>44692</v>
      </c>
      <c r="B5189">
        <v>2022</v>
      </c>
      <c r="C5189" t="s">
        <v>21</v>
      </c>
      <c r="D5189">
        <v>518980</v>
      </c>
      <c r="E5189">
        <v>800000</v>
      </c>
      <c r="F5189" t="s">
        <v>13</v>
      </c>
      <c r="G5189" t="s">
        <v>14</v>
      </c>
      <c r="H5189">
        <v>3</v>
      </c>
      <c r="I5189">
        <v>3</v>
      </c>
      <c r="J5189">
        <v>1064</v>
      </c>
      <c r="K5189">
        <v>1.003979</v>
      </c>
      <c r="L5189" t="s">
        <v>15</v>
      </c>
    </row>
    <row r="5190" spans="1:12" x14ac:dyDescent="0.3">
      <c r="A5190" s="1">
        <v>44692</v>
      </c>
      <c r="B5190">
        <v>2022</v>
      </c>
      <c r="C5190" t="s">
        <v>29</v>
      </c>
      <c r="D5190">
        <v>320810</v>
      </c>
      <c r="E5190">
        <v>491500</v>
      </c>
      <c r="F5190" t="s">
        <v>13</v>
      </c>
      <c r="G5190" t="s">
        <v>14</v>
      </c>
      <c r="H5190">
        <v>3</v>
      </c>
      <c r="I5190">
        <v>2</v>
      </c>
      <c r="J5190">
        <v>976</v>
      </c>
      <c r="K5190">
        <v>1.003979</v>
      </c>
      <c r="L5190" t="s">
        <v>22</v>
      </c>
    </row>
    <row r="5191" spans="1:12" x14ac:dyDescent="0.3">
      <c r="A5191" s="1">
        <v>44692</v>
      </c>
      <c r="B5191">
        <v>2022</v>
      </c>
      <c r="C5191" t="s">
        <v>17</v>
      </c>
      <c r="D5191">
        <v>94890</v>
      </c>
      <c r="E5191">
        <v>95000</v>
      </c>
      <c r="F5191" t="s">
        <v>13</v>
      </c>
      <c r="G5191" t="s">
        <v>14</v>
      </c>
      <c r="H5191">
        <v>3</v>
      </c>
      <c r="I5191">
        <v>3</v>
      </c>
      <c r="J5191">
        <v>950</v>
      </c>
      <c r="K5191">
        <v>1.003979</v>
      </c>
      <c r="L5191" t="s">
        <v>25</v>
      </c>
    </row>
    <row r="5192" spans="1:12" x14ac:dyDescent="0.3">
      <c r="A5192" s="1">
        <v>44692</v>
      </c>
      <c r="B5192">
        <v>2022</v>
      </c>
      <c r="C5192" t="s">
        <v>26</v>
      </c>
      <c r="D5192">
        <v>375550</v>
      </c>
      <c r="E5192">
        <v>549900</v>
      </c>
      <c r="F5192" t="s">
        <v>13</v>
      </c>
      <c r="G5192" t="s">
        <v>14</v>
      </c>
      <c r="H5192">
        <v>3</v>
      </c>
      <c r="I5192">
        <v>3</v>
      </c>
      <c r="J5192">
        <v>926</v>
      </c>
      <c r="K5192">
        <v>1.003979</v>
      </c>
      <c r="L5192" t="s">
        <v>25</v>
      </c>
    </row>
    <row r="5193" spans="1:12" x14ac:dyDescent="0.3">
      <c r="A5193" s="1">
        <v>44693</v>
      </c>
      <c r="B5193">
        <v>2022</v>
      </c>
      <c r="C5193" t="s">
        <v>12</v>
      </c>
      <c r="D5193">
        <v>98500</v>
      </c>
      <c r="E5193">
        <v>98500</v>
      </c>
      <c r="F5193" t="s">
        <v>13</v>
      </c>
      <c r="G5193" t="s">
        <v>14</v>
      </c>
      <c r="H5193">
        <v>3</v>
      </c>
      <c r="I5193">
        <v>2</v>
      </c>
      <c r="J5193">
        <v>967</v>
      </c>
      <c r="K5193">
        <v>1.003979</v>
      </c>
      <c r="L5193" t="s">
        <v>15</v>
      </c>
    </row>
    <row r="5194" spans="1:12" x14ac:dyDescent="0.3">
      <c r="A5194" s="1">
        <v>44694</v>
      </c>
      <c r="B5194">
        <v>2022</v>
      </c>
      <c r="C5194" t="s">
        <v>17</v>
      </c>
      <c r="D5194">
        <v>89070</v>
      </c>
      <c r="E5194">
        <v>260000</v>
      </c>
      <c r="F5194" t="s">
        <v>13</v>
      </c>
      <c r="G5194" t="s">
        <v>14</v>
      </c>
      <c r="H5194">
        <v>3</v>
      </c>
      <c r="I5194">
        <v>3</v>
      </c>
      <c r="J5194">
        <v>913</v>
      </c>
      <c r="K5194">
        <v>1.003979</v>
      </c>
      <c r="L5194" t="s">
        <v>22</v>
      </c>
    </row>
    <row r="5195" spans="1:12" x14ac:dyDescent="0.3">
      <c r="A5195" s="1">
        <v>44694</v>
      </c>
      <c r="B5195">
        <v>2022</v>
      </c>
      <c r="C5195" t="s">
        <v>26</v>
      </c>
      <c r="D5195">
        <v>272020</v>
      </c>
      <c r="E5195">
        <v>280000</v>
      </c>
      <c r="F5195" t="s">
        <v>13</v>
      </c>
      <c r="G5195" t="s">
        <v>14</v>
      </c>
      <c r="H5195">
        <v>3</v>
      </c>
      <c r="I5195">
        <v>1</v>
      </c>
      <c r="J5195">
        <v>1061</v>
      </c>
      <c r="K5195">
        <v>1.003979</v>
      </c>
      <c r="L5195" t="s">
        <v>25</v>
      </c>
    </row>
    <row r="5196" spans="1:12" x14ac:dyDescent="0.3">
      <c r="A5196" s="1">
        <v>44694</v>
      </c>
      <c r="B5196">
        <v>2022</v>
      </c>
      <c r="C5196" t="s">
        <v>30</v>
      </c>
      <c r="D5196">
        <v>347000</v>
      </c>
      <c r="E5196">
        <v>595000</v>
      </c>
      <c r="F5196" t="s">
        <v>19</v>
      </c>
      <c r="G5196" t="s">
        <v>20</v>
      </c>
      <c r="H5196">
        <v>4</v>
      </c>
      <c r="I5196">
        <v>3</v>
      </c>
      <c r="J5196">
        <v>1487</v>
      </c>
      <c r="K5196">
        <v>1.003979</v>
      </c>
      <c r="L5196" t="s">
        <v>15</v>
      </c>
    </row>
    <row r="5197" spans="1:12" x14ac:dyDescent="0.3">
      <c r="A5197" s="1">
        <v>44694</v>
      </c>
      <c r="B5197">
        <v>2022</v>
      </c>
      <c r="C5197" t="s">
        <v>17</v>
      </c>
      <c r="D5197">
        <v>106440</v>
      </c>
      <c r="E5197">
        <v>279500</v>
      </c>
      <c r="F5197" t="s">
        <v>13</v>
      </c>
      <c r="G5197" t="s">
        <v>14</v>
      </c>
      <c r="H5197">
        <v>3</v>
      </c>
      <c r="I5197">
        <v>2</v>
      </c>
      <c r="J5197">
        <v>978</v>
      </c>
      <c r="K5197">
        <v>1.003979</v>
      </c>
      <c r="L5197" t="s">
        <v>25</v>
      </c>
    </row>
    <row r="5198" spans="1:12" x14ac:dyDescent="0.3">
      <c r="A5198" s="1">
        <v>44695</v>
      </c>
      <c r="B5198">
        <v>2022</v>
      </c>
      <c r="C5198" t="s">
        <v>18</v>
      </c>
      <c r="D5198">
        <v>301880</v>
      </c>
      <c r="E5198">
        <v>469000</v>
      </c>
      <c r="F5198" t="s">
        <v>13</v>
      </c>
      <c r="G5198" t="s">
        <v>14</v>
      </c>
      <c r="H5198">
        <v>3</v>
      </c>
      <c r="I5198">
        <v>2</v>
      </c>
      <c r="J5198">
        <v>1086</v>
      </c>
      <c r="K5198">
        <v>1.003979</v>
      </c>
      <c r="L5198" t="s">
        <v>25</v>
      </c>
    </row>
    <row r="5199" spans="1:12" x14ac:dyDescent="0.3">
      <c r="A5199" s="1">
        <v>44695</v>
      </c>
      <c r="B5199">
        <v>2022</v>
      </c>
      <c r="C5199" t="s">
        <v>29</v>
      </c>
      <c r="D5199">
        <v>201250</v>
      </c>
      <c r="E5199">
        <v>385000</v>
      </c>
      <c r="F5199" t="s">
        <v>13</v>
      </c>
      <c r="G5199" t="s">
        <v>14</v>
      </c>
      <c r="H5199">
        <v>3</v>
      </c>
      <c r="I5199">
        <v>1</v>
      </c>
      <c r="J5199">
        <v>915</v>
      </c>
      <c r="K5199">
        <v>1.003979</v>
      </c>
      <c r="L5199" t="s">
        <v>25</v>
      </c>
    </row>
    <row r="5200" spans="1:12" x14ac:dyDescent="0.3">
      <c r="A5200" s="1">
        <v>44695</v>
      </c>
      <c r="B5200">
        <v>2022</v>
      </c>
      <c r="C5200" t="s">
        <v>29</v>
      </c>
      <c r="D5200">
        <v>530250</v>
      </c>
      <c r="E5200">
        <v>610000</v>
      </c>
      <c r="F5200" t="s">
        <v>13</v>
      </c>
      <c r="G5200" t="s">
        <v>14</v>
      </c>
      <c r="H5200">
        <v>3</v>
      </c>
      <c r="I5200">
        <v>2</v>
      </c>
      <c r="J5200">
        <v>993</v>
      </c>
      <c r="K5200">
        <v>1.003979</v>
      </c>
      <c r="L5200" t="s">
        <v>15</v>
      </c>
    </row>
    <row r="5201" spans="1:12" x14ac:dyDescent="0.3">
      <c r="A5201" s="1">
        <v>44696</v>
      </c>
      <c r="B5201">
        <v>2022</v>
      </c>
      <c r="C5201" t="s">
        <v>17</v>
      </c>
      <c r="D5201">
        <v>124750</v>
      </c>
      <c r="E5201">
        <v>146913</v>
      </c>
      <c r="F5201" t="s">
        <v>13</v>
      </c>
      <c r="G5201" t="s">
        <v>14</v>
      </c>
      <c r="H5201">
        <v>3</v>
      </c>
      <c r="I5201">
        <v>2</v>
      </c>
      <c r="J5201">
        <v>1048</v>
      </c>
      <c r="K5201">
        <v>1.003979</v>
      </c>
      <c r="L5201" t="s">
        <v>15</v>
      </c>
    </row>
    <row r="5202" spans="1:12" x14ac:dyDescent="0.3">
      <c r="A5202" s="1">
        <v>44696</v>
      </c>
      <c r="B5202">
        <v>2022</v>
      </c>
      <c r="C5202" t="s">
        <v>21</v>
      </c>
      <c r="D5202">
        <v>940100</v>
      </c>
      <c r="E5202">
        <v>1150000</v>
      </c>
      <c r="F5202" t="s">
        <v>13</v>
      </c>
      <c r="G5202" t="s">
        <v>14</v>
      </c>
      <c r="H5202">
        <v>3</v>
      </c>
      <c r="I5202">
        <v>2</v>
      </c>
      <c r="J5202">
        <v>1088</v>
      </c>
      <c r="K5202">
        <v>1.003979</v>
      </c>
      <c r="L5202" t="s">
        <v>16</v>
      </c>
    </row>
    <row r="5203" spans="1:12" x14ac:dyDescent="0.3">
      <c r="A5203" s="1">
        <v>44696</v>
      </c>
      <c r="B5203">
        <v>2022</v>
      </c>
      <c r="C5203" t="s">
        <v>30</v>
      </c>
      <c r="D5203">
        <v>271910</v>
      </c>
      <c r="E5203">
        <v>25000</v>
      </c>
      <c r="F5203" t="s">
        <v>13</v>
      </c>
      <c r="G5203" t="s">
        <v>14</v>
      </c>
      <c r="H5203">
        <v>3</v>
      </c>
      <c r="I5203">
        <v>1</v>
      </c>
      <c r="J5203">
        <v>943</v>
      </c>
      <c r="K5203">
        <v>1.003979</v>
      </c>
      <c r="L5203" t="s">
        <v>22</v>
      </c>
    </row>
    <row r="5204" spans="1:12" x14ac:dyDescent="0.3">
      <c r="A5204" s="1">
        <v>44699</v>
      </c>
      <c r="B5204">
        <v>2022</v>
      </c>
      <c r="C5204" t="s">
        <v>18</v>
      </c>
      <c r="D5204">
        <v>268300</v>
      </c>
      <c r="E5204">
        <v>450000</v>
      </c>
      <c r="F5204" t="s">
        <v>13</v>
      </c>
      <c r="G5204" t="s">
        <v>14</v>
      </c>
      <c r="H5204">
        <v>3</v>
      </c>
      <c r="I5204">
        <v>2</v>
      </c>
      <c r="J5204">
        <v>941</v>
      </c>
      <c r="K5204">
        <v>1.003979</v>
      </c>
      <c r="L5204" t="s">
        <v>22</v>
      </c>
    </row>
    <row r="5205" spans="1:12" x14ac:dyDescent="0.3">
      <c r="A5205" s="1">
        <v>44699</v>
      </c>
      <c r="B5205">
        <v>2022</v>
      </c>
      <c r="C5205" t="s">
        <v>26</v>
      </c>
      <c r="D5205">
        <v>630070</v>
      </c>
      <c r="E5205">
        <v>899000</v>
      </c>
      <c r="F5205" t="s">
        <v>13</v>
      </c>
      <c r="G5205" t="s">
        <v>14</v>
      </c>
      <c r="H5205">
        <v>3</v>
      </c>
      <c r="I5205">
        <v>1</v>
      </c>
      <c r="J5205">
        <v>947</v>
      </c>
      <c r="K5205">
        <v>1.003979</v>
      </c>
      <c r="L5205" t="s">
        <v>15</v>
      </c>
    </row>
    <row r="5206" spans="1:12" x14ac:dyDescent="0.3">
      <c r="A5206" s="1">
        <v>44699</v>
      </c>
      <c r="B5206">
        <v>2022</v>
      </c>
      <c r="C5206" t="s">
        <v>17</v>
      </c>
      <c r="D5206">
        <v>211300</v>
      </c>
      <c r="E5206">
        <v>349900</v>
      </c>
      <c r="F5206" t="s">
        <v>13</v>
      </c>
      <c r="G5206" t="s">
        <v>14</v>
      </c>
      <c r="H5206">
        <v>3</v>
      </c>
      <c r="I5206">
        <v>3</v>
      </c>
      <c r="J5206">
        <v>1049</v>
      </c>
      <c r="K5206">
        <v>1.003979</v>
      </c>
      <c r="L5206" t="s">
        <v>22</v>
      </c>
    </row>
    <row r="5207" spans="1:12" x14ac:dyDescent="0.3">
      <c r="A5207" s="1">
        <v>44699</v>
      </c>
      <c r="B5207">
        <v>2022</v>
      </c>
      <c r="C5207" t="s">
        <v>21</v>
      </c>
      <c r="D5207">
        <v>1297940</v>
      </c>
      <c r="E5207">
        <v>2200000</v>
      </c>
      <c r="F5207" t="s">
        <v>13</v>
      </c>
      <c r="G5207" t="s">
        <v>14</v>
      </c>
      <c r="H5207">
        <v>3</v>
      </c>
      <c r="I5207">
        <v>2</v>
      </c>
      <c r="J5207">
        <v>1041</v>
      </c>
      <c r="K5207">
        <v>1.003979</v>
      </c>
      <c r="L5207" t="s">
        <v>22</v>
      </c>
    </row>
    <row r="5208" spans="1:12" x14ac:dyDescent="0.3">
      <c r="A5208" s="1">
        <v>44699</v>
      </c>
      <c r="B5208">
        <v>2022</v>
      </c>
      <c r="C5208" t="s">
        <v>17</v>
      </c>
      <c r="D5208">
        <v>150220</v>
      </c>
      <c r="E5208">
        <v>283000</v>
      </c>
      <c r="F5208" t="s">
        <v>13</v>
      </c>
      <c r="G5208" t="s">
        <v>14</v>
      </c>
      <c r="H5208">
        <v>3</v>
      </c>
      <c r="I5208">
        <v>1</v>
      </c>
      <c r="J5208">
        <v>1003</v>
      </c>
      <c r="K5208">
        <v>1.003979</v>
      </c>
      <c r="L5208" t="s">
        <v>15</v>
      </c>
    </row>
    <row r="5209" spans="1:12" x14ac:dyDescent="0.3">
      <c r="A5209" s="1">
        <v>44699</v>
      </c>
      <c r="B5209">
        <v>2022</v>
      </c>
      <c r="C5209" t="s">
        <v>21</v>
      </c>
      <c r="D5209">
        <v>1213170</v>
      </c>
      <c r="E5209">
        <v>1825000</v>
      </c>
      <c r="F5209" t="s">
        <v>13</v>
      </c>
      <c r="G5209" t="s">
        <v>14</v>
      </c>
      <c r="H5209">
        <v>3</v>
      </c>
      <c r="I5209">
        <v>2</v>
      </c>
      <c r="J5209">
        <v>975</v>
      </c>
      <c r="K5209">
        <v>1.003979</v>
      </c>
      <c r="L5209" t="s">
        <v>22</v>
      </c>
    </row>
    <row r="5210" spans="1:12" x14ac:dyDescent="0.3">
      <c r="A5210" s="1">
        <v>44699</v>
      </c>
      <c r="B5210">
        <v>2022</v>
      </c>
      <c r="C5210" t="s">
        <v>21</v>
      </c>
      <c r="D5210">
        <v>2082290</v>
      </c>
      <c r="E5210">
        <v>2500000</v>
      </c>
      <c r="F5210" t="s">
        <v>13</v>
      </c>
      <c r="G5210" t="s">
        <v>14</v>
      </c>
      <c r="H5210">
        <v>3</v>
      </c>
      <c r="I5210">
        <v>1</v>
      </c>
      <c r="J5210">
        <v>1074</v>
      </c>
      <c r="K5210">
        <v>1.003979</v>
      </c>
      <c r="L5210" t="s">
        <v>25</v>
      </c>
    </row>
    <row r="5211" spans="1:12" x14ac:dyDescent="0.3">
      <c r="A5211" s="1">
        <v>44700</v>
      </c>
      <c r="B5211">
        <v>2022</v>
      </c>
      <c r="C5211" t="s">
        <v>30</v>
      </c>
      <c r="D5211">
        <v>285770</v>
      </c>
      <c r="E5211">
        <v>310000</v>
      </c>
      <c r="F5211" t="s">
        <v>13</v>
      </c>
      <c r="G5211" t="s">
        <v>14</v>
      </c>
      <c r="H5211">
        <v>3</v>
      </c>
      <c r="I5211">
        <v>1</v>
      </c>
      <c r="J5211">
        <v>1046</v>
      </c>
      <c r="K5211">
        <v>1.003979</v>
      </c>
      <c r="L5211" t="s">
        <v>22</v>
      </c>
    </row>
    <row r="5212" spans="1:12" x14ac:dyDescent="0.3">
      <c r="A5212" s="1">
        <v>44700</v>
      </c>
      <c r="B5212">
        <v>2022</v>
      </c>
      <c r="C5212" t="s">
        <v>26</v>
      </c>
      <c r="D5212">
        <v>390320</v>
      </c>
      <c r="E5212">
        <v>580000</v>
      </c>
      <c r="F5212" t="s">
        <v>13</v>
      </c>
      <c r="G5212" t="s">
        <v>14</v>
      </c>
      <c r="H5212">
        <v>3</v>
      </c>
      <c r="I5212">
        <v>2</v>
      </c>
      <c r="J5212">
        <v>1008</v>
      </c>
      <c r="K5212">
        <v>1.003979</v>
      </c>
      <c r="L5212" t="s">
        <v>16</v>
      </c>
    </row>
    <row r="5213" spans="1:12" x14ac:dyDescent="0.3">
      <c r="A5213" s="1">
        <v>44700</v>
      </c>
      <c r="B5213">
        <v>2022</v>
      </c>
      <c r="C5213" t="s">
        <v>18</v>
      </c>
      <c r="D5213">
        <v>292030</v>
      </c>
      <c r="E5213">
        <v>406000</v>
      </c>
      <c r="F5213" t="s">
        <v>19</v>
      </c>
      <c r="G5213" t="s">
        <v>20</v>
      </c>
      <c r="H5213">
        <v>4</v>
      </c>
      <c r="I5213">
        <v>3</v>
      </c>
      <c r="J5213">
        <v>1428</v>
      </c>
      <c r="K5213">
        <v>1.003979</v>
      </c>
      <c r="L5213" t="s">
        <v>15</v>
      </c>
    </row>
    <row r="5214" spans="1:12" x14ac:dyDescent="0.3">
      <c r="A5214" s="1">
        <v>44701</v>
      </c>
      <c r="B5214">
        <v>2022</v>
      </c>
      <c r="C5214" t="s">
        <v>26</v>
      </c>
      <c r="D5214">
        <v>236110</v>
      </c>
      <c r="E5214">
        <v>352000</v>
      </c>
      <c r="F5214" t="s">
        <v>13</v>
      </c>
      <c r="G5214" t="s">
        <v>14</v>
      </c>
      <c r="H5214">
        <v>3</v>
      </c>
      <c r="I5214">
        <v>3</v>
      </c>
      <c r="J5214">
        <v>977</v>
      </c>
      <c r="K5214">
        <v>1.003979</v>
      </c>
      <c r="L5214" t="s">
        <v>22</v>
      </c>
    </row>
    <row r="5215" spans="1:12" x14ac:dyDescent="0.3">
      <c r="A5215" s="1">
        <v>44702</v>
      </c>
      <c r="B5215">
        <v>2022</v>
      </c>
      <c r="C5215" t="s">
        <v>30</v>
      </c>
      <c r="D5215">
        <v>433420</v>
      </c>
      <c r="E5215">
        <v>360000</v>
      </c>
      <c r="F5215" t="s">
        <v>13</v>
      </c>
      <c r="G5215" t="s">
        <v>14</v>
      </c>
      <c r="H5215">
        <v>3</v>
      </c>
      <c r="I5215">
        <v>3</v>
      </c>
      <c r="J5215">
        <v>945</v>
      </c>
      <c r="K5215">
        <v>1.003979</v>
      </c>
      <c r="L5215" t="s">
        <v>15</v>
      </c>
    </row>
    <row r="5216" spans="1:12" x14ac:dyDescent="0.3">
      <c r="A5216" s="1">
        <v>44706</v>
      </c>
      <c r="B5216">
        <v>2022</v>
      </c>
      <c r="C5216" t="s">
        <v>17</v>
      </c>
      <c r="D5216">
        <v>197660</v>
      </c>
      <c r="E5216">
        <v>335000</v>
      </c>
      <c r="F5216" t="s">
        <v>13</v>
      </c>
      <c r="G5216" t="s">
        <v>14</v>
      </c>
      <c r="H5216">
        <v>3</v>
      </c>
      <c r="I5216">
        <v>3</v>
      </c>
      <c r="J5216">
        <v>906</v>
      </c>
      <c r="K5216">
        <v>1.003979</v>
      </c>
      <c r="L5216" t="s">
        <v>25</v>
      </c>
    </row>
    <row r="5217" spans="1:12" x14ac:dyDescent="0.3">
      <c r="A5217" s="1">
        <v>44707</v>
      </c>
      <c r="B5217">
        <v>2022</v>
      </c>
      <c r="C5217" t="s">
        <v>26</v>
      </c>
      <c r="D5217">
        <v>267540</v>
      </c>
      <c r="E5217">
        <v>435000</v>
      </c>
      <c r="F5217" t="s">
        <v>13</v>
      </c>
      <c r="G5217" t="s">
        <v>14</v>
      </c>
      <c r="H5217">
        <v>3</v>
      </c>
      <c r="I5217">
        <v>2</v>
      </c>
      <c r="J5217">
        <v>1061</v>
      </c>
      <c r="K5217">
        <v>1.003979</v>
      </c>
      <c r="L5217" t="s">
        <v>22</v>
      </c>
    </row>
    <row r="5218" spans="1:12" x14ac:dyDescent="0.3">
      <c r="A5218" s="1">
        <v>44707</v>
      </c>
      <c r="B5218">
        <v>2022</v>
      </c>
      <c r="C5218" t="s">
        <v>12</v>
      </c>
      <c r="D5218">
        <v>19560</v>
      </c>
      <c r="E5218">
        <v>30000</v>
      </c>
      <c r="F5218" t="s">
        <v>23</v>
      </c>
      <c r="G5218" t="s">
        <v>24</v>
      </c>
      <c r="H5218">
        <v>6</v>
      </c>
      <c r="I5218">
        <v>6</v>
      </c>
      <c r="J5218">
        <v>2047</v>
      </c>
      <c r="K5218">
        <v>1.003979</v>
      </c>
      <c r="L5218" t="s">
        <v>16</v>
      </c>
    </row>
    <row r="5219" spans="1:12" x14ac:dyDescent="0.3">
      <c r="A5219" s="1">
        <v>44707</v>
      </c>
      <c r="B5219">
        <v>2022</v>
      </c>
      <c r="C5219" t="s">
        <v>29</v>
      </c>
      <c r="D5219">
        <v>148190</v>
      </c>
      <c r="E5219">
        <v>295000</v>
      </c>
      <c r="F5219" t="s">
        <v>13</v>
      </c>
      <c r="G5219" t="s">
        <v>14</v>
      </c>
      <c r="H5219">
        <v>3</v>
      </c>
      <c r="I5219">
        <v>1</v>
      </c>
      <c r="J5219">
        <v>950</v>
      </c>
      <c r="K5219">
        <v>1.003979</v>
      </c>
      <c r="L5219" t="s">
        <v>16</v>
      </c>
    </row>
    <row r="5220" spans="1:12" x14ac:dyDescent="0.3">
      <c r="A5220" s="1">
        <v>44708</v>
      </c>
      <c r="B5220">
        <v>2022</v>
      </c>
      <c r="C5220" t="s">
        <v>18</v>
      </c>
      <c r="D5220">
        <v>193560</v>
      </c>
      <c r="E5220">
        <v>261000</v>
      </c>
      <c r="F5220" t="s">
        <v>13</v>
      </c>
      <c r="G5220" t="s">
        <v>14</v>
      </c>
      <c r="H5220">
        <v>3</v>
      </c>
      <c r="I5220">
        <v>3</v>
      </c>
      <c r="J5220">
        <v>930</v>
      </c>
      <c r="K5220">
        <v>1.003979</v>
      </c>
      <c r="L5220" t="s">
        <v>15</v>
      </c>
    </row>
    <row r="5221" spans="1:12" x14ac:dyDescent="0.3">
      <c r="A5221" s="1">
        <v>44708</v>
      </c>
      <c r="B5221">
        <v>2022</v>
      </c>
      <c r="C5221" t="s">
        <v>21</v>
      </c>
      <c r="D5221">
        <v>747600</v>
      </c>
      <c r="E5221">
        <v>1050000</v>
      </c>
      <c r="F5221" t="s">
        <v>13</v>
      </c>
      <c r="G5221" t="s">
        <v>14</v>
      </c>
      <c r="H5221">
        <v>3</v>
      </c>
      <c r="I5221">
        <v>2</v>
      </c>
      <c r="J5221">
        <v>1039</v>
      </c>
      <c r="K5221">
        <v>1.003979</v>
      </c>
      <c r="L5221" t="s">
        <v>15</v>
      </c>
    </row>
    <row r="5222" spans="1:12" x14ac:dyDescent="0.3">
      <c r="A5222" s="1">
        <v>44708</v>
      </c>
      <c r="B5222">
        <v>2022</v>
      </c>
      <c r="C5222" t="s">
        <v>18</v>
      </c>
      <c r="D5222">
        <v>367290</v>
      </c>
      <c r="E5222">
        <v>557500</v>
      </c>
      <c r="F5222" t="s">
        <v>13</v>
      </c>
      <c r="G5222" t="s">
        <v>14</v>
      </c>
      <c r="H5222">
        <v>3</v>
      </c>
      <c r="I5222">
        <v>3</v>
      </c>
      <c r="J5222">
        <v>1089</v>
      </c>
      <c r="K5222">
        <v>1.003979</v>
      </c>
      <c r="L5222" t="s">
        <v>16</v>
      </c>
    </row>
    <row r="5223" spans="1:12" x14ac:dyDescent="0.3">
      <c r="A5223" s="1">
        <v>44709</v>
      </c>
      <c r="B5223">
        <v>2022</v>
      </c>
      <c r="C5223" t="s">
        <v>12</v>
      </c>
      <c r="D5223">
        <v>69410</v>
      </c>
      <c r="E5223">
        <v>111500</v>
      </c>
      <c r="F5223" t="s">
        <v>13</v>
      </c>
      <c r="G5223" t="s">
        <v>14</v>
      </c>
      <c r="H5223">
        <v>3</v>
      </c>
      <c r="I5223">
        <v>3</v>
      </c>
      <c r="J5223">
        <v>1037</v>
      </c>
      <c r="K5223">
        <v>1.003979</v>
      </c>
      <c r="L5223" t="s">
        <v>15</v>
      </c>
    </row>
    <row r="5224" spans="1:12" x14ac:dyDescent="0.3">
      <c r="A5224" s="1">
        <v>44709</v>
      </c>
      <c r="B5224">
        <v>2022</v>
      </c>
      <c r="C5224" t="s">
        <v>12</v>
      </c>
      <c r="D5224">
        <v>63220</v>
      </c>
      <c r="E5224">
        <v>115000</v>
      </c>
      <c r="F5224" t="s">
        <v>13</v>
      </c>
      <c r="G5224" t="s">
        <v>14</v>
      </c>
      <c r="H5224">
        <v>3</v>
      </c>
      <c r="I5224">
        <v>2</v>
      </c>
      <c r="J5224">
        <v>1029</v>
      </c>
      <c r="K5224">
        <v>1.003979</v>
      </c>
      <c r="L5224" t="s">
        <v>22</v>
      </c>
    </row>
    <row r="5225" spans="1:12" x14ac:dyDescent="0.3">
      <c r="A5225" s="1">
        <v>44710</v>
      </c>
      <c r="B5225">
        <v>2022</v>
      </c>
      <c r="C5225" t="s">
        <v>17</v>
      </c>
      <c r="D5225">
        <v>135900</v>
      </c>
      <c r="E5225">
        <v>234000</v>
      </c>
      <c r="F5225" t="s">
        <v>23</v>
      </c>
      <c r="G5225" t="s">
        <v>24</v>
      </c>
      <c r="H5225">
        <v>6</v>
      </c>
      <c r="I5225">
        <v>5</v>
      </c>
      <c r="J5225">
        <v>1980</v>
      </c>
      <c r="K5225">
        <v>1.003979</v>
      </c>
      <c r="L5225" t="s">
        <v>15</v>
      </c>
    </row>
    <row r="5226" spans="1:12" x14ac:dyDescent="0.3">
      <c r="A5226" s="1">
        <v>44713</v>
      </c>
      <c r="B5226">
        <v>2022</v>
      </c>
      <c r="C5226" t="s">
        <v>29</v>
      </c>
      <c r="D5226">
        <v>143360</v>
      </c>
      <c r="E5226">
        <v>139000</v>
      </c>
      <c r="F5226" t="s">
        <v>13</v>
      </c>
      <c r="G5226" t="s">
        <v>14</v>
      </c>
      <c r="H5226">
        <v>3</v>
      </c>
      <c r="I5226">
        <v>2</v>
      </c>
      <c r="J5226">
        <v>1031</v>
      </c>
      <c r="K5226">
        <v>1.003979</v>
      </c>
      <c r="L5226" t="s">
        <v>15</v>
      </c>
    </row>
    <row r="5227" spans="1:12" x14ac:dyDescent="0.3">
      <c r="A5227" s="1">
        <v>44713</v>
      </c>
      <c r="B5227">
        <v>2022</v>
      </c>
      <c r="C5227" t="s">
        <v>26</v>
      </c>
      <c r="D5227">
        <v>301280</v>
      </c>
      <c r="E5227">
        <v>570000</v>
      </c>
      <c r="F5227" t="s">
        <v>13</v>
      </c>
      <c r="G5227" t="s">
        <v>14</v>
      </c>
      <c r="H5227">
        <v>3</v>
      </c>
      <c r="I5227">
        <v>1</v>
      </c>
      <c r="J5227">
        <v>966</v>
      </c>
      <c r="K5227">
        <v>1.003979</v>
      </c>
      <c r="L5227" t="s">
        <v>16</v>
      </c>
    </row>
    <row r="5228" spans="1:12" x14ac:dyDescent="0.3">
      <c r="A5228" s="1">
        <v>44713</v>
      </c>
      <c r="B5228">
        <v>2022</v>
      </c>
      <c r="C5228" t="s">
        <v>17</v>
      </c>
      <c r="D5228">
        <v>178710</v>
      </c>
      <c r="E5228">
        <v>155000</v>
      </c>
      <c r="F5228" t="s">
        <v>13</v>
      </c>
      <c r="G5228" t="s">
        <v>14</v>
      </c>
      <c r="H5228">
        <v>3</v>
      </c>
      <c r="I5228">
        <v>1</v>
      </c>
      <c r="J5228">
        <v>919</v>
      </c>
      <c r="K5228">
        <v>1.003979</v>
      </c>
      <c r="L5228" t="s">
        <v>16</v>
      </c>
    </row>
    <row r="5229" spans="1:12" x14ac:dyDescent="0.3">
      <c r="A5229" s="1">
        <v>44713</v>
      </c>
      <c r="B5229">
        <v>2022</v>
      </c>
      <c r="C5229" t="s">
        <v>18</v>
      </c>
      <c r="D5229">
        <v>373050</v>
      </c>
      <c r="E5229">
        <v>530000</v>
      </c>
      <c r="F5229" t="s">
        <v>13</v>
      </c>
      <c r="G5229" t="s">
        <v>14</v>
      </c>
      <c r="H5229">
        <v>3</v>
      </c>
      <c r="I5229">
        <v>3</v>
      </c>
      <c r="J5229">
        <v>996</v>
      </c>
      <c r="K5229">
        <v>1.003979</v>
      </c>
      <c r="L5229" t="s">
        <v>25</v>
      </c>
    </row>
    <row r="5230" spans="1:12" x14ac:dyDescent="0.3">
      <c r="A5230" s="1">
        <v>44713</v>
      </c>
      <c r="B5230">
        <v>2022</v>
      </c>
      <c r="C5230" t="s">
        <v>17</v>
      </c>
      <c r="D5230">
        <v>169160</v>
      </c>
      <c r="E5230">
        <v>418000</v>
      </c>
      <c r="F5230" t="s">
        <v>23</v>
      </c>
      <c r="G5230" t="s">
        <v>24</v>
      </c>
      <c r="H5230">
        <v>6</v>
      </c>
      <c r="I5230">
        <v>6</v>
      </c>
      <c r="J5230">
        <v>1802</v>
      </c>
      <c r="K5230">
        <v>1.003979</v>
      </c>
      <c r="L5230" t="s">
        <v>22</v>
      </c>
    </row>
    <row r="5231" spans="1:12" x14ac:dyDescent="0.3">
      <c r="A5231" s="1">
        <v>44714</v>
      </c>
      <c r="B5231">
        <v>2022</v>
      </c>
      <c r="C5231" t="s">
        <v>12</v>
      </c>
      <c r="D5231">
        <v>110030</v>
      </c>
      <c r="E5231">
        <v>150000</v>
      </c>
      <c r="F5231" t="s">
        <v>19</v>
      </c>
      <c r="G5231" t="s">
        <v>20</v>
      </c>
      <c r="H5231">
        <v>4</v>
      </c>
      <c r="I5231">
        <v>4</v>
      </c>
      <c r="J5231">
        <v>1449</v>
      </c>
      <c r="K5231">
        <v>1.003979</v>
      </c>
      <c r="L5231" t="s">
        <v>25</v>
      </c>
    </row>
    <row r="5232" spans="1:12" x14ac:dyDescent="0.3">
      <c r="A5232" s="1">
        <v>44714</v>
      </c>
      <c r="B5232">
        <v>2022</v>
      </c>
      <c r="C5232" t="s">
        <v>30</v>
      </c>
      <c r="D5232">
        <v>377020</v>
      </c>
      <c r="E5232">
        <v>567000</v>
      </c>
      <c r="F5232" t="s">
        <v>19</v>
      </c>
      <c r="G5232" t="s">
        <v>20</v>
      </c>
      <c r="H5232">
        <v>4</v>
      </c>
      <c r="I5232">
        <v>3</v>
      </c>
      <c r="J5232">
        <v>1366</v>
      </c>
      <c r="K5232">
        <v>1.003979</v>
      </c>
      <c r="L5232" t="s">
        <v>15</v>
      </c>
    </row>
    <row r="5233" spans="1:12" x14ac:dyDescent="0.3">
      <c r="A5233" s="1">
        <v>44715</v>
      </c>
      <c r="B5233">
        <v>2022</v>
      </c>
      <c r="C5233" t="s">
        <v>30</v>
      </c>
      <c r="D5233">
        <v>624640</v>
      </c>
      <c r="E5233">
        <v>866700</v>
      </c>
      <c r="F5233" t="s">
        <v>13</v>
      </c>
      <c r="G5233" t="s">
        <v>14</v>
      </c>
      <c r="H5233">
        <v>3</v>
      </c>
      <c r="I5233">
        <v>2</v>
      </c>
      <c r="J5233">
        <v>981</v>
      </c>
      <c r="K5233">
        <v>1.003979</v>
      </c>
      <c r="L5233" t="s">
        <v>22</v>
      </c>
    </row>
    <row r="5234" spans="1:12" x14ac:dyDescent="0.3">
      <c r="A5234" s="1">
        <v>44715</v>
      </c>
      <c r="B5234">
        <v>2022</v>
      </c>
      <c r="C5234" t="s">
        <v>18</v>
      </c>
      <c r="D5234">
        <v>211070</v>
      </c>
      <c r="E5234">
        <v>380000</v>
      </c>
      <c r="F5234" t="s">
        <v>13</v>
      </c>
      <c r="G5234" t="s">
        <v>14</v>
      </c>
      <c r="H5234">
        <v>3</v>
      </c>
      <c r="I5234">
        <v>1</v>
      </c>
      <c r="J5234">
        <v>983</v>
      </c>
      <c r="K5234">
        <v>1.003979</v>
      </c>
      <c r="L5234" t="s">
        <v>15</v>
      </c>
    </row>
    <row r="5235" spans="1:12" x14ac:dyDescent="0.3">
      <c r="A5235" s="1">
        <v>44715</v>
      </c>
      <c r="B5235">
        <v>2022</v>
      </c>
      <c r="C5235" t="s">
        <v>18</v>
      </c>
      <c r="D5235">
        <v>380060</v>
      </c>
      <c r="E5235">
        <v>559500</v>
      </c>
      <c r="F5235" t="s">
        <v>13</v>
      </c>
      <c r="G5235" t="s">
        <v>14</v>
      </c>
      <c r="H5235">
        <v>3</v>
      </c>
      <c r="I5235">
        <v>3</v>
      </c>
      <c r="J5235">
        <v>1066</v>
      </c>
      <c r="K5235">
        <v>1.003979</v>
      </c>
      <c r="L5235" t="s">
        <v>16</v>
      </c>
    </row>
    <row r="5236" spans="1:12" x14ac:dyDescent="0.3">
      <c r="A5236" s="1">
        <v>44716</v>
      </c>
      <c r="B5236">
        <v>2022</v>
      </c>
      <c r="C5236" t="s">
        <v>30</v>
      </c>
      <c r="D5236">
        <v>534000</v>
      </c>
      <c r="E5236">
        <v>700000</v>
      </c>
      <c r="F5236" t="s">
        <v>13</v>
      </c>
      <c r="G5236" t="s">
        <v>14</v>
      </c>
      <c r="H5236">
        <v>3</v>
      </c>
      <c r="I5236">
        <v>3</v>
      </c>
      <c r="J5236">
        <v>908</v>
      </c>
      <c r="K5236">
        <v>1.003979</v>
      </c>
      <c r="L5236" t="s">
        <v>25</v>
      </c>
    </row>
    <row r="5237" spans="1:12" x14ac:dyDescent="0.3">
      <c r="A5237" s="1">
        <v>44716</v>
      </c>
      <c r="B5237">
        <v>2022</v>
      </c>
      <c r="C5237" t="s">
        <v>26</v>
      </c>
      <c r="D5237">
        <v>363790</v>
      </c>
      <c r="E5237">
        <v>450000</v>
      </c>
      <c r="F5237" t="s">
        <v>13</v>
      </c>
      <c r="G5237" t="s">
        <v>14</v>
      </c>
      <c r="H5237">
        <v>3</v>
      </c>
      <c r="I5237">
        <v>2</v>
      </c>
      <c r="J5237">
        <v>1048</v>
      </c>
      <c r="K5237">
        <v>1.003979</v>
      </c>
      <c r="L5237" t="s">
        <v>25</v>
      </c>
    </row>
    <row r="5238" spans="1:12" x14ac:dyDescent="0.3">
      <c r="A5238" s="1">
        <v>44716</v>
      </c>
      <c r="B5238">
        <v>2022</v>
      </c>
      <c r="C5238" t="s">
        <v>17</v>
      </c>
      <c r="D5238">
        <v>116600</v>
      </c>
      <c r="E5238">
        <v>250000</v>
      </c>
      <c r="F5238" t="s">
        <v>13</v>
      </c>
      <c r="G5238" t="s">
        <v>14</v>
      </c>
      <c r="H5238">
        <v>3</v>
      </c>
      <c r="I5238">
        <v>1</v>
      </c>
      <c r="J5238">
        <v>947</v>
      </c>
      <c r="K5238">
        <v>1.003979</v>
      </c>
      <c r="L5238" t="s">
        <v>16</v>
      </c>
    </row>
    <row r="5239" spans="1:12" x14ac:dyDescent="0.3">
      <c r="A5239" s="1">
        <v>44716</v>
      </c>
      <c r="B5239">
        <v>2022</v>
      </c>
      <c r="C5239" t="s">
        <v>12</v>
      </c>
      <c r="D5239">
        <v>76250</v>
      </c>
      <c r="E5239">
        <v>200000</v>
      </c>
      <c r="F5239" t="s">
        <v>19</v>
      </c>
      <c r="G5239" t="s">
        <v>20</v>
      </c>
      <c r="H5239">
        <v>4</v>
      </c>
      <c r="I5239">
        <v>4</v>
      </c>
      <c r="J5239">
        <v>1253</v>
      </c>
      <c r="K5239">
        <v>1.003979</v>
      </c>
      <c r="L5239" t="s">
        <v>25</v>
      </c>
    </row>
    <row r="5240" spans="1:12" x14ac:dyDescent="0.3">
      <c r="A5240" s="1">
        <v>44717</v>
      </c>
      <c r="B5240">
        <v>2022</v>
      </c>
      <c r="C5240" t="s">
        <v>17</v>
      </c>
      <c r="D5240">
        <v>104780</v>
      </c>
      <c r="E5240">
        <v>123500</v>
      </c>
      <c r="F5240" t="s">
        <v>13</v>
      </c>
      <c r="G5240" t="s">
        <v>14</v>
      </c>
      <c r="H5240">
        <v>3</v>
      </c>
      <c r="I5240">
        <v>3</v>
      </c>
      <c r="J5240">
        <v>1069</v>
      </c>
      <c r="K5240">
        <v>1.003979</v>
      </c>
      <c r="L5240" t="s">
        <v>22</v>
      </c>
    </row>
    <row r="5241" spans="1:12" x14ac:dyDescent="0.3">
      <c r="A5241" s="1">
        <v>44720</v>
      </c>
      <c r="B5241">
        <v>2022</v>
      </c>
      <c r="C5241" t="s">
        <v>29</v>
      </c>
      <c r="D5241">
        <v>226450</v>
      </c>
      <c r="E5241">
        <v>390000</v>
      </c>
      <c r="F5241" t="s">
        <v>13</v>
      </c>
      <c r="G5241" t="s">
        <v>14</v>
      </c>
      <c r="H5241">
        <v>3</v>
      </c>
      <c r="I5241">
        <v>1</v>
      </c>
      <c r="J5241">
        <v>931</v>
      </c>
      <c r="K5241">
        <v>1.003979</v>
      </c>
      <c r="L5241" t="s">
        <v>25</v>
      </c>
    </row>
    <row r="5242" spans="1:12" x14ac:dyDescent="0.3">
      <c r="A5242" s="1">
        <v>44720</v>
      </c>
      <c r="B5242">
        <v>2022</v>
      </c>
      <c r="C5242" t="s">
        <v>17</v>
      </c>
      <c r="D5242">
        <v>89740</v>
      </c>
      <c r="E5242">
        <v>162886</v>
      </c>
      <c r="F5242" t="s">
        <v>13</v>
      </c>
      <c r="G5242" t="s">
        <v>14</v>
      </c>
      <c r="H5242">
        <v>3</v>
      </c>
      <c r="I5242">
        <v>2</v>
      </c>
      <c r="J5242">
        <v>957</v>
      </c>
      <c r="K5242">
        <v>1.003979</v>
      </c>
      <c r="L5242" t="s">
        <v>16</v>
      </c>
    </row>
    <row r="5243" spans="1:12" x14ac:dyDescent="0.3">
      <c r="A5243" s="1">
        <v>44721</v>
      </c>
      <c r="B5243">
        <v>2022</v>
      </c>
      <c r="C5243" t="s">
        <v>21</v>
      </c>
      <c r="D5243">
        <v>3264450</v>
      </c>
      <c r="E5243">
        <v>4250000</v>
      </c>
      <c r="F5243" t="s">
        <v>13</v>
      </c>
      <c r="G5243" t="s">
        <v>14</v>
      </c>
      <c r="H5243">
        <v>3</v>
      </c>
      <c r="I5243">
        <v>1</v>
      </c>
      <c r="J5243">
        <v>1077</v>
      </c>
      <c r="K5243">
        <v>1.003979</v>
      </c>
      <c r="L5243" t="s">
        <v>16</v>
      </c>
    </row>
    <row r="5244" spans="1:12" x14ac:dyDescent="0.3">
      <c r="A5244" s="1">
        <v>44721</v>
      </c>
      <c r="B5244">
        <v>2022</v>
      </c>
      <c r="C5244" t="s">
        <v>30</v>
      </c>
      <c r="D5244">
        <v>342190</v>
      </c>
      <c r="E5244">
        <v>557000</v>
      </c>
      <c r="F5244" t="s">
        <v>13</v>
      </c>
      <c r="G5244" t="s">
        <v>14</v>
      </c>
      <c r="H5244">
        <v>3</v>
      </c>
      <c r="I5244">
        <v>2</v>
      </c>
      <c r="J5244">
        <v>1098</v>
      </c>
      <c r="K5244">
        <v>1.003979</v>
      </c>
      <c r="L5244" t="s">
        <v>16</v>
      </c>
    </row>
    <row r="5245" spans="1:12" x14ac:dyDescent="0.3">
      <c r="A5245" s="1">
        <v>44722</v>
      </c>
      <c r="B5245">
        <v>2022</v>
      </c>
      <c r="C5245" t="s">
        <v>17</v>
      </c>
      <c r="D5245">
        <v>107080</v>
      </c>
      <c r="E5245">
        <v>249900</v>
      </c>
      <c r="F5245" t="s">
        <v>19</v>
      </c>
      <c r="G5245" t="s">
        <v>20</v>
      </c>
      <c r="H5245">
        <v>4</v>
      </c>
      <c r="I5245">
        <v>2</v>
      </c>
      <c r="J5245">
        <v>1398</v>
      </c>
      <c r="K5245">
        <v>1.003979</v>
      </c>
      <c r="L5245" t="s">
        <v>16</v>
      </c>
    </row>
    <row r="5246" spans="1:12" x14ac:dyDescent="0.3">
      <c r="A5246" s="1">
        <v>44724</v>
      </c>
      <c r="B5246">
        <v>2022</v>
      </c>
      <c r="C5246" t="s">
        <v>17</v>
      </c>
      <c r="D5246">
        <v>62830</v>
      </c>
      <c r="E5246">
        <v>115000</v>
      </c>
      <c r="F5246" t="s">
        <v>13</v>
      </c>
      <c r="G5246" t="s">
        <v>14</v>
      </c>
      <c r="H5246">
        <v>3</v>
      </c>
      <c r="I5246">
        <v>2</v>
      </c>
      <c r="J5246">
        <v>1032</v>
      </c>
      <c r="K5246">
        <v>1.003979</v>
      </c>
      <c r="L5246" t="s">
        <v>16</v>
      </c>
    </row>
    <row r="5247" spans="1:12" x14ac:dyDescent="0.3">
      <c r="A5247" s="1">
        <v>44724</v>
      </c>
      <c r="B5247">
        <v>2022</v>
      </c>
      <c r="C5247" t="s">
        <v>30</v>
      </c>
      <c r="D5247">
        <v>553010</v>
      </c>
      <c r="E5247">
        <v>795000</v>
      </c>
      <c r="F5247" t="s">
        <v>13</v>
      </c>
      <c r="G5247" t="s">
        <v>14</v>
      </c>
      <c r="H5247">
        <v>3</v>
      </c>
      <c r="I5247">
        <v>1</v>
      </c>
      <c r="J5247">
        <v>1083</v>
      </c>
      <c r="K5247">
        <v>1.003979</v>
      </c>
      <c r="L5247" t="s">
        <v>16</v>
      </c>
    </row>
    <row r="5248" spans="1:12" x14ac:dyDescent="0.3">
      <c r="A5248" s="1">
        <v>44724</v>
      </c>
      <c r="B5248">
        <v>2022</v>
      </c>
      <c r="C5248" t="s">
        <v>17</v>
      </c>
      <c r="D5248">
        <v>106690</v>
      </c>
      <c r="E5248">
        <v>150900</v>
      </c>
      <c r="F5248" t="s">
        <v>13</v>
      </c>
      <c r="G5248" t="s">
        <v>14</v>
      </c>
      <c r="H5248">
        <v>3</v>
      </c>
      <c r="I5248">
        <v>2</v>
      </c>
      <c r="J5248">
        <v>1098</v>
      </c>
      <c r="K5248">
        <v>1.003979</v>
      </c>
      <c r="L5248" t="s">
        <v>22</v>
      </c>
    </row>
    <row r="5249" spans="1:12" x14ac:dyDescent="0.3">
      <c r="A5249" s="1">
        <v>44724</v>
      </c>
      <c r="B5249">
        <v>2022</v>
      </c>
      <c r="C5249" t="s">
        <v>17</v>
      </c>
      <c r="D5249">
        <v>151260</v>
      </c>
      <c r="E5249">
        <v>270000</v>
      </c>
      <c r="F5249" t="s">
        <v>13</v>
      </c>
      <c r="G5249" t="s">
        <v>14</v>
      </c>
      <c r="H5249">
        <v>3</v>
      </c>
      <c r="I5249">
        <v>3</v>
      </c>
      <c r="J5249">
        <v>1017</v>
      </c>
      <c r="K5249">
        <v>1.003979</v>
      </c>
      <c r="L5249" t="s">
        <v>25</v>
      </c>
    </row>
    <row r="5250" spans="1:12" x14ac:dyDescent="0.3">
      <c r="A5250" s="1">
        <v>44727</v>
      </c>
      <c r="B5250">
        <v>2022</v>
      </c>
      <c r="C5250" t="s">
        <v>18</v>
      </c>
      <c r="D5250">
        <v>349510</v>
      </c>
      <c r="E5250">
        <v>490000</v>
      </c>
      <c r="F5250" t="s">
        <v>13</v>
      </c>
      <c r="G5250" t="s">
        <v>14</v>
      </c>
      <c r="H5250">
        <v>3</v>
      </c>
      <c r="I5250">
        <v>1</v>
      </c>
      <c r="J5250">
        <v>1082</v>
      </c>
      <c r="K5250">
        <v>1.003979</v>
      </c>
      <c r="L5250" t="s">
        <v>15</v>
      </c>
    </row>
    <row r="5251" spans="1:12" x14ac:dyDescent="0.3">
      <c r="A5251" s="1">
        <v>44727</v>
      </c>
      <c r="B5251">
        <v>2022</v>
      </c>
      <c r="C5251" t="s">
        <v>29</v>
      </c>
      <c r="D5251">
        <v>187530</v>
      </c>
      <c r="E5251">
        <v>280000</v>
      </c>
      <c r="F5251" t="s">
        <v>13</v>
      </c>
      <c r="G5251" t="s">
        <v>14</v>
      </c>
      <c r="H5251">
        <v>3</v>
      </c>
      <c r="I5251">
        <v>2</v>
      </c>
      <c r="J5251">
        <v>1030</v>
      </c>
      <c r="K5251">
        <v>1.003979</v>
      </c>
      <c r="L5251" t="s">
        <v>22</v>
      </c>
    </row>
    <row r="5252" spans="1:12" x14ac:dyDescent="0.3">
      <c r="A5252" s="1">
        <v>44727</v>
      </c>
      <c r="B5252">
        <v>2022</v>
      </c>
      <c r="C5252" t="s">
        <v>17</v>
      </c>
      <c r="D5252">
        <v>112950</v>
      </c>
      <c r="E5252">
        <v>90000</v>
      </c>
      <c r="F5252" t="s">
        <v>13</v>
      </c>
      <c r="G5252" t="s">
        <v>14</v>
      </c>
      <c r="H5252">
        <v>3</v>
      </c>
      <c r="I5252">
        <v>3</v>
      </c>
      <c r="J5252">
        <v>1082</v>
      </c>
      <c r="K5252">
        <v>1.003979</v>
      </c>
      <c r="L5252" t="s">
        <v>15</v>
      </c>
    </row>
    <row r="5253" spans="1:12" x14ac:dyDescent="0.3">
      <c r="A5253" s="1">
        <v>44727</v>
      </c>
      <c r="B5253">
        <v>2022</v>
      </c>
      <c r="C5253" t="s">
        <v>17</v>
      </c>
      <c r="D5253">
        <v>196910</v>
      </c>
      <c r="E5253">
        <v>314500</v>
      </c>
      <c r="F5253" t="s">
        <v>23</v>
      </c>
      <c r="G5253" t="s">
        <v>24</v>
      </c>
      <c r="H5253">
        <v>6</v>
      </c>
      <c r="I5253">
        <v>5</v>
      </c>
      <c r="J5253">
        <v>2116</v>
      </c>
      <c r="K5253">
        <v>1.003979</v>
      </c>
      <c r="L5253" t="s">
        <v>16</v>
      </c>
    </row>
    <row r="5254" spans="1:12" x14ac:dyDescent="0.3">
      <c r="A5254" s="1">
        <v>44728</v>
      </c>
      <c r="B5254">
        <v>2022</v>
      </c>
      <c r="C5254" t="s">
        <v>12</v>
      </c>
      <c r="D5254">
        <v>25740</v>
      </c>
      <c r="E5254">
        <v>45000</v>
      </c>
      <c r="F5254" t="s">
        <v>23</v>
      </c>
      <c r="G5254" t="s">
        <v>24</v>
      </c>
      <c r="H5254">
        <v>6</v>
      </c>
      <c r="I5254">
        <v>5</v>
      </c>
      <c r="J5254">
        <v>1983</v>
      </c>
      <c r="K5254">
        <v>1.003979</v>
      </c>
      <c r="L5254" t="s">
        <v>22</v>
      </c>
    </row>
    <row r="5255" spans="1:12" x14ac:dyDescent="0.3">
      <c r="A5255" s="1">
        <v>44729</v>
      </c>
      <c r="B5255">
        <v>2022</v>
      </c>
      <c r="C5255" t="s">
        <v>29</v>
      </c>
      <c r="D5255">
        <v>216300</v>
      </c>
      <c r="E5255">
        <v>395000</v>
      </c>
      <c r="F5255" t="s">
        <v>23</v>
      </c>
      <c r="G5255" t="s">
        <v>24</v>
      </c>
      <c r="H5255">
        <v>6</v>
      </c>
      <c r="I5255">
        <v>5</v>
      </c>
      <c r="J5255">
        <v>2043</v>
      </c>
      <c r="K5255">
        <v>1.003979</v>
      </c>
      <c r="L5255" t="s">
        <v>22</v>
      </c>
    </row>
    <row r="5256" spans="1:12" x14ac:dyDescent="0.3">
      <c r="A5256" s="1">
        <v>44729</v>
      </c>
      <c r="B5256">
        <v>2022</v>
      </c>
      <c r="C5256" t="s">
        <v>12</v>
      </c>
      <c r="D5256">
        <v>70870</v>
      </c>
      <c r="E5256">
        <v>180000</v>
      </c>
      <c r="F5256" t="s">
        <v>19</v>
      </c>
      <c r="G5256" t="s">
        <v>20</v>
      </c>
      <c r="H5256">
        <v>4</v>
      </c>
      <c r="I5256">
        <v>2</v>
      </c>
      <c r="J5256">
        <v>1258</v>
      </c>
      <c r="K5256">
        <v>1.003979</v>
      </c>
      <c r="L5256" t="s">
        <v>16</v>
      </c>
    </row>
    <row r="5257" spans="1:12" x14ac:dyDescent="0.3">
      <c r="A5257" s="1">
        <v>44729</v>
      </c>
      <c r="B5257">
        <v>2022</v>
      </c>
      <c r="C5257" t="s">
        <v>17</v>
      </c>
      <c r="D5257">
        <v>88370</v>
      </c>
      <c r="E5257">
        <v>210000</v>
      </c>
      <c r="F5257" t="s">
        <v>13</v>
      </c>
      <c r="G5257" t="s">
        <v>14</v>
      </c>
      <c r="H5257">
        <v>3</v>
      </c>
      <c r="I5257">
        <v>1</v>
      </c>
      <c r="J5257">
        <v>1033</v>
      </c>
      <c r="K5257">
        <v>1.003979</v>
      </c>
      <c r="L5257" t="s">
        <v>25</v>
      </c>
    </row>
    <row r="5258" spans="1:12" x14ac:dyDescent="0.3">
      <c r="A5258" s="1">
        <v>44729</v>
      </c>
      <c r="B5258">
        <v>2022</v>
      </c>
      <c r="C5258" t="s">
        <v>29</v>
      </c>
      <c r="D5258">
        <v>239050</v>
      </c>
      <c r="E5258">
        <v>452500</v>
      </c>
      <c r="F5258" t="s">
        <v>13</v>
      </c>
      <c r="G5258" t="s">
        <v>14</v>
      </c>
      <c r="H5258">
        <v>3</v>
      </c>
      <c r="I5258">
        <v>2</v>
      </c>
      <c r="J5258">
        <v>1070</v>
      </c>
      <c r="K5258">
        <v>1.003979</v>
      </c>
      <c r="L5258" t="s">
        <v>15</v>
      </c>
    </row>
    <row r="5259" spans="1:12" x14ac:dyDescent="0.3">
      <c r="A5259" s="1">
        <v>44729</v>
      </c>
      <c r="B5259">
        <v>2022</v>
      </c>
      <c r="C5259" t="s">
        <v>30</v>
      </c>
      <c r="D5259">
        <v>426430</v>
      </c>
      <c r="E5259">
        <v>524475</v>
      </c>
      <c r="F5259" t="s">
        <v>19</v>
      </c>
      <c r="G5259" t="s">
        <v>20</v>
      </c>
      <c r="H5259">
        <v>4</v>
      </c>
      <c r="I5259">
        <v>2</v>
      </c>
      <c r="J5259">
        <v>1366</v>
      </c>
      <c r="K5259">
        <v>1.003979</v>
      </c>
      <c r="L5259" t="s">
        <v>16</v>
      </c>
    </row>
    <row r="5260" spans="1:12" x14ac:dyDescent="0.3">
      <c r="A5260" s="1">
        <v>44731</v>
      </c>
      <c r="B5260">
        <v>2022</v>
      </c>
      <c r="C5260" t="s">
        <v>21</v>
      </c>
      <c r="D5260">
        <v>1070440</v>
      </c>
      <c r="E5260">
        <v>1800000</v>
      </c>
      <c r="F5260" t="s">
        <v>13</v>
      </c>
      <c r="G5260" t="s">
        <v>14</v>
      </c>
      <c r="H5260">
        <v>3</v>
      </c>
      <c r="I5260">
        <v>2</v>
      </c>
      <c r="J5260">
        <v>1098</v>
      </c>
      <c r="K5260">
        <v>1.003979</v>
      </c>
      <c r="L5260" t="s">
        <v>22</v>
      </c>
    </row>
    <row r="5261" spans="1:12" x14ac:dyDescent="0.3">
      <c r="A5261" s="1">
        <v>44731</v>
      </c>
      <c r="B5261">
        <v>2022</v>
      </c>
      <c r="C5261" t="s">
        <v>17</v>
      </c>
      <c r="D5261">
        <v>123140</v>
      </c>
      <c r="E5261">
        <v>190000</v>
      </c>
      <c r="F5261" t="s">
        <v>19</v>
      </c>
      <c r="G5261" t="s">
        <v>20</v>
      </c>
      <c r="H5261">
        <v>4</v>
      </c>
      <c r="I5261">
        <v>2</v>
      </c>
      <c r="J5261">
        <v>1322</v>
      </c>
      <c r="K5261">
        <v>1.003979</v>
      </c>
      <c r="L5261" t="s">
        <v>15</v>
      </c>
    </row>
    <row r="5262" spans="1:12" x14ac:dyDescent="0.3">
      <c r="A5262" s="1">
        <v>44731</v>
      </c>
      <c r="B5262">
        <v>2022</v>
      </c>
      <c r="C5262" t="s">
        <v>17</v>
      </c>
      <c r="D5262">
        <v>128130</v>
      </c>
      <c r="E5262">
        <v>120000</v>
      </c>
      <c r="F5262" t="s">
        <v>13</v>
      </c>
      <c r="G5262" t="s">
        <v>14</v>
      </c>
      <c r="H5262">
        <v>3</v>
      </c>
      <c r="I5262">
        <v>1</v>
      </c>
      <c r="J5262">
        <v>966</v>
      </c>
      <c r="K5262">
        <v>1.003979</v>
      </c>
      <c r="L5262" t="s">
        <v>22</v>
      </c>
    </row>
    <row r="5263" spans="1:12" x14ac:dyDescent="0.3">
      <c r="A5263" s="1">
        <v>44734</v>
      </c>
      <c r="B5263">
        <v>2022</v>
      </c>
      <c r="C5263" t="s">
        <v>29</v>
      </c>
      <c r="D5263">
        <v>206010</v>
      </c>
      <c r="E5263">
        <v>290000</v>
      </c>
      <c r="F5263" t="s">
        <v>13</v>
      </c>
      <c r="G5263" t="s">
        <v>14</v>
      </c>
      <c r="H5263">
        <v>3</v>
      </c>
      <c r="I5263">
        <v>2</v>
      </c>
      <c r="J5263">
        <v>963</v>
      </c>
      <c r="K5263">
        <v>1.003979</v>
      </c>
      <c r="L5263" t="s">
        <v>16</v>
      </c>
    </row>
    <row r="5264" spans="1:12" x14ac:dyDescent="0.3">
      <c r="A5264" s="1">
        <v>44734</v>
      </c>
      <c r="B5264">
        <v>2022</v>
      </c>
      <c r="C5264" t="s">
        <v>17</v>
      </c>
      <c r="D5264">
        <v>177060</v>
      </c>
      <c r="E5264">
        <v>345000</v>
      </c>
      <c r="F5264" t="s">
        <v>13</v>
      </c>
      <c r="G5264" t="s">
        <v>14</v>
      </c>
      <c r="H5264">
        <v>3</v>
      </c>
      <c r="I5264">
        <v>2</v>
      </c>
      <c r="J5264">
        <v>1021</v>
      </c>
      <c r="K5264">
        <v>1.003979</v>
      </c>
      <c r="L5264" t="s">
        <v>15</v>
      </c>
    </row>
    <row r="5265" spans="1:12" x14ac:dyDescent="0.3">
      <c r="A5265" s="1">
        <v>44734</v>
      </c>
      <c r="B5265">
        <v>2022</v>
      </c>
      <c r="C5265" t="s">
        <v>17</v>
      </c>
      <c r="D5265">
        <v>136560</v>
      </c>
      <c r="E5265">
        <v>260000</v>
      </c>
      <c r="F5265" t="s">
        <v>13</v>
      </c>
      <c r="G5265" t="s">
        <v>14</v>
      </c>
      <c r="H5265">
        <v>3</v>
      </c>
      <c r="I5265">
        <v>1</v>
      </c>
      <c r="J5265">
        <v>944</v>
      </c>
      <c r="K5265">
        <v>1.003979</v>
      </c>
      <c r="L5265" t="s">
        <v>22</v>
      </c>
    </row>
    <row r="5266" spans="1:12" x14ac:dyDescent="0.3">
      <c r="A5266" s="1">
        <v>44736</v>
      </c>
      <c r="B5266">
        <v>2022</v>
      </c>
      <c r="C5266" t="s">
        <v>17</v>
      </c>
      <c r="D5266">
        <v>157610</v>
      </c>
      <c r="E5266">
        <v>201000</v>
      </c>
      <c r="F5266" t="s">
        <v>13</v>
      </c>
      <c r="G5266" t="s">
        <v>14</v>
      </c>
      <c r="H5266">
        <v>3</v>
      </c>
      <c r="I5266">
        <v>3</v>
      </c>
      <c r="J5266">
        <v>1056</v>
      </c>
      <c r="K5266">
        <v>1.003979</v>
      </c>
      <c r="L5266" t="s">
        <v>25</v>
      </c>
    </row>
    <row r="5267" spans="1:12" x14ac:dyDescent="0.3">
      <c r="A5267" s="1">
        <v>44736</v>
      </c>
      <c r="B5267">
        <v>2022</v>
      </c>
      <c r="C5267" t="s">
        <v>17</v>
      </c>
      <c r="D5267">
        <v>164890</v>
      </c>
      <c r="E5267">
        <v>295000</v>
      </c>
      <c r="F5267" t="s">
        <v>13</v>
      </c>
      <c r="G5267" t="s">
        <v>14</v>
      </c>
      <c r="H5267">
        <v>3</v>
      </c>
      <c r="I5267">
        <v>1</v>
      </c>
      <c r="J5267">
        <v>909</v>
      </c>
      <c r="K5267">
        <v>1.003979</v>
      </c>
      <c r="L5267" t="s">
        <v>22</v>
      </c>
    </row>
    <row r="5268" spans="1:12" x14ac:dyDescent="0.3">
      <c r="A5268" s="1">
        <v>44738</v>
      </c>
      <c r="B5268">
        <v>2022</v>
      </c>
      <c r="C5268" t="s">
        <v>17</v>
      </c>
      <c r="D5268">
        <v>79120</v>
      </c>
      <c r="E5268">
        <v>280000</v>
      </c>
      <c r="F5268" t="s">
        <v>19</v>
      </c>
      <c r="G5268" t="s">
        <v>20</v>
      </c>
      <c r="H5268">
        <v>4</v>
      </c>
      <c r="I5268">
        <v>4</v>
      </c>
      <c r="J5268">
        <v>1233</v>
      </c>
      <c r="K5268">
        <v>1.003979</v>
      </c>
      <c r="L5268" t="s">
        <v>15</v>
      </c>
    </row>
    <row r="5269" spans="1:12" x14ac:dyDescent="0.3">
      <c r="A5269" s="1">
        <v>44738</v>
      </c>
      <c r="B5269">
        <v>2022</v>
      </c>
      <c r="C5269" t="s">
        <v>17</v>
      </c>
      <c r="D5269">
        <v>136210</v>
      </c>
      <c r="E5269">
        <v>225000</v>
      </c>
      <c r="F5269" t="s">
        <v>19</v>
      </c>
      <c r="G5269" t="s">
        <v>20</v>
      </c>
      <c r="H5269">
        <v>4</v>
      </c>
      <c r="I5269">
        <v>4</v>
      </c>
      <c r="J5269">
        <v>1405</v>
      </c>
      <c r="K5269">
        <v>1.003979</v>
      </c>
      <c r="L5269" t="s">
        <v>16</v>
      </c>
    </row>
    <row r="5270" spans="1:12" x14ac:dyDescent="0.3">
      <c r="A5270" s="1">
        <v>44738</v>
      </c>
      <c r="B5270">
        <v>2022</v>
      </c>
      <c r="C5270" t="s">
        <v>21</v>
      </c>
      <c r="D5270">
        <v>3606190</v>
      </c>
      <c r="E5270">
        <v>3850000</v>
      </c>
      <c r="F5270" t="s">
        <v>13</v>
      </c>
      <c r="G5270" t="s">
        <v>14</v>
      </c>
      <c r="H5270">
        <v>3</v>
      </c>
      <c r="I5270">
        <v>3</v>
      </c>
      <c r="J5270">
        <v>1075</v>
      </c>
      <c r="K5270">
        <v>1.003979</v>
      </c>
      <c r="L5270" t="s">
        <v>25</v>
      </c>
    </row>
    <row r="5271" spans="1:12" x14ac:dyDescent="0.3">
      <c r="A5271" s="1">
        <v>44738</v>
      </c>
      <c r="B5271">
        <v>2022</v>
      </c>
      <c r="C5271" t="s">
        <v>26</v>
      </c>
      <c r="D5271">
        <v>316890</v>
      </c>
      <c r="E5271">
        <v>435000</v>
      </c>
      <c r="F5271" t="s">
        <v>13</v>
      </c>
      <c r="G5271" t="s">
        <v>14</v>
      </c>
      <c r="H5271">
        <v>3</v>
      </c>
      <c r="I5271">
        <v>3</v>
      </c>
      <c r="J5271">
        <v>1048</v>
      </c>
      <c r="K5271">
        <v>1.003979</v>
      </c>
      <c r="L5271" t="s">
        <v>15</v>
      </c>
    </row>
    <row r="5272" spans="1:12" x14ac:dyDescent="0.3">
      <c r="A5272" s="1">
        <v>44741</v>
      </c>
      <c r="B5272">
        <v>2022</v>
      </c>
      <c r="C5272" t="s">
        <v>12</v>
      </c>
      <c r="D5272">
        <v>70990</v>
      </c>
      <c r="E5272">
        <v>145000</v>
      </c>
      <c r="F5272" t="s">
        <v>13</v>
      </c>
      <c r="G5272" t="s">
        <v>14</v>
      </c>
      <c r="H5272">
        <v>3</v>
      </c>
      <c r="I5272">
        <v>2</v>
      </c>
      <c r="J5272">
        <v>907</v>
      </c>
      <c r="K5272">
        <v>1.003979</v>
      </c>
      <c r="L5272" t="s">
        <v>16</v>
      </c>
    </row>
    <row r="5273" spans="1:12" x14ac:dyDescent="0.3">
      <c r="A5273" s="1">
        <v>44741</v>
      </c>
      <c r="B5273">
        <v>2022</v>
      </c>
      <c r="C5273" t="s">
        <v>26</v>
      </c>
      <c r="D5273">
        <v>414080</v>
      </c>
      <c r="E5273">
        <v>490000</v>
      </c>
      <c r="F5273" t="s">
        <v>13</v>
      </c>
      <c r="G5273" t="s">
        <v>14</v>
      </c>
      <c r="H5273">
        <v>3</v>
      </c>
      <c r="I5273">
        <v>3</v>
      </c>
      <c r="J5273">
        <v>985</v>
      </c>
      <c r="K5273">
        <v>1.003979</v>
      </c>
      <c r="L5273" t="s">
        <v>25</v>
      </c>
    </row>
    <row r="5274" spans="1:12" x14ac:dyDescent="0.3">
      <c r="A5274" s="1">
        <v>44741</v>
      </c>
      <c r="B5274">
        <v>2022</v>
      </c>
      <c r="C5274" t="s">
        <v>17</v>
      </c>
      <c r="D5274">
        <v>88730</v>
      </c>
      <c r="E5274">
        <v>205000</v>
      </c>
      <c r="F5274" t="s">
        <v>13</v>
      </c>
      <c r="G5274" t="s">
        <v>14</v>
      </c>
      <c r="H5274">
        <v>3</v>
      </c>
      <c r="I5274">
        <v>2</v>
      </c>
      <c r="J5274">
        <v>1065</v>
      </c>
      <c r="K5274">
        <v>1.003979</v>
      </c>
      <c r="L5274" t="s">
        <v>16</v>
      </c>
    </row>
    <row r="5275" spans="1:12" x14ac:dyDescent="0.3">
      <c r="A5275" s="1">
        <v>44741</v>
      </c>
      <c r="B5275">
        <v>2022</v>
      </c>
      <c r="C5275" t="s">
        <v>30</v>
      </c>
      <c r="D5275">
        <v>428540</v>
      </c>
      <c r="E5275">
        <v>635000</v>
      </c>
      <c r="F5275" t="s">
        <v>13</v>
      </c>
      <c r="G5275" t="s">
        <v>14</v>
      </c>
      <c r="H5275">
        <v>3</v>
      </c>
      <c r="I5275">
        <v>1</v>
      </c>
      <c r="J5275">
        <v>1010</v>
      </c>
      <c r="K5275">
        <v>1.003979</v>
      </c>
      <c r="L5275" t="s">
        <v>25</v>
      </c>
    </row>
    <row r="5276" spans="1:12" x14ac:dyDescent="0.3">
      <c r="A5276" s="1">
        <v>44741</v>
      </c>
      <c r="B5276">
        <v>2022</v>
      </c>
      <c r="C5276" t="s">
        <v>26</v>
      </c>
      <c r="D5276">
        <v>2347730</v>
      </c>
      <c r="E5276">
        <v>4100000</v>
      </c>
      <c r="F5276" t="s">
        <v>13</v>
      </c>
      <c r="G5276" t="s">
        <v>14</v>
      </c>
      <c r="H5276">
        <v>3</v>
      </c>
      <c r="I5276">
        <v>3</v>
      </c>
      <c r="J5276">
        <v>968</v>
      </c>
      <c r="K5276">
        <v>1.003979</v>
      </c>
      <c r="L5276" t="s">
        <v>22</v>
      </c>
    </row>
    <row r="5277" spans="1:12" x14ac:dyDescent="0.3">
      <c r="A5277" s="1">
        <v>44742</v>
      </c>
      <c r="B5277">
        <v>2022</v>
      </c>
      <c r="C5277" t="s">
        <v>30</v>
      </c>
      <c r="D5277">
        <v>653740</v>
      </c>
      <c r="E5277">
        <v>930000</v>
      </c>
      <c r="F5277" t="s">
        <v>13</v>
      </c>
      <c r="G5277" t="s">
        <v>14</v>
      </c>
      <c r="H5277">
        <v>3</v>
      </c>
      <c r="I5277">
        <v>1</v>
      </c>
      <c r="J5277">
        <v>939</v>
      </c>
      <c r="K5277">
        <v>1.003979</v>
      </c>
      <c r="L5277" t="s">
        <v>22</v>
      </c>
    </row>
    <row r="5278" spans="1:12" x14ac:dyDescent="0.3">
      <c r="A5278" s="1">
        <v>44742</v>
      </c>
      <c r="B5278">
        <v>2022</v>
      </c>
      <c r="C5278" t="s">
        <v>30</v>
      </c>
      <c r="D5278">
        <v>280710</v>
      </c>
      <c r="E5278">
        <v>370000</v>
      </c>
      <c r="F5278" t="s">
        <v>13</v>
      </c>
      <c r="G5278" t="s">
        <v>14</v>
      </c>
      <c r="H5278">
        <v>3</v>
      </c>
      <c r="I5278">
        <v>2</v>
      </c>
      <c r="J5278">
        <v>1011</v>
      </c>
      <c r="K5278">
        <v>1.003979</v>
      </c>
      <c r="L5278" t="s">
        <v>25</v>
      </c>
    </row>
    <row r="5279" spans="1:12" x14ac:dyDescent="0.3">
      <c r="A5279" s="1">
        <v>44742</v>
      </c>
      <c r="B5279">
        <v>2022</v>
      </c>
      <c r="C5279" t="s">
        <v>26</v>
      </c>
      <c r="D5279">
        <v>325640</v>
      </c>
      <c r="E5279">
        <v>375000</v>
      </c>
      <c r="F5279" t="s">
        <v>13</v>
      </c>
      <c r="G5279" t="s">
        <v>14</v>
      </c>
      <c r="H5279">
        <v>3</v>
      </c>
      <c r="I5279">
        <v>3</v>
      </c>
      <c r="J5279">
        <v>1095</v>
      </c>
      <c r="K5279">
        <v>1.003979</v>
      </c>
      <c r="L5279" t="s">
        <v>16</v>
      </c>
    </row>
    <row r="5280" spans="1:12" x14ac:dyDescent="0.3">
      <c r="A5280" s="1">
        <v>44742</v>
      </c>
      <c r="B5280">
        <v>2022</v>
      </c>
      <c r="C5280" t="s">
        <v>26</v>
      </c>
      <c r="D5280">
        <v>541450</v>
      </c>
      <c r="E5280">
        <v>748000</v>
      </c>
      <c r="F5280" t="s">
        <v>13</v>
      </c>
      <c r="G5280" t="s">
        <v>14</v>
      </c>
      <c r="H5280">
        <v>3</v>
      </c>
      <c r="I5280">
        <v>1</v>
      </c>
      <c r="J5280">
        <v>1091</v>
      </c>
      <c r="K5280">
        <v>1.003979</v>
      </c>
      <c r="L5280" t="s">
        <v>16</v>
      </c>
    </row>
    <row r="5281" spans="1:12" x14ac:dyDescent="0.3">
      <c r="A5281" s="1">
        <v>44743</v>
      </c>
      <c r="B5281">
        <v>2022</v>
      </c>
      <c r="C5281" t="s">
        <v>21</v>
      </c>
      <c r="D5281">
        <v>957740</v>
      </c>
      <c r="E5281">
        <v>1800000</v>
      </c>
      <c r="F5281" t="s">
        <v>13</v>
      </c>
      <c r="G5281" t="s">
        <v>14</v>
      </c>
      <c r="H5281">
        <v>3</v>
      </c>
      <c r="I5281">
        <v>2</v>
      </c>
      <c r="J5281">
        <v>1033</v>
      </c>
      <c r="K5281">
        <v>1.003979</v>
      </c>
      <c r="L5281" t="s">
        <v>22</v>
      </c>
    </row>
    <row r="5282" spans="1:12" x14ac:dyDescent="0.3">
      <c r="A5282" s="1">
        <v>44743</v>
      </c>
      <c r="B5282">
        <v>2022</v>
      </c>
      <c r="C5282" t="s">
        <v>26</v>
      </c>
      <c r="D5282">
        <v>267960</v>
      </c>
      <c r="E5282">
        <v>1010000</v>
      </c>
      <c r="F5282" t="s">
        <v>13</v>
      </c>
      <c r="G5282" t="s">
        <v>14</v>
      </c>
      <c r="H5282">
        <v>3</v>
      </c>
      <c r="I5282">
        <v>3</v>
      </c>
      <c r="J5282">
        <v>970</v>
      </c>
      <c r="K5282">
        <v>1.003979</v>
      </c>
      <c r="L5282" t="s">
        <v>25</v>
      </c>
    </row>
    <row r="5283" spans="1:12" x14ac:dyDescent="0.3">
      <c r="A5283" s="1">
        <v>44743</v>
      </c>
      <c r="B5283">
        <v>2022</v>
      </c>
      <c r="C5283" t="s">
        <v>26</v>
      </c>
      <c r="D5283">
        <v>1052030</v>
      </c>
      <c r="E5283">
        <v>1039000</v>
      </c>
      <c r="F5283" t="s">
        <v>13</v>
      </c>
      <c r="G5283" t="s">
        <v>14</v>
      </c>
      <c r="H5283">
        <v>3</v>
      </c>
      <c r="I5283">
        <v>1</v>
      </c>
      <c r="J5283">
        <v>965</v>
      </c>
      <c r="K5283">
        <v>1.003979</v>
      </c>
      <c r="L5283" t="s">
        <v>25</v>
      </c>
    </row>
    <row r="5284" spans="1:12" x14ac:dyDescent="0.3">
      <c r="A5284" s="1">
        <v>44744</v>
      </c>
      <c r="B5284">
        <v>2022</v>
      </c>
      <c r="C5284" t="s">
        <v>30</v>
      </c>
      <c r="D5284">
        <v>359300</v>
      </c>
      <c r="E5284">
        <v>630500</v>
      </c>
      <c r="F5284" t="s">
        <v>19</v>
      </c>
      <c r="G5284" t="s">
        <v>20</v>
      </c>
      <c r="H5284">
        <v>4</v>
      </c>
      <c r="I5284">
        <v>2</v>
      </c>
      <c r="J5284">
        <v>1428</v>
      </c>
      <c r="K5284">
        <v>1.003979</v>
      </c>
      <c r="L5284" t="s">
        <v>16</v>
      </c>
    </row>
    <row r="5285" spans="1:12" x14ac:dyDescent="0.3">
      <c r="A5285" s="1">
        <v>44744</v>
      </c>
      <c r="B5285">
        <v>2022</v>
      </c>
      <c r="C5285" t="s">
        <v>18</v>
      </c>
      <c r="D5285">
        <v>253690</v>
      </c>
      <c r="E5285">
        <v>162500</v>
      </c>
      <c r="F5285" t="s">
        <v>13</v>
      </c>
      <c r="G5285" t="s">
        <v>14</v>
      </c>
      <c r="H5285">
        <v>3</v>
      </c>
      <c r="I5285">
        <v>1</v>
      </c>
      <c r="J5285">
        <v>974</v>
      </c>
      <c r="K5285">
        <v>1.003979</v>
      </c>
      <c r="L5285" t="s">
        <v>15</v>
      </c>
    </row>
    <row r="5286" spans="1:12" x14ac:dyDescent="0.3">
      <c r="A5286" s="1">
        <v>44744</v>
      </c>
      <c r="B5286">
        <v>2022</v>
      </c>
      <c r="C5286" t="s">
        <v>30</v>
      </c>
      <c r="D5286">
        <v>296470</v>
      </c>
      <c r="E5286">
        <v>395000</v>
      </c>
      <c r="F5286" t="s">
        <v>13</v>
      </c>
      <c r="G5286" t="s">
        <v>14</v>
      </c>
      <c r="H5286">
        <v>3</v>
      </c>
      <c r="I5286">
        <v>2</v>
      </c>
      <c r="J5286">
        <v>1036</v>
      </c>
      <c r="K5286">
        <v>1.003979</v>
      </c>
      <c r="L5286" t="s">
        <v>25</v>
      </c>
    </row>
    <row r="5287" spans="1:12" x14ac:dyDescent="0.3">
      <c r="A5287" s="1">
        <v>44744</v>
      </c>
      <c r="B5287">
        <v>2022</v>
      </c>
      <c r="C5287" t="s">
        <v>29</v>
      </c>
      <c r="D5287">
        <v>247870</v>
      </c>
      <c r="E5287">
        <v>262500</v>
      </c>
      <c r="F5287" t="s">
        <v>19</v>
      </c>
      <c r="G5287" t="s">
        <v>20</v>
      </c>
      <c r="H5287">
        <v>4</v>
      </c>
      <c r="I5287">
        <v>2</v>
      </c>
      <c r="J5287">
        <v>1450</v>
      </c>
      <c r="K5287">
        <v>1.003979</v>
      </c>
      <c r="L5287" t="s">
        <v>15</v>
      </c>
    </row>
    <row r="5288" spans="1:12" x14ac:dyDescent="0.3">
      <c r="A5288" s="1">
        <v>44744</v>
      </c>
      <c r="B5288">
        <v>2022</v>
      </c>
      <c r="C5288" t="s">
        <v>26</v>
      </c>
      <c r="D5288">
        <v>758940</v>
      </c>
      <c r="E5288">
        <v>892000</v>
      </c>
      <c r="F5288" t="s">
        <v>13</v>
      </c>
      <c r="G5288" t="s">
        <v>14</v>
      </c>
      <c r="H5288">
        <v>3</v>
      </c>
      <c r="I5288">
        <v>3</v>
      </c>
      <c r="J5288">
        <v>997</v>
      </c>
      <c r="K5288">
        <v>1.003979</v>
      </c>
      <c r="L5288" t="s">
        <v>25</v>
      </c>
    </row>
    <row r="5289" spans="1:12" x14ac:dyDescent="0.3">
      <c r="A5289" s="1">
        <v>44748</v>
      </c>
      <c r="B5289">
        <v>2022</v>
      </c>
      <c r="C5289" t="s">
        <v>12</v>
      </c>
      <c r="D5289">
        <v>86720</v>
      </c>
      <c r="E5289">
        <v>160000</v>
      </c>
      <c r="F5289" t="s">
        <v>13</v>
      </c>
      <c r="G5289" t="s">
        <v>14</v>
      </c>
      <c r="H5289">
        <v>3</v>
      </c>
      <c r="I5289">
        <v>2</v>
      </c>
      <c r="J5289">
        <v>973</v>
      </c>
      <c r="K5289">
        <v>1.003979</v>
      </c>
      <c r="L5289" t="s">
        <v>22</v>
      </c>
    </row>
    <row r="5290" spans="1:12" x14ac:dyDescent="0.3">
      <c r="A5290" s="1">
        <v>44748</v>
      </c>
      <c r="B5290">
        <v>2022</v>
      </c>
      <c r="C5290" t="s">
        <v>30</v>
      </c>
      <c r="D5290">
        <v>297970</v>
      </c>
      <c r="E5290">
        <v>345000</v>
      </c>
      <c r="F5290" t="s">
        <v>13</v>
      </c>
      <c r="G5290" t="s">
        <v>14</v>
      </c>
      <c r="H5290">
        <v>3</v>
      </c>
      <c r="I5290">
        <v>1</v>
      </c>
      <c r="J5290">
        <v>941</v>
      </c>
      <c r="K5290">
        <v>1.003979</v>
      </c>
      <c r="L5290" t="s">
        <v>22</v>
      </c>
    </row>
    <row r="5291" spans="1:12" x14ac:dyDescent="0.3">
      <c r="A5291" s="1">
        <v>44750</v>
      </c>
      <c r="B5291">
        <v>2022</v>
      </c>
      <c r="C5291" t="s">
        <v>17</v>
      </c>
      <c r="D5291">
        <v>124900</v>
      </c>
      <c r="E5291">
        <v>280000</v>
      </c>
      <c r="F5291" t="s">
        <v>23</v>
      </c>
      <c r="G5291" t="s">
        <v>24</v>
      </c>
      <c r="H5291">
        <v>6</v>
      </c>
      <c r="I5291">
        <v>4</v>
      </c>
      <c r="J5291">
        <v>1872</v>
      </c>
      <c r="K5291">
        <v>1.003979</v>
      </c>
      <c r="L5291" t="s">
        <v>15</v>
      </c>
    </row>
    <row r="5292" spans="1:12" x14ac:dyDescent="0.3">
      <c r="A5292" s="1">
        <v>44750</v>
      </c>
      <c r="B5292">
        <v>2022</v>
      </c>
      <c r="C5292" t="s">
        <v>21</v>
      </c>
      <c r="D5292">
        <v>387380</v>
      </c>
      <c r="E5292">
        <v>607620</v>
      </c>
      <c r="F5292" t="s">
        <v>13</v>
      </c>
      <c r="G5292" t="s">
        <v>14</v>
      </c>
      <c r="H5292">
        <v>3</v>
      </c>
      <c r="I5292">
        <v>2</v>
      </c>
      <c r="J5292">
        <v>1001</v>
      </c>
      <c r="K5292">
        <v>1.003979</v>
      </c>
      <c r="L5292" t="s">
        <v>15</v>
      </c>
    </row>
    <row r="5293" spans="1:12" x14ac:dyDescent="0.3">
      <c r="A5293" s="1">
        <v>44750</v>
      </c>
      <c r="B5293">
        <v>2022</v>
      </c>
      <c r="C5293" t="s">
        <v>17</v>
      </c>
      <c r="D5293">
        <v>110690</v>
      </c>
      <c r="E5293">
        <v>210000</v>
      </c>
      <c r="F5293" t="s">
        <v>13</v>
      </c>
      <c r="G5293" t="s">
        <v>14</v>
      </c>
      <c r="H5293">
        <v>3</v>
      </c>
      <c r="I5293">
        <v>1</v>
      </c>
      <c r="J5293">
        <v>979</v>
      </c>
      <c r="K5293">
        <v>1.003979</v>
      </c>
      <c r="L5293" t="s">
        <v>15</v>
      </c>
    </row>
    <row r="5294" spans="1:12" x14ac:dyDescent="0.3">
      <c r="A5294" s="1">
        <v>44750</v>
      </c>
      <c r="B5294">
        <v>2022</v>
      </c>
      <c r="C5294" t="s">
        <v>18</v>
      </c>
      <c r="D5294">
        <v>1132190</v>
      </c>
      <c r="E5294">
        <v>1650000</v>
      </c>
      <c r="F5294" t="s">
        <v>13</v>
      </c>
      <c r="G5294" t="s">
        <v>14</v>
      </c>
      <c r="H5294">
        <v>3</v>
      </c>
      <c r="I5294">
        <v>2</v>
      </c>
      <c r="J5294">
        <v>1062</v>
      </c>
      <c r="K5294">
        <v>1.003979</v>
      </c>
      <c r="L5294" t="s">
        <v>25</v>
      </c>
    </row>
    <row r="5295" spans="1:12" x14ac:dyDescent="0.3">
      <c r="A5295" s="1">
        <v>44751</v>
      </c>
      <c r="B5295">
        <v>2022</v>
      </c>
      <c r="C5295" t="s">
        <v>17</v>
      </c>
      <c r="D5295">
        <v>173050</v>
      </c>
      <c r="E5295">
        <v>178000</v>
      </c>
      <c r="F5295" t="s">
        <v>13</v>
      </c>
      <c r="G5295" t="s">
        <v>14</v>
      </c>
      <c r="H5295">
        <v>3</v>
      </c>
      <c r="I5295">
        <v>1</v>
      </c>
      <c r="J5295">
        <v>912</v>
      </c>
      <c r="K5295">
        <v>1.003979</v>
      </c>
      <c r="L5295" t="s">
        <v>16</v>
      </c>
    </row>
    <row r="5296" spans="1:12" x14ac:dyDescent="0.3">
      <c r="A5296" s="1">
        <v>44751</v>
      </c>
      <c r="B5296">
        <v>2022</v>
      </c>
      <c r="C5296" t="s">
        <v>29</v>
      </c>
      <c r="D5296">
        <v>264530</v>
      </c>
      <c r="E5296">
        <v>405000</v>
      </c>
      <c r="F5296" t="s">
        <v>13</v>
      </c>
      <c r="G5296" t="s">
        <v>14</v>
      </c>
      <c r="H5296">
        <v>3</v>
      </c>
      <c r="I5296">
        <v>2</v>
      </c>
      <c r="J5296">
        <v>919</v>
      </c>
      <c r="K5296">
        <v>1.003979</v>
      </c>
      <c r="L5296" t="s">
        <v>16</v>
      </c>
    </row>
    <row r="5297" spans="1:12" x14ac:dyDescent="0.3">
      <c r="A5297" s="1">
        <v>44752</v>
      </c>
      <c r="B5297">
        <v>2022</v>
      </c>
      <c r="C5297" t="s">
        <v>30</v>
      </c>
      <c r="D5297">
        <v>719630</v>
      </c>
      <c r="E5297">
        <v>1100000</v>
      </c>
      <c r="F5297" t="s">
        <v>13</v>
      </c>
      <c r="G5297" t="s">
        <v>14</v>
      </c>
      <c r="H5297">
        <v>3</v>
      </c>
      <c r="I5297">
        <v>2</v>
      </c>
      <c r="J5297">
        <v>960</v>
      </c>
      <c r="K5297">
        <v>1.003979</v>
      </c>
      <c r="L5297" t="s">
        <v>16</v>
      </c>
    </row>
    <row r="5298" spans="1:12" x14ac:dyDescent="0.3">
      <c r="A5298" s="1">
        <v>44755</v>
      </c>
      <c r="B5298">
        <v>2022</v>
      </c>
      <c r="C5298" t="s">
        <v>29</v>
      </c>
      <c r="D5298">
        <v>174930</v>
      </c>
      <c r="E5298">
        <v>250000</v>
      </c>
      <c r="F5298" t="s">
        <v>13</v>
      </c>
      <c r="G5298" t="s">
        <v>14</v>
      </c>
      <c r="H5298">
        <v>3</v>
      </c>
      <c r="I5298">
        <v>3</v>
      </c>
      <c r="J5298">
        <v>992</v>
      </c>
      <c r="K5298">
        <v>1.003979</v>
      </c>
      <c r="L5298" t="s">
        <v>15</v>
      </c>
    </row>
    <row r="5299" spans="1:12" x14ac:dyDescent="0.3">
      <c r="A5299" s="1">
        <v>44755</v>
      </c>
      <c r="B5299">
        <v>2022</v>
      </c>
      <c r="C5299" t="s">
        <v>30</v>
      </c>
      <c r="D5299">
        <v>409000</v>
      </c>
      <c r="E5299">
        <v>615000</v>
      </c>
      <c r="F5299" t="s">
        <v>13</v>
      </c>
      <c r="G5299" t="s">
        <v>14</v>
      </c>
      <c r="H5299">
        <v>3</v>
      </c>
      <c r="I5299">
        <v>1</v>
      </c>
      <c r="J5299">
        <v>1016</v>
      </c>
      <c r="K5299">
        <v>1.003979</v>
      </c>
      <c r="L5299" t="s">
        <v>16</v>
      </c>
    </row>
    <row r="5300" spans="1:12" x14ac:dyDescent="0.3">
      <c r="A5300" s="1">
        <v>44755</v>
      </c>
      <c r="B5300">
        <v>2022</v>
      </c>
      <c r="C5300" t="s">
        <v>12</v>
      </c>
      <c r="D5300">
        <v>77500</v>
      </c>
      <c r="E5300">
        <v>111000</v>
      </c>
      <c r="F5300" t="s">
        <v>13</v>
      </c>
      <c r="G5300" t="s">
        <v>14</v>
      </c>
      <c r="H5300">
        <v>3</v>
      </c>
      <c r="I5300">
        <v>1</v>
      </c>
      <c r="J5300">
        <v>1088</v>
      </c>
      <c r="K5300">
        <v>1.003979</v>
      </c>
      <c r="L5300" t="s">
        <v>25</v>
      </c>
    </row>
    <row r="5301" spans="1:12" x14ac:dyDescent="0.3">
      <c r="A5301" s="1">
        <v>44756</v>
      </c>
      <c r="B5301">
        <v>2022</v>
      </c>
      <c r="C5301" t="s">
        <v>29</v>
      </c>
      <c r="D5301">
        <v>195160</v>
      </c>
      <c r="E5301">
        <v>323000</v>
      </c>
      <c r="F5301" t="s">
        <v>13</v>
      </c>
      <c r="G5301" t="s">
        <v>14</v>
      </c>
      <c r="H5301">
        <v>3</v>
      </c>
      <c r="I5301">
        <v>3</v>
      </c>
      <c r="J5301">
        <v>984</v>
      </c>
      <c r="K5301">
        <v>1.003979</v>
      </c>
      <c r="L5301" t="s">
        <v>25</v>
      </c>
    </row>
    <row r="5302" spans="1:12" x14ac:dyDescent="0.3">
      <c r="A5302" s="1">
        <v>44756</v>
      </c>
      <c r="B5302">
        <v>2022</v>
      </c>
      <c r="C5302" t="s">
        <v>18</v>
      </c>
      <c r="D5302">
        <v>351150</v>
      </c>
      <c r="E5302">
        <v>570000</v>
      </c>
      <c r="F5302" t="s">
        <v>13</v>
      </c>
      <c r="G5302" t="s">
        <v>14</v>
      </c>
      <c r="H5302">
        <v>3</v>
      </c>
      <c r="I5302">
        <v>1</v>
      </c>
      <c r="J5302">
        <v>1012</v>
      </c>
      <c r="K5302">
        <v>1.003979</v>
      </c>
      <c r="L5302" t="s">
        <v>15</v>
      </c>
    </row>
    <row r="5303" spans="1:12" x14ac:dyDescent="0.3">
      <c r="A5303" s="1">
        <v>44756</v>
      </c>
      <c r="B5303">
        <v>2022</v>
      </c>
      <c r="C5303" t="s">
        <v>18</v>
      </c>
      <c r="D5303">
        <v>260750</v>
      </c>
      <c r="E5303">
        <v>490000</v>
      </c>
      <c r="F5303" t="s">
        <v>13</v>
      </c>
      <c r="G5303" t="s">
        <v>14</v>
      </c>
      <c r="H5303">
        <v>3</v>
      </c>
      <c r="I5303">
        <v>3</v>
      </c>
      <c r="J5303">
        <v>1021</v>
      </c>
      <c r="K5303">
        <v>1.003979</v>
      </c>
      <c r="L5303" t="s">
        <v>15</v>
      </c>
    </row>
    <row r="5304" spans="1:12" x14ac:dyDescent="0.3">
      <c r="A5304" s="1">
        <v>44757</v>
      </c>
      <c r="B5304">
        <v>2022</v>
      </c>
      <c r="C5304" t="s">
        <v>30</v>
      </c>
      <c r="D5304">
        <v>424530</v>
      </c>
      <c r="E5304">
        <v>610000</v>
      </c>
      <c r="F5304" t="s">
        <v>13</v>
      </c>
      <c r="G5304" t="s">
        <v>14</v>
      </c>
      <c r="H5304">
        <v>3</v>
      </c>
      <c r="I5304">
        <v>1</v>
      </c>
      <c r="J5304">
        <v>945</v>
      </c>
      <c r="K5304">
        <v>1.003979</v>
      </c>
      <c r="L5304" t="s">
        <v>16</v>
      </c>
    </row>
    <row r="5305" spans="1:12" x14ac:dyDescent="0.3">
      <c r="A5305" s="1">
        <v>44757</v>
      </c>
      <c r="B5305">
        <v>2022</v>
      </c>
      <c r="C5305" t="s">
        <v>26</v>
      </c>
      <c r="D5305">
        <v>470540</v>
      </c>
      <c r="E5305">
        <v>759000</v>
      </c>
      <c r="F5305" t="s">
        <v>13</v>
      </c>
      <c r="G5305" t="s">
        <v>14</v>
      </c>
      <c r="H5305">
        <v>3</v>
      </c>
      <c r="I5305">
        <v>2</v>
      </c>
      <c r="J5305">
        <v>1097</v>
      </c>
      <c r="K5305">
        <v>1.003979</v>
      </c>
      <c r="L5305" t="s">
        <v>16</v>
      </c>
    </row>
    <row r="5306" spans="1:12" x14ac:dyDescent="0.3">
      <c r="A5306" s="1">
        <v>44757</v>
      </c>
      <c r="B5306">
        <v>2022</v>
      </c>
      <c r="C5306" t="s">
        <v>29</v>
      </c>
      <c r="D5306">
        <v>255290</v>
      </c>
      <c r="E5306">
        <v>405000</v>
      </c>
      <c r="F5306" t="s">
        <v>13</v>
      </c>
      <c r="G5306" t="s">
        <v>14</v>
      </c>
      <c r="H5306">
        <v>3</v>
      </c>
      <c r="I5306">
        <v>1</v>
      </c>
      <c r="J5306">
        <v>1045</v>
      </c>
      <c r="K5306">
        <v>1.003979</v>
      </c>
      <c r="L5306" t="s">
        <v>25</v>
      </c>
    </row>
    <row r="5307" spans="1:12" x14ac:dyDescent="0.3">
      <c r="A5307" s="1">
        <v>44757</v>
      </c>
      <c r="B5307">
        <v>2022</v>
      </c>
      <c r="C5307" t="s">
        <v>12</v>
      </c>
      <c r="D5307">
        <v>57140</v>
      </c>
      <c r="E5307">
        <v>150000</v>
      </c>
      <c r="F5307" t="s">
        <v>27</v>
      </c>
      <c r="G5307" t="s">
        <v>28</v>
      </c>
      <c r="H5307">
        <v>8</v>
      </c>
      <c r="I5307">
        <v>6</v>
      </c>
      <c r="J5307">
        <v>2695</v>
      </c>
      <c r="K5307">
        <v>1.003979</v>
      </c>
      <c r="L5307" t="s">
        <v>16</v>
      </c>
    </row>
    <row r="5308" spans="1:12" x14ac:dyDescent="0.3">
      <c r="A5308" s="1">
        <v>44757</v>
      </c>
      <c r="B5308">
        <v>2022</v>
      </c>
      <c r="C5308" t="s">
        <v>21</v>
      </c>
      <c r="D5308">
        <v>1197420</v>
      </c>
      <c r="E5308">
        <v>1795000</v>
      </c>
      <c r="F5308" t="s">
        <v>13</v>
      </c>
      <c r="G5308" t="s">
        <v>14</v>
      </c>
      <c r="H5308">
        <v>3</v>
      </c>
      <c r="I5308">
        <v>2</v>
      </c>
      <c r="J5308">
        <v>1015</v>
      </c>
      <c r="K5308">
        <v>1.003979</v>
      </c>
      <c r="L5308" t="s">
        <v>16</v>
      </c>
    </row>
    <row r="5309" spans="1:12" x14ac:dyDescent="0.3">
      <c r="A5309" s="1">
        <v>44757</v>
      </c>
      <c r="B5309">
        <v>2022</v>
      </c>
      <c r="C5309" t="s">
        <v>18</v>
      </c>
      <c r="D5309">
        <v>310220</v>
      </c>
      <c r="E5309">
        <v>520000</v>
      </c>
      <c r="F5309" t="s">
        <v>13</v>
      </c>
      <c r="G5309" t="s">
        <v>14</v>
      </c>
      <c r="H5309">
        <v>3</v>
      </c>
      <c r="I5309">
        <v>2</v>
      </c>
      <c r="J5309">
        <v>1083</v>
      </c>
      <c r="K5309">
        <v>1.003979</v>
      </c>
      <c r="L5309" t="s">
        <v>16</v>
      </c>
    </row>
    <row r="5310" spans="1:12" x14ac:dyDescent="0.3">
      <c r="A5310" s="1">
        <v>44757</v>
      </c>
      <c r="B5310">
        <v>2022</v>
      </c>
      <c r="C5310" t="s">
        <v>17</v>
      </c>
      <c r="D5310">
        <v>169620</v>
      </c>
      <c r="E5310">
        <v>335000</v>
      </c>
      <c r="F5310" t="s">
        <v>13</v>
      </c>
      <c r="G5310" t="s">
        <v>14</v>
      </c>
      <c r="H5310">
        <v>3</v>
      </c>
      <c r="I5310">
        <v>3</v>
      </c>
      <c r="J5310">
        <v>907</v>
      </c>
      <c r="K5310">
        <v>1.003979</v>
      </c>
      <c r="L5310" t="s">
        <v>15</v>
      </c>
    </row>
    <row r="5311" spans="1:12" x14ac:dyDescent="0.3">
      <c r="A5311" s="1">
        <v>44758</v>
      </c>
      <c r="B5311">
        <v>2022</v>
      </c>
      <c r="C5311" t="s">
        <v>26</v>
      </c>
      <c r="D5311">
        <v>318920</v>
      </c>
      <c r="E5311">
        <v>485000</v>
      </c>
      <c r="F5311" t="s">
        <v>13</v>
      </c>
      <c r="G5311" t="s">
        <v>14</v>
      </c>
      <c r="H5311">
        <v>3</v>
      </c>
      <c r="I5311">
        <v>3</v>
      </c>
      <c r="J5311">
        <v>1094</v>
      </c>
      <c r="K5311">
        <v>1.003979</v>
      </c>
      <c r="L5311" t="s">
        <v>22</v>
      </c>
    </row>
    <row r="5312" spans="1:12" x14ac:dyDescent="0.3">
      <c r="A5312" s="1">
        <v>44758</v>
      </c>
      <c r="B5312">
        <v>2022</v>
      </c>
      <c r="C5312" t="s">
        <v>26</v>
      </c>
      <c r="D5312">
        <v>157690</v>
      </c>
      <c r="E5312">
        <v>400000</v>
      </c>
      <c r="F5312" t="s">
        <v>13</v>
      </c>
      <c r="G5312" t="s">
        <v>14</v>
      </c>
      <c r="H5312">
        <v>3</v>
      </c>
      <c r="I5312">
        <v>3</v>
      </c>
      <c r="J5312">
        <v>945</v>
      </c>
      <c r="K5312">
        <v>1.003979</v>
      </c>
      <c r="L5312" t="s">
        <v>22</v>
      </c>
    </row>
    <row r="5313" spans="1:12" x14ac:dyDescent="0.3">
      <c r="A5313" s="1">
        <v>44758</v>
      </c>
      <c r="B5313">
        <v>2022</v>
      </c>
      <c r="C5313" t="s">
        <v>26</v>
      </c>
      <c r="D5313">
        <v>266700</v>
      </c>
      <c r="E5313">
        <v>418000</v>
      </c>
      <c r="F5313" t="s">
        <v>13</v>
      </c>
      <c r="G5313" t="s">
        <v>14</v>
      </c>
      <c r="H5313">
        <v>3</v>
      </c>
      <c r="I5313">
        <v>1</v>
      </c>
      <c r="J5313">
        <v>1095</v>
      </c>
      <c r="K5313">
        <v>1.003979</v>
      </c>
      <c r="L5313" t="s">
        <v>15</v>
      </c>
    </row>
    <row r="5314" spans="1:12" x14ac:dyDescent="0.3">
      <c r="A5314" s="1">
        <v>44759</v>
      </c>
      <c r="B5314">
        <v>2022</v>
      </c>
      <c r="C5314" t="s">
        <v>30</v>
      </c>
      <c r="D5314">
        <v>393420</v>
      </c>
      <c r="E5314">
        <v>669000</v>
      </c>
      <c r="F5314" t="s">
        <v>13</v>
      </c>
      <c r="G5314" t="s">
        <v>14</v>
      </c>
      <c r="H5314">
        <v>3</v>
      </c>
      <c r="I5314">
        <v>2</v>
      </c>
      <c r="J5314">
        <v>958</v>
      </c>
      <c r="K5314">
        <v>1.003979</v>
      </c>
      <c r="L5314" t="s">
        <v>16</v>
      </c>
    </row>
    <row r="5315" spans="1:12" x14ac:dyDescent="0.3">
      <c r="A5315" s="1">
        <v>44759</v>
      </c>
      <c r="B5315">
        <v>2022</v>
      </c>
      <c r="C5315" t="s">
        <v>26</v>
      </c>
      <c r="D5315">
        <v>256130</v>
      </c>
      <c r="E5315">
        <v>340000</v>
      </c>
      <c r="F5315" t="s">
        <v>13</v>
      </c>
      <c r="G5315" t="s">
        <v>14</v>
      </c>
      <c r="H5315">
        <v>3</v>
      </c>
      <c r="I5315">
        <v>2</v>
      </c>
      <c r="J5315">
        <v>928</v>
      </c>
      <c r="K5315">
        <v>1.003979</v>
      </c>
      <c r="L5315" t="s">
        <v>25</v>
      </c>
    </row>
    <row r="5316" spans="1:12" x14ac:dyDescent="0.3">
      <c r="A5316" s="1">
        <v>44759</v>
      </c>
      <c r="B5316">
        <v>2022</v>
      </c>
      <c r="C5316" t="s">
        <v>26</v>
      </c>
      <c r="D5316">
        <v>493290</v>
      </c>
      <c r="E5316">
        <v>799999</v>
      </c>
      <c r="F5316" t="s">
        <v>13</v>
      </c>
      <c r="G5316" t="s">
        <v>14</v>
      </c>
      <c r="H5316">
        <v>3</v>
      </c>
      <c r="I5316">
        <v>3</v>
      </c>
      <c r="J5316">
        <v>903</v>
      </c>
      <c r="K5316">
        <v>1.003979</v>
      </c>
      <c r="L5316" t="s">
        <v>25</v>
      </c>
    </row>
    <row r="5317" spans="1:12" x14ac:dyDescent="0.3">
      <c r="A5317" s="1">
        <v>44759</v>
      </c>
      <c r="B5317">
        <v>2022</v>
      </c>
      <c r="C5317" t="s">
        <v>18</v>
      </c>
      <c r="D5317">
        <v>281300</v>
      </c>
      <c r="E5317">
        <v>86882</v>
      </c>
      <c r="F5317" t="s">
        <v>13</v>
      </c>
      <c r="G5317" t="s">
        <v>14</v>
      </c>
      <c r="H5317">
        <v>3</v>
      </c>
      <c r="I5317">
        <v>2</v>
      </c>
      <c r="J5317">
        <v>907</v>
      </c>
      <c r="K5317">
        <v>1.003979</v>
      </c>
      <c r="L5317" t="s">
        <v>16</v>
      </c>
    </row>
    <row r="5318" spans="1:12" x14ac:dyDescent="0.3">
      <c r="A5318" s="1">
        <v>44759</v>
      </c>
      <c r="B5318">
        <v>2022</v>
      </c>
      <c r="C5318" t="s">
        <v>26</v>
      </c>
      <c r="D5318">
        <v>562310</v>
      </c>
      <c r="E5318">
        <v>575000</v>
      </c>
      <c r="F5318" t="s">
        <v>13</v>
      </c>
      <c r="G5318" t="s">
        <v>14</v>
      </c>
      <c r="H5318">
        <v>3</v>
      </c>
      <c r="I5318">
        <v>3</v>
      </c>
      <c r="J5318">
        <v>1059</v>
      </c>
      <c r="K5318">
        <v>1.003979</v>
      </c>
      <c r="L5318" t="s">
        <v>25</v>
      </c>
    </row>
    <row r="5319" spans="1:12" x14ac:dyDescent="0.3">
      <c r="A5319" s="1">
        <v>44762</v>
      </c>
      <c r="B5319">
        <v>2022</v>
      </c>
      <c r="C5319" t="s">
        <v>26</v>
      </c>
      <c r="D5319">
        <v>941850</v>
      </c>
      <c r="E5319">
        <v>1565000</v>
      </c>
      <c r="F5319" t="s">
        <v>13</v>
      </c>
      <c r="G5319" t="s">
        <v>14</v>
      </c>
      <c r="H5319">
        <v>3</v>
      </c>
      <c r="I5319">
        <v>3</v>
      </c>
      <c r="J5319">
        <v>994</v>
      </c>
      <c r="K5319">
        <v>1.003979</v>
      </c>
      <c r="L5319" t="s">
        <v>22</v>
      </c>
    </row>
    <row r="5320" spans="1:12" x14ac:dyDescent="0.3">
      <c r="A5320" s="1">
        <v>44762</v>
      </c>
      <c r="B5320">
        <v>2022</v>
      </c>
      <c r="C5320" t="s">
        <v>30</v>
      </c>
      <c r="D5320">
        <v>296980</v>
      </c>
      <c r="E5320">
        <v>415000</v>
      </c>
      <c r="F5320" t="s">
        <v>13</v>
      </c>
      <c r="G5320" t="s">
        <v>14</v>
      </c>
      <c r="H5320">
        <v>3</v>
      </c>
      <c r="I5320">
        <v>2</v>
      </c>
      <c r="J5320">
        <v>1029</v>
      </c>
      <c r="K5320">
        <v>1.003979</v>
      </c>
      <c r="L5320" t="s">
        <v>22</v>
      </c>
    </row>
    <row r="5321" spans="1:12" x14ac:dyDescent="0.3">
      <c r="A5321" s="1">
        <v>44762</v>
      </c>
      <c r="B5321">
        <v>2022</v>
      </c>
      <c r="C5321" t="s">
        <v>26</v>
      </c>
      <c r="D5321">
        <v>486360</v>
      </c>
      <c r="E5321">
        <v>728500</v>
      </c>
      <c r="F5321" t="s">
        <v>13</v>
      </c>
      <c r="G5321" t="s">
        <v>14</v>
      </c>
      <c r="H5321">
        <v>3</v>
      </c>
      <c r="I5321">
        <v>2</v>
      </c>
      <c r="J5321">
        <v>1024</v>
      </c>
      <c r="K5321">
        <v>1.003979</v>
      </c>
      <c r="L5321" t="s">
        <v>25</v>
      </c>
    </row>
    <row r="5322" spans="1:12" x14ac:dyDescent="0.3">
      <c r="A5322" s="1">
        <v>44762</v>
      </c>
      <c r="B5322">
        <v>2022</v>
      </c>
      <c r="C5322" t="s">
        <v>12</v>
      </c>
      <c r="D5322">
        <v>76560</v>
      </c>
      <c r="E5322">
        <v>140000</v>
      </c>
      <c r="F5322" t="s">
        <v>13</v>
      </c>
      <c r="G5322" t="s">
        <v>14</v>
      </c>
      <c r="H5322">
        <v>3</v>
      </c>
      <c r="I5322">
        <v>1</v>
      </c>
      <c r="J5322">
        <v>1069</v>
      </c>
      <c r="K5322">
        <v>1.003979</v>
      </c>
      <c r="L5322" t="s">
        <v>15</v>
      </c>
    </row>
    <row r="5323" spans="1:12" x14ac:dyDescent="0.3">
      <c r="A5323" s="1">
        <v>44762</v>
      </c>
      <c r="B5323">
        <v>2022</v>
      </c>
      <c r="C5323" t="s">
        <v>18</v>
      </c>
      <c r="D5323">
        <v>345280</v>
      </c>
      <c r="E5323">
        <v>542000</v>
      </c>
      <c r="F5323" t="s">
        <v>13</v>
      </c>
      <c r="G5323" t="s">
        <v>14</v>
      </c>
      <c r="H5323">
        <v>3</v>
      </c>
      <c r="I5323">
        <v>1</v>
      </c>
      <c r="J5323">
        <v>999</v>
      </c>
      <c r="K5323">
        <v>1.003979</v>
      </c>
      <c r="L5323" t="s">
        <v>22</v>
      </c>
    </row>
    <row r="5324" spans="1:12" x14ac:dyDescent="0.3">
      <c r="A5324" s="1">
        <v>44762</v>
      </c>
      <c r="B5324">
        <v>2022</v>
      </c>
      <c r="C5324" t="s">
        <v>17</v>
      </c>
      <c r="D5324">
        <v>475790</v>
      </c>
      <c r="E5324">
        <v>625000</v>
      </c>
      <c r="F5324" t="s">
        <v>13</v>
      </c>
      <c r="G5324" t="s">
        <v>14</v>
      </c>
      <c r="H5324">
        <v>3</v>
      </c>
      <c r="I5324">
        <v>2</v>
      </c>
      <c r="J5324">
        <v>1046</v>
      </c>
      <c r="K5324">
        <v>1.003979</v>
      </c>
      <c r="L5324" t="s">
        <v>16</v>
      </c>
    </row>
    <row r="5325" spans="1:12" x14ac:dyDescent="0.3">
      <c r="A5325" s="1">
        <v>44763</v>
      </c>
      <c r="B5325">
        <v>2022</v>
      </c>
      <c r="C5325" t="s">
        <v>30</v>
      </c>
      <c r="D5325">
        <v>451970</v>
      </c>
      <c r="E5325">
        <v>890000</v>
      </c>
      <c r="F5325" t="s">
        <v>13</v>
      </c>
      <c r="G5325" t="s">
        <v>14</v>
      </c>
      <c r="H5325">
        <v>3</v>
      </c>
      <c r="I5325">
        <v>1</v>
      </c>
      <c r="J5325">
        <v>1031</v>
      </c>
      <c r="K5325">
        <v>1.003979</v>
      </c>
      <c r="L5325" t="s">
        <v>25</v>
      </c>
    </row>
    <row r="5326" spans="1:12" x14ac:dyDescent="0.3">
      <c r="A5326" s="1">
        <v>44763</v>
      </c>
      <c r="B5326">
        <v>2022</v>
      </c>
      <c r="C5326" t="s">
        <v>26</v>
      </c>
      <c r="D5326">
        <v>186200</v>
      </c>
      <c r="E5326">
        <v>325000</v>
      </c>
      <c r="F5326" t="s">
        <v>13</v>
      </c>
      <c r="G5326" t="s">
        <v>14</v>
      </c>
      <c r="H5326">
        <v>3</v>
      </c>
      <c r="I5326">
        <v>3</v>
      </c>
      <c r="J5326">
        <v>978</v>
      </c>
      <c r="K5326">
        <v>1.003979</v>
      </c>
      <c r="L5326" t="s">
        <v>16</v>
      </c>
    </row>
    <row r="5327" spans="1:12" x14ac:dyDescent="0.3">
      <c r="A5327" s="1">
        <v>44763</v>
      </c>
      <c r="B5327">
        <v>2022</v>
      </c>
      <c r="C5327" t="s">
        <v>18</v>
      </c>
      <c r="D5327">
        <v>335620</v>
      </c>
      <c r="E5327">
        <v>545000</v>
      </c>
      <c r="F5327" t="s">
        <v>13</v>
      </c>
      <c r="G5327" t="s">
        <v>14</v>
      </c>
      <c r="H5327">
        <v>3</v>
      </c>
      <c r="I5327">
        <v>1</v>
      </c>
      <c r="J5327">
        <v>947</v>
      </c>
      <c r="K5327">
        <v>1.003979</v>
      </c>
      <c r="L5327" t="s">
        <v>16</v>
      </c>
    </row>
    <row r="5328" spans="1:12" x14ac:dyDescent="0.3">
      <c r="A5328" s="1">
        <v>44764</v>
      </c>
      <c r="B5328">
        <v>2022</v>
      </c>
      <c r="C5328" t="s">
        <v>29</v>
      </c>
      <c r="D5328">
        <v>124460</v>
      </c>
      <c r="E5328">
        <v>215000</v>
      </c>
      <c r="F5328" t="s">
        <v>13</v>
      </c>
      <c r="G5328" t="s">
        <v>14</v>
      </c>
      <c r="H5328">
        <v>3</v>
      </c>
      <c r="I5328">
        <v>1</v>
      </c>
      <c r="J5328">
        <v>1078</v>
      </c>
      <c r="K5328">
        <v>1.003979</v>
      </c>
      <c r="L5328" t="s">
        <v>15</v>
      </c>
    </row>
    <row r="5329" spans="1:12" x14ac:dyDescent="0.3">
      <c r="A5329" s="1">
        <v>44764</v>
      </c>
      <c r="B5329">
        <v>2022</v>
      </c>
      <c r="C5329" t="s">
        <v>21</v>
      </c>
      <c r="D5329">
        <v>639100</v>
      </c>
      <c r="E5329">
        <v>975000</v>
      </c>
      <c r="F5329" t="s">
        <v>13</v>
      </c>
      <c r="G5329" t="s">
        <v>14</v>
      </c>
      <c r="H5329">
        <v>3</v>
      </c>
      <c r="I5329">
        <v>1</v>
      </c>
      <c r="J5329">
        <v>1002</v>
      </c>
      <c r="K5329">
        <v>1.003979</v>
      </c>
      <c r="L5329" t="s">
        <v>25</v>
      </c>
    </row>
    <row r="5330" spans="1:12" x14ac:dyDescent="0.3">
      <c r="A5330" s="1">
        <v>44765</v>
      </c>
      <c r="B5330">
        <v>2022</v>
      </c>
      <c r="C5330" t="s">
        <v>21</v>
      </c>
      <c r="D5330">
        <v>389970</v>
      </c>
      <c r="E5330">
        <v>582000</v>
      </c>
      <c r="F5330" t="s">
        <v>13</v>
      </c>
      <c r="G5330" t="s">
        <v>14</v>
      </c>
      <c r="H5330">
        <v>3</v>
      </c>
      <c r="I5330">
        <v>1</v>
      </c>
      <c r="J5330">
        <v>1098</v>
      </c>
      <c r="K5330">
        <v>1.003979</v>
      </c>
      <c r="L5330" t="s">
        <v>15</v>
      </c>
    </row>
    <row r="5331" spans="1:12" x14ac:dyDescent="0.3">
      <c r="A5331" s="1">
        <v>44765</v>
      </c>
      <c r="B5331">
        <v>2022</v>
      </c>
      <c r="C5331" t="s">
        <v>29</v>
      </c>
      <c r="D5331">
        <v>125580</v>
      </c>
      <c r="E5331">
        <v>250000</v>
      </c>
      <c r="F5331" t="s">
        <v>13</v>
      </c>
      <c r="G5331" t="s">
        <v>14</v>
      </c>
      <c r="H5331">
        <v>3</v>
      </c>
      <c r="I5331">
        <v>1</v>
      </c>
      <c r="J5331">
        <v>1013</v>
      </c>
      <c r="K5331">
        <v>1.003979</v>
      </c>
      <c r="L5331" t="s">
        <v>22</v>
      </c>
    </row>
    <row r="5332" spans="1:12" x14ac:dyDescent="0.3">
      <c r="A5332" s="1">
        <v>44765</v>
      </c>
      <c r="B5332">
        <v>2022</v>
      </c>
      <c r="C5332" t="s">
        <v>29</v>
      </c>
      <c r="D5332">
        <v>160720</v>
      </c>
      <c r="E5332">
        <v>295000</v>
      </c>
      <c r="F5332" t="s">
        <v>13</v>
      </c>
      <c r="G5332" t="s">
        <v>14</v>
      </c>
      <c r="H5332">
        <v>3</v>
      </c>
      <c r="I5332">
        <v>1</v>
      </c>
      <c r="J5332">
        <v>1034</v>
      </c>
      <c r="K5332">
        <v>1.003979</v>
      </c>
      <c r="L5332" t="s">
        <v>22</v>
      </c>
    </row>
    <row r="5333" spans="1:12" x14ac:dyDescent="0.3">
      <c r="A5333" s="1">
        <v>44765</v>
      </c>
      <c r="B5333">
        <v>2022</v>
      </c>
      <c r="C5333" t="s">
        <v>29</v>
      </c>
      <c r="D5333">
        <v>300440</v>
      </c>
      <c r="E5333">
        <v>450200</v>
      </c>
      <c r="F5333" t="s">
        <v>13</v>
      </c>
      <c r="G5333" t="s">
        <v>14</v>
      </c>
      <c r="H5333">
        <v>3</v>
      </c>
      <c r="I5333">
        <v>2</v>
      </c>
      <c r="J5333">
        <v>1098</v>
      </c>
      <c r="K5333">
        <v>1.003979</v>
      </c>
      <c r="L5333" t="s">
        <v>22</v>
      </c>
    </row>
    <row r="5334" spans="1:12" x14ac:dyDescent="0.3">
      <c r="A5334" s="1">
        <v>44766</v>
      </c>
      <c r="B5334">
        <v>2022</v>
      </c>
      <c r="C5334" t="s">
        <v>21</v>
      </c>
      <c r="D5334">
        <v>1461180</v>
      </c>
      <c r="E5334">
        <v>2410000</v>
      </c>
      <c r="F5334" t="s">
        <v>13</v>
      </c>
      <c r="G5334" t="s">
        <v>14</v>
      </c>
      <c r="H5334">
        <v>3</v>
      </c>
      <c r="I5334">
        <v>3</v>
      </c>
      <c r="J5334">
        <v>1022</v>
      </c>
      <c r="K5334">
        <v>1.003979</v>
      </c>
      <c r="L5334" t="s">
        <v>16</v>
      </c>
    </row>
    <row r="5335" spans="1:12" x14ac:dyDescent="0.3">
      <c r="A5335" s="1">
        <v>44766</v>
      </c>
      <c r="B5335">
        <v>2022</v>
      </c>
      <c r="C5335" t="s">
        <v>17</v>
      </c>
      <c r="D5335">
        <v>75620</v>
      </c>
      <c r="E5335">
        <v>131000</v>
      </c>
      <c r="F5335" t="s">
        <v>13</v>
      </c>
      <c r="G5335" t="s">
        <v>14</v>
      </c>
      <c r="H5335">
        <v>3</v>
      </c>
      <c r="I5335">
        <v>2</v>
      </c>
      <c r="J5335">
        <v>1033</v>
      </c>
      <c r="K5335">
        <v>1.003979</v>
      </c>
      <c r="L5335" t="s">
        <v>25</v>
      </c>
    </row>
    <row r="5336" spans="1:12" x14ac:dyDescent="0.3">
      <c r="A5336" s="1">
        <v>44766</v>
      </c>
      <c r="B5336">
        <v>2022</v>
      </c>
      <c r="C5336" t="s">
        <v>21</v>
      </c>
      <c r="D5336">
        <v>452060</v>
      </c>
      <c r="E5336">
        <v>800000</v>
      </c>
      <c r="F5336" t="s">
        <v>13</v>
      </c>
      <c r="G5336" t="s">
        <v>14</v>
      </c>
      <c r="H5336">
        <v>3</v>
      </c>
      <c r="I5336">
        <v>3</v>
      </c>
      <c r="J5336">
        <v>1020</v>
      </c>
      <c r="K5336">
        <v>1.003979</v>
      </c>
      <c r="L5336" t="s">
        <v>16</v>
      </c>
    </row>
    <row r="5337" spans="1:12" x14ac:dyDescent="0.3">
      <c r="A5337" s="1">
        <v>44766</v>
      </c>
      <c r="B5337">
        <v>2022</v>
      </c>
      <c r="C5337" t="s">
        <v>29</v>
      </c>
      <c r="D5337">
        <v>165060</v>
      </c>
      <c r="E5337">
        <v>335000</v>
      </c>
      <c r="F5337" t="s">
        <v>13</v>
      </c>
      <c r="G5337" t="s">
        <v>14</v>
      </c>
      <c r="H5337">
        <v>3</v>
      </c>
      <c r="I5337">
        <v>3</v>
      </c>
      <c r="J5337">
        <v>918</v>
      </c>
      <c r="K5337">
        <v>1.003979</v>
      </c>
      <c r="L5337" t="s">
        <v>16</v>
      </c>
    </row>
    <row r="5338" spans="1:12" x14ac:dyDescent="0.3">
      <c r="A5338" s="1">
        <v>44766</v>
      </c>
      <c r="B5338">
        <v>2022</v>
      </c>
      <c r="C5338" t="s">
        <v>17</v>
      </c>
      <c r="D5338">
        <v>69020</v>
      </c>
      <c r="E5338">
        <v>116000</v>
      </c>
      <c r="F5338" t="s">
        <v>19</v>
      </c>
      <c r="G5338" t="s">
        <v>20</v>
      </c>
      <c r="H5338">
        <v>4</v>
      </c>
      <c r="I5338">
        <v>2</v>
      </c>
      <c r="J5338">
        <v>1269</v>
      </c>
      <c r="K5338">
        <v>1.003979</v>
      </c>
      <c r="L5338" t="s">
        <v>25</v>
      </c>
    </row>
    <row r="5339" spans="1:12" x14ac:dyDescent="0.3">
      <c r="A5339" s="1">
        <v>44766</v>
      </c>
      <c r="B5339">
        <v>2022</v>
      </c>
      <c r="C5339" t="s">
        <v>29</v>
      </c>
      <c r="D5339">
        <v>215740</v>
      </c>
      <c r="E5339">
        <v>401500</v>
      </c>
      <c r="F5339" t="s">
        <v>13</v>
      </c>
      <c r="G5339" t="s">
        <v>14</v>
      </c>
      <c r="H5339">
        <v>3</v>
      </c>
      <c r="I5339">
        <v>1</v>
      </c>
      <c r="J5339">
        <v>947</v>
      </c>
      <c r="K5339">
        <v>1.003979</v>
      </c>
      <c r="L5339" t="s">
        <v>22</v>
      </c>
    </row>
    <row r="5340" spans="1:12" x14ac:dyDescent="0.3">
      <c r="A5340" s="1">
        <v>44766</v>
      </c>
      <c r="B5340">
        <v>2022</v>
      </c>
      <c r="C5340" t="s">
        <v>26</v>
      </c>
      <c r="D5340">
        <v>384370</v>
      </c>
      <c r="E5340">
        <v>325000</v>
      </c>
      <c r="F5340" t="s">
        <v>13</v>
      </c>
      <c r="G5340" t="s">
        <v>14</v>
      </c>
      <c r="H5340">
        <v>3</v>
      </c>
      <c r="I5340">
        <v>3</v>
      </c>
      <c r="J5340">
        <v>958</v>
      </c>
      <c r="K5340">
        <v>1.003979</v>
      </c>
      <c r="L5340" t="s">
        <v>25</v>
      </c>
    </row>
    <row r="5341" spans="1:12" x14ac:dyDescent="0.3">
      <c r="A5341" s="1">
        <v>44769</v>
      </c>
      <c r="B5341">
        <v>2022</v>
      </c>
      <c r="C5341" t="s">
        <v>12</v>
      </c>
      <c r="D5341">
        <v>115000</v>
      </c>
      <c r="E5341">
        <v>220000</v>
      </c>
      <c r="F5341" t="s">
        <v>13</v>
      </c>
      <c r="G5341" t="s">
        <v>14</v>
      </c>
      <c r="H5341">
        <v>3</v>
      </c>
      <c r="I5341">
        <v>1</v>
      </c>
      <c r="J5341">
        <v>1088</v>
      </c>
      <c r="K5341">
        <v>1.003979</v>
      </c>
      <c r="L5341" t="s">
        <v>15</v>
      </c>
    </row>
    <row r="5342" spans="1:12" x14ac:dyDescent="0.3">
      <c r="A5342" s="1">
        <v>44769</v>
      </c>
      <c r="B5342">
        <v>2022</v>
      </c>
      <c r="C5342" t="s">
        <v>26</v>
      </c>
      <c r="D5342">
        <v>1347500</v>
      </c>
      <c r="E5342">
        <v>2450000</v>
      </c>
      <c r="F5342" t="s">
        <v>13</v>
      </c>
      <c r="G5342" t="s">
        <v>14</v>
      </c>
      <c r="H5342">
        <v>3</v>
      </c>
      <c r="I5342">
        <v>2</v>
      </c>
      <c r="J5342">
        <v>939</v>
      </c>
      <c r="K5342">
        <v>1.003979</v>
      </c>
      <c r="L5342" t="s">
        <v>25</v>
      </c>
    </row>
    <row r="5343" spans="1:12" x14ac:dyDescent="0.3">
      <c r="A5343" s="1">
        <v>44770</v>
      </c>
      <c r="B5343">
        <v>2022</v>
      </c>
      <c r="C5343" t="s">
        <v>29</v>
      </c>
      <c r="D5343">
        <v>179970</v>
      </c>
      <c r="E5343">
        <v>300000</v>
      </c>
      <c r="F5343" t="s">
        <v>13</v>
      </c>
      <c r="G5343" t="s">
        <v>14</v>
      </c>
      <c r="H5343">
        <v>3</v>
      </c>
      <c r="I5343">
        <v>3</v>
      </c>
      <c r="J5343">
        <v>987</v>
      </c>
      <c r="K5343">
        <v>1.003979</v>
      </c>
      <c r="L5343" t="s">
        <v>25</v>
      </c>
    </row>
    <row r="5344" spans="1:12" x14ac:dyDescent="0.3">
      <c r="A5344" s="1">
        <v>44770</v>
      </c>
      <c r="B5344">
        <v>2022</v>
      </c>
      <c r="C5344" t="s">
        <v>30</v>
      </c>
      <c r="D5344">
        <v>632130</v>
      </c>
      <c r="E5344">
        <v>777500</v>
      </c>
      <c r="F5344" t="s">
        <v>13</v>
      </c>
      <c r="G5344" t="s">
        <v>14</v>
      </c>
      <c r="H5344">
        <v>3</v>
      </c>
      <c r="I5344">
        <v>2</v>
      </c>
      <c r="J5344">
        <v>1098</v>
      </c>
      <c r="K5344">
        <v>1.003979</v>
      </c>
      <c r="L5344" t="s">
        <v>16</v>
      </c>
    </row>
    <row r="5345" spans="1:12" x14ac:dyDescent="0.3">
      <c r="A5345" s="1">
        <v>44770</v>
      </c>
      <c r="B5345">
        <v>2022</v>
      </c>
      <c r="C5345" t="s">
        <v>26</v>
      </c>
      <c r="D5345">
        <v>2572300</v>
      </c>
      <c r="E5345">
        <v>2125000</v>
      </c>
      <c r="F5345" t="s">
        <v>13</v>
      </c>
      <c r="G5345" t="s">
        <v>14</v>
      </c>
      <c r="H5345">
        <v>3</v>
      </c>
      <c r="I5345">
        <v>2</v>
      </c>
      <c r="J5345">
        <v>998</v>
      </c>
      <c r="K5345">
        <v>1.003979</v>
      </c>
      <c r="L5345" t="s">
        <v>16</v>
      </c>
    </row>
    <row r="5346" spans="1:12" x14ac:dyDescent="0.3">
      <c r="A5346" s="1">
        <v>44771</v>
      </c>
      <c r="B5346">
        <v>2022</v>
      </c>
      <c r="C5346" t="s">
        <v>12</v>
      </c>
      <c r="D5346">
        <v>82080</v>
      </c>
      <c r="E5346">
        <v>170000</v>
      </c>
      <c r="F5346" t="s">
        <v>19</v>
      </c>
      <c r="G5346" t="s">
        <v>20</v>
      </c>
      <c r="H5346">
        <v>4</v>
      </c>
      <c r="I5346">
        <v>2</v>
      </c>
      <c r="J5346">
        <v>1313</v>
      </c>
      <c r="K5346">
        <v>1.003979</v>
      </c>
      <c r="L5346" t="s">
        <v>22</v>
      </c>
    </row>
    <row r="5347" spans="1:12" x14ac:dyDescent="0.3">
      <c r="A5347" s="1">
        <v>44771</v>
      </c>
      <c r="B5347">
        <v>2022</v>
      </c>
      <c r="C5347" t="s">
        <v>17</v>
      </c>
      <c r="D5347">
        <v>107090</v>
      </c>
      <c r="E5347">
        <v>267000</v>
      </c>
      <c r="F5347" t="s">
        <v>13</v>
      </c>
      <c r="G5347" t="s">
        <v>14</v>
      </c>
      <c r="H5347">
        <v>3</v>
      </c>
      <c r="I5347">
        <v>2</v>
      </c>
      <c r="J5347">
        <v>912</v>
      </c>
      <c r="K5347">
        <v>1.003979</v>
      </c>
      <c r="L5347" t="s">
        <v>15</v>
      </c>
    </row>
    <row r="5348" spans="1:12" x14ac:dyDescent="0.3">
      <c r="A5348" s="1">
        <v>44771</v>
      </c>
      <c r="B5348">
        <v>2022</v>
      </c>
      <c r="C5348" t="s">
        <v>29</v>
      </c>
      <c r="D5348">
        <v>317800</v>
      </c>
      <c r="E5348">
        <v>400000</v>
      </c>
      <c r="F5348" t="s">
        <v>13</v>
      </c>
      <c r="G5348" t="s">
        <v>14</v>
      </c>
      <c r="H5348">
        <v>3</v>
      </c>
      <c r="I5348">
        <v>3</v>
      </c>
      <c r="J5348">
        <v>1003</v>
      </c>
      <c r="K5348">
        <v>1.003979</v>
      </c>
      <c r="L5348" t="s">
        <v>15</v>
      </c>
    </row>
    <row r="5349" spans="1:12" x14ac:dyDescent="0.3">
      <c r="A5349" s="1">
        <v>44771</v>
      </c>
      <c r="B5349">
        <v>2022</v>
      </c>
      <c r="C5349" t="s">
        <v>17</v>
      </c>
      <c r="D5349">
        <v>177490</v>
      </c>
      <c r="E5349">
        <v>340000</v>
      </c>
      <c r="F5349" t="s">
        <v>23</v>
      </c>
      <c r="G5349" t="s">
        <v>24</v>
      </c>
      <c r="H5349">
        <v>6</v>
      </c>
      <c r="I5349">
        <v>4</v>
      </c>
      <c r="J5349">
        <v>2008</v>
      </c>
      <c r="K5349">
        <v>1.003979</v>
      </c>
      <c r="L5349" t="s">
        <v>25</v>
      </c>
    </row>
    <row r="5350" spans="1:12" x14ac:dyDescent="0.3">
      <c r="A5350" s="1">
        <v>44772</v>
      </c>
      <c r="B5350">
        <v>2022</v>
      </c>
      <c r="C5350" t="s">
        <v>26</v>
      </c>
      <c r="D5350">
        <v>550480</v>
      </c>
      <c r="E5350">
        <v>565000</v>
      </c>
      <c r="F5350" t="s">
        <v>13</v>
      </c>
      <c r="G5350" t="s">
        <v>14</v>
      </c>
      <c r="H5350">
        <v>3</v>
      </c>
      <c r="I5350">
        <v>3</v>
      </c>
      <c r="J5350">
        <v>975</v>
      </c>
      <c r="K5350">
        <v>1.003979</v>
      </c>
      <c r="L5350" t="s">
        <v>16</v>
      </c>
    </row>
    <row r="5351" spans="1:12" x14ac:dyDescent="0.3">
      <c r="A5351" s="1">
        <v>44773</v>
      </c>
      <c r="B5351">
        <v>2022</v>
      </c>
      <c r="C5351" t="s">
        <v>26</v>
      </c>
      <c r="D5351">
        <v>311990</v>
      </c>
      <c r="E5351">
        <v>522500</v>
      </c>
      <c r="F5351" t="s">
        <v>13</v>
      </c>
      <c r="G5351" t="s">
        <v>14</v>
      </c>
      <c r="H5351">
        <v>3</v>
      </c>
      <c r="I5351">
        <v>2</v>
      </c>
      <c r="J5351">
        <v>965</v>
      </c>
      <c r="K5351">
        <v>1.003979</v>
      </c>
      <c r="L5351" t="s">
        <v>16</v>
      </c>
    </row>
    <row r="5352" spans="1:12" x14ac:dyDescent="0.3">
      <c r="A5352" s="1">
        <v>44773</v>
      </c>
      <c r="B5352">
        <v>2022</v>
      </c>
      <c r="C5352" t="s">
        <v>18</v>
      </c>
      <c r="D5352">
        <v>681210</v>
      </c>
      <c r="E5352">
        <v>715000</v>
      </c>
      <c r="F5352" t="s">
        <v>13</v>
      </c>
      <c r="G5352" t="s">
        <v>14</v>
      </c>
      <c r="H5352">
        <v>3</v>
      </c>
      <c r="I5352">
        <v>2</v>
      </c>
      <c r="J5352">
        <v>1008</v>
      </c>
      <c r="K5352">
        <v>1.003979</v>
      </c>
      <c r="L5352" t="s">
        <v>25</v>
      </c>
    </row>
    <row r="5353" spans="1:12" x14ac:dyDescent="0.3">
      <c r="A5353" s="1">
        <v>44773</v>
      </c>
      <c r="B5353">
        <v>2022</v>
      </c>
      <c r="C5353" t="s">
        <v>29</v>
      </c>
      <c r="D5353">
        <v>257250</v>
      </c>
      <c r="E5353">
        <v>460000</v>
      </c>
      <c r="F5353" t="s">
        <v>13</v>
      </c>
      <c r="G5353" t="s">
        <v>14</v>
      </c>
      <c r="H5353">
        <v>3</v>
      </c>
      <c r="I5353">
        <v>3</v>
      </c>
      <c r="J5353">
        <v>917</v>
      </c>
      <c r="K5353">
        <v>1.003979</v>
      </c>
      <c r="L5353" t="s">
        <v>25</v>
      </c>
    </row>
    <row r="5354" spans="1:12" x14ac:dyDescent="0.3">
      <c r="A5354" s="1">
        <v>44773</v>
      </c>
      <c r="B5354">
        <v>2022</v>
      </c>
      <c r="C5354" t="s">
        <v>21</v>
      </c>
      <c r="D5354">
        <v>1372350</v>
      </c>
      <c r="E5354">
        <v>2312000</v>
      </c>
      <c r="F5354" t="s">
        <v>13</v>
      </c>
      <c r="G5354" t="s">
        <v>14</v>
      </c>
      <c r="H5354">
        <v>3</v>
      </c>
      <c r="I5354">
        <v>3</v>
      </c>
      <c r="J5354">
        <v>1079</v>
      </c>
      <c r="K5354">
        <v>1.003979</v>
      </c>
      <c r="L5354" t="s">
        <v>22</v>
      </c>
    </row>
    <row r="5355" spans="1:12" x14ac:dyDescent="0.3">
      <c r="A5355" s="1">
        <v>44776</v>
      </c>
      <c r="B5355">
        <v>2022</v>
      </c>
      <c r="C5355" t="s">
        <v>21</v>
      </c>
      <c r="D5355">
        <v>709520</v>
      </c>
      <c r="E5355">
        <v>1050000</v>
      </c>
      <c r="F5355" t="s">
        <v>19</v>
      </c>
      <c r="G5355" t="s">
        <v>20</v>
      </c>
      <c r="H5355">
        <v>4</v>
      </c>
      <c r="I5355">
        <v>2</v>
      </c>
      <c r="J5355">
        <v>1489</v>
      </c>
      <c r="K5355">
        <v>1.003979</v>
      </c>
      <c r="L5355" t="s">
        <v>16</v>
      </c>
    </row>
    <row r="5356" spans="1:12" x14ac:dyDescent="0.3">
      <c r="A5356" s="1">
        <v>44776</v>
      </c>
      <c r="B5356">
        <v>2022</v>
      </c>
      <c r="C5356" t="s">
        <v>21</v>
      </c>
      <c r="D5356">
        <v>2468830</v>
      </c>
      <c r="E5356">
        <v>4600000</v>
      </c>
      <c r="F5356" t="s">
        <v>13</v>
      </c>
      <c r="G5356" t="s">
        <v>14</v>
      </c>
      <c r="H5356">
        <v>3</v>
      </c>
      <c r="I5356">
        <v>1</v>
      </c>
      <c r="J5356">
        <v>946</v>
      </c>
      <c r="K5356">
        <v>1.003979</v>
      </c>
      <c r="L5356" t="s">
        <v>16</v>
      </c>
    </row>
    <row r="5357" spans="1:12" x14ac:dyDescent="0.3">
      <c r="A5357" s="1">
        <v>44776</v>
      </c>
      <c r="B5357">
        <v>2022</v>
      </c>
      <c r="C5357" t="s">
        <v>30</v>
      </c>
      <c r="D5357">
        <v>283020</v>
      </c>
      <c r="E5357">
        <v>514000</v>
      </c>
      <c r="F5357" t="s">
        <v>13</v>
      </c>
      <c r="G5357" t="s">
        <v>14</v>
      </c>
      <c r="H5357">
        <v>3</v>
      </c>
      <c r="I5357">
        <v>2</v>
      </c>
      <c r="J5357">
        <v>964</v>
      </c>
      <c r="K5357">
        <v>1.003979</v>
      </c>
      <c r="L5357" t="s">
        <v>25</v>
      </c>
    </row>
    <row r="5358" spans="1:12" x14ac:dyDescent="0.3">
      <c r="A5358" s="1">
        <v>44776</v>
      </c>
      <c r="B5358">
        <v>2022</v>
      </c>
      <c r="C5358" t="s">
        <v>18</v>
      </c>
      <c r="D5358">
        <v>303390</v>
      </c>
      <c r="E5358">
        <v>455000</v>
      </c>
      <c r="F5358" t="s">
        <v>13</v>
      </c>
      <c r="G5358" t="s">
        <v>14</v>
      </c>
      <c r="H5358">
        <v>3</v>
      </c>
      <c r="I5358">
        <v>3</v>
      </c>
      <c r="J5358">
        <v>1021</v>
      </c>
      <c r="K5358">
        <v>1.003979</v>
      </c>
      <c r="L5358" t="s">
        <v>25</v>
      </c>
    </row>
    <row r="5359" spans="1:12" x14ac:dyDescent="0.3">
      <c r="A5359" s="1">
        <v>44776</v>
      </c>
      <c r="B5359">
        <v>2022</v>
      </c>
      <c r="C5359" t="s">
        <v>26</v>
      </c>
      <c r="D5359">
        <v>661150</v>
      </c>
      <c r="E5359">
        <v>758000</v>
      </c>
      <c r="F5359" t="s">
        <v>13</v>
      </c>
      <c r="G5359" t="s">
        <v>14</v>
      </c>
      <c r="H5359">
        <v>3</v>
      </c>
      <c r="I5359">
        <v>2</v>
      </c>
      <c r="J5359">
        <v>1060</v>
      </c>
      <c r="K5359">
        <v>1.003979</v>
      </c>
      <c r="L5359" t="s">
        <v>15</v>
      </c>
    </row>
    <row r="5360" spans="1:12" x14ac:dyDescent="0.3">
      <c r="A5360" s="1">
        <v>44776</v>
      </c>
      <c r="B5360">
        <v>2022</v>
      </c>
      <c r="C5360" t="s">
        <v>21</v>
      </c>
      <c r="D5360">
        <v>1206450</v>
      </c>
      <c r="E5360">
        <v>1630000</v>
      </c>
      <c r="F5360" t="s">
        <v>13</v>
      </c>
      <c r="G5360" t="s">
        <v>14</v>
      </c>
      <c r="H5360">
        <v>3</v>
      </c>
      <c r="I5360">
        <v>1</v>
      </c>
      <c r="J5360">
        <v>1085</v>
      </c>
      <c r="K5360">
        <v>1.003979</v>
      </c>
      <c r="L5360" t="s">
        <v>15</v>
      </c>
    </row>
    <row r="5361" spans="1:12" x14ac:dyDescent="0.3">
      <c r="A5361" s="1">
        <v>44777</v>
      </c>
      <c r="B5361">
        <v>2022</v>
      </c>
      <c r="C5361" t="s">
        <v>26</v>
      </c>
      <c r="D5361">
        <v>276080</v>
      </c>
      <c r="E5361">
        <v>475000</v>
      </c>
      <c r="F5361" t="s">
        <v>13</v>
      </c>
      <c r="G5361" t="s">
        <v>14</v>
      </c>
      <c r="H5361">
        <v>3</v>
      </c>
      <c r="I5361">
        <v>2</v>
      </c>
      <c r="J5361">
        <v>1094</v>
      </c>
      <c r="K5361">
        <v>1.003979</v>
      </c>
      <c r="L5361" t="s">
        <v>25</v>
      </c>
    </row>
    <row r="5362" spans="1:12" x14ac:dyDescent="0.3">
      <c r="A5362" s="1">
        <v>44777</v>
      </c>
      <c r="B5362">
        <v>2022</v>
      </c>
      <c r="C5362" t="s">
        <v>30</v>
      </c>
      <c r="D5362">
        <v>306030</v>
      </c>
      <c r="E5362">
        <v>557000</v>
      </c>
      <c r="F5362" t="s">
        <v>13</v>
      </c>
      <c r="G5362" t="s">
        <v>14</v>
      </c>
      <c r="H5362">
        <v>3</v>
      </c>
      <c r="I5362">
        <v>3</v>
      </c>
      <c r="J5362">
        <v>925</v>
      </c>
      <c r="K5362">
        <v>1.003979</v>
      </c>
      <c r="L5362" t="s">
        <v>25</v>
      </c>
    </row>
    <row r="5363" spans="1:12" x14ac:dyDescent="0.3">
      <c r="A5363" s="1">
        <v>44778</v>
      </c>
      <c r="B5363">
        <v>2022</v>
      </c>
      <c r="C5363" t="s">
        <v>17</v>
      </c>
      <c r="D5363">
        <v>279160</v>
      </c>
      <c r="E5363">
        <v>429000</v>
      </c>
      <c r="F5363" t="s">
        <v>13</v>
      </c>
      <c r="G5363" t="s">
        <v>14</v>
      </c>
      <c r="H5363">
        <v>3</v>
      </c>
      <c r="I5363">
        <v>1</v>
      </c>
      <c r="J5363">
        <v>1050</v>
      </c>
      <c r="K5363">
        <v>1.003979</v>
      </c>
      <c r="L5363" t="s">
        <v>16</v>
      </c>
    </row>
    <row r="5364" spans="1:12" x14ac:dyDescent="0.3">
      <c r="A5364" s="1">
        <v>44778</v>
      </c>
      <c r="B5364">
        <v>2022</v>
      </c>
      <c r="C5364" t="s">
        <v>17</v>
      </c>
      <c r="D5364">
        <v>40140</v>
      </c>
      <c r="E5364">
        <v>67500</v>
      </c>
      <c r="F5364" t="s">
        <v>13</v>
      </c>
      <c r="G5364" t="s">
        <v>14</v>
      </c>
      <c r="H5364">
        <v>3</v>
      </c>
      <c r="I5364">
        <v>3</v>
      </c>
      <c r="J5364">
        <v>1067</v>
      </c>
      <c r="K5364">
        <v>1.003979</v>
      </c>
      <c r="L5364" t="s">
        <v>22</v>
      </c>
    </row>
    <row r="5365" spans="1:12" x14ac:dyDescent="0.3">
      <c r="A5365" s="1">
        <v>44778</v>
      </c>
      <c r="B5365">
        <v>2022</v>
      </c>
      <c r="C5365" t="s">
        <v>21</v>
      </c>
      <c r="D5365">
        <v>5195260</v>
      </c>
      <c r="E5365">
        <v>7650000</v>
      </c>
      <c r="F5365" t="s">
        <v>13</v>
      </c>
      <c r="G5365" t="s">
        <v>14</v>
      </c>
      <c r="H5365">
        <v>3</v>
      </c>
      <c r="I5365">
        <v>3</v>
      </c>
      <c r="J5365">
        <v>1072</v>
      </c>
      <c r="K5365">
        <v>1.003979</v>
      </c>
      <c r="L5365" t="s">
        <v>15</v>
      </c>
    </row>
    <row r="5366" spans="1:12" x14ac:dyDescent="0.3">
      <c r="A5366" s="1">
        <v>44779</v>
      </c>
      <c r="B5366">
        <v>2022</v>
      </c>
      <c r="C5366" t="s">
        <v>26</v>
      </c>
      <c r="D5366">
        <v>552860</v>
      </c>
      <c r="E5366">
        <v>710000</v>
      </c>
      <c r="F5366" t="s">
        <v>13</v>
      </c>
      <c r="G5366" t="s">
        <v>14</v>
      </c>
      <c r="H5366">
        <v>3</v>
      </c>
      <c r="I5366">
        <v>1</v>
      </c>
      <c r="J5366">
        <v>941</v>
      </c>
      <c r="K5366">
        <v>1.003979</v>
      </c>
      <c r="L5366" t="s">
        <v>25</v>
      </c>
    </row>
    <row r="5367" spans="1:12" x14ac:dyDescent="0.3">
      <c r="A5367" s="1">
        <v>44779</v>
      </c>
      <c r="B5367">
        <v>2022</v>
      </c>
      <c r="C5367" t="s">
        <v>17</v>
      </c>
      <c r="D5367">
        <v>119030</v>
      </c>
      <c r="E5367">
        <v>295000</v>
      </c>
      <c r="F5367" t="s">
        <v>19</v>
      </c>
      <c r="G5367" t="s">
        <v>20</v>
      </c>
      <c r="H5367">
        <v>4</v>
      </c>
      <c r="I5367">
        <v>2</v>
      </c>
      <c r="J5367">
        <v>1221</v>
      </c>
      <c r="K5367">
        <v>1.003979</v>
      </c>
      <c r="L5367" t="s">
        <v>15</v>
      </c>
    </row>
    <row r="5368" spans="1:12" x14ac:dyDescent="0.3">
      <c r="A5368" s="1">
        <v>44779</v>
      </c>
      <c r="B5368">
        <v>2022</v>
      </c>
      <c r="C5368" t="s">
        <v>26</v>
      </c>
      <c r="D5368">
        <v>274190</v>
      </c>
      <c r="E5368">
        <v>375000</v>
      </c>
      <c r="F5368" t="s">
        <v>13</v>
      </c>
      <c r="G5368" t="s">
        <v>14</v>
      </c>
      <c r="H5368">
        <v>3</v>
      </c>
      <c r="I5368">
        <v>1</v>
      </c>
      <c r="J5368">
        <v>950</v>
      </c>
      <c r="K5368">
        <v>1.003979</v>
      </c>
      <c r="L5368" t="s">
        <v>22</v>
      </c>
    </row>
    <row r="5369" spans="1:12" x14ac:dyDescent="0.3">
      <c r="A5369" s="1">
        <v>44780</v>
      </c>
      <c r="B5369">
        <v>2022</v>
      </c>
      <c r="C5369" t="s">
        <v>21</v>
      </c>
      <c r="D5369">
        <v>425320</v>
      </c>
      <c r="E5369">
        <v>745000</v>
      </c>
      <c r="F5369" t="s">
        <v>19</v>
      </c>
      <c r="G5369" t="s">
        <v>20</v>
      </c>
      <c r="H5369">
        <v>4</v>
      </c>
      <c r="I5369">
        <v>2</v>
      </c>
      <c r="J5369">
        <v>1399</v>
      </c>
      <c r="K5369">
        <v>1.003979</v>
      </c>
      <c r="L5369" t="s">
        <v>25</v>
      </c>
    </row>
    <row r="5370" spans="1:12" x14ac:dyDescent="0.3">
      <c r="A5370" s="1">
        <v>44780</v>
      </c>
      <c r="B5370">
        <v>2022</v>
      </c>
      <c r="C5370" t="s">
        <v>21</v>
      </c>
      <c r="D5370">
        <v>1635480</v>
      </c>
      <c r="E5370">
        <v>2725000</v>
      </c>
      <c r="F5370" t="s">
        <v>13</v>
      </c>
      <c r="G5370" t="s">
        <v>14</v>
      </c>
      <c r="H5370">
        <v>3</v>
      </c>
      <c r="I5370">
        <v>2</v>
      </c>
      <c r="J5370">
        <v>928</v>
      </c>
      <c r="K5370">
        <v>1.003979</v>
      </c>
      <c r="L5370" t="s">
        <v>16</v>
      </c>
    </row>
    <row r="5371" spans="1:12" x14ac:dyDescent="0.3">
      <c r="A5371" s="1">
        <v>44780</v>
      </c>
      <c r="B5371">
        <v>2022</v>
      </c>
      <c r="C5371" t="s">
        <v>29</v>
      </c>
      <c r="D5371">
        <v>279020</v>
      </c>
      <c r="E5371">
        <v>465000</v>
      </c>
      <c r="F5371" t="s">
        <v>13</v>
      </c>
      <c r="G5371" t="s">
        <v>14</v>
      </c>
      <c r="H5371">
        <v>3</v>
      </c>
      <c r="I5371">
        <v>3</v>
      </c>
      <c r="J5371">
        <v>990</v>
      </c>
      <c r="K5371">
        <v>1.003979</v>
      </c>
      <c r="L5371" t="s">
        <v>25</v>
      </c>
    </row>
    <row r="5372" spans="1:12" x14ac:dyDescent="0.3">
      <c r="A5372" s="1">
        <v>44780</v>
      </c>
      <c r="B5372">
        <v>2022</v>
      </c>
      <c r="C5372" t="s">
        <v>17</v>
      </c>
      <c r="D5372">
        <v>264750</v>
      </c>
      <c r="E5372">
        <v>170000</v>
      </c>
      <c r="F5372" t="s">
        <v>13</v>
      </c>
      <c r="G5372" t="s">
        <v>14</v>
      </c>
      <c r="H5372">
        <v>3</v>
      </c>
      <c r="I5372">
        <v>1</v>
      </c>
      <c r="J5372">
        <v>980</v>
      </c>
      <c r="K5372">
        <v>1.003979</v>
      </c>
      <c r="L5372" t="s">
        <v>25</v>
      </c>
    </row>
    <row r="5373" spans="1:12" x14ac:dyDescent="0.3">
      <c r="A5373" s="1">
        <v>44780</v>
      </c>
      <c r="B5373">
        <v>2022</v>
      </c>
      <c r="C5373" t="s">
        <v>26</v>
      </c>
      <c r="D5373">
        <v>597310</v>
      </c>
      <c r="E5373">
        <v>807500</v>
      </c>
      <c r="F5373" t="s">
        <v>13</v>
      </c>
      <c r="G5373" t="s">
        <v>14</v>
      </c>
      <c r="H5373">
        <v>3</v>
      </c>
      <c r="I5373">
        <v>3</v>
      </c>
      <c r="J5373">
        <v>1083</v>
      </c>
      <c r="K5373">
        <v>1.003979</v>
      </c>
      <c r="L5373" t="s">
        <v>16</v>
      </c>
    </row>
    <row r="5374" spans="1:12" x14ac:dyDescent="0.3">
      <c r="A5374" s="1">
        <v>44783</v>
      </c>
      <c r="B5374">
        <v>2022</v>
      </c>
      <c r="C5374" t="s">
        <v>12</v>
      </c>
      <c r="D5374">
        <v>47140</v>
      </c>
      <c r="E5374">
        <v>65000</v>
      </c>
      <c r="F5374" t="s">
        <v>19</v>
      </c>
      <c r="G5374" t="s">
        <v>20</v>
      </c>
      <c r="H5374">
        <v>4</v>
      </c>
      <c r="I5374">
        <v>3</v>
      </c>
      <c r="J5374">
        <v>1298</v>
      </c>
      <c r="K5374">
        <v>1.003979</v>
      </c>
      <c r="L5374" t="s">
        <v>15</v>
      </c>
    </row>
    <row r="5375" spans="1:12" x14ac:dyDescent="0.3">
      <c r="A5375" s="1">
        <v>44784</v>
      </c>
      <c r="B5375">
        <v>2022</v>
      </c>
      <c r="C5375" t="s">
        <v>12</v>
      </c>
      <c r="D5375">
        <v>88400</v>
      </c>
      <c r="E5375">
        <v>185000</v>
      </c>
      <c r="F5375" t="s">
        <v>13</v>
      </c>
      <c r="G5375" t="s">
        <v>14</v>
      </c>
      <c r="H5375">
        <v>3</v>
      </c>
      <c r="I5375">
        <v>3</v>
      </c>
      <c r="J5375">
        <v>1066</v>
      </c>
      <c r="K5375">
        <v>1.003979</v>
      </c>
      <c r="L5375" t="s">
        <v>22</v>
      </c>
    </row>
    <row r="5376" spans="1:12" x14ac:dyDescent="0.3">
      <c r="A5376" s="1">
        <v>44785</v>
      </c>
      <c r="B5376">
        <v>2022</v>
      </c>
      <c r="C5376" t="s">
        <v>21</v>
      </c>
      <c r="D5376">
        <v>1677410</v>
      </c>
      <c r="E5376">
        <v>2700000</v>
      </c>
      <c r="F5376" t="s">
        <v>13</v>
      </c>
      <c r="G5376" t="s">
        <v>14</v>
      </c>
      <c r="H5376">
        <v>3</v>
      </c>
      <c r="I5376">
        <v>2</v>
      </c>
      <c r="J5376">
        <v>936</v>
      </c>
      <c r="K5376">
        <v>1.003979</v>
      </c>
      <c r="L5376" t="s">
        <v>22</v>
      </c>
    </row>
    <row r="5377" spans="1:12" x14ac:dyDescent="0.3">
      <c r="A5377" s="1">
        <v>44785</v>
      </c>
      <c r="B5377">
        <v>2022</v>
      </c>
      <c r="C5377" t="s">
        <v>26</v>
      </c>
      <c r="D5377">
        <v>344680</v>
      </c>
      <c r="E5377">
        <v>650000</v>
      </c>
      <c r="F5377" t="s">
        <v>13</v>
      </c>
      <c r="G5377" t="s">
        <v>14</v>
      </c>
      <c r="H5377">
        <v>3</v>
      </c>
      <c r="I5377">
        <v>3</v>
      </c>
      <c r="J5377">
        <v>990</v>
      </c>
      <c r="K5377">
        <v>1.003979</v>
      </c>
      <c r="L5377" t="s">
        <v>22</v>
      </c>
    </row>
    <row r="5378" spans="1:12" x14ac:dyDescent="0.3">
      <c r="A5378" s="1">
        <v>44786</v>
      </c>
      <c r="B5378">
        <v>2022</v>
      </c>
      <c r="C5378" t="s">
        <v>30</v>
      </c>
      <c r="D5378">
        <v>442090</v>
      </c>
      <c r="E5378">
        <v>735000</v>
      </c>
      <c r="F5378" t="s">
        <v>13</v>
      </c>
      <c r="G5378" t="s">
        <v>14</v>
      </c>
      <c r="H5378">
        <v>3</v>
      </c>
      <c r="I5378">
        <v>1</v>
      </c>
      <c r="J5378">
        <v>1058</v>
      </c>
      <c r="K5378">
        <v>1.003979</v>
      </c>
      <c r="L5378" t="s">
        <v>15</v>
      </c>
    </row>
    <row r="5379" spans="1:12" x14ac:dyDescent="0.3">
      <c r="A5379" s="1">
        <v>44786</v>
      </c>
      <c r="B5379">
        <v>2022</v>
      </c>
      <c r="C5379" t="s">
        <v>26</v>
      </c>
      <c r="D5379">
        <v>612850</v>
      </c>
      <c r="E5379">
        <v>849900</v>
      </c>
      <c r="F5379" t="s">
        <v>13</v>
      </c>
      <c r="G5379" t="s">
        <v>14</v>
      </c>
      <c r="H5379">
        <v>3</v>
      </c>
      <c r="I5379">
        <v>1</v>
      </c>
      <c r="J5379">
        <v>1059</v>
      </c>
      <c r="K5379">
        <v>1.003979</v>
      </c>
      <c r="L5379" t="s">
        <v>15</v>
      </c>
    </row>
    <row r="5380" spans="1:12" x14ac:dyDescent="0.3">
      <c r="A5380" s="1">
        <v>44787</v>
      </c>
      <c r="B5380">
        <v>2022</v>
      </c>
      <c r="C5380" t="s">
        <v>21</v>
      </c>
      <c r="D5380">
        <v>719250</v>
      </c>
      <c r="E5380">
        <v>712500</v>
      </c>
      <c r="F5380" t="s">
        <v>13</v>
      </c>
      <c r="G5380" t="s">
        <v>14</v>
      </c>
      <c r="H5380">
        <v>3</v>
      </c>
      <c r="I5380">
        <v>2</v>
      </c>
      <c r="J5380">
        <v>920</v>
      </c>
      <c r="K5380">
        <v>1.003979</v>
      </c>
      <c r="L5380" t="s">
        <v>25</v>
      </c>
    </row>
    <row r="5381" spans="1:12" x14ac:dyDescent="0.3">
      <c r="A5381" s="1">
        <v>44787</v>
      </c>
      <c r="B5381">
        <v>2022</v>
      </c>
      <c r="C5381" t="s">
        <v>17</v>
      </c>
      <c r="D5381">
        <v>127070</v>
      </c>
      <c r="E5381">
        <v>270000</v>
      </c>
      <c r="F5381" t="s">
        <v>13</v>
      </c>
      <c r="G5381" t="s">
        <v>14</v>
      </c>
      <c r="H5381">
        <v>3</v>
      </c>
      <c r="I5381">
        <v>3</v>
      </c>
      <c r="J5381">
        <v>1094</v>
      </c>
      <c r="K5381">
        <v>1.003979</v>
      </c>
      <c r="L5381" t="s">
        <v>16</v>
      </c>
    </row>
    <row r="5382" spans="1:12" x14ac:dyDescent="0.3">
      <c r="A5382" s="1">
        <v>44790</v>
      </c>
      <c r="B5382">
        <v>2022</v>
      </c>
      <c r="C5382" t="s">
        <v>17</v>
      </c>
      <c r="D5382">
        <v>150220</v>
      </c>
      <c r="E5382">
        <v>320000</v>
      </c>
      <c r="F5382" t="s">
        <v>19</v>
      </c>
      <c r="G5382" t="s">
        <v>20</v>
      </c>
      <c r="H5382">
        <v>4</v>
      </c>
      <c r="I5382">
        <v>3</v>
      </c>
      <c r="J5382">
        <v>1283</v>
      </c>
      <c r="K5382">
        <v>1.003979</v>
      </c>
      <c r="L5382" t="s">
        <v>15</v>
      </c>
    </row>
    <row r="5383" spans="1:12" x14ac:dyDescent="0.3">
      <c r="A5383" s="1">
        <v>44790</v>
      </c>
      <c r="B5383">
        <v>2022</v>
      </c>
      <c r="C5383" t="s">
        <v>18</v>
      </c>
      <c r="D5383">
        <v>296920</v>
      </c>
      <c r="E5383">
        <v>440000</v>
      </c>
      <c r="F5383" t="s">
        <v>13</v>
      </c>
      <c r="G5383" t="s">
        <v>14</v>
      </c>
      <c r="H5383">
        <v>3</v>
      </c>
      <c r="I5383">
        <v>2</v>
      </c>
      <c r="J5383">
        <v>1011</v>
      </c>
      <c r="K5383">
        <v>1.003979</v>
      </c>
      <c r="L5383" t="s">
        <v>22</v>
      </c>
    </row>
    <row r="5384" spans="1:12" x14ac:dyDescent="0.3">
      <c r="A5384" s="1">
        <v>44790</v>
      </c>
      <c r="B5384">
        <v>2022</v>
      </c>
      <c r="C5384" t="s">
        <v>21</v>
      </c>
      <c r="D5384">
        <v>1301790</v>
      </c>
      <c r="E5384">
        <v>1985000</v>
      </c>
      <c r="F5384" t="s">
        <v>13</v>
      </c>
      <c r="G5384" t="s">
        <v>14</v>
      </c>
      <c r="H5384">
        <v>3</v>
      </c>
      <c r="I5384">
        <v>2</v>
      </c>
      <c r="J5384">
        <v>966</v>
      </c>
      <c r="K5384">
        <v>1.003979</v>
      </c>
      <c r="L5384" t="s">
        <v>22</v>
      </c>
    </row>
    <row r="5385" spans="1:12" x14ac:dyDescent="0.3">
      <c r="A5385" s="1">
        <v>44790</v>
      </c>
      <c r="B5385">
        <v>2022</v>
      </c>
      <c r="C5385" t="s">
        <v>26</v>
      </c>
      <c r="D5385">
        <v>209300</v>
      </c>
      <c r="E5385">
        <v>300000</v>
      </c>
      <c r="F5385" t="s">
        <v>13</v>
      </c>
      <c r="G5385" t="s">
        <v>14</v>
      </c>
      <c r="H5385">
        <v>3</v>
      </c>
      <c r="I5385">
        <v>1</v>
      </c>
      <c r="J5385">
        <v>1088</v>
      </c>
      <c r="K5385">
        <v>1.003979</v>
      </c>
      <c r="L5385" t="s">
        <v>25</v>
      </c>
    </row>
    <row r="5386" spans="1:12" x14ac:dyDescent="0.3">
      <c r="A5386" s="1">
        <v>44790</v>
      </c>
      <c r="B5386">
        <v>2022</v>
      </c>
      <c r="C5386" t="s">
        <v>18</v>
      </c>
      <c r="D5386">
        <v>492630</v>
      </c>
      <c r="E5386">
        <v>1450000</v>
      </c>
      <c r="F5386" t="s">
        <v>13</v>
      </c>
      <c r="G5386" t="s">
        <v>14</v>
      </c>
      <c r="H5386">
        <v>3</v>
      </c>
      <c r="I5386">
        <v>3</v>
      </c>
      <c r="J5386">
        <v>1093</v>
      </c>
      <c r="K5386">
        <v>1.003979</v>
      </c>
      <c r="L5386" t="s">
        <v>22</v>
      </c>
    </row>
    <row r="5387" spans="1:12" x14ac:dyDescent="0.3">
      <c r="A5387" s="1">
        <v>44792</v>
      </c>
      <c r="B5387">
        <v>2022</v>
      </c>
      <c r="C5387" t="s">
        <v>26</v>
      </c>
      <c r="D5387">
        <v>292810</v>
      </c>
      <c r="E5387">
        <v>620000</v>
      </c>
      <c r="F5387" t="s">
        <v>13</v>
      </c>
      <c r="G5387" t="s">
        <v>14</v>
      </c>
      <c r="H5387">
        <v>3</v>
      </c>
      <c r="I5387">
        <v>2</v>
      </c>
      <c r="J5387">
        <v>1026</v>
      </c>
      <c r="K5387">
        <v>1.003979</v>
      </c>
      <c r="L5387" t="s">
        <v>15</v>
      </c>
    </row>
    <row r="5388" spans="1:12" x14ac:dyDescent="0.3">
      <c r="A5388" s="1">
        <v>44792</v>
      </c>
      <c r="B5388">
        <v>2022</v>
      </c>
      <c r="C5388" t="s">
        <v>12</v>
      </c>
      <c r="D5388">
        <v>82450</v>
      </c>
      <c r="E5388">
        <v>204000</v>
      </c>
      <c r="F5388" t="s">
        <v>23</v>
      </c>
      <c r="G5388" t="s">
        <v>24</v>
      </c>
      <c r="H5388">
        <v>6</v>
      </c>
      <c r="I5388">
        <v>4</v>
      </c>
      <c r="J5388">
        <v>2024</v>
      </c>
      <c r="K5388">
        <v>1.003979</v>
      </c>
      <c r="L5388" t="s">
        <v>16</v>
      </c>
    </row>
    <row r="5389" spans="1:12" x14ac:dyDescent="0.3">
      <c r="A5389" s="1">
        <v>44792</v>
      </c>
      <c r="B5389">
        <v>2022</v>
      </c>
      <c r="C5389" t="s">
        <v>17</v>
      </c>
      <c r="D5389">
        <v>156160</v>
      </c>
      <c r="E5389">
        <v>275000</v>
      </c>
      <c r="F5389" t="s">
        <v>13</v>
      </c>
      <c r="G5389" t="s">
        <v>14</v>
      </c>
      <c r="H5389">
        <v>3</v>
      </c>
      <c r="I5389">
        <v>2</v>
      </c>
      <c r="J5389">
        <v>1027</v>
      </c>
      <c r="K5389">
        <v>1.003979</v>
      </c>
      <c r="L5389" t="s">
        <v>16</v>
      </c>
    </row>
    <row r="5390" spans="1:12" x14ac:dyDescent="0.3">
      <c r="A5390" s="1">
        <v>44792</v>
      </c>
      <c r="B5390">
        <v>2022</v>
      </c>
      <c r="C5390" t="s">
        <v>29</v>
      </c>
      <c r="D5390">
        <v>371560</v>
      </c>
      <c r="E5390">
        <v>477000</v>
      </c>
      <c r="F5390" t="s">
        <v>13</v>
      </c>
      <c r="G5390" t="s">
        <v>14</v>
      </c>
      <c r="H5390">
        <v>3</v>
      </c>
      <c r="I5390">
        <v>2</v>
      </c>
      <c r="J5390">
        <v>990</v>
      </c>
      <c r="K5390">
        <v>1.003979</v>
      </c>
      <c r="L5390" t="s">
        <v>16</v>
      </c>
    </row>
    <row r="5391" spans="1:12" x14ac:dyDescent="0.3">
      <c r="A5391" s="1">
        <v>44793</v>
      </c>
      <c r="B5391">
        <v>2022</v>
      </c>
      <c r="C5391" t="s">
        <v>29</v>
      </c>
      <c r="D5391">
        <v>132930</v>
      </c>
      <c r="E5391">
        <v>265000</v>
      </c>
      <c r="F5391" t="s">
        <v>13</v>
      </c>
      <c r="G5391" t="s">
        <v>14</v>
      </c>
      <c r="H5391">
        <v>3</v>
      </c>
      <c r="I5391">
        <v>2</v>
      </c>
      <c r="J5391">
        <v>943</v>
      </c>
      <c r="K5391">
        <v>1.003979</v>
      </c>
      <c r="L5391" t="s">
        <v>22</v>
      </c>
    </row>
    <row r="5392" spans="1:12" x14ac:dyDescent="0.3">
      <c r="A5392" s="1">
        <v>44794</v>
      </c>
      <c r="B5392">
        <v>2022</v>
      </c>
      <c r="C5392" t="s">
        <v>17</v>
      </c>
      <c r="D5392">
        <v>153780</v>
      </c>
      <c r="E5392">
        <v>445000</v>
      </c>
      <c r="F5392" t="s">
        <v>19</v>
      </c>
      <c r="G5392" t="s">
        <v>20</v>
      </c>
      <c r="H5392">
        <v>4</v>
      </c>
      <c r="I5392">
        <v>2</v>
      </c>
      <c r="J5392">
        <v>1441</v>
      </c>
      <c r="K5392">
        <v>1.003979</v>
      </c>
      <c r="L5392" t="s">
        <v>16</v>
      </c>
    </row>
    <row r="5393" spans="1:12" x14ac:dyDescent="0.3">
      <c r="A5393" s="1">
        <v>44794</v>
      </c>
      <c r="B5393">
        <v>2022</v>
      </c>
      <c r="C5393" t="s">
        <v>17</v>
      </c>
      <c r="D5393">
        <v>88450</v>
      </c>
      <c r="E5393">
        <v>290000</v>
      </c>
      <c r="F5393" t="s">
        <v>19</v>
      </c>
      <c r="G5393" t="s">
        <v>20</v>
      </c>
      <c r="H5393">
        <v>4</v>
      </c>
      <c r="I5393">
        <v>2</v>
      </c>
      <c r="J5393">
        <v>1266</v>
      </c>
      <c r="K5393">
        <v>1.003979</v>
      </c>
      <c r="L5393" t="s">
        <v>25</v>
      </c>
    </row>
    <row r="5394" spans="1:12" x14ac:dyDescent="0.3">
      <c r="A5394" s="1">
        <v>44794</v>
      </c>
      <c r="B5394">
        <v>2022</v>
      </c>
      <c r="C5394" t="s">
        <v>17</v>
      </c>
      <c r="D5394">
        <v>169000</v>
      </c>
      <c r="E5394">
        <v>374000</v>
      </c>
      <c r="F5394" t="s">
        <v>23</v>
      </c>
      <c r="G5394" t="s">
        <v>24</v>
      </c>
      <c r="H5394">
        <v>6</v>
      </c>
      <c r="I5394">
        <v>5</v>
      </c>
      <c r="J5394">
        <v>2026</v>
      </c>
      <c r="K5394">
        <v>1.003979</v>
      </c>
      <c r="L5394" t="s">
        <v>15</v>
      </c>
    </row>
    <row r="5395" spans="1:12" x14ac:dyDescent="0.3">
      <c r="A5395" s="1">
        <v>44797</v>
      </c>
      <c r="B5395">
        <v>2022</v>
      </c>
      <c r="C5395" t="s">
        <v>21</v>
      </c>
      <c r="D5395">
        <v>335230</v>
      </c>
      <c r="E5395">
        <v>655000</v>
      </c>
      <c r="F5395" t="s">
        <v>13</v>
      </c>
      <c r="G5395" t="s">
        <v>14</v>
      </c>
      <c r="H5395">
        <v>3</v>
      </c>
      <c r="I5395">
        <v>1</v>
      </c>
      <c r="J5395">
        <v>1036</v>
      </c>
      <c r="K5395">
        <v>1.003979</v>
      </c>
      <c r="L5395" t="s">
        <v>25</v>
      </c>
    </row>
    <row r="5396" spans="1:12" x14ac:dyDescent="0.3">
      <c r="A5396" s="1">
        <v>44797</v>
      </c>
      <c r="B5396">
        <v>2022</v>
      </c>
      <c r="C5396" t="s">
        <v>12</v>
      </c>
      <c r="D5396">
        <v>103440</v>
      </c>
      <c r="E5396">
        <v>130000</v>
      </c>
      <c r="F5396" t="s">
        <v>13</v>
      </c>
      <c r="G5396" t="s">
        <v>14</v>
      </c>
      <c r="H5396">
        <v>3</v>
      </c>
      <c r="I5396">
        <v>3</v>
      </c>
      <c r="J5396">
        <v>1080</v>
      </c>
      <c r="K5396">
        <v>1.003979</v>
      </c>
      <c r="L5396" t="s">
        <v>22</v>
      </c>
    </row>
    <row r="5397" spans="1:12" x14ac:dyDescent="0.3">
      <c r="A5397" s="1">
        <v>44797</v>
      </c>
      <c r="B5397">
        <v>2022</v>
      </c>
      <c r="C5397" t="s">
        <v>29</v>
      </c>
      <c r="D5397">
        <v>207690</v>
      </c>
      <c r="E5397">
        <v>342500</v>
      </c>
      <c r="F5397" t="s">
        <v>13</v>
      </c>
      <c r="G5397" t="s">
        <v>14</v>
      </c>
      <c r="H5397">
        <v>3</v>
      </c>
      <c r="I5397">
        <v>1</v>
      </c>
      <c r="J5397">
        <v>941</v>
      </c>
      <c r="K5397">
        <v>1.003979</v>
      </c>
      <c r="L5397" t="s">
        <v>16</v>
      </c>
    </row>
    <row r="5398" spans="1:12" x14ac:dyDescent="0.3">
      <c r="A5398" s="1">
        <v>44797</v>
      </c>
      <c r="B5398">
        <v>2022</v>
      </c>
      <c r="C5398" t="s">
        <v>18</v>
      </c>
      <c r="D5398">
        <v>274060</v>
      </c>
      <c r="E5398">
        <v>490000</v>
      </c>
      <c r="F5398" t="s">
        <v>13</v>
      </c>
      <c r="G5398" t="s">
        <v>14</v>
      </c>
      <c r="H5398">
        <v>3</v>
      </c>
      <c r="I5398">
        <v>2</v>
      </c>
      <c r="J5398">
        <v>1046</v>
      </c>
      <c r="K5398">
        <v>1.003979</v>
      </c>
      <c r="L5398" t="s">
        <v>22</v>
      </c>
    </row>
    <row r="5399" spans="1:12" x14ac:dyDescent="0.3">
      <c r="A5399" s="1">
        <v>44797</v>
      </c>
      <c r="B5399">
        <v>2022</v>
      </c>
      <c r="C5399" t="s">
        <v>18</v>
      </c>
      <c r="D5399">
        <v>446710</v>
      </c>
      <c r="E5399">
        <v>760000</v>
      </c>
      <c r="F5399" t="s">
        <v>13</v>
      </c>
      <c r="G5399" t="s">
        <v>14</v>
      </c>
      <c r="H5399">
        <v>3</v>
      </c>
      <c r="I5399">
        <v>2</v>
      </c>
      <c r="J5399">
        <v>1013</v>
      </c>
      <c r="K5399">
        <v>1.003979</v>
      </c>
      <c r="L5399" t="s">
        <v>15</v>
      </c>
    </row>
    <row r="5400" spans="1:12" x14ac:dyDescent="0.3">
      <c r="A5400" s="1">
        <v>44798</v>
      </c>
      <c r="B5400">
        <v>2022</v>
      </c>
      <c r="C5400" t="s">
        <v>18</v>
      </c>
      <c r="D5400">
        <v>99000</v>
      </c>
      <c r="E5400">
        <v>221070</v>
      </c>
      <c r="F5400" t="s">
        <v>13</v>
      </c>
      <c r="G5400" t="s">
        <v>14</v>
      </c>
      <c r="H5400">
        <v>3</v>
      </c>
      <c r="I5400">
        <v>2</v>
      </c>
      <c r="J5400">
        <v>923</v>
      </c>
      <c r="K5400">
        <v>1.003979</v>
      </c>
      <c r="L5400" t="s">
        <v>16</v>
      </c>
    </row>
    <row r="5401" spans="1:12" x14ac:dyDescent="0.3">
      <c r="A5401" s="1">
        <v>44799</v>
      </c>
      <c r="B5401">
        <v>2022</v>
      </c>
      <c r="C5401" t="s">
        <v>12</v>
      </c>
      <c r="D5401">
        <v>110670</v>
      </c>
      <c r="E5401">
        <v>210000</v>
      </c>
      <c r="F5401" t="s">
        <v>13</v>
      </c>
      <c r="G5401" t="s">
        <v>14</v>
      </c>
      <c r="H5401">
        <v>3</v>
      </c>
      <c r="I5401">
        <v>3</v>
      </c>
      <c r="J5401">
        <v>1092</v>
      </c>
      <c r="K5401">
        <v>1.003979</v>
      </c>
      <c r="L5401" t="s">
        <v>25</v>
      </c>
    </row>
    <row r="5402" spans="1:12" x14ac:dyDescent="0.3">
      <c r="A5402" s="1">
        <v>44799</v>
      </c>
      <c r="B5402">
        <v>2022</v>
      </c>
      <c r="C5402" t="s">
        <v>26</v>
      </c>
      <c r="D5402">
        <v>555590</v>
      </c>
      <c r="E5402">
        <v>810000</v>
      </c>
      <c r="F5402" t="s">
        <v>13</v>
      </c>
      <c r="G5402" t="s">
        <v>14</v>
      </c>
      <c r="H5402">
        <v>3</v>
      </c>
      <c r="I5402">
        <v>2</v>
      </c>
      <c r="J5402">
        <v>1068</v>
      </c>
      <c r="K5402">
        <v>1.003979</v>
      </c>
      <c r="L5402" t="s">
        <v>22</v>
      </c>
    </row>
    <row r="5403" spans="1:12" x14ac:dyDescent="0.3">
      <c r="A5403" s="1">
        <v>44799</v>
      </c>
      <c r="B5403">
        <v>2022</v>
      </c>
      <c r="C5403" t="s">
        <v>29</v>
      </c>
      <c r="D5403">
        <v>205520</v>
      </c>
      <c r="E5403">
        <v>395000</v>
      </c>
      <c r="F5403" t="s">
        <v>19</v>
      </c>
      <c r="G5403" t="s">
        <v>20</v>
      </c>
      <c r="H5403">
        <v>4</v>
      </c>
      <c r="I5403">
        <v>4</v>
      </c>
      <c r="J5403">
        <v>1263</v>
      </c>
      <c r="K5403">
        <v>1.003979</v>
      </c>
      <c r="L5403" t="s">
        <v>25</v>
      </c>
    </row>
    <row r="5404" spans="1:12" x14ac:dyDescent="0.3">
      <c r="A5404" s="1">
        <v>44799</v>
      </c>
      <c r="B5404">
        <v>2022</v>
      </c>
      <c r="C5404" t="s">
        <v>26</v>
      </c>
      <c r="D5404">
        <v>291970</v>
      </c>
      <c r="E5404">
        <v>610100</v>
      </c>
      <c r="F5404" t="s">
        <v>13</v>
      </c>
      <c r="G5404" t="s">
        <v>14</v>
      </c>
      <c r="H5404">
        <v>3</v>
      </c>
      <c r="I5404">
        <v>1</v>
      </c>
      <c r="J5404">
        <v>993</v>
      </c>
      <c r="K5404">
        <v>1.003979</v>
      </c>
      <c r="L5404" t="s">
        <v>25</v>
      </c>
    </row>
    <row r="5405" spans="1:12" x14ac:dyDescent="0.3">
      <c r="A5405" s="1">
        <v>44800</v>
      </c>
      <c r="B5405">
        <v>2022</v>
      </c>
      <c r="C5405" t="s">
        <v>18</v>
      </c>
      <c r="D5405">
        <v>178040</v>
      </c>
      <c r="E5405">
        <v>300000</v>
      </c>
      <c r="F5405" t="s">
        <v>13</v>
      </c>
      <c r="G5405" t="s">
        <v>14</v>
      </c>
      <c r="H5405">
        <v>3</v>
      </c>
      <c r="I5405">
        <v>1</v>
      </c>
      <c r="J5405">
        <v>1001</v>
      </c>
      <c r="K5405">
        <v>1.003979</v>
      </c>
      <c r="L5405" t="s">
        <v>15</v>
      </c>
    </row>
    <row r="5406" spans="1:12" x14ac:dyDescent="0.3">
      <c r="A5406" s="1">
        <v>44800</v>
      </c>
      <c r="B5406">
        <v>2022</v>
      </c>
      <c r="C5406" t="s">
        <v>30</v>
      </c>
      <c r="D5406">
        <v>291980</v>
      </c>
      <c r="E5406">
        <v>360000</v>
      </c>
      <c r="F5406" t="s">
        <v>13</v>
      </c>
      <c r="G5406" t="s">
        <v>14</v>
      </c>
      <c r="H5406">
        <v>3</v>
      </c>
      <c r="I5406">
        <v>3</v>
      </c>
      <c r="J5406">
        <v>970</v>
      </c>
      <c r="K5406">
        <v>1.003979</v>
      </c>
      <c r="L5406" t="s">
        <v>22</v>
      </c>
    </row>
    <row r="5407" spans="1:12" x14ac:dyDescent="0.3">
      <c r="A5407" s="1">
        <v>44800</v>
      </c>
      <c r="B5407">
        <v>2022</v>
      </c>
      <c r="C5407" t="s">
        <v>30</v>
      </c>
      <c r="D5407">
        <v>772090</v>
      </c>
      <c r="E5407">
        <v>1175000</v>
      </c>
      <c r="F5407" t="s">
        <v>13</v>
      </c>
      <c r="G5407" t="s">
        <v>14</v>
      </c>
      <c r="H5407">
        <v>3</v>
      </c>
      <c r="I5407">
        <v>3</v>
      </c>
      <c r="J5407">
        <v>1092</v>
      </c>
      <c r="K5407">
        <v>1.003979</v>
      </c>
      <c r="L5407" t="s">
        <v>16</v>
      </c>
    </row>
    <row r="5408" spans="1:12" x14ac:dyDescent="0.3">
      <c r="A5408" s="1">
        <v>44800</v>
      </c>
      <c r="B5408">
        <v>2022</v>
      </c>
      <c r="C5408" t="s">
        <v>29</v>
      </c>
      <c r="D5408">
        <v>236950</v>
      </c>
      <c r="E5408">
        <v>382500</v>
      </c>
      <c r="F5408" t="s">
        <v>13</v>
      </c>
      <c r="G5408" t="s">
        <v>14</v>
      </c>
      <c r="H5408">
        <v>3</v>
      </c>
      <c r="I5408">
        <v>2</v>
      </c>
      <c r="J5408">
        <v>901</v>
      </c>
      <c r="K5408">
        <v>1.003979</v>
      </c>
      <c r="L5408" t="s">
        <v>15</v>
      </c>
    </row>
    <row r="5409" spans="1:12" x14ac:dyDescent="0.3">
      <c r="A5409" s="1">
        <v>44801</v>
      </c>
      <c r="B5409">
        <v>2022</v>
      </c>
      <c r="C5409" t="s">
        <v>21</v>
      </c>
      <c r="D5409">
        <v>2467780</v>
      </c>
      <c r="E5409">
        <v>2900000</v>
      </c>
      <c r="F5409" t="s">
        <v>13</v>
      </c>
      <c r="G5409" t="s">
        <v>14</v>
      </c>
      <c r="H5409">
        <v>3</v>
      </c>
      <c r="I5409">
        <v>3</v>
      </c>
      <c r="J5409">
        <v>914</v>
      </c>
      <c r="K5409">
        <v>1.003979</v>
      </c>
      <c r="L5409" t="s">
        <v>15</v>
      </c>
    </row>
    <row r="5410" spans="1:12" x14ac:dyDescent="0.3">
      <c r="A5410" s="1">
        <v>44801</v>
      </c>
      <c r="B5410">
        <v>2022</v>
      </c>
      <c r="C5410" t="s">
        <v>17</v>
      </c>
      <c r="D5410">
        <v>108890</v>
      </c>
      <c r="E5410">
        <v>170000</v>
      </c>
      <c r="F5410" t="s">
        <v>13</v>
      </c>
      <c r="G5410" t="s">
        <v>14</v>
      </c>
      <c r="H5410">
        <v>3</v>
      </c>
      <c r="I5410">
        <v>1</v>
      </c>
      <c r="J5410">
        <v>989</v>
      </c>
      <c r="K5410">
        <v>1.003979</v>
      </c>
      <c r="L5410" t="s">
        <v>16</v>
      </c>
    </row>
    <row r="5411" spans="1:12" x14ac:dyDescent="0.3">
      <c r="A5411" s="1">
        <v>44801</v>
      </c>
      <c r="B5411">
        <v>2022</v>
      </c>
      <c r="C5411" t="s">
        <v>12</v>
      </c>
      <c r="D5411">
        <v>40660</v>
      </c>
      <c r="E5411">
        <v>88000</v>
      </c>
      <c r="F5411" t="s">
        <v>19</v>
      </c>
      <c r="G5411" t="s">
        <v>20</v>
      </c>
      <c r="H5411">
        <v>4</v>
      </c>
      <c r="I5411">
        <v>2</v>
      </c>
      <c r="J5411">
        <v>1310</v>
      </c>
      <c r="K5411">
        <v>1.003979</v>
      </c>
      <c r="L5411" t="s">
        <v>22</v>
      </c>
    </row>
    <row r="5412" spans="1:12" x14ac:dyDescent="0.3">
      <c r="A5412" s="1">
        <v>44804</v>
      </c>
      <c r="B5412">
        <v>2022</v>
      </c>
      <c r="C5412" t="s">
        <v>26</v>
      </c>
      <c r="D5412">
        <v>314650</v>
      </c>
      <c r="E5412">
        <v>287000</v>
      </c>
      <c r="F5412" t="s">
        <v>13</v>
      </c>
      <c r="G5412" t="s">
        <v>14</v>
      </c>
      <c r="H5412">
        <v>3</v>
      </c>
      <c r="I5412">
        <v>3</v>
      </c>
      <c r="J5412">
        <v>1012</v>
      </c>
      <c r="K5412">
        <v>1.003979</v>
      </c>
      <c r="L5412" t="s">
        <v>22</v>
      </c>
    </row>
    <row r="5413" spans="1:12" x14ac:dyDescent="0.3">
      <c r="A5413" s="1">
        <v>44804</v>
      </c>
      <c r="B5413">
        <v>2022</v>
      </c>
      <c r="C5413" t="s">
        <v>30</v>
      </c>
      <c r="D5413">
        <v>450990</v>
      </c>
      <c r="E5413">
        <v>540000</v>
      </c>
      <c r="F5413" t="s">
        <v>13</v>
      </c>
      <c r="G5413" t="s">
        <v>14</v>
      </c>
      <c r="H5413">
        <v>3</v>
      </c>
      <c r="I5413">
        <v>1</v>
      </c>
      <c r="J5413">
        <v>1060</v>
      </c>
      <c r="K5413">
        <v>1.003979</v>
      </c>
      <c r="L5413" t="s">
        <v>22</v>
      </c>
    </row>
    <row r="5414" spans="1:12" x14ac:dyDescent="0.3">
      <c r="A5414" s="1">
        <v>44804</v>
      </c>
      <c r="B5414">
        <v>2022</v>
      </c>
      <c r="C5414" t="s">
        <v>30</v>
      </c>
      <c r="D5414">
        <v>1193360</v>
      </c>
      <c r="E5414">
        <v>2225000</v>
      </c>
      <c r="F5414" t="s">
        <v>13</v>
      </c>
      <c r="G5414" t="s">
        <v>14</v>
      </c>
      <c r="H5414">
        <v>3</v>
      </c>
      <c r="I5414">
        <v>1</v>
      </c>
      <c r="J5414">
        <v>1086</v>
      </c>
      <c r="K5414">
        <v>1.003979</v>
      </c>
      <c r="L5414" t="s">
        <v>15</v>
      </c>
    </row>
    <row r="5415" spans="1:12" x14ac:dyDescent="0.3">
      <c r="A5415" s="1">
        <v>44805</v>
      </c>
      <c r="B5415">
        <v>2022</v>
      </c>
      <c r="C5415" t="s">
        <v>30</v>
      </c>
      <c r="D5415">
        <v>690300</v>
      </c>
      <c r="E5415">
        <v>920000</v>
      </c>
      <c r="F5415" t="s">
        <v>13</v>
      </c>
      <c r="G5415" t="s">
        <v>14</v>
      </c>
      <c r="H5415">
        <v>3</v>
      </c>
      <c r="I5415">
        <v>3</v>
      </c>
      <c r="J5415">
        <v>1043</v>
      </c>
      <c r="K5415">
        <v>1.003979</v>
      </c>
      <c r="L5415" t="s">
        <v>22</v>
      </c>
    </row>
    <row r="5416" spans="1:12" x14ac:dyDescent="0.3">
      <c r="A5416" s="1">
        <v>44805</v>
      </c>
      <c r="B5416">
        <v>2022</v>
      </c>
      <c r="C5416" t="s">
        <v>26</v>
      </c>
      <c r="D5416">
        <v>528640</v>
      </c>
      <c r="E5416">
        <v>1098000</v>
      </c>
      <c r="F5416" t="s">
        <v>13</v>
      </c>
      <c r="G5416" t="s">
        <v>14</v>
      </c>
      <c r="H5416">
        <v>3</v>
      </c>
      <c r="I5416">
        <v>1</v>
      </c>
      <c r="J5416">
        <v>1029</v>
      </c>
      <c r="K5416">
        <v>1.003979</v>
      </c>
      <c r="L5416" t="s">
        <v>22</v>
      </c>
    </row>
    <row r="5417" spans="1:12" x14ac:dyDescent="0.3">
      <c r="A5417" s="1">
        <v>44805</v>
      </c>
      <c r="B5417">
        <v>2022</v>
      </c>
      <c r="C5417" t="s">
        <v>26</v>
      </c>
      <c r="D5417">
        <v>415380</v>
      </c>
      <c r="E5417">
        <v>525000</v>
      </c>
      <c r="F5417" t="s">
        <v>13</v>
      </c>
      <c r="G5417" t="s">
        <v>14</v>
      </c>
      <c r="H5417">
        <v>3</v>
      </c>
      <c r="I5417">
        <v>2</v>
      </c>
      <c r="J5417">
        <v>1027</v>
      </c>
      <c r="K5417">
        <v>1.003979</v>
      </c>
      <c r="L5417" t="s">
        <v>15</v>
      </c>
    </row>
    <row r="5418" spans="1:12" x14ac:dyDescent="0.3">
      <c r="A5418" s="1">
        <v>44805</v>
      </c>
      <c r="B5418">
        <v>2022</v>
      </c>
      <c r="C5418" t="s">
        <v>18</v>
      </c>
      <c r="D5418">
        <v>325570</v>
      </c>
      <c r="E5418">
        <v>635000</v>
      </c>
      <c r="F5418" t="s">
        <v>13</v>
      </c>
      <c r="G5418" t="s">
        <v>14</v>
      </c>
      <c r="H5418">
        <v>3</v>
      </c>
      <c r="I5418">
        <v>3</v>
      </c>
      <c r="J5418">
        <v>1081</v>
      </c>
      <c r="K5418">
        <v>1.003979</v>
      </c>
      <c r="L5418" t="s">
        <v>25</v>
      </c>
    </row>
    <row r="5419" spans="1:12" x14ac:dyDescent="0.3">
      <c r="A5419" s="1">
        <v>44805</v>
      </c>
      <c r="B5419">
        <v>2022</v>
      </c>
      <c r="C5419" t="s">
        <v>26</v>
      </c>
      <c r="D5419">
        <v>326410</v>
      </c>
      <c r="E5419">
        <v>477405</v>
      </c>
      <c r="F5419" t="s">
        <v>13</v>
      </c>
      <c r="G5419" t="s">
        <v>14</v>
      </c>
      <c r="H5419">
        <v>3</v>
      </c>
      <c r="I5419">
        <v>1</v>
      </c>
      <c r="J5419">
        <v>1073</v>
      </c>
      <c r="K5419">
        <v>1.003979</v>
      </c>
      <c r="L5419" t="s">
        <v>22</v>
      </c>
    </row>
    <row r="5420" spans="1:12" x14ac:dyDescent="0.3">
      <c r="A5420" s="1">
        <v>44805</v>
      </c>
      <c r="B5420">
        <v>2022</v>
      </c>
      <c r="C5420" t="s">
        <v>18</v>
      </c>
      <c r="D5420">
        <v>417860</v>
      </c>
      <c r="E5420">
        <v>585000</v>
      </c>
      <c r="F5420" t="s">
        <v>13</v>
      </c>
      <c r="G5420" t="s">
        <v>14</v>
      </c>
      <c r="H5420">
        <v>3</v>
      </c>
      <c r="I5420">
        <v>2</v>
      </c>
      <c r="J5420">
        <v>1073</v>
      </c>
      <c r="K5420">
        <v>1.003979</v>
      </c>
      <c r="L5420" t="s">
        <v>15</v>
      </c>
    </row>
    <row r="5421" spans="1:12" x14ac:dyDescent="0.3">
      <c r="A5421" s="1">
        <v>44806</v>
      </c>
      <c r="B5421">
        <v>2022</v>
      </c>
      <c r="C5421" t="s">
        <v>29</v>
      </c>
      <c r="D5421">
        <v>250040</v>
      </c>
      <c r="E5421">
        <v>436500</v>
      </c>
      <c r="F5421" t="s">
        <v>13</v>
      </c>
      <c r="G5421" t="s">
        <v>14</v>
      </c>
      <c r="H5421">
        <v>3</v>
      </c>
      <c r="I5421">
        <v>1</v>
      </c>
      <c r="J5421">
        <v>930</v>
      </c>
      <c r="K5421">
        <v>1.003979</v>
      </c>
      <c r="L5421" t="s">
        <v>25</v>
      </c>
    </row>
    <row r="5422" spans="1:12" x14ac:dyDescent="0.3">
      <c r="A5422" s="1">
        <v>44806</v>
      </c>
      <c r="B5422">
        <v>2022</v>
      </c>
      <c r="C5422" t="s">
        <v>30</v>
      </c>
      <c r="D5422">
        <v>684680</v>
      </c>
      <c r="E5422">
        <v>1110000</v>
      </c>
      <c r="F5422" t="s">
        <v>13</v>
      </c>
      <c r="G5422" t="s">
        <v>14</v>
      </c>
      <c r="H5422">
        <v>3</v>
      </c>
      <c r="I5422">
        <v>2</v>
      </c>
      <c r="J5422">
        <v>978</v>
      </c>
      <c r="K5422">
        <v>1.003979</v>
      </c>
      <c r="L5422" t="s">
        <v>15</v>
      </c>
    </row>
    <row r="5423" spans="1:12" x14ac:dyDescent="0.3">
      <c r="A5423" s="1">
        <v>44806</v>
      </c>
      <c r="B5423">
        <v>2022</v>
      </c>
      <c r="C5423" t="s">
        <v>26</v>
      </c>
      <c r="D5423">
        <v>915040</v>
      </c>
      <c r="E5423">
        <v>1137600</v>
      </c>
      <c r="F5423" t="s">
        <v>13</v>
      </c>
      <c r="G5423" t="s">
        <v>14</v>
      </c>
      <c r="H5423">
        <v>3</v>
      </c>
      <c r="I5423">
        <v>3</v>
      </c>
      <c r="J5423">
        <v>1059</v>
      </c>
      <c r="K5423">
        <v>1.003979</v>
      </c>
      <c r="L5423" t="s">
        <v>25</v>
      </c>
    </row>
    <row r="5424" spans="1:12" x14ac:dyDescent="0.3">
      <c r="A5424" s="1">
        <v>44806</v>
      </c>
      <c r="B5424">
        <v>2022</v>
      </c>
      <c r="C5424" t="s">
        <v>26</v>
      </c>
      <c r="D5424">
        <v>491260</v>
      </c>
      <c r="E5424">
        <v>801000</v>
      </c>
      <c r="F5424" t="s">
        <v>13</v>
      </c>
      <c r="G5424" t="s">
        <v>14</v>
      </c>
      <c r="H5424">
        <v>3</v>
      </c>
      <c r="I5424">
        <v>1</v>
      </c>
      <c r="J5424">
        <v>1070</v>
      </c>
      <c r="K5424">
        <v>1.003979</v>
      </c>
      <c r="L5424" t="s">
        <v>22</v>
      </c>
    </row>
    <row r="5425" spans="1:12" x14ac:dyDescent="0.3">
      <c r="A5425" s="1">
        <v>44806</v>
      </c>
      <c r="B5425">
        <v>2022</v>
      </c>
      <c r="C5425" t="s">
        <v>26</v>
      </c>
      <c r="D5425">
        <v>1219050</v>
      </c>
      <c r="E5425">
        <v>1450000</v>
      </c>
      <c r="F5425" t="s">
        <v>13</v>
      </c>
      <c r="G5425" t="s">
        <v>14</v>
      </c>
      <c r="H5425">
        <v>3</v>
      </c>
      <c r="I5425">
        <v>1</v>
      </c>
      <c r="J5425">
        <v>1062</v>
      </c>
      <c r="K5425">
        <v>1.003979</v>
      </c>
      <c r="L5425" t="s">
        <v>25</v>
      </c>
    </row>
    <row r="5426" spans="1:12" x14ac:dyDescent="0.3">
      <c r="A5426" s="1">
        <v>44807</v>
      </c>
      <c r="B5426">
        <v>2022</v>
      </c>
      <c r="C5426" t="s">
        <v>29</v>
      </c>
      <c r="D5426">
        <v>279510</v>
      </c>
      <c r="E5426">
        <v>420000</v>
      </c>
      <c r="F5426" t="s">
        <v>23</v>
      </c>
      <c r="G5426" t="s">
        <v>24</v>
      </c>
      <c r="H5426">
        <v>6</v>
      </c>
      <c r="I5426">
        <v>4</v>
      </c>
      <c r="J5426">
        <v>1845</v>
      </c>
      <c r="K5426">
        <v>1.003979</v>
      </c>
      <c r="L5426" t="s">
        <v>22</v>
      </c>
    </row>
    <row r="5427" spans="1:12" x14ac:dyDescent="0.3">
      <c r="A5427" s="1">
        <v>44807</v>
      </c>
      <c r="B5427">
        <v>2022</v>
      </c>
      <c r="C5427" t="s">
        <v>18</v>
      </c>
      <c r="D5427">
        <v>244190</v>
      </c>
      <c r="E5427">
        <v>399900</v>
      </c>
      <c r="F5427" t="s">
        <v>13</v>
      </c>
      <c r="G5427" t="s">
        <v>14</v>
      </c>
      <c r="H5427">
        <v>3</v>
      </c>
      <c r="I5427">
        <v>3</v>
      </c>
      <c r="J5427">
        <v>929</v>
      </c>
      <c r="K5427">
        <v>1.003979</v>
      </c>
      <c r="L5427" t="s">
        <v>15</v>
      </c>
    </row>
    <row r="5428" spans="1:12" x14ac:dyDescent="0.3">
      <c r="A5428" s="1">
        <v>44807</v>
      </c>
      <c r="B5428">
        <v>2022</v>
      </c>
      <c r="C5428" t="s">
        <v>12</v>
      </c>
      <c r="D5428">
        <v>204720</v>
      </c>
      <c r="E5428">
        <v>299000</v>
      </c>
      <c r="F5428" t="s">
        <v>13</v>
      </c>
      <c r="G5428" t="s">
        <v>14</v>
      </c>
      <c r="H5428">
        <v>3</v>
      </c>
      <c r="I5428">
        <v>2</v>
      </c>
      <c r="J5428">
        <v>1067</v>
      </c>
      <c r="K5428">
        <v>1.003979</v>
      </c>
      <c r="L5428" t="s">
        <v>25</v>
      </c>
    </row>
    <row r="5429" spans="1:12" x14ac:dyDescent="0.3">
      <c r="A5429" s="1">
        <v>44807</v>
      </c>
      <c r="B5429">
        <v>2022</v>
      </c>
      <c r="C5429" t="s">
        <v>30</v>
      </c>
      <c r="D5429">
        <v>301360</v>
      </c>
      <c r="E5429">
        <v>442350</v>
      </c>
      <c r="F5429" t="s">
        <v>13</v>
      </c>
      <c r="G5429" t="s">
        <v>14</v>
      </c>
      <c r="H5429">
        <v>3</v>
      </c>
      <c r="I5429">
        <v>1</v>
      </c>
      <c r="J5429">
        <v>1043</v>
      </c>
      <c r="K5429">
        <v>1.003979</v>
      </c>
      <c r="L5429" t="s">
        <v>15</v>
      </c>
    </row>
    <row r="5430" spans="1:12" x14ac:dyDescent="0.3">
      <c r="A5430" s="1">
        <v>44808</v>
      </c>
      <c r="B5430">
        <v>2022</v>
      </c>
      <c r="C5430" t="s">
        <v>21</v>
      </c>
      <c r="D5430">
        <v>310660</v>
      </c>
      <c r="E5430">
        <v>500000</v>
      </c>
      <c r="F5430" t="s">
        <v>13</v>
      </c>
      <c r="G5430" t="s">
        <v>14</v>
      </c>
      <c r="H5430">
        <v>3</v>
      </c>
      <c r="I5430">
        <v>2</v>
      </c>
      <c r="J5430">
        <v>1060</v>
      </c>
      <c r="K5430">
        <v>1.003979</v>
      </c>
      <c r="L5430" t="s">
        <v>16</v>
      </c>
    </row>
    <row r="5431" spans="1:12" x14ac:dyDescent="0.3">
      <c r="A5431" s="1">
        <v>44808</v>
      </c>
      <c r="B5431">
        <v>2022</v>
      </c>
      <c r="C5431" t="s">
        <v>26</v>
      </c>
      <c r="D5431">
        <v>432460</v>
      </c>
      <c r="E5431">
        <v>1150000</v>
      </c>
      <c r="F5431" t="s">
        <v>13</v>
      </c>
      <c r="G5431" t="s">
        <v>14</v>
      </c>
      <c r="H5431">
        <v>3</v>
      </c>
      <c r="I5431">
        <v>1</v>
      </c>
      <c r="J5431">
        <v>967</v>
      </c>
      <c r="K5431">
        <v>1.003979</v>
      </c>
      <c r="L5431" t="s">
        <v>22</v>
      </c>
    </row>
    <row r="5432" spans="1:12" x14ac:dyDescent="0.3">
      <c r="A5432" s="1">
        <v>44808</v>
      </c>
      <c r="B5432">
        <v>2022</v>
      </c>
      <c r="C5432" t="s">
        <v>26</v>
      </c>
      <c r="D5432">
        <v>414680</v>
      </c>
      <c r="E5432">
        <v>799000</v>
      </c>
      <c r="F5432" t="s">
        <v>13</v>
      </c>
      <c r="G5432" t="s">
        <v>14</v>
      </c>
      <c r="H5432">
        <v>3</v>
      </c>
      <c r="I5432">
        <v>1</v>
      </c>
      <c r="J5432">
        <v>915</v>
      </c>
      <c r="K5432">
        <v>1.003979</v>
      </c>
      <c r="L5432" t="s">
        <v>22</v>
      </c>
    </row>
    <row r="5433" spans="1:12" x14ac:dyDescent="0.3">
      <c r="A5433" s="1">
        <v>44812</v>
      </c>
      <c r="B5433">
        <v>2022</v>
      </c>
      <c r="C5433" t="s">
        <v>26</v>
      </c>
      <c r="D5433">
        <v>240170</v>
      </c>
      <c r="E5433">
        <v>450000</v>
      </c>
      <c r="F5433" t="s">
        <v>13</v>
      </c>
      <c r="G5433" t="s">
        <v>14</v>
      </c>
      <c r="H5433">
        <v>3</v>
      </c>
      <c r="I5433">
        <v>1</v>
      </c>
      <c r="J5433">
        <v>1078</v>
      </c>
      <c r="K5433">
        <v>1.003979</v>
      </c>
      <c r="L5433" t="s">
        <v>15</v>
      </c>
    </row>
    <row r="5434" spans="1:12" x14ac:dyDescent="0.3">
      <c r="A5434" s="1">
        <v>44812</v>
      </c>
      <c r="B5434">
        <v>2022</v>
      </c>
      <c r="C5434" t="s">
        <v>21</v>
      </c>
      <c r="D5434">
        <v>1139600</v>
      </c>
      <c r="E5434">
        <v>1050000</v>
      </c>
      <c r="F5434" t="s">
        <v>13</v>
      </c>
      <c r="G5434" t="s">
        <v>14</v>
      </c>
      <c r="H5434">
        <v>3</v>
      </c>
      <c r="I5434">
        <v>2</v>
      </c>
      <c r="J5434">
        <v>1034</v>
      </c>
      <c r="K5434">
        <v>1.003979</v>
      </c>
      <c r="L5434" t="s">
        <v>16</v>
      </c>
    </row>
    <row r="5435" spans="1:12" x14ac:dyDescent="0.3">
      <c r="A5435" s="1">
        <v>44812</v>
      </c>
      <c r="B5435">
        <v>2022</v>
      </c>
      <c r="C5435" t="s">
        <v>12</v>
      </c>
      <c r="D5435">
        <v>69460</v>
      </c>
      <c r="E5435">
        <v>140000</v>
      </c>
      <c r="F5435" t="s">
        <v>13</v>
      </c>
      <c r="G5435" t="s">
        <v>14</v>
      </c>
      <c r="H5435">
        <v>3</v>
      </c>
      <c r="I5435">
        <v>2</v>
      </c>
      <c r="J5435">
        <v>1024</v>
      </c>
      <c r="K5435">
        <v>1.003979</v>
      </c>
      <c r="L5435" t="s">
        <v>15</v>
      </c>
    </row>
    <row r="5436" spans="1:12" x14ac:dyDescent="0.3">
      <c r="A5436" s="1">
        <v>44812</v>
      </c>
      <c r="B5436">
        <v>2022</v>
      </c>
      <c r="C5436" t="s">
        <v>30</v>
      </c>
      <c r="D5436">
        <v>506820</v>
      </c>
      <c r="E5436">
        <v>875000</v>
      </c>
      <c r="F5436" t="s">
        <v>23</v>
      </c>
      <c r="G5436" t="s">
        <v>24</v>
      </c>
      <c r="H5436">
        <v>6</v>
      </c>
      <c r="I5436">
        <v>5</v>
      </c>
      <c r="J5436">
        <v>2194</v>
      </c>
      <c r="K5436">
        <v>1.003979</v>
      </c>
      <c r="L5436" t="s">
        <v>15</v>
      </c>
    </row>
    <row r="5437" spans="1:12" x14ac:dyDescent="0.3">
      <c r="A5437" s="1">
        <v>44813</v>
      </c>
      <c r="B5437">
        <v>2022</v>
      </c>
      <c r="C5437" t="s">
        <v>21</v>
      </c>
      <c r="D5437">
        <v>792050</v>
      </c>
      <c r="E5437">
        <v>1500000</v>
      </c>
      <c r="F5437" t="s">
        <v>13</v>
      </c>
      <c r="G5437" t="s">
        <v>14</v>
      </c>
      <c r="H5437">
        <v>3</v>
      </c>
      <c r="I5437">
        <v>3</v>
      </c>
      <c r="J5437">
        <v>980</v>
      </c>
      <c r="K5437">
        <v>1.003979</v>
      </c>
      <c r="L5437" t="s">
        <v>16</v>
      </c>
    </row>
    <row r="5438" spans="1:12" x14ac:dyDescent="0.3">
      <c r="A5438" s="1">
        <v>44813</v>
      </c>
      <c r="B5438">
        <v>2022</v>
      </c>
      <c r="C5438" t="s">
        <v>26</v>
      </c>
      <c r="D5438">
        <v>1142470</v>
      </c>
      <c r="E5438">
        <v>1725000</v>
      </c>
      <c r="F5438" t="s">
        <v>13</v>
      </c>
      <c r="G5438" t="s">
        <v>14</v>
      </c>
      <c r="H5438">
        <v>3</v>
      </c>
      <c r="I5438">
        <v>3</v>
      </c>
      <c r="J5438">
        <v>1089</v>
      </c>
      <c r="K5438">
        <v>1.003979</v>
      </c>
      <c r="L5438" t="s">
        <v>22</v>
      </c>
    </row>
    <row r="5439" spans="1:12" x14ac:dyDescent="0.3">
      <c r="A5439" s="1">
        <v>44813</v>
      </c>
      <c r="B5439">
        <v>2022</v>
      </c>
      <c r="C5439" t="s">
        <v>18</v>
      </c>
      <c r="D5439">
        <v>544250</v>
      </c>
      <c r="E5439">
        <v>912000</v>
      </c>
      <c r="F5439" t="s">
        <v>13</v>
      </c>
      <c r="G5439" t="s">
        <v>14</v>
      </c>
      <c r="H5439">
        <v>3</v>
      </c>
      <c r="I5439">
        <v>2</v>
      </c>
      <c r="J5439">
        <v>1059</v>
      </c>
      <c r="K5439">
        <v>1.003979</v>
      </c>
      <c r="L5439" t="s">
        <v>22</v>
      </c>
    </row>
    <row r="5440" spans="1:12" x14ac:dyDescent="0.3">
      <c r="A5440" s="1">
        <v>44813</v>
      </c>
      <c r="B5440">
        <v>2022</v>
      </c>
      <c r="C5440" t="s">
        <v>26</v>
      </c>
      <c r="D5440">
        <v>490280</v>
      </c>
      <c r="E5440">
        <v>685000</v>
      </c>
      <c r="F5440" t="s">
        <v>13</v>
      </c>
      <c r="G5440" t="s">
        <v>14</v>
      </c>
      <c r="H5440">
        <v>3</v>
      </c>
      <c r="I5440">
        <v>2</v>
      </c>
      <c r="J5440">
        <v>1077</v>
      </c>
      <c r="K5440">
        <v>1.003979</v>
      </c>
      <c r="L5440" t="s">
        <v>15</v>
      </c>
    </row>
    <row r="5441" spans="1:12" x14ac:dyDescent="0.3">
      <c r="A5441" s="1">
        <v>44814</v>
      </c>
      <c r="B5441">
        <v>2022</v>
      </c>
      <c r="C5441" t="s">
        <v>29</v>
      </c>
      <c r="D5441">
        <v>193970</v>
      </c>
      <c r="E5441">
        <v>362500</v>
      </c>
      <c r="F5441" t="s">
        <v>13</v>
      </c>
      <c r="G5441" t="s">
        <v>14</v>
      </c>
      <c r="H5441">
        <v>3</v>
      </c>
      <c r="I5441">
        <v>3</v>
      </c>
      <c r="J5441">
        <v>927</v>
      </c>
      <c r="K5441">
        <v>1.003979</v>
      </c>
      <c r="L5441" t="s">
        <v>22</v>
      </c>
    </row>
    <row r="5442" spans="1:12" x14ac:dyDescent="0.3">
      <c r="A5442" s="1">
        <v>44815</v>
      </c>
      <c r="B5442">
        <v>2022</v>
      </c>
      <c r="C5442" t="s">
        <v>12</v>
      </c>
      <c r="D5442">
        <v>76560</v>
      </c>
      <c r="E5442">
        <v>19798</v>
      </c>
      <c r="F5442" t="s">
        <v>13</v>
      </c>
      <c r="G5442" t="s">
        <v>14</v>
      </c>
      <c r="H5442">
        <v>3</v>
      </c>
      <c r="I5442">
        <v>3</v>
      </c>
      <c r="J5442">
        <v>950</v>
      </c>
      <c r="K5442">
        <v>1.003979</v>
      </c>
      <c r="L5442" t="s">
        <v>25</v>
      </c>
    </row>
    <row r="5443" spans="1:12" x14ac:dyDescent="0.3">
      <c r="A5443" s="1">
        <v>44815</v>
      </c>
      <c r="B5443">
        <v>2022</v>
      </c>
      <c r="C5443" t="s">
        <v>21</v>
      </c>
      <c r="D5443">
        <v>3023160</v>
      </c>
      <c r="E5443">
        <v>4200000</v>
      </c>
      <c r="F5443" t="s">
        <v>13</v>
      </c>
      <c r="G5443" t="s">
        <v>14</v>
      </c>
      <c r="H5443">
        <v>3</v>
      </c>
      <c r="I5443">
        <v>1</v>
      </c>
      <c r="J5443">
        <v>1082</v>
      </c>
      <c r="K5443">
        <v>1.003979</v>
      </c>
      <c r="L5443" t="s">
        <v>15</v>
      </c>
    </row>
    <row r="5444" spans="1:12" x14ac:dyDescent="0.3">
      <c r="A5444" s="1">
        <v>44818</v>
      </c>
      <c r="B5444">
        <v>2022</v>
      </c>
      <c r="C5444" t="s">
        <v>18</v>
      </c>
      <c r="D5444">
        <v>239810</v>
      </c>
      <c r="E5444">
        <v>535000</v>
      </c>
      <c r="F5444" t="s">
        <v>13</v>
      </c>
      <c r="G5444" t="s">
        <v>14</v>
      </c>
      <c r="H5444">
        <v>3</v>
      </c>
      <c r="I5444">
        <v>1</v>
      </c>
      <c r="J5444">
        <v>998</v>
      </c>
      <c r="K5444">
        <v>1.003979</v>
      </c>
      <c r="L5444" t="s">
        <v>22</v>
      </c>
    </row>
    <row r="5445" spans="1:12" x14ac:dyDescent="0.3">
      <c r="A5445" s="1">
        <v>44818</v>
      </c>
      <c r="B5445">
        <v>2022</v>
      </c>
      <c r="C5445" t="s">
        <v>12</v>
      </c>
      <c r="D5445">
        <v>64300</v>
      </c>
      <c r="E5445">
        <v>100000</v>
      </c>
      <c r="F5445" t="s">
        <v>13</v>
      </c>
      <c r="G5445" t="s">
        <v>14</v>
      </c>
      <c r="H5445">
        <v>3</v>
      </c>
      <c r="I5445">
        <v>1</v>
      </c>
      <c r="J5445">
        <v>1100</v>
      </c>
      <c r="K5445">
        <v>1.003979</v>
      </c>
      <c r="L5445" t="s">
        <v>15</v>
      </c>
    </row>
    <row r="5446" spans="1:12" x14ac:dyDescent="0.3">
      <c r="A5446" s="1">
        <v>44818</v>
      </c>
      <c r="B5446">
        <v>2022</v>
      </c>
      <c r="C5446" t="s">
        <v>30</v>
      </c>
      <c r="D5446">
        <v>567490</v>
      </c>
      <c r="E5446">
        <v>845000</v>
      </c>
      <c r="F5446" t="s">
        <v>13</v>
      </c>
      <c r="G5446" t="s">
        <v>14</v>
      </c>
      <c r="H5446">
        <v>3</v>
      </c>
      <c r="I5446">
        <v>2</v>
      </c>
      <c r="J5446">
        <v>1046</v>
      </c>
      <c r="K5446">
        <v>1.003979</v>
      </c>
      <c r="L5446" t="s">
        <v>16</v>
      </c>
    </row>
    <row r="5447" spans="1:12" x14ac:dyDescent="0.3">
      <c r="A5447" s="1">
        <v>44818</v>
      </c>
      <c r="B5447">
        <v>2022</v>
      </c>
      <c r="C5447" t="s">
        <v>12</v>
      </c>
      <c r="D5447">
        <v>59130</v>
      </c>
      <c r="E5447">
        <v>133500</v>
      </c>
      <c r="F5447" t="s">
        <v>13</v>
      </c>
      <c r="G5447" t="s">
        <v>14</v>
      </c>
      <c r="H5447">
        <v>3</v>
      </c>
      <c r="I5447">
        <v>1</v>
      </c>
      <c r="J5447">
        <v>1033</v>
      </c>
      <c r="K5447">
        <v>1.003979</v>
      </c>
      <c r="L5447" t="s">
        <v>16</v>
      </c>
    </row>
    <row r="5448" spans="1:12" x14ac:dyDescent="0.3">
      <c r="A5448" s="1">
        <v>44818</v>
      </c>
      <c r="B5448">
        <v>2022</v>
      </c>
      <c r="C5448" t="s">
        <v>26</v>
      </c>
      <c r="D5448">
        <v>264390</v>
      </c>
      <c r="E5448">
        <v>585000</v>
      </c>
      <c r="F5448" t="s">
        <v>13</v>
      </c>
      <c r="G5448" t="s">
        <v>14</v>
      </c>
      <c r="H5448">
        <v>3</v>
      </c>
      <c r="I5448">
        <v>2</v>
      </c>
      <c r="J5448">
        <v>987</v>
      </c>
      <c r="K5448">
        <v>1.003979</v>
      </c>
      <c r="L5448" t="s">
        <v>16</v>
      </c>
    </row>
    <row r="5449" spans="1:12" x14ac:dyDescent="0.3">
      <c r="A5449" s="1">
        <v>44819</v>
      </c>
      <c r="B5449">
        <v>2022</v>
      </c>
      <c r="C5449" t="s">
        <v>26</v>
      </c>
      <c r="D5449">
        <v>338380</v>
      </c>
      <c r="E5449">
        <v>475000</v>
      </c>
      <c r="F5449" t="s">
        <v>13</v>
      </c>
      <c r="G5449" t="s">
        <v>14</v>
      </c>
      <c r="H5449">
        <v>3</v>
      </c>
      <c r="I5449">
        <v>3</v>
      </c>
      <c r="J5449">
        <v>1001</v>
      </c>
      <c r="K5449">
        <v>1.003979</v>
      </c>
      <c r="L5449" t="s">
        <v>22</v>
      </c>
    </row>
    <row r="5450" spans="1:12" x14ac:dyDescent="0.3">
      <c r="A5450" s="1">
        <v>44819</v>
      </c>
      <c r="B5450">
        <v>2022</v>
      </c>
      <c r="C5450" t="s">
        <v>12</v>
      </c>
      <c r="D5450">
        <v>73940</v>
      </c>
      <c r="E5450">
        <v>150000</v>
      </c>
      <c r="F5450" t="s">
        <v>13</v>
      </c>
      <c r="G5450" t="s">
        <v>14</v>
      </c>
      <c r="H5450">
        <v>3</v>
      </c>
      <c r="I5450">
        <v>2</v>
      </c>
      <c r="J5450">
        <v>928</v>
      </c>
      <c r="K5450">
        <v>1.003979</v>
      </c>
      <c r="L5450" t="s">
        <v>25</v>
      </c>
    </row>
    <row r="5451" spans="1:12" x14ac:dyDescent="0.3">
      <c r="A5451" s="1">
        <v>44819</v>
      </c>
      <c r="B5451">
        <v>2022</v>
      </c>
      <c r="C5451" t="s">
        <v>18</v>
      </c>
      <c r="D5451">
        <v>591560</v>
      </c>
      <c r="E5451">
        <v>1030000</v>
      </c>
      <c r="F5451" t="s">
        <v>13</v>
      </c>
      <c r="G5451" t="s">
        <v>14</v>
      </c>
      <c r="H5451">
        <v>3</v>
      </c>
      <c r="I5451">
        <v>2</v>
      </c>
      <c r="J5451">
        <v>1025</v>
      </c>
      <c r="K5451">
        <v>1.003979</v>
      </c>
      <c r="L5451" t="s">
        <v>16</v>
      </c>
    </row>
    <row r="5452" spans="1:12" x14ac:dyDescent="0.3">
      <c r="A5452" s="1">
        <v>44819</v>
      </c>
      <c r="B5452">
        <v>2022</v>
      </c>
      <c r="C5452" t="s">
        <v>30</v>
      </c>
      <c r="D5452">
        <v>796000</v>
      </c>
      <c r="E5452">
        <v>1300000</v>
      </c>
      <c r="F5452" t="s">
        <v>13</v>
      </c>
      <c r="G5452" t="s">
        <v>14</v>
      </c>
      <c r="H5452">
        <v>3</v>
      </c>
      <c r="I5452">
        <v>2</v>
      </c>
      <c r="J5452">
        <v>938</v>
      </c>
      <c r="K5452">
        <v>1.003979</v>
      </c>
      <c r="L5452" t="s">
        <v>22</v>
      </c>
    </row>
    <row r="5453" spans="1:12" x14ac:dyDescent="0.3">
      <c r="A5453" s="1">
        <v>44820</v>
      </c>
      <c r="B5453">
        <v>2022</v>
      </c>
      <c r="C5453" t="s">
        <v>18</v>
      </c>
      <c r="D5453">
        <v>331420</v>
      </c>
      <c r="E5453">
        <v>454000</v>
      </c>
      <c r="F5453" t="s">
        <v>13</v>
      </c>
      <c r="G5453" t="s">
        <v>14</v>
      </c>
      <c r="H5453">
        <v>3</v>
      </c>
      <c r="I5453">
        <v>1</v>
      </c>
      <c r="J5453">
        <v>939</v>
      </c>
      <c r="K5453">
        <v>1.003979</v>
      </c>
      <c r="L5453" t="s">
        <v>22</v>
      </c>
    </row>
    <row r="5454" spans="1:12" x14ac:dyDescent="0.3">
      <c r="A5454" s="1">
        <v>44820</v>
      </c>
      <c r="B5454">
        <v>2022</v>
      </c>
      <c r="C5454" t="s">
        <v>12</v>
      </c>
      <c r="D5454">
        <v>81310</v>
      </c>
      <c r="E5454">
        <v>180000</v>
      </c>
      <c r="F5454" t="s">
        <v>13</v>
      </c>
      <c r="G5454" t="s">
        <v>14</v>
      </c>
      <c r="H5454">
        <v>3</v>
      </c>
      <c r="I5454">
        <v>1</v>
      </c>
      <c r="J5454">
        <v>968</v>
      </c>
      <c r="K5454">
        <v>1.003979</v>
      </c>
      <c r="L5454" t="s">
        <v>15</v>
      </c>
    </row>
    <row r="5455" spans="1:12" x14ac:dyDescent="0.3">
      <c r="A5455" s="1">
        <v>44821</v>
      </c>
      <c r="B5455">
        <v>2022</v>
      </c>
      <c r="C5455" t="s">
        <v>21</v>
      </c>
      <c r="D5455">
        <v>1740200</v>
      </c>
      <c r="E5455">
        <v>2400000</v>
      </c>
      <c r="F5455" t="s">
        <v>13</v>
      </c>
      <c r="G5455" t="s">
        <v>14</v>
      </c>
      <c r="H5455">
        <v>3</v>
      </c>
      <c r="I5455">
        <v>2</v>
      </c>
      <c r="J5455">
        <v>1089</v>
      </c>
      <c r="K5455">
        <v>1.003979</v>
      </c>
      <c r="L5455" t="s">
        <v>15</v>
      </c>
    </row>
    <row r="5456" spans="1:12" x14ac:dyDescent="0.3">
      <c r="A5456" s="1">
        <v>44821</v>
      </c>
      <c r="B5456">
        <v>2022</v>
      </c>
      <c r="C5456" t="s">
        <v>30</v>
      </c>
      <c r="D5456">
        <v>883500</v>
      </c>
      <c r="E5456">
        <v>2775000</v>
      </c>
      <c r="F5456" t="s">
        <v>13</v>
      </c>
      <c r="G5456" t="s">
        <v>14</v>
      </c>
      <c r="H5456">
        <v>3</v>
      </c>
      <c r="I5456">
        <v>3</v>
      </c>
      <c r="J5456">
        <v>1029</v>
      </c>
      <c r="K5456">
        <v>1.003979</v>
      </c>
      <c r="L5456" t="s">
        <v>15</v>
      </c>
    </row>
    <row r="5457" spans="1:12" x14ac:dyDescent="0.3">
      <c r="A5457" s="1">
        <v>44822</v>
      </c>
      <c r="B5457">
        <v>2022</v>
      </c>
      <c r="C5457" t="s">
        <v>12</v>
      </c>
      <c r="D5457">
        <v>73970</v>
      </c>
      <c r="E5457">
        <v>65000</v>
      </c>
      <c r="F5457" t="s">
        <v>23</v>
      </c>
      <c r="G5457" t="s">
        <v>24</v>
      </c>
      <c r="H5457">
        <v>6</v>
      </c>
      <c r="I5457">
        <v>6</v>
      </c>
      <c r="J5457">
        <v>1984</v>
      </c>
      <c r="K5457">
        <v>1.003979</v>
      </c>
      <c r="L5457" t="s">
        <v>15</v>
      </c>
    </row>
    <row r="5458" spans="1:12" x14ac:dyDescent="0.3">
      <c r="A5458" s="1">
        <v>44822</v>
      </c>
      <c r="B5458">
        <v>2022</v>
      </c>
      <c r="C5458" t="s">
        <v>30</v>
      </c>
      <c r="D5458">
        <v>539140</v>
      </c>
      <c r="E5458">
        <v>930000</v>
      </c>
      <c r="F5458" t="s">
        <v>13</v>
      </c>
      <c r="G5458" t="s">
        <v>14</v>
      </c>
      <c r="H5458">
        <v>3</v>
      </c>
      <c r="I5458">
        <v>3</v>
      </c>
      <c r="J5458">
        <v>986</v>
      </c>
      <c r="K5458">
        <v>1.003979</v>
      </c>
      <c r="L5458" t="s">
        <v>15</v>
      </c>
    </row>
    <row r="5459" spans="1:12" x14ac:dyDescent="0.3">
      <c r="A5459" s="1">
        <v>44822</v>
      </c>
      <c r="B5459">
        <v>2022</v>
      </c>
      <c r="C5459" t="s">
        <v>17</v>
      </c>
      <c r="D5459">
        <v>94350</v>
      </c>
      <c r="E5459">
        <v>50000</v>
      </c>
      <c r="F5459" t="s">
        <v>19</v>
      </c>
      <c r="G5459" t="s">
        <v>20</v>
      </c>
      <c r="H5459">
        <v>4</v>
      </c>
      <c r="I5459">
        <v>4</v>
      </c>
      <c r="J5459">
        <v>1472</v>
      </c>
      <c r="K5459">
        <v>1.003979</v>
      </c>
      <c r="L5459" t="s">
        <v>15</v>
      </c>
    </row>
    <row r="5460" spans="1:12" x14ac:dyDescent="0.3">
      <c r="A5460" s="1">
        <v>44822</v>
      </c>
      <c r="B5460">
        <v>2022</v>
      </c>
      <c r="C5460" t="s">
        <v>21</v>
      </c>
      <c r="D5460">
        <v>7649530</v>
      </c>
      <c r="E5460">
        <v>10000000</v>
      </c>
      <c r="F5460" t="s">
        <v>13</v>
      </c>
      <c r="G5460" t="s">
        <v>14</v>
      </c>
      <c r="H5460">
        <v>3</v>
      </c>
      <c r="I5460">
        <v>2</v>
      </c>
      <c r="J5460">
        <v>980</v>
      </c>
      <c r="K5460">
        <v>1.003979</v>
      </c>
      <c r="L5460" t="s">
        <v>15</v>
      </c>
    </row>
    <row r="5461" spans="1:12" x14ac:dyDescent="0.3">
      <c r="A5461" s="1">
        <v>44822</v>
      </c>
      <c r="B5461">
        <v>2022</v>
      </c>
      <c r="C5461" t="s">
        <v>17</v>
      </c>
      <c r="D5461">
        <v>147880</v>
      </c>
      <c r="E5461">
        <v>305000</v>
      </c>
      <c r="F5461" t="s">
        <v>13</v>
      </c>
      <c r="G5461" t="s">
        <v>14</v>
      </c>
      <c r="H5461">
        <v>3</v>
      </c>
      <c r="I5461">
        <v>1</v>
      </c>
      <c r="J5461">
        <v>1014</v>
      </c>
      <c r="K5461">
        <v>1.003979</v>
      </c>
      <c r="L5461" t="s">
        <v>15</v>
      </c>
    </row>
    <row r="5462" spans="1:12" x14ac:dyDescent="0.3">
      <c r="A5462" s="1">
        <v>44822</v>
      </c>
      <c r="B5462">
        <v>2022</v>
      </c>
      <c r="C5462" t="s">
        <v>17</v>
      </c>
      <c r="D5462">
        <v>117690</v>
      </c>
      <c r="E5462">
        <v>380000</v>
      </c>
      <c r="F5462" t="s">
        <v>13</v>
      </c>
      <c r="G5462" t="s">
        <v>14</v>
      </c>
      <c r="H5462">
        <v>3</v>
      </c>
      <c r="I5462">
        <v>2</v>
      </c>
      <c r="J5462">
        <v>1078</v>
      </c>
      <c r="K5462">
        <v>1.003979</v>
      </c>
      <c r="L5462" t="s">
        <v>22</v>
      </c>
    </row>
    <row r="5463" spans="1:12" x14ac:dyDescent="0.3">
      <c r="A5463" s="1">
        <v>44822</v>
      </c>
      <c r="B5463">
        <v>2022</v>
      </c>
      <c r="C5463" t="s">
        <v>21</v>
      </c>
      <c r="D5463">
        <v>933870</v>
      </c>
      <c r="E5463">
        <v>1325000</v>
      </c>
      <c r="F5463" t="s">
        <v>13</v>
      </c>
      <c r="G5463" t="s">
        <v>14</v>
      </c>
      <c r="H5463">
        <v>3</v>
      </c>
      <c r="I5463">
        <v>2</v>
      </c>
      <c r="J5463">
        <v>918</v>
      </c>
      <c r="K5463">
        <v>1.003979</v>
      </c>
      <c r="L5463" t="s">
        <v>22</v>
      </c>
    </row>
    <row r="5464" spans="1:12" x14ac:dyDescent="0.3">
      <c r="A5464" s="1">
        <v>44825</v>
      </c>
      <c r="B5464">
        <v>2022</v>
      </c>
      <c r="C5464" t="s">
        <v>21</v>
      </c>
      <c r="D5464">
        <v>2786070</v>
      </c>
      <c r="E5464">
        <v>2600000</v>
      </c>
      <c r="F5464" t="s">
        <v>13</v>
      </c>
      <c r="G5464" t="s">
        <v>14</v>
      </c>
      <c r="H5464">
        <v>3</v>
      </c>
      <c r="I5464">
        <v>1</v>
      </c>
      <c r="J5464">
        <v>981</v>
      </c>
      <c r="K5464">
        <v>1.003979</v>
      </c>
      <c r="L5464" t="s">
        <v>25</v>
      </c>
    </row>
    <row r="5465" spans="1:12" x14ac:dyDescent="0.3">
      <c r="A5465" s="1">
        <v>44825</v>
      </c>
      <c r="B5465">
        <v>2022</v>
      </c>
      <c r="C5465" t="s">
        <v>17</v>
      </c>
      <c r="D5465">
        <v>127020</v>
      </c>
      <c r="E5465">
        <v>250000</v>
      </c>
      <c r="F5465" t="s">
        <v>13</v>
      </c>
      <c r="G5465" t="s">
        <v>14</v>
      </c>
      <c r="H5465">
        <v>3</v>
      </c>
      <c r="I5465">
        <v>1</v>
      </c>
      <c r="J5465">
        <v>1061</v>
      </c>
      <c r="K5465">
        <v>1.003979</v>
      </c>
      <c r="L5465" t="s">
        <v>25</v>
      </c>
    </row>
    <row r="5466" spans="1:12" x14ac:dyDescent="0.3">
      <c r="A5466" s="1">
        <v>44825</v>
      </c>
      <c r="B5466">
        <v>2022</v>
      </c>
      <c r="C5466" t="s">
        <v>17</v>
      </c>
      <c r="D5466">
        <v>150650</v>
      </c>
      <c r="E5466">
        <v>278000</v>
      </c>
      <c r="F5466" t="s">
        <v>13</v>
      </c>
      <c r="G5466" t="s">
        <v>14</v>
      </c>
      <c r="H5466">
        <v>3</v>
      </c>
      <c r="I5466">
        <v>2</v>
      </c>
      <c r="J5466">
        <v>1048</v>
      </c>
      <c r="K5466">
        <v>1.003979</v>
      </c>
      <c r="L5466" t="s">
        <v>16</v>
      </c>
    </row>
    <row r="5467" spans="1:12" x14ac:dyDescent="0.3">
      <c r="A5467" s="1">
        <v>44825</v>
      </c>
      <c r="B5467">
        <v>2022</v>
      </c>
      <c r="C5467" t="s">
        <v>26</v>
      </c>
      <c r="D5467">
        <v>191520</v>
      </c>
      <c r="E5467">
        <v>325000</v>
      </c>
      <c r="F5467" t="s">
        <v>13</v>
      </c>
      <c r="G5467" t="s">
        <v>14</v>
      </c>
      <c r="H5467">
        <v>3</v>
      </c>
      <c r="I5467">
        <v>1</v>
      </c>
      <c r="J5467">
        <v>1044</v>
      </c>
      <c r="K5467">
        <v>1.003979</v>
      </c>
      <c r="L5467" t="s">
        <v>22</v>
      </c>
    </row>
    <row r="5468" spans="1:12" x14ac:dyDescent="0.3">
      <c r="A5468" s="1">
        <v>44826</v>
      </c>
      <c r="B5468">
        <v>2022</v>
      </c>
      <c r="C5468" t="s">
        <v>21</v>
      </c>
      <c r="D5468">
        <v>1293950</v>
      </c>
      <c r="E5468">
        <v>1695000</v>
      </c>
      <c r="F5468" t="s">
        <v>13</v>
      </c>
      <c r="G5468" t="s">
        <v>14</v>
      </c>
      <c r="H5468">
        <v>3</v>
      </c>
      <c r="I5468">
        <v>3</v>
      </c>
      <c r="J5468">
        <v>1063</v>
      </c>
      <c r="K5468">
        <v>1.003979</v>
      </c>
      <c r="L5468" t="s">
        <v>22</v>
      </c>
    </row>
    <row r="5469" spans="1:12" x14ac:dyDescent="0.3">
      <c r="A5469" s="1">
        <v>44826</v>
      </c>
      <c r="B5469">
        <v>2022</v>
      </c>
      <c r="C5469" t="s">
        <v>30</v>
      </c>
      <c r="D5469">
        <v>381120</v>
      </c>
      <c r="E5469">
        <v>745000</v>
      </c>
      <c r="F5469" t="s">
        <v>13</v>
      </c>
      <c r="G5469" t="s">
        <v>14</v>
      </c>
      <c r="H5469">
        <v>3</v>
      </c>
      <c r="I5469">
        <v>1</v>
      </c>
      <c r="J5469">
        <v>974</v>
      </c>
      <c r="K5469">
        <v>1.003979</v>
      </c>
      <c r="L5469" t="s">
        <v>25</v>
      </c>
    </row>
    <row r="5470" spans="1:12" x14ac:dyDescent="0.3">
      <c r="A5470" s="1">
        <v>44826</v>
      </c>
      <c r="B5470">
        <v>2022</v>
      </c>
      <c r="C5470" t="s">
        <v>17</v>
      </c>
      <c r="D5470">
        <v>455000</v>
      </c>
      <c r="E5470">
        <v>569400</v>
      </c>
      <c r="F5470" t="s">
        <v>13</v>
      </c>
      <c r="G5470" t="s">
        <v>14</v>
      </c>
      <c r="H5470">
        <v>3</v>
      </c>
      <c r="I5470">
        <v>1</v>
      </c>
      <c r="J5470">
        <v>1060</v>
      </c>
      <c r="K5470">
        <v>1.003979</v>
      </c>
      <c r="L5470" t="s">
        <v>25</v>
      </c>
    </row>
    <row r="5471" spans="1:12" x14ac:dyDescent="0.3">
      <c r="A5471" s="1">
        <v>44826</v>
      </c>
      <c r="B5471">
        <v>2022</v>
      </c>
      <c r="C5471" t="s">
        <v>21</v>
      </c>
      <c r="D5471">
        <v>570640</v>
      </c>
      <c r="E5471">
        <v>1045000</v>
      </c>
      <c r="F5471" t="s">
        <v>13</v>
      </c>
      <c r="G5471" t="s">
        <v>14</v>
      </c>
      <c r="H5471">
        <v>3</v>
      </c>
      <c r="I5471">
        <v>3</v>
      </c>
      <c r="J5471">
        <v>998</v>
      </c>
      <c r="K5471">
        <v>1.003979</v>
      </c>
      <c r="L5471" t="s">
        <v>25</v>
      </c>
    </row>
    <row r="5472" spans="1:12" x14ac:dyDescent="0.3">
      <c r="A5472" s="1">
        <v>44826</v>
      </c>
      <c r="B5472">
        <v>2022</v>
      </c>
      <c r="C5472" t="s">
        <v>26</v>
      </c>
      <c r="D5472">
        <v>495880</v>
      </c>
      <c r="E5472">
        <v>749900</v>
      </c>
      <c r="F5472" t="s">
        <v>13</v>
      </c>
      <c r="G5472" t="s">
        <v>14</v>
      </c>
      <c r="H5472">
        <v>3</v>
      </c>
      <c r="I5472">
        <v>1</v>
      </c>
      <c r="J5472">
        <v>935</v>
      </c>
      <c r="K5472">
        <v>1.003979</v>
      </c>
      <c r="L5472" t="s">
        <v>15</v>
      </c>
    </row>
    <row r="5473" spans="1:12" x14ac:dyDescent="0.3">
      <c r="A5473" s="1">
        <v>44827</v>
      </c>
      <c r="B5473">
        <v>2022</v>
      </c>
      <c r="C5473" t="s">
        <v>26</v>
      </c>
      <c r="D5473">
        <v>1341340</v>
      </c>
      <c r="E5473">
        <v>2000000</v>
      </c>
      <c r="F5473" t="s">
        <v>13</v>
      </c>
      <c r="G5473" t="s">
        <v>14</v>
      </c>
      <c r="H5473">
        <v>3</v>
      </c>
      <c r="I5473">
        <v>3</v>
      </c>
      <c r="J5473">
        <v>930</v>
      </c>
      <c r="K5473">
        <v>1.003979</v>
      </c>
      <c r="L5473" t="s">
        <v>25</v>
      </c>
    </row>
    <row r="5474" spans="1:12" x14ac:dyDescent="0.3">
      <c r="A5474" s="1">
        <v>44827</v>
      </c>
      <c r="B5474">
        <v>2022</v>
      </c>
      <c r="C5474" t="s">
        <v>17</v>
      </c>
      <c r="D5474">
        <v>26010</v>
      </c>
      <c r="E5474">
        <v>65000</v>
      </c>
      <c r="F5474" t="s">
        <v>13</v>
      </c>
      <c r="G5474" t="s">
        <v>14</v>
      </c>
      <c r="H5474">
        <v>3</v>
      </c>
      <c r="I5474">
        <v>2</v>
      </c>
      <c r="J5474">
        <v>1085</v>
      </c>
      <c r="K5474">
        <v>1.003979</v>
      </c>
      <c r="L5474" t="s">
        <v>16</v>
      </c>
    </row>
    <row r="5475" spans="1:12" x14ac:dyDescent="0.3">
      <c r="A5475" s="1">
        <v>44827</v>
      </c>
      <c r="B5475">
        <v>2022</v>
      </c>
      <c r="C5475" t="s">
        <v>30</v>
      </c>
      <c r="D5475">
        <v>419100</v>
      </c>
      <c r="E5475">
        <v>745000</v>
      </c>
      <c r="F5475" t="s">
        <v>13</v>
      </c>
      <c r="G5475" t="s">
        <v>14</v>
      </c>
      <c r="H5475">
        <v>3</v>
      </c>
      <c r="I5475">
        <v>2</v>
      </c>
      <c r="J5475">
        <v>1030</v>
      </c>
      <c r="K5475">
        <v>1.003979</v>
      </c>
      <c r="L5475" t="s">
        <v>16</v>
      </c>
    </row>
    <row r="5476" spans="1:12" x14ac:dyDescent="0.3">
      <c r="A5476" s="1">
        <v>44828</v>
      </c>
      <c r="B5476">
        <v>2022</v>
      </c>
      <c r="C5476" t="s">
        <v>26</v>
      </c>
      <c r="D5476">
        <v>813680</v>
      </c>
      <c r="E5476">
        <v>1350000</v>
      </c>
      <c r="F5476" t="s">
        <v>13</v>
      </c>
      <c r="G5476" t="s">
        <v>14</v>
      </c>
      <c r="H5476">
        <v>3</v>
      </c>
      <c r="I5476">
        <v>1</v>
      </c>
      <c r="J5476">
        <v>933</v>
      </c>
      <c r="K5476">
        <v>1.003979</v>
      </c>
      <c r="L5476" t="s">
        <v>25</v>
      </c>
    </row>
    <row r="5477" spans="1:12" x14ac:dyDescent="0.3">
      <c r="A5477" s="1">
        <v>44828</v>
      </c>
      <c r="B5477">
        <v>2022</v>
      </c>
      <c r="C5477" t="s">
        <v>21</v>
      </c>
      <c r="D5477">
        <v>3162040</v>
      </c>
      <c r="E5477">
        <v>4900000</v>
      </c>
      <c r="F5477" t="s">
        <v>13</v>
      </c>
      <c r="G5477" t="s">
        <v>14</v>
      </c>
      <c r="H5477">
        <v>3</v>
      </c>
      <c r="I5477">
        <v>1</v>
      </c>
      <c r="J5477">
        <v>944</v>
      </c>
      <c r="K5477">
        <v>1.003979</v>
      </c>
      <c r="L5477" t="s">
        <v>15</v>
      </c>
    </row>
    <row r="5478" spans="1:12" x14ac:dyDescent="0.3">
      <c r="A5478" s="1">
        <v>44829</v>
      </c>
      <c r="B5478">
        <v>2022</v>
      </c>
      <c r="C5478" t="s">
        <v>21</v>
      </c>
      <c r="D5478">
        <v>1074290</v>
      </c>
      <c r="E5478">
        <v>1700000</v>
      </c>
      <c r="F5478" t="s">
        <v>13</v>
      </c>
      <c r="G5478" t="s">
        <v>14</v>
      </c>
      <c r="H5478">
        <v>3</v>
      </c>
      <c r="I5478">
        <v>1</v>
      </c>
      <c r="J5478">
        <v>934</v>
      </c>
      <c r="K5478">
        <v>1.003979</v>
      </c>
      <c r="L5478" t="s">
        <v>15</v>
      </c>
    </row>
    <row r="5479" spans="1:12" x14ac:dyDescent="0.3">
      <c r="A5479" s="1">
        <v>44829</v>
      </c>
      <c r="B5479">
        <v>2022</v>
      </c>
      <c r="C5479" t="s">
        <v>17</v>
      </c>
      <c r="D5479">
        <v>118810</v>
      </c>
      <c r="E5479">
        <v>300000</v>
      </c>
      <c r="F5479" t="s">
        <v>19</v>
      </c>
      <c r="G5479" t="s">
        <v>20</v>
      </c>
      <c r="H5479">
        <v>4</v>
      </c>
      <c r="I5479">
        <v>2</v>
      </c>
      <c r="J5479">
        <v>1438</v>
      </c>
      <c r="K5479">
        <v>1.003979</v>
      </c>
      <c r="L5479" t="s">
        <v>25</v>
      </c>
    </row>
    <row r="5480" spans="1:12" x14ac:dyDescent="0.3">
      <c r="A5480" s="1">
        <v>44829</v>
      </c>
      <c r="B5480">
        <v>2022</v>
      </c>
      <c r="C5480" t="s">
        <v>26</v>
      </c>
      <c r="D5480">
        <v>1424920</v>
      </c>
      <c r="E5480">
        <v>3300000</v>
      </c>
      <c r="F5480" t="s">
        <v>13</v>
      </c>
      <c r="G5480" t="s">
        <v>14</v>
      </c>
      <c r="H5480">
        <v>3</v>
      </c>
      <c r="I5480">
        <v>2</v>
      </c>
      <c r="J5480">
        <v>1033</v>
      </c>
      <c r="K5480">
        <v>1.003979</v>
      </c>
      <c r="L5480" t="s">
        <v>22</v>
      </c>
    </row>
    <row r="5481" spans="1:12" x14ac:dyDescent="0.3">
      <c r="A5481" s="1">
        <v>44829</v>
      </c>
      <c r="B5481">
        <v>2022</v>
      </c>
      <c r="C5481" t="s">
        <v>17</v>
      </c>
      <c r="D5481">
        <v>164690</v>
      </c>
      <c r="E5481">
        <v>330000</v>
      </c>
      <c r="F5481" t="s">
        <v>19</v>
      </c>
      <c r="G5481" t="s">
        <v>20</v>
      </c>
      <c r="H5481">
        <v>4</v>
      </c>
      <c r="I5481">
        <v>3</v>
      </c>
      <c r="J5481">
        <v>1463</v>
      </c>
      <c r="K5481">
        <v>1.003979</v>
      </c>
      <c r="L5481" t="s">
        <v>15</v>
      </c>
    </row>
    <row r="5482" spans="1:12" x14ac:dyDescent="0.3">
      <c r="A5482" s="1">
        <v>44829</v>
      </c>
      <c r="B5482">
        <v>2022</v>
      </c>
      <c r="C5482" t="s">
        <v>17</v>
      </c>
      <c r="D5482">
        <v>108800</v>
      </c>
      <c r="E5482">
        <v>285000</v>
      </c>
      <c r="F5482" t="s">
        <v>13</v>
      </c>
      <c r="G5482" t="s">
        <v>14</v>
      </c>
      <c r="H5482">
        <v>3</v>
      </c>
      <c r="I5482">
        <v>2</v>
      </c>
      <c r="J5482">
        <v>1002</v>
      </c>
      <c r="K5482">
        <v>1.003979</v>
      </c>
      <c r="L5482" t="s">
        <v>16</v>
      </c>
    </row>
    <row r="5483" spans="1:12" x14ac:dyDescent="0.3">
      <c r="A5483" s="1">
        <v>44832</v>
      </c>
      <c r="B5483">
        <v>2022</v>
      </c>
      <c r="C5483" t="s">
        <v>30</v>
      </c>
      <c r="D5483">
        <v>267670</v>
      </c>
      <c r="E5483">
        <v>458000</v>
      </c>
      <c r="F5483" t="s">
        <v>19</v>
      </c>
      <c r="G5483" t="s">
        <v>20</v>
      </c>
      <c r="H5483">
        <v>4</v>
      </c>
      <c r="I5483">
        <v>3</v>
      </c>
      <c r="J5483">
        <v>1411</v>
      </c>
      <c r="K5483">
        <v>1.003979</v>
      </c>
      <c r="L5483" t="s">
        <v>25</v>
      </c>
    </row>
    <row r="5484" spans="1:12" x14ac:dyDescent="0.3">
      <c r="A5484" s="1">
        <v>44832</v>
      </c>
      <c r="B5484">
        <v>2022</v>
      </c>
      <c r="C5484" t="s">
        <v>26</v>
      </c>
      <c r="D5484">
        <v>827050</v>
      </c>
      <c r="E5484">
        <v>1069000</v>
      </c>
      <c r="F5484" t="s">
        <v>13</v>
      </c>
      <c r="G5484" t="s">
        <v>14</v>
      </c>
      <c r="H5484">
        <v>3</v>
      </c>
      <c r="I5484">
        <v>3</v>
      </c>
      <c r="J5484">
        <v>961</v>
      </c>
      <c r="K5484">
        <v>1.003979</v>
      </c>
      <c r="L5484" t="s">
        <v>22</v>
      </c>
    </row>
    <row r="5485" spans="1:12" x14ac:dyDescent="0.3">
      <c r="A5485" s="1">
        <v>44832</v>
      </c>
      <c r="B5485">
        <v>2022</v>
      </c>
      <c r="C5485" t="s">
        <v>30</v>
      </c>
      <c r="D5485">
        <v>495020</v>
      </c>
      <c r="E5485">
        <v>855000</v>
      </c>
      <c r="F5485" t="s">
        <v>13</v>
      </c>
      <c r="G5485" t="s">
        <v>14</v>
      </c>
      <c r="H5485">
        <v>3</v>
      </c>
      <c r="I5485">
        <v>1</v>
      </c>
      <c r="J5485">
        <v>981</v>
      </c>
      <c r="K5485">
        <v>1.003979</v>
      </c>
      <c r="L5485" t="s">
        <v>25</v>
      </c>
    </row>
    <row r="5486" spans="1:12" x14ac:dyDescent="0.3">
      <c r="A5486" s="1">
        <v>44832</v>
      </c>
      <c r="B5486">
        <v>2022</v>
      </c>
      <c r="C5486" t="s">
        <v>21</v>
      </c>
      <c r="D5486">
        <v>439320</v>
      </c>
      <c r="E5486">
        <v>865000</v>
      </c>
      <c r="F5486" t="s">
        <v>13</v>
      </c>
      <c r="G5486" t="s">
        <v>14</v>
      </c>
      <c r="H5486">
        <v>3</v>
      </c>
      <c r="I5486">
        <v>1</v>
      </c>
      <c r="J5486">
        <v>1069</v>
      </c>
      <c r="K5486">
        <v>1.003979</v>
      </c>
      <c r="L5486" t="s">
        <v>16</v>
      </c>
    </row>
    <row r="5487" spans="1:12" x14ac:dyDescent="0.3">
      <c r="A5487" s="1">
        <v>44833</v>
      </c>
      <c r="B5487">
        <v>2022</v>
      </c>
      <c r="C5487" t="s">
        <v>12</v>
      </c>
      <c r="D5487">
        <v>55000</v>
      </c>
      <c r="E5487">
        <v>129900</v>
      </c>
      <c r="F5487" t="s">
        <v>13</v>
      </c>
      <c r="G5487" t="s">
        <v>14</v>
      </c>
      <c r="H5487">
        <v>3</v>
      </c>
      <c r="I5487">
        <v>2</v>
      </c>
      <c r="J5487">
        <v>974</v>
      </c>
      <c r="K5487">
        <v>1.003979</v>
      </c>
      <c r="L5487" t="s">
        <v>15</v>
      </c>
    </row>
    <row r="5488" spans="1:12" x14ac:dyDescent="0.3">
      <c r="A5488" s="1">
        <v>44833</v>
      </c>
      <c r="B5488">
        <v>2022</v>
      </c>
      <c r="C5488" t="s">
        <v>30</v>
      </c>
      <c r="D5488">
        <v>295650</v>
      </c>
      <c r="E5488">
        <v>515000</v>
      </c>
      <c r="F5488" t="s">
        <v>13</v>
      </c>
      <c r="G5488" t="s">
        <v>14</v>
      </c>
      <c r="H5488">
        <v>3</v>
      </c>
      <c r="I5488">
        <v>1</v>
      </c>
      <c r="J5488">
        <v>995</v>
      </c>
      <c r="K5488">
        <v>1.003979</v>
      </c>
      <c r="L5488" t="s">
        <v>22</v>
      </c>
    </row>
    <row r="5489" spans="1:12" x14ac:dyDescent="0.3">
      <c r="A5489" s="1">
        <v>44833</v>
      </c>
      <c r="B5489">
        <v>2022</v>
      </c>
      <c r="C5489" t="s">
        <v>30</v>
      </c>
      <c r="D5489">
        <v>700000</v>
      </c>
      <c r="E5489">
        <v>1575000</v>
      </c>
      <c r="F5489" t="s">
        <v>13</v>
      </c>
      <c r="G5489" t="s">
        <v>14</v>
      </c>
      <c r="H5489">
        <v>3</v>
      </c>
      <c r="I5489">
        <v>1</v>
      </c>
      <c r="J5489">
        <v>1073</v>
      </c>
      <c r="K5489">
        <v>1.003979</v>
      </c>
      <c r="L5489" t="s">
        <v>25</v>
      </c>
    </row>
    <row r="5490" spans="1:12" x14ac:dyDescent="0.3">
      <c r="A5490" s="1">
        <v>44833</v>
      </c>
      <c r="B5490">
        <v>2022</v>
      </c>
      <c r="C5490" t="s">
        <v>30</v>
      </c>
      <c r="D5490">
        <v>245260</v>
      </c>
      <c r="E5490">
        <v>437500</v>
      </c>
      <c r="F5490" t="s">
        <v>13</v>
      </c>
      <c r="G5490" t="s">
        <v>14</v>
      </c>
      <c r="H5490">
        <v>3</v>
      </c>
      <c r="I5490">
        <v>1</v>
      </c>
      <c r="J5490">
        <v>944</v>
      </c>
      <c r="K5490">
        <v>1.003979</v>
      </c>
      <c r="L5490" t="s">
        <v>15</v>
      </c>
    </row>
    <row r="5491" spans="1:12" x14ac:dyDescent="0.3">
      <c r="A5491" s="1">
        <v>44834</v>
      </c>
      <c r="B5491">
        <v>2022</v>
      </c>
      <c r="C5491" t="s">
        <v>18</v>
      </c>
      <c r="D5491">
        <v>154920</v>
      </c>
      <c r="E5491">
        <v>196000</v>
      </c>
      <c r="F5491" t="s">
        <v>13</v>
      </c>
      <c r="G5491" t="s">
        <v>14</v>
      </c>
      <c r="H5491">
        <v>3</v>
      </c>
      <c r="I5491">
        <v>1</v>
      </c>
      <c r="J5491">
        <v>932</v>
      </c>
      <c r="K5491">
        <v>1.003979</v>
      </c>
      <c r="L5491" t="s">
        <v>16</v>
      </c>
    </row>
    <row r="5492" spans="1:12" x14ac:dyDescent="0.3">
      <c r="A5492" s="1">
        <v>44834</v>
      </c>
      <c r="B5492">
        <v>2022</v>
      </c>
      <c r="C5492" t="s">
        <v>26</v>
      </c>
      <c r="D5492">
        <v>181020</v>
      </c>
      <c r="E5492">
        <v>340000</v>
      </c>
      <c r="F5492" t="s">
        <v>13</v>
      </c>
      <c r="G5492" t="s">
        <v>14</v>
      </c>
      <c r="H5492">
        <v>3</v>
      </c>
      <c r="I5492">
        <v>2</v>
      </c>
      <c r="J5492">
        <v>916</v>
      </c>
      <c r="K5492">
        <v>1.003979</v>
      </c>
      <c r="L5492" t="s">
        <v>16</v>
      </c>
    </row>
    <row r="5493" spans="1:12" x14ac:dyDescent="0.3">
      <c r="A5493" s="1">
        <v>44834</v>
      </c>
      <c r="B5493">
        <v>2022</v>
      </c>
      <c r="C5493" t="s">
        <v>29</v>
      </c>
      <c r="D5493">
        <v>124740</v>
      </c>
      <c r="E5493">
        <v>225635</v>
      </c>
      <c r="F5493" t="s">
        <v>13</v>
      </c>
      <c r="G5493" t="s">
        <v>14</v>
      </c>
      <c r="H5493">
        <v>3</v>
      </c>
      <c r="I5493">
        <v>1</v>
      </c>
      <c r="J5493">
        <v>922</v>
      </c>
      <c r="K5493">
        <v>1.003979</v>
      </c>
      <c r="L5493" t="s">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4E6BF-129A-4EC5-ABB0-596E6B1A87D8}">
  <dimension ref="A1:L5493"/>
  <sheetViews>
    <sheetView workbookViewId="0">
      <selection activeCell="N31" sqref="A1:XFD1048576"/>
    </sheetView>
  </sheetViews>
  <sheetFormatPr defaultRowHeight="14.4" x14ac:dyDescent="0.3"/>
  <cols>
    <col min="1" max="1" width="10.33203125" style="1" bestFit="1" customWidth="1"/>
    <col min="2" max="2" width="6.88671875" bestFit="1" customWidth="1"/>
    <col min="3" max="3" width="12.6640625" bestFit="1" customWidth="1"/>
    <col min="4" max="4" width="16.88671875" bestFit="1" customWidth="1"/>
    <col min="5" max="5" width="11.21875" bestFit="1" customWidth="1"/>
    <col min="6" max="6" width="11.33203125" bestFit="1" customWidth="1"/>
    <col min="7" max="7" width="14.44140625" bestFit="1" customWidth="1"/>
    <col min="8" max="8" width="13.44140625" bestFit="1" customWidth="1"/>
    <col min="9" max="9" width="17.44140625" bestFit="1" customWidth="1"/>
    <col min="10" max="10" width="13.21875" bestFit="1" customWidth="1"/>
    <col min="11" max="11" width="18.5546875" bestFit="1" customWidth="1"/>
    <col min="12" max="12" width="7" bestFit="1" customWidth="1"/>
  </cols>
  <sheetData>
    <row r="1" spans="1:12" x14ac:dyDescent="0.3">
      <c r="A1" s="1" t="s">
        <v>0</v>
      </c>
      <c r="B1" t="s">
        <v>1</v>
      </c>
      <c r="C1" t="s">
        <v>2</v>
      </c>
      <c r="D1" t="s">
        <v>3</v>
      </c>
      <c r="E1" t="s">
        <v>4</v>
      </c>
      <c r="F1" t="s">
        <v>5</v>
      </c>
      <c r="G1" t="s">
        <v>6</v>
      </c>
      <c r="H1" t="s">
        <v>7</v>
      </c>
      <c r="I1" t="s">
        <v>8</v>
      </c>
      <c r="J1" t="s">
        <v>9</v>
      </c>
      <c r="K1" t="s">
        <v>10</v>
      </c>
      <c r="L1" t="s">
        <v>11</v>
      </c>
    </row>
    <row r="2" spans="1:12" x14ac:dyDescent="0.3">
      <c r="A2" s="1">
        <v>39815</v>
      </c>
      <c r="B2">
        <v>2009</v>
      </c>
      <c r="C2" t="s">
        <v>12</v>
      </c>
      <c r="D2">
        <v>111440</v>
      </c>
      <c r="E2">
        <v>185000</v>
      </c>
      <c r="F2" t="s">
        <v>13</v>
      </c>
      <c r="G2" t="s">
        <v>14</v>
      </c>
      <c r="H2">
        <v>3</v>
      </c>
      <c r="I2">
        <v>3</v>
      </c>
      <c r="J2">
        <v>996</v>
      </c>
      <c r="K2">
        <v>1.0259529999999999</v>
      </c>
      <c r="L2" t="s">
        <v>15</v>
      </c>
    </row>
    <row r="3" spans="1:12" x14ac:dyDescent="0.3">
      <c r="A3" s="1">
        <v>39816</v>
      </c>
      <c r="B3">
        <v>2009</v>
      </c>
      <c r="C3" t="s">
        <v>12</v>
      </c>
      <c r="D3">
        <v>50540</v>
      </c>
      <c r="E3">
        <v>105000</v>
      </c>
      <c r="F3" t="s">
        <v>13</v>
      </c>
      <c r="G3" t="s">
        <v>14</v>
      </c>
      <c r="H3">
        <v>3</v>
      </c>
      <c r="I3">
        <v>1</v>
      </c>
      <c r="J3">
        <v>951</v>
      </c>
      <c r="K3">
        <v>1.0259529999999999</v>
      </c>
      <c r="L3" t="s">
        <v>16</v>
      </c>
    </row>
    <row r="4" spans="1:12" x14ac:dyDescent="0.3">
      <c r="A4" s="1">
        <v>39817</v>
      </c>
      <c r="B4">
        <v>2009</v>
      </c>
      <c r="C4" t="s">
        <v>17</v>
      </c>
      <c r="D4">
        <v>4775276</v>
      </c>
      <c r="E4">
        <v>272900</v>
      </c>
      <c r="F4" t="s">
        <v>13</v>
      </c>
      <c r="G4" t="s">
        <v>14</v>
      </c>
      <c r="H4">
        <v>3</v>
      </c>
      <c r="I4">
        <v>1</v>
      </c>
      <c r="J4">
        <v>971</v>
      </c>
      <c r="K4">
        <v>1.0259529999999999</v>
      </c>
      <c r="L4" t="s">
        <v>16</v>
      </c>
    </row>
    <row r="5" spans="1:12" x14ac:dyDescent="0.3">
      <c r="A5" s="1">
        <v>39818</v>
      </c>
      <c r="B5">
        <v>2009</v>
      </c>
      <c r="C5" t="s">
        <v>18</v>
      </c>
      <c r="D5">
        <v>208880</v>
      </c>
      <c r="E5">
        <v>370000</v>
      </c>
      <c r="F5" t="s">
        <v>13</v>
      </c>
      <c r="G5" t="s">
        <v>14</v>
      </c>
      <c r="H5">
        <v>3</v>
      </c>
      <c r="I5">
        <v>2</v>
      </c>
      <c r="J5">
        <v>1063</v>
      </c>
      <c r="K5">
        <v>1.0259529999999999</v>
      </c>
      <c r="L5" t="s">
        <v>15</v>
      </c>
    </row>
    <row r="6" spans="1:12" x14ac:dyDescent="0.3">
      <c r="A6" s="1">
        <v>39819</v>
      </c>
      <c r="B6">
        <v>2009</v>
      </c>
      <c r="C6" t="s">
        <v>12</v>
      </c>
      <c r="D6">
        <v>83300</v>
      </c>
      <c r="E6">
        <v>220000</v>
      </c>
      <c r="F6" t="s">
        <v>19</v>
      </c>
      <c r="G6" t="s">
        <v>20</v>
      </c>
      <c r="H6">
        <v>4</v>
      </c>
      <c r="I6">
        <v>4</v>
      </c>
      <c r="J6">
        <v>1471</v>
      </c>
      <c r="K6">
        <v>1.0259529999999999</v>
      </c>
      <c r="L6" t="s">
        <v>15</v>
      </c>
    </row>
    <row r="7" spans="1:12" x14ac:dyDescent="0.3">
      <c r="A7" s="1">
        <v>39820</v>
      </c>
      <c r="B7">
        <v>2009</v>
      </c>
      <c r="C7" t="s">
        <v>21</v>
      </c>
      <c r="D7">
        <v>2095100</v>
      </c>
      <c r="E7">
        <v>2860000</v>
      </c>
      <c r="F7" t="s">
        <v>13</v>
      </c>
      <c r="G7" t="s">
        <v>14</v>
      </c>
      <c r="H7">
        <v>3</v>
      </c>
      <c r="I7">
        <v>1</v>
      </c>
      <c r="J7">
        <v>963</v>
      </c>
      <c r="K7">
        <v>1.0259529999999999</v>
      </c>
      <c r="L7" t="s">
        <v>16</v>
      </c>
    </row>
    <row r="8" spans="1:12" x14ac:dyDescent="0.3">
      <c r="A8" s="1">
        <v>39821</v>
      </c>
      <c r="B8">
        <v>2009</v>
      </c>
      <c r="C8" t="s">
        <v>18</v>
      </c>
      <c r="D8">
        <v>186410</v>
      </c>
      <c r="E8">
        <v>340000</v>
      </c>
      <c r="F8" t="s">
        <v>13</v>
      </c>
      <c r="G8" t="s">
        <v>14</v>
      </c>
      <c r="H8">
        <v>3</v>
      </c>
      <c r="I8">
        <v>2</v>
      </c>
      <c r="J8">
        <v>933</v>
      </c>
      <c r="K8">
        <v>1.0259529999999999</v>
      </c>
      <c r="L8" t="s">
        <v>16</v>
      </c>
    </row>
    <row r="9" spans="1:12" x14ac:dyDescent="0.3">
      <c r="A9" s="1">
        <v>39822</v>
      </c>
      <c r="B9">
        <v>2009</v>
      </c>
      <c r="C9" t="s">
        <v>12</v>
      </c>
      <c r="D9">
        <v>56070</v>
      </c>
      <c r="E9">
        <v>75000</v>
      </c>
      <c r="F9" t="s">
        <v>19</v>
      </c>
      <c r="G9" t="s">
        <v>20</v>
      </c>
      <c r="H9">
        <v>4</v>
      </c>
      <c r="I9">
        <v>2</v>
      </c>
      <c r="J9">
        <v>1373</v>
      </c>
      <c r="K9">
        <v>1.0259529999999999</v>
      </c>
      <c r="L9" t="s">
        <v>22</v>
      </c>
    </row>
    <row r="10" spans="1:12" x14ac:dyDescent="0.3">
      <c r="A10" s="1">
        <v>39823</v>
      </c>
      <c r="B10">
        <v>2009</v>
      </c>
      <c r="C10" t="s">
        <v>17</v>
      </c>
      <c r="D10">
        <v>160904</v>
      </c>
      <c r="E10">
        <v>399900</v>
      </c>
      <c r="F10" t="s">
        <v>19</v>
      </c>
      <c r="G10" t="s">
        <v>20</v>
      </c>
      <c r="H10">
        <v>4</v>
      </c>
      <c r="I10">
        <v>2</v>
      </c>
      <c r="J10">
        <v>1284</v>
      </c>
      <c r="K10">
        <v>1.0259529999999999</v>
      </c>
      <c r="L10" t="s">
        <v>16</v>
      </c>
    </row>
    <row r="11" spans="1:12" x14ac:dyDescent="0.3">
      <c r="A11" s="1">
        <v>39824</v>
      </c>
      <c r="B11">
        <v>2009</v>
      </c>
      <c r="C11" t="s">
        <v>18</v>
      </c>
      <c r="D11">
        <v>342090</v>
      </c>
      <c r="E11">
        <v>850000</v>
      </c>
      <c r="F11" t="s">
        <v>13</v>
      </c>
      <c r="G11" t="s">
        <v>14</v>
      </c>
      <c r="H11">
        <v>3</v>
      </c>
      <c r="I11">
        <v>1</v>
      </c>
      <c r="J11">
        <v>914</v>
      </c>
      <c r="K11">
        <v>1.0259529999999999</v>
      </c>
      <c r="L11" t="s">
        <v>16</v>
      </c>
    </row>
    <row r="12" spans="1:12" x14ac:dyDescent="0.3">
      <c r="A12" s="1">
        <v>39825</v>
      </c>
      <c r="B12">
        <v>2009</v>
      </c>
      <c r="C12" t="s">
        <v>17</v>
      </c>
      <c r="D12">
        <v>71050</v>
      </c>
      <c r="E12">
        <v>280000</v>
      </c>
      <c r="F12" t="s">
        <v>19</v>
      </c>
      <c r="G12" t="s">
        <v>20</v>
      </c>
      <c r="H12">
        <v>4</v>
      </c>
      <c r="I12">
        <v>3</v>
      </c>
      <c r="J12">
        <v>1295</v>
      </c>
      <c r="K12">
        <v>1.0259529999999999</v>
      </c>
      <c r="L12" t="s">
        <v>16</v>
      </c>
    </row>
    <row r="13" spans="1:12" x14ac:dyDescent="0.3">
      <c r="A13" s="1">
        <v>39826</v>
      </c>
      <c r="B13">
        <v>2009</v>
      </c>
      <c r="C13" t="s">
        <v>17</v>
      </c>
      <c r="D13">
        <v>135870</v>
      </c>
      <c r="E13">
        <v>362560</v>
      </c>
      <c r="F13" t="s">
        <v>19</v>
      </c>
      <c r="G13" t="s">
        <v>20</v>
      </c>
      <c r="H13">
        <v>4</v>
      </c>
      <c r="I13">
        <v>2</v>
      </c>
      <c r="J13">
        <v>1338</v>
      </c>
      <c r="K13">
        <v>1.0259529999999999</v>
      </c>
      <c r="L13" t="s">
        <v>22</v>
      </c>
    </row>
    <row r="14" spans="1:12" x14ac:dyDescent="0.3">
      <c r="A14" s="1">
        <v>39827</v>
      </c>
      <c r="B14">
        <v>2009</v>
      </c>
      <c r="C14" t="s">
        <v>18</v>
      </c>
      <c r="D14">
        <v>154210</v>
      </c>
      <c r="E14">
        <v>412000</v>
      </c>
      <c r="F14" t="s">
        <v>13</v>
      </c>
      <c r="G14" t="s">
        <v>14</v>
      </c>
      <c r="H14">
        <v>3</v>
      </c>
      <c r="I14">
        <v>1</v>
      </c>
      <c r="J14">
        <v>955</v>
      </c>
      <c r="K14">
        <v>1.0259529999999999</v>
      </c>
      <c r="L14" t="s">
        <v>15</v>
      </c>
    </row>
    <row r="15" spans="1:12" x14ac:dyDescent="0.3">
      <c r="A15" s="1">
        <v>39828</v>
      </c>
      <c r="B15">
        <v>2009</v>
      </c>
      <c r="C15" t="s">
        <v>17</v>
      </c>
      <c r="D15">
        <v>121870</v>
      </c>
      <c r="E15">
        <v>305000</v>
      </c>
      <c r="F15" t="s">
        <v>23</v>
      </c>
      <c r="G15" t="s">
        <v>24</v>
      </c>
      <c r="H15">
        <v>6</v>
      </c>
      <c r="I15">
        <v>6</v>
      </c>
      <c r="J15">
        <v>1817</v>
      </c>
      <c r="K15">
        <v>1.0259529999999999</v>
      </c>
      <c r="L15" t="s">
        <v>15</v>
      </c>
    </row>
    <row r="16" spans="1:12" x14ac:dyDescent="0.3">
      <c r="A16" s="1">
        <v>39829</v>
      </c>
      <c r="B16">
        <v>2009</v>
      </c>
      <c r="C16" t="s">
        <v>21</v>
      </c>
      <c r="D16">
        <v>2215010</v>
      </c>
      <c r="E16">
        <v>2925000</v>
      </c>
      <c r="F16" t="s">
        <v>13</v>
      </c>
      <c r="G16" t="s">
        <v>14</v>
      </c>
      <c r="H16">
        <v>3</v>
      </c>
      <c r="I16">
        <v>2</v>
      </c>
      <c r="J16">
        <v>1065</v>
      </c>
      <c r="K16">
        <v>1.0259529999999999</v>
      </c>
      <c r="L16" t="s">
        <v>22</v>
      </c>
    </row>
    <row r="17" spans="1:12" x14ac:dyDescent="0.3">
      <c r="A17" s="1">
        <v>39830</v>
      </c>
      <c r="B17">
        <v>2009</v>
      </c>
      <c r="C17" t="s">
        <v>21</v>
      </c>
      <c r="D17">
        <v>1017400</v>
      </c>
      <c r="E17">
        <v>1052000</v>
      </c>
      <c r="F17" t="s">
        <v>13</v>
      </c>
      <c r="G17" t="s">
        <v>14</v>
      </c>
      <c r="H17">
        <v>3</v>
      </c>
      <c r="I17">
        <v>2</v>
      </c>
      <c r="J17">
        <v>984</v>
      </c>
      <c r="K17">
        <v>1.0259529999999999</v>
      </c>
      <c r="L17" t="s">
        <v>16</v>
      </c>
    </row>
    <row r="18" spans="1:12" x14ac:dyDescent="0.3">
      <c r="A18" s="1">
        <v>39831</v>
      </c>
      <c r="B18">
        <v>2009</v>
      </c>
      <c r="C18" t="s">
        <v>17</v>
      </c>
      <c r="D18">
        <v>159460</v>
      </c>
      <c r="E18">
        <v>384000</v>
      </c>
      <c r="F18" t="s">
        <v>23</v>
      </c>
      <c r="G18" t="s">
        <v>24</v>
      </c>
      <c r="H18">
        <v>6</v>
      </c>
      <c r="I18">
        <v>4</v>
      </c>
      <c r="J18">
        <v>2131</v>
      </c>
      <c r="K18">
        <v>1.0259529999999999</v>
      </c>
      <c r="L18" t="s">
        <v>22</v>
      </c>
    </row>
    <row r="19" spans="1:12" x14ac:dyDescent="0.3">
      <c r="A19" s="1">
        <v>39832</v>
      </c>
      <c r="B19">
        <v>2009</v>
      </c>
      <c r="C19" t="s">
        <v>17</v>
      </c>
      <c r="D19">
        <v>93521</v>
      </c>
      <c r="E19">
        <v>202500</v>
      </c>
      <c r="F19" t="s">
        <v>13</v>
      </c>
      <c r="G19" t="s">
        <v>14</v>
      </c>
      <c r="H19">
        <v>3</v>
      </c>
      <c r="I19">
        <v>2</v>
      </c>
      <c r="J19">
        <v>952</v>
      </c>
      <c r="K19">
        <v>1.0259529999999999</v>
      </c>
      <c r="L19" t="s">
        <v>16</v>
      </c>
    </row>
    <row r="20" spans="1:12" x14ac:dyDescent="0.3">
      <c r="A20" s="1">
        <v>39833</v>
      </c>
      <c r="B20">
        <v>2009</v>
      </c>
      <c r="C20" t="s">
        <v>18</v>
      </c>
      <c r="D20">
        <v>212240</v>
      </c>
      <c r="E20">
        <v>437000</v>
      </c>
      <c r="F20" t="s">
        <v>13</v>
      </c>
      <c r="G20" t="s">
        <v>14</v>
      </c>
      <c r="H20">
        <v>3</v>
      </c>
      <c r="I20">
        <v>3</v>
      </c>
      <c r="J20">
        <v>967</v>
      </c>
      <c r="K20">
        <v>1.0259529999999999</v>
      </c>
      <c r="L20" t="s">
        <v>22</v>
      </c>
    </row>
    <row r="21" spans="1:12" x14ac:dyDescent="0.3">
      <c r="A21" s="1">
        <v>39834</v>
      </c>
      <c r="B21">
        <v>2009</v>
      </c>
      <c r="C21" t="s">
        <v>17</v>
      </c>
      <c r="D21">
        <v>115290</v>
      </c>
      <c r="E21">
        <v>289900</v>
      </c>
      <c r="F21" t="s">
        <v>13</v>
      </c>
      <c r="G21" t="s">
        <v>14</v>
      </c>
      <c r="H21">
        <v>3</v>
      </c>
      <c r="I21">
        <v>1</v>
      </c>
      <c r="J21">
        <v>963</v>
      </c>
      <c r="K21">
        <v>1.0259529999999999</v>
      </c>
      <c r="L21" t="s">
        <v>15</v>
      </c>
    </row>
    <row r="22" spans="1:12" x14ac:dyDescent="0.3">
      <c r="A22" s="1">
        <v>39835</v>
      </c>
      <c r="B22">
        <v>2009</v>
      </c>
      <c r="C22" t="s">
        <v>17</v>
      </c>
      <c r="D22">
        <v>128381</v>
      </c>
      <c r="E22">
        <v>330000</v>
      </c>
      <c r="F22" t="s">
        <v>13</v>
      </c>
      <c r="G22" t="s">
        <v>14</v>
      </c>
      <c r="H22">
        <v>3</v>
      </c>
      <c r="I22">
        <v>3</v>
      </c>
      <c r="J22">
        <v>959</v>
      </c>
      <c r="K22">
        <v>1.0259529999999999</v>
      </c>
      <c r="L22" t="s">
        <v>25</v>
      </c>
    </row>
    <row r="23" spans="1:12" x14ac:dyDescent="0.3">
      <c r="A23" s="1">
        <v>39836</v>
      </c>
      <c r="B23">
        <v>2009</v>
      </c>
      <c r="C23" t="s">
        <v>21</v>
      </c>
      <c r="D23">
        <v>875700</v>
      </c>
      <c r="E23">
        <v>1372500</v>
      </c>
      <c r="F23" t="s">
        <v>13</v>
      </c>
      <c r="G23" t="s">
        <v>14</v>
      </c>
      <c r="H23">
        <v>3</v>
      </c>
      <c r="I23">
        <v>1</v>
      </c>
      <c r="J23">
        <v>1079</v>
      </c>
      <c r="K23">
        <v>1.0259529999999999</v>
      </c>
      <c r="L23" t="s">
        <v>16</v>
      </c>
    </row>
    <row r="24" spans="1:12" x14ac:dyDescent="0.3">
      <c r="A24" s="1">
        <v>39837</v>
      </c>
      <c r="B24">
        <v>2009</v>
      </c>
      <c r="C24" t="s">
        <v>12</v>
      </c>
      <c r="D24">
        <v>53200</v>
      </c>
      <c r="E24">
        <v>289000</v>
      </c>
      <c r="F24" t="s">
        <v>13</v>
      </c>
      <c r="G24" t="s">
        <v>14</v>
      </c>
      <c r="H24">
        <v>3</v>
      </c>
      <c r="I24">
        <v>3</v>
      </c>
      <c r="J24">
        <v>999</v>
      </c>
      <c r="K24">
        <v>1.0259529999999999</v>
      </c>
      <c r="L24" t="s">
        <v>25</v>
      </c>
    </row>
    <row r="25" spans="1:12" x14ac:dyDescent="0.3">
      <c r="A25" s="1">
        <v>39838</v>
      </c>
      <c r="B25">
        <v>2009</v>
      </c>
      <c r="C25" t="s">
        <v>17</v>
      </c>
      <c r="D25">
        <v>417904</v>
      </c>
      <c r="E25">
        <v>232677</v>
      </c>
      <c r="F25" t="s">
        <v>23</v>
      </c>
      <c r="G25" t="s">
        <v>24</v>
      </c>
      <c r="H25">
        <v>6</v>
      </c>
      <c r="I25">
        <v>5</v>
      </c>
      <c r="J25">
        <v>1819</v>
      </c>
      <c r="K25">
        <v>1.0259529999999999</v>
      </c>
      <c r="L25" t="s">
        <v>22</v>
      </c>
    </row>
    <row r="26" spans="1:12" x14ac:dyDescent="0.3">
      <c r="A26" s="1">
        <v>39839</v>
      </c>
      <c r="B26">
        <v>2009</v>
      </c>
      <c r="C26" t="s">
        <v>17</v>
      </c>
      <c r="D26">
        <v>105560</v>
      </c>
      <c r="E26">
        <v>224500</v>
      </c>
      <c r="F26" t="s">
        <v>13</v>
      </c>
      <c r="G26" t="s">
        <v>14</v>
      </c>
      <c r="H26">
        <v>3</v>
      </c>
      <c r="I26">
        <v>1</v>
      </c>
      <c r="J26">
        <v>1062</v>
      </c>
      <c r="K26">
        <v>1.0259529999999999</v>
      </c>
      <c r="L26" t="s">
        <v>16</v>
      </c>
    </row>
    <row r="27" spans="1:12" x14ac:dyDescent="0.3">
      <c r="A27" s="1">
        <v>39840</v>
      </c>
      <c r="B27">
        <v>2009</v>
      </c>
      <c r="C27" t="s">
        <v>26</v>
      </c>
      <c r="D27">
        <v>545860</v>
      </c>
      <c r="E27">
        <v>720000</v>
      </c>
      <c r="F27" t="s">
        <v>13</v>
      </c>
      <c r="G27" t="s">
        <v>14</v>
      </c>
      <c r="H27">
        <v>3</v>
      </c>
      <c r="I27">
        <v>2</v>
      </c>
      <c r="J27">
        <v>1056</v>
      </c>
      <c r="K27">
        <v>1.0259529999999999</v>
      </c>
      <c r="L27" t="s">
        <v>16</v>
      </c>
    </row>
    <row r="28" spans="1:12" x14ac:dyDescent="0.3">
      <c r="A28" s="1">
        <v>39841</v>
      </c>
      <c r="B28">
        <v>2009</v>
      </c>
      <c r="C28" t="s">
        <v>18</v>
      </c>
      <c r="D28">
        <v>198310</v>
      </c>
      <c r="E28">
        <v>422000</v>
      </c>
      <c r="F28" t="s">
        <v>13</v>
      </c>
      <c r="G28" t="s">
        <v>14</v>
      </c>
      <c r="H28">
        <v>3</v>
      </c>
      <c r="I28">
        <v>1</v>
      </c>
      <c r="J28">
        <v>954</v>
      </c>
      <c r="K28">
        <v>1.0259529999999999</v>
      </c>
      <c r="L28" t="s">
        <v>16</v>
      </c>
    </row>
    <row r="29" spans="1:12" x14ac:dyDescent="0.3">
      <c r="A29" s="1">
        <v>39842</v>
      </c>
      <c r="B29">
        <v>2009</v>
      </c>
      <c r="C29" t="s">
        <v>21</v>
      </c>
      <c r="D29">
        <v>1152270</v>
      </c>
      <c r="E29">
        <v>1750000</v>
      </c>
      <c r="F29" t="s">
        <v>13</v>
      </c>
      <c r="G29" t="s">
        <v>14</v>
      </c>
      <c r="H29">
        <v>3</v>
      </c>
      <c r="I29">
        <v>3</v>
      </c>
      <c r="J29">
        <v>1040</v>
      </c>
      <c r="K29">
        <v>1.0259529999999999</v>
      </c>
      <c r="L29" t="s">
        <v>15</v>
      </c>
    </row>
    <row r="30" spans="1:12" x14ac:dyDescent="0.3">
      <c r="A30" s="1">
        <v>39843</v>
      </c>
      <c r="B30">
        <v>2009</v>
      </c>
      <c r="C30" t="s">
        <v>12</v>
      </c>
      <c r="D30">
        <v>60270</v>
      </c>
      <c r="E30">
        <v>154000</v>
      </c>
      <c r="F30" t="s">
        <v>13</v>
      </c>
      <c r="G30" t="s">
        <v>14</v>
      </c>
      <c r="H30">
        <v>3</v>
      </c>
      <c r="I30">
        <v>2</v>
      </c>
      <c r="J30">
        <v>1030</v>
      </c>
      <c r="K30">
        <v>1.0259529999999999</v>
      </c>
      <c r="L30" t="s">
        <v>16</v>
      </c>
    </row>
    <row r="31" spans="1:12" x14ac:dyDescent="0.3">
      <c r="A31" s="1">
        <v>39844</v>
      </c>
      <c r="B31">
        <v>2009</v>
      </c>
      <c r="C31" t="s">
        <v>26</v>
      </c>
      <c r="D31">
        <v>451500</v>
      </c>
      <c r="E31">
        <v>1000000</v>
      </c>
      <c r="F31" t="s">
        <v>13</v>
      </c>
      <c r="G31" t="s">
        <v>14</v>
      </c>
      <c r="H31">
        <v>3</v>
      </c>
      <c r="I31">
        <v>1</v>
      </c>
      <c r="J31">
        <v>1064</v>
      </c>
      <c r="K31">
        <v>1.0259529999999999</v>
      </c>
      <c r="L31" t="s">
        <v>15</v>
      </c>
    </row>
    <row r="32" spans="1:12" x14ac:dyDescent="0.3">
      <c r="A32" s="1">
        <v>39845</v>
      </c>
      <c r="B32">
        <v>2009</v>
      </c>
      <c r="C32" t="s">
        <v>17</v>
      </c>
      <c r="D32">
        <v>117670</v>
      </c>
      <c r="E32">
        <v>249900</v>
      </c>
      <c r="F32" t="s">
        <v>13</v>
      </c>
      <c r="G32" t="s">
        <v>14</v>
      </c>
      <c r="H32">
        <v>3</v>
      </c>
      <c r="I32">
        <v>3</v>
      </c>
      <c r="J32">
        <v>931</v>
      </c>
      <c r="K32">
        <v>1.0259529999999999</v>
      </c>
      <c r="L32" t="s">
        <v>25</v>
      </c>
    </row>
    <row r="33" spans="1:12" x14ac:dyDescent="0.3">
      <c r="A33" s="1">
        <v>39846</v>
      </c>
      <c r="B33">
        <v>2009</v>
      </c>
      <c r="C33" t="s">
        <v>18</v>
      </c>
      <c r="D33">
        <v>350000</v>
      </c>
      <c r="E33">
        <v>1600000</v>
      </c>
      <c r="F33" t="s">
        <v>13</v>
      </c>
      <c r="G33" t="s">
        <v>14</v>
      </c>
      <c r="H33">
        <v>3</v>
      </c>
      <c r="I33">
        <v>2</v>
      </c>
      <c r="J33">
        <v>904</v>
      </c>
      <c r="K33">
        <v>1.0259529999999999</v>
      </c>
      <c r="L33" t="s">
        <v>16</v>
      </c>
    </row>
    <row r="34" spans="1:12" x14ac:dyDescent="0.3">
      <c r="A34" s="1">
        <v>39847</v>
      </c>
      <c r="B34">
        <v>2009</v>
      </c>
      <c r="C34" t="s">
        <v>12</v>
      </c>
      <c r="D34">
        <v>59010</v>
      </c>
      <c r="E34">
        <v>129900</v>
      </c>
      <c r="F34" t="s">
        <v>13</v>
      </c>
      <c r="G34" t="s">
        <v>14</v>
      </c>
      <c r="H34">
        <v>3</v>
      </c>
      <c r="I34">
        <v>1</v>
      </c>
      <c r="J34">
        <v>1046</v>
      </c>
      <c r="K34">
        <v>1.0259529999999999</v>
      </c>
      <c r="L34" t="s">
        <v>15</v>
      </c>
    </row>
    <row r="35" spans="1:12" x14ac:dyDescent="0.3">
      <c r="A35" s="1">
        <v>39848</v>
      </c>
      <c r="B35">
        <v>2009</v>
      </c>
      <c r="C35" t="s">
        <v>18</v>
      </c>
      <c r="D35">
        <v>1954890</v>
      </c>
      <c r="E35">
        <v>2700000</v>
      </c>
      <c r="F35" t="s">
        <v>13</v>
      </c>
      <c r="G35" t="s">
        <v>14</v>
      </c>
      <c r="H35">
        <v>3</v>
      </c>
      <c r="I35">
        <v>3</v>
      </c>
      <c r="J35">
        <v>1034</v>
      </c>
      <c r="K35">
        <v>1.0259529999999999</v>
      </c>
      <c r="L35" t="s">
        <v>15</v>
      </c>
    </row>
    <row r="36" spans="1:12" x14ac:dyDescent="0.3">
      <c r="A36" s="1">
        <v>39849</v>
      </c>
      <c r="B36">
        <v>2009</v>
      </c>
      <c r="C36" t="s">
        <v>21</v>
      </c>
      <c r="D36">
        <v>6246170</v>
      </c>
      <c r="E36">
        <v>8500000</v>
      </c>
      <c r="F36" t="s">
        <v>13</v>
      </c>
      <c r="G36" t="s">
        <v>14</v>
      </c>
      <c r="H36">
        <v>3</v>
      </c>
      <c r="I36">
        <v>1</v>
      </c>
      <c r="J36">
        <v>1080</v>
      </c>
      <c r="K36">
        <v>1.0259529999999999</v>
      </c>
      <c r="L36" t="s">
        <v>15</v>
      </c>
    </row>
    <row r="37" spans="1:12" x14ac:dyDescent="0.3">
      <c r="A37" s="1">
        <v>39850</v>
      </c>
      <c r="B37">
        <v>2009</v>
      </c>
      <c r="C37" t="s">
        <v>12</v>
      </c>
      <c r="D37">
        <v>88480</v>
      </c>
      <c r="E37">
        <v>220000</v>
      </c>
      <c r="F37" t="s">
        <v>13</v>
      </c>
      <c r="G37" t="s">
        <v>14</v>
      </c>
      <c r="H37">
        <v>3</v>
      </c>
      <c r="I37">
        <v>1</v>
      </c>
      <c r="J37">
        <v>1057</v>
      </c>
      <c r="K37">
        <v>1.0259529999999999</v>
      </c>
      <c r="L37" t="s">
        <v>16</v>
      </c>
    </row>
    <row r="38" spans="1:12" x14ac:dyDescent="0.3">
      <c r="A38" s="1">
        <v>39851</v>
      </c>
      <c r="B38">
        <v>2009</v>
      </c>
      <c r="C38" t="s">
        <v>26</v>
      </c>
      <c r="D38">
        <v>243740</v>
      </c>
      <c r="E38">
        <v>340000</v>
      </c>
      <c r="F38" t="s">
        <v>13</v>
      </c>
      <c r="G38" t="s">
        <v>14</v>
      </c>
      <c r="H38">
        <v>3</v>
      </c>
      <c r="I38">
        <v>1</v>
      </c>
      <c r="J38">
        <v>906</v>
      </c>
      <c r="K38">
        <v>1.0259529999999999</v>
      </c>
      <c r="L38" t="s">
        <v>22</v>
      </c>
    </row>
    <row r="39" spans="1:12" x14ac:dyDescent="0.3">
      <c r="A39" s="1">
        <v>39852</v>
      </c>
      <c r="B39">
        <v>2009</v>
      </c>
      <c r="C39" t="s">
        <v>12</v>
      </c>
      <c r="D39">
        <v>67270</v>
      </c>
      <c r="E39">
        <v>200000</v>
      </c>
      <c r="F39" t="s">
        <v>19</v>
      </c>
      <c r="G39" t="s">
        <v>20</v>
      </c>
      <c r="H39">
        <v>4</v>
      </c>
      <c r="I39">
        <v>4</v>
      </c>
      <c r="J39">
        <v>1300</v>
      </c>
      <c r="K39">
        <v>1.0259529999999999</v>
      </c>
      <c r="L39" t="s">
        <v>15</v>
      </c>
    </row>
    <row r="40" spans="1:12" x14ac:dyDescent="0.3">
      <c r="A40" s="1">
        <v>39853</v>
      </c>
      <c r="B40">
        <v>2009</v>
      </c>
      <c r="C40" t="s">
        <v>17</v>
      </c>
      <c r="D40">
        <v>85540</v>
      </c>
      <c r="E40">
        <v>230000</v>
      </c>
      <c r="F40" t="s">
        <v>13</v>
      </c>
      <c r="G40" t="s">
        <v>14</v>
      </c>
      <c r="H40">
        <v>3</v>
      </c>
      <c r="I40">
        <v>3</v>
      </c>
      <c r="J40">
        <v>1016</v>
      </c>
      <c r="K40">
        <v>1.0259529999999999</v>
      </c>
      <c r="L40" t="s">
        <v>25</v>
      </c>
    </row>
    <row r="41" spans="1:12" x14ac:dyDescent="0.3">
      <c r="A41" s="1">
        <v>39854</v>
      </c>
      <c r="B41">
        <v>2009</v>
      </c>
      <c r="C41" t="s">
        <v>17</v>
      </c>
      <c r="D41">
        <v>83161</v>
      </c>
      <c r="E41">
        <v>190000</v>
      </c>
      <c r="F41" t="s">
        <v>13</v>
      </c>
      <c r="G41" t="s">
        <v>14</v>
      </c>
      <c r="H41">
        <v>3</v>
      </c>
      <c r="I41">
        <v>3</v>
      </c>
      <c r="J41">
        <v>900</v>
      </c>
      <c r="K41">
        <v>1.0259529999999999</v>
      </c>
      <c r="L41" t="s">
        <v>15</v>
      </c>
    </row>
    <row r="42" spans="1:12" x14ac:dyDescent="0.3">
      <c r="A42" s="1">
        <v>39855</v>
      </c>
      <c r="B42">
        <v>2009</v>
      </c>
      <c r="C42" t="s">
        <v>21</v>
      </c>
      <c r="D42">
        <v>628460</v>
      </c>
      <c r="E42">
        <v>800000</v>
      </c>
      <c r="F42" t="s">
        <v>13</v>
      </c>
      <c r="G42" t="s">
        <v>14</v>
      </c>
      <c r="H42">
        <v>3</v>
      </c>
      <c r="I42">
        <v>3</v>
      </c>
      <c r="J42">
        <v>1025</v>
      </c>
      <c r="K42">
        <v>1.0259529999999999</v>
      </c>
      <c r="L42" t="s">
        <v>16</v>
      </c>
    </row>
    <row r="43" spans="1:12" x14ac:dyDescent="0.3">
      <c r="A43" s="1">
        <v>39856</v>
      </c>
      <c r="B43">
        <v>2009</v>
      </c>
      <c r="C43" t="s">
        <v>21</v>
      </c>
      <c r="D43">
        <v>651630</v>
      </c>
      <c r="E43">
        <v>770000</v>
      </c>
      <c r="F43" t="s">
        <v>13</v>
      </c>
      <c r="G43" t="s">
        <v>14</v>
      </c>
      <c r="H43">
        <v>3</v>
      </c>
      <c r="I43">
        <v>2</v>
      </c>
      <c r="J43">
        <v>1029</v>
      </c>
      <c r="K43">
        <v>1.0259529999999999</v>
      </c>
      <c r="L43" t="s">
        <v>16</v>
      </c>
    </row>
    <row r="44" spans="1:12" x14ac:dyDescent="0.3">
      <c r="A44" s="1">
        <v>39857</v>
      </c>
      <c r="B44">
        <v>2009</v>
      </c>
      <c r="C44" t="s">
        <v>17</v>
      </c>
      <c r="D44">
        <v>133070</v>
      </c>
      <c r="E44">
        <v>290000</v>
      </c>
      <c r="F44" t="s">
        <v>13</v>
      </c>
      <c r="G44" t="s">
        <v>14</v>
      </c>
      <c r="H44">
        <v>3</v>
      </c>
      <c r="I44">
        <v>3</v>
      </c>
      <c r="J44">
        <v>1023</v>
      </c>
      <c r="K44">
        <v>1.0259529999999999</v>
      </c>
      <c r="L44" t="s">
        <v>16</v>
      </c>
    </row>
    <row r="45" spans="1:12" x14ac:dyDescent="0.3">
      <c r="A45" s="1">
        <v>39858</v>
      </c>
      <c r="B45">
        <v>2009</v>
      </c>
      <c r="C45" t="s">
        <v>12</v>
      </c>
      <c r="D45">
        <v>67200</v>
      </c>
      <c r="E45">
        <v>184900</v>
      </c>
      <c r="F45" t="s">
        <v>23</v>
      </c>
      <c r="G45" t="s">
        <v>24</v>
      </c>
      <c r="H45">
        <v>6</v>
      </c>
      <c r="I45">
        <v>4</v>
      </c>
      <c r="J45">
        <v>1821</v>
      </c>
      <c r="K45">
        <v>1.0259529999999999</v>
      </c>
      <c r="L45" t="s">
        <v>16</v>
      </c>
    </row>
    <row r="46" spans="1:12" x14ac:dyDescent="0.3">
      <c r="A46" s="1">
        <v>39859</v>
      </c>
      <c r="B46">
        <v>2009</v>
      </c>
      <c r="C46" t="s">
        <v>12</v>
      </c>
      <c r="D46">
        <v>78680</v>
      </c>
      <c r="E46">
        <v>175000</v>
      </c>
      <c r="F46" t="s">
        <v>23</v>
      </c>
      <c r="G46" t="s">
        <v>24</v>
      </c>
      <c r="H46">
        <v>6</v>
      </c>
      <c r="I46">
        <v>4</v>
      </c>
      <c r="J46">
        <v>2062</v>
      </c>
      <c r="K46">
        <v>1.0259529999999999</v>
      </c>
      <c r="L46" t="s">
        <v>22</v>
      </c>
    </row>
    <row r="47" spans="1:12" x14ac:dyDescent="0.3">
      <c r="A47" s="1">
        <v>39860</v>
      </c>
      <c r="B47">
        <v>2009</v>
      </c>
      <c r="C47" t="s">
        <v>17</v>
      </c>
      <c r="D47">
        <v>174231</v>
      </c>
      <c r="E47">
        <v>363000</v>
      </c>
      <c r="F47" t="s">
        <v>27</v>
      </c>
      <c r="G47" t="s">
        <v>28</v>
      </c>
      <c r="H47">
        <v>8</v>
      </c>
      <c r="I47">
        <v>6</v>
      </c>
      <c r="J47">
        <v>2935</v>
      </c>
      <c r="K47">
        <v>1.0259529999999999</v>
      </c>
      <c r="L47" t="s">
        <v>15</v>
      </c>
    </row>
    <row r="48" spans="1:12" x14ac:dyDescent="0.3">
      <c r="A48" s="1">
        <v>39861</v>
      </c>
      <c r="B48">
        <v>2009</v>
      </c>
      <c r="C48" t="s">
        <v>21</v>
      </c>
      <c r="D48">
        <v>2828910</v>
      </c>
      <c r="E48">
        <v>4450000</v>
      </c>
      <c r="F48" t="s">
        <v>13</v>
      </c>
      <c r="G48" t="s">
        <v>14</v>
      </c>
      <c r="H48">
        <v>3</v>
      </c>
      <c r="I48">
        <v>2</v>
      </c>
      <c r="J48">
        <v>920</v>
      </c>
      <c r="K48">
        <v>1.0259529999999999</v>
      </c>
      <c r="L48" t="s">
        <v>16</v>
      </c>
    </row>
    <row r="49" spans="1:12" x14ac:dyDescent="0.3">
      <c r="A49" s="1">
        <v>39862</v>
      </c>
      <c r="B49">
        <v>2009</v>
      </c>
      <c r="C49" t="s">
        <v>18</v>
      </c>
      <c r="D49">
        <v>206010</v>
      </c>
      <c r="E49">
        <v>320000</v>
      </c>
      <c r="F49" t="s">
        <v>13</v>
      </c>
      <c r="G49" t="s">
        <v>14</v>
      </c>
      <c r="H49">
        <v>3</v>
      </c>
      <c r="I49">
        <v>1</v>
      </c>
      <c r="J49">
        <v>913</v>
      </c>
      <c r="K49">
        <v>1.0259529999999999</v>
      </c>
      <c r="L49" t="s">
        <v>15</v>
      </c>
    </row>
    <row r="50" spans="1:12" x14ac:dyDescent="0.3">
      <c r="A50" s="1">
        <v>39863</v>
      </c>
      <c r="B50">
        <v>2009</v>
      </c>
      <c r="C50" t="s">
        <v>17</v>
      </c>
      <c r="D50">
        <v>73220</v>
      </c>
      <c r="E50">
        <v>299900</v>
      </c>
      <c r="F50" t="s">
        <v>23</v>
      </c>
      <c r="G50" t="s">
        <v>24</v>
      </c>
      <c r="H50">
        <v>6</v>
      </c>
      <c r="I50">
        <v>4</v>
      </c>
      <c r="J50">
        <v>2142</v>
      </c>
      <c r="K50">
        <v>1.0259529999999999</v>
      </c>
      <c r="L50" t="s">
        <v>22</v>
      </c>
    </row>
    <row r="51" spans="1:12" x14ac:dyDescent="0.3">
      <c r="A51" s="1">
        <v>39864</v>
      </c>
      <c r="B51">
        <v>2009</v>
      </c>
      <c r="C51" t="s">
        <v>21</v>
      </c>
      <c r="D51">
        <v>1849120</v>
      </c>
      <c r="E51">
        <v>3500000</v>
      </c>
      <c r="F51" t="s">
        <v>13</v>
      </c>
      <c r="G51" t="s">
        <v>14</v>
      </c>
      <c r="H51">
        <v>3</v>
      </c>
      <c r="I51">
        <v>2</v>
      </c>
      <c r="J51">
        <v>928</v>
      </c>
      <c r="K51">
        <v>1.0259529999999999</v>
      </c>
      <c r="L51" t="s">
        <v>25</v>
      </c>
    </row>
    <row r="52" spans="1:12" x14ac:dyDescent="0.3">
      <c r="A52" s="1">
        <v>39865</v>
      </c>
      <c r="B52">
        <v>2009</v>
      </c>
      <c r="C52" t="s">
        <v>17</v>
      </c>
      <c r="D52">
        <v>117601</v>
      </c>
      <c r="E52">
        <v>230000</v>
      </c>
      <c r="F52" t="s">
        <v>13</v>
      </c>
      <c r="G52" t="s">
        <v>14</v>
      </c>
      <c r="H52">
        <v>3</v>
      </c>
      <c r="I52">
        <v>2</v>
      </c>
      <c r="J52">
        <v>1016</v>
      </c>
      <c r="K52">
        <v>1.0259529999999999</v>
      </c>
      <c r="L52" t="s">
        <v>15</v>
      </c>
    </row>
    <row r="53" spans="1:12" x14ac:dyDescent="0.3">
      <c r="A53" s="1">
        <v>39866</v>
      </c>
      <c r="B53">
        <v>2009</v>
      </c>
      <c r="C53" t="s">
        <v>12</v>
      </c>
      <c r="D53">
        <v>70140</v>
      </c>
      <c r="E53">
        <v>110000</v>
      </c>
      <c r="F53" t="s">
        <v>13</v>
      </c>
      <c r="G53" t="s">
        <v>14</v>
      </c>
      <c r="H53">
        <v>3</v>
      </c>
      <c r="I53">
        <v>2</v>
      </c>
      <c r="J53">
        <v>909</v>
      </c>
      <c r="K53">
        <v>1.0259529999999999</v>
      </c>
      <c r="L53" t="s">
        <v>15</v>
      </c>
    </row>
    <row r="54" spans="1:12" x14ac:dyDescent="0.3">
      <c r="A54" s="1">
        <v>39867</v>
      </c>
      <c r="B54">
        <v>2009</v>
      </c>
      <c r="C54" t="s">
        <v>17</v>
      </c>
      <c r="D54">
        <v>110390</v>
      </c>
      <c r="E54">
        <v>250000</v>
      </c>
      <c r="F54" t="s">
        <v>13</v>
      </c>
      <c r="G54" t="s">
        <v>14</v>
      </c>
      <c r="H54">
        <v>3</v>
      </c>
      <c r="I54">
        <v>1</v>
      </c>
      <c r="J54">
        <v>904</v>
      </c>
      <c r="K54">
        <v>1.0259529999999999</v>
      </c>
      <c r="L54" t="s">
        <v>22</v>
      </c>
    </row>
    <row r="55" spans="1:12" x14ac:dyDescent="0.3">
      <c r="A55" s="1">
        <v>39868</v>
      </c>
      <c r="B55">
        <v>2009</v>
      </c>
      <c r="C55" t="s">
        <v>12</v>
      </c>
      <c r="D55">
        <v>77070</v>
      </c>
      <c r="E55">
        <v>177000</v>
      </c>
      <c r="F55" t="s">
        <v>13</v>
      </c>
      <c r="G55" t="s">
        <v>14</v>
      </c>
      <c r="H55">
        <v>3</v>
      </c>
      <c r="I55">
        <v>1</v>
      </c>
      <c r="J55">
        <v>975</v>
      </c>
      <c r="K55">
        <v>1.0259529999999999</v>
      </c>
      <c r="L55" t="s">
        <v>22</v>
      </c>
    </row>
    <row r="56" spans="1:12" x14ac:dyDescent="0.3">
      <c r="A56" s="1">
        <v>39869</v>
      </c>
      <c r="B56">
        <v>2009</v>
      </c>
      <c r="C56" t="s">
        <v>17</v>
      </c>
      <c r="D56">
        <v>61228</v>
      </c>
      <c r="E56">
        <v>7000</v>
      </c>
      <c r="F56" t="s">
        <v>13</v>
      </c>
      <c r="G56" t="s">
        <v>14</v>
      </c>
      <c r="H56">
        <v>3</v>
      </c>
      <c r="I56">
        <v>1</v>
      </c>
      <c r="J56">
        <v>1058</v>
      </c>
      <c r="K56">
        <v>1.0259529999999999</v>
      </c>
      <c r="L56" t="s">
        <v>16</v>
      </c>
    </row>
    <row r="57" spans="1:12" x14ac:dyDescent="0.3">
      <c r="A57" s="1">
        <v>39870</v>
      </c>
      <c r="B57">
        <v>2009</v>
      </c>
      <c r="C57" t="s">
        <v>12</v>
      </c>
      <c r="D57">
        <v>57820</v>
      </c>
      <c r="E57">
        <v>135000</v>
      </c>
      <c r="F57" t="s">
        <v>13</v>
      </c>
      <c r="G57" t="s">
        <v>14</v>
      </c>
      <c r="H57">
        <v>3</v>
      </c>
      <c r="I57">
        <v>2</v>
      </c>
      <c r="J57">
        <v>909</v>
      </c>
      <c r="K57">
        <v>1.0259529999999999</v>
      </c>
      <c r="L57" t="s">
        <v>25</v>
      </c>
    </row>
    <row r="58" spans="1:12" x14ac:dyDescent="0.3">
      <c r="A58" s="1">
        <v>39871</v>
      </c>
      <c r="B58">
        <v>2009</v>
      </c>
      <c r="C58" t="s">
        <v>21</v>
      </c>
      <c r="D58">
        <v>653450</v>
      </c>
      <c r="E58">
        <v>1250000</v>
      </c>
      <c r="F58" t="s">
        <v>13</v>
      </c>
      <c r="G58" t="s">
        <v>14</v>
      </c>
      <c r="H58">
        <v>3</v>
      </c>
      <c r="I58">
        <v>2</v>
      </c>
      <c r="J58">
        <v>932</v>
      </c>
      <c r="K58">
        <v>1.0259529999999999</v>
      </c>
      <c r="L58" t="s">
        <v>15</v>
      </c>
    </row>
    <row r="59" spans="1:12" x14ac:dyDescent="0.3">
      <c r="A59" s="1">
        <v>39872</v>
      </c>
      <c r="B59">
        <v>2009</v>
      </c>
      <c r="C59" t="s">
        <v>12</v>
      </c>
      <c r="D59">
        <v>47050</v>
      </c>
      <c r="E59">
        <v>96400</v>
      </c>
      <c r="F59" t="s">
        <v>13</v>
      </c>
      <c r="G59" t="s">
        <v>14</v>
      </c>
      <c r="H59">
        <v>3</v>
      </c>
      <c r="I59">
        <v>1</v>
      </c>
      <c r="J59">
        <v>913</v>
      </c>
      <c r="K59">
        <v>1.0259529999999999</v>
      </c>
      <c r="L59" t="s">
        <v>22</v>
      </c>
    </row>
    <row r="60" spans="1:12" x14ac:dyDescent="0.3">
      <c r="A60" s="1">
        <v>39873</v>
      </c>
      <c r="B60">
        <v>2009</v>
      </c>
      <c r="C60" t="s">
        <v>17</v>
      </c>
      <c r="D60">
        <v>56000</v>
      </c>
      <c r="E60">
        <v>240000</v>
      </c>
      <c r="F60" t="s">
        <v>13</v>
      </c>
      <c r="G60" t="s">
        <v>14</v>
      </c>
      <c r="H60">
        <v>3</v>
      </c>
      <c r="I60">
        <v>2</v>
      </c>
      <c r="J60">
        <v>959</v>
      </c>
      <c r="K60">
        <v>1.0259529999999999</v>
      </c>
      <c r="L60" t="s">
        <v>15</v>
      </c>
    </row>
    <row r="61" spans="1:12" x14ac:dyDescent="0.3">
      <c r="A61" s="1">
        <v>39874</v>
      </c>
      <c r="B61">
        <v>2009</v>
      </c>
      <c r="C61" t="s">
        <v>12</v>
      </c>
      <c r="D61">
        <v>52510</v>
      </c>
      <c r="E61">
        <v>121500</v>
      </c>
      <c r="F61" t="s">
        <v>19</v>
      </c>
      <c r="G61" t="s">
        <v>20</v>
      </c>
      <c r="H61">
        <v>4</v>
      </c>
      <c r="I61">
        <v>4</v>
      </c>
      <c r="J61">
        <v>1487</v>
      </c>
      <c r="K61">
        <v>1.0259529999999999</v>
      </c>
      <c r="L61" t="s">
        <v>22</v>
      </c>
    </row>
    <row r="62" spans="1:12" x14ac:dyDescent="0.3">
      <c r="A62" s="1">
        <v>39875</v>
      </c>
      <c r="B62">
        <v>2009</v>
      </c>
      <c r="C62" t="s">
        <v>26</v>
      </c>
      <c r="D62">
        <v>221060</v>
      </c>
      <c r="E62">
        <v>300000</v>
      </c>
      <c r="F62" t="s">
        <v>13</v>
      </c>
      <c r="G62" t="s">
        <v>14</v>
      </c>
      <c r="H62">
        <v>3</v>
      </c>
      <c r="I62">
        <v>3</v>
      </c>
      <c r="J62">
        <v>1009</v>
      </c>
      <c r="K62">
        <v>1.0259529999999999</v>
      </c>
      <c r="L62" t="s">
        <v>25</v>
      </c>
    </row>
    <row r="63" spans="1:12" x14ac:dyDescent="0.3">
      <c r="A63" s="1">
        <v>39876</v>
      </c>
      <c r="B63">
        <v>2009</v>
      </c>
      <c r="C63" t="s">
        <v>12</v>
      </c>
      <c r="D63">
        <v>59010</v>
      </c>
      <c r="E63">
        <v>230000</v>
      </c>
      <c r="F63" t="s">
        <v>23</v>
      </c>
      <c r="G63" t="s">
        <v>24</v>
      </c>
      <c r="H63">
        <v>6</v>
      </c>
      <c r="I63">
        <v>5</v>
      </c>
      <c r="J63">
        <v>2041</v>
      </c>
      <c r="K63">
        <v>1.0259529999999999</v>
      </c>
      <c r="L63" t="s">
        <v>25</v>
      </c>
    </row>
    <row r="64" spans="1:12" x14ac:dyDescent="0.3">
      <c r="A64" s="1">
        <v>39877</v>
      </c>
      <c r="B64">
        <v>2009</v>
      </c>
      <c r="C64" t="s">
        <v>21</v>
      </c>
      <c r="D64">
        <v>608720</v>
      </c>
      <c r="E64">
        <v>826000</v>
      </c>
      <c r="F64" t="s">
        <v>19</v>
      </c>
      <c r="G64" t="s">
        <v>20</v>
      </c>
      <c r="H64">
        <v>4</v>
      </c>
      <c r="I64">
        <v>4</v>
      </c>
      <c r="J64">
        <v>1365</v>
      </c>
      <c r="K64">
        <v>1.0259529999999999</v>
      </c>
      <c r="L64" t="s">
        <v>15</v>
      </c>
    </row>
    <row r="65" spans="1:12" x14ac:dyDescent="0.3">
      <c r="A65" s="1">
        <v>39878</v>
      </c>
      <c r="B65">
        <v>2009</v>
      </c>
      <c r="C65" t="s">
        <v>21</v>
      </c>
      <c r="D65">
        <v>1400910</v>
      </c>
      <c r="E65">
        <v>1900000</v>
      </c>
      <c r="F65" t="s">
        <v>13</v>
      </c>
      <c r="G65" t="s">
        <v>14</v>
      </c>
      <c r="H65">
        <v>3</v>
      </c>
      <c r="I65">
        <v>2</v>
      </c>
      <c r="J65">
        <v>960</v>
      </c>
      <c r="K65">
        <v>1.0259529999999999</v>
      </c>
      <c r="L65" t="s">
        <v>22</v>
      </c>
    </row>
    <row r="66" spans="1:12" x14ac:dyDescent="0.3">
      <c r="A66" s="1">
        <v>39879</v>
      </c>
      <c r="B66">
        <v>2009</v>
      </c>
      <c r="C66" t="s">
        <v>18</v>
      </c>
      <c r="D66">
        <v>264040</v>
      </c>
      <c r="E66">
        <v>569900</v>
      </c>
      <c r="F66" t="s">
        <v>13</v>
      </c>
      <c r="G66" t="s">
        <v>14</v>
      </c>
      <c r="H66">
        <v>3</v>
      </c>
      <c r="I66">
        <v>1</v>
      </c>
      <c r="J66">
        <v>1027</v>
      </c>
      <c r="K66">
        <v>1.0259529999999999</v>
      </c>
      <c r="L66" t="s">
        <v>22</v>
      </c>
    </row>
    <row r="67" spans="1:12" x14ac:dyDescent="0.3">
      <c r="A67" s="1">
        <v>39880</v>
      </c>
      <c r="B67">
        <v>2009</v>
      </c>
      <c r="C67" t="s">
        <v>21</v>
      </c>
      <c r="D67">
        <v>2098950</v>
      </c>
      <c r="E67">
        <v>3000000</v>
      </c>
      <c r="F67" t="s">
        <v>13</v>
      </c>
      <c r="G67" t="s">
        <v>14</v>
      </c>
      <c r="H67">
        <v>3</v>
      </c>
      <c r="I67">
        <v>1</v>
      </c>
      <c r="J67">
        <v>939</v>
      </c>
      <c r="K67">
        <v>1.0259529999999999</v>
      </c>
      <c r="L67" t="s">
        <v>22</v>
      </c>
    </row>
    <row r="68" spans="1:12" x14ac:dyDescent="0.3">
      <c r="A68" s="1">
        <v>39881</v>
      </c>
      <c r="B68">
        <v>2009</v>
      </c>
      <c r="C68" t="s">
        <v>12</v>
      </c>
      <c r="D68">
        <v>55300</v>
      </c>
      <c r="E68">
        <v>48521</v>
      </c>
      <c r="F68" t="s">
        <v>13</v>
      </c>
      <c r="G68" t="s">
        <v>14</v>
      </c>
      <c r="H68">
        <v>3</v>
      </c>
      <c r="I68">
        <v>1</v>
      </c>
      <c r="J68">
        <v>1061</v>
      </c>
      <c r="K68">
        <v>1.0259529999999999</v>
      </c>
      <c r="L68" t="s">
        <v>25</v>
      </c>
    </row>
    <row r="69" spans="1:12" x14ac:dyDescent="0.3">
      <c r="A69" s="1">
        <v>39882</v>
      </c>
      <c r="B69">
        <v>2009</v>
      </c>
      <c r="C69" t="s">
        <v>26</v>
      </c>
      <c r="D69">
        <v>828030</v>
      </c>
      <c r="E69">
        <v>1425000</v>
      </c>
      <c r="F69" t="s">
        <v>13</v>
      </c>
      <c r="G69" t="s">
        <v>14</v>
      </c>
      <c r="H69">
        <v>3</v>
      </c>
      <c r="I69">
        <v>3</v>
      </c>
      <c r="J69">
        <v>1024</v>
      </c>
      <c r="K69">
        <v>1.0259529999999999</v>
      </c>
      <c r="L69" t="s">
        <v>15</v>
      </c>
    </row>
    <row r="70" spans="1:12" x14ac:dyDescent="0.3">
      <c r="A70" s="1">
        <v>39883</v>
      </c>
      <c r="B70">
        <v>2009</v>
      </c>
      <c r="C70" t="s">
        <v>17</v>
      </c>
      <c r="D70">
        <v>96600</v>
      </c>
      <c r="E70">
        <v>183000</v>
      </c>
      <c r="F70" t="s">
        <v>19</v>
      </c>
      <c r="G70" t="s">
        <v>20</v>
      </c>
      <c r="H70">
        <v>4</v>
      </c>
      <c r="I70">
        <v>3</v>
      </c>
      <c r="J70">
        <v>1426</v>
      </c>
      <c r="K70">
        <v>1.0259529999999999</v>
      </c>
      <c r="L70" t="s">
        <v>16</v>
      </c>
    </row>
    <row r="71" spans="1:12" x14ac:dyDescent="0.3">
      <c r="A71" s="1">
        <v>39884</v>
      </c>
      <c r="B71">
        <v>2009</v>
      </c>
      <c r="C71" t="s">
        <v>12</v>
      </c>
      <c r="D71">
        <v>92120</v>
      </c>
      <c r="E71">
        <v>223000</v>
      </c>
      <c r="F71" t="s">
        <v>13</v>
      </c>
      <c r="G71" t="s">
        <v>14</v>
      </c>
      <c r="H71">
        <v>3</v>
      </c>
      <c r="I71">
        <v>3</v>
      </c>
      <c r="J71">
        <v>937</v>
      </c>
      <c r="K71">
        <v>1.0259529999999999</v>
      </c>
      <c r="L71" t="s">
        <v>22</v>
      </c>
    </row>
    <row r="72" spans="1:12" x14ac:dyDescent="0.3">
      <c r="A72" s="1">
        <v>39885</v>
      </c>
      <c r="B72">
        <v>2009</v>
      </c>
      <c r="C72" t="s">
        <v>12</v>
      </c>
      <c r="D72">
        <v>55510</v>
      </c>
      <c r="E72">
        <v>130000</v>
      </c>
      <c r="F72" t="s">
        <v>23</v>
      </c>
      <c r="G72" t="s">
        <v>24</v>
      </c>
      <c r="H72">
        <v>6</v>
      </c>
      <c r="I72">
        <v>5</v>
      </c>
      <c r="J72">
        <v>2003</v>
      </c>
      <c r="K72">
        <v>1.0259529999999999</v>
      </c>
      <c r="L72" t="s">
        <v>25</v>
      </c>
    </row>
    <row r="73" spans="1:12" x14ac:dyDescent="0.3">
      <c r="A73" s="1">
        <v>39886</v>
      </c>
      <c r="B73">
        <v>2009</v>
      </c>
      <c r="C73" t="s">
        <v>17</v>
      </c>
      <c r="D73">
        <v>126070</v>
      </c>
      <c r="E73">
        <v>271000</v>
      </c>
      <c r="F73" t="s">
        <v>13</v>
      </c>
      <c r="G73" t="s">
        <v>14</v>
      </c>
      <c r="H73">
        <v>3</v>
      </c>
      <c r="I73">
        <v>1</v>
      </c>
      <c r="J73">
        <v>1052</v>
      </c>
      <c r="K73">
        <v>1.0259529999999999</v>
      </c>
      <c r="L73" t="s">
        <v>22</v>
      </c>
    </row>
    <row r="74" spans="1:12" x14ac:dyDescent="0.3">
      <c r="A74" s="1">
        <v>39887</v>
      </c>
      <c r="B74">
        <v>2009</v>
      </c>
      <c r="C74" t="s">
        <v>17</v>
      </c>
      <c r="D74">
        <v>117110</v>
      </c>
      <c r="E74">
        <v>267500</v>
      </c>
      <c r="F74" t="s">
        <v>13</v>
      </c>
      <c r="G74" t="s">
        <v>14</v>
      </c>
      <c r="H74">
        <v>3</v>
      </c>
      <c r="I74">
        <v>2</v>
      </c>
      <c r="J74">
        <v>948</v>
      </c>
      <c r="K74">
        <v>1.0259529999999999</v>
      </c>
      <c r="L74" t="s">
        <v>15</v>
      </c>
    </row>
    <row r="75" spans="1:12" x14ac:dyDescent="0.3">
      <c r="A75" s="1">
        <v>39888</v>
      </c>
      <c r="B75">
        <v>2009</v>
      </c>
      <c r="C75" t="s">
        <v>26</v>
      </c>
      <c r="D75">
        <v>747250</v>
      </c>
      <c r="E75">
        <v>1160000</v>
      </c>
      <c r="F75" t="s">
        <v>13</v>
      </c>
      <c r="G75" t="s">
        <v>14</v>
      </c>
      <c r="H75">
        <v>3</v>
      </c>
      <c r="I75">
        <v>1</v>
      </c>
      <c r="J75">
        <v>1024</v>
      </c>
      <c r="K75">
        <v>1.0259529999999999</v>
      </c>
      <c r="L75" t="s">
        <v>15</v>
      </c>
    </row>
    <row r="76" spans="1:12" x14ac:dyDescent="0.3">
      <c r="A76" s="1">
        <v>39889</v>
      </c>
      <c r="B76">
        <v>2009</v>
      </c>
      <c r="C76" t="s">
        <v>26</v>
      </c>
      <c r="D76">
        <v>4102560</v>
      </c>
      <c r="E76">
        <v>7850000</v>
      </c>
      <c r="F76" t="s">
        <v>13</v>
      </c>
      <c r="G76" t="s">
        <v>14</v>
      </c>
      <c r="H76">
        <v>3</v>
      </c>
      <c r="I76">
        <v>2</v>
      </c>
      <c r="J76">
        <v>964</v>
      </c>
      <c r="K76">
        <v>1.0259529999999999</v>
      </c>
      <c r="L76" t="s">
        <v>25</v>
      </c>
    </row>
    <row r="77" spans="1:12" x14ac:dyDescent="0.3">
      <c r="A77" s="1">
        <v>39890</v>
      </c>
      <c r="B77">
        <v>2009</v>
      </c>
      <c r="C77" t="s">
        <v>17</v>
      </c>
      <c r="D77">
        <v>115360</v>
      </c>
      <c r="E77">
        <v>233000</v>
      </c>
      <c r="F77" t="s">
        <v>19</v>
      </c>
      <c r="G77" t="s">
        <v>20</v>
      </c>
      <c r="H77">
        <v>4</v>
      </c>
      <c r="I77">
        <v>2</v>
      </c>
      <c r="J77">
        <v>1454</v>
      </c>
      <c r="K77">
        <v>1.0259529999999999</v>
      </c>
      <c r="L77" t="s">
        <v>25</v>
      </c>
    </row>
    <row r="78" spans="1:12" x14ac:dyDescent="0.3">
      <c r="A78" s="1">
        <v>39891</v>
      </c>
      <c r="B78">
        <v>2009</v>
      </c>
      <c r="C78" t="s">
        <v>12</v>
      </c>
      <c r="D78">
        <v>46980</v>
      </c>
      <c r="E78">
        <v>159000</v>
      </c>
      <c r="F78" t="s">
        <v>19</v>
      </c>
      <c r="G78" t="s">
        <v>20</v>
      </c>
      <c r="H78">
        <v>4</v>
      </c>
      <c r="I78">
        <v>4</v>
      </c>
      <c r="J78">
        <v>1226</v>
      </c>
      <c r="K78">
        <v>1.0259529999999999</v>
      </c>
      <c r="L78" t="s">
        <v>16</v>
      </c>
    </row>
    <row r="79" spans="1:12" x14ac:dyDescent="0.3">
      <c r="A79" s="1">
        <v>39892</v>
      </c>
      <c r="B79">
        <v>2009</v>
      </c>
      <c r="C79" t="s">
        <v>21</v>
      </c>
      <c r="D79">
        <v>1214570</v>
      </c>
      <c r="E79">
        <v>2200000</v>
      </c>
      <c r="F79" t="s">
        <v>13</v>
      </c>
      <c r="G79" t="s">
        <v>14</v>
      </c>
      <c r="H79">
        <v>3</v>
      </c>
      <c r="I79">
        <v>1</v>
      </c>
      <c r="J79">
        <v>908</v>
      </c>
      <c r="K79">
        <v>1.0259529999999999</v>
      </c>
      <c r="L79" t="s">
        <v>16</v>
      </c>
    </row>
    <row r="80" spans="1:12" x14ac:dyDescent="0.3">
      <c r="A80" s="1">
        <v>39893</v>
      </c>
      <c r="B80">
        <v>2009</v>
      </c>
      <c r="C80" t="s">
        <v>18</v>
      </c>
      <c r="D80">
        <v>248788</v>
      </c>
      <c r="E80">
        <v>490000</v>
      </c>
      <c r="F80" t="s">
        <v>13</v>
      </c>
      <c r="G80" t="s">
        <v>14</v>
      </c>
      <c r="H80">
        <v>3</v>
      </c>
      <c r="I80">
        <v>1</v>
      </c>
      <c r="J80">
        <v>940</v>
      </c>
      <c r="K80">
        <v>1.0259529999999999</v>
      </c>
      <c r="L80" t="s">
        <v>22</v>
      </c>
    </row>
    <row r="81" spans="1:12" x14ac:dyDescent="0.3">
      <c r="A81" s="1">
        <v>39894</v>
      </c>
      <c r="B81">
        <v>2009</v>
      </c>
      <c r="C81" t="s">
        <v>17</v>
      </c>
      <c r="D81">
        <v>166014</v>
      </c>
      <c r="E81">
        <v>395000</v>
      </c>
      <c r="F81" t="s">
        <v>23</v>
      </c>
      <c r="G81" t="s">
        <v>24</v>
      </c>
      <c r="H81">
        <v>6</v>
      </c>
      <c r="I81">
        <v>4</v>
      </c>
      <c r="J81">
        <v>2184</v>
      </c>
      <c r="K81">
        <v>1.0259529999999999</v>
      </c>
      <c r="L81" t="s">
        <v>16</v>
      </c>
    </row>
    <row r="82" spans="1:12" x14ac:dyDescent="0.3">
      <c r="A82" s="1">
        <v>39895</v>
      </c>
      <c r="B82">
        <v>2009</v>
      </c>
      <c r="C82" t="s">
        <v>18</v>
      </c>
      <c r="D82">
        <v>197400</v>
      </c>
      <c r="E82">
        <v>340000</v>
      </c>
      <c r="F82" t="s">
        <v>13</v>
      </c>
      <c r="G82" t="s">
        <v>14</v>
      </c>
      <c r="H82">
        <v>3</v>
      </c>
      <c r="I82">
        <v>2</v>
      </c>
      <c r="J82">
        <v>1025</v>
      </c>
      <c r="K82">
        <v>1.0259529999999999</v>
      </c>
      <c r="L82" t="s">
        <v>16</v>
      </c>
    </row>
    <row r="83" spans="1:12" x14ac:dyDescent="0.3">
      <c r="A83" s="1">
        <v>39896</v>
      </c>
      <c r="B83">
        <v>2009</v>
      </c>
      <c r="C83" t="s">
        <v>12</v>
      </c>
      <c r="D83">
        <v>55860</v>
      </c>
      <c r="E83">
        <v>148847</v>
      </c>
      <c r="F83" t="s">
        <v>19</v>
      </c>
      <c r="G83" t="s">
        <v>20</v>
      </c>
      <c r="H83">
        <v>4</v>
      </c>
      <c r="I83">
        <v>2</v>
      </c>
      <c r="J83">
        <v>1339</v>
      </c>
      <c r="K83">
        <v>1.0259529999999999</v>
      </c>
      <c r="L83" t="s">
        <v>16</v>
      </c>
    </row>
    <row r="84" spans="1:12" x14ac:dyDescent="0.3">
      <c r="A84" s="1">
        <v>39897</v>
      </c>
      <c r="B84">
        <v>2009</v>
      </c>
      <c r="C84" t="s">
        <v>12</v>
      </c>
      <c r="D84">
        <v>72310</v>
      </c>
      <c r="E84">
        <v>157000</v>
      </c>
      <c r="F84" t="s">
        <v>13</v>
      </c>
      <c r="G84" t="s">
        <v>14</v>
      </c>
      <c r="H84">
        <v>3</v>
      </c>
      <c r="I84">
        <v>3</v>
      </c>
      <c r="J84">
        <v>936</v>
      </c>
      <c r="K84">
        <v>1.0259529999999999</v>
      </c>
      <c r="L84" t="s">
        <v>22</v>
      </c>
    </row>
    <row r="85" spans="1:12" x14ac:dyDescent="0.3">
      <c r="A85" s="1">
        <v>39898</v>
      </c>
      <c r="B85">
        <v>2009</v>
      </c>
      <c r="C85" t="s">
        <v>26</v>
      </c>
      <c r="D85">
        <v>361620</v>
      </c>
      <c r="E85">
        <v>525000</v>
      </c>
      <c r="F85" t="s">
        <v>13</v>
      </c>
      <c r="G85" t="s">
        <v>14</v>
      </c>
      <c r="H85">
        <v>3</v>
      </c>
      <c r="I85">
        <v>1</v>
      </c>
      <c r="J85">
        <v>1048</v>
      </c>
      <c r="K85">
        <v>1.0259529999999999</v>
      </c>
      <c r="L85" t="s">
        <v>22</v>
      </c>
    </row>
    <row r="86" spans="1:12" x14ac:dyDescent="0.3">
      <c r="A86" s="1">
        <v>39899</v>
      </c>
      <c r="B86">
        <v>2009</v>
      </c>
      <c r="C86" t="s">
        <v>26</v>
      </c>
      <c r="D86">
        <v>513240</v>
      </c>
      <c r="E86">
        <v>867500</v>
      </c>
      <c r="F86" t="s">
        <v>13</v>
      </c>
      <c r="G86" t="s">
        <v>14</v>
      </c>
      <c r="H86">
        <v>3</v>
      </c>
      <c r="I86">
        <v>2</v>
      </c>
      <c r="J86">
        <v>1089</v>
      </c>
      <c r="K86">
        <v>1.0259529999999999</v>
      </c>
      <c r="L86" t="s">
        <v>25</v>
      </c>
    </row>
    <row r="87" spans="1:12" x14ac:dyDescent="0.3">
      <c r="A87" s="1">
        <v>39900</v>
      </c>
      <c r="B87">
        <v>2009</v>
      </c>
      <c r="C87" t="s">
        <v>17</v>
      </c>
      <c r="D87">
        <v>126630</v>
      </c>
      <c r="E87">
        <v>269000</v>
      </c>
      <c r="F87" t="s">
        <v>13</v>
      </c>
      <c r="G87" t="s">
        <v>14</v>
      </c>
      <c r="H87">
        <v>3</v>
      </c>
      <c r="I87">
        <v>1</v>
      </c>
      <c r="J87">
        <v>1053</v>
      </c>
      <c r="K87">
        <v>1.0259529999999999</v>
      </c>
      <c r="L87" t="s">
        <v>16</v>
      </c>
    </row>
    <row r="88" spans="1:12" x14ac:dyDescent="0.3">
      <c r="A88" s="1">
        <v>39901</v>
      </c>
      <c r="B88">
        <v>2009</v>
      </c>
      <c r="C88" t="s">
        <v>18</v>
      </c>
      <c r="D88">
        <v>248150</v>
      </c>
      <c r="E88">
        <v>570000</v>
      </c>
      <c r="F88" t="s">
        <v>13</v>
      </c>
      <c r="G88" t="s">
        <v>14</v>
      </c>
      <c r="H88">
        <v>3</v>
      </c>
      <c r="I88">
        <v>2</v>
      </c>
      <c r="J88">
        <v>1078</v>
      </c>
      <c r="K88">
        <v>1.0259529999999999</v>
      </c>
      <c r="L88" t="s">
        <v>22</v>
      </c>
    </row>
    <row r="89" spans="1:12" x14ac:dyDescent="0.3">
      <c r="A89" s="1">
        <v>39902</v>
      </c>
      <c r="B89">
        <v>2009</v>
      </c>
      <c r="C89" t="s">
        <v>26</v>
      </c>
      <c r="D89">
        <v>355320</v>
      </c>
      <c r="E89">
        <v>435000</v>
      </c>
      <c r="F89" t="s">
        <v>13</v>
      </c>
      <c r="G89" t="s">
        <v>14</v>
      </c>
      <c r="H89">
        <v>3</v>
      </c>
      <c r="I89">
        <v>3</v>
      </c>
      <c r="J89">
        <v>1095</v>
      </c>
      <c r="K89">
        <v>1.0259529999999999</v>
      </c>
      <c r="L89" t="s">
        <v>22</v>
      </c>
    </row>
    <row r="90" spans="1:12" x14ac:dyDescent="0.3">
      <c r="A90" s="1">
        <v>39903</v>
      </c>
      <c r="B90">
        <v>2009</v>
      </c>
      <c r="C90" t="s">
        <v>21</v>
      </c>
      <c r="D90">
        <v>1285480</v>
      </c>
      <c r="E90">
        <v>2150000</v>
      </c>
      <c r="F90" t="s">
        <v>13</v>
      </c>
      <c r="G90" t="s">
        <v>14</v>
      </c>
      <c r="H90">
        <v>3</v>
      </c>
      <c r="I90">
        <v>2</v>
      </c>
      <c r="J90">
        <v>1021</v>
      </c>
      <c r="K90">
        <v>1.0259529999999999</v>
      </c>
      <c r="L90" t="s">
        <v>22</v>
      </c>
    </row>
    <row r="91" spans="1:12" x14ac:dyDescent="0.3">
      <c r="A91" s="1">
        <v>39904</v>
      </c>
      <c r="B91">
        <v>2009</v>
      </c>
      <c r="C91" t="s">
        <v>18</v>
      </c>
      <c r="D91">
        <v>219100</v>
      </c>
      <c r="E91">
        <v>427000</v>
      </c>
      <c r="F91" t="s">
        <v>13</v>
      </c>
      <c r="G91" t="s">
        <v>14</v>
      </c>
      <c r="H91">
        <v>3</v>
      </c>
      <c r="I91">
        <v>3</v>
      </c>
      <c r="J91">
        <v>1021</v>
      </c>
      <c r="K91">
        <v>1.0259529999999999</v>
      </c>
      <c r="L91" t="s">
        <v>22</v>
      </c>
    </row>
    <row r="92" spans="1:12" x14ac:dyDescent="0.3">
      <c r="A92" s="1">
        <v>39905</v>
      </c>
      <c r="B92">
        <v>2009</v>
      </c>
      <c r="C92" t="s">
        <v>18</v>
      </c>
      <c r="D92">
        <v>382900</v>
      </c>
      <c r="E92">
        <v>777500</v>
      </c>
      <c r="F92" t="s">
        <v>13</v>
      </c>
      <c r="G92" t="s">
        <v>14</v>
      </c>
      <c r="H92">
        <v>3</v>
      </c>
      <c r="I92">
        <v>2</v>
      </c>
      <c r="J92">
        <v>900</v>
      </c>
      <c r="K92">
        <v>1.0259529999999999</v>
      </c>
      <c r="L92" t="s">
        <v>16</v>
      </c>
    </row>
    <row r="93" spans="1:12" x14ac:dyDescent="0.3">
      <c r="A93" s="1">
        <v>39906</v>
      </c>
      <c r="B93">
        <v>2009</v>
      </c>
      <c r="C93" t="s">
        <v>17</v>
      </c>
      <c r="D93">
        <v>109130</v>
      </c>
      <c r="E93">
        <v>235000</v>
      </c>
      <c r="F93" t="s">
        <v>13</v>
      </c>
      <c r="G93" t="s">
        <v>14</v>
      </c>
      <c r="H93">
        <v>3</v>
      </c>
      <c r="I93">
        <v>3</v>
      </c>
      <c r="J93">
        <v>985</v>
      </c>
      <c r="K93">
        <v>1.0259529999999999</v>
      </c>
      <c r="L93" t="s">
        <v>15</v>
      </c>
    </row>
    <row r="94" spans="1:12" x14ac:dyDescent="0.3">
      <c r="A94" s="1">
        <v>39907</v>
      </c>
      <c r="B94">
        <v>2009</v>
      </c>
      <c r="C94" t="s">
        <v>17</v>
      </c>
      <c r="D94">
        <v>72380</v>
      </c>
      <c r="E94">
        <v>249900</v>
      </c>
      <c r="F94" t="s">
        <v>19</v>
      </c>
      <c r="G94" t="s">
        <v>20</v>
      </c>
      <c r="H94">
        <v>4</v>
      </c>
      <c r="I94">
        <v>4</v>
      </c>
      <c r="J94">
        <v>1347</v>
      </c>
      <c r="K94">
        <v>1.0259529999999999</v>
      </c>
      <c r="L94" t="s">
        <v>15</v>
      </c>
    </row>
    <row r="95" spans="1:12" x14ac:dyDescent="0.3">
      <c r="A95" s="1">
        <v>39908</v>
      </c>
      <c r="B95">
        <v>2009</v>
      </c>
      <c r="C95" t="s">
        <v>18</v>
      </c>
      <c r="D95">
        <v>262500</v>
      </c>
      <c r="E95">
        <v>412000</v>
      </c>
      <c r="F95" t="s">
        <v>13</v>
      </c>
      <c r="G95" t="s">
        <v>14</v>
      </c>
      <c r="H95">
        <v>3</v>
      </c>
      <c r="I95">
        <v>3</v>
      </c>
      <c r="J95">
        <v>1064</v>
      </c>
      <c r="K95">
        <v>1.0259529999999999</v>
      </c>
      <c r="L95" t="s">
        <v>15</v>
      </c>
    </row>
    <row r="96" spans="1:12" x14ac:dyDescent="0.3">
      <c r="A96" s="1">
        <v>39909</v>
      </c>
      <c r="B96">
        <v>2009</v>
      </c>
      <c r="C96" t="s">
        <v>21</v>
      </c>
      <c r="D96">
        <v>8028860</v>
      </c>
      <c r="E96">
        <v>8236500</v>
      </c>
      <c r="F96" t="s">
        <v>13</v>
      </c>
      <c r="G96" t="s">
        <v>14</v>
      </c>
      <c r="H96">
        <v>3</v>
      </c>
      <c r="I96">
        <v>1</v>
      </c>
      <c r="J96">
        <v>1055</v>
      </c>
      <c r="K96">
        <v>1.0259529999999999</v>
      </c>
      <c r="L96" t="s">
        <v>25</v>
      </c>
    </row>
    <row r="97" spans="1:12" x14ac:dyDescent="0.3">
      <c r="A97" s="1">
        <v>39910</v>
      </c>
      <c r="B97">
        <v>2009</v>
      </c>
      <c r="C97" t="s">
        <v>26</v>
      </c>
      <c r="D97">
        <v>342930</v>
      </c>
      <c r="E97">
        <v>820000</v>
      </c>
      <c r="F97" t="s">
        <v>13</v>
      </c>
      <c r="G97" t="s">
        <v>14</v>
      </c>
      <c r="H97">
        <v>3</v>
      </c>
      <c r="I97">
        <v>2</v>
      </c>
      <c r="J97">
        <v>924</v>
      </c>
      <c r="K97">
        <v>1.0259529999999999</v>
      </c>
      <c r="L97" t="s">
        <v>16</v>
      </c>
    </row>
    <row r="98" spans="1:12" x14ac:dyDescent="0.3">
      <c r="A98" s="1">
        <v>39911</v>
      </c>
      <c r="B98">
        <v>2009</v>
      </c>
      <c r="C98" t="s">
        <v>12</v>
      </c>
      <c r="D98">
        <v>16660</v>
      </c>
      <c r="E98">
        <v>15000</v>
      </c>
      <c r="F98" t="s">
        <v>23</v>
      </c>
      <c r="G98" t="s">
        <v>24</v>
      </c>
      <c r="H98">
        <v>6</v>
      </c>
      <c r="I98">
        <v>4</v>
      </c>
      <c r="J98">
        <v>1978</v>
      </c>
      <c r="K98">
        <v>1.0259529999999999</v>
      </c>
      <c r="L98" t="s">
        <v>15</v>
      </c>
    </row>
    <row r="99" spans="1:12" x14ac:dyDescent="0.3">
      <c r="A99" s="1">
        <v>39912</v>
      </c>
      <c r="B99">
        <v>2009</v>
      </c>
      <c r="C99" t="s">
        <v>17</v>
      </c>
      <c r="D99">
        <v>155960</v>
      </c>
      <c r="E99">
        <v>355000</v>
      </c>
      <c r="F99" t="s">
        <v>23</v>
      </c>
      <c r="G99" t="s">
        <v>24</v>
      </c>
      <c r="H99">
        <v>6</v>
      </c>
      <c r="I99">
        <v>5</v>
      </c>
      <c r="J99">
        <v>2146</v>
      </c>
      <c r="K99">
        <v>1.0259529999999999</v>
      </c>
      <c r="L99" t="s">
        <v>15</v>
      </c>
    </row>
    <row r="100" spans="1:12" x14ac:dyDescent="0.3">
      <c r="A100" s="1">
        <v>39913</v>
      </c>
      <c r="B100">
        <v>2009</v>
      </c>
      <c r="C100" t="s">
        <v>17</v>
      </c>
      <c r="D100">
        <v>126420</v>
      </c>
      <c r="E100">
        <v>177500</v>
      </c>
      <c r="F100" t="s">
        <v>13</v>
      </c>
      <c r="G100" t="s">
        <v>14</v>
      </c>
      <c r="H100">
        <v>3</v>
      </c>
      <c r="I100">
        <v>3</v>
      </c>
      <c r="J100">
        <v>931</v>
      </c>
      <c r="K100">
        <v>1.0259529999999999</v>
      </c>
      <c r="L100" t="s">
        <v>25</v>
      </c>
    </row>
    <row r="101" spans="1:12" x14ac:dyDescent="0.3">
      <c r="A101" s="1">
        <v>39914</v>
      </c>
      <c r="B101">
        <v>2009</v>
      </c>
      <c r="C101" t="s">
        <v>12</v>
      </c>
      <c r="D101">
        <v>99260</v>
      </c>
      <c r="E101">
        <v>295000</v>
      </c>
      <c r="F101" t="s">
        <v>27</v>
      </c>
      <c r="G101" t="s">
        <v>28</v>
      </c>
      <c r="H101">
        <v>8</v>
      </c>
      <c r="I101">
        <v>6</v>
      </c>
      <c r="J101">
        <v>2983</v>
      </c>
      <c r="K101">
        <v>1.0259529999999999</v>
      </c>
      <c r="L101" t="s">
        <v>25</v>
      </c>
    </row>
    <row r="102" spans="1:12" x14ac:dyDescent="0.3">
      <c r="A102" s="1">
        <v>39915</v>
      </c>
      <c r="B102">
        <v>2009</v>
      </c>
      <c r="C102" t="s">
        <v>17</v>
      </c>
      <c r="D102">
        <v>112910</v>
      </c>
      <c r="E102">
        <v>299750</v>
      </c>
      <c r="F102" t="s">
        <v>13</v>
      </c>
      <c r="G102" t="s">
        <v>14</v>
      </c>
      <c r="H102">
        <v>3</v>
      </c>
      <c r="I102">
        <v>3</v>
      </c>
      <c r="J102">
        <v>919</v>
      </c>
      <c r="K102">
        <v>1.0259529999999999</v>
      </c>
      <c r="L102" t="s">
        <v>22</v>
      </c>
    </row>
    <row r="103" spans="1:12" x14ac:dyDescent="0.3">
      <c r="A103" s="1">
        <v>39916</v>
      </c>
      <c r="B103">
        <v>2009</v>
      </c>
      <c r="C103" t="s">
        <v>12</v>
      </c>
      <c r="D103">
        <v>62930</v>
      </c>
      <c r="E103">
        <v>196000</v>
      </c>
      <c r="F103" t="s">
        <v>23</v>
      </c>
      <c r="G103" t="s">
        <v>24</v>
      </c>
      <c r="H103">
        <v>6</v>
      </c>
      <c r="I103">
        <v>5</v>
      </c>
      <c r="J103">
        <v>1953</v>
      </c>
      <c r="K103">
        <v>1.0259529999999999</v>
      </c>
      <c r="L103" t="s">
        <v>15</v>
      </c>
    </row>
    <row r="104" spans="1:12" x14ac:dyDescent="0.3">
      <c r="A104" s="1">
        <v>39917</v>
      </c>
      <c r="B104">
        <v>2009</v>
      </c>
      <c r="C104" t="s">
        <v>18</v>
      </c>
      <c r="D104">
        <v>224770</v>
      </c>
      <c r="E104">
        <v>430000</v>
      </c>
      <c r="F104" t="s">
        <v>13</v>
      </c>
      <c r="G104" t="s">
        <v>14</v>
      </c>
      <c r="H104">
        <v>3</v>
      </c>
      <c r="I104">
        <v>2</v>
      </c>
      <c r="J104">
        <v>1091</v>
      </c>
      <c r="K104">
        <v>1.0259529999999999</v>
      </c>
      <c r="L104" t="s">
        <v>16</v>
      </c>
    </row>
    <row r="105" spans="1:12" x14ac:dyDescent="0.3">
      <c r="A105" s="1">
        <v>39918</v>
      </c>
      <c r="B105">
        <v>2009</v>
      </c>
      <c r="C105" t="s">
        <v>17</v>
      </c>
      <c r="D105">
        <v>125370</v>
      </c>
      <c r="E105">
        <v>270000</v>
      </c>
      <c r="F105" t="s">
        <v>13</v>
      </c>
      <c r="G105" t="s">
        <v>14</v>
      </c>
      <c r="H105">
        <v>3</v>
      </c>
      <c r="I105">
        <v>1</v>
      </c>
      <c r="J105">
        <v>982</v>
      </c>
      <c r="K105">
        <v>1.0259529999999999</v>
      </c>
      <c r="L105" t="s">
        <v>22</v>
      </c>
    </row>
    <row r="106" spans="1:12" x14ac:dyDescent="0.3">
      <c r="A106" s="1">
        <v>39919</v>
      </c>
      <c r="B106">
        <v>2009</v>
      </c>
      <c r="C106" t="s">
        <v>12</v>
      </c>
      <c r="D106">
        <v>226660</v>
      </c>
      <c r="E106">
        <v>320000</v>
      </c>
      <c r="F106" t="s">
        <v>13</v>
      </c>
      <c r="G106" t="s">
        <v>14</v>
      </c>
      <c r="H106">
        <v>3</v>
      </c>
      <c r="I106">
        <v>2</v>
      </c>
      <c r="J106">
        <v>1061</v>
      </c>
      <c r="K106">
        <v>1.0259529999999999</v>
      </c>
      <c r="L106" t="s">
        <v>16</v>
      </c>
    </row>
    <row r="107" spans="1:12" x14ac:dyDescent="0.3">
      <c r="A107" s="1">
        <v>39920</v>
      </c>
      <c r="B107">
        <v>2009</v>
      </c>
      <c r="C107" t="s">
        <v>26</v>
      </c>
      <c r="D107">
        <v>387170</v>
      </c>
      <c r="E107">
        <v>515000</v>
      </c>
      <c r="F107" t="s">
        <v>13</v>
      </c>
      <c r="G107" t="s">
        <v>14</v>
      </c>
      <c r="H107">
        <v>3</v>
      </c>
      <c r="I107">
        <v>3</v>
      </c>
      <c r="J107">
        <v>1093</v>
      </c>
      <c r="K107">
        <v>1.0259529999999999</v>
      </c>
      <c r="L107" t="s">
        <v>22</v>
      </c>
    </row>
    <row r="108" spans="1:12" x14ac:dyDescent="0.3">
      <c r="A108" s="1">
        <v>39921</v>
      </c>
      <c r="B108">
        <v>2009</v>
      </c>
      <c r="C108" t="s">
        <v>18</v>
      </c>
      <c r="D108">
        <v>218330</v>
      </c>
      <c r="E108">
        <v>407500</v>
      </c>
      <c r="F108" t="s">
        <v>13</v>
      </c>
      <c r="G108" t="s">
        <v>14</v>
      </c>
      <c r="H108">
        <v>3</v>
      </c>
      <c r="I108">
        <v>1</v>
      </c>
      <c r="J108">
        <v>1014</v>
      </c>
      <c r="K108">
        <v>1.0259529999999999</v>
      </c>
      <c r="L108" t="s">
        <v>25</v>
      </c>
    </row>
    <row r="109" spans="1:12" x14ac:dyDescent="0.3">
      <c r="A109" s="1">
        <v>39922</v>
      </c>
      <c r="B109">
        <v>2009</v>
      </c>
      <c r="C109" t="s">
        <v>12</v>
      </c>
      <c r="D109">
        <v>101430</v>
      </c>
      <c r="E109">
        <v>329000</v>
      </c>
      <c r="F109" t="s">
        <v>23</v>
      </c>
      <c r="G109" t="s">
        <v>24</v>
      </c>
      <c r="H109">
        <v>6</v>
      </c>
      <c r="I109">
        <v>6</v>
      </c>
      <c r="J109">
        <v>2019</v>
      </c>
      <c r="K109">
        <v>1.0259529999999999</v>
      </c>
      <c r="L109" t="s">
        <v>25</v>
      </c>
    </row>
    <row r="110" spans="1:12" x14ac:dyDescent="0.3">
      <c r="A110" s="1">
        <v>39923</v>
      </c>
      <c r="B110">
        <v>2009</v>
      </c>
      <c r="C110" t="s">
        <v>17</v>
      </c>
      <c r="D110">
        <v>245210</v>
      </c>
      <c r="E110">
        <v>445000</v>
      </c>
      <c r="F110" t="s">
        <v>13</v>
      </c>
      <c r="G110" t="s">
        <v>14</v>
      </c>
      <c r="H110">
        <v>3</v>
      </c>
      <c r="I110">
        <v>3</v>
      </c>
      <c r="J110">
        <v>980</v>
      </c>
      <c r="K110">
        <v>1.0259529999999999</v>
      </c>
      <c r="L110" t="s">
        <v>16</v>
      </c>
    </row>
    <row r="111" spans="1:12" x14ac:dyDescent="0.3">
      <c r="A111" s="1">
        <v>39924</v>
      </c>
      <c r="B111">
        <v>2009</v>
      </c>
      <c r="C111" t="s">
        <v>17</v>
      </c>
      <c r="D111">
        <v>42420</v>
      </c>
      <c r="E111">
        <v>52000</v>
      </c>
      <c r="F111" t="s">
        <v>19</v>
      </c>
      <c r="G111" t="s">
        <v>20</v>
      </c>
      <c r="H111">
        <v>4</v>
      </c>
      <c r="I111">
        <v>2</v>
      </c>
      <c r="J111">
        <v>1372</v>
      </c>
      <c r="K111">
        <v>1.0259529999999999</v>
      </c>
      <c r="L111" t="s">
        <v>15</v>
      </c>
    </row>
    <row r="112" spans="1:12" x14ac:dyDescent="0.3">
      <c r="A112" s="1">
        <v>39925</v>
      </c>
      <c r="B112">
        <v>2009</v>
      </c>
      <c r="C112" t="s">
        <v>21</v>
      </c>
      <c r="D112">
        <v>1597610</v>
      </c>
      <c r="E112">
        <v>3150000</v>
      </c>
      <c r="F112" t="s">
        <v>13</v>
      </c>
      <c r="G112" t="s">
        <v>14</v>
      </c>
      <c r="H112">
        <v>3</v>
      </c>
      <c r="I112">
        <v>1</v>
      </c>
      <c r="J112">
        <v>947</v>
      </c>
      <c r="K112">
        <v>1.0259529999999999</v>
      </c>
      <c r="L112" t="s">
        <v>22</v>
      </c>
    </row>
    <row r="113" spans="1:12" x14ac:dyDescent="0.3">
      <c r="A113" s="1">
        <v>39926</v>
      </c>
      <c r="B113">
        <v>2009</v>
      </c>
      <c r="C113" t="s">
        <v>12</v>
      </c>
      <c r="D113">
        <v>129010</v>
      </c>
      <c r="E113">
        <v>270000</v>
      </c>
      <c r="F113" t="s">
        <v>13</v>
      </c>
      <c r="G113" t="s">
        <v>14</v>
      </c>
      <c r="H113">
        <v>3</v>
      </c>
      <c r="I113">
        <v>2</v>
      </c>
      <c r="J113">
        <v>991</v>
      </c>
      <c r="K113">
        <v>1.0259529999999999</v>
      </c>
      <c r="L113" t="s">
        <v>22</v>
      </c>
    </row>
    <row r="114" spans="1:12" x14ac:dyDescent="0.3">
      <c r="A114" s="1">
        <v>39927</v>
      </c>
      <c r="B114">
        <v>2009</v>
      </c>
      <c r="C114" t="s">
        <v>18</v>
      </c>
      <c r="D114">
        <v>812630</v>
      </c>
      <c r="E114">
        <v>1695000</v>
      </c>
      <c r="F114" t="s">
        <v>13</v>
      </c>
      <c r="G114" t="s">
        <v>14</v>
      </c>
      <c r="H114">
        <v>3</v>
      </c>
      <c r="I114">
        <v>1</v>
      </c>
      <c r="J114">
        <v>923</v>
      </c>
      <c r="K114">
        <v>1.0259529999999999</v>
      </c>
      <c r="L114" t="s">
        <v>15</v>
      </c>
    </row>
    <row r="115" spans="1:12" x14ac:dyDescent="0.3">
      <c r="A115" s="1">
        <v>39928</v>
      </c>
      <c r="B115">
        <v>2009</v>
      </c>
      <c r="C115" t="s">
        <v>18</v>
      </c>
      <c r="D115">
        <v>251790</v>
      </c>
      <c r="E115">
        <v>425000</v>
      </c>
      <c r="F115" t="s">
        <v>13</v>
      </c>
      <c r="G115" t="s">
        <v>14</v>
      </c>
      <c r="H115">
        <v>3</v>
      </c>
      <c r="I115">
        <v>2</v>
      </c>
      <c r="J115">
        <v>950</v>
      </c>
      <c r="K115">
        <v>1.0259529999999999</v>
      </c>
      <c r="L115" t="s">
        <v>22</v>
      </c>
    </row>
    <row r="116" spans="1:12" x14ac:dyDescent="0.3">
      <c r="A116" s="1">
        <v>39929</v>
      </c>
      <c r="B116">
        <v>2009</v>
      </c>
      <c r="C116" t="s">
        <v>21</v>
      </c>
      <c r="D116">
        <v>4705820</v>
      </c>
      <c r="E116">
        <v>6750000</v>
      </c>
      <c r="F116" t="s">
        <v>13</v>
      </c>
      <c r="G116" t="s">
        <v>14</v>
      </c>
      <c r="H116">
        <v>3</v>
      </c>
      <c r="I116">
        <v>3</v>
      </c>
      <c r="J116">
        <v>986</v>
      </c>
      <c r="K116">
        <v>1.0259529999999999</v>
      </c>
      <c r="L116" t="s">
        <v>25</v>
      </c>
    </row>
    <row r="117" spans="1:12" x14ac:dyDescent="0.3">
      <c r="A117" s="1">
        <v>39930</v>
      </c>
      <c r="B117">
        <v>2009</v>
      </c>
      <c r="C117" t="s">
        <v>17</v>
      </c>
      <c r="D117">
        <v>118440</v>
      </c>
      <c r="E117">
        <v>285000</v>
      </c>
      <c r="F117" t="s">
        <v>13</v>
      </c>
      <c r="G117" t="s">
        <v>14</v>
      </c>
      <c r="H117">
        <v>3</v>
      </c>
      <c r="I117">
        <v>1</v>
      </c>
      <c r="J117">
        <v>973</v>
      </c>
      <c r="K117">
        <v>1.0259529999999999</v>
      </c>
      <c r="L117" t="s">
        <v>16</v>
      </c>
    </row>
    <row r="118" spans="1:12" x14ac:dyDescent="0.3">
      <c r="A118" s="1">
        <v>39931</v>
      </c>
      <c r="B118">
        <v>2009</v>
      </c>
      <c r="C118" t="s">
        <v>21</v>
      </c>
      <c r="D118">
        <v>5630730</v>
      </c>
      <c r="E118">
        <v>7000000</v>
      </c>
      <c r="F118" t="s">
        <v>13</v>
      </c>
      <c r="G118" t="s">
        <v>14</v>
      </c>
      <c r="H118">
        <v>3</v>
      </c>
      <c r="I118">
        <v>2</v>
      </c>
      <c r="J118">
        <v>999</v>
      </c>
      <c r="K118">
        <v>1.0259529999999999</v>
      </c>
      <c r="L118" t="s">
        <v>25</v>
      </c>
    </row>
    <row r="119" spans="1:12" x14ac:dyDescent="0.3">
      <c r="A119" s="1">
        <v>39932</v>
      </c>
      <c r="B119">
        <v>2009</v>
      </c>
      <c r="C119" t="s">
        <v>17</v>
      </c>
      <c r="D119">
        <v>176750</v>
      </c>
      <c r="E119">
        <v>257000</v>
      </c>
      <c r="F119" t="s">
        <v>23</v>
      </c>
      <c r="G119" t="s">
        <v>24</v>
      </c>
      <c r="H119">
        <v>6</v>
      </c>
      <c r="I119">
        <v>4</v>
      </c>
      <c r="J119">
        <v>1804</v>
      </c>
      <c r="K119">
        <v>1.0259529999999999</v>
      </c>
      <c r="L119" t="s">
        <v>16</v>
      </c>
    </row>
    <row r="120" spans="1:12" x14ac:dyDescent="0.3">
      <c r="A120" s="1">
        <v>39933</v>
      </c>
      <c r="B120">
        <v>2009</v>
      </c>
      <c r="C120" t="s">
        <v>26</v>
      </c>
      <c r="D120">
        <v>343980</v>
      </c>
      <c r="E120">
        <v>410000</v>
      </c>
      <c r="F120" t="s">
        <v>13</v>
      </c>
      <c r="G120" t="s">
        <v>14</v>
      </c>
      <c r="H120">
        <v>3</v>
      </c>
      <c r="I120">
        <v>1</v>
      </c>
      <c r="J120">
        <v>991</v>
      </c>
      <c r="K120">
        <v>1.0259529999999999</v>
      </c>
      <c r="L120" t="s">
        <v>22</v>
      </c>
    </row>
    <row r="121" spans="1:12" x14ac:dyDescent="0.3">
      <c r="A121" s="1">
        <v>39934</v>
      </c>
      <c r="B121">
        <v>2009</v>
      </c>
      <c r="C121" t="s">
        <v>18</v>
      </c>
      <c r="D121">
        <v>207760</v>
      </c>
      <c r="E121">
        <v>375000</v>
      </c>
      <c r="F121" t="s">
        <v>13</v>
      </c>
      <c r="G121" t="s">
        <v>14</v>
      </c>
      <c r="H121">
        <v>3</v>
      </c>
      <c r="I121">
        <v>2</v>
      </c>
      <c r="J121">
        <v>1035</v>
      </c>
      <c r="K121">
        <v>1.0259529999999999</v>
      </c>
      <c r="L121" t="s">
        <v>15</v>
      </c>
    </row>
    <row r="122" spans="1:12" x14ac:dyDescent="0.3">
      <c r="A122" s="1">
        <v>39935</v>
      </c>
      <c r="B122">
        <v>2009</v>
      </c>
      <c r="C122" t="s">
        <v>21</v>
      </c>
      <c r="D122">
        <v>1120350</v>
      </c>
      <c r="E122">
        <v>1575000</v>
      </c>
      <c r="F122" t="s">
        <v>13</v>
      </c>
      <c r="G122" t="s">
        <v>14</v>
      </c>
      <c r="H122">
        <v>3</v>
      </c>
      <c r="I122">
        <v>3</v>
      </c>
      <c r="J122">
        <v>945</v>
      </c>
      <c r="K122">
        <v>1.0259529999999999</v>
      </c>
      <c r="L122" t="s">
        <v>15</v>
      </c>
    </row>
    <row r="123" spans="1:12" x14ac:dyDescent="0.3">
      <c r="A123" s="1">
        <v>39936</v>
      </c>
      <c r="B123">
        <v>2009</v>
      </c>
      <c r="C123" t="s">
        <v>17</v>
      </c>
      <c r="D123">
        <v>113680</v>
      </c>
      <c r="E123">
        <v>185000</v>
      </c>
      <c r="F123" t="s">
        <v>13</v>
      </c>
      <c r="G123" t="s">
        <v>14</v>
      </c>
      <c r="H123">
        <v>3</v>
      </c>
      <c r="I123">
        <v>3</v>
      </c>
      <c r="J123">
        <v>972</v>
      </c>
      <c r="K123">
        <v>1.0259529999999999</v>
      </c>
      <c r="L123" t="s">
        <v>16</v>
      </c>
    </row>
    <row r="124" spans="1:12" x14ac:dyDescent="0.3">
      <c r="A124" s="1">
        <v>39937</v>
      </c>
      <c r="B124">
        <v>2009</v>
      </c>
      <c r="C124" t="s">
        <v>21</v>
      </c>
      <c r="D124">
        <v>634200</v>
      </c>
      <c r="E124">
        <v>860000</v>
      </c>
      <c r="F124" t="s">
        <v>13</v>
      </c>
      <c r="G124" t="s">
        <v>14</v>
      </c>
      <c r="H124">
        <v>3</v>
      </c>
      <c r="I124">
        <v>3</v>
      </c>
      <c r="J124">
        <v>1083</v>
      </c>
      <c r="K124">
        <v>1.0259529999999999</v>
      </c>
      <c r="L124" t="s">
        <v>25</v>
      </c>
    </row>
    <row r="125" spans="1:12" x14ac:dyDescent="0.3">
      <c r="A125" s="1">
        <v>39938</v>
      </c>
      <c r="B125">
        <v>2009</v>
      </c>
      <c r="C125" t="s">
        <v>17</v>
      </c>
      <c r="D125">
        <v>11830</v>
      </c>
      <c r="E125">
        <v>206000</v>
      </c>
      <c r="F125" t="s">
        <v>13</v>
      </c>
      <c r="G125" t="s">
        <v>14</v>
      </c>
      <c r="H125">
        <v>3</v>
      </c>
      <c r="I125">
        <v>1</v>
      </c>
      <c r="J125">
        <v>913</v>
      </c>
      <c r="K125">
        <v>1.0259529999999999</v>
      </c>
      <c r="L125" t="s">
        <v>16</v>
      </c>
    </row>
    <row r="126" spans="1:12" x14ac:dyDescent="0.3">
      <c r="A126" s="1">
        <v>39939</v>
      </c>
      <c r="B126">
        <v>2009</v>
      </c>
      <c r="C126" t="s">
        <v>17</v>
      </c>
      <c r="D126">
        <v>116060</v>
      </c>
      <c r="E126">
        <v>125185</v>
      </c>
      <c r="F126" t="s">
        <v>13</v>
      </c>
      <c r="G126" t="s">
        <v>14</v>
      </c>
      <c r="H126">
        <v>3</v>
      </c>
      <c r="I126">
        <v>2</v>
      </c>
      <c r="J126">
        <v>1024</v>
      </c>
      <c r="K126">
        <v>1.0259529999999999</v>
      </c>
      <c r="L126" t="s">
        <v>15</v>
      </c>
    </row>
    <row r="127" spans="1:12" x14ac:dyDescent="0.3">
      <c r="A127" s="1">
        <v>39940</v>
      </c>
      <c r="B127">
        <v>2009</v>
      </c>
      <c r="C127" t="s">
        <v>12</v>
      </c>
      <c r="D127">
        <v>66780</v>
      </c>
      <c r="E127">
        <v>245000</v>
      </c>
      <c r="F127" t="s">
        <v>23</v>
      </c>
      <c r="G127" t="s">
        <v>24</v>
      </c>
      <c r="H127">
        <v>6</v>
      </c>
      <c r="I127">
        <v>5</v>
      </c>
      <c r="J127">
        <v>1806</v>
      </c>
      <c r="K127">
        <v>1.0259529999999999</v>
      </c>
      <c r="L127" t="s">
        <v>22</v>
      </c>
    </row>
    <row r="128" spans="1:12" x14ac:dyDescent="0.3">
      <c r="A128" s="1">
        <v>39941</v>
      </c>
      <c r="B128">
        <v>2009</v>
      </c>
      <c r="C128" t="s">
        <v>18</v>
      </c>
      <c r="D128">
        <v>371210</v>
      </c>
      <c r="E128">
        <v>605000</v>
      </c>
      <c r="F128" t="s">
        <v>13</v>
      </c>
      <c r="G128" t="s">
        <v>14</v>
      </c>
      <c r="H128">
        <v>3</v>
      </c>
      <c r="I128">
        <v>2</v>
      </c>
      <c r="J128">
        <v>992</v>
      </c>
      <c r="K128">
        <v>1.0259529999999999</v>
      </c>
      <c r="L128" t="s">
        <v>22</v>
      </c>
    </row>
    <row r="129" spans="1:12" x14ac:dyDescent="0.3">
      <c r="A129" s="1">
        <v>39942</v>
      </c>
      <c r="B129">
        <v>2009</v>
      </c>
      <c r="C129" t="s">
        <v>17</v>
      </c>
      <c r="D129">
        <v>115850</v>
      </c>
      <c r="E129">
        <v>243750</v>
      </c>
      <c r="F129" t="s">
        <v>19</v>
      </c>
      <c r="G129" t="s">
        <v>20</v>
      </c>
      <c r="H129">
        <v>4</v>
      </c>
      <c r="I129">
        <v>2</v>
      </c>
      <c r="J129">
        <v>1241</v>
      </c>
      <c r="K129">
        <v>1.0259529999999999</v>
      </c>
      <c r="L129" t="s">
        <v>25</v>
      </c>
    </row>
    <row r="130" spans="1:12" x14ac:dyDescent="0.3">
      <c r="A130" s="1">
        <v>39943</v>
      </c>
      <c r="B130">
        <v>2009</v>
      </c>
      <c r="C130" t="s">
        <v>21</v>
      </c>
      <c r="D130">
        <v>2624790</v>
      </c>
      <c r="E130">
        <v>2899000</v>
      </c>
      <c r="F130" t="s">
        <v>13</v>
      </c>
      <c r="G130" t="s">
        <v>14</v>
      </c>
      <c r="H130">
        <v>3</v>
      </c>
      <c r="I130">
        <v>3</v>
      </c>
      <c r="J130">
        <v>1044</v>
      </c>
      <c r="K130">
        <v>1.0259529999999999</v>
      </c>
      <c r="L130" t="s">
        <v>16</v>
      </c>
    </row>
    <row r="131" spans="1:12" x14ac:dyDescent="0.3">
      <c r="A131" s="1">
        <v>39944</v>
      </c>
      <c r="B131">
        <v>2009</v>
      </c>
      <c r="C131" t="s">
        <v>26</v>
      </c>
      <c r="D131">
        <v>521150</v>
      </c>
      <c r="E131">
        <v>670000</v>
      </c>
      <c r="F131" t="s">
        <v>13</v>
      </c>
      <c r="G131" t="s">
        <v>14</v>
      </c>
      <c r="H131">
        <v>3</v>
      </c>
      <c r="I131">
        <v>1</v>
      </c>
      <c r="J131">
        <v>996</v>
      </c>
      <c r="K131">
        <v>1.0259529999999999</v>
      </c>
      <c r="L131" t="s">
        <v>25</v>
      </c>
    </row>
    <row r="132" spans="1:12" x14ac:dyDescent="0.3">
      <c r="A132" s="1">
        <v>39945</v>
      </c>
      <c r="B132">
        <v>2009</v>
      </c>
      <c r="C132" t="s">
        <v>17</v>
      </c>
      <c r="D132">
        <v>71680</v>
      </c>
      <c r="E132">
        <v>164000</v>
      </c>
      <c r="F132" t="s">
        <v>13</v>
      </c>
      <c r="G132" t="s">
        <v>14</v>
      </c>
      <c r="H132">
        <v>3</v>
      </c>
      <c r="I132">
        <v>1</v>
      </c>
      <c r="J132">
        <v>1054</v>
      </c>
      <c r="K132">
        <v>1.0259529999999999</v>
      </c>
      <c r="L132" t="s">
        <v>15</v>
      </c>
    </row>
    <row r="133" spans="1:12" x14ac:dyDescent="0.3">
      <c r="A133" s="1">
        <v>39946</v>
      </c>
      <c r="B133">
        <v>2009</v>
      </c>
      <c r="C133" t="s">
        <v>21</v>
      </c>
      <c r="D133">
        <v>134330</v>
      </c>
      <c r="E133">
        <v>1500000</v>
      </c>
      <c r="F133" t="s">
        <v>13</v>
      </c>
      <c r="G133" t="s">
        <v>14</v>
      </c>
      <c r="H133">
        <v>3</v>
      </c>
      <c r="I133">
        <v>1</v>
      </c>
      <c r="J133">
        <v>913</v>
      </c>
      <c r="K133">
        <v>1.0259529999999999</v>
      </c>
      <c r="L133" t="s">
        <v>15</v>
      </c>
    </row>
    <row r="134" spans="1:12" x14ac:dyDescent="0.3">
      <c r="A134" s="1">
        <v>39947</v>
      </c>
      <c r="B134">
        <v>2009</v>
      </c>
      <c r="C134" t="s">
        <v>17</v>
      </c>
      <c r="D134">
        <v>184800</v>
      </c>
      <c r="E134">
        <v>130000</v>
      </c>
      <c r="F134" t="s">
        <v>13</v>
      </c>
      <c r="G134" t="s">
        <v>14</v>
      </c>
      <c r="H134">
        <v>3</v>
      </c>
      <c r="I134">
        <v>3</v>
      </c>
      <c r="J134">
        <v>909</v>
      </c>
      <c r="K134">
        <v>1.0259529999999999</v>
      </c>
      <c r="L134" t="s">
        <v>25</v>
      </c>
    </row>
    <row r="135" spans="1:12" x14ac:dyDescent="0.3">
      <c r="A135" s="1">
        <v>39948</v>
      </c>
      <c r="B135">
        <v>2009</v>
      </c>
      <c r="C135" t="s">
        <v>12</v>
      </c>
      <c r="D135">
        <v>37170</v>
      </c>
      <c r="E135">
        <v>84900</v>
      </c>
      <c r="F135" t="s">
        <v>13</v>
      </c>
      <c r="G135" t="s">
        <v>14</v>
      </c>
      <c r="H135">
        <v>3</v>
      </c>
      <c r="I135">
        <v>3</v>
      </c>
      <c r="J135">
        <v>1033</v>
      </c>
      <c r="K135">
        <v>1.0259529999999999</v>
      </c>
      <c r="L135" t="s">
        <v>16</v>
      </c>
    </row>
    <row r="136" spans="1:12" x14ac:dyDescent="0.3">
      <c r="A136" s="1">
        <v>39949</v>
      </c>
      <c r="B136">
        <v>2009</v>
      </c>
      <c r="C136" t="s">
        <v>21</v>
      </c>
      <c r="D136">
        <v>2179380</v>
      </c>
      <c r="E136">
        <v>2650000</v>
      </c>
      <c r="F136" t="s">
        <v>13</v>
      </c>
      <c r="G136" t="s">
        <v>14</v>
      </c>
      <c r="H136">
        <v>3</v>
      </c>
      <c r="I136">
        <v>2</v>
      </c>
      <c r="J136">
        <v>1094</v>
      </c>
      <c r="K136">
        <v>1.0259529999999999</v>
      </c>
      <c r="L136" t="s">
        <v>25</v>
      </c>
    </row>
    <row r="137" spans="1:12" x14ac:dyDescent="0.3">
      <c r="A137" s="1">
        <v>39950</v>
      </c>
      <c r="B137">
        <v>2009</v>
      </c>
      <c r="C137" t="s">
        <v>21</v>
      </c>
      <c r="D137">
        <v>641690</v>
      </c>
      <c r="E137">
        <v>1200000</v>
      </c>
      <c r="F137" t="s">
        <v>13</v>
      </c>
      <c r="G137" t="s">
        <v>14</v>
      </c>
      <c r="H137">
        <v>3</v>
      </c>
      <c r="I137">
        <v>3</v>
      </c>
      <c r="J137">
        <v>967</v>
      </c>
      <c r="K137">
        <v>1.0259529999999999</v>
      </c>
      <c r="L137" t="s">
        <v>16</v>
      </c>
    </row>
    <row r="138" spans="1:12" x14ac:dyDescent="0.3">
      <c r="A138" s="1">
        <v>39951</v>
      </c>
      <c r="B138">
        <v>2009</v>
      </c>
      <c r="C138" t="s">
        <v>26</v>
      </c>
      <c r="D138">
        <v>376880</v>
      </c>
      <c r="E138">
        <v>710000</v>
      </c>
      <c r="F138" t="s">
        <v>13</v>
      </c>
      <c r="G138" t="s">
        <v>14</v>
      </c>
      <c r="H138">
        <v>3</v>
      </c>
      <c r="I138">
        <v>2</v>
      </c>
      <c r="J138">
        <v>926</v>
      </c>
      <c r="K138">
        <v>1.0259529999999999</v>
      </c>
      <c r="L138" t="s">
        <v>15</v>
      </c>
    </row>
    <row r="139" spans="1:12" x14ac:dyDescent="0.3">
      <c r="A139" s="1">
        <v>39952</v>
      </c>
      <c r="B139">
        <v>2009</v>
      </c>
      <c r="C139" t="s">
        <v>26</v>
      </c>
      <c r="D139">
        <v>389900</v>
      </c>
      <c r="E139">
        <v>389900</v>
      </c>
      <c r="F139" t="s">
        <v>13</v>
      </c>
      <c r="G139" t="s">
        <v>14</v>
      </c>
      <c r="H139">
        <v>3</v>
      </c>
      <c r="I139">
        <v>1</v>
      </c>
      <c r="J139">
        <v>1023</v>
      </c>
      <c r="K139">
        <v>1.0259529999999999</v>
      </c>
      <c r="L139" t="s">
        <v>16</v>
      </c>
    </row>
    <row r="140" spans="1:12" x14ac:dyDescent="0.3">
      <c r="A140" s="1">
        <v>39953</v>
      </c>
      <c r="B140">
        <v>2009</v>
      </c>
      <c r="C140" t="s">
        <v>18</v>
      </c>
      <c r="D140">
        <v>340883</v>
      </c>
      <c r="E140">
        <v>702500</v>
      </c>
      <c r="F140" t="s">
        <v>13</v>
      </c>
      <c r="G140" t="s">
        <v>14</v>
      </c>
      <c r="H140">
        <v>3</v>
      </c>
      <c r="I140">
        <v>2</v>
      </c>
      <c r="J140">
        <v>945</v>
      </c>
      <c r="K140">
        <v>1.0259529999999999</v>
      </c>
      <c r="L140" t="s">
        <v>15</v>
      </c>
    </row>
    <row r="141" spans="1:12" x14ac:dyDescent="0.3">
      <c r="A141" s="1">
        <v>39954</v>
      </c>
      <c r="B141">
        <v>2009</v>
      </c>
      <c r="C141" t="s">
        <v>18</v>
      </c>
      <c r="D141">
        <v>248360</v>
      </c>
      <c r="E141">
        <v>455000</v>
      </c>
      <c r="F141" t="s">
        <v>13</v>
      </c>
      <c r="G141" t="s">
        <v>14</v>
      </c>
      <c r="H141">
        <v>3</v>
      </c>
      <c r="I141">
        <v>1</v>
      </c>
      <c r="J141">
        <v>1023</v>
      </c>
      <c r="K141">
        <v>1.0259529999999999</v>
      </c>
      <c r="L141" t="s">
        <v>25</v>
      </c>
    </row>
    <row r="142" spans="1:12" x14ac:dyDescent="0.3">
      <c r="A142" s="1">
        <v>39955</v>
      </c>
      <c r="B142">
        <v>2009</v>
      </c>
      <c r="C142" t="s">
        <v>12</v>
      </c>
      <c r="D142">
        <v>62580</v>
      </c>
      <c r="E142">
        <v>159900</v>
      </c>
      <c r="F142" t="s">
        <v>13</v>
      </c>
      <c r="G142" t="s">
        <v>14</v>
      </c>
      <c r="H142">
        <v>3</v>
      </c>
      <c r="I142">
        <v>3</v>
      </c>
      <c r="J142">
        <v>1041</v>
      </c>
      <c r="K142">
        <v>1.0259529999999999</v>
      </c>
      <c r="L142" t="s">
        <v>16</v>
      </c>
    </row>
    <row r="143" spans="1:12" x14ac:dyDescent="0.3">
      <c r="A143" s="1">
        <v>39956</v>
      </c>
      <c r="B143">
        <v>2009</v>
      </c>
      <c r="C143" t="s">
        <v>26</v>
      </c>
      <c r="D143">
        <v>433440</v>
      </c>
      <c r="E143">
        <v>805000</v>
      </c>
      <c r="F143" t="s">
        <v>13</v>
      </c>
      <c r="G143" t="s">
        <v>14</v>
      </c>
      <c r="H143">
        <v>3</v>
      </c>
      <c r="I143">
        <v>3</v>
      </c>
      <c r="J143">
        <v>1032</v>
      </c>
      <c r="K143">
        <v>1.0259529999999999</v>
      </c>
      <c r="L143" t="s">
        <v>25</v>
      </c>
    </row>
    <row r="144" spans="1:12" x14ac:dyDescent="0.3">
      <c r="A144" s="1">
        <v>39957</v>
      </c>
      <c r="B144">
        <v>2009</v>
      </c>
      <c r="C144" t="s">
        <v>17</v>
      </c>
      <c r="D144">
        <v>60831</v>
      </c>
      <c r="E144">
        <v>140000</v>
      </c>
      <c r="F144" t="s">
        <v>13</v>
      </c>
      <c r="G144" t="s">
        <v>14</v>
      </c>
      <c r="H144">
        <v>3</v>
      </c>
      <c r="I144">
        <v>3</v>
      </c>
      <c r="J144">
        <v>1061</v>
      </c>
      <c r="K144">
        <v>1.0259529999999999</v>
      </c>
      <c r="L144" t="s">
        <v>25</v>
      </c>
    </row>
    <row r="145" spans="1:12" x14ac:dyDescent="0.3">
      <c r="A145" s="1">
        <v>39958</v>
      </c>
      <c r="B145">
        <v>2009</v>
      </c>
      <c r="C145" t="s">
        <v>12</v>
      </c>
      <c r="D145">
        <v>104090</v>
      </c>
      <c r="E145">
        <v>254000</v>
      </c>
      <c r="F145" t="s">
        <v>13</v>
      </c>
      <c r="G145" t="s">
        <v>14</v>
      </c>
      <c r="H145">
        <v>3</v>
      </c>
      <c r="I145">
        <v>2</v>
      </c>
      <c r="J145">
        <v>1010</v>
      </c>
      <c r="K145">
        <v>1.0259529999999999</v>
      </c>
      <c r="L145" t="s">
        <v>15</v>
      </c>
    </row>
    <row r="146" spans="1:12" x14ac:dyDescent="0.3">
      <c r="A146" s="1">
        <v>39959</v>
      </c>
      <c r="B146">
        <v>2009</v>
      </c>
      <c r="C146" t="s">
        <v>17</v>
      </c>
      <c r="D146">
        <v>183330</v>
      </c>
      <c r="E146">
        <v>316000</v>
      </c>
      <c r="F146" t="s">
        <v>13</v>
      </c>
      <c r="G146" t="s">
        <v>14</v>
      </c>
      <c r="H146">
        <v>3</v>
      </c>
      <c r="I146">
        <v>3</v>
      </c>
      <c r="J146">
        <v>961</v>
      </c>
      <c r="K146">
        <v>1.0259529999999999</v>
      </c>
      <c r="L146" t="s">
        <v>22</v>
      </c>
    </row>
    <row r="147" spans="1:12" x14ac:dyDescent="0.3">
      <c r="A147" s="1">
        <v>39960</v>
      </c>
      <c r="B147">
        <v>2009</v>
      </c>
      <c r="C147" t="s">
        <v>18</v>
      </c>
      <c r="D147">
        <v>297780</v>
      </c>
      <c r="E147">
        <v>570000</v>
      </c>
      <c r="F147" t="s">
        <v>13</v>
      </c>
      <c r="G147" t="s">
        <v>14</v>
      </c>
      <c r="H147">
        <v>3</v>
      </c>
      <c r="I147">
        <v>2</v>
      </c>
      <c r="J147">
        <v>976</v>
      </c>
      <c r="K147">
        <v>1.0259529999999999</v>
      </c>
      <c r="L147" t="s">
        <v>22</v>
      </c>
    </row>
    <row r="148" spans="1:12" x14ac:dyDescent="0.3">
      <c r="A148" s="1">
        <v>39961</v>
      </c>
      <c r="B148">
        <v>2009</v>
      </c>
      <c r="C148" t="s">
        <v>26</v>
      </c>
      <c r="D148">
        <v>1150590</v>
      </c>
      <c r="E148">
        <v>2000000</v>
      </c>
      <c r="F148" t="s">
        <v>13</v>
      </c>
      <c r="G148" t="s">
        <v>14</v>
      </c>
      <c r="H148">
        <v>3</v>
      </c>
      <c r="I148">
        <v>3</v>
      </c>
      <c r="J148">
        <v>1033</v>
      </c>
      <c r="K148">
        <v>1.0259529999999999</v>
      </c>
      <c r="L148" t="s">
        <v>22</v>
      </c>
    </row>
    <row r="149" spans="1:12" x14ac:dyDescent="0.3">
      <c r="A149" s="1">
        <v>39962</v>
      </c>
      <c r="B149">
        <v>2009</v>
      </c>
      <c r="C149" t="s">
        <v>21</v>
      </c>
      <c r="D149">
        <v>1313340</v>
      </c>
      <c r="E149">
        <v>3200000</v>
      </c>
      <c r="F149" t="s">
        <v>13</v>
      </c>
      <c r="G149" t="s">
        <v>14</v>
      </c>
      <c r="H149">
        <v>3</v>
      </c>
      <c r="I149">
        <v>3</v>
      </c>
      <c r="J149">
        <v>1012</v>
      </c>
      <c r="K149">
        <v>1.0259529999999999</v>
      </c>
      <c r="L149" t="s">
        <v>15</v>
      </c>
    </row>
    <row r="150" spans="1:12" x14ac:dyDescent="0.3">
      <c r="A150" s="1">
        <v>39963</v>
      </c>
      <c r="B150">
        <v>2009</v>
      </c>
      <c r="C150" t="s">
        <v>26</v>
      </c>
      <c r="D150">
        <v>412650</v>
      </c>
      <c r="E150">
        <v>399000</v>
      </c>
      <c r="F150" t="s">
        <v>13</v>
      </c>
      <c r="G150" t="s">
        <v>14</v>
      </c>
      <c r="H150">
        <v>3</v>
      </c>
      <c r="I150">
        <v>2</v>
      </c>
      <c r="J150">
        <v>1055</v>
      </c>
      <c r="K150">
        <v>1.0259529999999999</v>
      </c>
      <c r="L150" t="s">
        <v>16</v>
      </c>
    </row>
    <row r="151" spans="1:12" x14ac:dyDescent="0.3">
      <c r="A151" s="1">
        <v>39964</v>
      </c>
      <c r="B151">
        <v>2009</v>
      </c>
      <c r="C151" t="s">
        <v>18</v>
      </c>
      <c r="D151">
        <v>304850</v>
      </c>
      <c r="E151">
        <v>560000</v>
      </c>
      <c r="F151" t="s">
        <v>13</v>
      </c>
      <c r="G151" t="s">
        <v>14</v>
      </c>
      <c r="H151">
        <v>3</v>
      </c>
      <c r="I151">
        <v>3</v>
      </c>
      <c r="J151">
        <v>1018</v>
      </c>
      <c r="K151">
        <v>1.0259529999999999</v>
      </c>
      <c r="L151" t="s">
        <v>16</v>
      </c>
    </row>
    <row r="152" spans="1:12" x14ac:dyDescent="0.3">
      <c r="A152" s="1">
        <v>39965</v>
      </c>
      <c r="B152">
        <v>2009</v>
      </c>
      <c r="C152" t="s">
        <v>12</v>
      </c>
      <c r="D152">
        <v>104230</v>
      </c>
      <c r="E152">
        <v>243000</v>
      </c>
      <c r="F152" t="s">
        <v>13</v>
      </c>
      <c r="G152" t="s">
        <v>14</v>
      </c>
      <c r="H152">
        <v>3</v>
      </c>
      <c r="I152">
        <v>2</v>
      </c>
      <c r="J152">
        <v>1074</v>
      </c>
      <c r="K152">
        <v>1.0259529999999999</v>
      </c>
      <c r="L152" t="s">
        <v>22</v>
      </c>
    </row>
    <row r="153" spans="1:12" x14ac:dyDescent="0.3">
      <c r="A153" s="1">
        <v>39966</v>
      </c>
      <c r="B153">
        <v>2009</v>
      </c>
      <c r="C153" t="s">
        <v>12</v>
      </c>
      <c r="D153">
        <v>3500</v>
      </c>
      <c r="E153">
        <v>195900</v>
      </c>
      <c r="F153" t="s">
        <v>13</v>
      </c>
      <c r="G153" t="s">
        <v>14</v>
      </c>
      <c r="H153">
        <v>3</v>
      </c>
      <c r="I153">
        <v>2</v>
      </c>
      <c r="J153">
        <v>988</v>
      </c>
      <c r="K153">
        <v>1.0259529999999999</v>
      </c>
      <c r="L153" t="s">
        <v>22</v>
      </c>
    </row>
    <row r="154" spans="1:12" x14ac:dyDescent="0.3">
      <c r="A154" s="1">
        <v>39967</v>
      </c>
      <c r="B154">
        <v>2009</v>
      </c>
      <c r="C154" t="s">
        <v>26</v>
      </c>
      <c r="D154">
        <v>489580</v>
      </c>
      <c r="E154">
        <v>715000</v>
      </c>
      <c r="F154" t="s">
        <v>13</v>
      </c>
      <c r="G154" t="s">
        <v>14</v>
      </c>
      <c r="H154">
        <v>3</v>
      </c>
      <c r="I154">
        <v>2</v>
      </c>
      <c r="J154">
        <v>1072</v>
      </c>
      <c r="K154">
        <v>1.0259529999999999</v>
      </c>
      <c r="L154" t="s">
        <v>25</v>
      </c>
    </row>
    <row r="155" spans="1:12" x14ac:dyDescent="0.3">
      <c r="A155" s="1">
        <v>39968</v>
      </c>
      <c r="B155">
        <v>2009</v>
      </c>
      <c r="C155" t="s">
        <v>26</v>
      </c>
      <c r="D155">
        <v>273700</v>
      </c>
      <c r="E155">
        <v>456100</v>
      </c>
      <c r="F155" t="s">
        <v>13</v>
      </c>
      <c r="G155" t="s">
        <v>14</v>
      </c>
      <c r="H155">
        <v>3</v>
      </c>
      <c r="I155">
        <v>3</v>
      </c>
      <c r="J155">
        <v>1095</v>
      </c>
      <c r="K155">
        <v>1.0259529999999999</v>
      </c>
      <c r="L155" t="s">
        <v>25</v>
      </c>
    </row>
    <row r="156" spans="1:12" x14ac:dyDescent="0.3">
      <c r="A156" s="1">
        <v>39969</v>
      </c>
      <c r="B156">
        <v>2009</v>
      </c>
      <c r="C156" t="s">
        <v>18</v>
      </c>
      <c r="D156">
        <v>246330</v>
      </c>
      <c r="E156">
        <v>450000</v>
      </c>
      <c r="F156" t="s">
        <v>13</v>
      </c>
      <c r="G156" t="s">
        <v>14</v>
      </c>
      <c r="H156">
        <v>3</v>
      </c>
      <c r="I156">
        <v>3</v>
      </c>
      <c r="J156">
        <v>904</v>
      </c>
      <c r="K156">
        <v>1.0259529999999999</v>
      </c>
      <c r="L156" t="s">
        <v>25</v>
      </c>
    </row>
    <row r="157" spans="1:12" x14ac:dyDescent="0.3">
      <c r="A157" s="1">
        <v>39970</v>
      </c>
      <c r="B157">
        <v>2009</v>
      </c>
      <c r="C157" t="s">
        <v>21</v>
      </c>
      <c r="D157">
        <v>902440</v>
      </c>
      <c r="E157">
        <v>1150000</v>
      </c>
      <c r="F157" t="s">
        <v>23</v>
      </c>
      <c r="G157" t="s">
        <v>24</v>
      </c>
      <c r="H157">
        <v>6</v>
      </c>
      <c r="I157">
        <v>6</v>
      </c>
      <c r="J157">
        <v>2034</v>
      </c>
      <c r="K157">
        <v>1.0259529999999999</v>
      </c>
      <c r="L157" t="s">
        <v>25</v>
      </c>
    </row>
    <row r="158" spans="1:12" x14ac:dyDescent="0.3">
      <c r="A158" s="1">
        <v>39971</v>
      </c>
      <c r="B158">
        <v>2009</v>
      </c>
      <c r="C158" t="s">
        <v>18</v>
      </c>
      <c r="D158">
        <v>384440</v>
      </c>
      <c r="E158">
        <v>722500</v>
      </c>
      <c r="F158" t="s">
        <v>13</v>
      </c>
      <c r="G158" t="s">
        <v>14</v>
      </c>
      <c r="H158">
        <v>3</v>
      </c>
      <c r="I158">
        <v>1</v>
      </c>
      <c r="J158">
        <v>1096</v>
      </c>
      <c r="K158">
        <v>1.0259529999999999</v>
      </c>
      <c r="L158" t="s">
        <v>15</v>
      </c>
    </row>
    <row r="159" spans="1:12" x14ac:dyDescent="0.3">
      <c r="A159" s="1">
        <v>39972</v>
      </c>
      <c r="B159">
        <v>2009</v>
      </c>
      <c r="C159" t="s">
        <v>26</v>
      </c>
      <c r="D159">
        <v>1064840</v>
      </c>
      <c r="E159">
        <v>1550000</v>
      </c>
      <c r="F159" t="s">
        <v>13</v>
      </c>
      <c r="G159" t="s">
        <v>14</v>
      </c>
      <c r="H159">
        <v>3</v>
      </c>
      <c r="I159">
        <v>2</v>
      </c>
      <c r="J159">
        <v>1015</v>
      </c>
      <c r="K159">
        <v>1.0259529999999999</v>
      </c>
      <c r="L159" t="s">
        <v>22</v>
      </c>
    </row>
    <row r="160" spans="1:12" x14ac:dyDescent="0.3">
      <c r="A160" s="1">
        <v>39973</v>
      </c>
      <c r="B160">
        <v>2009</v>
      </c>
      <c r="C160" t="s">
        <v>26</v>
      </c>
      <c r="D160">
        <v>278670</v>
      </c>
      <c r="E160">
        <v>398000</v>
      </c>
      <c r="F160" t="s">
        <v>13</v>
      </c>
      <c r="G160" t="s">
        <v>14</v>
      </c>
      <c r="H160">
        <v>3</v>
      </c>
      <c r="I160">
        <v>2</v>
      </c>
      <c r="J160">
        <v>1036</v>
      </c>
      <c r="K160">
        <v>1.0259529999999999</v>
      </c>
      <c r="L160" t="s">
        <v>16</v>
      </c>
    </row>
    <row r="161" spans="1:12" x14ac:dyDescent="0.3">
      <c r="A161" s="1">
        <v>39974</v>
      </c>
      <c r="B161">
        <v>2009</v>
      </c>
      <c r="C161" t="s">
        <v>18</v>
      </c>
      <c r="D161">
        <v>325290</v>
      </c>
      <c r="E161">
        <v>400000</v>
      </c>
      <c r="F161" t="s">
        <v>13</v>
      </c>
      <c r="G161" t="s">
        <v>14</v>
      </c>
      <c r="H161">
        <v>3</v>
      </c>
      <c r="I161">
        <v>1</v>
      </c>
      <c r="J161">
        <v>1059</v>
      </c>
      <c r="K161">
        <v>1.0259529999999999</v>
      </c>
      <c r="L161" t="s">
        <v>22</v>
      </c>
    </row>
    <row r="162" spans="1:12" x14ac:dyDescent="0.3">
      <c r="A162" s="1">
        <v>39975</v>
      </c>
      <c r="B162">
        <v>2009</v>
      </c>
      <c r="C162" t="s">
        <v>12</v>
      </c>
      <c r="D162">
        <v>105140</v>
      </c>
      <c r="E162">
        <v>188000</v>
      </c>
      <c r="F162" t="s">
        <v>13</v>
      </c>
      <c r="G162" t="s">
        <v>14</v>
      </c>
      <c r="H162">
        <v>3</v>
      </c>
      <c r="I162">
        <v>3</v>
      </c>
      <c r="J162">
        <v>1077</v>
      </c>
      <c r="K162">
        <v>1.0259529999999999</v>
      </c>
      <c r="L162" t="s">
        <v>22</v>
      </c>
    </row>
    <row r="163" spans="1:12" x14ac:dyDescent="0.3">
      <c r="A163" s="1">
        <v>39976</v>
      </c>
      <c r="B163">
        <v>2009</v>
      </c>
      <c r="C163" t="s">
        <v>21</v>
      </c>
      <c r="D163">
        <v>1539440</v>
      </c>
      <c r="E163">
        <v>1650000</v>
      </c>
      <c r="F163" t="s">
        <v>13</v>
      </c>
      <c r="G163" t="s">
        <v>14</v>
      </c>
      <c r="H163">
        <v>3</v>
      </c>
      <c r="I163">
        <v>2</v>
      </c>
      <c r="J163">
        <v>1020</v>
      </c>
      <c r="K163">
        <v>1.0259529999999999</v>
      </c>
      <c r="L163" t="s">
        <v>15</v>
      </c>
    </row>
    <row r="164" spans="1:12" x14ac:dyDescent="0.3">
      <c r="A164" s="1">
        <v>39977</v>
      </c>
      <c r="B164">
        <v>2009</v>
      </c>
      <c r="C164" t="s">
        <v>17</v>
      </c>
      <c r="D164">
        <v>104580</v>
      </c>
      <c r="E164">
        <v>226000</v>
      </c>
      <c r="F164" t="s">
        <v>13</v>
      </c>
      <c r="G164" t="s">
        <v>14</v>
      </c>
      <c r="H164">
        <v>3</v>
      </c>
      <c r="I164">
        <v>2</v>
      </c>
      <c r="J164">
        <v>1078</v>
      </c>
      <c r="K164">
        <v>1.0259529999999999</v>
      </c>
      <c r="L164" t="s">
        <v>25</v>
      </c>
    </row>
    <row r="165" spans="1:12" x14ac:dyDescent="0.3">
      <c r="A165" s="1">
        <v>39978</v>
      </c>
      <c r="B165">
        <v>2009</v>
      </c>
      <c r="C165" t="s">
        <v>21</v>
      </c>
      <c r="D165">
        <v>1247680</v>
      </c>
      <c r="E165">
        <v>2650000</v>
      </c>
      <c r="F165" t="s">
        <v>13</v>
      </c>
      <c r="G165" t="s">
        <v>14</v>
      </c>
      <c r="H165">
        <v>3</v>
      </c>
      <c r="I165">
        <v>1</v>
      </c>
      <c r="J165">
        <v>1093</v>
      </c>
      <c r="K165">
        <v>1.0259529999999999</v>
      </c>
      <c r="L165" t="s">
        <v>25</v>
      </c>
    </row>
    <row r="166" spans="1:12" x14ac:dyDescent="0.3">
      <c r="A166" s="1">
        <v>39979</v>
      </c>
      <c r="B166">
        <v>2009</v>
      </c>
      <c r="C166" t="s">
        <v>17</v>
      </c>
      <c r="D166">
        <v>150640</v>
      </c>
      <c r="E166">
        <v>307500</v>
      </c>
      <c r="F166" t="s">
        <v>23</v>
      </c>
      <c r="G166" t="s">
        <v>24</v>
      </c>
      <c r="H166">
        <v>6</v>
      </c>
      <c r="I166">
        <v>4</v>
      </c>
      <c r="J166">
        <v>2180</v>
      </c>
      <c r="K166">
        <v>1.0259529999999999</v>
      </c>
      <c r="L166" t="s">
        <v>25</v>
      </c>
    </row>
    <row r="167" spans="1:12" x14ac:dyDescent="0.3">
      <c r="A167" s="1">
        <v>39980</v>
      </c>
      <c r="B167">
        <v>2009</v>
      </c>
      <c r="C167" t="s">
        <v>17</v>
      </c>
      <c r="D167">
        <v>108711</v>
      </c>
      <c r="E167">
        <v>225000</v>
      </c>
      <c r="F167" t="s">
        <v>13</v>
      </c>
      <c r="G167" t="s">
        <v>14</v>
      </c>
      <c r="H167">
        <v>3</v>
      </c>
      <c r="I167">
        <v>1</v>
      </c>
      <c r="J167">
        <v>1034</v>
      </c>
      <c r="K167">
        <v>1.0259529999999999</v>
      </c>
      <c r="L167" t="s">
        <v>25</v>
      </c>
    </row>
    <row r="168" spans="1:12" x14ac:dyDescent="0.3">
      <c r="A168" s="1">
        <v>39981</v>
      </c>
      <c r="B168">
        <v>2009</v>
      </c>
      <c r="C168" t="s">
        <v>17</v>
      </c>
      <c r="D168">
        <v>68320</v>
      </c>
      <c r="E168">
        <v>137120</v>
      </c>
      <c r="F168" t="s">
        <v>19</v>
      </c>
      <c r="G168" t="s">
        <v>20</v>
      </c>
      <c r="H168">
        <v>4</v>
      </c>
      <c r="I168">
        <v>4</v>
      </c>
      <c r="J168">
        <v>1343</v>
      </c>
      <c r="K168">
        <v>1.0259529999999999</v>
      </c>
      <c r="L168" t="s">
        <v>15</v>
      </c>
    </row>
    <row r="169" spans="1:12" x14ac:dyDescent="0.3">
      <c r="A169" s="1">
        <v>39982</v>
      </c>
      <c r="B169">
        <v>2009</v>
      </c>
      <c r="C169" t="s">
        <v>18</v>
      </c>
      <c r="D169">
        <v>217980</v>
      </c>
      <c r="E169">
        <v>439000</v>
      </c>
      <c r="F169" t="s">
        <v>13</v>
      </c>
      <c r="G169" t="s">
        <v>14</v>
      </c>
      <c r="H169">
        <v>3</v>
      </c>
      <c r="I169">
        <v>1</v>
      </c>
      <c r="J169">
        <v>1026</v>
      </c>
      <c r="K169">
        <v>1.0259529999999999</v>
      </c>
      <c r="L169" t="s">
        <v>25</v>
      </c>
    </row>
    <row r="170" spans="1:12" x14ac:dyDescent="0.3">
      <c r="A170" s="1">
        <v>39983</v>
      </c>
      <c r="B170">
        <v>2009</v>
      </c>
      <c r="C170" t="s">
        <v>26</v>
      </c>
      <c r="D170">
        <v>965510</v>
      </c>
      <c r="E170">
        <v>1262500</v>
      </c>
      <c r="F170" t="s">
        <v>13</v>
      </c>
      <c r="G170" t="s">
        <v>14</v>
      </c>
      <c r="H170">
        <v>3</v>
      </c>
      <c r="I170">
        <v>1</v>
      </c>
      <c r="J170">
        <v>984</v>
      </c>
      <c r="K170">
        <v>1.0259529999999999</v>
      </c>
      <c r="L170" t="s">
        <v>16</v>
      </c>
    </row>
    <row r="171" spans="1:12" x14ac:dyDescent="0.3">
      <c r="A171" s="1">
        <v>39984</v>
      </c>
      <c r="B171">
        <v>2009</v>
      </c>
      <c r="C171" t="s">
        <v>17</v>
      </c>
      <c r="D171">
        <v>131670</v>
      </c>
      <c r="E171">
        <v>190000</v>
      </c>
      <c r="F171" t="s">
        <v>13</v>
      </c>
      <c r="G171" t="s">
        <v>14</v>
      </c>
      <c r="H171">
        <v>3</v>
      </c>
      <c r="I171">
        <v>3</v>
      </c>
      <c r="J171">
        <v>1099</v>
      </c>
      <c r="K171">
        <v>1.0259529999999999</v>
      </c>
      <c r="L171" t="s">
        <v>15</v>
      </c>
    </row>
    <row r="172" spans="1:12" x14ac:dyDescent="0.3">
      <c r="A172" s="1">
        <v>39985</v>
      </c>
      <c r="B172">
        <v>2009</v>
      </c>
      <c r="C172" t="s">
        <v>21</v>
      </c>
      <c r="D172">
        <v>640150</v>
      </c>
      <c r="E172">
        <v>407500</v>
      </c>
      <c r="F172" t="s">
        <v>13</v>
      </c>
      <c r="G172" t="s">
        <v>14</v>
      </c>
      <c r="H172">
        <v>3</v>
      </c>
      <c r="I172">
        <v>1</v>
      </c>
      <c r="J172">
        <v>908</v>
      </c>
      <c r="K172">
        <v>1.0259529999999999</v>
      </c>
      <c r="L172" t="s">
        <v>25</v>
      </c>
    </row>
    <row r="173" spans="1:12" x14ac:dyDescent="0.3">
      <c r="A173" s="1">
        <v>39986</v>
      </c>
      <c r="B173">
        <v>2009</v>
      </c>
      <c r="C173" t="s">
        <v>12</v>
      </c>
      <c r="D173">
        <v>79590</v>
      </c>
      <c r="E173">
        <v>168000</v>
      </c>
      <c r="F173" t="s">
        <v>13</v>
      </c>
      <c r="G173" t="s">
        <v>14</v>
      </c>
      <c r="H173">
        <v>3</v>
      </c>
      <c r="I173">
        <v>3</v>
      </c>
      <c r="J173">
        <v>1060</v>
      </c>
      <c r="K173">
        <v>1.0259529999999999</v>
      </c>
      <c r="L173" t="s">
        <v>25</v>
      </c>
    </row>
    <row r="174" spans="1:12" x14ac:dyDescent="0.3">
      <c r="A174" s="1">
        <v>39987</v>
      </c>
      <c r="B174">
        <v>2009</v>
      </c>
      <c r="C174" t="s">
        <v>18</v>
      </c>
      <c r="D174">
        <v>169610</v>
      </c>
      <c r="E174">
        <v>345500</v>
      </c>
      <c r="F174" t="s">
        <v>19</v>
      </c>
      <c r="G174" t="s">
        <v>20</v>
      </c>
      <c r="H174">
        <v>4</v>
      </c>
      <c r="I174">
        <v>4</v>
      </c>
      <c r="J174">
        <v>1389</v>
      </c>
      <c r="K174">
        <v>1.0259529999999999</v>
      </c>
      <c r="L174" t="s">
        <v>25</v>
      </c>
    </row>
    <row r="175" spans="1:12" x14ac:dyDescent="0.3">
      <c r="A175" s="1">
        <v>39988</v>
      </c>
      <c r="B175">
        <v>2009</v>
      </c>
      <c r="C175" t="s">
        <v>17</v>
      </c>
      <c r="D175">
        <v>196980</v>
      </c>
      <c r="E175">
        <v>478000</v>
      </c>
      <c r="F175" t="s">
        <v>13</v>
      </c>
      <c r="G175" t="s">
        <v>14</v>
      </c>
      <c r="H175">
        <v>3</v>
      </c>
      <c r="I175">
        <v>2</v>
      </c>
      <c r="J175">
        <v>1100</v>
      </c>
      <c r="K175">
        <v>1.0259529999999999</v>
      </c>
      <c r="L175" t="s">
        <v>25</v>
      </c>
    </row>
    <row r="176" spans="1:12" x14ac:dyDescent="0.3">
      <c r="A176" s="1">
        <v>39989</v>
      </c>
      <c r="B176">
        <v>2009</v>
      </c>
      <c r="C176" t="s">
        <v>21</v>
      </c>
      <c r="D176">
        <v>4893700</v>
      </c>
      <c r="E176">
        <v>4000000</v>
      </c>
      <c r="F176" t="s">
        <v>13</v>
      </c>
      <c r="G176" t="s">
        <v>14</v>
      </c>
      <c r="H176">
        <v>3</v>
      </c>
      <c r="I176">
        <v>3</v>
      </c>
      <c r="J176">
        <v>1049</v>
      </c>
      <c r="K176">
        <v>1.0259529999999999</v>
      </c>
      <c r="L176" t="s">
        <v>25</v>
      </c>
    </row>
    <row r="177" spans="1:12" x14ac:dyDescent="0.3">
      <c r="A177" s="1">
        <v>39990</v>
      </c>
      <c r="B177">
        <v>2009</v>
      </c>
      <c r="C177" t="s">
        <v>18</v>
      </c>
      <c r="D177">
        <v>268730</v>
      </c>
      <c r="E177">
        <v>530000</v>
      </c>
      <c r="F177" t="s">
        <v>13</v>
      </c>
      <c r="G177" t="s">
        <v>14</v>
      </c>
      <c r="H177">
        <v>3</v>
      </c>
      <c r="I177">
        <v>1</v>
      </c>
      <c r="J177">
        <v>910</v>
      </c>
      <c r="K177">
        <v>1.0259529999999999</v>
      </c>
      <c r="L177" t="s">
        <v>22</v>
      </c>
    </row>
    <row r="178" spans="1:12" x14ac:dyDescent="0.3">
      <c r="A178" s="1">
        <v>39991</v>
      </c>
      <c r="B178">
        <v>2009</v>
      </c>
      <c r="C178" t="s">
        <v>12</v>
      </c>
      <c r="D178">
        <v>68040</v>
      </c>
      <c r="E178">
        <v>178000</v>
      </c>
      <c r="F178" t="s">
        <v>19</v>
      </c>
      <c r="G178" t="s">
        <v>20</v>
      </c>
      <c r="H178">
        <v>4</v>
      </c>
      <c r="I178">
        <v>2</v>
      </c>
      <c r="J178">
        <v>1300</v>
      </c>
      <c r="K178">
        <v>1.0259529999999999</v>
      </c>
      <c r="L178" t="s">
        <v>25</v>
      </c>
    </row>
    <row r="179" spans="1:12" x14ac:dyDescent="0.3">
      <c r="A179" s="1">
        <v>39992</v>
      </c>
      <c r="B179">
        <v>2009</v>
      </c>
      <c r="C179" t="s">
        <v>21</v>
      </c>
      <c r="D179">
        <v>1527540</v>
      </c>
      <c r="E179">
        <v>2300000</v>
      </c>
      <c r="F179" t="s">
        <v>13</v>
      </c>
      <c r="G179" t="s">
        <v>14</v>
      </c>
      <c r="H179">
        <v>3</v>
      </c>
      <c r="I179">
        <v>1</v>
      </c>
      <c r="J179">
        <v>1021</v>
      </c>
      <c r="K179">
        <v>1.0259529999999999</v>
      </c>
      <c r="L179" t="s">
        <v>22</v>
      </c>
    </row>
    <row r="180" spans="1:12" x14ac:dyDescent="0.3">
      <c r="A180" s="1">
        <v>39993</v>
      </c>
      <c r="B180">
        <v>2009</v>
      </c>
      <c r="C180" t="s">
        <v>12</v>
      </c>
      <c r="D180">
        <v>84700</v>
      </c>
      <c r="E180">
        <v>174900</v>
      </c>
      <c r="F180" t="s">
        <v>13</v>
      </c>
      <c r="G180" t="s">
        <v>14</v>
      </c>
      <c r="H180">
        <v>3</v>
      </c>
      <c r="I180">
        <v>3</v>
      </c>
      <c r="J180">
        <v>951</v>
      </c>
      <c r="K180">
        <v>1.0259529999999999</v>
      </c>
      <c r="L180" t="s">
        <v>22</v>
      </c>
    </row>
    <row r="181" spans="1:12" x14ac:dyDescent="0.3">
      <c r="A181" s="1">
        <v>39994</v>
      </c>
      <c r="B181">
        <v>2009</v>
      </c>
      <c r="C181" t="s">
        <v>21</v>
      </c>
      <c r="D181">
        <v>434560</v>
      </c>
      <c r="E181">
        <v>784000</v>
      </c>
      <c r="F181" t="s">
        <v>23</v>
      </c>
      <c r="G181" t="s">
        <v>24</v>
      </c>
      <c r="H181">
        <v>6</v>
      </c>
      <c r="I181">
        <v>4</v>
      </c>
      <c r="J181">
        <v>1991</v>
      </c>
      <c r="K181">
        <v>1.0259529999999999</v>
      </c>
      <c r="L181" t="s">
        <v>25</v>
      </c>
    </row>
    <row r="182" spans="1:12" x14ac:dyDescent="0.3">
      <c r="A182" s="1">
        <v>39995</v>
      </c>
      <c r="B182">
        <v>2009</v>
      </c>
      <c r="C182" t="s">
        <v>17</v>
      </c>
      <c r="D182">
        <v>150010</v>
      </c>
      <c r="E182">
        <v>315000</v>
      </c>
      <c r="F182" t="s">
        <v>19</v>
      </c>
      <c r="G182" t="s">
        <v>20</v>
      </c>
      <c r="H182">
        <v>4</v>
      </c>
      <c r="I182">
        <v>3</v>
      </c>
      <c r="J182">
        <v>1469</v>
      </c>
      <c r="K182">
        <v>1.0259529999999999</v>
      </c>
      <c r="L182" t="s">
        <v>16</v>
      </c>
    </row>
    <row r="183" spans="1:12" x14ac:dyDescent="0.3">
      <c r="A183" s="1">
        <v>39996</v>
      </c>
      <c r="B183">
        <v>2009</v>
      </c>
      <c r="C183" t="s">
        <v>26</v>
      </c>
      <c r="D183">
        <v>617820</v>
      </c>
      <c r="E183">
        <v>575000</v>
      </c>
      <c r="F183" t="s">
        <v>13</v>
      </c>
      <c r="G183" t="s">
        <v>14</v>
      </c>
      <c r="H183">
        <v>3</v>
      </c>
      <c r="I183">
        <v>2</v>
      </c>
      <c r="J183">
        <v>926</v>
      </c>
      <c r="K183">
        <v>1.0259529999999999</v>
      </c>
      <c r="L183" t="s">
        <v>22</v>
      </c>
    </row>
    <row r="184" spans="1:12" x14ac:dyDescent="0.3">
      <c r="A184" s="1">
        <v>39997</v>
      </c>
      <c r="B184">
        <v>2009</v>
      </c>
      <c r="C184" t="s">
        <v>18</v>
      </c>
      <c r="D184">
        <v>262010</v>
      </c>
      <c r="E184">
        <v>500000</v>
      </c>
      <c r="F184" t="s">
        <v>13</v>
      </c>
      <c r="G184" t="s">
        <v>14</v>
      </c>
      <c r="H184">
        <v>3</v>
      </c>
      <c r="I184">
        <v>3</v>
      </c>
      <c r="J184">
        <v>1046</v>
      </c>
      <c r="K184">
        <v>1.0259529999999999</v>
      </c>
      <c r="L184" t="s">
        <v>22</v>
      </c>
    </row>
    <row r="185" spans="1:12" x14ac:dyDescent="0.3">
      <c r="A185" s="1">
        <v>39998</v>
      </c>
      <c r="B185">
        <v>2009</v>
      </c>
      <c r="C185" t="s">
        <v>12</v>
      </c>
      <c r="D185">
        <v>58450</v>
      </c>
      <c r="E185">
        <v>159000</v>
      </c>
      <c r="F185" t="s">
        <v>13</v>
      </c>
      <c r="G185" t="s">
        <v>14</v>
      </c>
      <c r="H185">
        <v>3</v>
      </c>
      <c r="I185">
        <v>2</v>
      </c>
      <c r="J185">
        <v>965</v>
      </c>
      <c r="K185">
        <v>1.0259529999999999</v>
      </c>
      <c r="L185" t="s">
        <v>16</v>
      </c>
    </row>
    <row r="186" spans="1:12" x14ac:dyDescent="0.3">
      <c r="A186" s="1">
        <v>39999</v>
      </c>
      <c r="B186">
        <v>2009</v>
      </c>
      <c r="C186" t="s">
        <v>12</v>
      </c>
      <c r="D186">
        <v>70140</v>
      </c>
      <c r="E186">
        <v>179000</v>
      </c>
      <c r="F186" t="s">
        <v>19</v>
      </c>
      <c r="G186" t="s">
        <v>20</v>
      </c>
      <c r="H186">
        <v>4</v>
      </c>
      <c r="I186">
        <v>2</v>
      </c>
      <c r="J186">
        <v>1296</v>
      </c>
      <c r="K186">
        <v>1.0259529999999999</v>
      </c>
      <c r="L186" t="s">
        <v>15</v>
      </c>
    </row>
    <row r="187" spans="1:12" x14ac:dyDescent="0.3">
      <c r="A187" s="1">
        <v>40000</v>
      </c>
      <c r="B187">
        <v>2009</v>
      </c>
      <c r="C187" t="s">
        <v>12</v>
      </c>
      <c r="D187">
        <v>53480</v>
      </c>
      <c r="E187">
        <v>235000</v>
      </c>
      <c r="F187" t="s">
        <v>23</v>
      </c>
      <c r="G187" t="s">
        <v>24</v>
      </c>
      <c r="H187">
        <v>6</v>
      </c>
      <c r="I187">
        <v>5</v>
      </c>
      <c r="J187">
        <v>2176</v>
      </c>
      <c r="K187">
        <v>1.0259529999999999</v>
      </c>
      <c r="L187" t="s">
        <v>16</v>
      </c>
    </row>
    <row r="188" spans="1:12" x14ac:dyDescent="0.3">
      <c r="A188" s="1">
        <v>40001</v>
      </c>
      <c r="B188">
        <v>2009</v>
      </c>
      <c r="C188" t="s">
        <v>12</v>
      </c>
      <c r="D188">
        <v>71190</v>
      </c>
      <c r="E188">
        <v>209000</v>
      </c>
      <c r="F188" t="s">
        <v>23</v>
      </c>
      <c r="G188" t="s">
        <v>24</v>
      </c>
      <c r="H188">
        <v>6</v>
      </c>
      <c r="I188">
        <v>6</v>
      </c>
      <c r="J188">
        <v>1838</v>
      </c>
      <c r="K188">
        <v>1.0259529999999999</v>
      </c>
      <c r="L188" t="s">
        <v>15</v>
      </c>
    </row>
    <row r="189" spans="1:12" x14ac:dyDescent="0.3">
      <c r="A189" s="1">
        <v>40002</v>
      </c>
      <c r="B189">
        <v>2009</v>
      </c>
      <c r="C189" t="s">
        <v>21</v>
      </c>
      <c r="D189">
        <v>2037350</v>
      </c>
      <c r="E189">
        <v>2000000</v>
      </c>
      <c r="F189" t="s">
        <v>13</v>
      </c>
      <c r="G189" t="s">
        <v>14</v>
      </c>
      <c r="H189">
        <v>3</v>
      </c>
      <c r="I189">
        <v>2</v>
      </c>
      <c r="J189">
        <v>956</v>
      </c>
      <c r="K189">
        <v>1.0259529999999999</v>
      </c>
      <c r="L189" t="s">
        <v>16</v>
      </c>
    </row>
    <row r="190" spans="1:12" x14ac:dyDescent="0.3">
      <c r="A190" s="1">
        <v>40003</v>
      </c>
      <c r="B190">
        <v>2009</v>
      </c>
      <c r="C190" t="s">
        <v>26</v>
      </c>
      <c r="D190">
        <v>212940</v>
      </c>
      <c r="E190">
        <v>290000</v>
      </c>
      <c r="F190" t="s">
        <v>13</v>
      </c>
      <c r="G190" t="s">
        <v>14</v>
      </c>
      <c r="H190">
        <v>3</v>
      </c>
      <c r="I190">
        <v>1</v>
      </c>
      <c r="J190">
        <v>1032</v>
      </c>
      <c r="K190">
        <v>1.0259529999999999</v>
      </c>
      <c r="L190" t="s">
        <v>25</v>
      </c>
    </row>
    <row r="191" spans="1:12" x14ac:dyDescent="0.3">
      <c r="A191" s="1">
        <v>40004</v>
      </c>
      <c r="B191">
        <v>2009</v>
      </c>
      <c r="C191" t="s">
        <v>12</v>
      </c>
      <c r="D191">
        <v>142870</v>
      </c>
      <c r="E191">
        <v>329000</v>
      </c>
      <c r="F191" t="s">
        <v>13</v>
      </c>
      <c r="G191" t="s">
        <v>14</v>
      </c>
      <c r="H191">
        <v>3</v>
      </c>
      <c r="I191">
        <v>2</v>
      </c>
      <c r="J191">
        <v>1020</v>
      </c>
      <c r="K191">
        <v>1.0259529999999999</v>
      </c>
      <c r="L191" t="s">
        <v>15</v>
      </c>
    </row>
    <row r="192" spans="1:12" x14ac:dyDescent="0.3">
      <c r="A192" s="1">
        <v>40005</v>
      </c>
      <c r="B192">
        <v>2009</v>
      </c>
      <c r="C192" t="s">
        <v>21</v>
      </c>
      <c r="D192">
        <v>8272180</v>
      </c>
      <c r="E192">
        <v>18500000</v>
      </c>
      <c r="F192" t="s">
        <v>13</v>
      </c>
      <c r="G192" t="s">
        <v>14</v>
      </c>
      <c r="H192">
        <v>3</v>
      </c>
      <c r="I192">
        <v>3</v>
      </c>
      <c r="J192">
        <v>935</v>
      </c>
      <c r="K192">
        <v>1.0259529999999999</v>
      </c>
      <c r="L192" t="s">
        <v>16</v>
      </c>
    </row>
    <row r="193" spans="1:12" x14ac:dyDescent="0.3">
      <c r="A193" s="1">
        <v>40006</v>
      </c>
      <c r="B193">
        <v>2009</v>
      </c>
      <c r="C193" t="s">
        <v>18</v>
      </c>
      <c r="D193">
        <v>286226</v>
      </c>
      <c r="E193">
        <v>679000</v>
      </c>
      <c r="F193" t="s">
        <v>13</v>
      </c>
      <c r="G193" t="s">
        <v>14</v>
      </c>
      <c r="H193">
        <v>3</v>
      </c>
      <c r="I193">
        <v>1</v>
      </c>
      <c r="J193">
        <v>925</v>
      </c>
      <c r="K193">
        <v>1.0259529999999999</v>
      </c>
      <c r="L193" t="s">
        <v>25</v>
      </c>
    </row>
    <row r="194" spans="1:12" x14ac:dyDescent="0.3">
      <c r="A194" s="1">
        <v>40007</v>
      </c>
      <c r="B194">
        <v>2009</v>
      </c>
      <c r="C194" t="s">
        <v>26</v>
      </c>
      <c r="D194">
        <v>273980</v>
      </c>
      <c r="E194">
        <v>421000</v>
      </c>
      <c r="F194" t="s">
        <v>13</v>
      </c>
      <c r="G194" t="s">
        <v>14</v>
      </c>
      <c r="H194">
        <v>3</v>
      </c>
      <c r="I194">
        <v>1</v>
      </c>
      <c r="J194">
        <v>984</v>
      </c>
      <c r="K194">
        <v>1.0259529999999999</v>
      </c>
      <c r="L194" t="s">
        <v>22</v>
      </c>
    </row>
    <row r="195" spans="1:12" x14ac:dyDescent="0.3">
      <c r="A195" s="1">
        <v>40008</v>
      </c>
      <c r="B195">
        <v>2009</v>
      </c>
      <c r="C195" t="s">
        <v>21</v>
      </c>
      <c r="D195">
        <v>1605940</v>
      </c>
      <c r="E195">
        <v>1379130</v>
      </c>
      <c r="F195" t="s">
        <v>13</v>
      </c>
      <c r="G195" t="s">
        <v>14</v>
      </c>
      <c r="H195">
        <v>3</v>
      </c>
      <c r="I195">
        <v>3</v>
      </c>
      <c r="J195">
        <v>982</v>
      </c>
      <c r="K195">
        <v>1.0259529999999999</v>
      </c>
      <c r="L195" t="s">
        <v>25</v>
      </c>
    </row>
    <row r="196" spans="1:12" x14ac:dyDescent="0.3">
      <c r="A196" s="1">
        <v>40009</v>
      </c>
      <c r="B196">
        <v>2009</v>
      </c>
      <c r="C196" t="s">
        <v>21</v>
      </c>
      <c r="D196">
        <v>528640</v>
      </c>
      <c r="E196">
        <v>895000</v>
      </c>
      <c r="F196" t="s">
        <v>13</v>
      </c>
      <c r="G196" t="s">
        <v>14</v>
      </c>
      <c r="H196">
        <v>3</v>
      </c>
      <c r="I196">
        <v>3</v>
      </c>
      <c r="J196">
        <v>1082</v>
      </c>
      <c r="K196">
        <v>1.0259529999999999</v>
      </c>
      <c r="L196" t="s">
        <v>25</v>
      </c>
    </row>
    <row r="197" spans="1:12" x14ac:dyDescent="0.3">
      <c r="A197" s="1">
        <v>40010</v>
      </c>
      <c r="B197">
        <v>2009</v>
      </c>
      <c r="C197" t="s">
        <v>12</v>
      </c>
      <c r="D197">
        <v>104860</v>
      </c>
      <c r="E197">
        <v>191250</v>
      </c>
      <c r="F197" t="s">
        <v>13</v>
      </c>
      <c r="G197" t="s">
        <v>14</v>
      </c>
      <c r="H197">
        <v>3</v>
      </c>
      <c r="I197">
        <v>3</v>
      </c>
      <c r="J197">
        <v>1086</v>
      </c>
      <c r="K197">
        <v>1.0259529999999999</v>
      </c>
      <c r="L197" t="s">
        <v>15</v>
      </c>
    </row>
    <row r="198" spans="1:12" x14ac:dyDescent="0.3">
      <c r="A198" s="1">
        <v>40011</v>
      </c>
      <c r="B198">
        <v>2009</v>
      </c>
      <c r="C198" t="s">
        <v>17</v>
      </c>
      <c r="D198">
        <v>108710</v>
      </c>
      <c r="E198">
        <v>78833</v>
      </c>
      <c r="F198" t="s">
        <v>13</v>
      </c>
      <c r="G198" t="s">
        <v>14</v>
      </c>
      <c r="H198">
        <v>3</v>
      </c>
      <c r="I198">
        <v>1</v>
      </c>
      <c r="J198">
        <v>1081</v>
      </c>
      <c r="K198">
        <v>1.0259529999999999</v>
      </c>
      <c r="L198" t="s">
        <v>22</v>
      </c>
    </row>
    <row r="199" spans="1:12" x14ac:dyDescent="0.3">
      <c r="A199" s="1">
        <v>40012</v>
      </c>
      <c r="B199">
        <v>2009</v>
      </c>
      <c r="C199" t="s">
        <v>26</v>
      </c>
      <c r="D199">
        <v>631680</v>
      </c>
      <c r="E199">
        <v>800000</v>
      </c>
      <c r="F199" t="s">
        <v>13</v>
      </c>
      <c r="G199" t="s">
        <v>14</v>
      </c>
      <c r="H199">
        <v>3</v>
      </c>
      <c r="I199">
        <v>3</v>
      </c>
      <c r="J199">
        <v>1088</v>
      </c>
      <c r="K199">
        <v>1.0259529999999999</v>
      </c>
      <c r="L199" t="s">
        <v>22</v>
      </c>
    </row>
    <row r="200" spans="1:12" x14ac:dyDescent="0.3">
      <c r="A200" s="1">
        <v>40013</v>
      </c>
      <c r="B200">
        <v>2009</v>
      </c>
      <c r="C200" t="s">
        <v>26</v>
      </c>
      <c r="D200">
        <v>366310</v>
      </c>
      <c r="E200">
        <v>507500</v>
      </c>
      <c r="F200" t="s">
        <v>13</v>
      </c>
      <c r="G200" t="s">
        <v>14</v>
      </c>
      <c r="H200">
        <v>3</v>
      </c>
      <c r="I200">
        <v>2</v>
      </c>
      <c r="J200">
        <v>963</v>
      </c>
      <c r="K200">
        <v>1.0259529999999999</v>
      </c>
      <c r="L200" t="s">
        <v>22</v>
      </c>
    </row>
    <row r="201" spans="1:12" x14ac:dyDescent="0.3">
      <c r="A201" s="1">
        <v>40014</v>
      </c>
      <c r="B201">
        <v>2009</v>
      </c>
      <c r="C201" t="s">
        <v>21</v>
      </c>
      <c r="D201">
        <v>1308580</v>
      </c>
      <c r="E201">
        <v>1699000</v>
      </c>
      <c r="F201" t="s">
        <v>13</v>
      </c>
      <c r="G201" t="s">
        <v>14</v>
      </c>
      <c r="H201">
        <v>3</v>
      </c>
      <c r="I201">
        <v>3</v>
      </c>
      <c r="J201">
        <v>1067</v>
      </c>
      <c r="K201">
        <v>1.0259529999999999</v>
      </c>
      <c r="L201" t="s">
        <v>22</v>
      </c>
    </row>
    <row r="202" spans="1:12" x14ac:dyDescent="0.3">
      <c r="A202" s="1">
        <v>40015</v>
      </c>
      <c r="B202">
        <v>2009</v>
      </c>
      <c r="C202" t="s">
        <v>18</v>
      </c>
      <c r="D202">
        <v>310800</v>
      </c>
      <c r="E202">
        <v>635000</v>
      </c>
      <c r="F202" t="s">
        <v>13</v>
      </c>
      <c r="G202" t="s">
        <v>14</v>
      </c>
      <c r="H202">
        <v>3</v>
      </c>
      <c r="I202">
        <v>1</v>
      </c>
      <c r="J202">
        <v>923</v>
      </c>
      <c r="K202">
        <v>1.0259529999999999</v>
      </c>
      <c r="L202" t="s">
        <v>15</v>
      </c>
    </row>
    <row r="203" spans="1:12" x14ac:dyDescent="0.3">
      <c r="A203" s="1">
        <v>40016</v>
      </c>
      <c r="B203">
        <v>2009</v>
      </c>
      <c r="C203" t="s">
        <v>17</v>
      </c>
      <c r="D203">
        <v>143430</v>
      </c>
      <c r="E203">
        <v>335000</v>
      </c>
      <c r="F203" t="s">
        <v>13</v>
      </c>
      <c r="G203" t="s">
        <v>14</v>
      </c>
      <c r="H203">
        <v>3</v>
      </c>
      <c r="I203">
        <v>3</v>
      </c>
      <c r="J203">
        <v>906</v>
      </c>
      <c r="K203">
        <v>1.0259529999999999</v>
      </c>
      <c r="L203" t="s">
        <v>16</v>
      </c>
    </row>
    <row r="204" spans="1:12" x14ac:dyDescent="0.3">
      <c r="A204" s="1">
        <v>40017</v>
      </c>
      <c r="B204">
        <v>2009</v>
      </c>
      <c r="C204" t="s">
        <v>17</v>
      </c>
      <c r="D204">
        <v>114170</v>
      </c>
      <c r="E204">
        <v>197500</v>
      </c>
      <c r="F204" t="s">
        <v>13</v>
      </c>
      <c r="G204" t="s">
        <v>14</v>
      </c>
      <c r="H204">
        <v>3</v>
      </c>
      <c r="I204">
        <v>3</v>
      </c>
      <c r="J204">
        <v>1098</v>
      </c>
      <c r="K204">
        <v>1.0259529999999999</v>
      </c>
      <c r="L204" t="s">
        <v>22</v>
      </c>
    </row>
    <row r="205" spans="1:12" x14ac:dyDescent="0.3">
      <c r="A205" s="1">
        <v>40018</v>
      </c>
      <c r="B205">
        <v>2009</v>
      </c>
      <c r="C205" t="s">
        <v>12</v>
      </c>
      <c r="D205">
        <v>82250</v>
      </c>
      <c r="E205">
        <v>175000</v>
      </c>
      <c r="F205" t="s">
        <v>13</v>
      </c>
      <c r="G205" t="s">
        <v>14</v>
      </c>
      <c r="H205">
        <v>3</v>
      </c>
      <c r="I205">
        <v>3</v>
      </c>
      <c r="J205">
        <v>1034</v>
      </c>
      <c r="K205">
        <v>1.0259529999999999</v>
      </c>
      <c r="L205" t="s">
        <v>15</v>
      </c>
    </row>
    <row r="206" spans="1:12" x14ac:dyDescent="0.3">
      <c r="A206" s="1">
        <v>40019</v>
      </c>
      <c r="B206">
        <v>2009</v>
      </c>
      <c r="C206" t="s">
        <v>21</v>
      </c>
      <c r="D206">
        <v>722050</v>
      </c>
      <c r="E206">
        <v>2175000</v>
      </c>
      <c r="F206" t="s">
        <v>13</v>
      </c>
      <c r="G206" t="s">
        <v>14</v>
      </c>
      <c r="H206">
        <v>3</v>
      </c>
      <c r="I206">
        <v>3</v>
      </c>
      <c r="J206">
        <v>905</v>
      </c>
      <c r="K206">
        <v>1.0259529999999999</v>
      </c>
      <c r="L206" t="s">
        <v>25</v>
      </c>
    </row>
    <row r="207" spans="1:12" x14ac:dyDescent="0.3">
      <c r="A207" s="1">
        <v>40020</v>
      </c>
      <c r="B207">
        <v>2009</v>
      </c>
      <c r="C207" t="s">
        <v>21</v>
      </c>
      <c r="D207">
        <v>1455300</v>
      </c>
      <c r="E207">
        <v>2200000</v>
      </c>
      <c r="F207" t="s">
        <v>13</v>
      </c>
      <c r="G207" t="s">
        <v>14</v>
      </c>
      <c r="H207">
        <v>3</v>
      </c>
      <c r="I207">
        <v>2</v>
      </c>
      <c r="J207">
        <v>1061</v>
      </c>
      <c r="K207">
        <v>1.0259529999999999</v>
      </c>
      <c r="L207" t="s">
        <v>22</v>
      </c>
    </row>
    <row r="208" spans="1:12" x14ac:dyDescent="0.3">
      <c r="A208" s="1">
        <v>40021</v>
      </c>
      <c r="B208">
        <v>2009</v>
      </c>
      <c r="C208" t="s">
        <v>17</v>
      </c>
      <c r="D208">
        <v>156730</v>
      </c>
      <c r="E208">
        <v>355000</v>
      </c>
      <c r="F208" t="s">
        <v>19</v>
      </c>
      <c r="G208" t="s">
        <v>20</v>
      </c>
      <c r="H208">
        <v>4</v>
      </c>
      <c r="I208">
        <v>4</v>
      </c>
      <c r="J208">
        <v>1372</v>
      </c>
      <c r="K208">
        <v>1.0259529999999999</v>
      </c>
      <c r="L208" t="s">
        <v>16</v>
      </c>
    </row>
    <row r="209" spans="1:12" x14ac:dyDescent="0.3">
      <c r="A209" s="1">
        <v>40022</v>
      </c>
      <c r="B209">
        <v>2009</v>
      </c>
      <c r="C209" t="s">
        <v>12</v>
      </c>
      <c r="D209">
        <v>118930</v>
      </c>
      <c r="E209">
        <v>212000</v>
      </c>
      <c r="F209" t="s">
        <v>13</v>
      </c>
      <c r="G209" t="s">
        <v>14</v>
      </c>
      <c r="H209">
        <v>3</v>
      </c>
      <c r="I209">
        <v>3</v>
      </c>
      <c r="J209">
        <v>1032</v>
      </c>
      <c r="K209">
        <v>1.0259529999999999</v>
      </c>
      <c r="L209" t="s">
        <v>25</v>
      </c>
    </row>
    <row r="210" spans="1:12" x14ac:dyDescent="0.3">
      <c r="A210" s="1">
        <v>40023</v>
      </c>
      <c r="B210">
        <v>2009</v>
      </c>
      <c r="C210" t="s">
        <v>18</v>
      </c>
      <c r="D210">
        <v>251370</v>
      </c>
      <c r="E210">
        <v>422500</v>
      </c>
      <c r="F210" t="s">
        <v>13</v>
      </c>
      <c r="G210" t="s">
        <v>14</v>
      </c>
      <c r="H210">
        <v>3</v>
      </c>
      <c r="I210">
        <v>3</v>
      </c>
      <c r="J210">
        <v>1076</v>
      </c>
      <c r="K210">
        <v>1.0259529999999999</v>
      </c>
      <c r="L210" t="s">
        <v>15</v>
      </c>
    </row>
    <row r="211" spans="1:12" x14ac:dyDescent="0.3">
      <c r="A211" s="1">
        <v>40024</v>
      </c>
      <c r="B211">
        <v>2009</v>
      </c>
      <c r="C211" t="s">
        <v>18</v>
      </c>
      <c r="D211">
        <v>317520</v>
      </c>
      <c r="E211">
        <v>580000</v>
      </c>
      <c r="F211" t="s">
        <v>13</v>
      </c>
      <c r="G211" t="s">
        <v>14</v>
      </c>
      <c r="H211">
        <v>3</v>
      </c>
      <c r="I211">
        <v>3</v>
      </c>
      <c r="J211">
        <v>1072</v>
      </c>
      <c r="K211">
        <v>1.0259529999999999</v>
      </c>
      <c r="L211" t="s">
        <v>25</v>
      </c>
    </row>
    <row r="212" spans="1:12" x14ac:dyDescent="0.3">
      <c r="A212" s="1">
        <v>40025</v>
      </c>
      <c r="B212">
        <v>2009</v>
      </c>
      <c r="C212" t="s">
        <v>17</v>
      </c>
      <c r="D212">
        <v>139090</v>
      </c>
      <c r="E212">
        <v>288400</v>
      </c>
      <c r="F212" t="s">
        <v>13</v>
      </c>
      <c r="G212" t="s">
        <v>14</v>
      </c>
      <c r="H212">
        <v>3</v>
      </c>
      <c r="I212">
        <v>3</v>
      </c>
      <c r="J212">
        <v>1022</v>
      </c>
      <c r="K212">
        <v>1.0259529999999999</v>
      </c>
      <c r="L212" t="s">
        <v>22</v>
      </c>
    </row>
    <row r="213" spans="1:12" x14ac:dyDescent="0.3">
      <c r="A213" s="1">
        <v>40026</v>
      </c>
      <c r="B213">
        <v>2009</v>
      </c>
      <c r="C213" t="s">
        <v>12</v>
      </c>
      <c r="D213">
        <v>62160</v>
      </c>
      <c r="E213">
        <v>112000</v>
      </c>
      <c r="F213" t="s">
        <v>13</v>
      </c>
      <c r="G213" t="s">
        <v>14</v>
      </c>
      <c r="H213">
        <v>3</v>
      </c>
      <c r="I213">
        <v>2</v>
      </c>
      <c r="J213">
        <v>1062</v>
      </c>
      <c r="K213">
        <v>1.0259529999999999</v>
      </c>
      <c r="L213" t="s">
        <v>15</v>
      </c>
    </row>
    <row r="214" spans="1:12" x14ac:dyDescent="0.3">
      <c r="A214" s="1">
        <v>40027</v>
      </c>
      <c r="B214">
        <v>2009</v>
      </c>
      <c r="C214" t="s">
        <v>26</v>
      </c>
      <c r="D214">
        <v>341530</v>
      </c>
      <c r="E214">
        <v>497500</v>
      </c>
      <c r="F214" t="s">
        <v>13</v>
      </c>
      <c r="G214" t="s">
        <v>14</v>
      </c>
      <c r="H214">
        <v>3</v>
      </c>
      <c r="I214">
        <v>3</v>
      </c>
      <c r="J214">
        <v>1078</v>
      </c>
      <c r="K214">
        <v>1.0259529999999999</v>
      </c>
      <c r="L214" t="s">
        <v>25</v>
      </c>
    </row>
    <row r="215" spans="1:12" x14ac:dyDescent="0.3">
      <c r="A215" s="1">
        <v>40028</v>
      </c>
      <c r="B215">
        <v>2009</v>
      </c>
      <c r="C215" t="s">
        <v>17</v>
      </c>
      <c r="D215">
        <v>119490</v>
      </c>
      <c r="E215">
        <v>268000</v>
      </c>
      <c r="F215" t="s">
        <v>13</v>
      </c>
      <c r="G215" t="s">
        <v>14</v>
      </c>
      <c r="H215">
        <v>3</v>
      </c>
      <c r="I215">
        <v>2</v>
      </c>
      <c r="J215">
        <v>904</v>
      </c>
      <c r="K215">
        <v>1.0259529999999999</v>
      </c>
      <c r="L215" t="s">
        <v>15</v>
      </c>
    </row>
    <row r="216" spans="1:12" x14ac:dyDescent="0.3">
      <c r="A216" s="1">
        <v>40029</v>
      </c>
      <c r="B216">
        <v>2009</v>
      </c>
      <c r="C216" t="s">
        <v>26</v>
      </c>
      <c r="D216">
        <v>430850</v>
      </c>
      <c r="E216">
        <v>1475000</v>
      </c>
      <c r="F216" t="s">
        <v>13</v>
      </c>
      <c r="G216" t="s">
        <v>14</v>
      </c>
      <c r="H216">
        <v>3</v>
      </c>
      <c r="I216">
        <v>1</v>
      </c>
      <c r="J216">
        <v>1069</v>
      </c>
      <c r="K216">
        <v>1.0259529999999999</v>
      </c>
      <c r="L216" t="s">
        <v>22</v>
      </c>
    </row>
    <row r="217" spans="1:12" x14ac:dyDescent="0.3">
      <c r="A217" s="1">
        <v>40030</v>
      </c>
      <c r="B217">
        <v>2009</v>
      </c>
      <c r="C217" t="s">
        <v>21</v>
      </c>
      <c r="D217">
        <v>1559320</v>
      </c>
      <c r="E217">
        <v>2400000</v>
      </c>
      <c r="F217" t="s">
        <v>13</v>
      </c>
      <c r="G217" t="s">
        <v>14</v>
      </c>
      <c r="H217">
        <v>3</v>
      </c>
      <c r="I217">
        <v>3</v>
      </c>
      <c r="J217">
        <v>942</v>
      </c>
      <c r="K217">
        <v>1.0259529999999999</v>
      </c>
      <c r="L217" t="s">
        <v>15</v>
      </c>
    </row>
    <row r="218" spans="1:12" x14ac:dyDescent="0.3">
      <c r="A218" s="1">
        <v>40031</v>
      </c>
      <c r="B218">
        <v>2009</v>
      </c>
      <c r="C218" t="s">
        <v>18</v>
      </c>
      <c r="D218">
        <v>362040</v>
      </c>
      <c r="E218">
        <v>910000</v>
      </c>
      <c r="F218" t="s">
        <v>13</v>
      </c>
      <c r="G218" t="s">
        <v>14</v>
      </c>
      <c r="H218">
        <v>3</v>
      </c>
      <c r="I218">
        <v>2</v>
      </c>
      <c r="J218">
        <v>936</v>
      </c>
      <c r="K218">
        <v>1.0259529999999999</v>
      </c>
      <c r="L218" t="s">
        <v>16</v>
      </c>
    </row>
    <row r="219" spans="1:12" x14ac:dyDescent="0.3">
      <c r="A219" s="1">
        <v>40032</v>
      </c>
      <c r="B219">
        <v>2009</v>
      </c>
      <c r="C219" t="s">
        <v>12</v>
      </c>
      <c r="D219">
        <v>54880</v>
      </c>
      <c r="E219">
        <v>185000</v>
      </c>
      <c r="F219" t="s">
        <v>23</v>
      </c>
      <c r="G219" t="s">
        <v>24</v>
      </c>
      <c r="H219">
        <v>6</v>
      </c>
      <c r="I219">
        <v>6</v>
      </c>
      <c r="J219">
        <v>2148</v>
      </c>
      <c r="K219">
        <v>1.0259529999999999</v>
      </c>
      <c r="L219" t="s">
        <v>22</v>
      </c>
    </row>
    <row r="220" spans="1:12" x14ac:dyDescent="0.3">
      <c r="A220" s="1">
        <v>40033</v>
      </c>
      <c r="B220">
        <v>2009</v>
      </c>
      <c r="C220" t="s">
        <v>17</v>
      </c>
      <c r="D220">
        <v>176890</v>
      </c>
      <c r="E220">
        <v>374500</v>
      </c>
      <c r="F220" t="s">
        <v>13</v>
      </c>
      <c r="G220" t="s">
        <v>14</v>
      </c>
      <c r="H220">
        <v>3</v>
      </c>
      <c r="I220">
        <v>2</v>
      </c>
      <c r="J220">
        <v>1046</v>
      </c>
      <c r="K220">
        <v>1.0259529999999999</v>
      </c>
      <c r="L220" t="s">
        <v>15</v>
      </c>
    </row>
    <row r="221" spans="1:12" x14ac:dyDescent="0.3">
      <c r="A221" s="1">
        <v>40034</v>
      </c>
      <c r="B221">
        <v>2009</v>
      </c>
      <c r="C221" t="s">
        <v>21</v>
      </c>
      <c r="D221">
        <v>795900</v>
      </c>
      <c r="E221">
        <v>1471300</v>
      </c>
      <c r="F221" t="s">
        <v>13</v>
      </c>
      <c r="G221" t="s">
        <v>14</v>
      </c>
      <c r="H221">
        <v>3</v>
      </c>
      <c r="I221">
        <v>1</v>
      </c>
      <c r="J221">
        <v>988</v>
      </c>
      <c r="K221">
        <v>1.0259529999999999</v>
      </c>
      <c r="L221" t="s">
        <v>15</v>
      </c>
    </row>
    <row r="222" spans="1:12" x14ac:dyDescent="0.3">
      <c r="A222" s="1">
        <v>40035</v>
      </c>
      <c r="B222">
        <v>2009</v>
      </c>
      <c r="C222" t="s">
        <v>18</v>
      </c>
      <c r="D222">
        <v>220080</v>
      </c>
      <c r="E222">
        <v>466598</v>
      </c>
      <c r="F222" t="s">
        <v>13</v>
      </c>
      <c r="G222" t="s">
        <v>14</v>
      </c>
      <c r="H222">
        <v>3</v>
      </c>
      <c r="I222">
        <v>2</v>
      </c>
      <c r="J222">
        <v>1053</v>
      </c>
      <c r="K222">
        <v>1.0259529999999999</v>
      </c>
      <c r="L222" t="s">
        <v>22</v>
      </c>
    </row>
    <row r="223" spans="1:12" x14ac:dyDescent="0.3">
      <c r="A223" s="1">
        <v>40036</v>
      </c>
      <c r="B223">
        <v>2009</v>
      </c>
      <c r="C223" t="s">
        <v>17</v>
      </c>
      <c r="D223">
        <v>153930</v>
      </c>
      <c r="E223">
        <v>331055</v>
      </c>
      <c r="F223" t="s">
        <v>19</v>
      </c>
      <c r="G223" t="s">
        <v>20</v>
      </c>
      <c r="H223">
        <v>4</v>
      </c>
      <c r="I223">
        <v>4</v>
      </c>
      <c r="J223">
        <v>1303</v>
      </c>
      <c r="K223">
        <v>1.0259529999999999</v>
      </c>
      <c r="L223" t="s">
        <v>15</v>
      </c>
    </row>
    <row r="224" spans="1:12" x14ac:dyDescent="0.3">
      <c r="A224" s="1">
        <v>40037</v>
      </c>
      <c r="B224">
        <v>2009</v>
      </c>
      <c r="C224" t="s">
        <v>12</v>
      </c>
      <c r="D224">
        <v>81900</v>
      </c>
      <c r="E224">
        <v>234900</v>
      </c>
      <c r="F224" t="s">
        <v>13</v>
      </c>
      <c r="G224" t="s">
        <v>14</v>
      </c>
      <c r="H224">
        <v>3</v>
      </c>
      <c r="I224">
        <v>2</v>
      </c>
      <c r="J224">
        <v>906</v>
      </c>
      <c r="K224">
        <v>1.0259529999999999</v>
      </c>
      <c r="L224" t="s">
        <v>22</v>
      </c>
    </row>
    <row r="225" spans="1:12" x14ac:dyDescent="0.3">
      <c r="A225" s="1">
        <v>40038</v>
      </c>
      <c r="B225">
        <v>2009</v>
      </c>
      <c r="C225" t="s">
        <v>18</v>
      </c>
      <c r="D225">
        <v>262220</v>
      </c>
      <c r="E225">
        <v>120000</v>
      </c>
      <c r="F225" t="s">
        <v>19</v>
      </c>
      <c r="G225" t="s">
        <v>20</v>
      </c>
      <c r="H225">
        <v>4</v>
      </c>
      <c r="I225">
        <v>2</v>
      </c>
      <c r="J225">
        <v>1413</v>
      </c>
      <c r="K225">
        <v>1.0259529999999999</v>
      </c>
      <c r="L225" t="s">
        <v>15</v>
      </c>
    </row>
    <row r="226" spans="1:12" x14ac:dyDescent="0.3">
      <c r="A226" s="1">
        <v>40039</v>
      </c>
      <c r="B226">
        <v>2009</v>
      </c>
      <c r="C226" t="s">
        <v>17</v>
      </c>
      <c r="D226">
        <v>95970</v>
      </c>
      <c r="E226">
        <v>242000</v>
      </c>
      <c r="F226" t="s">
        <v>13</v>
      </c>
      <c r="G226" t="s">
        <v>14</v>
      </c>
      <c r="H226">
        <v>3</v>
      </c>
      <c r="I226">
        <v>1</v>
      </c>
      <c r="J226">
        <v>996</v>
      </c>
      <c r="K226">
        <v>1.0259529999999999</v>
      </c>
      <c r="L226" t="s">
        <v>16</v>
      </c>
    </row>
    <row r="227" spans="1:12" x14ac:dyDescent="0.3">
      <c r="A227" s="1">
        <v>40040</v>
      </c>
      <c r="B227">
        <v>2009</v>
      </c>
      <c r="C227" t="s">
        <v>26</v>
      </c>
      <c r="D227">
        <v>343000</v>
      </c>
      <c r="E227">
        <v>514000</v>
      </c>
      <c r="F227" t="s">
        <v>13</v>
      </c>
      <c r="G227" t="s">
        <v>14</v>
      </c>
      <c r="H227">
        <v>3</v>
      </c>
      <c r="I227">
        <v>1</v>
      </c>
      <c r="J227">
        <v>1082</v>
      </c>
      <c r="K227">
        <v>1.0259529999999999</v>
      </c>
      <c r="L227" t="s">
        <v>16</v>
      </c>
    </row>
    <row r="228" spans="1:12" x14ac:dyDescent="0.3">
      <c r="A228" s="1">
        <v>40041</v>
      </c>
      <c r="B228">
        <v>2009</v>
      </c>
      <c r="C228" t="s">
        <v>26</v>
      </c>
      <c r="D228">
        <v>350770</v>
      </c>
      <c r="E228">
        <v>461000</v>
      </c>
      <c r="F228" t="s">
        <v>13</v>
      </c>
      <c r="G228" t="s">
        <v>14</v>
      </c>
      <c r="H228">
        <v>3</v>
      </c>
      <c r="I228">
        <v>1</v>
      </c>
      <c r="J228">
        <v>1052</v>
      </c>
      <c r="K228">
        <v>1.0259529999999999</v>
      </c>
      <c r="L228" t="s">
        <v>15</v>
      </c>
    </row>
    <row r="229" spans="1:12" x14ac:dyDescent="0.3">
      <c r="A229" s="1">
        <v>40042</v>
      </c>
      <c r="B229">
        <v>2009</v>
      </c>
      <c r="C229" t="s">
        <v>12</v>
      </c>
      <c r="D229">
        <v>9100</v>
      </c>
      <c r="E229">
        <v>93333</v>
      </c>
      <c r="F229" t="s">
        <v>13</v>
      </c>
      <c r="G229" t="s">
        <v>14</v>
      </c>
      <c r="H229">
        <v>3</v>
      </c>
      <c r="I229">
        <v>1</v>
      </c>
      <c r="J229">
        <v>1082</v>
      </c>
      <c r="K229">
        <v>1.0259529999999999</v>
      </c>
      <c r="L229" t="s">
        <v>25</v>
      </c>
    </row>
    <row r="230" spans="1:12" x14ac:dyDescent="0.3">
      <c r="A230" s="1">
        <v>40043</v>
      </c>
      <c r="B230">
        <v>2009</v>
      </c>
      <c r="C230" t="s">
        <v>17</v>
      </c>
      <c r="D230">
        <v>72660</v>
      </c>
      <c r="E230">
        <v>197000</v>
      </c>
      <c r="F230" t="s">
        <v>13</v>
      </c>
      <c r="G230" t="s">
        <v>14</v>
      </c>
      <c r="H230">
        <v>3</v>
      </c>
      <c r="I230">
        <v>2</v>
      </c>
      <c r="J230">
        <v>1051</v>
      </c>
      <c r="K230">
        <v>1.0259529999999999</v>
      </c>
      <c r="L230" t="s">
        <v>25</v>
      </c>
    </row>
    <row r="231" spans="1:12" x14ac:dyDescent="0.3">
      <c r="A231" s="1">
        <v>40044</v>
      </c>
      <c r="B231">
        <v>2009</v>
      </c>
      <c r="C231" t="s">
        <v>18</v>
      </c>
      <c r="D231">
        <v>417200</v>
      </c>
      <c r="E231">
        <v>625000</v>
      </c>
      <c r="F231" t="s">
        <v>13</v>
      </c>
      <c r="G231" t="s">
        <v>14</v>
      </c>
      <c r="H231">
        <v>3</v>
      </c>
      <c r="I231">
        <v>1</v>
      </c>
      <c r="J231">
        <v>1006</v>
      </c>
      <c r="K231">
        <v>1.0259529999999999</v>
      </c>
      <c r="L231" t="s">
        <v>16</v>
      </c>
    </row>
    <row r="232" spans="1:12" x14ac:dyDescent="0.3">
      <c r="A232" s="1">
        <v>40045</v>
      </c>
      <c r="B232">
        <v>2009</v>
      </c>
      <c r="C232" t="s">
        <v>17</v>
      </c>
      <c r="D232">
        <v>121241</v>
      </c>
      <c r="E232">
        <v>135000</v>
      </c>
      <c r="F232" t="s">
        <v>13</v>
      </c>
      <c r="G232" t="s">
        <v>14</v>
      </c>
      <c r="H232">
        <v>3</v>
      </c>
      <c r="I232">
        <v>1</v>
      </c>
      <c r="J232">
        <v>974</v>
      </c>
      <c r="K232">
        <v>1.0259529999999999</v>
      </c>
      <c r="L232" t="s">
        <v>15</v>
      </c>
    </row>
    <row r="233" spans="1:12" x14ac:dyDescent="0.3">
      <c r="A233" s="1">
        <v>40046</v>
      </c>
      <c r="B233">
        <v>2009</v>
      </c>
      <c r="C233" t="s">
        <v>17</v>
      </c>
      <c r="D233">
        <v>108500</v>
      </c>
      <c r="E233">
        <v>208000</v>
      </c>
      <c r="F233" t="s">
        <v>13</v>
      </c>
      <c r="G233" t="s">
        <v>14</v>
      </c>
      <c r="H233">
        <v>3</v>
      </c>
      <c r="I233">
        <v>2</v>
      </c>
      <c r="J233">
        <v>936</v>
      </c>
      <c r="K233">
        <v>1.0259529999999999</v>
      </c>
      <c r="L233" t="s">
        <v>25</v>
      </c>
    </row>
    <row r="234" spans="1:12" x14ac:dyDescent="0.3">
      <c r="A234" s="1">
        <v>40047</v>
      </c>
      <c r="B234">
        <v>2009</v>
      </c>
      <c r="C234" t="s">
        <v>21</v>
      </c>
      <c r="D234">
        <v>1274560</v>
      </c>
      <c r="E234">
        <v>2000000</v>
      </c>
      <c r="F234" t="s">
        <v>13</v>
      </c>
      <c r="G234" t="s">
        <v>14</v>
      </c>
      <c r="H234">
        <v>3</v>
      </c>
      <c r="I234">
        <v>2</v>
      </c>
      <c r="J234">
        <v>1000</v>
      </c>
      <c r="K234">
        <v>1.0259529999999999</v>
      </c>
      <c r="L234" t="s">
        <v>15</v>
      </c>
    </row>
    <row r="235" spans="1:12" x14ac:dyDescent="0.3">
      <c r="A235" s="1">
        <v>40048</v>
      </c>
      <c r="B235">
        <v>2009</v>
      </c>
      <c r="C235" t="s">
        <v>26</v>
      </c>
      <c r="D235">
        <v>416080</v>
      </c>
      <c r="E235">
        <v>675000</v>
      </c>
      <c r="F235" t="s">
        <v>13</v>
      </c>
      <c r="G235" t="s">
        <v>14</v>
      </c>
      <c r="H235">
        <v>3</v>
      </c>
      <c r="I235">
        <v>3</v>
      </c>
      <c r="J235">
        <v>1060</v>
      </c>
      <c r="K235">
        <v>1.0259529999999999</v>
      </c>
      <c r="L235" t="s">
        <v>16</v>
      </c>
    </row>
    <row r="236" spans="1:12" x14ac:dyDescent="0.3">
      <c r="A236" s="1">
        <v>40049</v>
      </c>
      <c r="B236">
        <v>2009</v>
      </c>
      <c r="C236" t="s">
        <v>17</v>
      </c>
      <c r="D236">
        <v>117321</v>
      </c>
      <c r="E236">
        <v>40000</v>
      </c>
      <c r="F236" t="s">
        <v>13</v>
      </c>
      <c r="G236" t="s">
        <v>14</v>
      </c>
      <c r="H236">
        <v>3</v>
      </c>
      <c r="I236">
        <v>2</v>
      </c>
      <c r="J236">
        <v>1074</v>
      </c>
      <c r="K236">
        <v>1.0259529999999999</v>
      </c>
      <c r="L236" t="s">
        <v>16</v>
      </c>
    </row>
    <row r="237" spans="1:12" x14ac:dyDescent="0.3">
      <c r="A237" s="1">
        <v>40050</v>
      </c>
      <c r="B237">
        <v>2009</v>
      </c>
      <c r="C237" t="s">
        <v>12</v>
      </c>
      <c r="D237">
        <v>63010</v>
      </c>
      <c r="E237">
        <v>159000</v>
      </c>
      <c r="F237" t="s">
        <v>13</v>
      </c>
      <c r="G237" t="s">
        <v>14</v>
      </c>
      <c r="H237">
        <v>3</v>
      </c>
      <c r="I237">
        <v>1</v>
      </c>
      <c r="J237">
        <v>999</v>
      </c>
      <c r="K237">
        <v>1.0259529999999999</v>
      </c>
      <c r="L237" t="s">
        <v>22</v>
      </c>
    </row>
    <row r="238" spans="1:12" x14ac:dyDescent="0.3">
      <c r="A238" s="1">
        <v>40051</v>
      </c>
      <c r="B238">
        <v>2009</v>
      </c>
      <c r="C238" t="s">
        <v>17</v>
      </c>
      <c r="D238">
        <v>111860</v>
      </c>
      <c r="E238">
        <v>260000</v>
      </c>
      <c r="F238" t="s">
        <v>13</v>
      </c>
      <c r="G238" t="s">
        <v>14</v>
      </c>
      <c r="H238">
        <v>3</v>
      </c>
      <c r="I238">
        <v>2</v>
      </c>
      <c r="J238">
        <v>984</v>
      </c>
      <c r="K238">
        <v>1.0259529999999999</v>
      </c>
      <c r="L238" t="s">
        <v>16</v>
      </c>
    </row>
    <row r="239" spans="1:12" x14ac:dyDescent="0.3">
      <c r="A239" s="1">
        <v>40052</v>
      </c>
      <c r="B239">
        <v>2009</v>
      </c>
      <c r="C239" t="s">
        <v>12</v>
      </c>
      <c r="D239">
        <v>105910</v>
      </c>
      <c r="E239">
        <v>243000</v>
      </c>
      <c r="F239" t="s">
        <v>13</v>
      </c>
      <c r="G239" t="s">
        <v>14</v>
      </c>
      <c r="H239">
        <v>3</v>
      </c>
      <c r="I239">
        <v>2</v>
      </c>
      <c r="J239">
        <v>1013</v>
      </c>
      <c r="K239">
        <v>1.0259529999999999</v>
      </c>
      <c r="L239" t="s">
        <v>16</v>
      </c>
    </row>
    <row r="240" spans="1:12" x14ac:dyDescent="0.3">
      <c r="A240" s="1">
        <v>40053</v>
      </c>
      <c r="B240">
        <v>2009</v>
      </c>
      <c r="C240" t="s">
        <v>21</v>
      </c>
      <c r="D240">
        <v>1076740</v>
      </c>
      <c r="E240">
        <v>1540000</v>
      </c>
      <c r="F240" t="s">
        <v>13</v>
      </c>
      <c r="G240" t="s">
        <v>14</v>
      </c>
      <c r="H240">
        <v>3</v>
      </c>
      <c r="I240">
        <v>3</v>
      </c>
      <c r="J240">
        <v>913</v>
      </c>
      <c r="K240">
        <v>1.0259529999999999</v>
      </c>
      <c r="L240" t="s">
        <v>25</v>
      </c>
    </row>
    <row r="241" spans="1:12" x14ac:dyDescent="0.3">
      <c r="A241" s="1">
        <v>40054</v>
      </c>
      <c r="B241">
        <v>2009</v>
      </c>
      <c r="C241" t="s">
        <v>26</v>
      </c>
      <c r="D241">
        <v>513730</v>
      </c>
      <c r="E241">
        <v>810000</v>
      </c>
      <c r="F241" t="s">
        <v>13</v>
      </c>
      <c r="G241" t="s">
        <v>14</v>
      </c>
      <c r="H241">
        <v>3</v>
      </c>
      <c r="I241">
        <v>3</v>
      </c>
      <c r="J241">
        <v>906</v>
      </c>
      <c r="K241">
        <v>1.0259529999999999</v>
      </c>
      <c r="L241" t="s">
        <v>15</v>
      </c>
    </row>
    <row r="242" spans="1:12" x14ac:dyDescent="0.3">
      <c r="A242" s="1">
        <v>40055</v>
      </c>
      <c r="B242">
        <v>2009</v>
      </c>
      <c r="C242" t="s">
        <v>17</v>
      </c>
      <c r="D242">
        <v>157501</v>
      </c>
      <c r="E242">
        <v>334000</v>
      </c>
      <c r="F242" t="s">
        <v>13</v>
      </c>
      <c r="G242" t="s">
        <v>14</v>
      </c>
      <c r="H242">
        <v>3</v>
      </c>
      <c r="I242">
        <v>1</v>
      </c>
      <c r="J242">
        <v>978</v>
      </c>
      <c r="K242">
        <v>1.0259529999999999</v>
      </c>
      <c r="L242" t="s">
        <v>15</v>
      </c>
    </row>
    <row r="243" spans="1:12" x14ac:dyDescent="0.3">
      <c r="A243" s="1">
        <v>40056</v>
      </c>
      <c r="B243">
        <v>2009</v>
      </c>
      <c r="C243" t="s">
        <v>18</v>
      </c>
      <c r="D243">
        <v>293580</v>
      </c>
      <c r="E243">
        <v>625000</v>
      </c>
      <c r="F243" t="s">
        <v>13</v>
      </c>
      <c r="G243" t="s">
        <v>14</v>
      </c>
      <c r="H243">
        <v>3</v>
      </c>
      <c r="I243">
        <v>3</v>
      </c>
      <c r="J243">
        <v>1018</v>
      </c>
      <c r="K243">
        <v>1.0259529999999999</v>
      </c>
      <c r="L243" t="s">
        <v>15</v>
      </c>
    </row>
    <row r="244" spans="1:12" x14ac:dyDescent="0.3">
      <c r="A244" s="1">
        <v>40057</v>
      </c>
      <c r="B244">
        <v>2009</v>
      </c>
      <c r="C244" t="s">
        <v>12</v>
      </c>
      <c r="D244">
        <v>36330</v>
      </c>
      <c r="E244">
        <v>143000</v>
      </c>
      <c r="F244" t="s">
        <v>19</v>
      </c>
      <c r="G244" t="s">
        <v>20</v>
      </c>
      <c r="H244">
        <v>4</v>
      </c>
      <c r="I244">
        <v>3</v>
      </c>
      <c r="J244">
        <v>1399</v>
      </c>
      <c r="K244">
        <v>1.0259529999999999</v>
      </c>
      <c r="L244" t="s">
        <v>16</v>
      </c>
    </row>
    <row r="245" spans="1:12" x14ac:dyDescent="0.3">
      <c r="A245" s="1">
        <v>40058</v>
      </c>
      <c r="B245">
        <v>2009</v>
      </c>
      <c r="C245" t="s">
        <v>21</v>
      </c>
      <c r="D245">
        <v>374500</v>
      </c>
      <c r="E245">
        <v>500000</v>
      </c>
      <c r="F245" t="s">
        <v>13</v>
      </c>
      <c r="G245" t="s">
        <v>14</v>
      </c>
      <c r="H245">
        <v>3</v>
      </c>
      <c r="I245">
        <v>3</v>
      </c>
      <c r="J245">
        <v>1042</v>
      </c>
      <c r="K245">
        <v>1.0259529999999999</v>
      </c>
      <c r="L245" t="s">
        <v>25</v>
      </c>
    </row>
    <row r="246" spans="1:12" x14ac:dyDescent="0.3">
      <c r="A246" s="1">
        <v>40059</v>
      </c>
      <c r="B246">
        <v>2009</v>
      </c>
      <c r="C246" t="s">
        <v>18</v>
      </c>
      <c r="D246">
        <v>230370</v>
      </c>
      <c r="E246">
        <v>445000</v>
      </c>
      <c r="F246" t="s">
        <v>13</v>
      </c>
      <c r="G246" t="s">
        <v>14</v>
      </c>
      <c r="H246">
        <v>3</v>
      </c>
      <c r="I246">
        <v>1</v>
      </c>
      <c r="J246">
        <v>1075</v>
      </c>
      <c r="K246">
        <v>1.0259529999999999</v>
      </c>
      <c r="L246" t="s">
        <v>15</v>
      </c>
    </row>
    <row r="247" spans="1:12" x14ac:dyDescent="0.3">
      <c r="A247" s="1">
        <v>40060</v>
      </c>
      <c r="B247">
        <v>2009</v>
      </c>
      <c r="C247" t="s">
        <v>26</v>
      </c>
      <c r="D247">
        <v>762510</v>
      </c>
      <c r="E247">
        <v>1295000</v>
      </c>
      <c r="F247" t="s">
        <v>13</v>
      </c>
      <c r="G247" t="s">
        <v>14</v>
      </c>
      <c r="H247">
        <v>3</v>
      </c>
      <c r="I247">
        <v>1</v>
      </c>
      <c r="J247">
        <v>1059</v>
      </c>
      <c r="K247">
        <v>1.0259529999999999</v>
      </c>
      <c r="L247" t="s">
        <v>22</v>
      </c>
    </row>
    <row r="248" spans="1:12" x14ac:dyDescent="0.3">
      <c r="A248" s="1">
        <v>40061</v>
      </c>
      <c r="B248">
        <v>2009</v>
      </c>
      <c r="C248" t="s">
        <v>26</v>
      </c>
      <c r="D248">
        <v>1052590</v>
      </c>
      <c r="E248">
        <v>1100000</v>
      </c>
      <c r="F248" t="s">
        <v>13</v>
      </c>
      <c r="G248" t="s">
        <v>14</v>
      </c>
      <c r="H248">
        <v>3</v>
      </c>
      <c r="I248">
        <v>1</v>
      </c>
      <c r="J248">
        <v>936</v>
      </c>
      <c r="K248">
        <v>1.0259529999999999</v>
      </c>
      <c r="L248" t="s">
        <v>22</v>
      </c>
    </row>
    <row r="249" spans="1:12" x14ac:dyDescent="0.3">
      <c r="A249" s="1">
        <v>40062</v>
      </c>
      <c r="B249">
        <v>2009</v>
      </c>
      <c r="C249" t="s">
        <v>17</v>
      </c>
      <c r="D249">
        <v>124601</v>
      </c>
      <c r="E249">
        <v>250000</v>
      </c>
      <c r="F249" t="s">
        <v>13</v>
      </c>
      <c r="G249" t="s">
        <v>14</v>
      </c>
      <c r="H249">
        <v>3</v>
      </c>
      <c r="I249">
        <v>3</v>
      </c>
      <c r="J249">
        <v>1038</v>
      </c>
      <c r="K249">
        <v>1.0259529999999999</v>
      </c>
      <c r="L249" t="s">
        <v>16</v>
      </c>
    </row>
    <row r="250" spans="1:12" x14ac:dyDescent="0.3">
      <c r="A250" s="1">
        <v>40063</v>
      </c>
      <c r="B250">
        <v>2009</v>
      </c>
      <c r="C250" t="s">
        <v>17</v>
      </c>
      <c r="D250">
        <v>110110</v>
      </c>
      <c r="E250">
        <v>150000</v>
      </c>
      <c r="F250" t="s">
        <v>13</v>
      </c>
      <c r="G250" t="s">
        <v>14</v>
      </c>
      <c r="H250">
        <v>3</v>
      </c>
      <c r="I250">
        <v>3</v>
      </c>
      <c r="J250">
        <v>1074</v>
      </c>
      <c r="K250">
        <v>1.0259529999999999</v>
      </c>
      <c r="L250" t="s">
        <v>25</v>
      </c>
    </row>
    <row r="251" spans="1:12" x14ac:dyDescent="0.3">
      <c r="A251" s="1">
        <v>40064</v>
      </c>
      <c r="B251">
        <v>2009</v>
      </c>
      <c r="C251" t="s">
        <v>26</v>
      </c>
      <c r="D251">
        <v>581630</v>
      </c>
      <c r="E251">
        <v>695000</v>
      </c>
      <c r="F251" t="s">
        <v>13</v>
      </c>
      <c r="G251" t="s">
        <v>14</v>
      </c>
      <c r="H251">
        <v>3</v>
      </c>
      <c r="I251">
        <v>1</v>
      </c>
      <c r="J251">
        <v>988</v>
      </c>
      <c r="K251">
        <v>1.0259529999999999</v>
      </c>
      <c r="L251" t="s">
        <v>22</v>
      </c>
    </row>
    <row r="252" spans="1:12" x14ac:dyDescent="0.3">
      <c r="A252" s="1">
        <v>40065</v>
      </c>
      <c r="B252">
        <v>2009</v>
      </c>
      <c r="C252" t="s">
        <v>17</v>
      </c>
      <c r="D252">
        <v>107450</v>
      </c>
      <c r="E252">
        <v>190000</v>
      </c>
      <c r="F252" t="s">
        <v>19</v>
      </c>
      <c r="G252" t="s">
        <v>20</v>
      </c>
      <c r="H252">
        <v>4</v>
      </c>
      <c r="I252">
        <v>2</v>
      </c>
      <c r="J252">
        <v>1374</v>
      </c>
      <c r="K252">
        <v>1.0259529999999999</v>
      </c>
      <c r="L252" t="s">
        <v>22</v>
      </c>
    </row>
    <row r="253" spans="1:12" x14ac:dyDescent="0.3">
      <c r="A253" s="1">
        <v>40066</v>
      </c>
      <c r="B253">
        <v>2009</v>
      </c>
      <c r="C253" t="s">
        <v>12</v>
      </c>
      <c r="D253">
        <v>55090</v>
      </c>
      <c r="E253">
        <v>155000</v>
      </c>
      <c r="F253" t="s">
        <v>13</v>
      </c>
      <c r="G253" t="s">
        <v>14</v>
      </c>
      <c r="H253">
        <v>3</v>
      </c>
      <c r="I253">
        <v>1</v>
      </c>
      <c r="J253">
        <v>1069</v>
      </c>
      <c r="K253">
        <v>1.0259529999999999</v>
      </c>
      <c r="L253" t="s">
        <v>25</v>
      </c>
    </row>
    <row r="254" spans="1:12" x14ac:dyDescent="0.3">
      <c r="A254" s="1">
        <v>40067</v>
      </c>
      <c r="B254">
        <v>2009</v>
      </c>
      <c r="C254" t="s">
        <v>26</v>
      </c>
      <c r="D254">
        <v>394940</v>
      </c>
      <c r="E254">
        <v>655000</v>
      </c>
      <c r="F254" t="s">
        <v>13</v>
      </c>
      <c r="G254" t="s">
        <v>14</v>
      </c>
      <c r="H254">
        <v>3</v>
      </c>
      <c r="I254">
        <v>1</v>
      </c>
      <c r="J254">
        <v>1004</v>
      </c>
      <c r="K254">
        <v>1.0259529999999999</v>
      </c>
      <c r="L254" t="s">
        <v>16</v>
      </c>
    </row>
    <row r="255" spans="1:12" x14ac:dyDescent="0.3">
      <c r="A255" s="1">
        <v>40068</v>
      </c>
      <c r="B255">
        <v>2009</v>
      </c>
      <c r="C255" t="s">
        <v>18</v>
      </c>
      <c r="D255">
        <v>303940</v>
      </c>
      <c r="E255">
        <v>670000</v>
      </c>
      <c r="F255" t="s">
        <v>13</v>
      </c>
      <c r="G255" t="s">
        <v>14</v>
      </c>
      <c r="H255">
        <v>3</v>
      </c>
      <c r="I255">
        <v>2</v>
      </c>
      <c r="J255">
        <v>1044</v>
      </c>
      <c r="K255">
        <v>1.0259529999999999</v>
      </c>
      <c r="L255" t="s">
        <v>15</v>
      </c>
    </row>
    <row r="256" spans="1:12" x14ac:dyDescent="0.3">
      <c r="A256" s="1">
        <v>40069</v>
      </c>
      <c r="B256">
        <v>2009</v>
      </c>
      <c r="C256" t="s">
        <v>26</v>
      </c>
      <c r="D256">
        <v>829710</v>
      </c>
      <c r="E256">
        <v>1236000</v>
      </c>
      <c r="F256" t="s">
        <v>13</v>
      </c>
      <c r="G256" t="s">
        <v>14</v>
      </c>
      <c r="H256">
        <v>3</v>
      </c>
      <c r="I256">
        <v>2</v>
      </c>
      <c r="J256">
        <v>914</v>
      </c>
      <c r="K256">
        <v>1.0259529999999999</v>
      </c>
      <c r="L256" t="s">
        <v>15</v>
      </c>
    </row>
    <row r="257" spans="1:12" x14ac:dyDescent="0.3">
      <c r="A257" s="1">
        <v>40070</v>
      </c>
      <c r="B257">
        <v>2009</v>
      </c>
      <c r="C257" t="s">
        <v>12</v>
      </c>
      <c r="D257">
        <v>66150</v>
      </c>
      <c r="E257">
        <v>140000</v>
      </c>
      <c r="F257" t="s">
        <v>13</v>
      </c>
      <c r="G257" t="s">
        <v>14</v>
      </c>
      <c r="H257">
        <v>3</v>
      </c>
      <c r="I257">
        <v>2</v>
      </c>
      <c r="J257">
        <v>998</v>
      </c>
      <c r="K257">
        <v>1.0259529999999999</v>
      </c>
      <c r="L257" t="s">
        <v>25</v>
      </c>
    </row>
    <row r="258" spans="1:12" x14ac:dyDescent="0.3">
      <c r="A258" s="1">
        <v>40071</v>
      </c>
      <c r="B258">
        <v>2009</v>
      </c>
      <c r="C258" t="s">
        <v>26</v>
      </c>
      <c r="D258">
        <v>342930</v>
      </c>
      <c r="E258">
        <v>445000</v>
      </c>
      <c r="F258" t="s">
        <v>13</v>
      </c>
      <c r="G258" t="s">
        <v>14</v>
      </c>
      <c r="H258">
        <v>3</v>
      </c>
      <c r="I258">
        <v>1</v>
      </c>
      <c r="J258">
        <v>1068</v>
      </c>
      <c r="K258">
        <v>1.0259529999999999</v>
      </c>
      <c r="L258" t="s">
        <v>16</v>
      </c>
    </row>
    <row r="259" spans="1:12" x14ac:dyDescent="0.3">
      <c r="A259" s="1">
        <v>40072</v>
      </c>
      <c r="B259">
        <v>2009</v>
      </c>
      <c r="C259" t="s">
        <v>18</v>
      </c>
      <c r="D259">
        <v>238770</v>
      </c>
      <c r="E259">
        <v>410000</v>
      </c>
      <c r="F259" t="s">
        <v>13</v>
      </c>
      <c r="G259" t="s">
        <v>14</v>
      </c>
      <c r="H259">
        <v>3</v>
      </c>
      <c r="I259">
        <v>3</v>
      </c>
      <c r="J259">
        <v>1051</v>
      </c>
      <c r="K259">
        <v>1.0259529999999999</v>
      </c>
      <c r="L259" t="s">
        <v>22</v>
      </c>
    </row>
    <row r="260" spans="1:12" x14ac:dyDescent="0.3">
      <c r="A260" s="1">
        <v>40073</v>
      </c>
      <c r="B260">
        <v>2009</v>
      </c>
      <c r="C260" t="s">
        <v>17</v>
      </c>
      <c r="D260">
        <v>109550</v>
      </c>
      <c r="E260">
        <v>230000</v>
      </c>
      <c r="F260" t="s">
        <v>13</v>
      </c>
      <c r="G260" t="s">
        <v>14</v>
      </c>
      <c r="H260">
        <v>3</v>
      </c>
      <c r="I260">
        <v>2</v>
      </c>
      <c r="J260">
        <v>1009</v>
      </c>
      <c r="K260">
        <v>1.0259529999999999</v>
      </c>
      <c r="L260" t="s">
        <v>25</v>
      </c>
    </row>
    <row r="261" spans="1:12" x14ac:dyDescent="0.3">
      <c r="A261" s="1">
        <v>40074</v>
      </c>
      <c r="B261">
        <v>2009</v>
      </c>
      <c r="C261" t="s">
        <v>21</v>
      </c>
      <c r="D261">
        <v>607320</v>
      </c>
      <c r="E261">
        <v>1400000</v>
      </c>
      <c r="F261" t="s">
        <v>13</v>
      </c>
      <c r="G261" t="s">
        <v>14</v>
      </c>
      <c r="H261">
        <v>3</v>
      </c>
      <c r="I261">
        <v>3</v>
      </c>
      <c r="J261">
        <v>1028</v>
      </c>
      <c r="K261">
        <v>1.0259529999999999</v>
      </c>
      <c r="L261" t="s">
        <v>22</v>
      </c>
    </row>
    <row r="262" spans="1:12" x14ac:dyDescent="0.3">
      <c r="A262" s="1">
        <v>40075</v>
      </c>
      <c r="B262">
        <v>2009</v>
      </c>
      <c r="C262" t="s">
        <v>26</v>
      </c>
      <c r="D262">
        <v>1365140</v>
      </c>
      <c r="E262">
        <v>2650000</v>
      </c>
      <c r="F262" t="s">
        <v>13</v>
      </c>
      <c r="G262" t="s">
        <v>14</v>
      </c>
      <c r="H262">
        <v>3</v>
      </c>
      <c r="I262">
        <v>2</v>
      </c>
      <c r="J262">
        <v>1060</v>
      </c>
      <c r="K262">
        <v>1.0259529999999999</v>
      </c>
      <c r="L262" t="s">
        <v>22</v>
      </c>
    </row>
    <row r="263" spans="1:12" x14ac:dyDescent="0.3">
      <c r="A263" s="1">
        <v>40076</v>
      </c>
      <c r="B263">
        <v>2009</v>
      </c>
      <c r="C263" t="s">
        <v>26</v>
      </c>
      <c r="D263">
        <v>387800</v>
      </c>
      <c r="E263">
        <v>503500</v>
      </c>
      <c r="F263" t="s">
        <v>13</v>
      </c>
      <c r="G263" t="s">
        <v>14</v>
      </c>
      <c r="H263">
        <v>3</v>
      </c>
      <c r="I263">
        <v>3</v>
      </c>
      <c r="J263">
        <v>1091</v>
      </c>
      <c r="K263">
        <v>1.0259529999999999</v>
      </c>
      <c r="L263" t="s">
        <v>25</v>
      </c>
    </row>
    <row r="264" spans="1:12" x14ac:dyDescent="0.3">
      <c r="A264" s="1">
        <v>40077</v>
      </c>
      <c r="B264">
        <v>2009</v>
      </c>
      <c r="C264" t="s">
        <v>12</v>
      </c>
      <c r="D264">
        <v>60690</v>
      </c>
      <c r="E264">
        <v>105000</v>
      </c>
      <c r="F264" t="s">
        <v>23</v>
      </c>
      <c r="G264" t="s">
        <v>24</v>
      </c>
      <c r="H264">
        <v>6</v>
      </c>
      <c r="I264">
        <v>6</v>
      </c>
      <c r="J264">
        <v>1891</v>
      </c>
      <c r="K264">
        <v>1.0259529999999999</v>
      </c>
      <c r="L264" t="s">
        <v>22</v>
      </c>
    </row>
    <row r="265" spans="1:12" x14ac:dyDescent="0.3">
      <c r="A265" s="1">
        <v>40078</v>
      </c>
      <c r="B265">
        <v>2009</v>
      </c>
      <c r="C265" t="s">
        <v>26</v>
      </c>
      <c r="D265">
        <v>278250</v>
      </c>
      <c r="E265">
        <v>1668900</v>
      </c>
      <c r="F265" t="s">
        <v>13</v>
      </c>
      <c r="G265" t="s">
        <v>14</v>
      </c>
      <c r="H265">
        <v>3</v>
      </c>
      <c r="I265">
        <v>3</v>
      </c>
      <c r="J265">
        <v>953</v>
      </c>
      <c r="K265">
        <v>1.0259529999999999</v>
      </c>
      <c r="L265" t="s">
        <v>16</v>
      </c>
    </row>
    <row r="266" spans="1:12" x14ac:dyDescent="0.3">
      <c r="A266" s="1">
        <v>40079</v>
      </c>
      <c r="B266">
        <v>2009</v>
      </c>
      <c r="C266" t="s">
        <v>21</v>
      </c>
      <c r="D266">
        <v>3850000</v>
      </c>
      <c r="E266">
        <v>7400000</v>
      </c>
      <c r="F266" t="s">
        <v>13</v>
      </c>
      <c r="G266" t="s">
        <v>14</v>
      </c>
      <c r="H266">
        <v>3</v>
      </c>
      <c r="I266">
        <v>3</v>
      </c>
      <c r="J266">
        <v>1006</v>
      </c>
      <c r="K266">
        <v>1.0259529999999999</v>
      </c>
      <c r="L266" t="s">
        <v>15</v>
      </c>
    </row>
    <row r="267" spans="1:12" x14ac:dyDescent="0.3">
      <c r="A267" s="1">
        <v>40080</v>
      </c>
      <c r="B267">
        <v>2009</v>
      </c>
      <c r="C267" t="s">
        <v>12</v>
      </c>
      <c r="D267">
        <v>72730</v>
      </c>
      <c r="E267">
        <v>189900</v>
      </c>
      <c r="F267" t="s">
        <v>19</v>
      </c>
      <c r="G267" t="s">
        <v>20</v>
      </c>
      <c r="H267">
        <v>4</v>
      </c>
      <c r="I267">
        <v>3</v>
      </c>
      <c r="J267">
        <v>1242</v>
      </c>
      <c r="K267">
        <v>1.0259529999999999</v>
      </c>
      <c r="L267" t="s">
        <v>15</v>
      </c>
    </row>
    <row r="268" spans="1:12" x14ac:dyDescent="0.3">
      <c r="A268" s="1">
        <v>40081</v>
      </c>
      <c r="B268">
        <v>2009</v>
      </c>
      <c r="C268" t="s">
        <v>26</v>
      </c>
      <c r="D268">
        <v>396620</v>
      </c>
      <c r="E268">
        <v>575000</v>
      </c>
      <c r="F268" t="s">
        <v>13</v>
      </c>
      <c r="G268" t="s">
        <v>14</v>
      </c>
      <c r="H268">
        <v>3</v>
      </c>
      <c r="I268">
        <v>1</v>
      </c>
      <c r="J268">
        <v>946</v>
      </c>
      <c r="K268">
        <v>1.0259529999999999</v>
      </c>
      <c r="L268" t="s">
        <v>15</v>
      </c>
    </row>
    <row r="269" spans="1:12" x14ac:dyDescent="0.3">
      <c r="A269" s="1">
        <v>40082</v>
      </c>
      <c r="B269">
        <v>2009</v>
      </c>
      <c r="C269" t="s">
        <v>18</v>
      </c>
      <c r="D269">
        <v>313810</v>
      </c>
      <c r="E269">
        <v>605000</v>
      </c>
      <c r="F269" t="s">
        <v>13</v>
      </c>
      <c r="G269" t="s">
        <v>14</v>
      </c>
      <c r="H269">
        <v>3</v>
      </c>
      <c r="I269">
        <v>1</v>
      </c>
      <c r="J269">
        <v>1068</v>
      </c>
      <c r="K269">
        <v>1.0259529999999999</v>
      </c>
      <c r="L269" t="s">
        <v>15</v>
      </c>
    </row>
    <row r="270" spans="1:12" x14ac:dyDescent="0.3">
      <c r="A270" s="1">
        <v>40083</v>
      </c>
      <c r="B270">
        <v>2009</v>
      </c>
      <c r="C270" t="s">
        <v>21</v>
      </c>
      <c r="D270">
        <v>2120720</v>
      </c>
      <c r="E270">
        <v>3250000</v>
      </c>
      <c r="F270" t="s">
        <v>13</v>
      </c>
      <c r="G270" t="s">
        <v>14</v>
      </c>
      <c r="H270">
        <v>3</v>
      </c>
      <c r="I270">
        <v>2</v>
      </c>
      <c r="J270">
        <v>1022</v>
      </c>
      <c r="K270">
        <v>1.0259529999999999</v>
      </c>
      <c r="L270" t="s">
        <v>16</v>
      </c>
    </row>
    <row r="271" spans="1:12" x14ac:dyDescent="0.3">
      <c r="A271" s="1">
        <v>40084</v>
      </c>
      <c r="B271">
        <v>2009</v>
      </c>
      <c r="C271" t="s">
        <v>18</v>
      </c>
      <c r="D271">
        <v>226100</v>
      </c>
      <c r="E271">
        <v>505000</v>
      </c>
      <c r="F271" t="s">
        <v>13</v>
      </c>
      <c r="G271" t="s">
        <v>14</v>
      </c>
      <c r="H271">
        <v>3</v>
      </c>
      <c r="I271">
        <v>3</v>
      </c>
      <c r="J271">
        <v>986</v>
      </c>
      <c r="K271">
        <v>1.0259529999999999</v>
      </c>
      <c r="L271" t="s">
        <v>15</v>
      </c>
    </row>
    <row r="272" spans="1:12" x14ac:dyDescent="0.3">
      <c r="A272" s="1">
        <v>40085</v>
      </c>
      <c r="B272">
        <v>2009</v>
      </c>
      <c r="C272" t="s">
        <v>18</v>
      </c>
      <c r="D272">
        <v>266140</v>
      </c>
      <c r="E272">
        <v>433000</v>
      </c>
      <c r="F272" t="s">
        <v>13</v>
      </c>
      <c r="G272" t="s">
        <v>14</v>
      </c>
      <c r="H272">
        <v>3</v>
      </c>
      <c r="I272">
        <v>1</v>
      </c>
      <c r="J272">
        <v>940</v>
      </c>
      <c r="K272">
        <v>1.0259529999999999</v>
      </c>
      <c r="L272" t="s">
        <v>22</v>
      </c>
    </row>
    <row r="273" spans="1:12" x14ac:dyDescent="0.3">
      <c r="A273" s="1">
        <v>40086</v>
      </c>
      <c r="B273">
        <v>2009</v>
      </c>
      <c r="C273" t="s">
        <v>12</v>
      </c>
      <c r="D273">
        <v>65380</v>
      </c>
      <c r="E273">
        <v>181000</v>
      </c>
      <c r="F273" t="s">
        <v>23</v>
      </c>
      <c r="G273" t="s">
        <v>24</v>
      </c>
      <c r="H273">
        <v>6</v>
      </c>
      <c r="I273">
        <v>4</v>
      </c>
      <c r="J273">
        <v>2006</v>
      </c>
      <c r="K273">
        <v>1.0259529999999999</v>
      </c>
      <c r="L273" t="s">
        <v>16</v>
      </c>
    </row>
    <row r="274" spans="1:12" x14ac:dyDescent="0.3">
      <c r="A274" s="1">
        <v>40087</v>
      </c>
      <c r="B274">
        <v>2009</v>
      </c>
      <c r="C274" t="s">
        <v>26</v>
      </c>
      <c r="D274">
        <v>737100</v>
      </c>
      <c r="E274">
        <v>975000</v>
      </c>
      <c r="F274" t="s">
        <v>13</v>
      </c>
      <c r="G274" t="s">
        <v>14</v>
      </c>
      <c r="H274">
        <v>3</v>
      </c>
      <c r="I274">
        <v>3</v>
      </c>
      <c r="J274">
        <v>1082</v>
      </c>
      <c r="K274">
        <v>1.0259529999999999</v>
      </c>
      <c r="L274" t="s">
        <v>25</v>
      </c>
    </row>
    <row r="275" spans="1:12" x14ac:dyDescent="0.3">
      <c r="A275" s="1">
        <v>40088</v>
      </c>
      <c r="B275">
        <v>2009</v>
      </c>
      <c r="C275" t="s">
        <v>18</v>
      </c>
      <c r="D275">
        <v>257740</v>
      </c>
      <c r="E275">
        <v>560000</v>
      </c>
      <c r="F275" t="s">
        <v>19</v>
      </c>
      <c r="G275" t="s">
        <v>20</v>
      </c>
      <c r="H275">
        <v>4</v>
      </c>
      <c r="I275">
        <v>2</v>
      </c>
      <c r="J275">
        <v>1284</v>
      </c>
      <c r="K275">
        <v>1.0259529999999999</v>
      </c>
      <c r="L275" t="s">
        <v>15</v>
      </c>
    </row>
    <row r="276" spans="1:12" x14ac:dyDescent="0.3">
      <c r="A276" s="1">
        <v>40089</v>
      </c>
      <c r="B276">
        <v>2009</v>
      </c>
      <c r="C276" t="s">
        <v>26</v>
      </c>
      <c r="D276">
        <v>611170</v>
      </c>
      <c r="E276">
        <v>715000</v>
      </c>
      <c r="F276" t="s">
        <v>13</v>
      </c>
      <c r="G276" t="s">
        <v>14</v>
      </c>
      <c r="H276">
        <v>3</v>
      </c>
      <c r="I276">
        <v>1</v>
      </c>
      <c r="J276">
        <v>948</v>
      </c>
      <c r="K276">
        <v>1.0259529999999999</v>
      </c>
      <c r="L276" t="s">
        <v>15</v>
      </c>
    </row>
    <row r="277" spans="1:12" x14ac:dyDescent="0.3">
      <c r="A277" s="1">
        <v>40090</v>
      </c>
      <c r="B277">
        <v>2009</v>
      </c>
      <c r="C277" t="s">
        <v>17</v>
      </c>
      <c r="D277">
        <v>93940</v>
      </c>
      <c r="E277">
        <v>150000</v>
      </c>
      <c r="F277" t="s">
        <v>13</v>
      </c>
      <c r="G277" t="s">
        <v>14</v>
      </c>
      <c r="H277">
        <v>3</v>
      </c>
      <c r="I277">
        <v>3</v>
      </c>
      <c r="J277">
        <v>1045</v>
      </c>
      <c r="K277">
        <v>1.0259529999999999</v>
      </c>
      <c r="L277" t="s">
        <v>22</v>
      </c>
    </row>
    <row r="278" spans="1:12" x14ac:dyDescent="0.3">
      <c r="A278" s="1">
        <v>40091</v>
      </c>
      <c r="B278">
        <v>2009</v>
      </c>
      <c r="C278" t="s">
        <v>18</v>
      </c>
      <c r="D278">
        <v>237654</v>
      </c>
      <c r="E278">
        <v>180000</v>
      </c>
      <c r="F278" t="s">
        <v>13</v>
      </c>
      <c r="G278" t="s">
        <v>14</v>
      </c>
      <c r="H278">
        <v>3</v>
      </c>
      <c r="I278">
        <v>3</v>
      </c>
      <c r="J278">
        <v>1094</v>
      </c>
      <c r="K278">
        <v>1.0259529999999999</v>
      </c>
      <c r="L278" t="s">
        <v>16</v>
      </c>
    </row>
    <row r="279" spans="1:12" x14ac:dyDescent="0.3">
      <c r="A279" s="1">
        <v>40092</v>
      </c>
      <c r="B279">
        <v>2009</v>
      </c>
      <c r="C279" t="s">
        <v>17</v>
      </c>
      <c r="D279">
        <v>177590</v>
      </c>
      <c r="E279">
        <v>250000</v>
      </c>
      <c r="F279" t="s">
        <v>13</v>
      </c>
      <c r="G279" t="s">
        <v>14</v>
      </c>
      <c r="H279">
        <v>3</v>
      </c>
      <c r="I279">
        <v>3</v>
      </c>
      <c r="J279">
        <v>1082</v>
      </c>
      <c r="K279">
        <v>1.0259529999999999</v>
      </c>
      <c r="L279" t="s">
        <v>25</v>
      </c>
    </row>
    <row r="280" spans="1:12" x14ac:dyDescent="0.3">
      <c r="A280" s="1">
        <v>40093</v>
      </c>
      <c r="B280">
        <v>2009</v>
      </c>
      <c r="C280" t="s">
        <v>17</v>
      </c>
      <c r="D280">
        <v>109620</v>
      </c>
      <c r="E280">
        <v>307500</v>
      </c>
      <c r="F280" t="s">
        <v>23</v>
      </c>
      <c r="G280" t="s">
        <v>24</v>
      </c>
      <c r="H280">
        <v>6</v>
      </c>
      <c r="I280">
        <v>6</v>
      </c>
      <c r="J280">
        <v>1940</v>
      </c>
      <c r="K280">
        <v>1.0259529999999999</v>
      </c>
      <c r="L280" t="s">
        <v>15</v>
      </c>
    </row>
    <row r="281" spans="1:12" x14ac:dyDescent="0.3">
      <c r="A281" s="1">
        <v>40094</v>
      </c>
      <c r="B281">
        <v>2009</v>
      </c>
      <c r="C281" t="s">
        <v>21</v>
      </c>
      <c r="D281">
        <v>3327450</v>
      </c>
      <c r="E281">
        <v>3850000</v>
      </c>
      <c r="F281" t="s">
        <v>13</v>
      </c>
      <c r="G281" t="s">
        <v>14</v>
      </c>
      <c r="H281">
        <v>3</v>
      </c>
      <c r="I281">
        <v>3</v>
      </c>
      <c r="J281">
        <v>1019</v>
      </c>
      <c r="K281">
        <v>1.0259529999999999</v>
      </c>
      <c r="L281" t="s">
        <v>16</v>
      </c>
    </row>
    <row r="282" spans="1:12" x14ac:dyDescent="0.3">
      <c r="A282" s="1">
        <v>40095</v>
      </c>
      <c r="B282">
        <v>2009</v>
      </c>
      <c r="C282" t="s">
        <v>21</v>
      </c>
      <c r="D282">
        <v>927640</v>
      </c>
      <c r="E282">
        <v>3010000</v>
      </c>
      <c r="F282" t="s">
        <v>19</v>
      </c>
      <c r="G282" t="s">
        <v>20</v>
      </c>
      <c r="H282">
        <v>4</v>
      </c>
      <c r="I282">
        <v>3</v>
      </c>
      <c r="J282">
        <v>1330</v>
      </c>
      <c r="K282">
        <v>1.0259529999999999</v>
      </c>
      <c r="L282" t="s">
        <v>25</v>
      </c>
    </row>
    <row r="283" spans="1:12" x14ac:dyDescent="0.3">
      <c r="A283" s="1">
        <v>40096</v>
      </c>
      <c r="B283">
        <v>2009</v>
      </c>
      <c r="C283" t="s">
        <v>21</v>
      </c>
      <c r="D283">
        <v>1260420</v>
      </c>
      <c r="E283">
        <v>2300000</v>
      </c>
      <c r="F283" t="s">
        <v>13</v>
      </c>
      <c r="G283" t="s">
        <v>14</v>
      </c>
      <c r="H283">
        <v>3</v>
      </c>
      <c r="I283">
        <v>2</v>
      </c>
      <c r="J283">
        <v>964</v>
      </c>
      <c r="K283">
        <v>1.0259529999999999</v>
      </c>
      <c r="L283" t="s">
        <v>25</v>
      </c>
    </row>
    <row r="284" spans="1:12" x14ac:dyDescent="0.3">
      <c r="A284" s="1">
        <v>40097</v>
      </c>
      <c r="B284">
        <v>2009</v>
      </c>
      <c r="C284" t="s">
        <v>12</v>
      </c>
      <c r="D284">
        <v>3500</v>
      </c>
      <c r="E284">
        <v>199900</v>
      </c>
      <c r="F284" t="s">
        <v>13</v>
      </c>
      <c r="G284" t="s">
        <v>14</v>
      </c>
      <c r="H284">
        <v>3</v>
      </c>
      <c r="I284">
        <v>3</v>
      </c>
      <c r="J284">
        <v>1088</v>
      </c>
      <c r="K284">
        <v>1.0259529999999999</v>
      </c>
      <c r="L284" t="s">
        <v>22</v>
      </c>
    </row>
    <row r="285" spans="1:12" x14ac:dyDescent="0.3">
      <c r="A285" s="1">
        <v>40098</v>
      </c>
      <c r="B285">
        <v>2009</v>
      </c>
      <c r="C285" t="s">
        <v>17</v>
      </c>
      <c r="D285">
        <v>4775276</v>
      </c>
      <c r="E285">
        <v>334900</v>
      </c>
      <c r="F285" t="s">
        <v>13</v>
      </c>
      <c r="G285" t="s">
        <v>14</v>
      </c>
      <c r="H285">
        <v>3</v>
      </c>
      <c r="I285">
        <v>2</v>
      </c>
      <c r="J285">
        <v>1038</v>
      </c>
      <c r="K285">
        <v>1.0259529999999999</v>
      </c>
      <c r="L285" t="s">
        <v>22</v>
      </c>
    </row>
    <row r="286" spans="1:12" x14ac:dyDescent="0.3">
      <c r="A286" s="1">
        <v>40099</v>
      </c>
      <c r="B286">
        <v>2009</v>
      </c>
      <c r="C286" t="s">
        <v>26</v>
      </c>
      <c r="D286">
        <v>354480</v>
      </c>
      <c r="E286">
        <v>500000</v>
      </c>
      <c r="F286" t="s">
        <v>13</v>
      </c>
      <c r="G286" t="s">
        <v>14</v>
      </c>
      <c r="H286">
        <v>3</v>
      </c>
      <c r="I286">
        <v>1</v>
      </c>
      <c r="J286">
        <v>925</v>
      </c>
      <c r="K286">
        <v>1.0259529999999999</v>
      </c>
      <c r="L286" t="s">
        <v>15</v>
      </c>
    </row>
    <row r="287" spans="1:12" x14ac:dyDescent="0.3">
      <c r="A287" s="1">
        <v>40100</v>
      </c>
      <c r="B287">
        <v>2009</v>
      </c>
      <c r="C287" t="s">
        <v>17</v>
      </c>
      <c r="D287">
        <v>82110</v>
      </c>
      <c r="E287">
        <v>156620</v>
      </c>
      <c r="F287" t="s">
        <v>13</v>
      </c>
      <c r="G287" t="s">
        <v>14</v>
      </c>
      <c r="H287">
        <v>3</v>
      </c>
      <c r="I287">
        <v>2</v>
      </c>
      <c r="J287">
        <v>1027</v>
      </c>
      <c r="K287">
        <v>1.0259529999999999</v>
      </c>
      <c r="L287" t="s">
        <v>25</v>
      </c>
    </row>
    <row r="288" spans="1:12" x14ac:dyDescent="0.3">
      <c r="A288" s="1">
        <v>40101</v>
      </c>
      <c r="B288">
        <v>2009</v>
      </c>
      <c r="C288" t="s">
        <v>12</v>
      </c>
      <c r="D288">
        <v>83230</v>
      </c>
      <c r="E288">
        <v>260000</v>
      </c>
      <c r="F288" t="s">
        <v>19</v>
      </c>
      <c r="G288" t="s">
        <v>20</v>
      </c>
      <c r="H288">
        <v>4</v>
      </c>
      <c r="I288">
        <v>3</v>
      </c>
      <c r="J288">
        <v>1309</v>
      </c>
      <c r="K288">
        <v>1.0259529999999999</v>
      </c>
      <c r="L288" t="s">
        <v>15</v>
      </c>
    </row>
    <row r="289" spans="1:12" x14ac:dyDescent="0.3">
      <c r="A289" s="1">
        <v>40102</v>
      </c>
      <c r="B289">
        <v>2009</v>
      </c>
      <c r="C289" t="s">
        <v>18</v>
      </c>
      <c r="D289">
        <v>266560</v>
      </c>
      <c r="E289">
        <v>430000</v>
      </c>
      <c r="F289" t="s">
        <v>19</v>
      </c>
      <c r="G289" t="s">
        <v>20</v>
      </c>
      <c r="H289">
        <v>4</v>
      </c>
      <c r="I289">
        <v>4</v>
      </c>
      <c r="J289">
        <v>1254</v>
      </c>
      <c r="K289">
        <v>1.0259529999999999</v>
      </c>
      <c r="L289" t="s">
        <v>15</v>
      </c>
    </row>
    <row r="290" spans="1:12" x14ac:dyDescent="0.3">
      <c r="A290" s="1">
        <v>40103</v>
      </c>
      <c r="B290">
        <v>2009</v>
      </c>
      <c r="C290" t="s">
        <v>18</v>
      </c>
      <c r="D290">
        <v>459900</v>
      </c>
      <c r="E290">
        <v>54000</v>
      </c>
      <c r="F290" t="s">
        <v>13</v>
      </c>
      <c r="G290" t="s">
        <v>14</v>
      </c>
      <c r="H290">
        <v>3</v>
      </c>
      <c r="I290">
        <v>2</v>
      </c>
      <c r="J290">
        <v>904</v>
      </c>
      <c r="K290">
        <v>1.0259529999999999</v>
      </c>
      <c r="L290" t="s">
        <v>25</v>
      </c>
    </row>
    <row r="291" spans="1:12" x14ac:dyDescent="0.3">
      <c r="A291" s="1">
        <v>40104</v>
      </c>
      <c r="B291">
        <v>2009</v>
      </c>
      <c r="C291" t="s">
        <v>12</v>
      </c>
      <c r="D291">
        <v>86660</v>
      </c>
      <c r="E291">
        <v>190000</v>
      </c>
      <c r="F291" t="s">
        <v>27</v>
      </c>
      <c r="G291" t="s">
        <v>28</v>
      </c>
      <c r="H291">
        <v>8</v>
      </c>
      <c r="I291">
        <v>6</v>
      </c>
      <c r="J291">
        <v>2646</v>
      </c>
      <c r="K291">
        <v>1.0259529999999999</v>
      </c>
      <c r="L291" t="s">
        <v>25</v>
      </c>
    </row>
    <row r="292" spans="1:12" x14ac:dyDescent="0.3">
      <c r="A292" s="1">
        <v>40105</v>
      </c>
      <c r="B292">
        <v>2009</v>
      </c>
      <c r="C292" t="s">
        <v>17</v>
      </c>
      <c r="D292">
        <v>117740</v>
      </c>
      <c r="E292">
        <v>320000</v>
      </c>
      <c r="F292" t="s">
        <v>19</v>
      </c>
      <c r="G292" t="s">
        <v>20</v>
      </c>
      <c r="H292">
        <v>4</v>
      </c>
      <c r="I292">
        <v>4</v>
      </c>
      <c r="J292">
        <v>1351</v>
      </c>
      <c r="K292">
        <v>1.0259529999999999</v>
      </c>
      <c r="L292" t="s">
        <v>22</v>
      </c>
    </row>
    <row r="293" spans="1:12" x14ac:dyDescent="0.3">
      <c r="A293" s="1">
        <v>40106</v>
      </c>
      <c r="B293">
        <v>2009</v>
      </c>
      <c r="C293" t="s">
        <v>17</v>
      </c>
      <c r="D293">
        <v>119350</v>
      </c>
      <c r="E293">
        <v>177000</v>
      </c>
      <c r="F293" t="s">
        <v>23</v>
      </c>
      <c r="G293" t="s">
        <v>24</v>
      </c>
      <c r="H293">
        <v>6</v>
      </c>
      <c r="I293">
        <v>6</v>
      </c>
      <c r="J293">
        <v>1995</v>
      </c>
      <c r="K293">
        <v>1.0259529999999999</v>
      </c>
      <c r="L293" t="s">
        <v>22</v>
      </c>
    </row>
    <row r="294" spans="1:12" x14ac:dyDescent="0.3">
      <c r="A294" s="1">
        <v>40107</v>
      </c>
      <c r="B294">
        <v>2009</v>
      </c>
      <c r="C294" t="s">
        <v>21</v>
      </c>
      <c r="D294">
        <v>1425340</v>
      </c>
      <c r="E294">
        <v>2335000</v>
      </c>
      <c r="F294" t="s">
        <v>13</v>
      </c>
      <c r="G294" t="s">
        <v>14</v>
      </c>
      <c r="H294">
        <v>3</v>
      </c>
      <c r="I294">
        <v>2</v>
      </c>
      <c r="J294">
        <v>1037</v>
      </c>
      <c r="K294">
        <v>1.0259529999999999</v>
      </c>
      <c r="L294" t="s">
        <v>15</v>
      </c>
    </row>
    <row r="295" spans="1:12" x14ac:dyDescent="0.3">
      <c r="A295" s="1">
        <v>40108</v>
      </c>
      <c r="B295">
        <v>2009</v>
      </c>
      <c r="C295" t="s">
        <v>17</v>
      </c>
      <c r="D295">
        <v>112490</v>
      </c>
      <c r="E295">
        <v>259000</v>
      </c>
      <c r="F295" t="s">
        <v>19</v>
      </c>
      <c r="G295" t="s">
        <v>20</v>
      </c>
      <c r="H295">
        <v>4</v>
      </c>
      <c r="I295">
        <v>3</v>
      </c>
      <c r="J295">
        <v>1296</v>
      </c>
      <c r="K295">
        <v>1.0259529999999999</v>
      </c>
      <c r="L295" t="s">
        <v>25</v>
      </c>
    </row>
    <row r="296" spans="1:12" x14ac:dyDescent="0.3">
      <c r="A296" s="1">
        <v>40109</v>
      </c>
      <c r="B296">
        <v>2009</v>
      </c>
      <c r="C296" t="s">
        <v>12</v>
      </c>
      <c r="D296">
        <v>80850</v>
      </c>
      <c r="E296">
        <v>188000</v>
      </c>
      <c r="F296" t="s">
        <v>13</v>
      </c>
      <c r="G296" t="s">
        <v>14</v>
      </c>
      <c r="H296">
        <v>3</v>
      </c>
      <c r="I296">
        <v>3</v>
      </c>
      <c r="J296">
        <v>1059</v>
      </c>
      <c r="K296">
        <v>1.0259529999999999</v>
      </c>
      <c r="L296" t="s">
        <v>16</v>
      </c>
    </row>
    <row r="297" spans="1:12" x14ac:dyDescent="0.3">
      <c r="A297" s="1">
        <v>40110</v>
      </c>
      <c r="B297">
        <v>2009</v>
      </c>
      <c r="C297" t="s">
        <v>21</v>
      </c>
      <c r="D297">
        <v>4686290</v>
      </c>
      <c r="E297">
        <v>11200000</v>
      </c>
      <c r="F297" t="s">
        <v>13</v>
      </c>
      <c r="G297" t="s">
        <v>14</v>
      </c>
      <c r="H297">
        <v>3</v>
      </c>
      <c r="I297">
        <v>1</v>
      </c>
      <c r="J297">
        <v>969</v>
      </c>
      <c r="K297">
        <v>1.0259529999999999</v>
      </c>
      <c r="L297" t="s">
        <v>22</v>
      </c>
    </row>
    <row r="298" spans="1:12" x14ac:dyDescent="0.3">
      <c r="A298" s="1">
        <v>40111</v>
      </c>
      <c r="B298">
        <v>2009</v>
      </c>
      <c r="C298" t="s">
        <v>17</v>
      </c>
      <c r="D298">
        <v>144270</v>
      </c>
      <c r="E298">
        <v>360500</v>
      </c>
      <c r="F298" t="s">
        <v>23</v>
      </c>
      <c r="G298" t="s">
        <v>24</v>
      </c>
      <c r="H298">
        <v>6</v>
      </c>
      <c r="I298">
        <v>5</v>
      </c>
      <c r="J298">
        <v>2171</v>
      </c>
      <c r="K298">
        <v>1.0259529999999999</v>
      </c>
      <c r="L298" t="s">
        <v>15</v>
      </c>
    </row>
    <row r="299" spans="1:12" x14ac:dyDescent="0.3">
      <c r="A299" s="1">
        <v>40112</v>
      </c>
      <c r="B299">
        <v>2009</v>
      </c>
      <c r="C299" t="s">
        <v>12</v>
      </c>
      <c r="D299">
        <v>123270</v>
      </c>
      <c r="E299">
        <v>260000</v>
      </c>
      <c r="F299" t="s">
        <v>13</v>
      </c>
      <c r="G299" t="s">
        <v>14</v>
      </c>
      <c r="H299">
        <v>3</v>
      </c>
      <c r="I299">
        <v>3</v>
      </c>
      <c r="J299">
        <v>1030</v>
      </c>
      <c r="K299">
        <v>1.0259529999999999</v>
      </c>
      <c r="L299" t="s">
        <v>15</v>
      </c>
    </row>
    <row r="300" spans="1:12" x14ac:dyDescent="0.3">
      <c r="A300" s="1">
        <v>40113</v>
      </c>
      <c r="B300">
        <v>2009</v>
      </c>
      <c r="C300" t="s">
        <v>18</v>
      </c>
      <c r="D300">
        <v>256130</v>
      </c>
      <c r="E300">
        <v>555000</v>
      </c>
      <c r="F300" t="s">
        <v>13</v>
      </c>
      <c r="G300" t="s">
        <v>14</v>
      </c>
      <c r="H300">
        <v>3</v>
      </c>
      <c r="I300">
        <v>2</v>
      </c>
      <c r="J300">
        <v>1038</v>
      </c>
      <c r="K300">
        <v>1.0259529999999999</v>
      </c>
      <c r="L300" t="s">
        <v>22</v>
      </c>
    </row>
    <row r="301" spans="1:12" x14ac:dyDescent="0.3">
      <c r="A301" s="1">
        <v>40114</v>
      </c>
      <c r="B301">
        <v>2009</v>
      </c>
      <c r="C301" t="s">
        <v>12</v>
      </c>
      <c r="D301">
        <v>97650</v>
      </c>
      <c r="E301">
        <v>215750</v>
      </c>
      <c r="F301" t="s">
        <v>13</v>
      </c>
      <c r="G301" t="s">
        <v>14</v>
      </c>
      <c r="H301">
        <v>3</v>
      </c>
      <c r="I301">
        <v>3</v>
      </c>
      <c r="J301">
        <v>968</v>
      </c>
      <c r="K301">
        <v>1.0259529999999999</v>
      </c>
      <c r="L301" t="s">
        <v>15</v>
      </c>
    </row>
    <row r="302" spans="1:12" x14ac:dyDescent="0.3">
      <c r="A302" s="1">
        <v>40115</v>
      </c>
      <c r="B302">
        <v>2009</v>
      </c>
      <c r="C302" t="s">
        <v>18</v>
      </c>
      <c r="D302">
        <v>200480</v>
      </c>
      <c r="E302">
        <v>402535</v>
      </c>
      <c r="F302" t="s">
        <v>13</v>
      </c>
      <c r="G302" t="s">
        <v>14</v>
      </c>
      <c r="H302">
        <v>3</v>
      </c>
      <c r="I302">
        <v>2</v>
      </c>
      <c r="J302">
        <v>947</v>
      </c>
      <c r="K302">
        <v>1.0259529999999999</v>
      </c>
      <c r="L302" t="s">
        <v>22</v>
      </c>
    </row>
    <row r="303" spans="1:12" x14ac:dyDescent="0.3">
      <c r="A303" s="1">
        <v>40116</v>
      </c>
      <c r="B303">
        <v>2009</v>
      </c>
      <c r="C303" t="s">
        <v>12</v>
      </c>
      <c r="D303">
        <v>91140</v>
      </c>
      <c r="E303">
        <v>211150</v>
      </c>
      <c r="F303" t="s">
        <v>13</v>
      </c>
      <c r="G303" t="s">
        <v>14</v>
      </c>
      <c r="H303">
        <v>3</v>
      </c>
      <c r="I303">
        <v>1</v>
      </c>
      <c r="J303">
        <v>961</v>
      </c>
      <c r="K303">
        <v>1.0259529999999999</v>
      </c>
      <c r="L303" t="s">
        <v>15</v>
      </c>
    </row>
    <row r="304" spans="1:12" x14ac:dyDescent="0.3">
      <c r="A304" s="1">
        <v>40117</v>
      </c>
      <c r="B304">
        <v>2009</v>
      </c>
      <c r="C304" t="s">
        <v>21</v>
      </c>
      <c r="D304">
        <v>1667890</v>
      </c>
      <c r="E304">
        <v>3225000</v>
      </c>
      <c r="F304" t="s">
        <v>13</v>
      </c>
      <c r="G304" t="s">
        <v>14</v>
      </c>
      <c r="H304">
        <v>3</v>
      </c>
      <c r="I304">
        <v>3</v>
      </c>
      <c r="J304">
        <v>957</v>
      </c>
      <c r="K304">
        <v>1.0259529999999999</v>
      </c>
      <c r="L304" t="s">
        <v>22</v>
      </c>
    </row>
    <row r="305" spans="1:12" x14ac:dyDescent="0.3">
      <c r="A305" s="1">
        <v>40118</v>
      </c>
      <c r="B305">
        <v>2009</v>
      </c>
      <c r="C305" t="s">
        <v>12</v>
      </c>
      <c r="D305">
        <v>78120</v>
      </c>
      <c r="E305">
        <v>125000</v>
      </c>
      <c r="F305" t="s">
        <v>13</v>
      </c>
      <c r="G305" t="s">
        <v>14</v>
      </c>
      <c r="H305">
        <v>3</v>
      </c>
      <c r="I305">
        <v>2</v>
      </c>
      <c r="J305">
        <v>1100</v>
      </c>
      <c r="K305">
        <v>1.0259529999999999</v>
      </c>
      <c r="L305" t="s">
        <v>22</v>
      </c>
    </row>
    <row r="306" spans="1:12" x14ac:dyDescent="0.3">
      <c r="A306" s="1">
        <v>40119</v>
      </c>
      <c r="B306">
        <v>2009</v>
      </c>
      <c r="C306" t="s">
        <v>17</v>
      </c>
      <c r="D306">
        <v>112420</v>
      </c>
      <c r="E306">
        <v>250000</v>
      </c>
      <c r="F306" t="s">
        <v>13</v>
      </c>
      <c r="G306" t="s">
        <v>14</v>
      </c>
      <c r="H306">
        <v>3</v>
      </c>
      <c r="I306">
        <v>2</v>
      </c>
      <c r="J306">
        <v>992</v>
      </c>
      <c r="K306">
        <v>1.0259529999999999</v>
      </c>
      <c r="L306" t="s">
        <v>25</v>
      </c>
    </row>
    <row r="307" spans="1:12" x14ac:dyDescent="0.3">
      <c r="A307" s="1">
        <v>40120</v>
      </c>
      <c r="B307">
        <v>2009</v>
      </c>
      <c r="C307" t="s">
        <v>18</v>
      </c>
      <c r="D307">
        <v>268836</v>
      </c>
      <c r="E307">
        <v>815000</v>
      </c>
      <c r="F307" t="s">
        <v>13</v>
      </c>
      <c r="G307" t="s">
        <v>14</v>
      </c>
      <c r="H307">
        <v>3</v>
      </c>
      <c r="I307">
        <v>1</v>
      </c>
      <c r="J307">
        <v>979</v>
      </c>
      <c r="K307">
        <v>1.0259529999999999</v>
      </c>
      <c r="L307" t="s">
        <v>22</v>
      </c>
    </row>
    <row r="308" spans="1:12" x14ac:dyDescent="0.3">
      <c r="A308" s="1">
        <v>40121</v>
      </c>
      <c r="B308">
        <v>2009</v>
      </c>
      <c r="C308" t="s">
        <v>12</v>
      </c>
      <c r="D308">
        <v>173530</v>
      </c>
      <c r="E308">
        <v>379000</v>
      </c>
      <c r="F308" t="s">
        <v>13</v>
      </c>
      <c r="G308" t="s">
        <v>14</v>
      </c>
      <c r="H308">
        <v>3</v>
      </c>
      <c r="I308">
        <v>1</v>
      </c>
      <c r="J308">
        <v>1056</v>
      </c>
      <c r="K308">
        <v>1.0259529999999999</v>
      </c>
      <c r="L308" t="s">
        <v>22</v>
      </c>
    </row>
    <row r="309" spans="1:12" x14ac:dyDescent="0.3">
      <c r="A309" s="1">
        <v>40122</v>
      </c>
      <c r="B309">
        <v>2009</v>
      </c>
      <c r="C309" t="s">
        <v>18</v>
      </c>
      <c r="D309">
        <v>257950</v>
      </c>
      <c r="E309">
        <v>460000</v>
      </c>
      <c r="F309" t="s">
        <v>13</v>
      </c>
      <c r="G309" t="s">
        <v>14</v>
      </c>
      <c r="H309">
        <v>3</v>
      </c>
      <c r="I309">
        <v>3</v>
      </c>
      <c r="J309">
        <v>966</v>
      </c>
      <c r="K309">
        <v>1.0259529999999999</v>
      </c>
      <c r="L309" t="s">
        <v>16</v>
      </c>
    </row>
    <row r="310" spans="1:12" x14ac:dyDescent="0.3">
      <c r="A310" s="1">
        <v>40123</v>
      </c>
      <c r="B310">
        <v>2009</v>
      </c>
      <c r="C310" t="s">
        <v>12</v>
      </c>
      <c r="D310">
        <v>64260</v>
      </c>
      <c r="E310">
        <v>129000</v>
      </c>
      <c r="F310" t="s">
        <v>13</v>
      </c>
      <c r="G310" t="s">
        <v>14</v>
      </c>
      <c r="H310">
        <v>3</v>
      </c>
      <c r="I310">
        <v>3</v>
      </c>
      <c r="J310">
        <v>971</v>
      </c>
      <c r="K310">
        <v>1.0259529999999999</v>
      </c>
      <c r="L310" t="s">
        <v>22</v>
      </c>
    </row>
    <row r="311" spans="1:12" x14ac:dyDescent="0.3">
      <c r="A311" s="1">
        <v>40124</v>
      </c>
      <c r="B311">
        <v>2009</v>
      </c>
      <c r="C311" t="s">
        <v>26</v>
      </c>
      <c r="D311">
        <v>798070</v>
      </c>
      <c r="E311">
        <v>1100000</v>
      </c>
      <c r="F311" t="s">
        <v>13</v>
      </c>
      <c r="G311" t="s">
        <v>14</v>
      </c>
      <c r="H311">
        <v>3</v>
      </c>
      <c r="I311">
        <v>1</v>
      </c>
      <c r="J311">
        <v>993</v>
      </c>
      <c r="K311">
        <v>1.0259529999999999</v>
      </c>
      <c r="L311" t="s">
        <v>15</v>
      </c>
    </row>
    <row r="312" spans="1:12" x14ac:dyDescent="0.3">
      <c r="A312" s="1">
        <v>40125</v>
      </c>
      <c r="B312">
        <v>2009</v>
      </c>
      <c r="C312" t="s">
        <v>12</v>
      </c>
      <c r="D312">
        <v>72380</v>
      </c>
      <c r="E312">
        <v>160000</v>
      </c>
      <c r="F312" t="s">
        <v>13</v>
      </c>
      <c r="G312" t="s">
        <v>14</v>
      </c>
      <c r="H312">
        <v>3</v>
      </c>
      <c r="I312">
        <v>1</v>
      </c>
      <c r="J312">
        <v>1090</v>
      </c>
      <c r="K312">
        <v>1.0259529999999999</v>
      </c>
      <c r="L312" t="s">
        <v>25</v>
      </c>
    </row>
    <row r="313" spans="1:12" x14ac:dyDescent="0.3">
      <c r="A313" s="1">
        <v>40126</v>
      </c>
      <c r="B313">
        <v>2009</v>
      </c>
      <c r="C313" t="s">
        <v>17</v>
      </c>
      <c r="D313">
        <v>109480</v>
      </c>
      <c r="E313">
        <v>263500</v>
      </c>
      <c r="F313" t="s">
        <v>13</v>
      </c>
      <c r="G313" t="s">
        <v>14</v>
      </c>
      <c r="H313">
        <v>3</v>
      </c>
      <c r="I313">
        <v>1</v>
      </c>
      <c r="J313">
        <v>988</v>
      </c>
      <c r="K313">
        <v>1.0259529999999999</v>
      </c>
      <c r="L313" t="s">
        <v>16</v>
      </c>
    </row>
    <row r="314" spans="1:12" x14ac:dyDescent="0.3">
      <c r="A314" s="1">
        <v>40127</v>
      </c>
      <c r="B314">
        <v>2009</v>
      </c>
      <c r="C314" t="s">
        <v>26</v>
      </c>
      <c r="D314">
        <v>307650</v>
      </c>
      <c r="E314">
        <v>560000</v>
      </c>
      <c r="F314" t="s">
        <v>13</v>
      </c>
      <c r="G314" t="s">
        <v>14</v>
      </c>
      <c r="H314">
        <v>3</v>
      </c>
      <c r="I314">
        <v>3</v>
      </c>
      <c r="J314">
        <v>1009</v>
      </c>
      <c r="K314">
        <v>1.0259529999999999</v>
      </c>
      <c r="L314" t="s">
        <v>16</v>
      </c>
    </row>
    <row r="315" spans="1:12" x14ac:dyDescent="0.3">
      <c r="A315" s="1">
        <v>40128</v>
      </c>
      <c r="B315">
        <v>2009</v>
      </c>
      <c r="C315" t="s">
        <v>26</v>
      </c>
      <c r="D315">
        <v>366450</v>
      </c>
      <c r="E315">
        <v>555000</v>
      </c>
      <c r="F315" t="s">
        <v>13</v>
      </c>
      <c r="G315" t="s">
        <v>14</v>
      </c>
      <c r="H315">
        <v>3</v>
      </c>
      <c r="I315">
        <v>1</v>
      </c>
      <c r="J315">
        <v>963</v>
      </c>
      <c r="K315">
        <v>1.0259529999999999</v>
      </c>
      <c r="L315" t="s">
        <v>25</v>
      </c>
    </row>
    <row r="316" spans="1:12" x14ac:dyDescent="0.3">
      <c r="A316" s="1">
        <v>40129</v>
      </c>
      <c r="B316">
        <v>2009</v>
      </c>
      <c r="C316" t="s">
        <v>17</v>
      </c>
      <c r="D316">
        <v>113330</v>
      </c>
      <c r="E316">
        <v>172042</v>
      </c>
      <c r="F316" t="s">
        <v>13</v>
      </c>
      <c r="G316" t="s">
        <v>14</v>
      </c>
      <c r="H316">
        <v>3</v>
      </c>
      <c r="I316">
        <v>1</v>
      </c>
      <c r="J316">
        <v>1027</v>
      </c>
      <c r="K316">
        <v>1.0259529999999999</v>
      </c>
      <c r="L316" t="s">
        <v>15</v>
      </c>
    </row>
    <row r="317" spans="1:12" x14ac:dyDescent="0.3">
      <c r="A317" s="1">
        <v>40130</v>
      </c>
      <c r="B317">
        <v>2009</v>
      </c>
      <c r="C317" t="s">
        <v>12</v>
      </c>
      <c r="D317">
        <v>101430</v>
      </c>
      <c r="E317">
        <v>235000</v>
      </c>
      <c r="F317" t="s">
        <v>13</v>
      </c>
      <c r="G317" t="s">
        <v>14</v>
      </c>
      <c r="H317">
        <v>3</v>
      </c>
      <c r="I317">
        <v>3</v>
      </c>
      <c r="J317">
        <v>1042</v>
      </c>
      <c r="K317">
        <v>1.0259529999999999</v>
      </c>
      <c r="L317" t="s">
        <v>25</v>
      </c>
    </row>
    <row r="318" spans="1:12" x14ac:dyDescent="0.3">
      <c r="A318" s="1">
        <v>40131</v>
      </c>
      <c r="B318">
        <v>2009</v>
      </c>
      <c r="C318" t="s">
        <v>17</v>
      </c>
      <c r="D318">
        <v>118650</v>
      </c>
      <c r="E318">
        <v>295000</v>
      </c>
      <c r="F318" t="s">
        <v>13</v>
      </c>
      <c r="G318" t="s">
        <v>14</v>
      </c>
      <c r="H318">
        <v>3</v>
      </c>
      <c r="I318">
        <v>3</v>
      </c>
      <c r="J318">
        <v>998</v>
      </c>
      <c r="K318">
        <v>1.0259529999999999</v>
      </c>
      <c r="L318" t="s">
        <v>25</v>
      </c>
    </row>
    <row r="319" spans="1:12" x14ac:dyDescent="0.3">
      <c r="A319" s="1">
        <v>40132</v>
      </c>
      <c r="B319">
        <v>2009</v>
      </c>
      <c r="C319" t="s">
        <v>21</v>
      </c>
      <c r="D319">
        <v>591500</v>
      </c>
      <c r="E319">
        <v>697500</v>
      </c>
      <c r="F319" t="s">
        <v>13</v>
      </c>
      <c r="G319" t="s">
        <v>14</v>
      </c>
      <c r="H319">
        <v>3</v>
      </c>
      <c r="I319">
        <v>3</v>
      </c>
      <c r="J319">
        <v>1099</v>
      </c>
      <c r="K319">
        <v>1.0259529999999999</v>
      </c>
      <c r="L319" t="s">
        <v>16</v>
      </c>
    </row>
    <row r="320" spans="1:12" x14ac:dyDescent="0.3">
      <c r="A320" s="1">
        <v>40133</v>
      </c>
      <c r="B320">
        <v>2009</v>
      </c>
      <c r="C320" t="s">
        <v>21</v>
      </c>
      <c r="D320">
        <v>2178610</v>
      </c>
      <c r="E320">
        <v>8600000</v>
      </c>
      <c r="F320" t="s">
        <v>13</v>
      </c>
      <c r="G320" t="s">
        <v>14</v>
      </c>
      <c r="H320">
        <v>3</v>
      </c>
      <c r="I320">
        <v>1</v>
      </c>
      <c r="J320">
        <v>1002</v>
      </c>
      <c r="K320">
        <v>1.0259529999999999</v>
      </c>
      <c r="L320" t="s">
        <v>25</v>
      </c>
    </row>
    <row r="321" spans="1:12" x14ac:dyDescent="0.3">
      <c r="A321" s="1">
        <v>40134</v>
      </c>
      <c r="B321">
        <v>2009</v>
      </c>
      <c r="C321" t="s">
        <v>26</v>
      </c>
      <c r="D321">
        <v>827120</v>
      </c>
      <c r="E321">
        <v>1230000</v>
      </c>
      <c r="F321" t="s">
        <v>13</v>
      </c>
      <c r="G321" t="s">
        <v>14</v>
      </c>
      <c r="H321">
        <v>3</v>
      </c>
      <c r="I321">
        <v>1</v>
      </c>
      <c r="J321">
        <v>983</v>
      </c>
      <c r="K321">
        <v>1.0259529999999999</v>
      </c>
      <c r="L321" t="s">
        <v>22</v>
      </c>
    </row>
    <row r="322" spans="1:12" x14ac:dyDescent="0.3">
      <c r="A322" s="1">
        <v>40135</v>
      </c>
      <c r="B322">
        <v>2009</v>
      </c>
      <c r="C322" t="s">
        <v>26</v>
      </c>
      <c r="D322">
        <v>389690</v>
      </c>
      <c r="E322">
        <v>470000</v>
      </c>
      <c r="F322" t="s">
        <v>13</v>
      </c>
      <c r="G322" t="s">
        <v>14</v>
      </c>
      <c r="H322">
        <v>3</v>
      </c>
      <c r="I322">
        <v>3</v>
      </c>
      <c r="J322">
        <v>967</v>
      </c>
      <c r="K322">
        <v>1.0259529999999999</v>
      </c>
      <c r="L322" t="s">
        <v>22</v>
      </c>
    </row>
    <row r="323" spans="1:12" x14ac:dyDescent="0.3">
      <c r="A323" s="1">
        <v>40136</v>
      </c>
      <c r="B323">
        <v>2009</v>
      </c>
      <c r="C323" t="s">
        <v>18</v>
      </c>
      <c r="D323">
        <v>269360</v>
      </c>
      <c r="E323">
        <v>550000</v>
      </c>
      <c r="F323" t="s">
        <v>19</v>
      </c>
      <c r="G323" t="s">
        <v>20</v>
      </c>
      <c r="H323">
        <v>4</v>
      </c>
      <c r="I323">
        <v>4</v>
      </c>
      <c r="J323">
        <v>1245</v>
      </c>
      <c r="K323">
        <v>1.0259529999999999</v>
      </c>
      <c r="L323" t="s">
        <v>15</v>
      </c>
    </row>
    <row r="324" spans="1:12" x14ac:dyDescent="0.3">
      <c r="A324" s="1">
        <v>40137</v>
      </c>
      <c r="B324">
        <v>2009</v>
      </c>
      <c r="C324" t="s">
        <v>17</v>
      </c>
      <c r="D324">
        <v>109060</v>
      </c>
      <c r="E324">
        <v>155000</v>
      </c>
      <c r="F324" t="s">
        <v>13</v>
      </c>
      <c r="G324" t="s">
        <v>14</v>
      </c>
      <c r="H324">
        <v>3</v>
      </c>
      <c r="I324">
        <v>1</v>
      </c>
      <c r="J324">
        <v>934</v>
      </c>
      <c r="K324">
        <v>1.0259529999999999</v>
      </c>
      <c r="L324" t="s">
        <v>16</v>
      </c>
    </row>
    <row r="325" spans="1:12" x14ac:dyDescent="0.3">
      <c r="A325" s="1">
        <v>40138</v>
      </c>
      <c r="B325">
        <v>2009</v>
      </c>
      <c r="C325" t="s">
        <v>18</v>
      </c>
      <c r="D325">
        <v>257110</v>
      </c>
      <c r="E325">
        <v>580000</v>
      </c>
      <c r="F325" t="s">
        <v>19</v>
      </c>
      <c r="G325" t="s">
        <v>20</v>
      </c>
      <c r="H325">
        <v>4</v>
      </c>
      <c r="I325">
        <v>2</v>
      </c>
      <c r="J325">
        <v>1420</v>
      </c>
      <c r="K325">
        <v>1.0259529999999999</v>
      </c>
      <c r="L325" t="s">
        <v>15</v>
      </c>
    </row>
    <row r="326" spans="1:12" x14ac:dyDescent="0.3">
      <c r="A326" s="1">
        <v>40139</v>
      </c>
      <c r="B326">
        <v>2009</v>
      </c>
      <c r="C326" t="s">
        <v>26</v>
      </c>
      <c r="D326">
        <v>2060240</v>
      </c>
      <c r="E326">
        <v>3000000</v>
      </c>
      <c r="F326" t="s">
        <v>13</v>
      </c>
      <c r="G326" t="s">
        <v>14</v>
      </c>
      <c r="H326">
        <v>3</v>
      </c>
      <c r="I326">
        <v>2</v>
      </c>
      <c r="J326">
        <v>1070</v>
      </c>
      <c r="K326">
        <v>1.0259529999999999</v>
      </c>
      <c r="L326" t="s">
        <v>16</v>
      </c>
    </row>
    <row r="327" spans="1:12" x14ac:dyDescent="0.3">
      <c r="A327" s="1">
        <v>40140</v>
      </c>
      <c r="B327">
        <v>2009</v>
      </c>
      <c r="C327" t="s">
        <v>17</v>
      </c>
      <c r="D327">
        <v>49910</v>
      </c>
      <c r="E327">
        <v>159750</v>
      </c>
      <c r="F327" t="s">
        <v>13</v>
      </c>
      <c r="G327" t="s">
        <v>14</v>
      </c>
      <c r="H327">
        <v>3</v>
      </c>
      <c r="I327">
        <v>1</v>
      </c>
      <c r="J327">
        <v>1095</v>
      </c>
      <c r="K327">
        <v>1.0259529999999999</v>
      </c>
      <c r="L327" t="s">
        <v>16</v>
      </c>
    </row>
    <row r="328" spans="1:12" x14ac:dyDescent="0.3">
      <c r="A328" s="1">
        <v>40141</v>
      </c>
      <c r="B328">
        <v>2009</v>
      </c>
      <c r="C328" t="s">
        <v>26</v>
      </c>
      <c r="D328">
        <v>355600</v>
      </c>
      <c r="E328">
        <v>389000</v>
      </c>
      <c r="F328" t="s">
        <v>13</v>
      </c>
      <c r="G328" t="s">
        <v>14</v>
      </c>
      <c r="H328">
        <v>3</v>
      </c>
      <c r="I328">
        <v>3</v>
      </c>
      <c r="J328">
        <v>1022</v>
      </c>
      <c r="K328">
        <v>1.0259529999999999</v>
      </c>
      <c r="L328" t="s">
        <v>25</v>
      </c>
    </row>
    <row r="329" spans="1:12" x14ac:dyDescent="0.3">
      <c r="A329" s="1">
        <v>40142</v>
      </c>
      <c r="B329">
        <v>2009</v>
      </c>
      <c r="C329" t="s">
        <v>26</v>
      </c>
      <c r="D329">
        <v>924210</v>
      </c>
      <c r="E329">
        <v>1237500</v>
      </c>
      <c r="F329" t="s">
        <v>13</v>
      </c>
      <c r="G329" t="s">
        <v>14</v>
      </c>
      <c r="H329">
        <v>3</v>
      </c>
      <c r="I329">
        <v>3</v>
      </c>
      <c r="J329">
        <v>1033</v>
      </c>
      <c r="K329">
        <v>1.0259529999999999</v>
      </c>
      <c r="L329" t="s">
        <v>15</v>
      </c>
    </row>
    <row r="330" spans="1:12" x14ac:dyDescent="0.3">
      <c r="A330" s="1">
        <v>40143</v>
      </c>
      <c r="B330">
        <v>2009</v>
      </c>
      <c r="C330" t="s">
        <v>18</v>
      </c>
      <c r="D330">
        <v>429590</v>
      </c>
      <c r="E330">
        <v>875000</v>
      </c>
      <c r="F330" t="s">
        <v>13</v>
      </c>
      <c r="G330" t="s">
        <v>14</v>
      </c>
      <c r="H330">
        <v>3</v>
      </c>
      <c r="I330">
        <v>2</v>
      </c>
      <c r="J330">
        <v>947</v>
      </c>
      <c r="K330">
        <v>1.0259529999999999</v>
      </c>
      <c r="L330" t="s">
        <v>15</v>
      </c>
    </row>
    <row r="331" spans="1:12" x14ac:dyDescent="0.3">
      <c r="A331" s="1">
        <v>40144</v>
      </c>
      <c r="B331">
        <v>2009</v>
      </c>
      <c r="C331" t="s">
        <v>12</v>
      </c>
      <c r="D331">
        <v>73780</v>
      </c>
      <c r="E331">
        <v>81450</v>
      </c>
      <c r="F331" t="s">
        <v>13</v>
      </c>
      <c r="G331" t="s">
        <v>14</v>
      </c>
      <c r="H331">
        <v>3</v>
      </c>
      <c r="I331">
        <v>3</v>
      </c>
      <c r="J331">
        <v>991</v>
      </c>
      <c r="K331">
        <v>1.0259529999999999</v>
      </c>
      <c r="L331" t="s">
        <v>22</v>
      </c>
    </row>
    <row r="332" spans="1:12" x14ac:dyDescent="0.3">
      <c r="A332" s="1">
        <v>40145</v>
      </c>
      <c r="B332">
        <v>2009</v>
      </c>
      <c r="C332" t="s">
        <v>21</v>
      </c>
      <c r="D332">
        <v>1953070</v>
      </c>
      <c r="E332">
        <v>2950000</v>
      </c>
      <c r="F332" t="s">
        <v>13</v>
      </c>
      <c r="G332" t="s">
        <v>14</v>
      </c>
      <c r="H332">
        <v>3</v>
      </c>
      <c r="I332">
        <v>1</v>
      </c>
      <c r="J332">
        <v>919</v>
      </c>
      <c r="K332">
        <v>1.0259529999999999</v>
      </c>
      <c r="L332" t="s">
        <v>15</v>
      </c>
    </row>
    <row r="333" spans="1:12" x14ac:dyDescent="0.3">
      <c r="A333" s="1">
        <v>40146</v>
      </c>
      <c r="B333">
        <v>2009</v>
      </c>
      <c r="C333" t="s">
        <v>26</v>
      </c>
      <c r="D333">
        <v>298900</v>
      </c>
      <c r="E333">
        <v>440000</v>
      </c>
      <c r="F333" t="s">
        <v>13</v>
      </c>
      <c r="G333" t="s">
        <v>14</v>
      </c>
      <c r="H333">
        <v>3</v>
      </c>
      <c r="I333">
        <v>1</v>
      </c>
      <c r="J333">
        <v>1081</v>
      </c>
      <c r="K333">
        <v>1.0259529999999999</v>
      </c>
      <c r="L333" t="s">
        <v>16</v>
      </c>
    </row>
    <row r="334" spans="1:12" x14ac:dyDescent="0.3">
      <c r="A334" s="1">
        <v>40147</v>
      </c>
      <c r="B334">
        <v>2009</v>
      </c>
      <c r="C334" t="s">
        <v>12</v>
      </c>
      <c r="D334">
        <v>79380</v>
      </c>
      <c r="E334">
        <v>186000</v>
      </c>
      <c r="F334" t="s">
        <v>13</v>
      </c>
      <c r="G334" t="s">
        <v>14</v>
      </c>
      <c r="H334">
        <v>3</v>
      </c>
      <c r="I334">
        <v>3</v>
      </c>
      <c r="J334">
        <v>940</v>
      </c>
      <c r="K334">
        <v>1.0259529999999999</v>
      </c>
      <c r="L334" t="s">
        <v>15</v>
      </c>
    </row>
    <row r="335" spans="1:12" x14ac:dyDescent="0.3">
      <c r="A335" s="1">
        <v>40148</v>
      </c>
      <c r="B335">
        <v>2009</v>
      </c>
      <c r="C335" t="s">
        <v>18</v>
      </c>
      <c r="D335">
        <v>338730</v>
      </c>
      <c r="E335">
        <v>775000</v>
      </c>
      <c r="F335" t="s">
        <v>13</v>
      </c>
      <c r="G335" t="s">
        <v>14</v>
      </c>
      <c r="H335">
        <v>3</v>
      </c>
      <c r="I335">
        <v>3</v>
      </c>
      <c r="J335">
        <v>968</v>
      </c>
      <c r="K335">
        <v>1.0259529999999999</v>
      </c>
      <c r="L335" t="s">
        <v>16</v>
      </c>
    </row>
    <row r="336" spans="1:12" x14ac:dyDescent="0.3">
      <c r="A336" s="1">
        <v>40149</v>
      </c>
      <c r="B336">
        <v>2009</v>
      </c>
      <c r="C336" t="s">
        <v>21</v>
      </c>
      <c r="D336">
        <v>2763670</v>
      </c>
      <c r="E336">
        <v>3600000</v>
      </c>
      <c r="F336" t="s">
        <v>13</v>
      </c>
      <c r="G336" t="s">
        <v>14</v>
      </c>
      <c r="H336">
        <v>3</v>
      </c>
      <c r="I336">
        <v>2</v>
      </c>
      <c r="J336">
        <v>967</v>
      </c>
      <c r="K336">
        <v>1.0259529999999999</v>
      </c>
      <c r="L336" t="s">
        <v>16</v>
      </c>
    </row>
    <row r="337" spans="1:12" x14ac:dyDescent="0.3">
      <c r="A337" s="1">
        <v>40150</v>
      </c>
      <c r="B337">
        <v>2009</v>
      </c>
      <c r="C337" t="s">
        <v>17</v>
      </c>
      <c r="D337">
        <v>131574</v>
      </c>
      <c r="E337">
        <v>175000</v>
      </c>
      <c r="F337" t="s">
        <v>13</v>
      </c>
      <c r="G337" t="s">
        <v>14</v>
      </c>
      <c r="H337">
        <v>3</v>
      </c>
      <c r="I337">
        <v>2</v>
      </c>
      <c r="J337">
        <v>1053</v>
      </c>
      <c r="K337">
        <v>1.0259529999999999</v>
      </c>
      <c r="L337" t="s">
        <v>15</v>
      </c>
    </row>
    <row r="338" spans="1:12" x14ac:dyDescent="0.3">
      <c r="A338" s="1">
        <v>40151</v>
      </c>
      <c r="B338">
        <v>2009</v>
      </c>
      <c r="C338" t="s">
        <v>12</v>
      </c>
      <c r="D338">
        <v>90020</v>
      </c>
      <c r="E338">
        <v>199900</v>
      </c>
      <c r="F338" t="s">
        <v>13</v>
      </c>
      <c r="G338" t="s">
        <v>14</v>
      </c>
      <c r="H338">
        <v>3</v>
      </c>
      <c r="I338">
        <v>1</v>
      </c>
      <c r="J338">
        <v>1039</v>
      </c>
      <c r="K338">
        <v>1.0259529999999999</v>
      </c>
      <c r="L338" t="s">
        <v>15</v>
      </c>
    </row>
    <row r="339" spans="1:12" x14ac:dyDescent="0.3">
      <c r="A339" s="1">
        <v>40152</v>
      </c>
      <c r="B339">
        <v>2009</v>
      </c>
      <c r="C339" t="s">
        <v>18</v>
      </c>
      <c r="D339">
        <v>232680</v>
      </c>
      <c r="E339">
        <v>430000</v>
      </c>
      <c r="F339" t="s">
        <v>13</v>
      </c>
      <c r="G339" t="s">
        <v>14</v>
      </c>
      <c r="H339">
        <v>3</v>
      </c>
      <c r="I339">
        <v>1</v>
      </c>
      <c r="J339">
        <v>913</v>
      </c>
      <c r="K339">
        <v>1.0259529999999999</v>
      </c>
      <c r="L339" t="s">
        <v>25</v>
      </c>
    </row>
    <row r="340" spans="1:12" x14ac:dyDescent="0.3">
      <c r="A340" s="1">
        <v>40153</v>
      </c>
      <c r="B340">
        <v>2009</v>
      </c>
      <c r="C340" t="s">
        <v>12</v>
      </c>
      <c r="D340">
        <v>70070</v>
      </c>
      <c r="E340">
        <v>178000</v>
      </c>
      <c r="F340" t="s">
        <v>13</v>
      </c>
      <c r="G340" t="s">
        <v>14</v>
      </c>
      <c r="H340">
        <v>3</v>
      </c>
      <c r="I340">
        <v>2</v>
      </c>
      <c r="J340">
        <v>1068</v>
      </c>
      <c r="K340">
        <v>1.0259529999999999</v>
      </c>
      <c r="L340" t="s">
        <v>15</v>
      </c>
    </row>
    <row r="341" spans="1:12" x14ac:dyDescent="0.3">
      <c r="A341" s="1">
        <v>40154</v>
      </c>
      <c r="B341">
        <v>2009</v>
      </c>
      <c r="C341" t="s">
        <v>21</v>
      </c>
      <c r="D341">
        <v>1217020</v>
      </c>
      <c r="E341">
        <v>1395000</v>
      </c>
      <c r="F341" t="s">
        <v>13</v>
      </c>
      <c r="G341" t="s">
        <v>14</v>
      </c>
      <c r="H341">
        <v>3</v>
      </c>
      <c r="I341">
        <v>2</v>
      </c>
      <c r="J341">
        <v>911</v>
      </c>
      <c r="K341">
        <v>1.0259529999999999</v>
      </c>
      <c r="L341" t="s">
        <v>16</v>
      </c>
    </row>
    <row r="342" spans="1:12" x14ac:dyDescent="0.3">
      <c r="A342" s="1">
        <v>40155</v>
      </c>
      <c r="B342">
        <v>2009</v>
      </c>
      <c r="C342" t="s">
        <v>17</v>
      </c>
      <c r="D342">
        <v>130410</v>
      </c>
      <c r="E342">
        <v>282500</v>
      </c>
      <c r="F342" t="s">
        <v>13</v>
      </c>
      <c r="G342" t="s">
        <v>14</v>
      </c>
      <c r="H342">
        <v>3</v>
      </c>
      <c r="I342">
        <v>2</v>
      </c>
      <c r="J342">
        <v>1050</v>
      </c>
      <c r="K342">
        <v>1.0259529999999999</v>
      </c>
      <c r="L342" t="s">
        <v>22</v>
      </c>
    </row>
    <row r="343" spans="1:12" x14ac:dyDescent="0.3">
      <c r="A343" s="1">
        <v>40156</v>
      </c>
      <c r="B343">
        <v>2009</v>
      </c>
      <c r="C343" t="s">
        <v>26</v>
      </c>
      <c r="D343">
        <v>422100</v>
      </c>
      <c r="E343">
        <v>520000</v>
      </c>
      <c r="F343" t="s">
        <v>13</v>
      </c>
      <c r="G343" t="s">
        <v>14</v>
      </c>
      <c r="H343">
        <v>3</v>
      </c>
      <c r="I343">
        <v>1</v>
      </c>
      <c r="J343">
        <v>928</v>
      </c>
      <c r="K343">
        <v>1.0259529999999999</v>
      </c>
      <c r="L343" t="s">
        <v>25</v>
      </c>
    </row>
    <row r="344" spans="1:12" x14ac:dyDescent="0.3">
      <c r="A344" s="1">
        <v>40157</v>
      </c>
      <c r="B344">
        <v>2009</v>
      </c>
      <c r="C344" t="s">
        <v>17</v>
      </c>
      <c r="D344">
        <v>47040</v>
      </c>
      <c r="E344">
        <v>256000</v>
      </c>
      <c r="F344" t="s">
        <v>23</v>
      </c>
      <c r="G344" t="s">
        <v>24</v>
      </c>
      <c r="H344">
        <v>6</v>
      </c>
      <c r="I344">
        <v>4</v>
      </c>
      <c r="J344">
        <v>1811</v>
      </c>
      <c r="K344">
        <v>1.0259529999999999</v>
      </c>
      <c r="L344" t="s">
        <v>25</v>
      </c>
    </row>
    <row r="345" spans="1:12" x14ac:dyDescent="0.3">
      <c r="A345" s="1">
        <v>40158</v>
      </c>
      <c r="B345">
        <v>2009</v>
      </c>
      <c r="C345" t="s">
        <v>17</v>
      </c>
      <c r="D345">
        <v>46340</v>
      </c>
      <c r="E345">
        <v>113500</v>
      </c>
      <c r="F345" t="s">
        <v>13</v>
      </c>
      <c r="G345" t="s">
        <v>14</v>
      </c>
      <c r="H345">
        <v>3</v>
      </c>
      <c r="I345">
        <v>3</v>
      </c>
      <c r="J345">
        <v>1044</v>
      </c>
      <c r="K345">
        <v>1.0259529999999999</v>
      </c>
      <c r="L345" t="s">
        <v>22</v>
      </c>
    </row>
    <row r="346" spans="1:12" x14ac:dyDescent="0.3">
      <c r="A346" s="1">
        <v>40159</v>
      </c>
      <c r="B346">
        <v>2009</v>
      </c>
      <c r="C346" t="s">
        <v>26</v>
      </c>
      <c r="D346">
        <v>357140</v>
      </c>
      <c r="E346">
        <v>539000</v>
      </c>
      <c r="F346" t="s">
        <v>13</v>
      </c>
      <c r="G346" t="s">
        <v>14</v>
      </c>
      <c r="H346">
        <v>3</v>
      </c>
      <c r="I346">
        <v>3</v>
      </c>
      <c r="J346">
        <v>909</v>
      </c>
      <c r="K346">
        <v>1.0259529999999999</v>
      </c>
      <c r="L346" t="s">
        <v>25</v>
      </c>
    </row>
    <row r="347" spans="1:12" x14ac:dyDescent="0.3">
      <c r="A347" s="1">
        <v>40160</v>
      </c>
      <c r="B347">
        <v>2009</v>
      </c>
      <c r="C347" t="s">
        <v>21</v>
      </c>
      <c r="D347">
        <v>2709770</v>
      </c>
      <c r="E347">
        <v>5400000</v>
      </c>
      <c r="F347" t="s">
        <v>13</v>
      </c>
      <c r="G347" t="s">
        <v>14</v>
      </c>
      <c r="H347">
        <v>3</v>
      </c>
      <c r="I347">
        <v>3</v>
      </c>
      <c r="J347">
        <v>1009</v>
      </c>
      <c r="K347">
        <v>1.0259529999999999</v>
      </c>
      <c r="L347" t="s">
        <v>25</v>
      </c>
    </row>
    <row r="348" spans="1:12" x14ac:dyDescent="0.3">
      <c r="A348" s="1">
        <v>40161</v>
      </c>
      <c r="B348">
        <v>2009</v>
      </c>
      <c r="C348" t="s">
        <v>26</v>
      </c>
      <c r="D348">
        <v>1269520</v>
      </c>
      <c r="E348">
        <v>2450000</v>
      </c>
      <c r="F348" t="s">
        <v>13</v>
      </c>
      <c r="G348" t="s">
        <v>14</v>
      </c>
      <c r="H348">
        <v>3</v>
      </c>
      <c r="I348">
        <v>2</v>
      </c>
      <c r="J348">
        <v>969</v>
      </c>
      <c r="K348">
        <v>1.0259529999999999</v>
      </c>
      <c r="L348" t="s">
        <v>16</v>
      </c>
    </row>
    <row r="349" spans="1:12" x14ac:dyDescent="0.3">
      <c r="A349" s="1">
        <v>40162</v>
      </c>
      <c r="B349">
        <v>2009</v>
      </c>
      <c r="C349" t="s">
        <v>17</v>
      </c>
      <c r="D349">
        <v>84700</v>
      </c>
      <c r="E349">
        <v>240000</v>
      </c>
      <c r="F349" t="s">
        <v>13</v>
      </c>
      <c r="G349" t="s">
        <v>14</v>
      </c>
      <c r="H349">
        <v>3</v>
      </c>
      <c r="I349">
        <v>3</v>
      </c>
      <c r="J349">
        <v>989</v>
      </c>
      <c r="K349">
        <v>1.0259529999999999</v>
      </c>
      <c r="L349" t="s">
        <v>15</v>
      </c>
    </row>
    <row r="350" spans="1:12" x14ac:dyDescent="0.3">
      <c r="A350" s="1">
        <v>40163</v>
      </c>
      <c r="B350">
        <v>2009</v>
      </c>
      <c r="C350" t="s">
        <v>17</v>
      </c>
      <c r="D350">
        <v>105981</v>
      </c>
      <c r="E350">
        <v>199000</v>
      </c>
      <c r="F350" t="s">
        <v>13</v>
      </c>
      <c r="G350" t="s">
        <v>14</v>
      </c>
      <c r="H350">
        <v>3</v>
      </c>
      <c r="I350">
        <v>3</v>
      </c>
      <c r="J350">
        <v>926</v>
      </c>
      <c r="K350">
        <v>1.0259529999999999</v>
      </c>
      <c r="L350" t="s">
        <v>16</v>
      </c>
    </row>
    <row r="351" spans="1:12" x14ac:dyDescent="0.3">
      <c r="A351" s="1">
        <v>40164</v>
      </c>
      <c r="B351">
        <v>2009</v>
      </c>
      <c r="C351" t="s">
        <v>18</v>
      </c>
      <c r="D351">
        <v>226830</v>
      </c>
      <c r="E351">
        <v>440000</v>
      </c>
      <c r="F351" t="s">
        <v>13</v>
      </c>
      <c r="G351" t="s">
        <v>14</v>
      </c>
      <c r="H351">
        <v>3</v>
      </c>
      <c r="I351">
        <v>3</v>
      </c>
      <c r="J351">
        <v>1023</v>
      </c>
      <c r="K351">
        <v>1.0259529999999999</v>
      </c>
      <c r="L351" t="s">
        <v>25</v>
      </c>
    </row>
    <row r="352" spans="1:12" x14ac:dyDescent="0.3">
      <c r="A352" s="1">
        <v>40165</v>
      </c>
      <c r="B352">
        <v>2009</v>
      </c>
      <c r="C352" t="s">
        <v>17</v>
      </c>
      <c r="D352">
        <v>113890</v>
      </c>
      <c r="E352">
        <v>297000</v>
      </c>
      <c r="F352" t="s">
        <v>23</v>
      </c>
      <c r="G352" t="s">
        <v>24</v>
      </c>
      <c r="H352">
        <v>6</v>
      </c>
      <c r="I352">
        <v>4</v>
      </c>
      <c r="J352">
        <v>2020</v>
      </c>
      <c r="K352">
        <v>1.0259529999999999</v>
      </c>
      <c r="L352" t="s">
        <v>25</v>
      </c>
    </row>
    <row r="353" spans="1:12" x14ac:dyDescent="0.3">
      <c r="A353" s="1">
        <v>40166</v>
      </c>
      <c r="B353">
        <v>2009</v>
      </c>
      <c r="C353" t="s">
        <v>26</v>
      </c>
      <c r="D353">
        <v>447230</v>
      </c>
      <c r="E353">
        <v>675000</v>
      </c>
      <c r="F353" t="s">
        <v>13</v>
      </c>
      <c r="G353" t="s">
        <v>14</v>
      </c>
      <c r="H353">
        <v>3</v>
      </c>
      <c r="I353">
        <v>2</v>
      </c>
      <c r="J353">
        <v>1075</v>
      </c>
      <c r="K353">
        <v>1.0259529999999999</v>
      </c>
      <c r="L353" t="s">
        <v>16</v>
      </c>
    </row>
    <row r="354" spans="1:12" x14ac:dyDescent="0.3">
      <c r="A354" s="1">
        <v>40167</v>
      </c>
      <c r="B354">
        <v>2009</v>
      </c>
      <c r="C354" t="s">
        <v>21</v>
      </c>
      <c r="D354">
        <v>537460</v>
      </c>
      <c r="E354">
        <v>895000</v>
      </c>
      <c r="F354" t="s">
        <v>13</v>
      </c>
      <c r="G354" t="s">
        <v>14</v>
      </c>
      <c r="H354">
        <v>3</v>
      </c>
      <c r="I354">
        <v>3</v>
      </c>
      <c r="J354">
        <v>1031</v>
      </c>
      <c r="K354">
        <v>1.0259529999999999</v>
      </c>
      <c r="L354" t="s">
        <v>15</v>
      </c>
    </row>
    <row r="355" spans="1:12" x14ac:dyDescent="0.3">
      <c r="A355" s="1">
        <v>40168</v>
      </c>
      <c r="B355">
        <v>2009</v>
      </c>
      <c r="C355" t="s">
        <v>17</v>
      </c>
      <c r="D355">
        <v>169050</v>
      </c>
      <c r="E355">
        <v>385000</v>
      </c>
      <c r="F355" t="s">
        <v>19</v>
      </c>
      <c r="G355" t="s">
        <v>20</v>
      </c>
      <c r="H355">
        <v>4</v>
      </c>
      <c r="I355">
        <v>4</v>
      </c>
      <c r="J355">
        <v>1442</v>
      </c>
      <c r="K355">
        <v>1.0259529999999999</v>
      </c>
      <c r="L355" t="s">
        <v>22</v>
      </c>
    </row>
    <row r="356" spans="1:12" x14ac:dyDescent="0.3">
      <c r="A356" s="1">
        <v>40169</v>
      </c>
      <c r="B356">
        <v>2009</v>
      </c>
      <c r="C356" t="s">
        <v>26</v>
      </c>
      <c r="D356">
        <v>447230</v>
      </c>
      <c r="E356">
        <v>675000</v>
      </c>
      <c r="F356" t="s">
        <v>13</v>
      </c>
      <c r="G356" t="s">
        <v>14</v>
      </c>
      <c r="H356">
        <v>3</v>
      </c>
      <c r="I356">
        <v>3</v>
      </c>
      <c r="J356">
        <v>987</v>
      </c>
      <c r="K356">
        <v>1.0259529999999999</v>
      </c>
      <c r="L356" t="s">
        <v>15</v>
      </c>
    </row>
    <row r="357" spans="1:12" x14ac:dyDescent="0.3">
      <c r="A357" s="1">
        <v>40170</v>
      </c>
      <c r="B357">
        <v>2009</v>
      </c>
      <c r="C357" t="s">
        <v>18</v>
      </c>
      <c r="D357">
        <v>159390</v>
      </c>
      <c r="E357">
        <v>409000</v>
      </c>
      <c r="F357" t="s">
        <v>13</v>
      </c>
      <c r="G357" t="s">
        <v>14</v>
      </c>
      <c r="H357">
        <v>3</v>
      </c>
      <c r="I357">
        <v>3</v>
      </c>
      <c r="J357">
        <v>1078</v>
      </c>
      <c r="K357">
        <v>1.0259529999999999</v>
      </c>
      <c r="L357" t="s">
        <v>16</v>
      </c>
    </row>
    <row r="358" spans="1:12" x14ac:dyDescent="0.3">
      <c r="A358" s="1">
        <v>40171</v>
      </c>
      <c r="B358">
        <v>2009</v>
      </c>
      <c r="C358" t="s">
        <v>12</v>
      </c>
      <c r="D358">
        <v>70770</v>
      </c>
      <c r="E358">
        <v>140000</v>
      </c>
      <c r="F358" t="s">
        <v>13</v>
      </c>
      <c r="G358" t="s">
        <v>14</v>
      </c>
      <c r="H358">
        <v>3</v>
      </c>
      <c r="I358">
        <v>2</v>
      </c>
      <c r="J358">
        <v>1012</v>
      </c>
      <c r="K358">
        <v>1.0259529999999999</v>
      </c>
      <c r="L358" t="s">
        <v>22</v>
      </c>
    </row>
    <row r="359" spans="1:12" x14ac:dyDescent="0.3">
      <c r="A359" s="1">
        <v>40172</v>
      </c>
      <c r="B359">
        <v>2009</v>
      </c>
      <c r="C359" t="s">
        <v>17</v>
      </c>
      <c r="D359">
        <v>156240</v>
      </c>
      <c r="E359">
        <v>260000</v>
      </c>
      <c r="F359" t="s">
        <v>19</v>
      </c>
      <c r="G359" t="s">
        <v>20</v>
      </c>
      <c r="H359">
        <v>4</v>
      </c>
      <c r="I359">
        <v>2</v>
      </c>
      <c r="J359">
        <v>1324</v>
      </c>
      <c r="K359">
        <v>1.0259529999999999</v>
      </c>
      <c r="L359" t="s">
        <v>15</v>
      </c>
    </row>
    <row r="360" spans="1:12" x14ac:dyDescent="0.3">
      <c r="A360" s="1">
        <v>40173</v>
      </c>
      <c r="B360">
        <v>2009</v>
      </c>
      <c r="C360" t="s">
        <v>17</v>
      </c>
      <c r="D360">
        <v>142800</v>
      </c>
      <c r="E360">
        <v>330000</v>
      </c>
      <c r="F360" t="s">
        <v>19</v>
      </c>
      <c r="G360" t="s">
        <v>20</v>
      </c>
      <c r="H360">
        <v>4</v>
      </c>
      <c r="I360">
        <v>3</v>
      </c>
      <c r="J360">
        <v>1232</v>
      </c>
      <c r="K360">
        <v>1.0259529999999999</v>
      </c>
      <c r="L360" t="s">
        <v>16</v>
      </c>
    </row>
    <row r="361" spans="1:12" x14ac:dyDescent="0.3">
      <c r="A361" s="1">
        <v>40174</v>
      </c>
      <c r="B361">
        <v>2009</v>
      </c>
      <c r="C361" t="s">
        <v>18</v>
      </c>
      <c r="D361">
        <v>488740</v>
      </c>
      <c r="E361">
        <v>718750</v>
      </c>
      <c r="F361" t="s">
        <v>13</v>
      </c>
      <c r="G361" t="s">
        <v>14</v>
      </c>
      <c r="H361">
        <v>3</v>
      </c>
      <c r="I361">
        <v>2</v>
      </c>
      <c r="J361">
        <v>1090</v>
      </c>
      <c r="K361">
        <v>1.0259529999999999</v>
      </c>
      <c r="L361" t="s">
        <v>25</v>
      </c>
    </row>
    <row r="362" spans="1:12" x14ac:dyDescent="0.3">
      <c r="A362" s="1">
        <v>40175</v>
      </c>
      <c r="B362">
        <v>2009</v>
      </c>
      <c r="C362" t="s">
        <v>18</v>
      </c>
      <c r="D362">
        <v>271950</v>
      </c>
      <c r="E362">
        <v>520000</v>
      </c>
      <c r="F362" t="s">
        <v>13</v>
      </c>
      <c r="G362" t="s">
        <v>14</v>
      </c>
      <c r="H362">
        <v>3</v>
      </c>
      <c r="I362">
        <v>1</v>
      </c>
      <c r="J362">
        <v>937</v>
      </c>
      <c r="K362">
        <v>1.0259529999999999</v>
      </c>
      <c r="L362" t="s">
        <v>16</v>
      </c>
    </row>
    <row r="363" spans="1:12" x14ac:dyDescent="0.3">
      <c r="A363" s="1">
        <v>40176</v>
      </c>
      <c r="B363">
        <v>2009</v>
      </c>
      <c r="C363" t="s">
        <v>26</v>
      </c>
      <c r="D363">
        <v>344610</v>
      </c>
      <c r="E363">
        <v>175000</v>
      </c>
      <c r="F363" t="s">
        <v>13</v>
      </c>
      <c r="G363" t="s">
        <v>14</v>
      </c>
      <c r="H363">
        <v>3</v>
      </c>
      <c r="I363">
        <v>2</v>
      </c>
      <c r="J363">
        <v>900</v>
      </c>
      <c r="K363">
        <v>1.0259529999999999</v>
      </c>
      <c r="L363" t="s">
        <v>25</v>
      </c>
    </row>
    <row r="364" spans="1:12" x14ac:dyDescent="0.3">
      <c r="A364" s="1">
        <v>40177</v>
      </c>
      <c r="B364">
        <v>2009</v>
      </c>
      <c r="C364" t="s">
        <v>17</v>
      </c>
      <c r="D364">
        <v>164220</v>
      </c>
      <c r="E364">
        <v>272500</v>
      </c>
      <c r="F364" t="s">
        <v>13</v>
      </c>
      <c r="G364" t="s">
        <v>14</v>
      </c>
      <c r="H364">
        <v>3</v>
      </c>
      <c r="I364">
        <v>2</v>
      </c>
      <c r="J364">
        <v>1085</v>
      </c>
      <c r="K364">
        <v>1.0259529999999999</v>
      </c>
      <c r="L364" t="s">
        <v>22</v>
      </c>
    </row>
    <row r="365" spans="1:12" x14ac:dyDescent="0.3">
      <c r="A365" s="1">
        <v>40178</v>
      </c>
      <c r="B365">
        <v>2009</v>
      </c>
      <c r="C365" t="s">
        <v>21</v>
      </c>
      <c r="D365">
        <v>625800</v>
      </c>
      <c r="E365">
        <v>1075000</v>
      </c>
      <c r="F365" t="s">
        <v>13</v>
      </c>
      <c r="G365" t="s">
        <v>14</v>
      </c>
      <c r="H365">
        <v>3</v>
      </c>
      <c r="I365">
        <v>1</v>
      </c>
      <c r="J365">
        <v>902</v>
      </c>
      <c r="K365">
        <v>1.0259529999999999</v>
      </c>
      <c r="L365" t="s">
        <v>25</v>
      </c>
    </row>
    <row r="366" spans="1:12" x14ac:dyDescent="0.3">
      <c r="A366" s="1">
        <v>40179</v>
      </c>
      <c r="B366">
        <v>2009</v>
      </c>
      <c r="C366" t="s">
        <v>17</v>
      </c>
      <c r="D366">
        <v>185430</v>
      </c>
      <c r="E366">
        <v>375000</v>
      </c>
      <c r="F366" t="s">
        <v>13</v>
      </c>
      <c r="G366" t="s">
        <v>14</v>
      </c>
      <c r="H366">
        <v>3</v>
      </c>
      <c r="I366">
        <v>1</v>
      </c>
      <c r="J366">
        <v>1077</v>
      </c>
      <c r="K366">
        <v>1.0259529999999999</v>
      </c>
      <c r="L366" t="s">
        <v>25</v>
      </c>
    </row>
    <row r="367" spans="1:12" x14ac:dyDescent="0.3">
      <c r="A367" s="1">
        <v>40180</v>
      </c>
      <c r="B367">
        <v>2009</v>
      </c>
      <c r="C367" t="s">
        <v>26</v>
      </c>
      <c r="D367">
        <v>367290</v>
      </c>
      <c r="E367">
        <v>470000</v>
      </c>
      <c r="F367" t="s">
        <v>13</v>
      </c>
      <c r="G367" t="s">
        <v>14</v>
      </c>
      <c r="H367">
        <v>3</v>
      </c>
      <c r="I367">
        <v>2</v>
      </c>
      <c r="J367">
        <v>945</v>
      </c>
      <c r="K367">
        <v>1.0259529999999999</v>
      </c>
      <c r="L367" t="s">
        <v>25</v>
      </c>
    </row>
    <row r="368" spans="1:12" x14ac:dyDescent="0.3">
      <c r="A368" s="1">
        <v>40181</v>
      </c>
      <c r="B368">
        <v>2009</v>
      </c>
      <c r="C368" t="s">
        <v>17</v>
      </c>
      <c r="D368">
        <v>91491</v>
      </c>
      <c r="E368">
        <v>260000</v>
      </c>
      <c r="F368" t="s">
        <v>23</v>
      </c>
      <c r="G368" t="s">
        <v>24</v>
      </c>
      <c r="H368">
        <v>6</v>
      </c>
      <c r="I368">
        <v>4</v>
      </c>
      <c r="J368">
        <v>1871</v>
      </c>
      <c r="K368">
        <v>1.0259529999999999</v>
      </c>
      <c r="L368" t="s">
        <v>16</v>
      </c>
    </row>
    <row r="369" spans="1:12" x14ac:dyDescent="0.3">
      <c r="A369" s="1">
        <v>40182</v>
      </c>
      <c r="B369">
        <v>2009</v>
      </c>
      <c r="C369" t="s">
        <v>21</v>
      </c>
      <c r="D369">
        <v>1257760</v>
      </c>
      <c r="E369">
        <v>2615000</v>
      </c>
      <c r="F369" t="s">
        <v>13</v>
      </c>
      <c r="G369" t="s">
        <v>14</v>
      </c>
      <c r="H369">
        <v>3</v>
      </c>
      <c r="I369">
        <v>1</v>
      </c>
      <c r="J369">
        <v>1079</v>
      </c>
      <c r="K369">
        <v>1.0259529999999999</v>
      </c>
      <c r="L369" t="s">
        <v>22</v>
      </c>
    </row>
    <row r="370" spans="1:12" x14ac:dyDescent="0.3">
      <c r="A370" s="1">
        <v>40183</v>
      </c>
      <c r="B370">
        <v>2009</v>
      </c>
      <c r="C370" t="s">
        <v>21</v>
      </c>
      <c r="D370">
        <v>1017730</v>
      </c>
      <c r="E370">
        <v>1950000</v>
      </c>
      <c r="F370" t="s">
        <v>13</v>
      </c>
      <c r="G370" t="s">
        <v>14</v>
      </c>
      <c r="H370">
        <v>3</v>
      </c>
      <c r="I370">
        <v>3</v>
      </c>
      <c r="J370">
        <v>967</v>
      </c>
      <c r="K370">
        <v>1.0259529999999999</v>
      </c>
      <c r="L370" t="s">
        <v>22</v>
      </c>
    </row>
    <row r="371" spans="1:12" x14ac:dyDescent="0.3">
      <c r="A371" s="1">
        <v>40184</v>
      </c>
      <c r="B371">
        <v>2009</v>
      </c>
      <c r="C371" t="s">
        <v>26</v>
      </c>
      <c r="D371">
        <v>325920</v>
      </c>
      <c r="E371">
        <v>370000</v>
      </c>
      <c r="F371" t="s">
        <v>13</v>
      </c>
      <c r="G371" t="s">
        <v>14</v>
      </c>
      <c r="H371">
        <v>3</v>
      </c>
      <c r="I371">
        <v>1</v>
      </c>
      <c r="J371">
        <v>1094</v>
      </c>
      <c r="K371">
        <v>1.0259529999999999</v>
      </c>
      <c r="L371" t="s">
        <v>15</v>
      </c>
    </row>
    <row r="372" spans="1:12" x14ac:dyDescent="0.3">
      <c r="A372" s="1">
        <v>40185</v>
      </c>
      <c r="B372">
        <v>2009</v>
      </c>
      <c r="C372" t="s">
        <v>26</v>
      </c>
      <c r="D372">
        <v>712880</v>
      </c>
      <c r="E372">
        <v>1025000</v>
      </c>
      <c r="F372" t="s">
        <v>13</v>
      </c>
      <c r="G372" t="s">
        <v>14</v>
      </c>
      <c r="H372">
        <v>3</v>
      </c>
      <c r="I372">
        <v>1</v>
      </c>
      <c r="J372">
        <v>906</v>
      </c>
      <c r="K372">
        <v>1.0259529999999999</v>
      </c>
      <c r="L372" t="s">
        <v>25</v>
      </c>
    </row>
    <row r="373" spans="1:12" x14ac:dyDescent="0.3">
      <c r="A373" s="1">
        <v>40186</v>
      </c>
      <c r="B373">
        <v>2009</v>
      </c>
      <c r="C373" t="s">
        <v>12</v>
      </c>
      <c r="D373">
        <v>91980</v>
      </c>
      <c r="E373">
        <v>270000</v>
      </c>
      <c r="F373" t="s">
        <v>13</v>
      </c>
      <c r="G373" t="s">
        <v>14</v>
      </c>
      <c r="H373">
        <v>3</v>
      </c>
      <c r="I373">
        <v>3</v>
      </c>
      <c r="J373">
        <v>900</v>
      </c>
      <c r="K373">
        <v>1.0259529999999999</v>
      </c>
      <c r="L373" t="s">
        <v>15</v>
      </c>
    </row>
    <row r="374" spans="1:12" x14ac:dyDescent="0.3">
      <c r="A374" s="1">
        <v>40187</v>
      </c>
      <c r="B374">
        <v>2009</v>
      </c>
      <c r="C374" t="s">
        <v>17</v>
      </c>
      <c r="D374">
        <v>137130</v>
      </c>
      <c r="E374">
        <v>255000</v>
      </c>
      <c r="F374" t="s">
        <v>19</v>
      </c>
      <c r="G374" t="s">
        <v>20</v>
      </c>
      <c r="H374">
        <v>4</v>
      </c>
      <c r="I374">
        <v>3</v>
      </c>
      <c r="J374">
        <v>1200</v>
      </c>
      <c r="K374">
        <v>1.0259529999999999</v>
      </c>
      <c r="L374" t="s">
        <v>22</v>
      </c>
    </row>
    <row r="375" spans="1:12" x14ac:dyDescent="0.3">
      <c r="A375" s="1">
        <v>40188</v>
      </c>
      <c r="B375">
        <v>2009</v>
      </c>
      <c r="C375" t="s">
        <v>17</v>
      </c>
      <c r="D375">
        <v>108920</v>
      </c>
      <c r="E375">
        <v>329000</v>
      </c>
      <c r="F375" t="s">
        <v>23</v>
      </c>
      <c r="G375" t="s">
        <v>24</v>
      </c>
      <c r="H375">
        <v>6</v>
      </c>
      <c r="I375">
        <v>6</v>
      </c>
      <c r="J375">
        <v>1853</v>
      </c>
      <c r="K375">
        <v>1.0259529999999999</v>
      </c>
      <c r="L375" t="s">
        <v>15</v>
      </c>
    </row>
    <row r="376" spans="1:12" x14ac:dyDescent="0.3">
      <c r="A376" s="1">
        <v>40189</v>
      </c>
      <c r="B376">
        <v>2009</v>
      </c>
      <c r="C376" t="s">
        <v>17</v>
      </c>
      <c r="D376">
        <v>169750</v>
      </c>
      <c r="E376">
        <v>270000</v>
      </c>
      <c r="F376" t="s">
        <v>13</v>
      </c>
      <c r="G376" t="s">
        <v>14</v>
      </c>
      <c r="H376">
        <v>3</v>
      </c>
      <c r="I376">
        <v>2</v>
      </c>
      <c r="J376">
        <v>1084</v>
      </c>
      <c r="K376">
        <v>1.0259529999999999</v>
      </c>
      <c r="L376" t="s">
        <v>16</v>
      </c>
    </row>
    <row r="377" spans="1:12" x14ac:dyDescent="0.3">
      <c r="A377" s="1">
        <v>40190</v>
      </c>
      <c r="B377">
        <v>2009</v>
      </c>
      <c r="C377" t="s">
        <v>29</v>
      </c>
      <c r="D377">
        <v>174800</v>
      </c>
      <c r="E377">
        <v>275000</v>
      </c>
      <c r="F377" t="s">
        <v>13</v>
      </c>
      <c r="G377" t="s">
        <v>14</v>
      </c>
      <c r="H377">
        <v>3</v>
      </c>
      <c r="I377">
        <v>1</v>
      </c>
      <c r="J377">
        <v>917</v>
      </c>
      <c r="K377">
        <v>1.0259529999999999</v>
      </c>
      <c r="L377" t="s">
        <v>15</v>
      </c>
    </row>
    <row r="378" spans="1:12" x14ac:dyDescent="0.3">
      <c r="A378" s="1">
        <v>40191</v>
      </c>
      <c r="B378">
        <v>2009</v>
      </c>
      <c r="C378" t="s">
        <v>26</v>
      </c>
      <c r="D378">
        <v>802270</v>
      </c>
      <c r="E378">
        <v>999000</v>
      </c>
      <c r="F378" t="s">
        <v>13</v>
      </c>
      <c r="G378" t="s">
        <v>14</v>
      </c>
      <c r="H378">
        <v>3</v>
      </c>
      <c r="I378">
        <v>2</v>
      </c>
      <c r="J378">
        <v>1019</v>
      </c>
      <c r="K378">
        <v>1.0259529999999999</v>
      </c>
      <c r="L378" t="s">
        <v>16</v>
      </c>
    </row>
    <row r="379" spans="1:12" x14ac:dyDescent="0.3">
      <c r="A379" s="1">
        <v>40192</v>
      </c>
      <c r="B379">
        <v>2009</v>
      </c>
      <c r="C379" t="s">
        <v>26</v>
      </c>
      <c r="D379">
        <v>365330</v>
      </c>
      <c r="E379">
        <v>525000</v>
      </c>
      <c r="F379" t="s">
        <v>13</v>
      </c>
      <c r="G379" t="s">
        <v>14</v>
      </c>
      <c r="H379">
        <v>3</v>
      </c>
      <c r="I379">
        <v>2</v>
      </c>
      <c r="J379">
        <v>1022</v>
      </c>
      <c r="K379">
        <v>1.0259529999999999</v>
      </c>
      <c r="L379" t="s">
        <v>25</v>
      </c>
    </row>
    <row r="380" spans="1:12" x14ac:dyDescent="0.3">
      <c r="A380" s="1">
        <v>40193</v>
      </c>
      <c r="B380">
        <v>2009</v>
      </c>
      <c r="C380" t="s">
        <v>17</v>
      </c>
      <c r="D380">
        <v>147420</v>
      </c>
      <c r="E380">
        <v>230000</v>
      </c>
      <c r="F380" t="s">
        <v>13</v>
      </c>
      <c r="G380" t="s">
        <v>14</v>
      </c>
      <c r="H380">
        <v>3</v>
      </c>
      <c r="I380">
        <v>3</v>
      </c>
      <c r="J380">
        <v>1063</v>
      </c>
      <c r="K380">
        <v>1.0259529999999999</v>
      </c>
      <c r="L380" t="s">
        <v>25</v>
      </c>
    </row>
    <row r="381" spans="1:12" x14ac:dyDescent="0.3">
      <c r="A381" s="1">
        <v>40194</v>
      </c>
      <c r="B381">
        <v>2009</v>
      </c>
      <c r="C381" t="s">
        <v>26</v>
      </c>
      <c r="D381">
        <v>1249080</v>
      </c>
      <c r="E381">
        <v>1620000</v>
      </c>
      <c r="F381" t="s">
        <v>13</v>
      </c>
      <c r="G381" t="s">
        <v>14</v>
      </c>
      <c r="H381">
        <v>3</v>
      </c>
      <c r="I381">
        <v>2</v>
      </c>
      <c r="J381">
        <v>975</v>
      </c>
      <c r="K381">
        <v>1.0259529999999999</v>
      </c>
      <c r="L381" t="s">
        <v>25</v>
      </c>
    </row>
    <row r="382" spans="1:12" x14ac:dyDescent="0.3">
      <c r="A382" s="1">
        <v>40195</v>
      </c>
      <c r="B382">
        <v>2009</v>
      </c>
      <c r="C382" t="s">
        <v>18</v>
      </c>
      <c r="D382">
        <v>300440</v>
      </c>
      <c r="E382">
        <v>560000</v>
      </c>
      <c r="F382" t="s">
        <v>13</v>
      </c>
      <c r="G382" t="s">
        <v>14</v>
      </c>
      <c r="H382">
        <v>3</v>
      </c>
      <c r="I382">
        <v>2</v>
      </c>
      <c r="J382">
        <v>971</v>
      </c>
      <c r="K382">
        <v>1.0259529999999999</v>
      </c>
      <c r="L382" t="s">
        <v>16</v>
      </c>
    </row>
    <row r="383" spans="1:12" x14ac:dyDescent="0.3">
      <c r="A383" s="1">
        <v>40196</v>
      </c>
      <c r="B383">
        <v>2009</v>
      </c>
      <c r="C383" t="s">
        <v>17</v>
      </c>
      <c r="D383">
        <v>93031</v>
      </c>
      <c r="E383">
        <v>294500</v>
      </c>
      <c r="F383" t="s">
        <v>19</v>
      </c>
      <c r="G383" t="s">
        <v>20</v>
      </c>
      <c r="H383">
        <v>4</v>
      </c>
      <c r="I383">
        <v>4</v>
      </c>
      <c r="J383">
        <v>1219</v>
      </c>
      <c r="K383">
        <v>1.0259529999999999</v>
      </c>
      <c r="L383" t="s">
        <v>15</v>
      </c>
    </row>
    <row r="384" spans="1:12" x14ac:dyDescent="0.3">
      <c r="A384" s="1">
        <v>40197</v>
      </c>
      <c r="B384">
        <v>2009</v>
      </c>
      <c r="C384" t="s">
        <v>17</v>
      </c>
      <c r="D384">
        <v>113541</v>
      </c>
      <c r="E384">
        <v>198500</v>
      </c>
      <c r="F384" t="s">
        <v>19</v>
      </c>
      <c r="G384" t="s">
        <v>20</v>
      </c>
      <c r="H384">
        <v>4</v>
      </c>
      <c r="I384">
        <v>4</v>
      </c>
      <c r="J384">
        <v>1313</v>
      </c>
      <c r="K384">
        <v>1.0259529999999999</v>
      </c>
      <c r="L384" t="s">
        <v>16</v>
      </c>
    </row>
    <row r="385" spans="1:12" x14ac:dyDescent="0.3">
      <c r="A385" s="1">
        <v>40198</v>
      </c>
      <c r="B385">
        <v>2009</v>
      </c>
      <c r="C385" t="s">
        <v>26</v>
      </c>
      <c r="D385">
        <v>604380</v>
      </c>
      <c r="E385">
        <v>947500</v>
      </c>
      <c r="F385" t="s">
        <v>13</v>
      </c>
      <c r="G385" t="s">
        <v>14</v>
      </c>
      <c r="H385">
        <v>3</v>
      </c>
      <c r="I385">
        <v>1</v>
      </c>
      <c r="J385">
        <v>907</v>
      </c>
      <c r="K385">
        <v>1.0259529999999999</v>
      </c>
      <c r="L385" t="s">
        <v>15</v>
      </c>
    </row>
    <row r="386" spans="1:12" x14ac:dyDescent="0.3">
      <c r="A386" s="1">
        <v>40199</v>
      </c>
      <c r="B386">
        <v>2009</v>
      </c>
      <c r="C386" t="s">
        <v>29</v>
      </c>
      <c r="D386">
        <v>241100</v>
      </c>
      <c r="E386">
        <v>354000</v>
      </c>
      <c r="F386" t="s">
        <v>19</v>
      </c>
      <c r="G386" t="s">
        <v>20</v>
      </c>
      <c r="H386">
        <v>4</v>
      </c>
      <c r="I386">
        <v>3</v>
      </c>
      <c r="J386">
        <v>1211</v>
      </c>
      <c r="K386">
        <v>1.0259529999999999</v>
      </c>
      <c r="L386" t="s">
        <v>15</v>
      </c>
    </row>
    <row r="387" spans="1:12" x14ac:dyDescent="0.3">
      <c r="A387" s="1">
        <v>40200</v>
      </c>
      <c r="B387">
        <v>2009</v>
      </c>
      <c r="C387" t="s">
        <v>26</v>
      </c>
      <c r="D387">
        <v>471170</v>
      </c>
      <c r="E387">
        <v>747500</v>
      </c>
      <c r="F387" t="s">
        <v>13</v>
      </c>
      <c r="G387" t="s">
        <v>14</v>
      </c>
      <c r="H387">
        <v>3</v>
      </c>
      <c r="I387">
        <v>1</v>
      </c>
      <c r="J387">
        <v>944</v>
      </c>
      <c r="K387">
        <v>1.0259529999999999</v>
      </c>
      <c r="L387" t="s">
        <v>22</v>
      </c>
    </row>
    <row r="388" spans="1:12" x14ac:dyDescent="0.3">
      <c r="A388" s="1">
        <v>40201</v>
      </c>
      <c r="B388">
        <v>2009</v>
      </c>
      <c r="C388" t="s">
        <v>17</v>
      </c>
      <c r="D388">
        <v>116970</v>
      </c>
      <c r="E388">
        <v>127000</v>
      </c>
      <c r="F388" t="s">
        <v>19</v>
      </c>
      <c r="G388" t="s">
        <v>20</v>
      </c>
      <c r="H388">
        <v>4</v>
      </c>
      <c r="I388">
        <v>2</v>
      </c>
      <c r="J388">
        <v>1288</v>
      </c>
      <c r="K388">
        <v>1.0259529999999999</v>
      </c>
      <c r="L388" t="s">
        <v>15</v>
      </c>
    </row>
    <row r="389" spans="1:12" x14ac:dyDescent="0.3">
      <c r="A389" s="1">
        <v>40202</v>
      </c>
      <c r="B389">
        <v>2009</v>
      </c>
      <c r="C389" t="s">
        <v>18</v>
      </c>
      <c r="D389">
        <v>166180</v>
      </c>
      <c r="E389">
        <v>310000</v>
      </c>
      <c r="F389" t="s">
        <v>19</v>
      </c>
      <c r="G389" t="s">
        <v>20</v>
      </c>
      <c r="H389">
        <v>4</v>
      </c>
      <c r="I389">
        <v>4</v>
      </c>
      <c r="J389">
        <v>1269</v>
      </c>
      <c r="K389">
        <v>1.0259529999999999</v>
      </c>
      <c r="L389" t="s">
        <v>25</v>
      </c>
    </row>
    <row r="390" spans="1:12" x14ac:dyDescent="0.3">
      <c r="A390" s="1">
        <v>40203</v>
      </c>
      <c r="B390">
        <v>2009</v>
      </c>
      <c r="C390" t="s">
        <v>17</v>
      </c>
      <c r="D390">
        <v>114520</v>
      </c>
      <c r="E390">
        <v>230000</v>
      </c>
      <c r="F390" t="s">
        <v>13</v>
      </c>
      <c r="G390" t="s">
        <v>14</v>
      </c>
      <c r="H390">
        <v>3</v>
      </c>
      <c r="I390">
        <v>2</v>
      </c>
      <c r="J390">
        <v>1001</v>
      </c>
      <c r="K390">
        <v>1.0259529999999999</v>
      </c>
      <c r="L390" t="s">
        <v>25</v>
      </c>
    </row>
    <row r="391" spans="1:12" x14ac:dyDescent="0.3">
      <c r="A391" s="1">
        <v>40204</v>
      </c>
      <c r="B391">
        <v>2009</v>
      </c>
      <c r="C391" t="s">
        <v>26</v>
      </c>
      <c r="D391">
        <v>1658230</v>
      </c>
      <c r="E391">
        <v>2100000</v>
      </c>
      <c r="F391" t="s">
        <v>13</v>
      </c>
      <c r="G391" t="s">
        <v>14</v>
      </c>
      <c r="H391">
        <v>3</v>
      </c>
      <c r="I391">
        <v>3</v>
      </c>
      <c r="J391">
        <v>1037</v>
      </c>
      <c r="K391">
        <v>1.0259529999999999</v>
      </c>
      <c r="L391" t="s">
        <v>22</v>
      </c>
    </row>
    <row r="392" spans="1:12" x14ac:dyDescent="0.3">
      <c r="A392" s="1">
        <v>40205</v>
      </c>
      <c r="B392">
        <v>2009</v>
      </c>
      <c r="C392" t="s">
        <v>21</v>
      </c>
      <c r="D392">
        <v>1773170</v>
      </c>
      <c r="E392">
        <v>2650000</v>
      </c>
      <c r="F392" t="s">
        <v>13</v>
      </c>
      <c r="G392" t="s">
        <v>14</v>
      </c>
      <c r="H392">
        <v>3</v>
      </c>
      <c r="I392">
        <v>3</v>
      </c>
      <c r="J392">
        <v>1087</v>
      </c>
      <c r="K392">
        <v>1.0259529999999999</v>
      </c>
      <c r="L392" t="s">
        <v>22</v>
      </c>
    </row>
    <row r="393" spans="1:12" x14ac:dyDescent="0.3">
      <c r="A393" s="1">
        <v>40206</v>
      </c>
      <c r="B393">
        <v>2009</v>
      </c>
      <c r="C393" t="s">
        <v>21</v>
      </c>
      <c r="D393">
        <v>564760</v>
      </c>
      <c r="E393">
        <v>1230000</v>
      </c>
      <c r="F393" t="s">
        <v>13</v>
      </c>
      <c r="G393" t="s">
        <v>14</v>
      </c>
      <c r="H393">
        <v>3</v>
      </c>
      <c r="I393">
        <v>3</v>
      </c>
      <c r="J393">
        <v>1002</v>
      </c>
      <c r="K393">
        <v>1.0259529999999999</v>
      </c>
      <c r="L393" t="s">
        <v>25</v>
      </c>
    </row>
    <row r="394" spans="1:12" x14ac:dyDescent="0.3">
      <c r="A394" s="1">
        <v>40207</v>
      </c>
      <c r="B394">
        <v>2009</v>
      </c>
      <c r="C394" t="s">
        <v>17</v>
      </c>
      <c r="D394">
        <v>99700</v>
      </c>
      <c r="E394">
        <v>220000</v>
      </c>
      <c r="F394" t="s">
        <v>13</v>
      </c>
      <c r="G394" t="s">
        <v>14</v>
      </c>
      <c r="H394">
        <v>3</v>
      </c>
      <c r="I394">
        <v>1</v>
      </c>
      <c r="J394">
        <v>937</v>
      </c>
      <c r="K394">
        <v>1.0259529999999999</v>
      </c>
      <c r="L394" t="s">
        <v>25</v>
      </c>
    </row>
    <row r="395" spans="1:12" x14ac:dyDescent="0.3">
      <c r="A395" s="1">
        <v>40208</v>
      </c>
      <c r="B395">
        <v>2009</v>
      </c>
      <c r="C395" t="s">
        <v>17</v>
      </c>
      <c r="D395">
        <v>120850</v>
      </c>
      <c r="E395">
        <v>384000</v>
      </c>
      <c r="F395" t="s">
        <v>23</v>
      </c>
      <c r="G395" t="s">
        <v>24</v>
      </c>
      <c r="H395">
        <v>6</v>
      </c>
      <c r="I395">
        <v>4</v>
      </c>
      <c r="J395">
        <v>1854</v>
      </c>
      <c r="K395">
        <v>1.0259529999999999</v>
      </c>
      <c r="L395" t="s">
        <v>22</v>
      </c>
    </row>
    <row r="396" spans="1:12" x14ac:dyDescent="0.3">
      <c r="A396" s="1">
        <v>40209</v>
      </c>
      <c r="B396">
        <v>2009</v>
      </c>
      <c r="C396" t="s">
        <v>18</v>
      </c>
      <c r="D396">
        <v>187880</v>
      </c>
      <c r="E396">
        <v>310000</v>
      </c>
      <c r="F396" t="s">
        <v>13</v>
      </c>
      <c r="G396" t="s">
        <v>14</v>
      </c>
      <c r="H396">
        <v>3</v>
      </c>
      <c r="I396">
        <v>3</v>
      </c>
      <c r="J396">
        <v>984</v>
      </c>
      <c r="K396">
        <v>1.0259529999999999</v>
      </c>
      <c r="L396" t="s">
        <v>22</v>
      </c>
    </row>
    <row r="397" spans="1:12" x14ac:dyDescent="0.3">
      <c r="A397" s="1">
        <v>40210</v>
      </c>
      <c r="B397">
        <v>2009</v>
      </c>
      <c r="C397" t="s">
        <v>17</v>
      </c>
      <c r="D397">
        <v>174670</v>
      </c>
      <c r="E397">
        <v>304100</v>
      </c>
      <c r="F397" t="s">
        <v>13</v>
      </c>
      <c r="G397" t="s">
        <v>14</v>
      </c>
      <c r="H397">
        <v>3</v>
      </c>
      <c r="I397">
        <v>2</v>
      </c>
      <c r="J397">
        <v>933</v>
      </c>
      <c r="K397">
        <v>1.0259529999999999</v>
      </c>
      <c r="L397" t="s">
        <v>25</v>
      </c>
    </row>
    <row r="398" spans="1:12" x14ac:dyDescent="0.3">
      <c r="A398" s="1">
        <v>40211</v>
      </c>
      <c r="B398">
        <v>2009</v>
      </c>
      <c r="C398" t="s">
        <v>18</v>
      </c>
      <c r="D398">
        <v>334880</v>
      </c>
      <c r="E398">
        <v>675000</v>
      </c>
      <c r="F398" t="s">
        <v>13</v>
      </c>
      <c r="G398" t="s">
        <v>14</v>
      </c>
      <c r="H398">
        <v>3</v>
      </c>
      <c r="I398">
        <v>3</v>
      </c>
      <c r="J398">
        <v>1093</v>
      </c>
      <c r="K398">
        <v>1.0259529999999999</v>
      </c>
      <c r="L398" t="s">
        <v>25</v>
      </c>
    </row>
    <row r="399" spans="1:12" x14ac:dyDescent="0.3">
      <c r="A399" s="1">
        <v>40212</v>
      </c>
      <c r="B399">
        <v>2009</v>
      </c>
      <c r="C399" t="s">
        <v>26</v>
      </c>
      <c r="D399">
        <v>870030</v>
      </c>
      <c r="E399">
        <v>1414500</v>
      </c>
      <c r="F399" t="s">
        <v>13</v>
      </c>
      <c r="G399" t="s">
        <v>14</v>
      </c>
      <c r="H399">
        <v>3</v>
      </c>
      <c r="I399">
        <v>3</v>
      </c>
      <c r="J399">
        <v>938</v>
      </c>
      <c r="K399">
        <v>1.0259529999999999</v>
      </c>
      <c r="L399" t="s">
        <v>15</v>
      </c>
    </row>
    <row r="400" spans="1:12" x14ac:dyDescent="0.3">
      <c r="A400" s="1">
        <v>40213</v>
      </c>
      <c r="B400">
        <v>2009</v>
      </c>
      <c r="C400" t="s">
        <v>26</v>
      </c>
      <c r="D400">
        <v>410060</v>
      </c>
      <c r="E400">
        <v>595000</v>
      </c>
      <c r="F400" t="s">
        <v>13</v>
      </c>
      <c r="G400" t="s">
        <v>14</v>
      </c>
      <c r="H400">
        <v>3</v>
      </c>
      <c r="I400">
        <v>3</v>
      </c>
      <c r="J400">
        <v>1097</v>
      </c>
      <c r="K400">
        <v>1.0259529999999999</v>
      </c>
      <c r="L400" t="s">
        <v>22</v>
      </c>
    </row>
    <row r="401" spans="1:12" x14ac:dyDescent="0.3">
      <c r="A401" s="1">
        <v>40214</v>
      </c>
      <c r="B401">
        <v>2009</v>
      </c>
      <c r="C401" t="s">
        <v>29</v>
      </c>
      <c r="D401">
        <v>249900</v>
      </c>
      <c r="E401">
        <v>356000</v>
      </c>
      <c r="F401" t="s">
        <v>13</v>
      </c>
      <c r="G401" t="s">
        <v>14</v>
      </c>
      <c r="H401">
        <v>3</v>
      </c>
      <c r="I401">
        <v>3</v>
      </c>
      <c r="J401">
        <v>1083</v>
      </c>
      <c r="K401">
        <v>1.0259529999999999</v>
      </c>
      <c r="L401" t="s">
        <v>15</v>
      </c>
    </row>
    <row r="402" spans="1:12" x14ac:dyDescent="0.3">
      <c r="A402" s="1">
        <v>40215</v>
      </c>
      <c r="B402">
        <v>2009</v>
      </c>
      <c r="C402" t="s">
        <v>29</v>
      </c>
      <c r="D402">
        <v>188100</v>
      </c>
      <c r="E402">
        <v>300000</v>
      </c>
      <c r="F402" t="s">
        <v>13</v>
      </c>
      <c r="G402" t="s">
        <v>14</v>
      </c>
      <c r="H402">
        <v>3</v>
      </c>
      <c r="I402">
        <v>2</v>
      </c>
      <c r="J402">
        <v>923</v>
      </c>
      <c r="K402">
        <v>1.0259529999999999</v>
      </c>
      <c r="L402" t="s">
        <v>16</v>
      </c>
    </row>
    <row r="403" spans="1:12" x14ac:dyDescent="0.3">
      <c r="A403" s="1">
        <v>40216</v>
      </c>
      <c r="B403">
        <v>2009</v>
      </c>
      <c r="C403" t="s">
        <v>17</v>
      </c>
      <c r="D403">
        <v>101700</v>
      </c>
      <c r="E403">
        <v>174900</v>
      </c>
      <c r="F403" t="s">
        <v>13</v>
      </c>
      <c r="G403" t="s">
        <v>14</v>
      </c>
      <c r="H403">
        <v>3</v>
      </c>
      <c r="I403">
        <v>1</v>
      </c>
      <c r="J403">
        <v>968</v>
      </c>
      <c r="K403">
        <v>1.0259529999999999</v>
      </c>
      <c r="L403" t="s">
        <v>22</v>
      </c>
    </row>
    <row r="404" spans="1:12" x14ac:dyDescent="0.3">
      <c r="A404" s="1">
        <v>40217</v>
      </c>
      <c r="B404">
        <v>2009</v>
      </c>
      <c r="C404" t="s">
        <v>29</v>
      </c>
      <c r="D404">
        <v>256200</v>
      </c>
      <c r="E404">
        <v>410000</v>
      </c>
      <c r="F404" t="s">
        <v>23</v>
      </c>
      <c r="G404" t="s">
        <v>24</v>
      </c>
      <c r="H404">
        <v>6</v>
      </c>
      <c r="I404">
        <v>5</v>
      </c>
      <c r="J404">
        <v>2041</v>
      </c>
      <c r="K404">
        <v>1.0259529999999999</v>
      </c>
      <c r="L404" t="s">
        <v>16</v>
      </c>
    </row>
    <row r="405" spans="1:12" x14ac:dyDescent="0.3">
      <c r="A405" s="1">
        <v>40218</v>
      </c>
      <c r="B405">
        <v>2009</v>
      </c>
      <c r="C405" t="s">
        <v>26</v>
      </c>
      <c r="D405">
        <v>631820</v>
      </c>
      <c r="E405">
        <v>925000</v>
      </c>
      <c r="F405" t="s">
        <v>13</v>
      </c>
      <c r="G405" t="s">
        <v>14</v>
      </c>
      <c r="H405">
        <v>3</v>
      </c>
      <c r="I405">
        <v>3</v>
      </c>
      <c r="J405">
        <v>1079</v>
      </c>
      <c r="K405">
        <v>1.0259529999999999</v>
      </c>
      <c r="L405" t="s">
        <v>22</v>
      </c>
    </row>
    <row r="406" spans="1:12" x14ac:dyDescent="0.3">
      <c r="A406" s="1">
        <v>40219</v>
      </c>
      <c r="B406">
        <v>2009</v>
      </c>
      <c r="C406" t="s">
        <v>18</v>
      </c>
      <c r="D406">
        <v>297150</v>
      </c>
      <c r="E406">
        <v>550000</v>
      </c>
      <c r="F406" t="s">
        <v>13</v>
      </c>
      <c r="G406" t="s">
        <v>14</v>
      </c>
      <c r="H406">
        <v>3</v>
      </c>
      <c r="I406">
        <v>2</v>
      </c>
      <c r="J406">
        <v>1091</v>
      </c>
      <c r="K406">
        <v>1.0259529999999999</v>
      </c>
      <c r="L406" t="s">
        <v>15</v>
      </c>
    </row>
    <row r="407" spans="1:12" x14ac:dyDescent="0.3">
      <c r="A407" s="1">
        <v>40220</v>
      </c>
      <c r="B407">
        <v>2009</v>
      </c>
      <c r="C407" t="s">
        <v>26</v>
      </c>
      <c r="D407">
        <v>500570</v>
      </c>
      <c r="E407">
        <v>980500</v>
      </c>
      <c r="F407" t="s">
        <v>13</v>
      </c>
      <c r="G407" t="s">
        <v>14</v>
      </c>
      <c r="H407">
        <v>3</v>
      </c>
      <c r="I407">
        <v>1</v>
      </c>
      <c r="J407">
        <v>1067</v>
      </c>
      <c r="K407">
        <v>1.0259529999999999</v>
      </c>
      <c r="L407" t="s">
        <v>25</v>
      </c>
    </row>
    <row r="408" spans="1:12" x14ac:dyDescent="0.3">
      <c r="A408" s="1">
        <v>40221</v>
      </c>
      <c r="B408">
        <v>2009</v>
      </c>
      <c r="C408" t="s">
        <v>21</v>
      </c>
      <c r="D408">
        <v>1116500</v>
      </c>
      <c r="E408">
        <v>375000</v>
      </c>
      <c r="F408" t="s">
        <v>13</v>
      </c>
      <c r="G408" t="s">
        <v>14</v>
      </c>
      <c r="H408">
        <v>3</v>
      </c>
      <c r="I408">
        <v>1</v>
      </c>
      <c r="J408">
        <v>1059</v>
      </c>
      <c r="K408">
        <v>1.0259529999999999</v>
      </c>
      <c r="L408" t="s">
        <v>16</v>
      </c>
    </row>
    <row r="409" spans="1:12" x14ac:dyDescent="0.3">
      <c r="A409" s="1">
        <v>40222</v>
      </c>
      <c r="B409">
        <v>2009</v>
      </c>
      <c r="C409" t="s">
        <v>26</v>
      </c>
      <c r="D409">
        <v>309750</v>
      </c>
      <c r="E409">
        <v>200000</v>
      </c>
      <c r="F409" t="s">
        <v>13</v>
      </c>
      <c r="G409" t="s">
        <v>14</v>
      </c>
      <c r="H409">
        <v>3</v>
      </c>
      <c r="I409">
        <v>1</v>
      </c>
      <c r="J409">
        <v>1061</v>
      </c>
      <c r="K409">
        <v>1.0259529999999999</v>
      </c>
      <c r="L409" t="s">
        <v>15</v>
      </c>
    </row>
    <row r="410" spans="1:12" x14ac:dyDescent="0.3">
      <c r="A410" s="1">
        <v>40223</v>
      </c>
      <c r="B410">
        <v>2009</v>
      </c>
      <c r="C410" t="s">
        <v>29</v>
      </c>
      <c r="D410">
        <v>186900</v>
      </c>
      <c r="E410">
        <v>290450</v>
      </c>
      <c r="F410" t="s">
        <v>13</v>
      </c>
      <c r="G410" t="s">
        <v>14</v>
      </c>
      <c r="H410">
        <v>3</v>
      </c>
      <c r="I410">
        <v>2</v>
      </c>
      <c r="J410">
        <v>1010</v>
      </c>
      <c r="K410">
        <v>1.0259529999999999</v>
      </c>
      <c r="L410" t="s">
        <v>16</v>
      </c>
    </row>
    <row r="411" spans="1:12" x14ac:dyDescent="0.3">
      <c r="A411" s="1">
        <v>40224</v>
      </c>
      <c r="B411">
        <v>2009</v>
      </c>
      <c r="C411" t="s">
        <v>17</v>
      </c>
      <c r="D411">
        <v>137060</v>
      </c>
      <c r="E411">
        <v>268500</v>
      </c>
      <c r="F411" t="s">
        <v>13</v>
      </c>
      <c r="G411" t="s">
        <v>14</v>
      </c>
      <c r="H411">
        <v>3</v>
      </c>
      <c r="I411">
        <v>2</v>
      </c>
      <c r="J411">
        <v>997</v>
      </c>
      <c r="K411">
        <v>1.0259529999999999</v>
      </c>
      <c r="L411" t="s">
        <v>16</v>
      </c>
    </row>
    <row r="412" spans="1:12" x14ac:dyDescent="0.3">
      <c r="A412" s="1">
        <v>40225</v>
      </c>
      <c r="B412">
        <v>2009</v>
      </c>
      <c r="C412" t="s">
        <v>17</v>
      </c>
      <c r="D412">
        <v>115080</v>
      </c>
      <c r="E412">
        <v>125000</v>
      </c>
      <c r="F412" t="s">
        <v>13</v>
      </c>
      <c r="G412" t="s">
        <v>14</v>
      </c>
      <c r="H412">
        <v>3</v>
      </c>
      <c r="I412">
        <v>2</v>
      </c>
      <c r="J412">
        <v>992</v>
      </c>
      <c r="K412">
        <v>1.0259529999999999</v>
      </c>
      <c r="L412" t="s">
        <v>25</v>
      </c>
    </row>
    <row r="413" spans="1:12" x14ac:dyDescent="0.3">
      <c r="A413" s="1">
        <v>40226</v>
      </c>
      <c r="B413">
        <v>2009</v>
      </c>
      <c r="C413" t="s">
        <v>26</v>
      </c>
      <c r="D413">
        <v>903420</v>
      </c>
      <c r="E413">
        <v>2100000</v>
      </c>
      <c r="F413" t="s">
        <v>13</v>
      </c>
      <c r="G413" t="s">
        <v>14</v>
      </c>
      <c r="H413">
        <v>3</v>
      </c>
      <c r="I413">
        <v>1</v>
      </c>
      <c r="J413">
        <v>1057</v>
      </c>
      <c r="K413">
        <v>1.0259529999999999</v>
      </c>
      <c r="L413" t="s">
        <v>15</v>
      </c>
    </row>
    <row r="414" spans="1:12" x14ac:dyDescent="0.3">
      <c r="A414" s="1">
        <v>40227</v>
      </c>
      <c r="B414">
        <v>2009</v>
      </c>
      <c r="C414" t="s">
        <v>21</v>
      </c>
      <c r="D414">
        <v>477120</v>
      </c>
      <c r="E414">
        <v>662000</v>
      </c>
      <c r="F414" t="s">
        <v>19</v>
      </c>
      <c r="G414" t="s">
        <v>20</v>
      </c>
      <c r="H414">
        <v>4</v>
      </c>
      <c r="I414">
        <v>4</v>
      </c>
      <c r="J414">
        <v>1400</v>
      </c>
      <c r="K414">
        <v>1.0259529999999999</v>
      </c>
      <c r="L414" t="s">
        <v>25</v>
      </c>
    </row>
    <row r="415" spans="1:12" x14ac:dyDescent="0.3">
      <c r="A415" s="1">
        <v>40228</v>
      </c>
      <c r="B415">
        <v>2009</v>
      </c>
      <c r="C415" t="s">
        <v>21</v>
      </c>
      <c r="D415">
        <v>626780</v>
      </c>
      <c r="E415">
        <v>827000</v>
      </c>
      <c r="F415" t="s">
        <v>13</v>
      </c>
      <c r="G415" t="s">
        <v>14</v>
      </c>
      <c r="H415">
        <v>3</v>
      </c>
      <c r="I415">
        <v>2</v>
      </c>
      <c r="J415">
        <v>933</v>
      </c>
      <c r="K415">
        <v>1.0259529999999999</v>
      </c>
      <c r="L415" t="s">
        <v>25</v>
      </c>
    </row>
    <row r="416" spans="1:12" x14ac:dyDescent="0.3">
      <c r="A416" s="1">
        <v>40229</v>
      </c>
      <c r="B416">
        <v>2009</v>
      </c>
      <c r="C416" t="s">
        <v>21</v>
      </c>
      <c r="D416">
        <v>1680700</v>
      </c>
      <c r="E416">
        <v>2495000</v>
      </c>
      <c r="F416" t="s">
        <v>13</v>
      </c>
      <c r="G416" t="s">
        <v>14</v>
      </c>
      <c r="H416">
        <v>3</v>
      </c>
      <c r="I416">
        <v>3</v>
      </c>
      <c r="J416">
        <v>1050</v>
      </c>
      <c r="K416">
        <v>1.0259529999999999</v>
      </c>
      <c r="L416" t="s">
        <v>15</v>
      </c>
    </row>
    <row r="417" spans="1:12" x14ac:dyDescent="0.3">
      <c r="A417" s="1">
        <v>40230</v>
      </c>
      <c r="B417">
        <v>2009</v>
      </c>
      <c r="C417" t="s">
        <v>18</v>
      </c>
      <c r="D417">
        <v>274260</v>
      </c>
      <c r="E417">
        <v>515000</v>
      </c>
      <c r="F417" t="s">
        <v>13</v>
      </c>
      <c r="G417" t="s">
        <v>14</v>
      </c>
      <c r="H417">
        <v>3</v>
      </c>
      <c r="I417">
        <v>2</v>
      </c>
      <c r="J417">
        <v>1059</v>
      </c>
      <c r="K417">
        <v>1.0259529999999999</v>
      </c>
      <c r="L417" t="s">
        <v>16</v>
      </c>
    </row>
    <row r="418" spans="1:12" x14ac:dyDescent="0.3">
      <c r="A418" s="1">
        <v>40231</v>
      </c>
      <c r="B418">
        <v>2009</v>
      </c>
      <c r="C418" t="s">
        <v>18</v>
      </c>
      <c r="D418">
        <v>344050</v>
      </c>
      <c r="E418">
        <v>725000</v>
      </c>
      <c r="F418" t="s">
        <v>13</v>
      </c>
      <c r="G418" t="s">
        <v>14</v>
      </c>
      <c r="H418">
        <v>3</v>
      </c>
      <c r="I418">
        <v>3</v>
      </c>
      <c r="J418">
        <v>977</v>
      </c>
      <c r="K418">
        <v>1.0259529999999999</v>
      </c>
      <c r="L418" t="s">
        <v>22</v>
      </c>
    </row>
    <row r="419" spans="1:12" x14ac:dyDescent="0.3">
      <c r="A419" s="1">
        <v>40232</v>
      </c>
      <c r="B419">
        <v>2009</v>
      </c>
      <c r="C419" t="s">
        <v>18</v>
      </c>
      <c r="D419">
        <v>446530</v>
      </c>
      <c r="E419">
        <v>977000</v>
      </c>
      <c r="F419" t="s">
        <v>13</v>
      </c>
      <c r="G419" t="s">
        <v>14</v>
      </c>
      <c r="H419">
        <v>3</v>
      </c>
      <c r="I419">
        <v>1</v>
      </c>
      <c r="J419">
        <v>903</v>
      </c>
      <c r="K419">
        <v>1.0259529999999999</v>
      </c>
      <c r="L419" t="s">
        <v>22</v>
      </c>
    </row>
    <row r="420" spans="1:12" x14ac:dyDescent="0.3">
      <c r="A420" s="1">
        <v>40233</v>
      </c>
      <c r="B420">
        <v>2009</v>
      </c>
      <c r="C420" t="s">
        <v>29</v>
      </c>
      <c r="D420">
        <v>393900</v>
      </c>
      <c r="E420">
        <v>765000</v>
      </c>
      <c r="F420" t="s">
        <v>13</v>
      </c>
      <c r="G420" t="s">
        <v>14</v>
      </c>
      <c r="H420">
        <v>3</v>
      </c>
      <c r="I420">
        <v>2</v>
      </c>
      <c r="J420">
        <v>912</v>
      </c>
      <c r="K420">
        <v>1.0259529999999999</v>
      </c>
      <c r="L420" t="s">
        <v>15</v>
      </c>
    </row>
    <row r="421" spans="1:12" x14ac:dyDescent="0.3">
      <c r="A421" s="1">
        <v>40234</v>
      </c>
      <c r="B421">
        <v>2009</v>
      </c>
      <c r="C421" t="s">
        <v>17</v>
      </c>
      <c r="D421">
        <v>97440</v>
      </c>
      <c r="E421">
        <v>174900</v>
      </c>
      <c r="F421" t="s">
        <v>13</v>
      </c>
      <c r="G421" t="s">
        <v>14</v>
      </c>
      <c r="H421">
        <v>3</v>
      </c>
      <c r="I421">
        <v>3</v>
      </c>
      <c r="J421">
        <v>956</v>
      </c>
      <c r="K421">
        <v>1.0259529999999999</v>
      </c>
      <c r="L421" t="s">
        <v>22</v>
      </c>
    </row>
    <row r="422" spans="1:12" x14ac:dyDescent="0.3">
      <c r="A422" s="1">
        <v>40235</v>
      </c>
      <c r="B422">
        <v>2009</v>
      </c>
      <c r="C422" t="s">
        <v>26</v>
      </c>
      <c r="D422">
        <v>419020</v>
      </c>
      <c r="E422">
        <v>665000</v>
      </c>
      <c r="F422" t="s">
        <v>13</v>
      </c>
      <c r="G422" t="s">
        <v>14</v>
      </c>
      <c r="H422">
        <v>3</v>
      </c>
      <c r="I422">
        <v>1</v>
      </c>
      <c r="J422">
        <v>1030</v>
      </c>
      <c r="K422">
        <v>1.0259529999999999</v>
      </c>
      <c r="L422" t="s">
        <v>22</v>
      </c>
    </row>
    <row r="423" spans="1:12" x14ac:dyDescent="0.3">
      <c r="A423" s="1">
        <v>40236</v>
      </c>
      <c r="B423">
        <v>2009</v>
      </c>
      <c r="C423" t="s">
        <v>21</v>
      </c>
      <c r="D423">
        <v>1966300</v>
      </c>
      <c r="E423">
        <v>2750000</v>
      </c>
      <c r="F423" t="s">
        <v>13</v>
      </c>
      <c r="G423" t="s">
        <v>14</v>
      </c>
      <c r="H423">
        <v>3</v>
      </c>
      <c r="I423">
        <v>1</v>
      </c>
      <c r="J423">
        <v>1050</v>
      </c>
      <c r="K423">
        <v>1.0259529999999999</v>
      </c>
      <c r="L423" t="s">
        <v>16</v>
      </c>
    </row>
    <row r="424" spans="1:12" x14ac:dyDescent="0.3">
      <c r="A424" s="1">
        <v>40237</v>
      </c>
      <c r="B424">
        <v>2009</v>
      </c>
      <c r="C424" t="s">
        <v>18</v>
      </c>
      <c r="D424">
        <v>0</v>
      </c>
      <c r="E424">
        <v>1200000</v>
      </c>
      <c r="F424" t="s">
        <v>13</v>
      </c>
      <c r="G424" t="s">
        <v>14</v>
      </c>
      <c r="H424">
        <v>3</v>
      </c>
      <c r="I424">
        <v>2</v>
      </c>
      <c r="J424">
        <v>1044</v>
      </c>
      <c r="K424">
        <v>1.0259529999999999</v>
      </c>
      <c r="L424" t="s">
        <v>16</v>
      </c>
    </row>
    <row r="425" spans="1:12" x14ac:dyDescent="0.3">
      <c r="A425" s="1">
        <v>40238</v>
      </c>
      <c r="B425">
        <v>2009</v>
      </c>
      <c r="C425" t="s">
        <v>17</v>
      </c>
      <c r="D425">
        <v>110180</v>
      </c>
      <c r="E425">
        <v>203000</v>
      </c>
      <c r="F425" t="s">
        <v>13</v>
      </c>
      <c r="G425" t="s">
        <v>14</v>
      </c>
      <c r="H425">
        <v>3</v>
      </c>
      <c r="I425">
        <v>2</v>
      </c>
      <c r="J425">
        <v>977</v>
      </c>
      <c r="K425">
        <v>1.0259529999999999</v>
      </c>
      <c r="L425" t="s">
        <v>16</v>
      </c>
    </row>
    <row r="426" spans="1:12" x14ac:dyDescent="0.3">
      <c r="A426" s="1">
        <v>40239</v>
      </c>
      <c r="B426">
        <v>2009</v>
      </c>
      <c r="C426" t="s">
        <v>17</v>
      </c>
      <c r="D426">
        <v>135870</v>
      </c>
      <c r="E426">
        <v>252000</v>
      </c>
      <c r="F426" t="s">
        <v>13</v>
      </c>
      <c r="G426" t="s">
        <v>14</v>
      </c>
      <c r="H426">
        <v>3</v>
      </c>
      <c r="I426">
        <v>1</v>
      </c>
      <c r="J426">
        <v>960</v>
      </c>
      <c r="K426">
        <v>1.0259529999999999</v>
      </c>
      <c r="L426" t="s">
        <v>15</v>
      </c>
    </row>
    <row r="427" spans="1:12" x14ac:dyDescent="0.3">
      <c r="A427" s="1">
        <v>40240</v>
      </c>
      <c r="B427">
        <v>2009</v>
      </c>
      <c r="C427" t="s">
        <v>29</v>
      </c>
      <c r="D427">
        <v>309400</v>
      </c>
      <c r="E427">
        <v>533000</v>
      </c>
      <c r="F427" t="s">
        <v>13</v>
      </c>
      <c r="G427" t="s">
        <v>14</v>
      </c>
      <c r="H427">
        <v>3</v>
      </c>
      <c r="I427">
        <v>2</v>
      </c>
      <c r="J427">
        <v>948</v>
      </c>
      <c r="K427">
        <v>1.0259529999999999</v>
      </c>
      <c r="L427" t="s">
        <v>15</v>
      </c>
    </row>
    <row r="428" spans="1:12" x14ac:dyDescent="0.3">
      <c r="A428" s="1">
        <v>40241</v>
      </c>
      <c r="B428">
        <v>2009</v>
      </c>
      <c r="C428" t="s">
        <v>29</v>
      </c>
      <c r="D428">
        <v>135600</v>
      </c>
      <c r="E428">
        <v>224000</v>
      </c>
      <c r="F428" t="s">
        <v>13</v>
      </c>
      <c r="G428" t="s">
        <v>14</v>
      </c>
      <c r="H428">
        <v>3</v>
      </c>
      <c r="I428">
        <v>1</v>
      </c>
      <c r="J428">
        <v>1009</v>
      </c>
      <c r="K428">
        <v>1.0259529999999999</v>
      </c>
      <c r="L428" t="s">
        <v>16</v>
      </c>
    </row>
    <row r="429" spans="1:12" x14ac:dyDescent="0.3">
      <c r="A429" s="1">
        <v>40242</v>
      </c>
      <c r="B429">
        <v>2009</v>
      </c>
      <c r="C429" t="s">
        <v>29</v>
      </c>
      <c r="D429">
        <v>213700</v>
      </c>
      <c r="E429">
        <v>348000</v>
      </c>
      <c r="F429" t="s">
        <v>13</v>
      </c>
      <c r="G429" t="s">
        <v>14</v>
      </c>
      <c r="H429">
        <v>3</v>
      </c>
      <c r="I429">
        <v>3</v>
      </c>
      <c r="J429">
        <v>935</v>
      </c>
      <c r="K429">
        <v>1.0259529999999999</v>
      </c>
      <c r="L429" t="s">
        <v>25</v>
      </c>
    </row>
    <row r="430" spans="1:12" x14ac:dyDescent="0.3">
      <c r="A430" s="1">
        <v>40243</v>
      </c>
      <c r="B430">
        <v>2009</v>
      </c>
      <c r="C430" t="s">
        <v>17</v>
      </c>
      <c r="D430">
        <v>76020</v>
      </c>
      <c r="E430">
        <v>185000</v>
      </c>
      <c r="F430" t="s">
        <v>13</v>
      </c>
      <c r="G430" t="s">
        <v>14</v>
      </c>
      <c r="H430">
        <v>3</v>
      </c>
      <c r="I430">
        <v>3</v>
      </c>
      <c r="J430">
        <v>925</v>
      </c>
      <c r="K430">
        <v>1.0259529999999999</v>
      </c>
      <c r="L430" t="s">
        <v>22</v>
      </c>
    </row>
    <row r="431" spans="1:12" x14ac:dyDescent="0.3">
      <c r="A431" s="1">
        <v>40244</v>
      </c>
      <c r="B431">
        <v>2009</v>
      </c>
      <c r="C431" t="s">
        <v>17</v>
      </c>
      <c r="D431">
        <v>76580</v>
      </c>
      <c r="E431">
        <v>42500</v>
      </c>
      <c r="F431" t="s">
        <v>19</v>
      </c>
      <c r="G431" t="s">
        <v>20</v>
      </c>
      <c r="H431">
        <v>4</v>
      </c>
      <c r="I431">
        <v>4</v>
      </c>
      <c r="J431">
        <v>1252</v>
      </c>
      <c r="K431">
        <v>1.0259529999999999</v>
      </c>
      <c r="L431" t="s">
        <v>25</v>
      </c>
    </row>
    <row r="432" spans="1:12" x14ac:dyDescent="0.3">
      <c r="A432" s="1">
        <v>40245</v>
      </c>
      <c r="B432">
        <v>2009</v>
      </c>
      <c r="C432" t="s">
        <v>26</v>
      </c>
      <c r="D432">
        <v>322490</v>
      </c>
      <c r="E432">
        <v>425000</v>
      </c>
      <c r="F432" t="s">
        <v>13</v>
      </c>
      <c r="G432" t="s">
        <v>14</v>
      </c>
      <c r="H432">
        <v>3</v>
      </c>
      <c r="I432">
        <v>3</v>
      </c>
      <c r="J432">
        <v>990</v>
      </c>
      <c r="K432">
        <v>1.0259529999999999</v>
      </c>
      <c r="L432" t="s">
        <v>16</v>
      </c>
    </row>
    <row r="433" spans="1:12" x14ac:dyDescent="0.3">
      <c r="A433" s="1">
        <v>40246</v>
      </c>
      <c r="B433">
        <v>2009</v>
      </c>
      <c r="C433" t="s">
        <v>18</v>
      </c>
      <c r="D433">
        <v>1433880</v>
      </c>
      <c r="E433">
        <v>3150000</v>
      </c>
      <c r="F433" t="s">
        <v>13</v>
      </c>
      <c r="G433" t="s">
        <v>14</v>
      </c>
      <c r="H433">
        <v>3</v>
      </c>
      <c r="I433">
        <v>2</v>
      </c>
      <c r="J433">
        <v>1069</v>
      </c>
      <c r="K433">
        <v>1.0259529999999999</v>
      </c>
      <c r="L433" t="s">
        <v>15</v>
      </c>
    </row>
    <row r="434" spans="1:12" x14ac:dyDescent="0.3">
      <c r="A434" s="1">
        <v>40247</v>
      </c>
      <c r="B434">
        <v>2009</v>
      </c>
      <c r="C434" t="s">
        <v>21</v>
      </c>
      <c r="D434">
        <v>5225360</v>
      </c>
      <c r="E434">
        <v>8000000</v>
      </c>
      <c r="F434" t="s">
        <v>13</v>
      </c>
      <c r="G434" t="s">
        <v>14</v>
      </c>
      <c r="H434">
        <v>3</v>
      </c>
      <c r="I434">
        <v>3</v>
      </c>
      <c r="J434">
        <v>913</v>
      </c>
      <c r="K434">
        <v>1.0259529999999999</v>
      </c>
      <c r="L434" t="s">
        <v>25</v>
      </c>
    </row>
    <row r="435" spans="1:12" x14ac:dyDescent="0.3">
      <c r="A435" s="1">
        <v>40248</v>
      </c>
      <c r="B435">
        <v>2009</v>
      </c>
      <c r="C435" t="s">
        <v>17</v>
      </c>
      <c r="D435">
        <v>89130</v>
      </c>
      <c r="E435">
        <v>64000</v>
      </c>
      <c r="F435" t="s">
        <v>19</v>
      </c>
      <c r="G435" t="s">
        <v>20</v>
      </c>
      <c r="H435">
        <v>4</v>
      </c>
      <c r="I435">
        <v>3</v>
      </c>
      <c r="J435">
        <v>1498</v>
      </c>
      <c r="K435">
        <v>1.0259529999999999</v>
      </c>
      <c r="L435" t="s">
        <v>15</v>
      </c>
    </row>
    <row r="436" spans="1:12" x14ac:dyDescent="0.3">
      <c r="A436" s="1">
        <v>40249</v>
      </c>
      <c r="B436">
        <v>2009</v>
      </c>
      <c r="C436" t="s">
        <v>29</v>
      </c>
      <c r="D436">
        <v>188900</v>
      </c>
      <c r="E436">
        <v>289000</v>
      </c>
      <c r="F436" t="s">
        <v>13</v>
      </c>
      <c r="G436" t="s">
        <v>14</v>
      </c>
      <c r="H436">
        <v>3</v>
      </c>
      <c r="I436">
        <v>1</v>
      </c>
      <c r="J436">
        <v>972</v>
      </c>
      <c r="K436">
        <v>1.0259529999999999</v>
      </c>
      <c r="L436" t="s">
        <v>22</v>
      </c>
    </row>
    <row r="437" spans="1:12" x14ac:dyDescent="0.3">
      <c r="A437" s="1">
        <v>40250</v>
      </c>
      <c r="B437">
        <v>2009</v>
      </c>
      <c r="C437" t="s">
        <v>26</v>
      </c>
      <c r="D437">
        <v>360150</v>
      </c>
      <c r="E437">
        <v>400000</v>
      </c>
      <c r="F437" t="s">
        <v>13</v>
      </c>
      <c r="G437" t="s">
        <v>14</v>
      </c>
      <c r="H437">
        <v>3</v>
      </c>
      <c r="I437">
        <v>2</v>
      </c>
      <c r="J437">
        <v>974</v>
      </c>
      <c r="K437">
        <v>1.0259529999999999</v>
      </c>
      <c r="L437" t="s">
        <v>15</v>
      </c>
    </row>
    <row r="438" spans="1:12" x14ac:dyDescent="0.3">
      <c r="A438" s="1">
        <v>40251</v>
      </c>
      <c r="B438">
        <v>2009</v>
      </c>
      <c r="C438" t="s">
        <v>29</v>
      </c>
      <c r="D438">
        <v>223400</v>
      </c>
      <c r="E438">
        <v>273000</v>
      </c>
      <c r="F438" t="s">
        <v>13</v>
      </c>
      <c r="G438" t="s">
        <v>14</v>
      </c>
      <c r="H438">
        <v>3</v>
      </c>
      <c r="I438">
        <v>2</v>
      </c>
      <c r="J438">
        <v>1053</v>
      </c>
      <c r="K438">
        <v>1.0259529999999999</v>
      </c>
      <c r="L438" t="s">
        <v>15</v>
      </c>
    </row>
    <row r="439" spans="1:12" x14ac:dyDescent="0.3">
      <c r="A439" s="1">
        <v>40252</v>
      </c>
      <c r="B439">
        <v>2009</v>
      </c>
      <c r="C439" t="s">
        <v>21</v>
      </c>
      <c r="D439">
        <v>525770</v>
      </c>
      <c r="E439">
        <v>875000</v>
      </c>
      <c r="F439" t="s">
        <v>13</v>
      </c>
      <c r="G439" t="s">
        <v>14</v>
      </c>
      <c r="H439">
        <v>3</v>
      </c>
      <c r="I439">
        <v>2</v>
      </c>
      <c r="J439">
        <v>1041</v>
      </c>
      <c r="K439">
        <v>1.0259529999999999</v>
      </c>
      <c r="L439" t="s">
        <v>15</v>
      </c>
    </row>
    <row r="440" spans="1:12" x14ac:dyDescent="0.3">
      <c r="A440" s="1">
        <v>40253</v>
      </c>
      <c r="B440">
        <v>2009</v>
      </c>
      <c r="C440" t="s">
        <v>17</v>
      </c>
      <c r="D440">
        <v>198910</v>
      </c>
      <c r="E440">
        <v>246000</v>
      </c>
      <c r="F440" t="s">
        <v>19</v>
      </c>
      <c r="G440" t="s">
        <v>20</v>
      </c>
      <c r="H440">
        <v>4</v>
      </c>
      <c r="I440">
        <v>2</v>
      </c>
      <c r="J440">
        <v>1297</v>
      </c>
      <c r="K440">
        <v>1.0259529999999999</v>
      </c>
      <c r="L440" t="s">
        <v>16</v>
      </c>
    </row>
    <row r="441" spans="1:12" x14ac:dyDescent="0.3">
      <c r="A441" s="1">
        <v>40254</v>
      </c>
      <c r="B441">
        <v>2009</v>
      </c>
      <c r="C441" t="s">
        <v>17</v>
      </c>
      <c r="D441">
        <v>125230</v>
      </c>
      <c r="E441">
        <v>217000</v>
      </c>
      <c r="F441" t="s">
        <v>13</v>
      </c>
      <c r="G441" t="s">
        <v>14</v>
      </c>
      <c r="H441">
        <v>3</v>
      </c>
      <c r="I441">
        <v>3</v>
      </c>
      <c r="J441">
        <v>971</v>
      </c>
      <c r="K441">
        <v>1.0259529999999999</v>
      </c>
      <c r="L441" t="s">
        <v>15</v>
      </c>
    </row>
    <row r="442" spans="1:12" x14ac:dyDescent="0.3">
      <c r="A442" s="1">
        <v>40255</v>
      </c>
      <c r="B442">
        <v>2009</v>
      </c>
      <c r="C442" t="s">
        <v>18</v>
      </c>
      <c r="D442">
        <v>402150</v>
      </c>
      <c r="E442">
        <v>1075000</v>
      </c>
      <c r="F442" t="s">
        <v>13</v>
      </c>
      <c r="G442" t="s">
        <v>14</v>
      </c>
      <c r="H442">
        <v>3</v>
      </c>
      <c r="I442">
        <v>1</v>
      </c>
      <c r="J442">
        <v>953</v>
      </c>
      <c r="K442">
        <v>1.0259529999999999</v>
      </c>
      <c r="L442" t="s">
        <v>22</v>
      </c>
    </row>
    <row r="443" spans="1:12" x14ac:dyDescent="0.3">
      <c r="A443" s="1">
        <v>40256</v>
      </c>
      <c r="B443">
        <v>2009</v>
      </c>
      <c r="C443" t="s">
        <v>17</v>
      </c>
      <c r="D443">
        <v>128100</v>
      </c>
      <c r="E443">
        <v>295000</v>
      </c>
      <c r="F443" t="s">
        <v>13</v>
      </c>
      <c r="G443" t="s">
        <v>14</v>
      </c>
      <c r="H443">
        <v>3</v>
      </c>
      <c r="I443">
        <v>2</v>
      </c>
      <c r="J443">
        <v>977</v>
      </c>
      <c r="K443">
        <v>1.0259529999999999</v>
      </c>
      <c r="L443" t="s">
        <v>15</v>
      </c>
    </row>
    <row r="444" spans="1:12" x14ac:dyDescent="0.3">
      <c r="A444" s="1">
        <v>40257</v>
      </c>
      <c r="B444">
        <v>2009</v>
      </c>
      <c r="C444" t="s">
        <v>29</v>
      </c>
      <c r="D444">
        <v>255800</v>
      </c>
      <c r="E444">
        <v>390000</v>
      </c>
      <c r="F444" t="s">
        <v>13</v>
      </c>
      <c r="G444" t="s">
        <v>14</v>
      </c>
      <c r="H444">
        <v>3</v>
      </c>
      <c r="I444">
        <v>3</v>
      </c>
      <c r="J444">
        <v>1069</v>
      </c>
      <c r="K444">
        <v>1.0259529999999999</v>
      </c>
      <c r="L444" t="s">
        <v>25</v>
      </c>
    </row>
    <row r="445" spans="1:12" x14ac:dyDescent="0.3">
      <c r="A445" s="1">
        <v>40258</v>
      </c>
      <c r="B445">
        <v>2009</v>
      </c>
      <c r="C445" t="s">
        <v>26</v>
      </c>
      <c r="D445">
        <v>341740</v>
      </c>
      <c r="E445">
        <v>450000</v>
      </c>
      <c r="F445" t="s">
        <v>13</v>
      </c>
      <c r="G445" t="s">
        <v>14</v>
      </c>
      <c r="H445">
        <v>3</v>
      </c>
      <c r="I445">
        <v>1</v>
      </c>
      <c r="J445">
        <v>966</v>
      </c>
      <c r="K445">
        <v>1.0259529999999999</v>
      </c>
      <c r="L445" t="s">
        <v>15</v>
      </c>
    </row>
    <row r="446" spans="1:12" x14ac:dyDescent="0.3">
      <c r="A446" s="1">
        <v>40259</v>
      </c>
      <c r="B446">
        <v>2009</v>
      </c>
      <c r="C446" t="s">
        <v>17</v>
      </c>
      <c r="D446">
        <v>138680</v>
      </c>
      <c r="E446">
        <v>282000</v>
      </c>
      <c r="F446" t="s">
        <v>13</v>
      </c>
      <c r="G446" t="s">
        <v>14</v>
      </c>
      <c r="H446">
        <v>3</v>
      </c>
      <c r="I446">
        <v>1</v>
      </c>
      <c r="J446">
        <v>1077</v>
      </c>
      <c r="K446">
        <v>1.0259529999999999</v>
      </c>
      <c r="L446" t="s">
        <v>15</v>
      </c>
    </row>
    <row r="447" spans="1:12" x14ac:dyDescent="0.3">
      <c r="A447" s="1">
        <v>40260</v>
      </c>
      <c r="B447">
        <v>2009</v>
      </c>
      <c r="C447" t="s">
        <v>18</v>
      </c>
      <c r="D447">
        <v>245000</v>
      </c>
      <c r="E447">
        <v>487000</v>
      </c>
      <c r="F447" t="s">
        <v>19</v>
      </c>
      <c r="G447" t="s">
        <v>20</v>
      </c>
      <c r="H447">
        <v>4</v>
      </c>
      <c r="I447">
        <v>3</v>
      </c>
      <c r="J447">
        <v>1373</v>
      </c>
      <c r="K447">
        <v>1.0259529999999999</v>
      </c>
      <c r="L447" t="s">
        <v>25</v>
      </c>
    </row>
    <row r="448" spans="1:12" x14ac:dyDescent="0.3">
      <c r="A448" s="1">
        <v>40261</v>
      </c>
      <c r="B448">
        <v>2009</v>
      </c>
      <c r="C448" t="s">
        <v>17</v>
      </c>
      <c r="D448">
        <v>97730</v>
      </c>
      <c r="E448">
        <v>174000</v>
      </c>
      <c r="F448" t="s">
        <v>19</v>
      </c>
      <c r="G448" t="s">
        <v>20</v>
      </c>
      <c r="H448">
        <v>4</v>
      </c>
      <c r="I448">
        <v>4</v>
      </c>
      <c r="J448">
        <v>1264</v>
      </c>
      <c r="K448">
        <v>1.0259529999999999</v>
      </c>
      <c r="L448" t="s">
        <v>16</v>
      </c>
    </row>
    <row r="449" spans="1:12" x14ac:dyDescent="0.3">
      <c r="A449" s="1">
        <v>40262</v>
      </c>
      <c r="B449">
        <v>2009</v>
      </c>
      <c r="C449" t="s">
        <v>29</v>
      </c>
      <c r="D449">
        <v>273300</v>
      </c>
      <c r="E449">
        <v>400000</v>
      </c>
      <c r="F449" t="s">
        <v>13</v>
      </c>
      <c r="G449" t="s">
        <v>14</v>
      </c>
      <c r="H449">
        <v>3</v>
      </c>
      <c r="I449">
        <v>2</v>
      </c>
      <c r="J449">
        <v>1025</v>
      </c>
      <c r="K449">
        <v>1.0259529999999999</v>
      </c>
      <c r="L449" t="s">
        <v>16</v>
      </c>
    </row>
    <row r="450" spans="1:12" x14ac:dyDescent="0.3">
      <c r="A450" s="1">
        <v>40263</v>
      </c>
      <c r="B450">
        <v>2009</v>
      </c>
      <c r="C450" t="s">
        <v>17</v>
      </c>
      <c r="D450">
        <v>93660</v>
      </c>
      <c r="E450">
        <v>60150</v>
      </c>
      <c r="F450" t="s">
        <v>19</v>
      </c>
      <c r="G450" t="s">
        <v>20</v>
      </c>
      <c r="H450">
        <v>4</v>
      </c>
      <c r="I450">
        <v>4</v>
      </c>
      <c r="J450">
        <v>1393</v>
      </c>
      <c r="K450">
        <v>1.0259529999999999</v>
      </c>
      <c r="L450" t="s">
        <v>25</v>
      </c>
    </row>
    <row r="451" spans="1:12" x14ac:dyDescent="0.3">
      <c r="A451" s="1">
        <v>40264</v>
      </c>
      <c r="B451">
        <v>2009</v>
      </c>
      <c r="C451" t="s">
        <v>18</v>
      </c>
      <c r="D451">
        <v>409080</v>
      </c>
      <c r="E451">
        <v>500000</v>
      </c>
      <c r="F451" t="s">
        <v>13</v>
      </c>
      <c r="G451" t="s">
        <v>14</v>
      </c>
      <c r="H451">
        <v>3</v>
      </c>
      <c r="I451">
        <v>1</v>
      </c>
      <c r="J451">
        <v>912</v>
      </c>
      <c r="K451">
        <v>1.0259529999999999</v>
      </c>
      <c r="L451" t="s">
        <v>25</v>
      </c>
    </row>
    <row r="452" spans="1:12" x14ac:dyDescent="0.3">
      <c r="A452" s="1">
        <v>40265</v>
      </c>
      <c r="B452">
        <v>2009</v>
      </c>
      <c r="C452" t="s">
        <v>17</v>
      </c>
      <c r="D452">
        <v>97240</v>
      </c>
      <c r="E452">
        <v>258000</v>
      </c>
      <c r="F452" t="s">
        <v>13</v>
      </c>
      <c r="G452" t="s">
        <v>14</v>
      </c>
      <c r="H452">
        <v>3</v>
      </c>
      <c r="I452">
        <v>3</v>
      </c>
      <c r="J452">
        <v>967</v>
      </c>
      <c r="K452">
        <v>1.0259529999999999</v>
      </c>
      <c r="L452" t="s">
        <v>16</v>
      </c>
    </row>
    <row r="453" spans="1:12" x14ac:dyDescent="0.3">
      <c r="A453" s="1">
        <v>40266</v>
      </c>
      <c r="B453">
        <v>2009</v>
      </c>
      <c r="C453" t="s">
        <v>29</v>
      </c>
      <c r="D453">
        <v>182600</v>
      </c>
      <c r="E453">
        <v>274000</v>
      </c>
      <c r="F453" t="s">
        <v>13</v>
      </c>
      <c r="G453" t="s">
        <v>14</v>
      </c>
      <c r="H453">
        <v>3</v>
      </c>
      <c r="I453">
        <v>2</v>
      </c>
      <c r="J453">
        <v>922</v>
      </c>
      <c r="K453">
        <v>1.0259529999999999</v>
      </c>
      <c r="L453" t="s">
        <v>16</v>
      </c>
    </row>
    <row r="454" spans="1:12" x14ac:dyDescent="0.3">
      <c r="A454" s="1">
        <v>40267</v>
      </c>
      <c r="B454">
        <v>2009</v>
      </c>
      <c r="C454" t="s">
        <v>17</v>
      </c>
      <c r="D454">
        <v>80500</v>
      </c>
      <c r="E454">
        <v>150000</v>
      </c>
      <c r="F454" t="s">
        <v>13</v>
      </c>
      <c r="G454" t="s">
        <v>14</v>
      </c>
      <c r="H454">
        <v>3</v>
      </c>
      <c r="I454">
        <v>2</v>
      </c>
      <c r="J454">
        <v>1043</v>
      </c>
      <c r="K454">
        <v>1.0259529999999999</v>
      </c>
      <c r="L454" t="s">
        <v>15</v>
      </c>
    </row>
    <row r="455" spans="1:12" x14ac:dyDescent="0.3">
      <c r="A455" s="1">
        <v>40268</v>
      </c>
      <c r="B455">
        <v>2009</v>
      </c>
      <c r="C455" t="s">
        <v>17</v>
      </c>
      <c r="D455">
        <v>89170</v>
      </c>
      <c r="E455">
        <v>167000</v>
      </c>
      <c r="F455" t="s">
        <v>13</v>
      </c>
      <c r="G455" t="s">
        <v>14</v>
      </c>
      <c r="H455">
        <v>3</v>
      </c>
      <c r="I455">
        <v>2</v>
      </c>
      <c r="J455">
        <v>925</v>
      </c>
      <c r="K455">
        <v>1.0259529999999999</v>
      </c>
      <c r="L455" t="s">
        <v>22</v>
      </c>
    </row>
    <row r="456" spans="1:12" x14ac:dyDescent="0.3">
      <c r="A456" s="1">
        <v>40269</v>
      </c>
      <c r="B456">
        <v>2009</v>
      </c>
      <c r="C456" t="s">
        <v>29</v>
      </c>
      <c r="D456">
        <v>356200</v>
      </c>
      <c r="E456">
        <v>207500</v>
      </c>
      <c r="F456" t="s">
        <v>13</v>
      </c>
      <c r="G456" t="s">
        <v>14</v>
      </c>
      <c r="H456">
        <v>3</v>
      </c>
      <c r="I456">
        <v>1</v>
      </c>
      <c r="J456">
        <v>1031</v>
      </c>
      <c r="K456">
        <v>1.0259529999999999</v>
      </c>
      <c r="L456" t="s">
        <v>16</v>
      </c>
    </row>
    <row r="457" spans="1:12" x14ac:dyDescent="0.3">
      <c r="A457" s="1">
        <v>40270</v>
      </c>
      <c r="B457">
        <v>2009</v>
      </c>
      <c r="C457" t="s">
        <v>29</v>
      </c>
      <c r="D457">
        <v>631800</v>
      </c>
      <c r="E457">
        <v>1372500</v>
      </c>
      <c r="F457" t="s">
        <v>13</v>
      </c>
      <c r="G457" t="s">
        <v>14</v>
      </c>
      <c r="H457">
        <v>3</v>
      </c>
      <c r="I457">
        <v>3</v>
      </c>
      <c r="J457">
        <v>964</v>
      </c>
      <c r="K457">
        <v>1.0259529999999999</v>
      </c>
      <c r="L457" t="s">
        <v>22</v>
      </c>
    </row>
    <row r="458" spans="1:12" x14ac:dyDescent="0.3">
      <c r="A458" s="1">
        <v>40271</v>
      </c>
      <c r="B458">
        <v>2009</v>
      </c>
      <c r="C458" t="s">
        <v>17</v>
      </c>
      <c r="D458">
        <v>152300</v>
      </c>
      <c r="E458">
        <v>47000</v>
      </c>
      <c r="F458" t="s">
        <v>19</v>
      </c>
      <c r="G458" t="s">
        <v>20</v>
      </c>
      <c r="H458">
        <v>4</v>
      </c>
      <c r="I458">
        <v>4</v>
      </c>
      <c r="J458">
        <v>1478</v>
      </c>
      <c r="K458">
        <v>1.0259529999999999</v>
      </c>
      <c r="L458" t="s">
        <v>15</v>
      </c>
    </row>
    <row r="459" spans="1:12" x14ac:dyDescent="0.3">
      <c r="A459" s="1">
        <v>40272</v>
      </c>
      <c r="B459">
        <v>2009</v>
      </c>
      <c r="C459" t="s">
        <v>26</v>
      </c>
      <c r="D459">
        <v>898590</v>
      </c>
      <c r="E459">
        <v>1195000</v>
      </c>
      <c r="F459" t="s">
        <v>13</v>
      </c>
      <c r="G459" t="s">
        <v>14</v>
      </c>
      <c r="H459">
        <v>3</v>
      </c>
      <c r="I459">
        <v>2</v>
      </c>
      <c r="J459">
        <v>947</v>
      </c>
      <c r="K459">
        <v>1.0259529999999999</v>
      </c>
      <c r="L459" t="s">
        <v>15</v>
      </c>
    </row>
    <row r="460" spans="1:12" x14ac:dyDescent="0.3">
      <c r="A460" s="1">
        <v>40273</v>
      </c>
      <c r="B460">
        <v>2010</v>
      </c>
      <c r="C460" t="s">
        <v>26</v>
      </c>
      <c r="D460">
        <v>762090</v>
      </c>
      <c r="E460">
        <v>1060000</v>
      </c>
      <c r="F460" t="s">
        <v>13</v>
      </c>
      <c r="G460" t="s">
        <v>14</v>
      </c>
      <c r="H460">
        <v>3</v>
      </c>
      <c r="I460">
        <v>3</v>
      </c>
      <c r="J460">
        <v>1036</v>
      </c>
      <c r="K460">
        <v>1.025846</v>
      </c>
      <c r="L460" t="s">
        <v>15</v>
      </c>
    </row>
    <row r="461" spans="1:12" x14ac:dyDescent="0.3">
      <c r="A461" s="1">
        <v>40274</v>
      </c>
      <c r="B461">
        <v>2010</v>
      </c>
      <c r="C461" t="s">
        <v>21</v>
      </c>
      <c r="D461">
        <v>608440</v>
      </c>
      <c r="E461">
        <v>850000</v>
      </c>
      <c r="F461" t="s">
        <v>13</v>
      </c>
      <c r="G461" t="s">
        <v>14</v>
      </c>
      <c r="H461">
        <v>3</v>
      </c>
      <c r="I461">
        <v>1</v>
      </c>
      <c r="J461">
        <v>900</v>
      </c>
      <c r="K461">
        <v>1.025846</v>
      </c>
      <c r="L461" t="s">
        <v>25</v>
      </c>
    </row>
    <row r="462" spans="1:12" x14ac:dyDescent="0.3">
      <c r="A462" s="1">
        <v>40275</v>
      </c>
      <c r="B462">
        <v>2010</v>
      </c>
      <c r="C462" t="s">
        <v>17</v>
      </c>
      <c r="D462">
        <v>182490</v>
      </c>
      <c r="E462">
        <v>315000</v>
      </c>
      <c r="F462" t="s">
        <v>23</v>
      </c>
      <c r="G462" t="s">
        <v>24</v>
      </c>
      <c r="H462">
        <v>6</v>
      </c>
      <c r="I462">
        <v>5</v>
      </c>
      <c r="J462">
        <v>2148</v>
      </c>
      <c r="K462">
        <v>1.025846</v>
      </c>
      <c r="L462" t="s">
        <v>15</v>
      </c>
    </row>
    <row r="463" spans="1:12" x14ac:dyDescent="0.3">
      <c r="A463" s="1">
        <v>40276</v>
      </c>
      <c r="B463">
        <v>2010</v>
      </c>
      <c r="C463" t="s">
        <v>21</v>
      </c>
      <c r="D463">
        <v>640220</v>
      </c>
      <c r="E463">
        <v>60576</v>
      </c>
      <c r="F463" t="s">
        <v>19</v>
      </c>
      <c r="G463" t="s">
        <v>20</v>
      </c>
      <c r="H463">
        <v>4</v>
      </c>
      <c r="I463">
        <v>4</v>
      </c>
      <c r="J463">
        <v>1324</v>
      </c>
      <c r="K463">
        <v>1.025846</v>
      </c>
      <c r="L463" t="s">
        <v>25</v>
      </c>
    </row>
    <row r="464" spans="1:12" x14ac:dyDescent="0.3">
      <c r="A464" s="1">
        <v>40277</v>
      </c>
      <c r="B464">
        <v>2010</v>
      </c>
      <c r="C464" t="s">
        <v>18</v>
      </c>
      <c r="D464">
        <v>216160</v>
      </c>
      <c r="E464">
        <v>385000</v>
      </c>
      <c r="F464" t="s">
        <v>13</v>
      </c>
      <c r="G464" t="s">
        <v>14</v>
      </c>
      <c r="H464">
        <v>3</v>
      </c>
      <c r="I464">
        <v>3</v>
      </c>
      <c r="J464">
        <v>1048</v>
      </c>
      <c r="K464">
        <v>1.025846</v>
      </c>
      <c r="L464" t="s">
        <v>22</v>
      </c>
    </row>
    <row r="465" spans="1:12" x14ac:dyDescent="0.3">
      <c r="A465" s="1">
        <v>40278</v>
      </c>
      <c r="B465">
        <v>2010</v>
      </c>
      <c r="C465" t="s">
        <v>21</v>
      </c>
      <c r="D465">
        <v>5657050</v>
      </c>
      <c r="E465">
        <v>6901000</v>
      </c>
      <c r="F465" t="s">
        <v>13</v>
      </c>
      <c r="G465" t="s">
        <v>14</v>
      </c>
      <c r="H465">
        <v>3</v>
      </c>
      <c r="I465">
        <v>3</v>
      </c>
      <c r="J465">
        <v>1076</v>
      </c>
      <c r="K465">
        <v>1.025846</v>
      </c>
      <c r="L465" t="s">
        <v>15</v>
      </c>
    </row>
    <row r="466" spans="1:12" x14ac:dyDescent="0.3">
      <c r="A466" s="1">
        <v>40279</v>
      </c>
      <c r="B466">
        <v>2010</v>
      </c>
      <c r="C466" t="s">
        <v>17</v>
      </c>
      <c r="D466">
        <v>62450</v>
      </c>
      <c r="E466">
        <v>191020</v>
      </c>
      <c r="F466" t="s">
        <v>19</v>
      </c>
      <c r="G466" t="s">
        <v>20</v>
      </c>
      <c r="H466">
        <v>4</v>
      </c>
      <c r="I466">
        <v>3</v>
      </c>
      <c r="J466">
        <v>1394</v>
      </c>
      <c r="K466">
        <v>1.025846</v>
      </c>
      <c r="L466" t="s">
        <v>25</v>
      </c>
    </row>
    <row r="467" spans="1:12" x14ac:dyDescent="0.3">
      <c r="A467" s="1">
        <v>40280</v>
      </c>
      <c r="B467">
        <v>2010</v>
      </c>
      <c r="C467" t="s">
        <v>26</v>
      </c>
      <c r="D467">
        <v>304360</v>
      </c>
      <c r="E467">
        <v>351000</v>
      </c>
      <c r="F467" t="s">
        <v>13</v>
      </c>
      <c r="G467" t="s">
        <v>14</v>
      </c>
      <c r="H467">
        <v>3</v>
      </c>
      <c r="I467">
        <v>3</v>
      </c>
      <c r="J467">
        <v>901</v>
      </c>
      <c r="K467">
        <v>1.025846</v>
      </c>
      <c r="L467" t="s">
        <v>15</v>
      </c>
    </row>
    <row r="468" spans="1:12" x14ac:dyDescent="0.3">
      <c r="A468" s="1">
        <v>40281</v>
      </c>
      <c r="B468">
        <v>2010</v>
      </c>
      <c r="C468" t="s">
        <v>29</v>
      </c>
      <c r="D468">
        <v>117100</v>
      </c>
      <c r="E468">
        <v>130000</v>
      </c>
      <c r="F468" t="s">
        <v>13</v>
      </c>
      <c r="G468" t="s">
        <v>14</v>
      </c>
      <c r="H468">
        <v>3</v>
      </c>
      <c r="I468">
        <v>1</v>
      </c>
      <c r="J468">
        <v>924</v>
      </c>
      <c r="K468">
        <v>1.025846</v>
      </c>
      <c r="L468" t="s">
        <v>16</v>
      </c>
    </row>
    <row r="469" spans="1:12" x14ac:dyDescent="0.3">
      <c r="A469" s="1">
        <v>40282</v>
      </c>
      <c r="B469">
        <v>2010</v>
      </c>
      <c r="C469" t="s">
        <v>21</v>
      </c>
      <c r="D469">
        <v>699510</v>
      </c>
      <c r="E469">
        <v>790000</v>
      </c>
      <c r="F469" t="s">
        <v>13</v>
      </c>
      <c r="G469" t="s">
        <v>14</v>
      </c>
      <c r="H469">
        <v>3</v>
      </c>
      <c r="I469">
        <v>1</v>
      </c>
      <c r="J469">
        <v>1076</v>
      </c>
      <c r="K469">
        <v>1.025846</v>
      </c>
      <c r="L469" t="s">
        <v>16</v>
      </c>
    </row>
    <row r="470" spans="1:12" x14ac:dyDescent="0.3">
      <c r="A470" s="1">
        <v>40283</v>
      </c>
      <c r="B470">
        <v>2010</v>
      </c>
      <c r="C470" t="s">
        <v>18</v>
      </c>
      <c r="D470">
        <v>195860</v>
      </c>
      <c r="E470">
        <v>560000</v>
      </c>
      <c r="F470" t="s">
        <v>19</v>
      </c>
      <c r="G470" t="s">
        <v>20</v>
      </c>
      <c r="H470">
        <v>4</v>
      </c>
      <c r="I470">
        <v>4</v>
      </c>
      <c r="J470">
        <v>1473</v>
      </c>
      <c r="K470">
        <v>1.025846</v>
      </c>
      <c r="L470" t="s">
        <v>25</v>
      </c>
    </row>
    <row r="471" spans="1:12" x14ac:dyDescent="0.3">
      <c r="A471" s="1">
        <v>40284</v>
      </c>
      <c r="B471">
        <v>2010</v>
      </c>
      <c r="C471" t="s">
        <v>21</v>
      </c>
      <c r="D471">
        <v>617680</v>
      </c>
      <c r="E471">
        <v>1012500</v>
      </c>
      <c r="F471" t="s">
        <v>13</v>
      </c>
      <c r="G471" t="s">
        <v>14</v>
      </c>
      <c r="H471">
        <v>3</v>
      </c>
      <c r="I471">
        <v>1</v>
      </c>
      <c r="J471">
        <v>1065</v>
      </c>
      <c r="K471">
        <v>1.025846</v>
      </c>
      <c r="L471" t="s">
        <v>15</v>
      </c>
    </row>
    <row r="472" spans="1:12" x14ac:dyDescent="0.3">
      <c r="A472" s="1">
        <v>40285</v>
      </c>
      <c r="B472">
        <v>2010</v>
      </c>
      <c r="C472" t="s">
        <v>29</v>
      </c>
      <c r="D472">
        <v>738500</v>
      </c>
      <c r="E472">
        <v>1430000</v>
      </c>
      <c r="F472" t="s">
        <v>13</v>
      </c>
      <c r="G472" t="s">
        <v>14</v>
      </c>
      <c r="H472">
        <v>3</v>
      </c>
      <c r="I472">
        <v>3</v>
      </c>
      <c r="J472">
        <v>1005</v>
      </c>
      <c r="K472">
        <v>1.025846</v>
      </c>
      <c r="L472" t="s">
        <v>25</v>
      </c>
    </row>
    <row r="473" spans="1:12" x14ac:dyDescent="0.3">
      <c r="A473" s="1">
        <v>40286</v>
      </c>
      <c r="B473">
        <v>2010</v>
      </c>
      <c r="C473" t="s">
        <v>17</v>
      </c>
      <c r="D473">
        <v>0</v>
      </c>
      <c r="E473">
        <v>199750</v>
      </c>
      <c r="F473" t="s">
        <v>23</v>
      </c>
      <c r="G473" t="s">
        <v>24</v>
      </c>
      <c r="H473">
        <v>6</v>
      </c>
      <c r="I473">
        <v>5</v>
      </c>
      <c r="J473">
        <v>1895</v>
      </c>
      <c r="K473">
        <v>1.025846</v>
      </c>
      <c r="L473" t="s">
        <v>16</v>
      </c>
    </row>
    <row r="474" spans="1:12" x14ac:dyDescent="0.3">
      <c r="A474" s="1">
        <v>40287</v>
      </c>
      <c r="B474">
        <v>2010</v>
      </c>
      <c r="C474" t="s">
        <v>17</v>
      </c>
      <c r="D474">
        <v>101370</v>
      </c>
      <c r="E474">
        <v>242796</v>
      </c>
      <c r="F474" t="s">
        <v>19</v>
      </c>
      <c r="G474" t="s">
        <v>20</v>
      </c>
      <c r="H474">
        <v>4</v>
      </c>
      <c r="I474">
        <v>2</v>
      </c>
      <c r="J474">
        <v>1231</v>
      </c>
      <c r="K474">
        <v>1.025846</v>
      </c>
      <c r="L474" t="s">
        <v>25</v>
      </c>
    </row>
    <row r="475" spans="1:12" x14ac:dyDescent="0.3">
      <c r="A475" s="1">
        <v>40288</v>
      </c>
      <c r="B475">
        <v>2010</v>
      </c>
      <c r="C475" t="s">
        <v>17</v>
      </c>
      <c r="D475">
        <v>52560</v>
      </c>
      <c r="E475">
        <v>150000</v>
      </c>
      <c r="F475" t="s">
        <v>13</v>
      </c>
      <c r="G475" t="s">
        <v>14</v>
      </c>
      <c r="H475">
        <v>3</v>
      </c>
      <c r="I475">
        <v>1</v>
      </c>
      <c r="J475">
        <v>970</v>
      </c>
      <c r="K475">
        <v>1.025846</v>
      </c>
      <c r="L475" t="s">
        <v>25</v>
      </c>
    </row>
    <row r="476" spans="1:12" x14ac:dyDescent="0.3">
      <c r="A476" s="1">
        <v>40289</v>
      </c>
      <c r="B476">
        <v>2010</v>
      </c>
      <c r="C476" t="s">
        <v>21</v>
      </c>
      <c r="D476">
        <v>1400700</v>
      </c>
      <c r="E476">
        <v>1568150</v>
      </c>
      <c r="F476" t="s">
        <v>13</v>
      </c>
      <c r="G476" t="s">
        <v>14</v>
      </c>
      <c r="H476">
        <v>3</v>
      </c>
      <c r="I476">
        <v>1</v>
      </c>
      <c r="J476">
        <v>975</v>
      </c>
      <c r="K476">
        <v>1.025846</v>
      </c>
      <c r="L476" t="s">
        <v>15</v>
      </c>
    </row>
    <row r="477" spans="1:12" x14ac:dyDescent="0.3">
      <c r="A477" s="1">
        <v>40290</v>
      </c>
      <c r="B477">
        <v>2010</v>
      </c>
      <c r="C477" t="s">
        <v>18</v>
      </c>
      <c r="D477">
        <v>236670</v>
      </c>
      <c r="E477">
        <v>448000</v>
      </c>
      <c r="F477" t="s">
        <v>13</v>
      </c>
      <c r="G477" t="s">
        <v>14</v>
      </c>
      <c r="H477">
        <v>3</v>
      </c>
      <c r="I477">
        <v>1</v>
      </c>
      <c r="J477">
        <v>979</v>
      </c>
      <c r="K477">
        <v>1.025846</v>
      </c>
      <c r="L477" t="s">
        <v>16</v>
      </c>
    </row>
    <row r="478" spans="1:12" x14ac:dyDescent="0.3">
      <c r="A478" s="1">
        <v>40291</v>
      </c>
      <c r="B478">
        <v>2010</v>
      </c>
      <c r="C478" t="s">
        <v>26</v>
      </c>
      <c r="D478">
        <v>609770</v>
      </c>
      <c r="E478">
        <v>465000</v>
      </c>
      <c r="F478" t="s">
        <v>13</v>
      </c>
      <c r="G478" t="s">
        <v>14</v>
      </c>
      <c r="H478">
        <v>3</v>
      </c>
      <c r="I478">
        <v>1</v>
      </c>
      <c r="J478">
        <v>979</v>
      </c>
      <c r="K478">
        <v>1.025846</v>
      </c>
      <c r="L478" t="s">
        <v>25</v>
      </c>
    </row>
    <row r="479" spans="1:12" x14ac:dyDescent="0.3">
      <c r="A479" s="1">
        <v>40292</v>
      </c>
      <c r="B479">
        <v>2010</v>
      </c>
      <c r="C479" t="s">
        <v>29</v>
      </c>
      <c r="D479">
        <v>295300</v>
      </c>
      <c r="E479">
        <v>350000</v>
      </c>
      <c r="F479" t="s">
        <v>13</v>
      </c>
      <c r="G479" t="s">
        <v>14</v>
      </c>
      <c r="H479">
        <v>3</v>
      </c>
      <c r="I479">
        <v>2</v>
      </c>
      <c r="J479">
        <v>1063</v>
      </c>
      <c r="K479">
        <v>1.025846</v>
      </c>
      <c r="L479" t="s">
        <v>15</v>
      </c>
    </row>
    <row r="480" spans="1:12" x14ac:dyDescent="0.3">
      <c r="A480" s="1">
        <v>40293</v>
      </c>
      <c r="B480">
        <v>2010</v>
      </c>
      <c r="C480" t="s">
        <v>17</v>
      </c>
      <c r="D480">
        <v>56290</v>
      </c>
      <c r="E480">
        <v>131500</v>
      </c>
      <c r="F480" t="s">
        <v>13</v>
      </c>
      <c r="G480" t="s">
        <v>14</v>
      </c>
      <c r="H480">
        <v>3</v>
      </c>
      <c r="I480">
        <v>3</v>
      </c>
      <c r="J480">
        <v>1061</v>
      </c>
      <c r="K480">
        <v>1.025846</v>
      </c>
      <c r="L480" t="s">
        <v>22</v>
      </c>
    </row>
    <row r="481" spans="1:12" x14ac:dyDescent="0.3">
      <c r="A481" s="1">
        <v>40294</v>
      </c>
      <c r="B481">
        <v>2010</v>
      </c>
      <c r="C481" t="s">
        <v>21</v>
      </c>
      <c r="D481">
        <v>1522360</v>
      </c>
      <c r="E481">
        <v>2170000</v>
      </c>
      <c r="F481" t="s">
        <v>13</v>
      </c>
      <c r="G481" t="s">
        <v>14</v>
      </c>
      <c r="H481">
        <v>3</v>
      </c>
      <c r="I481">
        <v>3</v>
      </c>
      <c r="J481">
        <v>1025</v>
      </c>
      <c r="K481">
        <v>1.025846</v>
      </c>
      <c r="L481" t="s">
        <v>22</v>
      </c>
    </row>
    <row r="482" spans="1:12" x14ac:dyDescent="0.3">
      <c r="A482" s="1">
        <v>40295</v>
      </c>
      <c r="B482">
        <v>2010</v>
      </c>
      <c r="C482" t="s">
        <v>17</v>
      </c>
      <c r="D482">
        <v>117790</v>
      </c>
      <c r="E482">
        <v>260000</v>
      </c>
      <c r="F482" t="s">
        <v>13</v>
      </c>
      <c r="G482" t="s">
        <v>14</v>
      </c>
      <c r="H482">
        <v>3</v>
      </c>
      <c r="I482">
        <v>3</v>
      </c>
      <c r="J482">
        <v>921</v>
      </c>
      <c r="K482">
        <v>1.025846</v>
      </c>
      <c r="L482" t="s">
        <v>16</v>
      </c>
    </row>
    <row r="483" spans="1:12" x14ac:dyDescent="0.3">
      <c r="A483" s="1">
        <v>40296</v>
      </c>
      <c r="B483">
        <v>2010</v>
      </c>
      <c r="C483" t="s">
        <v>26</v>
      </c>
      <c r="D483">
        <v>826490</v>
      </c>
      <c r="E483">
        <v>1612500</v>
      </c>
      <c r="F483" t="s">
        <v>13</v>
      </c>
      <c r="G483" t="s">
        <v>14</v>
      </c>
      <c r="H483">
        <v>3</v>
      </c>
      <c r="I483">
        <v>3</v>
      </c>
      <c r="J483">
        <v>1066</v>
      </c>
      <c r="K483">
        <v>1.025846</v>
      </c>
      <c r="L483" t="s">
        <v>15</v>
      </c>
    </row>
    <row r="484" spans="1:12" x14ac:dyDescent="0.3">
      <c r="A484" s="1">
        <v>40297</v>
      </c>
      <c r="B484">
        <v>2010</v>
      </c>
      <c r="C484" t="s">
        <v>29</v>
      </c>
      <c r="D484">
        <v>176100</v>
      </c>
      <c r="E484">
        <v>260000</v>
      </c>
      <c r="F484" t="s">
        <v>13</v>
      </c>
      <c r="G484" t="s">
        <v>14</v>
      </c>
      <c r="H484">
        <v>3</v>
      </c>
      <c r="I484">
        <v>3</v>
      </c>
      <c r="J484">
        <v>954</v>
      </c>
      <c r="K484">
        <v>1.025846</v>
      </c>
      <c r="L484" t="s">
        <v>25</v>
      </c>
    </row>
    <row r="485" spans="1:12" x14ac:dyDescent="0.3">
      <c r="A485" s="1">
        <v>40298</v>
      </c>
      <c r="B485">
        <v>2010</v>
      </c>
      <c r="C485" t="s">
        <v>17</v>
      </c>
      <c r="D485">
        <v>107500</v>
      </c>
      <c r="E485">
        <v>217500</v>
      </c>
      <c r="F485" t="s">
        <v>13</v>
      </c>
      <c r="G485" t="s">
        <v>14</v>
      </c>
      <c r="H485">
        <v>3</v>
      </c>
      <c r="I485">
        <v>1</v>
      </c>
      <c r="J485">
        <v>921</v>
      </c>
      <c r="K485">
        <v>1.025846</v>
      </c>
      <c r="L485" t="s">
        <v>16</v>
      </c>
    </row>
    <row r="486" spans="1:12" x14ac:dyDescent="0.3">
      <c r="A486" s="1">
        <v>40299</v>
      </c>
      <c r="B486">
        <v>2010</v>
      </c>
      <c r="C486" t="s">
        <v>26</v>
      </c>
      <c r="D486">
        <v>355040</v>
      </c>
      <c r="E486">
        <v>310000</v>
      </c>
      <c r="F486" t="s">
        <v>13</v>
      </c>
      <c r="G486" t="s">
        <v>14</v>
      </c>
      <c r="H486">
        <v>3</v>
      </c>
      <c r="I486">
        <v>2</v>
      </c>
      <c r="J486">
        <v>1017</v>
      </c>
      <c r="K486">
        <v>1.025846</v>
      </c>
      <c r="L486" t="s">
        <v>22</v>
      </c>
    </row>
    <row r="487" spans="1:12" x14ac:dyDescent="0.3">
      <c r="A487" s="1">
        <v>40300</v>
      </c>
      <c r="B487">
        <v>2010</v>
      </c>
      <c r="C487" t="s">
        <v>21</v>
      </c>
      <c r="D487">
        <v>3373300</v>
      </c>
      <c r="E487">
        <v>4200000</v>
      </c>
      <c r="F487" t="s">
        <v>13</v>
      </c>
      <c r="G487" t="s">
        <v>14</v>
      </c>
      <c r="H487">
        <v>3</v>
      </c>
      <c r="I487">
        <v>2</v>
      </c>
      <c r="J487">
        <v>1087</v>
      </c>
      <c r="K487">
        <v>1.025846</v>
      </c>
      <c r="L487" t="s">
        <v>15</v>
      </c>
    </row>
    <row r="488" spans="1:12" x14ac:dyDescent="0.3">
      <c r="A488" s="1">
        <v>40301</v>
      </c>
      <c r="B488">
        <v>2010</v>
      </c>
      <c r="C488" t="s">
        <v>17</v>
      </c>
      <c r="D488">
        <v>173954</v>
      </c>
      <c r="E488">
        <v>348000</v>
      </c>
      <c r="F488" t="s">
        <v>19</v>
      </c>
      <c r="G488" t="s">
        <v>20</v>
      </c>
      <c r="H488">
        <v>4</v>
      </c>
      <c r="I488">
        <v>4</v>
      </c>
      <c r="J488">
        <v>1328</v>
      </c>
      <c r="K488">
        <v>1.025846</v>
      </c>
      <c r="L488" t="s">
        <v>22</v>
      </c>
    </row>
    <row r="489" spans="1:12" x14ac:dyDescent="0.3">
      <c r="A489" s="1">
        <v>40302</v>
      </c>
      <c r="B489">
        <v>2010</v>
      </c>
      <c r="C489" t="s">
        <v>29</v>
      </c>
      <c r="D489">
        <v>223100</v>
      </c>
      <c r="E489">
        <v>379900</v>
      </c>
      <c r="F489" t="s">
        <v>13</v>
      </c>
      <c r="G489" t="s">
        <v>14</v>
      </c>
      <c r="H489">
        <v>3</v>
      </c>
      <c r="I489">
        <v>2</v>
      </c>
      <c r="J489">
        <v>994</v>
      </c>
      <c r="K489">
        <v>1.025846</v>
      </c>
      <c r="L489" t="s">
        <v>22</v>
      </c>
    </row>
    <row r="490" spans="1:12" x14ac:dyDescent="0.3">
      <c r="A490" s="1">
        <v>40303</v>
      </c>
      <c r="B490">
        <v>2010</v>
      </c>
      <c r="C490" t="s">
        <v>29</v>
      </c>
      <c r="D490">
        <v>211100</v>
      </c>
      <c r="E490">
        <v>328000</v>
      </c>
      <c r="F490" t="s">
        <v>13</v>
      </c>
      <c r="G490" t="s">
        <v>14</v>
      </c>
      <c r="H490">
        <v>3</v>
      </c>
      <c r="I490">
        <v>3</v>
      </c>
      <c r="J490">
        <v>978</v>
      </c>
      <c r="K490">
        <v>1.025846</v>
      </c>
      <c r="L490" t="s">
        <v>15</v>
      </c>
    </row>
    <row r="491" spans="1:12" x14ac:dyDescent="0.3">
      <c r="A491" s="1">
        <v>40304</v>
      </c>
      <c r="B491">
        <v>2010</v>
      </c>
      <c r="C491" t="s">
        <v>21</v>
      </c>
      <c r="D491">
        <v>666190</v>
      </c>
      <c r="E491">
        <v>925000</v>
      </c>
      <c r="F491" t="s">
        <v>13</v>
      </c>
      <c r="G491" t="s">
        <v>14</v>
      </c>
      <c r="H491">
        <v>3</v>
      </c>
      <c r="I491">
        <v>1</v>
      </c>
      <c r="J491">
        <v>1042</v>
      </c>
      <c r="K491">
        <v>1.025846</v>
      </c>
      <c r="L491" t="s">
        <v>15</v>
      </c>
    </row>
    <row r="492" spans="1:12" x14ac:dyDescent="0.3">
      <c r="A492" s="1">
        <v>40305</v>
      </c>
      <c r="B492">
        <v>2010</v>
      </c>
      <c r="C492" t="s">
        <v>17</v>
      </c>
      <c r="D492">
        <v>116690</v>
      </c>
      <c r="E492">
        <v>37500</v>
      </c>
      <c r="F492" t="s">
        <v>13</v>
      </c>
      <c r="G492" t="s">
        <v>14</v>
      </c>
      <c r="H492">
        <v>3</v>
      </c>
      <c r="I492">
        <v>1</v>
      </c>
      <c r="J492">
        <v>994</v>
      </c>
      <c r="K492">
        <v>1.025846</v>
      </c>
      <c r="L492" t="s">
        <v>25</v>
      </c>
    </row>
    <row r="493" spans="1:12" x14ac:dyDescent="0.3">
      <c r="A493" s="1">
        <v>40306</v>
      </c>
      <c r="B493">
        <v>2010</v>
      </c>
      <c r="C493" t="s">
        <v>18</v>
      </c>
      <c r="D493">
        <v>462420</v>
      </c>
      <c r="E493">
        <v>808000</v>
      </c>
      <c r="F493" t="s">
        <v>13</v>
      </c>
      <c r="G493" t="s">
        <v>14</v>
      </c>
      <c r="H493">
        <v>3</v>
      </c>
      <c r="I493">
        <v>2</v>
      </c>
      <c r="J493">
        <v>1099</v>
      </c>
      <c r="K493">
        <v>1.025846</v>
      </c>
      <c r="L493" t="s">
        <v>22</v>
      </c>
    </row>
    <row r="494" spans="1:12" x14ac:dyDescent="0.3">
      <c r="A494" s="1">
        <v>40307</v>
      </c>
      <c r="B494">
        <v>2010</v>
      </c>
      <c r="C494" t="s">
        <v>18</v>
      </c>
      <c r="D494">
        <v>194950</v>
      </c>
      <c r="E494">
        <v>290000</v>
      </c>
      <c r="F494" t="s">
        <v>13</v>
      </c>
      <c r="G494" t="s">
        <v>14</v>
      </c>
      <c r="H494">
        <v>3</v>
      </c>
      <c r="I494">
        <v>2</v>
      </c>
      <c r="J494">
        <v>968</v>
      </c>
      <c r="K494">
        <v>1.025846</v>
      </c>
      <c r="L494" t="s">
        <v>15</v>
      </c>
    </row>
    <row r="495" spans="1:12" x14ac:dyDescent="0.3">
      <c r="A495" s="1">
        <v>40308</v>
      </c>
      <c r="B495">
        <v>2010</v>
      </c>
      <c r="C495" t="s">
        <v>17</v>
      </c>
      <c r="D495">
        <v>132630</v>
      </c>
      <c r="E495">
        <v>712500</v>
      </c>
      <c r="F495" t="s">
        <v>13</v>
      </c>
      <c r="G495" t="s">
        <v>14</v>
      </c>
      <c r="H495">
        <v>3</v>
      </c>
      <c r="I495">
        <v>1</v>
      </c>
      <c r="J495">
        <v>1058</v>
      </c>
      <c r="K495">
        <v>1.025846</v>
      </c>
      <c r="L495" t="s">
        <v>25</v>
      </c>
    </row>
    <row r="496" spans="1:12" x14ac:dyDescent="0.3">
      <c r="A496" s="1">
        <v>40309</v>
      </c>
      <c r="B496">
        <v>2010</v>
      </c>
      <c r="C496" t="s">
        <v>26</v>
      </c>
      <c r="D496">
        <v>189910</v>
      </c>
      <c r="E496">
        <v>259000</v>
      </c>
      <c r="F496" t="s">
        <v>13</v>
      </c>
      <c r="G496" t="s">
        <v>14</v>
      </c>
      <c r="H496">
        <v>3</v>
      </c>
      <c r="I496">
        <v>3</v>
      </c>
      <c r="J496">
        <v>953</v>
      </c>
      <c r="K496">
        <v>1.025846</v>
      </c>
      <c r="L496" t="s">
        <v>16</v>
      </c>
    </row>
    <row r="497" spans="1:12" x14ac:dyDescent="0.3">
      <c r="A497" s="1">
        <v>40310</v>
      </c>
      <c r="B497">
        <v>2010</v>
      </c>
      <c r="C497" t="s">
        <v>29</v>
      </c>
      <c r="D497">
        <v>183000</v>
      </c>
      <c r="E497">
        <v>255000</v>
      </c>
      <c r="F497" t="s">
        <v>13</v>
      </c>
      <c r="G497" t="s">
        <v>14</v>
      </c>
      <c r="H497">
        <v>3</v>
      </c>
      <c r="I497">
        <v>3</v>
      </c>
      <c r="J497">
        <v>1011</v>
      </c>
      <c r="K497">
        <v>1.025846</v>
      </c>
      <c r="L497" t="s">
        <v>22</v>
      </c>
    </row>
    <row r="498" spans="1:12" x14ac:dyDescent="0.3">
      <c r="A498" s="1">
        <v>40311</v>
      </c>
      <c r="B498">
        <v>2010</v>
      </c>
      <c r="C498" t="s">
        <v>17</v>
      </c>
      <c r="D498">
        <v>95531</v>
      </c>
      <c r="E498">
        <v>168500</v>
      </c>
      <c r="F498" t="s">
        <v>19</v>
      </c>
      <c r="G498" t="s">
        <v>20</v>
      </c>
      <c r="H498">
        <v>4</v>
      </c>
      <c r="I498">
        <v>4</v>
      </c>
      <c r="J498">
        <v>1387</v>
      </c>
      <c r="K498">
        <v>1.025846</v>
      </c>
      <c r="L498" t="s">
        <v>22</v>
      </c>
    </row>
    <row r="499" spans="1:12" x14ac:dyDescent="0.3">
      <c r="A499" s="1">
        <v>40312</v>
      </c>
      <c r="B499">
        <v>2010</v>
      </c>
      <c r="C499" t="s">
        <v>18</v>
      </c>
      <c r="D499">
        <v>187880</v>
      </c>
      <c r="E499">
        <v>320000</v>
      </c>
      <c r="F499" t="s">
        <v>13</v>
      </c>
      <c r="G499" t="s">
        <v>14</v>
      </c>
      <c r="H499">
        <v>3</v>
      </c>
      <c r="I499">
        <v>3</v>
      </c>
      <c r="J499">
        <v>1086</v>
      </c>
      <c r="K499">
        <v>1.025846</v>
      </c>
      <c r="L499" t="s">
        <v>16</v>
      </c>
    </row>
    <row r="500" spans="1:12" x14ac:dyDescent="0.3">
      <c r="A500" s="1">
        <v>40313</v>
      </c>
      <c r="B500">
        <v>2010</v>
      </c>
      <c r="C500" t="s">
        <v>18</v>
      </c>
      <c r="D500">
        <v>198310</v>
      </c>
      <c r="E500">
        <v>350000</v>
      </c>
      <c r="F500" t="s">
        <v>13</v>
      </c>
      <c r="G500" t="s">
        <v>14</v>
      </c>
      <c r="H500">
        <v>3</v>
      </c>
      <c r="I500">
        <v>3</v>
      </c>
      <c r="J500">
        <v>1058</v>
      </c>
      <c r="K500">
        <v>1.025846</v>
      </c>
      <c r="L500" t="s">
        <v>16</v>
      </c>
    </row>
    <row r="501" spans="1:12" x14ac:dyDescent="0.3">
      <c r="A501" s="1">
        <v>40314</v>
      </c>
      <c r="B501">
        <v>2010</v>
      </c>
      <c r="C501" t="s">
        <v>29</v>
      </c>
      <c r="D501">
        <v>189300</v>
      </c>
      <c r="E501">
        <v>275000</v>
      </c>
      <c r="F501" t="s">
        <v>13</v>
      </c>
      <c r="G501" t="s">
        <v>14</v>
      </c>
      <c r="H501">
        <v>3</v>
      </c>
      <c r="I501">
        <v>2</v>
      </c>
      <c r="J501">
        <v>951</v>
      </c>
      <c r="K501">
        <v>1.025846</v>
      </c>
      <c r="L501" t="s">
        <v>25</v>
      </c>
    </row>
    <row r="502" spans="1:12" x14ac:dyDescent="0.3">
      <c r="A502" s="1">
        <v>40315</v>
      </c>
      <c r="B502">
        <v>2010</v>
      </c>
      <c r="C502" t="s">
        <v>29</v>
      </c>
      <c r="D502">
        <v>169800</v>
      </c>
      <c r="E502">
        <v>236500</v>
      </c>
      <c r="F502" t="s">
        <v>13</v>
      </c>
      <c r="G502" t="s">
        <v>14</v>
      </c>
      <c r="H502">
        <v>3</v>
      </c>
      <c r="I502">
        <v>2</v>
      </c>
      <c r="J502">
        <v>1076</v>
      </c>
      <c r="K502">
        <v>1.025846</v>
      </c>
      <c r="L502" t="s">
        <v>16</v>
      </c>
    </row>
    <row r="503" spans="1:12" x14ac:dyDescent="0.3">
      <c r="A503" s="1">
        <v>40316</v>
      </c>
      <c r="B503">
        <v>2010</v>
      </c>
      <c r="C503" t="s">
        <v>17</v>
      </c>
      <c r="D503">
        <v>115530</v>
      </c>
      <c r="E503">
        <v>180000</v>
      </c>
      <c r="F503" t="s">
        <v>13</v>
      </c>
      <c r="G503" t="s">
        <v>14</v>
      </c>
      <c r="H503">
        <v>3</v>
      </c>
      <c r="I503">
        <v>1</v>
      </c>
      <c r="J503">
        <v>1042</v>
      </c>
      <c r="K503">
        <v>1.025846</v>
      </c>
      <c r="L503" t="s">
        <v>22</v>
      </c>
    </row>
    <row r="504" spans="1:12" x14ac:dyDescent="0.3">
      <c r="A504" s="1">
        <v>40317</v>
      </c>
      <c r="B504">
        <v>2010</v>
      </c>
      <c r="C504" t="s">
        <v>26</v>
      </c>
      <c r="D504">
        <v>625940</v>
      </c>
      <c r="E504">
        <v>655000</v>
      </c>
      <c r="F504" t="s">
        <v>13</v>
      </c>
      <c r="G504" t="s">
        <v>14</v>
      </c>
      <c r="H504">
        <v>3</v>
      </c>
      <c r="I504">
        <v>1</v>
      </c>
      <c r="J504">
        <v>1012</v>
      </c>
      <c r="K504">
        <v>1.025846</v>
      </c>
      <c r="L504" t="s">
        <v>16</v>
      </c>
    </row>
    <row r="505" spans="1:12" x14ac:dyDescent="0.3">
      <c r="A505" s="1">
        <v>40318</v>
      </c>
      <c r="B505">
        <v>2010</v>
      </c>
      <c r="C505" t="s">
        <v>18</v>
      </c>
      <c r="D505">
        <v>1262660</v>
      </c>
      <c r="E505">
        <v>1775000</v>
      </c>
      <c r="F505" t="s">
        <v>13</v>
      </c>
      <c r="G505" t="s">
        <v>14</v>
      </c>
      <c r="H505">
        <v>3</v>
      </c>
      <c r="I505">
        <v>1</v>
      </c>
      <c r="J505">
        <v>1031</v>
      </c>
      <c r="K505">
        <v>1.025846</v>
      </c>
      <c r="L505" t="s">
        <v>16</v>
      </c>
    </row>
    <row r="506" spans="1:12" x14ac:dyDescent="0.3">
      <c r="A506" s="1">
        <v>40319</v>
      </c>
      <c r="B506">
        <v>2010</v>
      </c>
      <c r="C506" t="s">
        <v>26</v>
      </c>
      <c r="D506">
        <v>365470</v>
      </c>
      <c r="E506">
        <v>425000</v>
      </c>
      <c r="F506" t="s">
        <v>13</v>
      </c>
      <c r="G506" t="s">
        <v>14</v>
      </c>
      <c r="H506">
        <v>3</v>
      </c>
      <c r="I506">
        <v>1</v>
      </c>
      <c r="J506">
        <v>1016</v>
      </c>
      <c r="K506">
        <v>1.025846</v>
      </c>
      <c r="L506" t="s">
        <v>22</v>
      </c>
    </row>
    <row r="507" spans="1:12" x14ac:dyDescent="0.3">
      <c r="A507" s="1">
        <v>40320</v>
      </c>
      <c r="B507">
        <v>2010</v>
      </c>
      <c r="C507" t="s">
        <v>17</v>
      </c>
      <c r="D507">
        <v>117160</v>
      </c>
      <c r="E507">
        <v>190000</v>
      </c>
      <c r="F507" t="s">
        <v>13</v>
      </c>
      <c r="G507" t="s">
        <v>14</v>
      </c>
      <c r="H507">
        <v>3</v>
      </c>
      <c r="I507">
        <v>3</v>
      </c>
      <c r="J507">
        <v>928</v>
      </c>
      <c r="K507">
        <v>1.025846</v>
      </c>
      <c r="L507" t="s">
        <v>22</v>
      </c>
    </row>
    <row r="508" spans="1:12" x14ac:dyDescent="0.3">
      <c r="A508" s="1">
        <v>40321</v>
      </c>
      <c r="B508">
        <v>2010</v>
      </c>
      <c r="C508" t="s">
        <v>29</v>
      </c>
      <c r="D508">
        <v>491400</v>
      </c>
      <c r="E508">
        <v>849900</v>
      </c>
      <c r="F508" t="s">
        <v>13</v>
      </c>
      <c r="G508" t="s">
        <v>14</v>
      </c>
      <c r="H508">
        <v>3</v>
      </c>
      <c r="I508">
        <v>2</v>
      </c>
      <c r="J508">
        <v>1070</v>
      </c>
      <c r="K508">
        <v>1.025846</v>
      </c>
      <c r="L508" t="s">
        <v>16</v>
      </c>
    </row>
    <row r="509" spans="1:12" x14ac:dyDescent="0.3">
      <c r="A509" s="1">
        <v>40322</v>
      </c>
      <c r="B509">
        <v>2010</v>
      </c>
      <c r="C509" t="s">
        <v>21</v>
      </c>
      <c r="D509">
        <v>480620</v>
      </c>
      <c r="E509">
        <v>615000</v>
      </c>
      <c r="F509" t="s">
        <v>13</v>
      </c>
      <c r="G509" t="s">
        <v>14</v>
      </c>
      <c r="H509">
        <v>3</v>
      </c>
      <c r="I509">
        <v>3</v>
      </c>
      <c r="J509">
        <v>935</v>
      </c>
      <c r="K509">
        <v>1.025846</v>
      </c>
      <c r="L509" t="s">
        <v>15</v>
      </c>
    </row>
    <row r="510" spans="1:12" x14ac:dyDescent="0.3">
      <c r="A510" s="1">
        <v>40323</v>
      </c>
      <c r="B510">
        <v>2010</v>
      </c>
      <c r="C510" t="s">
        <v>17</v>
      </c>
      <c r="D510">
        <v>129360</v>
      </c>
      <c r="E510">
        <v>266000</v>
      </c>
      <c r="F510" t="s">
        <v>13</v>
      </c>
      <c r="G510" t="s">
        <v>14</v>
      </c>
      <c r="H510">
        <v>3</v>
      </c>
      <c r="I510">
        <v>3</v>
      </c>
      <c r="J510">
        <v>1099</v>
      </c>
      <c r="K510">
        <v>1.025846</v>
      </c>
      <c r="L510" t="s">
        <v>16</v>
      </c>
    </row>
    <row r="511" spans="1:12" x14ac:dyDescent="0.3">
      <c r="A511" s="1">
        <v>40324</v>
      </c>
      <c r="B511">
        <v>2010</v>
      </c>
      <c r="C511" t="s">
        <v>26</v>
      </c>
      <c r="D511">
        <v>363440</v>
      </c>
      <c r="E511">
        <v>475000</v>
      </c>
      <c r="F511" t="s">
        <v>13</v>
      </c>
      <c r="G511" t="s">
        <v>14</v>
      </c>
      <c r="H511">
        <v>3</v>
      </c>
      <c r="I511">
        <v>3</v>
      </c>
      <c r="J511">
        <v>939</v>
      </c>
      <c r="K511">
        <v>1.025846</v>
      </c>
      <c r="L511" t="s">
        <v>15</v>
      </c>
    </row>
    <row r="512" spans="1:12" x14ac:dyDescent="0.3">
      <c r="A512" s="1">
        <v>40325</v>
      </c>
      <c r="B512">
        <v>2010</v>
      </c>
      <c r="C512" t="s">
        <v>29</v>
      </c>
      <c r="D512">
        <v>375600</v>
      </c>
      <c r="E512">
        <v>610000</v>
      </c>
      <c r="F512" t="s">
        <v>13</v>
      </c>
      <c r="G512" t="s">
        <v>14</v>
      </c>
      <c r="H512">
        <v>3</v>
      </c>
      <c r="I512">
        <v>2</v>
      </c>
      <c r="J512">
        <v>958</v>
      </c>
      <c r="K512">
        <v>1.025846</v>
      </c>
      <c r="L512" t="s">
        <v>16</v>
      </c>
    </row>
    <row r="513" spans="1:12" x14ac:dyDescent="0.3">
      <c r="A513" s="1">
        <v>40326</v>
      </c>
      <c r="B513">
        <v>2010</v>
      </c>
      <c r="C513" t="s">
        <v>21</v>
      </c>
      <c r="D513">
        <v>1254050</v>
      </c>
      <c r="E513">
        <v>3208000</v>
      </c>
      <c r="F513" t="s">
        <v>13</v>
      </c>
      <c r="G513" t="s">
        <v>14</v>
      </c>
      <c r="H513">
        <v>3</v>
      </c>
      <c r="I513">
        <v>2</v>
      </c>
      <c r="J513">
        <v>965</v>
      </c>
      <c r="K513">
        <v>1.025846</v>
      </c>
      <c r="L513" t="s">
        <v>16</v>
      </c>
    </row>
    <row r="514" spans="1:12" x14ac:dyDescent="0.3">
      <c r="A514" s="1">
        <v>40327</v>
      </c>
      <c r="B514">
        <v>2010</v>
      </c>
      <c r="C514" t="s">
        <v>21</v>
      </c>
      <c r="D514">
        <v>465080</v>
      </c>
      <c r="E514">
        <v>850000</v>
      </c>
      <c r="F514" t="s">
        <v>13</v>
      </c>
      <c r="G514" t="s">
        <v>14</v>
      </c>
      <c r="H514">
        <v>3</v>
      </c>
      <c r="I514">
        <v>2</v>
      </c>
      <c r="J514">
        <v>1043</v>
      </c>
      <c r="K514">
        <v>1.025846</v>
      </c>
      <c r="L514" t="s">
        <v>25</v>
      </c>
    </row>
    <row r="515" spans="1:12" x14ac:dyDescent="0.3">
      <c r="A515" s="1">
        <v>40328</v>
      </c>
      <c r="B515">
        <v>2010</v>
      </c>
      <c r="C515" t="s">
        <v>29</v>
      </c>
      <c r="D515">
        <v>186600</v>
      </c>
      <c r="E515">
        <v>302000</v>
      </c>
      <c r="F515" t="s">
        <v>19</v>
      </c>
      <c r="G515" t="s">
        <v>20</v>
      </c>
      <c r="H515">
        <v>4</v>
      </c>
      <c r="I515">
        <v>4</v>
      </c>
      <c r="J515">
        <v>1439</v>
      </c>
      <c r="K515">
        <v>1.025846</v>
      </c>
      <c r="L515" t="s">
        <v>25</v>
      </c>
    </row>
    <row r="516" spans="1:12" x14ac:dyDescent="0.3">
      <c r="A516" s="1">
        <v>40329</v>
      </c>
      <c r="B516">
        <v>2010</v>
      </c>
      <c r="C516" t="s">
        <v>18</v>
      </c>
      <c r="D516">
        <v>197890</v>
      </c>
      <c r="E516">
        <v>75000</v>
      </c>
      <c r="F516" t="s">
        <v>13</v>
      </c>
      <c r="G516" t="s">
        <v>14</v>
      </c>
      <c r="H516">
        <v>3</v>
      </c>
      <c r="I516">
        <v>3</v>
      </c>
      <c r="J516">
        <v>945</v>
      </c>
      <c r="K516">
        <v>1.025846</v>
      </c>
      <c r="L516" t="s">
        <v>25</v>
      </c>
    </row>
    <row r="517" spans="1:12" x14ac:dyDescent="0.3">
      <c r="A517" s="1">
        <v>40330</v>
      </c>
      <c r="B517">
        <v>2010</v>
      </c>
      <c r="C517" t="s">
        <v>17</v>
      </c>
      <c r="D517">
        <v>131540</v>
      </c>
      <c r="E517">
        <v>210000</v>
      </c>
      <c r="F517" t="s">
        <v>13</v>
      </c>
      <c r="G517" t="s">
        <v>14</v>
      </c>
      <c r="H517">
        <v>3</v>
      </c>
      <c r="I517">
        <v>3</v>
      </c>
      <c r="J517">
        <v>925</v>
      </c>
      <c r="K517">
        <v>1.025846</v>
      </c>
      <c r="L517" t="s">
        <v>15</v>
      </c>
    </row>
    <row r="518" spans="1:12" x14ac:dyDescent="0.3">
      <c r="A518" s="1">
        <v>40331</v>
      </c>
      <c r="B518">
        <v>2010</v>
      </c>
      <c r="C518" t="s">
        <v>18</v>
      </c>
      <c r="D518">
        <v>329700</v>
      </c>
      <c r="E518">
        <v>570000</v>
      </c>
      <c r="F518" t="s">
        <v>13</v>
      </c>
      <c r="G518" t="s">
        <v>14</v>
      </c>
      <c r="H518">
        <v>3</v>
      </c>
      <c r="I518">
        <v>3</v>
      </c>
      <c r="J518">
        <v>917</v>
      </c>
      <c r="K518">
        <v>1.025846</v>
      </c>
      <c r="L518" t="s">
        <v>16</v>
      </c>
    </row>
    <row r="519" spans="1:12" x14ac:dyDescent="0.3">
      <c r="A519" s="1">
        <v>40332</v>
      </c>
      <c r="B519">
        <v>2010</v>
      </c>
      <c r="C519" t="s">
        <v>21</v>
      </c>
      <c r="D519">
        <v>748930</v>
      </c>
      <c r="E519">
        <v>1450000</v>
      </c>
      <c r="F519" t="s">
        <v>13</v>
      </c>
      <c r="G519" t="s">
        <v>14</v>
      </c>
      <c r="H519">
        <v>3</v>
      </c>
      <c r="I519">
        <v>2</v>
      </c>
      <c r="J519">
        <v>1046</v>
      </c>
      <c r="K519">
        <v>1.025846</v>
      </c>
      <c r="L519" t="s">
        <v>25</v>
      </c>
    </row>
    <row r="520" spans="1:12" x14ac:dyDescent="0.3">
      <c r="A520" s="1">
        <v>40333</v>
      </c>
      <c r="B520">
        <v>2010</v>
      </c>
      <c r="C520" t="s">
        <v>26</v>
      </c>
      <c r="D520">
        <v>831880</v>
      </c>
      <c r="E520">
        <v>1000000</v>
      </c>
      <c r="F520" t="s">
        <v>13</v>
      </c>
      <c r="G520" t="s">
        <v>14</v>
      </c>
      <c r="H520">
        <v>3</v>
      </c>
      <c r="I520">
        <v>3</v>
      </c>
      <c r="J520">
        <v>1082</v>
      </c>
      <c r="K520">
        <v>1.025846</v>
      </c>
      <c r="L520" t="s">
        <v>16</v>
      </c>
    </row>
    <row r="521" spans="1:12" x14ac:dyDescent="0.3">
      <c r="A521" s="1">
        <v>40334</v>
      </c>
      <c r="B521">
        <v>2010</v>
      </c>
      <c r="C521" t="s">
        <v>29</v>
      </c>
      <c r="D521">
        <v>140400</v>
      </c>
      <c r="E521">
        <v>180000</v>
      </c>
      <c r="F521" t="s">
        <v>13</v>
      </c>
      <c r="G521" t="s">
        <v>14</v>
      </c>
      <c r="H521">
        <v>3</v>
      </c>
      <c r="I521">
        <v>1</v>
      </c>
      <c r="J521">
        <v>1053</v>
      </c>
      <c r="K521">
        <v>1.025846</v>
      </c>
      <c r="L521" t="s">
        <v>16</v>
      </c>
    </row>
    <row r="522" spans="1:12" x14ac:dyDescent="0.3">
      <c r="A522" s="1">
        <v>40335</v>
      </c>
      <c r="B522">
        <v>2010</v>
      </c>
      <c r="C522" t="s">
        <v>18</v>
      </c>
      <c r="D522">
        <v>247240</v>
      </c>
      <c r="E522">
        <v>497000</v>
      </c>
      <c r="F522" t="s">
        <v>13</v>
      </c>
      <c r="G522" t="s">
        <v>14</v>
      </c>
      <c r="H522">
        <v>3</v>
      </c>
      <c r="I522">
        <v>2</v>
      </c>
      <c r="J522">
        <v>1029</v>
      </c>
      <c r="K522">
        <v>1.025846</v>
      </c>
      <c r="L522" t="s">
        <v>25</v>
      </c>
    </row>
    <row r="523" spans="1:12" x14ac:dyDescent="0.3">
      <c r="A523" s="1">
        <v>40336</v>
      </c>
      <c r="B523">
        <v>2010</v>
      </c>
      <c r="C523" t="s">
        <v>26</v>
      </c>
      <c r="D523">
        <v>205940</v>
      </c>
      <c r="E523">
        <v>166666</v>
      </c>
      <c r="F523" t="s">
        <v>13</v>
      </c>
      <c r="G523" t="s">
        <v>14</v>
      </c>
      <c r="H523">
        <v>3</v>
      </c>
      <c r="I523">
        <v>3</v>
      </c>
      <c r="J523">
        <v>1073</v>
      </c>
      <c r="K523">
        <v>1.025846</v>
      </c>
      <c r="L523" t="s">
        <v>25</v>
      </c>
    </row>
    <row r="524" spans="1:12" x14ac:dyDescent="0.3">
      <c r="A524" s="1">
        <v>40337</v>
      </c>
      <c r="B524">
        <v>2010</v>
      </c>
      <c r="C524" t="s">
        <v>29</v>
      </c>
      <c r="D524">
        <v>234700</v>
      </c>
      <c r="E524">
        <v>399000</v>
      </c>
      <c r="F524" t="s">
        <v>13</v>
      </c>
      <c r="G524" t="s">
        <v>14</v>
      </c>
      <c r="H524">
        <v>3</v>
      </c>
      <c r="I524">
        <v>2</v>
      </c>
      <c r="J524">
        <v>909</v>
      </c>
      <c r="K524">
        <v>1.025846</v>
      </c>
      <c r="L524" t="s">
        <v>22</v>
      </c>
    </row>
    <row r="525" spans="1:12" x14ac:dyDescent="0.3">
      <c r="A525" s="1">
        <v>40338</v>
      </c>
      <c r="B525">
        <v>2010</v>
      </c>
      <c r="C525" t="s">
        <v>17</v>
      </c>
      <c r="D525">
        <v>107040</v>
      </c>
      <c r="E525">
        <v>150000</v>
      </c>
      <c r="F525" t="s">
        <v>19</v>
      </c>
      <c r="G525" t="s">
        <v>20</v>
      </c>
      <c r="H525">
        <v>4</v>
      </c>
      <c r="I525">
        <v>2</v>
      </c>
      <c r="J525">
        <v>1267</v>
      </c>
      <c r="K525">
        <v>1.025846</v>
      </c>
      <c r="L525" t="s">
        <v>22</v>
      </c>
    </row>
    <row r="526" spans="1:12" x14ac:dyDescent="0.3">
      <c r="A526" s="1">
        <v>40339</v>
      </c>
      <c r="B526">
        <v>2010</v>
      </c>
      <c r="C526" t="s">
        <v>29</v>
      </c>
      <c r="D526">
        <v>149600</v>
      </c>
      <c r="E526">
        <v>225000</v>
      </c>
      <c r="F526" t="s">
        <v>13</v>
      </c>
      <c r="G526" t="s">
        <v>14</v>
      </c>
      <c r="H526">
        <v>3</v>
      </c>
      <c r="I526">
        <v>3</v>
      </c>
      <c r="J526">
        <v>912</v>
      </c>
      <c r="K526">
        <v>1.025846</v>
      </c>
      <c r="L526" t="s">
        <v>15</v>
      </c>
    </row>
    <row r="527" spans="1:12" x14ac:dyDescent="0.3">
      <c r="A527" s="1">
        <v>40340</v>
      </c>
      <c r="B527">
        <v>2010</v>
      </c>
      <c r="C527" t="s">
        <v>26</v>
      </c>
      <c r="D527">
        <v>984200</v>
      </c>
      <c r="E527">
        <v>1500000</v>
      </c>
      <c r="F527" t="s">
        <v>13</v>
      </c>
      <c r="G527" t="s">
        <v>14</v>
      </c>
      <c r="H527">
        <v>3</v>
      </c>
      <c r="I527">
        <v>3</v>
      </c>
      <c r="J527">
        <v>902</v>
      </c>
      <c r="K527">
        <v>1.025846</v>
      </c>
      <c r="L527" t="s">
        <v>16</v>
      </c>
    </row>
    <row r="528" spans="1:12" x14ac:dyDescent="0.3">
      <c r="A528" s="1">
        <v>40341</v>
      </c>
      <c r="B528">
        <v>2010</v>
      </c>
      <c r="C528" t="s">
        <v>17</v>
      </c>
      <c r="D528">
        <v>105690</v>
      </c>
      <c r="E528">
        <v>165000</v>
      </c>
      <c r="F528" t="s">
        <v>13</v>
      </c>
      <c r="G528" t="s">
        <v>14</v>
      </c>
      <c r="H528">
        <v>3</v>
      </c>
      <c r="I528">
        <v>3</v>
      </c>
      <c r="J528">
        <v>910</v>
      </c>
      <c r="K528">
        <v>1.025846</v>
      </c>
      <c r="L528" t="s">
        <v>16</v>
      </c>
    </row>
    <row r="529" spans="1:12" x14ac:dyDescent="0.3">
      <c r="A529" s="1">
        <v>40342</v>
      </c>
      <c r="B529">
        <v>2010</v>
      </c>
      <c r="C529" t="s">
        <v>29</v>
      </c>
      <c r="D529">
        <v>224100</v>
      </c>
      <c r="E529">
        <v>149950</v>
      </c>
      <c r="F529" t="s">
        <v>13</v>
      </c>
      <c r="G529" t="s">
        <v>14</v>
      </c>
      <c r="H529">
        <v>3</v>
      </c>
      <c r="I529">
        <v>3</v>
      </c>
      <c r="J529">
        <v>1054</v>
      </c>
      <c r="K529">
        <v>1.025846</v>
      </c>
      <c r="L529" t="s">
        <v>25</v>
      </c>
    </row>
    <row r="530" spans="1:12" x14ac:dyDescent="0.3">
      <c r="A530" s="1">
        <v>40343</v>
      </c>
      <c r="B530">
        <v>2010</v>
      </c>
      <c r="C530" t="s">
        <v>17</v>
      </c>
      <c r="D530">
        <v>103460</v>
      </c>
      <c r="E530">
        <v>227615</v>
      </c>
      <c r="F530" t="s">
        <v>13</v>
      </c>
      <c r="G530" t="s">
        <v>14</v>
      </c>
      <c r="H530">
        <v>3</v>
      </c>
      <c r="I530">
        <v>1</v>
      </c>
      <c r="J530">
        <v>928</v>
      </c>
      <c r="K530">
        <v>1.025846</v>
      </c>
      <c r="L530" t="s">
        <v>15</v>
      </c>
    </row>
    <row r="531" spans="1:12" x14ac:dyDescent="0.3">
      <c r="A531" s="1">
        <v>40344</v>
      </c>
      <c r="B531">
        <v>2010</v>
      </c>
      <c r="C531" t="s">
        <v>21</v>
      </c>
      <c r="D531">
        <v>1177260</v>
      </c>
      <c r="E531">
        <v>1200000</v>
      </c>
      <c r="F531" t="s">
        <v>13</v>
      </c>
      <c r="G531" t="s">
        <v>14</v>
      </c>
      <c r="H531">
        <v>3</v>
      </c>
      <c r="I531">
        <v>2</v>
      </c>
      <c r="J531">
        <v>1012</v>
      </c>
      <c r="K531">
        <v>1.025846</v>
      </c>
      <c r="L531" t="s">
        <v>16</v>
      </c>
    </row>
    <row r="532" spans="1:12" x14ac:dyDescent="0.3">
      <c r="A532" s="1">
        <v>40345</v>
      </c>
      <c r="B532">
        <v>2010</v>
      </c>
      <c r="C532" t="s">
        <v>29</v>
      </c>
      <c r="D532">
        <v>154700</v>
      </c>
      <c r="E532">
        <v>325000</v>
      </c>
      <c r="F532" t="s">
        <v>13</v>
      </c>
      <c r="G532" t="s">
        <v>14</v>
      </c>
      <c r="H532">
        <v>3</v>
      </c>
      <c r="I532">
        <v>3</v>
      </c>
      <c r="J532">
        <v>1028</v>
      </c>
      <c r="K532">
        <v>1.025846</v>
      </c>
      <c r="L532" t="s">
        <v>25</v>
      </c>
    </row>
    <row r="533" spans="1:12" x14ac:dyDescent="0.3">
      <c r="A533" s="1">
        <v>40346</v>
      </c>
      <c r="B533">
        <v>2010</v>
      </c>
      <c r="C533" t="s">
        <v>18</v>
      </c>
      <c r="D533">
        <v>230930</v>
      </c>
      <c r="E533">
        <v>420000</v>
      </c>
      <c r="F533" t="s">
        <v>13</v>
      </c>
      <c r="G533" t="s">
        <v>14</v>
      </c>
      <c r="H533">
        <v>3</v>
      </c>
      <c r="I533">
        <v>3</v>
      </c>
      <c r="J533">
        <v>959</v>
      </c>
      <c r="K533">
        <v>1.025846</v>
      </c>
      <c r="L533" t="s">
        <v>22</v>
      </c>
    </row>
    <row r="534" spans="1:12" x14ac:dyDescent="0.3">
      <c r="A534" s="1">
        <v>40347</v>
      </c>
      <c r="B534">
        <v>2010</v>
      </c>
      <c r="C534" t="s">
        <v>21</v>
      </c>
      <c r="D534">
        <v>1356390</v>
      </c>
      <c r="E534">
        <v>1850000</v>
      </c>
      <c r="F534" t="s">
        <v>13</v>
      </c>
      <c r="G534" t="s">
        <v>14</v>
      </c>
      <c r="H534">
        <v>3</v>
      </c>
      <c r="I534">
        <v>3</v>
      </c>
      <c r="J534">
        <v>970</v>
      </c>
      <c r="K534">
        <v>1.025846</v>
      </c>
      <c r="L534" t="s">
        <v>15</v>
      </c>
    </row>
    <row r="535" spans="1:12" x14ac:dyDescent="0.3">
      <c r="A535" s="1">
        <v>40348</v>
      </c>
      <c r="B535">
        <v>2010</v>
      </c>
      <c r="C535" t="s">
        <v>26</v>
      </c>
      <c r="D535">
        <v>857780</v>
      </c>
      <c r="E535">
        <v>815000</v>
      </c>
      <c r="F535" t="s">
        <v>13</v>
      </c>
      <c r="G535" t="s">
        <v>14</v>
      </c>
      <c r="H535">
        <v>3</v>
      </c>
      <c r="I535">
        <v>1</v>
      </c>
      <c r="J535">
        <v>1040</v>
      </c>
      <c r="K535">
        <v>1.025846</v>
      </c>
      <c r="L535" t="s">
        <v>22</v>
      </c>
    </row>
    <row r="536" spans="1:12" x14ac:dyDescent="0.3">
      <c r="A536" s="1">
        <v>40349</v>
      </c>
      <c r="B536">
        <v>2010</v>
      </c>
      <c r="C536" t="s">
        <v>17</v>
      </c>
      <c r="D536">
        <v>103670</v>
      </c>
      <c r="E536">
        <v>234900</v>
      </c>
      <c r="F536" t="s">
        <v>13</v>
      </c>
      <c r="G536" t="s">
        <v>14</v>
      </c>
      <c r="H536">
        <v>3</v>
      </c>
      <c r="I536">
        <v>1</v>
      </c>
      <c r="J536">
        <v>958</v>
      </c>
      <c r="K536">
        <v>1.025846</v>
      </c>
      <c r="L536" t="s">
        <v>22</v>
      </c>
    </row>
    <row r="537" spans="1:12" x14ac:dyDescent="0.3">
      <c r="A537" s="1">
        <v>40350</v>
      </c>
      <c r="B537">
        <v>2010</v>
      </c>
      <c r="C537" t="s">
        <v>17</v>
      </c>
      <c r="D537">
        <v>99190</v>
      </c>
      <c r="E537">
        <v>160000</v>
      </c>
      <c r="F537" t="s">
        <v>13</v>
      </c>
      <c r="G537" t="s">
        <v>14</v>
      </c>
      <c r="H537">
        <v>3</v>
      </c>
      <c r="I537">
        <v>1</v>
      </c>
      <c r="J537">
        <v>904</v>
      </c>
      <c r="K537">
        <v>1.025846</v>
      </c>
      <c r="L537" t="s">
        <v>16</v>
      </c>
    </row>
    <row r="538" spans="1:12" x14ac:dyDescent="0.3">
      <c r="A538" s="1">
        <v>40351</v>
      </c>
      <c r="B538">
        <v>2010</v>
      </c>
      <c r="C538" t="s">
        <v>17</v>
      </c>
      <c r="D538">
        <v>123410</v>
      </c>
      <c r="E538">
        <v>375000</v>
      </c>
      <c r="F538" t="s">
        <v>27</v>
      </c>
      <c r="G538" t="s">
        <v>28</v>
      </c>
      <c r="H538">
        <v>8</v>
      </c>
      <c r="I538">
        <v>8</v>
      </c>
      <c r="J538">
        <v>2832</v>
      </c>
      <c r="K538">
        <v>1.025846</v>
      </c>
      <c r="L538" t="s">
        <v>25</v>
      </c>
    </row>
    <row r="539" spans="1:12" x14ac:dyDescent="0.3">
      <c r="A539" s="1">
        <v>40352</v>
      </c>
      <c r="B539">
        <v>2010</v>
      </c>
      <c r="C539" t="s">
        <v>21</v>
      </c>
      <c r="D539">
        <v>4246200</v>
      </c>
      <c r="E539">
        <v>6600000</v>
      </c>
      <c r="F539" t="s">
        <v>13</v>
      </c>
      <c r="G539" t="s">
        <v>14</v>
      </c>
      <c r="H539">
        <v>3</v>
      </c>
      <c r="I539">
        <v>3</v>
      </c>
      <c r="J539">
        <v>1013</v>
      </c>
      <c r="K539">
        <v>1.025846</v>
      </c>
      <c r="L539" t="s">
        <v>16</v>
      </c>
    </row>
    <row r="540" spans="1:12" x14ac:dyDescent="0.3">
      <c r="A540" s="1">
        <v>40353</v>
      </c>
      <c r="B540">
        <v>2010</v>
      </c>
      <c r="C540" t="s">
        <v>18</v>
      </c>
      <c r="D540">
        <v>299191</v>
      </c>
      <c r="E540">
        <v>389000</v>
      </c>
      <c r="F540" t="s">
        <v>19</v>
      </c>
      <c r="G540" t="s">
        <v>20</v>
      </c>
      <c r="H540">
        <v>4</v>
      </c>
      <c r="I540">
        <v>4</v>
      </c>
      <c r="J540">
        <v>1278</v>
      </c>
      <c r="K540">
        <v>1.025846</v>
      </c>
      <c r="L540" t="s">
        <v>25</v>
      </c>
    </row>
    <row r="541" spans="1:12" x14ac:dyDescent="0.3">
      <c r="A541" s="1">
        <v>40354</v>
      </c>
      <c r="B541">
        <v>2010</v>
      </c>
      <c r="C541" t="s">
        <v>17</v>
      </c>
      <c r="D541">
        <v>113880</v>
      </c>
      <c r="E541">
        <v>177225</v>
      </c>
      <c r="F541" t="s">
        <v>23</v>
      </c>
      <c r="G541" t="s">
        <v>24</v>
      </c>
      <c r="H541">
        <v>6</v>
      </c>
      <c r="I541">
        <v>6</v>
      </c>
      <c r="J541">
        <v>1831</v>
      </c>
      <c r="K541">
        <v>1.025846</v>
      </c>
      <c r="L541" t="s">
        <v>16</v>
      </c>
    </row>
    <row r="542" spans="1:12" x14ac:dyDescent="0.3">
      <c r="A542" s="1">
        <v>40355</v>
      </c>
      <c r="B542">
        <v>2010</v>
      </c>
      <c r="C542" t="s">
        <v>17</v>
      </c>
      <c r="D542">
        <v>106730</v>
      </c>
      <c r="E542">
        <v>229537</v>
      </c>
      <c r="F542" t="s">
        <v>19</v>
      </c>
      <c r="G542" t="s">
        <v>20</v>
      </c>
      <c r="H542">
        <v>4</v>
      </c>
      <c r="I542">
        <v>4</v>
      </c>
      <c r="J542">
        <v>1314</v>
      </c>
      <c r="K542">
        <v>1.025846</v>
      </c>
      <c r="L542" t="s">
        <v>15</v>
      </c>
    </row>
    <row r="543" spans="1:12" x14ac:dyDescent="0.3">
      <c r="A543" s="1">
        <v>40356</v>
      </c>
      <c r="B543">
        <v>2010</v>
      </c>
      <c r="C543" t="s">
        <v>17</v>
      </c>
      <c r="D543">
        <v>84620</v>
      </c>
      <c r="E543">
        <v>140000</v>
      </c>
      <c r="F543" t="s">
        <v>13</v>
      </c>
      <c r="G543" t="s">
        <v>14</v>
      </c>
      <c r="H543">
        <v>3</v>
      </c>
      <c r="I543">
        <v>1</v>
      </c>
      <c r="J543">
        <v>1017</v>
      </c>
      <c r="K543">
        <v>1.025846</v>
      </c>
      <c r="L543" t="s">
        <v>25</v>
      </c>
    </row>
    <row r="544" spans="1:12" x14ac:dyDescent="0.3">
      <c r="A544" s="1">
        <v>40357</v>
      </c>
      <c r="B544">
        <v>2010</v>
      </c>
      <c r="C544" t="s">
        <v>21</v>
      </c>
      <c r="D544">
        <v>460390</v>
      </c>
      <c r="E544">
        <v>690000</v>
      </c>
      <c r="F544" t="s">
        <v>13</v>
      </c>
      <c r="G544" t="s">
        <v>14</v>
      </c>
      <c r="H544">
        <v>3</v>
      </c>
      <c r="I544">
        <v>3</v>
      </c>
      <c r="J544">
        <v>1028</v>
      </c>
      <c r="K544">
        <v>1.025846</v>
      </c>
      <c r="L544" t="s">
        <v>15</v>
      </c>
    </row>
    <row r="545" spans="1:12" x14ac:dyDescent="0.3">
      <c r="A545" s="1">
        <v>40358</v>
      </c>
      <c r="B545">
        <v>2010</v>
      </c>
      <c r="C545" t="s">
        <v>26</v>
      </c>
      <c r="D545">
        <v>1154650</v>
      </c>
      <c r="E545">
        <v>1737550</v>
      </c>
      <c r="F545" t="s">
        <v>13</v>
      </c>
      <c r="G545" t="s">
        <v>14</v>
      </c>
      <c r="H545">
        <v>3</v>
      </c>
      <c r="I545">
        <v>3</v>
      </c>
      <c r="J545">
        <v>1039</v>
      </c>
      <c r="K545">
        <v>1.025846</v>
      </c>
      <c r="L545" t="s">
        <v>25</v>
      </c>
    </row>
    <row r="546" spans="1:12" x14ac:dyDescent="0.3">
      <c r="A546" s="1">
        <v>40359</v>
      </c>
      <c r="B546">
        <v>2010</v>
      </c>
      <c r="C546" t="s">
        <v>26</v>
      </c>
      <c r="D546">
        <v>784560</v>
      </c>
      <c r="E546">
        <v>932500</v>
      </c>
      <c r="F546" t="s">
        <v>13</v>
      </c>
      <c r="G546" t="s">
        <v>14</v>
      </c>
      <c r="H546">
        <v>3</v>
      </c>
      <c r="I546">
        <v>3</v>
      </c>
      <c r="J546">
        <v>1001</v>
      </c>
      <c r="K546">
        <v>1.025846</v>
      </c>
      <c r="L546" t="s">
        <v>16</v>
      </c>
    </row>
    <row r="547" spans="1:12" x14ac:dyDescent="0.3">
      <c r="A547" s="1">
        <v>40360</v>
      </c>
      <c r="B547">
        <v>2010</v>
      </c>
      <c r="C547" t="s">
        <v>21</v>
      </c>
      <c r="D547">
        <v>350560</v>
      </c>
      <c r="E547">
        <v>710000</v>
      </c>
      <c r="F547" t="s">
        <v>13</v>
      </c>
      <c r="G547" t="s">
        <v>14</v>
      </c>
      <c r="H547">
        <v>3</v>
      </c>
      <c r="I547">
        <v>2</v>
      </c>
      <c r="J547">
        <v>957</v>
      </c>
      <c r="K547">
        <v>1.025846</v>
      </c>
      <c r="L547" t="s">
        <v>25</v>
      </c>
    </row>
    <row r="548" spans="1:12" x14ac:dyDescent="0.3">
      <c r="A548" s="1">
        <v>40361</v>
      </c>
      <c r="B548">
        <v>2010</v>
      </c>
      <c r="C548" t="s">
        <v>18</v>
      </c>
      <c r="D548">
        <v>204120</v>
      </c>
      <c r="E548">
        <v>360000</v>
      </c>
      <c r="F548" t="s">
        <v>13</v>
      </c>
      <c r="G548" t="s">
        <v>14</v>
      </c>
      <c r="H548">
        <v>3</v>
      </c>
      <c r="I548">
        <v>2</v>
      </c>
      <c r="J548">
        <v>937</v>
      </c>
      <c r="K548">
        <v>1.025846</v>
      </c>
      <c r="L548" t="s">
        <v>22</v>
      </c>
    </row>
    <row r="549" spans="1:12" x14ac:dyDescent="0.3">
      <c r="A549" s="1">
        <v>40362</v>
      </c>
      <c r="B549">
        <v>2010</v>
      </c>
      <c r="C549" t="s">
        <v>21</v>
      </c>
      <c r="D549">
        <v>2297330</v>
      </c>
      <c r="E549">
        <v>4400000</v>
      </c>
      <c r="F549" t="s">
        <v>13</v>
      </c>
      <c r="G549" t="s">
        <v>14</v>
      </c>
      <c r="H549">
        <v>3</v>
      </c>
      <c r="I549">
        <v>2</v>
      </c>
      <c r="J549">
        <v>914</v>
      </c>
      <c r="K549">
        <v>1.025846</v>
      </c>
      <c r="L549" t="s">
        <v>16</v>
      </c>
    </row>
    <row r="550" spans="1:12" x14ac:dyDescent="0.3">
      <c r="A550" s="1">
        <v>40363</v>
      </c>
      <c r="B550">
        <v>2010</v>
      </c>
      <c r="C550" t="s">
        <v>18</v>
      </c>
      <c r="D550">
        <v>312830</v>
      </c>
      <c r="E550">
        <v>500000</v>
      </c>
      <c r="F550" t="s">
        <v>13</v>
      </c>
      <c r="G550" t="s">
        <v>14</v>
      </c>
      <c r="H550">
        <v>3</v>
      </c>
      <c r="I550">
        <v>1</v>
      </c>
      <c r="J550">
        <v>945</v>
      </c>
      <c r="K550">
        <v>1.025846</v>
      </c>
      <c r="L550" t="s">
        <v>16</v>
      </c>
    </row>
    <row r="551" spans="1:12" x14ac:dyDescent="0.3">
      <c r="A551" s="1">
        <v>40364</v>
      </c>
      <c r="B551">
        <v>2010</v>
      </c>
      <c r="C551" t="s">
        <v>17</v>
      </c>
      <c r="D551">
        <v>113750</v>
      </c>
      <c r="E551">
        <v>180766</v>
      </c>
      <c r="F551" t="s">
        <v>23</v>
      </c>
      <c r="G551" t="s">
        <v>24</v>
      </c>
      <c r="H551">
        <v>6</v>
      </c>
      <c r="I551">
        <v>6</v>
      </c>
      <c r="J551">
        <v>1934</v>
      </c>
      <c r="K551">
        <v>1.025846</v>
      </c>
      <c r="L551" t="s">
        <v>22</v>
      </c>
    </row>
    <row r="552" spans="1:12" x14ac:dyDescent="0.3">
      <c r="A552" s="1">
        <v>40365</v>
      </c>
      <c r="B552">
        <v>2010</v>
      </c>
      <c r="C552" t="s">
        <v>21</v>
      </c>
      <c r="D552">
        <v>1567720</v>
      </c>
      <c r="E552">
        <v>3222500</v>
      </c>
      <c r="F552" t="s">
        <v>13</v>
      </c>
      <c r="G552" t="s">
        <v>14</v>
      </c>
      <c r="H552">
        <v>3</v>
      </c>
      <c r="I552">
        <v>1</v>
      </c>
      <c r="J552">
        <v>1090</v>
      </c>
      <c r="K552">
        <v>1.025846</v>
      </c>
      <c r="L552" t="s">
        <v>16</v>
      </c>
    </row>
    <row r="553" spans="1:12" x14ac:dyDescent="0.3">
      <c r="A553" s="1">
        <v>40366</v>
      </c>
      <c r="B553">
        <v>2010</v>
      </c>
      <c r="C553" t="s">
        <v>29</v>
      </c>
      <c r="D553">
        <v>206000</v>
      </c>
      <c r="E553">
        <v>349900</v>
      </c>
      <c r="F553" t="s">
        <v>13</v>
      </c>
      <c r="G553" t="s">
        <v>14</v>
      </c>
      <c r="H553">
        <v>3</v>
      </c>
      <c r="I553">
        <v>1</v>
      </c>
      <c r="J553">
        <v>927</v>
      </c>
      <c r="K553">
        <v>1.025846</v>
      </c>
      <c r="L553" t="s">
        <v>16</v>
      </c>
    </row>
    <row r="554" spans="1:12" x14ac:dyDescent="0.3">
      <c r="A554" s="1">
        <v>40367</v>
      </c>
      <c r="B554">
        <v>2010</v>
      </c>
      <c r="C554" t="s">
        <v>26</v>
      </c>
      <c r="D554">
        <v>352030</v>
      </c>
      <c r="E554">
        <v>423000</v>
      </c>
      <c r="F554" t="s">
        <v>13</v>
      </c>
      <c r="G554" t="s">
        <v>14</v>
      </c>
      <c r="H554">
        <v>3</v>
      </c>
      <c r="I554">
        <v>1</v>
      </c>
      <c r="J554">
        <v>945</v>
      </c>
      <c r="K554">
        <v>1.025846</v>
      </c>
      <c r="L554" t="s">
        <v>25</v>
      </c>
    </row>
    <row r="555" spans="1:12" x14ac:dyDescent="0.3">
      <c r="A555" s="1">
        <v>40368</v>
      </c>
      <c r="B555">
        <v>2010</v>
      </c>
      <c r="C555" t="s">
        <v>17</v>
      </c>
      <c r="D555">
        <v>68250</v>
      </c>
      <c r="E555">
        <v>39000</v>
      </c>
      <c r="F555" t="s">
        <v>13</v>
      </c>
      <c r="G555" t="s">
        <v>14</v>
      </c>
      <c r="H555">
        <v>3</v>
      </c>
      <c r="I555">
        <v>3</v>
      </c>
      <c r="J555">
        <v>933</v>
      </c>
      <c r="K555">
        <v>1.025846</v>
      </c>
      <c r="L555" t="s">
        <v>16</v>
      </c>
    </row>
    <row r="556" spans="1:12" x14ac:dyDescent="0.3">
      <c r="A556" s="1">
        <v>40369</v>
      </c>
      <c r="B556">
        <v>2010</v>
      </c>
      <c r="C556" t="s">
        <v>17</v>
      </c>
      <c r="D556">
        <v>139520</v>
      </c>
      <c r="E556">
        <v>267884</v>
      </c>
      <c r="F556" t="s">
        <v>13</v>
      </c>
      <c r="G556" t="s">
        <v>14</v>
      </c>
      <c r="H556">
        <v>3</v>
      </c>
      <c r="I556">
        <v>2</v>
      </c>
      <c r="J556">
        <v>913</v>
      </c>
      <c r="K556">
        <v>1.025846</v>
      </c>
      <c r="L556" t="s">
        <v>22</v>
      </c>
    </row>
    <row r="557" spans="1:12" x14ac:dyDescent="0.3">
      <c r="A557" s="1">
        <v>40370</v>
      </c>
      <c r="B557">
        <v>2010</v>
      </c>
      <c r="C557" t="s">
        <v>29</v>
      </c>
      <c r="D557">
        <v>224200</v>
      </c>
      <c r="E557">
        <v>375000</v>
      </c>
      <c r="F557" t="s">
        <v>13</v>
      </c>
      <c r="G557" t="s">
        <v>14</v>
      </c>
      <c r="H557">
        <v>3</v>
      </c>
      <c r="I557">
        <v>1</v>
      </c>
      <c r="J557">
        <v>1006</v>
      </c>
      <c r="K557">
        <v>1.025846</v>
      </c>
      <c r="L557" t="s">
        <v>15</v>
      </c>
    </row>
    <row r="558" spans="1:12" x14ac:dyDescent="0.3">
      <c r="A558" s="1">
        <v>40371</v>
      </c>
      <c r="B558">
        <v>2010</v>
      </c>
      <c r="C558" t="s">
        <v>18</v>
      </c>
      <c r="D558">
        <v>171430</v>
      </c>
      <c r="E558">
        <v>285746</v>
      </c>
      <c r="F558" t="s">
        <v>13</v>
      </c>
      <c r="G558" t="s">
        <v>14</v>
      </c>
      <c r="H558">
        <v>3</v>
      </c>
      <c r="I558">
        <v>3</v>
      </c>
      <c r="J558">
        <v>957</v>
      </c>
      <c r="K558">
        <v>1.025846</v>
      </c>
      <c r="L558" t="s">
        <v>25</v>
      </c>
    </row>
    <row r="559" spans="1:12" x14ac:dyDescent="0.3">
      <c r="A559" s="1">
        <v>40372</v>
      </c>
      <c r="B559">
        <v>2010</v>
      </c>
      <c r="C559" t="s">
        <v>26</v>
      </c>
      <c r="D559">
        <v>390040</v>
      </c>
      <c r="E559">
        <v>522500</v>
      </c>
      <c r="F559" t="s">
        <v>13</v>
      </c>
      <c r="G559" t="s">
        <v>14</v>
      </c>
      <c r="H559">
        <v>3</v>
      </c>
      <c r="I559">
        <v>1</v>
      </c>
      <c r="J559">
        <v>1012</v>
      </c>
      <c r="K559">
        <v>1.025846</v>
      </c>
      <c r="L559" t="s">
        <v>25</v>
      </c>
    </row>
    <row r="560" spans="1:12" x14ac:dyDescent="0.3">
      <c r="A560" s="1">
        <v>40373</v>
      </c>
      <c r="B560">
        <v>2010</v>
      </c>
      <c r="C560" t="s">
        <v>29</v>
      </c>
      <c r="D560">
        <v>176400</v>
      </c>
      <c r="E560">
        <v>260000</v>
      </c>
      <c r="F560" t="s">
        <v>13</v>
      </c>
      <c r="G560" t="s">
        <v>14</v>
      </c>
      <c r="H560">
        <v>3</v>
      </c>
      <c r="I560">
        <v>2</v>
      </c>
      <c r="J560">
        <v>1002</v>
      </c>
      <c r="K560">
        <v>1.025846</v>
      </c>
      <c r="L560" t="s">
        <v>16</v>
      </c>
    </row>
    <row r="561" spans="1:12" x14ac:dyDescent="0.3">
      <c r="A561" s="1">
        <v>40374</v>
      </c>
      <c r="B561">
        <v>2010</v>
      </c>
      <c r="C561" t="s">
        <v>18</v>
      </c>
      <c r="D561">
        <v>172130</v>
      </c>
      <c r="E561">
        <v>350000</v>
      </c>
      <c r="F561" t="s">
        <v>13</v>
      </c>
      <c r="G561" t="s">
        <v>14</v>
      </c>
      <c r="H561">
        <v>3</v>
      </c>
      <c r="I561">
        <v>1</v>
      </c>
      <c r="J561">
        <v>1081</v>
      </c>
      <c r="K561">
        <v>1.025846</v>
      </c>
      <c r="L561" t="s">
        <v>22</v>
      </c>
    </row>
    <row r="562" spans="1:12" x14ac:dyDescent="0.3">
      <c r="A562" s="1">
        <v>40375</v>
      </c>
      <c r="B562">
        <v>2010</v>
      </c>
      <c r="C562" t="s">
        <v>26</v>
      </c>
      <c r="D562">
        <v>270060</v>
      </c>
      <c r="E562">
        <v>282000</v>
      </c>
      <c r="F562" t="s">
        <v>13</v>
      </c>
      <c r="G562" t="s">
        <v>14</v>
      </c>
      <c r="H562">
        <v>3</v>
      </c>
      <c r="I562">
        <v>1</v>
      </c>
      <c r="J562">
        <v>1049</v>
      </c>
      <c r="K562">
        <v>1.025846</v>
      </c>
      <c r="L562" t="s">
        <v>16</v>
      </c>
    </row>
    <row r="563" spans="1:12" x14ac:dyDescent="0.3">
      <c r="A563" s="1">
        <v>40376</v>
      </c>
      <c r="B563">
        <v>2010</v>
      </c>
      <c r="C563" t="s">
        <v>29</v>
      </c>
      <c r="D563">
        <v>162300</v>
      </c>
      <c r="E563">
        <v>215000</v>
      </c>
      <c r="F563" t="s">
        <v>13</v>
      </c>
      <c r="G563" t="s">
        <v>14</v>
      </c>
      <c r="H563">
        <v>3</v>
      </c>
      <c r="I563">
        <v>2</v>
      </c>
      <c r="J563">
        <v>1009</v>
      </c>
      <c r="K563">
        <v>1.025846</v>
      </c>
      <c r="L563" t="s">
        <v>22</v>
      </c>
    </row>
    <row r="564" spans="1:12" x14ac:dyDescent="0.3">
      <c r="A564" s="1">
        <v>40377</v>
      </c>
      <c r="B564">
        <v>2010</v>
      </c>
      <c r="C564" t="s">
        <v>29</v>
      </c>
      <c r="D564">
        <v>267000</v>
      </c>
      <c r="E564">
        <v>420000</v>
      </c>
      <c r="F564" t="s">
        <v>13</v>
      </c>
      <c r="G564" t="s">
        <v>14</v>
      </c>
      <c r="H564">
        <v>3</v>
      </c>
      <c r="I564">
        <v>3</v>
      </c>
      <c r="J564">
        <v>991</v>
      </c>
      <c r="K564">
        <v>1.025846</v>
      </c>
      <c r="L564" t="s">
        <v>22</v>
      </c>
    </row>
    <row r="565" spans="1:12" x14ac:dyDescent="0.3">
      <c r="A565" s="1">
        <v>40378</v>
      </c>
      <c r="B565">
        <v>2010</v>
      </c>
      <c r="C565" t="s">
        <v>18</v>
      </c>
      <c r="D565">
        <v>554470</v>
      </c>
      <c r="E565">
        <v>850000</v>
      </c>
      <c r="F565" t="s">
        <v>13</v>
      </c>
      <c r="G565" t="s">
        <v>14</v>
      </c>
      <c r="H565">
        <v>3</v>
      </c>
      <c r="I565">
        <v>3</v>
      </c>
      <c r="J565">
        <v>1004</v>
      </c>
      <c r="K565">
        <v>1.025846</v>
      </c>
      <c r="L565" t="s">
        <v>22</v>
      </c>
    </row>
    <row r="566" spans="1:12" x14ac:dyDescent="0.3">
      <c r="A566" s="1">
        <v>40379</v>
      </c>
      <c r="B566">
        <v>2010</v>
      </c>
      <c r="C566" t="s">
        <v>26</v>
      </c>
      <c r="D566">
        <v>393610</v>
      </c>
      <c r="E566">
        <v>558000</v>
      </c>
      <c r="F566" t="s">
        <v>13</v>
      </c>
      <c r="G566" t="s">
        <v>14</v>
      </c>
      <c r="H566">
        <v>3</v>
      </c>
      <c r="I566">
        <v>2</v>
      </c>
      <c r="J566">
        <v>1038</v>
      </c>
      <c r="K566">
        <v>1.025846</v>
      </c>
      <c r="L566" t="s">
        <v>22</v>
      </c>
    </row>
    <row r="567" spans="1:12" x14ac:dyDescent="0.3">
      <c r="A567" s="1">
        <v>40380</v>
      </c>
      <c r="B567">
        <v>2010</v>
      </c>
      <c r="C567" t="s">
        <v>26</v>
      </c>
      <c r="D567">
        <v>612360</v>
      </c>
      <c r="E567">
        <v>925000</v>
      </c>
      <c r="F567" t="s">
        <v>13</v>
      </c>
      <c r="G567" t="s">
        <v>14</v>
      </c>
      <c r="H567">
        <v>3</v>
      </c>
      <c r="I567">
        <v>2</v>
      </c>
      <c r="J567">
        <v>968</v>
      </c>
      <c r="K567">
        <v>1.025846</v>
      </c>
      <c r="L567" t="s">
        <v>25</v>
      </c>
    </row>
    <row r="568" spans="1:12" x14ac:dyDescent="0.3">
      <c r="A568" s="1">
        <v>40381</v>
      </c>
      <c r="B568">
        <v>2010</v>
      </c>
      <c r="C568" t="s">
        <v>29</v>
      </c>
      <c r="D568">
        <v>197300</v>
      </c>
      <c r="E568">
        <v>320000</v>
      </c>
      <c r="F568" t="s">
        <v>13</v>
      </c>
      <c r="G568" t="s">
        <v>14</v>
      </c>
      <c r="H568">
        <v>3</v>
      </c>
      <c r="I568">
        <v>3</v>
      </c>
      <c r="J568">
        <v>916</v>
      </c>
      <c r="K568">
        <v>1.025846</v>
      </c>
      <c r="L568" t="s">
        <v>25</v>
      </c>
    </row>
    <row r="569" spans="1:12" x14ac:dyDescent="0.3">
      <c r="A569" s="1">
        <v>40382</v>
      </c>
      <c r="B569">
        <v>2010</v>
      </c>
      <c r="C569" t="s">
        <v>26</v>
      </c>
      <c r="D569">
        <v>515480</v>
      </c>
      <c r="E569">
        <v>1070000</v>
      </c>
      <c r="F569" t="s">
        <v>13</v>
      </c>
      <c r="G569" t="s">
        <v>14</v>
      </c>
      <c r="H569">
        <v>3</v>
      </c>
      <c r="I569">
        <v>2</v>
      </c>
      <c r="J569">
        <v>1002</v>
      </c>
      <c r="K569">
        <v>1.025846</v>
      </c>
      <c r="L569" t="s">
        <v>16</v>
      </c>
    </row>
    <row r="570" spans="1:12" x14ac:dyDescent="0.3">
      <c r="A570" s="1">
        <v>40383</v>
      </c>
      <c r="B570">
        <v>2010</v>
      </c>
      <c r="C570" t="s">
        <v>26</v>
      </c>
      <c r="D570">
        <v>1697640</v>
      </c>
      <c r="E570">
        <v>2405000</v>
      </c>
      <c r="F570" t="s">
        <v>13</v>
      </c>
      <c r="G570" t="s">
        <v>14</v>
      </c>
      <c r="H570">
        <v>3</v>
      </c>
      <c r="I570">
        <v>1</v>
      </c>
      <c r="J570">
        <v>1032</v>
      </c>
      <c r="K570">
        <v>1.025846</v>
      </c>
      <c r="L570" t="s">
        <v>25</v>
      </c>
    </row>
    <row r="571" spans="1:12" x14ac:dyDescent="0.3">
      <c r="A571" s="1">
        <v>40384</v>
      </c>
      <c r="B571">
        <v>2010</v>
      </c>
      <c r="C571" t="s">
        <v>17</v>
      </c>
      <c r="D571">
        <v>108650</v>
      </c>
      <c r="E571">
        <v>185000</v>
      </c>
      <c r="F571" t="s">
        <v>13</v>
      </c>
      <c r="G571" t="s">
        <v>14</v>
      </c>
      <c r="H571">
        <v>3</v>
      </c>
      <c r="I571">
        <v>3</v>
      </c>
      <c r="J571">
        <v>909</v>
      </c>
      <c r="K571">
        <v>1.025846</v>
      </c>
      <c r="L571" t="s">
        <v>16</v>
      </c>
    </row>
    <row r="572" spans="1:12" x14ac:dyDescent="0.3">
      <c r="A572" s="1">
        <v>40385</v>
      </c>
      <c r="B572">
        <v>2010</v>
      </c>
      <c r="C572" t="s">
        <v>21</v>
      </c>
      <c r="D572">
        <v>1006810</v>
      </c>
      <c r="E572">
        <v>1265000</v>
      </c>
      <c r="F572" t="s">
        <v>13</v>
      </c>
      <c r="G572" t="s">
        <v>14</v>
      </c>
      <c r="H572">
        <v>3</v>
      </c>
      <c r="I572">
        <v>3</v>
      </c>
      <c r="J572">
        <v>956</v>
      </c>
      <c r="K572">
        <v>1.025846</v>
      </c>
      <c r="L572" t="s">
        <v>15</v>
      </c>
    </row>
    <row r="573" spans="1:12" x14ac:dyDescent="0.3">
      <c r="A573" s="1">
        <v>40386</v>
      </c>
      <c r="B573">
        <v>2010</v>
      </c>
      <c r="C573" t="s">
        <v>18</v>
      </c>
      <c r="D573">
        <v>273980</v>
      </c>
      <c r="E573">
        <v>475000</v>
      </c>
      <c r="F573" t="s">
        <v>13</v>
      </c>
      <c r="G573" t="s">
        <v>14</v>
      </c>
      <c r="H573">
        <v>3</v>
      </c>
      <c r="I573">
        <v>3</v>
      </c>
      <c r="J573">
        <v>992</v>
      </c>
      <c r="K573">
        <v>1.025846</v>
      </c>
      <c r="L573" t="s">
        <v>25</v>
      </c>
    </row>
    <row r="574" spans="1:12" x14ac:dyDescent="0.3">
      <c r="A574" s="1">
        <v>40387</v>
      </c>
      <c r="B574">
        <v>2010</v>
      </c>
      <c r="C574" t="s">
        <v>26</v>
      </c>
      <c r="D574">
        <v>367360</v>
      </c>
      <c r="E574">
        <v>529000</v>
      </c>
      <c r="F574" t="s">
        <v>13</v>
      </c>
      <c r="G574" t="s">
        <v>14</v>
      </c>
      <c r="H574">
        <v>3</v>
      </c>
      <c r="I574">
        <v>1</v>
      </c>
      <c r="J574">
        <v>971</v>
      </c>
      <c r="K574">
        <v>1.025846</v>
      </c>
      <c r="L574" t="s">
        <v>22</v>
      </c>
    </row>
    <row r="575" spans="1:12" x14ac:dyDescent="0.3">
      <c r="A575" s="1">
        <v>40388</v>
      </c>
      <c r="B575">
        <v>2010</v>
      </c>
      <c r="C575" t="s">
        <v>18</v>
      </c>
      <c r="D575">
        <v>357280</v>
      </c>
      <c r="E575">
        <v>541250</v>
      </c>
      <c r="F575" t="s">
        <v>13</v>
      </c>
      <c r="G575" t="s">
        <v>14</v>
      </c>
      <c r="H575">
        <v>3</v>
      </c>
      <c r="I575">
        <v>3</v>
      </c>
      <c r="J575">
        <v>926</v>
      </c>
      <c r="K575">
        <v>1.025846</v>
      </c>
      <c r="L575" t="s">
        <v>16</v>
      </c>
    </row>
    <row r="576" spans="1:12" x14ac:dyDescent="0.3">
      <c r="A576" s="1">
        <v>40389</v>
      </c>
      <c r="B576">
        <v>2010</v>
      </c>
      <c r="C576" t="s">
        <v>17</v>
      </c>
      <c r="D576">
        <v>102900</v>
      </c>
      <c r="E576">
        <v>165000</v>
      </c>
      <c r="F576" t="s">
        <v>13</v>
      </c>
      <c r="G576" t="s">
        <v>14</v>
      </c>
      <c r="H576">
        <v>3</v>
      </c>
      <c r="I576">
        <v>3</v>
      </c>
      <c r="J576">
        <v>911</v>
      </c>
      <c r="K576">
        <v>1.025846</v>
      </c>
      <c r="L576" t="s">
        <v>15</v>
      </c>
    </row>
    <row r="577" spans="1:12" x14ac:dyDescent="0.3">
      <c r="A577" s="1">
        <v>40390</v>
      </c>
      <c r="B577">
        <v>2010</v>
      </c>
      <c r="C577" t="s">
        <v>26</v>
      </c>
      <c r="D577">
        <v>315140</v>
      </c>
      <c r="E577">
        <v>415000</v>
      </c>
      <c r="F577" t="s">
        <v>13</v>
      </c>
      <c r="G577" t="s">
        <v>14</v>
      </c>
      <c r="H577">
        <v>3</v>
      </c>
      <c r="I577">
        <v>1</v>
      </c>
      <c r="J577">
        <v>990</v>
      </c>
      <c r="K577">
        <v>1.025846</v>
      </c>
      <c r="L577" t="s">
        <v>15</v>
      </c>
    </row>
    <row r="578" spans="1:12" x14ac:dyDescent="0.3">
      <c r="A578" s="1">
        <v>40391</v>
      </c>
      <c r="B578">
        <v>2010</v>
      </c>
      <c r="C578" t="s">
        <v>18</v>
      </c>
      <c r="D578">
        <v>267190</v>
      </c>
      <c r="E578">
        <v>510000</v>
      </c>
      <c r="F578" t="s">
        <v>13</v>
      </c>
      <c r="G578" t="s">
        <v>14</v>
      </c>
      <c r="H578">
        <v>3</v>
      </c>
      <c r="I578">
        <v>1</v>
      </c>
      <c r="J578">
        <v>965</v>
      </c>
      <c r="K578">
        <v>1.025846</v>
      </c>
      <c r="L578" t="s">
        <v>25</v>
      </c>
    </row>
    <row r="579" spans="1:12" x14ac:dyDescent="0.3">
      <c r="A579" s="1">
        <v>40392</v>
      </c>
      <c r="B579">
        <v>2010</v>
      </c>
      <c r="C579" t="s">
        <v>26</v>
      </c>
      <c r="D579">
        <v>726250</v>
      </c>
      <c r="E579">
        <v>1030000</v>
      </c>
      <c r="F579" t="s">
        <v>13</v>
      </c>
      <c r="G579" t="s">
        <v>14</v>
      </c>
      <c r="H579">
        <v>3</v>
      </c>
      <c r="I579">
        <v>3</v>
      </c>
      <c r="J579">
        <v>1058</v>
      </c>
      <c r="K579">
        <v>1.025846</v>
      </c>
      <c r="L579" t="s">
        <v>22</v>
      </c>
    </row>
    <row r="580" spans="1:12" x14ac:dyDescent="0.3">
      <c r="A580" s="1">
        <v>40393</v>
      </c>
      <c r="B580">
        <v>2010</v>
      </c>
      <c r="C580" t="s">
        <v>29</v>
      </c>
      <c r="D580">
        <v>210800</v>
      </c>
      <c r="E580">
        <v>442500</v>
      </c>
      <c r="F580" t="s">
        <v>13</v>
      </c>
      <c r="G580" t="s">
        <v>14</v>
      </c>
      <c r="H580">
        <v>3</v>
      </c>
      <c r="I580">
        <v>2</v>
      </c>
      <c r="J580">
        <v>999</v>
      </c>
      <c r="K580">
        <v>1.025846</v>
      </c>
      <c r="L580" t="s">
        <v>25</v>
      </c>
    </row>
    <row r="581" spans="1:12" x14ac:dyDescent="0.3">
      <c r="A581" s="1">
        <v>40394</v>
      </c>
      <c r="B581">
        <v>2010</v>
      </c>
      <c r="C581" t="s">
        <v>29</v>
      </c>
      <c r="D581">
        <v>409100</v>
      </c>
      <c r="E581">
        <v>630000</v>
      </c>
      <c r="F581" t="s">
        <v>13</v>
      </c>
      <c r="G581" t="s">
        <v>14</v>
      </c>
      <c r="H581">
        <v>3</v>
      </c>
      <c r="I581">
        <v>3</v>
      </c>
      <c r="J581">
        <v>959</v>
      </c>
      <c r="K581">
        <v>1.025846</v>
      </c>
      <c r="L581" t="s">
        <v>22</v>
      </c>
    </row>
    <row r="582" spans="1:12" x14ac:dyDescent="0.3">
      <c r="A582" s="1">
        <v>40395</v>
      </c>
      <c r="B582">
        <v>2010</v>
      </c>
      <c r="C582" t="s">
        <v>21</v>
      </c>
      <c r="D582">
        <v>665140</v>
      </c>
      <c r="E582">
        <v>1100000</v>
      </c>
      <c r="F582" t="s">
        <v>13</v>
      </c>
      <c r="G582" t="s">
        <v>14</v>
      </c>
      <c r="H582">
        <v>3</v>
      </c>
      <c r="I582">
        <v>1</v>
      </c>
      <c r="J582">
        <v>905</v>
      </c>
      <c r="K582">
        <v>1.025846</v>
      </c>
      <c r="L582" t="s">
        <v>25</v>
      </c>
    </row>
    <row r="583" spans="1:12" x14ac:dyDescent="0.3">
      <c r="A583" s="1">
        <v>40396</v>
      </c>
      <c r="B583">
        <v>2010</v>
      </c>
      <c r="C583" t="s">
        <v>18</v>
      </c>
      <c r="D583">
        <v>1877470</v>
      </c>
      <c r="E583">
        <v>3075000</v>
      </c>
      <c r="F583" t="s">
        <v>13</v>
      </c>
      <c r="G583" t="s">
        <v>14</v>
      </c>
      <c r="H583">
        <v>3</v>
      </c>
      <c r="I583">
        <v>1</v>
      </c>
      <c r="J583">
        <v>1059</v>
      </c>
      <c r="K583">
        <v>1.025846</v>
      </c>
      <c r="L583" t="s">
        <v>22</v>
      </c>
    </row>
    <row r="584" spans="1:12" x14ac:dyDescent="0.3">
      <c r="A584" s="1">
        <v>40397</v>
      </c>
      <c r="B584">
        <v>2010</v>
      </c>
      <c r="C584" t="s">
        <v>21</v>
      </c>
      <c r="D584">
        <v>5140660</v>
      </c>
      <c r="E584">
        <v>6375000</v>
      </c>
      <c r="F584" t="s">
        <v>13</v>
      </c>
      <c r="G584" t="s">
        <v>14</v>
      </c>
      <c r="H584">
        <v>3</v>
      </c>
      <c r="I584">
        <v>3</v>
      </c>
      <c r="J584">
        <v>1030</v>
      </c>
      <c r="K584">
        <v>1.025846</v>
      </c>
      <c r="L584" t="s">
        <v>15</v>
      </c>
    </row>
    <row r="585" spans="1:12" x14ac:dyDescent="0.3">
      <c r="A585" s="1">
        <v>40398</v>
      </c>
      <c r="B585">
        <v>2010</v>
      </c>
      <c r="C585" t="s">
        <v>17</v>
      </c>
      <c r="D585">
        <v>114360</v>
      </c>
      <c r="E585">
        <v>54000</v>
      </c>
      <c r="F585" t="s">
        <v>27</v>
      </c>
      <c r="G585" t="s">
        <v>28</v>
      </c>
      <c r="H585">
        <v>8</v>
      </c>
      <c r="I585">
        <v>6</v>
      </c>
      <c r="J585">
        <v>2770</v>
      </c>
      <c r="K585">
        <v>1.025846</v>
      </c>
      <c r="L585" t="s">
        <v>16</v>
      </c>
    </row>
    <row r="586" spans="1:12" x14ac:dyDescent="0.3">
      <c r="A586" s="1">
        <v>40399</v>
      </c>
      <c r="B586">
        <v>2010</v>
      </c>
      <c r="C586" t="s">
        <v>17</v>
      </c>
      <c r="D586">
        <v>128870</v>
      </c>
      <c r="E586">
        <v>205000</v>
      </c>
      <c r="F586" t="s">
        <v>13</v>
      </c>
      <c r="G586" t="s">
        <v>14</v>
      </c>
      <c r="H586">
        <v>3</v>
      </c>
      <c r="I586">
        <v>1</v>
      </c>
      <c r="J586">
        <v>1081</v>
      </c>
      <c r="K586">
        <v>1.025846</v>
      </c>
      <c r="L586" t="s">
        <v>16</v>
      </c>
    </row>
    <row r="587" spans="1:12" x14ac:dyDescent="0.3">
      <c r="A587" s="1">
        <v>40400</v>
      </c>
      <c r="B587">
        <v>2010</v>
      </c>
      <c r="C587" t="s">
        <v>21</v>
      </c>
      <c r="D587">
        <v>1827910</v>
      </c>
      <c r="E587">
        <v>8050000</v>
      </c>
      <c r="F587" t="s">
        <v>13</v>
      </c>
      <c r="G587" t="s">
        <v>14</v>
      </c>
      <c r="H587">
        <v>3</v>
      </c>
      <c r="I587">
        <v>2</v>
      </c>
      <c r="J587">
        <v>1093</v>
      </c>
      <c r="K587">
        <v>1.025846</v>
      </c>
      <c r="L587" t="s">
        <v>15</v>
      </c>
    </row>
    <row r="588" spans="1:12" x14ac:dyDescent="0.3">
      <c r="A588" s="1">
        <v>40401</v>
      </c>
      <c r="B588">
        <v>2010</v>
      </c>
      <c r="C588" t="s">
        <v>26</v>
      </c>
      <c r="D588">
        <v>337190</v>
      </c>
      <c r="E588">
        <v>385000</v>
      </c>
      <c r="F588" t="s">
        <v>13</v>
      </c>
      <c r="G588" t="s">
        <v>14</v>
      </c>
      <c r="H588">
        <v>3</v>
      </c>
      <c r="I588">
        <v>2</v>
      </c>
      <c r="J588">
        <v>1046</v>
      </c>
      <c r="K588">
        <v>1.025846</v>
      </c>
      <c r="L588" t="s">
        <v>16</v>
      </c>
    </row>
    <row r="589" spans="1:12" x14ac:dyDescent="0.3">
      <c r="A589" s="1">
        <v>40402</v>
      </c>
      <c r="B589">
        <v>2010</v>
      </c>
      <c r="C589" t="s">
        <v>29</v>
      </c>
      <c r="D589">
        <v>146200</v>
      </c>
      <c r="E589">
        <v>230000</v>
      </c>
      <c r="F589" t="s">
        <v>13</v>
      </c>
      <c r="G589" t="s">
        <v>14</v>
      </c>
      <c r="H589">
        <v>3</v>
      </c>
      <c r="I589">
        <v>3</v>
      </c>
      <c r="J589">
        <v>951</v>
      </c>
      <c r="K589">
        <v>1.025846</v>
      </c>
      <c r="L589" t="s">
        <v>15</v>
      </c>
    </row>
    <row r="590" spans="1:12" x14ac:dyDescent="0.3">
      <c r="A590" s="1">
        <v>40403</v>
      </c>
      <c r="B590">
        <v>2010</v>
      </c>
      <c r="C590" t="s">
        <v>21</v>
      </c>
      <c r="D590">
        <v>501270</v>
      </c>
      <c r="E590">
        <v>595000</v>
      </c>
      <c r="F590" t="s">
        <v>13</v>
      </c>
      <c r="G590" t="s">
        <v>14</v>
      </c>
      <c r="H590">
        <v>3</v>
      </c>
      <c r="I590">
        <v>2</v>
      </c>
      <c r="J590">
        <v>918</v>
      </c>
      <c r="K590">
        <v>1.025846</v>
      </c>
      <c r="L590" t="s">
        <v>25</v>
      </c>
    </row>
    <row r="591" spans="1:12" x14ac:dyDescent="0.3">
      <c r="A591" s="1">
        <v>40404</v>
      </c>
      <c r="B591">
        <v>2010</v>
      </c>
      <c r="C591" t="s">
        <v>26</v>
      </c>
      <c r="D591">
        <v>1145340</v>
      </c>
      <c r="E591">
        <v>1530000</v>
      </c>
      <c r="F591" t="s">
        <v>13</v>
      </c>
      <c r="G591" t="s">
        <v>14</v>
      </c>
      <c r="H591">
        <v>3</v>
      </c>
      <c r="I591">
        <v>1</v>
      </c>
      <c r="J591">
        <v>969</v>
      </c>
      <c r="K591">
        <v>1.025846</v>
      </c>
      <c r="L591" t="s">
        <v>25</v>
      </c>
    </row>
    <row r="592" spans="1:12" x14ac:dyDescent="0.3">
      <c r="A592" s="1">
        <v>40405</v>
      </c>
      <c r="B592">
        <v>2010</v>
      </c>
      <c r="C592" t="s">
        <v>26</v>
      </c>
      <c r="D592">
        <v>551880</v>
      </c>
      <c r="E592">
        <v>720000</v>
      </c>
      <c r="F592" t="s">
        <v>13</v>
      </c>
      <c r="G592" t="s">
        <v>14</v>
      </c>
      <c r="H592">
        <v>3</v>
      </c>
      <c r="I592">
        <v>2</v>
      </c>
      <c r="J592">
        <v>928</v>
      </c>
      <c r="K592">
        <v>1.025846</v>
      </c>
      <c r="L592" t="s">
        <v>15</v>
      </c>
    </row>
    <row r="593" spans="1:12" x14ac:dyDescent="0.3">
      <c r="A593" s="1">
        <v>40406</v>
      </c>
      <c r="B593">
        <v>2010</v>
      </c>
      <c r="C593" t="s">
        <v>26</v>
      </c>
      <c r="D593">
        <v>644980</v>
      </c>
      <c r="E593">
        <v>820000</v>
      </c>
      <c r="F593" t="s">
        <v>13</v>
      </c>
      <c r="G593" t="s">
        <v>14</v>
      </c>
      <c r="H593">
        <v>3</v>
      </c>
      <c r="I593">
        <v>1</v>
      </c>
      <c r="J593">
        <v>1037</v>
      </c>
      <c r="K593">
        <v>1.025846</v>
      </c>
      <c r="L593" t="s">
        <v>25</v>
      </c>
    </row>
    <row r="594" spans="1:12" x14ac:dyDescent="0.3">
      <c r="A594" s="1">
        <v>40407</v>
      </c>
      <c r="B594">
        <v>2010</v>
      </c>
      <c r="C594" t="s">
        <v>21</v>
      </c>
      <c r="D594">
        <v>796040</v>
      </c>
      <c r="E594">
        <v>1675000</v>
      </c>
      <c r="F594" t="s">
        <v>13</v>
      </c>
      <c r="G594" t="s">
        <v>14</v>
      </c>
      <c r="H594">
        <v>3</v>
      </c>
      <c r="I594">
        <v>2</v>
      </c>
      <c r="J594">
        <v>1008</v>
      </c>
      <c r="K594">
        <v>1.025846</v>
      </c>
      <c r="L594" t="s">
        <v>15</v>
      </c>
    </row>
    <row r="595" spans="1:12" x14ac:dyDescent="0.3">
      <c r="A595" s="1">
        <v>40408</v>
      </c>
      <c r="B595">
        <v>2010</v>
      </c>
      <c r="C595" t="s">
        <v>26</v>
      </c>
      <c r="D595">
        <v>865480</v>
      </c>
      <c r="E595">
        <v>1345000</v>
      </c>
      <c r="F595" t="s">
        <v>13</v>
      </c>
      <c r="G595" t="s">
        <v>14</v>
      </c>
      <c r="H595">
        <v>3</v>
      </c>
      <c r="I595">
        <v>2</v>
      </c>
      <c r="J595">
        <v>1036</v>
      </c>
      <c r="K595">
        <v>1.025846</v>
      </c>
      <c r="L595" t="s">
        <v>22</v>
      </c>
    </row>
    <row r="596" spans="1:12" x14ac:dyDescent="0.3">
      <c r="A596" s="1">
        <v>40409</v>
      </c>
      <c r="B596">
        <v>2010</v>
      </c>
      <c r="C596" t="s">
        <v>26</v>
      </c>
      <c r="D596">
        <v>593530</v>
      </c>
      <c r="E596">
        <v>775000</v>
      </c>
      <c r="F596" t="s">
        <v>13</v>
      </c>
      <c r="G596" t="s">
        <v>14</v>
      </c>
      <c r="H596">
        <v>3</v>
      </c>
      <c r="I596">
        <v>3</v>
      </c>
      <c r="J596">
        <v>936</v>
      </c>
      <c r="K596">
        <v>1.025846</v>
      </c>
      <c r="L596" t="s">
        <v>15</v>
      </c>
    </row>
    <row r="597" spans="1:12" x14ac:dyDescent="0.3">
      <c r="A597" s="1">
        <v>40410</v>
      </c>
      <c r="B597">
        <v>2010</v>
      </c>
      <c r="C597" t="s">
        <v>21</v>
      </c>
      <c r="D597">
        <v>3002090</v>
      </c>
      <c r="E597">
        <v>4649000</v>
      </c>
      <c r="F597" t="s">
        <v>13</v>
      </c>
      <c r="G597" t="s">
        <v>14</v>
      </c>
      <c r="H597">
        <v>3</v>
      </c>
      <c r="I597">
        <v>1</v>
      </c>
      <c r="J597">
        <v>1004</v>
      </c>
      <c r="K597">
        <v>1.025846</v>
      </c>
      <c r="L597" t="s">
        <v>22</v>
      </c>
    </row>
    <row r="598" spans="1:12" x14ac:dyDescent="0.3">
      <c r="A598" s="1">
        <v>40411</v>
      </c>
      <c r="B598">
        <v>2010</v>
      </c>
      <c r="C598" t="s">
        <v>21</v>
      </c>
      <c r="D598">
        <v>892920</v>
      </c>
      <c r="E598">
        <v>2795000</v>
      </c>
      <c r="F598" t="s">
        <v>13</v>
      </c>
      <c r="G598" t="s">
        <v>14</v>
      </c>
      <c r="H598">
        <v>3</v>
      </c>
      <c r="I598">
        <v>1</v>
      </c>
      <c r="J598">
        <v>1046</v>
      </c>
      <c r="K598">
        <v>1.025846</v>
      </c>
      <c r="L598" t="s">
        <v>16</v>
      </c>
    </row>
    <row r="599" spans="1:12" x14ac:dyDescent="0.3">
      <c r="A599" s="1">
        <v>40412</v>
      </c>
      <c r="B599">
        <v>2010</v>
      </c>
      <c r="C599" t="s">
        <v>21</v>
      </c>
      <c r="D599">
        <v>1266440</v>
      </c>
      <c r="E599">
        <v>1150000</v>
      </c>
      <c r="F599" t="s">
        <v>13</v>
      </c>
      <c r="G599" t="s">
        <v>14</v>
      </c>
      <c r="H599">
        <v>3</v>
      </c>
      <c r="I599">
        <v>3</v>
      </c>
      <c r="J599">
        <v>1009</v>
      </c>
      <c r="K599">
        <v>1.025846</v>
      </c>
      <c r="L599" t="s">
        <v>16</v>
      </c>
    </row>
    <row r="600" spans="1:12" x14ac:dyDescent="0.3">
      <c r="A600" s="1">
        <v>40413</v>
      </c>
      <c r="B600">
        <v>2010</v>
      </c>
      <c r="C600" t="s">
        <v>18</v>
      </c>
      <c r="D600">
        <v>270410</v>
      </c>
      <c r="E600">
        <v>530000</v>
      </c>
      <c r="F600" t="s">
        <v>13</v>
      </c>
      <c r="G600" t="s">
        <v>14</v>
      </c>
      <c r="H600">
        <v>3</v>
      </c>
      <c r="I600">
        <v>2</v>
      </c>
      <c r="J600">
        <v>1084</v>
      </c>
      <c r="K600">
        <v>1.025846</v>
      </c>
      <c r="L600" t="s">
        <v>25</v>
      </c>
    </row>
    <row r="601" spans="1:12" x14ac:dyDescent="0.3">
      <c r="A601" s="1">
        <v>40414</v>
      </c>
      <c r="B601">
        <v>2010</v>
      </c>
      <c r="C601" t="s">
        <v>17</v>
      </c>
      <c r="D601">
        <v>97080</v>
      </c>
      <c r="E601">
        <v>199780</v>
      </c>
      <c r="F601" t="s">
        <v>13</v>
      </c>
      <c r="G601" t="s">
        <v>14</v>
      </c>
      <c r="H601">
        <v>3</v>
      </c>
      <c r="I601">
        <v>3</v>
      </c>
      <c r="J601">
        <v>1030</v>
      </c>
      <c r="K601">
        <v>1.025846</v>
      </c>
      <c r="L601" t="s">
        <v>25</v>
      </c>
    </row>
    <row r="602" spans="1:12" x14ac:dyDescent="0.3">
      <c r="A602" s="1">
        <v>40415</v>
      </c>
      <c r="B602">
        <v>2010</v>
      </c>
      <c r="C602" t="s">
        <v>21</v>
      </c>
      <c r="D602">
        <v>1675030</v>
      </c>
      <c r="E602">
        <v>2123500</v>
      </c>
      <c r="F602" t="s">
        <v>13</v>
      </c>
      <c r="G602" t="s">
        <v>14</v>
      </c>
      <c r="H602">
        <v>3</v>
      </c>
      <c r="I602">
        <v>1</v>
      </c>
      <c r="J602">
        <v>995</v>
      </c>
      <c r="K602">
        <v>1.025846</v>
      </c>
      <c r="L602" t="s">
        <v>25</v>
      </c>
    </row>
    <row r="603" spans="1:12" x14ac:dyDescent="0.3">
      <c r="A603" s="1">
        <v>40416</v>
      </c>
      <c r="B603">
        <v>2010</v>
      </c>
      <c r="C603" t="s">
        <v>29</v>
      </c>
      <c r="D603">
        <v>307600</v>
      </c>
      <c r="E603">
        <v>570000</v>
      </c>
      <c r="F603" t="s">
        <v>13</v>
      </c>
      <c r="G603" t="s">
        <v>14</v>
      </c>
      <c r="H603">
        <v>3</v>
      </c>
      <c r="I603">
        <v>2</v>
      </c>
      <c r="J603">
        <v>1014</v>
      </c>
      <c r="K603">
        <v>1.025846</v>
      </c>
      <c r="L603" t="s">
        <v>15</v>
      </c>
    </row>
    <row r="604" spans="1:12" x14ac:dyDescent="0.3">
      <c r="A604" s="1">
        <v>40417</v>
      </c>
      <c r="B604">
        <v>2010</v>
      </c>
      <c r="C604" t="s">
        <v>29</v>
      </c>
      <c r="D604">
        <v>269000</v>
      </c>
      <c r="E604">
        <v>501000</v>
      </c>
      <c r="F604" t="s">
        <v>13</v>
      </c>
      <c r="G604" t="s">
        <v>14</v>
      </c>
      <c r="H604">
        <v>3</v>
      </c>
      <c r="I604">
        <v>1</v>
      </c>
      <c r="J604">
        <v>900</v>
      </c>
      <c r="K604">
        <v>1.025846</v>
      </c>
      <c r="L604" t="s">
        <v>22</v>
      </c>
    </row>
    <row r="605" spans="1:12" x14ac:dyDescent="0.3">
      <c r="A605" s="1">
        <v>40418</v>
      </c>
      <c r="B605">
        <v>2010</v>
      </c>
      <c r="C605" t="s">
        <v>29</v>
      </c>
      <c r="D605">
        <v>213000</v>
      </c>
      <c r="E605">
        <v>325000</v>
      </c>
      <c r="F605" t="s">
        <v>13</v>
      </c>
      <c r="G605" t="s">
        <v>14</v>
      </c>
      <c r="H605">
        <v>3</v>
      </c>
      <c r="I605">
        <v>2</v>
      </c>
      <c r="J605">
        <v>981</v>
      </c>
      <c r="K605">
        <v>1.025846</v>
      </c>
      <c r="L605" t="s">
        <v>16</v>
      </c>
    </row>
    <row r="606" spans="1:12" x14ac:dyDescent="0.3">
      <c r="A606" s="1">
        <v>40419</v>
      </c>
      <c r="B606">
        <v>2010</v>
      </c>
      <c r="C606" t="s">
        <v>17</v>
      </c>
      <c r="D606">
        <v>100070</v>
      </c>
      <c r="E606">
        <v>330000</v>
      </c>
      <c r="F606" t="s">
        <v>13</v>
      </c>
      <c r="G606" t="s">
        <v>14</v>
      </c>
      <c r="H606">
        <v>3</v>
      </c>
      <c r="I606">
        <v>3</v>
      </c>
      <c r="J606">
        <v>1075</v>
      </c>
      <c r="K606">
        <v>1.025846</v>
      </c>
      <c r="L606" t="s">
        <v>25</v>
      </c>
    </row>
    <row r="607" spans="1:12" x14ac:dyDescent="0.3">
      <c r="A607" s="1">
        <v>40420</v>
      </c>
      <c r="B607">
        <v>2010</v>
      </c>
      <c r="C607" t="s">
        <v>18</v>
      </c>
      <c r="D607">
        <v>478520</v>
      </c>
      <c r="E607">
        <v>925000</v>
      </c>
      <c r="F607" t="s">
        <v>13</v>
      </c>
      <c r="G607" t="s">
        <v>14</v>
      </c>
      <c r="H607">
        <v>3</v>
      </c>
      <c r="I607">
        <v>3</v>
      </c>
      <c r="J607">
        <v>1092</v>
      </c>
      <c r="K607">
        <v>1.025846</v>
      </c>
      <c r="L607" t="s">
        <v>15</v>
      </c>
    </row>
    <row r="608" spans="1:12" x14ac:dyDescent="0.3">
      <c r="A608" s="1">
        <v>40421</v>
      </c>
      <c r="B608">
        <v>2010</v>
      </c>
      <c r="C608" t="s">
        <v>17</v>
      </c>
      <c r="D608">
        <v>118160</v>
      </c>
      <c r="E608">
        <v>206000</v>
      </c>
      <c r="F608" t="s">
        <v>13</v>
      </c>
      <c r="G608" t="s">
        <v>14</v>
      </c>
      <c r="H608">
        <v>3</v>
      </c>
      <c r="I608">
        <v>2</v>
      </c>
      <c r="J608">
        <v>1036</v>
      </c>
      <c r="K608">
        <v>1.025846</v>
      </c>
      <c r="L608" t="s">
        <v>22</v>
      </c>
    </row>
    <row r="609" spans="1:12" x14ac:dyDescent="0.3">
      <c r="A609" s="1">
        <v>40422</v>
      </c>
      <c r="B609">
        <v>2010</v>
      </c>
      <c r="C609" t="s">
        <v>17</v>
      </c>
      <c r="D609">
        <v>69050</v>
      </c>
      <c r="E609">
        <v>137000</v>
      </c>
      <c r="F609" t="s">
        <v>19</v>
      </c>
      <c r="G609" t="s">
        <v>20</v>
      </c>
      <c r="H609">
        <v>4</v>
      </c>
      <c r="I609">
        <v>4</v>
      </c>
      <c r="J609">
        <v>1457</v>
      </c>
      <c r="K609">
        <v>1.025846</v>
      </c>
      <c r="L609" t="s">
        <v>15</v>
      </c>
    </row>
    <row r="610" spans="1:12" x14ac:dyDescent="0.3">
      <c r="A610" s="1">
        <v>40423</v>
      </c>
      <c r="B610">
        <v>2010</v>
      </c>
      <c r="C610" t="s">
        <v>26</v>
      </c>
      <c r="D610">
        <v>572320</v>
      </c>
      <c r="E610">
        <v>684000</v>
      </c>
      <c r="F610" t="s">
        <v>13</v>
      </c>
      <c r="G610" t="s">
        <v>14</v>
      </c>
      <c r="H610">
        <v>3</v>
      </c>
      <c r="I610">
        <v>2</v>
      </c>
      <c r="J610">
        <v>959</v>
      </c>
      <c r="K610">
        <v>1.025846</v>
      </c>
      <c r="L610" t="s">
        <v>16</v>
      </c>
    </row>
    <row r="611" spans="1:12" x14ac:dyDescent="0.3">
      <c r="A611" s="1">
        <v>40424</v>
      </c>
      <c r="B611">
        <v>2010</v>
      </c>
      <c r="C611" t="s">
        <v>21</v>
      </c>
      <c r="D611">
        <v>2852010</v>
      </c>
      <c r="E611">
        <v>3850000</v>
      </c>
      <c r="F611" t="s">
        <v>13</v>
      </c>
      <c r="G611" t="s">
        <v>14</v>
      </c>
      <c r="H611">
        <v>3</v>
      </c>
      <c r="I611">
        <v>2</v>
      </c>
      <c r="J611">
        <v>943</v>
      </c>
      <c r="K611">
        <v>1.025846</v>
      </c>
      <c r="L611" t="s">
        <v>22</v>
      </c>
    </row>
    <row r="612" spans="1:12" x14ac:dyDescent="0.3">
      <c r="A612" s="1">
        <v>40425</v>
      </c>
      <c r="B612">
        <v>2010</v>
      </c>
      <c r="C612" t="s">
        <v>18</v>
      </c>
      <c r="D612">
        <v>329070</v>
      </c>
      <c r="E612">
        <v>476000</v>
      </c>
      <c r="F612" t="s">
        <v>13</v>
      </c>
      <c r="G612" t="s">
        <v>14</v>
      </c>
      <c r="H612">
        <v>3</v>
      </c>
      <c r="I612">
        <v>2</v>
      </c>
      <c r="J612">
        <v>994</v>
      </c>
      <c r="K612">
        <v>1.025846</v>
      </c>
      <c r="L612" t="s">
        <v>22</v>
      </c>
    </row>
    <row r="613" spans="1:12" x14ac:dyDescent="0.3">
      <c r="A613" s="1">
        <v>40426</v>
      </c>
      <c r="B613">
        <v>2010</v>
      </c>
      <c r="C613" t="s">
        <v>21</v>
      </c>
      <c r="D613">
        <v>519280</v>
      </c>
      <c r="E613">
        <v>675000</v>
      </c>
      <c r="F613" t="s">
        <v>13</v>
      </c>
      <c r="G613" t="s">
        <v>14</v>
      </c>
      <c r="H613">
        <v>3</v>
      </c>
      <c r="I613">
        <v>3</v>
      </c>
      <c r="J613">
        <v>919</v>
      </c>
      <c r="K613">
        <v>1.025846</v>
      </c>
      <c r="L613" t="s">
        <v>25</v>
      </c>
    </row>
    <row r="614" spans="1:12" x14ac:dyDescent="0.3">
      <c r="A614" s="1">
        <v>40427</v>
      </c>
      <c r="B614">
        <v>2010</v>
      </c>
      <c r="C614" t="s">
        <v>21</v>
      </c>
      <c r="D614">
        <v>1481340</v>
      </c>
      <c r="E614">
        <v>2100000</v>
      </c>
      <c r="F614" t="s">
        <v>13</v>
      </c>
      <c r="G614" t="s">
        <v>14</v>
      </c>
      <c r="H614">
        <v>3</v>
      </c>
      <c r="I614">
        <v>3</v>
      </c>
      <c r="J614">
        <v>982</v>
      </c>
      <c r="K614">
        <v>1.025846</v>
      </c>
      <c r="L614" t="s">
        <v>15</v>
      </c>
    </row>
    <row r="615" spans="1:12" x14ac:dyDescent="0.3">
      <c r="A615" s="1">
        <v>40428</v>
      </c>
      <c r="B615">
        <v>2010</v>
      </c>
      <c r="C615" t="s">
        <v>18</v>
      </c>
      <c r="D615">
        <v>229250</v>
      </c>
      <c r="E615">
        <v>400000</v>
      </c>
      <c r="F615" t="s">
        <v>13</v>
      </c>
      <c r="G615" t="s">
        <v>14</v>
      </c>
      <c r="H615">
        <v>3</v>
      </c>
      <c r="I615">
        <v>1</v>
      </c>
      <c r="J615">
        <v>941</v>
      </c>
      <c r="K615">
        <v>1.025846</v>
      </c>
      <c r="L615" t="s">
        <v>15</v>
      </c>
    </row>
    <row r="616" spans="1:12" x14ac:dyDescent="0.3">
      <c r="A616" s="1">
        <v>40429</v>
      </c>
      <c r="B616">
        <v>2010</v>
      </c>
      <c r="C616" t="s">
        <v>29</v>
      </c>
      <c r="D616">
        <v>192900</v>
      </c>
      <c r="E616">
        <v>345000</v>
      </c>
      <c r="F616" t="s">
        <v>13</v>
      </c>
      <c r="G616" t="s">
        <v>14</v>
      </c>
      <c r="H616">
        <v>3</v>
      </c>
      <c r="I616">
        <v>3</v>
      </c>
      <c r="J616">
        <v>1100</v>
      </c>
      <c r="K616">
        <v>1.025846</v>
      </c>
      <c r="L616" t="s">
        <v>16</v>
      </c>
    </row>
    <row r="617" spans="1:12" x14ac:dyDescent="0.3">
      <c r="A617" s="1">
        <v>40430</v>
      </c>
      <c r="B617">
        <v>2010</v>
      </c>
      <c r="C617" t="s">
        <v>17</v>
      </c>
      <c r="D617">
        <v>159610</v>
      </c>
      <c r="E617">
        <v>321500</v>
      </c>
      <c r="F617" t="s">
        <v>13</v>
      </c>
      <c r="G617" t="s">
        <v>14</v>
      </c>
      <c r="H617">
        <v>3</v>
      </c>
      <c r="I617">
        <v>3</v>
      </c>
      <c r="J617">
        <v>970</v>
      </c>
      <c r="K617">
        <v>1.025846</v>
      </c>
      <c r="L617" t="s">
        <v>15</v>
      </c>
    </row>
    <row r="618" spans="1:12" x14ac:dyDescent="0.3">
      <c r="A618" s="1">
        <v>40431</v>
      </c>
      <c r="B618">
        <v>2010</v>
      </c>
      <c r="C618" t="s">
        <v>17</v>
      </c>
      <c r="D618">
        <v>81330</v>
      </c>
      <c r="E618">
        <v>127000</v>
      </c>
      <c r="F618" t="s">
        <v>19</v>
      </c>
      <c r="G618" t="s">
        <v>20</v>
      </c>
      <c r="H618">
        <v>4</v>
      </c>
      <c r="I618">
        <v>2</v>
      </c>
      <c r="J618">
        <v>1239</v>
      </c>
      <c r="K618">
        <v>1.025846</v>
      </c>
      <c r="L618" t="s">
        <v>15</v>
      </c>
    </row>
    <row r="619" spans="1:12" x14ac:dyDescent="0.3">
      <c r="A619" s="1">
        <v>40432</v>
      </c>
      <c r="B619">
        <v>2010</v>
      </c>
      <c r="C619" t="s">
        <v>17</v>
      </c>
      <c r="D619">
        <v>94500</v>
      </c>
      <c r="E619">
        <v>155000</v>
      </c>
      <c r="F619" t="s">
        <v>13</v>
      </c>
      <c r="G619" t="s">
        <v>14</v>
      </c>
      <c r="H619">
        <v>3</v>
      </c>
      <c r="I619">
        <v>2</v>
      </c>
      <c r="J619">
        <v>978</v>
      </c>
      <c r="K619">
        <v>1.025846</v>
      </c>
      <c r="L619" t="s">
        <v>16</v>
      </c>
    </row>
    <row r="620" spans="1:12" x14ac:dyDescent="0.3">
      <c r="A620" s="1">
        <v>40433</v>
      </c>
      <c r="B620">
        <v>2010</v>
      </c>
      <c r="C620" t="s">
        <v>21</v>
      </c>
      <c r="D620">
        <v>1148210</v>
      </c>
      <c r="E620">
        <v>140000</v>
      </c>
      <c r="F620" t="s">
        <v>13</v>
      </c>
      <c r="G620" t="s">
        <v>14</v>
      </c>
      <c r="H620">
        <v>3</v>
      </c>
      <c r="I620">
        <v>2</v>
      </c>
      <c r="J620">
        <v>1002</v>
      </c>
      <c r="K620">
        <v>1.025846</v>
      </c>
      <c r="L620" t="s">
        <v>25</v>
      </c>
    </row>
    <row r="621" spans="1:12" x14ac:dyDescent="0.3">
      <c r="A621" s="1">
        <v>40434</v>
      </c>
      <c r="B621">
        <v>2010</v>
      </c>
      <c r="C621" t="s">
        <v>26</v>
      </c>
      <c r="D621">
        <v>271740</v>
      </c>
      <c r="E621">
        <v>1250000</v>
      </c>
      <c r="F621" t="s">
        <v>13</v>
      </c>
      <c r="G621" t="s">
        <v>14</v>
      </c>
      <c r="H621">
        <v>3</v>
      </c>
      <c r="I621">
        <v>3</v>
      </c>
      <c r="J621">
        <v>997</v>
      </c>
      <c r="K621">
        <v>1.025846</v>
      </c>
      <c r="L621" t="s">
        <v>15</v>
      </c>
    </row>
    <row r="622" spans="1:12" x14ac:dyDescent="0.3">
      <c r="A622" s="1">
        <v>40435</v>
      </c>
      <c r="B622">
        <v>2010</v>
      </c>
      <c r="C622" t="s">
        <v>17</v>
      </c>
      <c r="D622">
        <v>115710</v>
      </c>
      <c r="E622">
        <v>65000</v>
      </c>
      <c r="F622" t="s">
        <v>19</v>
      </c>
      <c r="G622" t="s">
        <v>20</v>
      </c>
      <c r="H622">
        <v>4</v>
      </c>
      <c r="I622">
        <v>4</v>
      </c>
      <c r="J622">
        <v>1292</v>
      </c>
      <c r="K622">
        <v>1.025846</v>
      </c>
      <c r="L622" t="s">
        <v>15</v>
      </c>
    </row>
    <row r="623" spans="1:12" x14ac:dyDescent="0.3">
      <c r="A623" s="1">
        <v>40436</v>
      </c>
      <c r="B623">
        <v>2010</v>
      </c>
      <c r="C623" t="s">
        <v>21</v>
      </c>
      <c r="D623">
        <v>1754830</v>
      </c>
      <c r="E623">
        <v>2712500</v>
      </c>
      <c r="F623" t="s">
        <v>13</v>
      </c>
      <c r="G623" t="s">
        <v>14</v>
      </c>
      <c r="H623">
        <v>3</v>
      </c>
      <c r="I623">
        <v>2</v>
      </c>
      <c r="J623">
        <v>1056</v>
      </c>
      <c r="K623">
        <v>1.025846</v>
      </c>
      <c r="L623" t="s">
        <v>25</v>
      </c>
    </row>
    <row r="624" spans="1:12" x14ac:dyDescent="0.3">
      <c r="A624" s="1">
        <v>40437</v>
      </c>
      <c r="B624">
        <v>2010</v>
      </c>
      <c r="C624" t="s">
        <v>21</v>
      </c>
      <c r="D624">
        <v>1099910</v>
      </c>
      <c r="E624">
        <v>1275000</v>
      </c>
      <c r="F624" t="s">
        <v>13</v>
      </c>
      <c r="G624" t="s">
        <v>14</v>
      </c>
      <c r="H624">
        <v>3</v>
      </c>
      <c r="I624">
        <v>3</v>
      </c>
      <c r="J624">
        <v>964</v>
      </c>
      <c r="K624">
        <v>1.025846</v>
      </c>
      <c r="L624" t="s">
        <v>25</v>
      </c>
    </row>
    <row r="625" spans="1:12" x14ac:dyDescent="0.3">
      <c r="A625" s="1">
        <v>40438</v>
      </c>
      <c r="B625">
        <v>2010</v>
      </c>
      <c r="C625" t="s">
        <v>29</v>
      </c>
      <c r="D625">
        <v>253500</v>
      </c>
      <c r="E625">
        <v>360000</v>
      </c>
      <c r="F625" t="s">
        <v>13</v>
      </c>
      <c r="G625" t="s">
        <v>14</v>
      </c>
      <c r="H625">
        <v>3</v>
      </c>
      <c r="I625">
        <v>2</v>
      </c>
      <c r="J625">
        <v>1047</v>
      </c>
      <c r="K625">
        <v>1.025846</v>
      </c>
      <c r="L625" t="s">
        <v>16</v>
      </c>
    </row>
    <row r="626" spans="1:12" x14ac:dyDescent="0.3">
      <c r="A626" s="1">
        <v>40439</v>
      </c>
      <c r="B626">
        <v>2010</v>
      </c>
      <c r="C626" t="s">
        <v>29</v>
      </c>
      <c r="D626">
        <v>431600</v>
      </c>
      <c r="E626">
        <v>830000</v>
      </c>
      <c r="F626" t="s">
        <v>13</v>
      </c>
      <c r="G626" t="s">
        <v>14</v>
      </c>
      <c r="H626">
        <v>3</v>
      </c>
      <c r="I626">
        <v>3</v>
      </c>
      <c r="J626">
        <v>1060</v>
      </c>
      <c r="K626">
        <v>1.025846</v>
      </c>
      <c r="L626" t="s">
        <v>25</v>
      </c>
    </row>
    <row r="627" spans="1:12" x14ac:dyDescent="0.3">
      <c r="A627" s="1">
        <v>40440</v>
      </c>
      <c r="B627">
        <v>2010</v>
      </c>
      <c r="C627" t="s">
        <v>17</v>
      </c>
      <c r="D627">
        <v>167800</v>
      </c>
      <c r="E627">
        <v>210000</v>
      </c>
      <c r="F627" t="s">
        <v>19</v>
      </c>
      <c r="G627" t="s">
        <v>20</v>
      </c>
      <c r="H627">
        <v>4</v>
      </c>
      <c r="I627">
        <v>3</v>
      </c>
      <c r="J627">
        <v>1381</v>
      </c>
      <c r="K627">
        <v>1.025846</v>
      </c>
      <c r="L627" t="s">
        <v>25</v>
      </c>
    </row>
    <row r="628" spans="1:12" x14ac:dyDescent="0.3">
      <c r="A628" s="1">
        <v>40441</v>
      </c>
      <c r="B628">
        <v>2010</v>
      </c>
      <c r="C628" t="s">
        <v>26</v>
      </c>
      <c r="D628">
        <v>387800</v>
      </c>
      <c r="E628">
        <v>495000</v>
      </c>
      <c r="F628" t="s">
        <v>13</v>
      </c>
      <c r="G628" t="s">
        <v>14</v>
      </c>
      <c r="H628">
        <v>3</v>
      </c>
      <c r="I628">
        <v>1</v>
      </c>
      <c r="J628">
        <v>922</v>
      </c>
      <c r="K628">
        <v>1.025846</v>
      </c>
      <c r="L628" t="s">
        <v>16</v>
      </c>
    </row>
    <row r="629" spans="1:12" x14ac:dyDescent="0.3">
      <c r="A629" s="1">
        <v>40442</v>
      </c>
      <c r="B629">
        <v>2010</v>
      </c>
      <c r="C629" t="s">
        <v>17</v>
      </c>
      <c r="D629">
        <v>124040</v>
      </c>
      <c r="E629">
        <v>165000</v>
      </c>
      <c r="F629" t="s">
        <v>13</v>
      </c>
      <c r="G629" t="s">
        <v>14</v>
      </c>
      <c r="H629">
        <v>3</v>
      </c>
      <c r="I629">
        <v>2</v>
      </c>
      <c r="J629">
        <v>919</v>
      </c>
      <c r="K629">
        <v>1.025846</v>
      </c>
      <c r="L629" t="s">
        <v>15</v>
      </c>
    </row>
    <row r="630" spans="1:12" x14ac:dyDescent="0.3">
      <c r="A630" s="1">
        <v>40443</v>
      </c>
      <c r="B630">
        <v>2010</v>
      </c>
      <c r="C630" t="s">
        <v>29</v>
      </c>
      <c r="D630">
        <v>199400</v>
      </c>
      <c r="E630">
        <v>337000</v>
      </c>
      <c r="F630" t="s">
        <v>13</v>
      </c>
      <c r="G630" t="s">
        <v>14</v>
      </c>
      <c r="H630">
        <v>3</v>
      </c>
      <c r="I630">
        <v>1</v>
      </c>
      <c r="J630">
        <v>950</v>
      </c>
      <c r="K630">
        <v>1.025846</v>
      </c>
      <c r="L630" t="s">
        <v>25</v>
      </c>
    </row>
    <row r="631" spans="1:12" x14ac:dyDescent="0.3">
      <c r="A631" s="1">
        <v>40444</v>
      </c>
      <c r="B631">
        <v>2010</v>
      </c>
      <c r="C631" t="s">
        <v>29</v>
      </c>
      <c r="D631">
        <v>215800</v>
      </c>
      <c r="E631">
        <v>354000</v>
      </c>
      <c r="F631" t="s">
        <v>13</v>
      </c>
      <c r="G631" t="s">
        <v>14</v>
      </c>
      <c r="H631">
        <v>3</v>
      </c>
      <c r="I631">
        <v>2</v>
      </c>
      <c r="J631">
        <v>1039</v>
      </c>
      <c r="K631">
        <v>1.025846</v>
      </c>
      <c r="L631" t="s">
        <v>25</v>
      </c>
    </row>
    <row r="632" spans="1:12" x14ac:dyDescent="0.3">
      <c r="A632" s="1">
        <v>40445</v>
      </c>
      <c r="B632">
        <v>2010</v>
      </c>
      <c r="C632" t="s">
        <v>29</v>
      </c>
      <c r="D632">
        <v>216000</v>
      </c>
      <c r="E632">
        <v>291000</v>
      </c>
      <c r="F632" t="s">
        <v>13</v>
      </c>
      <c r="G632" t="s">
        <v>14</v>
      </c>
      <c r="H632">
        <v>3</v>
      </c>
      <c r="I632">
        <v>1</v>
      </c>
      <c r="J632">
        <v>967</v>
      </c>
      <c r="K632">
        <v>1.025846</v>
      </c>
      <c r="L632" t="s">
        <v>15</v>
      </c>
    </row>
    <row r="633" spans="1:12" x14ac:dyDescent="0.3">
      <c r="A633" s="1">
        <v>40446</v>
      </c>
      <c r="B633">
        <v>2010</v>
      </c>
      <c r="C633" t="s">
        <v>17</v>
      </c>
      <c r="D633">
        <v>150070</v>
      </c>
      <c r="E633">
        <v>250000</v>
      </c>
      <c r="F633" t="s">
        <v>23</v>
      </c>
      <c r="G633" t="s">
        <v>24</v>
      </c>
      <c r="H633">
        <v>6</v>
      </c>
      <c r="I633">
        <v>5</v>
      </c>
      <c r="J633">
        <v>2093</v>
      </c>
      <c r="K633">
        <v>1.025846</v>
      </c>
      <c r="L633" t="s">
        <v>15</v>
      </c>
    </row>
    <row r="634" spans="1:12" x14ac:dyDescent="0.3">
      <c r="A634" s="1">
        <v>40447</v>
      </c>
      <c r="B634">
        <v>2010</v>
      </c>
      <c r="C634" t="s">
        <v>29</v>
      </c>
      <c r="D634">
        <v>203800</v>
      </c>
      <c r="E634">
        <v>390000</v>
      </c>
      <c r="F634" t="s">
        <v>13</v>
      </c>
      <c r="G634" t="s">
        <v>14</v>
      </c>
      <c r="H634">
        <v>3</v>
      </c>
      <c r="I634">
        <v>3</v>
      </c>
      <c r="J634">
        <v>987</v>
      </c>
      <c r="K634">
        <v>1.025846</v>
      </c>
      <c r="L634" t="s">
        <v>25</v>
      </c>
    </row>
    <row r="635" spans="1:12" x14ac:dyDescent="0.3">
      <c r="A635" s="1">
        <v>40448</v>
      </c>
      <c r="B635">
        <v>2010</v>
      </c>
      <c r="C635" t="s">
        <v>18</v>
      </c>
      <c r="D635">
        <v>271600</v>
      </c>
      <c r="E635">
        <v>530000</v>
      </c>
      <c r="F635" t="s">
        <v>13</v>
      </c>
      <c r="G635" t="s">
        <v>14</v>
      </c>
      <c r="H635">
        <v>3</v>
      </c>
      <c r="I635">
        <v>3</v>
      </c>
      <c r="J635">
        <v>942</v>
      </c>
      <c r="K635">
        <v>1.025846</v>
      </c>
      <c r="L635" t="s">
        <v>22</v>
      </c>
    </row>
    <row r="636" spans="1:12" x14ac:dyDescent="0.3">
      <c r="A636" s="1">
        <v>40449</v>
      </c>
      <c r="B636">
        <v>2010</v>
      </c>
      <c r="C636" t="s">
        <v>26</v>
      </c>
      <c r="D636">
        <v>318780</v>
      </c>
      <c r="E636">
        <v>410000</v>
      </c>
      <c r="F636" t="s">
        <v>13</v>
      </c>
      <c r="G636" t="s">
        <v>14</v>
      </c>
      <c r="H636">
        <v>3</v>
      </c>
      <c r="I636">
        <v>1</v>
      </c>
      <c r="J636">
        <v>1048</v>
      </c>
      <c r="K636">
        <v>1.025846</v>
      </c>
      <c r="L636" t="s">
        <v>16</v>
      </c>
    </row>
    <row r="637" spans="1:12" x14ac:dyDescent="0.3">
      <c r="A637" s="1">
        <v>40450</v>
      </c>
      <c r="B637">
        <v>2010</v>
      </c>
      <c r="C637" t="s">
        <v>29</v>
      </c>
      <c r="D637">
        <v>188200</v>
      </c>
      <c r="E637">
        <v>275000</v>
      </c>
      <c r="F637" t="s">
        <v>13</v>
      </c>
      <c r="G637" t="s">
        <v>14</v>
      </c>
      <c r="H637">
        <v>3</v>
      </c>
      <c r="I637">
        <v>3</v>
      </c>
      <c r="J637">
        <v>913</v>
      </c>
      <c r="K637">
        <v>1.025846</v>
      </c>
      <c r="L637" t="s">
        <v>15</v>
      </c>
    </row>
    <row r="638" spans="1:12" x14ac:dyDescent="0.3">
      <c r="A638" s="1">
        <v>40451</v>
      </c>
      <c r="B638">
        <v>2010</v>
      </c>
      <c r="C638" t="s">
        <v>29</v>
      </c>
      <c r="D638">
        <v>198000</v>
      </c>
      <c r="E638">
        <v>191000</v>
      </c>
      <c r="F638" t="s">
        <v>13</v>
      </c>
      <c r="G638" t="s">
        <v>14</v>
      </c>
      <c r="H638">
        <v>3</v>
      </c>
      <c r="I638">
        <v>2</v>
      </c>
      <c r="J638">
        <v>1029</v>
      </c>
      <c r="K638">
        <v>1.025846</v>
      </c>
      <c r="L638" t="s">
        <v>22</v>
      </c>
    </row>
    <row r="639" spans="1:12" x14ac:dyDescent="0.3">
      <c r="A639" s="1">
        <v>40452</v>
      </c>
      <c r="B639">
        <v>2010</v>
      </c>
      <c r="C639" t="s">
        <v>21</v>
      </c>
      <c r="D639">
        <v>1782410</v>
      </c>
      <c r="E639">
        <v>2250000</v>
      </c>
      <c r="F639" t="s">
        <v>13</v>
      </c>
      <c r="G639" t="s">
        <v>14</v>
      </c>
      <c r="H639">
        <v>3</v>
      </c>
      <c r="I639">
        <v>3</v>
      </c>
      <c r="J639">
        <v>1030</v>
      </c>
      <c r="K639">
        <v>1.025846</v>
      </c>
      <c r="L639" t="s">
        <v>25</v>
      </c>
    </row>
    <row r="640" spans="1:12" x14ac:dyDescent="0.3">
      <c r="A640" s="1">
        <v>40453</v>
      </c>
      <c r="B640">
        <v>2010</v>
      </c>
      <c r="C640" t="s">
        <v>26</v>
      </c>
      <c r="D640">
        <v>1664740</v>
      </c>
      <c r="E640">
        <v>2180000</v>
      </c>
      <c r="F640" t="s">
        <v>13</v>
      </c>
      <c r="G640" t="s">
        <v>14</v>
      </c>
      <c r="H640">
        <v>3</v>
      </c>
      <c r="I640">
        <v>2</v>
      </c>
      <c r="J640">
        <v>945</v>
      </c>
      <c r="K640">
        <v>1.025846</v>
      </c>
      <c r="L640" t="s">
        <v>15</v>
      </c>
    </row>
    <row r="641" spans="1:12" x14ac:dyDescent="0.3">
      <c r="A641" s="1">
        <v>40454</v>
      </c>
      <c r="B641">
        <v>2010</v>
      </c>
      <c r="C641" t="s">
        <v>18</v>
      </c>
      <c r="D641">
        <v>289240</v>
      </c>
      <c r="E641">
        <v>6000</v>
      </c>
      <c r="F641" t="s">
        <v>13</v>
      </c>
      <c r="G641" t="s">
        <v>14</v>
      </c>
      <c r="H641">
        <v>3</v>
      </c>
      <c r="I641">
        <v>2</v>
      </c>
      <c r="J641">
        <v>1046</v>
      </c>
      <c r="K641">
        <v>1.025846</v>
      </c>
      <c r="L641" t="s">
        <v>15</v>
      </c>
    </row>
    <row r="642" spans="1:12" x14ac:dyDescent="0.3">
      <c r="A642" s="1">
        <v>40455</v>
      </c>
      <c r="B642">
        <v>2010</v>
      </c>
      <c r="C642" t="s">
        <v>18</v>
      </c>
      <c r="D642">
        <v>470470</v>
      </c>
      <c r="E642">
        <v>894900</v>
      </c>
      <c r="F642" t="s">
        <v>13</v>
      </c>
      <c r="G642" t="s">
        <v>14</v>
      </c>
      <c r="H642">
        <v>3</v>
      </c>
      <c r="I642">
        <v>1</v>
      </c>
      <c r="J642">
        <v>909</v>
      </c>
      <c r="K642">
        <v>1.025846</v>
      </c>
      <c r="L642" t="s">
        <v>15</v>
      </c>
    </row>
    <row r="643" spans="1:12" x14ac:dyDescent="0.3">
      <c r="A643" s="1">
        <v>40456</v>
      </c>
      <c r="B643">
        <v>2010</v>
      </c>
      <c r="C643" t="s">
        <v>29</v>
      </c>
      <c r="D643">
        <v>227000</v>
      </c>
      <c r="E643">
        <v>315000</v>
      </c>
      <c r="F643" t="s">
        <v>13</v>
      </c>
      <c r="G643" t="s">
        <v>14</v>
      </c>
      <c r="H643">
        <v>3</v>
      </c>
      <c r="I643">
        <v>2</v>
      </c>
      <c r="J643">
        <v>925</v>
      </c>
      <c r="K643">
        <v>1.025846</v>
      </c>
      <c r="L643" t="s">
        <v>15</v>
      </c>
    </row>
    <row r="644" spans="1:12" x14ac:dyDescent="0.3">
      <c r="A644" s="1">
        <v>40457</v>
      </c>
      <c r="B644">
        <v>2010</v>
      </c>
      <c r="C644" t="s">
        <v>21</v>
      </c>
      <c r="D644">
        <v>1060360</v>
      </c>
      <c r="E644">
        <v>1250000</v>
      </c>
      <c r="F644" t="s">
        <v>13</v>
      </c>
      <c r="G644" t="s">
        <v>14</v>
      </c>
      <c r="H644">
        <v>3</v>
      </c>
      <c r="I644">
        <v>1</v>
      </c>
      <c r="J644">
        <v>1018</v>
      </c>
      <c r="K644">
        <v>1.025846</v>
      </c>
      <c r="L644" t="s">
        <v>16</v>
      </c>
    </row>
    <row r="645" spans="1:12" x14ac:dyDescent="0.3">
      <c r="A645" s="1">
        <v>40458</v>
      </c>
      <c r="B645">
        <v>2010</v>
      </c>
      <c r="C645" t="s">
        <v>18</v>
      </c>
      <c r="D645">
        <v>285600</v>
      </c>
      <c r="E645">
        <v>430000</v>
      </c>
      <c r="F645" t="s">
        <v>13</v>
      </c>
      <c r="G645" t="s">
        <v>14</v>
      </c>
      <c r="H645">
        <v>3</v>
      </c>
      <c r="I645">
        <v>1</v>
      </c>
      <c r="J645">
        <v>911</v>
      </c>
      <c r="K645">
        <v>1.025846</v>
      </c>
      <c r="L645" t="s">
        <v>16</v>
      </c>
    </row>
    <row r="646" spans="1:12" x14ac:dyDescent="0.3">
      <c r="A646" s="1">
        <v>40459</v>
      </c>
      <c r="B646">
        <v>2010</v>
      </c>
      <c r="C646" t="s">
        <v>17</v>
      </c>
      <c r="D646">
        <v>131870</v>
      </c>
      <c r="E646">
        <v>247000</v>
      </c>
      <c r="F646" t="s">
        <v>13</v>
      </c>
      <c r="G646" t="s">
        <v>14</v>
      </c>
      <c r="H646">
        <v>3</v>
      </c>
      <c r="I646">
        <v>2</v>
      </c>
      <c r="J646">
        <v>918</v>
      </c>
      <c r="K646">
        <v>1.025846</v>
      </c>
      <c r="L646" t="s">
        <v>25</v>
      </c>
    </row>
    <row r="647" spans="1:12" x14ac:dyDescent="0.3">
      <c r="A647" s="1">
        <v>40460</v>
      </c>
      <c r="B647">
        <v>2010</v>
      </c>
      <c r="C647" t="s">
        <v>17</v>
      </c>
      <c r="D647">
        <v>103030</v>
      </c>
      <c r="E647">
        <v>167000</v>
      </c>
      <c r="F647" t="s">
        <v>13</v>
      </c>
      <c r="G647" t="s">
        <v>14</v>
      </c>
      <c r="H647">
        <v>3</v>
      </c>
      <c r="I647">
        <v>1</v>
      </c>
      <c r="J647">
        <v>1086</v>
      </c>
      <c r="K647">
        <v>1.025846</v>
      </c>
      <c r="L647" t="s">
        <v>25</v>
      </c>
    </row>
    <row r="648" spans="1:12" x14ac:dyDescent="0.3">
      <c r="A648" s="1">
        <v>40461</v>
      </c>
      <c r="B648">
        <v>2010</v>
      </c>
      <c r="C648" t="s">
        <v>29</v>
      </c>
      <c r="D648">
        <v>208000</v>
      </c>
      <c r="E648">
        <v>284500</v>
      </c>
      <c r="F648" t="s">
        <v>13</v>
      </c>
      <c r="G648" t="s">
        <v>14</v>
      </c>
      <c r="H648">
        <v>3</v>
      </c>
      <c r="I648">
        <v>2</v>
      </c>
      <c r="J648">
        <v>943</v>
      </c>
      <c r="K648">
        <v>1.025846</v>
      </c>
      <c r="L648" t="s">
        <v>15</v>
      </c>
    </row>
    <row r="649" spans="1:12" x14ac:dyDescent="0.3">
      <c r="A649" s="1">
        <v>40462</v>
      </c>
      <c r="B649">
        <v>2010</v>
      </c>
      <c r="C649" t="s">
        <v>17</v>
      </c>
      <c r="D649">
        <v>108160</v>
      </c>
      <c r="E649">
        <v>95000</v>
      </c>
      <c r="F649" t="s">
        <v>13</v>
      </c>
      <c r="G649" t="s">
        <v>14</v>
      </c>
      <c r="H649">
        <v>3</v>
      </c>
      <c r="I649">
        <v>2</v>
      </c>
      <c r="J649">
        <v>924</v>
      </c>
      <c r="K649">
        <v>1.025846</v>
      </c>
      <c r="L649" t="s">
        <v>16</v>
      </c>
    </row>
    <row r="650" spans="1:12" x14ac:dyDescent="0.3">
      <c r="A650" s="1">
        <v>40463</v>
      </c>
      <c r="B650">
        <v>2010</v>
      </c>
      <c r="C650" t="s">
        <v>29</v>
      </c>
      <c r="D650">
        <v>187500</v>
      </c>
      <c r="E650">
        <v>265000</v>
      </c>
      <c r="F650" t="s">
        <v>13</v>
      </c>
      <c r="G650" t="s">
        <v>14</v>
      </c>
      <c r="H650">
        <v>3</v>
      </c>
      <c r="I650">
        <v>1</v>
      </c>
      <c r="J650">
        <v>1074</v>
      </c>
      <c r="K650">
        <v>1.025846</v>
      </c>
      <c r="L650" t="s">
        <v>16</v>
      </c>
    </row>
    <row r="651" spans="1:12" x14ac:dyDescent="0.3">
      <c r="A651" s="1">
        <v>40464</v>
      </c>
      <c r="B651">
        <v>2010</v>
      </c>
      <c r="C651" t="s">
        <v>21</v>
      </c>
      <c r="D651">
        <v>837270</v>
      </c>
      <c r="E651">
        <v>1245000</v>
      </c>
      <c r="F651" t="s">
        <v>13</v>
      </c>
      <c r="G651" t="s">
        <v>14</v>
      </c>
      <c r="H651">
        <v>3</v>
      </c>
      <c r="I651">
        <v>2</v>
      </c>
      <c r="J651">
        <v>1045</v>
      </c>
      <c r="K651">
        <v>1.025846</v>
      </c>
      <c r="L651" t="s">
        <v>15</v>
      </c>
    </row>
    <row r="652" spans="1:12" x14ac:dyDescent="0.3">
      <c r="A652" s="1">
        <v>40465</v>
      </c>
      <c r="B652">
        <v>2010</v>
      </c>
      <c r="C652" t="s">
        <v>18</v>
      </c>
      <c r="D652">
        <v>318220</v>
      </c>
      <c r="E652">
        <v>549000</v>
      </c>
      <c r="F652" t="s">
        <v>13</v>
      </c>
      <c r="G652" t="s">
        <v>14</v>
      </c>
      <c r="H652">
        <v>3</v>
      </c>
      <c r="I652">
        <v>1</v>
      </c>
      <c r="J652">
        <v>947</v>
      </c>
      <c r="K652">
        <v>1.025846</v>
      </c>
      <c r="L652" t="s">
        <v>15</v>
      </c>
    </row>
    <row r="653" spans="1:12" x14ac:dyDescent="0.3">
      <c r="A653" s="1">
        <v>40466</v>
      </c>
      <c r="B653">
        <v>2010</v>
      </c>
      <c r="C653" t="s">
        <v>17</v>
      </c>
      <c r="D653">
        <v>100460</v>
      </c>
      <c r="E653">
        <v>190000</v>
      </c>
      <c r="F653" t="s">
        <v>13</v>
      </c>
      <c r="G653" t="s">
        <v>14</v>
      </c>
      <c r="H653">
        <v>3</v>
      </c>
      <c r="I653">
        <v>1</v>
      </c>
      <c r="J653">
        <v>1100</v>
      </c>
      <c r="K653">
        <v>1.025846</v>
      </c>
      <c r="L653" t="s">
        <v>25</v>
      </c>
    </row>
    <row r="654" spans="1:12" x14ac:dyDescent="0.3">
      <c r="A654" s="1">
        <v>40467</v>
      </c>
      <c r="B654">
        <v>2010</v>
      </c>
      <c r="C654" t="s">
        <v>17</v>
      </c>
      <c r="D654">
        <v>75810</v>
      </c>
      <c r="E654">
        <v>141226</v>
      </c>
      <c r="F654" t="s">
        <v>13</v>
      </c>
      <c r="G654" t="s">
        <v>14</v>
      </c>
      <c r="H654">
        <v>3</v>
      </c>
      <c r="I654">
        <v>3</v>
      </c>
      <c r="J654">
        <v>1033</v>
      </c>
      <c r="K654">
        <v>1.025846</v>
      </c>
      <c r="L654" t="s">
        <v>15</v>
      </c>
    </row>
    <row r="655" spans="1:12" x14ac:dyDescent="0.3">
      <c r="A655" s="1">
        <v>40468</v>
      </c>
      <c r="B655">
        <v>2010</v>
      </c>
      <c r="C655" t="s">
        <v>29</v>
      </c>
      <c r="D655">
        <v>153000</v>
      </c>
      <c r="E655">
        <v>225000</v>
      </c>
      <c r="F655" t="s">
        <v>13</v>
      </c>
      <c r="G655" t="s">
        <v>14</v>
      </c>
      <c r="H655">
        <v>3</v>
      </c>
      <c r="I655">
        <v>1</v>
      </c>
      <c r="J655">
        <v>964</v>
      </c>
      <c r="K655">
        <v>1.025846</v>
      </c>
      <c r="L655" t="s">
        <v>16</v>
      </c>
    </row>
    <row r="656" spans="1:12" x14ac:dyDescent="0.3">
      <c r="A656" s="1">
        <v>40469</v>
      </c>
      <c r="B656">
        <v>2010</v>
      </c>
      <c r="C656" t="s">
        <v>26</v>
      </c>
      <c r="D656">
        <v>433510</v>
      </c>
      <c r="E656">
        <v>555000</v>
      </c>
      <c r="F656" t="s">
        <v>13</v>
      </c>
      <c r="G656" t="s">
        <v>14</v>
      </c>
      <c r="H656">
        <v>3</v>
      </c>
      <c r="I656">
        <v>2</v>
      </c>
      <c r="J656">
        <v>1056</v>
      </c>
      <c r="K656">
        <v>1.025846</v>
      </c>
      <c r="L656" t="s">
        <v>22</v>
      </c>
    </row>
    <row r="657" spans="1:12" x14ac:dyDescent="0.3">
      <c r="A657" s="1">
        <v>40470</v>
      </c>
      <c r="B657">
        <v>2010</v>
      </c>
      <c r="C657" t="s">
        <v>29</v>
      </c>
      <c r="D657">
        <v>254600</v>
      </c>
      <c r="E657">
        <v>157500</v>
      </c>
      <c r="F657" t="s">
        <v>13</v>
      </c>
      <c r="G657" t="s">
        <v>14</v>
      </c>
      <c r="H657">
        <v>3</v>
      </c>
      <c r="I657">
        <v>2</v>
      </c>
      <c r="J657">
        <v>1073</v>
      </c>
      <c r="K657">
        <v>1.025846</v>
      </c>
      <c r="L657" t="s">
        <v>16</v>
      </c>
    </row>
    <row r="658" spans="1:12" x14ac:dyDescent="0.3">
      <c r="A658" s="1">
        <v>40471</v>
      </c>
      <c r="B658">
        <v>2010</v>
      </c>
      <c r="C658" t="s">
        <v>29</v>
      </c>
      <c r="D658">
        <v>254600</v>
      </c>
      <c r="E658">
        <v>157500</v>
      </c>
      <c r="F658" t="s">
        <v>13</v>
      </c>
      <c r="G658" t="s">
        <v>14</v>
      </c>
      <c r="H658">
        <v>3</v>
      </c>
      <c r="I658">
        <v>3</v>
      </c>
      <c r="J658">
        <v>1000</v>
      </c>
      <c r="K658">
        <v>1.025846</v>
      </c>
      <c r="L658" t="s">
        <v>16</v>
      </c>
    </row>
    <row r="659" spans="1:12" x14ac:dyDescent="0.3">
      <c r="A659" s="1">
        <v>40472</v>
      </c>
      <c r="B659">
        <v>2010</v>
      </c>
      <c r="C659" t="s">
        <v>17</v>
      </c>
      <c r="D659">
        <v>133340</v>
      </c>
      <c r="E659">
        <v>190500</v>
      </c>
      <c r="F659" t="s">
        <v>13</v>
      </c>
      <c r="G659" t="s">
        <v>14</v>
      </c>
      <c r="H659">
        <v>3</v>
      </c>
      <c r="I659">
        <v>3</v>
      </c>
      <c r="J659">
        <v>956</v>
      </c>
      <c r="K659">
        <v>1.025846</v>
      </c>
      <c r="L659" t="s">
        <v>22</v>
      </c>
    </row>
    <row r="660" spans="1:12" x14ac:dyDescent="0.3">
      <c r="A660" s="1">
        <v>40473</v>
      </c>
      <c r="B660">
        <v>2010</v>
      </c>
      <c r="C660" t="s">
        <v>21</v>
      </c>
      <c r="D660">
        <v>1870470</v>
      </c>
      <c r="E660">
        <v>2000000</v>
      </c>
      <c r="F660" t="s">
        <v>13</v>
      </c>
      <c r="G660" t="s">
        <v>14</v>
      </c>
      <c r="H660">
        <v>3</v>
      </c>
      <c r="I660">
        <v>2</v>
      </c>
      <c r="J660">
        <v>1084</v>
      </c>
      <c r="K660">
        <v>1.025846</v>
      </c>
      <c r="L660" t="s">
        <v>25</v>
      </c>
    </row>
    <row r="661" spans="1:12" x14ac:dyDescent="0.3">
      <c r="A661" s="1">
        <v>40474</v>
      </c>
      <c r="B661">
        <v>2010</v>
      </c>
      <c r="C661" t="s">
        <v>29</v>
      </c>
      <c r="D661">
        <v>146300</v>
      </c>
      <c r="E661">
        <v>255000</v>
      </c>
      <c r="F661" t="s">
        <v>13</v>
      </c>
      <c r="G661" t="s">
        <v>14</v>
      </c>
      <c r="H661">
        <v>3</v>
      </c>
      <c r="I661">
        <v>1</v>
      </c>
      <c r="J661">
        <v>1027</v>
      </c>
      <c r="K661">
        <v>1.025846</v>
      </c>
      <c r="L661" t="s">
        <v>22</v>
      </c>
    </row>
    <row r="662" spans="1:12" x14ac:dyDescent="0.3">
      <c r="A662" s="1">
        <v>40475</v>
      </c>
      <c r="B662">
        <v>2010</v>
      </c>
      <c r="C662" t="s">
        <v>17</v>
      </c>
      <c r="D662">
        <v>79600</v>
      </c>
      <c r="E662">
        <v>177371</v>
      </c>
      <c r="F662" t="s">
        <v>13</v>
      </c>
      <c r="G662" t="s">
        <v>14</v>
      </c>
      <c r="H662">
        <v>3</v>
      </c>
      <c r="I662">
        <v>1</v>
      </c>
      <c r="J662">
        <v>941</v>
      </c>
      <c r="K662">
        <v>1.025846</v>
      </c>
      <c r="L662" t="s">
        <v>22</v>
      </c>
    </row>
    <row r="663" spans="1:12" x14ac:dyDescent="0.3">
      <c r="A663" s="1">
        <v>40476</v>
      </c>
      <c r="B663">
        <v>2010</v>
      </c>
      <c r="C663" t="s">
        <v>29</v>
      </c>
      <c r="D663">
        <v>178900</v>
      </c>
      <c r="E663">
        <v>268500</v>
      </c>
      <c r="F663" t="s">
        <v>13</v>
      </c>
      <c r="G663" t="s">
        <v>14</v>
      </c>
      <c r="H663">
        <v>3</v>
      </c>
      <c r="I663">
        <v>3</v>
      </c>
      <c r="J663">
        <v>978</v>
      </c>
      <c r="K663">
        <v>1.025846</v>
      </c>
      <c r="L663" t="s">
        <v>25</v>
      </c>
    </row>
    <row r="664" spans="1:12" x14ac:dyDescent="0.3">
      <c r="A664" s="1">
        <v>40477</v>
      </c>
      <c r="B664">
        <v>2010</v>
      </c>
      <c r="C664" t="s">
        <v>17</v>
      </c>
      <c r="D664">
        <v>109420</v>
      </c>
      <c r="E664">
        <v>197024</v>
      </c>
      <c r="F664" t="s">
        <v>13</v>
      </c>
      <c r="G664" t="s">
        <v>14</v>
      </c>
      <c r="H664">
        <v>3</v>
      </c>
      <c r="I664">
        <v>2</v>
      </c>
      <c r="J664">
        <v>1023</v>
      </c>
      <c r="K664">
        <v>1.025846</v>
      </c>
      <c r="L664" t="s">
        <v>16</v>
      </c>
    </row>
    <row r="665" spans="1:12" x14ac:dyDescent="0.3">
      <c r="A665" s="1">
        <v>40478</v>
      </c>
      <c r="B665">
        <v>2010</v>
      </c>
      <c r="C665" t="s">
        <v>17</v>
      </c>
      <c r="D665">
        <v>144340</v>
      </c>
      <c r="E665">
        <v>57500</v>
      </c>
      <c r="F665" t="s">
        <v>13</v>
      </c>
      <c r="G665" t="s">
        <v>14</v>
      </c>
      <c r="H665">
        <v>3</v>
      </c>
      <c r="I665">
        <v>2</v>
      </c>
      <c r="J665">
        <v>965</v>
      </c>
      <c r="K665">
        <v>1.025846</v>
      </c>
      <c r="L665" t="s">
        <v>15</v>
      </c>
    </row>
    <row r="666" spans="1:12" x14ac:dyDescent="0.3">
      <c r="A666" s="1">
        <v>40479</v>
      </c>
      <c r="B666">
        <v>2010</v>
      </c>
      <c r="C666" t="s">
        <v>26</v>
      </c>
      <c r="D666">
        <v>549780</v>
      </c>
      <c r="E666">
        <v>690000</v>
      </c>
      <c r="F666" t="s">
        <v>13</v>
      </c>
      <c r="G666" t="s">
        <v>14</v>
      </c>
      <c r="H666">
        <v>3</v>
      </c>
      <c r="I666">
        <v>2</v>
      </c>
      <c r="J666">
        <v>967</v>
      </c>
      <c r="K666">
        <v>1.025846</v>
      </c>
      <c r="L666" t="s">
        <v>15</v>
      </c>
    </row>
    <row r="667" spans="1:12" x14ac:dyDescent="0.3">
      <c r="A667" s="1">
        <v>40480</v>
      </c>
      <c r="B667">
        <v>2010</v>
      </c>
      <c r="C667" t="s">
        <v>26</v>
      </c>
      <c r="D667">
        <v>880040</v>
      </c>
      <c r="E667">
        <v>950000</v>
      </c>
      <c r="F667" t="s">
        <v>13</v>
      </c>
      <c r="G667" t="s">
        <v>14</v>
      </c>
      <c r="H667">
        <v>3</v>
      </c>
      <c r="I667">
        <v>1</v>
      </c>
      <c r="J667">
        <v>1084</v>
      </c>
      <c r="K667">
        <v>1.025846</v>
      </c>
      <c r="L667" t="s">
        <v>22</v>
      </c>
    </row>
    <row r="668" spans="1:12" x14ac:dyDescent="0.3">
      <c r="A668" s="1">
        <v>40481</v>
      </c>
      <c r="B668">
        <v>2010</v>
      </c>
      <c r="C668" t="s">
        <v>29</v>
      </c>
      <c r="D668">
        <v>186200</v>
      </c>
      <c r="E668">
        <v>355000</v>
      </c>
      <c r="F668" t="s">
        <v>13</v>
      </c>
      <c r="G668" t="s">
        <v>14</v>
      </c>
      <c r="H668">
        <v>3</v>
      </c>
      <c r="I668">
        <v>1</v>
      </c>
      <c r="J668">
        <v>1024</v>
      </c>
      <c r="K668">
        <v>1.025846</v>
      </c>
      <c r="L668" t="s">
        <v>25</v>
      </c>
    </row>
    <row r="669" spans="1:12" x14ac:dyDescent="0.3">
      <c r="A669" s="1">
        <v>40482</v>
      </c>
      <c r="B669">
        <v>2010</v>
      </c>
      <c r="C669" t="s">
        <v>29</v>
      </c>
      <c r="D669">
        <v>243400</v>
      </c>
      <c r="E669">
        <v>380000</v>
      </c>
      <c r="F669" t="s">
        <v>13</v>
      </c>
      <c r="G669" t="s">
        <v>14</v>
      </c>
      <c r="H669">
        <v>3</v>
      </c>
      <c r="I669">
        <v>1</v>
      </c>
      <c r="J669">
        <v>1056</v>
      </c>
      <c r="K669">
        <v>1.025846</v>
      </c>
      <c r="L669" t="s">
        <v>25</v>
      </c>
    </row>
    <row r="670" spans="1:12" x14ac:dyDescent="0.3">
      <c r="A670" s="1">
        <v>40483</v>
      </c>
      <c r="B670">
        <v>2010</v>
      </c>
      <c r="C670" t="s">
        <v>18</v>
      </c>
      <c r="D670">
        <v>243950</v>
      </c>
      <c r="E670">
        <v>515000</v>
      </c>
      <c r="F670" t="s">
        <v>13</v>
      </c>
      <c r="G670" t="s">
        <v>14</v>
      </c>
      <c r="H670">
        <v>3</v>
      </c>
      <c r="I670">
        <v>3</v>
      </c>
      <c r="J670">
        <v>1008</v>
      </c>
      <c r="K670">
        <v>1.025846</v>
      </c>
      <c r="L670" t="s">
        <v>16</v>
      </c>
    </row>
    <row r="671" spans="1:12" x14ac:dyDescent="0.3">
      <c r="A671" s="1">
        <v>40484</v>
      </c>
      <c r="B671">
        <v>2010</v>
      </c>
      <c r="C671" t="s">
        <v>17</v>
      </c>
      <c r="D671">
        <v>113330</v>
      </c>
      <c r="E671">
        <v>170000</v>
      </c>
      <c r="F671" t="s">
        <v>23</v>
      </c>
      <c r="G671" t="s">
        <v>24</v>
      </c>
      <c r="H671">
        <v>6</v>
      </c>
      <c r="I671">
        <v>4</v>
      </c>
      <c r="J671">
        <v>2047</v>
      </c>
      <c r="K671">
        <v>1.025846</v>
      </c>
      <c r="L671" t="s">
        <v>25</v>
      </c>
    </row>
    <row r="672" spans="1:12" x14ac:dyDescent="0.3">
      <c r="A672" s="1">
        <v>40485</v>
      </c>
      <c r="B672">
        <v>2010</v>
      </c>
      <c r="C672" t="s">
        <v>26</v>
      </c>
      <c r="D672">
        <v>589400</v>
      </c>
      <c r="E672">
        <v>750000</v>
      </c>
      <c r="F672" t="s">
        <v>13</v>
      </c>
      <c r="G672" t="s">
        <v>14</v>
      </c>
      <c r="H672">
        <v>3</v>
      </c>
      <c r="I672">
        <v>2</v>
      </c>
      <c r="J672">
        <v>1006</v>
      </c>
      <c r="K672">
        <v>1.025846</v>
      </c>
      <c r="L672" t="s">
        <v>16</v>
      </c>
    </row>
    <row r="673" spans="1:12" x14ac:dyDescent="0.3">
      <c r="A673" s="1">
        <v>40486</v>
      </c>
      <c r="B673">
        <v>2010</v>
      </c>
      <c r="C673" t="s">
        <v>26</v>
      </c>
      <c r="D673">
        <v>959350</v>
      </c>
      <c r="E673">
        <v>1800000</v>
      </c>
      <c r="F673" t="s">
        <v>13</v>
      </c>
      <c r="G673" t="s">
        <v>14</v>
      </c>
      <c r="H673">
        <v>3</v>
      </c>
      <c r="I673">
        <v>2</v>
      </c>
      <c r="J673">
        <v>1099</v>
      </c>
      <c r="K673">
        <v>1.025846</v>
      </c>
      <c r="L673" t="s">
        <v>16</v>
      </c>
    </row>
    <row r="674" spans="1:12" x14ac:dyDescent="0.3">
      <c r="A674" s="1">
        <v>40487</v>
      </c>
      <c r="B674">
        <v>2010</v>
      </c>
      <c r="C674" t="s">
        <v>29</v>
      </c>
      <c r="D674">
        <v>206600</v>
      </c>
      <c r="E674">
        <v>318000</v>
      </c>
      <c r="F674" t="s">
        <v>13</v>
      </c>
      <c r="G674" t="s">
        <v>14</v>
      </c>
      <c r="H674">
        <v>3</v>
      </c>
      <c r="I674">
        <v>2</v>
      </c>
      <c r="J674">
        <v>938</v>
      </c>
      <c r="K674">
        <v>1.025846</v>
      </c>
      <c r="L674" t="s">
        <v>16</v>
      </c>
    </row>
    <row r="675" spans="1:12" x14ac:dyDescent="0.3">
      <c r="A675" s="1">
        <v>40488</v>
      </c>
      <c r="B675">
        <v>2010</v>
      </c>
      <c r="C675" t="s">
        <v>17</v>
      </c>
      <c r="D675">
        <v>96760</v>
      </c>
      <c r="E675">
        <v>95000</v>
      </c>
      <c r="F675" t="s">
        <v>19</v>
      </c>
      <c r="G675" t="s">
        <v>20</v>
      </c>
      <c r="H675">
        <v>4</v>
      </c>
      <c r="I675">
        <v>4</v>
      </c>
      <c r="J675">
        <v>1377</v>
      </c>
      <c r="K675">
        <v>1.025846</v>
      </c>
      <c r="L675" t="s">
        <v>22</v>
      </c>
    </row>
    <row r="676" spans="1:12" x14ac:dyDescent="0.3">
      <c r="A676" s="1">
        <v>40489</v>
      </c>
      <c r="B676">
        <v>2010</v>
      </c>
      <c r="C676" t="s">
        <v>29</v>
      </c>
      <c r="D676">
        <v>157600</v>
      </c>
      <c r="E676">
        <v>243800</v>
      </c>
      <c r="F676" t="s">
        <v>13</v>
      </c>
      <c r="G676" t="s">
        <v>14</v>
      </c>
      <c r="H676">
        <v>3</v>
      </c>
      <c r="I676">
        <v>1</v>
      </c>
      <c r="J676">
        <v>947</v>
      </c>
      <c r="K676">
        <v>1.025846</v>
      </c>
      <c r="L676" t="s">
        <v>15</v>
      </c>
    </row>
    <row r="677" spans="1:12" x14ac:dyDescent="0.3">
      <c r="A677" s="1">
        <v>40490</v>
      </c>
      <c r="B677">
        <v>2010</v>
      </c>
      <c r="C677" t="s">
        <v>21</v>
      </c>
      <c r="D677">
        <v>1596980</v>
      </c>
      <c r="E677">
        <v>2075000</v>
      </c>
      <c r="F677" t="s">
        <v>13</v>
      </c>
      <c r="G677" t="s">
        <v>14</v>
      </c>
      <c r="H677">
        <v>3</v>
      </c>
      <c r="I677">
        <v>2</v>
      </c>
      <c r="J677">
        <v>953</v>
      </c>
      <c r="K677">
        <v>1.025846</v>
      </c>
      <c r="L677" t="s">
        <v>25</v>
      </c>
    </row>
    <row r="678" spans="1:12" x14ac:dyDescent="0.3">
      <c r="A678" s="1">
        <v>40491</v>
      </c>
      <c r="B678">
        <v>2010</v>
      </c>
      <c r="C678" t="s">
        <v>17</v>
      </c>
      <c r="D678">
        <v>138740</v>
      </c>
      <c r="E678">
        <v>180000</v>
      </c>
      <c r="F678" t="s">
        <v>13</v>
      </c>
      <c r="G678" t="s">
        <v>14</v>
      </c>
      <c r="H678">
        <v>3</v>
      </c>
      <c r="I678">
        <v>1</v>
      </c>
      <c r="J678">
        <v>967</v>
      </c>
      <c r="K678">
        <v>1.025846</v>
      </c>
      <c r="L678" t="s">
        <v>15</v>
      </c>
    </row>
    <row r="679" spans="1:12" x14ac:dyDescent="0.3">
      <c r="A679" s="1">
        <v>40492</v>
      </c>
      <c r="B679">
        <v>2010</v>
      </c>
      <c r="C679" t="s">
        <v>29</v>
      </c>
      <c r="D679">
        <v>219800</v>
      </c>
      <c r="E679">
        <v>314000</v>
      </c>
      <c r="F679" t="s">
        <v>13</v>
      </c>
      <c r="G679" t="s">
        <v>14</v>
      </c>
      <c r="H679">
        <v>3</v>
      </c>
      <c r="I679">
        <v>1</v>
      </c>
      <c r="J679">
        <v>1051</v>
      </c>
      <c r="K679">
        <v>1.025846</v>
      </c>
      <c r="L679" t="s">
        <v>15</v>
      </c>
    </row>
    <row r="680" spans="1:12" x14ac:dyDescent="0.3">
      <c r="A680" s="1">
        <v>40493</v>
      </c>
      <c r="B680">
        <v>2010</v>
      </c>
      <c r="C680" t="s">
        <v>17</v>
      </c>
      <c r="D680">
        <v>116070</v>
      </c>
      <c r="E680">
        <v>127500</v>
      </c>
      <c r="F680" t="s">
        <v>23</v>
      </c>
      <c r="G680" t="s">
        <v>24</v>
      </c>
      <c r="H680">
        <v>6</v>
      </c>
      <c r="I680">
        <v>6</v>
      </c>
      <c r="J680">
        <v>1833</v>
      </c>
      <c r="K680">
        <v>1.025846</v>
      </c>
      <c r="L680" t="s">
        <v>16</v>
      </c>
    </row>
    <row r="681" spans="1:12" x14ac:dyDescent="0.3">
      <c r="A681" s="1">
        <v>40494</v>
      </c>
      <c r="B681">
        <v>2010</v>
      </c>
      <c r="C681" t="s">
        <v>29</v>
      </c>
      <c r="D681">
        <v>219800</v>
      </c>
      <c r="E681">
        <v>318000</v>
      </c>
      <c r="F681" t="s">
        <v>13</v>
      </c>
      <c r="G681" t="s">
        <v>14</v>
      </c>
      <c r="H681">
        <v>3</v>
      </c>
      <c r="I681">
        <v>2</v>
      </c>
      <c r="J681">
        <v>1003</v>
      </c>
      <c r="K681">
        <v>1.025846</v>
      </c>
      <c r="L681" t="s">
        <v>25</v>
      </c>
    </row>
    <row r="682" spans="1:12" x14ac:dyDescent="0.3">
      <c r="A682" s="1">
        <v>40495</v>
      </c>
      <c r="B682">
        <v>2010</v>
      </c>
      <c r="C682" t="s">
        <v>21</v>
      </c>
      <c r="D682">
        <v>1551760</v>
      </c>
      <c r="E682">
        <v>1900000</v>
      </c>
      <c r="F682" t="s">
        <v>13</v>
      </c>
      <c r="G682" t="s">
        <v>14</v>
      </c>
      <c r="H682">
        <v>3</v>
      </c>
      <c r="I682">
        <v>3</v>
      </c>
      <c r="J682">
        <v>930</v>
      </c>
      <c r="K682">
        <v>1.025846</v>
      </c>
      <c r="L682" t="s">
        <v>22</v>
      </c>
    </row>
    <row r="683" spans="1:12" x14ac:dyDescent="0.3">
      <c r="A683" s="1">
        <v>40496</v>
      </c>
      <c r="B683">
        <v>2010</v>
      </c>
      <c r="C683" t="s">
        <v>26</v>
      </c>
      <c r="D683">
        <v>350770</v>
      </c>
      <c r="E683">
        <v>360000</v>
      </c>
      <c r="F683" t="s">
        <v>13</v>
      </c>
      <c r="G683" t="s">
        <v>14</v>
      </c>
      <c r="H683">
        <v>3</v>
      </c>
      <c r="I683">
        <v>2</v>
      </c>
      <c r="J683">
        <v>907</v>
      </c>
      <c r="K683">
        <v>1.025846</v>
      </c>
      <c r="L683" t="s">
        <v>16</v>
      </c>
    </row>
    <row r="684" spans="1:12" x14ac:dyDescent="0.3">
      <c r="A684" s="1">
        <v>40497</v>
      </c>
      <c r="B684">
        <v>2010</v>
      </c>
      <c r="C684" t="s">
        <v>29</v>
      </c>
      <c r="D684">
        <v>133400</v>
      </c>
      <c r="E684">
        <v>245000</v>
      </c>
      <c r="F684" t="s">
        <v>13</v>
      </c>
      <c r="G684" t="s">
        <v>14</v>
      </c>
      <c r="H684">
        <v>3</v>
      </c>
      <c r="I684">
        <v>3</v>
      </c>
      <c r="J684">
        <v>930</v>
      </c>
      <c r="K684">
        <v>1.025846</v>
      </c>
      <c r="L684" t="s">
        <v>15</v>
      </c>
    </row>
    <row r="685" spans="1:12" x14ac:dyDescent="0.3">
      <c r="A685" s="1">
        <v>40498</v>
      </c>
      <c r="B685">
        <v>2010</v>
      </c>
      <c r="C685" t="s">
        <v>29</v>
      </c>
      <c r="D685">
        <v>263900</v>
      </c>
      <c r="E685">
        <v>200450</v>
      </c>
      <c r="F685" t="s">
        <v>13</v>
      </c>
      <c r="G685" t="s">
        <v>14</v>
      </c>
      <c r="H685">
        <v>3</v>
      </c>
      <c r="I685">
        <v>1</v>
      </c>
      <c r="J685">
        <v>981</v>
      </c>
      <c r="K685">
        <v>1.025846</v>
      </c>
      <c r="L685" t="s">
        <v>22</v>
      </c>
    </row>
    <row r="686" spans="1:12" x14ac:dyDescent="0.3">
      <c r="A686" s="1">
        <v>40499</v>
      </c>
      <c r="B686">
        <v>2010</v>
      </c>
      <c r="C686" t="s">
        <v>29</v>
      </c>
      <c r="D686">
        <v>225100</v>
      </c>
      <c r="E686">
        <v>230000</v>
      </c>
      <c r="F686" t="s">
        <v>13</v>
      </c>
      <c r="G686" t="s">
        <v>14</v>
      </c>
      <c r="H686">
        <v>3</v>
      </c>
      <c r="I686">
        <v>2</v>
      </c>
      <c r="J686">
        <v>924</v>
      </c>
      <c r="K686">
        <v>1.025846</v>
      </c>
      <c r="L686" t="s">
        <v>25</v>
      </c>
    </row>
    <row r="687" spans="1:12" x14ac:dyDescent="0.3">
      <c r="A687" s="1">
        <v>40500</v>
      </c>
      <c r="B687">
        <v>2010</v>
      </c>
      <c r="C687" t="s">
        <v>17</v>
      </c>
      <c r="D687">
        <v>70850</v>
      </c>
      <c r="E687">
        <v>60000</v>
      </c>
      <c r="F687" t="s">
        <v>13</v>
      </c>
      <c r="G687" t="s">
        <v>14</v>
      </c>
      <c r="H687">
        <v>3</v>
      </c>
      <c r="I687">
        <v>2</v>
      </c>
      <c r="J687">
        <v>902</v>
      </c>
      <c r="K687">
        <v>1.025846</v>
      </c>
      <c r="L687" t="s">
        <v>15</v>
      </c>
    </row>
    <row r="688" spans="1:12" x14ac:dyDescent="0.3">
      <c r="A688" s="1">
        <v>40501</v>
      </c>
      <c r="B688">
        <v>2010</v>
      </c>
      <c r="C688" t="s">
        <v>18</v>
      </c>
      <c r="D688">
        <v>497910</v>
      </c>
      <c r="E688">
        <v>731000</v>
      </c>
      <c r="F688" t="s">
        <v>13</v>
      </c>
      <c r="G688" t="s">
        <v>14</v>
      </c>
      <c r="H688">
        <v>3</v>
      </c>
      <c r="I688">
        <v>2</v>
      </c>
      <c r="J688">
        <v>949</v>
      </c>
      <c r="K688">
        <v>1.025846</v>
      </c>
      <c r="L688" t="s">
        <v>25</v>
      </c>
    </row>
    <row r="689" spans="1:12" x14ac:dyDescent="0.3">
      <c r="A689" s="1">
        <v>40502</v>
      </c>
      <c r="B689">
        <v>2010</v>
      </c>
      <c r="C689" t="s">
        <v>17</v>
      </c>
      <c r="D689">
        <v>33400</v>
      </c>
      <c r="E689">
        <v>47235</v>
      </c>
      <c r="F689" t="s">
        <v>13</v>
      </c>
      <c r="G689" t="s">
        <v>14</v>
      </c>
      <c r="H689">
        <v>3</v>
      </c>
      <c r="I689">
        <v>3</v>
      </c>
      <c r="J689">
        <v>966</v>
      </c>
      <c r="K689">
        <v>1.025846</v>
      </c>
      <c r="L689" t="s">
        <v>16</v>
      </c>
    </row>
    <row r="690" spans="1:12" x14ac:dyDescent="0.3">
      <c r="A690" s="1">
        <v>40503</v>
      </c>
      <c r="B690">
        <v>2010</v>
      </c>
      <c r="C690" t="s">
        <v>26</v>
      </c>
      <c r="D690">
        <v>1121890</v>
      </c>
      <c r="E690">
        <v>1125000</v>
      </c>
      <c r="F690" t="s">
        <v>13</v>
      </c>
      <c r="G690" t="s">
        <v>14</v>
      </c>
      <c r="H690">
        <v>3</v>
      </c>
      <c r="I690">
        <v>1</v>
      </c>
      <c r="J690">
        <v>1089</v>
      </c>
      <c r="K690">
        <v>1.025846</v>
      </c>
      <c r="L690" t="s">
        <v>22</v>
      </c>
    </row>
    <row r="691" spans="1:12" x14ac:dyDescent="0.3">
      <c r="A691" s="1">
        <v>40504</v>
      </c>
      <c r="B691">
        <v>2010</v>
      </c>
      <c r="C691" t="s">
        <v>29</v>
      </c>
      <c r="D691">
        <v>143100</v>
      </c>
      <c r="E691">
        <v>204000</v>
      </c>
      <c r="F691" t="s">
        <v>13</v>
      </c>
      <c r="G691" t="s">
        <v>14</v>
      </c>
      <c r="H691">
        <v>3</v>
      </c>
      <c r="I691">
        <v>3</v>
      </c>
      <c r="J691">
        <v>924</v>
      </c>
      <c r="K691">
        <v>1.025846</v>
      </c>
      <c r="L691" t="s">
        <v>22</v>
      </c>
    </row>
    <row r="692" spans="1:12" x14ac:dyDescent="0.3">
      <c r="A692" s="1">
        <v>40505</v>
      </c>
      <c r="B692">
        <v>2010</v>
      </c>
      <c r="C692" t="s">
        <v>18</v>
      </c>
      <c r="D692">
        <v>288890</v>
      </c>
      <c r="E692">
        <v>360000</v>
      </c>
      <c r="F692" t="s">
        <v>19</v>
      </c>
      <c r="G692" t="s">
        <v>20</v>
      </c>
      <c r="H692">
        <v>4</v>
      </c>
      <c r="I692">
        <v>2</v>
      </c>
      <c r="J692">
        <v>1386</v>
      </c>
      <c r="K692">
        <v>1.025846</v>
      </c>
      <c r="L692" t="s">
        <v>22</v>
      </c>
    </row>
    <row r="693" spans="1:12" x14ac:dyDescent="0.3">
      <c r="A693" s="1">
        <v>40506</v>
      </c>
      <c r="B693">
        <v>2010</v>
      </c>
      <c r="C693" t="s">
        <v>26</v>
      </c>
      <c r="D693">
        <v>931700</v>
      </c>
      <c r="E693">
        <v>832000</v>
      </c>
      <c r="F693" t="s">
        <v>13</v>
      </c>
      <c r="G693" t="s">
        <v>14</v>
      </c>
      <c r="H693">
        <v>3</v>
      </c>
      <c r="I693">
        <v>1</v>
      </c>
      <c r="J693">
        <v>977</v>
      </c>
      <c r="K693">
        <v>1.025846</v>
      </c>
      <c r="L693" t="s">
        <v>25</v>
      </c>
    </row>
    <row r="694" spans="1:12" x14ac:dyDescent="0.3">
      <c r="A694" s="1">
        <v>40507</v>
      </c>
      <c r="B694">
        <v>2010</v>
      </c>
      <c r="C694" t="s">
        <v>17</v>
      </c>
      <c r="D694">
        <v>169610</v>
      </c>
      <c r="E694">
        <v>399000</v>
      </c>
      <c r="F694" t="s">
        <v>27</v>
      </c>
      <c r="G694" t="s">
        <v>28</v>
      </c>
      <c r="H694">
        <v>8</v>
      </c>
      <c r="I694">
        <v>7</v>
      </c>
      <c r="J694">
        <v>2725</v>
      </c>
      <c r="K694">
        <v>1.025846</v>
      </c>
      <c r="L694" t="s">
        <v>25</v>
      </c>
    </row>
    <row r="695" spans="1:12" x14ac:dyDescent="0.3">
      <c r="A695" s="1">
        <v>40508</v>
      </c>
      <c r="B695">
        <v>2010</v>
      </c>
      <c r="C695" t="s">
        <v>21</v>
      </c>
      <c r="D695">
        <v>1895460</v>
      </c>
      <c r="E695">
        <v>3900000</v>
      </c>
      <c r="F695" t="s">
        <v>13</v>
      </c>
      <c r="G695" t="s">
        <v>14</v>
      </c>
      <c r="H695">
        <v>3</v>
      </c>
      <c r="I695">
        <v>2</v>
      </c>
      <c r="J695">
        <v>1038</v>
      </c>
      <c r="K695">
        <v>1.025846</v>
      </c>
      <c r="L695" t="s">
        <v>25</v>
      </c>
    </row>
    <row r="696" spans="1:12" x14ac:dyDescent="0.3">
      <c r="A696" s="1">
        <v>40509</v>
      </c>
      <c r="B696">
        <v>2010</v>
      </c>
      <c r="C696" t="s">
        <v>26</v>
      </c>
      <c r="D696">
        <v>272720</v>
      </c>
      <c r="E696">
        <v>385000</v>
      </c>
      <c r="F696" t="s">
        <v>13</v>
      </c>
      <c r="G696" t="s">
        <v>14</v>
      </c>
      <c r="H696">
        <v>3</v>
      </c>
      <c r="I696">
        <v>3</v>
      </c>
      <c r="J696">
        <v>1006</v>
      </c>
      <c r="K696">
        <v>1.025846</v>
      </c>
      <c r="L696" t="s">
        <v>15</v>
      </c>
    </row>
    <row r="697" spans="1:12" x14ac:dyDescent="0.3">
      <c r="A697" s="1">
        <v>40510</v>
      </c>
      <c r="B697">
        <v>2010</v>
      </c>
      <c r="C697" t="s">
        <v>12</v>
      </c>
      <c r="D697">
        <v>131710</v>
      </c>
      <c r="E697">
        <v>197000</v>
      </c>
      <c r="F697" t="s">
        <v>13</v>
      </c>
      <c r="G697" t="s">
        <v>14</v>
      </c>
      <c r="H697">
        <v>3</v>
      </c>
      <c r="I697">
        <v>1</v>
      </c>
      <c r="J697">
        <v>1056</v>
      </c>
      <c r="K697">
        <v>1.025846</v>
      </c>
      <c r="L697" t="s">
        <v>22</v>
      </c>
    </row>
    <row r="698" spans="1:12" x14ac:dyDescent="0.3">
      <c r="A698" s="1">
        <v>40511</v>
      </c>
      <c r="B698">
        <v>2010</v>
      </c>
      <c r="C698" t="s">
        <v>12</v>
      </c>
      <c r="D698">
        <v>70850</v>
      </c>
      <c r="E698">
        <v>100000</v>
      </c>
      <c r="F698" t="s">
        <v>13</v>
      </c>
      <c r="G698" t="s">
        <v>14</v>
      </c>
      <c r="H698">
        <v>3</v>
      </c>
      <c r="I698">
        <v>2</v>
      </c>
      <c r="J698">
        <v>1083</v>
      </c>
      <c r="K698">
        <v>1.025846</v>
      </c>
      <c r="L698" t="s">
        <v>25</v>
      </c>
    </row>
    <row r="699" spans="1:12" x14ac:dyDescent="0.3">
      <c r="A699" s="1">
        <v>40512</v>
      </c>
      <c r="B699">
        <v>2010</v>
      </c>
      <c r="C699" t="s">
        <v>26</v>
      </c>
      <c r="D699">
        <v>590660</v>
      </c>
      <c r="E699">
        <v>750000</v>
      </c>
      <c r="F699" t="s">
        <v>13</v>
      </c>
      <c r="G699" t="s">
        <v>14</v>
      </c>
      <c r="H699">
        <v>3</v>
      </c>
      <c r="I699">
        <v>3</v>
      </c>
      <c r="J699">
        <v>1059</v>
      </c>
      <c r="K699">
        <v>1.025846</v>
      </c>
      <c r="L699" t="s">
        <v>22</v>
      </c>
    </row>
    <row r="700" spans="1:12" x14ac:dyDescent="0.3">
      <c r="A700" s="1">
        <v>40513</v>
      </c>
      <c r="B700">
        <v>2010</v>
      </c>
      <c r="C700" t="s">
        <v>21</v>
      </c>
      <c r="D700">
        <v>1203370</v>
      </c>
      <c r="E700">
        <v>2150000</v>
      </c>
      <c r="F700" t="s">
        <v>13</v>
      </c>
      <c r="G700" t="s">
        <v>14</v>
      </c>
      <c r="H700">
        <v>3</v>
      </c>
      <c r="I700">
        <v>1</v>
      </c>
      <c r="J700">
        <v>1009</v>
      </c>
      <c r="K700">
        <v>1.025846</v>
      </c>
      <c r="L700" t="s">
        <v>25</v>
      </c>
    </row>
    <row r="701" spans="1:12" x14ac:dyDescent="0.3">
      <c r="A701" s="1">
        <v>40514</v>
      </c>
      <c r="B701">
        <v>2010</v>
      </c>
      <c r="C701" t="s">
        <v>29</v>
      </c>
      <c r="D701">
        <v>198500</v>
      </c>
      <c r="E701">
        <v>276000</v>
      </c>
      <c r="F701" t="s">
        <v>13</v>
      </c>
      <c r="G701" t="s">
        <v>14</v>
      </c>
      <c r="H701">
        <v>3</v>
      </c>
      <c r="I701">
        <v>3</v>
      </c>
      <c r="J701">
        <v>969</v>
      </c>
      <c r="K701">
        <v>1.025846</v>
      </c>
      <c r="L701" t="s">
        <v>16</v>
      </c>
    </row>
    <row r="702" spans="1:12" x14ac:dyDescent="0.3">
      <c r="A702" s="1">
        <v>40515</v>
      </c>
      <c r="B702">
        <v>2010</v>
      </c>
      <c r="C702" t="s">
        <v>21</v>
      </c>
      <c r="D702">
        <v>967680</v>
      </c>
      <c r="E702">
        <v>937500</v>
      </c>
      <c r="F702" t="s">
        <v>13</v>
      </c>
      <c r="G702" t="s">
        <v>14</v>
      </c>
      <c r="H702">
        <v>3</v>
      </c>
      <c r="I702">
        <v>3</v>
      </c>
      <c r="J702">
        <v>1008</v>
      </c>
      <c r="K702">
        <v>1.025846</v>
      </c>
      <c r="L702" t="s">
        <v>16</v>
      </c>
    </row>
    <row r="703" spans="1:12" x14ac:dyDescent="0.3">
      <c r="A703" s="1">
        <v>40516</v>
      </c>
      <c r="B703">
        <v>2010</v>
      </c>
      <c r="C703" t="s">
        <v>12</v>
      </c>
      <c r="D703">
        <v>54390</v>
      </c>
      <c r="E703">
        <v>70000</v>
      </c>
      <c r="F703" t="s">
        <v>13</v>
      </c>
      <c r="G703" t="s">
        <v>14</v>
      </c>
      <c r="H703">
        <v>3</v>
      </c>
      <c r="I703">
        <v>3</v>
      </c>
      <c r="J703">
        <v>1067</v>
      </c>
      <c r="K703">
        <v>1.025846</v>
      </c>
      <c r="L703" t="s">
        <v>22</v>
      </c>
    </row>
    <row r="704" spans="1:12" x14ac:dyDescent="0.3">
      <c r="A704" s="1">
        <v>40517</v>
      </c>
      <c r="B704">
        <v>2010</v>
      </c>
      <c r="C704" t="s">
        <v>30</v>
      </c>
      <c r="D704">
        <v>1279940</v>
      </c>
      <c r="E704">
        <v>1680000</v>
      </c>
      <c r="F704" t="s">
        <v>13</v>
      </c>
      <c r="G704" t="s">
        <v>14</v>
      </c>
      <c r="H704">
        <v>3</v>
      </c>
      <c r="I704">
        <v>1</v>
      </c>
      <c r="J704">
        <v>919</v>
      </c>
      <c r="K704">
        <v>1.025846</v>
      </c>
      <c r="L704" t="s">
        <v>15</v>
      </c>
    </row>
    <row r="705" spans="1:12" x14ac:dyDescent="0.3">
      <c r="A705" s="1">
        <v>40518</v>
      </c>
      <c r="B705">
        <v>2010</v>
      </c>
      <c r="C705" t="s">
        <v>12</v>
      </c>
      <c r="D705">
        <v>87130</v>
      </c>
      <c r="E705">
        <v>110000</v>
      </c>
      <c r="F705" t="s">
        <v>13</v>
      </c>
      <c r="G705" t="s">
        <v>14</v>
      </c>
      <c r="H705">
        <v>3</v>
      </c>
      <c r="I705">
        <v>3</v>
      </c>
      <c r="J705">
        <v>1000</v>
      </c>
      <c r="K705">
        <v>1.025846</v>
      </c>
      <c r="L705" t="s">
        <v>25</v>
      </c>
    </row>
    <row r="706" spans="1:12" x14ac:dyDescent="0.3">
      <c r="A706" s="1">
        <v>40519</v>
      </c>
      <c r="B706">
        <v>2010</v>
      </c>
      <c r="C706" t="s">
        <v>26</v>
      </c>
      <c r="D706">
        <v>420770</v>
      </c>
      <c r="E706">
        <v>475000</v>
      </c>
      <c r="F706" t="s">
        <v>13</v>
      </c>
      <c r="G706" t="s">
        <v>14</v>
      </c>
      <c r="H706">
        <v>3</v>
      </c>
      <c r="I706">
        <v>3</v>
      </c>
      <c r="J706">
        <v>972</v>
      </c>
      <c r="K706">
        <v>1.025846</v>
      </c>
      <c r="L706" t="s">
        <v>22</v>
      </c>
    </row>
    <row r="707" spans="1:12" x14ac:dyDescent="0.3">
      <c r="A707" s="1">
        <v>40520</v>
      </c>
      <c r="B707">
        <v>2010</v>
      </c>
      <c r="C707" t="s">
        <v>29</v>
      </c>
      <c r="D707">
        <v>286000</v>
      </c>
      <c r="E707">
        <v>687530</v>
      </c>
      <c r="F707" t="s">
        <v>13</v>
      </c>
      <c r="G707" t="s">
        <v>14</v>
      </c>
      <c r="H707">
        <v>3</v>
      </c>
      <c r="I707">
        <v>1</v>
      </c>
      <c r="J707">
        <v>916</v>
      </c>
      <c r="K707">
        <v>1.025846</v>
      </c>
      <c r="L707" t="s">
        <v>15</v>
      </c>
    </row>
    <row r="708" spans="1:12" x14ac:dyDescent="0.3">
      <c r="A708" s="1">
        <v>40521</v>
      </c>
      <c r="B708">
        <v>2010</v>
      </c>
      <c r="C708" t="s">
        <v>29</v>
      </c>
      <c r="D708">
        <v>183700</v>
      </c>
      <c r="E708">
        <v>309000</v>
      </c>
      <c r="F708" t="s">
        <v>13</v>
      </c>
      <c r="G708" t="s">
        <v>14</v>
      </c>
      <c r="H708">
        <v>3</v>
      </c>
      <c r="I708">
        <v>2</v>
      </c>
      <c r="J708">
        <v>1031</v>
      </c>
      <c r="K708">
        <v>1.025846</v>
      </c>
      <c r="L708" t="s">
        <v>15</v>
      </c>
    </row>
    <row r="709" spans="1:12" x14ac:dyDescent="0.3">
      <c r="A709" s="1">
        <v>40522</v>
      </c>
      <c r="B709">
        <v>2010</v>
      </c>
      <c r="C709" t="s">
        <v>12</v>
      </c>
      <c r="D709">
        <v>86230</v>
      </c>
      <c r="E709">
        <v>114000</v>
      </c>
      <c r="F709" t="s">
        <v>13</v>
      </c>
      <c r="G709" t="s">
        <v>14</v>
      </c>
      <c r="H709">
        <v>3</v>
      </c>
      <c r="I709">
        <v>2</v>
      </c>
      <c r="J709">
        <v>998</v>
      </c>
      <c r="K709">
        <v>1.025846</v>
      </c>
      <c r="L709" t="s">
        <v>22</v>
      </c>
    </row>
    <row r="710" spans="1:12" x14ac:dyDescent="0.3">
      <c r="A710" s="1">
        <v>40523</v>
      </c>
      <c r="B710">
        <v>2010</v>
      </c>
      <c r="C710" t="s">
        <v>30</v>
      </c>
      <c r="D710">
        <v>440070</v>
      </c>
      <c r="E710">
        <v>640000</v>
      </c>
      <c r="F710" t="s">
        <v>13</v>
      </c>
      <c r="G710" t="s">
        <v>14</v>
      </c>
      <c r="H710">
        <v>3</v>
      </c>
      <c r="I710">
        <v>3</v>
      </c>
      <c r="J710">
        <v>1099</v>
      </c>
      <c r="K710">
        <v>1.025846</v>
      </c>
      <c r="L710" t="s">
        <v>15</v>
      </c>
    </row>
    <row r="711" spans="1:12" x14ac:dyDescent="0.3">
      <c r="A711" s="1">
        <v>40524</v>
      </c>
      <c r="B711">
        <v>2010</v>
      </c>
      <c r="C711" t="s">
        <v>21</v>
      </c>
      <c r="D711">
        <v>810530</v>
      </c>
      <c r="E711">
        <v>1650000</v>
      </c>
      <c r="F711" t="s">
        <v>13</v>
      </c>
      <c r="G711" t="s">
        <v>14</v>
      </c>
      <c r="H711">
        <v>3</v>
      </c>
      <c r="I711">
        <v>3</v>
      </c>
      <c r="J711">
        <v>961</v>
      </c>
      <c r="K711">
        <v>1.025846</v>
      </c>
      <c r="L711" t="s">
        <v>15</v>
      </c>
    </row>
    <row r="712" spans="1:12" x14ac:dyDescent="0.3">
      <c r="A712" s="1">
        <v>40525</v>
      </c>
      <c r="B712">
        <v>2010</v>
      </c>
      <c r="C712" t="s">
        <v>21</v>
      </c>
      <c r="D712">
        <v>819910</v>
      </c>
      <c r="E712">
        <v>336000</v>
      </c>
      <c r="F712" t="s">
        <v>13</v>
      </c>
      <c r="G712" t="s">
        <v>14</v>
      </c>
      <c r="H712">
        <v>3</v>
      </c>
      <c r="I712">
        <v>1</v>
      </c>
      <c r="J712">
        <v>1038</v>
      </c>
      <c r="K712">
        <v>1.025846</v>
      </c>
      <c r="L712" t="s">
        <v>22</v>
      </c>
    </row>
    <row r="713" spans="1:12" x14ac:dyDescent="0.3">
      <c r="A713" s="1">
        <v>40526</v>
      </c>
      <c r="B713">
        <v>2010</v>
      </c>
      <c r="C713" t="s">
        <v>26</v>
      </c>
      <c r="D713">
        <v>908460</v>
      </c>
      <c r="E713">
        <v>1200000</v>
      </c>
      <c r="F713" t="s">
        <v>13</v>
      </c>
      <c r="G713" t="s">
        <v>14</v>
      </c>
      <c r="H713">
        <v>3</v>
      </c>
      <c r="I713">
        <v>2</v>
      </c>
      <c r="J713">
        <v>1029</v>
      </c>
      <c r="K713">
        <v>1.025846</v>
      </c>
      <c r="L713" t="s">
        <v>22</v>
      </c>
    </row>
    <row r="714" spans="1:12" x14ac:dyDescent="0.3">
      <c r="A714" s="1">
        <v>40527</v>
      </c>
      <c r="B714">
        <v>2010</v>
      </c>
      <c r="C714" t="s">
        <v>12</v>
      </c>
      <c r="D714">
        <v>138180</v>
      </c>
      <c r="E714">
        <v>160000</v>
      </c>
      <c r="F714" t="s">
        <v>13</v>
      </c>
      <c r="G714" t="s">
        <v>14</v>
      </c>
      <c r="H714">
        <v>3</v>
      </c>
      <c r="I714">
        <v>1</v>
      </c>
      <c r="J714">
        <v>1042</v>
      </c>
      <c r="K714">
        <v>1.025846</v>
      </c>
      <c r="L714" t="s">
        <v>25</v>
      </c>
    </row>
    <row r="715" spans="1:12" x14ac:dyDescent="0.3">
      <c r="A715" s="1">
        <v>40528</v>
      </c>
      <c r="B715">
        <v>2010</v>
      </c>
      <c r="C715" t="s">
        <v>26</v>
      </c>
      <c r="D715">
        <v>369320</v>
      </c>
      <c r="E715">
        <v>558000</v>
      </c>
      <c r="F715" t="s">
        <v>13</v>
      </c>
      <c r="G715" t="s">
        <v>14</v>
      </c>
      <c r="H715">
        <v>3</v>
      </c>
      <c r="I715">
        <v>1</v>
      </c>
      <c r="J715">
        <v>903</v>
      </c>
      <c r="K715">
        <v>1.025846</v>
      </c>
      <c r="L715" t="s">
        <v>16</v>
      </c>
    </row>
    <row r="716" spans="1:12" x14ac:dyDescent="0.3">
      <c r="A716" s="1">
        <v>40529</v>
      </c>
      <c r="B716">
        <v>2010</v>
      </c>
      <c r="C716" t="s">
        <v>12</v>
      </c>
      <c r="D716">
        <v>145810</v>
      </c>
      <c r="E716">
        <v>99397</v>
      </c>
      <c r="F716" t="s">
        <v>23</v>
      </c>
      <c r="G716" t="s">
        <v>24</v>
      </c>
      <c r="H716">
        <v>6</v>
      </c>
      <c r="I716">
        <v>4</v>
      </c>
      <c r="J716">
        <v>1893</v>
      </c>
      <c r="K716">
        <v>1.025846</v>
      </c>
      <c r="L716" t="s">
        <v>25</v>
      </c>
    </row>
    <row r="717" spans="1:12" x14ac:dyDescent="0.3">
      <c r="A717" s="1">
        <v>40530</v>
      </c>
      <c r="B717">
        <v>2010</v>
      </c>
      <c r="C717" t="s">
        <v>12</v>
      </c>
      <c r="D717">
        <v>98780</v>
      </c>
      <c r="E717">
        <v>135000</v>
      </c>
      <c r="F717" t="s">
        <v>13</v>
      </c>
      <c r="G717" t="s">
        <v>14</v>
      </c>
      <c r="H717">
        <v>3</v>
      </c>
      <c r="I717">
        <v>3</v>
      </c>
      <c r="J717">
        <v>1095</v>
      </c>
      <c r="K717">
        <v>1.025846</v>
      </c>
      <c r="L717" t="s">
        <v>22</v>
      </c>
    </row>
    <row r="718" spans="1:12" x14ac:dyDescent="0.3">
      <c r="A718" s="1">
        <v>40531</v>
      </c>
      <c r="B718">
        <v>2010</v>
      </c>
      <c r="C718" t="s">
        <v>30</v>
      </c>
      <c r="D718">
        <v>367420</v>
      </c>
      <c r="E718">
        <v>390000</v>
      </c>
      <c r="F718" t="s">
        <v>13</v>
      </c>
      <c r="G718" t="s">
        <v>14</v>
      </c>
      <c r="H718">
        <v>3</v>
      </c>
      <c r="I718">
        <v>3</v>
      </c>
      <c r="J718">
        <v>905</v>
      </c>
      <c r="K718">
        <v>1.025846</v>
      </c>
      <c r="L718" t="s">
        <v>22</v>
      </c>
    </row>
    <row r="719" spans="1:12" x14ac:dyDescent="0.3">
      <c r="A719" s="1">
        <v>40532</v>
      </c>
      <c r="B719">
        <v>2010</v>
      </c>
      <c r="C719" t="s">
        <v>21</v>
      </c>
      <c r="D719">
        <v>553140</v>
      </c>
      <c r="E719">
        <v>570000</v>
      </c>
      <c r="F719" t="s">
        <v>13</v>
      </c>
      <c r="G719" t="s">
        <v>14</v>
      </c>
      <c r="H719">
        <v>3</v>
      </c>
      <c r="I719">
        <v>1</v>
      </c>
      <c r="J719">
        <v>905</v>
      </c>
      <c r="K719">
        <v>1.025846</v>
      </c>
      <c r="L719" t="s">
        <v>22</v>
      </c>
    </row>
    <row r="720" spans="1:12" x14ac:dyDescent="0.3">
      <c r="A720" s="1">
        <v>40533</v>
      </c>
      <c r="B720">
        <v>2010</v>
      </c>
      <c r="C720" t="s">
        <v>30</v>
      </c>
      <c r="D720">
        <v>522120</v>
      </c>
      <c r="E720">
        <v>710000</v>
      </c>
      <c r="F720" t="s">
        <v>13</v>
      </c>
      <c r="G720" t="s">
        <v>14</v>
      </c>
      <c r="H720">
        <v>3</v>
      </c>
      <c r="I720">
        <v>1</v>
      </c>
      <c r="J720">
        <v>1021</v>
      </c>
      <c r="K720">
        <v>1.025846</v>
      </c>
      <c r="L720" t="s">
        <v>22</v>
      </c>
    </row>
    <row r="721" spans="1:12" x14ac:dyDescent="0.3">
      <c r="A721" s="1">
        <v>40534</v>
      </c>
      <c r="B721">
        <v>2010</v>
      </c>
      <c r="C721" t="s">
        <v>29</v>
      </c>
      <c r="D721">
        <v>137700</v>
      </c>
      <c r="E721">
        <v>174000</v>
      </c>
      <c r="F721" t="s">
        <v>13</v>
      </c>
      <c r="G721" t="s">
        <v>14</v>
      </c>
      <c r="H721">
        <v>3</v>
      </c>
      <c r="I721">
        <v>3</v>
      </c>
      <c r="J721">
        <v>1097</v>
      </c>
      <c r="K721">
        <v>1.025846</v>
      </c>
      <c r="L721" t="s">
        <v>25</v>
      </c>
    </row>
    <row r="722" spans="1:12" x14ac:dyDescent="0.3">
      <c r="A722" s="1">
        <v>40535</v>
      </c>
      <c r="B722">
        <v>2010</v>
      </c>
      <c r="C722" t="s">
        <v>29</v>
      </c>
      <c r="D722">
        <v>214100</v>
      </c>
      <c r="E722">
        <v>325000</v>
      </c>
      <c r="F722" t="s">
        <v>19</v>
      </c>
      <c r="G722" t="s">
        <v>20</v>
      </c>
      <c r="H722">
        <v>4</v>
      </c>
      <c r="I722">
        <v>2</v>
      </c>
      <c r="J722">
        <v>1320</v>
      </c>
      <c r="K722">
        <v>1.025846</v>
      </c>
      <c r="L722" t="s">
        <v>25</v>
      </c>
    </row>
    <row r="723" spans="1:12" x14ac:dyDescent="0.3">
      <c r="A723" s="1">
        <v>40536</v>
      </c>
      <c r="B723">
        <v>2010</v>
      </c>
      <c r="C723" t="s">
        <v>29</v>
      </c>
      <c r="D723">
        <v>178700</v>
      </c>
      <c r="E723">
        <v>279900</v>
      </c>
      <c r="F723" t="s">
        <v>13</v>
      </c>
      <c r="G723" t="s">
        <v>14</v>
      </c>
      <c r="H723">
        <v>3</v>
      </c>
      <c r="I723">
        <v>2</v>
      </c>
      <c r="J723">
        <v>1031</v>
      </c>
      <c r="K723">
        <v>1.025846</v>
      </c>
      <c r="L723" t="s">
        <v>25</v>
      </c>
    </row>
    <row r="724" spans="1:12" x14ac:dyDescent="0.3">
      <c r="A724" s="1">
        <v>40537</v>
      </c>
      <c r="B724">
        <v>2010</v>
      </c>
      <c r="C724" t="s">
        <v>29</v>
      </c>
      <c r="D724">
        <v>218600</v>
      </c>
      <c r="E724">
        <v>290000</v>
      </c>
      <c r="F724" t="s">
        <v>13</v>
      </c>
      <c r="G724" t="s">
        <v>14</v>
      </c>
      <c r="H724">
        <v>3</v>
      </c>
      <c r="I724">
        <v>2</v>
      </c>
      <c r="J724">
        <v>957</v>
      </c>
      <c r="K724">
        <v>1.025846</v>
      </c>
      <c r="L724" t="s">
        <v>16</v>
      </c>
    </row>
    <row r="725" spans="1:12" x14ac:dyDescent="0.3">
      <c r="A725" s="1">
        <v>40538</v>
      </c>
      <c r="B725">
        <v>2010</v>
      </c>
      <c r="C725" t="s">
        <v>12</v>
      </c>
      <c r="D725">
        <v>82410</v>
      </c>
      <c r="E725">
        <v>56105</v>
      </c>
      <c r="F725" t="s">
        <v>13</v>
      </c>
      <c r="G725" t="s">
        <v>14</v>
      </c>
      <c r="H725">
        <v>3</v>
      </c>
      <c r="I725">
        <v>2</v>
      </c>
      <c r="J725">
        <v>904</v>
      </c>
      <c r="K725">
        <v>1.025846</v>
      </c>
      <c r="L725" t="s">
        <v>22</v>
      </c>
    </row>
    <row r="726" spans="1:12" x14ac:dyDescent="0.3">
      <c r="A726" s="1">
        <v>40539</v>
      </c>
      <c r="B726">
        <v>2010</v>
      </c>
      <c r="C726" t="s">
        <v>29</v>
      </c>
      <c r="D726">
        <v>231700</v>
      </c>
      <c r="E726">
        <v>330000</v>
      </c>
      <c r="F726" t="s">
        <v>13</v>
      </c>
      <c r="G726" t="s">
        <v>14</v>
      </c>
      <c r="H726">
        <v>3</v>
      </c>
      <c r="I726">
        <v>2</v>
      </c>
      <c r="J726">
        <v>998</v>
      </c>
      <c r="K726">
        <v>1.025846</v>
      </c>
      <c r="L726" t="s">
        <v>25</v>
      </c>
    </row>
    <row r="727" spans="1:12" x14ac:dyDescent="0.3">
      <c r="A727" s="1">
        <v>40540</v>
      </c>
      <c r="B727">
        <v>2010</v>
      </c>
      <c r="C727" t="s">
        <v>12</v>
      </c>
      <c r="D727">
        <v>119450</v>
      </c>
      <c r="E727">
        <v>150000</v>
      </c>
      <c r="F727" t="s">
        <v>13</v>
      </c>
      <c r="G727" t="s">
        <v>14</v>
      </c>
      <c r="H727">
        <v>3</v>
      </c>
      <c r="I727">
        <v>3</v>
      </c>
      <c r="J727">
        <v>1049</v>
      </c>
      <c r="K727">
        <v>1.025846</v>
      </c>
      <c r="L727" t="s">
        <v>22</v>
      </c>
    </row>
    <row r="728" spans="1:12" x14ac:dyDescent="0.3">
      <c r="A728" s="1">
        <v>40541</v>
      </c>
      <c r="B728">
        <v>2010</v>
      </c>
      <c r="C728" t="s">
        <v>12</v>
      </c>
      <c r="D728">
        <v>105820</v>
      </c>
      <c r="E728">
        <v>139000</v>
      </c>
      <c r="F728" t="s">
        <v>13</v>
      </c>
      <c r="G728" t="s">
        <v>14</v>
      </c>
      <c r="H728">
        <v>3</v>
      </c>
      <c r="I728">
        <v>1</v>
      </c>
      <c r="J728">
        <v>928</v>
      </c>
      <c r="K728">
        <v>1.025846</v>
      </c>
      <c r="L728" t="s">
        <v>22</v>
      </c>
    </row>
    <row r="729" spans="1:12" x14ac:dyDescent="0.3">
      <c r="A729" s="1">
        <v>40542</v>
      </c>
      <c r="B729">
        <v>2010</v>
      </c>
      <c r="C729" t="s">
        <v>21</v>
      </c>
      <c r="D729">
        <v>494200</v>
      </c>
      <c r="E729">
        <v>410000</v>
      </c>
      <c r="F729" t="s">
        <v>19</v>
      </c>
      <c r="G729" t="s">
        <v>20</v>
      </c>
      <c r="H729">
        <v>4</v>
      </c>
      <c r="I729">
        <v>2</v>
      </c>
      <c r="J729">
        <v>1387</v>
      </c>
      <c r="K729">
        <v>1.025846</v>
      </c>
      <c r="L729" t="s">
        <v>15</v>
      </c>
    </row>
    <row r="730" spans="1:12" x14ac:dyDescent="0.3">
      <c r="A730" s="1">
        <v>40543</v>
      </c>
      <c r="B730">
        <v>2010</v>
      </c>
      <c r="C730" t="s">
        <v>12</v>
      </c>
      <c r="D730">
        <v>96970</v>
      </c>
      <c r="E730">
        <v>84000</v>
      </c>
      <c r="F730" t="s">
        <v>13</v>
      </c>
      <c r="G730" t="s">
        <v>14</v>
      </c>
      <c r="H730">
        <v>3</v>
      </c>
      <c r="I730">
        <v>1</v>
      </c>
      <c r="J730">
        <v>1050</v>
      </c>
      <c r="K730">
        <v>1.025846</v>
      </c>
      <c r="L730" t="s">
        <v>16</v>
      </c>
    </row>
    <row r="731" spans="1:12" x14ac:dyDescent="0.3">
      <c r="A731" s="1">
        <v>40544</v>
      </c>
      <c r="B731">
        <v>2010</v>
      </c>
      <c r="C731" t="s">
        <v>12</v>
      </c>
      <c r="D731">
        <v>130360</v>
      </c>
      <c r="E731">
        <v>85000</v>
      </c>
      <c r="F731" t="s">
        <v>23</v>
      </c>
      <c r="G731" t="s">
        <v>24</v>
      </c>
      <c r="H731">
        <v>6</v>
      </c>
      <c r="I731">
        <v>4</v>
      </c>
      <c r="J731">
        <v>2148</v>
      </c>
      <c r="K731">
        <v>1.025846</v>
      </c>
      <c r="L731" t="s">
        <v>16</v>
      </c>
    </row>
    <row r="732" spans="1:12" x14ac:dyDescent="0.3">
      <c r="A732" s="1">
        <v>40545</v>
      </c>
      <c r="B732">
        <v>2010</v>
      </c>
      <c r="C732" t="s">
        <v>30</v>
      </c>
      <c r="D732">
        <v>491200</v>
      </c>
      <c r="E732">
        <v>725000</v>
      </c>
      <c r="F732" t="s">
        <v>19</v>
      </c>
      <c r="G732" t="s">
        <v>20</v>
      </c>
      <c r="H732">
        <v>4</v>
      </c>
      <c r="I732">
        <v>2</v>
      </c>
      <c r="J732">
        <v>1425</v>
      </c>
      <c r="K732">
        <v>1.025846</v>
      </c>
      <c r="L732" t="s">
        <v>16</v>
      </c>
    </row>
    <row r="733" spans="1:12" x14ac:dyDescent="0.3">
      <c r="A733" s="1">
        <v>40546</v>
      </c>
      <c r="B733">
        <v>2010</v>
      </c>
      <c r="C733" t="s">
        <v>12</v>
      </c>
      <c r="D733">
        <v>151300</v>
      </c>
      <c r="E733">
        <v>170000</v>
      </c>
      <c r="F733" t="s">
        <v>13</v>
      </c>
      <c r="G733" t="s">
        <v>14</v>
      </c>
      <c r="H733">
        <v>3</v>
      </c>
      <c r="I733">
        <v>3</v>
      </c>
      <c r="J733">
        <v>933</v>
      </c>
      <c r="K733">
        <v>1.025846</v>
      </c>
      <c r="L733" t="s">
        <v>15</v>
      </c>
    </row>
    <row r="734" spans="1:12" x14ac:dyDescent="0.3">
      <c r="A734" s="1">
        <v>40547</v>
      </c>
      <c r="B734">
        <v>2010</v>
      </c>
      <c r="C734" t="s">
        <v>30</v>
      </c>
      <c r="D734">
        <v>343880</v>
      </c>
      <c r="E734">
        <v>375000</v>
      </c>
      <c r="F734" t="s">
        <v>13</v>
      </c>
      <c r="G734" t="s">
        <v>14</v>
      </c>
      <c r="H734">
        <v>3</v>
      </c>
      <c r="I734">
        <v>3</v>
      </c>
      <c r="J734">
        <v>1070</v>
      </c>
      <c r="K734">
        <v>1.025846</v>
      </c>
      <c r="L734" t="s">
        <v>16</v>
      </c>
    </row>
    <row r="735" spans="1:12" x14ac:dyDescent="0.3">
      <c r="A735" s="1">
        <v>40548</v>
      </c>
      <c r="B735">
        <v>2010</v>
      </c>
      <c r="C735" t="s">
        <v>12</v>
      </c>
      <c r="D735">
        <v>84610</v>
      </c>
      <c r="E735">
        <v>23000</v>
      </c>
      <c r="F735" t="s">
        <v>19</v>
      </c>
      <c r="G735" t="s">
        <v>20</v>
      </c>
      <c r="H735">
        <v>4</v>
      </c>
      <c r="I735">
        <v>4</v>
      </c>
      <c r="J735">
        <v>1200</v>
      </c>
      <c r="K735">
        <v>1.025846</v>
      </c>
      <c r="L735" t="s">
        <v>15</v>
      </c>
    </row>
    <row r="736" spans="1:12" x14ac:dyDescent="0.3">
      <c r="A736" s="1">
        <v>40549</v>
      </c>
      <c r="B736">
        <v>2011</v>
      </c>
      <c r="C736" t="s">
        <v>12</v>
      </c>
      <c r="D736">
        <v>143020</v>
      </c>
      <c r="E736">
        <v>177000</v>
      </c>
      <c r="F736" t="s">
        <v>13</v>
      </c>
      <c r="G736" t="s">
        <v>14</v>
      </c>
      <c r="H736">
        <v>3</v>
      </c>
      <c r="I736">
        <v>3</v>
      </c>
      <c r="J736">
        <v>1083</v>
      </c>
      <c r="K736">
        <v>1.0250330000000001</v>
      </c>
      <c r="L736" t="s">
        <v>16</v>
      </c>
    </row>
    <row r="737" spans="1:12" x14ac:dyDescent="0.3">
      <c r="A737" s="1">
        <v>40550</v>
      </c>
      <c r="B737">
        <v>2011</v>
      </c>
      <c r="C737" t="s">
        <v>12</v>
      </c>
      <c r="D737">
        <v>124550</v>
      </c>
      <c r="E737">
        <v>11000</v>
      </c>
      <c r="F737" t="s">
        <v>23</v>
      </c>
      <c r="G737" t="s">
        <v>24</v>
      </c>
      <c r="H737">
        <v>6</v>
      </c>
      <c r="I737">
        <v>4</v>
      </c>
      <c r="J737">
        <v>1918</v>
      </c>
      <c r="K737">
        <v>1.0250330000000001</v>
      </c>
      <c r="L737" t="s">
        <v>16</v>
      </c>
    </row>
    <row r="738" spans="1:12" x14ac:dyDescent="0.3">
      <c r="A738" s="1">
        <v>40551</v>
      </c>
      <c r="B738">
        <v>2011</v>
      </c>
      <c r="C738" t="s">
        <v>26</v>
      </c>
      <c r="D738">
        <v>353570</v>
      </c>
      <c r="E738">
        <v>400000</v>
      </c>
      <c r="F738" t="s">
        <v>13</v>
      </c>
      <c r="G738" t="s">
        <v>14</v>
      </c>
      <c r="H738">
        <v>3</v>
      </c>
      <c r="I738">
        <v>2</v>
      </c>
      <c r="J738">
        <v>972</v>
      </c>
      <c r="K738">
        <v>1.0250330000000001</v>
      </c>
      <c r="L738" t="s">
        <v>15</v>
      </c>
    </row>
    <row r="739" spans="1:12" x14ac:dyDescent="0.3">
      <c r="A739" s="1">
        <v>40552</v>
      </c>
      <c r="B739">
        <v>2011</v>
      </c>
      <c r="C739" t="s">
        <v>26</v>
      </c>
      <c r="D739">
        <v>482090</v>
      </c>
      <c r="E739">
        <v>555000</v>
      </c>
      <c r="F739" t="s">
        <v>13</v>
      </c>
      <c r="G739" t="s">
        <v>14</v>
      </c>
      <c r="H739">
        <v>3</v>
      </c>
      <c r="I739">
        <v>1</v>
      </c>
      <c r="J739">
        <v>1073</v>
      </c>
      <c r="K739">
        <v>1.0250330000000001</v>
      </c>
      <c r="L739" t="s">
        <v>16</v>
      </c>
    </row>
    <row r="740" spans="1:12" x14ac:dyDescent="0.3">
      <c r="A740" s="1">
        <v>40553</v>
      </c>
      <c r="B740">
        <v>2011</v>
      </c>
      <c r="C740" t="s">
        <v>30</v>
      </c>
      <c r="D740">
        <v>471560</v>
      </c>
      <c r="E740">
        <v>420000</v>
      </c>
      <c r="F740" t="s">
        <v>19</v>
      </c>
      <c r="G740" t="s">
        <v>20</v>
      </c>
      <c r="H740">
        <v>4</v>
      </c>
      <c r="I740">
        <v>3</v>
      </c>
      <c r="J740">
        <v>1390</v>
      </c>
      <c r="K740">
        <v>1.0250330000000001</v>
      </c>
      <c r="L740" t="s">
        <v>15</v>
      </c>
    </row>
    <row r="741" spans="1:12" x14ac:dyDescent="0.3">
      <c r="A741" s="1">
        <v>40554</v>
      </c>
      <c r="B741">
        <v>2011</v>
      </c>
      <c r="C741" t="s">
        <v>26</v>
      </c>
      <c r="D741">
        <v>308420</v>
      </c>
      <c r="E741">
        <v>309275</v>
      </c>
      <c r="F741" t="s">
        <v>13</v>
      </c>
      <c r="G741" t="s">
        <v>14</v>
      </c>
      <c r="H741">
        <v>3</v>
      </c>
      <c r="I741">
        <v>2</v>
      </c>
      <c r="J741">
        <v>1100</v>
      </c>
      <c r="K741">
        <v>1.0250330000000001</v>
      </c>
      <c r="L741" t="s">
        <v>22</v>
      </c>
    </row>
    <row r="742" spans="1:12" x14ac:dyDescent="0.3">
      <c r="A742" s="1">
        <v>40555</v>
      </c>
      <c r="B742">
        <v>2011</v>
      </c>
      <c r="C742" t="s">
        <v>30</v>
      </c>
      <c r="D742">
        <v>351720</v>
      </c>
      <c r="E742">
        <v>360000</v>
      </c>
      <c r="F742" t="s">
        <v>13</v>
      </c>
      <c r="G742" t="s">
        <v>14</v>
      </c>
      <c r="H742">
        <v>3</v>
      </c>
      <c r="I742">
        <v>2</v>
      </c>
      <c r="J742">
        <v>926</v>
      </c>
      <c r="K742">
        <v>1.0250330000000001</v>
      </c>
      <c r="L742" t="s">
        <v>16</v>
      </c>
    </row>
    <row r="743" spans="1:12" x14ac:dyDescent="0.3">
      <c r="A743" s="1">
        <v>40556</v>
      </c>
      <c r="B743">
        <v>2011</v>
      </c>
      <c r="C743" t="s">
        <v>12</v>
      </c>
      <c r="D743">
        <v>104660</v>
      </c>
      <c r="E743">
        <v>129000</v>
      </c>
      <c r="F743" t="s">
        <v>13</v>
      </c>
      <c r="G743" t="s">
        <v>14</v>
      </c>
      <c r="H743">
        <v>3</v>
      </c>
      <c r="I743">
        <v>1</v>
      </c>
      <c r="J743">
        <v>1015</v>
      </c>
      <c r="K743">
        <v>1.0250330000000001</v>
      </c>
      <c r="L743" t="s">
        <v>25</v>
      </c>
    </row>
    <row r="744" spans="1:12" x14ac:dyDescent="0.3">
      <c r="A744" s="1">
        <v>40557</v>
      </c>
      <c r="B744">
        <v>2011</v>
      </c>
      <c r="C744" t="s">
        <v>30</v>
      </c>
      <c r="D744">
        <v>524500</v>
      </c>
      <c r="E744">
        <v>600000</v>
      </c>
      <c r="F744" t="s">
        <v>13</v>
      </c>
      <c r="G744" t="s">
        <v>14</v>
      </c>
      <c r="H744">
        <v>3</v>
      </c>
      <c r="I744">
        <v>2</v>
      </c>
      <c r="J744">
        <v>986</v>
      </c>
      <c r="K744">
        <v>1.0250330000000001</v>
      </c>
      <c r="L744" t="s">
        <v>16</v>
      </c>
    </row>
    <row r="745" spans="1:12" x14ac:dyDescent="0.3">
      <c r="A745" s="1">
        <v>40558</v>
      </c>
      <c r="B745">
        <v>2011</v>
      </c>
      <c r="C745" t="s">
        <v>21</v>
      </c>
      <c r="D745">
        <v>500290</v>
      </c>
      <c r="E745">
        <v>600000</v>
      </c>
      <c r="F745" t="s">
        <v>19</v>
      </c>
      <c r="G745" t="s">
        <v>20</v>
      </c>
      <c r="H745">
        <v>4</v>
      </c>
      <c r="I745">
        <v>4</v>
      </c>
      <c r="J745">
        <v>1396</v>
      </c>
      <c r="K745">
        <v>1.0250330000000001</v>
      </c>
      <c r="L745" t="s">
        <v>25</v>
      </c>
    </row>
    <row r="746" spans="1:12" x14ac:dyDescent="0.3">
      <c r="A746" s="1">
        <v>40559</v>
      </c>
      <c r="B746">
        <v>2011</v>
      </c>
      <c r="C746" t="s">
        <v>30</v>
      </c>
      <c r="D746">
        <v>588760</v>
      </c>
      <c r="E746">
        <v>715000</v>
      </c>
      <c r="F746" t="s">
        <v>13</v>
      </c>
      <c r="G746" t="s">
        <v>14</v>
      </c>
      <c r="H746">
        <v>3</v>
      </c>
      <c r="I746">
        <v>1</v>
      </c>
      <c r="J746">
        <v>1007</v>
      </c>
      <c r="K746">
        <v>1.0250330000000001</v>
      </c>
      <c r="L746" t="s">
        <v>15</v>
      </c>
    </row>
    <row r="747" spans="1:12" x14ac:dyDescent="0.3">
      <c r="A747" s="1">
        <v>40560</v>
      </c>
      <c r="B747">
        <v>2011</v>
      </c>
      <c r="C747" t="s">
        <v>30</v>
      </c>
      <c r="D747">
        <v>294080</v>
      </c>
      <c r="E747">
        <v>325000</v>
      </c>
      <c r="F747" t="s">
        <v>13</v>
      </c>
      <c r="G747" t="s">
        <v>14</v>
      </c>
      <c r="H747">
        <v>3</v>
      </c>
      <c r="I747">
        <v>1</v>
      </c>
      <c r="J747">
        <v>931</v>
      </c>
      <c r="K747">
        <v>1.0250330000000001</v>
      </c>
      <c r="L747" t="s">
        <v>15</v>
      </c>
    </row>
    <row r="748" spans="1:12" x14ac:dyDescent="0.3">
      <c r="A748" s="1">
        <v>40561</v>
      </c>
      <c r="B748">
        <v>2011</v>
      </c>
      <c r="C748" t="s">
        <v>12</v>
      </c>
      <c r="D748">
        <v>94460</v>
      </c>
      <c r="E748">
        <v>92000</v>
      </c>
      <c r="F748" t="s">
        <v>13</v>
      </c>
      <c r="G748" t="s">
        <v>14</v>
      </c>
      <c r="H748">
        <v>3</v>
      </c>
      <c r="I748">
        <v>2</v>
      </c>
      <c r="J748">
        <v>939</v>
      </c>
      <c r="K748">
        <v>1.0250330000000001</v>
      </c>
      <c r="L748" t="s">
        <v>25</v>
      </c>
    </row>
    <row r="749" spans="1:12" x14ac:dyDescent="0.3">
      <c r="A749" s="1">
        <v>40562</v>
      </c>
      <c r="B749">
        <v>2011</v>
      </c>
      <c r="C749" t="s">
        <v>21</v>
      </c>
      <c r="D749">
        <v>806120</v>
      </c>
      <c r="E749">
        <v>900000</v>
      </c>
      <c r="F749" t="s">
        <v>13</v>
      </c>
      <c r="G749" t="s">
        <v>14</v>
      </c>
      <c r="H749">
        <v>3</v>
      </c>
      <c r="I749">
        <v>1</v>
      </c>
      <c r="J749">
        <v>976</v>
      </c>
      <c r="K749">
        <v>1.0250330000000001</v>
      </c>
      <c r="L749" t="s">
        <v>22</v>
      </c>
    </row>
    <row r="750" spans="1:12" x14ac:dyDescent="0.3">
      <c r="A750" s="1">
        <v>40563</v>
      </c>
      <c r="B750">
        <v>2011</v>
      </c>
      <c r="C750" t="s">
        <v>29</v>
      </c>
      <c r="D750">
        <v>231300</v>
      </c>
      <c r="E750">
        <v>381500</v>
      </c>
      <c r="F750" t="s">
        <v>13</v>
      </c>
      <c r="G750" t="s">
        <v>14</v>
      </c>
      <c r="H750">
        <v>3</v>
      </c>
      <c r="I750">
        <v>3</v>
      </c>
      <c r="J750">
        <v>1089</v>
      </c>
      <c r="K750">
        <v>1.0250330000000001</v>
      </c>
      <c r="L750" t="s">
        <v>22</v>
      </c>
    </row>
    <row r="751" spans="1:12" x14ac:dyDescent="0.3">
      <c r="A751" s="1">
        <v>40564</v>
      </c>
      <c r="B751">
        <v>2011</v>
      </c>
      <c r="C751" t="s">
        <v>21</v>
      </c>
      <c r="D751">
        <v>1688540</v>
      </c>
      <c r="E751">
        <v>1600000</v>
      </c>
      <c r="F751" t="s">
        <v>13</v>
      </c>
      <c r="G751" t="s">
        <v>14</v>
      </c>
      <c r="H751">
        <v>3</v>
      </c>
      <c r="I751">
        <v>3</v>
      </c>
      <c r="J751">
        <v>933</v>
      </c>
      <c r="K751">
        <v>1.0250330000000001</v>
      </c>
      <c r="L751" t="s">
        <v>25</v>
      </c>
    </row>
    <row r="752" spans="1:12" x14ac:dyDescent="0.3">
      <c r="A752" s="1">
        <v>40565</v>
      </c>
      <c r="B752">
        <v>2011</v>
      </c>
      <c r="C752" t="s">
        <v>12</v>
      </c>
      <c r="D752">
        <v>124300</v>
      </c>
      <c r="E752">
        <v>86500</v>
      </c>
      <c r="F752" t="s">
        <v>19</v>
      </c>
      <c r="G752" t="s">
        <v>20</v>
      </c>
      <c r="H752">
        <v>4</v>
      </c>
      <c r="I752">
        <v>4</v>
      </c>
      <c r="J752">
        <v>1475</v>
      </c>
      <c r="K752">
        <v>1.0250330000000001</v>
      </c>
      <c r="L752" t="s">
        <v>25</v>
      </c>
    </row>
    <row r="753" spans="1:12" x14ac:dyDescent="0.3">
      <c r="A753" s="1">
        <v>40566</v>
      </c>
      <c r="B753">
        <v>2011</v>
      </c>
      <c r="C753" t="s">
        <v>26</v>
      </c>
      <c r="D753">
        <v>356440</v>
      </c>
      <c r="E753">
        <v>322000</v>
      </c>
      <c r="F753" t="s">
        <v>13</v>
      </c>
      <c r="G753" t="s">
        <v>14</v>
      </c>
      <c r="H753">
        <v>3</v>
      </c>
      <c r="I753">
        <v>1</v>
      </c>
      <c r="J753">
        <v>995</v>
      </c>
      <c r="K753">
        <v>1.0250330000000001</v>
      </c>
      <c r="L753" t="s">
        <v>15</v>
      </c>
    </row>
    <row r="754" spans="1:12" x14ac:dyDescent="0.3">
      <c r="A754" s="1">
        <v>40567</v>
      </c>
      <c r="B754">
        <v>2011</v>
      </c>
      <c r="C754" t="s">
        <v>30</v>
      </c>
      <c r="D754">
        <v>461970</v>
      </c>
      <c r="E754">
        <v>515185</v>
      </c>
      <c r="F754" t="s">
        <v>13</v>
      </c>
      <c r="G754" t="s">
        <v>14</v>
      </c>
      <c r="H754">
        <v>3</v>
      </c>
      <c r="I754">
        <v>1</v>
      </c>
      <c r="J754">
        <v>1026</v>
      </c>
      <c r="K754">
        <v>1.0250330000000001</v>
      </c>
      <c r="L754" t="s">
        <v>15</v>
      </c>
    </row>
    <row r="755" spans="1:12" x14ac:dyDescent="0.3">
      <c r="A755" s="1">
        <v>40568</v>
      </c>
      <c r="B755">
        <v>2011</v>
      </c>
      <c r="C755" t="s">
        <v>12</v>
      </c>
      <c r="D755">
        <v>113270</v>
      </c>
      <c r="E755">
        <v>53000</v>
      </c>
      <c r="F755" t="s">
        <v>13</v>
      </c>
      <c r="G755" t="s">
        <v>14</v>
      </c>
      <c r="H755">
        <v>3</v>
      </c>
      <c r="I755">
        <v>3</v>
      </c>
      <c r="J755">
        <v>1081</v>
      </c>
      <c r="K755">
        <v>1.0250330000000001</v>
      </c>
      <c r="L755" t="s">
        <v>25</v>
      </c>
    </row>
    <row r="756" spans="1:12" x14ac:dyDescent="0.3">
      <c r="A756" s="1">
        <v>40569</v>
      </c>
      <c r="B756">
        <v>2011</v>
      </c>
      <c r="C756" t="s">
        <v>12</v>
      </c>
      <c r="D756">
        <v>126400</v>
      </c>
      <c r="E756">
        <v>199000</v>
      </c>
      <c r="F756" t="s">
        <v>23</v>
      </c>
      <c r="G756" t="s">
        <v>24</v>
      </c>
      <c r="H756">
        <v>6</v>
      </c>
      <c r="I756">
        <v>4</v>
      </c>
      <c r="J756">
        <v>1834</v>
      </c>
      <c r="K756">
        <v>1.0250330000000001</v>
      </c>
      <c r="L756" t="s">
        <v>15</v>
      </c>
    </row>
    <row r="757" spans="1:12" x14ac:dyDescent="0.3">
      <c r="A757" s="1">
        <v>40570</v>
      </c>
      <c r="B757">
        <v>2011</v>
      </c>
      <c r="C757" t="s">
        <v>12</v>
      </c>
      <c r="D757">
        <v>127530</v>
      </c>
      <c r="E757">
        <v>95000</v>
      </c>
      <c r="F757" t="s">
        <v>19</v>
      </c>
      <c r="G757" t="s">
        <v>20</v>
      </c>
      <c r="H757">
        <v>4</v>
      </c>
      <c r="I757">
        <v>3</v>
      </c>
      <c r="J757">
        <v>1424</v>
      </c>
      <c r="K757">
        <v>1.0250330000000001</v>
      </c>
      <c r="L757" t="s">
        <v>22</v>
      </c>
    </row>
    <row r="758" spans="1:12" x14ac:dyDescent="0.3">
      <c r="A758" s="1">
        <v>40598</v>
      </c>
      <c r="B758">
        <v>2011</v>
      </c>
      <c r="C758" t="s">
        <v>30</v>
      </c>
      <c r="D758">
        <v>636310</v>
      </c>
      <c r="E758">
        <v>1010000</v>
      </c>
      <c r="F758" t="s">
        <v>13</v>
      </c>
      <c r="G758" t="s">
        <v>14</v>
      </c>
      <c r="H758">
        <v>3</v>
      </c>
      <c r="I758">
        <v>1</v>
      </c>
      <c r="J758">
        <v>901</v>
      </c>
      <c r="K758">
        <v>1.0250330000000001</v>
      </c>
      <c r="L758" t="s">
        <v>25</v>
      </c>
    </row>
    <row r="759" spans="1:12" x14ac:dyDescent="0.3">
      <c r="A759" s="1">
        <v>40600</v>
      </c>
      <c r="B759">
        <v>2011</v>
      </c>
      <c r="C759" t="s">
        <v>12</v>
      </c>
      <c r="D759">
        <v>101190</v>
      </c>
      <c r="E759">
        <v>115000</v>
      </c>
      <c r="F759" t="s">
        <v>19</v>
      </c>
      <c r="G759" t="s">
        <v>20</v>
      </c>
      <c r="H759">
        <v>4</v>
      </c>
      <c r="I759">
        <v>2</v>
      </c>
      <c r="J759">
        <v>1413</v>
      </c>
      <c r="K759">
        <v>1.0250330000000001</v>
      </c>
      <c r="L759" t="s">
        <v>22</v>
      </c>
    </row>
    <row r="760" spans="1:12" x14ac:dyDescent="0.3">
      <c r="A760" s="1">
        <v>40601</v>
      </c>
      <c r="B760">
        <v>2011</v>
      </c>
      <c r="C760" t="s">
        <v>12</v>
      </c>
      <c r="D760">
        <v>197110</v>
      </c>
      <c r="E760">
        <v>265000</v>
      </c>
      <c r="F760" t="s">
        <v>13</v>
      </c>
      <c r="G760" t="s">
        <v>14</v>
      </c>
      <c r="H760">
        <v>3</v>
      </c>
      <c r="I760">
        <v>2</v>
      </c>
      <c r="J760">
        <v>943</v>
      </c>
      <c r="K760">
        <v>1.0250330000000001</v>
      </c>
      <c r="L760" t="s">
        <v>25</v>
      </c>
    </row>
    <row r="761" spans="1:12" x14ac:dyDescent="0.3">
      <c r="A761" s="1">
        <v>40604</v>
      </c>
      <c r="B761">
        <v>2011</v>
      </c>
      <c r="C761" t="s">
        <v>26</v>
      </c>
      <c r="D761">
        <v>400610</v>
      </c>
      <c r="E761">
        <v>499000</v>
      </c>
      <c r="F761" t="s">
        <v>13</v>
      </c>
      <c r="G761" t="s">
        <v>14</v>
      </c>
      <c r="H761">
        <v>3</v>
      </c>
      <c r="I761">
        <v>1</v>
      </c>
      <c r="J761">
        <v>916</v>
      </c>
      <c r="K761">
        <v>1.0250330000000001</v>
      </c>
      <c r="L761" t="s">
        <v>15</v>
      </c>
    </row>
    <row r="762" spans="1:12" x14ac:dyDescent="0.3">
      <c r="A762" s="1">
        <v>40605</v>
      </c>
      <c r="B762">
        <v>2011</v>
      </c>
      <c r="C762" t="s">
        <v>29</v>
      </c>
      <c r="D762">
        <v>175700</v>
      </c>
      <c r="E762">
        <v>235000</v>
      </c>
      <c r="F762" t="s">
        <v>13</v>
      </c>
      <c r="G762" t="s">
        <v>14</v>
      </c>
      <c r="H762">
        <v>3</v>
      </c>
      <c r="I762">
        <v>3</v>
      </c>
      <c r="J762">
        <v>1033</v>
      </c>
      <c r="K762">
        <v>1.0250330000000001</v>
      </c>
      <c r="L762" t="s">
        <v>15</v>
      </c>
    </row>
    <row r="763" spans="1:12" x14ac:dyDescent="0.3">
      <c r="A763" s="1">
        <v>40606</v>
      </c>
      <c r="B763">
        <v>2011</v>
      </c>
      <c r="C763" t="s">
        <v>12</v>
      </c>
      <c r="D763">
        <v>137780</v>
      </c>
      <c r="E763">
        <v>15000</v>
      </c>
      <c r="F763" t="s">
        <v>23</v>
      </c>
      <c r="G763" t="s">
        <v>24</v>
      </c>
      <c r="H763">
        <v>6</v>
      </c>
      <c r="I763">
        <v>4</v>
      </c>
      <c r="J763">
        <v>2139</v>
      </c>
      <c r="K763">
        <v>1.0250330000000001</v>
      </c>
      <c r="L763" t="s">
        <v>15</v>
      </c>
    </row>
    <row r="764" spans="1:12" x14ac:dyDescent="0.3">
      <c r="A764" s="1">
        <v>40606</v>
      </c>
      <c r="B764">
        <v>2011</v>
      </c>
      <c r="C764" t="s">
        <v>30</v>
      </c>
      <c r="D764">
        <v>371080</v>
      </c>
      <c r="E764">
        <v>360000</v>
      </c>
      <c r="F764" t="s">
        <v>13</v>
      </c>
      <c r="G764" t="s">
        <v>14</v>
      </c>
      <c r="H764">
        <v>3</v>
      </c>
      <c r="I764">
        <v>1</v>
      </c>
      <c r="J764">
        <v>1081</v>
      </c>
      <c r="K764">
        <v>1.0250330000000001</v>
      </c>
      <c r="L764" t="s">
        <v>15</v>
      </c>
    </row>
    <row r="765" spans="1:12" x14ac:dyDescent="0.3">
      <c r="A765" s="1">
        <v>40608</v>
      </c>
      <c r="B765">
        <v>2011</v>
      </c>
      <c r="C765" t="s">
        <v>12</v>
      </c>
      <c r="D765">
        <v>129960</v>
      </c>
      <c r="E765">
        <v>158000</v>
      </c>
      <c r="F765" t="s">
        <v>13</v>
      </c>
      <c r="G765" t="s">
        <v>14</v>
      </c>
      <c r="H765">
        <v>3</v>
      </c>
      <c r="I765">
        <v>1</v>
      </c>
      <c r="J765">
        <v>905</v>
      </c>
      <c r="K765">
        <v>1.0250330000000001</v>
      </c>
      <c r="L765" t="s">
        <v>25</v>
      </c>
    </row>
    <row r="766" spans="1:12" x14ac:dyDescent="0.3">
      <c r="A766" s="1">
        <v>40613</v>
      </c>
      <c r="B766">
        <v>2011</v>
      </c>
      <c r="C766" t="s">
        <v>21</v>
      </c>
      <c r="D766">
        <v>3611790</v>
      </c>
      <c r="E766">
        <v>6000000</v>
      </c>
      <c r="F766" t="s">
        <v>13</v>
      </c>
      <c r="G766" t="s">
        <v>14</v>
      </c>
      <c r="H766">
        <v>3</v>
      </c>
      <c r="I766">
        <v>1</v>
      </c>
      <c r="J766">
        <v>934</v>
      </c>
      <c r="K766">
        <v>1.0250330000000001</v>
      </c>
      <c r="L766" t="s">
        <v>16</v>
      </c>
    </row>
    <row r="767" spans="1:12" x14ac:dyDescent="0.3">
      <c r="A767" s="1">
        <v>40620</v>
      </c>
      <c r="B767">
        <v>2011</v>
      </c>
      <c r="C767" t="s">
        <v>12</v>
      </c>
      <c r="D767">
        <v>112850</v>
      </c>
      <c r="E767">
        <v>27900</v>
      </c>
      <c r="F767" t="s">
        <v>23</v>
      </c>
      <c r="G767" t="s">
        <v>24</v>
      </c>
      <c r="H767">
        <v>6</v>
      </c>
      <c r="I767">
        <v>6</v>
      </c>
      <c r="J767">
        <v>1836</v>
      </c>
      <c r="K767">
        <v>1.0250330000000001</v>
      </c>
      <c r="L767" t="s">
        <v>25</v>
      </c>
    </row>
    <row r="768" spans="1:12" x14ac:dyDescent="0.3">
      <c r="A768" s="1">
        <v>40625</v>
      </c>
      <c r="B768">
        <v>2011</v>
      </c>
      <c r="C768" t="s">
        <v>29</v>
      </c>
      <c r="D768">
        <v>180500</v>
      </c>
      <c r="E768">
        <v>241500</v>
      </c>
      <c r="F768" t="s">
        <v>13</v>
      </c>
      <c r="G768" t="s">
        <v>14</v>
      </c>
      <c r="H768">
        <v>3</v>
      </c>
      <c r="I768">
        <v>3</v>
      </c>
      <c r="J768">
        <v>1061</v>
      </c>
      <c r="K768">
        <v>1.0250330000000001</v>
      </c>
      <c r="L768" t="s">
        <v>25</v>
      </c>
    </row>
    <row r="769" spans="1:12" x14ac:dyDescent="0.3">
      <c r="A769" s="1">
        <v>40625</v>
      </c>
      <c r="B769">
        <v>2011</v>
      </c>
      <c r="C769" t="s">
        <v>26</v>
      </c>
      <c r="D769">
        <v>364770</v>
      </c>
      <c r="E769">
        <v>410000</v>
      </c>
      <c r="F769" t="s">
        <v>13</v>
      </c>
      <c r="G769" t="s">
        <v>14</v>
      </c>
      <c r="H769">
        <v>3</v>
      </c>
      <c r="I769">
        <v>3</v>
      </c>
      <c r="J769">
        <v>1095</v>
      </c>
      <c r="K769">
        <v>1.0250330000000001</v>
      </c>
      <c r="L769" t="s">
        <v>15</v>
      </c>
    </row>
    <row r="770" spans="1:12" x14ac:dyDescent="0.3">
      <c r="A770" s="1">
        <v>40625</v>
      </c>
      <c r="B770">
        <v>2011</v>
      </c>
      <c r="C770" t="s">
        <v>29</v>
      </c>
      <c r="D770">
        <v>223700</v>
      </c>
      <c r="E770">
        <v>335000</v>
      </c>
      <c r="F770" t="s">
        <v>13</v>
      </c>
      <c r="G770" t="s">
        <v>14</v>
      </c>
      <c r="H770">
        <v>3</v>
      </c>
      <c r="I770">
        <v>2</v>
      </c>
      <c r="J770">
        <v>936</v>
      </c>
      <c r="K770">
        <v>1.0250330000000001</v>
      </c>
      <c r="L770" t="s">
        <v>22</v>
      </c>
    </row>
    <row r="771" spans="1:12" x14ac:dyDescent="0.3">
      <c r="A771" s="1">
        <v>40628</v>
      </c>
      <c r="B771">
        <v>2011</v>
      </c>
      <c r="C771" t="s">
        <v>29</v>
      </c>
      <c r="D771">
        <v>192400</v>
      </c>
      <c r="E771">
        <v>270000</v>
      </c>
      <c r="F771" t="s">
        <v>13</v>
      </c>
      <c r="G771" t="s">
        <v>14</v>
      </c>
      <c r="H771">
        <v>3</v>
      </c>
      <c r="I771">
        <v>3</v>
      </c>
      <c r="J771">
        <v>1057</v>
      </c>
      <c r="K771">
        <v>1.0250330000000001</v>
      </c>
      <c r="L771" t="s">
        <v>15</v>
      </c>
    </row>
    <row r="772" spans="1:12" x14ac:dyDescent="0.3">
      <c r="A772" s="1">
        <v>40629</v>
      </c>
      <c r="B772">
        <v>2011</v>
      </c>
      <c r="C772" t="s">
        <v>12</v>
      </c>
      <c r="D772">
        <v>121430</v>
      </c>
      <c r="E772">
        <v>94000</v>
      </c>
      <c r="F772" t="s">
        <v>13</v>
      </c>
      <c r="G772" t="s">
        <v>14</v>
      </c>
      <c r="H772">
        <v>3</v>
      </c>
      <c r="I772">
        <v>2</v>
      </c>
      <c r="J772">
        <v>903</v>
      </c>
      <c r="K772">
        <v>1.0250330000000001</v>
      </c>
      <c r="L772" t="s">
        <v>22</v>
      </c>
    </row>
    <row r="773" spans="1:12" x14ac:dyDescent="0.3">
      <c r="A773" s="1">
        <v>40632</v>
      </c>
      <c r="B773">
        <v>2011</v>
      </c>
      <c r="C773" t="s">
        <v>30</v>
      </c>
      <c r="D773">
        <v>334190</v>
      </c>
      <c r="E773">
        <v>170000</v>
      </c>
      <c r="F773" t="s">
        <v>13</v>
      </c>
      <c r="G773" t="s">
        <v>14</v>
      </c>
      <c r="H773">
        <v>3</v>
      </c>
      <c r="I773">
        <v>2</v>
      </c>
      <c r="J773">
        <v>948</v>
      </c>
      <c r="K773">
        <v>1.0250330000000001</v>
      </c>
      <c r="L773" t="s">
        <v>16</v>
      </c>
    </row>
    <row r="774" spans="1:12" x14ac:dyDescent="0.3">
      <c r="A774" s="1">
        <v>40632</v>
      </c>
      <c r="B774">
        <v>2011</v>
      </c>
      <c r="C774" t="s">
        <v>12</v>
      </c>
      <c r="D774">
        <v>79780</v>
      </c>
      <c r="E774">
        <v>41000</v>
      </c>
      <c r="F774" t="s">
        <v>13</v>
      </c>
      <c r="G774" t="s">
        <v>14</v>
      </c>
      <c r="H774">
        <v>3</v>
      </c>
      <c r="I774">
        <v>3</v>
      </c>
      <c r="J774">
        <v>976</v>
      </c>
      <c r="K774">
        <v>1.0250330000000001</v>
      </c>
      <c r="L774" t="s">
        <v>16</v>
      </c>
    </row>
    <row r="775" spans="1:12" x14ac:dyDescent="0.3">
      <c r="A775" s="1">
        <v>40633</v>
      </c>
      <c r="B775">
        <v>2011</v>
      </c>
      <c r="C775" t="s">
        <v>12</v>
      </c>
      <c r="D775">
        <v>117860</v>
      </c>
      <c r="E775">
        <v>170000</v>
      </c>
      <c r="F775" t="s">
        <v>13</v>
      </c>
      <c r="G775" t="s">
        <v>14</v>
      </c>
      <c r="H775">
        <v>3</v>
      </c>
      <c r="I775">
        <v>3</v>
      </c>
      <c r="J775">
        <v>918</v>
      </c>
      <c r="K775">
        <v>1.0250330000000001</v>
      </c>
      <c r="L775" t="s">
        <v>25</v>
      </c>
    </row>
    <row r="776" spans="1:12" x14ac:dyDescent="0.3">
      <c r="A776" s="1">
        <v>40634</v>
      </c>
      <c r="B776">
        <v>2011</v>
      </c>
      <c r="C776" t="s">
        <v>12</v>
      </c>
      <c r="D776">
        <v>170560</v>
      </c>
      <c r="E776">
        <v>39500</v>
      </c>
      <c r="F776" t="s">
        <v>23</v>
      </c>
      <c r="G776" t="s">
        <v>24</v>
      </c>
      <c r="H776">
        <v>6</v>
      </c>
      <c r="I776">
        <v>4</v>
      </c>
      <c r="J776">
        <v>2177</v>
      </c>
      <c r="K776">
        <v>1.0250330000000001</v>
      </c>
      <c r="L776" t="s">
        <v>22</v>
      </c>
    </row>
    <row r="777" spans="1:12" x14ac:dyDescent="0.3">
      <c r="A777" s="1">
        <v>40635</v>
      </c>
      <c r="B777">
        <v>2011</v>
      </c>
      <c r="C777" t="s">
        <v>29</v>
      </c>
      <c r="D777">
        <v>196100</v>
      </c>
      <c r="E777">
        <v>260000</v>
      </c>
      <c r="F777" t="s">
        <v>13</v>
      </c>
      <c r="G777" t="s">
        <v>14</v>
      </c>
      <c r="H777">
        <v>3</v>
      </c>
      <c r="I777">
        <v>1</v>
      </c>
      <c r="J777">
        <v>947</v>
      </c>
      <c r="K777">
        <v>1.0250330000000001</v>
      </c>
      <c r="L777" t="s">
        <v>22</v>
      </c>
    </row>
    <row r="778" spans="1:12" x14ac:dyDescent="0.3">
      <c r="A778" s="1">
        <v>40635</v>
      </c>
      <c r="B778">
        <v>2011</v>
      </c>
      <c r="C778" t="s">
        <v>12</v>
      </c>
      <c r="D778">
        <v>89030</v>
      </c>
      <c r="E778">
        <v>110000</v>
      </c>
      <c r="F778" t="s">
        <v>19</v>
      </c>
      <c r="G778" t="s">
        <v>20</v>
      </c>
      <c r="H778">
        <v>4</v>
      </c>
      <c r="I778">
        <v>2</v>
      </c>
      <c r="J778">
        <v>1331</v>
      </c>
      <c r="K778">
        <v>1.0250330000000001</v>
      </c>
      <c r="L778" t="s">
        <v>16</v>
      </c>
    </row>
    <row r="779" spans="1:12" x14ac:dyDescent="0.3">
      <c r="A779" s="1">
        <v>40641</v>
      </c>
      <c r="B779">
        <v>2011</v>
      </c>
      <c r="C779" t="s">
        <v>30</v>
      </c>
      <c r="D779">
        <v>398750</v>
      </c>
      <c r="E779">
        <v>340000</v>
      </c>
      <c r="F779" t="s">
        <v>19</v>
      </c>
      <c r="G779" t="s">
        <v>20</v>
      </c>
      <c r="H779">
        <v>4</v>
      </c>
      <c r="I779">
        <v>4</v>
      </c>
      <c r="J779">
        <v>1228</v>
      </c>
      <c r="K779">
        <v>1.0250330000000001</v>
      </c>
      <c r="L779" t="s">
        <v>22</v>
      </c>
    </row>
    <row r="780" spans="1:12" x14ac:dyDescent="0.3">
      <c r="A780" s="1">
        <v>40646</v>
      </c>
      <c r="B780">
        <v>2011</v>
      </c>
      <c r="C780" t="s">
        <v>30</v>
      </c>
      <c r="D780">
        <v>279580</v>
      </c>
      <c r="E780">
        <v>147500</v>
      </c>
      <c r="F780" t="s">
        <v>13</v>
      </c>
      <c r="G780" t="s">
        <v>14</v>
      </c>
      <c r="H780">
        <v>3</v>
      </c>
      <c r="I780">
        <v>3</v>
      </c>
      <c r="J780">
        <v>1085</v>
      </c>
      <c r="K780">
        <v>1.0250330000000001</v>
      </c>
      <c r="L780" t="s">
        <v>15</v>
      </c>
    </row>
    <row r="781" spans="1:12" x14ac:dyDescent="0.3">
      <c r="A781" s="1">
        <v>40646</v>
      </c>
      <c r="B781">
        <v>2011</v>
      </c>
      <c r="C781" t="s">
        <v>12</v>
      </c>
      <c r="D781">
        <v>212350</v>
      </c>
      <c r="E781">
        <v>285835</v>
      </c>
      <c r="F781" t="s">
        <v>13</v>
      </c>
      <c r="G781" t="s">
        <v>14</v>
      </c>
      <c r="H781">
        <v>3</v>
      </c>
      <c r="I781">
        <v>2</v>
      </c>
      <c r="J781">
        <v>1095</v>
      </c>
      <c r="K781">
        <v>1.0250330000000001</v>
      </c>
      <c r="L781" t="s">
        <v>25</v>
      </c>
    </row>
    <row r="782" spans="1:12" x14ac:dyDescent="0.3">
      <c r="A782" s="1">
        <v>40650</v>
      </c>
      <c r="B782">
        <v>2011</v>
      </c>
      <c r="C782" t="s">
        <v>21</v>
      </c>
      <c r="D782">
        <v>2528400</v>
      </c>
      <c r="E782">
        <v>3000000</v>
      </c>
      <c r="F782" t="s">
        <v>13</v>
      </c>
      <c r="G782" t="s">
        <v>14</v>
      </c>
      <c r="H782">
        <v>3</v>
      </c>
      <c r="I782">
        <v>1</v>
      </c>
      <c r="J782">
        <v>1070</v>
      </c>
      <c r="K782">
        <v>1.0250330000000001</v>
      </c>
      <c r="L782" t="s">
        <v>16</v>
      </c>
    </row>
    <row r="783" spans="1:12" x14ac:dyDescent="0.3">
      <c r="A783" s="1">
        <v>40650</v>
      </c>
      <c r="B783">
        <v>2011</v>
      </c>
      <c r="C783" t="s">
        <v>12</v>
      </c>
      <c r="D783">
        <v>115820</v>
      </c>
      <c r="E783">
        <v>138000</v>
      </c>
      <c r="F783" t="s">
        <v>13</v>
      </c>
      <c r="G783" t="s">
        <v>14</v>
      </c>
      <c r="H783">
        <v>3</v>
      </c>
      <c r="I783">
        <v>1</v>
      </c>
      <c r="J783">
        <v>1066</v>
      </c>
      <c r="K783">
        <v>1.0250330000000001</v>
      </c>
      <c r="L783" t="s">
        <v>22</v>
      </c>
    </row>
    <row r="784" spans="1:12" x14ac:dyDescent="0.3">
      <c r="A784" s="1">
        <v>40655</v>
      </c>
      <c r="B784">
        <v>2011</v>
      </c>
      <c r="C784" t="s">
        <v>30</v>
      </c>
      <c r="D784">
        <v>396550</v>
      </c>
      <c r="E784">
        <v>380000</v>
      </c>
      <c r="F784" t="s">
        <v>13</v>
      </c>
      <c r="G784" t="s">
        <v>14</v>
      </c>
      <c r="H784">
        <v>3</v>
      </c>
      <c r="I784">
        <v>3</v>
      </c>
      <c r="J784">
        <v>960</v>
      </c>
      <c r="K784">
        <v>1.0250330000000001</v>
      </c>
      <c r="L784" t="s">
        <v>25</v>
      </c>
    </row>
    <row r="785" spans="1:12" x14ac:dyDescent="0.3">
      <c r="A785" s="1">
        <v>40657</v>
      </c>
      <c r="B785">
        <v>2011</v>
      </c>
      <c r="C785" t="s">
        <v>21</v>
      </c>
      <c r="D785">
        <v>2133810</v>
      </c>
      <c r="E785">
        <v>1350000</v>
      </c>
      <c r="F785" t="s">
        <v>13</v>
      </c>
      <c r="G785" t="s">
        <v>14</v>
      </c>
      <c r="H785">
        <v>3</v>
      </c>
      <c r="I785">
        <v>2</v>
      </c>
      <c r="J785">
        <v>1060</v>
      </c>
      <c r="K785">
        <v>1.0250330000000001</v>
      </c>
      <c r="L785" t="s">
        <v>15</v>
      </c>
    </row>
    <row r="786" spans="1:12" x14ac:dyDescent="0.3">
      <c r="A786" s="1">
        <v>40657</v>
      </c>
      <c r="B786">
        <v>2011</v>
      </c>
      <c r="C786" t="s">
        <v>21</v>
      </c>
      <c r="D786">
        <v>417480</v>
      </c>
      <c r="E786">
        <v>576000</v>
      </c>
      <c r="F786" t="s">
        <v>13</v>
      </c>
      <c r="G786" t="s">
        <v>14</v>
      </c>
      <c r="H786">
        <v>3</v>
      </c>
      <c r="I786">
        <v>2</v>
      </c>
      <c r="J786">
        <v>984</v>
      </c>
      <c r="K786">
        <v>1.0250330000000001</v>
      </c>
      <c r="L786" t="s">
        <v>22</v>
      </c>
    </row>
    <row r="787" spans="1:12" x14ac:dyDescent="0.3">
      <c r="A787" s="1">
        <v>40660</v>
      </c>
      <c r="B787">
        <v>2011</v>
      </c>
      <c r="C787" t="s">
        <v>29</v>
      </c>
      <c r="D787">
        <v>154000</v>
      </c>
      <c r="E787">
        <v>213500</v>
      </c>
      <c r="F787" t="s">
        <v>13</v>
      </c>
      <c r="G787" t="s">
        <v>14</v>
      </c>
      <c r="H787">
        <v>3</v>
      </c>
      <c r="I787">
        <v>1</v>
      </c>
      <c r="J787">
        <v>963</v>
      </c>
      <c r="K787">
        <v>1.0250330000000001</v>
      </c>
      <c r="L787" t="s">
        <v>25</v>
      </c>
    </row>
    <row r="788" spans="1:12" x14ac:dyDescent="0.3">
      <c r="A788" s="1">
        <v>40661</v>
      </c>
      <c r="B788">
        <v>2011</v>
      </c>
      <c r="C788" t="s">
        <v>21</v>
      </c>
      <c r="D788">
        <v>1521380</v>
      </c>
      <c r="E788">
        <v>2415000</v>
      </c>
      <c r="F788" t="s">
        <v>13</v>
      </c>
      <c r="G788" t="s">
        <v>14</v>
      </c>
      <c r="H788">
        <v>3</v>
      </c>
      <c r="I788">
        <v>1</v>
      </c>
      <c r="J788">
        <v>907</v>
      </c>
      <c r="K788">
        <v>1.0250330000000001</v>
      </c>
      <c r="L788" t="s">
        <v>25</v>
      </c>
    </row>
    <row r="789" spans="1:12" x14ac:dyDescent="0.3">
      <c r="A789" s="1">
        <v>40662</v>
      </c>
      <c r="B789">
        <v>2011</v>
      </c>
      <c r="C789" t="s">
        <v>30</v>
      </c>
      <c r="D789">
        <v>548080</v>
      </c>
      <c r="E789">
        <v>713000</v>
      </c>
      <c r="F789" t="s">
        <v>13</v>
      </c>
      <c r="G789" t="s">
        <v>14</v>
      </c>
      <c r="H789">
        <v>3</v>
      </c>
      <c r="I789">
        <v>1</v>
      </c>
      <c r="J789">
        <v>1007</v>
      </c>
      <c r="K789">
        <v>1.0250330000000001</v>
      </c>
      <c r="L789" t="s">
        <v>15</v>
      </c>
    </row>
    <row r="790" spans="1:12" x14ac:dyDescent="0.3">
      <c r="A790" s="1">
        <v>40662</v>
      </c>
      <c r="B790">
        <v>2011</v>
      </c>
      <c r="C790" t="s">
        <v>29</v>
      </c>
      <c r="D790">
        <v>273000</v>
      </c>
      <c r="E790">
        <v>265000</v>
      </c>
      <c r="F790" t="s">
        <v>13</v>
      </c>
      <c r="G790" t="s">
        <v>14</v>
      </c>
      <c r="H790">
        <v>3</v>
      </c>
      <c r="I790">
        <v>3</v>
      </c>
      <c r="J790">
        <v>1048</v>
      </c>
      <c r="K790">
        <v>1.0250330000000001</v>
      </c>
      <c r="L790" t="s">
        <v>22</v>
      </c>
    </row>
    <row r="791" spans="1:12" x14ac:dyDescent="0.3">
      <c r="A791" s="1">
        <v>40663</v>
      </c>
      <c r="B791">
        <v>2011</v>
      </c>
      <c r="C791" t="s">
        <v>29</v>
      </c>
      <c r="D791">
        <v>193900</v>
      </c>
      <c r="E791">
        <v>266000</v>
      </c>
      <c r="F791" t="s">
        <v>13</v>
      </c>
      <c r="G791" t="s">
        <v>14</v>
      </c>
      <c r="H791">
        <v>3</v>
      </c>
      <c r="I791">
        <v>1</v>
      </c>
      <c r="J791">
        <v>1029</v>
      </c>
      <c r="K791">
        <v>1.0250330000000001</v>
      </c>
      <c r="L791" t="s">
        <v>25</v>
      </c>
    </row>
    <row r="792" spans="1:12" x14ac:dyDescent="0.3">
      <c r="A792" s="1">
        <v>40664</v>
      </c>
      <c r="B792">
        <v>2011</v>
      </c>
      <c r="C792" t="s">
        <v>21</v>
      </c>
      <c r="D792">
        <v>2254000</v>
      </c>
      <c r="E792">
        <v>3434510</v>
      </c>
      <c r="F792" t="s">
        <v>13</v>
      </c>
      <c r="G792" t="s">
        <v>14</v>
      </c>
      <c r="H792">
        <v>3</v>
      </c>
      <c r="I792">
        <v>1</v>
      </c>
      <c r="J792">
        <v>1088</v>
      </c>
      <c r="K792">
        <v>1.0250330000000001</v>
      </c>
      <c r="L792" t="s">
        <v>15</v>
      </c>
    </row>
    <row r="793" spans="1:12" x14ac:dyDescent="0.3">
      <c r="A793" s="1">
        <v>40664</v>
      </c>
      <c r="B793">
        <v>2011</v>
      </c>
      <c r="C793" t="s">
        <v>30</v>
      </c>
      <c r="D793">
        <v>414600</v>
      </c>
      <c r="E793">
        <v>565000</v>
      </c>
      <c r="F793" t="s">
        <v>13</v>
      </c>
      <c r="G793" t="s">
        <v>14</v>
      </c>
      <c r="H793">
        <v>3</v>
      </c>
      <c r="I793">
        <v>1</v>
      </c>
      <c r="J793">
        <v>929</v>
      </c>
      <c r="K793">
        <v>1.0250330000000001</v>
      </c>
      <c r="L793" t="s">
        <v>15</v>
      </c>
    </row>
    <row r="794" spans="1:12" x14ac:dyDescent="0.3">
      <c r="A794" s="1">
        <v>40667</v>
      </c>
      <c r="B794">
        <v>2011</v>
      </c>
      <c r="C794" t="s">
        <v>29</v>
      </c>
      <c r="D794">
        <v>234800</v>
      </c>
      <c r="E794">
        <v>316000</v>
      </c>
      <c r="F794" t="s">
        <v>13</v>
      </c>
      <c r="G794" t="s">
        <v>14</v>
      </c>
      <c r="H794">
        <v>3</v>
      </c>
      <c r="I794">
        <v>2</v>
      </c>
      <c r="J794">
        <v>1063</v>
      </c>
      <c r="K794">
        <v>1.0250330000000001</v>
      </c>
      <c r="L794" t="s">
        <v>22</v>
      </c>
    </row>
    <row r="795" spans="1:12" x14ac:dyDescent="0.3">
      <c r="A795" s="1">
        <v>40667</v>
      </c>
      <c r="B795">
        <v>2011</v>
      </c>
      <c r="C795" t="s">
        <v>29</v>
      </c>
      <c r="D795">
        <v>127400</v>
      </c>
      <c r="E795">
        <v>220000</v>
      </c>
      <c r="F795" t="s">
        <v>13</v>
      </c>
      <c r="G795" t="s">
        <v>14</v>
      </c>
      <c r="H795">
        <v>3</v>
      </c>
      <c r="I795">
        <v>3</v>
      </c>
      <c r="J795">
        <v>964</v>
      </c>
      <c r="K795">
        <v>1.0250330000000001</v>
      </c>
      <c r="L795" t="s">
        <v>22</v>
      </c>
    </row>
    <row r="796" spans="1:12" x14ac:dyDescent="0.3">
      <c r="A796" s="1">
        <v>40667</v>
      </c>
      <c r="B796">
        <v>2011</v>
      </c>
      <c r="C796" t="s">
        <v>26</v>
      </c>
      <c r="D796">
        <v>237930</v>
      </c>
      <c r="E796">
        <v>282000</v>
      </c>
      <c r="F796" t="s">
        <v>13</v>
      </c>
      <c r="G796" t="s">
        <v>14</v>
      </c>
      <c r="H796">
        <v>3</v>
      </c>
      <c r="I796">
        <v>1</v>
      </c>
      <c r="J796">
        <v>1093</v>
      </c>
      <c r="K796">
        <v>1.0250330000000001</v>
      </c>
      <c r="L796" t="s">
        <v>25</v>
      </c>
    </row>
    <row r="797" spans="1:12" x14ac:dyDescent="0.3">
      <c r="A797" s="1">
        <v>40667</v>
      </c>
      <c r="B797">
        <v>2011</v>
      </c>
      <c r="C797" t="s">
        <v>21</v>
      </c>
      <c r="D797">
        <v>1023470</v>
      </c>
      <c r="E797">
        <v>1475000</v>
      </c>
      <c r="F797" t="s">
        <v>13</v>
      </c>
      <c r="G797" t="s">
        <v>14</v>
      </c>
      <c r="H797">
        <v>3</v>
      </c>
      <c r="I797">
        <v>1</v>
      </c>
      <c r="J797">
        <v>1097</v>
      </c>
      <c r="K797">
        <v>1.0250330000000001</v>
      </c>
      <c r="L797" t="s">
        <v>25</v>
      </c>
    </row>
    <row r="798" spans="1:12" x14ac:dyDescent="0.3">
      <c r="A798" s="1">
        <v>40668</v>
      </c>
      <c r="B798">
        <v>2011</v>
      </c>
      <c r="C798" t="s">
        <v>12</v>
      </c>
      <c r="D798">
        <v>68710</v>
      </c>
      <c r="E798">
        <v>34900</v>
      </c>
      <c r="F798" t="s">
        <v>19</v>
      </c>
      <c r="G798" t="s">
        <v>20</v>
      </c>
      <c r="H798">
        <v>4</v>
      </c>
      <c r="I798">
        <v>2</v>
      </c>
      <c r="J798">
        <v>1240</v>
      </c>
      <c r="K798">
        <v>1.0250330000000001</v>
      </c>
      <c r="L798" t="s">
        <v>16</v>
      </c>
    </row>
    <row r="799" spans="1:12" x14ac:dyDescent="0.3">
      <c r="A799" s="1">
        <v>40668</v>
      </c>
      <c r="B799">
        <v>2011</v>
      </c>
      <c r="C799" t="s">
        <v>26</v>
      </c>
      <c r="D799">
        <v>319620</v>
      </c>
      <c r="E799">
        <v>486000</v>
      </c>
      <c r="F799" t="s">
        <v>13</v>
      </c>
      <c r="G799" t="s">
        <v>14</v>
      </c>
      <c r="H799">
        <v>3</v>
      </c>
      <c r="I799">
        <v>2</v>
      </c>
      <c r="J799">
        <v>1044</v>
      </c>
      <c r="K799">
        <v>1.0250330000000001</v>
      </c>
      <c r="L799" t="s">
        <v>15</v>
      </c>
    </row>
    <row r="800" spans="1:12" x14ac:dyDescent="0.3">
      <c r="A800" s="1">
        <v>40670</v>
      </c>
      <c r="B800">
        <v>2011</v>
      </c>
      <c r="C800" t="s">
        <v>12</v>
      </c>
      <c r="D800">
        <v>106060</v>
      </c>
      <c r="E800">
        <v>125000</v>
      </c>
      <c r="F800" t="s">
        <v>13</v>
      </c>
      <c r="G800" t="s">
        <v>14</v>
      </c>
      <c r="H800">
        <v>3</v>
      </c>
      <c r="I800">
        <v>3</v>
      </c>
      <c r="J800">
        <v>1088</v>
      </c>
      <c r="K800">
        <v>1.0250330000000001</v>
      </c>
      <c r="L800" t="s">
        <v>25</v>
      </c>
    </row>
    <row r="801" spans="1:12" x14ac:dyDescent="0.3">
      <c r="A801" s="1">
        <v>40671</v>
      </c>
      <c r="B801">
        <v>2011</v>
      </c>
      <c r="C801" t="s">
        <v>26</v>
      </c>
      <c r="D801">
        <v>290570</v>
      </c>
      <c r="E801">
        <v>310000</v>
      </c>
      <c r="F801" t="s">
        <v>13</v>
      </c>
      <c r="G801" t="s">
        <v>14</v>
      </c>
      <c r="H801">
        <v>3</v>
      </c>
      <c r="I801">
        <v>1</v>
      </c>
      <c r="J801">
        <v>960</v>
      </c>
      <c r="K801">
        <v>1.0250330000000001</v>
      </c>
      <c r="L801" t="s">
        <v>22</v>
      </c>
    </row>
    <row r="802" spans="1:12" x14ac:dyDescent="0.3">
      <c r="A802" s="1">
        <v>40671</v>
      </c>
      <c r="B802">
        <v>2011</v>
      </c>
      <c r="C802" t="s">
        <v>12</v>
      </c>
      <c r="D802">
        <v>133350</v>
      </c>
      <c r="E802">
        <v>14000</v>
      </c>
      <c r="F802" t="s">
        <v>19</v>
      </c>
      <c r="G802" t="s">
        <v>20</v>
      </c>
      <c r="H802">
        <v>4</v>
      </c>
      <c r="I802">
        <v>4</v>
      </c>
      <c r="J802">
        <v>1485</v>
      </c>
      <c r="K802">
        <v>1.0250330000000001</v>
      </c>
      <c r="L802" t="s">
        <v>15</v>
      </c>
    </row>
    <row r="803" spans="1:12" x14ac:dyDescent="0.3">
      <c r="A803" s="1">
        <v>40674</v>
      </c>
      <c r="B803">
        <v>2011</v>
      </c>
      <c r="C803" t="s">
        <v>29</v>
      </c>
      <c r="D803">
        <v>251100</v>
      </c>
      <c r="E803">
        <v>450000</v>
      </c>
      <c r="F803" t="s">
        <v>13</v>
      </c>
      <c r="G803" t="s">
        <v>14</v>
      </c>
      <c r="H803">
        <v>3</v>
      </c>
      <c r="I803">
        <v>1</v>
      </c>
      <c r="J803">
        <v>1066</v>
      </c>
      <c r="K803">
        <v>1.0250330000000001</v>
      </c>
      <c r="L803" t="s">
        <v>25</v>
      </c>
    </row>
    <row r="804" spans="1:12" x14ac:dyDescent="0.3">
      <c r="A804" s="1">
        <v>40674</v>
      </c>
      <c r="B804">
        <v>2011</v>
      </c>
      <c r="C804" t="s">
        <v>29</v>
      </c>
      <c r="D804">
        <v>226000</v>
      </c>
      <c r="E804">
        <v>408000</v>
      </c>
      <c r="F804" t="s">
        <v>13</v>
      </c>
      <c r="G804" t="s">
        <v>14</v>
      </c>
      <c r="H804">
        <v>3</v>
      </c>
      <c r="I804">
        <v>1</v>
      </c>
      <c r="J804">
        <v>1088</v>
      </c>
      <c r="K804">
        <v>1.0250330000000001</v>
      </c>
      <c r="L804" t="s">
        <v>25</v>
      </c>
    </row>
    <row r="805" spans="1:12" x14ac:dyDescent="0.3">
      <c r="A805" s="1">
        <v>40675</v>
      </c>
      <c r="B805">
        <v>2011</v>
      </c>
      <c r="C805" t="s">
        <v>21</v>
      </c>
      <c r="D805">
        <v>2631930</v>
      </c>
      <c r="E805">
        <v>2025000</v>
      </c>
      <c r="F805" t="s">
        <v>13</v>
      </c>
      <c r="G805" t="s">
        <v>14</v>
      </c>
      <c r="H805">
        <v>3</v>
      </c>
      <c r="I805">
        <v>1</v>
      </c>
      <c r="J805">
        <v>906</v>
      </c>
      <c r="K805">
        <v>1.0250330000000001</v>
      </c>
      <c r="L805" t="s">
        <v>15</v>
      </c>
    </row>
    <row r="806" spans="1:12" x14ac:dyDescent="0.3">
      <c r="A806" s="1">
        <v>40678</v>
      </c>
      <c r="B806">
        <v>2011</v>
      </c>
      <c r="C806" t="s">
        <v>12</v>
      </c>
      <c r="D806">
        <v>96530</v>
      </c>
      <c r="E806">
        <v>75400</v>
      </c>
      <c r="F806" t="s">
        <v>13</v>
      </c>
      <c r="G806" t="s">
        <v>14</v>
      </c>
      <c r="H806">
        <v>3</v>
      </c>
      <c r="I806">
        <v>2</v>
      </c>
      <c r="J806">
        <v>1019</v>
      </c>
      <c r="K806">
        <v>1.0250330000000001</v>
      </c>
      <c r="L806" t="s">
        <v>16</v>
      </c>
    </row>
    <row r="807" spans="1:12" x14ac:dyDescent="0.3">
      <c r="A807" s="1">
        <v>40681</v>
      </c>
      <c r="B807">
        <v>2011</v>
      </c>
      <c r="C807" t="s">
        <v>29</v>
      </c>
      <c r="D807">
        <v>231100</v>
      </c>
      <c r="E807">
        <v>322500</v>
      </c>
      <c r="F807" t="s">
        <v>13</v>
      </c>
      <c r="G807" t="s">
        <v>14</v>
      </c>
      <c r="H807">
        <v>3</v>
      </c>
      <c r="I807">
        <v>3</v>
      </c>
      <c r="J807">
        <v>1082</v>
      </c>
      <c r="K807">
        <v>1.0250330000000001</v>
      </c>
      <c r="L807" t="s">
        <v>15</v>
      </c>
    </row>
    <row r="808" spans="1:12" x14ac:dyDescent="0.3">
      <c r="A808" s="1">
        <v>40681</v>
      </c>
      <c r="B808">
        <v>2011</v>
      </c>
      <c r="C808" t="s">
        <v>21</v>
      </c>
      <c r="D808">
        <v>727370</v>
      </c>
      <c r="E808">
        <v>278334</v>
      </c>
      <c r="F808" t="s">
        <v>13</v>
      </c>
      <c r="G808" t="s">
        <v>14</v>
      </c>
      <c r="H808">
        <v>3</v>
      </c>
      <c r="I808">
        <v>2</v>
      </c>
      <c r="J808">
        <v>924</v>
      </c>
      <c r="K808">
        <v>1.0250330000000001</v>
      </c>
      <c r="L808" t="s">
        <v>22</v>
      </c>
    </row>
    <row r="809" spans="1:12" x14ac:dyDescent="0.3">
      <c r="A809" s="1">
        <v>40683</v>
      </c>
      <c r="B809">
        <v>2011</v>
      </c>
      <c r="C809" t="s">
        <v>29</v>
      </c>
      <c r="D809">
        <v>139400</v>
      </c>
      <c r="E809">
        <v>143500</v>
      </c>
      <c r="F809" t="s">
        <v>13</v>
      </c>
      <c r="G809" t="s">
        <v>14</v>
      </c>
      <c r="H809">
        <v>3</v>
      </c>
      <c r="I809">
        <v>2</v>
      </c>
      <c r="J809">
        <v>901</v>
      </c>
      <c r="K809">
        <v>1.0250330000000001</v>
      </c>
      <c r="L809" t="s">
        <v>16</v>
      </c>
    </row>
    <row r="810" spans="1:12" x14ac:dyDescent="0.3">
      <c r="A810" s="1">
        <v>40684</v>
      </c>
      <c r="B810">
        <v>2011</v>
      </c>
      <c r="C810" t="s">
        <v>12</v>
      </c>
      <c r="D810">
        <v>167930</v>
      </c>
      <c r="E810">
        <v>160000</v>
      </c>
      <c r="F810" t="s">
        <v>13</v>
      </c>
      <c r="G810" t="s">
        <v>14</v>
      </c>
      <c r="H810">
        <v>3</v>
      </c>
      <c r="I810">
        <v>2</v>
      </c>
      <c r="J810">
        <v>939</v>
      </c>
      <c r="K810">
        <v>1.0250330000000001</v>
      </c>
      <c r="L810" t="s">
        <v>16</v>
      </c>
    </row>
    <row r="811" spans="1:12" x14ac:dyDescent="0.3">
      <c r="A811" s="1">
        <v>40685</v>
      </c>
      <c r="B811">
        <v>2011</v>
      </c>
      <c r="C811" t="s">
        <v>12</v>
      </c>
      <c r="D811">
        <v>113370</v>
      </c>
      <c r="E811">
        <v>61000</v>
      </c>
      <c r="F811" t="s">
        <v>13</v>
      </c>
      <c r="G811" t="s">
        <v>14</v>
      </c>
      <c r="H811">
        <v>3</v>
      </c>
      <c r="I811">
        <v>1</v>
      </c>
      <c r="J811">
        <v>956</v>
      </c>
      <c r="K811">
        <v>1.0250330000000001</v>
      </c>
      <c r="L811" t="s">
        <v>16</v>
      </c>
    </row>
    <row r="812" spans="1:12" x14ac:dyDescent="0.3">
      <c r="A812" s="1">
        <v>40690</v>
      </c>
      <c r="B812">
        <v>2011</v>
      </c>
      <c r="C812" t="s">
        <v>21</v>
      </c>
      <c r="D812">
        <v>1413370</v>
      </c>
      <c r="E812">
        <v>2509500</v>
      </c>
      <c r="F812" t="s">
        <v>13</v>
      </c>
      <c r="G812" t="s">
        <v>14</v>
      </c>
      <c r="H812">
        <v>3</v>
      </c>
      <c r="I812">
        <v>1</v>
      </c>
      <c r="J812">
        <v>1094</v>
      </c>
      <c r="K812">
        <v>1.0250330000000001</v>
      </c>
      <c r="L812" t="s">
        <v>25</v>
      </c>
    </row>
    <row r="813" spans="1:12" x14ac:dyDescent="0.3">
      <c r="A813" s="1">
        <v>40691</v>
      </c>
      <c r="B813">
        <v>2011</v>
      </c>
      <c r="C813" t="s">
        <v>30</v>
      </c>
      <c r="D813">
        <v>556740</v>
      </c>
      <c r="E813">
        <v>639000</v>
      </c>
      <c r="F813" t="s">
        <v>13</v>
      </c>
      <c r="G813" t="s">
        <v>14</v>
      </c>
      <c r="H813">
        <v>3</v>
      </c>
      <c r="I813">
        <v>2</v>
      </c>
      <c r="J813">
        <v>1047</v>
      </c>
      <c r="K813">
        <v>1.0250330000000001</v>
      </c>
      <c r="L813" t="s">
        <v>22</v>
      </c>
    </row>
    <row r="814" spans="1:12" x14ac:dyDescent="0.3">
      <c r="A814" s="1">
        <v>40691</v>
      </c>
      <c r="B814">
        <v>2011</v>
      </c>
      <c r="C814" t="s">
        <v>30</v>
      </c>
      <c r="D814">
        <v>367420</v>
      </c>
      <c r="E814">
        <v>555000</v>
      </c>
      <c r="F814" t="s">
        <v>13</v>
      </c>
      <c r="G814" t="s">
        <v>14</v>
      </c>
      <c r="H814">
        <v>3</v>
      </c>
      <c r="I814">
        <v>2</v>
      </c>
      <c r="J814">
        <v>964</v>
      </c>
      <c r="K814">
        <v>1.0250330000000001</v>
      </c>
      <c r="L814" t="s">
        <v>22</v>
      </c>
    </row>
    <row r="815" spans="1:12" x14ac:dyDescent="0.3">
      <c r="A815" s="1">
        <v>40691</v>
      </c>
      <c r="B815">
        <v>2011</v>
      </c>
      <c r="C815" t="s">
        <v>30</v>
      </c>
      <c r="D815">
        <v>641000</v>
      </c>
      <c r="E815">
        <v>797500</v>
      </c>
      <c r="F815" t="s">
        <v>13</v>
      </c>
      <c r="G815" t="s">
        <v>14</v>
      </c>
      <c r="H815">
        <v>3</v>
      </c>
      <c r="I815">
        <v>3</v>
      </c>
      <c r="J815">
        <v>906</v>
      </c>
      <c r="K815">
        <v>1.0250330000000001</v>
      </c>
      <c r="L815" t="s">
        <v>25</v>
      </c>
    </row>
    <row r="816" spans="1:12" x14ac:dyDescent="0.3">
      <c r="A816" s="1">
        <v>40692</v>
      </c>
      <c r="B816">
        <v>2011</v>
      </c>
      <c r="C816" t="s">
        <v>26</v>
      </c>
      <c r="D816">
        <v>339010</v>
      </c>
      <c r="E816">
        <v>546000</v>
      </c>
      <c r="F816" t="s">
        <v>13</v>
      </c>
      <c r="G816" t="s">
        <v>14</v>
      </c>
      <c r="H816">
        <v>3</v>
      </c>
      <c r="I816">
        <v>3</v>
      </c>
      <c r="J816">
        <v>1007</v>
      </c>
      <c r="K816">
        <v>1.0250330000000001</v>
      </c>
      <c r="L816" t="s">
        <v>22</v>
      </c>
    </row>
    <row r="817" spans="1:12" x14ac:dyDescent="0.3">
      <c r="A817" s="1">
        <v>40695</v>
      </c>
      <c r="B817">
        <v>2011</v>
      </c>
      <c r="C817" t="s">
        <v>12</v>
      </c>
      <c r="D817">
        <v>100170</v>
      </c>
      <c r="E817">
        <v>140000</v>
      </c>
      <c r="F817" t="s">
        <v>13</v>
      </c>
      <c r="G817" t="s">
        <v>14</v>
      </c>
      <c r="H817">
        <v>3</v>
      </c>
      <c r="I817">
        <v>1</v>
      </c>
      <c r="J817">
        <v>968</v>
      </c>
      <c r="K817">
        <v>1.0250330000000001</v>
      </c>
      <c r="L817" t="s">
        <v>16</v>
      </c>
    </row>
    <row r="818" spans="1:12" x14ac:dyDescent="0.3">
      <c r="A818" s="1">
        <v>40696</v>
      </c>
      <c r="B818">
        <v>2011</v>
      </c>
      <c r="C818" t="s">
        <v>21</v>
      </c>
      <c r="D818">
        <v>429310</v>
      </c>
      <c r="E818">
        <v>400000</v>
      </c>
      <c r="F818" t="s">
        <v>13</v>
      </c>
      <c r="G818" t="s">
        <v>14</v>
      </c>
      <c r="H818">
        <v>3</v>
      </c>
      <c r="I818">
        <v>1</v>
      </c>
      <c r="J818">
        <v>1015</v>
      </c>
      <c r="K818">
        <v>1.0250330000000001</v>
      </c>
      <c r="L818" t="s">
        <v>16</v>
      </c>
    </row>
    <row r="819" spans="1:12" x14ac:dyDescent="0.3">
      <c r="A819" s="1">
        <v>40696</v>
      </c>
      <c r="B819">
        <v>2011</v>
      </c>
      <c r="C819" t="s">
        <v>30</v>
      </c>
      <c r="D819">
        <v>381560</v>
      </c>
      <c r="E819">
        <v>400000</v>
      </c>
      <c r="F819" t="s">
        <v>13</v>
      </c>
      <c r="G819" t="s">
        <v>14</v>
      </c>
      <c r="H819">
        <v>3</v>
      </c>
      <c r="I819">
        <v>3</v>
      </c>
      <c r="J819">
        <v>1030</v>
      </c>
      <c r="K819">
        <v>1.0250330000000001</v>
      </c>
      <c r="L819" t="s">
        <v>22</v>
      </c>
    </row>
    <row r="820" spans="1:12" x14ac:dyDescent="0.3">
      <c r="A820" s="1">
        <v>40697</v>
      </c>
      <c r="B820">
        <v>2011</v>
      </c>
      <c r="C820" t="s">
        <v>30</v>
      </c>
      <c r="D820">
        <v>1061150</v>
      </c>
      <c r="E820">
        <v>1075000</v>
      </c>
      <c r="F820" t="s">
        <v>13</v>
      </c>
      <c r="G820" t="s">
        <v>14</v>
      </c>
      <c r="H820">
        <v>3</v>
      </c>
      <c r="I820">
        <v>2</v>
      </c>
      <c r="J820">
        <v>911</v>
      </c>
      <c r="K820">
        <v>1.0250330000000001</v>
      </c>
      <c r="L820" t="s">
        <v>25</v>
      </c>
    </row>
    <row r="821" spans="1:12" x14ac:dyDescent="0.3">
      <c r="A821" s="1">
        <v>40699</v>
      </c>
      <c r="B821">
        <v>2011</v>
      </c>
      <c r="C821" t="s">
        <v>26</v>
      </c>
      <c r="D821">
        <v>335300</v>
      </c>
      <c r="E821">
        <v>345000</v>
      </c>
      <c r="F821" t="s">
        <v>13</v>
      </c>
      <c r="G821" t="s">
        <v>14</v>
      </c>
      <c r="H821">
        <v>3</v>
      </c>
      <c r="I821">
        <v>3</v>
      </c>
      <c r="J821">
        <v>992</v>
      </c>
      <c r="K821">
        <v>1.0250330000000001</v>
      </c>
      <c r="L821" t="s">
        <v>25</v>
      </c>
    </row>
    <row r="822" spans="1:12" x14ac:dyDescent="0.3">
      <c r="A822" s="1">
        <v>40699</v>
      </c>
      <c r="B822">
        <v>2011</v>
      </c>
      <c r="C822" t="s">
        <v>12</v>
      </c>
      <c r="D822">
        <v>110420</v>
      </c>
      <c r="E822">
        <v>70000</v>
      </c>
      <c r="F822" t="s">
        <v>13</v>
      </c>
      <c r="G822" t="s">
        <v>14</v>
      </c>
      <c r="H822">
        <v>3</v>
      </c>
      <c r="I822">
        <v>2</v>
      </c>
      <c r="J822">
        <v>1087</v>
      </c>
      <c r="K822">
        <v>1.0250330000000001</v>
      </c>
      <c r="L822" t="s">
        <v>16</v>
      </c>
    </row>
    <row r="823" spans="1:12" x14ac:dyDescent="0.3">
      <c r="A823" s="1">
        <v>40699</v>
      </c>
      <c r="B823">
        <v>2011</v>
      </c>
      <c r="C823" t="s">
        <v>21</v>
      </c>
      <c r="D823">
        <v>602490</v>
      </c>
      <c r="E823">
        <v>935000</v>
      </c>
      <c r="F823" t="s">
        <v>13</v>
      </c>
      <c r="G823" t="s">
        <v>14</v>
      </c>
      <c r="H823">
        <v>3</v>
      </c>
      <c r="I823">
        <v>2</v>
      </c>
      <c r="J823">
        <v>1051</v>
      </c>
      <c r="K823">
        <v>1.0250330000000001</v>
      </c>
      <c r="L823" t="s">
        <v>22</v>
      </c>
    </row>
    <row r="824" spans="1:12" x14ac:dyDescent="0.3">
      <c r="A824" s="1">
        <v>40702</v>
      </c>
      <c r="B824">
        <v>2011</v>
      </c>
      <c r="C824" t="s">
        <v>30</v>
      </c>
      <c r="D824">
        <v>312170</v>
      </c>
      <c r="E824">
        <v>320000</v>
      </c>
      <c r="F824" t="s">
        <v>19</v>
      </c>
      <c r="G824" t="s">
        <v>20</v>
      </c>
      <c r="H824">
        <v>4</v>
      </c>
      <c r="I824">
        <v>2</v>
      </c>
      <c r="J824">
        <v>1339</v>
      </c>
      <c r="K824">
        <v>1.0250330000000001</v>
      </c>
      <c r="L824" t="s">
        <v>22</v>
      </c>
    </row>
    <row r="825" spans="1:12" x14ac:dyDescent="0.3">
      <c r="A825" s="1">
        <v>40703</v>
      </c>
      <c r="B825">
        <v>2011</v>
      </c>
      <c r="C825" t="s">
        <v>12</v>
      </c>
      <c r="D825">
        <v>112030</v>
      </c>
      <c r="E825">
        <v>145950</v>
      </c>
      <c r="F825" t="s">
        <v>13</v>
      </c>
      <c r="G825" t="s">
        <v>14</v>
      </c>
      <c r="H825">
        <v>3</v>
      </c>
      <c r="I825">
        <v>3</v>
      </c>
      <c r="J825">
        <v>984</v>
      </c>
      <c r="K825">
        <v>1.0250330000000001</v>
      </c>
      <c r="L825" t="s">
        <v>15</v>
      </c>
    </row>
    <row r="826" spans="1:12" x14ac:dyDescent="0.3">
      <c r="A826" s="1">
        <v>40703</v>
      </c>
      <c r="B826">
        <v>2011</v>
      </c>
      <c r="C826" t="s">
        <v>30</v>
      </c>
      <c r="D826">
        <v>396710</v>
      </c>
      <c r="E826">
        <v>465000</v>
      </c>
      <c r="F826" t="s">
        <v>13</v>
      </c>
      <c r="G826" t="s">
        <v>14</v>
      </c>
      <c r="H826">
        <v>3</v>
      </c>
      <c r="I826">
        <v>2</v>
      </c>
      <c r="J826">
        <v>1052</v>
      </c>
      <c r="K826">
        <v>1.0250330000000001</v>
      </c>
      <c r="L826" t="s">
        <v>25</v>
      </c>
    </row>
    <row r="827" spans="1:12" x14ac:dyDescent="0.3">
      <c r="A827" s="1">
        <v>40703</v>
      </c>
      <c r="B827">
        <v>2011</v>
      </c>
      <c r="C827" t="s">
        <v>12</v>
      </c>
      <c r="D827">
        <v>69680</v>
      </c>
      <c r="E827">
        <v>26500</v>
      </c>
      <c r="F827" t="s">
        <v>13</v>
      </c>
      <c r="G827" t="s">
        <v>14</v>
      </c>
      <c r="H827">
        <v>3</v>
      </c>
      <c r="I827">
        <v>1</v>
      </c>
      <c r="J827">
        <v>914</v>
      </c>
      <c r="K827">
        <v>1.0250330000000001</v>
      </c>
      <c r="L827" t="s">
        <v>25</v>
      </c>
    </row>
    <row r="828" spans="1:12" x14ac:dyDescent="0.3">
      <c r="A828" s="1">
        <v>40703</v>
      </c>
      <c r="B828">
        <v>2011</v>
      </c>
      <c r="C828" t="s">
        <v>30</v>
      </c>
      <c r="D828">
        <v>438750</v>
      </c>
      <c r="E828">
        <v>400000</v>
      </c>
      <c r="F828" t="s">
        <v>13</v>
      </c>
      <c r="G828" t="s">
        <v>14</v>
      </c>
      <c r="H828">
        <v>3</v>
      </c>
      <c r="I828">
        <v>2</v>
      </c>
      <c r="J828">
        <v>990</v>
      </c>
      <c r="K828">
        <v>1.0250330000000001</v>
      </c>
      <c r="L828" t="s">
        <v>16</v>
      </c>
    </row>
    <row r="829" spans="1:12" x14ac:dyDescent="0.3">
      <c r="A829" s="1">
        <v>40705</v>
      </c>
      <c r="B829">
        <v>2011</v>
      </c>
      <c r="C829" t="s">
        <v>26</v>
      </c>
      <c r="D829">
        <v>755230</v>
      </c>
      <c r="E829">
        <v>960000</v>
      </c>
      <c r="F829" t="s">
        <v>13</v>
      </c>
      <c r="G829" t="s">
        <v>14</v>
      </c>
      <c r="H829">
        <v>3</v>
      </c>
      <c r="I829">
        <v>3</v>
      </c>
      <c r="J829">
        <v>1044</v>
      </c>
      <c r="K829">
        <v>1.0250330000000001</v>
      </c>
      <c r="L829" t="s">
        <v>22</v>
      </c>
    </row>
    <row r="830" spans="1:12" x14ac:dyDescent="0.3">
      <c r="A830" s="1">
        <v>40705</v>
      </c>
      <c r="B830">
        <v>2011</v>
      </c>
      <c r="C830" t="s">
        <v>30</v>
      </c>
      <c r="D830">
        <v>306920</v>
      </c>
      <c r="E830">
        <v>165000</v>
      </c>
      <c r="F830" t="s">
        <v>13</v>
      </c>
      <c r="G830" t="s">
        <v>14</v>
      </c>
      <c r="H830">
        <v>3</v>
      </c>
      <c r="I830">
        <v>2</v>
      </c>
      <c r="J830">
        <v>927</v>
      </c>
      <c r="K830">
        <v>1.0250330000000001</v>
      </c>
      <c r="L830" t="s">
        <v>16</v>
      </c>
    </row>
    <row r="831" spans="1:12" x14ac:dyDescent="0.3">
      <c r="A831" s="1">
        <v>40706</v>
      </c>
      <c r="B831">
        <v>2011</v>
      </c>
      <c r="C831" t="s">
        <v>12</v>
      </c>
      <c r="D831">
        <v>96520</v>
      </c>
      <c r="E831">
        <v>24350</v>
      </c>
      <c r="F831" t="s">
        <v>13</v>
      </c>
      <c r="G831" t="s">
        <v>14</v>
      </c>
      <c r="H831">
        <v>3</v>
      </c>
      <c r="I831">
        <v>2</v>
      </c>
      <c r="J831">
        <v>953</v>
      </c>
      <c r="K831">
        <v>1.0250330000000001</v>
      </c>
      <c r="L831" t="s">
        <v>16</v>
      </c>
    </row>
    <row r="832" spans="1:12" x14ac:dyDescent="0.3">
      <c r="A832" s="1">
        <v>40706</v>
      </c>
      <c r="B832">
        <v>2011</v>
      </c>
      <c r="C832" t="s">
        <v>12</v>
      </c>
      <c r="D832">
        <v>105750</v>
      </c>
      <c r="E832">
        <v>66000</v>
      </c>
      <c r="F832" t="s">
        <v>13</v>
      </c>
      <c r="G832" t="s">
        <v>14</v>
      </c>
      <c r="H832">
        <v>3</v>
      </c>
      <c r="I832">
        <v>3</v>
      </c>
      <c r="J832">
        <v>1043</v>
      </c>
      <c r="K832">
        <v>1.0250330000000001</v>
      </c>
      <c r="L832" t="s">
        <v>16</v>
      </c>
    </row>
    <row r="833" spans="1:12" x14ac:dyDescent="0.3">
      <c r="A833" s="1">
        <v>40709</v>
      </c>
      <c r="B833">
        <v>2011</v>
      </c>
      <c r="C833" t="s">
        <v>29</v>
      </c>
      <c r="D833">
        <v>181500</v>
      </c>
      <c r="E833">
        <v>241000</v>
      </c>
      <c r="F833" t="s">
        <v>13</v>
      </c>
      <c r="G833" t="s">
        <v>14</v>
      </c>
      <c r="H833">
        <v>3</v>
      </c>
      <c r="I833">
        <v>1</v>
      </c>
      <c r="J833">
        <v>987</v>
      </c>
      <c r="K833">
        <v>1.0250330000000001</v>
      </c>
      <c r="L833" t="s">
        <v>16</v>
      </c>
    </row>
    <row r="834" spans="1:12" x14ac:dyDescent="0.3">
      <c r="A834" s="1">
        <v>40709</v>
      </c>
      <c r="B834">
        <v>2011</v>
      </c>
      <c r="C834" t="s">
        <v>29</v>
      </c>
      <c r="D834">
        <v>245400</v>
      </c>
      <c r="E834">
        <v>387000</v>
      </c>
      <c r="F834" t="s">
        <v>13</v>
      </c>
      <c r="G834" t="s">
        <v>14</v>
      </c>
      <c r="H834">
        <v>3</v>
      </c>
      <c r="I834">
        <v>3</v>
      </c>
      <c r="J834">
        <v>907</v>
      </c>
      <c r="K834">
        <v>1.0250330000000001</v>
      </c>
      <c r="L834" t="s">
        <v>25</v>
      </c>
    </row>
    <row r="835" spans="1:12" x14ac:dyDescent="0.3">
      <c r="A835" s="1">
        <v>40709</v>
      </c>
      <c r="B835">
        <v>2011</v>
      </c>
      <c r="C835" t="s">
        <v>29</v>
      </c>
      <c r="D835">
        <v>120200</v>
      </c>
      <c r="E835">
        <v>195000</v>
      </c>
      <c r="F835" t="s">
        <v>13</v>
      </c>
      <c r="G835" t="s">
        <v>14</v>
      </c>
      <c r="H835">
        <v>3</v>
      </c>
      <c r="I835">
        <v>3</v>
      </c>
      <c r="J835">
        <v>957</v>
      </c>
      <c r="K835">
        <v>1.0250330000000001</v>
      </c>
      <c r="L835" t="s">
        <v>25</v>
      </c>
    </row>
    <row r="836" spans="1:12" x14ac:dyDescent="0.3">
      <c r="A836" s="1">
        <v>40709</v>
      </c>
      <c r="B836">
        <v>2011</v>
      </c>
      <c r="C836" t="s">
        <v>12</v>
      </c>
      <c r="D836">
        <v>92120</v>
      </c>
      <c r="E836">
        <v>125000</v>
      </c>
      <c r="F836" t="s">
        <v>13</v>
      </c>
      <c r="G836" t="s">
        <v>14</v>
      </c>
      <c r="H836">
        <v>3</v>
      </c>
      <c r="I836">
        <v>3</v>
      </c>
      <c r="J836">
        <v>1026</v>
      </c>
      <c r="K836">
        <v>1.0250330000000001</v>
      </c>
      <c r="L836" t="s">
        <v>22</v>
      </c>
    </row>
    <row r="837" spans="1:12" x14ac:dyDescent="0.3">
      <c r="A837" s="1">
        <v>40712</v>
      </c>
      <c r="B837">
        <v>2011</v>
      </c>
      <c r="C837" t="s">
        <v>12</v>
      </c>
      <c r="D837">
        <v>87950</v>
      </c>
      <c r="E837">
        <v>15000</v>
      </c>
      <c r="F837" t="s">
        <v>19</v>
      </c>
      <c r="G837" t="s">
        <v>20</v>
      </c>
      <c r="H837">
        <v>4</v>
      </c>
      <c r="I837">
        <v>2</v>
      </c>
      <c r="J837">
        <v>1353</v>
      </c>
      <c r="K837">
        <v>1.0250330000000001</v>
      </c>
      <c r="L837" t="s">
        <v>15</v>
      </c>
    </row>
    <row r="838" spans="1:12" x14ac:dyDescent="0.3">
      <c r="A838" s="1">
        <v>40713</v>
      </c>
      <c r="B838">
        <v>2011</v>
      </c>
      <c r="C838" t="s">
        <v>21</v>
      </c>
      <c r="D838">
        <v>1253980</v>
      </c>
      <c r="E838">
        <v>1485000</v>
      </c>
      <c r="F838" t="s">
        <v>13</v>
      </c>
      <c r="G838" t="s">
        <v>14</v>
      </c>
      <c r="H838">
        <v>3</v>
      </c>
      <c r="I838">
        <v>1</v>
      </c>
      <c r="J838">
        <v>1060</v>
      </c>
      <c r="K838">
        <v>1.0250330000000001</v>
      </c>
      <c r="L838" t="s">
        <v>22</v>
      </c>
    </row>
    <row r="839" spans="1:12" x14ac:dyDescent="0.3">
      <c r="A839" s="1">
        <v>40716</v>
      </c>
      <c r="B839">
        <v>2011</v>
      </c>
      <c r="C839" t="s">
        <v>26</v>
      </c>
      <c r="D839">
        <v>587790</v>
      </c>
      <c r="E839">
        <v>507000</v>
      </c>
      <c r="F839" t="s">
        <v>13</v>
      </c>
      <c r="G839" t="s">
        <v>14</v>
      </c>
      <c r="H839">
        <v>3</v>
      </c>
      <c r="I839">
        <v>1</v>
      </c>
      <c r="J839">
        <v>1027</v>
      </c>
      <c r="K839">
        <v>1.0250330000000001</v>
      </c>
      <c r="L839" t="s">
        <v>16</v>
      </c>
    </row>
    <row r="840" spans="1:12" x14ac:dyDescent="0.3">
      <c r="A840" s="1">
        <v>40716</v>
      </c>
      <c r="B840">
        <v>2011</v>
      </c>
      <c r="C840" t="s">
        <v>29</v>
      </c>
      <c r="D840">
        <v>179300</v>
      </c>
      <c r="E840">
        <v>242500</v>
      </c>
      <c r="F840" t="s">
        <v>13</v>
      </c>
      <c r="G840" t="s">
        <v>14</v>
      </c>
      <c r="H840">
        <v>3</v>
      </c>
      <c r="I840">
        <v>3</v>
      </c>
      <c r="J840">
        <v>990</v>
      </c>
      <c r="K840">
        <v>1.0250330000000001</v>
      </c>
      <c r="L840" t="s">
        <v>15</v>
      </c>
    </row>
    <row r="841" spans="1:12" x14ac:dyDescent="0.3">
      <c r="A841" s="1">
        <v>40716</v>
      </c>
      <c r="B841">
        <v>2011</v>
      </c>
      <c r="C841" t="s">
        <v>29</v>
      </c>
      <c r="D841">
        <v>436300</v>
      </c>
      <c r="E841">
        <v>679000</v>
      </c>
      <c r="F841" t="s">
        <v>13</v>
      </c>
      <c r="G841" t="s">
        <v>14</v>
      </c>
      <c r="H841">
        <v>3</v>
      </c>
      <c r="I841">
        <v>3</v>
      </c>
      <c r="J841">
        <v>971</v>
      </c>
      <c r="K841">
        <v>1.0250330000000001</v>
      </c>
      <c r="L841" t="s">
        <v>22</v>
      </c>
    </row>
    <row r="842" spans="1:12" x14ac:dyDescent="0.3">
      <c r="A842" s="1">
        <v>40716</v>
      </c>
      <c r="B842">
        <v>2011</v>
      </c>
      <c r="C842" t="s">
        <v>12</v>
      </c>
      <c r="D842">
        <v>198030</v>
      </c>
      <c r="E842">
        <v>274500</v>
      </c>
      <c r="F842" t="s">
        <v>13</v>
      </c>
      <c r="G842" t="s">
        <v>14</v>
      </c>
      <c r="H842">
        <v>3</v>
      </c>
      <c r="I842">
        <v>2</v>
      </c>
      <c r="J842">
        <v>1033</v>
      </c>
      <c r="K842">
        <v>1.0250330000000001</v>
      </c>
      <c r="L842" t="s">
        <v>16</v>
      </c>
    </row>
    <row r="843" spans="1:12" x14ac:dyDescent="0.3">
      <c r="A843" s="1">
        <v>40717</v>
      </c>
      <c r="B843">
        <v>2011</v>
      </c>
      <c r="C843" t="s">
        <v>12</v>
      </c>
      <c r="D843">
        <v>119190</v>
      </c>
      <c r="E843">
        <v>150000</v>
      </c>
      <c r="F843" t="s">
        <v>13</v>
      </c>
      <c r="G843" t="s">
        <v>14</v>
      </c>
      <c r="H843">
        <v>3</v>
      </c>
      <c r="I843">
        <v>1</v>
      </c>
      <c r="J843">
        <v>1039</v>
      </c>
      <c r="K843">
        <v>1.0250330000000001</v>
      </c>
      <c r="L843" t="s">
        <v>25</v>
      </c>
    </row>
    <row r="844" spans="1:12" x14ac:dyDescent="0.3">
      <c r="A844" s="1">
        <v>40717</v>
      </c>
      <c r="B844">
        <v>2011</v>
      </c>
      <c r="C844" t="s">
        <v>12</v>
      </c>
      <c r="D844">
        <v>179530</v>
      </c>
      <c r="E844">
        <v>18000</v>
      </c>
      <c r="F844" t="s">
        <v>23</v>
      </c>
      <c r="G844" t="s">
        <v>24</v>
      </c>
      <c r="H844">
        <v>6</v>
      </c>
      <c r="I844">
        <v>4</v>
      </c>
      <c r="J844">
        <v>1904</v>
      </c>
      <c r="K844">
        <v>1.0250330000000001</v>
      </c>
      <c r="L844" t="s">
        <v>22</v>
      </c>
    </row>
    <row r="845" spans="1:12" x14ac:dyDescent="0.3">
      <c r="A845" s="1">
        <v>40717</v>
      </c>
      <c r="B845">
        <v>2011</v>
      </c>
      <c r="C845" t="s">
        <v>29</v>
      </c>
      <c r="D845">
        <v>299400</v>
      </c>
      <c r="E845">
        <v>495000</v>
      </c>
      <c r="F845" t="s">
        <v>13</v>
      </c>
      <c r="G845" t="s">
        <v>14</v>
      </c>
      <c r="H845">
        <v>3</v>
      </c>
      <c r="I845">
        <v>3</v>
      </c>
      <c r="J845">
        <v>954</v>
      </c>
      <c r="K845">
        <v>1.0250330000000001</v>
      </c>
      <c r="L845" t="s">
        <v>25</v>
      </c>
    </row>
    <row r="846" spans="1:12" x14ac:dyDescent="0.3">
      <c r="A846" s="1">
        <v>40717</v>
      </c>
      <c r="B846">
        <v>2011</v>
      </c>
      <c r="C846" t="s">
        <v>29</v>
      </c>
      <c r="D846">
        <v>174900</v>
      </c>
      <c r="E846">
        <v>288000</v>
      </c>
      <c r="F846" t="s">
        <v>13</v>
      </c>
      <c r="G846" t="s">
        <v>14</v>
      </c>
      <c r="H846">
        <v>3</v>
      </c>
      <c r="I846">
        <v>2</v>
      </c>
      <c r="J846">
        <v>1043</v>
      </c>
      <c r="K846">
        <v>1.0250330000000001</v>
      </c>
      <c r="L846" t="s">
        <v>22</v>
      </c>
    </row>
    <row r="847" spans="1:12" x14ac:dyDescent="0.3">
      <c r="A847" s="1">
        <v>40720</v>
      </c>
      <c r="B847">
        <v>2011</v>
      </c>
      <c r="C847" t="s">
        <v>26</v>
      </c>
      <c r="D847">
        <v>407190</v>
      </c>
      <c r="E847">
        <v>538500</v>
      </c>
      <c r="F847" t="s">
        <v>13</v>
      </c>
      <c r="G847" t="s">
        <v>14</v>
      </c>
      <c r="H847">
        <v>3</v>
      </c>
      <c r="I847">
        <v>3</v>
      </c>
      <c r="J847">
        <v>947</v>
      </c>
      <c r="K847">
        <v>1.0250330000000001</v>
      </c>
      <c r="L847" t="s">
        <v>16</v>
      </c>
    </row>
    <row r="848" spans="1:12" x14ac:dyDescent="0.3">
      <c r="A848" s="1">
        <v>40720</v>
      </c>
      <c r="B848">
        <v>2011</v>
      </c>
      <c r="C848" t="s">
        <v>26</v>
      </c>
      <c r="D848">
        <v>228620</v>
      </c>
      <c r="E848">
        <v>260000</v>
      </c>
      <c r="F848" t="s">
        <v>13</v>
      </c>
      <c r="G848" t="s">
        <v>14</v>
      </c>
      <c r="H848">
        <v>3</v>
      </c>
      <c r="I848">
        <v>2</v>
      </c>
      <c r="J848">
        <v>969</v>
      </c>
      <c r="K848">
        <v>1.0250330000000001</v>
      </c>
      <c r="L848" t="s">
        <v>22</v>
      </c>
    </row>
    <row r="849" spans="1:12" x14ac:dyDescent="0.3">
      <c r="A849" s="1">
        <v>40723</v>
      </c>
      <c r="B849">
        <v>2011</v>
      </c>
      <c r="C849" t="s">
        <v>26</v>
      </c>
      <c r="D849">
        <v>648340</v>
      </c>
      <c r="E849">
        <v>630000</v>
      </c>
      <c r="F849" t="s">
        <v>13</v>
      </c>
      <c r="G849" t="s">
        <v>14</v>
      </c>
      <c r="H849">
        <v>3</v>
      </c>
      <c r="I849">
        <v>3</v>
      </c>
      <c r="J849">
        <v>1052</v>
      </c>
      <c r="K849">
        <v>1.0250330000000001</v>
      </c>
      <c r="L849" t="s">
        <v>16</v>
      </c>
    </row>
    <row r="850" spans="1:12" x14ac:dyDescent="0.3">
      <c r="A850" s="1">
        <v>40723</v>
      </c>
      <c r="B850">
        <v>2011</v>
      </c>
      <c r="C850" t="s">
        <v>12</v>
      </c>
      <c r="D850">
        <v>94910</v>
      </c>
      <c r="E850">
        <v>90000</v>
      </c>
      <c r="F850" t="s">
        <v>13</v>
      </c>
      <c r="G850" t="s">
        <v>14</v>
      </c>
      <c r="H850">
        <v>3</v>
      </c>
      <c r="I850">
        <v>3</v>
      </c>
      <c r="J850">
        <v>1010</v>
      </c>
      <c r="K850">
        <v>1.0250330000000001</v>
      </c>
      <c r="L850" t="s">
        <v>16</v>
      </c>
    </row>
    <row r="851" spans="1:12" x14ac:dyDescent="0.3">
      <c r="A851" s="1">
        <v>40723</v>
      </c>
      <c r="B851">
        <v>2011</v>
      </c>
      <c r="C851" t="s">
        <v>12</v>
      </c>
      <c r="D851">
        <v>86030</v>
      </c>
      <c r="E851">
        <v>59000</v>
      </c>
      <c r="F851" t="s">
        <v>13</v>
      </c>
      <c r="G851" t="s">
        <v>14</v>
      </c>
      <c r="H851">
        <v>3</v>
      </c>
      <c r="I851">
        <v>2</v>
      </c>
      <c r="J851">
        <v>1008</v>
      </c>
      <c r="K851">
        <v>1.0250330000000001</v>
      </c>
      <c r="L851" t="s">
        <v>16</v>
      </c>
    </row>
    <row r="852" spans="1:12" x14ac:dyDescent="0.3">
      <c r="A852" s="1">
        <v>40724</v>
      </c>
      <c r="B852">
        <v>2011</v>
      </c>
      <c r="C852" t="s">
        <v>29</v>
      </c>
      <c r="D852">
        <v>163500</v>
      </c>
      <c r="E852">
        <v>230000</v>
      </c>
      <c r="F852" t="s">
        <v>13</v>
      </c>
      <c r="G852" t="s">
        <v>14</v>
      </c>
      <c r="H852">
        <v>3</v>
      </c>
      <c r="I852">
        <v>2</v>
      </c>
      <c r="J852">
        <v>965</v>
      </c>
      <c r="K852">
        <v>1.0250330000000001</v>
      </c>
      <c r="L852" t="s">
        <v>25</v>
      </c>
    </row>
    <row r="853" spans="1:12" x14ac:dyDescent="0.3">
      <c r="A853" s="1">
        <v>40724</v>
      </c>
      <c r="B853">
        <v>2011</v>
      </c>
      <c r="C853" t="s">
        <v>12</v>
      </c>
      <c r="D853">
        <v>146180</v>
      </c>
      <c r="E853">
        <v>170600</v>
      </c>
      <c r="F853" t="s">
        <v>23</v>
      </c>
      <c r="G853" t="s">
        <v>24</v>
      </c>
      <c r="H853">
        <v>6</v>
      </c>
      <c r="I853">
        <v>6</v>
      </c>
      <c r="J853">
        <v>2024</v>
      </c>
      <c r="K853">
        <v>1.0250330000000001</v>
      </c>
      <c r="L853" t="s">
        <v>15</v>
      </c>
    </row>
    <row r="854" spans="1:12" x14ac:dyDescent="0.3">
      <c r="A854" s="1">
        <v>40725</v>
      </c>
      <c r="B854">
        <v>2011</v>
      </c>
      <c r="C854" t="s">
        <v>29</v>
      </c>
      <c r="D854">
        <v>145700</v>
      </c>
      <c r="E854">
        <v>236000</v>
      </c>
      <c r="F854" t="s">
        <v>13</v>
      </c>
      <c r="G854" t="s">
        <v>14</v>
      </c>
      <c r="H854">
        <v>3</v>
      </c>
      <c r="I854">
        <v>3</v>
      </c>
      <c r="J854">
        <v>950</v>
      </c>
      <c r="K854">
        <v>1.0250330000000001</v>
      </c>
      <c r="L854" t="s">
        <v>16</v>
      </c>
    </row>
    <row r="855" spans="1:12" x14ac:dyDescent="0.3">
      <c r="A855" s="1">
        <v>40725</v>
      </c>
      <c r="B855">
        <v>2011</v>
      </c>
      <c r="C855" t="s">
        <v>12</v>
      </c>
      <c r="D855">
        <v>98380</v>
      </c>
      <c r="E855">
        <v>125000</v>
      </c>
      <c r="F855" t="s">
        <v>19</v>
      </c>
      <c r="G855" t="s">
        <v>20</v>
      </c>
      <c r="H855">
        <v>4</v>
      </c>
      <c r="I855">
        <v>4</v>
      </c>
      <c r="J855">
        <v>1442</v>
      </c>
      <c r="K855">
        <v>1.0250330000000001</v>
      </c>
      <c r="L855" t="s">
        <v>25</v>
      </c>
    </row>
    <row r="856" spans="1:12" x14ac:dyDescent="0.3">
      <c r="A856" s="1">
        <v>40726</v>
      </c>
      <c r="B856">
        <v>2011</v>
      </c>
      <c r="C856" t="s">
        <v>26</v>
      </c>
      <c r="D856">
        <v>478030</v>
      </c>
      <c r="E856">
        <v>600000</v>
      </c>
      <c r="F856" t="s">
        <v>13</v>
      </c>
      <c r="G856" t="s">
        <v>14</v>
      </c>
      <c r="H856">
        <v>3</v>
      </c>
      <c r="I856">
        <v>3</v>
      </c>
      <c r="J856">
        <v>915</v>
      </c>
      <c r="K856">
        <v>1.0250330000000001</v>
      </c>
      <c r="L856" t="s">
        <v>25</v>
      </c>
    </row>
    <row r="857" spans="1:12" x14ac:dyDescent="0.3">
      <c r="A857" s="1">
        <v>40731</v>
      </c>
      <c r="B857">
        <v>2011</v>
      </c>
      <c r="C857" t="s">
        <v>21</v>
      </c>
      <c r="D857">
        <v>1899030</v>
      </c>
      <c r="E857">
        <v>1825000</v>
      </c>
      <c r="F857" t="s">
        <v>13</v>
      </c>
      <c r="G857" t="s">
        <v>14</v>
      </c>
      <c r="H857">
        <v>3</v>
      </c>
      <c r="I857">
        <v>1</v>
      </c>
      <c r="J857">
        <v>917</v>
      </c>
      <c r="K857">
        <v>1.0250330000000001</v>
      </c>
      <c r="L857" t="s">
        <v>25</v>
      </c>
    </row>
    <row r="858" spans="1:12" x14ac:dyDescent="0.3">
      <c r="A858" s="1">
        <v>40731</v>
      </c>
      <c r="B858">
        <v>2011</v>
      </c>
      <c r="C858" t="s">
        <v>12</v>
      </c>
      <c r="D858">
        <v>109550</v>
      </c>
      <c r="E858">
        <v>140000</v>
      </c>
      <c r="F858" t="s">
        <v>13</v>
      </c>
      <c r="G858" t="s">
        <v>14</v>
      </c>
      <c r="H858">
        <v>3</v>
      </c>
      <c r="I858">
        <v>2</v>
      </c>
      <c r="J858">
        <v>968</v>
      </c>
      <c r="K858">
        <v>1.0250330000000001</v>
      </c>
      <c r="L858" t="s">
        <v>25</v>
      </c>
    </row>
    <row r="859" spans="1:12" x14ac:dyDescent="0.3">
      <c r="A859" s="1">
        <v>40731</v>
      </c>
      <c r="B859">
        <v>2011</v>
      </c>
      <c r="C859" t="s">
        <v>12</v>
      </c>
      <c r="D859">
        <v>104910</v>
      </c>
      <c r="E859">
        <v>109575</v>
      </c>
      <c r="F859" t="s">
        <v>13</v>
      </c>
      <c r="G859" t="s">
        <v>14</v>
      </c>
      <c r="H859">
        <v>3</v>
      </c>
      <c r="I859">
        <v>3</v>
      </c>
      <c r="J859">
        <v>1044</v>
      </c>
      <c r="K859">
        <v>1.0250330000000001</v>
      </c>
      <c r="L859" t="s">
        <v>15</v>
      </c>
    </row>
    <row r="860" spans="1:12" x14ac:dyDescent="0.3">
      <c r="A860" s="1">
        <v>40732</v>
      </c>
      <c r="B860">
        <v>2011</v>
      </c>
      <c r="C860" t="s">
        <v>12</v>
      </c>
      <c r="D860">
        <v>105940</v>
      </c>
      <c r="E860">
        <v>140000</v>
      </c>
      <c r="F860" t="s">
        <v>13</v>
      </c>
      <c r="G860" t="s">
        <v>14</v>
      </c>
      <c r="H860">
        <v>3</v>
      </c>
      <c r="I860">
        <v>3</v>
      </c>
      <c r="J860">
        <v>1014</v>
      </c>
      <c r="K860">
        <v>1.0250330000000001</v>
      </c>
      <c r="L860" t="s">
        <v>15</v>
      </c>
    </row>
    <row r="861" spans="1:12" x14ac:dyDescent="0.3">
      <c r="A861" s="1">
        <v>40732</v>
      </c>
      <c r="B861">
        <v>2011</v>
      </c>
      <c r="C861" t="s">
        <v>26</v>
      </c>
      <c r="D861">
        <v>629370</v>
      </c>
      <c r="E861">
        <v>570000</v>
      </c>
      <c r="F861" t="s">
        <v>13</v>
      </c>
      <c r="G861" t="s">
        <v>14</v>
      </c>
      <c r="H861">
        <v>3</v>
      </c>
      <c r="I861">
        <v>1</v>
      </c>
      <c r="J861">
        <v>1060</v>
      </c>
      <c r="K861">
        <v>1.0250330000000001</v>
      </c>
      <c r="L861" t="s">
        <v>22</v>
      </c>
    </row>
    <row r="862" spans="1:12" x14ac:dyDescent="0.3">
      <c r="A862" s="1">
        <v>40733</v>
      </c>
      <c r="B862">
        <v>2011</v>
      </c>
      <c r="C862" t="s">
        <v>26</v>
      </c>
      <c r="D862">
        <v>422450</v>
      </c>
      <c r="E862">
        <v>540000</v>
      </c>
      <c r="F862" t="s">
        <v>13</v>
      </c>
      <c r="G862" t="s">
        <v>14</v>
      </c>
      <c r="H862">
        <v>3</v>
      </c>
      <c r="I862">
        <v>3</v>
      </c>
      <c r="J862">
        <v>1029</v>
      </c>
      <c r="K862">
        <v>1.0250330000000001</v>
      </c>
      <c r="L862" t="s">
        <v>15</v>
      </c>
    </row>
    <row r="863" spans="1:12" x14ac:dyDescent="0.3">
      <c r="A863" s="1">
        <v>40733</v>
      </c>
      <c r="B863">
        <v>2011</v>
      </c>
      <c r="C863" t="s">
        <v>29</v>
      </c>
      <c r="D863">
        <v>301300</v>
      </c>
      <c r="E863">
        <v>475000</v>
      </c>
      <c r="F863" t="s">
        <v>13</v>
      </c>
      <c r="G863" t="s">
        <v>14</v>
      </c>
      <c r="H863">
        <v>3</v>
      </c>
      <c r="I863">
        <v>1</v>
      </c>
      <c r="J863">
        <v>966</v>
      </c>
      <c r="K863">
        <v>1.0250330000000001</v>
      </c>
      <c r="L863" t="s">
        <v>16</v>
      </c>
    </row>
    <row r="864" spans="1:12" x14ac:dyDescent="0.3">
      <c r="A864" s="1">
        <v>40733</v>
      </c>
      <c r="B864">
        <v>2011</v>
      </c>
      <c r="C864" t="s">
        <v>12</v>
      </c>
      <c r="D864">
        <v>251980</v>
      </c>
      <c r="E864">
        <v>265000</v>
      </c>
      <c r="F864" t="s">
        <v>13</v>
      </c>
      <c r="G864" t="s">
        <v>14</v>
      </c>
      <c r="H864">
        <v>3</v>
      </c>
      <c r="I864">
        <v>1</v>
      </c>
      <c r="J864">
        <v>1042</v>
      </c>
      <c r="K864">
        <v>1.0250330000000001</v>
      </c>
      <c r="L864" t="s">
        <v>22</v>
      </c>
    </row>
    <row r="865" spans="1:12" x14ac:dyDescent="0.3">
      <c r="A865" s="1">
        <v>40733</v>
      </c>
      <c r="B865">
        <v>2011</v>
      </c>
      <c r="C865" t="s">
        <v>30</v>
      </c>
      <c r="D865">
        <v>474780</v>
      </c>
      <c r="E865">
        <v>1000000</v>
      </c>
      <c r="F865" t="s">
        <v>19</v>
      </c>
      <c r="G865" t="s">
        <v>20</v>
      </c>
      <c r="H865">
        <v>4</v>
      </c>
      <c r="I865">
        <v>3</v>
      </c>
      <c r="J865">
        <v>1390</v>
      </c>
      <c r="K865">
        <v>1.0250330000000001</v>
      </c>
      <c r="L865" t="s">
        <v>22</v>
      </c>
    </row>
    <row r="866" spans="1:12" x14ac:dyDescent="0.3">
      <c r="A866" s="1">
        <v>40737</v>
      </c>
      <c r="B866">
        <v>2011</v>
      </c>
      <c r="C866" t="s">
        <v>29</v>
      </c>
      <c r="D866">
        <v>180400</v>
      </c>
      <c r="E866">
        <v>215000</v>
      </c>
      <c r="F866" t="s">
        <v>13</v>
      </c>
      <c r="G866" t="s">
        <v>14</v>
      </c>
      <c r="H866">
        <v>3</v>
      </c>
      <c r="I866">
        <v>1</v>
      </c>
      <c r="J866">
        <v>1065</v>
      </c>
      <c r="K866">
        <v>1.0250330000000001</v>
      </c>
      <c r="L866" t="s">
        <v>16</v>
      </c>
    </row>
    <row r="867" spans="1:12" x14ac:dyDescent="0.3">
      <c r="A867" s="1">
        <v>40737</v>
      </c>
      <c r="B867">
        <v>2011</v>
      </c>
      <c r="C867" t="s">
        <v>29</v>
      </c>
      <c r="D867">
        <v>71000</v>
      </c>
      <c r="E867">
        <v>430000</v>
      </c>
      <c r="F867" t="s">
        <v>13</v>
      </c>
      <c r="G867" t="s">
        <v>14</v>
      </c>
      <c r="H867">
        <v>3</v>
      </c>
      <c r="I867">
        <v>1</v>
      </c>
      <c r="J867">
        <v>1035</v>
      </c>
      <c r="K867">
        <v>1.0250330000000001</v>
      </c>
      <c r="L867" t="s">
        <v>22</v>
      </c>
    </row>
    <row r="868" spans="1:12" x14ac:dyDescent="0.3">
      <c r="A868" s="1">
        <v>40737</v>
      </c>
      <c r="B868">
        <v>2011</v>
      </c>
      <c r="C868" t="s">
        <v>30</v>
      </c>
      <c r="D868">
        <v>457190</v>
      </c>
      <c r="E868">
        <v>534500</v>
      </c>
      <c r="F868" t="s">
        <v>13</v>
      </c>
      <c r="G868" t="s">
        <v>14</v>
      </c>
      <c r="H868">
        <v>3</v>
      </c>
      <c r="I868">
        <v>3</v>
      </c>
      <c r="J868">
        <v>1095</v>
      </c>
      <c r="K868">
        <v>1.0250330000000001</v>
      </c>
      <c r="L868" t="s">
        <v>25</v>
      </c>
    </row>
    <row r="869" spans="1:12" x14ac:dyDescent="0.3">
      <c r="A869" s="1">
        <v>40737</v>
      </c>
      <c r="B869">
        <v>2011</v>
      </c>
      <c r="C869" t="s">
        <v>30</v>
      </c>
      <c r="D869">
        <v>416000</v>
      </c>
      <c r="E869">
        <v>400000</v>
      </c>
      <c r="F869" t="s">
        <v>19</v>
      </c>
      <c r="G869" t="s">
        <v>20</v>
      </c>
      <c r="H869">
        <v>4</v>
      </c>
      <c r="I869">
        <v>2</v>
      </c>
      <c r="J869">
        <v>1400</v>
      </c>
      <c r="K869">
        <v>1.0250330000000001</v>
      </c>
      <c r="L869" t="s">
        <v>16</v>
      </c>
    </row>
    <row r="870" spans="1:12" x14ac:dyDescent="0.3">
      <c r="A870" s="1">
        <v>40737</v>
      </c>
      <c r="B870">
        <v>2011</v>
      </c>
      <c r="C870" t="s">
        <v>29</v>
      </c>
      <c r="D870">
        <v>205000</v>
      </c>
      <c r="E870">
        <v>242000</v>
      </c>
      <c r="F870" t="s">
        <v>13</v>
      </c>
      <c r="G870" t="s">
        <v>14</v>
      </c>
      <c r="H870">
        <v>3</v>
      </c>
      <c r="I870">
        <v>2</v>
      </c>
      <c r="J870">
        <v>909</v>
      </c>
      <c r="K870">
        <v>1.0250330000000001</v>
      </c>
      <c r="L870" t="s">
        <v>16</v>
      </c>
    </row>
    <row r="871" spans="1:12" x14ac:dyDescent="0.3">
      <c r="A871" s="1">
        <v>40738</v>
      </c>
      <c r="B871">
        <v>2011</v>
      </c>
      <c r="C871" t="s">
        <v>12</v>
      </c>
      <c r="D871">
        <v>100890</v>
      </c>
      <c r="E871">
        <v>20000</v>
      </c>
      <c r="F871" t="s">
        <v>19</v>
      </c>
      <c r="G871" t="s">
        <v>20</v>
      </c>
      <c r="H871">
        <v>4</v>
      </c>
      <c r="I871">
        <v>2</v>
      </c>
      <c r="J871">
        <v>1351</v>
      </c>
      <c r="K871">
        <v>1.0250330000000001</v>
      </c>
      <c r="L871" t="s">
        <v>25</v>
      </c>
    </row>
    <row r="872" spans="1:12" x14ac:dyDescent="0.3">
      <c r="A872" s="1">
        <v>40741</v>
      </c>
      <c r="B872">
        <v>2011</v>
      </c>
      <c r="C872" t="s">
        <v>12</v>
      </c>
      <c r="D872">
        <v>128270</v>
      </c>
      <c r="E872">
        <v>32000</v>
      </c>
      <c r="F872" t="s">
        <v>13</v>
      </c>
      <c r="G872" t="s">
        <v>14</v>
      </c>
      <c r="H872">
        <v>3</v>
      </c>
      <c r="I872">
        <v>2</v>
      </c>
      <c r="J872">
        <v>981</v>
      </c>
      <c r="K872">
        <v>1.0250330000000001</v>
      </c>
      <c r="L872" t="s">
        <v>22</v>
      </c>
    </row>
    <row r="873" spans="1:12" x14ac:dyDescent="0.3">
      <c r="A873" s="1">
        <v>40741</v>
      </c>
      <c r="B873">
        <v>2011</v>
      </c>
      <c r="C873" t="s">
        <v>21</v>
      </c>
      <c r="D873">
        <v>1941800</v>
      </c>
      <c r="E873">
        <v>3576000</v>
      </c>
      <c r="F873" t="s">
        <v>13</v>
      </c>
      <c r="G873" t="s">
        <v>14</v>
      </c>
      <c r="H873">
        <v>3</v>
      </c>
      <c r="I873">
        <v>1</v>
      </c>
      <c r="J873">
        <v>1033</v>
      </c>
      <c r="K873">
        <v>1.0250330000000001</v>
      </c>
      <c r="L873" t="s">
        <v>15</v>
      </c>
    </row>
    <row r="874" spans="1:12" x14ac:dyDescent="0.3">
      <c r="A874" s="1">
        <v>40746</v>
      </c>
      <c r="B874">
        <v>2011</v>
      </c>
      <c r="C874" t="s">
        <v>29</v>
      </c>
      <c r="D874">
        <v>247500</v>
      </c>
      <c r="E874">
        <v>334900</v>
      </c>
      <c r="F874" t="s">
        <v>19</v>
      </c>
      <c r="G874" t="s">
        <v>20</v>
      </c>
      <c r="H874">
        <v>4</v>
      </c>
      <c r="I874">
        <v>3</v>
      </c>
      <c r="J874">
        <v>1218</v>
      </c>
      <c r="K874">
        <v>1.0250330000000001</v>
      </c>
      <c r="L874" t="s">
        <v>16</v>
      </c>
    </row>
    <row r="875" spans="1:12" x14ac:dyDescent="0.3">
      <c r="A875" s="1">
        <v>40748</v>
      </c>
      <c r="B875">
        <v>2011</v>
      </c>
      <c r="C875" t="s">
        <v>21</v>
      </c>
      <c r="D875">
        <v>1253700</v>
      </c>
      <c r="E875">
        <v>1550000</v>
      </c>
      <c r="F875" t="s">
        <v>13</v>
      </c>
      <c r="G875" t="s">
        <v>14</v>
      </c>
      <c r="H875">
        <v>3</v>
      </c>
      <c r="I875">
        <v>1</v>
      </c>
      <c r="J875">
        <v>1013</v>
      </c>
      <c r="K875">
        <v>1.0250330000000001</v>
      </c>
      <c r="L875" t="s">
        <v>22</v>
      </c>
    </row>
    <row r="876" spans="1:12" x14ac:dyDescent="0.3">
      <c r="A876" s="1">
        <v>40748</v>
      </c>
      <c r="B876">
        <v>2011</v>
      </c>
      <c r="C876" t="s">
        <v>12</v>
      </c>
      <c r="D876">
        <v>91260</v>
      </c>
      <c r="E876">
        <v>105000</v>
      </c>
      <c r="F876" t="s">
        <v>13</v>
      </c>
      <c r="G876" t="s">
        <v>14</v>
      </c>
      <c r="H876">
        <v>3</v>
      </c>
      <c r="I876">
        <v>1</v>
      </c>
      <c r="J876">
        <v>1078</v>
      </c>
      <c r="K876">
        <v>1.0250330000000001</v>
      </c>
      <c r="L876" t="s">
        <v>15</v>
      </c>
    </row>
    <row r="877" spans="1:12" x14ac:dyDescent="0.3">
      <c r="A877" s="1">
        <v>40751</v>
      </c>
      <c r="B877">
        <v>2011</v>
      </c>
      <c r="C877" t="s">
        <v>26</v>
      </c>
      <c r="D877">
        <v>322420</v>
      </c>
      <c r="E877">
        <v>455900</v>
      </c>
      <c r="F877" t="s">
        <v>13</v>
      </c>
      <c r="G877" t="s">
        <v>14</v>
      </c>
      <c r="H877">
        <v>3</v>
      </c>
      <c r="I877">
        <v>2</v>
      </c>
      <c r="J877">
        <v>972</v>
      </c>
      <c r="K877">
        <v>1.0250330000000001</v>
      </c>
      <c r="L877" t="s">
        <v>16</v>
      </c>
    </row>
    <row r="878" spans="1:12" x14ac:dyDescent="0.3">
      <c r="A878" s="1">
        <v>40753</v>
      </c>
      <c r="B878">
        <v>2011</v>
      </c>
      <c r="C878" t="s">
        <v>21</v>
      </c>
      <c r="D878">
        <v>7756490</v>
      </c>
      <c r="E878">
        <v>7820000</v>
      </c>
      <c r="F878" t="s">
        <v>13</v>
      </c>
      <c r="G878" t="s">
        <v>14</v>
      </c>
      <c r="H878">
        <v>3</v>
      </c>
      <c r="I878">
        <v>1</v>
      </c>
      <c r="J878">
        <v>1072</v>
      </c>
      <c r="K878">
        <v>1.0250330000000001</v>
      </c>
      <c r="L878" t="s">
        <v>15</v>
      </c>
    </row>
    <row r="879" spans="1:12" x14ac:dyDescent="0.3">
      <c r="A879" s="1">
        <v>40753</v>
      </c>
      <c r="B879">
        <v>2011</v>
      </c>
      <c r="C879" t="s">
        <v>29</v>
      </c>
      <c r="D879">
        <v>242300</v>
      </c>
      <c r="E879">
        <v>329000</v>
      </c>
      <c r="F879" t="s">
        <v>13</v>
      </c>
      <c r="G879" t="s">
        <v>14</v>
      </c>
      <c r="H879">
        <v>3</v>
      </c>
      <c r="I879">
        <v>1</v>
      </c>
      <c r="J879">
        <v>942</v>
      </c>
      <c r="K879">
        <v>1.0250330000000001</v>
      </c>
      <c r="L879" t="s">
        <v>16</v>
      </c>
    </row>
    <row r="880" spans="1:12" x14ac:dyDescent="0.3">
      <c r="A880" s="1">
        <v>40754</v>
      </c>
      <c r="B880">
        <v>2011</v>
      </c>
      <c r="C880" t="s">
        <v>12</v>
      </c>
      <c r="D880">
        <v>140090</v>
      </c>
      <c r="E880">
        <v>184900</v>
      </c>
      <c r="F880" t="s">
        <v>13</v>
      </c>
      <c r="G880" t="s">
        <v>14</v>
      </c>
      <c r="H880">
        <v>3</v>
      </c>
      <c r="I880">
        <v>2</v>
      </c>
      <c r="J880">
        <v>1063</v>
      </c>
      <c r="K880">
        <v>1.0250330000000001</v>
      </c>
      <c r="L880" t="s">
        <v>16</v>
      </c>
    </row>
    <row r="881" spans="1:12" x14ac:dyDescent="0.3">
      <c r="A881" s="1">
        <v>40755</v>
      </c>
      <c r="B881">
        <v>2011</v>
      </c>
      <c r="C881" t="s">
        <v>26</v>
      </c>
      <c r="D881">
        <v>511910</v>
      </c>
      <c r="E881">
        <v>700000</v>
      </c>
      <c r="F881" t="s">
        <v>13</v>
      </c>
      <c r="G881" t="s">
        <v>14</v>
      </c>
      <c r="H881">
        <v>3</v>
      </c>
      <c r="I881">
        <v>1</v>
      </c>
      <c r="J881">
        <v>952</v>
      </c>
      <c r="K881">
        <v>1.0250330000000001</v>
      </c>
      <c r="L881" t="s">
        <v>22</v>
      </c>
    </row>
    <row r="882" spans="1:12" x14ac:dyDescent="0.3">
      <c r="A882" s="1">
        <v>40755</v>
      </c>
      <c r="B882">
        <v>2011</v>
      </c>
      <c r="C882" t="s">
        <v>21</v>
      </c>
      <c r="D882">
        <v>8946770</v>
      </c>
      <c r="E882">
        <v>748251</v>
      </c>
      <c r="F882" t="s">
        <v>13</v>
      </c>
      <c r="G882" t="s">
        <v>14</v>
      </c>
      <c r="H882">
        <v>3</v>
      </c>
      <c r="I882">
        <v>3</v>
      </c>
      <c r="J882">
        <v>1060</v>
      </c>
      <c r="K882">
        <v>1.0250330000000001</v>
      </c>
      <c r="L882" t="s">
        <v>25</v>
      </c>
    </row>
    <row r="883" spans="1:12" x14ac:dyDescent="0.3">
      <c r="A883" s="1">
        <v>40755</v>
      </c>
      <c r="B883">
        <v>2011</v>
      </c>
      <c r="C883" t="s">
        <v>21</v>
      </c>
      <c r="D883">
        <v>8946770</v>
      </c>
      <c r="E883">
        <v>18151749</v>
      </c>
      <c r="F883" t="s">
        <v>13</v>
      </c>
      <c r="G883" t="s">
        <v>14</v>
      </c>
      <c r="H883">
        <v>3</v>
      </c>
      <c r="I883">
        <v>3</v>
      </c>
      <c r="J883">
        <v>1041</v>
      </c>
      <c r="K883">
        <v>1.0250330000000001</v>
      </c>
      <c r="L883" t="s">
        <v>15</v>
      </c>
    </row>
    <row r="884" spans="1:12" x14ac:dyDescent="0.3">
      <c r="A884" s="1">
        <v>40758</v>
      </c>
      <c r="B884">
        <v>2011</v>
      </c>
      <c r="C884" t="s">
        <v>26</v>
      </c>
      <c r="D884">
        <v>511840</v>
      </c>
      <c r="E884">
        <v>689270</v>
      </c>
      <c r="F884" t="s">
        <v>13</v>
      </c>
      <c r="G884" t="s">
        <v>14</v>
      </c>
      <c r="H884">
        <v>3</v>
      </c>
      <c r="I884">
        <v>3</v>
      </c>
      <c r="J884">
        <v>1079</v>
      </c>
      <c r="K884">
        <v>1.0250330000000001</v>
      </c>
      <c r="L884" t="s">
        <v>22</v>
      </c>
    </row>
    <row r="885" spans="1:12" x14ac:dyDescent="0.3">
      <c r="A885" s="1">
        <v>40758</v>
      </c>
      <c r="B885">
        <v>2011</v>
      </c>
      <c r="C885" t="s">
        <v>12</v>
      </c>
      <c r="D885">
        <v>102390</v>
      </c>
      <c r="E885">
        <v>135000</v>
      </c>
      <c r="F885" t="s">
        <v>13</v>
      </c>
      <c r="G885" t="s">
        <v>14</v>
      </c>
      <c r="H885">
        <v>3</v>
      </c>
      <c r="I885">
        <v>1</v>
      </c>
      <c r="J885">
        <v>915</v>
      </c>
      <c r="K885">
        <v>1.0250330000000001</v>
      </c>
      <c r="L885" t="s">
        <v>16</v>
      </c>
    </row>
    <row r="886" spans="1:12" x14ac:dyDescent="0.3">
      <c r="A886" s="1">
        <v>40758</v>
      </c>
      <c r="B886">
        <v>2011</v>
      </c>
      <c r="C886" t="s">
        <v>26</v>
      </c>
      <c r="D886">
        <v>508550</v>
      </c>
      <c r="E886">
        <v>625000</v>
      </c>
      <c r="F886" t="s">
        <v>13</v>
      </c>
      <c r="G886" t="s">
        <v>14</v>
      </c>
      <c r="H886">
        <v>3</v>
      </c>
      <c r="I886">
        <v>1</v>
      </c>
      <c r="J886">
        <v>922</v>
      </c>
      <c r="K886">
        <v>1.0250330000000001</v>
      </c>
      <c r="L886" t="s">
        <v>15</v>
      </c>
    </row>
    <row r="887" spans="1:12" x14ac:dyDescent="0.3">
      <c r="A887" s="1">
        <v>40758</v>
      </c>
      <c r="B887">
        <v>2011</v>
      </c>
      <c r="C887" t="s">
        <v>26</v>
      </c>
      <c r="D887">
        <v>650230</v>
      </c>
      <c r="E887">
        <v>1137500</v>
      </c>
      <c r="F887" t="s">
        <v>13</v>
      </c>
      <c r="G887" t="s">
        <v>14</v>
      </c>
      <c r="H887">
        <v>3</v>
      </c>
      <c r="I887">
        <v>1</v>
      </c>
      <c r="J887">
        <v>907</v>
      </c>
      <c r="K887">
        <v>1.0250330000000001</v>
      </c>
      <c r="L887" t="s">
        <v>22</v>
      </c>
    </row>
    <row r="888" spans="1:12" x14ac:dyDescent="0.3">
      <c r="A888" s="1">
        <v>40759</v>
      </c>
      <c r="B888">
        <v>2011</v>
      </c>
      <c r="C888" t="s">
        <v>12</v>
      </c>
      <c r="D888">
        <v>96360</v>
      </c>
      <c r="E888">
        <v>121000</v>
      </c>
      <c r="F888" t="s">
        <v>13</v>
      </c>
      <c r="G888" t="s">
        <v>14</v>
      </c>
      <c r="H888">
        <v>3</v>
      </c>
      <c r="I888">
        <v>2</v>
      </c>
      <c r="J888">
        <v>1009</v>
      </c>
      <c r="K888">
        <v>1.0250330000000001</v>
      </c>
      <c r="L888" t="s">
        <v>15</v>
      </c>
    </row>
    <row r="889" spans="1:12" x14ac:dyDescent="0.3">
      <c r="A889" s="1">
        <v>40759</v>
      </c>
      <c r="B889">
        <v>2011</v>
      </c>
      <c r="C889" t="s">
        <v>29</v>
      </c>
      <c r="D889">
        <v>240800</v>
      </c>
      <c r="E889">
        <v>335000</v>
      </c>
      <c r="F889" t="s">
        <v>13</v>
      </c>
      <c r="G889" t="s">
        <v>14</v>
      </c>
      <c r="H889">
        <v>3</v>
      </c>
      <c r="I889">
        <v>3</v>
      </c>
      <c r="J889">
        <v>980</v>
      </c>
      <c r="K889">
        <v>1.0250330000000001</v>
      </c>
      <c r="L889" t="s">
        <v>22</v>
      </c>
    </row>
    <row r="890" spans="1:12" x14ac:dyDescent="0.3">
      <c r="A890" s="1">
        <v>40759</v>
      </c>
      <c r="B890">
        <v>2011</v>
      </c>
      <c r="C890" t="s">
        <v>26</v>
      </c>
      <c r="D890">
        <v>295610</v>
      </c>
      <c r="E890">
        <v>250000</v>
      </c>
      <c r="F890" t="s">
        <v>13</v>
      </c>
      <c r="G890" t="s">
        <v>14</v>
      </c>
      <c r="H890">
        <v>3</v>
      </c>
      <c r="I890">
        <v>2</v>
      </c>
      <c r="J890">
        <v>1064</v>
      </c>
      <c r="K890">
        <v>1.0250330000000001</v>
      </c>
      <c r="L890" t="s">
        <v>22</v>
      </c>
    </row>
    <row r="891" spans="1:12" x14ac:dyDescent="0.3">
      <c r="A891" s="1">
        <v>40761</v>
      </c>
      <c r="B891">
        <v>2011</v>
      </c>
      <c r="C891" t="s">
        <v>30</v>
      </c>
      <c r="D891">
        <v>346130</v>
      </c>
      <c r="E891">
        <v>205000</v>
      </c>
      <c r="F891" t="s">
        <v>13</v>
      </c>
      <c r="G891" t="s">
        <v>14</v>
      </c>
      <c r="H891">
        <v>3</v>
      </c>
      <c r="I891">
        <v>3</v>
      </c>
      <c r="J891">
        <v>912</v>
      </c>
      <c r="K891">
        <v>1.0250330000000001</v>
      </c>
      <c r="L891" t="s">
        <v>15</v>
      </c>
    </row>
    <row r="892" spans="1:12" x14ac:dyDescent="0.3">
      <c r="A892" s="1">
        <v>40761</v>
      </c>
      <c r="B892">
        <v>2011</v>
      </c>
      <c r="C892" t="s">
        <v>26</v>
      </c>
      <c r="D892">
        <v>339360</v>
      </c>
      <c r="E892">
        <v>478000</v>
      </c>
      <c r="F892" t="s">
        <v>19</v>
      </c>
      <c r="G892" t="s">
        <v>20</v>
      </c>
      <c r="H892">
        <v>4</v>
      </c>
      <c r="I892">
        <v>3</v>
      </c>
      <c r="J892">
        <v>1241</v>
      </c>
      <c r="K892">
        <v>1.0250330000000001</v>
      </c>
      <c r="L892" t="s">
        <v>16</v>
      </c>
    </row>
    <row r="893" spans="1:12" x14ac:dyDescent="0.3">
      <c r="A893" s="1">
        <v>40765</v>
      </c>
      <c r="B893">
        <v>2011</v>
      </c>
      <c r="C893" t="s">
        <v>29</v>
      </c>
      <c r="D893">
        <v>186500</v>
      </c>
      <c r="E893">
        <v>264900</v>
      </c>
      <c r="F893" t="s">
        <v>13</v>
      </c>
      <c r="G893" t="s">
        <v>14</v>
      </c>
      <c r="H893">
        <v>3</v>
      </c>
      <c r="I893">
        <v>1</v>
      </c>
      <c r="J893">
        <v>972</v>
      </c>
      <c r="K893">
        <v>1.0250330000000001</v>
      </c>
      <c r="L893" t="s">
        <v>22</v>
      </c>
    </row>
    <row r="894" spans="1:12" x14ac:dyDescent="0.3">
      <c r="A894" s="1">
        <v>40765</v>
      </c>
      <c r="B894">
        <v>2011</v>
      </c>
      <c r="C894" t="s">
        <v>21</v>
      </c>
      <c r="D894">
        <v>447930</v>
      </c>
      <c r="E894">
        <v>607500</v>
      </c>
      <c r="F894" t="s">
        <v>13</v>
      </c>
      <c r="G894" t="s">
        <v>14</v>
      </c>
      <c r="H894">
        <v>3</v>
      </c>
      <c r="I894">
        <v>3</v>
      </c>
      <c r="J894">
        <v>921</v>
      </c>
      <c r="K894">
        <v>1.0250330000000001</v>
      </c>
      <c r="L894" t="s">
        <v>16</v>
      </c>
    </row>
    <row r="895" spans="1:12" x14ac:dyDescent="0.3">
      <c r="A895" s="1">
        <v>40765</v>
      </c>
      <c r="B895">
        <v>2011</v>
      </c>
      <c r="C895" t="s">
        <v>12</v>
      </c>
      <c r="D895">
        <v>78770</v>
      </c>
      <c r="E895">
        <v>55000</v>
      </c>
      <c r="F895" t="s">
        <v>13</v>
      </c>
      <c r="G895" t="s">
        <v>14</v>
      </c>
      <c r="H895">
        <v>3</v>
      </c>
      <c r="I895">
        <v>1</v>
      </c>
      <c r="J895">
        <v>911</v>
      </c>
      <c r="K895">
        <v>1.0250330000000001</v>
      </c>
      <c r="L895" t="s">
        <v>16</v>
      </c>
    </row>
    <row r="896" spans="1:12" x14ac:dyDescent="0.3">
      <c r="A896" s="1">
        <v>40767</v>
      </c>
      <c r="B896">
        <v>2011</v>
      </c>
      <c r="C896" t="s">
        <v>26</v>
      </c>
      <c r="D896">
        <v>448280</v>
      </c>
      <c r="E896">
        <v>590000</v>
      </c>
      <c r="F896" t="s">
        <v>13</v>
      </c>
      <c r="G896" t="s">
        <v>14</v>
      </c>
      <c r="H896">
        <v>3</v>
      </c>
      <c r="I896">
        <v>2</v>
      </c>
      <c r="J896">
        <v>1038</v>
      </c>
      <c r="K896">
        <v>1.0250330000000001</v>
      </c>
      <c r="L896" t="s">
        <v>16</v>
      </c>
    </row>
    <row r="897" spans="1:12" x14ac:dyDescent="0.3">
      <c r="A897" s="1">
        <v>40767</v>
      </c>
      <c r="B897">
        <v>2011</v>
      </c>
      <c r="C897" t="s">
        <v>26</v>
      </c>
      <c r="D897">
        <v>364910</v>
      </c>
      <c r="E897">
        <v>515000</v>
      </c>
      <c r="F897" t="s">
        <v>13</v>
      </c>
      <c r="G897" t="s">
        <v>14</v>
      </c>
      <c r="H897">
        <v>3</v>
      </c>
      <c r="I897">
        <v>1</v>
      </c>
      <c r="J897">
        <v>1011</v>
      </c>
      <c r="K897">
        <v>1.0250330000000001</v>
      </c>
      <c r="L897" t="s">
        <v>25</v>
      </c>
    </row>
    <row r="898" spans="1:12" x14ac:dyDescent="0.3">
      <c r="A898" s="1">
        <v>40768</v>
      </c>
      <c r="B898">
        <v>2011</v>
      </c>
      <c r="C898" t="s">
        <v>21</v>
      </c>
      <c r="D898">
        <v>321650</v>
      </c>
      <c r="E898">
        <v>568400</v>
      </c>
      <c r="F898" t="s">
        <v>13</v>
      </c>
      <c r="G898" t="s">
        <v>14</v>
      </c>
      <c r="H898">
        <v>3</v>
      </c>
      <c r="I898">
        <v>2</v>
      </c>
      <c r="J898">
        <v>955</v>
      </c>
      <c r="K898">
        <v>1.0250330000000001</v>
      </c>
      <c r="L898" t="s">
        <v>22</v>
      </c>
    </row>
    <row r="899" spans="1:12" x14ac:dyDescent="0.3">
      <c r="A899" s="1">
        <v>40768</v>
      </c>
      <c r="B899">
        <v>2011</v>
      </c>
      <c r="C899" t="s">
        <v>30</v>
      </c>
      <c r="D899">
        <v>563600</v>
      </c>
      <c r="E899">
        <v>700000</v>
      </c>
      <c r="F899" t="s">
        <v>13</v>
      </c>
      <c r="G899" t="s">
        <v>14</v>
      </c>
      <c r="H899">
        <v>3</v>
      </c>
      <c r="I899">
        <v>3</v>
      </c>
      <c r="J899">
        <v>992</v>
      </c>
      <c r="K899">
        <v>1.0250330000000001</v>
      </c>
      <c r="L899" t="s">
        <v>25</v>
      </c>
    </row>
    <row r="900" spans="1:12" x14ac:dyDescent="0.3">
      <c r="A900" s="1">
        <v>40769</v>
      </c>
      <c r="B900">
        <v>2011</v>
      </c>
      <c r="C900" t="s">
        <v>12</v>
      </c>
      <c r="D900">
        <v>88610</v>
      </c>
      <c r="E900">
        <v>121500</v>
      </c>
      <c r="F900" t="s">
        <v>13</v>
      </c>
      <c r="G900" t="s">
        <v>14</v>
      </c>
      <c r="H900">
        <v>3</v>
      </c>
      <c r="I900">
        <v>1</v>
      </c>
      <c r="J900">
        <v>993</v>
      </c>
      <c r="K900">
        <v>1.0250330000000001</v>
      </c>
      <c r="L900" t="s">
        <v>16</v>
      </c>
    </row>
    <row r="901" spans="1:12" x14ac:dyDescent="0.3">
      <c r="A901" s="1">
        <v>40772</v>
      </c>
      <c r="B901">
        <v>2011</v>
      </c>
      <c r="C901" t="s">
        <v>21</v>
      </c>
      <c r="D901">
        <v>2349060</v>
      </c>
      <c r="E901">
        <v>2500000</v>
      </c>
      <c r="F901" t="s">
        <v>13</v>
      </c>
      <c r="G901" t="s">
        <v>14</v>
      </c>
      <c r="H901">
        <v>3</v>
      </c>
      <c r="I901">
        <v>2</v>
      </c>
      <c r="J901">
        <v>1018</v>
      </c>
      <c r="K901">
        <v>1.0250330000000001</v>
      </c>
      <c r="L901" t="s">
        <v>22</v>
      </c>
    </row>
    <row r="902" spans="1:12" x14ac:dyDescent="0.3">
      <c r="A902" s="1">
        <v>40772</v>
      </c>
      <c r="B902">
        <v>2011</v>
      </c>
      <c r="C902" t="s">
        <v>30</v>
      </c>
      <c r="D902">
        <v>1150810</v>
      </c>
      <c r="E902">
        <v>1399000</v>
      </c>
      <c r="F902" t="s">
        <v>13</v>
      </c>
      <c r="G902" t="s">
        <v>14</v>
      </c>
      <c r="H902">
        <v>3</v>
      </c>
      <c r="I902">
        <v>2</v>
      </c>
      <c r="J902">
        <v>1054</v>
      </c>
      <c r="K902">
        <v>1.0250330000000001</v>
      </c>
      <c r="L902" t="s">
        <v>16</v>
      </c>
    </row>
    <row r="903" spans="1:12" x14ac:dyDescent="0.3">
      <c r="A903" s="1">
        <v>40772</v>
      </c>
      <c r="B903">
        <v>2011</v>
      </c>
      <c r="C903" t="s">
        <v>26</v>
      </c>
      <c r="D903">
        <v>843010</v>
      </c>
      <c r="E903">
        <v>1100000</v>
      </c>
      <c r="F903" t="s">
        <v>13</v>
      </c>
      <c r="G903" t="s">
        <v>14</v>
      </c>
      <c r="H903">
        <v>3</v>
      </c>
      <c r="I903">
        <v>3</v>
      </c>
      <c r="J903">
        <v>987</v>
      </c>
      <c r="K903">
        <v>1.0250330000000001</v>
      </c>
      <c r="L903" t="s">
        <v>25</v>
      </c>
    </row>
    <row r="904" spans="1:12" x14ac:dyDescent="0.3">
      <c r="A904" s="1">
        <v>40772</v>
      </c>
      <c r="B904">
        <v>2011</v>
      </c>
      <c r="C904" t="s">
        <v>29</v>
      </c>
      <c r="D904">
        <v>236800</v>
      </c>
      <c r="E904">
        <v>360000</v>
      </c>
      <c r="F904" t="s">
        <v>13</v>
      </c>
      <c r="G904" t="s">
        <v>14</v>
      </c>
      <c r="H904">
        <v>3</v>
      </c>
      <c r="I904">
        <v>2</v>
      </c>
      <c r="J904">
        <v>997</v>
      </c>
      <c r="K904">
        <v>1.0250330000000001</v>
      </c>
      <c r="L904" t="s">
        <v>15</v>
      </c>
    </row>
    <row r="905" spans="1:12" x14ac:dyDescent="0.3">
      <c r="A905" s="1">
        <v>40772</v>
      </c>
      <c r="B905">
        <v>2011</v>
      </c>
      <c r="C905" t="s">
        <v>29</v>
      </c>
      <c r="D905">
        <v>132600</v>
      </c>
      <c r="E905">
        <v>193500</v>
      </c>
      <c r="F905" t="s">
        <v>13</v>
      </c>
      <c r="G905" t="s">
        <v>14</v>
      </c>
      <c r="H905">
        <v>3</v>
      </c>
      <c r="I905">
        <v>3</v>
      </c>
      <c r="J905">
        <v>908</v>
      </c>
      <c r="K905">
        <v>1.0250330000000001</v>
      </c>
      <c r="L905" t="s">
        <v>22</v>
      </c>
    </row>
    <row r="906" spans="1:12" x14ac:dyDescent="0.3">
      <c r="A906" s="1">
        <v>40772</v>
      </c>
      <c r="B906">
        <v>2011</v>
      </c>
      <c r="C906" t="s">
        <v>29</v>
      </c>
      <c r="D906">
        <v>275200</v>
      </c>
      <c r="E906">
        <v>355000</v>
      </c>
      <c r="F906" t="s">
        <v>13</v>
      </c>
      <c r="G906" t="s">
        <v>14</v>
      </c>
      <c r="H906">
        <v>3</v>
      </c>
      <c r="I906">
        <v>2</v>
      </c>
      <c r="J906">
        <v>910</v>
      </c>
      <c r="K906">
        <v>1.0250330000000001</v>
      </c>
      <c r="L906" t="s">
        <v>22</v>
      </c>
    </row>
    <row r="907" spans="1:12" x14ac:dyDescent="0.3">
      <c r="A907" s="1">
        <v>40772</v>
      </c>
      <c r="B907">
        <v>2011</v>
      </c>
      <c r="C907" t="s">
        <v>26</v>
      </c>
      <c r="D907">
        <v>614670</v>
      </c>
      <c r="E907">
        <v>710000</v>
      </c>
      <c r="F907" t="s">
        <v>13</v>
      </c>
      <c r="G907" t="s">
        <v>14</v>
      </c>
      <c r="H907">
        <v>3</v>
      </c>
      <c r="I907">
        <v>2</v>
      </c>
      <c r="J907">
        <v>1058</v>
      </c>
      <c r="K907">
        <v>1.0250330000000001</v>
      </c>
      <c r="L907" t="s">
        <v>22</v>
      </c>
    </row>
    <row r="908" spans="1:12" x14ac:dyDescent="0.3">
      <c r="A908" s="1">
        <v>40774</v>
      </c>
      <c r="B908">
        <v>2011</v>
      </c>
      <c r="C908" t="s">
        <v>21</v>
      </c>
      <c r="D908">
        <v>1267280</v>
      </c>
      <c r="E908">
        <v>2260000</v>
      </c>
      <c r="F908" t="s">
        <v>13</v>
      </c>
      <c r="G908" t="s">
        <v>14</v>
      </c>
      <c r="H908">
        <v>3</v>
      </c>
      <c r="I908">
        <v>2</v>
      </c>
      <c r="J908">
        <v>910</v>
      </c>
      <c r="K908">
        <v>1.0250330000000001</v>
      </c>
      <c r="L908" t="s">
        <v>15</v>
      </c>
    </row>
    <row r="909" spans="1:12" x14ac:dyDescent="0.3">
      <c r="A909" s="1">
        <v>40775</v>
      </c>
      <c r="B909">
        <v>2011</v>
      </c>
      <c r="C909" t="s">
        <v>30</v>
      </c>
      <c r="D909">
        <v>353960</v>
      </c>
      <c r="E909">
        <v>530000</v>
      </c>
      <c r="F909" t="s">
        <v>13</v>
      </c>
      <c r="G909" t="s">
        <v>14</v>
      </c>
      <c r="H909">
        <v>3</v>
      </c>
      <c r="I909">
        <v>3</v>
      </c>
      <c r="J909">
        <v>1024</v>
      </c>
      <c r="K909">
        <v>1.0250330000000001</v>
      </c>
      <c r="L909" t="s">
        <v>25</v>
      </c>
    </row>
    <row r="910" spans="1:12" x14ac:dyDescent="0.3">
      <c r="A910" s="1">
        <v>40776</v>
      </c>
      <c r="B910">
        <v>2011</v>
      </c>
      <c r="C910" t="s">
        <v>12</v>
      </c>
      <c r="D910">
        <v>167260</v>
      </c>
      <c r="E910">
        <v>145000</v>
      </c>
      <c r="F910" t="s">
        <v>13</v>
      </c>
      <c r="G910" t="s">
        <v>14</v>
      </c>
      <c r="H910">
        <v>3</v>
      </c>
      <c r="I910">
        <v>1</v>
      </c>
      <c r="J910">
        <v>998</v>
      </c>
      <c r="K910">
        <v>1.0250330000000001</v>
      </c>
      <c r="L910" t="s">
        <v>16</v>
      </c>
    </row>
    <row r="911" spans="1:12" x14ac:dyDescent="0.3">
      <c r="A911" s="1">
        <v>40779</v>
      </c>
      <c r="B911">
        <v>2011</v>
      </c>
      <c r="C911" t="s">
        <v>26</v>
      </c>
      <c r="D911">
        <v>446320</v>
      </c>
      <c r="E911">
        <v>467500</v>
      </c>
      <c r="F911" t="s">
        <v>13</v>
      </c>
      <c r="G911" t="s">
        <v>14</v>
      </c>
      <c r="H911">
        <v>3</v>
      </c>
      <c r="I911">
        <v>2</v>
      </c>
      <c r="J911">
        <v>921</v>
      </c>
      <c r="K911">
        <v>1.0250330000000001</v>
      </c>
      <c r="L911" t="s">
        <v>22</v>
      </c>
    </row>
    <row r="912" spans="1:12" x14ac:dyDescent="0.3">
      <c r="A912" s="1">
        <v>40779</v>
      </c>
      <c r="B912">
        <v>2011</v>
      </c>
      <c r="C912" t="s">
        <v>12</v>
      </c>
      <c r="D912">
        <v>124850</v>
      </c>
      <c r="E912">
        <v>165000</v>
      </c>
      <c r="F912" t="s">
        <v>13</v>
      </c>
      <c r="G912" t="s">
        <v>14</v>
      </c>
      <c r="H912">
        <v>3</v>
      </c>
      <c r="I912">
        <v>1</v>
      </c>
      <c r="J912">
        <v>909</v>
      </c>
      <c r="K912">
        <v>1.0250330000000001</v>
      </c>
      <c r="L912" t="s">
        <v>16</v>
      </c>
    </row>
    <row r="913" spans="1:12" x14ac:dyDescent="0.3">
      <c r="A913" s="1">
        <v>40779</v>
      </c>
      <c r="B913">
        <v>2011</v>
      </c>
      <c r="C913" t="s">
        <v>26</v>
      </c>
      <c r="D913">
        <v>532210</v>
      </c>
      <c r="E913">
        <v>875000</v>
      </c>
      <c r="F913" t="s">
        <v>13</v>
      </c>
      <c r="G913" t="s">
        <v>14</v>
      </c>
      <c r="H913">
        <v>3</v>
      </c>
      <c r="I913">
        <v>3</v>
      </c>
      <c r="J913">
        <v>957</v>
      </c>
      <c r="K913">
        <v>1.0250330000000001</v>
      </c>
      <c r="L913" t="s">
        <v>25</v>
      </c>
    </row>
    <row r="914" spans="1:12" x14ac:dyDescent="0.3">
      <c r="A914" s="1">
        <v>40779</v>
      </c>
      <c r="B914">
        <v>2011</v>
      </c>
      <c r="C914" t="s">
        <v>26</v>
      </c>
      <c r="D914">
        <v>331940</v>
      </c>
      <c r="E914">
        <v>60000</v>
      </c>
      <c r="F914" t="s">
        <v>13</v>
      </c>
      <c r="G914" t="s">
        <v>14</v>
      </c>
      <c r="H914">
        <v>3</v>
      </c>
      <c r="I914">
        <v>2</v>
      </c>
      <c r="J914">
        <v>959</v>
      </c>
      <c r="K914">
        <v>1.0250330000000001</v>
      </c>
      <c r="L914" t="s">
        <v>15</v>
      </c>
    </row>
    <row r="915" spans="1:12" x14ac:dyDescent="0.3">
      <c r="A915" s="1">
        <v>40780</v>
      </c>
      <c r="B915">
        <v>2011</v>
      </c>
      <c r="C915" t="s">
        <v>29</v>
      </c>
      <c r="D915">
        <v>192500</v>
      </c>
      <c r="E915">
        <v>227500</v>
      </c>
      <c r="F915" t="s">
        <v>13</v>
      </c>
      <c r="G915" t="s">
        <v>14</v>
      </c>
      <c r="H915">
        <v>3</v>
      </c>
      <c r="I915">
        <v>3</v>
      </c>
      <c r="J915">
        <v>1036</v>
      </c>
      <c r="K915">
        <v>1.0250330000000001</v>
      </c>
      <c r="L915" t="s">
        <v>25</v>
      </c>
    </row>
    <row r="916" spans="1:12" x14ac:dyDescent="0.3">
      <c r="A916" s="1">
        <v>40780</v>
      </c>
      <c r="B916">
        <v>2011</v>
      </c>
      <c r="C916" t="s">
        <v>12</v>
      </c>
      <c r="D916">
        <v>113470</v>
      </c>
      <c r="E916">
        <v>134000</v>
      </c>
      <c r="F916" t="s">
        <v>13</v>
      </c>
      <c r="G916" t="s">
        <v>14</v>
      </c>
      <c r="H916">
        <v>3</v>
      </c>
      <c r="I916">
        <v>2</v>
      </c>
      <c r="J916">
        <v>974</v>
      </c>
      <c r="K916">
        <v>1.0250330000000001</v>
      </c>
      <c r="L916" t="s">
        <v>25</v>
      </c>
    </row>
    <row r="917" spans="1:12" x14ac:dyDescent="0.3">
      <c r="A917" s="1">
        <v>40780</v>
      </c>
      <c r="B917">
        <v>2011</v>
      </c>
      <c r="C917" t="s">
        <v>29</v>
      </c>
      <c r="D917">
        <v>170600</v>
      </c>
      <c r="E917">
        <v>190000</v>
      </c>
      <c r="F917" t="s">
        <v>13</v>
      </c>
      <c r="G917" t="s">
        <v>14</v>
      </c>
      <c r="H917">
        <v>3</v>
      </c>
      <c r="I917">
        <v>1</v>
      </c>
      <c r="J917">
        <v>903</v>
      </c>
      <c r="K917">
        <v>1.0250330000000001</v>
      </c>
      <c r="L917" t="s">
        <v>15</v>
      </c>
    </row>
    <row r="918" spans="1:12" x14ac:dyDescent="0.3">
      <c r="A918" s="1">
        <v>40780</v>
      </c>
      <c r="B918">
        <v>2011</v>
      </c>
      <c r="C918" t="s">
        <v>12</v>
      </c>
      <c r="D918">
        <v>109630</v>
      </c>
      <c r="E918">
        <v>92000</v>
      </c>
      <c r="F918" t="s">
        <v>19</v>
      </c>
      <c r="G918" t="s">
        <v>20</v>
      </c>
      <c r="H918">
        <v>4</v>
      </c>
      <c r="I918">
        <v>3</v>
      </c>
      <c r="J918">
        <v>1475</v>
      </c>
      <c r="K918">
        <v>1.0250330000000001</v>
      </c>
      <c r="L918" t="s">
        <v>16</v>
      </c>
    </row>
    <row r="919" spans="1:12" x14ac:dyDescent="0.3">
      <c r="A919" s="1">
        <v>40782</v>
      </c>
      <c r="B919">
        <v>2011</v>
      </c>
      <c r="C919" t="s">
        <v>21</v>
      </c>
      <c r="D919">
        <v>444850</v>
      </c>
      <c r="E919">
        <v>385000</v>
      </c>
      <c r="F919" t="s">
        <v>13</v>
      </c>
      <c r="G919" t="s">
        <v>14</v>
      </c>
      <c r="H919">
        <v>3</v>
      </c>
      <c r="I919">
        <v>3</v>
      </c>
      <c r="J919">
        <v>1055</v>
      </c>
      <c r="K919">
        <v>1.0250330000000001</v>
      </c>
      <c r="L919" t="s">
        <v>16</v>
      </c>
    </row>
    <row r="920" spans="1:12" x14ac:dyDescent="0.3">
      <c r="A920" s="1">
        <v>40783</v>
      </c>
      <c r="B920">
        <v>2011</v>
      </c>
      <c r="C920" t="s">
        <v>21</v>
      </c>
      <c r="D920">
        <v>1289190</v>
      </c>
      <c r="E920">
        <v>1537500</v>
      </c>
      <c r="F920" t="s">
        <v>13</v>
      </c>
      <c r="G920" t="s">
        <v>14</v>
      </c>
      <c r="H920">
        <v>3</v>
      </c>
      <c r="I920">
        <v>2</v>
      </c>
      <c r="J920">
        <v>961</v>
      </c>
      <c r="K920">
        <v>1.0250330000000001</v>
      </c>
      <c r="L920" t="s">
        <v>16</v>
      </c>
    </row>
    <row r="921" spans="1:12" x14ac:dyDescent="0.3">
      <c r="A921" s="1">
        <v>40786</v>
      </c>
      <c r="B921">
        <v>2011</v>
      </c>
      <c r="C921" t="s">
        <v>29</v>
      </c>
      <c r="D921">
        <v>315100</v>
      </c>
      <c r="E921">
        <v>379500</v>
      </c>
      <c r="F921" t="s">
        <v>19</v>
      </c>
      <c r="G921" t="s">
        <v>20</v>
      </c>
      <c r="H921">
        <v>4</v>
      </c>
      <c r="I921">
        <v>2</v>
      </c>
      <c r="J921">
        <v>1312</v>
      </c>
      <c r="K921">
        <v>1.0250330000000001</v>
      </c>
      <c r="L921" t="s">
        <v>15</v>
      </c>
    </row>
    <row r="922" spans="1:12" x14ac:dyDescent="0.3">
      <c r="A922" s="1">
        <v>40786</v>
      </c>
      <c r="B922">
        <v>2011</v>
      </c>
      <c r="C922" t="s">
        <v>29</v>
      </c>
      <c r="D922">
        <v>186900</v>
      </c>
      <c r="E922">
        <v>310000</v>
      </c>
      <c r="F922" t="s">
        <v>13</v>
      </c>
      <c r="G922" t="s">
        <v>14</v>
      </c>
      <c r="H922">
        <v>3</v>
      </c>
      <c r="I922">
        <v>3</v>
      </c>
      <c r="J922">
        <v>929</v>
      </c>
      <c r="K922">
        <v>1.0250330000000001</v>
      </c>
      <c r="L922" t="s">
        <v>25</v>
      </c>
    </row>
    <row r="923" spans="1:12" x14ac:dyDescent="0.3">
      <c r="A923" s="1">
        <v>40786</v>
      </c>
      <c r="B923">
        <v>2011</v>
      </c>
      <c r="C923" t="s">
        <v>26</v>
      </c>
      <c r="D923">
        <v>910910</v>
      </c>
      <c r="E923">
        <v>1250000</v>
      </c>
      <c r="F923" t="s">
        <v>13</v>
      </c>
      <c r="G923" t="s">
        <v>14</v>
      </c>
      <c r="H923">
        <v>3</v>
      </c>
      <c r="I923">
        <v>3</v>
      </c>
      <c r="J923">
        <v>973</v>
      </c>
      <c r="K923">
        <v>1.0250330000000001</v>
      </c>
      <c r="L923" t="s">
        <v>16</v>
      </c>
    </row>
    <row r="924" spans="1:12" x14ac:dyDescent="0.3">
      <c r="A924" s="1">
        <v>40786</v>
      </c>
      <c r="B924">
        <v>2011</v>
      </c>
      <c r="C924" t="s">
        <v>12</v>
      </c>
      <c r="D924">
        <v>77210</v>
      </c>
      <c r="E924">
        <v>123574</v>
      </c>
      <c r="F924" t="s">
        <v>13</v>
      </c>
      <c r="G924" t="s">
        <v>14</v>
      </c>
      <c r="H924">
        <v>3</v>
      </c>
      <c r="I924">
        <v>2</v>
      </c>
      <c r="J924">
        <v>965</v>
      </c>
      <c r="K924">
        <v>1.0250330000000001</v>
      </c>
      <c r="L924" t="s">
        <v>16</v>
      </c>
    </row>
    <row r="925" spans="1:12" x14ac:dyDescent="0.3">
      <c r="A925" s="1">
        <v>40786</v>
      </c>
      <c r="B925">
        <v>2011</v>
      </c>
      <c r="C925" t="s">
        <v>12</v>
      </c>
      <c r="D925">
        <v>137390</v>
      </c>
      <c r="E925">
        <v>129000</v>
      </c>
      <c r="F925" t="s">
        <v>13</v>
      </c>
      <c r="G925" t="s">
        <v>14</v>
      </c>
      <c r="H925">
        <v>3</v>
      </c>
      <c r="I925">
        <v>2</v>
      </c>
      <c r="J925">
        <v>1035</v>
      </c>
      <c r="K925">
        <v>1.0250330000000001</v>
      </c>
      <c r="L925" t="s">
        <v>22</v>
      </c>
    </row>
    <row r="926" spans="1:12" x14ac:dyDescent="0.3">
      <c r="A926" s="1">
        <v>40786</v>
      </c>
      <c r="B926">
        <v>2011</v>
      </c>
      <c r="C926" t="s">
        <v>12</v>
      </c>
      <c r="D926">
        <v>105090</v>
      </c>
      <c r="E926">
        <v>124500</v>
      </c>
      <c r="F926" t="s">
        <v>13</v>
      </c>
      <c r="G926" t="s">
        <v>14</v>
      </c>
      <c r="H926">
        <v>3</v>
      </c>
      <c r="I926">
        <v>3</v>
      </c>
      <c r="J926">
        <v>986</v>
      </c>
      <c r="K926">
        <v>1.0250330000000001</v>
      </c>
      <c r="L926" t="s">
        <v>25</v>
      </c>
    </row>
    <row r="927" spans="1:12" x14ac:dyDescent="0.3">
      <c r="A927" s="1">
        <v>40787</v>
      </c>
      <c r="B927">
        <v>2011</v>
      </c>
      <c r="C927" t="s">
        <v>12</v>
      </c>
      <c r="D927">
        <v>115000</v>
      </c>
      <c r="E927">
        <v>95000</v>
      </c>
      <c r="F927" t="s">
        <v>13</v>
      </c>
      <c r="G927" t="s">
        <v>14</v>
      </c>
      <c r="H927">
        <v>3</v>
      </c>
      <c r="I927">
        <v>2</v>
      </c>
      <c r="J927">
        <v>993</v>
      </c>
      <c r="K927">
        <v>1.0250330000000001</v>
      </c>
      <c r="L927" t="s">
        <v>16</v>
      </c>
    </row>
    <row r="928" spans="1:12" x14ac:dyDescent="0.3">
      <c r="A928" s="1">
        <v>40787</v>
      </c>
      <c r="B928">
        <v>2011</v>
      </c>
      <c r="C928" t="s">
        <v>29</v>
      </c>
      <c r="D928">
        <v>190900</v>
      </c>
      <c r="E928">
        <v>280000</v>
      </c>
      <c r="F928" t="s">
        <v>13</v>
      </c>
      <c r="G928" t="s">
        <v>14</v>
      </c>
      <c r="H928">
        <v>3</v>
      </c>
      <c r="I928">
        <v>2</v>
      </c>
      <c r="J928">
        <v>1058</v>
      </c>
      <c r="K928">
        <v>1.0250330000000001</v>
      </c>
      <c r="L928" t="s">
        <v>15</v>
      </c>
    </row>
    <row r="929" spans="1:12" x14ac:dyDescent="0.3">
      <c r="A929" s="1">
        <v>40787</v>
      </c>
      <c r="B929">
        <v>2011</v>
      </c>
      <c r="C929" t="s">
        <v>12</v>
      </c>
      <c r="D929">
        <v>130070</v>
      </c>
      <c r="E929">
        <v>144000</v>
      </c>
      <c r="F929" t="s">
        <v>13</v>
      </c>
      <c r="G929" t="s">
        <v>14</v>
      </c>
      <c r="H929">
        <v>3</v>
      </c>
      <c r="I929">
        <v>3</v>
      </c>
      <c r="J929">
        <v>1082</v>
      </c>
      <c r="K929">
        <v>1.0250330000000001</v>
      </c>
      <c r="L929" t="s">
        <v>16</v>
      </c>
    </row>
    <row r="930" spans="1:12" x14ac:dyDescent="0.3">
      <c r="A930" s="1">
        <v>40788</v>
      </c>
      <c r="B930">
        <v>2011</v>
      </c>
      <c r="C930" t="s">
        <v>26</v>
      </c>
      <c r="D930">
        <v>394100</v>
      </c>
      <c r="E930">
        <v>589900</v>
      </c>
      <c r="F930" t="s">
        <v>13</v>
      </c>
      <c r="G930" t="s">
        <v>14</v>
      </c>
      <c r="H930">
        <v>3</v>
      </c>
      <c r="I930">
        <v>1</v>
      </c>
      <c r="J930">
        <v>1019</v>
      </c>
      <c r="K930">
        <v>1.0250330000000001</v>
      </c>
      <c r="L930" t="s">
        <v>22</v>
      </c>
    </row>
    <row r="931" spans="1:12" x14ac:dyDescent="0.3">
      <c r="A931" s="1">
        <v>40788</v>
      </c>
      <c r="B931">
        <v>2011</v>
      </c>
      <c r="C931" t="s">
        <v>21</v>
      </c>
      <c r="D931">
        <v>3500000</v>
      </c>
      <c r="E931">
        <v>4022500</v>
      </c>
      <c r="F931" t="s">
        <v>13</v>
      </c>
      <c r="G931" t="s">
        <v>14</v>
      </c>
      <c r="H931">
        <v>3</v>
      </c>
      <c r="I931">
        <v>3</v>
      </c>
      <c r="J931">
        <v>1037</v>
      </c>
      <c r="K931">
        <v>1.0250330000000001</v>
      </c>
      <c r="L931" t="s">
        <v>22</v>
      </c>
    </row>
    <row r="932" spans="1:12" x14ac:dyDescent="0.3">
      <c r="A932" s="1">
        <v>40789</v>
      </c>
      <c r="B932">
        <v>2011</v>
      </c>
      <c r="C932" t="s">
        <v>26</v>
      </c>
      <c r="D932">
        <v>288540</v>
      </c>
      <c r="E932">
        <v>410000</v>
      </c>
      <c r="F932" t="s">
        <v>13</v>
      </c>
      <c r="G932" t="s">
        <v>14</v>
      </c>
      <c r="H932">
        <v>3</v>
      </c>
      <c r="I932">
        <v>3</v>
      </c>
      <c r="J932">
        <v>1050</v>
      </c>
      <c r="K932">
        <v>1.0250330000000001</v>
      </c>
      <c r="L932" t="s">
        <v>16</v>
      </c>
    </row>
    <row r="933" spans="1:12" x14ac:dyDescent="0.3">
      <c r="A933" s="1">
        <v>40794</v>
      </c>
      <c r="B933">
        <v>2011</v>
      </c>
      <c r="C933" t="s">
        <v>26</v>
      </c>
      <c r="D933">
        <v>504700</v>
      </c>
      <c r="E933">
        <v>375000</v>
      </c>
      <c r="F933" t="s">
        <v>13</v>
      </c>
      <c r="G933" t="s">
        <v>14</v>
      </c>
      <c r="H933">
        <v>3</v>
      </c>
      <c r="I933">
        <v>1</v>
      </c>
      <c r="J933">
        <v>1043</v>
      </c>
      <c r="K933">
        <v>1.0250330000000001</v>
      </c>
      <c r="L933" t="s">
        <v>25</v>
      </c>
    </row>
    <row r="934" spans="1:12" x14ac:dyDescent="0.3">
      <c r="A934" s="1">
        <v>40794</v>
      </c>
      <c r="B934">
        <v>2011</v>
      </c>
      <c r="C934" t="s">
        <v>30</v>
      </c>
      <c r="D934">
        <v>583180</v>
      </c>
      <c r="E934">
        <v>764500</v>
      </c>
      <c r="F934" t="s">
        <v>13</v>
      </c>
      <c r="G934" t="s">
        <v>14</v>
      </c>
      <c r="H934">
        <v>3</v>
      </c>
      <c r="I934">
        <v>2</v>
      </c>
      <c r="J934">
        <v>936</v>
      </c>
      <c r="K934">
        <v>1.0250330000000001</v>
      </c>
      <c r="L934" t="s">
        <v>22</v>
      </c>
    </row>
    <row r="935" spans="1:12" x14ac:dyDescent="0.3">
      <c r="A935" s="1">
        <v>40800</v>
      </c>
      <c r="B935">
        <v>2011</v>
      </c>
      <c r="C935" t="s">
        <v>30</v>
      </c>
      <c r="D935">
        <v>1171430</v>
      </c>
      <c r="E935">
        <v>2375000</v>
      </c>
      <c r="F935" t="s">
        <v>13</v>
      </c>
      <c r="G935" t="s">
        <v>14</v>
      </c>
      <c r="H935">
        <v>3</v>
      </c>
      <c r="I935">
        <v>3</v>
      </c>
      <c r="J935">
        <v>1006</v>
      </c>
      <c r="K935">
        <v>1.0250330000000001</v>
      </c>
      <c r="L935" t="s">
        <v>16</v>
      </c>
    </row>
    <row r="936" spans="1:12" x14ac:dyDescent="0.3">
      <c r="A936" s="1">
        <v>40800</v>
      </c>
      <c r="B936">
        <v>2011</v>
      </c>
      <c r="C936" t="s">
        <v>29</v>
      </c>
      <c r="D936">
        <v>361800</v>
      </c>
      <c r="E936">
        <v>395000</v>
      </c>
      <c r="F936" t="s">
        <v>13</v>
      </c>
      <c r="G936" t="s">
        <v>14</v>
      </c>
      <c r="H936">
        <v>3</v>
      </c>
      <c r="I936">
        <v>1</v>
      </c>
      <c r="J936">
        <v>970</v>
      </c>
      <c r="K936">
        <v>1.0250330000000001</v>
      </c>
      <c r="L936" t="s">
        <v>25</v>
      </c>
    </row>
    <row r="937" spans="1:12" x14ac:dyDescent="0.3">
      <c r="A937" s="1">
        <v>40800</v>
      </c>
      <c r="B937">
        <v>2011</v>
      </c>
      <c r="C937" t="s">
        <v>26</v>
      </c>
      <c r="D937">
        <v>667310</v>
      </c>
      <c r="E937">
        <v>780000</v>
      </c>
      <c r="F937" t="s">
        <v>13</v>
      </c>
      <c r="G937" t="s">
        <v>14</v>
      </c>
      <c r="H937">
        <v>3</v>
      </c>
      <c r="I937">
        <v>1</v>
      </c>
      <c r="J937">
        <v>1089</v>
      </c>
      <c r="K937">
        <v>1.0250330000000001</v>
      </c>
      <c r="L937" t="s">
        <v>15</v>
      </c>
    </row>
    <row r="938" spans="1:12" x14ac:dyDescent="0.3">
      <c r="A938" s="1">
        <v>40801</v>
      </c>
      <c r="B938">
        <v>2011</v>
      </c>
      <c r="C938" t="s">
        <v>12</v>
      </c>
      <c r="D938">
        <v>94480</v>
      </c>
      <c r="E938">
        <v>221000</v>
      </c>
      <c r="F938" t="s">
        <v>23</v>
      </c>
      <c r="G938" t="s">
        <v>24</v>
      </c>
      <c r="H938">
        <v>6</v>
      </c>
      <c r="I938">
        <v>5</v>
      </c>
      <c r="J938">
        <v>1891</v>
      </c>
      <c r="K938">
        <v>1.0250330000000001</v>
      </c>
      <c r="L938" t="s">
        <v>22</v>
      </c>
    </row>
    <row r="939" spans="1:12" x14ac:dyDescent="0.3">
      <c r="A939" s="1">
        <v>40803</v>
      </c>
      <c r="B939">
        <v>2011</v>
      </c>
      <c r="C939" t="s">
        <v>12</v>
      </c>
      <c r="D939">
        <v>205000</v>
      </c>
      <c r="E939">
        <v>138100</v>
      </c>
      <c r="F939" t="s">
        <v>23</v>
      </c>
      <c r="G939" t="s">
        <v>24</v>
      </c>
      <c r="H939">
        <v>6</v>
      </c>
      <c r="I939">
        <v>6</v>
      </c>
      <c r="J939">
        <v>1820</v>
      </c>
      <c r="K939">
        <v>1.0250330000000001</v>
      </c>
      <c r="L939" t="s">
        <v>15</v>
      </c>
    </row>
    <row r="940" spans="1:12" x14ac:dyDescent="0.3">
      <c r="A940" s="1">
        <v>40804</v>
      </c>
      <c r="B940">
        <v>2011</v>
      </c>
      <c r="C940" t="s">
        <v>30</v>
      </c>
      <c r="D940">
        <v>483090</v>
      </c>
      <c r="E940">
        <v>100000</v>
      </c>
      <c r="F940" t="s">
        <v>13</v>
      </c>
      <c r="G940" t="s">
        <v>14</v>
      </c>
      <c r="H940">
        <v>3</v>
      </c>
      <c r="I940">
        <v>2</v>
      </c>
      <c r="J940">
        <v>1048</v>
      </c>
      <c r="K940">
        <v>1.0250330000000001</v>
      </c>
      <c r="L940" t="s">
        <v>25</v>
      </c>
    </row>
    <row r="941" spans="1:12" x14ac:dyDescent="0.3">
      <c r="A941" s="1">
        <v>40804</v>
      </c>
      <c r="B941">
        <v>2011</v>
      </c>
      <c r="C941" t="s">
        <v>12</v>
      </c>
      <c r="D941">
        <v>181910</v>
      </c>
      <c r="E941">
        <v>254000</v>
      </c>
      <c r="F941" t="s">
        <v>13</v>
      </c>
      <c r="G941" t="s">
        <v>14</v>
      </c>
      <c r="H941">
        <v>3</v>
      </c>
      <c r="I941">
        <v>2</v>
      </c>
      <c r="J941">
        <v>1086</v>
      </c>
      <c r="K941">
        <v>1.0250330000000001</v>
      </c>
      <c r="L941" t="s">
        <v>15</v>
      </c>
    </row>
    <row r="942" spans="1:12" x14ac:dyDescent="0.3">
      <c r="A942" s="1">
        <v>40807</v>
      </c>
      <c r="B942">
        <v>2011</v>
      </c>
      <c r="C942" t="s">
        <v>21</v>
      </c>
      <c r="D942">
        <v>2610720</v>
      </c>
      <c r="E942">
        <v>3137500</v>
      </c>
      <c r="F942" t="s">
        <v>13</v>
      </c>
      <c r="G942" t="s">
        <v>14</v>
      </c>
      <c r="H942">
        <v>3</v>
      </c>
      <c r="I942">
        <v>1</v>
      </c>
      <c r="J942">
        <v>1057</v>
      </c>
      <c r="K942">
        <v>1.0250330000000001</v>
      </c>
      <c r="L942" t="s">
        <v>22</v>
      </c>
    </row>
    <row r="943" spans="1:12" x14ac:dyDescent="0.3">
      <c r="A943" s="1">
        <v>40807</v>
      </c>
      <c r="B943">
        <v>2011</v>
      </c>
      <c r="C943" t="s">
        <v>29</v>
      </c>
      <c r="D943">
        <v>208000</v>
      </c>
      <c r="E943">
        <v>279000</v>
      </c>
      <c r="F943" t="s">
        <v>13</v>
      </c>
      <c r="G943" t="s">
        <v>14</v>
      </c>
      <c r="H943">
        <v>3</v>
      </c>
      <c r="I943">
        <v>2</v>
      </c>
      <c r="J943">
        <v>1006</v>
      </c>
      <c r="K943">
        <v>1.0250330000000001</v>
      </c>
      <c r="L943" t="s">
        <v>16</v>
      </c>
    </row>
    <row r="944" spans="1:12" x14ac:dyDescent="0.3">
      <c r="A944" s="1">
        <v>40807</v>
      </c>
      <c r="B944">
        <v>2011</v>
      </c>
      <c r="C944" t="s">
        <v>29</v>
      </c>
      <c r="D944">
        <v>166100</v>
      </c>
      <c r="E944">
        <v>250000</v>
      </c>
      <c r="F944" t="s">
        <v>13</v>
      </c>
      <c r="G944" t="s">
        <v>14</v>
      </c>
      <c r="H944">
        <v>3</v>
      </c>
      <c r="I944">
        <v>3</v>
      </c>
      <c r="J944">
        <v>1073</v>
      </c>
      <c r="K944">
        <v>1.0250330000000001</v>
      </c>
      <c r="L944" t="s">
        <v>15</v>
      </c>
    </row>
    <row r="945" spans="1:12" x14ac:dyDescent="0.3">
      <c r="A945" s="1">
        <v>40809</v>
      </c>
      <c r="B945">
        <v>2011</v>
      </c>
      <c r="C945" t="s">
        <v>12</v>
      </c>
      <c r="D945">
        <v>114770</v>
      </c>
      <c r="E945">
        <v>147000</v>
      </c>
      <c r="F945" t="s">
        <v>19</v>
      </c>
      <c r="G945" t="s">
        <v>20</v>
      </c>
      <c r="H945">
        <v>4</v>
      </c>
      <c r="I945">
        <v>2</v>
      </c>
      <c r="J945">
        <v>1332</v>
      </c>
      <c r="K945">
        <v>1.0250330000000001</v>
      </c>
      <c r="L945" t="s">
        <v>15</v>
      </c>
    </row>
    <row r="946" spans="1:12" x14ac:dyDescent="0.3">
      <c r="A946" s="1">
        <v>40810</v>
      </c>
      <c r="B946">
        <v>2011</v>
      </c>
      <c r="C946" t="s">
        <v>29</v>
      </c>
      <c r="D946">
        <v>126900</v>
      </c>
      <c r="E946">
        <v>186000</v>
      </c>
      <c r="F946" t="s">
        <v>13</v>
      </c>
      <c r="G946" t="s">
        <v>14</v>
      </c>
      <c r="H946">
        <v>3</v>
      </c>
      <c r="I946">
        <v>3</v>
      </c>
      <c r="J946">
        <v>1100</v>
      </c>
      <c r="K946">
        <v>1.0250330000000001</v>
      </c>
      <c r="L946" t="s">
        <v>22</v>
      </c>
    </row>
    <row r="947" spans="1:12" x14ac:dyDescent="0.3">
      <c r="A947" s="1">
        <v>40810</v>
      </c>
      <c r="B947">
        <v>2011</v>
      </c>
      <c r="C947" t="s">
        <v>29</v>
      </c>
      <c r="D947">
        <v>152100</v>
      </c>
      <c r="E947">
        <v>230000</v>
      </c>
      <c r="F947" t="s">
        <v>13</v>
      </c>
      <c r="G947" t="s">
        <v>14</v>
      </c>
      <c r="H947">
        <v>3</v>
      </c>
      <c r="I947">
        <v>3</v>
      </c>
      <c r="J947">
        <v>951</v>
      </c>
      <c r="K947">
        <v>1.0250330000000001</v>
      </c>
      <c r="L947" t="s">
        <v>25</v>
      </c>
    </row>
    <row r="948" spans="1:12" x14ac:dyDescent="0.3">
      <c r="A948" s="1">
        <v>40810</v>
      </c>
      <c r="B948">
        <v>2011</v>
      </c>
      <c r="C948" t="s">
        <v>30</v>
      </c>
      <c r="D948">
        <v>1014300</v>
      </c>
      <c r="E948">
        <v>1130000</v>
      </c>
      <c r="F948" t="s">
        <v>13</v>
      </c>
      <c r="G948" t="s">
        <v>14</v>
      </c>
      <c r="H948">
        <v>3</v>
      </c>
      <c r="I948">
        <v>2</v>
      </c>
      <c r="J948">
        <v>922</v>
      </c>
      <c r="K948">
        <v>1.0250330000000001</v>
      </c>
      <c r="L948" t="s">
        <v>15</v>
      </c>
    </row>
    <row r="949" spans="1:12" x14ac:dyDescent="0.3">
      <c r="A949" s="1">
        <v>40814</v>
      </c>
      <c r="B949">
        <v>2011</v>
      </c>
      <c r="C949" t="s">
        <v>26</v>
      </c>
      <c r="D949">
        <v>389200</v>
      </c>
      <c r="E949">
        <v>646250</v>
      </c>
      <c r="F949" t="s">
        <v>13</v>
      </c>
      <c r="G949" t="s">
        <v>14</v>
      </c>
      <c r="H949">
        <v>3</v>
      </c>
      <c r="I949">
        <v>2</v>
      </c>
      <c r="J949">
        <v>1093</v>
      </c>
      <c r="K949">
        <v>1.0250330000000001</v>
      </c>
      <c r="L949" t="s">
        <v>25</v>
      </c>
    </row>
    <row r="950" spans="1:12" x14ac:dyDescent="0.3">
      <c r="A950" s="1">
        <v>40816</v>
      </c>
      <c r="B950">
        <v>2011</v>
      </c>
      <c r="C950" t="s">
        <v>26</v>
      </c>
      <c r="D950">
        <v>1529010</v>
      </c>
      <c r="E950">
        <v>2050000</v>
      </c>
      <c r="F950" t="s">
        <v>13</v>
      </c>
      <c r="G950" t="s">
        <v>14</v>
      </c>
      <c r="H950">
        <v>3</v>
      </c>
      <c r="I950">
        <v>1</v>
      </c>
      <c r="J950">
        <v>971</v>
      </c>
      <c r="K950">
        <v>1.0250330000000001</v>
      </c>
      <c r="L950" t="s">
        <v>16</v>
      </c>
    </row>
    <row r="951" spans="1:12" x14ac:dyDescent="0.3">
      <c r="A951" s="1">
        <v>40817</v>
      </c>
      <c r="B951">
        <v>2011</v>
      </c>
      <c r="C951" t="s">
        <v>29</v>
      </c>
      <c r="D951">
        <v>200400</v>
      </c>
      <c r="E951">
        <v>244900</v>
      </c>
      <c r="F951" t="s">
        <v>13</v>
      </c>
      <c r="G951" t="s">
        <v>14</v>
      </c>
      <c r="H951">
        <v>3</v>
      </c>
      <c r="I951">
        <v>1</v>
      </c>
      <c r="J951">
        <v>928</v>
      </c>
      <c r="K951">
        <v>1.0250330000000001</v>
      </c>
      <c r="L951" t="s">
        <v>25</v>
      </c>
    </row>
    <row r="952" spans="1:12" x14ac:dyDescent="0.3">
      <c r="A952" s="1">
        <v>40821</v>
      </c>
      <c r="B952">
        <v>2011</v>
      </c>
      <c r="C952" t="s">
        <v>17</v>
      </c>
      <c r="D952">
        <v>133910</v>
      </c>
      <c r="E952">
        <v>100000</v>
      </c>
      <c r="F952" t="s">
        <v>13</v>
      </c>
      <c r="G952" t="s">
        <v>14</v>
      </c>
      <c r="H952">
        <v>3</v>
      </c>
      <c r="I952">
        <v>3</v>
      </c>
      <c r="J952">
        <v>917</v>
      </c>
      <c r="K952">
        <v>1.0250330000000001</v>
      </c>
      <c r="L952" t="s">
        <v>15</v>
      </c>
    </row>
    <row r="953" spans="1:12" x14ac:dyDescent="0.3">
      <c r="A953" s="1">
        <v>40821</v>
      </c>
      <c r="B953">
        <v>2011</v>
      </c>
      <c r="C953" t="s">
        <v>29</v>
      </c>
      <c r="D953">
        <v>172800</v>
      </c>
      <c r="E953">
        <v>252000</v>
      </c>
      <c r="F953" t="s">
        <v>13</v>
      </c>
      <c r="G953" t="s">
        <v>14</v>
      </c>
      <c r="H953">
        <v>3</v>
      </c>
      <c r="I953">
        <v>1</v>
      </c>
      <c r="J953">
        <v>1013</v>
      </c>
      <c r="K953">
        <v>1.0250330000000001</v>
      </c>
      <c r="L953" t="s">
        <v>16</v>
      </c>
    </row>
    <row r="954" spans="1:12" x14ac:dyDescent="0.3">
      <c r="A954" s="1">
        <v>40821</v>
      </c>
      <c r="B954">
        <v>2011</v>
      </c>
      <c r="C954" t="s">
        <v>29</v>
      </c>
      <c r="D954">
        <v>474800</v>
      </c>
      <c r="E954">
        <v>605000</v>
      </c>
      <c r="F954" t="s">
        <v>13</v>
      </c>
      <c r="G954" t="s">
        <v>14</v>
      </c>
      <c r="H954">
        <v>3</v>
      </c>
      <c r="I954">
        <v>1</v>
      </c>
      <c r="J954">
        <v>912</v>
      </c>
      <c r="K954">
        <v>1.0250330000000001</v>
      </c>
      <c r="L954" t="s">
        <v>25</v>
      </c>
    </row>
    <row r="955" spans="1:12" x14ac:dyDescent="0.3">
      <c r="A955" s="1">
        <v>40821</v>
      </c>
      <c r="B955">
        <v>2011</v>
      </c>
      <c r="C955" t="s">
        <v>12</v>
      </c>
      <c r="D955">
        <v>112190</v>
      </c>
      <c r="E955">
        <v>170000</v>
      </c>
      <c r="F955" t="s">
        <v>19</v>
      </c>
      <c r="G955" t="s">
        <v>20</v>
      </c>
      <c r="H955">
        <v>4</v>
      </c>
      <c r="I955">
        <v>2</v>
      </c>
      <c r="J955">
        <v>1463</v>
      </c>
      <c r="K955">
        <v>1.0250330000000001</v>
      </c>
      <c r="L955" t="s">
        <v>16</v>
      </c>
    </row>
    <row r="956" spans="1:12" x14ac:dyDescent="0.3">
      <c r="A956" s="1">
        <v>40822</v>
      </c>
      <c r="B956">
        <v>2011</v>
      </c>
      <c r="C956" t="s">
        <v>30</v>
      </c>
      <c r="D956">
        <v>289570</v>
      </c>
      <c r="E956">
        <v>290000</v>
      </c>
      <c r="F956" t="s">
        <v>13</v>
      </c>
      <c r="G956" t="s">
        <v>14</v>
      </c>
      <c r="H956">
        <v>3</v>
      </c>
      <c r="I956">
        <v>3</v>
      </c>
      <c r="J956">
        <v>1024</v>
      </c>
      <c r="K956">
        <v>1.0250330000000001</v>
      </c>
      <c r="L956" t="s">
        <v>22</v>
      </c>
    </row>
    <row r="957" spans="1:12" x14ac:dyDescent="0.3">
      <c r="A957" s="1">
        <v>40822</v>
      </c>
      <c r="B957">
        <v>2011</v>
      </c>
      <c r="C957" t="s">
        <v>26</v>
      </c>
      <c r="D957">
        <v>509460</v>
      </c>
      <c r="E957">
        <v>757500</v>
      </c>
      <c r="F957" t="s">
        <v>13</v>
      </c>
      <c r="G957" t="s">
        <v>14</v>
      </c>
      <c r="H957">
        <v>3</v>
      </c>
      <c r="I957">
        <v>2</v>
      </c>
      <c r="J957">
        <v>968</v>
      </c>
      <c r="K957">
        <v>1.0250330000000001</v>
      </c>
      <c r="L957" t="s">
        <v>25</v>
      </c>
    </row>
    <row r="958" spans="1:12" x14ac:dyDescent="0.3">
      <c r="A958" s="1">
        <v>40823</v>
      </c>
      <c r="B958">
        <v>2011</v>
      </c>
      <c r="C958" t="s">
        <v>30</v>
      </c>
      <c r="D958">
        <v>336080</v>
      </c>
      <c r="E958">
        <v>515000</v>
      </c>
      <c r="F958" t="s">
        <v>13</v>
      </c>
      <c r="G958" t="s">
        <v>14</v>
      </c>
      <c r="H958">
        <v>3</v>
      </c>
      <c r="I958">
        <v>2</v>
      </c>
      <c r="J958">
        <v>907</v>
      </c>
      <c r="K958">
        <v>1.0250330000000001</v>
      </c>
      <c r="L958" t="s">
        <v>15</v>
      </c>
    </row>
    <row r="959" spans="1:12" x14ac:dyDescent="0.3">
      <c r="A959" s="1">
        <v>40825</v>
      </c>
      <c r="B959">
        <v>2011</v>
      </c>
      <c r="C959" t="s">
        <v>26</v>
      </c>
      <c r="D959">
        <v>354690</v>
      </c>
      <c r="E959">
        <v>435000</v>
      </c>
      <c r="F959" t="s">
        <v>13</v>
      </c>
      <c r="G959" t="s">
        <v>14</v>
      </c>
      <c r="H959">
        <v>3</v>
      </c>
      <c r="I959">
        <v>3</v>
      </c>
      <c r="J959">
        <v>916</v>
      </c>
      <c r="K959">
        <v>1.0250330000000001</v>
      </c>
      <c r="L959" t="s">
        <v>25</v>
      </c>
    </row>
    <row r="960" spans="1:12" x14ac:dyDescent="0.3">
      <c r="A960" s="1">
        <v>40829</v>
      </c>
      <c r="B960">
        <v>2011</v>
      </c>
      <c r="C960" t="s">
        <v>12</v>
      </c>
      <c r="D960">
        <v>51150</v>
      </c>
      <c r="E960">
        <v>18000</v>
      </c>
      <c r="F960" t="s">
        <v>23</v>
      </c>
      <c r="G960" t="s">
        <v>24</v>
      </c>
      <c r="H960">
        <v>6</v>
      </c>
      <c r="I960">
        <v>6</v>
      </c>
      <c r="J960">
        <v>1870</v>
      </c>
      <c r="K960">
        <v>1.0250330000000001</v>
      </c>
      <c r="L960" t="s">
        <v>22</v>
      </c>
    </row>
    <row r="961" spans="1:12" x14ac:dyDescent="0.3">
      <c r="A961" s="1">
        <v>40832</v>
      </c>
      <c r="B961">
        <v>2011</v>
      </c>
      <c r="C961" t="s">
        <v>12</v>
      </c>
      <c r="D961">
        <v>67610</v>
      </c>
      <c r="E961">
        <v>50000</v>
      </c>
      <c r="F961" t="s">
        <v>19</v>
      </c>
      <c r="G961" t="s">
        <v>20</v>
      </c>
      <c r="H961">
        <v>4</v>
      </c>
      <c r="I961">
        <v>4</v>
      </c>
      <c r="J961">
        <v>1321</v>
      </c>
      <c r="K961">
        <v>1.0250330000000001</v>
      </c>
      <c r="L961" t="s">
        <v>22</v>
      </c>
    </row>
    <row r="962" spans="1:12" x14ac:dyDescent="0.3">
      <c r="A962" s="1">
        <v>40832</v>
      </c>
      <c r="B962">
        <v>2011</v>
      </c>
      <c r="C962" t="s">
        <v>18</v>
      </c>
      <c r="D962">
        <v>290080</v>
      </c>
      <c r="E962">
        <v>337000</v>
      </c>
      <c r="F962" t="s">
        <v>13</v>
      </c>
      <c r="G962" t="s">
        <v>14</v>
      </c>
      <c r="H962">
        <v>3</v>
      </c>
      <c r="I962">
        <v>1</v>
      </c>
      <c r="J962">
        <v>1021</v>
      </c>
      <c r="K962">
        <v>1.0250330000000001</v>
      </c>
      <c r="L962" t="s">
        <v>22</v>
      </c>
    </row>
    <row r="963" spans="1:12" x14ac:dyDescent="0.3">
      <c r="A963" s="1">
        <v>40836</v>
      </c>
      <c r="B963">
        <v>2011</v>
      </c>
      <c r="C963" t="s">
        <v>18</v>
      </c>
      <c r="D963">
        <v>448490</v>
      </c>
      <c r="E963">
        <v>498358</v>
      </c>
      <c r="F963" t="s">
        <v>13</v>
      </c>
      <c r="G963" t="s">
        <v>14</v>
      </c>
      <c r="H963">
        <v>3</v>
      </c>
      <c r="I963">
        <v>1</v>
      </c>
      <c r="J963">
        <v>904</v>
      </c>
      <c r="K963">
        <v>1.0250330000000001</v>
      </c>
      <c r="L963" t="s">
        <v>15</v>
      </c>
    </row>
    <row r="964" spans="1:12" x14ac:dyDescent="0.3">
      <c r="A964" s="1">
        <v>40836</v>
      </c>
      <c r="B964">
        <v>2011</v>
      </c>
      <c r="C964" t="s">
        <v>17</v>
      </c>
      <c r="D964">
        <v>152090</v>
      </c>
      <c r="E964">
        <v>196000</v>
      </c>
      <c r="F964" t="s">
        <v>13</v>
      </c>
      <c r="G964" t="s">
        <v>14</v>
      </c>
      <c r="H964">
        <v>3</v>
      </c>
      <c r="I964">
        <v>1</v>
      </c>
      <c r="J964">
        <v>1029</v>
      </c>
      <c r="K964">
        <v>1.0250330000000001</v>
      </c>
      <c r="L964" t="s">
        <v>22</v>
      </c>
    </row>
    <row r="965" spans="1:12" x14ac:dyDescent="0.3">
      <c r="A965" s="1">
        <v>40837</v>
      </c>
      <c r="B965">
        <v>2011</v>
      </c>
      <c r="C965" t="s">
        <v>26</v>
      </c>
      <c r="D965">
        <v>403760</v>
      </c>
      <c r="E965">
        <v>325000</v>
      </c>
      <c r="F965" t="s">
        <v>13</v>
      </c>
      <c r="G965" t="s">
        <v>14</v>
      </c>
      <c r="H965">
        <v>3</v>
      </c>
      <c r="I965">
        <v>1</v>
      </c>
      <c r="J965">
        <v>949</v>
      </c>
      <c r="K965">
        <v>1.0250330000000001</v>
      </c>
      <c r="L965" t="s">
        <v>16</v>
      </c>
    </row>
    <row r="966" spans="1:12" x14ac:dyDescent="0.3">
      <c r="A966" s="1">
        <v>40838</v>
      </c>
      <c r="B966">
        <v>2011</v>
      </c>
      <c r="C966" t="s">
        <v>18</v>
      </c>
      <c r="D966">
        <v>933240</v>
      </c>
      <c r="E966">
        <v>1235000</v>
      </c>
      <c r="F966" t="s">
        <v>13</v>
      </c>
      <c r="G966" t="s">
        <v>14</v>
      </c>
      <c r="H966">
        <v>3</v>
      </c>
      <c r="I966">
        <v>3</v>
      </c>
      <c r="J966">
        <v>934</v>
      </c>
      <c r="K966">
        <v>1.0250330000000001</v>
      </c>
      <c r="L966" t="s">
        <v>22</v>
      </c>
    </row>
    <row r="967" spans="1:12" x14ac:dyDescent="0.3">
      <c r="A967" s="1">
        <v>40842</v>
      </c>
      <c r="B967">
        <v>2011</v>
      </c>
      <c r="C967" t="s">
        <v>12</v>
      </c>
      <c r="D967">
        <v>106590</v>
      </c>
      <c r="E967">
        <v>129900</v>
      </c>
      <c r="F967" t="s">
        <v>13</v>
      </c>
      <c r="G967" t="s">
        <v>14</v>
      </c>
      <c r="H967">
        <v>3</v>
      </c>
      <c r="I967">
        <v>3</v>
      </c>
      <c r="J967">
        <v>930</v>
      </c>
      <c r="K967">
        <v>1.0250330000000001</v>
      </c>
      <c r="L967" t="s">
        <v>16</v>
      </c>
    </row>
    <row r="968" spans="1:12" x14ac:dyDescent="0.3">
      <c r="A968" s="1">
        <v>40842</v>
      </c>
      <c r="B968">
        <v>2011</v>
      </c>
      <c r="C968" t="s">
        <v>12</v>
      </c>
      <c r="D968">
        <v>115600</v>
      </c>
      <c r="E968">
        <v>65000</v>
      </c>
      <c r="F968" t="s">
        <v>23</v>
      </c>
      <c r="G968" t="s">
        <v>24</v>
      </c>
      <c r="H968">
        <v>6</v>
      </c>
      <c r="I968">
        <v>6</v>
      </c>
      <c r="J968">
        <v>2071</v>
      </c>
      <c r="K968">
        <v>1.0250330000000001</v>
      </c>
      <c r="L968" t="s">
        <v>25</v>
      </c>
    </row>
    <row r="969" spans="1:12" x14ac:dyDescent="0.3">
      <c r="A969" s="1">
        <v>40844</v>
      </c>
      <c r="B969">
        <v>2011</v>
      </c>
      <c r="C969" t="s">
        <v>29</v>
      </c>
      <c r="D969">
        <v>143200</v>
      </c>
      <c r="E969">
        <v>195000</v>
      </c>
      <c r="F969" t="s">
        <v>13</v>
      </c>
      <c r="G969" t="s">
        <v>14</v>
      </c>
      <c r="H969">
        <v>3</v>
      </c>
      <c r="I969">
        <v>2</v>
      </c>
      <c r="J969">
        <v>1063</v>
      </c>
      <c r="K969">
        <v>1.0250330000000001</v>
      </c>
      <c r="L969" t="s">
        <v>25</v>
      </c>
    </row>
    <row r="970" spans="1:12" x14ac:dyDescent="0.3">
      <c r="A970" s="1">
        <v>40845</v>
      </c>
      <c r="B970">
        <v>2011</v>
      </c>
      <c r="C970" t="s">
        <v>12</v>
      </c>
      <c r="D970">
        <v>68560</v>
      </c>
      <c r="E970">
        <v>17000</v>
      </c>
      <c r="F970" t="s">
        <v>13</v>
      </c>
      <c r="G970" t="s">
        <v>14</v>
      </c>
      <c r="H970">
        <v>3</v>
      </c>
      <c r="I970">
        <v>3</v>
      </c>
      <c r="J970">
        <v>929</v>
      </c>
      <c r="K970">
        <v>1.0250330000000001</v>
      </c>
      <c r="L970" t="s">
        <v>16</v>
      </c>
    </row>
    <row r="971" spans="1:12" x14ac:dyDescent="0.3">
      <c r="A971" s="1">
        <v>40845</v>
      </c>
      <c r="B971">
        <v>2011</v>
      </c>
      <c r="C971" t="s">
        <v>17</v>
      </c>
      <c r="D971">
        <v>126230</v>
      </c>
      <c r="E971">
        <v>148000</v>
      </c>
      <c r="F971" t="s">
        <v>19</v>
      </c>
      <c r="G971" t="s">
        <v>20</v>
      </c>
      <c r="H971">
        <v>4</v>
      </c>
      <c r="I971">
        <v>2</v>
      </c>
      <c r="J971">
        <v>1498</v>
      </c>
      <c r="K971">
        <v>1.0250330000000001</v>
      </c>
      <c r="L971" t="s">
        <v>15</v>
      </c>
    </row>
    <row r="972" spans="1:12" x14ac:dyDescent="0.3">
      <c r="A972" s="1">
        <v>40846</v>
      </c>
      <c r="B972">
        <v>2011</v>
      </c>
      <c r="C972" t="s">
        <v>18</v>
      </c>
      <c r="D972">
        <v>287280</v>
      </c>
      <c r="E972">
        <v>435000</v>
      </c>
      <c r="F972" t="s">
        <v>13</v>
      </c>
      <c r="G972" t="s">
        <v>14</v>
      </c>
      <c r="H972">
        <v>3</v>
      </c>
      <c r="I972">
        <v>2</v>
      </c>
      <c r="J972">
        <v>1011</v>
      </c>
      <c r="K972">
        <v>1.0250330000000001</v>
      </c>
      <c r="L972" t="s">
        <v>15</v>
      </c>
    </row>
    <row r="973" spans="1:12" x14ac:dyDescent="0.3">
      <c r="A973" s="1">
        <v>40846</v>
      </c>
      <c r="B973">
        <v>2011</v>
      </c>
      <c r="C973" t="s">
        <v>12</v>
      </c>
      <c r="D973">
        <v>132400</v>
      </c>
      <c r="E973">
        <v>175000</v>
      </c>
      <c r="F973" t="s">
        <v>23</v>
      </c>
      <c r="G973" t="s">
        <v>24</v>
      </c>
      <c r="H973">
        <v>6</v>
      </c>
      <c r="I973">
        <v>6</v>
      </c>
      <c r="J973">
        <v>1820</v>
      </c>
      <c r="K973">
        <v>1.0250330000000001</v>
      </c>
      <c r="L973" t="s">
        <v>25</v>
      </c>
    </row>
    <row r="974" spans="1:12" x14ac:dyDescent="0.3">
      <c r="A974" s="1">
        <v>40846</v>
      </c>
      <c r="B974">
        <v>2011</v>
      </c>
      <c r="C974" t="s">
        <v>26</v>
      </c>
      <c r="D974">
        <v>501620</v>
      </c>
      <c r="E974">
        <v>681500</v>
      </c>
      <c r="F974" t="s">
        <v>13</v>
      </c>
      <c r="G974" t="s">
        <v>14</v>
      </c>
      <c r="H974">
        <v>3</v>
      </c>
      <c r="I974">
        <v>1</v>
      </c>
      <c r="J974">
        <v>940</v>
      </c>
      <c r="K974">
        <v>1.0250330000000001</v>
      </c>
      <c r="L974" t="s">
        <v>25</v>
      </c>
    </row>
    <row r="975" spans="1:12" x14ac:dyDescent="0.3">
      <c r="A975" s="1">
        <v>40846</v>
      </c>
      <c r="B975">
        <v>2011</v>
      </c>
      <c r="C975" t="s">
        <v>30</v>
      </c>
      <c r="D975">
        <v>1705370</v>
      </c>
      <c r="E975">
        <v>1800000</v>
      </c>
      <c r="F975" t="s">
        <v>13</v>
      </c>
      <c r="G975" t="s">
        <v>14</v>
      </c>
      <c r="H975">
        <v>3</v>
      </c>
      <c r="I975">
        <v>3</v>
      </c>
      <c r="J975">
        <v>969</v>
      </c>
      <c r="K975">
        <v>1.0250330000000001</v>
      </c>
      <c r="L975" t="s">
        <v>16</v>
      </c>
    </row>
    <row r="976" spans="1:12" x14ac:dyDescent="0.3">
      <c r="A976" s="1">
        <v>40849</v>
      </c>
      <c r="B976">
        <v>2011</v>
      </c>
      <c r="C976" t="s">
        <v>26</v>
      </c>
      <c r="D976">
        <v>924070</v>
      </c>
      <c r="E976">
        <v>1200000</v>
      </c>
      <c r="F976" t="s">
        <v>13</v>
      </c>
      <c r="G976" t="s">
        <v>14</v>
      </c>
      <c r="H976">
        <v>3</v>
      </c>
      <c r="I976">
        <v>1</v>
      </c>
      <c r="J976">
        <v>963</v>
      </c>
      <c r="K976">
        <v>1.0250330000000001</v>
      </c>
      <c r="L976" t="s">
        <v>16</v>
      </c>
    </row>
    <row r="977" spans="1:12" x14ac:dyDescent="0.3">
      <c r="A977" s="1">
        <v>40849</v>
      </c>
      <c r="B977">
        <v>2011</v>
      </c>
      <c r="C977" t="s">
        <v>29</v>
      </c>
      <c r="D977">
        <v>249700</v>
      </c>
      <c r="E977">
        <v>400000</v>
      </c>
      <c r="F977" t="s">
        <v>13</v>
      </c>
      <c r="G977" t="s">
        <v>14</v>
      </c>
      <c r="H977">
        <v>3</v>
      </c>
      <c r="I977">
        <v>2</v>
      </c>
      <c r="J977">
        <v>914</v>
      </c>
      <c r="K977">
        <v>1.0250330000000001</v>
      </c>
      <c r="L977" t="s">
        <v>16</v>
      </c>
    </row>
    <row r="978" spans="1:12" x14ac:dyDescent="0.3">
      <c r="A978" s="1">
        <v>40852</v>
      </c>
      <c r="B978">
        <v>2011</v>
      </c>
      <c r="C978" t="s">
        <v>17</v>
      </c>
      <c r="D978">
        <v>176200</v>
      </c>
      <c r="E978">
        <v>227500</v>
      </c>
      <c r="F978" t="s">
        <v>13</v>
      </c>
      <c r="G978" t="s">
        <v>14</v>
      </c>
      <c r="H978">
        <v>3</v>
      </c>
      <c r="I978">
        <v>1</v>
      </c>
      <c r="J978">
        <v>901</v>
      </c>
      <c r="K978">
        <v>1.0250330000000001</v>
      </c>
      <c r="L978" t="s">
        <v>25</v>
      </c>
    </row>
    <row r="979" spans="1:12" x14ac:dyDescent="0.3">
      <c r="A979" s="1">
        <v>40852</v>
      </c>
      <c r="B979">
        <v>2011</v>
      </c>
      <c r="C979" t="s">
        <v>26</v>
      </c>
      <c r="D979">
        <v>711340</v>
      </c>
      <c r="E979">
        <v>850000</v>
      </c>
      <c r="F979" t="s">
        <v>13</v>
      </c>
      <c r="G979" t="s">
        <v>14</v>
      </c>
      <c r="H979">
        <v>3</v>
      </c>
      <c r="I979">
        <v>3</v>
      </c>
      <c r="J979">
        <v>993</v>
      </c>
      <c r="K979">
        <v>1.0250330000000001</v>
      </c>
      <c r="L979" t="s">
        <v>15</v>
      </c>
    </row>
    <row r="980" spans="1:12" x14ac:dyDescent="0.3">
      <c r="A980" s="1">
        <v>40853</v>
      </c>
      <c r="B980">
        <v>2011</v>
      </c>
      <c r="C980" t="s">
        <v>12</v>
      </c>
      <c r="D980">
        <v>93760</v>
      </c>
      <c r="E980">
        <v>50000</v>
      </c>
      <c r="F980" t="s">
        <v>23</v>
      </c>
      <c r="G980" t="s">
        <v>24</v>
      </c>
      <c r="H980">
        <v>6</v>
      </c>
      <c r="I980">
        <v>4</v>
      </c>
      <c r="J980">
        <v>1995</v>
      </c>
      <c r="K980">
        <v>1.0250330000000001</v>
      </c>
      <c r="L980" t="s">
        <v>15</v>
      </c>
    </row>
    <row r="981" spans="1:12" x14ac:dyDescent="0.3">
      <c r="A981" s="1">
        <v>40853</v>
      </c>
      <c r="B981">
        <v>2011</v>
      </c>
      <c r="C981" t="s">
        <v>12</v>
      </c>
      <c r="D981">
        <v>155690</v>
      </c>
      <c r="E981">
        <v>180000</v>
      </c>
      <c r="F981" t="s">
        <v>13</v>
      </c>
      <c r="G981" t="s">
        <v>14</v>
      </c>
      <c r="H981">
        <v>3</v>
      </c>
      <c r="I981">
        <v>3</v>
      </c>
      <c r="J981">
        <v>912</v>
      </c>
      <c r="K981">
        <v>1.0250330000000001</v>
      </c>
      <c r="L981" t="s">
        <v>25</v>
      </c>
    </row>
    <row r="982" spans="1:12" x14ac:dyDescent="0.3">
      <c r="A982" s="1">
        <v>40853</v>
      </c>
      <c r="B982">
        <v>2011</v>
      </c>
      <c r="C982" t="s">
        <v>12</v>
      </c>
      <c r="D982">
        <v>128020</v>
      </c>
      <c r="E982">
        <v>129900</v>
      </c>
      <c r="F982" t="s">
        <v>13</v>
      </c>
      <c r="G982" t="s">
        <v>14</v>
      </c>
      <c r="H982">
        <v>3</v>
      </c>
      <c r="I982">
        <v>1</v>
      </c>
      <c r="J982">
        <v>1038</v>
      </c>
      <c r="K982">
        <v>1.0250330000000001</v>
      </c>
      <c r="L982" t="s">
        <v>22</v>
      </c>
    </row>
    <row r="983" spans="1:12" x14ac:dyDescent="0.3">
      <c r="A983" s="1">
        <v>40856</v>
      </c>
      <c r="B983">
        <v>2011</v>
      </c>
      <c r="C983" t="s">
        <v>26</v>
      </c>
      <c r="D983">
        <v>1225000</v>
      </c>
      <c r="E983">
        <v>1350000</v>
      </c>
      <c r="F983" t="s">
        <v>13</v>
      </c>
      <c r="G983" t="s">
        <v>14</v>
      </c>
      <c r="H983">
        <v>3</v>
      </c>
      <c r="I983">
        <v>3</v>
      </c>
      <c r="J983">
        <v>1002</v>
      </c>
      <c r="K983">
        <v>1.0250330000000001</v>
      </c>
      <c r="L983" t="s">
        <v>25</v>
      </c>
    </row>
    <row r="984" spans="1:12" x14ac:dyDescent="0.3">
      <c r="A984" s="1">
        <v>40856</v>
      </c>
      <c r="B984">
        <v>2011</v>
      </c>
      <c r="C984" t="s">
        <v>17</v>
      </c>
      <c r="D984">
        <v>136600</v>
      </c>
      <c r="E984">
        <v>146000</v>
      </c>
      <c r="F984" t="s">
        <v>13</v>
      </c>
      <c r="G984" t="s">
        <v>14</v>
      </c>
      <c r="H984">
        <v>3</v>
      </c>
      <c r="I984">
        <v>3</v>
      </c>
      <c r="J984">
        <v>1073</v>
      </c>
      <c r="K984">
        <v>1.0250330000000001</v>
      </c>
      <c r="L984" t="s">
        <v>16</v>
      </c>
    </row>
    <row r="985" spans="1:12" x14ac:dyDescent="0.3">
      <c r="A985" s="1">
        <v>40856</v>
      </c>
      <c r="B985">
        <v>2011</v>
      </c>
      <c r="C985" t="s">
        <v>17</v>
      </c>
      <c r="D985">
        <v>817580</v>
      </c>
      <c r="E985">
        <v>1550000</v>
      </c>
      <c r="F985" t="s">
        <v>13</v>
      </c>
      <c r="G985" t="s">
        <v>14</v>
      </c>
      <c r="H985">
        <v>3</v>
      </c>
      <c r="I985">
        <v>2</v>
      </c>
      <c r="J985">
        <v>1084</v>
      </c>
      <c r="K985">
        <v>1.0250330000000001</v>
      </c>
      <c r="L985" t="s">
        <v>15</v>
      </c>
    </row>
    <row r="986" spans="1:12" x14ac:dyDescent="0.3">
      <c r="A986" s="1">
        <v>40857</v>
      </c>
      <c r="B986">
        <v>2011</v>
      </c>
      <c r="C986" t="s">
        <v>17</v>
      </c>
      <c r="D986">
        <v>98880</v>
      </c>
      <c r="E986">
        <v>30000</v>
      </c>
      <c r="F986" t="s">
        <v>13</v>
      </c>
      <c r="G986" t="s">
        <v>14</v>
      </c>
      <c r="H986">
        <v>3</v>
      </c>
      <c r="I986">
        <v>1</v>
      </c>
      <c r="J986">
        <v>954</v>
      </c>
      <c r="K986">
        <v>1.0250330000000001</v>
      </c>
      <c r="L986" t="s">
        <v>15</v>
      </c>
    </row>
    <row r="987" spans="1:12" x14ac:dyDescent="0.3">
      <c r="A987" s="1">
        <v>40857</v>
      </c>
      <c r="B987">
        <v>2011</v>
      </c>
      <c r="C987" t="s">
        <v>30</v>
      </c>
      <c r="D987">
        <v>438250</v>
      </c>
      <c r="E987">
        <v>463000</v>
      </c>
      <c r="F987" t="s">
        <v>13</v>
      </c>
      <c r="G987" t="s">
        <v>14</v>
      </c>
      <c r="H987">
        <v>3</v>
      </c>
      <c r="I987">
        <v>3</v>
      </c>
      <c r="J987">
        <v>1035</v>
      </c>
      <c r="K987">
        <v>1.0250330000000001</v>
      </c>
      <c r="L987" t="s">
        <v>16</v>
      </c>
    </row>
    <row r="988" spans="1:12" x14ac:dyDescent="0.3">
      <c r="A988" s="1">
        <v>40857</v>
      </c>
      <c r="B988">
        <v>2011</v>
      </c>
      <c r="C988" t="s">
        <v>26</v>
      </c>
      <c r="D988">
        <v>318920</v>
      </c>
      <c r="E988">
        <v>365000</v>
      </c>
      <c r="F988" t="s">
        <v>13</v>
      </c>
      <c r="G988" t="s">
        <v>14</v>
      </c>
      <c r="H988">
        <v>3</v>
      </c>
      <c r="I988">
        <v>3</v>
      </c>
      <c r="J988">
        <v>1033</v>
      </c>
      <c r="K988">
        <v>1.0250330000000001</v>
      </c>
      <c r="L988" t="s">
        <v>25</v>
      </c>
    </row>
    <row r="989" spans="1:12" x14ac:dyDescent="0.3">
      <c r="A989" s="1">
        <v>40859</v>
      </c>
      <c r="B989">
        <v>2011</v>
      </c>
      <c r="C989" t="s">
        <v>21</v>
      </c>
      <c r="D989">
        <v>0</v>
      </c>
      <c r="E989">
        <v>125000</v>
      </c>
      <c r="F989" t="s">
        <v>13</v>
      </c>
      <c r="G989" t="s">
        <v>14</v>
      </c>
      <c r="H989">
        <v>3</v>
      </c>
      <c r="I989">
        <v>2</v>
      </c>
      <c r="J989">
        <v>1032</v>
      </c>
      <c r="K989">
        <v>1.0250330000000001</v>
      </c>
      <c r="L989" t="s">
        <v>15</v>
      </c>
    </row>
    <row r="990" spans="1:12" x14ac:dyDescent="0.3">
      <c r="A990" s="1">
        <v>40860</v>
      </c>
      <c r="B990">
        <v>2011</v>
      </c>
      <c r="C990" t="s">
        <v>12</v>
      </c>
      <c r="D990">
        <v>137950</v>
      </c>
      <c r="E990">
        <v>200000</v>
      </c>
      <c r="F990" t="s">
        <v>13</v>
      </c>
      <c r="G990" t="s">
        <v>14</v>
      </c>
      <c r="H990">
        <v>3</v>
      </c>
      <c r="I990">
        <v>3</v>
      </c>
      <c r="J990">
        <v>942</v>
      </c>
      <c r="K990">
        <v>1.0250330000000001</v>
      </c>
      <c r="L990" t="s">
        <v>16</v>
      </c>
    </row>
    <row r="991" spans="1:12" x14ac:dyDescent="0.3">
      <c r="A991" s="1">
        <v>40860</v>
      </c>
      <c r="B991">
        <v>2011</v>
      </c>
      <c r="C991" t="s">
        <v>26</v>
      </c>
      <c r="D991">
        <v>363090</v>
      </c>
      <c r="E991">
        <v>48000</v>
      </c>
      <c r="F991" t="s">
        <v>13</v>
      </c>
      <c r="G991" t="s">
        <v>14</v>
      </c>
      <c r="H991">
        <v>3</v>
      </c>
      <c r="I991">
        <v>2</v>
      </c>
      <c r="J991">
        <v>1026</v>
      </c>
      <c r="K991">
        <v>1.0250330000000001</v>
      </c>
      <c r="L991" t="s">
        <v>22</v>
      </c>
    </row>
    <row r="992" spans="1:12" x14ac:dyDescent="0.3">
      <c r="A992" s="1">
        <v>40863</v>
      </c>
      <c r="B992">
        <v>2011</v>
      </c>
      <c r="C992" t="s">
        <v>29</v>
      </c>
      <c r="D992">
        <v>142800</v>
      </c>
      <c r="E992">
        <v>235000</v>
      </c>
      <c r="F992" t="s">
        <v>13</v>
      </c>
      <c r="G992" t="s">
        <v>14</v>
      </c>
      <c r="H992">
        <v>3</v>
      </c>
      <c r="I992">
        <v>3</v>
      </c>
      <c r="J992">
        <v>936</v>
      </c>
      <c r="K992">
        <v>1.0250330000000001</v>
      </c>
      <c r="L992" t="s">
        <v>22</v>
      </c>
    </row>
    <row r="993" spans="1:12" x14ac:dyDescent="0.3">
      <c r="A993" s="1">
        <v>40863</v>
      </c>
      <c r="B993">
        <v>2011</v>
      </c>
      <c r="C993" t="s">
        <v>21</v>
      </c>
      <c r="D993">
        <v>872690</v>
      </c>
      <c r="E993">
        <v>1159000</v>
      </c>
      <c r="F993" t="s">
        <v>19</v>
      </c>
      <c r="G993" t="s">
        <v>20</v>
      </c>
      <c r="H993">
        <v>4</v>
      </c>
      <c r="I993">
        <v>3</v>
      </c>
      <c r="J993">
        <v>1294</v>
      </c>
      <c r="K993">
        <v>1.0250330000000001</v>
      </c>
      <c r="L993" t="s">
        <v>25</v>
      </c>
    </row>
    <row r="994" spans="1:12" x14ac:dyDescent="0.3">
      <c r="A994" s="1">
        <v>40863</v>
      </c>
      <c r="B994">
        <v>2011</v>
      </c>
      <c r="C994" t="s">
        <v>17</v>
      </c>
      <c r="D994">
        <v>135880</v>
      </c>
      <c r="E994">
        <v>139900</v>
      </c>
      <c r="F994" t="s">
        <v>13</v>
      </c>
      <c r="G994" t="s">
        <v>14</v>
      </c>
      <c r="H994">
        <v>3</v>
      </c>
      <c r="I994">
        <v>1</v>
      </c>
      <c r="J994">
        <v>975</v>
      </c>
      <c r="K994">
        <v>1.0250330000000001</v>
      </c>
      <c r="L994" t="s">
        <v>15</v>
      </c>
    </row>
    <row r="995" spans="1:12" x14ac:dyDescent="0.3">
      <c r="A995" s="1">
        <v>40863</v>
      </c>
      <c r="B995">
        <v>2011</v>
      </c>
      <c r="C995" t="s">
        <v>17</v>
      </c>
      <c r="D995">
        <v>238190</v>
      </c>
      <c r="E995">
        <v>245000</v>
      </c>
      <c r="F995" t="s">
        <v>13</v>
      </c>
      <c r="G995" t="s">
        <v>14</v>
      </c>
      <c r="H995">
        <v>3</v>
      </c>
      <c r="I995">
        <v>1</v>
      </c>
      <c r="J995">
        <v>956</v>
      </c>
      <c r="K995">
        <v>1.0250330000000001</v>
      </c>
      <c r="L995" t="s">
        <v>22</v>
      </c>
    </row>
    <row r="996" spans="1:12" x14ac:dyDescent="0.3">
      <c r="A996" s="1">
        <v>40864</v>
      </c>
      <c r="B996">
        <v>2011</v>
      </c>
      <c r="C996" t="s">
        <v>18</v>
      </c>
      <c r="D996">
        <v>291550</v>
      </c>
      <c r="E996">
        <v>550000</v>
      </c>
      <c r="F996" t="s">
        <v>13</v>
      </c>
      <c r="G996" t="s">
        <v>14</v>
      </c>
      <c r="H996">
        <v>3</v>
      </c>
      <c r="I996">
        <v>3</v>
      </c>
      <c r="J996">
        <v>1048</v>
      </c>
      <c r="K996">
        <v>1.0250330000000001</v>
      </c>
      <c r="L996" t="s">
        <v>16</v>
      </c>
    </row>
    <row r="997" spans="1:12" x14ac:dyDescent="0.3">
      <c r="A997" s="1">
        <v>40864</v>
      </c>
      <c r="B997">
        <v>2011</v>
      </c>
      <c r="C997" t="s">
        <v>29</v>
      </c>
      <c r="D997">
        <v>208800</v>
      </c>
      <c r="E997">
        <v>305000</v>
      </c>
      <c r="F997" t="s">
        <v>13</v>
      </c>
      <c r="G997" t="s">
        <v>14</v>
      </c>
      <c r="H997">
        <v>3</v>
      </c>
      <c r="I997">
        <v>1</v>
      </c>
      <c r="J997">
        <v>1015</v>
      </c>
      <c r="K997">
        <v>1.0250330000000001</v>
      </c>
      <c r="L997" t="s">
        <v>25</v>
      </c>
    </row>
    <row r="998" spans="1:12" x14ac:dyDescent="0.3">
      <c r="A998" s="1">
        <v>40864</v>
      </c>
      <c r="B998">
        <v>2011</v>
      </c>
      <c r="C998" t="s">
        <v>12</v>
      </c>
      <c r="D998">
        <v>149060</v>
      </c>
      <c r="E998">
        <v>119000</v>
      </c>
      <c r="F998" t="s">
        <v>13</v>
      </c>
      <c r="G998" t="s">
        <v>14</v>
      </c>
      <c r="H998">
        <v>3</v>
      </c>
      <c r="I998">
        <v>1</v>
      </c>
      <c r="J998">
        <v>975</v>
      </c>
      <c r="K998">
        <v>1.0250330000000001</v>
      </c>
      <c r="L998" t="s">
        <v>25</v>
      </c>
    </row>
    <row r="999" spans="1:12" x14ac:dyDescent="0.3">
      <c r="A999" s="1">
        <v>40866</v>
      </c>
      <c r="B999">
        <v>2011</v>
      </c>
      <c r="C999" t="s">
        <v>21</v>
      </c>
      <c r="D999">
        <v>1694910</v>
      </c>
      <c r="E999">
        <v>1197500</v>
      </c>
      <c r="F999" t="s">
        <v>13</v>
      </c>
      <c r="G999" t="s">
        <v>14</v>
      </c>
      <c r="H999">
        <v>3</v>
      </c>
      <c r="I999">
        <v>1</v>
      </c>
      <c r="J999">
        <v>947</v>
      </c>
      <c r="K999">
        <v>1.0250330000000001</v>
      </c>
      <c r="L999" t="s">
        <v>22</v>
      </c>
    </row>
    <row r="1000" spans="1:12" x14ac:dyDescent="0.3">
      <c r="A1000" s="1">
        <v>40866</v>
      </c>
      <c r="B1000">
        <v>2011</v>
      </c>
      <c r="C1000" t="s">
        <v>29</v>
      </c>
      <c r="D1000">
        <v>121600</v>
      </c>
      <c r="E1000">
        <v>110000</v>
      </c>
      <c r="F1000" t="s">
        <v>19</v>
      </c>
      <c r="G1000" t="s">
        <v>20</v>
      </c>
      <c r="H1000">
        <v>4</v>
      </c>
      <c r="I1000">
        <v>2</v>
      </c>
      <c r="J1000">
        <v>1337</v>
      </c>
      <c r="K1000">
        <v>1.0250330000000001</v>
      </c>
      <c r="L1000" t="s">
        <v>25</v>
      </c>
    </row>
    <row r="1001" spans="1:12" x14ac:dyDescent="0.3">
      <c r="A1001" s="1">
        <v>40866</v>
      </c>
      <c r="B1001">
        <v>2011</v>
      </c>
      <c r="C1001" t="s">
        <v>17</v>
      </c>
      <c r="D1001">
        <v>167960</v>
      </c>
      <c r="E1001">
        <v>85000</v>
      </c>
      <c r="F1001" t="s">
        <v>13</v>
      </c>
      <c r="G1001" t="s">
        <v>14</v>
      </c>
      <c r="H1001">
        <v>3</v>
      </c>
      <c r="I1001">
        <v>3</v>
      </c>
      <c r="J1001">
        <v>1096</v>
      </c>
      <c r="K1001">
        <v>1.0250330000000001</v>
      </c>
      <c r="L1001" t="s">
        <v>15</v>
      </c>
    </row>
    <row r="1002" spans="1:12" x14ac:dyDescent="0.3">
      <c r="A1002" s="1">
        <v>40866</v>
      </c>
      <c r="B1002">
        <v>2011</v>
      </c>
      <c r="C1002" t="s">
        <v>26</v>
      </c>
      <c r="D1002">
        <v>406350</v>
      </c>
      <c r="E1002">
        <v>400000</v>
      </c>
      <c r="F1002" t="s">
        <v>13</v>
      </c>
      <c r="G1002" t="s">
        <v>14</v>
      </c>
      <c r="H1002">
        <v>3</v>
      </c>
      <c r="I1002">
        <v>3</v>
      </c>
      <c r="J1002">
        <v>956</v>
      </c>
      <c r="K1002">
        <v>1.0250330000000001</v>
      </c>
      <c r="L1002" t="s">
        <v>16</v>
      </c>
    </row>
    <row r="1003" spans="1:12" x14ac:dyDescent="0.3">
      <c r="A1003" s="1">
        <v>40866</v>
      </c>
      <c r="B1003">
        <v>2011</v>
      </c>
      <c r="C1003" t="s">
        <v>30</v>
      </c>
      <c r="D1003">
        <v>473660</v>
      </c>
      <c r="E1003">
        <v>575000</v>
      </c>
      <c r="F1003" t="s">
        <v>13</v>
      </c>
      <c r="G1003" t="s">
        <v>14</v>
      </c>
      <c r="H1003">
        <v>3</v>
      </c>
      <c r="I1003">
        <v>2</v>
      </c>
      <c r="J1003">
        <v>966</v>
      </c>
      <c r="K1003">
        <v>1.0250330000000001</v>
      </c>
      <c r="L1003" t="s">
        <v>16</v>
      </c>
    </row>
    <row r="1004" spans="1:12" x14ac:dyDescent="0.3">
      <c r="A1004" s="1">
        <v>40867</v>
      </c>
      <c r="B1004">
        <v>2011</v>
      </c>
      <c r="C1004" t="s">
        <v>12</v>
      </c>
      <c r="D1004">
        <v>136780</v>
      </c>
      <c r="E1004">
        <v>10000</v>
      </c>
      <c r="F1004" t="s">
        <v>23</v>
      </c>
      <c r="G1004" t="s">
        <v>24</v>
      </c>
      <c r="H1004">
        <v>6</v>
      </c>
      <c r="I1004">
        <v>4</v>
      </c>
      <c r="J1004">
        <v>2037</v>
      </c>
      <c r="K1004">
        <v>1.0250330000000001</v>
      </c>
      <c r="L1004" t="s">
        <v>16</v>
      </c>
    </row>
    <row r="1005" spans="1:12" x14ac:dyDescent="0.3">
      <c r="A1005" s="1">
        <v>40870</v>
      </c>
      <c r="B1005">
        <v>2011</v>
      </c>
      <c r="C1005" t="s">
        <v>29</v>
      </c>
      <c r="D1005">
        <v>149900</v>
      </c>
      <c r="E1005">
        <v>217000</v>
      </c>
      <c r="F1005" t="s">
        <v>13</v>
      </c>
      <c r="G1005" t="s">
        <v>14</v>
      </c>
      <c r="H1005">
        <v>3</v>
      </c>
      <c r="I1005">
        <v>2</v>
      </c>
      <c r="J1005">
        <v>1026</v>
      </c>
      <c r="K1005">
        <v>1.0250330000000001</v>
      </c>
      <c r="L1005" t="s">
        <v>16</v>
      </c>
    </row>
    <row r="1006" spans="1:12" x14ac:dyDescent="0.3">
      <c r="A1006" s="1">
        <v>40870</v>
      </c>
      <c r="B1006">
        <v>2011</v>
      </c>
      <c r="C1006" t="s">
        <v>29</v>
      </c>
      <c r="D1006">
        <v>361100</v>
      </c>
      <c r="E1006">
        <v>565000</v>
      </c>
      <c r="F1006" t="s">
        <v>13</v>
      </c>
      <c r="G1006" t="s">
        <v>14</v>
      </c>
      <c r="H1006">
        <v>3</v>
      </c>
      <c r="I1006">
        <v>1</v>
      </c>
      <c r="J1006">
        <v>1016</v>
      </c>
      <c r="K1006">
        <v>1.0250330000000001</v>
      </c>
      <c r="L1006" t="s">
        <v>25</v>
      </c>
    </row>
    <row r="1007" spans="1:12" x14ac:dyDescent="0.3">
      <c r="A1007" s="1">
        <v>40870</v>
      </c>
      <c r="B1007">
        <v>2011</v>
      </c>
      <c r="C1007" t="s">
        <v>29</v>
      </c>
      <c r="D1007">
        <v>230000</v>
      </c>
      <c r="E1007">
        <v>374000</v>
      </c>
      <c r="F1007" t="s">
        <v>13</v>
      </c>
      <c r="G1007" t="s">
        <v>14</v>
      </c>
      <c r="H1007">
        <v>3</v>
      </c>
      <c r="I1007">
        <v>3</v>
      </c>
      <c r="J1007">
        <v>903</v>
      </c>
      <c r="K1007">
        <v>1.0250330000000001</v>
      </c>
      <c r="L1007" t="s">
        <v>25</v>
      </c>
    </row>
    <row r="1008" spans="1:12" x14ac:dyDescent="0.3">
      <c r="A1008" s="1">
        <v>40870</v>
      </c>
      <c r="B1008">
        <v>2011</v>
      </c>
      <c r="C1008" t="s">
        <v>17</v>
      </c>
      <c r="D1008">
        <v>174130</v>
      </c>
      <c r="E1008">
        <v>65000</v>
      </c>
      <c r="F1008" t="s">
        <v>19</v>
      </c>
      <c r="G1008" t="s">
        <v>20</v>
      </c>
      <c r="H1008">
        <v>4</v>
      </c>
      <c r="I1008">
        <v>2</v>
      </c>
      <c r="J1008">
        <v>1276</v>
      </c>
      <c r="K1008">
        <v>1.0250330000000001</v>
      </c>
      <c r="L1008" t="s">
        <v>16</v>
      </c>
    </row>
    <row r="1009" spans="1:12" x14ac:dyDescent="0.3">
      <c r="A1009" s="1">
        <v>40871</v>
      </c>
      <c r="B1009">
        <v>2011</v>
      </c>
      <c r="C1009" t="s">
        <v>18</v>
      </c>
      <c r="D1009">
        <v>273700</v>
      </c>
      <c r="E1009">
        <v>325000</v>
      </c>
      <c r="F1009" t="s">
        <v>13</v>
      </c>
      <c r="G1009" t="s">
        <v>14</v>
      </c>
      <c r="H1009">
        <v>3</v>
      </c>
      <c r="I1009">
        <v>3</v>
      </c>
      <c r="J1009">
        <v>930</v>
      </c>
      <c r="K1009">
        <v>1.0250330000000001</v>
      </c>
      <c r="L1009" t="s">
        <v>16</v>
      </c>
    </row>
    <row r="1010" spans="1:12" x14ac:dyDescent="0.3">
      <c r="A1010" s="1">
        <v>40871</v>
      </c>
      <c r="B1010">
        <v>2011</v>
      </c>
      <c r="C1010" t="s">
        <v>21</v>
      </c>
      <c r="D1010">
        <v>733880</v>
      </c>
      <c r="E1010">
        <v>960000</v>
      </c>
      <c r="F1010" t="s">
        <v>13</v>
      </c>
      <c r="G1010" t="s">
        <v>14</v>
      </c>
      <c r="H1010">
        <v>3</v>
      </c>
      <c r="I1010">
        <v>1</v>
      </c>
      <c r="J1010">
        <v>1094</v>
      </c>
      <c r="K1010">
        <v>1.0250330000000001</v>
      </c>
      <c r="L1010" t="s">
        <v>16</v>
      </c>
    </row>
    <row r="1011" spans="1:12" x14ac:dyDescent="0.3">
      <c r="A1011" s="1">
        <v>40872</v>
      </c>
      <c r="B1011">
        <v>2011</v>
      </c>
      <c r="C1011" t="s">
        <v>29</v>
      </c>
      <c r="D1011">
        <v>210800</v>
      </c>
      <c r="E1011">
        <v>295000</v>
      </c>
      <c r="F1011" t="s">
        <v>13</v>
      </c>
      <c r="G1011" t="s">
        <v>14</v>
      </c>
      <c r="H1011">
        <v>3</v>
      </c>
      <c r="I1011">
        <v>1</v>
      </c>
      <c r="J1011">
        <v>991</v>
      </c>
      <c r="K1011">
        <v>1.0250330000000001</v>
      </c>
      <c r="L1011" t="s">
        <v>25</v>
      </c>
    </row>
    <row r="1012" spans="1:12" x14ac:dyDescent="0.3">
      <c r="A1012" s="1">
        <v>40877</v>
      </c>
      <c r="B1012">
        <v>2011</v>
      </c>
      <c r="C1012" t="s">
        <v>29</v>
      </c>
      <c r="D1012">
        <v>237100</v>
      </c>
      <c r="E1012">
        <v>190000</v>
      </c>
      <c r="F1012" t="s">
        <v>13</v>
      </c>
      <c r="G1012" t="s">
        <v>14</v>
      </c>
      <c r="H1012">
        <v>3</v>
      </c>
      <c r="I1012">
        <v>1</v>
      </c>
      <c r="J1012">
        <v>966</v>
      </c>
      <c r="K1012">
        <v>1.0250330000000001</v>
      </c>
      <c r="L1012" t="s">
        <v>25</v>
      </c>
    </row>
    <row r="1013" spans="1:12" x14ac:dyDescent="0.3">
      <c r="A1013" s="1">
        <v>40877</v>
      </c>
      <c r="B1013">
        <v>2011</v>
      </c>
      <c r="C1013" t="s">
        <v>17</v>
      </c>
      <c r="D1013">
        <v>178780</v>
      </c>
      <c r="E1013">
        <v>200000</v>
      </c>
      <c r="F1013" t="s">
        <v>23</v>
      </c>
      <c r="G1013" t="s">
        <v>24</v>
      </c>
      <c r="H1013">
        <v>6</v>
      </c>
      <c r="I1013">
        <v>5</v>
      </c>
      <c r="J1013">
        <v>2130</v>
      </c>
      <c r="K1013">
        <v>1.0250330000000001</v>
      </c>
      <c r="L1013" t="s">
        <v>16</v>
      </c>
    </row>
    <row r="1014" spans="1:12" x14ac:dyDescent="0.3">
      <c r="A1014" s="1">
        <v>40877</v>
      </c>
      <c r="B1014">
        <v>2011</v>
      </c>
      <c r="C1014" t="s">
        <v>26</v>
      </c>
      <c r="D1014">
        <v>448560</v>
      </c>
      <c r="E1014">
        <v>575000</v>
      </c>
      <c r="F1014" t="s">
        <v>13</v>
      </c>
      <c r="G1014" t="s">
        <v>14</v>
      </c>
      <c r="H1014">
        <v>3</v>
      </c>
      <c r="I1014">
        <v>3</v>
      </c>
      <c r="J1014">
        <v>1039</v>
      </c>
      <c r="K1014">
        <v>1.0250330000000001</v>
      </c>
      <c r="L1014" t="s">
        <v>16</v>
      </c>
    </row>
    <row r="1015" spans="1:12" x14ac:dyDescent="0.3">
      <c r="A1015" s="1">
        <v>40877</v>
      </c>
      <c r="B1015">
        <v>2011</v>
      </c>
      <c r="C1015" t="s">
        <v>21</v>
      </c>
      <c r="D1015">
        <v>2808470</v>
      </c>
      <c r="E1015">
        <v>3850000</v>
      </c>
      <c r="F1015" t="s">
        <v>13</v>
      </c>
      <c r="G1015" t="s">
        <v>14</v>
      </c>
      <c r="H1015">
        <v>3</v>
      </c>
      <c r="I1015">
        <v>1</v>
      </c>
      <c r="J1015">
        <v>1060</v>
      </c>
      <c r="K1015">
        <v>1.0250330000000001</v>
      </c>
      <c r="L1015" t="s">
        <v>22</v>
      </c>
    </row>
    <row r="1016" spans="1:12" x14ac:dyDescent="0.3">
      <c r="A1016" s="1">
        <v>40878</v>
      </c>
      <c r="B1016">
        <v>2011</v>
      </c>
      <c r="C1016" t="s">
        <v>26</v>
      </c>
      <c r="D1016">
        <v>312130</v>
      </c>
      <c r="E1016">
        <v>310000</v>
      </c>
      <c r="F1016" t="s">
        <v>13</v>
      </c>
      <c r="G1016" t="s">
        <v>14</v>
      </c>
      <c r="H1016">
        <v>3</v>
      </c>
      <c r="I1016">
        <v>1</v>
      </c>
      <c r="J1016">
        <v>994</v>
      </c>
      <c r="K1016">
        <v>1.0250330000000001</v>
      </c>
      <c r="L1016" t="s">
        <v>22</v>
      </c>
    </row>
    <row r="1017" spans="1:12" x14ac:dyDescent="0.3">
      <c r="A1017" s="1">
        <v>40878</v>
      </c>
      <c r="B1017">
        <v>2011</v>
      </c>
      <c r="C1017" t="s">
        <v>26</v>
      </c>
      <c r="D1017">
        <v>392700</v>
      </c>
      <c r="E1017">
        <v>325000</v>
      </c>
      <c r="F1017" t="s">
        <v>13</v>
      </c>
      <c r="G1017" t="s">
        <v>14</v>
      </c>
      <c r="H1017">
        <v>3</v>
      </c>
      <c r="I1017">
        <v>3</v>
      </c>
      <c r="J1017">
        <v>974</v>
      </c>
      <c r="K1017">
        <v>1.0250330000000001</v>
      </c>
      <c r="L1017" t="s">
        <v>25</v>
      </c>
    </row>
    <row r="1018" spans="1:12" x14ac:dyDescent="0.3">
      <c r="A1018" s="1">
        <v>40879</v>
      </c>
      <c r="B1018">
        <v>2011</v>
      </c>
      <c r="C1018" t="s">
        <v>12</v>
      </c>
      <c r="D1018">
        <v>126470</v>
      </c>
      <c r="E1018">
        <v>30000</v>
      </c>
      <c r="F1018" t="s">
        <v>13</v>
      </c>
      <c r="G1018" t="s">
        <v>14</v>
      </c>
      <c r="H1018">
        <v>3</v>
      </c>
      <c r="I1018">
        <v>3</v>
      </c>
      <c r="J1018">
        <v>928</v>
      </c>
      <c r="K1018">
        <v>1.0250330000000001</v>
      </c>
      <c r="L1018" t="s">
        <v>22</v>
      </c>
    </row>
    <row r="1019" spans="1:12" x14ac:dyDescent="0.3">
      <c r="A1019" s="1">
        <v>40879</v>
      </c>
      <c r="B1019">
        <v>2011</v>
      </c>
      <c r="C1019" t="s">
        <v>17</v>
      </c>
      <c r="D1019">
        <v>156840</v>
      </c>
      <c r="E1019">
        <v>185000</v>
      </c>
      <c r="F1019" t="s">
        <v>13</v>
      </c>
      <c r="G1019" t="s">
        <v>14</v>
      </c>
      <c r="H1019">
        <v>3</v>
      </c>
      <c r="I1019">
        <v>1</v>
      </c>
      <c r="J1019">
        <v>911</v>
      </c>
      <c r="K1019">
        <v>1.0250330000000001</v>
      </c>
      <c r="L1019" t="s">
        <v>15</v>
      </c>
    </row>
    <row r="1020" spans="1:12" x14ac:dyDescent="0.3">
      <c r="A1020" s="1">
        <v>40879</v>
      </c>
      <c r="B1020">
        <v>2011</v>
      </c>
      <c r="C1020" t="s">
        <v>29</v>
      </c>
      <c r="D1020">
        <v>168400</v>
      </c>
      <c r="E1020">
        <v>282500</v>
      </c>
      <c r="F1020" t="s">
        <v>13</v>
      </c>
      <c r="G1020" t="s">
        <v>14</v>
      </c>
      <c r="H1020">
        <v>3</v>
      </c>
      <c r="I1020">
        <v>3</v>
      </c>
      <c r="J1020">
        <v>958</v>
      </c>
      <c r="K1020">
        <v>1.0250330000000001</v>
      </c>
      <c r="L1020" t="s">
        <v>22</v>
      </c>
    </row>
    <row r="1021" spans="1:12" x14ac:dyDescent="0.3">
      <c r="A1021" s="1">
        <v>40881</v>
      </c>
      <c r="B1021">
        <v>2011</v>
      </c>
      <c r="C1021" t="s">
        <v>18</v>
      </c>
      <c r="D1021">
        <v>623630</v>
      </c>
      <c r="E1021">
        <v>820000</v>
      </c>
      <c r="F1021" t="s">
        <v>13</v>
      </c>
      <c r="G1021" t="s">
        <v>14</v>
      </c>
      <c r="H1021">
        <v>3</v>
      </c>
      <c r="I1021">
        <v>3</v>
      </c>
      <c r="J1021">
        <v>1078</v>
      </c>
      <c r="K1021">
        <v>1.0250330000000001</v>
      </c>
      <c r="L1021" t="s">
        <v>15</v>
      </c>
    </row>
    <row r="1022" spans="1:12" x14ac:dyDescent="0.3">
      <c r="A1022" s="1">
        <v>40884</v>
      </c>
      <c r="B1022">
        <v>2011</v>
      </c>
      <c r="C1022" t="s">
        <v>17</v>
      </c>
      <c r="D1022">
        <v>176900</v>
      </c>
      <c r="E1022">
        <v>185000</v>
      </c>
      <c r="F1022" t="s">
        <v>27</v>
      </c>
      <c r="G1022" t="s">
        <v>28</v>
      </c>
      <c r="H1022">
        <v>8</v>
      </c>
      <c r="I1022">
        <v>6</v>
      </c>
      <c r="J1022">
        <v>2627</v>
      </c>
      <c r="K1022">
        <v>1.0250330000000001</v>
      </c>
      <c r="L1022" t="s">
        <v>16</v>
      </c>
    </row>
    <row r="1023" spans="1:12" x14ac:dyDescent="0.3">
      <c r="A1023" s="1">
        <v>40884</v>
      </c>
      <c r="B1023">
        <v>2011</v>
      </c>
      <c r="C1023" t="s">
        <v>30</v>
      </c>
      <c r="D1023">
        <v>434690</v>
      </c>
      <c r="E1023">
        <v>585000</v>
      </c>
      <c r="F1023" t="s">
        <v>13</v>
      </c>
      <c r="G1023" t="s">
        <v>14</v>
      </c>
      <c r="H1023">
        <v>3</v>
      </c>
      <c r="I1023">
        <v>3</v>
      </c>
      <c r="J1023">
        <v>941</v>
      </c>
      <c r="K1023">
        <v>1.0250330000000001</v>
      </c>
      <c r="L1023" t="s">
        <v>22</v>
      </c>
    </row>
    <row r="1024" spans="1:12" x14ac:dyDescent="0.3">
      <c r="A1024" s="1">
        <v>40884</v>
      </c>
      <c r="B1024">
        <v>2011</v>
      </c>
      <c r="C1024" t="s">
        <v>29</v>
      </c>
      <c r="D1024">
        <v>1500900</v>
      </c>
      <c r="E1024">
        <v>2600000</v>
      </c>
      <c r="F1024" t="s">
        <v>13</v>
      </c>
      <c r="G1024" t="s">
        <v>14</v>
      </c>
      <c r="H1024">
        <v>3</v>
      </c>
      <c r="I1024">
        <v>2</v>
      </c>
      <c r="J1024">
        <v>1060</v>
      </c>
      <c r="K1024">
        <v>1.0250330000000001</v>
      </c>
      <c r="L1024" t="s">
        <v>16</v>
      </c>
    </row>
    <row r="1025" spans="1:12" x14ac:dyDescent="0.3">
      <c r="A1025" s="1">
        <v>40885</v>
      </c>
      <c r="B1025">
        <v>2011</v>
      </c>
      <c r="C1025" t="s">
        <v>17</v>
      </c>
      <c r="D1025">
        <v>135570</v>
      </c>
      <c r="E1025">
        <v>136500</v>
      </c>
      <c r="F1025" t="s">
        <v>13</v>
      </c>
      <c r="G1025" t="s">
        <v>14</v>
      </c>
      <c r="H1025">
        <v>3</v>
      </c>
      <c r="I1025">
        <v>1</v>
      </c>
      <c r="J1025">
        <v>1092</v>
      </c>
      <c r="K1025">
        <v>1.0250330000000001</v>
      </c>
      <c r="L1025" t="s">
        <v>15</v>
      </c>
    </row>
    <row r="1026" spans="1:12" x14ac:dyDescent="0.3">
      <c r="A1026" s="1">
        <v>40888</v>
      </c>
      <c r="B1026">
        <v>2011</v>
      </c>
      <c r="C1026" t="s">
        <v>12</v>
      </c>
      <c r="D1026">
        <v>87300</v>
      </c>
      <c r="E1026">
        <v>62500</v>
      </c>
      <c r="F1026" t="s">
        <v>13</v>
      </c>
      <c r="G1026" t="s">
        <v>14</v>
      </c>
      <c r="H1026">
        <v>3</v>
      </c>
      <c r="I1026">
        <v>1</v>
      </c>
      <c r="J1026">
        <v>1034</v>
      </c>
      <c r="K1026">
        <v>1.0250330000000001</v>
      </c>
      <c r="L1026" t="s">
        <v>16</v>
      </c>
    </row>
    <row r="1027" spans="1:12" x14ac:dyDescent="0.3">
      <c r="A1027" s="1">
        <v>40891</v>
      </c>
      <c r="B1027">
        <v>2011</v>
      </c>
      <c r="C1027" t="s">
        <v>29</v>
      </c>
      <c r="D1027">
        <v>455200</v>
      </c>
      <c r="E1027">
        <v>228750</v>
      </c>
      <c r="F1027" t="s">
        <v>13</v>
      </c>
      <c r="G1027" t="s">
        <v>14</v>
      </c>
      <c r="H1027">
        <v>3</v>
      </c>
      <c r="I1027">
        <v>3</v>
      </c>
      <c r="J1027">
        <v>928</v>
      </c>
      <c r="K1027">
        <v>1.0250330000000001</v>
      </c>
      <c r="L1027" t="s">
        <v>15</v>
      </c>
    </row>
    <row r="1028" spans="1:12" x14ac:dyDescent="0.3">
      <c r="A1028" s="1">
        <v>40892</v>
      </c>
      <c r="B1028">
        <v>2011</v>
      </c>
      <c r="C1028" t="s">
        <v>21</v>
      </c>
      <c r="D1028">
        <v>4756780</v>
      </c>
      <c r="E1028">
        <v>5800000</v>
      </c>
      <c r="F1028" t="s">
        <v>13</v>
      </c>
      <c r="G1028" t="s">
        <v>14</v>
      </c>
      <c r="H1028">
        <v>3</v>
      </c>
      <c r="I1028">
        <v>1</v>
      </c>
      <c r="J1028">
        <v>1100</v>
      </c>
      <c r="K1028">
        <v>1.0250330000000001</v>
      </c>
      <c r="L1028" t="s">
        <v>22</v>
      </c>
    </row>
    <row r="1029" spans="1:12" x14ac:dyDescent="0.3">
      <c r="A1029" s="1">
        <v>40892</v>
      </c>
      <c r="B1029">
        <v>2011</v>
      </c>
      <c r="C1029" t="s">
        <v>21</v>
      </c>
      <c r="D1029">
        <v>966350</v>
      </c>
      <c r="E1029">
        <v>2400000</v>
      </c>
      <c r="F1029" t="s">
        <v>13</v>
      </c>
      <c r="G1029" t="s">
        <v>14</v>
      </c>
      <c r="H1029">
        <v>3</v>
      </c>
      <c r="I1029">
        <v>1</v>
      </c>
      <c r="J1029">
        <v>984</v>
      </c>
      <c r="K1029">
        <v>1.0250330000000001</v>
      </c>
      <c r="L1029" t="s">
        <v>25</v>
      </c>
    </row>
    <row r="1030" spans="1:12" x14ac:dyDescent="0.3">
      <c r="A1030" s="1">
        <v>40892</v>
      </c>
      <c r="B1030">
        <v>2011</v>
      </c>
      <c r="C1030" t="s">
        <v>21</v>
      </c>
      <c r="D1030">
        <v>1923950</v>
      </c>
      <c r="E1030">
        <v>2000000</v>
      </c>
      <c r="F1030" t="s">
        <v>13</v>
      </c>
      <c r="G1030" t="s">
        <v>14</v>
      </c>
      <c r="H1030">
        <v>3</v>
      </c>
      <c r="I1030">
        <v>2</v>
      </c>
      <c r="J1030">
        <v>997</v>
      </c>
      <c r="K1030">
        <v>1.0250330000000001</v>
      </c>
      <c r="L1030" t="s">
        <v>16</v>
      </c>
    </row>
    <row r="1031" spans="1:12" x14ac:dyDescent="0.3">
      <c r="A1031" s="1">
        <v>40892</v>
      </c>
      <c r="B1031">
        <v>2011</v>
      </c>
      <c r="C1031" t="s">
        <v>12</v>
      </c>
      <c r="D1031">
        <v>143450</v>
      </c>
      <c r="E1031">
        <v>115000</v>
      </c>
      <c r="F1031" t="s">
        <v>13</v>
      </c>
      <c r="G1031" t="s">
        <v>14</v>
      </c>
      <c r="H1031">
        <v>3</v>
      </c>
      <c r="I1031">
        <v>3</v>
      </c>
      <c r="J1031">
        <v>996</v>
      </c>
      <c r="K1031">
        <v>1.0250330000000001</v>
      </c>
      <c r="L1031" t="s">
        <v>16</v>
      </c>
    </row>
    <row r="1032" spans="1:12" x14ac:dyDescent="0.3">
      <c r="A1032" s="1">
        <v>40893</v>
      </c>
      <c r="B1032">
        <v>2011</v>
      </c>
      <c r="C1032" t="s">
        <v>21</v>
      </c>
      <c r="D1032">
        <v>1045030</v>
      </c>
      <c r="E1032">
        <v>900000</v>
      </c>
      <c r="F1032" t="s">
        <v>13</v>
      </c>
      <c r="G1032" t="s">
        <v>14</v>
      </c>
      <c r="H1032">
        <v>3</v>
      </c>
      <c r="I1032">
        <v>3</v>
      </c>
      <c r="J1032">
        <v>980</v>
      </c>
      <c r="K1032">
        <v>1.0250330000000001</v>
      </c>
      <c r="L1032" t="s">
        <v>25</v>
      </c>
    </row>
    <row r="1033" spans="1:12" x14ac:dyDescent="0.3">
      <c r="A1033" s="1">
        <v>40895</v>
      </c>
      <c r="B1033">
        <v>2011</v>
      </c>
      <c r="C1033" t="s">
        <v>21</v>
      </c>
      <c r="D1033">
        <v>498400</v>
      </c>
      <c r="E1033">
        <v>917000</v>
      </c>
      <c r="F1033" t="s">
        <v>19</v>
      </c>
      <c r="G1033" t="s">
        <v>20</v>
      </c>
      <c r="H1033">
        <v>4</v>
      </c>
      <c r="I1033">
        <v>2</v>
      </c>
      <c r="J1033">
        <v>1483</v>
      </c>
      <c r="K1033">
        <v>1.0250330000000001</v>
      </c>
      <c r="L1033" t="s">
        <v>16</v>
      </c>
    </row>
    <row r="1034" spans="1:12" x14ac:dyDescent="0.3">
      <c r="A1034" s="1">
        <v>40895</v>
      </c>
      <c r="B1034">
        <v>2011</v>
      </c>
      <c r="C1034" t="s">
        <v>12</v>
      </c>
      <c r="D1034">
        <v>81690</v>
      </c>
      <c r="E1034">
        <v>39000</v>
      </c>
      <c r="F1034" t="s">
        <v>13</v>
      </c>
      <c r="G1034" t="s">
        <v>14</v>
      </c>
      <c r="H1034">
        <v>3</v>
      </c>
      <c r="I1034">
        <v>1</v>
      </c>
      <c r="J1034">
        <v>1085</v>
      </c>
      <c r="K1034">
        <v>1.0250330000000001</v>
      </c>
      <c r="L1034" t="s">
        <v>16</v>
      </c>
    </row>
    <row r="1035" spans="1:12" x14ac:dyDescent="0.3">
      <c r="A1035" s="1">
        <v>40898</v>
      </c>
      <c r="B1035">
        <v>2011</v>
      </c>
      <c r="C1035" t="s">
        <v>26</v>
      </c>
      <c r="D1035">
        <v>341250</v>
      </c>
      <c r="E1035">
        <v>320000</v>
      </c>
      <c r="F1035" t="s">
        <v>19</v>
      </c>
      <c r="G1035" t="s">
        <v>20</v>
      </c>
      <c r="H1035">
        <v>4</v>
      </c>
      <c r="I1035">
        <v>3</v>
      </c>
      <c r="J1035">
        <v>1362</v>
      </c>
      <c r="K1035">
        <v>1.0250330000000001</v>
      </c>
      <c r="L1035" t="s">
        <v>16</v>
      </c>
    </row>
    <row r="1036" spans="1:12" x14ac:dyDescent="0.3">
      <c r="A1036" s="1">
        <v>40898</v>
      </c>
      <c r="B1036">
        <v>2011</v>
      </c>
      <c r="C1036" t="s">
        <v>18</v>
      </c>
      <c r="D1036">
        <v>217910</v>
      </c>
      <c r="E1036">
        <v>410000</v>
      </c>
      <c r="F1036" t="s">
        <v>13</v>
      </c>
      <c r="G1036" t="s">
        <v>14</v>
      </c>
      <c r="H1036">
        <v>3</v>
      </c>
      <c r="I1036">
        <v>1</v>
      </c>
      <c r="J1036">
        <v>955</v>
      </c>
      <c r="K1036">
        <v>1.0250330000000001</v>
      </c>
      <c r="L1036" t="s">
        <v>16</v>
      </c>
    </row>
    <row r="1037" spans="1:12" x14ac:dyDescent="0.3">
      <c r="A1037" s="1">
        <v>40898</v>
      </c>
      <c r="B1037">
        <v>2011</v>
      </c>
      <c r="C1037" t="s">
        <v>30</v>
      </c>
      <c r="D1037">
        <v>521870</v>
      </c>
      <c r="E1037">
        <v>587500</v>
      </c>
      <c r="F1037" t="s">
        <v>13</v>
      </c>
      <c r="G1037" t="s">
        <v>14</v>
      </c>
      <c r="H1037">
        <v>3</v>
      </c>
      <c r="I1037">
        <v>3</v>
      </c>
      <c r="J1037">
        <v>961</v>
      </c>
      <c r="K1037">
        <v>1.0250330000000001</v>
      </c>
      <c r="L1037" t="s">
        <v>22</v>
      </c>
    </row>
    <row r="1038" spans="1:12" x14ac:dyDescent="0.3">
      <c r="A1038" s="1">
        <v>40898</v>
      </c>
      <c r="B1038">
        <v>2011</v>
      </c>
      <c r="C1038" t="s">
        <v>21</v>
      </c>
      <c r="D1038">
        <v>639100</v>
      </c>
      <c r="E1038">
        <v>400000</v>
      </c>
      <c r="F1038" t="s">
        <v>23</v>
      </c>
      <c r="G1038" t="s">
        <v>24</v>
      </c>
      <c r="H1038">
        <v>6</v>
      </c>
      <c r="I1038">
        <v>4</v>
      </c>
      <c r="J1038">
        <v>2013</v>
      </c>
      <c r="K1038">
        <v>1.0250330000000001</v>
      </c>
      <c r="L1038" t="s">
        <v>22</v>
      </c>
    </row>
    <row r="1039" spans="1:12" x14ac:dyDescent="0.3">
      <c r="A1039" s="1">
        <v>40898</v>
      </c>
      <c r="B1039">
        <v>2011</v>
      </c>
      <c r="C1039" t="s">
        <v>21</v>
      </c>
      <c r="D1039">
        <v>482300</v>
      </c>
      <c r="E1039">
        <v>435000</v>
      </c>
      <c r="F1039" t="s">
        <v>13</v>
      </c>
      <c r="G1039" t="s">
        <v>14</v>
      </c>
      <c r="H1039">
        <v>3</v>
      </c>
      <c r="I1039">
        <v>3</v>
      </c>
      <c r="J1039">
        <v>998</v>
      </c>
      <c r="K1039">
        <v>1.0250330000000001</v>
      </c>
      <c r="L1039" t="s">
        <v>15</v>
      </c>
    </row>
    <row r="1040" spans="1:12" x14ac:dyDescent="0.3">
      <c r="A1040" s="1">
        <v>40900</v>
      </c>
      <c r="B1040">
        <v>2011</v>
      </c>
      <c r="C1040" t="s">
        <v>21</v>
      </c>
      <c r="D1040">
        <v>464380</v>
      </c>
      <c r="E1040">
        <v>425000</v>
      </c>
      <c r="F1040" t="s">
        <v>13</v>
      </c>
      <c r="G1040" t="s">
        <v>14</v>
      </c>
      <c r="H1040">
        <v>3</v>
      </c>
      <c r="I1040">
        <v>3</v>
      </c>
      <c r="J1040">
        <v>905</v>
      </c>
      <c r="K1040">
        <v>1.0250330000000001</v>
      </c>
      <c r="L1040" t="s">
        <v>22</v>
      </c>
    </row>
    <row r="1041" spans="1:12" x14ac:dyDescent="0.3">
      <c r="A1041" s="1">
        <v>40900</v>
      </c>
      <c r="B1041">
        <v>2011</v>
      </c>
      <c r="C1041" t="s">
        <v>30</v>
      </c>
      <c r="D1041">
        <v>618820</v>
      </c>
      <c r="E1041">
        <v>675000</v>
      </c>
      <c r="F1041" t="s">
        <v>13</v>
      </c>
      <c r="G1041" t="s">
        <v>14</v>
      </c>
      <c r="H1041">
        <v>3</v>
      </c>
      <c r="I1041">
        <v>2</v>
      </c>
      <c r="J1041">
        <v>996</v>
      </c>
      <c r="K1041">
        <v>1.0250330000000001</v>
      </c>
      <c r="L1041" t="s">
        <v>15</v>
      </c>
    </row>
    <row r="1042" spans="1:12" x14ac:dyDescent="0.3">
      <c r="A1042" s="1">
        <v>40901</v>
      </c>
      <c r="B1042">
        <v>2011</v>
      </c>
      <c r="C1042" t="s">
        <v>26</v>
      </c>
      <c r="D1042">
        <v>1054550</v>
      </c>
      <c r="E1042">
        <v>1262000</v>
      </c>
      <c r="F1042" t="s">
        <v>13</v>
      </c>
      <c r="G1042" t="s">
        <v>14</v>
      </c>
      <c r="H1042">
        <v>3</v>
      </c>
      <c r="I1042">
        <v>3</v>
      </c>
      <c r="J1042">
        <v>921</v>
      </c>
      <c r="K1042">
        <v>1.0250330000000001</v>
      </c>
      <c r="L1042" t="s">
        <v>16</v>
      </c>
    </row>
    <row r="1043" spans="1:12" x14ac:dyDescent="0.3">
      <c r="A1043" s="1">
        <v>40901</v>
      </c>
      <c r="B1043">
        <v>2011</v>
      </c>
      <c r="C1043" t="s">
        <v>17</v>
      </c>
      <c r="D1043">
        <v>148360</v>
      </c>
      <c r="E1043">
        <v>28000</v>
      </c>
      <c r="F1043" t="s">
        <v>19</v>
      </c>
      <c r="G1043" t="s">
        <v>20</v>
      </c>
      <c r="H1043">
        <v>4</v>
      </c>
      <c r="I1043">
        <v>4</v>
      </c>
      <c r="J1043">
        <v>1341</v>
      </c>
      <c r="K1043">
        <v>1.0250330000000001</v>
      </c>
      <c r="L1043" t="s">
        <v>22</v>
      </c>
    </row>
    <row r="1044" spans="1:12" x14ac:dyDescent="0.3">
      <c r="A1044" s="1">
        <v>40905</v>
      </c>
      <c r="B1044">
        <v>2011</v>
      </c>
      <c r="C1044" t="s">
        <v>17</v>
      </c>
      <c r="D1044">
        <v>169450</v>
      </c>
      <c r="E1044">
        <v>45731</v>
      </c>
      <c r="F1044" t="s">
        <v>19</v>
      </c>
      <c r="G1044" t="s">
        <v>20</v>
      </c>
      <c r="H1044">
        <v>4</v>
      </c>
      <c r="I1044">
        <v>3</v>
      </c>
      <c r="J1044">
        <v>1472</v>
      </c>
      <c r="K1044">
        <v>1.0250330000000001</v>
      </c>
      <c r="L1044" t="s">
        <v>15</v>
      </c>
    </row>
    <row r="1045" spans="1:12" x14ac:dyDescent="0.3">
      <c r="A1045" s="1">
        <v>40905</v>
      </c>
      <c r="B1045">
        <v>2011</v>
      </c>
      <c r="C1045" t="s">
        <v>26</v>
      </c>
      <c r="D1045">
        <v>380240</v>
      </c>
      <c r="E1045">
        <v>515000</v>
      </c>
      <c r="F1045" t="s">
        <v>13</v>
      </c>
      <c r="G1045" t="s">
        <v>14</v>
      </c>
      <c r="H1045">
        <v>3</v>
      </c>
      <c r="I1045">
        <v>2</v>
      </c>
      <c r="J1045">
        <v>915</v>
      </c>
      <c r="K1045">
        <v>1.0250330000000001</v>
      </c>
      <c r="L1045" t="s">
        <v>25</v>
      </c>
    </row>
    <row r="1046" spans="1:12" x14ac:dyDescent="0.3">
      <c r="A1046" s="1">
        <v>40906</v>
      </c>
      <c r="B1046">
        <v>2011</v>
      </c>
      <c r="C1046" t="s">
        <v>12</v>
      </c>
      <c r="D1046">
        <v>126990</v>
      </c>
      <c r="E1046">
        <v>69000</v>
      </c>
      <c r="F1046" t="s">
        <v>23</v>
      </c>
      <c r="G1046" t="s">
        <v>24</v>
      </c>
      <c r="H1046">
        <v>6</v>
      </c>
      <c r="I1046">
        <v>5</v>
      </c>
      <c r="J1046">
        <v>2113</v>
      </c>
      <c r="K1046">
        <v>1.0250330000000001</v>
      </c>
      <c r="L1046" t="s">
        <v>25</v>
      </c>
    </row>
    <row r="1047" spans="1:12" x14ac:dyDescent="0.3">
      <c r="A1047" s="1">
        <v>40906</v>
      </c>
      <c r="B1047">
        <v>2011</v>
      </c>
      <c r="C1047" t="s">
        <v>17</v>
      </c>
      <c r="D1047">
        <v>180100</v>
      </c>
      <c r="E1047">
        <v>120000</v>
      </c>
      <c r="F1047" t="s">
        <v>13</v>
      </c>
      <c r="G1047" t="s">
        <v>14</v>
      </c>
      <c r="H1047">
        <v>3</v>
      </c>
      <c r="I1047">
        <v>3</v>
      </c>
      <c r="J1047">
        <v>943</v>
      </c>
      <c r="K1047">
        <v>1.0250330000000001</v>
      </c>
      <c r="L1047" t="s">
        <v>15</v>
      </c>
    </row>
    <row r="1048" spans="1:12" x14ac:dyDescent="0.3">
      <c r="A1048" s="1">
        <v>40907</v>
      </c>
      <c r="B1048">
        <v>2011</v>
      </c>
      <c r="C1048" t="s">
        <v>18</v>
      </c>
      <c r="D1048">
        <v>234710</v>
      </c>
      <c r="E1048">
        <v>325000</v>
      </c>
      <c r="F1048" t="s">
        <v>13</v>
      </c>
      <c r="G1048" t="s">
        <v>14</v>
      </c>
      <c r="H1048">
        <v>3</v>
      </c>
      <c r="I1048">
        <v>1</v>
      </c>
      <c r="J1048">
        <v>928</v>
      </c>
      <c r="K1048">
        <v>1.0250330000000001</v>
      </c>
      <c r="L1048" t="s">
        <v>22</v>
      </c>
    </row>
    <row r="1049" spans="1:12" x14ac:dyDescent="0.3">
      <c r="A1049" s="1">
        <v>40907</v>
      </c>
      <c r="B1049">
        <v>2011</v>
      </c>
      <c r="C1049" t="s">
        <v>17</v>
      </c>
      <c r="D1049">
        <v>116360</v>
      </c>
      <c r="E1049">
        <v>85000</v>
      </c>
      <c r="F1049" t="s">
        <v>19</v>
      </c>
      <c r="G1049" t="s">
        <v>20</v>
      </c>
      <c r="H1049">
        <v>4</v>
      </c>
      <c r="I1049">
        <v>4</v>
      </c>
      <c r="J1049">
        <v>1375</v>
      </c>
      <c r="K1049">
        <v>1.0250330000000001</v>
      </c>
      <c r="L1049" t="s">
        <v>22</v>
      </c>
    </row>
    <row r="1050" spans="1:12" x14ac:dyDescent="0.3">
      <c r="A1050" s="1">
        <v>40908</v>
      </c>
      <c r="B1050">
        <v>2011</v>
      </c>
      <c r="C1050" t="s">
        <v>17</v>
      </c>
      <c r="D1050">
        <v>147840</v>
      </c>
      <c r="E1050">
        <v>188000</v>
      </c>
      <c r="F1050" t="s">
        <v>13</v>
      </c>
      <c r="G1050" t="s">
        <v>14</v>
      </c>
      <c r="H1050">
        <v>3</v>
      </c>
      <c r="I1050">
        <v>2</v>
      </c>
      <c r="J1050">
        <v>1085</v>
      </c>
      <c r="K1050">
        <v>1.0250330000000001</v>
      </c>
      <c r="L1050" t="s">
        <v>15</v>
      </c>
    </row>
    <row r="1051" spans="1:12" x14ac:dyDescent="0.3">
      <c r="A1051" s="1">
        <v>40908</v>
      </c>
      <c r="B1051">
        <v>2011</v>
      </c>
      <c r="C1051" t="s">
        <v>29</v>
      </c>
      <c r="D1051">
        <v>213300</v>
      </c>
      <c r="E1051">
        <v>260000</v>
      </c>
      <c r="F1051" t="s">
        <v>13</v>
      </c>
      <c r="G1051" t="s">
        <v>14</v>
      </c>
      <c r="H1051">
        <v>3</v>
      </c>
      <c r="I1051">
        <v>3</v>
      </c>
      <c r="J1051">
        <v>1022</v>
      </c>
      <c r="K1051">
        <v>1.0250330000000001</v>
      </c>
      <c r="L1051" t="s">
        <v>16</v>
      </c>
    </row>
    <row r="1052" spans="1:12" x14ac:dyDescent="0.3">
      <c r="A1052" s="1">
        <v>40912</v>
      </c>
      <c r="B1052">
        <v>2012</v>
      </c>
      <c r="C1052" t="s">
        <v>30</v>
      </c>
      <c r="D1052">
        <v>362420</v>
      </c>
      <c r="E1052">
        <v>410000</v>
      </c>
      <c r="F1052" t="s">
        <v>13</v>
      </c>
      <c r="G1052" t="s">
        <v>14</v>
      </c>
      <c r="H1052">
        <v>3</v>
      </c>
      <c r="I1052">
        <v>1</v>
      </c>
      <c r="J1052">
        <v>1063</v>
      </c>
      <c r="K1052">
        <v>1.0219579999999999</v>
      </c>
      <c r="L1052" t="s">
        <v>25</v>
      </c>
    </row>
    <row r="1053" spans="1:12" x14ac:dyDescent="0.3">
      <c r="A1053" s="1">
        <v>40914</v>
      </c>
      <c r="B1053">
        <v>2012</v>
      </c>
      <c r="C1053" t="s">
        <v>21</v>
      </c>
      <c r="D1053">
        <v>732760</v>
      </c>
      <c r="E1053">
        <v>1202500</v>
      </c>
      <c r="F1053" t="s">
        <v>13</v>
      </c>
      <c r="G1053" t="s">
        <v>14</v>
      </c>
      <c r="H1053">
        <v>3</v>
      </c>
      <c r="I1053">
        <v>3</v>
      </c>
      <c r="J1053">
        <v>997</v>
      </c>
      <c r="K1053">
        <v>1.0219579999999999</v>
      </c>
      <c r="L1053" t="s">
        <v>25</v>
      </c>
    </row>
    <row r="1054" spans="1:12" x14ac:dyDescent="0.3">
      <c r="A1054" s="1">
        <v>40918</v>
      </c>
      <c r="B1054">
        <v>2012</v>
      </c>
      <c r="C1054" t="s">
        <v>18</v>
      </c>
      <c r="D1054">
        <v>299880</v>
      </c>
      <c r="E1054">
        <v>215000</v>
      </c>
      <c r="F1054" t="s">
        <v>13</v>
      </c>
      <c r="G1054" t="s">
        <v>14</v>
      </c>
      <c r="H1054">
        <v>3</v>
      </c>
      <c r="I1054">
        <v>3</v>
      </c>
      <c r="J1054">
        <v>942</v>
      </c>
      <c r="K1054">
        <v>1.0219579999999999</v>
      </c>
      <c r="L1054" t="s">
        <v>15</v>
      </c>
    </row>
    <row r="1055" spans="1:12" x14ac:dyDescent="0.3">
      <c r="A1055" s="1">
        <v>40919</v>
      </c>
      <c r="B1055">
        <v>2012</v>
      </c>
      <c r="C1055" t="s">
        <v>18</v>
      </c>
      <c r="D1055">
        <v>282730</v>
      </c>
      <c r="E1055">
        <v>76750</v>
      </c>
      <c r="F1055" t="s">
        <v>13</v>
      </c>
      <c r="G1055" t="s">
        <v>14</v>
      </c>
      <c r="H1055">
        <v>3</v>
      </c>
      <c r="I1055">
        <v>1</v>
      </c>
      <c r="J1055">
        <v>958</v>
      </c>
      <c r="K1055">
        <v>1.0219579999999999</v>
      </c>
      <c r="L1055" t="s">
        <v>25</v>
      </c>
    </row>
    <row r="1056" spans="1:12" x14ac:dyDescent="0.3">
      <c r="A1056" s="1">
        <v>40920</v>
      </c>
      <c r="B1056">
        <v>2012</v>
      </c>
      <c r="C1056" t="s">
        <v>29</v>
      </c>
      <c r="D1056">
        <v>221800</v>
      </c>
      <c r="E1056">
        <v>325500</v>
      </c>
      <c r="F1056" t="s">
        <v>13</v>
      </c>
      <c r="G1056" t="s">
        <v>14</v>
      </c>
      <c r="H1056">
        <v>3</v>
      </c>
      <c r="I1056">
        <v>1</v>
      </c>
      <c r="J1056">
        <v>1033</v>
      </c>
      <c r="K1056">
        <v>1.0219579999999999</v>
      </c>
      <c r="L1056" t="s">
        <v>25</v>
      </c>
    </row>
    <row r="1057" spans="1:12" x14ac:dyDescent="0.3">
      <c r="A1057" s="1">
        <v>40920</v>
      </c>
      <c r="B1057">
        <v>2012</v>
      </c>
      <c r="C1057" t="s">
        <v>12</v>
      </c>
      <c r="D1057">
        <v>135450</v>
      </c>
      <c r="E1057">
        <v>36000</v>
      </c>
      <c r="F1057" t="s">
        <v>23</v>
      </c>
      <c r="G1057" t="s">
        <v>24</v>
      </c>
      <c r="H1057">
        <v>6</v>
      </c>
      <c r="I1057">
        <v>6</v>
      </c>
      <c r="J1057">
        <v>1861</v>
      </c>
      <c r="K1057">
        <v>1.0219579999999999</v>
      </c>
      <c r="L1057" t="s">
        <v>22</v>
      </c>
    </row>
    <row r="1058" spans="1:12" x14ac:dyDescent="0.3">
      <c r="A1058" s="1">
        <v>40922</v>
      </c>
      <c r="B1058">
        <v>2012</v>
      </c>
      <c r="C1058" t="s">
        <v>29</v>
      </c>
      <c r="D1058">
        <v>173300</v>
      </c>
      <c r="E1058">
        <v>239640</v>
      </c>
      <c r="F1058" t="s">
        <v>13</v>
      </c>
      <c r="G1058" t="s">
        <v>14</v>
      </c>
      <c r="H1058">
        <v>3</v>
      </c>
      <c r="I1058">
        <v>2</v>
      </c>
      <c r="J1058">
        <v>989</v>
      </c>
      <c r="K1058">
        <v>1.0219579999999999</v>
      </c>
      <c r="L1058" t="s">
        <v>16</v>
      </c>
    </row>
    <row r="1059" spans="1:12" x14ac:dyDescent="0.3">
      <c r="A1059" s="1">
        <v>40923</v>
      </c>
      <c r="B1059">
        <v>2012</v>
      </c>
      <c r="C1059" t="s">
        <v>21</v>
      </c>
      <c r="D1059">
        <v>819560</v>
      </c>
      <c r="E1059">
        <v>760000</v>
      </c>
      <c r="F1059" t="s">
        <v>13</v>
      </c>
      <c r="G1059" t="s">
        <v>14</v>
      </c>
      <c r="H1059">
        <v>3</v>
      </c>
      <c r="I1059">
        <v>3</v>
      </c>
      <c r="J1059">
        <v>1038</v>
      </c>
      <c r="K1059">
        <v>1.0219579999999999</v>
      </c>
      <c r="L1059" t="s">
        <v>15</v>
      </c>
    </row>
    <row r="1060" spans="1:12" x14ac:dyDescent="0.3">
      <c r="A1060" s="1">
        <v>40923</v>
      </c>
      <c r="B1060">
        <v>2012</v>
      </c>
      <c r="C1060" t="s">
        <v>30</v>
      </c>
      <c r="D1060">
        <v>360400</v>
      </c>
      <c r="E1060">
        <v>300000</v>
      </c>
      <c r="F1060" t="s">
        <v>13</v>
      </c>
      <c r="G1060" t="s">
        <v>14</v>
      </c>
      <c r="H1060">
        <v>3</v>
      </c>
      <c r="I1060">
        <v>2</v>
      </c>
      <c r="J1060">
        <v>951</v>
      </c>
      <c r="K1060">
        <v>1.0219579999999999</v>
      </c>
      <c r="L1060" t="s">
        <v>16</v>
      </c>
    </row>
    <row r="1061" spans="1:12" x14ac:dyDescent="0.3">
      <c r="A1061" s="1">
        <v>40923</v>
      </c>
      <c r="B1061">
        <v>2012</v>
      </c>
      <c r="C1061" t="s">
        <v>18</v>
      </c>
      <c r="D1061">
        <v>385070</v>
      </c>
      <c r="E1061">
        <v>598000</v>
      </c>
      <c r="F1061" t="s">
        <v>13</v>
      </c>
      <c r="G1061" t="s">
        <v>14</v>
      </c>
      <c r="H1061">
        <v>3</v>
      </c>
      <c r="I1061">
        <v>3</v>
      </c>
      <c r="J1061">
        <v>1077</v>
      </c>
      <c r="K1061">
        <v>1.0219579999999999</v>
      </c>
      <c r="L1061" t="s">
        <v>25</v>
      </c>
    </row>
    <row r="1062" spans="1:12" x14ac:dyDescent="0.3">
      <c r="A1062" s="1">
        <v>40927</v>
      </c>
      <c r="B1062">
        <v>2012</v>
      </c>
      <c r="C1062" t="s">
        <v>21</v>
      </c>
      <c r="D1062">
        <v>908320</v>
      </c>
      <c r="E1062">
        <v>1350000</v>
      </c>
      <c r="F1062" t="s">
        <v>13</v>
      </c>
      <c r="G1062" t="s">
        <v>14</v>
      </c>
      <c r="H1062">
        <v>3</v>
      </c>
      <c r="I1062">
        <v>2</v>
      </c>
      <c r="J1062">
        <v>1042</v>
      </c>
      <c r="K1062">
        <v>1.0219579999999999</v>
      </c>
      <c r="L1062" t="s">
        <v>22</v>
      </c>
    </row>
    <row r="1063" spans="1:12" x14ac:dyDescent="0.3">
      <c r="A1063" s="1">
        <v>40927</v>
      </c>
      <c r="B1063">
        <v>2012</v>
      </c>
      <c r="C1063" t="s">
        <v>12</v>
      </c>
      <c r="D1063">
        <v>169910</v>
      </c>
      <c r="E1063">
        <v>113000</v>
      </c>
      <c r="F1063" t="s">
        <v>19</v>
      </c>
      <c r="G1063" t="s">
        <v>20</v>
      </c>
      <c r="H1063">
        <v>4</v>
      </c>
      <c r="I1063">
        <v>2</v>
      </c>
      <c r="J1063">
        <v>1233</v>
      </c>
      <c r="K1063">
        <v>1.0219579999999999</v>
      </c>
      <c r="L1063" t="s">
        <v>16</v>
      </c>
    </row>
    <row r="1064" spans="1:12" x14ac:dyDescent="0.3">
      <c r="A1064" s="1">
        <v>40928</v>
      </c>
      <c r="B1064">
        <v>2012</v>
      </c>
      <c r="C1064" t="s">
        <v>21</v>
      </c>
      <c r="D1064">
        <v>509180</v>
      </c>
      <c r="E1064">
        <v>200000</v>
      </c>
      <c r="F1064" t="s">
        <v>19</v>
      </c>
      <c r="G1064" t="s">
        <v>20</v>
      </c>
      <c r="H1064">
        <v>4</v>
      </c>
      <c r="I1064">
        <v>4</v>
      </c>
      <c r="J1064">
        <v>1290</v>
      </c>
      <c r="K1064">
        <v>1.0219579999999999</v>
      </c>
      <c r="L1064" t="s">
        <v>25</v>
      </c>
    </row>
    <row r="1065" spans="1:12" x14ac:dyDescent="0.3">
      <c r="A1065" s="1">
        <v>40928</v>
      </c>
      <c r="B1065">
        <v>2012</v>
      </c>
      <c r="C1065" t="s">
        <v>12</v>
      </c>
      <c r="D1065">
        <v>173090</v>
      </c>
      <c r="E1065">
        <v>192000</v>
      </c>
      <c r="F1065" t="s">
        <v>13</v>
      </c>
      <c r="G1065" t="s">
        <v>14</v>
      </c>
      <c r="H1065">
        <v>3</v>
      </c>
      <c r="I1065">
        <v>3</v>
      </c>
      <c r="J1065">
        <v>1037</v>
      </c>
      <c r="K1065">
        <v>1.0219579999999999</v>
      </c>
      <c r="L1065" t="s">
        <v>16</v>
      </c>
    </row>
    <row r="1066" spans="1:12" x14ac:dyDescent="0.3">
      <c r="A1066" s="1">
        <v>40928</v>
      </c>
      <c r="B1066">
        <v>2012</v>
      </c>
      <c r="C1066" t="s">
        <v>17</v>
      </c>
      <c r="D1066">
        <v>36760</v>
      </c>
      <c r="E1066">
        <v>136000</v>
      </c>
      <c r="F1066" t="s">
        <v>13</v>
      </c>
      <c r="G1066" t="s">
        <v>14</v>
      </c>
      <c r="H1066">
        <v>3</v>
      </c>
      <c r="I1066">
        <v>2</v>
      </c>
      <c r="J1066">
        <v>1066</v>
      </c>
      <c r="K1066">
        <v>1.0219579999999999</v>
      </c>
      <c r="L1066" t="s">
        <v>16</v>
      </c>
    </row>
    <row r="1067" spans="1:12" x14ac:dyDescent="0.3">
      <c r="A1067" s="1">
        <v>40928</v>
      </c>
      <c r="B1067">
        <v>2012</v>
      </c>
      <c r="C1067" t="s">
        <v>30</v>
      </c>
      <c r="D1067">
        <v>642280</v>
      </c>
      <c r="E1067">
        <v>745000</v>
      </c>
      <c r="F1067" t="s">
        <v>13</v>
      </c>
      <c r="G1067" t="s">
        <v>14</v>
      </c>
      <c r="H1067">
        <v>3</v>
      </c>
      <c r="I1067">
        <v>2</v>
      </c>
      <c r="J1067">
        <v>1091</v>
      </c>
      <c r="K1067">
        <v>1.0219579999999999</v>
      </c>
      <c r="L1067" t="s">
        <v>22</v>
      </c>
    </row>
    <row r="1068" spans="1:12" x14ac:dyDescent="0.3">
      <c r="A1068" s="1">
        <v>40928</v>
      </c>
      <c r="B1068">
        <v>2012</v>
      </c>
      <c r="C1068" t="s">
        <v>18</v>
      </c>
      <c r="D1068">
        <v>294910</v>
      </c>
      <c r="E1068">
        <v>225000</v>
      </c>
      <c r="F1068" t="s">
        <v>13</v>
      </c>
      <c r="G1068" t="s">
        <v>14</v>
      </c>
      <c r="H1068">
        <v>3</v>
      </c>
      <c r="I1068">
        <v>2</v>
      </c>
      <c r="J1068">
        <v>1066</v>
      </c>
      <c r="K1068">
        <v>1.0219579999999999</v>
      </c>
      <c r="L1068" t="s">
        <v>22</v>
      </c>
    </row>
    <row r="1069" spans="1:12" x14ac:dyDescent="0.3">
      <c r="A1069" s="1">
        <v>40930</v>
      </c>
      <c r="B1069">
        <v>2012</v>
      </c>
      <c r="C1069" t="s">
        <v>12</v>
      </c>
      <c r="D1069">
        <v>104210</v>
      </c>
      <c r="E1069">
        <v>17500</v>
      </c>
      <c r="F1069" t="s">
        <v>13</v>
      </c>
      <c r="G1069" t="s">
        <v>14</v>
      </c>
      <c r="H1069">
        <v>3</v>
      </c>
      <c r="I1069">
        <v>3</v>
      </c>
      <c r="J1069">
        <v>939</v>
      </c>
      <c r="K1069">
        <v>1.0219579999999999</v>
      </c>
      <c r="L1069" t="s">
        <v>16</v>
      </c>
    </row>
    <row r="1070" spans="1:12" x14ac:dyDescent="0.3">
      <c r="A1070" s="1">
        <v>40930</v>
      </c>
      <c r="B1070">
        <v>2012</v>
      </c>
      <c r="C1070" t="s">
        <v>17</v>
      </c>
      <c r="D1070">
        <v>216820</v>
      </c>
      <c r="E1070">
        <v>323000</v>
      </c>
      <c r="F1070" t="s">
        <v>13</v>
      </c>
      <c r="G1070" t="s">
        <v>14</v>
      </c>
      <c r="H1070">
        <v>3</v>
      </c>
      <c r="I1070">
        <v>2</v>
      </c>
      <c r="J1070">
        <v>916</v>
      </c>
      <c r="K1070">
        <v>1.0219579999999999</v>
      </c>
      <c r="L1070" t="s">
        <v>22</v>
      </c>
    </row>
    <row r="1071" spans="1:12" x14ac:dyDescent="0.3">
      <c r="A1071" s="1">
        <v>40930</v>
      </c>
      <c r="B1071">
        <v>2012</v>
      </c>
      <c r="C1071" t="s">
        <v>26</v>
      </c>
      <c r="D1071">
        <v>353010</v>
      </c>
      <c r="E1071">
        <v>355000</v>
      </c>
      <c r="F1071" t="s">
        <v>13</v>
      </c>
      <c r="G1071" t="s">
        <v>14</v>
      </c>
      <c r="H1071">
        <v>3</v>
      </c>
      <c r="I1071">
        <v>3</v>
      </c>
      <c r="J1071">
        <v>925</v>
      </c>
      <c r="K1071">
        <v>1.0219579999999999</v>
      </c>
      <c r="L1071" t="s">
        <v>15</v>
      </c>
    </row>
    <row r="1072" spans="1:12" x14ac:dyDescent="0.3">
      <c r="A1072" s="1">
        <v>40933</v>
      </c>
      <c r="B1072">
        <v>2012</v>
      </c>
      <c r="C1072" t="s">
        <v>17</v>
      </c>
      <c r="D1072">
        <v>160080</v>
      </c>
      <c r="E1072">
        <v>30500</v>
      </c>
      <c r="F1072" t="s">
        <v>23</v>
      </c>
      <c r="G1072" t="s">
        <v>24</v>
      </c>
      <c r="H1072">
        <v>6</v>
      </c>
      <c r="I1072">
        <v>4</v>
      </c>
      <c r="J1072">
        <v>2161</v>
      </c>
      <c r="K1072">
        <v>1.0219579999999999</v>
      </c>
      <c r="L1072" t="s">
        <v>25</v>
      </c>
    </row>
    <row r="1073" spans="1:12" x14ac:dyDescent="0.3">
      <c r="A1073" s="1">
        <v>40937</v>
      </c>
      <c r="B1073">
        <v>2012</v>
      </c>
      <c r="C1073" t="s">
        <v>30</v>
      </c>
      <c r="D1073">
        <v>333450</v>
      </c>
      <c r="E1073">
        <v>300000</v>
      </c>
      <c r="F1073" t="s">
        <v>13</v>
      </c>
      <c r="G1073" t="s">
        <v>14</v>
      </c>
      <c r="H1073">
        <v>3</v>
      </c>
      <c r="I1073">
        <v>3</v>
      </c>
      <c r="J1073">
        <v>1014</v>
      </c>
      <c r="K1073">
        <v>1.0219579999999999</v>
      </c>
      <c r="L1073" t="s">
        <v>15</v>
      </c>
    </row>
    <row r="1074" spans="1:12" x14ac:dyDescent="0.3">
      <c r="A1074" s="1">
        <v>40937</v>
      </c>
      <c r="B1074">
        <v>2012</v>
      </c>
      <c r="C1074" t="s">
        <v>18</v>
      </c>
      <c r="D1074">
        <v>265160</v>
      </c>
      <c r="E1074">
        <v>280000</v>
      </c>
      <c r="F1074" t="s">
        <v>13</v>
      </c>
      <c r="G1074" t="s">
        <v>14</v>
      </c>
      <c r="H1074">
        <v>3</v>
      </c>
      <c r="I1074">
        <v>2</v>
      </c>
      <c r="J1074">
        <v>1063</v>
      </c>
      <c r="K1074">
        <v>1.0219579999999999</v>
      </c>
      <c r="L1074" t="s">
        <v>22</v>
      </c>
    </row>
    <row r="1075" spans="1:12" x14ac:dyDescent="0.3">
      <c r="A1075" s="1">
        <v>40937</v>
      </c>
      <c r="B1075">
        <v>2012</v>
      </c>
      <c r="C1075" t="s">
        <v>21</v>
      </c>
      <c r="D1075">
        <v>382270</v>
      </c>
      <c r="E1075">
        <v>435000</v>
      </c>
      <c r="F1075" t="s">
        <v>19</v>
      </c>
      <c r="G1075" t="s">
        <v>20</v>
      </c>
      <c r="H1075">
        <v>4</v>
      </c>
      <c r="I1075">
        <v>2</v>
      </c>
      <c r="J1075">
        <v>1465</v>
      </c>
      <c r="K1075">
        <v>1.0219579999999999</v>
      </c>
      <c r="L1075" t="s">
        <v>25</v>
      </c>
    </row>
    <row r="1076" spans="1:12" x14ac:dyDescent="0.3">
      <c r="A1076" s="1">
        <v>40940</v>
      </c>
      <c r="B1076">
        <v>2012</v>
      </c>
      <c r="C1076" t="s">
        <v>29</v>
      </c>
      <c r="D1076">
        <v>264900</v>
      </c>
      <c r="E1076">
        <v>270000</v>
      </c>
      <c r="F1076" t="s">
        <v>13</v>
      </c>
      <c r="G1076" t="s">
        <v>14</v>
      </c>
      <c r="H1076">
        <v>3</v>
      </c>
      <c r="I1076">
        <v>2</v>
      </c>
      <c r="J1076">
        <v>1043</v>
      </c>
      <c r="K1076">
        <v>1.0219579999999999</v>
      </c>
      <c r="L1076" t="s">
        <v>25</v>
      </c>
    </row>
    <row r="1077" spans="1:12" x14ac:dyDescent="0.3">
      <c r="A1077" s="1">
        <v>40940</v>
      </c>
      <c r="B1077">
        <v>2012</v>
      </c>
      <c r="C1077" t="s">
        <v>12</v>
      </c>
      <c r="D1077">
        <v>150700</v>
      </c>
      <c r="E1077">
        <v>145000</v>
      </c>
      <c r="F1077" t="s">
        <v>13</v>
      </c>
      <c r="G1077" t="s">
        <v>14</v>
      </c>
      <c r="H1077">
        <v>3</v>
      </c>
      <c r="I1077">
        <v>2</v>
      </c>
      <c r="J1077">
        <v>936</v>
      </c>
      <c r="K1077">
        <v>1.0219579999999999</v>
      </c>
      <c r="L1077" t="s">
        <v>15</v>
      </c>
    </row>
    <row r="1078" spans="1:12" x14ac:dyDescent="0.3">
      <c r="A1078" s="1">
        <v>40940</v>
      </c>
      <c r="B1078">
        <v>2012</v>
      </c>
      <c r="C1078" t="s">
        <v>26</v>
      </c>
      <c r="D1078">
        <v>467950</v>
      </c>
      <c r="E1078">
        <v>682000</v>
      </c>
      <c r="F1078" t="s">
        <v>13</v>
      </c>
      <c r="G1078" t="s">
        <v>14</v>
      </c>
      <c r="H1078">
        <v>3</v>
      </c>
      <c r="I1078">
        <v>3</v>
      </c>
      <c r="J1078">
        <v>941</v>
      </c>
      <c r="K1078">
        <v>1.0219579999999999</v>
      </c>
      <c r="L1078" t="s">
        <v>25</v>
      </c>
    </row>
    <row r="1079" spans="1:12" x14ac:dyDescent="0.3">
      <c r="A1079" s="1">
        <v>40940</v>
      </c>
      <c r="B1079">
        <v>2012</v>
      </c>
      <c r="C1079" t="s">
        <v>12</v>
      </c>
      <c r="D1079">
        <v>137550</v>
      </c>
      <c r="E1079">
        <v>148500</v>
      </c>
      <c r="F1079" t="s">
        <v>19</v>
      </c>
      <c r="G1079" t="s">
        <v>20</v>
      </c>
      <c r="H1079">
        <v>4</v>
      </c>
      <c r="I1079">
        <v>2</v>
      </c>
      <c r="J1079">
        <v>1291</v>
      </c>
      <c r="K1079">
        <v>1.0219579999999999</v>
      </c>
      <c r="L1079" t="s">
        <v>16</v>
      </c>
    </row>
    <row r="1080" spans="1:12" x14ac:dyDescent="0.3">
      <c r="A1080" s="1">
        <v>40941</v>
      </c>
      <c r="B1080">
        <v>2012</v>
      </c>
      <c r="C1080" t="s">
        <v>18</v>
      </c>
      <c r="D1080">
        <v>494690</v>
      </c>
      <c r="E1080">
        <v>385000</v>
      </c>
      <c r="F1080" t="s">
        <v>19</v>
      </c>
      <c r="G1080" t="s">
        <v>20</v>
      </c>
      <c r="H1080">
        <v>4</v>
      </c>
      <c r="I1080">
        <v>2</v>
      </c>
      <c r="J1080">
        <v>1350</v>
      </c>
      <c r="K1080">
        <v>1.0219579999999999</v>
      </c>
      <c r="L1080" t="s">
        <v>15</v>
      </c>
    </row>
    <row r="1081" spans="1:12" x14ac:dyDescent="0.3">
      <c r="A1081" s="1">
        <v>40941</v>
      </c>
      <c r="B1081">
        <v>2012</v>
      </c>
      <c r="C1081" t="s">
        <v>30</v>
      </c>
      <c r="D1081">
        <v>297420</v>
      </c>
      <c r="E1081">
        <v>275000</v>
      </c>
      <c r="F1081" t="s">
        <v>13</v>
      </c>
      <c r="G1081" t="s">
        <v>14</v>
      </c>
      <c r="H1081">
        <v>3</v>
      </c>
      <c r="I1081">
        <v>3</v>
      </c>
      <c r="J1081">
        <v>1018</v>
      </c>
      <c r="K1081">
        <v>1.0219579999999999</v>
      </c>
      <c r="L1081" t="s">
        <v>16</v>
      </c>
    </row>
    <row r="1082" spans="1:12" x14ac:dyDescent="0.3">
      <c r="A1082" s="1">
        <v>40941</v>
      </c>
      <c r="B1082">
        <v>2012</v>
      </c>
      <c r="C1082" t="s">
        <v>17</v>
      </c>
      <c r="D1082">
        <v>171440</v>
      </c>
      <c r="E1082">
        <v>69287</v>
      </c>
      <c r="F1082" t="s">
        <v>19</v>
      </c>
      <c r="G1082" t="s">
        <v>20</v>
      </c>
      <c r="H1082">
        <v>4</v>
      </c>
      <c r="I1082">
        <v>2</v>
      </c>
      <c r="J1082">
        <v>1272</v>
      </c>
      <c r="K1082">
        <v>1.0219579999999999</v>
      </c>
      <c r="L1082" t="s">
        <v>15</v>
      </c>
    </row>
    <row r="1083" spans="1:12" x14ac:dyDescent="0.3">
      <c r="A1083" s="1">
        <v>40943</v>
      </c>
      <c r="B1083">
        <v>2012</v>
      </c>
      <c r="C1083" t="s">
        <v>30</v>
      </c>
      <c r="D1083">
        <v>442430</v>
      </c>
      <c r="E1083">
        <v>380000</v>
      </c>
      <c r="F1083" t="s">
        <v>23</v>
      </c>
      <c r="G1083" t="s">
        <v>24</v>
      </c>
      <c r="H1083">
        <v>6</v>
      </c>
      <c r="I1083">
        <v>6</v>
      </c>
      <c r="J1083">
        <v>1930</v>
      </c>
      <c r="K1083">
        <v>1.0219579999999999</v>
      </c>
      <c r="L1083" t="s">
        <v>16</v>
      </c>
    </row>
    <row r="1084" spans="1:12" x14ac:dyDescent="0.3">
      <c r="A1084" s="1">
        <v>40943</v>
      </c>
      <c r="B1084">
        <v>2012</v>
      </c>
      <c r="C1084" t="s">
        <v>17</v>
      </c>
      <c r="D1084">
        <v>194160</v>
      </c>
      <c r="E1084">
        <v>284000</v>
      </c>
      <c r="F1084" t="s">
        <v>13</v>
      </c>
      <c r="G1084" t="s">
        <v>14</v>
      </c>
      <c r="H1084">
        <v>3</v>
      </c>
      <c r="I1084">
        <v>3</v>
      </c>
      <c r="J1084">
        <v>978</v>
      </c>
      <c r="K1084">
        <v>1.0219579999999999</v>
      </c>
      <c r="L1084" t="s">
        <v>15</v>
      </c>
    </row>
    <row r="1085" spans="1:12" x14ac:dyDescent="0.3">
      <c r="A1085" s="1">
        <v>40947</v>
      </c>
      <c r="B1085">
        <v>2012</v>
      </c>
      <c r="C1085" t="s">
        <v>30</v>
      </c>
      <c r="D1085">
        <v>296230</v>
      </c>
      <c r="E1085">
        <v>339000</v>
      </c>
      <c r="F1085" t="s">
        <v>13</v>
      </c>
      <c r="G1085" t="s">
        <v>14</v>
      </c>
      <c r="H1085">
        <v>3</v>
      </c>
      <c r="I1085">
        <v>1</v>
      </c>
      <c r="J1085">
        <v>1076</v>
      </c>
      <c r="K1085">
        <v>1.0219579999999999</v>
      </c>
      <c r="L1085" t="s">
        <v>16</v>
      </c>
    </row>
    <row r="1086" spans="1:12" x14ac:dyDescent="0.3">
      <c r="A1086" s="1">
        <v>40947</v>
      </c>
      <c r="B1086">
        <v>2012</v>
      </c>
      <c r="C1086" t="s">
        <v>18</v>
      </c>
      <c r="D1086">
        <v>256620</v>
      </c>
      <c r="E1086">
        <v>288000</v>
      </c>
      <c r="F1086" t="s">
        <v>13</v>
      </c>
      <c r="G1086" t="s">
        <v>14</v>
      </c>
      <c r="H1086">
        <v>3</v>
      </c>
      <c r="I1086">
        <v>1</v>
      </c>
      <c r="J1086">
        <v>966</v>
      </c>
      <c r="K1086">
        <v>1.0219579999999999</v>
      </c>
      <c r="L1086" t="s">
        <v>15</v>
      </c>
    </row>
    <row r="1087" spans="1:12" x14ac:dyDescent="0.3">
      <c r="A1087" s="1">
        <v>40948</v>
      </c>
      <c r="B1087">
        <v>2012</v>
      </c>
      <c r="C1087" t="s">
        <v>18</v>
      </c>
      <c r="D1087">
        <v>382130</v>
      </c>
      <c r="E1087">
        <v>495500</v>
      </c>
      <c r="F1087" t="s">
        <v>13</v>
      </c>
      <c r="G1087" t="s">
        <v>14</v>
      </c>
      <c r="H1087">
        <v>3</v>
      </c>
      <c r="I1087">
        <v>1</v>
      </c>
      <c r="J1087">
        <v>1089</v>
      </c>
      <c r="K1087">
        <v>1.0219579999999999</v>
      </c>
      <c r="L1087" t="s">
        <v>16</v>
      </c>
    </row>
    <row r="1088" spans="1:12" x14ac:dyDescent="0.3">
      <c r="A1088" s="1">
        <v>40948</v>
      </c>
      <c r="B1088">
        <v>2012</v>
      </c>
      <c r="C1088" t="s">
        <v>21</v>
      </c>
      <c r="D1088">
        <v>2889460</v>
      </c>
      <c r="E1088">
        <v>2100000</v>
      </c>
      <c r="F1088" t="s">
        <v>13</v>
      </c>
      <c r="G1088" t="s">
        <v>14</v>
      </c>
      <c r="H1088">
        <v>3</v>
      </c>
      <c r="I1088">
        <v>2</v>
      </c>
      <c r="J1088">
        <v>963</v>
      </c>
      <c r="K1088">
        <v>1.0219579999999999</v>
      </c>
      <c r="L1088" t="s">
        <v>15</v>
      </c>
    </row>
    <row r="1089" spans="1:12" x14ac:dyDescent="0.3">
      <c r="A1089" s="1">
        <v>40949</v>
      </c>
      <c r="B1089">
        <v>2012</v>
      </c>
      <c r="C1089" t="s">
        <v>12</v>
      </c>
      <c r="D1089">
        <v>88530</v>
      </c>
      <c r="E1089">
        <v>50000</v>
      </c>
      <c r="F1089" t="s">
        <v>13</v>
      </c>
      <c r="G1089" t="s">
        <v>14</v>
      </c>
      <c r="H1089">
        <v>3</v>
      </c>
      <c r="I1089">
        <v>2</v>
      </c>
      <c r="J1089">
        <v>1022</v>
      </c>
      <c r="K1089">
        <v>1.0219579999999999</v>
      </c>
      <c r="L1089" t="s">
        <v>22</v>
      </c>
    </row>
    <row r="1090" spans="1:12" x14ac:dyDescent="0.3">
      <c r="A1090" s="1">
        <v>40950</v>
      </c>
      <c r="B1090">
        <v>2012</v>
      </c>
      <c r="C1090" t="s">
        <v>17</v>
      </c>
      <c r="D1090">
        <v>217880</v>
      </c>
      <c r="E1090">
        <v>114741</v>
      </c>
      <c r="F1090" t="s">
        <v>19</v>
      </c>
      <c r="G1090" t="s">
        <v>20</v>
      </c>
      <c r="H1090">
        <v>4</v>
      </c>
      <c r="I1090">
        <v>3</v>
      </c>
      <c r="J1090">
        <v>1461</v>
      </c>
      <c r="K1090">
        <v>1.0219579999999999</v>
      </c>
      <c r="L1090" t="s">
        <v>15</v>
      </c>
    </row>
    <row r="1091" spans="1:12" x14ac:dyDescent="0.3">
      <c r="A1091" s="1">
        <v>40950</v>
      </c>
      <c r="B1091">
        <v>2012</v>
      </c>
      <c r="C1091" t="s">
        <v>12</v>
      </c>
      <c r="D1091">
        <v>109830</v>
      </c>
      <c r="E1091">
        <v>160000</v>
      </c>
      <c r="F1091" t="s">
        <v>13</v>
      </c>
      <c r="G1091" t="s">
        <v>14</v>
      </c>
      <c r="H1091">
        <v>3</v>
      </c>
      <c r="I1091">
        <v>3</v>
      </c>
      <c r="J1091">
        <v>1020</v>
      </c>
      <c r="K1091">
        <v>1.0219579999999999</v>
      </c>
      <c r="L1091" t="s">
        <v>15</v>
      </c>
    </row>
    <row r="1092" spans="1:12" x14ac:dyDescent="0.3">
      <c r="A1092" s="1">
        <v>40950</v>
      </c>
      <c r="B1092">
        <v>2012</v>
      </c>
      <c r="C1092" t="s">
        <v>21</v>
      </c>
      <c r="D1092">
        <v>1496110</v>
      </c>
      <c r="E1092">
        <v>1600000</v>
      </c>
      <c r="F1092" t="s">
        <v>13</v>
      </c>
      <c r="G1092" t="s">
        <v>14</v>
      </c>
      <c r="H1092">
        <v>3</v>
      </c>
      <c r="I1092">
        <v>1</v>
      </c>
      <c r="J1092">
        <v>964</v>
      </c>
      <c r="K1092">
        <v>1.0219579999999999</v>
      </c>
      <c r="L1092" t="s">
        <v>15</v>
      </c>
    </row>
    <row r="1093" spans="1:12" x14ac:dyDescent="0.3">
      <c r="A1093" s="1">
        <v>40951</v>
      </c>
      <c r="B1093">
        <v>2012</v>
      </c>
      <c r="C1093" t="s">
        <v>18</v>
      </c>
      <c r="D1093">
        <v>283990</v>
      </c>
      <c r="E1093">
        <v>365000</v>
      </c>
      <c r="F1093" t="s">
        <v>13</v>
      </c>
      <c r="G1093" t="s">
        <v>14</v>
      </c>
      <c r="H1093">
        <v>3</v>
      </c>
      <c r="I1093">
        <v>1</v>
      </c>
      <c r="J1093">
        <v>951</v>
      </c>
      <c r="K1093">
        <v>1.0219579999999999</v>
      </c>
      <c r="L1093" t="s">
        <v>22</v>
      </c>
    </row>
    <row r="1094" spans="1:12" x14ac:dyDescent="0.3">
      <c r="A1094" s="1">
        <v>40955</v>
      </c>
      <c r="B1094">
        <v>2012</v>
      </c>
      <c r="C1094" t="s">
        <v>30</v>
      </c>
      <c r="D1094">
        <v>410650</v>
      </c>
      <c r="E1094">
        <v>436000</v>
      </c>
      <c r="F1094" t="s">
        <v>13</v>
      </c>
      <c r="G1094" t="s">
        <v>14</v>
      </c>
      <c r="H1094">
        <v>3</v>
      </c>
      <c r="I1094">
        <v>2</v>
      </c>
      <c r="J1094">
        <v>959</v>
      </c>
      <c r="K1094">
        <v>1.0219579999999999</v>
      </c>
      <c r="L1094" t="s">
        <v>22</v>
      </c>
    </row>
    <row r="1095" spans="1:12" x14ac:dyDescent="0.3">
      <c r="A1095" s="1">
        <v>40955</v>
      </c>
      <c r="B1095">
        <v>2012</v>
      </c>
      <c r="C1095" t="s">
        <v>29</v>
      </c>
      <c r="D1095">
        <v>256700</v>
      </c>
      <c r="E1095">
        <v>395000</v>
      </c>
      <c r="F1095" t="s">
        <v>13</v>
      </c>
      <c r="G1095" t="s">
        <v>14</v>
      </c>
      <c r="H1095">
        <v>3</v>
      </c>
      <c r="I1095">
        <v>2</v>
      </c>
      <c r="J1095">
        <v>953</v>
      </c>
      <c r="K1095">
        <v>1.0219579999999999</v>
      </c>
      <c r="L1095" t="s">
        <v>25</v>
      </c>
    </row>
    <row r="1096" spans="1:12" x14ac:dyDescent="0.3">
      <c r="A1096" s="1">
        <v>40955</v>
      </c>
      <c r="B1096">
        <v>2012</v>
      </c>
      <c r="C1096" t="s">
        <v>17</v>
      </c>
      <c r="D1096">
        <v>119870</v>
      </c>
      <c r="E1096">
        <v>70000</v>
      </c>
      <c r="F1096" t="s">
        <v>13</v>
      </c>
      <c r="G1096" t="s">
        <v>14</v>
      </c>
      <c r="H1096">
        <v>3</v>
      </c>
      <c r="I1096">
        <v>2</v>
      </c>
      <c r="J1096">
        <v>1082</v>
      </c>
      <c r="K1096">
        <v>1.0219579999999999</v>
      </c>
      <c r="L1096" t="s">
        <v>15</v>
      </c>
    </row>
    <row r="1097" spans="1:12" x14ac:dyDescent="0.3">
      <c r="A1097" s="1">
        <v>40956</v>
      </c>
      <c r="B1097">
        <v>2012</v>
      </c>
      <c r="C1097" t="s">
        <v>18</v>
      </c>
      <c r="D1097">
        <v>940940</v>
      </c>
      <c r="E1097">
        <v>635000</v>
      </c>
      <c r="F1097" t="s">
        <v>13</v>
      </c>
      <c r="G1097" t="s">
        <v>14</v>
      </c>
      <c r="H1097">
        <v>3</v>
      </c>
      <c r="I1097">
        <v>3</v>
      </c>
      <c r="J1097">
        <v>1023</v>
      </c>
      <c r="K1097">
        <v>1.0219579999999999</v>
      </c>
      <c r="L1097" t="s">
        <v>22</v>
      </c>
    </row>
    <row r="1098" spans="1:12" x14ac:dyDescent="0.3">
      <c r="A1098" s="1">
        <v>40957</v>
      </c>
      <c r="B1098">
        <v>2012</v>
      </c>
      <c r="C1098" t="s">
        <v>17</v>
      </c>
      <c r="D1098">
        <v>117330</v>
      </c>
      <c r="E1098">
        <v>35000</v>
      </c>
      <c r="F1098" t="s">
        <v>13</v>
      </c>
      <c r="G1098" t="s">
        <v>14</v>
      </c>
      <c r="H1098">
        <v>3</v>
      </c>
      <c r="I1098">
        <v>1</v>
      </c>
      <c r="J1098">
        <v>957</v>
      </c>
      <c r="K1098">
        <v>1.0219579999999999</v>
      </c>
      <c r="L1098" t="s">
        <v>15</v>
      </c>
    </row>
    <row r="1099" spans="1:12" x14ac:dyDescent="0.3">
      <c r="A1099" s="1">
        <v>40958</v>
      </c>
      <c r="B1099">
        <v>2012</v>
      </c>
      <c r="C1099" t="s">
        <v>26</v>
      </c>
      <c r="D1099">
        <v>306950</v>
      </c>
      <c r="E1099">
        <v>299000</v>
      </c>
      <c r="F1099" t="s">
        <v>13</v>
      </c>
      <c r="G1099" t="s">
        <v>14</v>
      </c>
      <c r="H1099">
        <v>3</v>
      </c>
      <c r="I1099">
        <v>2</v>
      </c>
      <c r="J1099">
        <v>918</v>
      </c>
      <c r="K1099">
        <v>1.0219579999999999</v>
      </c>
      <c r="L1099" t="s">
        <v>25</v>
      </c>
    </row>
    <row r="1100" spans="1:12" x14ac:dyDescent="0.3">
      <c r="A1100" s="1">
        <v>40961</v>
      </c>
      <c r="B1100">
        <v>2012</v>
      </c>
      <c r="C1100" t="s">
        <v>18</v>
      </c>
      <c r="D1100">
        <v>290220</v>
      </c>
      <c r="E1100">
        <v>180000</v>
      </c>
      <c r="F1100" t="s">
        <v>13</v>
      </c>
      <c r="G1100" t="s">
        <v>14</v>
      </c>
      <c r="H1100">
        <v>3</v>
      </c>
      <c r="I1100">
        <v>2</v>
      </c>
      <c r="J1100">
        <v>976</v>
      </c>
      <c r="K1100">
        <v>1.0219579999999999</v>
      </c>
      <c r="L1100" t="s">
        <v>25</v>
      </c>
    </row>
    <row r="1101" spans="1:12" x14ac:dyDescent="0.3">
      <c r="A1101" s="1">
        <v>40961</v>
      </c>
      <c r="B1101">
        <v>2012</v>
      </c>
      <c r="C1101" t="s">
        <v>29</v>
      </c>
      <c r="D1101">
        <v>241900</v>
      </c>
      <c r="E1101">
        <v>327500</v>
      </c>
      <c r="F1101" t="s">
        <v>13</v>
      </c>
      <c r="G1101" t="s">
        <v>14</v>
      </c>
      <c r="H1101">
        <v>3</v>
      </c>
      <c r="I1101">
        <v>1</v>
      </c>
      <c r="J1101">
        <v>1079</v>
      </c>
      <c r="K1101">
        <v>1.0219579999999999</v>
      </c>
      <c r="L1101" t="s">
        <v>16</v>
      </c>
    </row>
    <row r="1102" spans="1:12" x14ac:dyDescent="0.3">
      <c r="A1102" s="1">
        <v>40961</v>
      </c>
      <c r="B1102">
        <v>2012</v>
      </c>
      <c r="C1102" t="s">
        <v>18</v>
      </c>
      <c r="D1102">
        <v>276920</v>
      </c>
      <c r="E1102">
        <v>337000</v>
      </c>
      <c r="F1102" t="s">
        <v>13</v>
      </c>
      <c r="G1102" t="s">
        <v>14</v>
      </c>
      <c r="H1102">
        <v>3</v>
      </c>
      <c r="I1102">
        <v>2</v>
      </c>
      <c r="J1102">
        <v>1066</v>
      </c>
      <c r="K1102">
        <v>1.0219579999999999</v>
      </c>
      <c r="L1102" t="s">
        <v>16</v>
      </c>
    </row>
    <row r="1103" spans="1:12" x14ac:dyDescent="0.3">
      <c r="A1103" s="1">
        <v>40962</v>
      </c>
      <c r="B1103">
        <v>2012</v>
      </c>
      <c r="C1103" t="s">
        <v>17</v>
      </c>
      <c r="D1103">
        <v>86140</v>
      </c>
      <c r="E1103">
        <v>35200</v>
      </c>
      <c r="F1103" t="s">
        <v>13</v>
      </c>
      <c r="G1103" t="s">
        <v>14</v>
      </c>
      <c r="H1103">
        <v>3</v>
      </c>
      <c r="I1103">
        <v>2</v>
      </c>
      <c r="J1103">
        <v>1097</v>
      </c>
      <c r="K1103">
        <v>1.0219579999999999</v>
      </c>
      <c r="L1103" t="s">
        <v>15</v>
      </c>
    </row>
    <row r="1104" spans="1:12" x14ac:dyDescent="0.3">
      <c r="A1104" s="1">
        <v>40969</v>
      </c>
      <c r="B1104">
        <v>2012</v>
      </c>
      <c r="C1104" t="s">
        <v>29</v>
      </c>
      <c r="D1104">
        <v>207800</v>
      </c>
      <c r="E1104">
        <v>292500</v>
      </c>
      <c r="F1104" t="s">
        <v>13</v>
      </c>
      <c r="G1104" t="s">
        <v>14</v>
      </c>
      <c r="H1104">
        <v>3</v>
      </c>
      <c r="I1104">
        <v>1</v>
      </c>
      <c r="J1104">
        <v>1029</v>
      </c>
      <c r="K1104">
        <v>1.0219579999999999</v>
      </c>
      <c r="L1104" t="s">
        <v>16</v>
      </c>
    </row>
    <row r="1105" spans="1:12" x14ac:dyDescent="0.3">
      <c r="A1105" s="1">
        <v>40969</v>
      </c>
      <c r="B1105">
        <v>2012</v>
      </c>
      <c r="C1105" t="s">
        <v>29</v>
      </c>
      <c r="D1105">
        <v>259800</v>
      </c>
      <c r="E1105">
        <v>312500</v>
      </c>
      <c r="F1105" t="s">
        <v>13</v>
      </c>
      <c r="G1105" t="s">
        <v>14</v>
      </c>
      <c r="H1105">
        <v>3</v>
      </c>
      <c r="I1105">
        <v>1</v>
      </c>
      <c r="J1105">
        <v>1097</v>
      </c>
      <c r="K1105">
        <v>1.0219579999999999</v>
      </c>
      <c r="L1105" t="s">
        <v>15</v>
      </c>
    </row>
    <row r="1106" spans="1:12" x14ac:dyDescent="0.3">
      <c r="A1106" s="1">
        <v>40971</v>
      </c>
      <c r="B1106">
        <v>2012</v>
      </c>
      <c r="C1106" t="s">
        <v>17</v>
      </c>
      <c r="D1106">
        <v>110560</v>
      </c>
      <c r="E1106">
        <v>74000</v>
      </c>
      <c r="F1106" t="s">
        <v>19</v>
      </c>
      <c r="G1106" t="s">
        <v>20</v>
      </c>
      <c r="H1106">
        <v>4</v>
      </c>
      <c r="I1106">
        <v>4</v>
      </c>
      <c r="J1106">
        <v>1385</v>
      </c>
      <c r="K1106">
        <v>1.0219579999999999</v>
      </c>
      <c r="L1106" t="s">
        <v>15</v>
      </c>
    </row>
    <row r="1107" spans="1:12" x14ac:dyDescent="0.3">
      <c r="A1107" s="1">
        <v>40972</v>
      </c>
      <c r="B1107">
        <v>2012</v>
      </c>
      <c r="C1107" t="s">
        <v>17</v>
      </c>
      <c r="D1107">
        <v>145900</v>
      </c>
      <c r="E1107">
        <v>187000</v>
      </c>
      <c r="F1107" t="s">
        <v>13</v>
      </c>
      <c r="G1107" t="s">
        <v>14</v>
      </c>
      <c r="H1107">
        <v>3</v>
      </c>
      <c r="I1107">
        <v>3</v>
      </c>
      <c r="J1107">
        <v>923</v>
      </c>
      <c r="K1107">
        <v>1.0219579999999999</v>
      </c>
      <c r="L1107" t="s">
        <v>22</v>
      </c>
    </row>
    <row r="1108" spans="1:12" x14ac:dyDescent="0.3">
      <c r="A1108" s="1">
        <v>40976</v>
      </c>
      <c r="B1108">
        <v>2012</v>
      </c>
      <c r="C1108" t="s">
        <v>17</v>
      </c>
      <c r="D1108">
        <v>90671</v>
      </c>
      <c r="E1108">
        <v>128961</v>
      </c>
      <c r="F1108" t="s">
        <v>27</v>
      </c>
      <c r="G1108" t="s">
        <v>28</v>
      </c>
      <c r="H1108">
        <v>8</v>
      </c>
      <c r="I1108">
        <v>6</v>
      </c>
      <c r="J1108">
        <v>2733</v>
      </c>
      <c r="K1108">
        <v>1.0219579999999999</v>
      </c>
      <c r="L1108" t="s">
        <v>15</v>
      </c>
    </row>
    <row r="1109" spans="1:12" x14ac:dyDescent="0.3">
      <c r="A1109" s="1">
        <v>40976</v>
      </c>
      <c r="B1109">
        <v>2012</v>
      </c>
      <c r="C1109" t="s">
        <v>29</v>
      </c>
      <c r="D1109">
        <v>296700</v>
      </c>
      <c r="E1109">
        <v>425000</v>
      </c>
      <c r="F1109" t="s">
        <v>13</v>
      </c>
      <c r="G1109" t="s">
        <v>14</v>
      </c>
      <c r="H1109">
        <v>3</v>
      </c>
      <c r="I1109">
        <v>3</v>
      </c>
      <c r="J1109">
        <v>1094</v>
      </c>
      <c r="K1109">
        <v>1.0219579999999999</v>
      </c>
      <c r="L1109" t="s">
        <v>16</v>
      </c>
    </row>
    <row r="1110" spans="1:12" x14ac:dyDescent="0.3">
      <c r="A1110" s="1">
        <v>40977</v>
      </c>
      <c r="B1110">
        <v>2012</v>
      </c>
      <c r="C1110" t="s">
        <v>17</v>
      </c>
      <c r="D1110">
        <v>135850</v>
      </c>
      <c r="E1110">
        <v>125000</v>
      </c>
      <c r="F1110" t="s">
        <v>13</v>
      </c>
      <c r="G1110" t="s">
        <v>14</v>
      </c>
      <c r="H1110">
        <v>3</v>
      </c>
      <c r="I1110">
        <v>2</v>
      </c>
      <c r="J1110">
        <v>902</v>
      </c>
      <c r="K1110">
        <v>1.0219579999999999</v>
      </c>
      <c r="L1110" t="s">
        <v>22</v>
      </c>
    </row>
    <row r="1111" spans="1:12" x14ac:dyDescent="0.3">
      <c r="A1111" s="1">
        <v>40978</v>
      </c>
      <c r="B1111">
        <v>2012</v>
      </c>
      <c r="C1111" t="s">
        <v>12</v>
      </c>
      <c r="D1111">
        <v>159980</v>
      </c>
      <c r="E1111">
        <v>109500</v>
      </c>
      <c r="F1111" t="s">
        <v>23</v>
      </c>
      <c r="G1111" t="s">
        <v>24</v>
      </c>
      <c r="H1111">
        <v>6</v>
      </c>
      <c r="I1111">
        <v>4</v>
      </c>
      <c r="J1111">
        <v>2124</v>
      </c>
      <c r="K1111">
        <v>1.0219579999999999</v>
      </c>
      <c r="L1111" t="s">
        <v>22</v>
      </c>
    </row>
    <row r="1112" spans="1:12" x14ac:dyDescent="0.3">
      <c r="A1112" s="1">
        <v>40978</v>
      </c>
      <c r="B1112">
        <v>2012</v>
      </c>
      <c r="C1112" t="s">
        <v>30</v>
      </c>
      <c r="D1112">
        <v>388090</v>
      </c>
      <c r="E1112">
        <v>450000</v>
      </c>
      <c r="F1112" t="s">
        <v>13</v>
      </c>
      <c r="G1112" t="s">
        <v>14</v>
      </c>
      <c r="H1112">
        <v>3</v>
      </c>
      <c r="I1112">
        <v>3</v>
      </c>
      <c r="J1112">
        <v>988</v>
      </c>
      <c r="K1112">
        <v>1.0219579999999999</v>
      </c>
      <c r="L1112" t="s">
        <v>25</v>
      </c>
    </row>
    <row r="1113" spans="1:12" x14ac:dyDescent="0.3">
      <c r="A1113" s="1">
        <v>40978</v>
      </c>
      <c r="B1113">
        <v>2012</v>
      </c>
      <c r="C1113" t="s">
        <v>18</v>
      </c>
      <c r="D1113">
        <v>403900</v>
      </c>
      <c r="E1113">
        <v>540000</v>
      </c>
      <c r="F1113" t="s">
        <v>13</v>
      </c>
      <c r="G1113" t="s">
        <v>14</v>
      </c>
      <c r="H1113">
        <v>3</v>
      </c>
      <c r="I1113">
        <v>3</v>
      </c>
      <c r="J1113">
        <v>909</v>
      </c>
      <c r="K1113">
        <v>1.0219579999999999</v>
      </c>
      <c r="L1113" t="s">
        <v>22</v>
      </c>
    </row>
    <row r="1114" spans="1:12" x14ac:dyDescent="0.3">
      <c r="A1114" s="1">
        <v>40979</v>
      </c>
      <c r="B1114">
        <v>2012</v>
      </c>
      <c r="C1114" t="s">
        <v>12</v>
      </c>
      <c r="D1114">
        <v>107580</v>
      </c>
      <c r="E1114">
        <v>136000</v>
      </c>
      <c r="F1114" t="s">
        <v>13</v>
      </c>
      <c r="G1114" t="s">
        <v>14</v>
      </c>
      <c r="H1114">
        <v>3</v>
      </c>
      <c r="I1114">
        <v>2</v>
      </c>
      <c r="J1114">
        <v>923</v>
      </c>
      <c r="K1114">
        <v>1.0219579999999999</v>
      </c>
      <c r="L1114" t="s">
        <v>22</v>
      </c>
    </row>
    <row r="1115" spans="1:12" x14ac:dyDescent="0.3">
      <c r="A1115" s="1">
        <v>40983</v>
      </c>
      <c r="B1115">
        <v>2012</v>
      </c>
      <c r="C1115" t="s">
        <v>21</v>
      </c>
      <c r="D1115">
        <v>1326570</v>
      </c>
      <c r="E1115">
        <v>1100000</v>
      </c>
      <c r="F1115" t="s">
        <v>13</v>
      </c>
      <c r="G1115" t="s">
        <v>14</v>
      </c>
      <c r="H1115">
        <v>3</v>
      </c>
      <c r="I1115">
        <v>2</v>
      </c>
      <c r="J1115">
        <v>1002</v>
      </c>
      <c r="K1115">
        <v>1.0219579999999999</v>
      </c>
      <c r="L1115" t="s">
        <v>16</v>
      </c>
    </row>
    <row r="1116" spans="1:12" x14ac:dyDescent="0.3">
      <c r="A1116" s="1">
        <v>40983</v>
      </c>
      <c r="B1116">
        <v>2012</v>
      </c>
      <c r="C1116" t="s">
        <v>12</v>
      </c>
      <c r="D1116">
        <v>132070</v>
      </c>
      <c r="E1116">
        <v>65000</v>
      </c>
      <c r="F1116" t="s">
        <v>23</v>
      </c>
      <c r="G1116" t="s">
        <v>24</v>
      </c>
      <c r="H1116">
        <v>6</v>
      </c>
      <c r="I1116">
        <v>6</v>
      </c>
      <c r="J1116">
        <v>2147</v>
      </c>
      <c r="K1116">
        <v>1.0219579999999999</v>
      </c>
      <c r="L1116" t="s">
        <v>22</v>
      </c>
    </row>
    <row r="1117" spans="1:12" x14ac:dyDescent="0.3">
      <c r="A1117" s="1">
        <v>40983</v>
      </c>
      <c r="B1117">
        <v>2012</v>
      </c>
      <c r="C1117" t="s">
        <v>26</v>
      </c>
      <c r="D1117">
        <v>304010</v>
      </c>
      <c r="E1117">
        <v>348000</v>
      </c>
      <c r="F1117" t="s">
        <v>13</v>
      </c>
      <c r="G1117" t="s">
        <v>14</v>
      </c>
      <c r="H1117">
        <v>3</v>
      </c>
      <c r="I1117">
        <v>2</v>
      </c>
      <c r="J1117">
        <v>1087</v>
      </c>
      <c r="K1117">
        <v>1.0219579999999999</v>
      </c>
      <c r="L1117" t="s">
        <v>22</v>
      </c>
    </row>
    <row r="1118" spans="1:12" x14ac:dyDescent="0.3">
      <c r="A1118" s="1">
        <v>40983</v>
      </c>
      <c r="B1118">
        <v>2012</v>
      </c>
      <c r="C1118" t="s">
        <v>18</v>
      </c>
      <c r="D1118">
        <v>320950</v>
      </c>
      <c r="E1118">
        <v>355000</v>
      </c>
      <c r="F1118" t="s">
        <v>13</v>
      </c>
      <c r="G1118" t="s">
        <v>14</v>
      </c>
      <c r="H1118">
        <v>3</v>
      </c>
      <c r="I1118">
        <v>2</v>
      </c>
      <c r="J1118">
        <v>923</v>
      </c>
      <c r="K1118">
        <v>1.0219579999999999</v>
      </c>
      <c r="L1118" t="s">
        <v>15</v>
      </c>
    </row>
    <row r="1119" spans="1:12" x14ac:dyDescent="0.3">
      <c r="A1119" s="1">
        <v>40984</v>
      </c>
      <c r="B1119">
        <v>2012</v>
      </c>
      <c r="C1119" t="s">
        <v>17</v>
      </c>
      <c r="D1119">
        <v>83020</v>
      </c>
      <c r="E1119">
        <v>48100</v>
      </c>
      <c r="F1119" t="s">
        <v>13</v>
      </c>
      <c r="G1119" t="s">
        <v>14</v>
      </c>
      <c r="H1119">
        <v>3</v>
      </c>
      <c r="I1119">
        <v>1</v>
      </c>
      <c r="J1119">
        <v>991</v>
      </c>
      <c r="K1119">
        <v>1.0219579999999999</v>
      </c>
      <c r="L1119" t="s">
        <v>22</v>
      </c>
    </row>
    <row r="1120" spans="1:12" x14ac:dyDescent="0.3">
      <c r="A1120" s="1">
        <v>40984</v>
      </c>
      <c r="B1120">
        <v>2012</v>
      </c>
      <c r="C1120" t="s">
        <v>30</v>
      </c>
      <c r="D1120">
        <v>386840</v>
      </c>
      <c r="E1120">
        <v>490000</v>
      </c>
      <c r="F1120" t="s">
        <v>13</v>
      </c>
      <c r="G1120" t="s">
        <v>14</v>
      </c>
      <c r="H1120">
        <v>3</v>
      </c>
      <c r="I1120">
        <v>3</v>
      </c>
      <c r="J1120">
        <v>1092</v>
      </c>
      <c r="K1120">
        <v>1.0219579999999999</v>
      </c>
      <c r="L1120" t="s">
        <v>16</v>
      </c>
    </row>
    <row r="1121" spans="1:12" x14ac:dyDescent="0.3">
      <c r="A1121" s="1">
        <v>40984</v>
      </c>
      <c r="B1121">
        <v>2012</v>
      </c>
      <c r="C1121" t="s">
        <v>30</v>
      </c>
      <c r="D1121">
        <v>827530</v>
      </c>
      <c r="E1121">
        <v>1142366</v>
      </c>
      <c r="F1121" t="s">
        <v>13</v>
      </c>
      <c r="G1121" t="s">
        <v>14</v>
      </c>
      <c r="H1121">
        <v>3</v>
      </c>
      <c r="I1121">
        <v>2</v>
      </c>
      <c r="J1121">
        <v>952</v>
      </c>
      <c r="K1121">
        <v>1.0219579999999999</v>
      </c>
      <c r="L1121" t="s">
        <v>15</v>
      </c>
    </row>
    <row r="1122" spans="1:12" x14ac:dyDescent="0.3">
      <c r="A1122" s="1">
        <v>40985</v>
      </c>
      <c r="B1122">
        <v>2012</v>
      </c>
      <c r="C1122" t="s">
        <v>30</v>
      </c>
      <c r="D1122">
        <v>484780</v>
      </c>
      <c r="E1122">
        <v>28000</v>
      </c>
      <c r="F1122" t="s">
        <v>13</v>
      </c>
      <c r="G1122" t="s">
        <v>14</v>
      </c>
      <c r="H1122">
        <v>3</v>
      </c>
      <c r="I1122">
        <v>1</v>
      </c>
      <c r="J1122">
        <v>1078</v>
      </c>
      <c r="K1122">
        <v>1.0219579999999999</v>
      </c>
      <c r="L1122" t="s">
        <v>15</v>
      </c>
    </row>
    <row r="1123" spans="1:12" x14ac:dyDescent="0.3">
      <c r="A1123" s="1">
        <v>40986</v>
      </c>
      <c r="B1123">
        <v>2012</v>
      </c>
      <c r="C1123" t="s">
        <v>17</v>
      </c>
      <c r="D1123">
        <v>128140</v>
      </c>
      <c r="E1123">
        <v>7000</v>
      </c>
      <c r="F1123" t="s">
        <v>13</v>
      </c>
      <c r="G1123" t="s">
        <v>14</v>
      </c>
      <c r="H1123">
        <v>3</v>
      </c>
      <c r="I1123">
        <v>2</v>
      </c>
      <c r="J1123">
        <v>1004</v>
      </c>
      <c r="K1123">
        <v>1.0219579999999999</v>
      </c>
      <c r="L1123" t="s">
        <v>16</v>
      </c>
    </row>
    <row r="1124" spans="1:12" x14ac:dyDescent="0.3">
      <c r="A1124" s="1">
        <v>40986</v>
      </c>
      <c r="B1124">
        <v>2012</v>
      </c>
      <c r="C1124" t="s">
        <v>12</v>
      </c>
      <c r="D1124">
        <v>133910</v>
      </c>
      <c r="E1124">
        <v>132300</v>
      </c>
      <c r="F1124" t="s">
        <v>13</v>
      </c>
      <c r="G1124" t="s">
        <v>14</v>
      </c>
      <c r="H1124">
        <v>3</v>
      </c>
      <c r="I1124">
        <v>1</v>
      </c>
      <c r="J1124">
        <v>911</v>
      </c>
      <c r="K1124">
        <v>1.0219579999999999</v>
      </c>
      <c r="L1124" t="s">
        <v>15</v>
      </c>
    </row>
    <row r="1125" spans="1:12" x14ac:dyDescent="0.3">
      <c r="A1125" s="1">
        <v>40986</v>
      </c>
      <c r="B1125">
        <v>2012</v>
      </c>
      <c r="C1125" t="s">
        <v>17</v>
      </c>
      <c r="D1125">
        <v>128140</v>
      </c>
      <c r="E1125">
        <v>7000</v>
      </c>
      <c r="F1125" t="s">
        <v>13</v>
      </c>
      <c r="G1125" t="s">
        <v>14</v>
      </c>
      <c r="H1125">
        <v>3</v>
      </c>
      <c r="I1125">
        <v>2</v>
      </c>
      <c r="J1125">
        <v>1012</v>
      </c>
      <c r="K1125">
        <v>1.0219579999999999</v>
      </c>
      <c r="L1125" t="s">
        <v>22</v>
      </c>
    </row>
    <row r="1126" spans="1:12" x14ac:dyDescent="0.3">
      <c r="A1126" s="1">
        <v>40990</v>
      </c>
      <c r="B1126">
        <v>2012</v>
      </c>
      <c r="C1126" t="s">
        <v>26</v>
      </c>
      <c r="D1126">
        <v>496930</v>
      </c>
      <c r="E1126">
        <v>545000</v>
      </c>
      <c r="F1126" t="s">
        <v>13</v>
      </c>
      <c r="G1126" t="s">
        <v>14</v>
      </c>
      <c r="H1126">
        <v>3</v>
      </c>
      <c r="I1126">
        <v>1</v>
      </c>
      <c r="J1126">
        <v>938</v>
      </c>
      <c r="K1126">
        <v>1.0219579999999999</v>
      </c>
      <c r="L1126" t="s">
        <v>22</v>
      </c>
    </row>
    <row r="1127" spans="1:12" x14ac:dyDescent="0.3">
      <c r="A1127" s="1">
        <v>40990</v>
      </c>
      <c r="B1127">
        <v>2012</v>
      </c>
      <c r="C1127" t="s">
        <v>17</v>
      </c>
      <c r="D1127">
        <v>220730</v>
      </c>
      <c r="E1127">
        <v>230000</v>
      </c>
      <c r="F1127" t="s">
        <v>23</v>
      </c>
      <c r="G1127" t="s">
        <v>24</v>
      </c>
      <c r="H1127">
        <v>6</v>
      </c>
      <c r="I1127">
        <v>5</v>
      </c>
      <c r="J1127">
        <v>1800</v>
      </c>
      <c r="K1127">
        <v>1.0219579999999999</v>
      </c>
      <c r="L1127" t="s">
        <v>22</v>
      </c>
    </row>
    <row r="1128" spans="1:12" x14ac:dyDescent="0.3">
      <c r="A1128" s="1">
        <v>40990</v>
      </c>
      <c r="B1128">
        <v>2012</v>
      </c>
      <c r="C1128" t="s">
        <v>26</v>
      </c>
      <c r="D1128">
        <v>523320</v>
      </c>
      <c r="E1128">
        <v>765000</v>
      </c>
      <c r="F1128" t="s">
        <v>13</v>
      </c>
      <c r="G1128" t="s">
        <v>14</v>
      </c>
      <c r="H1128">
        <v>3</v>
      </c>
      <c r="I1128">
        <v>1</v>
      </c>
      <c r="J1128">
        <v>1026</v>
      </c>
      <c r="K1128">
        <v>1.0219579999999999</v>
      </c>
      <c r="L1128" t="s">
        <v>15</v>
      </c>
    </row>
    <row r="1129" spans="1:12" x14ac:dyDescent="0.3">
      <c r="A1129" s="1">
        <v>40990</v>
      </c>
      <c r="B1129">
        <v>2012</v>
      </c>
      <c r="C1129" t="s">
        <v>17</v>
      </c>
      <c r="D1129">
        <v>131370</v>
      </c>
      <c r="E1129">
        <v>60000</v>
      </c>
      <c r="F1129" t="s">
        <v>13</v>
      </c>
      <c r="G1129" t="s">
        <v>14</v>
      </c>
      <c r="H1129">
        <v>3</v>
      </c>
      <c r="I1129">
        <v>1</v>
      </c>
      <c r="J1129">
        <v>921</v>
      </c>
      <c r="K1129">
        <v>1.0219579999999999</v>
      </c>
      <c r="L1129" t="s">
        <v>22</v>
      </c>
    </row>
    <row r="1130" spans="1:12" x14ac:dyDescent="0.3">
      <c r="A1130" s="1">
        <v>40991</v>
      </c>
      <c r="B1130">
        <v>2012</v>
      </c>
      <c r="C1130" t="s">
        <v>17</v>
      </c>
      <c r="D1130">
        <v>147050</v>
      </c>
      <c r="E1130">
        <v>35000</v>
      </c>
      <c r="F1130" t="s">
        <v>19</v>
      </c>
      <c r="G1130" t="s">
        <v>20</v>
      </c>
      <c r="H1130">
        <v>4</v>
      </c>
      <c r="I1130">
        <v>3</v>
      </c>
      <c r="J1130">
        <v>1275</v>
      </c>
      <c r="K1130">
        <v>1.0219579999999999</v>
      </c>
      <c r="L1130" t="s">
        <v>22</v>
      </c>
    </row>
    <row r="1131" spans="1:12" x14ac:dyDescent="0.3">
      <c r="A1131" s="1">
        <v>40992</v>
      </c>
      <c r="B1131">
        <v>2012</v>
      </c>
      <c r="C1131" t="s">
        <v>17</v>
      </c>
      <c r="D1131">
        <v>149940</v>
      </c>
      <c r="E1131">
        <v>155000</v>
      </c>
      <c r="F1131" t="s">
        <v>19</v>
      </c>
      <c r="G1131" t="s">
        <v>20</v>
      </c>
      <c r="H1131">
        <v>4</v>
      </c>
      <c r="I1131">
        <v>2</v>
      </c>
      <c r="J1131">
        <v>1277</v>
      </c>
      <c r="K1131">
        <v>1.0219579999999999</v>
      </c>
      <c r="L1131" t="s">
        <v>15</v>
      </c>
    </row>
    <row r="1132" spans="1:12" x14ac:dyDescent="0.3">
      <c r="A1132" s="1">
        <v>40997</v>
      </c>
      <c r="B1132">
        <v>2012</v>
      </c>
      <c r="C1132" t="s">
        <v>26</v>
      </c>
      <c r="D1132">
        <v>234150</v>
      </c>
      <c r="E1132">
        <v>249000</v>
      </c>
      <c r="F1132" t="s">
        <v>13</v>
      </c>
      <c r="G1132" t="s">
        <v>14</v>
      </c>
      <c r="H1132">
        <v>3</v>
      </c>
      <c r="I1132">
        <v>1</v>
      </c>
      <c r="J1132">
        <v>1005</v>
      </c>
      <c r="K1132">
        <v>1.0219579999999999</v>
      </c>
      <c r="L1132" t="s">
        <v>22</v>
      </c>
    </row>
    <row r="1133" spans="1:12" x14ac:dyDescent="0.3">
      <c r="A1133" s="1">
        <v>40997</v>
      </c>
      <c r="B1133">
        <v>2012</v>
      </c>
      <c r="C1133" t="s">
        <v>12</v>
      </c>
      <c r="D1133">
        <v>117410</v>
      </c>
      <c r="E1133">
        <v>165000</v>
      </c>
      <c r="F1133" t="s">
        <v>19</v>
      </c>
      <c r="G1133" t="s">
        <v>20</v>
      </c>
      <c r="H1133">
        <v>4</v>
      </c>
      <c r="I1133">
        <v>2</v>
      </c>
      <c r="J1133">
        <v>1475</v>
      </c>
      <c r="K1133">
        <v>1.0219579999999999</v>
      </c>
      <c r="L1133" t="s">
        <v>22</v>
      </c>
    </row>
    <row r="1134" spans="1:12" x14ac:dyDescent="0.3">
      <c r="A1134" s="1">
        <v>40997</v>
      </c>
      <c r="B1134">
        <v>2012</v>
      </c>
      <c r="C1134" t="s">
        <v>29</v>
      </c>
      <c r="D1134">
        <v>205600</v>
      </c>
      <c r="E1134">
        <v>300000</v>
      </c>
      <c r="F1134" t="s">
        <v>13</v>
      </c>
      <c r="G1134" t="s">
        <v>14</v>
      </c>
      <c r="H1134">
        <v>3</v>
      </c>
      <c r="I1134">
        <v>1</v>
      </c>
      <c r="J1134">
        <v>1059</v>
      </c>
      <c r="K1134">
        <v>1.0219579999999999</v>
      </c>
      <c r="L1134" t="s">
        <v>15</v>
      </c>
    </row>
    <row r="1135" spans="1:12" x14ac:dyDescent="0.3">
      <c r="A1135" s="1">
        <v>40997</v>
      </c>
      <c r="B1135">
        <v>2012</v>
      </c>
      <c r="C1135" t="s">
        <v>29</v>
      </c>
      <c r="D1135">
        <v>141800</v>
      </c>
      <c r="E1135">
        <v>242000</v>
      </c>
      <c r="F1135" t="s">
        <v>13</v>
      </c>
      <c r="G1135" t="s">
        <v>14</v>
      </c>
      <c r="H1135">
        <v>3</v>
      </c>
      <c r="I1135">
        <v>1</v>
      </c>
      <c r="J1135">
        <v>934</v>
      </c>
      <c r="K1135">
        <v>1.0219579999999999</v>
      </c>
      <c r="L1135" t="s">
        <v>15</v>
      </c>
    </row>
    <row r="1136" spans="1:12" x14ac:dyDescent="0.3">
      <c r="A1136" s="1">
        <v>40997</v>
      </c>
      <c r="B1136">
        <v>2012</v>
      </c>
      <c r="C1136" t="s">
        <v>30</v>
      </c>
      <c r="D1136">
        <v>536240</v>
      </c>
      <c r="E1136">
        <v>700000</v>
      </c>
      <c r="F1136" t="s">
        <v>13</v>
      </c>
      <c r="G1136" t="s">
        <v>14</v>
      </c>
      <c r="H1136">
        <v>3</v>
      </c>
      <c r="I1136">
        <v>2</v>
      </c>
      <c r="J1136">
        <v>909</v>
      </c>
      <c r="K1136">
        <v>1.0219579999999999</v>
      </c>
      <c r="L1136" t="s">
        <v>16</v>
      </c>
    </row>
    <row r="1137" spans="1:12" x14ac:dyDescent="0.3">
      <c r="A1137" s="1">
        <v>40997</v>
      </c>
      <c r="B1137">
        <v>2012</v>
      </c>
      <c r="C1137" t="s">
        <v>12</v>
      </c>
      <c r="D1137">
        <v>136630</v>
      </c>
      <c r="E1137">
        <v>179900</v>
      </c>
      <c r="F1137" t="s">
        <v>13</v>
      </c>
      <c r="G1137" t="s">
        <v>14</v>
      </c>
      <c r="H1137">
        <v>3</v>
      </c>
      <c r="I1137">
        <v>3</v>
      </c>
      <c r="J1137">
        <v>953</v>
      </c>
      <c r="K1137">
        <v>1.0219579999999999</v>
      </c>
      <c r="L1137" t="s">
        <v>25</v>
      </c>
    </row>
    <row r="1138" spans="1:12" x14ac:dyDescent="0.3">
      <c r="A1138" s="1">
        <v>40999</v>
      </c>
      <c r="B1138">
        <v>2012</v>
      </c>
      <c r="C1138" t="s">
        <v>17</v>
      </c>
      <c r="D1138">
        <v>172170</v>
      </c>
      <c r="E1138">
        <v>175000</v>
      </c>
      <c r="F1138" t="s">
        <v>13</v>
      </c>
      <c r="G1138" t="s">
        <v>14</v>
      </c>
      <c r="H1138">
        <v>3</v>
      </c>
      <c r="I1138">
        <v>2</v>
      </c>
      <c r="J1138">
        <v>917</v>
      </c>
      <c r="K1138">
        <v>1.0219579999999999</v>
      </c>
      <c r="L1138" t="s">
        <v>22</v>
      </c>
    </row>
    <row r="1139" spans="1:12" x14ac:dyDescent="0.3">
      <c r="A1139" s="1">
        <v>40999</v>
      </c>
      <c r="B1139">
        <v>2012</v>
      </c>
      <c r="C1139" t="s">
        <v>17</v>
      </c>
      <c r="D1139">
        <v>133000</v>
      </c>
      <c r="E1139">
        <v>89500</v>
      </c>
      <c r="F1139" t="s">
        <v>27</v>
      </c>
      <c r="G1139" t="s">
        <v>28</v>
      </c>
      <c r="H1139">
        <v>8</v>
      </c>
      <c r="I1139">
        <v>7</v>
      </c>
      <c r="J1139">
        <v>2455</v>
      </c>
      <c r="K1139">
        <v>1.0219579999999999</v>
      </c>
      <c r="L1139" t="s">
        <v>15</v>
      </c>
    </row>
    <row r="1140" spans="1:12" x14ac:dyDescent="0.3">
      <c r="A1140" s="1">
        <v>41000</v>
      </c>
      <c r="B1140">
        <v>2012</v>
      </c>
      <c r="C1140" t="s">
        <v>30</v>
      </c>
      <c r="D1140">
        <v>644940</v>
      </c>
      <c r="E1140">
        <v>900000</v>
      </c>
      <c r="F1140" t="s">
        <v>13</v>
      </c>
      <c r="G1140" t="s">
        <v>14</v>
      </c>
      <c r="H1140">
        <v>3</v>
      </c>
      <c r="I1140">
        <v>3</v>
      </c>
      <c r="J1140">
        <v>921</v>
      </c>
      <c r="K1140">
        <v>1.0219579999999999</v>
      </c>
      <c r="L1140" t="s">
        <v>16</v>
      </c>
    </row>
    <row r="1141" spans="1:12" x14ac:dyDescent="0.3">
      <c r="A1141" s="1">
        <v>41000</v>
      </c>
      <c r="B1141">
        <v>2012</v>
      </c>
      <c r="C1141" t="s">
        <v>21</v>
      </c>
      <c r="D1141">
        <v>2010890</v>
      </c>
      <c r="E1141">
        <v>3350000</v>
      </c>
      <c r="F1141" t="s">
        <v>13</v>
      </c>
      <c r="G1141" t="s">
        <v>14</v>
      </c>
      <c r="H1141">
        <v>3</v>
      </c>
      <c r="I1141">
        <v>1</v>
      </c>
      <c r="J1141">
        <v>1067</v>
      </c>
      <c r="K1141">
        <v>1.0219579999999999</v>
      </c>
      <c r="L1141" t="s">
        <v>16</v>
      </c>
    </row>
    <row r="1142" spans="1:12" x14ac:dyDescent="0.3">
      <c r="A1142" s="1">
        <v>41000</v>
      </c>
      <c r="B1142">
        <v>2012</v>
      </c>
      <c r="C1142" t="s">
        <v>29</v>
      </c>
      <c r="D1142">
        <v>235800</v>
      </c>
      <c r="E1142">
        <v>435000</v>
      </c>
      <c r="F1142" t="s">
        <v>13</v>
      </c>
      <c r="G1142" t="s">
        <v>14</v>
      </c>
      <c r="H1142">
        <v>3</v>
      </c>
      <c r="I1142">
        <v>3</v>
      </c>
      <c r="J1142">
        <v>1068</v>
      </c>
      <c r="K1142">
        <v>1.0219579999999999</v>
      </c>
      <c r="L1142" t="s">
        <v>16</v>
      </c>
    </row>
    <row r="1143" spans="1:12" x14ac:dyDescent="0.3">
      <c r="A1143" s="1">
        <v>41000</v>
      </c>
      <c r="B1143">
        <v>2012</v>
      </c>
      <c r="C1143" t="s">
        <v>29</v>
      </c>
      <c r="D1143">
        <v>200200</v>
      </c>
      <c r="E1143">
        <v>273000</v>
      </c>
      <c r="F1143" t="s">
        <v>13</v>
      </c>
      <c r="G1143" t="s">
        <v>14</v>
      </c>
      <c r="H1143">
        <v>3</v>
      </c>
      <c r="I1143">
        <v>2</v>
      </c>
      <c r="J1143">
        <v>930</v>
      </c>
      <c r="K1143">
        <v>1.0219579999999999</v>
      </c>
      <c r="L1143" t="s">
        <v>25</v>
      </c>
    </row>
    <row r="1144" spans="1:12" x14ac:dyDescent="0.3">
      <c r="A1144" s="1">
        <v>41004</v>
      </c>
      <c r="B1144">
        <v>2012</v>
      </c>
      <c r="C1144" t="s">
        <v>26</v>
      </c>
      <c r="D1144">
        <v>356160</v>
      </c>
      <c r="E1144">
        <v>520000</v>
      </c>
      <c r="F1144" t="s">
        <v>13</v>
      </c>
      <c r="G1144" t="s">
        <v>14</v>
      </c>
      <c r="H1144">
        <v>3</v>
      </c>
      <c r="I1144">
        <v>2</v>
      </c>
      <c r="J1144">
        <v>969</v>
      </c>
      <c r="K1144">
        <v>1.0219579999999999</v>
      </c>
      <c r="L1144" t="s">
        <v>22</v>
      </c>
    </row>
    <row r="1145" spans="1:12" x14ac:dyDescent="0.3">
      <c r="A1145" s="1">
        <v>41004</v>
      </c>
      <c r="B1145">
        <v>2012</v>
      </c>
      <c r="C1145" t="s">
        <v>18</v>
      </c>
      <c r="D1145">
        <v>228130</v>
      </c>
      <c r="E1145">
        <v>314000</v>
      </c>
      <c r="F1145" t="s">
        <v>13</v>
      </c>
      <c r="G1145" t="s">
        <v>14</v>
      </c>
      <c r="H1145">
        <v>3</v>
      </c>
      <c r="I1145">
        <v>1</v>
      </c>
      <c r="J1145">
        <v>1058</v>
      </c>
      <c r="K1145">
        <v>1.0219579999999999</v>
      </c>
      <c r="L1145" t="s">
        <v>22</v>
      </c>
    </row>
    <row r="1146" spans="1:12" x14ac:dyDescent="0.3">
      <c r="A1146" s="1">
        <v>41006</v>
      </c>
      <c r="B1146">
        <v>2012</v>
      </c>
      <c r="C1146" t="s">
        <v>21</v>
      </c>
      <c r="D1146">
        <v>711130</v>
      </c>
      <c r="E1146">
        <v>300000</v>
      </c>
      <c r="F1146" t="s">
        <v>13</v>
      </c>
      <c r="G1146" t="s">
        <v>14</v>
      </c>
      <c r="H1146">
        <v>3</v>
      </c>
      <c r="I1146">
        <v>3</v>
      </c>
      <c r="J1146">
        <v>1036</v>
      </c>
      <c r="K1146">
        <v>1.0219579999999999</v>
      </c>
      <c r="L1146" t="s">
        <v>25</v>
      </c>
    </row>
    <row r="1147" spans="1:12" x14ac:dyDescent="0.3">
      <c r="A1147" s="1">
        <v>41006</v>
      </c>
      <c r="B1147">
        <v>2012</v>
      </c>
      <c r="C1147" t="s">
        <v>30</v>
      </c>
      <c r="D1147">
        <v>274630</v>
      </c>
      <c r="E1147">
        <v>250000</v>
      </c>
      <c r="F1147" t="s">
        <v>13</v>
      </c>
      <c r="G1147" t="s">
        <v>14</v>
      </c>
      <c r="H1147">
        <v>3</v>
      </c>
      <c r="I1147">
        <v>3</v>
      </c>
      <c r="J1147">
        <v>999</v>
      </c>
      <c r="K1147">
        <v>1.0219579999999999</v>
      </c>
      <c r="L1147" t="s">
        <v>22</v>
      </c>
    </row>
    <row r="1148" spans="1:12" x14ac:dyDescent="0.3">
      <c r="A1148" s="1">
        <v>41006</v>
      </c>
      <c r="B1148">
        <v>2012</v>
      </c>
      <c r="C1148" t="s">
        <v>29</v>
      </c>
      <c r="D1148">
        <v>154300</v>
      </c>
      <c r="E1148">
        <v>317500</v>
      </c>
      <c r="F1148" t="s">
        <v>13</v>
      </c>
      <c r="G1148" t="s">
        <v>14</v>
      </c>
      <c r="H1148">
        <v>3</v>
      </c>
      <c r="I1148">
        <v>3</v>
      </c>
      <c r="J1148">
        <v>974</v>
      </c>
      <c r="K1148">
        <v>1.0219579999999999</v>
      </c>
      <c r="L1148" t="s">
        <v>25</v>
      </c>
    </row>
    <row r="1149" spans="1:12" x14ac:dyDescent="0.3">
      <c r="A1149" s="1">
        <v>41006</v>
      </c>
      <c r="B1149">
        <v>2012</v>
      </c>
      <c r="C1149" t="s">
        <v>30</v>
      </c>
      <c r="D1149">
        <v>780610</v>
      </c>
      <c r="E1149">
        <v>1186000</v>
      </c>
      <c r="F1149" t="s">
        <v>13</v>
      </c>
      <c r="G1149" t="s">
        <v>14</v>
      </c>
      <c r="H1149">
        <v>3</v>
      </c>
      <c r="I1149">
        <v>3</v>
      </c>
      <c r="J1149">
        <v>928</v>
      </c>
      <c r="K1149">
        <v>1.0219579999999999</v>
      </c>
      <c r="L1149" t="s">
        <v>25</v>
      </c>
    </row>
    <row r="1150" spans="1:12" x14ac:dyDescent="0.3">
      <c r="A1150" s="1">
        <v>41006</v>
      </c>
      <c r="B1150">
        <v>2012</v>
      </c>
      <c r="C1150" t="s">
        <v>18</v>
      </c>
      <c r="D1150">
        <v>301700</v>
      </c>
      <c r="E1150">
        <v>410000</v>
      </c>
      <c r="F1150" t="s">
        <v>13</v>
      </c>
      <c r="G1150" t="s">
        <v>14</v>
      </c>
      <c r="H1150">
        <v>3</v>
      </c>
      <c r="I1150">
        <v>1</v>
      </c>
      <c r="J1150">
        <v>932</v>
      </c>
      <c r="K1150">
        <v>1.0219579999999999</v>
      </c>
      <c r="L1150" t="s">
        <v>15</v>
      </c>
    </row>
    <row r="1151" spans="1:12" x14ac:dyDescent="0.3">
      <c r="A1151" s="1">
        <v>41008</v>
      </c>
      <c r="B1151">
        <v>2012</v>
      </c>
      <c r="C1151" t="s">
        <v>26</v>
      </c>
      <c r="D1151">
        <v>319550</v>
      </c>
      <c r="E1151">
        <v>375000</v>
      </c>
      <c r="F1151" t="s">
        <v>13</v>
      </c>
      <c r="G1151" t="s">
        <v>14</v>
      </c>
      <c r="H1151">
        <v>3</v>
      </c>
      <c r="I1151">
        <v>3</v>
      </c>
      <c r="J1151">
        <v>1096</v>
      </c>
      <c r="K1151">
        <v>1.0219579999999999</v>
      </c>
      <c r="L1151" t="s">
        <v>15</v>
      </c>
    </row>
    <row r="1152" spans="1:12" x14ac:dyDescent="0.3">
      <c r="A1152" s="1">
        <v>41008</v>
      </c>
      <c r="B1152">
        <v>2012</v>
      </c>
      <c r="C1152" t="s">
        <v>30</v>
      </c>
      <c r="D1152">
        <v>410340</v>
      </c>
      <c r="E1152">
        <v>466000</v>
      </c>
      <c r="F1152" t="s">
        <v>13</v>
      </c>
      <c r="G1152" t="s">
        <v>14</v>
      </c>
      <c r="H1152">
        <v>3</v>
      </c>
      <c r="I1152">
        <v>3</v>
      </c>
      <c r="J1152">
        <v>1049</v>
      </c>
      <c r="K1152">
        <v>1.0219579999999999</v>
      </c>
      <c r="L1152" t="s">
        <v>22</v>
      </c>
    </row>
    <row r="1153" spans="1:12" x14ac:dyDescent="0.3">
      <c r="A1153" s="1">
        <v>41008</v>
      </c>
      <c r="B1153">
        <v>2012</v>
      </c>
      <c r="C1153" t="s">
        <v>18</v>
      </c>
      <c r="D1153">
        <v>290500</v>
      </c>
      <c r="E1153">
        <v>470000</v>
      </c>
      <c r="F1153" t="s">
        <v>13</v>
      </c>
      <c r="G1153" t="s">
        <v>14</v>
      </c>
      <c r="H1153">
        <v>3</v>
      </c>
      <c r="I1153">
        <v>1</v>
      </c>
      <c r="J1153">
        <v>942</v>
      </c>
      <c r="K1153">
        <v>1.0219579999999999</v>
      </c>
      <c r="L1153" t="s">
        <v>16</v>
      </c>
    </row>
    <row r="1154" spans="1:12" x14ac:dyDescent="0.3">
      <c r="A1154" s="1">
        <v>41011</v>
      </c>
      <c r="B1154">
        <v>2012</v>
      </c>
      <c r="C1154" t="s">
        <v>29</v>
      </c>
      <c r="D1154">
        <v>146000</v>
      </c>
      <c r="E1154">
        <v>225000</v>
      </c>
      <c r="F1154" t="s">
        <v>13</v>
      </c>
      <c r="G1154" t="s">
        <v>14</v>
      </c>
      <c r="H1154">
        <v>3</v>
      </c>
      <c r="I1154">
        <v>1</v>
      </c>
      <c r="J1154">
        <v>907</v>
      </c>
      <c r="K1154">
        <v>1.0219579999999999</v>
      </c>
      <c r="L1154" t="s">
        <v>25</v>
      </c>
    </row>
    <row r="1155" spans="1:12" x14ac:dyDescent="0.3">
      <c r="A1155" s="1">
        <v>41011</v>
      </c>
      <c r="B1155">
        <v>2012</v>
      </c>
      <c r="C1155" t="s">
        <v>12</v>
      </c>
      <c r="D1155">
        <v>103120</v>
      </c>
      <c r="E1155">
        <v>82500</v>
      </c>
      <c r="F1155" t="s">
        <v>13</v>
      </c>
      <c r="G1155" t="s">
        <v>14</v>
      </c>
      <c r="H1155">
        <v>3</v>
      </c>
      <c r="I1155">
        <v>2</v>
      </c>
      <c r="J1155">
        <v>927</v>
      </c>
      <c r="K1155">
        <v>1.0219579999999999</v>
      </c>
      <c r="L1155" t="s">
        <v>25</v>
      </c>
    </row>
    <row r="1156" spans="1:12" x14ac:dyDescent="0.3">
      <c r="A1156" s="1">
        <v>41011</v>
      </c>
      <c r="B1156">
        <v>2012</v>
      </c>
      <c r="C1156" t="s">
        <v>30</v>
      </c>
      <c r="D1156">
        <v>362700</v>
      </c>
      <c r="E1156">
        <v>490000</v>
      </c>
      <c r="F1156" t="s">
        <v>13</v>
      </c>
      <c r="G1156" t="s">
        <v>14</v>
      </c>
      <c r="H1156">
        <v>3</v>
      </c>
      <c r="I1156">
        <v>3</v>
      </c>
      <c r="J1156">
        <v>1007</v>
      </c>
      <c r="K1156">
        <v>1.0219579999999999</v>
      </c>
      <c r="L1156" t="s">
        <v>16</v>
      </c>
    </row>
    <row r="1157" spans="1:12" x14ac:dyDescent="0.3">
      <c r="A1157" s="1">
        <v>41012</v>
      </c>
      <c r="B1157">
        <v>2012</v>
      </c>
      <c r="C1157" t="s">
        <v>21</v>
      </c>
      <c r="D1157">
        <v>533960</v>
      </c>
      <c r="E1157">
        <v>500000</v>
      </c>
      <c r="F1157" t="s">
        <v>13</v>
      </c>
      <c r="G1157" t="s">
        <v>14</v>
      </c>
      <c r="H1157">
        <v>3</v>
      </c>
      <c r="I1157">
        <v>2</v>
      </c>
      <c r="J1157">
        <v>1096</v>
      </c>
      <c r="K1157">
        <v>1.0219579999999999</v>
      </c>
      <c r="L1157" t="s">
        <v>15</v>
      </c>
    </row>
    <row r="1158" spans="1:12" x14ac:dyDescent="0.3">
      <c r="A1158" s="1">
        <v>41012</v>
      </c>
      <c r="B1158">
        <v>2012</v>
      </c>
      <c r="C1158" t="s">
        <v>12</v>
      </c>
      <c r="D1158">
        <v>102510</v>
      </c>
      <c r="E1158">
        <v>110000</v>
      </c>
      <c r="F1158" t="s">
        <v>13</v>
      </c>
      <c r="G1158" t="s">
        <v>14</v>
      </c>
      <c r="H1158">
        <v>3</v>
      </c>
      <c r="I1158">
        <v>3</v>
      </c>
      <c r="J1158">
        <v>967</v>
      </c>
      <c r="K1158">
        <v>1.0219579999999999</v>
      </c>
      <c r="L1158" t="s">
        <v>15</v>
      </c>
    </row>
    <row r="1159" spans="1:12" x14ac:dyDescent="0.3">
      <c r="A1159" s="1">
        <v>41012</v>
      </c>
      <c r="B1159">
        <v>2012</v>
      </c>
      <c r="C1159" t="s">
        <v>29</v>
      </c>
      <c r="D1159">
        <v>121500</v>
      </c>
      <c r="E1159">
        <v>200000</v>
      </c>
      <c r="F1159" t="s">
        <v>13</v>
      </c>
      <c r="G1159" t="s">
        <v>14</v>
      </c>
      <c r="H1159">
        <v>3</v>
      </c>
      <c r="I1159">
        <v>3</v>
      </c>
      <c r="J1159">
        <v>1063</v>
      </c>
      <c r="K1159">
        <v>1.0219579999999999</v>
      </c>
      <c r="L1159" t="s">
        <v>16</v>
      </c>
    </row>
    <row r="1160" spans="1:12" x14ac:dyDescent="0.3">
      <c r="A1160" s="1">
        <v>41013</v>
      </c>
      <c r="B1160">
        <v>2012</v>
      </c>
      <c r="C1160" t="s">
        <v>18</v>
      </c>
      <c r="D1160">
        <v>298340</v>
      </c>
      <c r="E1160">
        <v>407000</v>
      </c>
      <c r="F1160" t="s">
        <v>13</v>
      </c>
      <c r="G1160" t="s">
        <v>14</v>
      </c>
      <c r="H1160">
        <v>3</v>
      </c>
      <c r="I1160">
        <v>3</v>
      </c>
      <c r="J1160">
        <v>1075</v>
      </c>
      <c r="K1160">
        <v>1.0219579999999999</v>
      </c>
      <c r="L1160" t="s">
        <v>22</v>
      </c>
    </row>
    <row r="1161" spans="1:12" x14ac:dyDescent="0.3">
      <c r="A1161" s="1">
        <v>41013</v>
      </c>
      <c r="B1161">
        <v>2012</v>
      </c>
      <c r="C1161" t="s">
        <v>29</v>
      </c>
      <c r="D1161">
        <v>200400</v>
      </c>
      <c r="E1161">
        <v>251000</v>
      </c>
      <c r="F1161" t="s">
        <v>13</v>
      </c>
      <c r="G1161" t="s">
        <v>14</v>
      </c>
      <c r="H1161">
        <v>3</v>
      </c>
      <c r="I1161">
        <v>3</v>
      </c>
      <c r="J1161">
        <v>1058</v>
      </c>
      <c r="K1161">
        <v>1.0219579999999999</v>
      </c>
      <c r="L1161" t="s">
        <v>25</v>
      </c>
    </row>
    <row r="1162" spans="1:12" x14ac:dyDescent="0.3">
      <c r="A1162" s="1">
        <v>41014</v>
      </c>
      <c r="B1162">
        <v>2012</v>
      </c>
      <c r="C1162" t="s">
        <v>29</v>
      </c>
      <c r="D1162">
        <v>243200</v>
      </c>
      <c r="E1162">
        <v>358000</v>
      </c>
      <c r="F1162" t="s">
        <v>13</v>
      </c>
      <c r="G1162" t="s">
        <v>14</v>
      </c>
      <c r="H1162">
        <v>3</v>
      </c>
      <c r="I1162">
        <v>1</v>
      </c>
      <c r="J1162">
        <v>999</v>
      </c>
      <c r="K1162">
        <v>1.0219579999999999</v>
      </c>
      <c r="L1162" t="s">
        <v>22</v>
      </c>
    </row>
    <row r="1163" spans="1:12" x14ac:dyDescent="0.3">
      <c r="A1163" s="1">
        <v>41015</v>
      </c>
      <c r="B1163">
        <v>2012</v>
      </c>
      <c r="C1163" t="s">
        <v>18</v>
      </c>
      <c r="D1163">
        <v>287280</v>
      </c>
      <c r="E1163">
        <v>461000</v>
      </c>
      <c r="F1163" t="s">
        <v>13</v>
      </c>
      <c r="G1163" t="s">
        <v>14</v>
      </c>
      <c r="H1163">
        <v>3</v>
      </c>
      <c r="I1163">
        <v>2</v>
      </c>
      <c r="J1163">
        <v>981</v>
      </c>
      <c r="K1163">
        <v>1.0219579999999999</v>
      </c>
      <c r="L1163" t="s">
        <v>15</v>
      </c>
    </row>
    <row r="1164" spans="1:12" x14ac:dyDescent="0.3">
      <c r="A1164" s="1">
        <v>41015</v>
      </c>
      <c r="B1164">
        <v>2012</v>
      </c>
      <c r="C1164" t="s">
        <v>30</v>
      </c>
      <c r="D1164">
        <v>1726670</v>
      </c>
      <c r="E1164">
        <v>1700000</v>
      </c>
      <c r="F1164" t="s">
        <v>13</v>
      </c>
      <c r="G1164" t="s">
        <v>14</v>
      </c>
      <c r="H1164">
        <v>3</v>
      </c>
      <c r="I1164">
        <v>3</v>
      </c>
      <c r="J1164">
        <v>1058</v>
      </c>
      <c r="K1164">
        <v>1.0219579999999999</v>
      </c>
      <c r="L1164" t="s">
        <v>16</v>
      </c>
    </row>
    <row r="1165" spans="1:12" x14ac:dyDescent="0.3">
      <c r="A1165" s="1">
        <v>41015</v>
      </c>
      <c r="B1165">
        <v>2012</v>
      </c>
      <c r="C1165" t="s">
        <v>12</v>
      </c>
      <c r="D1165">
        <v>96470</v>
      </c>
      <c r="E1165">
        <v>127000</v>
      </c>
      <c r="F1165" t="s">
        <v>13</v>
      </c>
      <c r="G1165" t="s">
        <v>14</v>
      </c>
      <c r="H1165">
        <v>3</v>
      </c>
      <c r="I1165">
        <v>2</v>
      </c>
      <c r="J1165">
        <v>937</v>
      </c>
      <c r="K1165">
        <v>1.0219579999999999</v>
      </c>
      <c r="L1165" t="s">
        <v>15</v>
      </c>
    </row>
    <row r="1166" spans="1:12" x14ac:dyDescent="0.3">
      <c r="A1166" s="1">
        <v>41018</v>
      </c>
      <c r="B1166">
        <v>2012</v>
      </c>
      <c r="C1166" t="s">
        <v>29</v>
      </c>
      <c r="D1166">
        <v>154100</v>
      </c>
      <c r="E1166">
        <v>232000</v>
      </c>
      <c r="F1166" t="s">
        <v>13</v>
      </c>
      <c r="G1166" t="s">
        <v>14</v>
      </c>
      <c r="H1166">
        <v>3</v>
      </c>
      <c r="I1166">
        <v>3</v>
      </c>
      <c r="J1166">
        <v>970</v>
      </c>
      <c r="K1166">
        <v>1.0219579999999999</v>
      </c>
      <c r="L1166" t="s">
        <v>16</v>
      </c>
    </row>
    <row r="1167" spans="1:12" x14ac:dyDescent="0.3">
      <c r="A1167" s="1">
        <v>41018</v>
      </c>
      <c r="B1167">
        <v>2012</v>
      </c>
      <c r="C1167" t="s">
        <v>17</v>
      </c>
      <c r="D1167">
        <v>200980</v>
      </c>
      <c r="E1167">
        <v>256000</v>
      </c>
      <c r="F1167" t="s">
        <v>13</v>
      </c>
      <c r="G1167" t="s">
        <v>14</v>
      </c>
      <c r="H1167">
        <v>3</v>
      </c>
      <c r="I1167">
        <v>2</v>
      </c>
      <c r="J1167">
        <v>993</v>
      </c>
      <c r="K1167">
        <v>1.0219579999999999</v>
      </c>
      <c r="L1167" t="s">
        <v>16</v>
      </c>
    </row>
    <row r="1168" spans="1:12" x14ac:dyDescent="0.3">
      <c r="A1168" s="1">
        <v>41019</v>
      </c>
      <c r="B1168">
        <v>2012</v>
      </c>
      <c r="C1168" t="s">
        <v>17</v>
      </c>
      <c r="D1168">
        <v>135600</v>
      </c>
      <c r="E1168">
        <v>145000</v>
      </c>
      <c r="F1168" t="s">
        <v>13</v>
      </c>
      <c r="G1168" t="s">
        <v>14</v>
      </c>
      <c r="H1168">
        <v>3</v>
      </c>
      <c r="I1168">
        <v>2</v>
      </c>
      <c r="J1168">
        <v>1073</v>
      </c>
      <c r="K1168">
        <v>1.0219579999999999</v>
      </c>
      <c r="L1168" t="s">
        <v>16</v>
      </c>
    </row>
    <row r="1169" spans="1:12" x14ac:dyDescent="0.3">
      <c r="A1169" s="1">
        <v>41021</v>
      </c>
      <c r="B1169">
        <v>2012</v>
      </c>
      <c r="C1169" t="s">
        <v>26</v>
      </c>
      <c r="D1169">
        <v>491470</v>
      </c>
      <c r="E1169">
        <v>760000</v>
      </c>
      <c r="F1169" t="s">
        <v>13</v>
      </c>
      <c r="G1169" t="s">
        <v>14</v>
      </c>
      <c r="H1169">
        <v>3</v>
      </c>
      <c r="I1169">
        <v>1</v>
      </c>
      <c r="J1169">
        <v>961</v>
      </c>
      <c r="K1169">
        <v>1.0219579999999999</v>
      </c>
      <c r="L1169" t="s">
        <v>25</v>
      </c>
    </row>
    <row r="1170" spans="1:12" x14ac:dyDescent="0.3">
      <c r="A1170" s="1">
        <v>41022</v>
      </c>
      <c r="B1170">
        <v>2012</v>
      </c>
      <c r="C1170" t="s">
        <v>18</v>
      </c>
      <c r="D1170">
        <v>963690</v>
      </c>
      <c r="E1170">
        <v>1850000</v>
      </c>
      <c r="F1170" t="s">
        <v>13</v>
      </c>
      <c r="G1170" t="s">
        <v>14</v>
      </c>
      <c r="H1170">
        <v>3</v>
      </c>
      <c r="I1170">
        <v>2</v>
      </c>
      <c r="J1170">
        <v>937</v>
      </c>
      <c r="K1170">
        <v>1.0219579999999999</v>
      </c>
      <c r="L1170" t="s">
        <v>15</v>
      </c>
    </row>
    <row r="1171" spans="1:12" x14ac:dyDescent="0.3">
      <c r="A1171" s="1">
        <v>41022</v>
      </c>
      <c r="B1171">
        <v>2012</v>
      </c>
      <c r="C1171" t="s">
        <v>21</v>
      </c>
      <c r="D1171">
        <v>3193120</v>
      </c>
      <c r="E1171">
        <v>4800000</v>
      </c>
      <c r="F1171" t="s">
        <v>13</v>
      </c>
      <c r="G1171" t="s">
        <v>14</v>
      </c>
      <c r="H1171">
        <v>3</v>
      </c>
      <c r="I1171">
        <v>2</v>
      </c>
      <c r="J1171">
        <v>1065</v>
      </c>
      <c r="K1171">
        <v>1.0219579999999999</v>
      </c>
      <c r="L1171" t="s">
        <v>25</v>
      </c>
    </row>
    <row r="1172" spans="1:12" x14ac:dyDescent="0.3">
      <c r="A1172" s="1">
        <v>41022</v>
      </c>
      <c r="B1172">
        <v>2012</v>
      </c>
      <c r="C1172" t="s">
        <v>18</v>
      </c>
      <c r="D1172">
        <v>357840</v>
      </c>
      <c r="E1172">
        <v>97590</v>
      </c>
      <c r="F1172" t="s">
        <v>13</v>
      </c>
      <c r="G1172" t="s">
        <v>14</v>
      </c>
      <c r="H1172">
        <v>3</v>
      </c>
      <c r="I1172">
        <v>1</v>
      </c>
      <c r="J1172">
        <v>997</v>
      </c>
      <c r="K1172">
        <v>1.0219579999999999</v>
      </c>
      <c r="L1172" t="s">
        <v>16</v>
      </c>
    </row>
    <row r="1173" spans="1:12" x14ac:dyDescent="0.3">
      <c r="A1173" s="1">
        <v>41025</v>
      </c>
      <c r="B1173">
        <v>2012</v>
      </c>
      <c r="C1173" t="s">
        <v>12</v>
      </c>
      <c r="D1173">
        <v>82240</v>
      </c>
      <c r="E1173">
        <v>73000</v>
      </c>
      <c r="F1173" t="s">
        <v>13</v>
      </c>
      <c r="G1173" t="s">
        <v>14</v>
      </c>
      <c r="H1173">
        <v>3</v>
      </c>
      <c r="I1173">
        <v>3</v>
      </c>
      <c r="J1173">
        <v>994</v>
      </c>
      <c r="K1173">
        <v>1.0219579999999999</v>
      </c>
      <c r="L1173" t="s">
        <v>15</v>
      </c>
    </row>
    <row r="1174" spans="1:12" x14ac:dyDescent="0.3">
      <c r="A1174" s="1">
        <v>41026</v>
      </c>
      <c r="B1174">
        <v>2012</v>
      </c>
      <c r="C1174" t="s">
        <v>21</v>
      </c>
      <c r="D1174">
        <v>952980</v>
      </c>
      <c r="E1174">
        <v>737500</v>
      </c>
      <c r="F1174" t="s">
        <v>13</v>
      </c>
      <c r="G1174" t="s">
        <v>14</v>
      </c>
      <c r="H1174">
        <v>3</v>
      </c>
      <c r="I1174">
        <v>1</v>
      </c>
      <c r="J1174">
        <v>914</v>
      </c>
      <c r="K1174">
        <v>1.0219579999999999</v>
      </c>
      <c r="L1174" t="s">
        <v>16</v>
      </c>
    </row>
    <row r="1175" spans="1:12" x14ac:dyDescent="0.3">
      <c r="A1175" s="1">
        <v>41026</v>
      </c>
      <c r="B1175">
        <v>2012</v>
      </c>
      <c r="C1175" t="s">
        <v>26</v>
      </c>
      <c r="D1175">
        <v>1352120</v>
      </c>
      <c r="E1175">
        <v>2390000</v>
      </c>
      <c r="F1175" t="s">
        <v>13</v>
      </c>
      <c r="G1175" t="s">
        <v>14</v>
      </c>
      <c r="H1175">
        <v>3</v>
      </c>
      <c r="I1175">
        <v>2</v>
      </c>
      <c r="J1175">
        <v>914</v>
      </c>
      <c r="K1175">
        <v>1.0219579999999999</v>
      </c>
      <c r="L1175" t="s">
        <v>16</v>
      </c>
    </row>
    <row r="1176" spans="1:12" x14ac:dyDescent="0.3">
      <c r="A1176" s="1">
        <v>41026</v>
      </c>
      <c r="B1176">
        <v>2012</v>
      </c>
      <c r="C1176" t="s">
        <v>17</v>
      </c>
      <c r="D1176">
        <v>138770</v>
      </c>
      <c r="E1176">
        <v>159900</v>
      </c>
      <c r="F1176" t="s">
        <v>13</v>
      </c>
      <c r="G1176" t="s">
        <v>14</v>
      </c>
      <c r="H1176">
        <v>3</v>
      </c>
      <c r="I1176">
        <v>3</v>
      </c>
      <c r="J1176">
        <v>1098</v>
      </c>
      <c r="K1176">
        <v>1.0219579999999999</v>
      </c>
      <c r="L1176" t="s">
        <v>25</v>
      </c>
    </row>
    <row r="1177" spans="1:12" x14ac:dyDescent="0.3">
      <c r="A1177" s="1">
        <v>41027</v>
      </c>
      <c r="B1177">
        <v>2012</v>
      </c>
      <c r="C1177" t="s">
        <v>26</v>
      </c>
      <c r="D1177">
        <v>385910</v>
      </c>
      <c r="E1177">
        <v>380000</v>
      </c>
      <c r="F1177" t="s">
        <v>13</v>
      </c>
      <c r="G1177" t="s">
        <v>14</v>
      </c>
      <c r="H1177">
        <v>3</v>
      </c>
      <c r="I1177">
        <v>1</v>
      </c>
      <c r="J1177">
        <v>984</v>
      </c>
      <c r="K1177">
        <v>1.0219579999999999</v>
      </c>
      <c r="L1177" t="s">
        <v>15</v>
      </c>
    </row>
    <row r="1178" spans="1:12" x14ac:dyDescent="0.3">
      <c r="A1178" s="1">
        <v>41027</v>
      </c>
      <c r="B1178">
        <v>2012</v>
      </c>
      <c r="C1178" t="s">
        <v>18</v>
      </c>
      <c r="D1178">
        <v>321930</v>
      </c>
      <c r="E1178">
        <v>345000</v>
      </c>
      <c r="F1178" t="s">
        <v>13</v>
      </c>
      <c r="G1178" t="s">
        <v>14</v>
      </c>
      <c r="H1178">
        <v>3</v>
      </c>
      <c r="I1178">
        <v>2</v>
      </c>
      <c r="J1178">
        <v>992</v>
      </c>
      <c r="K1178">
        <v>1.0219579999999999</v>
      </c>
      <c r="L1178" t="s">
        <v>16</v>
      </c>
    </row>
    <row r="1179" spans="1:12" x14ac:dyDescent="0.3">
      <c r="A1179" s="1">
        <v>41028</v>
      </c>
      <c r="B1179">
        <v>2012</v>
      </c>
      <c r="C1179" t="s">
        <v>21</v>
      </c>
      <c r="D1179">
        <v>2458820</v>
      </c>
      <c r="E1179">
        <v>3200000</v>
      </c>
      <c r="F1179" t="s">
        <v>13</v>
      </c>
      <c r="G1179" t="s">
        <v>14</v>
      </c>
      <c r="H1179">
        <v>3</v>
      </c>
      <c r="I1179">
        <v>3</v>
      </c>
      <c r="J1179">
        <v>1023</v>
      </c>
      <c r="K1179">
        <v>1.0219579999999999</v>
      </c>
      <c r="L1179" t="s">
        <v>25</v>
      </c>
    </row>
    <row r="1180" spans="1:12" x14ac:dyDescent="0.3">
      <c r="A1180" s="1">
        <v>41029</v>
      </c>
      <c r="B1180">
        <v>2012</v>
      </c>
      <c r="C1180" t="s">
        <v>26</v>
      </c>
      <c r="D1180">
        <v>366450</v>
      </c>
      <c r="E1180">
        <v>430000</v>
      </c>
      <c r="F1180" t="s">
        <v>13</v>
      </c>
      <c r="G1180" t="s">
        <v>14</v>
      </c>
      <c r="H1180">
        <v>3</v>
      </c>
      <c r="I1180">
        <v>3</v>
      </c>
      <c r="J1180">
        <v>1095</v>
      </c>
      <c r="K1180">
        <v>1.0219579999999999</v>
      </c>
      <c r="L1180" t="s">
        <v>16</v>
      </c>
    </row>
    <row r="1181" spans="1:12" x14ac:dyDescent="0.3">
      <c r="A1181" s="1">
        <v>41032</v>
      </c>
      <c r="B1181">
        <v>2012</v>
      </c>
      <c r="C1181" t="s">
        <v>17</v>
      </c>
      <c r="D1181">
        <v>220630</v>
      </c>
      <c r="E1181">
        <v>280000</v>
      </c>
      <c r="F1181" t="s">
        <v>13</v>
      </c>
      <c r="G1181" t="s">
        <v>14</v>
      </c>
      <c r="H1181">
        <v>3</v>
      </c>
      <c r="I1181">
        <v>3</v>
      </c>
      <c r="J1181">
        <v>997</v>
      </c>
      <c r="K1181">
        <v>1.0219579999999999</v>
      </c>
      <c r="L1181" t="s">
        <v>16</v>
      </c>
    </row>
    <row r="1182" spans="1:12" x14ac:dyDescent="0.3">
      <c r="A1182" s="1">
        <v>41032</v>
      </c>
      <c r="B1182">
        <v>2012</v>
      </c>
      <c r="C1182" t="s">
        <v>21</v>
      </c>
      <c r="D1182">
        <v>1221850</v>
      </c>
      <c r="E1182">
        <v>1560000</v>
      </c>
      <c r="F1182" t="s">
        <v>13</v>
      </c>
      <c r="G1182" t="s">
        <v>14</v>
      </c>
      <c r="H1182">
        <v>3</v>
      </c>
      <c r="I1182">
        <v>2</v>
      </c>
      <c r="J1182">
        <v>902</v>
      </c>
      <c r="K1182">
        <v>1.0219579999999999</v>
      </c>
      <c r="L1182" t="s">
        <v>25</v>
      </c>
    </row>
    <row r="1183" spans="1:12" x14ac:dyDescent="0.3">
      <c r="A1183" s="1">
        <v>41032</v>
      </c>
      <c r="B1183">
        <v>2012</v>
      </c>
      <c r="C1183" t="s">
        <v>26</v>
      </c>
      <c r="D1183">
        <v>229880</v>
      </c>
      <c r="E1183">
        <v>269900</v>
      </c>
      <c r="F1183" t="s">
        <v>19</v>
      </c>
      <c r="G1183" t="s">
        <v>20</v>
      </c>
      <c r="H1183">
        <v>4</v>
      </c>
      <c r="I1183">
        <v>2</v>
      </c>
      <c r="J1183">
        <v>1428</v>
      </c>
      <c r="K1183">
        <v>1.0219579999999999</v>
      </c>
      <c r="L1183" t="s">
        <v>15</v>
      </c>
    </row>
    <row r="1184" spans="1:12" x14ac:dyDescent="0.3">
      <c r="A1184" s="1">
        <v>41032</v>
      </c>
      <c r="B1184">
        <v>2012</v>
      </c>
      <c r="C1184" t="s">
        <v>17</v>
      </c>
      <c r="D1184">
        <v>287480</v>
      </c>
      <c r="E1184">
        <v>320000</v>
      </c>
      <c r="F1184" t="s">
        <v>13</v>
      </c>
      <c r="G1184" t="s">
        <v>14</v>
      </c>
      <c r="H1184">
        <v>3</v>
      </c>
      <c r="I1184">
        <v>3</v>
      </c>
      <c r="J1184">
        <v>1015</v>
      </c>
      <c r="K1184">
        <v>1.0219579999999999</v>
      </c>
      <c r="L1184" t="s">
        <v>15</v>
      </c>
    </row>
    <row r="1185" spans="1:12" x14ac:dyDescent="0.3">
      <c r="A1185" s="1">
        <v>41032</v>
      </c>
      <c r="B1185">
        <v>2012</v>
      </c>
      <c r="C1185" t="s">
        <v>17</v>
      </c>
      <c r="D1185">
        <v>144400</v>
      </c>
      <c r="E1185">
        <v>178500</v>
      </c>
      <c r="F1185" t="s">
        <v>13</v>
      </c>
      <c r="G1185" t="s">
        <v>14</v>
      </c>
      <c r="H1185">
        <v>3</v>
      </c>
      <c r="I1185">
        <v>1</v>
      </c>
      <c r="J1185">
        <v>1029</v>
      </c>
      <c r="K1185">
        <v>1.0219579999999999</v>
      </c>
      <c r="L1185" t="s">
        <v>25</v>
      </c>
    </row>
    <row r="1186" spans="1:12" x14ac:dyDescent="0.3">
      <c r="A1186" s="1">
        <v>41032</v>
      </c>
      <c r="B1186">
        <v>2012</v>
      </c>
      <c r="C1186" t="s">
        <v>30</v>
      </c>
      <c r="D1186">
        <v>431820</v>
      </c>
      <c r="E1186">
        <v>553000</v>
      </c>
      <c r="F1186" t="s">
        <v>13</v>
      </c>
      <c r="G1186" t="s">
        <v>14</v>
      </c>
      <c r="H1186">
        <v>3</v>
      </c>
      <c r="I1186">
        <v>2</v>
      </c>
      <c r="J1186">
        <v>1024</v>
      </c>
      <c r="K1186">
        <v>1.0219579999999999</v>
      </c>
      <c r="L1186" t="s">
        <v>22</v>
      </c>
    </row>
    <row r="1187" spans="1:12" x14ac:dyDescent="0.3">
      <c r="A1187" s="1">
        <v>41033</v>
      </c>
      <c r="B1187">
        <v>2012</v>
      </c>
      <c r="C1187" t="s">
        <v>30</v>
      </c>
      <c r="D1187">
        <v>449140</v>
      </c>
      <c r="E1187">
        <v>125000</v>
      </c>
      <c r="F1187" t="s">
        <v>13</v>
      </c>
      <c r="G1187" t="s">
        <v>14</v>
      </c>
      <c r="H1187">
        <v>3</v>
      </c>
      <c r="I1187">
        <v>1</v>
      </c>
      <c r="J1187">
        <v>1055</v>
      </c>
      <c r="K1187">
        <v>1.0219579999999999</v>
      </c>
      <c r="L1187" t="s">
        <v>25</v>
      </c>
    </row>
    <row r="1188" spans="1:12" x14ac:dyDescent="0.3">
      <c r="A1188" s="1">
        <v>41033</v>
      </c>
      <c r="B1188">
        <v>2012</v>
      </c>
      <c r="C1188" t="s">
        <v>29</v>
      </c>
      <c r="D1188">
        <v>147300</v>
      </c>
      <c r="E1188">
        <v>242000</v>
      </c>
      <c r="F1188" t="s">
        <v>13</v>
      </c>
      <c r="G1188" t="s">
        <v>14</v>
      </c>
      <c r="H1188">
        <v>3</v>
      </c>
      <c r="I1188">
        <v>2</v>
      </c>
      <c r="J1188">
        <v>911</v>
      </c>
      <c r="K1188">
        <v>1.0219579999999999</v>
      </c>
      <c r="L1188" t="s">
        <v>22</v>
      </c>
    </row>
    <row r="1189" spans="1:12" x14ac:dyDescent="0.3">
      <c r="A1189" s="1">
        <v>41034</v>
      </c>
      <c r="B1189">
        <v>2012</v>
      </c>
      <c r="C1189" t="s">
        <v>18</v>
      </c>
      <c r="D1189">
        <v>695870</v>
      </c>
      <c r="E1189">
        <v>750000</v>
      </c>
      <c r="F1189" t="s">
        <v>13</v>
      </c>
      <c r="G1189" t="s">
        <v>14</v>
      </c>
      <c r="H1189">
        <v>3</v>
      </c>
      <c r="I1189">
        <v>3</v>
      </c>
      <c r="J1189">
        <v>1020</v>
      </c>
      <c r="K1189">
        <v>1.0219579999999999</v>
      </c>
      <c r="L1189" t="s">
        <v>16</v>
      </c>
    </row>
    <row r="1190" spans="1:12" x14ac:dyDescent="0.3">
      <c r="A1190" s="1">
        <v>41034</v>
      </c>
      <c r="B1190">
        <v>2012</v>
      </c>
      <c r="C1190" t="s">
        <v>17</v>
      </c>
      <c r="D1190">
        <v>165610</v>
      </c>
      <c r="E1190">
        <v>225000</v>
      </c>
      <c r="F1190" t="s">
        <v>19</v>
      </c>
      <c r="G1190" t="s">
        <v>20</v>
      </c>
      <c r="H1190">
        <v>4</v>
      </c>
      <c r="I1190">
        <v>4</v>
      </c>
      <c r="J1190">
        <v>1458</v>
      </c>
      <c r="K1190">
        <v>1.0219579999999999</v>
      </c>
      <c r="L1190" t="s">
        <v>16</v>
      </c>
    </row>
    <row r="1191" spans="1:12" x14ac:dyDescent="0.3">
      <c r="A1191" s="1">
        <v>41036</v>
      </c>
      <c r="B1191">
        <v>2012</v>
      </c>
      <c r="C1191" t="s">
        <v>26</v>
      </c>
      <c r="D1191">
        <v>227850</v>
      </c>
      <c r="E1191">
        <v>230000</v>
      </c>
      <c r="F1191" t="s">
        <v>13</v>
      </c>
      <c r="G1191" t="s">
        <v>14</v>
      </c>
      <c r="H1191">
        <v>3</v>
      </c>
      <c r="I1191">
        <v>2</v>
      </c>
      <c r="J1191">
        <v>971</v>
      </c>
      <c r="K1191">
        <v>1.0219579999999999</v>
      </c>
      <c r="L1191" t="s">
        <v>15</v>
      </c>
    </row>
    <row r="1192" spans="1:12" x14ac:dyDescent="0.3">
      <c r="A1192" s="1">
        <v>41039</v>
      </c>
      <c r="B1192">
        <v>2012</v>
      </c>
      <c r="C1192" t="s">
        <v>17</v>
      </c>
      <c r="D1192">
        <v>111970</v>
      </c>
      <c r="E1192">
        <v>91000</v>
      </c>
      <c r="F1192" t="s">
        <v>13</v>
      </c>
      <c r="G1192" t="s">
        <v>14</v>
      </c>
      <c r="H1192">
        <v>3</v>
      </c>
      <c r="I1192">
        <v>2</v>
      </c>
      <c r="J1192">
        <v>922</v>
      </c>
      <c r="K1192">
        <v>1.0219579999999999</v>
      </c>
      <c r="L1192" t="s">
        <v>22</v>
      </c>
    </row>
    <row r="1193" spans="1:12" x14ac:dyDescent="0.3">
      <c r="A1193" s="1">
        <v>41039</v>
      </c>
      <c r="B1193">
        <v>2012</v>
      </c>
      <c r="C1193" t="s">
        <v>12</v>
      </c>
      <c r="D1193">
        <v>135860</v>
      </c>
      <c r="E1193">
        <v>110000</v>
      </c>
      <c r="F1193" t="s">
        <v>19</v>
      </c>
      <c r="G1193" t="s">
        <v>20</v>
      </c>
      <c r="H1193">
        <v>4</v>
      </c>
      <c r="I1193">
        <v>4</v>
      </c>
      <c r="J1193">
        <v>1256</v>
      </c>
      <c r="K1193">
        <v>1.0219579999999999</v>
      </c>
      <c r="L1193" t="s">
        <v>16</v>
      </c>
    </row>
    <row r="1194" spans="1:12" x14ac:dyDescent="0.3">
      <c r="A1194" s="1">
        <v>41039</v>
      </c>
      <c r="B1194">
        <v>2012</v>
      </c>
      <c r="C1194" t="s">
        <v>18</v>
      </c>
      <c r="D1194">
        <v>266560</v>
      </c>
      <c r="E1194">
        <v>359000</v>
      </c>
      <c r="F1194" t="s">
        <v>23</v>
      </c>
      <c r="G1194" t="s">
        <v>24</v>
      </c>
      <c r="H1194">
        <v>6</v>
      </c>
      <c r="I1194">
        <v>4</v>
      </c>
      <c r="J1194">
        <v>2175</v>
      </c>
      <c r="K1194">
        <v>1.0219579999999999</v>
      </c>
      <c r="L1194" t="s">
        <v>25</v>
      </c>
    </row>
    <row r="1195" spans="1:12" x14ac:dyDescent="0.3">
      <c r="A1195" s="1">
        <v>41040</v>
      </c>
      <c r="B1195">
        <v>2012</v>
      </c>
      <c r="C1195" t="s">
        <v>12</v>
      </c>
      <c r="D1195">
        <v>110080</v>
      </c>
      <c r="E1195">
        <v>20000</v>
      </c>
      <c r="F1195" t="s">
        <v>19</v>
      </c>
      <c r="G1195" t="s">
        <v>20</v>
      </c>
      <c r="H1195">
        <v>4</v>
      </c>
      <c r="I1195">
        <v>2</v>
      </c>
      <c r="J1195">
        <v>1433</v>
      </c>
      <c r="K1195">
        <v>1.0219579999999999</v>
      </c>
      <c r="L1195" t="s">
        <v>15</v>
      </c>
    </row>
    <row r="1196" spans="1:12" x14ac:dyDescent="0.3">
      <c r="A1196" s="1">
        <v>41041</v>
      </c>
      <c r="B1196">
        <v>2012</v>
      </c>
      <c r="C1196" t="s">
        <v>17</v>
      </c>
      <c r="D1196">
        <v>176210</v>
      </c>
      <c r="E1196">
        <v>82500</v>
      </c>
      <c r="F1196" t="s">
        <v>19</v>
      </c>
      <c r="G1196" t="s">
        <v>20</v>
      </c>
      <c r="H1196">
        <v>4</v>
      </c>
      <c r="I1196">
        <v>2</v>
      </c>
      <c r="J1196">
        <v>1399</v>
      </c>
      <c r="K1196">
        <v>1.0219579999999999</v>
      </c>
      <c r="L1196" t="s">
        <v>25</v>
      </c>
    </row>
    <row r="1197" spans="1:12" x14ac:dyDescent="0.3">
      <c r="A1197" s="1">
        <v>41042</v>
      </c>
      <c r="B1197">
        <v>2012</v>
      </c>
      <c r="C1197" t="s">
        <v>12</v>
      </c>
      <c r="D1197">
        <v>105050</v>
      </c>
      <c r="E1197">
        <v>133000</v>
      </c>
      <c r="F1197" t="s">
        <v>13</v>
      </c>
      <c r="G1197" t="s">
        <v>14</v>
      </c>
      <c r="H1197">
        <v>3</v>
      </c>
      <c r="I1197">
        <v>1</v>
      </c>
      <c r="J1197">
        <v>965</v>
      </c>
      <c r="K1197">
        <v>1.0219579999999999</v>
      </c>
      <c r="L1197" t="s">
        <v>15</v>
      </c>
    </row>
    <row r="1198" spans="1:12" x14ac:dyDescent="0.3">
      <c r="A1198" s="1">
        <v>41043</v>
      </c>
      <c r="B1198">
        <v>2012</v>
      </c>
      <c r="C1198" t="s">
        <v>12</v>
      </c>
      <c r="D1198">
        <v>115350</v>
      </c>
      <c r="E1198">
        <v>139900</v>
      </c>
      <c r="F1198" t="s">
        <v>13</v>
      </c>
      <c r="G1198" t="s">
        <v>14</v>
      </c>
      <c r="H1198">
        <v>3</v>
      </c>
      <c r="I1198">
        <v>3</v>
      </c>
      <c r="J1198">
        <v>1068</v>
      </c>
      <c r="K1198">
        <v>1.0219579999999999</v>
      </c>
      <c r="L1198" t="s">
        <v>15</v>
      </c>
    </row>
    <row r="1199" spans="1:12" x14ac:dyDescent="0.3">
      <c r="A1199" s="1">
        <v>41043</v>
      </c>
      <c r="B1199">
        <v>2012</v>
      </c>
      <c r="C1199" t="s">
        <v>18</v>
      </c>
      <c r="D1199">
        <v>331940</v>
      </c>
      <c r="E1199">
        <v>510000</v>
      </c>
      <c r="F1199" t="s">
        <v>13</v>
      </c>
      <c r="G1199" t="s">
        <v>14</v>
      </c>
      <c r="H1199">
        <v>3</v>
      </c>
      <c r="I1199">
        <v>3</v>
      </c>
      <c r="J1199">
        <v>1078</v>
      </c>
      <c r="K1199">
        <v>1.0219579999999999</v>
      </c>
      <c r="L1199" t="s">
        <v>22</v>
      </c>
    </row>
    <row r="1200" spans="1:12" x14ac:dyDescent="0.3">
      <c r="A1200" s="1">
        <v>41046</v>
      </c>
      <c r="B1200">
        <v>2012</v>
      </c>
      <c r="C1200" t="s">
        <v>21</v>
      </c>
      <c r="D1200">
        <v>2148650</v>
      </c>
      <c r="E1200">
        <v>2050000</v>
      </c>
      <c r="F1200" t="s">
        <v>13</v>
      </c>
      <c r="G1200" t="s">
        <v>14</v>
      </c>
      <c r="H1200">
        <v>3</v>
      </c>
      <c r="I1200">
        <v>3</v>
      </c>
      <c r="J1200">
        <v>933</v>
      </c>
      <c r="K1200">
        <v>1.0219579999999999</v>
      </c>
      <c r="L1200" t="s">
        <v>25</v>
      </c>
    </row>
    <row r="1201" spans="1:12" x14ac:dyDescent="0.3">
      <c r="A1201" s="1">
        <v>41047</v>
      </c>
      <c r="B1201">
        <v>2012</v>
      </c>
      <c r="C1201" t="s">
        <v>30</v>
      </c>
      <c r="D1201">
        <v>473610</v>
      </c>
      <c r="E1201">
        <v>612000</v>
      </c>
      <c r="F1201" t="s">
        <v>13</v>
      </c>
      <c r="G1201" t="s">
        <v>14</v>
      </c>
      <c r="H1201">
        <v>3</v>
      </c>
      <c r="I1201">
        <v>3</v>
      </c>
      <c r="J1201">
        <v>995</v>
      </c>
      <c r="K1201">
        <v>1.0219579999999999</v>
      </c>
      <c r="L1201" t="s">
        <v>22</v>
      </c>
    </row>
    <row r="1202" spans="1:12" x14ac:dyDescent="0.3">
      <c r="A1202" s="1">
        <v>41047</v>
      </c>
      <c r="B1202">
        <v>2012</v>
      </c>
      <c r="C1202" t="s">
        <v>30</v>
      </c>
      <c r="D1202">
        <v>614870</v>
      </c>
      <c r="E1202">
        <v>485000</v>
      </c>
      <c r="F1202" t="s">
        <v>13</v>
      </c>
      <c r="G1202" t="s">
        <v>14</v>
      </c>
      <c r="H1202">
        <v>3</v>
      </c>
      <c r="I1202">
        <v>3</v>
      </c>
      <c r="J1202">
        <v>981</v>
      </c>
      <c r="K1202">
        <v>1.0219579999999999</v>
      </c>
      <c r="L1202" t="s">
        <v>22</v>
      </c>
    </row>
    <row r="1203" spans="1:12" x14ac:dyDescent="0.3">
      <c r="A1203" s="1">
        <v>41048</v>
      </c>
      <c r="B1203">
        <v>2012</v>
      </c>
      <c r="C1203" t="s">
        <v>21</v>
      </c>
      <c r="D1203">
        <v>658910</v>
      </c>
      <c r="E1203">
        <v>860000</v>
      </c>
      <c r="F1203" t="s">
        <v>13</v>
      </c>
      <c r="G1203" t="s">
        <v>14</v>
      </c>
      <c r="H1203">
        <v>3</v>
      </c>
      <c r="I1203">
        <v>2</v>
      </c>
      <c r="J1203">
        <v>911</v>
      </c>
      <c r="K1203">
        <v>1.0219579999999999</v>
      </c>
      <c r="L1203" t="s">
        <v>15</v>
      </c>
    </row>
    <row r="1204" spans="1:12" x14ac:dyDescent="0.3">
      <c r="A1204" s="1">
        <v>41048</v>
      </c>
      <c r="B1204">
        <v>2012</v>
      </c>
      <c r="C1204" t="s">
        <v>17</v>
      </c>
      <c r="D1204">
        <v>155560</v>
      </c>
      <c r="E1204">
        <v>235000</v>
      </c>
      <c r="F1204" t="s">
        <v>13</v>
      </c>
      <c r="G1204" t="s">
        <v>14</v>
      </c>
      <c r="H1204">
        <v>3</v>
      </c>
      <c r="I1204">
        <v>3</v>
      </c>
      <c r="J1204">
        <v>960</v>
      </c>
      <c r="K1204">
        <v>1.0219579999999999</v>
      </c>
      <c r="L1204" t="s">
        <v>22</v>
      </c>
    </row>
    <row r="1205" spans="1:12" x14ac:dyDescent="0.3">
      <c r="A1205" s="1">
        <v>41049</v>
      </c>
      <c r="B1205">
        <v>2012</v>
      </c>
      <c r="C1205" t="s">
        <v>21</v>
      </c>
      <c r="D1205">
        <v>971110</v>
      </c>
      <c r="E1205">
        <v>1150000</v>
      </c>
      <c r="F1205" t="s">
        <v>13</v>
      </c>
      <c r="G1205" t="s">
        <v>14</v>
      </c>
      <c r="H1205">
        <v>3</v>
      </c>
      <c r="I1205">
        <v>3</v>
      </c>
      <c r="J1205">
        <v>1014</v>
      </c>
      <c r="K1205">
        <v>1.0219579999999999</v>
      </c>
      <c r="L1205" t="s">
        <v>25</v>
      </c>
    </row>
    <row r="1206" spans="1:12" x14ac:dyDescent="0.3">
      <c r="A1206" s="1">
        <v>41050</v>
      </c>
      <c r="B1206">
        <v>2012</v>
      </c>
      <c r="C1206" t="s">
        <v>26</v>
      </c>
      <c r="D1206">
        <v>947030</v>
      </c>
      <c r="E1206">
        <v>1080500</v>
      </c>
      <c r="F1206" t="s">
        <v>13</v>
      </c>
      <c r="G1206" t="s">
        <v>14</v>
      </c>
      <c r="H1206">
        <v>3</v>
      </c>
      <c r="I1206">
        <v>1</v>
      </c>
      <c r="J1206">
        <v>913</v>
      </c>
      <c r="K1206">
        <v>1.0219579999999999</v>
      </c>
      <c r="L1206" t="s">
        <v>16</v>
      </c>
    </row>
    <row r="1207" spans="1:12" x14ac:dyDescent="0.3">
      <c r="A1207" s="1">
        <v>41050</v>
      </c>
      <c r="B1207">
        <v>2012</v>
      </c>
      <c r="C1207" t="s">
        <v>21</v>
      </c>
      <c r="D1207">
        <v>501130</v>
      </c>
      <c r="E1207">
        <v>450000</v>
      </c>
      <c r="F1207" t="s">
        <v>13</v>
      </c>
      <c r="G1207" t="s">
        <v>14</v>
      </c>
      <c r="H1207">
        <v>3</v>
      </c>
      <c r="I1207">
        <v>1</v>
      </c>
      <c r="J1207">
        <v>1082</v>
      </c>
      <c r="K1207">
        <v>1.0219579999999999</v>
      </c>
      <c r="L1207" t="s">
        <v>15</v>
      </c>
    </row>
    <row r="1208" spans="1:12" x14ac:dyDescent="0.3">
      <c r="A1208" s="1">
        <v>41050</v>
      </c>
      <c r="B1208">
        <v>2012</v>
      </c>
      <c r="C1208" t="s">
        <v>26</v>
      </c>
      <c r="D1208">
        <v>326130</v>
      </c>
      <c r="E1208">
        <v>423000</v>
      </c>
      <c r="F1208" t="s">
        <v>13</v>
      </c>
      <c r="G1208" t="s">
        <v>14</v>
      </c>
      <c r="H1208">
        <v>3</v>
      </c>
      <c r="I1208">
        <v>1</v>
      </c>
      <c r="J1208">
        <v>975</v>
      </c>
      <c r="K1208">
        <v>1.0219579999999999</v>
      </c>
      <c r="L1208" t="s">
        <v>22</v>
      </c>
    </row>
    <row r="1209" spans="1:12" x14ac:dyDescent="0.3">
      <c r="A1209" s="1">
        <v>41053</v>
      </c>
      <c r="B1209">
        <v>2012</v>
      </c>
      <c r="C1209" t="s">
        <v>26</v>
      </c>
      <c r="D1209">
        <v>340130</v>
      </c>
      <c r="E1209">
        <v>385000</v>
      </c>
      <c r="F1209" t="s">
        <v>13</v>
      </c>
      <c r="G1209" t="s">
        <v>14</v>
      </c>
      <c r="H1209">
        <v>3</v>
      </c>
      <c r="I1209">
        <v>1</v>
      </c>
      <c r="J1209">
        <v>906</v>
      </c>
      <c r="K1209">
        <v>1.0219579999999999</v>
      </c>
      <c r="L1209" t="s">
        <v>16</v>
      </c>
    </row>
    <row r="1210" spans="1:12" x14ac:dyDescent="0.3">
      <c r="A1210" s="1">
        <v>41054</v>
      </c>
      <c r="B1210">
        <v>2012</v>
      </c>
      <c r="C1210" t="s">
        <v>29</v>
      </c>
      <c r="D1210">
        <v>185200</v>
      </c>
      <c r="E1210">
        <v>276000</v>
      </c>
      <c r="F1210" t="s">
        <v>13</v>
      </c>
      <c r="G1210" t="s">
        <v>14</v>
      </c>
      <c r="H1210">
        <v>3</v>
      </c>
      <c r="I1210">
        <v>3</v>
      </c>
      <c r="J1210">
        <v>1065</v>
      </c>
      <c r="K1210">
        <v>1.0219579999999999</v>
      </c>
      <c r="L1210" t="s">
        <v>15</v>
      </c>
    </row>
    <row r="1211" spans="1:12" x14ac:dyDescent="0.3">
      <c r="A1211" s="1">
        <v>41055</v>
      </c>
      <c r="B1211">
        <v>2012</v>
      </c>
      <c r="C1211" t="s">
        <v>26</v>
      </c>
      <c r="D1211">
        <v>430780</v>
      </c>
      <c r="E1211">
        <v>558750</v>
      </c>
      <c r="F1211" t="s">
        <v>13</v>
      </c>
      <c r="G1211" t="s">
        <v>14</v>
      </c>
      <c r="H1211">
        <v>3</v>
      </c>
      <c r="I1211">
        <v>2</v>
      </c>
      <c r="J1211">
        <v>954</v>
      </c>
      <c r="K1211">
        <v>1.0219579999999999</v>
      </c>
      <c r="L1211" t="s">
        <v>16</v>
      </c>
    </row>
    <row r="1212" spans="1:12" x14ac:dyDescent="0.3">
      <c r="A1212" s="1">
        <v>41055</v>
      </c>
      <c r="B1212">
        <v>2012</v>
      </c>
      <c r="C1212" t="s">
        <v>17</v>
      </c>
      <c r="D1212">
        <v>159990</v>
      </c>
      <c r="E1212">
        <v>110000</v>
      </c>
      <c r="F1212" t="s">
        <v>23</v>
      </c>
      <c r="G1212" t="s">
        <v>24</v>
      </c>
      <c r="H1212">
        <v>6</v>
      </c>
      <c r="I1212">
        <v>5</v>
      </c>
      <c r="J1212">
        <v>1840</v>
      </c>
      <c r="K1212">
        <v>1.0219579999999999</v>
      </c>
      <c r="L1212" t="s">
        <v>22</v>
      </c>
    </row>
    <row r="1213" spans="1:12" x14ac:dyDescent="0.3">
      <c r="A1213" s="1">
        <v>41055</v>
      </c>
      <c r="B1213">
        <v>2012</v>
      </c>
      <c r="C1213" t="s">
        <v>29</v>
      </c>
      <c r="D1213">
        <v>182000</v>
      </c>
      <c r="E1213">
        <v>250500</v>
      </c>
      <c r="F1213" t="s">
        <v>13</v>
      </c>
      <c r="G1213" t="s">
        <v>14</v>
      </c>
      <c r="H1213">
        <v>3</v>
      </c>
      <c r="I1213">
        <v>3</v>
      </c>
      <c r="J1213">
        <v>1029</v>
      </c>
      <c r="K1213">
        <v>1.0219579999999999</v>
      </c>
      <c r="L1213" t="s">
        <v>22</v>
      </c>
    </row>
    <row r="1214" spans="1:12" x14ac:dyDescent="0.3">
      <c r="A1214" s="1">
        <v>41055</v>
      </c>
      <c r="B1214">
        <v>2012</v>
      </c>
      <c r="C1214" t="s">
        <v>12</v>
      </c>
      <c r="D1214">
        <v>129470</v>
      </c>
      <c r="E1214">
        <v>44900</v>
      </c>
      <c r="F1214" t="s">
        <v>19</v>
      </c>
      <c r="G1214" t="s">
        <v>20</v>
      </c>
      <c r="H1214">
        <v>4</v>
      </c>
      <c r="I1214">
        <v>4</v>
      </c>
      <c r="J1214">
        <v>1296</v>
      </c>
      <c r="K1214">
        <v>1.0219579999999999</v>
      </c>
      <c r="L1214" t="s">
        <v>16</v>
      </c>
    </row>
    <row r="1215" spans="1:12" x14ac:dyDescent="0.3">
      <c r="A1215" s="1">
        <v>41056</v>
      </c>
      <c r="B1215">
        <v>2012</v>
      </c>
      <c r="C1215" t="s">
        <v>30</v>
      </c>
      <c r="D1215">
        <v>388220</v>
      </c>
      <c r="E1215">
        <v>400000</v>
      </c>
      <c r="F1215" t="s">
        <v>13</v>
      </c>
      <c r="G1215" t="s">
        <v>14</v>
      </c>
      <c r="H1215">
        <v>3</v>
      </c>
      <c r="I1215">
        <v>3</v>
      </c>
      <c r="J1215">
        <v>1081</v>
      </c>
      <c r="K1215">
        <v>1.0219579999999999</v>
      </c>
      <c r="L1215" t="s">
        <v>22</v>
      </c>
    </row>
    <row r="1216" spans="1:12" x14ac:dyDescent="0.3">
      <c r="A1216" s="1">
        <v>41056</v>
      </c>
      <c r="B1216">
        <v>2012</v>
      </c>
      <c r="C1216" t="s">
        <v>12</v>
      </c>
      <c r="D1216">
        <v>112490</v>
      </c>
      <c r="E1216">
        <v>150000</v>
      </c>
      <c r="F1216" t="s">
        <v>13</v>
      </c>
      <c r="G1216" t="s">
        <v>14</v>
      </c>
      <c r="H1216">
        <v>3</v>
      </c>
      <c r="I1216">
        <v>1</v>
      </c>
      <c r="J1216">
        <v>1007</v>
      </c>
      <c r="K1216">
        <v>1.0219579999999999</v>
      </c>
      <c r="L1216" t="s">
        <v>16</v>
      </c>
    </row>
    <row r="1217" spans="1:12" x14ac:dyDescent="0.3">
      <c r="A1217" s="1">
        <v>41056</v>
      </c>
      <c r="B1217">
        <v>2012</v>
      </c>
      <c r="C1217" t="s">
        <v>30</v>
      </c>
      <c r="D1217">
        <v>469270</v>
      </c>
      <c r="E1217">
        <v>560000</v>
      </c>
      <c r="F1217" t="s">
        <v>13</v>
      </c>
      <c r="G1217" t="s">
        <v>14</v>
      </c>
      <c r="H1217">
        <v>3</v>
      </c>
      <c r="I1217">
        <v>2</v>
      </c>
      <c r="J1217">
        <v>904</v>
      </c>
      <c r="K1217">
        <v>1.0219579999999999</v>
      </c>
      <c r="L1217" t="s">
        <v>22</v>
      </c>
    </row>
    <row r="1218" spans="1:12" x14ac:dyDescent="0.3">
      <c r="A1218" s="1">
        <v>41056</v>
      </c>
      <c r="B1218">
        <v>2012</v>
      </c>
      <c r="C1218" t="s">
        <v>29</v>
      </c>
      <c r="D1218">
        <v>241900</v>
      </c>
      <c r="E1218">
        <v>392400</v>
      </c>
      <c r="F1218" t="s">
        <v>13</v>
      </c>
      <c r="G1218" t="s">
        <v>14</v>
      </c>
      <c r="H1218">
        <v>3</v>
      </c>
      <c r="I1218">
        <v>2</v>
      </c>
      <c r="J1218">
        <v>1032</v>
      </c>
      <c r="K1218">
        <v>1.0219579999999999</v>
      </c>
      <c r="L1218" t="s">
        <v>25</v>
      </c>
    </row>
    <row r="1219" spans="1:12" x14ac:dyDescent="0.3">
      <c r="A1219" s="1">
        <v>41056</v>
      </c>
      <c r="B1219">
        <v>2012</v>
      </c>
      <c r="C1219" t="s">
        <v>17</v>
      </c>
      <c r="D1219">
        <v>142080</v>
      </c>
      <c r="E1219">
        <v>110000</v>
      </c>
      <c r="F1219" t="s">
        <v>13</v>
      </c>
      <c r="G1219" t="s">
        <v>14</v>
      </c>
      <c r="H1219">
        <v>3</v>
      </c>
      <c r="I1219">
        <v>1</v>
      </c>
      <c r="J1219">
        <v>961</v>
      </c>
      <c r="K1219">
        <v>1.0219579999999999</v>
      </c>
      <c r="L1219" t="s">
        <v>15</v>
      </c>
    </row>
    <row r="1220" spans="1:12" x14ac:dyDescent="0.3">
      <c r="A1220" s="1">
        <v>41061</v>
      </c>
      <c r="B1220">
        <v>2012</v>
      </c>
      <c r="C1220" t="s">
        <v>29</v>
      </c>
      <c r="D1220">
        <v>157800</v>
      </c>
      <c r="E1220">
        <v>209000</v>
      </c>
      <c r="F1220" t="s">
        <v>13</v>
      </c>
      <c r="G1220" t="s">
        <v>14</v>
      </c>
      <c r="H1220">
        <v>3</v>
      </c>
      <c r="I1220">
        <v>2</v>
      </c>
      <c r="J1220">
        <v>1096</v>
      </c>
      <c r="K1220">
        <v>1.0219579999999999</v>
      </c>
      <c r="L1220" t="s">
        <v>25</v>
      </c>
    </row>
    <row r="1221" spans="1:12" x14ac:dyDescent="0.3">
      <c r="A1221" s="1">
        <v>41061</v>
      </c>
      <c r="B1221">
        <v>2012</v>
      </c>
      <c r="C1221" t="s">
        <v>18</v>
      </c>
      <c r="D1221">
        <v>298340</v>
      </c>
      <c r="E1221">
        <v>345000</v>
      </c>
      <c r="F1221" t="s">
        <v>13</v>
      </c>
      <c r="G1221" t="s">
        <v>14</v>
      </c>
      <c r="H1221">
        <v>3</v>
      </c>
      <c r="I1221">
        <v>1</v>
      </c>
      <c r="J1221">
        <v>1090</v>
      </c>
      <c r="K1221">
        <v>1.0219579999999999</v>
      </c>
      <c r="L1221" t="s">
        <v>16</v>
      </c>
    </row>
    <row r="1222" spans="1:12" x14ac:dyDescent="0.3">
      <c r="A1222" s="1">
        <v>41061</v>
      </c>
      <c r="B1222">
        <v>2012</v>
      </c>
      <c r="C1222" t="s">
        <v>30</v>
      </c>
      <c r="D1222">
        <v>867210</v>
      </c>
      <c r="E1222">
        <v>1000000</v>
      </c>
      <c r="F1222" t="s">
        <v>13</v>
      </c>
      <c r="G1222" t="s">
        <v>14</v>
      </c>
      <c r="H1222">
        <v>3</v>
      </c>
      <c r="I1222">
        <v>2</v>
      </c>
      <c r="J1222">
        <v>1089</v>
      </c>
      <c r="K1222">
        <v>1.0219579999999999</v>
      </c>
      <c r="L1222" t="s">
        <v>22</v>
      </c>
    </row>
    <row r="1223" spans="1:12" x14ac:dyDescent="0.3">
      <c r="A1223" s="1">
        <v>41061</v>
      </c>
      <c r="B1223">
        <v>2012</v>
      </c>
      <c r="C1223" t="s">
        <v>26</v>
      </c>
      <c r="D1223">
        <v>364910</v>
      </c>
      <c r="E1223">
        <v>430000</v>
      </c>
      <c r="F1223" t="s">
        <v>13</v>
      </c>
      <c r="G1223" t="s">
        <v>14</v>
      </c>
      <c r="H1223">
        <v>3</v>
      </c>
      <c r="I1223">
        <v>2</v>
      </c>
      <c r="J1223">
        <v>924</v>
      </c>
      <c r="K1223">
        <v>1.0219579999999999</v>
      </c>
      <c r="L1223" t="s">
        <v>22</v>
      </c>
    </row>
    <row r="1224" spans="1:12" x14ac:dyDescent="0.3">
      <c r="A1224" s="1">
        <v>41061</v>
      </c>
      <c r="B1224">
        <v>2012</v>
      </c>
      <c r="C1224" t="s">
        <v>26</v>
      </c>
      <c r="D1224">
        <v>272510</v>
      </c>
      <c r="E1224">
        <v>282500</v>
      </c>
      <c r="F1224" t="s">
        <v>13</v>
      </c>
      <c r="G1224" t="s">
        <v>14</v>
      </c>
      <c r="H1224">
        <v>3</v>
      </c>
      <c r="I1224">
        <v>1</v>
      </c>
      <c r="J1224">
        <v>935</v>
      </c>
      <c r="K1224">
        <v>1.0219579999999999</v>
      </c>
      <c r="L1224" t="s">
        <v>15</v>
      </c>
    </row>
    <row r="1225" spans="1:12" x14ac:dyDescent="0.3">
      <c r="A1225" s="1">
        <v>41061</v>
      </c>
      <c r="B1225">
        <v>2012</v>
      </c>
      <c r="C1225" t="s">
        <v>18</v>
      </c>
      <c r="D1225">
        <v>483630</v>
      </c>
      <c r="E1225">
        <v>525000</v>
      </c>
      <c r="F1225" t="s">
        <v>13</v>
      </c>
      <c r="G1225" t="s">
        <v>14</v>
      </c>
      <c r="H1225">
        <v>3</v>
      </c>
      <c r="I1225">
        <v>2</v>
      </c>
      <c r="J1225">
        <v>1073</v>
      </c>
      <c r="K1225">
        <v>1.0219579999999999</v>
      </c>
      <c r="L1225" t="s">
        <v>15</v>
      </c>
    </row>
    <row r="1226" spans="1:12" x14ac:dyDescent="0.3">
      <c r="A1226" s="1">
        <v>41062</v>
      </c>
      <c r="B1226">
        <v>2012</v>
      </c>
      <c r="C1226" t="s">
        <v>29</v>
      </c>
      <c r="D1226">
        <v>225500</v>
      </c>
      <c r="E1226">
        <v>424000</v>
      </c>
      <c r="F1226" t="s">
        <v>13</v>
      </c>
      <c r="G1226" t="s">
        <v>14</v>
      </c>
      <c r="H1226">
        <v>3</v>
      </c>
      <c r="I1226">
        <v>2</v>
      </c>
      <c r="J1226">
        <v>1016</v>
      </c>
      <c r="K1226">
        <v>1.0219579999999999</v>
      </c>
      <c r="L1226" t="s">
        <v>25</v>
      </c>
    </row>
    <row r="1227" spans="1:12" x14ac:dyDescent="0.3">
      <c r="A1227" s="1">
        <v>41062</v>
      </c>
      <c r="B1227">
        <v>2012</v>
      </c>
      <c r="C1227" t="s">
        <v>17</v>
      </c>
      <c r="D1227">
        <v>172300</v>
      </c>
      <c r="E1227">
        <v>148000</v>
      </c>
      <c r="F1227" t="s">
        <v>23</v>
      </c>
      <c r="G1227" t="s">
        <v>24</v>
      </c>
      <c r="H1227">
        <v>6</v>
      </c>
      <c r="I1227">
        <v>6</v>
      </c>
      <c r="J1227">
        <v>1913</v>
      </c>
      <c r="K1227">
        <v>1.0219579999999999</v>
      </c>
      <c r="L1227" t="s">
        <v>16</v>
      </c>
    </row>
    <row r="1228" spans="1:12" x14ac:dyDescent="0.3">
      <c r="A1228" s="1">
        <v>41062</v>
      </c>
      <c r="B1228">
        <v>2012</v>
      </c>
      <c r="C1228" t="s">
        <v>17</v>
      </c>
      <c r="D1228">
        <v>189460</v>
      </c>
      <c r="E1228">
        <v>250000</v>
      </c>
      <c r="F1228" t="s">
        <v>19</v>
      </c>
      <c r="G1228" t="s">
        <v>20</v>
      </c>
      <c r="H1228">
        <v>4</v>
      </c>
      <c r="I1228">
        <v>3</v>
      </c>
      <c r="J1228">
        <v>1250</v>
      </c>
      <c r="K1228">
        <v>1.0219579999999999</v>
      </c>
      <c r="L1228" t="s">
        <v>15</v>
      </c>
    </row>
    <row r="1229" spans="1:12" x14ac:dyDescent="0.3">
      <c r="A1229" s="1">
        <v>41062</v>
      </c>
      <c r="B1229">
        <v>2012</v>
      </c>
      <c r="C1229" t="s">
        <v>29</v>
      </c>
      <c r="D1229">
        <v>210700</v>
      </c>
      <c r="E1229">
        <v>288000</v>
      </c>
      <c r="F1229" t="s">
        <v>13</v>
      </c>
      <c r="G1229" t="s">
        <v>14</v>
      </c>
      <c r="H1229">
        <v>3</v>
      </c>
      <c r="I1229">
        <v>1</v>
      </c>
      <c r="J1229">
        <v>987</v>
      </c>
      <c r="K1229">
        <v>1.0219579999999999</v>
      </c>
      <c r="L1229" t="s">
        <v>22</v>
      </c>
    </row>
    <row r="1230" spans="1:12" x14ac:dyDescent="0.3">
      <c r="A1230" s="1">
        <v>41063</v>
      </c>
      <c r="B1230">
        <v>2012</v>
      </c>
      <c r="C1230" t="s">
        <v>30</v>
      </c>
      <c r="D1230">
        <v>1296770</v>
      </c>
      <c r="E1230">
        <v>1412500</v>
      </c>
      <c r="F1230" t="s">
        <v>13</v>
      </c>
      <c r="G1230" t="s">
        <v>14</v>
      </c>
      <c r="H1230">
        <v>3</v>
      </c>
      <c r="I1230">
        <v>1</v>
      </c>
      <c r="J1230">
        <v>1012</v>
      </c>
      <c r="K1230">
        <v>1.0219579999999999</v>
      </c>
      <c r="L1230" t="s">
        <v>16</v>
      </c>
    </row>
    <row r="1231" spans="1:12" x14ac:dyDescent="0.3">
      <c r="A1231" s="1">
        <v>41064</v>
      </c>
      <c r="B1231">
        <v>2012</v>
      </c>
      <c r="C1231" t="s">
        <v>21</v>
      </c>
      <c r="D1231">
        <v>1801310</v>
      </c>
      <c r="E1231">
        <v>2050000</v>
      </c>
      <c r="F1231" t="s">
        <v>13</v>
      </c>
      <c r="G1231" t="s">
        <v>14</v>
      </c>
      <c r="H1231">
        <v>3</v>
      </c>
      <c r="I1231">
        <v>1</v>
      </c>
      <c r="J1231">
        <v>964</v>
      </c>
      <c r="K1231">
        <v>1.0219579999999999</v>
      </c>
      <c r="L1231" t="s">
        <v>22</v>
      </c>
    </row>
    <row r="1232" spans="1:12" x14ac:dyDescent="0.3">
      <c r="A1232" s="1">
        <v>41064</v>
      </c>
      <c r="B1232">
        <v>2012</v>
      </c>
      <c r="C1232" t="s">
        <v>26</v>
      </c>
      <c r="D1232">
        <v>329350</v>
      </c>
      <c r="E1232">
        <v>395000</v>
      </c>
      <c r="F1232" t="s">
        <v>13</v>
      </c>
      <c r="G1232" t="s">
        <v>14</v>
      </c>
      <c r="H1232">
        <v>3</v>
      </c>
      <c r="I1232">
        <v>1</v>
      </c>
      <c r="J1232">
        <v>983</v>
      </c>
      <c r="K1232">
        <v>1.0219579999999999</v>
      </c>
      <c r="L1232" t="s">
        <v>16</v>
      </c>
    </row>
    <row r="1233" spans="1:12" x14ac:dyDescent="0.3">
      <c r="A1233" s="1">
        <v>41064</v>
      </c>
      <c r="B1233">
        <v>2012</v>
      </c>
      <c r="C1233" t="s">
        <v>18</v>
      </c>
      <c r="D1233">
        <v>362250</v>
      </c>
      <c r="E1233">
        <v>582500</v>
      </c>
      <c r="F1233" t="s">
        <v>13</v>
      </c>
      <c r="G1233" t="s">
        <v>14</v>
      </c>
      <c r="H1233">
        <v>3</v>
      </c>
      <c r="I1233">
        <v>1</v>
      </c>
      <c r="J1233">
        <v>974</v>
      </c>
      <c r="K1233">
        <v>1.0219579999999999</v>
      </c>
      <c r="L1233" t="s">
        <v>16</v>
      </c>
    </row>
    <row r="1234" spans="1:12" x14ac:dyDescent="0.3">
      <c r="A1234" s="1">
        <v>41067</v>
      </c>
      <c r="B1234">
        <v>2012</v>
      </c>
      <c r="C1234" t="s">
        <v>12</v>
      </c>
      <c r="D1234">
        <v>157040</v>
      </c>
      <c r="E1234">
        <v>117300</v>
      </c>
      <c r="F1234" t="s">
        <v>13</v>
      </c>
      <c r="G1234" t="s">
        <v>14</v>
      </c>
      <c r="H1234">
        <v>3</v>
      </c>
      <c r="I1234">
        <v>3</v>
      </c>
      <c r="J1234">
        <v>1009</v>
      </c>
      <c r="K1234">
        <v>1.0219579999999999</v>
      </c>
      <c r="L1234" t="s">
        <v>16</v>
      </c>
    </row>
    <row r="1235" spans="1:12" x14ac:dyDescent="0.3">
      <c r="A1235" s="1">
        <v>41067</v>
      </c>
      <c r="B1235">
        <v>2012</v>
      </c>
      <c r="C1235" t="s">
        <v>12</v>
      </c>
      <c r="D1235">
        <v>160570</v>
      </c>
      <c r="E1235">
        <v>125000</v>
      </c>
      <c r="F1235" t="s">
        <v>19</v>
      </c>
      <c r="G1235" t="s">
        <v>20</v>
      </c>
      <c r="H1235">
        <v>4</v>
      </c>
      <c r="I1235">
        <v>3</v>
      </c>
      <c r="J1235">
        <v>1432</v>
      </c>
      <c r="K1235">
        <v>1.0219579999999999</v>
      </c>
      <c r="L1235" t="s">
        <v>22</v>
      </c>
    </row>
    <row r="1236" spans="1:12" x14ac:dyDescent="0.3">
      <c r="A1236" s="1">
        <v>41068</v>
      </c>
      <c r="B1236">
        <v>2012</v>
      </c>
      <c r="C1236" t="s">
        <v>18</v>
      </c>
      <c r="D1236">
        <v>254590</v>
      </c>
      <c r="E1236">
        <v>280000</v>
      </c>
      <c r="F1236" t="s">
        <v>13</v>
      </c>
      <c r="G1236" t="s">
        <v>14</v>
      </c>
      <c r="H1236">
        <v>3</v>
      </c>
      <c r="I1236">
        <v>1</v>
      </c>
      <c r="J1236">
        <v>1074</v>
      </c>
      <c r="K1236">
        <v>1.0219579999999999</v>
      </c>
      <c r="L1236" t="s">
        <v>25</v>
      </c>
    </row>
    <row r="1237" spans="1:12" x14ac:dyDescent="0.3">
      <c r="A1237" s="1">
        <v>41068</v>
      </c>
      <c r="B1237">
        <v>2012</v>
      </c>
      <c r="C1237" t="s">
        <v>21</v>
      </c>
      <c r="D1237">
        <v>1343580</v>
      </c>
      <c r="E1237">
        <v>950000</v>
      </c>
      <c r="F1237" t="s">
        <v>13</v>
      </c>
      <c r="G1237" t="s">
        <v>14</v>
      </c>
      <c r="H1237">
        <v>3</v>
      </c>
      <c r="I1237">
        <v>1</v>
      </c>
      <c r="J1237">
        <v>981</v>
      </c>
      <c r="K1237">
        <v>1.0219579999999999</v>
      </c>
      <c r="L1237" t="s">
        <v>15</v>
      </c>
    </row>
    <row r="1238" spans="1:12" x14ac:dyDescent="0.3">
      <c r="A1238" s="1">
        <v>41070</v>
      </c>
      <c r="B1238">
        <v>2012</v>
      </c>
      <c r="C1238" t="s">
        <v>12</v>
      </c>
      <c r="D1238">
        <v>121510</v>
      </c>
      <c r="E1238">
        <v>165000</v>
      </c>
      <c r="F1238" t="s">
        <v>13</v>
      </c>
      <c r="G1238" t="s">
        <v>14</v>
      </c>
      <c r="H1238">
        <v>3</v>
      </c>
      <c r="I1238">
        <v>3</v>
      </c>
      <c r="J1238">
        <v>923</v>
      </c>
      <c r="K1238">
        <v>1.0219579999999999</v>
      </c>
      <c r="L1238" t="s">
        <v>16</v>
      </c>
    </row>
    <row r="1239" spans="1:12" x14ac:dyDescent="0.3">
      <c r="A1239" s="1">
        <v>41074</v>
      </c>
      <c r="B1239">
        <v>2012</v>
      </c>
      <c r="C1239" t="s">
        <v>17</v>
      </c>
      <c r="D1239">
        <v>87360</v>
      </c>
      <c r="E1239">
        <v>130000</v>
      </c>
      <c r="F1239" t="s">
        <v>13</v>
      </c>
      <c r="G1239" t="s">
        <v>14</v>
      </c>
      <c r="H1239">
        <v>3</v>
      </c>
      <c r="I1239">
        <v>1</v>
      </c>
      <c r="J1239">
        <v>1051</v>
      </c>
      <c r="K1239">
        <v>1.0219579999999999</v>
      </c>
      <c r="L1239" t="s">
        <v>25</v>
      </c>
    </row>
    <row r="1240" spans="1:12" x14ac:dyDescent="0.3">
      <c r="A1240" s="1">
        <v>41074</v>
      </c>
      <c r="B1240">
        <v>2012</v>
      </c>
      <c r="C1240" t="s">
        <v>12</v>
      </c>
      <c r="D1240">
        <v>101340</v>
      </c>
      <c r="E1240">
        <v>135200</v>
      </c>
      <c r="F1240" t="s">
        <v>13</v>
      </c>
      <c r="G1240" t="s">
        <v>14</v>
      </c>
      <c r="H1240">
        <v>3</v>
      </c>
      <c r="I1240">
        <v>3</v>
      </c>
      <c r="J1240">
        <v>945</v>
      </c>
      <c r="K1240">
        <v>1.0219579999999999</v>
      </c>
      <c r="L1240" t="s">
        <v>25</v>
      </c>
    </row>
    <row r="1241" spans="1:12" x14ac:dyDescent="0.3">
      <c r="A1241" s="1">
        <v>41074</v>
      </c>
      <c r="B1241">
        <v>2012</v>
      </c>
      <c r="C1241" t="s">
        <v>30</v>
      </c>
      <c r="D1241">
        <v>1396740</v>
      </c>
      <c r="E1241">
        <v>1647500</v>
      </c>
      <c r="F1241" t="s">
        <v>13</v>
      </c>
      <c r="G1241" t="s">
        <v>14</v>
      </c>
      <c r="H1241">
        <v>3</v>
      </c>
      <c r="I1241">
        <v>2</v>
      </c>
      <c r="J1241">
        <v>1020</v>
      </c>
      <c r="K1241">
        <v>1.0219579999999999</v>
      </c>
      <c r="L1241" t="s">
        <v>16</v>
      </c>
    </row>
    <row r="1242" spans="1:12" x14ac:dyDescent="0.3">
      <c r="A1242" s="1">
        <v>41074</v>
      </c>
      <c r="B1242">
        <v>2012</v>
      </c>
      <c r="C1242" t="s">
        <v>17</v>
      </c>
      <c r="D1242">
        <v>138410</v>
      </c>
      <c r="E1242">
        <v>160000</v>
      </c>
      <c r="F1242" t="s">
        <v>13</v>
      </c>
      <c r="G1242" t="s">
        <v>14</v>
      </c>
      <c r="H1242">
        <v>3</v>
      </c>
      <c r="I1242">
        <v>2</v>
      </c>
      <c r="J1242">
        <v>1094</v>
      </c>
      <c r="K1242">
        <v>1.0219579999999999</v>
      </c>
      <c r="L1242" t="s">
        <v>25</v>
      </c>
    </row>
    <row r="1243" spans="1:12" x14ac:dyDescent="0.3">
      <c r="A1243" s="1">
        <v>41074</v>
      </c>
      <c r="B1243">
        <v>2012</v>
      </c>
      <c r="C1243" t="s">
        <v>30</v>
      </c>
      <c r="D1243">
        <v>321630</v>
      </c>
      <c r="E1243">
        <v>479000</v>
      </c>
      <c r="F1243" t="s">
        <v>13</v>
      </c>
      <c r="G1243" t="s">
        <v>14</v>
      </c>
      <c r="H1243">
        <v>3</v>
      </c>
      <c r="I1243">
        <v>3</v>
      </c>
      <c r="J1243">
        <v>1070</v>
      </c>
      <c r="K1243">
        <v>1.0219579999999999</v>
      </c>
      <c r="L1243" t="s">
        <v>16</v>
      </c>
    </row>
    <row r="1244" spans="1:12" x14ac:dyDescent="0.3">
      <c r="A1244" s="1">
        <v>41074</v>
      </c>
      <c r="B1244">
        <v>2012</v>
      </c>
      <c r="C1244" t="s">
        <v>29</v>
      </c>
      <c r="D1244">
        <v>213200</v>
      </c>
      <c r="E1244">
        <v>330000</v>
      </c>
      <c r="F1244" t="s">
        <v>13</v>
      </c>
      <c r="G1244" t="s">
        <v>14</v>
      </c>
      <c r="H1244">
        <v>3</v>
      </c>
      <c r="I1244">
        <v>2</v>
      </c>
      <c r="J1244">
        <v>979</v>
      </c>
      <c r="K1244">
        <v>1.0219579999999999</v>
      </c>
      <c r="L1244" t="s">
        <v>16</v>
      </c>
    </row>
    <row r="1245" spans="1:12" x14ac:dyDescent="0.3">
      <c r="A1245" s="1">
        <v>41075</v>
      </c>
      <c r="B1245">
        <v>2012</v>
      </c>
      <c r="C1245" t="s">
        <v>21</v>
      </c>
      <c r="D1245">
        <v>1210510</v>
      </c>
      <c r="E1245">
        <v>1455000</v>
      </c>
      <c r="F1245" t="s">
        <v>13</v>
      </c>
      <c r="G1245" t="s">
        <v>14</v>
      </c>
      <c r="H1245">
        <v>3</v>
      </c>
      <c r="I1245">
        <v>1</v>
      </c>
      <c r="J1245">
        <v>1054</v>
      </c>
      <c r="K1245">
        <v>1.0219579999999999</v>
      </c>
      <c r="L1245" t="s">
        <v>22</v>
      </c>
    </row>
    <row r="1246" spans="1:12" x14ac:dyDescent="0.3">
      <c r="A1246" s="1">
        <v>41075</v>
      </c>
      <c r="B1246">
        <v>2012</v>
      </c>
      <c r="C1246" t="s">
        <v>26</v>
      </c>
      <c r="D1246">
        <v>520170</v>
      </c>
      <c r="E1246">
        <v>461625</v>
      </c>
      <c r="F1246" t="s">
        <v>13</v>
      </c>
      <c r="G1246" t="s">
        <v>14</v>
      </c>
      <c r="H1246">
        <v>3</v>
      </c>
      <c r="I1246">
        <v>1</v>
      </c>
      <c r="J1246">
        <v>958</v>
      </c>
      <c r="K1246">
        <v>1.0219579999999999</v>
      </c>
      <c r="L1246" t="s">
        <v>25</v>
      </c>
    </row>
    <row r="1247" spans="1:12" x14ac:dyDescent="0.3">
      <c r="A1247" s="1">
        <v>41076</v>
      </c>
      <c r="B1247">
        <v>2012</v>
      </c>
      <c r="C1247" t="s">
        <v>17</v>
      </c>
      <c r="D1247">
        <v>155470</v>
      </c>
      <c r="E1247">
        <v>135000</v>
      </c>
      <c r="F1247" t="s">
        <v>19</v>
      </c>
      <c r="G1247" t="s">
        <v>20</v>
      </c>
      <c r="H1247">
        <v>4</v>
      </c>
      <c r="I1247">
        <v>3</v>
      </c>
      <c r="J1247">
        <v>1360</v>
      </c>
      <c r="K1247">
        <v>1.0219579999999999</v>
      </c>
      <c r="L1247" t="s">
        <v>16</v>
      </c>
    </row>
    <row r="1248" spans="1:12" x14ac:dyDescent="0.3">
      <c r="A1248" s="1">
        <v>41077</v>
      </c>
      <c r="B1248">
        <v>2012</v>
      </c>
      <c r="C1248" t="s">
        <v>29</v>
      </c>
      <c r="D1248">
        <v>250300</v>
      </c>
      <c r="E1248">
        <v>374000</v>
      </c>
      <c r="F1248" t="s">
        <v>13</v>
      </c>
      <c r="G1248" t="s">
        <v>14</v>
      </c>
      <c r="H1248">
        <v>3</v>
      </c>
      <c r="I1248">
        <v>2</v>
      </c>
      <c r="J1248">
        <v>1051</v>
      </c>
      <c r="K1248">
        <v>1.0219579999999999</v>
      </c>
      <c r="L1248" t="s">
        <v>22</v>
      </c>
    </row>
    <row r="1249" spans="1:12" x14ac:dyDescent="0.3">
      <c r="A1249" s="1">
        <v>41077</v>
      </c>
      <c r="B1249">
        <v>2012</v>
      </c>
      <c r="C1249" t="s">
        <v>30</v>
      </c>
      <c r="D1249">
        <v>388450</v>
      </c>
      <c r="E1249">
        <v>432000</v>
      </c>
      <c r="F1249" t="s">
        <v>13</v>
      </c>
      <c r="G1249" t="s">
        <v>14</v>
      </c>
      <c r="H1249">
        <v>3</v>
      </c>
      <c r="I1249">
        <v>3</v>
      </c>
      <c r="J1249">
        <v>906</v>
      </c>
      <c r="K1249">
        <v>1.0219579999999999</v>
      </c>
      <c r="L1249" t="s">
        <v>25</v>
      </c>
    </row>
    <row r="1250" spans="1:12" x14ac:dyDescent="0.3">
      <c r="A1250" s="1">
        <v>41077</v>
      </c>
      <c r="B1250">
        <v>2012</v>
      </c>
      <c r="C1250" t="s">
        <v>21</v>
      </c>
      <c r="D1250">
        <v>633780</v>
      </c>
      <c r="E1250">
        <v>531000</v>
      </c>
      <c r="F1250" t="s">
        <v>13</v>
      </c>
      <c r="G1250" t="s">
        <v>14</v>
      </c>
      <c r="H1250">
        <v>3</v>
      </c>
      <c r="I1250">
        <v>2</v>
      </c>
      <c r="J1250">
        <v>945</v>
      </c>
      <c r="K1250">
        <v>1.0219579999999999</v>
      </c>
      <c r="L1250" t="s">
        <v>16</v>
      </c>
    </row>
    <row r="1251" spans="1:12" x14ac:dyDescent="0.3">
      <c r="A1251" s="1">
        <v>41081</v>
      </c>
      <c r="B1251">
        <v>2012</v>
      </c>
      <c r="C1251" t="s">
        <v>26</v>
      </c>
      <c r="D1251">
        <v>213500</v>
      </c>
      <c r="E1251">
        <v>247000</v>
      </c>
      <c r="F1251" t="s">
        <v>13</v>
      </c>
      <c r="G1251" t="s">
        <v>14</v>
      </c>
      <c r="H1251">
        <v>3</v>
      </c>
      <c r="I1251">
        <v>2</v>
      </c>
      <c r="J1251">
        <v>931</v>
      </c>
      <c r="K1251">
        <v>1.0219579999999999</v>
      </c>
      <c r="L1251" t="s">
        <v>15</v>
      </c>
    </row>
    <row r="1252" spans="1:12" x14ac:dyDescent="0.3">
      <c r="A1252" s="1">
        <v>41082</v>
      </c>
      <c r="B1252">
        <v>2012</v>
      </c>
      <c r="C1252" t="s">
        <v>30</v>
      </c>
      <c r="D1252">
        <v>813980</v>
      </c>
      <c r="E1252">
        <v>912400</v>
      </c>
      <c r="F1252" t="s">
        <v>13</v>
      </c>
      <c r="G1252" t="s">
        <v>14</v>
      </c>
      <c r="H1252">
        <v>3</v>
      </c>
      <c r="I1252">
        <v>1</v>
      </c>
      <c r="J1252">
        <v>1061</v>
      </c>
      <c r="K1252">
        <v>1.0219579999999999</v>
      </c>
      <c r="L1252" t="s">
        <v>16</v>
      </c>
    </row>
    <row r="1253" spans="1:12" x14ac:dyDescent="0.3">
      <c r="A1253" s="1">
        <v>41082</v>
      </c>
      <c r="B1253">
        <v>2012</v>
      </c>
      <c r="C1253" t="s">
        <v>17</v>
      </c>
      <c r="D1253">
        <v>130250</v>
      </c>
      <c r="E1253">
        <v>55000</v>
      </c>
      <c r="F1253" t="s">
        <v>13</v>
      </c>
      <c r="G1253" t="s">
        <v>14</v>
      </c>
      <c r="H1253">
        <v>3</v>
      </c>
      <c r="I1253">
        <v>1</v>
      </c>
      <c r="J1253">
        <v>1051</v>
      </c>
      <c r="K1253">
        <v>1.0219579999999999</v>
      </c>
      <c r="L1253" t="s">
        <v>25</v>
      </c>
    </row>
    <row r="1254" spans="1:12" x14ac:dyDescent="0.3">
      <c r="A1254" s="1">
        <v>41082</v>
      </c>
      <c r="B1254">
        <v>2012</v>
      </c>
      <c r="C1254" t="s">
        <v>30</v>
      </c>
      <c r="D1254">
        <v>643870</v>
      </c>
      <c r="E1254">
        <v>656875</v>
      </c>
      <c r="F1254" t="s">
        <v>13</v>
      </c>
      <c r="G1254" t="s">
        <v>14</v>
      </c>
      <c r="H1254">
        <v>3</v>
      </c>
      <c r="I1254">
        <v>3</v>
      </c>
      <c r="J1254">
        <v>1089</v>
      </c>
      <c r="K1254">
        <v>1.0219579999999999</v>
      </c>
      <c r="L1254" t="s">
        <v>16</v>
      </c>
    </row>
    <row r="1255" spans="1:12" x14ac:dyDescent="0.3">
      <c r="A1255" s="1">
        <v>41082</v>
      </c>
      <c r="B1255">
        <v>2012</v>
      </c>
      <c r="C1255" t="s">
        <v>30</v>
      </c>
      <c r="D1255">
        <v>364270</v>
      </c>
      <c r="E1255">
        <v>410000</v>
      </c>
      <c r="F1255" t="s">
        <v>13</v>
      </c>
      <c r="G1255" t="s">
        <v>14</v>
      </c>
      <c r="H1255">
        <v>3</v>
      </c>
      <c r="I1255">
        <v>3</v>
      </c>
      <c r="J1255">
        <v>955</v>
      </c>
      <c r="K1255">
        <v>1.0219579999999999</v>
      </c>
      <c r="L1255" t="s">
        <v>25</v>
      </c>
    </row>
    <row r="1256" spans="1:12" x14ac:dyDescent="0.3">
      <c r="A1256" s="1">
        <v>41082</v>
      </c>
      <c r="B1256">
        <v>2012</v>
      </c>
      <c r="C1256" t="s">
        <v>12</v>
      </c>
      <c r="D1256">
        <v>128280</v>
      </c>
      <c r="E1256">
        <v>128500</v>
      </c>
      <c r="F1256" t="s">
        <v>13</v>
      </c>
      <c r="G1256" t="s">
        <v>14</v>
      </c>
      <c r="H1256">
        <v>3</v>
      </c>
      <c r="I1256">
        <v>1</v>
      </c>
      <c r="J1256">
        <v>913</v>
      </c>
      <c r="K1256">
        <v>1.0219579999999999</v>
      </c>
      <c r="L1256" t="s">
        <v>25</v>
      </c>
    </row>
    <row r="1257" spans="1:12" x14ac:dyDescent="0.3">
      <c r="A1257" s="1">
        <v>41082</v>
      </c>
      <c r="B1257">
        <v>2012</v>
      </c>
      <c r="C1257" t="s">
        <v>30</v>
      </c>
      <c r="D1257">
        <v>583550</v>
      </c>
      <c r="E1257">
        <v>750000</v>
      </c>
      <c r="F1257" t="s">
        <v>13</v>
      </c>
      <c r="G1257" t="s">
        <v>14</v>
      </c>
      <c r="H1257">
        <v>3</v>
      </c>
      <c r="I1257">
        <v>2</v>
      </c>
      <c r="J1257">
        <v>941</v>
      </c>
      <c r="K1257">
        <v>1.0219579999999999</v>
      </c>
      <c r="L1257" t="s">
        <v>15</v>
      </c>
    </row>
    <row r="1258" spans="1:12" x14ac:dyDescent="0.3">
      <c r="A1258" s="1">
        <v>41082</v>
      </c>
      <c r="B1258">
        <v>2012</v>
      </c>
      <c r="C1258" t="s">
        <v>30</v>
      </c>
      <c r="D1258">
        <v>633400</v>
      </c>
      <c r="E1258">
        <v>722000</v>
      </c>
      <c r="F1258" t="s">
        <v>13</v>
      </c>
      <c r="G1258" t="s">
        <v>14</v>
      </c>
      <c r="H1258">
        <v>3</v>
      </c>
      <c r="I1258">
        <v>2</v>
      </c>
      <c r="J1258">
        <v>1048</v>
      </c>
      <c r="K1258">
        <v>1.0219579999999999</v>
      </c>
      <c r="L1258" t="s">
        <v>22</v>
      </c>
    </row>
    <row r="1259" spans="1:12" x14ac:dyDescent="0.3">
      <c r="A1259" s="1">
        <v>41083</v>
      </c>
      <c r="B1259">
        <v>2012</v>
      </c>
      <c r="C1259" t="s">
        <v>12</v>
      </c>
      <c r="D1259">
        <v>139720</v>
      </c>
      <c r="E1259">
        <v>100600</v>
      </c>
      <c r="F1259" t="s">
        <v>13</v>
      </c>
      <c r="G1259" t="s">
        <v>14</v>
      </c>
      <c r="H1259">
        <v>3</v>
      </c>
      <c r="I1259">
        <v>3</v>
      </c>
      <c r="J1259">
        <v>911</v>
      </c>
      <c r="K1259">
        <v>1.0219579999999999</v>
      </c>
      <c r="L1259" t="s">
        <v>16</v>
      </c>
    </row>
    <row r="1260" spans="1:12" x14ac:dyDescent="0.3">
      <c r="A1260" s="1">
        <v>41083</v>
      </c>
      <c r="B1260">
        <v>2012</v>
      </c>
      <c r="C1260" t="s">
        <v>30</v>
      </c>
      <c r="D1260">
        <v>929990</v>
      </c>
      <c r="E1260">
        <v>977250</v>
      </c>
      <c r="F1260" t="s">
        <v>13</v>
      </c>
      <c r="G1260" t="s">
        <v>14</v>
      </c>
      <c r="H1260">
        <v>3</v>
      </c>
      <c r="I1260">
        <v>3</v>
      </c>
      <c r="J1260">
        <v>1084</v>
      </c>
      <c r="K1260">
        <v>1.0219579999999999</v>
      </c>
      <c r="L1260" t="s">
        <v>22</v>
      </c>
    </row>
    <row r="1261" spans="1:12" x14ac:dyDescent="0.3">
      <c r="A1261" s="1">
        <v>41083</v>
      </c>
      <c r="B1261">
        <v>2012</v>
      </c>
      <c r="C1261" t="s">
        <v>21</v>
      </c>
      <c r="D1261">
        <v>545300</v>
      </c>
      <c r="E1261">
        <v>429000</v>
      </c>
      <c r="F1261" t="s">
        <v>19</v>
      </c>
      <c r="G1261" t="s">
        <v>20</v>
      </c>
      <c r="H1261">
        <v>4</v>
      </c>
      <c r="I1261">
        <v>4</v>
      </c>
      <c r="J1261">
        <v>1264</v>
      </c>
      <c r="K1261">
        <v>1.0219579999999999</v>
      </c>
      <c r="L1261" t="s">
        <v>15</v>
      </c>
    </row>
    <row r="1262" spans="1:12" x14ac:dyDescent="0.3">
      <c r="A1262" s="1">
        <v>41083</v>
      </c>
      <c r="B1262">
        <v>2012</v>
      </c>
      <c r="C1262" t="s">
        <v>21</v>
      </c>
      <c r="D1262">
        <v>3698800</v>
      </c>
      <c r="E1262">
        <v>3750000</v>
      </c>
      <c r="F1262" t="s">
        <v>13</v>
      </c>
      <c r="G1262" t="s">
        <v>14</v>
      </c>
      <c r="H1262">
        <v>3</v>
      </c>
      <c r="I1262">
        <v>1</v>
      </c>
      <c r="J1262">
        <v>1035</v>
      </c>
      <c r="K1262">
        <v>1.0219579999999999</v>
      </c>
      <c r="L1262" t="s">
        <v>15</v>
      </c>
    </row>
    <row r="1263" spans="1:12" x14ac:dyDescent="0.3">
      <c r="A1263" s="1">
        <v>41084</v>
      </c>
      <c r="B1263">
        <v>2012</v>
      </c>
      <c r="C1263" t="s">
        <v>17</v>
      </c>
      <c r="D1263">
        <v>159560</v>
      </c>
      <c r="E1263">
        <v>245000</v>
      </c>
      <c r="F1263" t="s">
        <v>13</v>
      </c>
      <c r="G1263" t="s">
        <v>14</v>
      </c>
      <c r="H1263">
        <v>3</v>
      </c>
      <c r="I1263">
        <v>2</v>
      </c>
      <c r="J1263">
        <v>1043</v>
      </c>
      <c r="K1263">
        <v>1.0219579999999999</v>
      </c>
      <c r="L1263" t="s">
        <v>15</v>
      </c>
    </row>
    <row r="1264" spans="1:12" x14ac:dyDescent="0.3">
      <c r="A1264" s="1">
        <v>41085</v>
      </c>
      <c r="B1264">
        <v>2012</v>
      </c>
      <c r="C1264" t="s">
        <v>26</v>
      </c>
      <c r="D1264">
        <v>459270</v>
      </c>
      <c r="E1264">
        <v>539000</v>
      </c>
      <c r="F1264" t="s">
        <v>13</v>
      </c>
      <c r="G1264" t="s">
        <v>14</v>
      </c>
      <c r="H1264">
        <v>3</v>
      </c>
      <c r="I1264">
        <v>1</v>
      </c>
      <c r="J1264">
        <v>1030</v>
      </c>
      <c r="K1264">
        <v>1.0219579999999999</v>
      </c>
      <c r="L1264" t="s">
        <v>22</v>
      </c>
    </row>
    <row r="1265" spans="1:12" x14ac:dyDescent="0.3">
      <c r="A1265" s="1">
        <v>41088</v>
      </c>
      <c r="B1265">
        <v>2012</v>
      </c>
      <c r="C1265" t="s">
        <v>29</v>
      </c>
      <c r="D1265">
        <v>276500</v>
      </c>
      <c r="E1265">
        <v>369000</v>
      </c>
      <c r="F1265" t="s">
        <v>13</v>
      </c>
      <c r="G1265" t="s">
        <v>14</v>
      </c>
      <c r="H1265">
        <v>3</v>
      </c>
      <c r="I1265">
        <v>3</v>
      </c>
      <c r="J1265">
        <v>950</v>
      </c>
      <c r="K1265">
        <v>1.0219579999999999</v>
      </c>
      <c r="L1265" t="s">
        <v>25</v>
      </c>
    </row>
    <row r="1266" spans="1:12" x14ac:dyDescent="0.3">
      <c r="A1266" s="1">
        <v>41088</v>
      </c>
      <c r="B1266">
        <v>2012</v>
      </c>
      <c r="C1266" t="s">
        <v>29</v>
      </c>
      <c r="D1266">
        <v>231000</v>
      </c>
      <c r="E1266">
        <v>142500</v>
      </c>
      <c r="F1266" t="s">
        <v>13</v>
      </c>
      <c r="G1266" t="s">
        <v>14</v>
      </c>
      <c r="H1266">
        <v>3</v>
      </c>
      <c r="I1266">
        <v>2</v>
      </c>
      <c r="J1266">
        <v>1061</v>
      </c>
      <c r="K1266">
        <v>1.0219579999999999</v>
      </c>
      <c r="L1266" t="s">
        <v>22</v>
      </c>
    </row>
    <row r="1267" spans="1:12" x14ac:dyDescent="0.3">
      <c r="A1267" s="1">
        <v>41088</v>
      </c>
      <c r="B1267">
        <v>2012</v>
      </c>
      <c r="C1267" t="s">
        <v>17</v>
      </c>
      <c r="D1267">
        <v>122620</v>
      </c>
      <c r="E1267">
        <v>120000</v>
      </c>
      <c r="F1267" t="s">
        <v>13</v>
      </c>
      <c r="G1267" t="s">
        <v>14</v>
      </c>
      <c r="H1267">
        <v>3</v>
      </c>
      <c r="I1267">
        <v>2</v>
      </c>
      <c r="J1267">
        <v>909</v>
      </c>
      <c r="K1267">
        <v>1.0219579999999999</v>
      </c>
      <c r="L1267" t="s">
        <v>15</v>
      </c>
    </row>
    <row r="1268" spans="1:12" x14ac:dyDescent="0.3">
      <c r="A1268" s="1">
        <v>41088</v>
      </c>
      <c r="B1268">
        <v>2012</v>
      </c>
      <c r="C1268" t="s">
        <v>29</v>
      </c>
      <c r="D1268">
        <v>232100</v>
      </c>
      <c r="E1268">
        <v>345000</v>
      </c>
      <c r="F1268" t="s">
        <v>13</v>
      </c>
      <c r="G1268" t="s">
        <v>14</v>
      </c>
      <c r="H1268">
        <v>3</v>
      </c>
      <c r="I1268">
        <v>1</v>
      </c>
      <c r="J1268">
        <v>943</v>
      </c>
      <c r="K1268">
        <v>1.0219579999999999</v>
      </c>
      <c r="L1268" t="s">
        <v>15</v>
      </c>
    </row>
    <row r="1269" spans="1:12" x14ac:dyDescent="0.3">
      <c r="A1269" s="1">
        <v>41088</v>
      </c>
      <c r="B1269">
        <v>2012</v>
      </c>
      <c r="C1269" t="s">
        <v>18</v>
      </c>
      <c r="D1269">
        <v>270690</v>
      </c>
      <c r="E1269">
        <v>483500</v>
      </c>
      <c r="F1269" t="s">
        <v>13</v>
      </c>
      <c r="G1269" t="s">
        <v>14</v>
      </c>
      <c r="H1269">
        <v>3</v>
      </c>
      <c r="I1269">
        <v>2</v>
      </c>
      <c r="J1269">
        <v>1092</v>
      </c>
      <c r="K1269">
        <v>1.0219579999999999</v>
      </c>
      <c r="L1269" t="s">
        <v>25</v>
      </c>
    </row>
    <row r="1270" spans="1:12" x14ac:dyDescent="0.3">
      <c r="A1270" s="1">
        <v>41088</v>
      </c>
      <c r="B1270">
        <v>2012</v>
      </c>
      <c r="C1270" t="s">
        <v>21</v>
      </c>
      <c r="D1270">
        <v>1902390</v>
      </c>
      <c r="E1270">
        <v>3450000</v>
      </c>
      <c r="F1270" t="s">
        <v>13</v>
      </c>
      <c r="G1270" t="s">
        <v>14</v>
      </c>
      <c r="H1270">
        <v>3</v>
      </c>
      <c r="I1270">
        <v>1</v>
      </c>
      <c r="J1270">
        <v>935</v>
      </c>
      <c r="K1270">
        <v>1.0219579999999999</v>
      </c>
      <c r="L1270" t="s">
        <v>16</v>
      </c>
    </row>
    <row r="1271" spans="1:12" x14ac:dyDescent="0.3">
      <c r="A1271" s="1">
        <v>41088</v>
      </c>
      <c r="B1271">
        <v>2012</v>
      </c>
      <c r="C1271" t="s">
        <v>17</v>
      </c>
      <c r="D1271">
        <v>179270</v>
      </c>
      <c r="E1271">
        <v>210000</v>
      </c>
      <c r="F1271" t="s">
        <v>13</v>
      </c>
      <c r="G1271" t="s">
        <v>14</v>
      </c>
      <c r="H1271">
        <v>3</v>
      </c>
      <c r="I1271">
        <v>1</v>
      </c>
      <c r="J1271">
        <v>1070</v>
      </c>
      <c r="K1271">
        <v>1.0219579999999999</v>
      </c>
      <c r="L1271" t="s">
        <v>22</v>
      </c>
    </row>
    <row r="1272" spans="1:12" x14ac:dyDescent="0.3">
      <c r="A1272" s="1">
        <v>41089</v>
      </c>
      <c r="B1272">
        <v>2012</v>
      </c>
      <c r="C1272" t="s">
        <v>30</v>
      </c>
      <c r="D1272">
        <v>393040</v>
      </c>
      <c r="E1272">
        <v>442000</v>
      </c>
      <c r="F1272" t="s">
        <v>13</v>
      </c>
      <c r="G1272" t="s">
        <v>14</v>
      </c>
      <c r="H1272">
        <v>3</v>
      </c>
      <c r="I1272">
        <v>2</v>
      </c>
      <c r="J1272">
        <v>1087</v>
      </c>
      <c r="K1272">
        <v>1.0219579999999999</v>
      </c>
      <c r="L1272" t="s">
        <v>25</v>
      </c>
    </row>
    <row r="1273" spans="1:12" x14ac:dyDescent="0.3">
      <c r="A1273" s="1">
        <v>41089</v>
      </c>
      <c r="B1273">
        <v>2012</v>
      </c>
      <c r="C1273" t="s">
        <v>29</v>
      </c>
      <c r="D1273">
        <v>233600</v>
      </c>
      <c r="E1273">
        <v>279900</v>
      </c>
      <c r="F1273" t="s">
        <v>13</v>
      </c>
      <c r="G1273" t="s">
        <v>14</v>
      </c>
      <c r="H1273">
        <v>3</v>
      </c>
      <c r="I1273">
        <v>3</v>
      </c>
      <c r="J1273">
        <v>1038</v>
      </c>
      <c r="K1273">
        <v>1.0219579999999999</v>
      </c>
      <c r="L1273" t="s">
        <v>15</v>
      </c>
    </row>
    <row r="1274" spans="1:12" x14ac:dyDescent="0.3">
      <c r="A1274" s="1">
        <v>41089</v>
      </c>
      <c r="B1274">
        <v>2012</v>
      </c>
      <c r="C1274" t="s">
        <v>26</v>
      </c>
      <c r="D1274">
        <v>288750</v>
      </c>
      <c r="E1274">
        <v>349950</v>
      </c>
      <c r="F1274" t="s">
        <v>13</v>
      </c>
      <c r="G1274" t="s">
        <v>14</v>
      </c>
      <c r="H1274">
        <v>3</v>
      </c>
      <c r="I1274">
        <v>1</v>
      </c>
      <c r="J1274">
        <v>937</v>
      </c>
      <c r="K1274">
        <v>1.0219579999999999</v>
      </c>
      <c r="L1274" t="s">
        <v>16</v>
      </c>
    </row>
    <row r="1275" spans="1:12" x14ac:dyDescent="0.3">
      <c r="A1275" s="1">
        <v>41090</v>
      </c>
      <c r="B1275">
        <v>2012</v>
      </c>
      <c r="C1275" t="s">
        <v>17</v>
      </c>
      <c r="D1275">
        <v>94170</v>
      </c>
      <c r="E1275">
        <v>88000</v>
      </c>
      <c r="F1275" t="s">
        <v>13</v>
      </c>
      <c r="G1275" t="s">
        <v>14</v>
      </c>
      <c r="H1275">
        <v>3</v>
      </c>
      <c r="I1275">
        <v>2</v>
      </c>
      <c r="J1275">
        <v>1068</v>
      </c>
      <c r="K1275">
        <v>1.0219579999999999</v>
      </c>
      <c r="L1275" t="s">
        <v>22</v>
      </c>
    </row>
    <row r="1276" spans="1:12" x14ac:dyDescent="0.3">
      <c r="A1276" s="1">
        <v>41090</v>
      </c>
      <c r="B1276">
        <v>2012</v>
      </c>
      <c r="C1276" t="s">
        <v>18</v>
      </c>
      <c r="D1276">
        <v>290780</v>
      </c>
      <c r="E1276">
        <v>275000</v>
      </c>
      <c r="F1276" t="s">
        <v>13</v>
      </c>
      <c r="G1276" t="s">
        <v>14</v>
      </c>
      <c r="H1276">
        <v>3</v>
      </c>
      <c r="I1276">
        <v>1</v>
      </c>
      <c r="J1276">
        <v>1044</v>
      </c>
      <c r="K1276">
        <v>1.0219579999999999</v>
      </c>
      <c r="L1276" t="s">
        <v>15</v>
      </c>
    </row>
    <row r="1277" spans="1:12" x14ac:dyDescent="0.3">
      <c r="A1277" s="1">
        <v>41090</v>
      </c>
      <c r="B1277">
        <v>2012</v>
      </c>
      <c r="C1277" t="s">
        <v>12</v>
      </c>
      <c r="D1277">
        <v>139610</v>
      </c>
      <c r="E1277">
        <v>170000</v>
      </c>
      <c r="F1277" t="s">
        <v>13</v>
      </c>
      <c r="G1277" t="s">
        <v>14</v>
      </c>
      <c r="H1277">
        <v>3</v>
      </c>
      <c r="I1277">
        <v>2</v>
      </c>
      <c r="J1277">
        <v>916</v>
      </c>
      <c r="K1277">
        <v>1.0219579999999999</v>
      </c>
      <c r="L1277" t="s">
        <v>25</v>
      </c>
    </row>
    <row r="1278" spans="1:12" x14ac:dyDescent="0.3">
      <c r="A1278" s="1">
        <v>41091</v>
      </c>
      <c r="B1278">
        <v>2012</v>
      </c>
      <c r="C1278" t="s">
        <v>21</v>
      </c>
      <c r="D1278">
        <v>559370</v>
      </c>
      <c r="E1278">
        <v>1060000</v>
      </c>
      <c r="F1278" t="s">
        <v>13</v>
      </c>
      <c r="G1278" t="s">
        <v>14</v>
      </c>
      <c r="H1278">
        <v>3</v>
      </c>
      <c r="I1278">
        <v>3</v>
      </c>
      <c r="J1278">
        <v>1074</v>
      </c>
      <c r="K1278">
        <v>1.0219579999999999</v>
      </c>
      <c r="L1278" t="s">
        <v>16</v>
      </c>
    </row>
    <row r="1279" spans="1:12" x14ac:dyDescent="0.3">
      <c r="A1279" s="1">
        <v>41091</v>
      </c>
      <c r="B1279">
        <v>2012</v>
      </c>
      <c r="C1279" t="s">
        <v>26</v>
      </c>
      <c r="D1279">
        <v>639030</v>
      </c>
      <c r="E1279">
        <v>850000</v>
      </c>
      <c r="F1279" t="s">
        <v>13</v>
      </c>
      <c r="G1279" t="s">
        <v>14</v>
      </c>
      <c r="H1279">
        <v>3</v>
      </c>
      <c r="I1279">
        <v>1</v>
      </c>
      <c r="J1279">
        <v>982</v>
      </c>
      <c r="K1279">
        <v>1.0219579999999999</v>
      </c>
      <c r="L1279" t="s">
        <v>15</v>
      </c>
    </row>
    <row r="1280" spans="1:12" x14ac:dyDescent="0.3">
      <c r="A1280" s="1">
        <v>41091</v>
      </c>
      <c r="B1280">
        <v>2012</v>
      </c>
      <c r="C1280" t="s">
        <v>12</v>
      </c>
      <c r="D1280">
        <v>91740</v>
      </c>
      <c r="E1280">
        <v>70000</v>
      </c>
      <c r="F1280" t="s">
        <v>13</v>
      </c>
      <c r="G1280" t="s">
        <v>14</v>
      </c>
      <c r="H1280">
        <v>3</v>
      </c>
      <c r="I1280">
        <v>2</v>
      </c>
      <c r="J1280">
        <v>1078</v>
      </c>
      <c r="K1280">
        <v>1.0219579999999999</v>
      </c>
      <c r="L1280" t="s">
        <v>16</v>
      </c>
    </row>
    <row r="1281" spans="1:12" x14ac:dyDescent="0.3">
      <c r="A1281" s="1">
        <v>41091</v>
      </c>
      <c r="B1281">
        <v>2012</v>
      </c>
      <c r="C1281" t="s">
        <v>30</v>
      </c>
      <c r="D1281">
        <v>500510</v>
      </c>
      <c r="E1281">
        <v>433000</v>
      </c>
      <c r="F1281" t="s">
        <v>13</v>
      </c>
      <c r="G1281" t="s">
        <v>14</v>
      </c>
      <c r="H1281">
        <v>3</v>
      </c>
      <c r="I1281">
        <v>2</v>
      </c>
      <c r="J1281">
        <v>1022</v>
      </c>
      <c r="K1281">
        <v>1.0219579999999999</v>
      </c>
      <c r="L1281" t="s">
        <v>15</v>
      </c>
    </row>
    <row r="1282" spans="1:12" x14ac:dyDescent="0.3">
      <c r="A1282" s="1">
        <v>41091</v>
      </c>
      <c r="B1282">
        <v>2012</v>
      </c>
      <c r="C1282" t="s">
        <v>17</v>
      </c>
      <c r="D1282">
        <v>243220</v>
      </c>
      <c r="E1282">
        <v>75000</v>
      </c>
      <c r="F1282" t="s">
        <v>23</v>
      </c>
      <c r="G1282" t="s">
        <v>24</v>
      </c>
      <c r="H1282">
        <v>6</v>
      </c>
      <c r="I1282">
        <v>5</v>
      </c>
      <c r="J1282">
        <v>2100</v>
      </c>
      <c r="K1282">
        <v>1.0219579999999999</v>
      </c>
      <c r="L1282" t="s">
        <v>25</v>
      </c>
    </row>
    <row r="1283" spans="1:12" x14ac:dyDescent="0.3">
      <c r="A1283" s="1">
        <v>41091</v>
      </c>
      <c r="B1283">
        <v>2012</v>
      </c>
      <c r="C1283" t="s">
        <v>26</v>
      </c>
      <c r="D1283">
        <v>1051960</v>
      </c>
      <c r="E1283">
        <v>1875000</v>
      </c>
      <c r="F1283" t="s">
        <v>13</v>
      </c>
      <c r="G1283" t="s">
        <v>14</v>
      </c>
      <c r="H1283">
        <v>3</v>
      </c>
      <c r="I1283">
        <v>3</v>
      </c>
      <c r="J1283">
        <v>912</v>
      </c>
      <c r="K1283">
        <v>1.0219579999999999</v>
      </c>
      <c r="L1283" t="s">
        <v>15</v>
      </c>
    </row>
    <row r="1284" spans="1:12" x14ac:dyDescent="0.3">
      <c r="A1284" s="1">
        <v>41091</v>
      </c>
      <c r="B1284">
        <v>2012</v>
      </c>
      <c r="C1284" t="s">
        <v>21</v>
      </c>
      <c r="D1284">
        <v>1090180</v>
      </c>
      <c r="E1284">
        <v>1550000</v>
      </c>
      <c r="F1284" t="s">
        <v>13</v>
      </c>
      <c r="G1284" t="s">
        <v>14</v>
      </c>
      <c r="H1284">
        <v>3</v>
      </c>
      <c r="I1284">
        <v>1</v>
      </c>
      <c r="J1284">
        <v>992</v>
      </c>
      <c r="K1284">
        <v>1.0219579999999999</v>
      </c>
      <c r="L1284" t="s">
        <v>25</v>
      </c>
    </row>
    <row r="1285" spans="1:12" x14ac:dyDescent="0.3">
      <c r="A1285" s="1">
        <v>41091</v>
      </c>
      <c r="B1285">
        <v>2012</v>
      </c>
      <c r="C1285" t="s">
        <v>12</v>
      </c>
      <c r="D1285">
        <v>25940</v>
      </c>
      <c r="E1285">
        <v>254200</v>
      </c>
      <c r="F1285" t="s">
        <v>13</v>
      </c>
      <c r="G1285" t="s">
        <v>14</v>
      </c>
      <c r="H1285">
        <v>3</v>
      </c>
      <c r="I1285">
        <v>2</v>
      </c>
      <c r="J1285">
        <v>950</v>
      </c>
      <c r="K1285">
        <v>1.0219579999999999</v>
      </c>
      <c r="L1285" t="s">
        <v>22</v>
      </c>
    </row>
    <row r="1286" spans="1:12" x14ac:dyDescent="0.3">
      <c r="A1286" s="1">
        <v>41091</v>
      </c>
      <c r="B1286">
        <v>2012</v>
      </c>
      <c r="C1286" t="s">
        <v>18</v>
      </c>
      <c r="D1286">
        <v>346220</v>
      </c>
      <c r="E1286">
        <v>480000</v>
      </c>
      <c r="F1286" t="s">
        <v>13</v>
      </c>
      <c r="G1286" t="s">
        <v>14</v>
      </c>
      <c r="H1286">
        <v>3</v>
      </c>
      <c r="I1286">
        <v>1</v>
      </c>
      <c r="J1286">
        <v>1030</v>
      </c>
      <c r="K1286">
        <v>1.0219579999999999</v>
      </c>
      <c r="L1286" t="s">
        <v>16</v>
      </c>
    </row>
    <row r="1287" spans="1:12" x14ac:dyDescent="0.3">
      <c r="A1287" s="1">
        <v>41091</v>
      </c>
      <c r="B1287">
        <v>2012</v>
      </c>
      <c r="C1287" t="s">
        <v>30</v>
      </c>
      <c r="D1287">
        <v>602000</v>
      </c>
      <c r="E1287">
        <v>900000</v>
      </c>
      <c r="F1287" t="s">
        <v>13</v>
      </c>
      <c r="G1287" t="s">
        <v>14</v>
      </c>
      <c r="H1287">
        <v>3</v>
      </c>
      <c r="I1287">
        <v>2</v>
      </c>
      <c r="J1287">
        <v>921</v>
      </c>
      <c r="K1287">
        <v>1.0219579999999999</v>
      </c>
      <c r="L1287" t="s">
        <v>22</v>
      </c>
    </row>
    <row r="1288" spans="1:12" x14ac:dyDescent="0.3">
      <c r="A1288" s="1">
        <v>41091</v>
      </c>
      <c r="B1288">
        <v>2012</v>
      </c>
      <c r="C1288" t="s">
        <v>29</v>
      </c>
      <c r="D1288">
        <v>130000</v>
      </c>
      <c r="E1288">
        <v>275000</v>
      </c>
      <c r="F1288" t="s">
        <v>13</v>
      </c>
      <c r="G1288" t="s">
        <v>14</v>
      </c>
      <c r="H1288">
        <v>3</v>
      </c>
      <c r="I1288">
        <v>2</v>
      </c>
      <c r="J1288">
        <v>1071</v>
      </c>
      <c r="K1288">
        <v>1.0219579999999999</v>
      </c>
      <c r="L1288" t="s">
        <v>15</v>
      </c>
    </row>
    <row r="1289" spans="1:12" x14ac:dyDescent="0.3">
      <c r="A1289" s="1">
        <v>41091</v>
      </c>
      <c r="B1289">
        <v>2012</v>
      </c>
      <c r="C1289" t="s">
        <v>18</v>
      </c>
      <c r="D1289">
        <v>1199030</v>
      </c>
      <c r="E1289">
        <v>2000000</v>
      </c>
      <c r="F1289" t="s">
        <v>13</v>
      </c>
      <c r="G1289" t="s">
        <v>14</v>
      </c>
      <c r="H1289">
        <v>3</v>
      </c>
      <c r="I1289">
        <v>3</v>
      </c>
      <c r="J1289">
        <v>915</v>
      </c>
      <c r="K1289">
        <v>1.0219579999999999</v>
      </c>
      <c r="L1289" t="s">
        <v>25</v>
      </c>
    </row>
    <row r="1290" spans="1:12" x14ac:dyDescent="0.3">
      <c r="A1290" s="1">
        <v>41091</v>
      </c>
      <c r="B1290">
        <v>2012</v>
      </c>
      <c r="C1290" t="s">
        <v>26</v>
      </c>
      <c r="D1290">
        <v>593670</v>
      </c>
      <c r="E1290">
        <v>725000</v>
      </c>
      <c r="F1290" t="s">
        <v>13</v>
      </c>
      <c r="G1290" t="s">
        <v>14</v>
      </c>
      <c r="H1290">
        <v>3</v>
      </c>
      <c r="I1290">
        <v>2</v>
      </c>
      <c r="J1290">
        <v>1040</v>
      </c>
      <c r="K1290">
        <v>1.0219579999999999</v>
      </c>
      <c r="L1290" t="s">
        <v>22</v>
      </c>
    </row>
    <row r="1291" spans="1:12" x14ac:dyDescent="0.3">
      <c r="A1291" s="1">
        <v>41092</v>
      </c>
      <c r="B1291">
        <v>2012</v>
      </c>
      <c r="C1291" t="s">
        <v>26</v>
      </c>
      <c r="D1291">
        <v>324870</v>
      </c>
      <c r="E1291">
        <v>442500</v>
      </c>
      <c r="F1291" t="s">
        <v>13</v>
      </c>
      <c r="G1291" t="s">
        <v>14</v>
      </c>
      <c r="H1291">
        <v>3</v>
      </c>
      <c r="I1291">
        <v>3</v>
      </c>
      <c r="J1291">
        <v>981</v>
      </c>
      <c r="K1291">
        <v>1.0219579999999999</v>
      </c>
      <c r="L1291" t="s">
        <v>15</v>
      </c>
    </row>
    <row r="1292" spans="1:12" x14ac:dyDescent="0.3">
      <c r="A1292" s="1">
        <v>41092</v>
      </c>
      <c r="B1292">
        <v>2012</v>
      </c>
      <c r="C1292" t="s">
        <v>12</v>
      </c>
      <c r="D1292">
        <v>114920</v>
      </c>
      <c r="E1292">
        <v>155000</v>
      </c>
      <c r="F1292" t="s">
        <v>13</v>
      </c>
      <c r="G1292" t="s">
        <v>14</v>
      </c>
      <c r="H1292">
        <v>3</v>
      </c>
      <c r="I1292">
        <v>2</v>
      </c>
      <c r="J1292">
        <v>997</v>
      </c>
      <c r="K1292">
        <v>1.0219579999999999</v>
      </c>
      <c r="L1292" t="s">
        <v>16</v>
      </c>
    </row>
    <row r="1293" spans="1:12" x14ac:dyDescent="0.3">
      <c r="A1293" s="1">
        <v>41092</v>
      </c>
      <c r="B1293">
        <v>2012</v>
      </c>
      <c r="C1293" t="s">
        <v>30</v>
      </c>
      <c r="D1293">
        <v>569280</v>
      </c>
      <c r="E1293">
        <v>585000</v>
      </c>
      <c r="F1293" t="s">
        <v>13</v>
      </c>
      <c r="G1293" t="s">
        <v>14</v>
      </c>
      <c r="H1293">
        <v>3</v>
      </c>
      <c r="I1293">
        <v>2</v>
      </c>
      <c r="J1293">
        <v>1025</v>
      </c>
      <c r="K1293">
        <v>1.0219579999999999</v>
      </c>
      <c r="L1293" t="s">
        <v>16</v>
      </c>
    </row>
    <row r="1294" spans="1:12" x14ac:dyDescent="0.3">
      <c r="A1294" s="1">
        <v>41096</v>
      </c>
      <c r="B1294">
        <v>2012</v>
      </c>
      <c r="C1294" t="s">
        <v>30</v>
      </c>
      <c r="D1294">
        <v>343640</v>
      </c>
      <c r="E1294">
        <v>109000</v>
      </c>
      <c r="F1294" t="s">
        <v>13</v>
      </c>
      <c r="G1294" t="s">
        <v>14</v>
      </c>
      <c r="H1294">
        <v>3</v>
      </c>
      <c r="I1294">
        <v>1</v>
      </c>
      <c r="J1294">
        <v>1085</v>
      </c>
      <c r="K1294">
        <v>1.0219579999999999</v>
      </c>
      <c r="L1294" t="s">
        <v>25</v>
      </c>
    </row>
    <row r="1295" spans="1:12" x14ac:dyDescent="0.3">
      <c r="A1295" s="1">
        <v>41098</v>
      </c>
      <c r="B1295">
        <v>2012</v>
      </c>
      <c r="C1295" t="s">
        <v>17</v>
      </c>
      <c r="D1295">
        <v>131250</v>
      </c>
      <c r="E1295">
        <v>70000</v>
      </c>
      <c r="F1295" t="s">
        <v>19</v>
      </c>
      <c r="G1295" t="s">
        <v>20</v>
      </c>
      <c r="H1295">
        <v>4</v>
      </c>
      <c r="I1295">
        <v>4</v>
      </c>
      <c r="J1295">
        <v>1371</v>
      </c>
      <c r="K1295">
        <v>1.0219579999999999</v>
      </c>
      <c r="L1295" t="s">
        <v>15</v>
      </c>
    </row>
    <row r="1296" spans="1:12" x14ac:dyDescent="0.3">
      <c r="A1296" s="1">
        <v>41098</v>
      </c>
      <c r="B1296">
        <v>2012</v>
      </c>
      <c r="C1296" t="s">
        <v>17</v>
      </c>
      <c r="D1296">
        <v>106490</v>
      </c>
      <c r="E1296">
        <v>172500</v>
      </c>
      <c r="F1296" t="s">
        <v>13</v>
      </c>
      <c r="G1296" t="s">
        <v>14</v>
      </c>
      <c r="H1296">
        <v>3</v>
      </c>
      <c r="I1296">
        <v>3</v>
      </c>
      <c r="J1296">
        <v>1100</v>
      </c>
      <c r="K1296">
        <v>1.0219579999999999</v>
      </c>
      <c r="L1296" t="s">
        <v>16</v>
      </c>
    </row>
    <row r="1297" spans="1:12" x14ac:dyDescent="0.3">
      <c r="A1297" s="1">
        <v>41098</v>
      </c>
      <c r="B1297">
        <v>2012</v>
      </c>
      <c r="C1297" t="s">
        <v>26</v>
      </c>
      <c r="D1297">
        <v>349020</v>
      </c>
      <c r="E1297">
        <v>345000</v>
      </c>
      <c r="F1297" t="s">
        <v>13</v>
      </c>
      <c r="G1297" t="s">
        <v>14</v>
      </c>
      <c r="H1297">
        <v>3</v>
      </c>
      <c r="I1297">
        <v>1</v>
      </c>
      <c r="J1297">
        <v>995</v>
      </c>
      <c r="K1297">
        <v>1.0219579999999999</v>
      </c>
      <c r="L1297" t="s">
        <v>16</v>
      </c>
    </row>
    <row r="1298" spans="1:12" x14ac:dyDescent="0.3">
      <c r="A1298" s="1">
        <v>41099</v>
      </c>
      <c r="B1298">
        <v>2012</v>
      </c>
      <c r="C1298" t="s">
        <v>30</v>
      </c>
      <c r="D1298">
        <v>557770</v>
      </c>
      <c r="E1298">
        <v>650000</v>
      </c>
      <c r="F1298" t="s">
        <v>13</v>
      </c>
      <c r="G1298" t="s">
        <v>14</v>
      </c>
      <c r="H1298">
        <v>3</v>
      </c>
      <c r="I1298">
        <v>2</v>
      </c>
      <c r="J1298">
        <v>1036</v>
      </c>
      <c r="K1298">
        <v>1.0219579999999999</v>
      </c>
      <c r="L1298" t="s">
        <v>16</v>
      </c>
    </row>
    <row r="1299" spans="1:12" x14ac:dyDescent="0.3">
      <c r="A1299" s="1">
        <v>41099</v>
      </c>
      <c r="B1299">
        <v>2012</v>
      </c>
      <c r="C1299" t="s">
        <v>18</v>
      </c>
      <c r="D1299">
        <v>294630</v>
      </c>
      <c r="E1299">
        <v>462500</v>
      </c>
      <c r="F1299" t="s">
        <v>13</v>
      </c>
      <c r="G1299" t="s">
        <v>14</v>
      </c>
      <c r="H1299">
        <v>3</v>
      </c>
      <c r="I1299">
        <v>1</v>
      </c>
      <c r="J1299">
        <v>910</v>
      </c>
      <c r="K1299">
        <v>1.0219579999999999</v>
      </c>
      <c r="L1299" t="s">
        <v>15</v>
      </c>
    </row>
    <row r="1300" spans="1:12" x14ac:dyDescent="0.3">
      <c r="A1300" s="1">
        <v>41099</v>
      </c>
      <c r="B1300">
        <v>2012</v>
      </c>
      <c r="C1300" t="s">
        <v>12</v>
      </c>
      <c r="D1300">
        <v>154580</v>
      </c>
      <c r="E1300">
        <v>105000</v>
      </c>
      <c r="F1300" t="s">
        <v>13</v>
      </c>
      <c r="G1300" t="s">
        <v>14</v>
      </c>
      <c r="H1300">
        <v>3</v>
      </c>
      <c r="I1300">
        <v>3</v>
      </c>
      <c r="J1300">
        <v>1005</v>
      </c>
      <c r="K1300">
        <v>1.0219579999999999</v>
      </c>
      <c r="L1300" t="s">
        <v>15</v>
      </c>
    </row>
    <row r="1301" spans="1:12" x14ac:dyDescent="0.3">
      <c r="A1301" s="1">
        <v>41099</v>
      </c>
      <c r="B1301">
        <v>2012</v>
      </c>
      <c r="C1301" t="s">
        <v>12</v>
      </c>
      <c r="D1301">
        <v>96090</v>
      </c>
      <c r="E1301">
        <v>60000</v>
      </c>
      <c r="F1301" t="s">
        <v>13</v>
      </c>
      <c r="G1301" t="s">
        <v>14</v>
      </c>
      <c r="H1301">
        <v>3</v>
      </c>
      <c r="I1301">
        <v>2</v>
      </c>
      <c r="J1301">
        <v>977</v>
      </c>
      <c r="K1301">
        <v>1.0219579999999999</v>
      </c>
      <c r="L1301" t="s">
        <v>15</v>
      </c>
    </row>
    <row r="1302" spans="1:12" x14ac:dyDescent="0.3">
      <c r="A1302" s="1">
        <v>41102</v>
      </c>
      <c r="B1302">
        <v>2012</v>
      </c>
      <c r="C1302" t="s">
        <v>29</v>
      </c>
      <c r="D1302">
        <v>155700</v>
      </c>
      <c r="E1302">
        <v>266000</v>
      </c>
      <c r="F1302" t="s">
        <v>13</v>
      </c>
      <c r="G1302" t="s">
        <v>14</v>
      </c>
      <c r="H1302">
        <v>3</v>
      </c>
      <c r="I1302">
        <v>3</v>
      </c>
      <c r="J1302">
        <v>919</v>
      </c>
      <c r="K1302">
        <v>1.0219579999999999</v>
      </c>
      <c r="L1302" t="s">
        <v>25</v>
      </c>
    </row>
    <row r="1303" spans="1:12" x14ac:dyDescent="0.3">
      <c r="A1303" s="1">
        <v>41102</v>
      </c>
      <c r="B1303">
        <v>2012</v>
      </c>
      <c r="C1303" t="s">
        <v>12</v>
      </c>
      <c r="D1303">
        <v>139480</v>
      </c>
      <c r="E1303">
        <v>32500</v>
      </c>
      <c r="F1303" t="s">
        <v>23</v>
      </c>
      <c r="G1303" t="s">
        <v>24</v>
      </c>
      <c r="H1303">
        <v>6</v>
      </c>
      <c r="I1303">
        <v>5</v>
      </c>
      <c r="J1303">
        <v>2056</v>
      </c>
      <c r="K1303">
        <v>1.0219579999999999</v>
      </c>
      <c r="L1303" t="s">
        <v>15</v>
      </c>
    </row>
    <row r="1304" spans="1:12" x14ac:dyDescent="0.3">
      <c r="A1304" s="1">
        <v>41103</v>
      </c>
      <c r="B1304">
        <v>2012</v>
      </c>
      <c r="C1304" t="s">
        <v>18</v>
      </c>
      <c r="D1304">
        <v>297710</v>
      </c>
      <c r="E1304">
        <v>475000</v>
      </c>
      <c r="F1304" t="s">
        <v>13</v>
      </c>
      <c r="G1304" t="s">
        <v>14</v>
      </c>
      <c r="H1304">
        <v>3</v>
      </c>
      <c r="I1304">
        <v>3</v>
      </c>
      <c r="J1304">
        <v>1080</v>
      </c>
      <c r="K1304">
        <v>1.0219579999999999</v>
      </c>
      <c r="L1304" t="s">
        <v>15</v>
      </c>
    </row>
    <row r="1305" spans="1:12" x14ac:dyDescent="0.3">
      <c r="A1305" s="1">
        <v>41103</v>
      </c>
      <c r="B1305">
        <v>2012</v>
      </c>
      <c r="C1305" t="s">
        <v>17</v>
      </c>
      <c r="D1305">
        <v>152600</v>
      </c>
      <c r="E1305">
        <v>206000</v>
      </c>
      <c r="F1305" t="s">
        <v>13</v>
      </c>
      <c r="G1305" t="s">
        <v>14</v>
      </c>
      <c r="H1305">
        <v>3</v>
      </c>
      <c r="I1305">
        <v>2</v>
      </c>
      <c r="J1305">
        <v>991</v>
      </c>
      <c r="K1305">
        <v>1.0219579999999999</v>
      </c>
      <c r="L1305" t="s">
        <v>22</v>
      </c>
    </row>
    <row r="1306" spans="1:12" x14ac:dyDescent="0.3">
      <c r="A1306" s="1">
        <v>41104</v>
      </c>
      <c r="B1306">
        <v>2012</v>
      </c>
      <c r="C1306" t="s">
        <v>12</v>
      </c>
      <c r="D1306">
        <v>145130</v>
      </c>
      <c r="E1306">
        <v>150000</v>
      </c>
      <c r="F1306" t="s">
        <v>13</v>
      </c>
      <c r="G1306" t="s">
        <v>14</v>
      </c>
      <c r="H1306">
        <v>3</v>
      </c>
      <c r="I1306">
        <v>2</v>
      </c>
      <c r="J1306">
        <v>983</v>
      </c>
      <c r="K1306">
        <v>1.0219579999999999</v>
      </c>
      <c r="L1306" t="s">
        <v>22</v>
      </c>
    </row>
    <row r="1307" spans="1:12" x14ac:dyDescent="0.3">
      <c r="A1307" s="1">
        <v>41104</v>
      </c>
      <c r="B1307">
        <v>2012</v>
      </c>
      <c r="C1307" t="s">
        <v>12</v>
      </c>
      <c r="D1307">
        <v>108730</v>
      </c>
      <c r="E1307">
        <v>103900</v>
      </c>
      <c r="F1307" t="s">
        <v>13</v>
      </c>
      <c r="G1307" t="s">
        <v>14</v>
      </c>
      <c r="H1307">
        <v>3</v>
      </c>
      <c r="I1307">
        <v>1</v>
      </c>
      <c r="J1307">
        <v>1000</v>
      </c>
      <c r="K1307">
        <v>1.0219579999999999</v>
      </c>
      <c r="L1307" t="s">
        <v>25</v>
      </c>
    </row>
    <row r="1308" spans="1:12" x14ac:dyDescent="0.3">
      <c r="A1308" s="1">
        <v>41104</v>
      </c>
      <c r="B1308">
        <v>2012</v>
      </c>
      <c r="C1308" t="s">
        <v>26</v>
      </c>
      <c r="D1308">
        <v>546140</v>
      </c>
      <c r="E1308">
        <v>607500</v>
      </c>
      <c r="F1308" t="s">
        <v>13</v>
      </c>
      <c r="G1308" t="s">
        <v>14</v>
      </c>
      <c r="H1308">
        <v>3</v>
      </c>
      <c r="I1308">
        <v>3</v>
      </c>
      <c r="J1308">
        <v>1077</v>
      </c>
      <c r="K1308">
        <v>1.0219579999999999</v>
      </c>
      <c r="L1308" t="s">
        <v>25</v>
      </c>
    </row>
    <row r="1309" spans="1:12" x14ac:dyDescent="0.3">
      <c r="A1309" s="1">
        <v>41105</v>
      </c>
      <c r="B1309">
        <v>2012</v>
      </c>
      <c r="C1309" t="s">
        <v>12</v>
      </c>
      <c r="D1309">
        <v>95570</v>
      </c>
      <c r="E1309">
        <v>104900</v>
      </c>
      <c r="F1309" t="s">
        <v>13</v>
      </c>
      <c r="G1309" t="s">
        <v>14</v>
      </c>
      <c r="H1309">
        <v>3</v>
      </c>
      <c r="I1309">
        <v>3</v>
      </c>
      <c r="J1309">
        <v>913</v>
      </c>
      <c r="K1309">
        <v>1.0219579999999999</v>
      </c>
      <c r="L1309" t="s">
        <v>25</v>
      </c>
    </row>
    <row r="1310" spans="1:12" x14ac:dyDescent="0.3">
      <c r="A1310" s="1">
        <v>41105</v>
      </c>
      <c r="B1310">
        <v>2012</v>
      </c>
      <c r="C1310" t="s">
        <v>29</v>
      </c>
      <c r="D1310">
        <v>277100</v>
      </c>
      <c r="E1310">
        <v>450000</v>
      </c>
      <c r="F1310" t="s">
        <v>13</v>
      </c>
      <c r="G1310" t="s">
        <v>14</v>
      </c>
      <c r="H1310">
        <v>3</v>
      </c>
      <c r="I1310">
        <v>2</v>
      </c>
      <c r="J1310">
        <v>1093</v>
      </c>
      <c r="K1310">
        <v>1.0219579999999999</v>
      </c>
      <c r="L1310" t="s">
        <v>16</v>
      </c>
    </row>
    <row r="1311" spans="1:12" x14ac:dyDescent="0.3">
      <c r="A1311" s="1">
        <v>41109</v>
      </c>
      <c r="B1311">
        <v>2012</v>
      </c>
      <c r="C1311" t="s">
        <v>17</v>
      </c>
      <c r="D1311">
        <v>112900</v>
      </c>
      <c r="E1311">
        <v>80000</v>
      </c>
      <c r="F1311" t="s">
        <v>13</v>
      </c>
      <c r="G1311" t="s">
        <v>14</v>
      </c>
      <c r="H1311">
        <v>3</v>
      </c>
      <c r="I1311">
        <v>3</v>
      </c>
      <c r="J1311">
        <v>982</v>
      </c>
      <c r="K1311">
        <v>1.0219579999999999</v>
      </c>
      <c r="L1311" t="s">
        <v>25</v>
      </c>
    </row>
    <row r="1312" spans="1:12" x14ac:dyDescent="0.3">
      <c r="A1312" s="1">
        <v>41111</v>
      </c>
      <c r="B1312">
        <v>2012</v>
      </c>
      <c r="C1312" t="s">
        <v>29</v>
      </c>
      <c r="D1312">
        <v>167600</v>
      </c>
      <c r="E1312">
        <v>230000</v>
      </c>
      <c r="F1312" t="s">
        <v>13</v>
      </c>
      <c r="G1312" t="s">
        <v>14</v>
      </c>
      <c r="H1312">
        <v>3</v>
      </c>
      <c r="I1312">
        <v>3</v>
      </c>
      <c r="J1312">
        <v>903</v>
      </c>
      <c r="K1312">
        <v>1.0219579999999999</v>
      </c>
      <c r="L1312" t="s">
        <v>16</v>
      </c>
    </row>
    <row r="1313" spans="1:12" x14ac:dyDescent="0.3">
      <c r="A1313" s="1">
        <v>41112</v>
      </c>
      <c r="B1313">
        <v>2012</v>
      </c>
      <c r="C1313" t="s">
        <v>18</v>
      </c>
      <c r="D1313">
        <v>200690</v>
      </c>
      <c r="E1313">
        <v>100000</v>
      </c>
      <c r="F1313" t="s">
        <v>13</v>
      </c>
      <c r="G1313" t="s">
        <v>14</v>
      </c>
      <c r="H1313">
        <v>3</v>
      </c>
      <c r="I1313">
        <v>3</v>
      </c>
      <c r="J1313">
        <v>921</v>
      </c>
      <c r="K1313">
        <v>1.0219579999999999</v>
      </c>
      <c r="L1313" t="s">
        <v>22</v>
      </c>
    </row>
    <row r="1314" spans="1:12" x14ac:dyDescent="0.3">
      <c r="A1314" s="1">
        <v>41112</v>
      </c>
      <c r="B1314">
        <v>2012</v>
      </c>
      <c r="C1314" t="s">
        <v>18</v>
      </c>
      <c r="D1314">
        <v>773500</v>
      </c>
      <c r="E1314">
        <v>1350000</v>
      </c>
      <c r="F1314" t="s">
        <v>13</v>
      </c>
      <c r="G1314" t="s">
        <v>14</v>
      </c>
      <c r="H1314">
        <v>3</v>
      </c>
      <c r="I1314">
        <v>2</v>
      </c>
      <c r="J1314">
        <v>1091</v>
      </c>
      <c r="K1314">
        <v>1.0219579999999999</v>
      </c>
      <c r="L1314" t="s">
        <v>22</v>
      </c>
    </row>
    <row r="1315" spans="1:12" x14ac:dyDescent="0.3">
      <c r="A1315" s="1">
        <v>41112</v>
      </c>
      <c r="B1315">
        <v>2012</v>
      </c>
      <c r="C1315" t="s">
        <v>17</v>
      </c>
      <c r="D1315">
        <v>141060</v>
      </c>
      <c r="E1315">
        <v>2500</v>
      </c>
      <c r="F1315" t="s">
        <v>13</v>
      </c>
      <c r="G1315" t="s">
        <v>14</v>
      </c>
      <c r="H1315">
        <v>3</v>
      </c>
      <c r="I1315">
        <v>2</v>
      </c>
      <c r="J1315">
        <v>993</v>
      </c>
      <c r="K1315">
        <v>1.0219579999999999</v>
      </c>
      <c r="L1315" t="s">
        <v>16</v>
      </c>
    </row>
    <row r="1316" spans="1:12" x14ac:dyDescent="0.3">
      <c r="A1316" s="1">
        <v>41116</v>
      </c>
      <c r="B1316">
        <v>2012</v>
      </c>
      <c r="C1316" t="s">
        <v>26</v>
      </c>
      <c r="D1316">
        <v>835660</v>
      </c>
      <c r="E1316">
        <v>875000</v>
      </c>
      <c r="F1316" t="s">
        <v>13</v>
      </c>
      <c r="G1316" t="s">
        <v>14</v>
      </c>
      <c r="H1316">
        <v>3</v>
      </c>
      <c r="I1316">
        <v>3</v>
      </c>
      <c r="J1316">
        <v>941</v>
      </c>
      <c r="K1316">
        <v>1.0219579999999999</v>
      </c>
      <c r="L1316" t="s">
        <v>25</v>
      </c>
    </row>
    <row r="1317" spans="1:12" x14ac:dyDescent="0.3">
      <c r="A1317" s="1">
        <v>41116</v>
      </c>
      <c r="B1317">
        <v>2012</v>
      </c>
      <c r="C1317" t="s">
        <v>29</v>
      </c>
      <c r="D1317">
        <v>231800</v>
      </c>
      <c r="E1317">
        <v>298000</v>
      </c>
      <c r="F1317" t="s">
        <v>13</v>
      </c>
      <c r="G1317" t="s">
        <v>14</v>
      </c>
      <c r="H1317">
        <v>3</v>
      </c>
      <c r="I1317">
        <v>3</v>
      </c>
      <c r="J1317">
        <v>958</v>
      </c>
      <c r="K1317">
        <v>1.0219579999999999</v>
      </c>
      <c r="L1317" t="s">
        <v>25</v>
      </c>
    </row>
    <row r="1318" spans="1:12" x14ac:dyDescent="0.3">
      <c r="A1318" s="1">
        <v>41117</v>
      </c>
      <c r="B1318">
        <v>2012</v>
      </c>
      <c r="C1318" t="s">
        <v>26</v>
      </c>
      <c r="D1318">
        <v>405510</v>
      </c>
      <c r="E1318">
        <v>480000</v>
      </c>
      <c r="F1318" t="s">
        <v>13</v>
      </c>
      <c r="G1318" t="s">
        <v>14</v>
      </c>
      <c r="H1318">
        <v>3</v>
      </c>
      <c r="I1318">
        <v>1</v>
      </c>
      <c r="J1318">
        <v>1062</v>
      </c>
      <c r="K1318">
        <v>1.0219579999999999</v>
      </c>
      <c r="L1318" t="s">
        <v>22</v>
      </c>
    </row>
    <row r="1319" spans="1:12" x14ac:dyDescent="0.3">
      <c r="A1319" s="1">
        <v>41117</v>
      </c>
      <c r="B1319">
        <v>2012</v>
      </c>
      <c r="C1319" t="s">
        <v>12</v>
      </c>
      <c r="D1319">
        <v>115970</v>
      </c>
      <c r="E1319">
        <v>139000</v>
      </c>
      <c r="F1319" t="s">
        <v>13</v>
      </c>
      <c r="G1319" t="s">
        <v>14</v>
      </c>
      <c r="H1319">
        <v>3</v>
      </c>
      <c r="I1319">
        <v>3</v>
      </c>
      <c r="J1319">
        <v>1057</v>
      </c>
      <c r="K1319">
        <v>1.0219579999999999</v>
      </c>
      <c r="L1319" t="s">
        <v>15</v>
      </c>
    </row>
    <row r="1320" spans="1:12" x14ac:dyDescent="0.3">
      <c r="A1320" s="1">
        <v>41118</v>
      </c>
      <c r="B1320">
        <v>2012</v>
      </c>
      <c r="C1320" t="s">
        <v>17</v>
      </c>
      <c r="D1320">
        <v>143780</v>
      </c>
      <c r="E1320">
        <v>75000</v>
      </c>
      <c r="F1320" t="s">
        <v>19</v>
      </c>
      <c r="G1320" t="s">
        <v>20</v>
      </c>
      <c r="H1320">
        <v>4</v>
      </c>
      <c r="I1320">
        <v>4</v>
      </c>
      <c r="J1320">
        <v>1343</v>
      </c>
      <c r="K1320">
        <v>1.0219579999999999</v>
      </c>
      <c r="L1320" t="s">
        <v>25</v>
      </c>
    </row>
    <row r="1321" spans="1:12" x14ac:dyDescent="0.3">
      <c r="A1321" s="1">
        <v>41119</v>
      </c>
      <c r="B1321">
        <v>2012</v>
      </c>
      <c r="C1321" t="s">
        <v>17</v>
      </c>
      <c r="D1321">
        <v>214100</v>
      </c>
      <c r="E1321">
        <v>85000</v>
      </c>
      <c r="F1321" t="s">
        <v>23</v>
      </c>
      <c r="G1321" t="s">
        <v>24</v>
      </c>
      <c r="H1321">
        <v>6</v>
      </c>
      <c r="I1321">
        <v>5</v>
      </c>
      <c r="J1321">
        <v>1874</v>
      </c>
      <c r="K1321">
        <v>1.0219579999999999</v>
      </c>
      <c r="L1321" t="s">
        <v>25</v>
      </c>
    </row>
    <row r="1322" spans="1:12" x14ac:dyDescent="0.3">
      <c r="A1322" s="1">
        <v>41119</v>
      </c>
      <c r="B1322">
        <v>2012</v>
      </c>
      <c r="C1322" t="s">
        <v>21</v>
      </c>
      <c r="D1322">
        <v>658000</v>
      </c>
      <c r="E1322">
        <v>883000</v>
      </c>
      <c r="F1322" t="s">
        <v>13</v>
      </c>
      <c r="G1322" t="s">
        <v>14</v>
      </c>
      <c r="H1322">
        <v>3</v>
      </c>
      <c r="I1322">
        <v>3</v>
      </c>
      <c r="J1322">
        <v>1052</v>
      </c>
      <c r="K1322">
        <v>1.0219579999999999</v>
      </c>
      <c r="L1322" t="s">
        <v>16</v>
      </c>
    </row>
    <row r="1323" spans="1:12" x14ac:dyDescent="0.3">
      <c r="A1323" s="1">
        <v>41119</v>
      </c>
      <c r="B1323">
        <v>2012</v>
      </c>
      <c r="C1323" t="s">
        <v>12</v>
      </c>
      <c r="D1323">
        <v>86220</v>
      </c>
      <c r="E1323">
        <v>45000</v>
      </c>
      <c r="F1323" t="s">
        <v>13</v>
      </c>
      <c r="G1323" t="s">
        <v>14</v>
      </c>
      <c r="H1323">
        <v>3</v>
      </c>
      <c r="I1323">
        <v>2</v>
      </c>
      <c r="J1323">
        <v>1046</v>
      </c>
      <c r="K1323">
        <v>1.0219579999999999</v>
      </c>
      <c r="L1323" t="s">
        <v>16</v>
      </c>
    </row>
    <row r="1324" spans="1:12" x14ac:dyDescent="0.3">
      <c r="A1324" s="1">
        <v>41119</v>
      </c>
      <c r="B1324">
        <v>2012</v>
      </c>
      <c r="C1324" t="s">
        <v>26</v>
      </c>
      <c r="D1324">
        <v>1199030</v>
      </c>
      <c r="E1324">
        <v>1830000</v>
      </c>
      <c r="F1324" t="s">
        <v>13</v>
      </c>
      <c r="G1324" t="s">
        <v>14</v>
      </c>
      <c r="H1324">
        <v>3</v>
      </c>
      <c r="I1324">
        <v>3</v>
      </c>
      <c r="J1324">
        <v>981</v>
      </c>
      <c r="K1324">
        <v>1.0219579999999999</v>
      </c>
      <c r="L1324" t="s">
        <v>16</v>
      </c>
    </row>
    <row r="1325" spans="1:12" x14ac:dyDescent="0.3">
      <c r="A1325" s="1">
        <v>41120</v>
      </c>
      <c r="B1325">
        <v>2012</v>
      </c>
      <c r="C1325" t="s">
        <v>18</v>
      </c>
      <c r="D1325">
        <v>280714</v>
      </c>
      <c r="E1325">
        <v>366200</v>
      </c>
      <c r="F1325" t="s">
        <v>13</v>
      </c>
      <c r="G1325" t="s">
        <v>14</v>
      </c>
      <c r="H1325">
        <v>3</v>
      </c>
      <c r="I1325">
        <v>2</v>
      </c>
      <c r="J1325">
        <v>1076</v>
      </c>
      <c r="K1325">
        <v>1.0219579999999999</v>
      </c>
      <c r="L1325" t="s">
        <v>16</v>
      </c>
    </row>
    <row r="1326" spans="1:12" x14ac:dyDescent="0.3">
      <c r="A1326" s="1">
        <v>41120</v>
      </c>
      <c r="B1326">
        <v>2012</v>
      </c>
      <c r="C1326" t="s">
        <v>26</v>
      </c>
      <c r="D1326">
        <v>331940</v>
      </c>
      <c r="E1326">
        <v>395000</v>
      </c>
      <c r="F1326" t="s">
        <v>13</v>
      </c>
      <c r="G1326" t="s">
        <v>14</v>
      </c>
      <c r="H1326">
        <v>3</v>
      </c>
      <c r="I1326">
        <v>1</v>
      </c>
      <c r="J1326">
        <v>1023</v>
      </c>
      <c r="K1326">
        <v>1.0219579999999999</v>
      </c>
      <c r="L1326" t="s">
        <v>15</v>
      </c>
    </row>
    <row r="1327" spans="1:12" x14ac:dyDescent="0.3">
      <c r="A1327" s="1">
        <v>41123</v>
      </c>
      <c r="B1327">
        <v>2012</v>
      </c>
      <c r="C1327" t="s">
        <v>29</v>
      </c>
      <c r="D1327">
        <v>213300</v>
      </c>
      <c r="E1327">
        <v>330000</v>
      </c>
      <c r="F1327" t="s">
        <v>13</v>
      </c>
      <c r="G1327" t="s">
        <v>14</v>
      </c>
      <c r="H1327">
        <v>3</v>
      </c>
      <c r="I1327">
        <v>1</v>
      </c>
      <c r="J1327">
        <v>967</v>
      </c>
      <c r="K1327">
        <v>1.0219579999999999</v>
      </c>
      <c r="L1327" t="s">
        <v>25</v>
      </c>
    </row>
    <row r="1328" spans="1:12" x14ac:dyDescent="0.3">
      <c r="A1328" s="1">
        <v>41123</v>
      </c>
      <c r="B1328">
        <v>2012</v>
      </c>
      <c r="C1328" t="s">
        <v>21</v>
      </c>
      <c r="D1328">
        <v>2988020</v>
      </c>
      <c r="E1328">
        <v>3500000</v>
      </c>
      <c r="F1328" t="s">
        <v>13</v>
      </c>
      <c r="G1328" t="s">
        <v>14</v>
      </c>
      <c r="H1328">
        <v>3</v>
      </c>
      <c r="I1328">
        <v>1</v>
      </c>
      <c r="J1328">
        <v>972</v>
      </c>
      <c r="K1328">
        <v>1.0219579999999999</v>
      </c>
      <c r="L1328" t="s">
        <v>25</v>
      </c>
    </row>
    <row r="1329" spans="1:12" x14ac:dyDescent="0.3">
      <c r="A1329" s="1">
        <v>41123</v>
      </c>
      <c r="B1329">
        <v>2012</v>
      </c>
      <c r="C1329" t="s">
        <v>17</v>
      </c>
      <c r="D1329">
        <v>181550</v>
      </c>
      <c r="E1329">
        <v>80000</v>
      </c>
      <c r="F1329" t="s">
        <v>19</v>
      </c>
      <c r="G1329" t="s">
        <v>20</v>
      </c>
      <c r="H1329">
        <v>4</v>
      </c>
      <c r="I1329">
        <v>3</v>
      </c>
      <c r="J1329">
        <v>1423</v>
      </c>
      <c r="K1329">
        <v>1.0219579999999999</v>
      </c>
      <c r="L1329" t="s">
        <v>25</v>
      </c>
    </row>
    <row r="1330" spans="1:12" x14ac:dyDescent="0.3">
      <c r="A1330" s="1">
        <v>41124</v>
      </c>
      <c r="B1330">
        <v>2012</v>
      </c>
      <c r="C1330" t="s">
        <v>18</v>
      </c>
      <c r="D1330">
        <v>368410</v>
      </c>
      <c r="E1330">
        <v>575000</v>
      </c>
      <c r="F1330" t="s">
        <v>13</v>
      </c>
      <c r="G1330" t="s">
        <v>14</v>
      </c>
      <c r="H1330">
        <v>3</v>
      </c>
      <c r="I1330">
        <v>1</v>
      </c>
      <c r="J1330">
        <v>1032</v>
      </c>
      <c r="K1330">
        <v>1.0219579999999999</v>
      </c>
      <c r="L1330" t="s">
        <v>15</v>
      </c>
    </row>
    <row r="1331" spans="1:12" x14ac:dyDescent="0.3">
      <c r="A1331" s="1">
        <v>41125</v>
      </c>
      <c r="B1331">
        <v>2012</v>
      </c>
      <c r="C1331" t="s">
        <v>26</v>
      </c>
      <c r="D1331">
        <v>392840</v>
      </c>
      <c r="E1331">
        <v>497500</v>
      </c>
      <c r="F1331" t="s">
        <v>13</v>
      </c>
      <c r="G1331" t="s">
        <v>14</v>
      </c>
      <c r="H1331">
        <v>3</v>
      </c>
      <c r="I1331">
        <v>1</v>
      </c>
      <c r="J1331">
        <v>1067</v>
      </c>
      <c r="K1331">
        <v>1.0219579999999999</v>
      </c>
      <c r="L1331" t="s">
        <v>15</v>
      </c>
    </row>
    <row r="1332" spans="1:12" x14ac:dyDescent="0.3">
      <c r="A1332" s="1">
        <v>41125</v>
      </c>
      <c r="B1332">
        <v>2012</v>
      </c>
      <c r="C1332" t="s">
        <v>30</v>
      </c>
      <c r="D1332">
        <v>589940</v>
      </c>
      <c r="E1332">
        <v>770000</v>
      </c>
      <c r="F1332" t="s">
        <v>13</v>
      </c>
      <c r="G1332" t="s">
        <v>14</v>
      </c>
      <c r="H1332">
        <v>3</v>
      </c>
      <c r="I1332">
        <v>3</v>
      </c>
      <c r="J1332">
        <v>1094</v>
      </c>
      <c r="K1332">
        <v>1.0219579999999999</v>
      </c>
      <c r="L1332" t="s">
        <v>15</v>
      </c>
    </row>
    <row r="1333" spans="1:12" x14ac:dyDescent="0.3">
      <c r="A1333" s="1">
        <v>41125</v>
      </c>
      <c r="B1333">
        <v>2012</v>
      </c>
      <c r="C1333" t="s">
        <v>17</v>
      </c>
      <c r="D1333">
        <v>102860</v>
      </c>
      <c r="E1333">
        <v>90000</v>
      </c>
      <c r="F1333" t="s">
        <v>13</v>
      </c>
      <c r="G1333" t="s">
        <v>14</v>
      </c>
      <c r="H1333">
        <v>3</v>
      </c>
      <c r="I1333">
        <v>2</v>
      </c>
      <c r="J1333">
        <v>939</v>
      </c>
      <c r="K1333">
        <v>1.0219579999999999</v>
      </c>
      <c r="L1333" t="s">
        <v>22</v>
      </c>
    </row>
    <row r="1334" spans="1:12" x14ac:dyDescent="0.3">
      <c r="A1334" s="1">
        <v>41126</v>
      </c>
      <c r="B1334">
        <v>2012</v>
      </c>
      <c r="C1334" t="s">
        <v>21</v>
      </c>
      <c r="D1334">
        <v>783580</v>
      </c>
      <c r="E1334">
        <v>1225000</v>
      </c>
      <c r="F1334" t="s">
        <v>13</v>
      </c>
      <c r="G1334" t="s">
        <v>14</v>
      </c>
      <c r="H1334">
        <v>3</v>
      </c>
      <c r="I1334">
        <v>1</v>
      </c>
      <c r="J1334">
        <v>947</v>
      </c>
      <c r="K1334">
        <v>1.0219579999999999</v>
      </c>
      <c r="L1334" t="s">
        <v>15</v>
      </c>
    </row>
    <row r="1335" spans="1:12" x14ac:dyDescent="0.3">
      <c r="A1335" s="1">
        <v>41130</v>
      </c>
      <c r="B1335">
        <v>2012</v>
      </c>
      <c r="C1335" t="s">
        <v>18</v>
      </c>
      <c r="D1335">
        <v>218190</v>
      </c>
      <c r="E1335">
        <v>205000</v>
      </c>
      <c r="F1335" t="s">
        <v>13</v>
      </c>
      <c r="G1335" t="s">
        <v>14</v>
      </c>
      <c r="H1335">
        <v>3</v>
      </c>
      <c r="I1335">
        <v>3</v>
      </c>
      <c r="J1335">
        <v>999</v>
      </c>
      <c r="K1335">
        <v>1.0219579999999999</v>
      </c>
      <c r="L1335" t="s">
        <v>22</v>
      </c>
    </row>
    <row r="1336" spans="1:12" x14ac:dyDescent="0.3">
      <c r="A1336" s="1">
        <v>41130</v>
      </c>
      <c r="B1336">
        <v>2012</v>
      </c>
      <c r="C1336" t="s">
        <v>17</v>
      </c>
      <c r="D1336">
        <v>134210</v>
      </c>
      <c r="E1336">
        <v>133700</v>
      </c>
      <c r="F1336" t="s">
        <v>13</v>
      </c>
      <c r="G1336" t="s">
        <v>14</v>
      </c>
      <c r="H1336">
        <v>3</v>
      </c>
      <c r="I1336">
        <v>3</v>
      </c>
      <c r="J1336">
        <v>920</v>
      </c>
      <c r="K1336">
        <v>1.0219579999999999</v>
      </c>
      <c r="L1336" t="s">
        <v>16</v>
      </c>
    </row>
    <row r="1337" spans="1:12" x14ac:dyDescent="0.3">
      <c r="A1337" s="1">
        <v>41131</v>
      </c>
      <c r="B1337">
        <v>2012</v>
      </c>
      <c r="C1337" t="s">
        <v>12</v>
      </c>
      <c r="D1337">
        <v>114030</v>
      </c>
      <c r="E1337">
        <v>42000</v>
      </c>
      <c r="F1337" t="s">
        <v>27</v>
      </c>
      <c r="G1337" t="s">
        <v>28</v>
      </c>
      <c r="H1337">
        <v>8</v>
      </c>
      <c r="I1337">
        <v>8</v>
      </c>
      <c r="J1337">
        <v>2727</v>
      </c>
      <c r="K1337">
        <v>1.0219579999999999</v>
      </c>
      <c r="L1337" t="s">
        <v>15</v>
      </c>
    </row>
    <row r="1338" spans="1:12" x14ac:dyDescent="0.3">
      <c r="A1338" s="1">
        <v>41131</v>
      </c>
      <c r="B1338">
        <v>2012</v>
      </c>
      <c r="C1338" t="s">
        <v>30</v>
      </c>
      <c r="D1338">
        <v>616690</v>
      </c>
      <c r="E1338">
        <v>765000</v>
      </c>
      <c r="F1338" t="s">
        <v>13</v>
      </c>
      <c r="G1338" t="s">
        <v>14</v>
      </c>
      <c r="H1338">
        <v>3</v>
      </c>
      <c r="I1338">
        <v>1</v>
      </c>
      <c r="J1338">
        <v>981</v>
      </c>
      <c r="K1338">
        <v>1.0219579999999999</v>
      </c>
      <c r="L1338" t="s">
        <v>22</v>
      </c>
    </row>
    <row r="1339" spans="1:12" x14ac:dyDescent="0.3">
      <c r="A1339" s="1">
        <v>41131</v>
      </c>
      <c r="B1339">
        <v>2012</v>
      </c>
      <c r="C1339" t="s">
        <v>26</v>
      </c>
      <c r="D1339">
        <v>655550</v>
      </c>
      <c r="E1339">
        <v>1000000</v>
      </c>
      <c r="F1339" t="s">
        <v>13</v>
      </c>
      <c r="G1339" t="s">
        <v>14</v>
      </c>
      <c r="H1339">
        <v>3</v>
      </c>
      <c r="I1339">
        <v>2</v>
      </c>
      <c r="J1339">
        <v>1028</v>
      </c>
      <c r="K1339">
        <v>1.0219579999999999</v>
      </c>
      <c r="L1339" t="s">
        <v>15</v>
      </c>
    </row>
    <row r="1340" spans="1:12" x14ac:dyDescent="0.3">
      <c r="A1340" s="1">
        <v>41132</v>
      </c>
      <c r="B1340">
        <v>2012</v>
      </c>
      <c r="C1340" t="s">
        <v>18</v>
      </c>
      <c r="D1340">
        <v>461370</v>
      </c>
      <c r="E1340">
        <v>625000</v>
      </c>
      <c r="F1340" t="s">
        <v>13</v>
      </c>
      <c r="G1340" t="s">
        <v>14</v>
      </c>
      <c r="H1340">
        <v>3</v>
      </c>
      <c r="I1340">
        <v>2</v>
      </c>
      <c r="J1340">
        <v>936</v>
      </c>
      <c r="K1340">
        <v>1.0219579999999999</v>
      </c>
      <c r="L1340" t="s">
        <v>25</v>
      </c>
    </row>
    <row r="1341" spans="1:12" x14ac:dyDescent="0.3">
      <c r="A1341" s="1">
        <v>41132</v>
      </c>
      <c r="B1341">
        <v>2012</v>
      </c>
      <c r="C1341" t="s">
        <v>29</v>
      </c>
      <c r="D1341">
        <v>189200</v>
      </c>
      <c r="E1341">
        <v>292500</v>
      </c>
      <c r="F1341" t="s">
        <v>13</v>
      </c>
      <c r="G1341" t="s">
        <v>14</v>
      </c>
      <c r="H1341">
        <v>3</v>
      </c>
      <c r="I1341">
        <v>2</v>
      </c>
      <c r="J1341">
        <v>991</v>
      </c>
      <c r="K1341">
        <v>1.0219579999999999</v>
      </c>
      <c r="L1341" t="s">
        <v>22</v>
      </c>
    </row>
    <row r="1342" spans="1:12" x14ac:dyDescent="0.3">
      <c r="A1342" s="1">
        <v>41133</v>
      </c>
      <c r="B1342">
        <v>2012</v>
      </c>
      <c r="C1342" t="s">
        <v>21</v>
      </c>
      <c r="D1342">
        <v>900900</v>
      </c>
      <c r="E1342">
        <v>1270000</v>
      </c>
      <c r="F1342" t="s">
        <v>13</v>
      </c>
      <c r="G1342" t="s">
        <v>14</v>
      </c>
      <c r="H1342">
        <v>3</v>
      </c>
      <c r="I1342">
        <v>2</v>
      </c>
      <c r="J1342">
        <v>1057</v>
      </c>
      <c r="K1342">
        <v>1.0219579999999999</v>
      </c>
      <c r="L1342" t="s">
        <v>22</v>
      </c>
    </row>
    <row r="1343" spans="1:12" x14ac:dyDescent="0.3">
      <c r="A1343" s="1">
        <v>41134</v>
      </c>
      <c r="B1343">
        <v>2012</v>
      </c>
      <c r="C1343" t="s">
        <v>26</v>
      </c>
      <c r="D1343">
        <v>302820</v>
      </c>
      <c r="E1343">
        <v>380000</v>
      </c>
      <c r="F1343" t="s">
        <v>13</v>
      </c>
      <c r="G1343" t="s">
        <v>14</v>
      </c>
      <c r="H1343">
        <v>3</v>
      </c>
      <c r="I1343">
        <v>2</v>
      </c>
      <c r="J1343">
        <v>954</v>
      </c>
      <c r="K1343">
        <v>1.0219579999999999</v>
      </c>
      <c r="L1343" t="s">
        <v>22</v>
      </c>
    </row>
    <row r="1344" spans="1:12" x14ac:dyDescent="0.3">
      <c r="A1344" s="1">
        <v>41134</v>
      </c>
      <c r="B1344">
        <v>2012</v>
      </c>
      <c r="C1344" t="s">
        <v>18</v>
      </c>
      <c r="D1344">
        <v>368410</v>
      </c>
      <c r="E1344">
        <v>400000</v>
      </c>
      <c r="F1344" t="s">
        <v>13</v>
      </c>
      <c r="G1344" t="s">
        <v>14</v>
      </c>
      <c r="H1344">
        <v>3</v>
      </c>
      <c r="I1344">
        <v>3</v>
      </c>
      <c r="J1344">
        <v>966</v>
      </c>
      <c r="K1344">
        <v>1.0219579999999999</v>
      </c>
      <c r="L1344" t="s">
        <v>16</v>
      </c>
    </row>
    <row r="1345" spans="1:12" x14ac:dyDescent="0.3">
      <c r="A1345" s="1">
        <v>41134</v>
      </c>
      <c r="B1345">
        <v>2012</v>
      </c>
      <c r="C1345" t="s">
        <v>26</v>
      </c>
      <c r="D1345">
        <v>252700</v>
      </c>
      <c r="E1345">
        <v>280000</v>
      </c>
      <c r="F1345" t="s">
        <v>13</v>
      </c>
      <c r="G1345" t="s">
        <v>14</v>
      </c>
      <c r="H1345">
        <v>3</v>
      </c>
      <c r="I1345">
        <v>2</v>
      </c>
      <c r="J1345">
        <v>1033</v>
      </c>
      <c r="K1345">
        <v>1.0219579999999999</v>
      </c>
      <c r="L1345" t="s">
        <v>16</v>
      </c>
    </row>
    <row r="1346" spans="1:12" x14ac:dyDescent="0.3">
      <c r="A1346" s="1">
        <v>41134</v>
      </c>
      <c r="B1346">
        <v>2012</v>
      </c>
      <c r="C1346" t="s">
        <v>18</v>
      </c>
      <c r="D1346">
        <v>244020</v>
      </c>
      <c r="E1346">
        <v>450000</v>
      </c>
      <c r="F1346" t="s">
        <v>13</v>
      </c>
      <c r="G1346" t="s">
        <v>14</v>
      </c>
      <c r="H1346">
        <v>3</v>
      </c>
      <c r="I1346">
        <v>1</v>
      </c>
      <c r="J1346">
        <v>962</v>
      </c>
      <c r="K1346">
        <v>1.0219579999999999</v>
      </c>
      <c r="L1346" t="s">
        <v>15</v>
      </c>
    </row>
    <row r="1347" spans="1:12" x14ac:dyDescent="0.3">
      <c r="A1347" s="1">
        <v>41137</v>
      </c>
      <c r="B1347">
        <v>2012</v>
      </c>
      <c r="C1347" t="s">
        <v>26</v>
      </c>
      <c r="D1347">
        <v>464310</v>
      </c>
      <c r="E1347">
        <v>470000</v>
      </c>
      <c r="F1347" t="s">
        <v>13</v>
      </c>
      <c r="G1347" t="s">
        <v>14</v>
      </c>
      <c r="H1347">
        <v>3</v>
      </c>
      <c r="I1347">
        <v>2</v>
      </c>
      <c r="J1347">
        <v>1097</v>
      </c>
      <c r="K1347">
        <v>1.0219579999999999</v>
      </c>
      <c r="L1347" t="s">
        <v>16</v>
      </c>
    </row>
    <row r="1348" spans="1:12" x14ac:dyDescent="0.3">
      <c r="A1348" s="1">
        <v>41137</v>
      </c>
      <c r="B1348">
        <v>2012</v>
      </c>
      <c r="C1348" t="s">
        <v>29</v>
      </c>
      <c r="D1348">
        <v>298600</v>
      </c>
      <c r="E1348">
        <v>425000</v>
      </c>
      <c r="F1348" t="s">
        <v>13</v>
      </c>
      <c r="G1348" t="s">
        <v>14</v>
      </c>
      <c r="H1348">
        <v>3</v>
      </c>
      <c r="I1348">
        <v>2</v>
      </c>
      <c r="J1348">
        <v>1033</v>
      </c>
      <c r="K1348">
        <v>1.0219579999999999</v>
      </c>
      <c r="L1348" t="s">
        <v>16</v>
      </c>
    </row>
    <row r="1349" spans="1:12" x14ac:dyDescent="0.3">
      <c r="A1349" s="1">
        <v>41138</v>
      </c>
      <c r="B1349">
        <v>2012</v>
      </c>
      <c r="C1349" t="s">
        <v>21</v>
      </c>
      <c r="D1349">
        <v>1154720</v>
      </c>
      <c r="E1349">
        <v>1743000</v>
      </c>
      <c r="F1349" t="s">
        <v>13</v>
      </c>
      <c r="G1349" t="s">
        <v>14</v>
      </c>
      <c r="H1349">
        <v>3</v>
      </c>
      <c r="I1349">
        <v>3</v>
      </c>
      <c r="J1349">
        <v>1089</v>
      </c>
      <c r="K1349">
        <v>1.0219579999999999</v>
      </c>
      <c r="L1349" t="s">
        <v>22</v>
      </c>
    </row>
    <row r="1350" spans="1:12" x14ac:dyDescent="0.3">
      <c r="A1350" s="1">
        <v>41139</v>
      </c>
      <c r="B1350">
        <v>2012</v>
      </c>
      <c r="C1350" t="s">
        <v>17</v>
      </c>
      <c r="D1350">
        <v>126420</v>
      </c>
      <c r="E1350">
        <v>190000</v>
      </c>
      <c r="F1350" t="s">
        <v>13</v>
      </c>
      <c r="G1350" t="s">
        <v>14</v>
      </c>
      <c r="H1350">
        <v>3</v>
      </c>
      <c r="I1350">
        <v>1</v>
      </c>
      <c r="J1350">
        <v>1071</v>
      </c>
      <c r="K1350">
        <v>1.0219579999999999</v>
      </c>
      <c r="L1350" t="s">
        <v>22</v>
      </c>
    </row>
    <row r="1351" spans="1:12" x14ac:dyDescent="0.3">
      <c r="A1351" s="1">
        <v>41139</v>
      </c>
      <c r="B1351">
        <v>2012</v>
      </c>
      <c r="C1351" t="s">
        <v>26</v>
      </c>
      <c r="D1351">
        <v>376180</v>
      </c>
      <c r="E1351">
        <v>355000</v>
      </c>
      <c r="F1351" t="s">
        <v>13</v>
      </c>
      <c r="G1351" t="s">
        <v>14</v>
      </c>
      <c r="H1351">
        <v>3</v>
      </c>
      <c r="I1351">
        <v>3</v>
      </c>
      <c r="J1351">
        <v>979</v>
      </c>
      <c r="K1351">
        <v>1.0219579999999999</v>
      </c>
      <c r="L1351" t="s">
        <v>25</v>
      </c>
    </row>
    <row r="1352" spans="1:12" x14ac:dyDescent="0.3">
      <c r="A1352" s="1">
        <v>41139</v>
      </c>
      <c r="B1352">
        <v>2012</v>
      </c>
      <c r="C1352" t="s">
        <v>12</v>
      </c>
      <c r="D1352">
        <v>83720</v>
      </c>
      <c r="E1352">
        <v>125000</v>
      </c>
      <c r="F1352" t="s">
        <v>13</v>
      </c>
      <c r="G1352" t="s">
        <v>14</v>
      </c>
      <c r="H1352">
        <v>3</v>
      </c>
      <c r="I1352">
        <v>2</v>
      </c>
      <c r="J1352">
        <v>977</v>
      </c>
      <c r="K1352">
        <v>1.0219579999999999</v>
      </c>
      <c r="L1352" t="s">
        <v>16</v>
      </c>
    </row>
    <row r="1353" spans="1:12" x14ac:dyDescent="0.3">
      <c r="A1353" s="1">
        <v>41140</v>
      </c>
      <c r="B1353">
        <v>2012</v>
      </c>
      <c r="C1353" t="s">
        <v>17</v>
      </c>
      <c r="D1353">
        <v>124670</v>
      </c>
      <c r="E1353">
        <v>210000</v>
      </c>
      <c r="F1353" t="s">
        <v>13</v>
      </c>
      <c r="G1353" t="s">
        <v>14</v>
      </c>
      <c r="H1353">
        <v>3</v>
      </c>
      <c r="I1353">
        <v>2</v>
      </c>
      <c r="J1353">
        <v>963</v>
      </c>
      <c r="K1353">
        <v>1.0219579999999999</v>
      </c>
      <c r="L1353" t="s">
        <v>16</v>
      </c>
    </row>
    <row r="1354" spans="1:12" x14ac:dyDescent="0.3">
      <c r="A1354" s="1">
        <v>41140</v>
      </c>
      <c r="B1354">
        <v>2012</v>
      </c>
      <c r="C1354" t="s">
        <v>21</v>
      </c>
      <c r="D1354">
        <v>496790</v>
      </c>
      <c r="E1354">
        <v>325000</v>
      </c>
      <c r="F1354" t="s">
        <v>13</v>
      </c>
      <c r="G1354" t="s">
        <v>14</v>
      </c>
      <c r="H1354">
        <v>3</v>
      </c>
      <c r="I1354">
        <v>1</v>
      </c>
      <c r="J1354">
        <v>1051</v>
      </c>
      <c r="K1354">
        <v>1.0219579999999999</v>
      </c>
      <c r="L1354" t="s">
        <v>15</v>
      </c>
    </row>
    <row r="1355" spans="1:12" x14ac:dyDescent="0.3">
      <c r="A1355" s="1">
        <v>41140</v>
      </c>
      <c r="B1355">
        <v>2012</v>
      </c>
      <c r="C1355" t="s">
        <v>26</v>
      </c>
      <c r="D1355">
        <v>795060</v>
      </c>
      <c r="E1355">
        <v>917000</v>
      </c>
      <c r="F1355" t="s">
        <v>13</v>
      </c>
      <c r="G1355" t="s">
        <v>14</v>
      </c>
      <c r="H1355">
        <v>3</v>
      </c>
      <c r="I1355">
        <v>3</v>
      </c>
      <c r="J1355">
        <v>1028</v>
      </c>
      <c r="K1355">
        <v>1.0219579999999999</v>
      </c>
      <c r="L1355" t="s">
        <v>15</v>
      </c>
    </row>
    <row r="1356" spans="1:12" x14ac:dyDescent="0.3">
      <c r="A1356" s="1">
        <v>41144</v>
      </c>
      <c r="B1356">
        <v>2012</v>
      </c>
      <c r="C1356" t="s">
        <v>30</v>
      </c>
      <c r="D1356">
        <v>1845940</v>
      </c>
      <c r="E1356">
        <v>2975000</v>
      </c>
      <c r="F1356" t="s">
        <v>13</v>
      </c>
      <c r="G1356" t="s">
        <v>14</v>
      </c>
      <c r="H1356">
        <v>3</v>
      </c>
      <c r="I1356">
        <v>1</v>
      </c>
      <c r="J1356">
        <v>1094</v>
      </c>
      <c r="K1356">
        <v>1.0219579999999999</v>
      </c>
      <c r="L1356" t="s">
        <v>25</v>
      </c>
    </row>
    <row r="1357" spans="1:12" x14ac:dyDescent="0.3">
      <c r="A1357" s="1">
        <v>41144</v>
      </c>
      <c r="B1357">
        <v>2012</v>
      </c>
      <c r="C1357" t="s">
        <v>26</v>
      </c>
      <c r="D1357">
        <v>259560</v>
      </c>
      <c r="E1357">
        <v>210000</v>
      </c>
      <c r="F1357" t="s">
        <v>13</v>
      </c>
      <c r="G1357" t="s">
        <v>14</v>
      </c>
      <c r="H1357">
        <v>3</v>
      </c>
      <c r="I1357">
        <v>1</v>
      </c>
      <c r="J1357">
        <v>927</v>
      </c>
      <c r="K1357">
        <v>1.0219579999999999</v>
      </c>
      <c r="L1357" t="s">
        <v>15</v>
      </c>
    </row>
    <row r="1358" spans="1:12" x14ac:dyDescent="0.3">
      <c r="A1358" s="1">
        <v>41144</v>
      </c>
      <c r="B1358">
        <v>2012</v>
      </c>
      <c r="C1358" t="s">
        <v>21</v>
      </c>
      <c r="D1358">
        <v>2337650</v>
      </c>
      <c r="E1358">
        <v>1500000</v>
      </c>
      <c r="F1358" t="s">
        <v>13</v>
      </c>
      <c r="G1358" t="s">
        <v>14</v>
      </c>
      <c r="H1358">
        <v>3</v>
      </c>
      <c r="I1358">
        <v>3</v>
      </c>
      <c r="J1358">
        <v>1008</v>
      </c>
      <c r="K1358">
        <v>1.0219579999999999</v>
      </c>
      <c r="L1358" t="s">
        <v>16</v>
      </c>
    </row>
    <row r="1359" spans="1:12" x14ac:dyDescent="0.3">
      <c r="A1359" s="1">
        <v>41144</v>
      </c>
      <c r="B1359">
        <v>2012</v>
      </c>
      <c r="C1359" t="s">
        <v>29</v>
      </c>
      <c r="D1359">
        <v>720600</v>
      </c>
      <c r="E1359">
        <v>1200000</v>
      </c>
      <c r="F1359" t="s">
        <v>13</v>
      </c>
      <c r="G1359" t="s">
        <v>14</v>
      </c>
      <c r="H1359">
        <v>3</v>
      </c>
      <c r="I1359">
        <v>3</v>
      </c>
      <c r="J1359">
        <v>1092</v>
      </c>
      <c r="K1359">
        <v>1.0219579999999999</v>
      </c>
      <c r="L1359" t="s">
        <v>22</v>
      </c>
    </row>
    <row r="1360" spans="1:12" x14ac:dyDescent="0.3">
      <c r="A1360" s="1">
        <v>41144</v>
      </c>
      <c r="B1360">
        <v>2012</v>
      </c>
      <c r="C1360" t="s">
        <v>26</v>
      </c>
      <c r="D1360">
        <v>653800</v>
      </c>
      <c r="E1360">
        <v>740000</v>
      </c>
      <c r="F1360" t="s">
        <v>13</v>
      </c>
      <c r="G1360" t="s">
        <v>14</v>
      </c>
      <c r="H1360">
        <v>3</v>
      </c>
      <c r="I1360">
        <v>1</v>
      </c>
      <c r="J1360">
        <v>1027</v>
      </c>
      <c r="K1360">
        <v>1.0219579999999999</v>
      </c>
      <c r="L1360" t="s">
        <v>16</v>
      </c>
    </row>
    <row r="1361" spans="1:12" x14ac:dyDescent="0.3">
      <c r="A1361" s="1">
        <v>41145</v>
      </c>
      <c r="B1361">
        <v>2012</v>
      </c>
      <c r="C1361" t="s">
        <v>12</v>
      </c>
      <c r="D1361">
        <v>127590</v>
      </c>
      <c r="E1361">
        <v>40000</v>
      </c>
      <c r="F1361" t="s">
        <v>23</v>
      </c>
      <c r="G1361" t="s">
        <v>24</v>
      </c>
      <c r="H1361">
        <v>6</v>
      </c>
      <c r="I1361">
        <v>4</v>
      </c>
      <c r="J1361">
        <v>1843</v>
      </c>
      <c r="K1361">
        <v>1.0219579999999999</v>
      </c>
      <c r="L1361" t="s">
        <v>25</v>
      </c>
    </row>
    <row r="1362" spans="1:12" x14ac:dyDescent="0.3">
      <c r="A1362" s="1">
        <v>41146</v>
      </c>
      <c r="B1362">
        <v>2012</v>
      </c>
      <c r="C1362" t="s">
        <v>26</v>
      </c>
      <c r="D1362">
        <v>354340</v>
      </c>
      <c r="E1362">
        <v>430000</v>
      </c>
      <c r="F1362" t="s">
        <v>13</v>
      </c>
      <c r="G1362" t="s">
        <v>14</v>
      </c>
      <c r="H1362">
        <v>3</v>
      </c>
      <c r="I1362">
        <v>1</v>
      </c>
      <c r="J1362">
        <v>1016</v>
      </c>
      <c r="K1362">
        <v>1.0219579999999999</v>
      </c>
      <c r="L1362" t="s">
        <v>16</v>
      </c>
    </row>
    <row r="1363" spans="1:12" x14ac:dyDescent="0.3">
      <c r="A1363" s="1">
        <v>41146</v>
      </c>
      <c r="B1363">
        <v>2012</v>
      </c>
      <c r="C1363" t="s">
        <v>26</v>
      </c>
      <c r="D1363">
        <v>518350</v>
      </c>
      <c r="E1363">
        <v>550900</v>
      </c>
      <c r="F1363" t="s">
        <v>13</v>
      </c>
      <c r="G1363" t="s">
        <v>14</v>
      </c>
      <c r="H1363">
        <v>3</v>
      </c>
      <c r="I1363">
        <v>2</v>
      </c>
      <c r="J1363">
        <v>993</v>
      </c>
      <c r="K1363">
        <v>1.0219579999999999</v>
      </c>
      <c r="L1363" t="s">
        <v>25</v>
      </c>
    </row>
    <row r="1364" spans="1:12" x14ac:dyDescent="0.3">
      <c r="A1364" s="1">
        <v>41147</v>
      </c>
      <c r="B1364">
        <v>2012</v>
      </c>
      <c r="C1364" t="s">
        <v>18</v>
      </c>
      <c r="D1364">
        <v>356720</v>
      </c>
      <c r="E1364">
        <v>270000</v>
      </c>
      <c r="F1364" t="s">
        <v>19</v>
      </c>
      <c r="G1364" t="s">
        <v>20</v>
      </c>
      <c r="H1364">
        <v>4</v>
      </c>
      <c r="I1364">
        <v>4</v>
      </c>
      <c r="J1364">
        <v>1449</v>
      </c>
      <c r="K1364">
        <v>1.0219579999999999</v>
      </c>
      <c r="L1364" t="s">
        <v>25</v>
      </c>
    </row>
    <row r="1365" spans="1:12" x14ac:dyDescent="0.3">
      <c r="A1365" s="1">
        <v>41147</v>
      </c>
      <c r="B1365">
        <v>2012</v>
      </c>
      <c r="C1365" t="s">
        <v>29</v>
      </c>
      <c r="D1365">
        <v>176000</v>
      </c>
      <c r="E1365">
        <v>255000</v>
      </c>
      <c r="F1365" t="s">
        <v>13</v>
      </c>
      <c r="G1365" t="s">
        <v>14</v>
      </c>
      <c r="H1365">
        <v>3</v>
      </c>
      <c r="I1365">
        <v>2</v>
      </c>
      <c r="J1365">
        <v>1021</v>
      </c>
      <c r="K1365">
        <v>1.0219579999999999</v>
      </c>
      <c r="L1365" t="s">
        <v>22</v>
      </c>
    </row>
    <row r="1366" spans="1:12" x14ac:dyDescent="0.3">
      <c r="A1366" s="1">
        <v>41151</v>
      </c>
      <c r="B1366">
        <v>2012</v>
      </c>
      <c r="C1366" t="s">
        <v>18</v>
      </c>
      <c r="D1366">
        <v>302680</v>
      </c>
      <c r="E1366">
        <v>539000</v>
      </c>
      <c r="F1366" t="s">
        <v>13</v>
      </c>
      <c r="G1366" t="s">
        <v>14</v>
      </c>
      <c r="H1366">
        <v>3</v>
      </c>
      <c r="I1366">
        <v>1</v>
      </c>
      <c r="J1366">
        <v>1028</v>
      </c>
      <c r="K1366">
        <v>1.0219579999999999</v>
      </c>
      <c r="L1366" t="s">
        <v>25</v>
      </c>
    </row>
    <row r="1367" spans="1:12" x14ac:dyDescent="0.3">
      <c r="A1367" s="1">
        <v>41151</v>
      </c>
      <c r="B1367">
        <v>2012</v>
      </c>
      <c r="C1367" t="s">
        <v>29</v>
      </c>
      <c r="D1367">
        <v>343500</v>
      </c>
      <c r="E1367">
        <v>535000</v>
      </c>
      <c r="F1367" t="s">
        <v>13</v>
      </c>
      <c r="G1367" t="s">
        <v>14</v>
      </c>
      <c r="H1367">
        <v>3</v>
      </c>
      <c r="I1367">
        <v>3</v>
      </c>
      <c r="J1367">
        <v>902</v>
      </c>
      <c r="K1367">
        <v>1.0219579999999999</v>
      </c>
      <c r="L1367" t="s">
        <v>16</v>
      </c>
    </row>
    <row r="1368" spans="1:12" x14ac:dyDescent="0.3">
      <c r="A1368" s="1">
        <v>41151</v>
      </c>
      <c r="B1368">
        <v>2012</v>
      </c>
      <c r="C1368" t="s">
        <v>17</v>
      </c>
      <c r="D1368">
        <v>205370</v>
      </c>
      <c r="E1368">
        <v>166000</v>
      </c>
      <c r="F1368" t="s">
        <v>23</v>
      </c>
      <c r="G1368" t="s">
        <v>24</v>
      </c>
      <c r="H1368">
        <v>6</v>
      </c>
      <c r="I1368">
        <v>4</v>
      </c>
      <c r="J1368">
        <v>2166</v>
      </c>
      <c r="K1368">
        <v>1.0219579999999999</v>
      </c>
      <c r="L1368" t="s">
        <v>25</v>
      </c>
    </row>
    <row r="1369" spans="1:12" x14ac:dyDescent="0.3">
      <c r="A1369" s="1">
        <v>41151</v>
      </c>
      <c r="B1369">
        <v>2012</v>
      </c>
      <c r="C1369" t="s">
        <v>17</v>
      </c>
      <c r="D1369">
        <v>115880</v>
      </c>
      <c r="E1369">
        <v>25000</v>
      </c>
      <c r="F1369" t="s">
        <v>13</v>
      </c>
      <c r="G1369" t="s">
        <v>14</v>
      </c>
      <c r="H1369">
        <v>3</v>
      </c>
      <c r="I1369">
        <v>1</v>
      </c>
      <c r="J1369">
        <v>1074</v>
      </c>
      <c r="K1369">
        <v>1.0219579999999999</v>
      </c>
      <c r="L1369" t="s">
        <v>16</v>
      </c>
    </row>
    <row r="1370" spans="1:12" x14ac:dyDescent="0.3">
      <c r="A1370" s="1">
        <v>41152</v>
      </c>
      <c r="B1370">
        <v>2012</v>
      </c>
      <c r="C1370" t="s">
        <v>29</v>
      </c>
      <c r="D1370">
        <v>126700</v>
      </c>
      <c r="E1370">
        <v>206000</v>
      </c>
      <c r="F1370" t="s">
        <v>13</v>
      </c>
      <c r="G1370" t="s">
        <v>14</v>
      </c>
      <c r="H1370">
        <v>3</v>
      </c>
      <c r="I1370">
        <v>3</v>
      </c>
      <c r="J1370">
        <v>1057</v>
      </c>
      <c r="K1370">
        <v>1.0219579999999999</v>
      </c>
      <c r="L1370" t="s">
        <v>22</v>
      </c>
    </row>
    <row r="1371" spans="1:12" x14ac:dyDescent="0.3">
      <c r="A1371" s="1">
        <v>41152</v>
      </c>
      <c r="B1371">
        <v>2012</v>
      </c>
      <c r="C1371" t="s">
        <v>26</v>
      </c>
      <c r="D1371">
        <v>331680</v>
      </c>
      <c r="E1371">
        <v>437000</v>
      </c>
      <c r="F1371" t="s">
        <v>13</v>
      </c>
      <c r="G1371" t="s">
        <v>14</v>
      </c>
      <c r="H1371">
        <v>3</v>
      </c>
      <c r="I1371">
        <v>2</v>
      </c>
      <c r="J1371">
        <v>933</v>
      </c>
      <c r="K1371">
        <v>1.0219579999999999</v>
      </c>
      <c r="L1371" t="s">
        <v>25</v>
      </c>
    </row>
    <row r="1372" spans="1:12" x14ac:dyDescent="0.3">
      <c r="A1372" s="1">
        <v>41152</v>
      </c>
      <c r="B1372">
        <v>2012</v>
      </c>
      <c r="C1372" t="s">
        <v>30</v>
      </c>
      <c r="D1372">
        <v>504460</v>
      </c>
      <c r="E1372">
        <v>702500</v>
      </c>
      <c r="F1372" t="s">
        <v>13</v>
      </c>
      <c r="G1372" t="s">
        <v>14</v>
      </c>
      <c r="H1372">
        <v>3</v>
      </c>
      <c r="I1372">
        <v>1</v>
      </c>
      <c r="J1372">
        <v>1098</v>
      </c>
      <c r="K1372">
        <v>1.0219579999999999</v>
      </c>
      <c r="L1372" t="s">
        <v>22</v>
      </c>
    </row>
    <row r="1373" spans="1:12" x14ac:dyDescent="0.3">
      <c r="A1373" s="1">
        <v>41152</v>
      </c>
      <c r="B1373">
        <v>2012</v>
      </c>
      <c r="C1373" t="s">
        <v>17</v>
      </c>
      <c r="D1373">
        <v>125940</v>
      </c>
      <c r="E1373">
        <v>152000</v>
      </c>
      <c r="F1373" t="s">
        <v>13</v>
      </c>
      <c r="G1373" t="s">
        <v>14</v>
      </c>
      <c r="H1373">
        <v>3</v>
      </c>
      <c r="I1373">
        <v>3</v>
      </c>
      <c r="J1373">
        <v>1082</v>
      </c>
      <c r="K1373">
        <v>1.0219579999999999</v>
      </c>
      <c r="L1373" t="s">
        <v>25</v>
      </c>
    </row>
    <row r="1374" spans="1:12" x14ac:dyDescent="0.3">
      <c r="A1374" s="1">
        <v>41152</v>
      </c>
      <c r="B1374">
        <v>2012</v>
      </c>
      <c r="C1374" t="s">
        <v>21</v>
      </c>
      <c r="D1374">
        <v>1801730</v>
      </c>
      <c r="E1374">
        <v>1625000</v>
      </c>
      <c r="F1374" t="s">
        <v>13</v>
      </c>
      <c r="G1374" t="s">
        <v>14</v>
      </c>
      <c r="H1374">
        <v>3</v>
      </c>
      <c r="I1374">
        <v>1</v>
      </c>
      <c r="J1374">
        <v>1078</v>
      </c>
      <c r="K1374">
        <v>1.0219579999999999</v>
      </c>
      <c r="L1374" t="s">
        <v>15</v>
      </c>
    </row>
    <row r="1375" spans="1:12" x14ac:dyDescent="0.3">
      <c r="A1375" s="1">
        <v>41153</v>
      </c>
      <c r="B1375">
        <v>2012</v>
      </c>
      <c r="C1375" t="s">
        <v>12</v>
      </c>
      <c r="D1375">
        <v>146420</v>
      </c>
      <c r="E1375">
        <v>40000</v>
      </c>
      <c r="F1375" t="s">
        <v>23</v>
      </c>
      <c r="G1375" t="s">
        <v>24</v>
      </c>
      <c r="H1375">
        <v>6</v>
      </c>
      <c r="I1375">
        <v>6</v>
      </c>
      <c r="J1375">
        <v>1906</v>
      </c>
      <c r="K1375">
        <v>1.0219579999999999</v>
      </c>
      <c r="L1375" t="s">
        <v>15</v>
      </c>
    </row>
    <row r="1376" spans="1:12" x14ac:dyDescent="0.3">
      <c r="A1376" s="1">
        <v>41153</v>
      </c>
      <c r="B1376">
        <v>2012</v>
      </c>
      <c r="C1376" t="s">
        <v>17</v>
      </c>
      <c r="D1376">
        <v>156350</v>
      </c>
      <c r="E1376">
        <v>152000</v>
      </c>
      <c r="F1376" t="s">
        <v>13</v>
      </c>
      <c r="G1376" t="s">
        <v>14</v>
      </c>
      <c r="H1376">
        <v>3</v>
      </c>
      <c r="I1376">
        <v>3</v>
      </c>
      <c r="J1376">
        <v>1051</v>
      </c>
      <c r="K1376">
        <v>1.0219579999999999</v>
      </c>
      <c r="L1376" t="s">
        <v>16</v>
      </c>
    </row>
    <row r="1377" spans="1:12" x14ac:dyDescent="0.3">
      <c r="A1377" s="1">
        <v>41153</v>
      </c>
      <c r="B1377">
        <v>2012</v>
      </c>
      <c r="C1377" t="s">
        <v>21</v>
      </c>
      <c r="D1377">
        <v>1046920</v>
      </c>
      <c r="E1377">
        <v>1100000</v>
      </c>
      <c r="F1377" t="s">
        <v>13</v>
      </c>
      <c r="G1377" t="s">
        <v>14</v>
      </c>
      <c r="H1377">
        <v>3</v>
      </c>
      <c r="I1377">
        <v>3</v>
      </c>
      <c r="J1377">
        <v>943</v>
      </c>
      <c r="K1377">
        <v>1.0219579999999999</v>
      </c>
      <c r="L1377" t="s">
        <v>25</v>
      </c>
    </row>
    <row r="1378" spans="1:12" x14ac:dyDescent="0.3">
      <c r="A1378" s="1">
        <v>41155</v>
      </c>
      <c r="B1378">
        <v>2012</v>
      </c>
      <c r="C1378" t="s">
        <v>17</v>
      </c>
      <c r="D1378">
        <v>101180</v>
      </c>
      <c r="E1378">
        <v>45000</v>
      </c>
      <c r="F1378" t="s">
        <v>13</v>
      </c>
      <c r="G1378" t="s">
        <v>14</v>
      </c>
      <c r="H1378">
        <v>3</v>
      </c>
      <c r="I1378">
        <v>1</v>
      </c>
      <c r="J1378">
        <v>1082</v>
      </c>
      <c r="K1378">
        <v>1.0219579999999999</v>
      </c>
      <c r="L1378" t="s">
        <v>16</v>
      </c>
    </row>
    <row r="1379" spans="1:12" x14ac:dyDescent="0.3">
      <c r="A1379" s="1">
        <v>41155</v>
      </c>
      <c r="B1379">
        <v>2012</v>
      </c>
      <c r="C1379" t="s">
        <v>12</v>
      </c>
      <c r="D1379">
        <v>143390</v>
      </c>
      <c r="E1379">
        <v>153000</v>
      </c>
      <c r="F1379" t="s">
        <v>19</v>
      </c>
      <c r="G1379" t="s">
        <v>20</v>
      </c>
      <c r="H1379">
        <v>4</v>
      </c>
      <c r="I1379">
        <v>2</v>
      </c>
      <c r="J1379">
        <v>1347</v>
      </c>
      <c r="K1379">
        <v>1.0219579999999999</v>
      </c>
      <c r="L1379" t="s">
        <v>15</v>
      </c>
    </row>
    <row r="1380" spans="1:12" x14ac:dyDescent="0.3">
      <c r="A1380" s="1">
        <v>41155</v>
      </c>
      <c r="B1380">
        <v>2012</v>
      </c>
      <c r="C1380" t="s">
        <v>30</v>
      </c>
      <c r="D1380">
        <v>613060</v>
      </c>
      <c r="E1380">
        <v>955000</v>
      </c>
      <c r="F1380" t="s">
        <v>13</v>
      </c>
      <c r="G1380" t="s">
        <v>14</v>
      </c>
      <c r="H1380">
        <v>3</v>
      </c>
      <c r="I1380">
        <v>2</v>
      </c>
      <c r="J1380">
        <v>970</v>
      </c>
      <c r="K1380">
        <v>1.0219579999999999</v>
      </c>
      <c r="L1380" t="s">
        <v>16</v>
      </c>
    </row>
    <row r="1381" spans="1:12" x14ac:dyDescent="0.3">
      <c r="A1381" s="1">
        <v>41159</v>
      </c>
      <c r="B1381">
        <v>2012</v>
      </c>
      <c r="C1381" t="s">
        <v>30</v>
      </c>
      <c r="D1381">
        <v>439260</v>
      </c>
      <c r="E1381">
        <v>636500</v>
      </c>
      <c r="F1381" t="s">
        <v>13</v>
      </c>
      <c r="G1381" t="s">
        <v>14</v>
      </c>
      <c r="H1381">
        <v>3</v>
      </c>
      <c r="I1381">
        <v>1</v>
      </c>
      <c r="J1381">
        <v>950</v>
      </c>
      <c r="K1381">
        <v>1.0219579999999999</v>
      </c>
      <c r="L1381" t="s">
        <v>15</v>
      </c>
    </row>
    <row r="1382" spans="1:12" x14ac:dyDescent="0.3">
      <c r="A1382" s="1">
        <v>41159</v>
      </c>
      <c r="B1382">
        <v>2012</v>
      </c>
      <c r="C1382" t="s">
        <v>12</v>
      </c>
      <c r="D1382">
        <v>145190</v>
      </c>
      <c r="E1382">
        <v>158000</v>
      </c>
      <c r="F1382" t="s">
        <v>13</v>
      </c>
      <c r="G1382" t="s">
        <v>14</v>
      </c>
      <c r="H1382">
        <v>3</v>
      </c>
      <c r="I1382">
        <v>1</v>
      </c>
      <c r="J1382">
        <v>974</v>
      </c>
      <c r="K1382">
        <v>1.0219579999999999</v>
      </c>
      <c r="L1382" t="s">
        <v>25</v>
      </c>
    </row>
    <row r="1383" spans="1:12" x14ac:dyDescent="0.3">
      <c r="A1383" s="1">
        <v>41161</v>
      </c>
      <c r="B1383">
        <v>2012</v>
      </c>
      <c r="C1383" t="s">
        <v>26</v>
      </c>
      <c r="D1383">
        <v>439740</v>
      </c>
      <c r="E1383">
        <v>588000</v>
      </c>
      <c r="F1383" t="s">
        <v>13</v>
      </c>
      <c r="G1383" t="s">
        <v>14</v>
      </c>
      <c r="H1383">
        <v>3</v>
      </c>
      <c r="I1383">
        <v>1</v>
      </c>
      <c r="J1383">
        <v>1011</v>
      </c>
      <c r="K1383">
        <v>1.0219579999999999</v>
      </c>
      <c r="L1383" t="s">
        <v>22</v>
      </c>
    </row>
    <row r="1384" spans="1:12" x14ac:dyDescent="0.3">
      <c r="A1384" s="1">
        <v>41162</v>
      </c>
      <c r="B1384">
        <v>2012</v>
      </c>
      <c r="C1384" t="s">
        <v>21</v>
      </c>
      <c r="D1384">
        <v>1194410</v>
      </c>
      <c r="E1384">
        <v>1495000</v>
      </c>
      <c r="F1384" t="s">
        <v>13</v>
      </c>
      <c r="G1384" t="s">
        <v>14</v>
      </c>
      <c r="H1384">
        <v>3</v>
      </c>
      <c r="I1384">
        <v>1</v>
      </c>
      <c r="J1384">
        <v>1085</v>
      </c>
      <c r="K1384">
        <v>1.0219579999999999</v>
      </c>
      <c r="L1384" t="s">
        <v>15</v>
      </c>
    </row>
    <row r="1385" spans="1:12" x14ac:dyDescent="0.3">
      <c r="A1385" s="1">
        <v>41165</v>
      </c>
      <c r="B1385">
        <v>2012</v>
      </c>
      <c r="C1385" t="s">
        <v>12</v>
      </c>
      <c r="D1385">
        <v>96610</v>
      </c>
      <c r="E1385">
        <v>40000</v>
      </c>
      <c r="F1385" t="s">
        <v>13</v>
      </c>
      <c r="G1385" t="s">
        <v>14</v>
      </c>
      <c r="H1385">
        <v>3</v>
      </c>
      <c r="I1385">
        <v>2</v>
      </c>
      <c r="J1385">
        <v>957</v>
      </c>
      <c r="K1385">
        <v>1.0219579999999999</v>
      </c>
      <c r="L1385" t="s">
        <v>16</v>
      </c>
    </row>
    <row r="1386" spans="1:12" x14ac:dyDescent="0.3">
      <c r="A1386" s="1">
        <v>41165</v>
      </c>
      <c r="B1386">
        <v>2012</v>
      </c>
      <c r="C1386" t="s">
        <v>17</v>
      </c>
      <c r="D1386">
        <v>173400</v>
      </c>
      <c r="E1386">
        <v>50000</v>
      </c>
      <c r="F1386" t="s">
        <v>19</v>
      </c>
      <c r="G1386" t="s">
        <v>20</v>
      </c>
      <c r="H1386">
        <v>4</v>
      </c>
      <c r="I1386">
        <v>2</v>
      </c>
      <c r="J1386">
        <v>1364</v>
      </c>
      <c r="K1386">
        <v>1.0219579999999999</v>
      </c>
      <c r="L1386" t="s">
        <v>25</v>
      </c>
    </row>
    <row r="1387" spans="1:12" x14ac:dyDescent="0.3">
      <c r="A1387" s="1">
        <v>41165</v>
      </c>
      <c r="B1387">
        <v>2012</v>
      </c>
      <c r="C1387" t="s">
        <v>12</v>
      </c>
      <c r="D1387">
        <v>101670</v>
      </c>
      <c r="E1387">
        <v>92000</v>
      </c>
      <c r="F1387" t="s">
        <v>13</v>
      </c>
      <c r="G1387" t="s">
        <v>14</v>
      </c>
      <c r="H1387">
        <v>3</v>
      </c>
      <c r="I1387">
        <v>1</v>
      </c>
      <c r="J1387">
        <v>961</v>
      </c>
      <c r="K1387">
        <v>1.0219579999999999</v>
      </c>
      <c r="L1387" t="s">
        <v>16</v>
      </c>
    </row>
    <row r="1388" spans="1:12" x14ac:dyDescent="0.3">
      <c r="A1388" s="1">
        <v>41167</v>
      </c>
      <c r="B1388">
        <v>2012</v>
      </c>
      <c r="C1388" t="s">
        <v>26</v>
      </c>
      <c r="D1388">
        <v>225330</v>
      </c>
      <c r="E1388">
        <v>340000</v>
      </c>
      <c r="F1388" t="s">
        <v>13</v>
      </c>
      <c r="G1388" t="s">
        <v>14</v>
      </c>
      <c r="H1388">
        <v>3</v>
      </c>
      <c r="I1388">
        <v>1</v>
      </c>
      <c r="J1388">
        <v>947</v>
      </c>
      <c r="K1388">
        <v>1.0219579999999999</v>
      </c>
      <c r="L1388" t="s">
        <v>25</v>
      </c>
    </row>
    <row r="1389" spans="1:12" x14ac:dyDescent="0.3">
      <c r="A1389" s="1">
        <v>41168</v>
      </c>
      <c r="B1389">
        <v>2012</v>
      </c>
      <c r="C1389" t="s">
        <v>21</v>
      </c>
      <c r="D1389">
        <v>440790</v>
      </c>
      <c r="E1389">
        <v>425000</v>
      </c>
      <c r="F1389" t="s">
        <v>13</v>
      </c>
      <c r="G1389" t="s">
        <v>14</v>
      </c>
      <c r="H1389">
        <v>3</v>
      </c>
      <c r="I1389">
        <v>3</v>
      </c>
      <c r="J1389">
        <v>956</v>
      </c>
      <c r="K1389">
        <v>1.0219579999999999</v>
      </c>
      <c r="L1389" t="s">
        <v>25</v>
      </c>
    </row>
    <row r="1390" spans="1:12" x14ac:dyDescent="0.3">
      <c r="A1390" s="1">
        <v>41169</v>
      </c>
      <c r="B1390">
        <v>2012</v>
      </c>
      <c r="C1390" t="s">
        <v>21</v>
      </c>
      <c r="D1390">
        <v>673260</v>
      </c>
      <c r="E1390">
        <v>700000</v>
      </c>
      <c r="F1390" t="s">
        <v>13</v>
      </c>
      <c r="G1390" t="s">
        <v>14</v>
      </c>
      <c r="H1390">
        <v>3</v>
      </c>
      <c r="I1390">
        <v>2</v>
      </c>
      <c r="J1390">
        <v>949</v>
      </c>
      <c r="K1390">
        <v>1.0219579999999999</v>
      </c>
      <c r="L1390" t="s">
        <v>15</v>
      </c>
    </row>
    <row r="1391" spans="1:12" x14ac:dyDescent="0.3">
      <c r="A1391" s="1">
        <v>41169</v>
      </c>
      <c r="B1391">
        <v>2012</v>
      </c>
      <c r="C1391" t="s">
        <v>12</v>
      </c>
      <c r="D1391">
        <v>105480</v>
      </c>
      <c r="E1391">
        <v>39400</v>
      </c>
      <c r="F1391" t="s">
        <v>23</v>
      </c>
      <c r="G1391" t="s">
        <v>24</v>
      </c>
      <c r="H1391">
        <v>6</v>
      </c>
      <c r="I1391">
        <v>4</v>
      </c>
      <c r="J1391">
        <v>1910</v>
      </c>
      <c r="K1391">
        <v>1.0219579999999999</v>
      </c>
      <c r="L1391" t="s">
        <v>16</v>
      </c>
    </row>
    <row r="1392" spans="1:12" x14ac:dyDescent="0.3">
      <c r="A1392" s="1">
        <v>41172</v>
      </c>
      <c r="B1392">
        <v>2012</v>
      </c>
      <c r="C1392" t="s">
        <v>30</v>
      </c>
      <c r="D1392">
        <v>518800</v>
      </c>
      <c r="E1392">
        <v>685000</v>
      </c>
      <c r="F1392" t="s">
        <v>13</v>
      </c>
      <c r="G1392" t="s">
        <v>14</v>
      </c>
      <c r="H1392">
        <v>3</v>
      </c>
      <c r="I1392">
        <v>2</v>
      </c>
      <c r="J1392">
        <v>989</v>
      </c>
      <c r="K1392">
        <v>1.0219579999999999</v>
      </c>
      <c r="L1392" t="s">
        <v>15</v>
      </c>
    </row>
    <row r="1393" spans="1:12" x14ac:dyDescent="0.3">
      <c r="A1393" s="1">
        <v>41175</v>
      </c>
      <c r="B1393">
        <v>2012</v>
      </c>
      <c r="C1393" t="s">
        <v>26</v>
      </c>
      <c r="D1393">
        <v>376180</v>
      </c>
      <c r="E1393">
        <v>450000</v>
      </c>
      <c r="F1393" t="s">
        <v>13</v>
      </c>
      <c r="G1393" t="s">
        <v>14</v>
      </c>
      <c r="H1393">
        <v>3</v>
      </c>
      <c r="I1393">
        <v>1</v>
      </c>
      <c r="J1393">
        <v>963</v>
      </c>
      <c r="K1393">
        <v>1.0219579999999999</v>
      </c>
      <c r="L1393" t="s">
        <v>15</v>
      </c>
    </row>
    <row r="1394" spans="1:12" x14ac:dyDescent="0.3">
      <c r="A1394" s="1">
        <v>41175</v>
      </c>
      <c r="B1394">
        <v>2012</v>
      </c>
      <c r="C1394" t="s">
        <v>30</v>
      </c>
      <c r="D1394">
        <v>450440</v>
      </c>
      <c r="E1394">
        <v>270000</v>
      </c>
      <c r="F1394" t="s">
        <v>23</v>
      </c>
      <c r="G1394" t="s">
        <v>24</v>
      </c>
      <c r="H1394">
        <v>6</v>
      </c>
      <c r="I1394">
        <v>6</v>
      </c>
      <c r="J1394">
        <v>1865</v>
      </c>
      <c r="K1394">
        <v>1.0219579999999999</v>
      </c>
      <c r="L1394" t="s">
        <v>16</v>
      </c>
    </row>
    <row r="1395" spans="1:12" x14ac:dyDescent="0.3">
      <c r="A1395" s="1">
        <v>41176</v>
      </c>
      <c r="B1395">
        <v>2012</v>
      </c>
      <c r="C1395" t="s">
        <v>30</v>
      </c>
      <c r="D1395">
        <v>676240</v>
      </c>
      <c r="E1395">
        <v>735000</v>
      </c>
      <c r="F1395" t="s">
        <v>13</v>
      </c>
      <c r="G1395" t="s">
        <v>14</v>
      </c>
      <c r="H1395">
        <v>3</v>
      </c>
      <c r="I1395">
        <v>1</v>
      </c>
      <c r="J1395">
        <v>931</v>
      </c>
      <c r="K1395">
        <v>1.0219579999999999</v>
      </c>
      <c r="L1395" t="s">
        <v>22</v>
      </c>
    </row>
    <row r="1396" spans="1:12" x14ac:dyDescent="0.3">
      <c r="A1396" s="1">
        <v>41176</v>
      </c>
      <c r="B1396">
        <v>2012</v>
      </c>
      <c r="C1396" t="s">
        <v>12</v>
      </c>
      <c r="D1396">
        <v>125670</v>
      </c>
      <c r="E1396">
        <v>127500</v>
      </c>
      <c r="F1396" t="s">
        <v>13</v>
      </c>
      <c r="G1396" t="s">
        <v>14</v>
      </c>
      <c r="H1396">
        <v>3</v>
      </c>
      <c r="I1396">
        <v>3</v>
      </c>
      <c r="J1396">
        <v>1034</v>
      </c>
      <c r="K1396">
        <v>1.0219579999999999</v>
      </c>
      <c r="L1396" t="s">
        <v>16</v>
      </c>
    </row>
    <row r="1397" spans="1:12" x14ac:dyDescent="0.3">
      <c r="A1397" s="1">
        <v>41179</v>
      </c>
      <c r="B1397">
        <v>2012</v>
      </c>
      <c r="C1397" t="s">
        <v>17</v>
      </c>
      <c r="D1397">
        <v>154120</v>
      </c>
      <c r="E1397">
        <v>153500</v>
      </c>
      <c r="F1397" t="s">
        <v>13</v>
      </c>
      <c r="G1397" t="s">
        <v>14</v>
      </c>
      <c r="H1397">
        <v>3</v>
      </c>
      <c r="I1397">
        <v>2</v>
      </c>
      <c r="J1397">
        <v>925</v>
      </c>
      <c r="K1397">
        <v>1.0219579999999999</v>
      </c>
      <c r="L1397" t="s">
        <v>16</v>
      </c>
    </row>
    <row r="1398" spans="1:12" x14ac:dyDescent="0.3">
      <c r="A1398" s="1">
        <v>41179</v>
      </c>
      <c r="B1398">
        <v>2012</v>
      </c>
      <c r="C1398" t="s">
        <v>21</v>
      </c>
      <c r="D1398">
        <v>610540</v>
      </c>
      <c r="E1398">
        <v>810000</v>
      </c>
      <c r="F1398" t="s">
        <v>13</v>
      </c>
      <c r="G1398" t="s">
        <v>14</v>
      </c>
      <c r="H1398">
        <v>3</v>
      </c>
      <c r="I1398">
        <v>1</v>
      </c>
      <c r="J1398">
        <v>1025</v>
      </c>
      <c r="K1398">
        <v>1.0219579999999999</v>
      </c>
      <c r="L1398" t="s">
        <v>22</v>
      </c>
    </row>
    <row r="1399" spans="1:12" x14ac:dyDescent="0.3">
      <c r="A1399" s="1">
        <v>41179</v>
      </c>
      <c r="B1399">
        <v>2012</v>
      </c>
      <c r="C1399" t="s">
        <v>12</v>
      </c>
      <c r="D1399">
        <v>111950</v>
      </c>
      <c r="E1399">
        <v>72000</v>
      </c>
      <c r="F1399" t="s">
        <v>23</v>
      </c>
      <c r="G1399" t="s">
        <v>24</v>
      </c>
      <c r="H1399">
        <v>6</v>
      </c>
      <c r="I1399">
        <v>6</v>
      </c>
      <c r="J1399">
        <v>2010</v>
      </c>
      <c r="K1399">
        <v>1.0219579999999999</v>
      </c>
      <c r="L1399" t="s">
        <v>25</v>
      </c>
    </row>
    <row r="1400" spans="1:12" x14ac:dyDescent="0.3">
      <c r="A1400" s="1">
        <v>41180</v>
      </c>
      <c r="B1400">
        <v>2012</v>
      </c>
      <c r="C1400" t="s">
        <v>26</v>
      </c>
      <c r="D1400">
        <v>427910</v>
      </c>
      <c r="E1400">
        <v>407000</v>
      </c>
      <c r="F1400" t="s">
        <v>13</v>
      </c>
      <c r="G1400" t="s">
        <v>14</v>
      </c>
      <c r="H1400">
        <v>3</v>
      </c>
      <c r="I1400">
        <v>3</v>
      </c>
      <c r="J1400">
        <v>976</v>
      </c>
      <c r="K1400">
        <v>1.0219579999999999</v>
      </c>
      <c r="L1400" t="s">
        <v>15</v>
      </c>
    </row>
    <row r="1401" spans="1:12" x14ac:dyDescent="0.3">
      <c r="A1401" s="1">
        <v>41181</v>
      </c>
      <c r="B1401">
        <v>2012</v>
      </c>
      <c r="C1401" t="s">
        <v>18</v>
      </c>
      <c r="D1401">
        <v>305900</v>
      </c>
      <c r="E1401">
        <v>420000</v>
      </c>
      <c r="F1401" t="s">
        <v>13</v>
      </c>
      <c r="G1401" t="s">
        <v>14</v>
      </c>
      <c r="H1401">
        <v>3</v>
      </c>
      <c r="I1401">
        <v>3</v>
      </c>
      <c r="J1401">
        <v>931</v>
      </c>
      <c r="K1401">
        <v>1.0219579999999999</v>
      </c>
      <c r="L1401" t="s">
        <v>25</v>
      </c>
    </row>
    <row r="1402" spans="1:12" x14ac:dyDescent="0.3">
      <c r="A1402" s="1">
        <v>41182</v>
      </c>
      <c r="B1402">
        <v>2012</v>
      </c>
      <c r="C1402" t="s">
        <v>21</v>
      </c>
      <c r="D1402">
        <v>2234260</v>
      </c>
      <c r="E1402">
        <v>3550000</v>
      </c>
      <c r="F1402" t="s">
        <v>13</v>
      </c>
      <c r="G1402" t="s">
        <v>14</v>
      </c>
      <c r="H1402">
        <v>3</v>
      </c>
      <c r="I1402">
        <v>1</v>
      </c>
      <c r="J1402">
        <v>1065</v>
      </c>
      <c r="K1402">
        <v>1.0219579999999999</v>
      </c>
      <c r="L1402" t="s">
        <v>15</v>
      </c>
    </row>
    <row r="1403" spans="1:12" x14ac:dyDescent="0.3">
      <c r="A1403" s="1">
        <v>41182</v>
      </c>
      <c r="B1403">
        <v>2012</v>
      </c>
      <c r="C1403" t="s">
        <v>21</v>
      </c>
      <c r="D1403">
        <v>2122050</v>
      </c>
      <c r="E1403">
        <v>2375000</v>
      </c>
      <c r="F1403" t="s">
        <v>13</v>
      </c>
      <c r="G1403" t="s">
        <v>14</v>
      </c>
      <c r="H1403">
        <v>3</v>
      </c>
      <c r="I1403">
        <v>2</v>
      </c>
      <c r="J1403">
        <v>1010</v>
      </c>
      <c r="K1403">
        <v>1.0219579999999999</v>
      </c>
      <c r="L1403" t="s">
        <v>25</v>
      </c>
    </row>
    <row r="1404" spans="1:12" x14ac:dyDescent="0.3">
      <c r="A1404" s="1">
        <v>41182</v>
      </c>
      <c r="B1404">
        <v>2012</v>
      </c>
      <c r="C1404" t="s">
        <v>17</v>
      </c>
      <c r="D1404">
        <v>123160</v>
      </c>
      <c r="E1404">
        <v>65500</v>
      </c>
      <c r="F1404" t="s">
        <v>13</v>
      </c>
      <c r="G1404" t="s">
        <v>14</v>
      </c>
      <c r="H1404">
        <v>3</v>
      </c>
      <c r="I1404">
        <v>3</v>
      </c>
      <c r="J1404">
        <v>994</v>
      </c>
      <c r="K1404">
        <v>1.0219579999999999</v>
      </c>
      <c r="L1404" t="s">
        <v>22</v>
      </c>
    </row>
    <row r="1405" spans="1:12" x14ac:dyDescent="0.3">
      <c r="A1405" s="1">
        <v>41183</v>
      </c>
      <c r="B1405">
        <v>2012</v>
      </c>
      <c r="C1405" t="s">
        <v>12</v>
      </c>
      <c r="D1405">
        <v>95290</v>
      </c>
      <c r="E1405">
        <v>136500</v>
      </c>
      <c r="F1405" t="s">
        <v>13</v>
      </c>
      <c r="G1405" t="s">
        <v>14</v>
      </c>
      <c r="H1405">
        <v>3</v>
      </c>
      <c r="I1405">
        <v>3</v>
      </c>
      <c r="J1405">
        <v>1073</v>
      </c>
      <c r="K1405">
        <v>1.0219579999999999</v>
      </c>
      <c r="L1405" t="s">
        <v>15</v>
      </c>
    </row>
    <row r="1406" spans="1:12" x14ac:dyDescent="0.3">
      <c r="A1406" s="1">
        <v>41186</v>
      </c>
      <c r="B1406">
        <v>2012</v>
      </c>
      <c r="C1406" t="s">
        <v>12</v>
      </c>
      <c r="D1406">
        <v>140610</v>
      </c>
      <c r="E1406">
        <v>139900</v>
      </c>
      <c r="F1406" t="s">
        <v>19</v>
      </c>
      <c r="G1406" t="s">
        <v>20</v>
      </c>
      <c r="H1406">
        <v>4</v>
      </c>
      <c r="I1406">
        <v>3</v>
      </c>
      <c r="J1406">
        <v>1389</v>
      </c>
      <c r="K1406">
        <v>1.0219579999999999</v>
      </c>
      <c r="L1406" t="s">
        <v>16</v>
      </c>
    </row>
    <row r="1407" spans="1:12" x14ac:dyDescent="0.3">
      <c r="A1407" s="1">
        <v>41186</v>
      </c>
      <c r="B1407">
        <v>2012</v>
      </c>
      <c r="C1407" t="s">
        <v>17</v>
      </c>
      <c r="D1407">
        <v>192170</v>
      </c>
      <c r="E1407">
        <v>85000</v>
      </c>
      <c r="F1407" t="s">
        <v>23</v>
      </c>
      <c r="G1407" t="s">
        <v>24</v>
      </c>
      <c r="H1407">
        <v>6</v>
      </c>
      <c r="I1407">
        <v>4</v>
      </c>
      <c r="J1407">
        <v>2033</v>
      </c>
      <c r="K1407">
        <v>1.0219579999999999</v>
      </c>
      <c r="L1407" t="s">
        <v>25</v>
      </c>
    </row>
    <row r="1408" spans="1:12" x14ac:dyDescent="0.3">
      <c r="A1408" s="1">
        <v>41186</v>
      </c>
      <c r="B1408">
        <v>2012</v>
      </c>
      <c r="C1408" t="s">
        <v>17</v>
      </c>
      <c r="D1408">
        <v>121640</v>
      </c>
      <c r="E1408">
        <v>100410</v>
      </c>
      <c r="F1408" t="s">
        <v>13</v>
      </c>
      <c r="G1408" t="s">
        <v>14</v>
      </c>
      <c r="H1408">
        <v>3</v>
      </c>
      <c r="I1408">
        <v>2</v>
      </c>
      <c r="J1408">
        <v>969</v>
      </c>
      <c r="K1408">
        <v>1.0219579999999999</v>
      </c>
      <c r="L1408" t="s">
        <v>22</v>
      </c>
    </row>
    <row r="1409" spans="1:12" x14ac:dyDescent="0.3">
      <c r="A1409" s="1">
        <v>41186</v>
      </c>
      <c r="B1409">
        <v>2012</v>
      </c>
      <c r="C1409" t="s">
        <v>18</v>
      </c>
      <c r="D1409">
        <v>261240</v>
      </c>
      <c r="E1409">
        <v>328000</v>
      </c>
      <c r="F1409" t="s">
        <v>13</v>
      </c>
      <c r="G1409" t="s">
        <v>14</v>
      </c>
      <c r="H1409">
        <v>3</v>
      </c>
      <c r="I1409">
        <v>2</v>
      </c>
      <c r="J1409">
        <v>1013</v>
      </c>
      <c r="K1409">
        <v>1.0219579999999999</v>
      </c>
      <c r="L1409" t="s">
        <v>22</v>
      </c>
    </row>
    <row r="1410" spans="1:12" x14ac:dyDescent="0.3">
      <c r="A1410" s="1">
        <v>41186</v>
      </c>
      <c r="B1410">
        <v>2012</v>
      </c>
      <c r="C1410" t="s">
        <v>30</v>
      </c>
      <c r="D1410">
        <v>387670</v>
      </c>
      <c r="E1410">
        <v>355000</v>
      </c>
      <c r="F1410" t="s">
        <v>13</v>
      </c>
      <c r="G1410" t="s">
        <v>14</v>
      </c>
      <c r="H1410">
        <v>3</v>
      </c>
      <c r="I1410">
        <v>3</v>
      </c>
      <c r="J1410">
        <v>1012</v>
      </c>
      <c r="K1410">
        <v>1.0219579999999999</v>
      </c>
      <c r="L1410" t="s">
        <v>22</v>
      </c>
    </row>
    <row r="1411" spans="1:12" x14ac:dyDescent="0.3">
      <c r="A1411" s="1">
        <v>41188</v>
      </c>
      <c r="B1411">
        <v>2012</v>
      </c>
      <c r="C1411" t="s">
        <v>17</v>
      </c>
      <c r="D1411">
        <v>267110</v>
      </c>
      <c r="E1411">
        <v>250000</v>
      </c>
      <c r="F1411" t="s">
        <v>27</v>
      </c>
      <c r="G1411" t="s">
        <v>28</v>
      </c>
      <c r="H1411">
        <v>8</v>
      </c>
      <c r="I1411">
        <v>6</v>
      </c>
      <c r="J1411">
        <v>2821</v>
      </c>
      <c r="K1411">
        <v>1.0219579999999999</v>
      </c>
      <c r="L1411" t="s">
        <v>22</v>
      </c>
    </row>
    <row r="1412" spans="1:12" x14ac:dyDescent="0.3">
      <c r="A1412" s="1">
        <v>41188</v>
      </c>
      <c r="B1412">
        <v>2012</v>
      </c>
      <c r="C1412" t="s">
        <v>17</v>
      </c>
      <c r="D1412">
        <v>145760</v>
      </c>
      <c r="E1412">
        <v>255000</v>
      </c>
      <c r="F1412" t="s">
        <v>23</v>
      </c>
      <c r="G1412" t="s">
        <v>24</v>
      </c>
      <c r="H1412">
        <v>6</v>
      </c>
      <c r="I1412">
        <v>4</v>
      </c>
      <c r="J1412">
        <v>2064</v>
      </c>
      <c r="K1412">
        <v>1.0219579999999999</v>
      </c>
      <c r="L1412" t="s">
        <v>25</v>
      </c>
    </row>
    <row r="1413" spans="1:12" x14ac:dyDescent="0.3">
      <c r="A1413" s="1">
        <v>41190</v>
      </c>
      <c r="B1413">
        <v>2012</v>
      </c>
      <c r="C1413" t="s">
        <v>12</v>
      </c>
      <c r="D1413">
        <v>91100</v>
      </c>
      <c r="E1413">
        <v>130000</v>
      </c>
      <c r="F1413" t="s">
        <v>13</v>
      </c>
      <c r="G1413" t="s">
        <v>14</v>
      </c>
      <c r="H1413">
        <v>3</v>
      </c>
      <c r="I1413">
        <v>2</v>
      </c>
      <c r="J1413">
        <v>1061</v>
      </c>
      <c r="K1413">
        <v>1.0219579999999999</v>
      </c>
      <c r="L1413" t="s">
        <v>25</v>
      </c>
    </row>
    <row r="1414" spans="1:12" x14ac:dyDescent="0.3">
      <c r="A1414" s="1">
        <v>41194</v>
      </c>
      <c r="B1414">
        <v>2012</v>
      </c>
      <c r="C1414" t="s">
        <v>29</v>
      </c>
      <c r="D1414">
        <v>239700</v>
      </c>
      <c r="E1414">
        <v>187500</v>
      </c>
      <c r="F1414" t="s">
        <v>13</v>
      </c>
      <c r="G1414" t="s">
        <v>14</v>
      </c>
      <c r="H1414">
        <v>3</v>
      </c>
      <c r="I1414">
        <v>2</v>
      </c>
      <c r="J1414">
        <v>983</v>
      </c>
      <c r="K1414">
        <v>1.0219579999999999</v>
      </c>
      <c r="L1414" t="s">
        <v>25</v>
      </c>
    </row>
    <row r="1415" spans="1:12" x14ac:dyDescent="0.3">
      <c r="A1415" s="1">
        <v>41194</v>
      </c>
      <c r="B1415">
        <v>2012</v>
      </c>
      <c r="C1415" t="s">
        <v>12</v>
      </c>
      <c r="D1415">
        <v>119100</v>
      </c>
      <c r="E1415">
        <v>85000</v>
      </c>
      <c r="F1415" t="s">
        <v>13</v>
      </c>
      <c r="G1415" t="s">
        <v>14</v>
      </c>
      <c r="H1415">
        <v>3</v>
      </c>
      <c r="I1415">
        <v>2</v>
      </c>
      <c r="J1415">
        <v>1015</v>
      </c>
      <c r="K1415">
        <v>1.0219579999999999</v>
      </c>
      <c r="L1415" t="s">
        <v>16</v>
      </c>
    </row>
    <row r="1416" spans="1:12" x14ac:dyDescent="0.3">
      <c r="A1416" s="1">
        <v>41194</v>
      </c>
      <c r="B1416">
        <v>2012</v>
      </c>
      <c r="C1416" t="s">
        <v>29</v>
      </c>
      <c r="D1416">
        <v>215400</v>
      </c>
      <c r="E1416">
        <v>262500</v>
      </c>
      <c r="F1416" t="s">
        <v>13</v>
      </c>
      <c r="G1416" t="s">
        <v>14</v>
      </c>
      <c r="H1416">
        <v>3</v>
      </c>
      <c r="I1416">
        <v>1</v>
      </c>
      <c r="J1416">
        <v>1041</v>
      </c>
      <c r="K1416">
        <v>1.0219579999999999</v>
      </c>
      <c r="L1416" t="s">
        <v>15</v>
      </c>
    </row>
    <row r="1417" spans="1:12" x14ac:dyDescent="0.3">
      <c r="A1417" s="1">
        <v>41194</v>
      </c>
      <c r="B1417">
        <v>2012</v>
      </c>
      <c r="C1417" t="s">
        <v>18</v>
      </c>
      <c r="D1417">
        <v>172690</v>
      </c>
      <c r="E1417">
        <v>105000</v>
      </c>
      <c r="F1417" t="s">
        <v>13</v>
      </c>
      <c r="G1417" t="s">
        <v>14</v>
      </c>
      <c r="H1417">
        <v>3</v>
      </c>
      <c r="I1417">
        <v>1</v>
      </c>
      <c r="J1417">
        <v>972</v>
      </c>
      <c r="K1417">
        <v>1.0219579999999999</v>
      </c>
      <c r="L1417" t="s">
        <v>15</v>
      </c>
    </row>
    <row r="1418" spans="1:12" x14ac:dyDescent="0.3">
      <c r="A1418" s="1">
        <v>41196</v>
      </c>
      <c r="B1418">
        <v>2012</v>
      </c>
      <c r="C1418" t="s">
        <v>12</v>
      </c>
      <c r="D1418">
        <v>131890</v>
      </c>
      <c r="E1418">
        <v>25000</v>
      </c>
      <c r="F1418" t="s">
        <v>23</v>
      </c>
      <c r="G1418" t="s">
        <v>24</v>
      </c>
      <c r="H1418">
        <v>6</v>
      </c>
      <c r="I1418">
        <v>5</v>
      </c>
      <c r="J1418">
        <v>1985</v>
      </c>
      <c r="K1418">
        <v>1.0219579999999999</v>
      </c>
      <c r="L1418" t="s">
        <v>15</v>
      </c>
    </row>
    <row r="1419" spans="1:12" x14ac:dyDescent="0.3">
      <c r="A1419" s="1">
        <v>41196</v>
      </c>
      <c r="B1419">
        <v>2012</v>
      </c>
      <c r="C1419" t="s">
        <v>29</v>
      </c>
      <c r="D1419">
        <v>284200</v>
      </c>
      <c r="E1419">
        <v>407500</v>
      </c>
      <c r="F1419" t="s">
        <v>13</v>
      </c>
      <c r="G1419" t="s">
        <v>14</v>
      </c>
      <c r="H1419">
        <v>3</v>
      </c>
      <c r="I1419">
        <v>3</v>
      </c>
      <c r="J1419">
        <v>957</v>
      </c>
      <c r="K1419">
        <v>1.0219579999999999</v>
      </c>
      <c r="L1419" t="s">
        <v>16</v>
      </c>
    </row>
    <row r="1420" spans="1:12" x14ac:dyDescent="0.3">
      <c r="A1420" s="1">
        <v>41201</v>
      </c>
      <c r="B1420">
        <v>2012</v>
      </c>
      <c r="C1420" t="s">
        <v>29</v>
      </c>
      <c r="D1420">
        <v>262700</v>
      </c>
      <c r="E1420">
        <v>330000</v>
      </c>
      <c r="F1420" t="s">
        <v>13</v>
      </c>
      <c r="G1420" t="s">
        <v>14</v>
      </c>
      <c r="H1420">
        <v>3</v>
      </c>
      <c r="I1420">
        <v>3</v>
      </c>
      <c r="J1420">
        <v>1064</v>
      </c>
      <c r="K1420">
        <v>1.0219579999999999</v>
      </c>
      <c r="L1420" t="s">
        <v>16</v>
      </c>
    </row>
    <row r="1421" spans="1:12" x14ac:dyDescent="0.3">
      <c r="A1421" s="1">
        <v>41201</v>
      </c>
      <c r="B1421">
        <v>2012</v>
      </c>
      <c r="C1421" t="s">
        <v>30</v>
      </c>
      <c r="D1421">
        <v>465380</v>
      </c>
      <c r="E1421">
        <v>560000</v>
      </c>
      <c r="F1421" t="s">
        <v>13</v>
      </c>
      <c r="G1421" t="s">
        <v>14</v>
      </c>
      <c r="H1421">
        <v>3</v>
      </c>
      <c r="I1421">
        <v>3</v>
      </c>
      <c r="J1421">
        <v>949</v>
      </c>
      <c r="K1421">
        <v>1.0219579999999999</v>
      </c>
      <c r="L1421" t="s">
        <v>25</v>
      </c>
    </row>
    <row r="1422" spans="1:12" x14ac:dyDescent="0.3">
      <c r="A1422" s="1">
        <v>41202</v>
      </c>
      <c r="B1422">
        <v>2012</v>
      </c>
      <c r="C1422" t="s">
        <v>29</v>
      </c>
      <c r="D1422">
        <v>261900</v>
      </c>
      <c r="E1422">
        <v>376000</v>
      </c>
      <c r="F1422" t="s">
        <v>13</v>
      </c>
      <c r="G1422" t="s">
        <v>14</v>
      </c>
      <c r="H1422">
        <v>3</v>
      </c>
      <c r="I1422">
        <v>3</v>
      </c>
      <c r="J1422">
        <v>978</v>
      </c>
      <c r="K1422">
        <v>1.0219579999999999</v>
      </c>
      <c r="L1422" t="s">
        <v>15</v>
      </c>
    </row>
    <row r="1423" spans="1:12" x14ac:dyDescent="0.3">
      <c r="A1423" s="1">
        <v>41203</v>
      </c>
      <c r="B1423">
        <v>2012</v>
      </c>
      <c r="C1423" t="s">
        <v>30</v>
      </c>
      <c r="D1423">
        <v>381900</v>
      </c>
      <c r="E1423">
        <v>340000</v>
      </c>
      <c r="F1423" t="s">
        <v>13</v>
      </c>
      <c r="G1423" t="s">
        <v>14</v>
      </c>
      <c r="H1423">
        <v>3</v>
      </c>
      <c r="I1423">
        <v>3</v>
      </c>
      <c r="J1423">
        <v>905</v>
      </c>
      <c r="K1423">
        <v>1.0219579999999999</v>
      </c>
      <c r="L1423" t="s">
        <v>16</v>
      </c>
    </row>
    <row r="1424" spans="1:12" x14ac:dyDescent="0.3">
      <c r="A1424" s="1">
        <v>41203</v>
      </c>
      <c r="B1424">
        <v>2012</v>
      </c>
      <c r="C1424" t="s">
        <v>17</v>
      </c>
      <c r="D1424">
        <v>147900</v>
      </c>
      <c r="E1424">
        <v>77100</v>
      </c>
      <c r="F1424" t="s">
        <v>19</v>
      </c>
      <c r="G1424" t="s">
        <v>20</v>
      </c>
      <c r="H1424">
        <v>4</v>
      </c>
      <c r="I1424">
        <v>4</v>
      </c>
      <c r="J1424">
        <v>1377</v>
      </c>
      <c r="K1424">
        <v>1.0219579999999999</v>
      </c>
      <c r="L1424" t="s">
        <v>25</v>
      </c>
    </row>
    <row r="1425" spans="1:12" x14ac:dyDescent="0.3">
      <c r="A1425" s="1">
        <v>41208</v>
      </c>
      <c r="B1425">
        <v>2012</v>
      </c>
      <c r="C1425" t="s">
        <v>29</v>
      </c>
      <c r="D1425">
        <v>254000</v>
      </c>
      <c r="E1425">
        <v>335000</v>
      </c>
      <c r="F1425" t="s">
        <v>13</v>
      </c>
      <c r="G1425" t="s">
        <v>14</v>
      </c>
      <c r="H1425">
        <v>3</v>
      </c>
      <c r="I1425">
        <v>1</v>
      </c>
      <c r="J1425">
        <v>1002</v>
      </c>
      <c r="K1425">
        <v>1.0219579999999999</v>
      </c>
      <c r="L1425" t="s">
        <v>22</v>
      </c>
    </row>
    <row r="1426" spans="1:12" x14ac:dyDescent="0.3">
      <c r="A1426" s="1">
        <v>41209</v>
      </c>
      <c r="B1426">
        <v>2012</v>
      </c>
      <c r="C1426" t="s">
        <v>17</v>
      </c>
      <c r="D1426">
        <v>130190</v>
      </c>
      <c r="E1426">
        <v>18400</v>
      </c>
      <c r="F1426" t="s">
        <v>13</v>
      </c>
      <c r="G1426" t="s">
        <v>14</v>
      </c>
      <c r="H1426">
        <v>3</v>
      </c>
      <c r="I1426">
        <v>3</v>
      </c>
      <c r="J1426">
        <v>1024</v>
      </c>
      <c r="K1426">
        <v>1.0219579999999999</v>
      </c>
      <c r="L1426" t="s">
        <v>25</v>
      </c>
    </row>
    <row r="1427" spans="1:12" x14ac:dyDescent="0.3">
      <c r="A1427" s="1">
        <v>41209</v>
      </c>
      <c r="B1427">
        <v>2012</v>
      </c>
      <c r="C1427" t="s">
        <v>29</v>
      </c>
      <c r="D1427">
        <v>258400</v>
      </c>
      <c r="E1427">
        <v>90000</v>
      </c>
      <c r="F1427" t="s">
        <v>13</v>
      </c>
      <c r="G1427" t="s">
        <v>14</v>
      </c>
      <c r="H1427">
        <v>3</v>
      </c>
      <c r="I1427">
        <v>1</v>
      </c>
      <c r="J1427">
        <v>1000</v>
      </c>
      <c r="K1427">
        <v>1.0219579999999999</v>
      </c>
      <c r="L1427" t="s">
        <v>16</v>
      </c>
    </row>
    <row r="1428" spans="1:12" x14ac:dyDescent="0.3">
      <c r="A1428" s="1">
        <v>41211</v>
      </c>
      <c r="B1428">
        <v>2012</v>
      </c>
      <c r="C1428" t="s">
        <v>30</v>
      </c>
      <c r="D1428">
        <v>373850</v>
      </c>
      <c r="E1428">
        <v>399000</v>
      </c>
      <c r="F1428" t="s">
        <v>13</v>
      </c>
      <c r="G1428" t="s">
        <v>14</v>
      </c>
      <c r="H1428">
        <v>3</v>
      </c>
      <c r="I1428">
        <v>2</v>
      </c>
      <c r="J1428">
        <v>933</v>
      </c>
      <c r="K1428">
        <v>1.0219579999999999</v>
      </c>
      <c r="L1428" t="s">
        <v>22</v>
      </c>
    </row>
    <row r="1429" spans="1:12" x14ac:dyDescent="0.3">
      <c r="A1429" s="1">
        <v>41211</v>
      </c>
      <c r="B1429">
        <v>2012</v>
      </c>
      <c r="C1429" t="s">
        <v>12</v>
      </c>
      <c r="D1429">
        <v>123790</v>
      </c>
      <c r="E1429">
        <v>59000</v>
      </c>
      <c r="F1429" t="s">
        <v>13</v>
      </c>
      <c r="G1429" t="s">
        <v>14</v>
      </c>
      <c r="H1429">
        <v>3</v>
      </c>
      <c r="I1429">
        <v>3</v>
      </c>
      <c r="J1429">
        <v>915</v>
      </c>
      <c r="K1429">
        <v>1.0219579999999999</v>
      </c>
      <c r="L1429" t="s">
        <v>22</v>
      </c>
    </row>
    <row r="1430" spans="1:12" x14ac:dyDescent="0.3">
      <c r="A1430" s="1">
        <v>41214</v>
      </c>
      <c r="B1430">
        <v>2012</v>
      </c>
      <c r="C1430" t="s">
        <v>30</v>
      </c>
      <c r="D1430">
        <v>512290</v>
      </c>
      <c r="E1430">
        <v>525000</v>
      </c>
      <c r="F1430" t="s">
        <v>23</v>
      </c>
      <c r="G1430" t="s">
        <v>24</v>
      </c>
      <c r="H1430">
        <v>6</v>
      </c>
      <c r="I1430">
        <v>4</v>
      </c>
      <c r="J1430">
        <v>1889</v>
      </c>
      <c r="K1430">
        <v>1.0219579999999999</v>
      </c>
      <c r="L1430" t="s">
        <v>22</v>
      </c>
    </row>
    <row r="1431" spans="1:12" x14ac:dyDescent="0.3">
      <c r="A1431" s="1">
        <v>41214</v>
      </c>
      <c r="B1431">
        <v>2012</v>
      </c>
      <c r="C1431" t="s">
        <v>29</v>
      </c>
      <c r="D1431">
        <v>214000</v>
      </c>
      <c r="E1431">
        <v>100000</v>
      </c>
      <c r="F1431" t="s">
        <v>13</v>
      </c>
      <c r="G1431" t="s">
        <v>14</v>
      </c>
      <c r="H1431">
        <v>3</v>
      </c>
      <c r="I1431">
        <v>3</v>
      </c>
      <c r="J1431">
        <v>948</v>
      </c>
      <c r="K1431">
        <v>1.0219579999999999</v>
      </c>
      <c r="L1431" t="s">
        <v>15</v>
      </c>
    </row>
    <row r="1432" spans="1:12" x14ac:dyDescent="0.3">
      <c r="A1432" s="1">
        <v>41214</v>
      </c>
      <c r="B1432">
        <v>2012</v>
      </c>
      <c r="C1432" t="s">
        <v>30</v>
      </c>
      <c r="D1432">
        <v>629820</v>
      </c>
      <c r="E1432">
        <v>848000</v>
      </c>
      <c r="F1432" t="s">
        <v>13</v>
      </c>
      <c r="G1432" t="s">
        <v>14</v>
      </c>
      <c r="H1432">
        <v>3</v>
      </c>
      <c r="I1432">
        <v>3</v>
      </c>
      <c r="J1432">
        <v>973</v>
      </c>
      <c r="K1432">
        <v>1.0219579999999999</v>
      </c>
      <c r="L1432" t="s">
        <v>16</v>
      </c>
    </row>
    <row r="1433" spans="1:12" x14ac:dyDescent="0.3">
      <c r="A1433" s="1">
        <v>41215</v>
      </c>
      <c r="B1433">
        <v>2012</v>
      </c>
      <c r="C1433" t="s">
        <v>17</v>
      </c>
      <c r="D1433">
        <v>204560</v>
      </c>
      <c r="E1433">
        <v>165000</v>
      </c>
      <c r="F1433" t="s">
        <v>19</v>
      </c>
      <c r="G1433" t="s">
        <v>20</v>
      </c>
      <c r="H1433">
        <v>4</v>
      </c>
      <c r="I1433">
        <v>4</v>
      </c>
      <c r="J1433">
        <v>1470</v>
      </c>
      <c r="K1433">
        <v>1.0219579999999999</v>
      </c>
      <c r="L1433" t="s">
        <v>22</v>
      </c>
    </row>
    <row r="1434" spans="1:12" x14ac:dyDescent="0.3">
      <c r="A1434" s="1">
        <v>41217</v>
      </c>
      <c r="B1434">
        <v>2012</v>
      </c>
      <c r="C1434" t="s">
        <v>18</v>
      </c>
      <c r="D1434">
        <v>585900</v>
      </c>
      <c r="E1434">
        <v>715000</v>
      </c>
      <c r="F1434" t="s">
        <v>13</v>
      </c>
      <c r="G1434" t="s">
        <v>14</v>
      </c>
      <c r="H1434">
        <v>3</v>
      </c>
      <c r="I1434">
        <v>1</v>
      </c>
      <c r="J1434">
        <v>1047</v>
      </c>
      <c r="K1434">
        <v>1.0219579999999999</v>
      </c>
      <c r="L1434" t="s">
        <v>15</v>
      </c>
    </row>
    <row r="1435" spans="1:12" x14ac:dyDescent="0.3">
      <c r="A1435" s="1">
        <v>41221</v>
      </c>
      <c r="B1435">
        <v>2012</v>
      </c>
      <c r="C1435" t="s">
        <v>18</v>
      </c>
      <c r="D1435">
        <v>351820</v>
      </c>
      <c r="E1435">
        <v>242500</v>
      </c>
      <c r="F1435" t="s">
        <v>13</v>
      </c>
      <c r="G1435" t="s">
        <v>14</v>
      </c>
      <c r="H1435">
        <v>3</v>
      </c>
      <c r="I1435">
        <v>1</v>
      </c>
      <c r="J1435">
        <v>986</v>
      </c>
      <c r="K1435">
        <v>1.0219579999999999</v>
      </c>
      <c r="L1435" t="s">
        <v>16</v>
      </c>
    </row>
    <row r="1436" spans="1:12" x14ac:dyDescent="0.3">
      <c r="A1436" s="1">
        <v>41221</v>
      </c>
      <c r="B1436">
        <v>2012</v>
      </c>
      <c r="C1436" t="s">
        <v>17</v>
      </c>
      <c r="D1436">
        <v>301040</v>
      </c>
      <c r="E1436">
        <v>220000</v>
      </c>
      <c r="F1436" t="s">
        <v>13</v>
      </c>
      <c r="G1436" t="s">
        <v>14</v>
      </c>
      <c r="H1436">
        <v>3</v>
      </c>
      <c r="I1436">
        <v>2</v>
      </c>
      <c r="J1436">
        <v>1028</v>
      </c>
      <c r="K1436">
        <v>1.0219579999999999</v>
      </c>
      <c r="L1436" t="s">
        <v>25</v>
      </c>
    </row>
    <row r="1437" spans="1:12" x14ac:dyDescent="0.3">
      <c r="A1437" s="1">
        <v>41221</v>
      </c>
      <c r="B1437">
        <v>2012</v>
      </c>
      <c r="C1437" t="s">
        <v>17</v>
      </c>
      <c r="D1437">
        <v>123570</v>
      </c>
      <c r="E1437">
        <v>161000</v>
      </c>
      <c r="F1437" t="s">
        <v>19</v>
      </c>
      <c r="G1437" t="s">
        <v>20</v>
      </c>
      <c r="H1437">
        <v>4</v>
      </c>
      <c r="I1437">
        <v>3</v>
      </c>
      <c r="J1437">
        <v>1346</v>
      </c>
      <c r="K1437">
        <v>1.0219579999999999</v>
      </c>
      <c r="L1437" t="s">
        <v>16</v>
      </c>
    </row>
    <row r="1438" spans="1:12" x14ac:dyDescent="0.3">
      <c r="A1438" s="1">
        <v>41221</v>
      </c>
      <c r="B1438">
        <v>2012</v>
      </c>
      <c r="C1438" t="s">
        <v>29</v>
      </c>
      <c r="D1438">
        <v>336500</v>
      </c>
      <c r="E1438">
        <v>470000</v>
      </c>
      <c r="F1438" t="s">
        <v>13</v>
      </c>
      <c r="G1438" t="s">
        <v>14</v>
      </c>
      <c r="H1438">
        <v>3</v>
      </c>
      <c r="I1438">
        <v>1</v>
      </c>
      <c r="J1438">
        <v>929</v>
      </c>
      <c r="K1438">
        <v>1.0219579999999999</v>
      </c>
      <c r="L1438" t="s">
        <v>22</v>
      </c>
    </row>
    <row r="1439" spans="1:12" x14ac:dyDescent="0.3">
      <c r="A1439" s="1">
        <v>41222</v>
      </c>
      <c r="B1439">
        <v>2012</v>
      </c>
      <c r="C1439" t="s">
        <v>12</v>
      </c>
      <c r="D1439">
        <v>91250</v>
      </c>
      <c r="E1439">
        <v>142900</v>
      </c>
      <c r="F1439" t="s">
        <v>13</v>
      </c>
      <c r="G1439" t="s">
        <v>14</v>
      </c>
      <c r="H1439">
        <v>3</v>
      </c>
      <c r="I1439">
        <v>3</v>
      </c>
      <c r="J1439">
        <v>1087</v>
      </c>
      <c r="K1439">
        <v>1.0219579999999999</v>
      </c>
      <c r="L1439" t="s">
        <v>16</v>
      </c>
    </row>
    <row r="1440" spans="1:12" x14ac:dyDescent="0.3">
      <c r="A1440" s="1">
        <v>41223</v>
      </c>
      <c r="B1440">
        <v>2012</v>
      </c>
      <c r="C1440" t="s">
        <v>12</v>
      </c>
      <c r="D1440">
        <v>96530</v>
      </c>
      <c r="E1440">
        <v>85000</v>
      </c>
      <c r="F1440" t="s">
        <v>13</v>
      </c>
      <c r="G1440" t="s">
        <v>14</v>
      </c>
      <c r="H1440">
        <v>3</v>
      </c>
      <c r="I1440">
        <v>3</v>
      </c>
      <c r="J1440">
        <v>1067</v>
      </c>
      <c r="K1440">
        <v>1.0219579999999999</v>
      </c>
      <c r="L1440" t="s">
        <v>25</v>
      </c>
    </row>
    <row r="1441" spans="1:12" x14ac:dyDescent="0.3">
      <c r="A1441" s="1">
        <v>41225</v>
      </c>
      <c r="B1441">
        <v>2012</v>
      </c>
      <c r="C1441" t="s">
        <v>18</v>
      </c>
      <c r="D1441">
        <v>282520</v>
      </c>
      <c r="E1441">
        <v>359900</v>
      </c>
      <c r="F1441" t="s">
        <v>13</v>
      </c>
      <c r="G1441" t="s">
        <v>14</v>
      </c>
      <c r="H1441">
        <v>3</v>
      </c>
      <c r="I1441">
        <v>2</v>
      </c>
      <c r="J1441">
        <v>1055</v>
      </c>
      <c r="K1441">
        <v>1.0219579999999999</v>
      </c>
      <c r="L1441" t="s">
        <v>15</v>
      </c>
    </row>
    <row r="1442" spans="1:12" x14ac:dyDescent="0.3">
      <c r="A1442" s="1">
        <v>41228</v>
      </c>
      <c r="B1442">
        <v>2012</v>
      </c>
      <c r="C1442" t="s">
        <v>29</v>
      </c>
      <c r="D1442">
        <v>158000</v>
      </c>
      <c r="E1442">
        <v>190000</v>
      </c>
      <c r="F1442" t="s">
        <v>13</v>
      </c>
      <c r="G1442" t="s">
        <v>14</v>
      </c>
      <c r="H1442">
        <v>3</v>
      </c>
      <c r="I1442">
        <v>1</v>
      </c>
      <c r="J1442">
        <v>1007</v>
      </c>
      <c r="K1442">
        <v>1.0219579999999999</v>
      </c>
      <c r="L1442" t="s">
        <v>22</v>
      </c>
    </row>
    <row r="1443" spans="1:12" x14ac:dyDescent="0.3">
      <c r="A1443" s="1">
        <v>41230</v>
      </c>
      <c r="B1443">
        <v>2012</v>
      </c>
      <c r="C1443" t="s">
        <v>30</v>
      </c>
      <c r="D1443">
        <v>287470</v>
      </c>
      <c r="E1443">
        <v>330000</v>
      </c>
      <c r="F1443" t="s">
        <v>13</v>
      </c>
      <c r="G1443" t="s">
        <v>14</v>
      </c>
      <c r="H1443">
        <v>3</v>
      </c>
      <c r="I1443">
        <v>1</v>
      </c>
      <c r="J1443">
        <v>958</v>
      </c>
      <c r="K1443">
        <v>1.0219579999999999</v>
      </c>
      <c r="L1443" t="s">
        <v>22</v>
      </c>
    </row>
    <row r="1444" spans="1:12" x14ac:dyDescent="0.3">
      <c r="A1444" s="1">
        <v>41231</v>
      </c>
      <c r="B1444">
        <v>2012</v>
      </c>
      <c r="C1444" t="s">
        <v>17</v>
      </c>
      <c r="D1444">
        <v>175940</v>
      </c>
      <c r="E1444">
        <v>165000</v>
      </c>
      <c r="F1444" t="s">
        <v>19</v>
      </c>
      <c r="G1444" t="s">
        <v>20</v>
      </c>
      <c r="H1444">
        <v>4</v>
      </c>
      <c r="I1444">
        <v>3</v>
      </c>
      <c r="J1444">
        <v>1284</v>
      </c>
      <c r="K1444">
        <v>1.0219579999999999</v>
      </c>
      <c r="L1444" t="s">
        <v>22</v>
      </c>
    </row>
    <row r="1445" spans="1:12" x14ac:dyDescent="0.3">
      <c r="A1445" s="1">
        <v>41231</v>
      </c>
      <c r="B1445">
        <v>2012</v>
      </c>
      <c r="C1445" t="s">
        <v>17</v>
      </c>
      <c r="D1445">
        <v>196660</v>
      </c>
      <c r="E1445">
        <v>125668</v>
      </c>
      <c r="F1445" t="s">
        <v>23</v>
      </c>
      <c r="G1445" t="s">
        <v>24</v>
      </c>
      <c r="H1445">
        <v>6</v>
      </c>
      <c r="I1445">
        <v>6</v>
      </c>
      <c r="J1445">
        <v>1852</v>
      </c>
      <c r="K1445">
        <v>1.0219579999999999</v>
      </c>
      <c r="L1445" t="s">
        <v>25</v>
      </c>
    </row>
    <row r="1446" spans="1:12" x14ac:dyDescent="0.3">
      <c r="A1446" s="1">
        <v>41235</v>
      </c>
      <c r="B1446">
        <v>2012</v>
      </c>
      <c r="C1446" t="s">
        <v>17</v>
      </c>
      <c r="D1446">
        <v>178870</v>
      </c>
      <c r="E1446">
        <v>15000</v>
      </c>
      <c r="F1446" t="s">
        <v>19</v>
      </c>
      <c r="G1446" t="s">
        <v>20</v>
      </c>
      <c r="H1446">
        <v>4</v>
      </c>
      <c r="I1446">
        <v>4</v>
      </c>
      <c r="J1446">
        <v>1398</v>
      </c>
      <c r="K1446">
        <v>1.0219579999999999</v>
      </c>
      <c r="L1446" t="s">
        <v>16</v>
      </c>
    </row>
    <row r="1447" spans="1:12" x14ac:dyDescent="0.3">
      <c r="A1447" s="1">
        <v>41236</v>
      </c>
      <c r="B1447">
        <v>2012</v>
      </c>
      <c r="C1447" t="s">
        <v>12</v>
      </c>
      <c r="D1447">
        <v>89510</v>
      </c>
      <c r="E1447">
        <v>106000</v>
      </c>
      <c r="F1447" t="s">
        <v>13</v>
      </c>
      <c r="G1447" t="s">
        <v>14</v>
      </c>
      <c r="H1447">
        <v>3</v>
      </c>
      <c r="I1447">
        <v>2</v>
      </c>
      <c r="J1447">
        <v>1093</v>
      </c>
      <c r="K1447">
        <v>1.0219579999999999</v>
      </c>
      <c r="L1447" t="s">
        <v>22</v>
      </c>
    </row>
    <row r="1448" spans="1:12" x14ac:dyDescent="0.3">
      <c r="A1448" s="1">
        <v>41236</v>
      </c>
      <c r="B1448">
        <v>2012</v>
      </c>
      <c r="C1448" t="s">
        <v>12</v>
      </c>
      <c r="D1448">
        <v>118560</v>
      </c>
      <c r="E1448">
        <v>84000</v>
      </c>
      <c r="F1448" t="s">
        <v>13</v>
      </c>
      <c r="G1448" t="s">
        <v>14</v>
      </c>
      <c r="H1448">
        <v>3</v>
      </c>
      <c r="I1448">
        <v>3</v>
      </c>
      <c r="J1448">
        <v>1097</v>
      </c>
      <c r="K1448">
        <v>1.0219579999999999</v>
      </c>
      <c r="L1448" t="s">
        <v>16</v>
      </c>
    </row>
    <row r="1449" spans="1:12" x14ac:dyDescent="0.3">
      <c r="A1449" s="1">
        <v>41236</v>
      </c>
      <c r="B1449">
        <v>2012</v>
      </c>
      <c r="C1449" t="s">
        <v>29</v>
      </c>
      <c r="D1449">
        <v>206900</v>
      </c>
      <c r="E1449">
        <v>285000</v>
      </c>
      <c r="F1449" t="s">
        <v>13</v>
      </c>
      <c r="G1449" t="s">
        <v>14</v>
      </c>
      <c r="H1449">
        <v>3</v>
      </c>
      <c r="I1449">
        <v>1</v>
      </c>
      <c r="J1449">
        <v>1067</v>
      </c>
      <c r="K1449">
        <v>1.0219579999999999</v>
      </c>
      <c r="L1449" t="s">
        <v>22</v>
      </c>
    </row>
    <row r="1450" spans="1:12" x14ac:dyDescent="0.3">
      <c r="A1450" s="1">
        <v>41237</v>
      </c>
      <c r="B1450">
        <v>2012</v>
      </c>
      <c r="C1450" t="s">
        <v>18</v>
      </c>
      <c r="D1450">
        <v>384370</v>
      </c>
      <c r="E1450">
        <v>421500</v>
      </c>
      <c r="F1450" t="s">
        <v>13</v>
      </c>
      <c r="G1450" t="s">
        <v>14</v>
      </c>
      <c r="H1450">
        <v>3</v>
      </c>
      <c r="I1450">
        <v>3</v>
      </c>
      <c r="J1450">
        <v>1021</v>
      </c>
      <c r="K1450">
        <v>1.0219579999999999</v>
      </c>
      <c r="L1450" t="s">
        <v>25</v>
      </c>
    </row>
    <row r="1451" spans="1:12" x14ac:dyDescent="0.3">
      <c r="A1451" s="1">
        <v>41242</v>
      </c>
      <c r="B1451">
        <v>2012</v>
      </c>
      <c r="C1451" t="s">
        <v>17</v>
      </c>
      <c r="D1451">
        <v>159720</v>
      </c>
      <c r="E1451">
        <v>205000</v>
      </c>
      <c r="F1451" t="s">
        <v>13</v>
      </c>
      <c r="G1451" t="s">
        <v>14</v>
      </c>
      <c r="H1451">
        <v>3</v>
      </c>
      <c r="I1451">
        <v>2</v>
      </c>
      <c r="J1451">
        <v>965</v>
      </c>
      <c r="K1451">
        <v>1.0219579999999999</v>
      </c>
      <c r="L1451" t="s">
        <v>15</v>
      </c>
    </row>
    <row r="1452" spans="1:12" x14ac:dyDescent="0.3">
      <c r="A1452" s="1">
        <v>41243</v>
      </c>
      <c r="B1452">
        <v>2012</v>
      </c>
      <c r="C1452" t="s">
        <v>29</v>
      </c>
      <c r="D1452">
        <v>158700</v>
      </c>
      <c r="E1452">
        <v>255000</v>
      </c>
      <c r="F1452" t="s">
        <v>13</v>
      </c>
      <c r="G1452" t="s">
        <v>14</v>
      </c>
      <c r="H1452">
        <v>3</v>
      </c>
      <c r="I1452">
        <v>2</v>
      </c>
      <c r="J1452">
        <v>960</v>
      </c>
      <c r="K1452">
        <v>1.0219579999999999</v>
      </c>
      <c r="L1452" t="s">
        <v>22</v>
      </c>
    </row>
    <row r="1453" spans="1:12" x14ac:dyDescent="0.3">
      <c r="A1453" s="1">
        <v>41243</v>
      </c>
      <c r="B1453">
        <v>2012</v>
      </c>
      <c r="C1453" t="s">
        <v>12</v>
      </c>
      <c r="D1453">
        <v>179980</v>
      </c>
      <c r="E1453">
        <v>175000</v>
      </c>
      <c r="F1453" t="s">
        <v>13</v>
      </c>
      <c r="G1453" t="s">
        <v>14</v>
      </c>
      <c r="H1453">
        <v>3</v>
      </c>
      <c r="I1453">
        <v>1</v>
      </c>
      <c r="J1453">
        <v>1079</v>
      </c>
      <c r="K1453">
        <v>1.0219579999999999</v>
      </c>
      <c r="L1453" t="s">
        <v>15</v>
      </c>
    </row>
    <row r="1454" spans="1:12" x14ac:dyDescent="0.3">
      <c r="A1454" s="1">
        <v>41244</v>
      </c>
      <c r="B1454">
        <v>2012</v>
      </c>
      <c r="C1454" t="s">
        <v>18</v>
      </c>
      <c r="D1454">
        <v>361690</v>
      </c>
      <c r="E1454">
        <v>420000</v>
      </c>
      <c r="F1454" t="s">
        <v>13</v>
      </c>
      <c r="G1454" t="s">
        <v>14</v>
      </c>
      <c r="H1454">
        <v>3</v>
      </c>
      <c r="I1454">
        <v>2</v>
      </c>
      <c r="J1454">
        <v>1055</v>
      </c>
      <c r="K1454">
        <v>1.0219579999999999</v>
      </c>
      <c r="L1454" t="s">
        <v>16</v>
      </c>
    </row>
    <row r="1455" spans="1:12" x14ac:dyDescent="0.3">
      <c r="A1455" s="1">
        <v>41244</v>
      </c>
      <c r="B1455">
        <v>2012</v>
      </c>
      <c r="C1455" t="s">
        <v>30</v>
      </c>
      <c r="D1455">
        <v>470760</v>
      </c>
      <c r="E1455">
        <v>702500</v>
      </c>
      <c r="F1455" t="s">
        <v>13</v>
      </c>
      <c r="G1455" t="s">
        <v>14</v>
      </c>
      <c r="H1455">
        <v>3</v>
      </c>
      <c r="I1455">
        <v>2</v>
      </c>
      <c r="J1455">
        <v>1036</v>
      </c>
      <c r="K1455">
        <v>1.0219579999999999</v>
      </c>
      <c r="L1455" t="s">
        <v>16</v>
      </c>
    </row>
    <row r="1456" spans="1:12" x14ac:dyDescent="0.3">
      <c r="A1456" s="1">
        <v>41244</v>
      </c>
      <c r="B1456">
        <v>2012</v>
      </c>
      <c r="C1456" t="s">
        <v>17</v>
      </c>
      <c r="D1456">
        <v>146890</v>
      </c>
      <c r="E1456">
        <v>41000</v>
      </c>
      <c r="F1456" t="s">
        <v>13</v>
      </c>
      <c r="G1456" t="s">
        <v>14</v>
      </c>
      <c r="H1456">
        <v>3</v>
      </c>
      <c r="I1456">
        <v>1</v>
      </c>
      <c r="J1456">
        <v>1080</v>
      </c>
      <c r="K1456">
        <v>1.0219579999999999</v>
      </c>
      <c r="L1456" t="s">
        <v>15</v>
      </c>
    </row>
    <row r="1457" spans="1:12" x14ac:dyDescent="0.3">
      <c r="A1457" s="1">
        <v>41245</v>
      </c>
      <c r="B1457">
        <v>2012</v>
      </c>
      <c r="C1457" t="s">
        <v>17</v>
      </c>
      <c r="D1457">
        <v>178120</v>
      </c>
      <c r="E1457">
        <v>122000</v>
      </c>
      <c r="F1457" t="s">
        <v>19</v>
      </c>
      <c r="G1457" t="s">
        <v>20</v>
      </c>
      <c r="H1457">
        <v>4</v>
      </c>
      <c r="I1457">
        <v>4</v>
      </c>
      <c r="J1457">
        <v>1405</v>
      </c>
      <c r="K1457">
        <v>1.0219579999999999</v>
      </c>
      <c r="L1457" t="s">
        <v>15</v>
      </c>
    </row>
    <row r="1458" spans="1:12" x14ac:dyDescent="0.3">
      <c r="A1458" s="1">
        <v>41245</v>
      </c>
      <c r="B1458">
        <v>2012</v>
      </c>
      <c r="C1458" t="s">
        <v>17</v>
      </c>
      <c r="D1458">
        <v>127740</v>
      </c>
      <c r="E1458">
        <v>135000</v>
      </c>
      <c r="F1458" t="s">
        <v>13</v>
      </c>
      <c r="G1458" t="s">
        <v>14</v>
      </c>
      <c r="H1458">
        <v>3</v>
      </c>
      <c r="I1458">
        <v>1</v>
      </c>
      <c r="J1458">
        <v>1007</v>
      </c>
      <c r="K1458">
        <v>1.0219579999999999</v>
      </c>
      <c r="L1458" t="s">
        <v>25</v>
      </c>
    </row>
    <row r="1459" spans="1:12" x14ac:dyDescent="0.3">
      <c r="A1459" s="1">
        <v>41246</v>
      </c>
      <c r="B1459">
        <v>2012</v>
      </c>
      <c r="C1459" t="s">
        <v>18</v>
      </c>
      <c r="D1459">
        <v>296170</v>
      </c>
      <c r="E1459">
        <v>250000</v>
      </c>
      <c r="F1459" t="s">
        <v>13</v>
      </c>
      <c r="G1459" t="s">
        <v>14</v>
      </c>
      <c r="H1459">
        <v>3</v>
      </c>
      <c r="I1459">
        <v>2</v>
      </c>
      <c r="J1459">
        <v>1079</v>
      </c>
      <c r="K1459">
        <v>1.0219579999999999</v>
      </c>
      <c r="L1459" t="s">
        <v>16</v>
      </c>
    </row>
    <row r="1460" spans="1:12" x14ac:dyDescent="0.3">
      <c r="A1460" s="1">
        <v>41249</v>
      </c>
      <c r="B1460">
        <v>2012</v>
      </c>
      <c r="C1460" t="s">
        <v>12</v>
      </c>
      <c r="D1460">
        <v>156280</v>
      </c>
      <c r="E1460">
        <v>73000</v>
      </c>
      <c r="F1460" t="s">
        <v>23</v>
      </c>
      <c r="G1460" t="s">
        <v>24</v>
      </c>
      <c r="H1460">
        <v>6</v>
      </c>
      <c r="I1460">
        <v>6</v>
      </c>
      <c r="J1460">
        <v>2141</v>
      </c>
      <c r="K1460">
        <v>1.0219579999999999</v>
      </c>
      <c r="L1460" t="s">
        <v>25</v>
      </c>
    </row>
    <row r="1461" spans="1:12" x14ac:dyDescent="0.3">
      <c r="A1461" s="1">
        <v>41251</v>
      </c>
      <c r="B1461">
        <v>2012</v>
      </c>
      <c r="C1461" t="s">
        <v>17</v>
      </c>
      <c r="D1461">
        <v>127470</v>
      </c>
      <c r="E1461">
        <v>49400</v>
      </c>
      <c r="F1461" t="s">
        <v>13</v>
      </c>
      <c r="G1461" t="s">
        <v>14</v>
      </c>
      <c r="H1461">
        <v>3</v>
      </c>
      <c r="I1461">
        <v>1</v>
      </c>
      <c r="J1461">
        <v>985</v>
      </c>
      <c r="K1461">
        <v>1.0219579999999999</v>
      </c>
      <c r="L1461" t="s">
        <v>22</v>
      </c>
    </row>
    <row r="1462" spans="1:12" x14ac:dyDescent="0.3">
      <c r="A1462" s="1">
        <v>41252</v>
      </c>
      <c r="B1462">
        <v>2012</v>
      </c>
      <c r="C1462" t="s">
        <v>17</v>
      </c>
      <c r="D1462">
        <v>128020</v>
      </c>
      <c r="E1462">
        <v>119900</v>
      </c>
      <c r="F1462" t="s">
        <v>13</v>
      </c>
      <c r="G1462" t="s">
        <v>14</v>
      </c>
      <c r="H1462">
        <v>3</v>
      </c>
      <c r="I1462">
        <v>1</v>
      </c>
      <c r="J1462">
        <v>943</v>
      </c>
      <c r="K1462">
        <v>1.0219579999999999</v>
      </c>
      <c r="L1462" t="s">
        <v>22</v>
      </c>
    </row>
    <row r="1463" spans="1:12" x14ac:dyDescent="0.3">
      <c r="A1463" s="1">
        <v>41253</v>
      </c>
      <c r="B1463">
        <v>2012</v>
      </c>
      <c r="C1463" t="s">
        <v>12</v>
      </c>
      <c r="D1463">
        <v>184290</v>
      </c>
      <c r="E1463">
        <v>110750</v>
      </c>
      <c r="F1463" t="s">
        <v>23</v>
      </c>
      <c r="G1463" t="s">
        <v>24</v>
      </c>
      <c r="H1463">
        <v>6</v>
      </c>
      <c r="I1463">
        <v>5</v>
      </c>
      <c r="J1463">
        <v>2194</v>
      </c>
      <c r="K1463">
        <v>1.0219579999999999</v>
      </c>
      <c r="L1463" t="s">
        <v>25</v>
      </c>
    </row>
    <row r="1464" spans="1:12" x14ac:dyDescent="0.3">
      <c r="A1464" s="1">
        <v>41253</v>
      </c>
      <c r="B1464">
        <v>2012</v>
      </c>
      <c r="C1464" t="s">
        <v>18</v>
      </c>
      <c r="D1464">
        <v>206500</v>
      </c>
      <c r="E1464">
        <v>142000</v>
      </c>
      <c r="F1464" t="s">
        <v>13</v>
      </c>
      <c r="G1464" t="s">
        <v>14</v>
      </c>
      <c r="H1464">
        <v>3</v>
      </c>
      <c r="I1464">
        <v>3</v>
      </c>
      <c r="J1464">
        <v>924</v>
      </c>
      <c r="K1464">
        <v>1.0219579999999999</v>
      </c>
      <c r="L1464" t="s">
        <v>22</v>
      </c>
    </row>
    <row r="1465" spans="1:12" x14ac:dyDescent="0.3">
      <c r="A1465" s="1">
        <v>41256</v>
      </c>
      <c r="B1465">
        <v>2012</v>
      </c>
      <c r="C1465" t="s">
        <v>30</v>
      </c>
      <c r="D1465">
        <v>301480</v>
      </c>
      <c r="E1465">
        <v>281000</v>
      </c>
      <c r="F1465" t="s">
        <v>13</v>
      </c>
      <c r="G1465" t="s">
        <v>14</v>
      </c>
      <c r="H1465">
        <v>3</v>
      </c>
      <c r="I1465">
        <v>1</v>
      </c>
      <c r="J1465">
        <v>910</v>
      </c>
      <c r="K1465">
        <v>1.0219579999999999</v>
      </c>
      <c r="L1465" t="s">
        <v>22</v>
      </c>
    </row>
    <row r="1466" spans="1:12" x14ac:dyDescent="0.3">
      <c r="A1466" s="1">
        <v>41257</v>
      </c>
      <c r="B1466">
        <v>2012</v>
      </c>
      <c r="C1466" t="s">
        <v>17</v>
      </c>
      <c r="D1466">
        <v>108260</v>
      </c>
      <c r="E1466">
        <v>75000</v>
      </c>
      <c r="F1466" t="s">
        <v>13</v>
      </c>
      <c r="G1466" t="s">
        <v>14</v>
      </c>
      <c r="H1466">
        <v>3</v>
      </c>
      <c r="I1466">
        <v>2</v>
      </c>
      <c r="J1466">
        <v>926</v>
      </c>
      <c r="K1466">
        <v>1.0219579999999999</v>
      </c>
      <c r="L1466" t="s">
        <v>16</v>
      </c>
    </row>
    <row r="1467" spans="1:12" x14ac:dyDescent="0.3">
      <c r="A1467" s="1">
        <v>41257</v>
      </c>
      <c r="B1467">
        <v>2012</v>
      </c>
      <c r="C1467" t="s">
        <v>17</v>
      </c>
      <c r="D1467">
        <v>225680</v>
      </c>
      <c r="E1467">
        <v>135000</v>
      </c>
      <c r="F1467" t="s">
        <v>19</v>
      </c>
      <c r="G1467" t="s">
        <v>20</v>
      </c>
      <c r="H1467">
        <v>4</v>
      </c>
      <c r="I1467">
        <v>2</v>
      </c>
      <c r="J1467">
        <v>1359</v>
      </c>
      <c r="K1467">
        <v>1.0219579999999999</v>
      </c>
      <c r="L1467" t="s">
        <v>15</v>
      </c>
    </row>
    <row r="1468" spans="1:12" x14ac:dyDescent="0.3">
      <c r="A1468" s="1">
        <v>41257</v>
      </c>
      <c r="B1468">
        <v>2012</v>
      </c>
      <c r="C1468" t="s">
        <v>29</v>
      </c>
      <c r="D1468">
        <v>208100</v>
      </c>
      <c r="E1468">
        <v>312500</v>
      </c>
      <c r="F1468" t="s">
        <v>13</v>
      </c>
      <c r="G1468" t="s">
        <v>14</v>
      </c>
      <c r="H1468">
        <v>3</v>
      </c>
      <c r="I1468">
        <v>3</v>
      </c>
      <c r="J1468">
        <v>1002</v>
      </c>
      <c r="K1468">
        <v>1.0219579999999999</v>
      </c>
      <c r="L1468" t="s">
        <v>15</v>
      </c>
    </row>
    <row r="1469" spans="1:12" x14ac:dyDescent="0.3">
      <c r="A1469" s="1">
        <v>41258</v>
      </c>
      <c r="B1469">
        <v>2012</v>
      </c>
      <c r="C1469" t="s">
        <v>17</v>
      </c>
      <c r="D1469">
        <v>160000</v>
      </c>
      <c r="E1469">
        <v>101000</v>
      </c>
      <c r="F1469" t="s">
        <v>19</v>
      </c>
      <c r="G1469" t="s">
        <v>20</v>
      </c>
      <c r="H1469">
        <v>4</v>
      </c>
      <c r="I1469">
        <v>4</v>
      </c>
      <c r="J1469">
        <v>1382</v>
      </c>
      <c r="K1469">
        <v>1.0219579999999999</v>
      </c>
      <c r="L1469" t="s">
        <v>22</v>
      </c>
    </row>
    <row r="1470" spans="1:12" x14ac:dyDescent="0.3">
      <c r="A1470" s="1">
        <v>41258</v>
      </c>
      <c r="B1470">
        <v>2012</v>
      </c>
      <c r="C1470" t="s">
        <v>29</v>
      </c>
      <c r="D1470">
        <v>292700</v>
      </c>
      <c r="E1470">
        <v>292500</v>
      </c>
      <c r="F1470" t="s">
        <v>13</v>
      </c>
      <c r="G1470" t="s">
        <v>14</v>
      </c>
      <c r="H1470">
        <v>3</v>
      </c>
      <c r="I1470">
        <v>2</v>
      </c>
      <c r="J1470">
        <v>910</v>
      </c>
      <c r="K1470">
        <v>1.0219579999999999</v>
      </c>
      <c r="L1470" t="s">
        <v>16</v>
      </c>
    </row>
    <row r="1471" spans="1:12" x14ac:dyDescent="0.3">
      <c r="A1471" s="1">
        <v>41258</v>
      </c>
      <c r="B1471">
        <v>2012</v>
      </c>
      <c r="C1471" t="s">
        <v>30</v>
      </c>
      <c r="D1471">
        <v>497160</v>
      </c>
      <c r="E1471">
        <v>569000</v>
      </c>
      <c r="F1471" t="s">
        <v>13</v>
      </c>
      <c r="G1471" t="s">
        <v>14</v>
      </c>
      <c r="H1471">
        <v>3</v>
      </c>
      <c r="I1471">
        <v>3</v>
      </c>
      <c r="J1471">
        <v>992</v>
      </c>
      <c r="K1471">
        <v>1.0219579999999999</v>
      </c>
      <c r="L1471" t="s">
        <v>16</v>
      </c>
    </row>
    <row r="1472" spans="1:12" x14ac:dyDescent="0.3">
      <c r="A1472" s="1">
        <v>41258</v>
      </c>
      <c r="B1472">
        <v>2012</v>
      </c>
      <c r="C1472" t="s">
        <v>12</v>
      </c>
      <c r="D1472">
        <v>103750</v>
      </c>
      <c r="E1472">
        <v>13451</v>
      </c>
      <c r="F1472" t="s">
        <v>23</v>
      </c>
      <c r="G1472" t="s">
        <v>24</v>
      </c>
      <c r="H1472">
        <v>6</v>
      </c>
      <c r="I1472">
        <v>6</v>
      </c>
      <c r="J1472">
        <v>2000</v>
      </c>
      <c r="K1472">
        <v>1.0219579999999999</v>
      </c>
      <c r="L1472" t="s">
        <v>22</v>
      </c>
    </row>
    <row r="1473" spans="1:12" x14ac:dyDescent="0.3">
      <c r="A1473" s="1">
        <v>41258</v>
      </c>
      <c r="B1473">
        <v>2012</v>
      </c>
      <c r="C1473" t="s">
        <v>30</v>
      </c>
      <c r="D1473">
        <v>411300</v>
      </c>
      <c r="E1473">
        <v>577500</v>
      </c>
      <c r="F1473" t="s">
        <v>13</v>
      </c>
      <c r="G1473" t="s">
        <v>14</v>
      </c>
      <c r="H1473">
        <v>3</v>
      </c>
      <c r="I1473">
        <v>1</v>
      </c>
      <c r="J1473">
        <v>974</v>
      </c>
      <c r="K1473">
        <v>1.0219579999999999</v>
      </c>
      <c r="L1473" t="s">
        <v>16</v>
      </c>
    </row>
    <row r="1474" spans="1:12" x14ac:dyDescent="0.3">
      <c r="A1474" s="1">
        <v>41259</v>
      </c>
      <c r="B1474">
        <v>2012</v>
      </c>
      <c r="C1474" t="s">
        <v>17</v>
      </c>
      <c r="D1474">
        <v>150640</v>
      </c>
      <c r="E1474">
        <v>165000</v>
      </c>
      <c r="F1474" t="s">
        <v>13</v>
      </c>
      <c r="G1474" t="s">
        <v>14</v>
      </c>
      <c r="H1474">
        <v>3</v>
      </c>
      <c r="I1474">
        <v>1</v>
      </c>
      <c r="J1474">
        <v>946</v>
      </c>
      <c r="K1474">
        <v>1.0219579999999999</v>
      </c>
      <c r="L1474" t="s">
        <v>15</v>
      </c>
    </row>
    <row r="1475" spans="1:12" x14ac:dyDescent="0.3">
      <c r="A1475" s="1">
        <v>41260</v>
      </c>
      <c r="B1475">
        <v>2012</v>
      </c>
      <c r="C1475" t="s">
        <v>30</v>
      </c>
      <c r="D1475">
        <v>392090</v>
      </c>
      <c r="E1475">
        <v>270000</v>
      </c>
      <c r="F1475" t="s">
        <v>19</v>
      </c>
      <c r="G1475" t="s">
        <v>20</v>
      </c>
      <c r="H1475">
        <v>4</v>
      </c>
      <c r="I1475">
        <v>3</v>
      </c>
      <c r="J1475">
        <v>1368</v>
      </c>
      <c r="K1475">
        <v>1.0219579999999999</v>
      </c>
      <c r="L1475" t="s">
        <v>15</v>
      </c>
    </row>
    <row r="1476" spans="1:12" x14ac:dyDescent="0.3">
      <c r="A1476" s="1">
        <v>41260</v>
      </c>
      <c r="B1476">
        <v>2012</v>
      </c>
      <c r="C1476" t="s">
        <v>30</v>
      </c>
      <c r="D1476">
        <v>441400</v>
      </c>
      <c r="E1476">
        <v>200000</v>
      </c>
      <c r="F1476" t="s">
        <v>19</v>
      </c>
      <c r="G1476" t="s">
        <v>20</v>
      </c>
      <c r="H1476">
        <v>4</v>
      </c>
      <c r="I1476">
        <v>2</v>
      </c>
      <c r="J1476">
        <v>1406</v>
      </c>
      <c r="K1476">
        <v>1.0219579999999999</v>
      </c>
      <c r="L1476" t="s">
        <v>16</v>
      </c>
    </row>
    <row r="1477" spans="1:12" x14ac:dyDescent="0.3">
      <c r="A1477" s="1">
        <v>41263</v>
      </c>
      <c r="B1477">
        <v>2012</v>
      </c>
      <c r="C1477" t="s">
        <v>17</v>
      </c>
      <c r="D1477">
        <v>176640</v>
      </c>
      <c r="E1477">
        <v>76000</v>
      </c>
      <c r="F1477" t="s">
        <v>23</v>
      </c>
      <c r="G1477" t="s">
        <v>24</v>
      </c>
      <c r="H1477">
        <v>6</v>
      </c>
      <c r="I1477">
        <v>4</v>
      </c>
      <c r="J1477">
        <v>2189</v>
      </c>
      <c r="K1477">
        <v>1.0219579999999999</v>
      </c>
      <c r="L1477" t="s">
        <v>16</v>
      </c>
    </row>
    <row r="1478" spans="1:12" x14ac:dyDescent="0.3">
      <c r="A1478" s="1">
        <v>41263</v>
      </c>
      <c r="B1478">
        <v>2012</v>
      </c>
      <c r="C1478" t="s">
        <v>17</v>
      </c>
      <c r="D1478">
        <v>175660</v>
      </c>
      <c r="E1478">
        <v>68750</v>
      </c>
      <c r="F1478" t="s">
        <v>23</v>
      </c>
      <c r="G1478" t="s">
        <v>24</v>
      </c>
      <c r="H1478">
        <v>6</v>
      </c>
      <c r="I1478">
        <v>6</v>
      </c>
      <c r="J1478">
        <v>2075</v>
      </c>
      <c r="K1478">
        <v>1.0219579999999999</v>
      </c>
      <c r="L1478" t="s">
        <v>25</v>
      </c>
    </row>
    <row r="1479" spans="1:12" x14ac:dyDescent="0.3">
      <c r="A1479" s="1">
        <v>41263</v>
      </c>
      <c r="B1479">
        <v>2012</v>
      </c>
      <c r="C1479" t="s">
        <v>17</v>
      </c>
      <c r="D1479">
        <v>145160</v>
      </c>
      <c r="E1479">
        <v>161000</v>
      </c>
      <c r="F1479" t="s">
        <v>23</v>
      </c>
      <c r="G1479" t="s">
        <v>24</v>
      </c>
      <c r="H1479">
        <v>6</v>
      </c>
      <c r="I1479">
        <v>5</v>
      </c>
      <c r="J1479">
        <v>2143</v>
      </c>
      <c r="K1479">
        <v>1.0219579999999999</v>
      </c>
      <c r="L1479" t="s">
        <v>16</v>
      </c>
    </row>
    <row r="1480" spans="1:12" x14ac:dyDescent="0.3">
      <c r="A1480" s="1">
        <v>41263</v>
      </c>
      <c r="B1480">
        <v>2012</v>
      </c>
      <c r="C1480" t="s">
        <v>30</v>
      </c>
      <c r="D1480">
        <v>875000</v>
      </c>
      <c r="E1480">
        <v>750000</v>
      </c>
      <c r="F1480" t="s">
        <v>13</v>
      </c>
      <c r="G1480" t="s">
        <v>14</v>
      </c>
      <c r="H1480">
        <v>3</v>
      </c>
      <c r="I1480">
        <v>1</v>
      </c>
      <c r="J1480">
        <v>956</v>
      </c>
      <c r="K1480">
        <v>1.0219579999999999</v>
      </c>
      <c r="L1480" t="s">
        <v>16</v>
      </c>
    </row>
    <row r="1481" spans="1:12" x14ac:dyDescent="0.3">
      <c r="A1481" s="1">
        <v>41263</v>
      </c>
      <c r="B1481">
        <v>2012</v>
      </c>
      <c r="C1481" t="s">
        <v>17</v>
      </c>
      <c r="D1481">
        <v>125770</v>
      </c>
      <c r="E1481">
        <v>45000</v>
      </c>
      <c r="F1481" t="s">
        <v>19</v>
      </c>
      <c r="G1481" t="s">
        <v>20</v>
      </c>
      <c r="H1481">
        <v>4</v>
      </c>
      <c r="I1481">
        <v>2</v>
      </c>
      <c r="J1481">
        <v>1370</v>
      </c>
      <c r="K1481">
        <v>1.0219579999999999</v>
      </c>
      <c r="L1481" t="s">
        <v>16</v>
      </c>
    </row>
    <row r="1482" spans="1:12" x14ac:dyDescent="0.3">
      <c r="A1482" s="1">
        <v>41263</v>
      </c>
      <c r="B1482">
        <v>2012</v>
      </c>
      <c r="C1482" t="s">
        <v>12</v>
      </c>
      <c r="D1482">
        <v>126030</v>
      </c>
      <c r="E1482">
        <v>131000</v>
      </c>
      <c r="F1482" t="s">
        <v>13</v>
      </c>
      <c r="G1482" t="s">
        <v>14</v>
      </c>
      <c r="H1482">
        <v>3</v>
      </c>
      <c r="I1482">
        <v>2</v>
      </c>
      <c r="J1482">
        <v>1095</v>
      </c>
      <c r="K1482">
        <v>1.0219579999999999</v>
      </c>
      <c r="L1482" t="s">
        <v>16</v>
      </c>
    </row>
    <row r="1483" spans="1:12" x14ac:dyDescent="0.3">
      <c r="A1483" s="1">
        <v>41263</v>
      </c>
      <c r="B1483">
        <v>2012</v>
      </c>
      <c r="C1483" t="s">
        <v>17</v>
      </c>
      <c r="D1483">
        <v>180920</v>
      </c>
      <c r="E1483">
        <v>90000</v>
      </c>
      <c r="F1483" t="s">
        <v>19</v>
      </c>
      <c r="G1483" t="s">
        <v>20</v>
      </c>
      <c r="H1483">
        <v>4</v>
      </c>
      <c r="I1483">
        <v>4</v>
      </c>
      <c r="J1483">
        <v>1294</v>
      </c>
      <c r="K1483">
        <v>1.0219579999999999</v>
      </c>
      <c r="L1483" t="s">
        <v>16</v>
      </c>
    </row>
    <row r="1484" spans="1:12" x14ac:dyDescent="0.3">
      <c r="A1484" s="1">
        <v>41263</v>
      </c>
      <c r="B1484">
        <v>2012</v>
      </c>
      <c r="C1484" t="s">
        <v>12</v>
      </c>
      <c r="D1484">
        <v>98840</v>
      </c>
      <c r="E1484">
        <v>75000</v>
      </c>
      <c r="F1484" t="s">
        <v>19</v>
      </c>
      <c r="G1484" t="s">
        <v>20</v>
      </c>
      <c r="H1484">
        <v>4</v>
      </c>
      <c r="I1484">
        <v>3</v>
      </c>
      <c r="J1484">
        <v>1259</v>
      </c>
      <c r="K1484">
        <v>1.0219579999999999</v>
      </c>
      <c r="L1484" t="s">
        <v>22</v>
      </c>
    </row>
    <row r="1485" spans="1:12" x14ac:dyDescent="0.3">
      <c r="A1485" s="1">
        <v>41265</v>
      </c>
      <c r="B1485">
        <v>2012</v>
      </c>
      <c r="C1485" t="s">
        <v>17</v>
      </c>
      <c r="D1485">
        <v>130410</v>
      </c>
      <c r="E1485">
        <v>129000</v>
      </c>
      <c r="F1485" t="s">
        <v>13</v>
      </c>
      <c r="G1485" t="s">
        <v>14</v>
      </c>
      <c r="H1485">
        <v>3</v>
      </c>
      <c r="I1485">
        <v>1</v>
      </c>
      <c r="J1485">
        <v>1045</v>
      </c>
      <c r="K1485">
        <v>1.0219579999999999</v>
      </c>
      <c r="L1485" t="s">
        <v>22</v>
      </c>
    </row>
    <row r="1486" spans="1:12" x14ac:dyDescent="0.3">
      <c r="A1486" s="1">
        <v>41265</v>
      </c>
      <c r="B1486">
        <v>2012</v>
      </c>
      <c r="C1486" t="s">
        <v>18</v>
      </c>
      <c r="D1486">
        <v>292180</v>
      </c>
      <c r="E1486">
        <v>300000</v>
      </c>
      <c r="F1486" t="s">
        <v>19</v>
      </c>
      <c r="G1486" t="s">
        <v>20</v>
      </c>
      <c r="H1486">
        <v>4</v>
      </c>
      <c r="I1486">
        <v>3</v>
      </c>
      <c r="J1486">
        <v>1312</v>
      </c>
      <c r="K1486">
        <v>1.0219579999999999</v>
      </c>
      <c r="L1486" t="s">
        <v>15</v>
      </c>
    </row>
    <row r="1487" spans="1:12" x14ac:dyDescent="0.3">
      <c r="A1487" s="1">
        <v>41265</v>
      </c>
      <c r="B1487">
        <v>2012</v>
      </c>
      <c r="C1487" t="s">
        <v>30</v>
      </c>
      <c r="D1487">
        <v>303530</v>
      </c>
      <c r="E1487">
        <v>310000</v>
      </c>
      <c r="F1487" t="s">
        <v>13</v>
      </c>
      <c r="G1487" t="s">
        <v>14</v>
      </c>
      <c r="H1487">
        <v>3</v>
      </c>
      <c r="I1487">
        <v>1</v>
      </c>
      <c r="J1487">
        <v>1059</v>
      </c>
      <c r="K1487">
        <v>1.0219579999999999</v>
      </c>
      <c r="L1487" t="s">
        <v>25</v>
      </c>
    </row>
    <row r="1488" spans="1:12" x14ac:dyDescent="0.3">
      <c r="A1488" s="1">
        <v>41266</v>
      </c>
      <c r="B1488">
        <v>2012</v>
      </c>
      <c r="C1488" t="s">
        <v>17</v>
      </c>
      <c r="D1488">
        <v>202080</v>
      </c>
      <c r="E1488">
        <v>185000</v>
      </c>
      <c r="F1488" t="s">
        <v>19</v>
      </c>
      <c r="G1488" t="s">
        <v>20</v>
      </c>
      <c r="H1488">
        <v>4</v>
      </c>
      <c r="I1488">
        <v>4</v>
      </c>
      <c r="J1488">
        <v>1221</v>
      </c>
      <c r="K1488">
        <v>1.0219579999999999</v>
      </c>
      <c r="L1488" t="s">
        <v>22</v>
      </c>
    </row>
    <row r="1489" spans="1:12" x14ac:dyDescent="0.3">
      <c r="A1489" s="1">
        <v>41270</v>
      </c>
      <c r="B1489">
        <v>2012</v>
      </c>
      <c r="C1489" t="s">
        <v>29</v>
      </c>
      <c r="D1489">
        <v>283700</v>
      </c>
      <c r="E1489">
        <v>365000</v>
      </c>
      <c r="F1489" t="s">
        <v>23</v>
      </c>
      <c r="G1489" t="s">
        <v>24</v>
      </c>
      <c r="H1489">
        <v>6</v>
      </c>
      <c r="I1489">
        <v>6</v>
      </c>
      <c r="J1489">
        <v>2009</v>
      </c>
      <c r="K1489">
        <v>1.0219579999999999</v>
      </c>
      <c r="L1489" t="s">
        <v>25</v>
      </c>
    </row>
    <row r="1490" spans="1:12" x14ac:dyDescent="0.3">
      <c r="A1490" s="1">
        <v>41271</v>
      </c>
      <c r="B1490">
        <v>2012</v>
      </c>
      <c r="C1490" t="s">
        <v>30</v>
      </c>
      <c r="D1490">
        <v>343100</v>
      </c>
      <c r="E1490">
        <v>348050</v>
      </c>
      <c r="F1490" t="s">
        <v>13</v>
      </c>
      <c r="G1490" t="s">
        <v>14</v>
      </c>
      <c r="H1490">
        <v>3</v>
      </c>
      <c r="I1490">
        <v>3</v>
      </c>
      <c r="J1490">
        <v>1005</v>
      </c>
      <c r="K1490">
        <v>1.0219579999999999</v>
      </c>
      <c r="L1490" t="s">
        <v>15</v>
      </c>
    </row>
    <row r="1491" spans="1:12" x14ac:dyDescent="0.3">
      <c r="A1491" s="1">
        <v>41271</v>
      </c>
      <c r="B1491">
        <v>2012</v>
      </c>
      <c r="C1491" t="s">
        <v>12</v>
      </c>
      <c r="D1491">
        <v>103500</v>
      </c>
      <c r="E1491">
        <v>97500</v>
      </c>
      <c r="F1491" t="s">
        <v>13</v>
      </c>
      <c r="G1491" t="s">
        <v>14</v>
      </c>
      <c r="H1491">
        <v>3</v>
      </c>
      <c r="I1491">
        <v>2</v>
      </c>
      <c r="J1491">
        <v>970</v>
      </c>
      <c r="K1491">
        <v>1.0219579999999999</v>
      </c>
      <c r="L1491" t="s">
        <v>25</v>
      </c>
    </row>
    <row r="1492" spans="1:12" x14ac:dyDescent="0.3">
      <c r="A1492" s="1">
        <v>41273</v>
      </c>
      <c r="B1492">
        <v>2012</v>
      </c>
      <c r="C1492" t="s">
        <v>17</v>
      </c>
      <c r="D1492">
        <v>95460</v>
      </c>
      <c r="E1492">
        <v>50000</v>
      </c>
      <c r="F1492" t="s">
        <v>13</v>
      </c>
      <c r="G1492" t="s">
        <v>14</v>
      </c>
      <c r="H1492">
        <v>3</v>
      </c>
      <c r="I1492">
        <v>1</v>
      </c>
      <c r="J1492">
        <v>1002</v>
      </c>
      <c r="K1492">
        <v>1.0219579999999999</v>
      </c>
      <c r="L1492" t="s">
        <v>22</v>
      </c>
    </row>
    <row r="1493" spans="1:12" x14ac:dyDescent="0.3">
      <c r="A1493" s="1">
        <v>41277</v>
      </c>
      <c r="B1493">
        <v>2013</v>
      </c>
      <c r="C1493" t="s">
        <v>17</v>
      </c>
      <c r="D1493">
        <v>209530</v>
      </c>
      <c r="E1493">
        <v>121000</v>
      </c>
      <c r="F1493" t="s">
        <v>23</v>
      </c>
      <c r="G1493" t="s">
        <v>24</v>
      </c>
      <c r="H1493">
        <v>6</v>
      </c>
      <c r="I1493">
        <v>6</v>
      </c>
      <c r="J1493">
        <v>2047</v>
      </c>
      <c r="K1493">
        <v>1.0203329999999999</v>
      </c>
      <c r="L1493" t="s">
        <v>16</v>
      </c>
    </row>
    <row r="1494" spans="1:12" x14ac:dyDescent="0.3">
      <c r="A1494" s="1">
        <v>41277</v>
      </c>
      <c r="B1494">
        <v>2013</v>
      </c>
      <c r="C1494" t="s">
        <v>29</v>
      </c>
      <c r="D1494">
        <v>267300</v>
      </c>
      <c r="E1494">
        <v>345000</v>
      </c>
      <c r="F1494" t="s">
        <v>13</v>
      </c>
      <c r="G1494" t="s">
        <v>14</v>
      </c>
      <c r="H1494">
        <v>3</v>
      </c>
      <c r="I1494">
        <v>2</v>
      </c>
      <c r="J1494">
        <v>1085</v>
      </c>
      <c r="K1494">
        <v>1.0203329999999999</v>
      </c>
      <c r="L1494" t="s">
        <v>22</v>
      </c>
    </row>
    <row r="1495" spans="1:12" x14ac:dyDescent="0.3">
      <c r="A1495" s="1">
        <v>41279</v>
      </c>
      <c r="B1495">
        <v>2013</v>
      </c>
      <c r="C1495" t="s">
        <v>29</v>
      </c>
      <c r="D1495">
        <v>165300</v>
      </c>
      <c r="E1495">
        <v>250000</v>
      </c>
      <c r="F1495" t="s">
        <v>13</v>
      </c>
      <c r="G1495" t="s">
        <v>14</v>
      </c>
      <c r="H1495">
        <v>3</v>
      </c>
      <c r="I1495">
        <v>2</v>
      </c>
      <c r="J1495">
        <v>948</v>
      </c>
      <c r="K1495">
        <v>1.0203329999999999</v>
      </c>
      <c r="L1495" t="s">
        <v>22</v>
      </c>
    </row>
    <row r="1496" spans="1:12" x14ac:dyDescent="0.3">
      <c r="A1496" s="1">
        <v>41279</v>
      </c>
      <c r="B1496">
        <v>2013</v>
      </c>
      <c r="C1496" t="s">
        <v>29</v>
      </c>
      <c r="D1496">
        <v>212900</v>
      </c>
      <c r="E1496">
        <v>279900</v>
      </c>
      <c r="F1496" t="s">
        <v>13</v>
      </c>
      <c r="G1496" t="s">
        <v>14</v>
      </c>
      <c r="H1496">
        <v>3</v>
      </c>
      <c r="I1496">
        <v>2</v>
      </c>
      <c r="J1496">
        <v>900</v>
      </c>
      <c r="K1496">
        <v>1.0203329999999999</v>
      </c>
      <c r="L1496" t="s">
        <v>25</v>
      </c>
    </row>
    <row r="1497" spans="1:12" x14ac:dyDescent="0.3">
      <c r="A1497" s="1">
        <v>41280</v>
      </c>
      <c r="B1497">
        <v>2013</v>
      </c>
      <c r="C1497" t="s">
        <v>17</v>
      </c>
      <c r="D1497">
        <v>219410</v>
      </c>
      <c r="E1497">
        <v>91500</v>
      </c>
      <c r="F1497" t="s">
        <v>19</v>
      </c>
      <c r="G1497" t="s">
        <v>20</v>
      </c>
      <c r="H1497">
        <v>4</v>
      </c>
      <c r="I1497">
        <v>3</v>
      </c>
      <c r="J1497">
        <v>1208</v>
      </c>
      <c r="K1497">
        <v>1.0203329999999999</v>
      </c>
      <c r="L1497" t="s">
        <v>22</v>
      </c>
    </row>
    <row r="1498" spans="1:12" x14ac:dyDescent="0.3">
      <c r="A1498" s="1">
        <v>41285</v>
      </c>
      <c r="B1498">
        <v>2013</v>
      </c>
      <c r="C1498" t="s">
        <v>12</v>
      </c>
      <c r="D1498">
        <v>153760</v>
      </c>
      <c r="E1498">
        <v>44900</v>
      </c>
      <c r="F1498" t="s">
        <v>23</v>
      </c>
      <c r="G1498" t="s">
        <v>24</v>
      </c>
      <c r="H1498">
        <v>6</v>
      </c>
      <c r="I1498">
        <v>5</v>
      </c>
      <c r="J1498">
        <v>2125</v>
      </c>
      <c r="K1498">
        <v>1.0203329999999999</v>
      </c>
      <c r="L1498" t="s">
        <v>22</v>
      </c>
    </row>
    <row r="1499" spans="1:12" x14ac:dyDescent="0.3">
      <c r="A1499" s="1">
        <v>41292</v>
      </c>
      <c r="B1499">
        <v>2013</v>
      </c>
      <c r="C1499" t="s">
        <v>29</v>
      </c>
      <c r="D1499">
        <v>256300</v>
      </c>
      <c r="E1499">
        <v>247500</v>
      </c>
      <c r="F1499" t="s">
        <v>13</v>
      </c>
      <c r="G1499" t="s">
        <v>14</v>
      </c>
      <c r="H1499">
        <v>3</v>
      </c>
      <c r="I1499">
        <v>3</v>
      </c>
      <c r="J1499">
        <v>1049</v>
      </c>
      <c r="K1499">
        <v>1.0203329999999999</v>
      </c>
      <c r="L1499" t="s">
        <v>25</v>
      </c>
    </row>
    <row r="1500" spans="1:12" x14ac:dyDescent="0.3">
      <c r="A1500" s="1">
        <v>41293</v>
      </c>
      <c r="B1500">
        <v>2013</v>
      </c>
      <c r="C1500" t="s">
        <v>29</v>
      </c>
      <c r="D1500">
        <v>187400</v>
      </c>
      <c r="E1500">
        <v>3000</v>
      </c>
      <c r="F1500" t="s">
        <v>13</v>
      </c>
      <c r="G1500" t="s">
        <v>14</v>
      </c>
      <c r="H1500">
        <v>3</v>
      </c>
      <c r="I1500">
        <v>3</v>
      </c>
      <c r="J1500">
        <v>989</v>
      </c>
      <c r="K1500">
        <v>1.0203329999999999</v>
      </c>
      <c r="L1500" t="s">
        <v>15</v>
      </c>
    </row>
    <row r="1501" spans="1:12" x14ac:dyDescent="0.3">
      <c r="A1501" s="1">
        <v>41294</v>
      </c>
      <c r="B1501">
        <v>2013</v>
      </c>
      <c r="C1501" t="s">
        <v>12</v>
      </c>
      <c r="D1501">
        <v>125750</v>
      </c>
      <c r="E1501">
        <v>8500</v>
      </c>
      <c r="F1501" t="s">
        <v>23</v>
      </c>
      <c r="G1501" t="s">
        <v>24</v>
      </c>
      <c r="H1501">
        <v>6</v>
      </c>
      <c r="I1501">
        <v>4</v>
      </c>
      <c r="J1501">
        <v>1970</v>
      </c>
      <c r="K1501">
        <v>1.0203329999999999</v>
      </c>
      <c r="L1501" t="s">
        <v>16</v>
      </c>
    </row>
    <row r="1502" spans="1:12" x14ac:dyDescent="0.3">
      <c r="A1502" s="1">
        <v>41298</v>
      </c>
      <c r="B1502">
        <v>2013</v>
      </c>
      <c r="C1502" t="s">
        <v>29</v>
      </c>
      <c r="D1502">
        <v>307100</v>
      </c>
      <c r="E1502">
        <v>480000</v>
      </c>
      <c r="F1502" t="s">
        <v>13</v>
      </c>
      <c r="G1502" t="s">
        <v>14</v>
      </c>
      <c r="H1502">
        <v>3</v>
      </c>
      <c r="I1502">
        <v>2</v>
      </c>
      <c r="J1502">
        <v>989</v>
      </c>
      <c r="K1502">
        <v>1.0203329999999999</v>
      </c>
      <c r="L1502" t="s">
        <v>16</v>
      </c>
    </row>
    <row r="1503" spans="1:12" x14ac:dyDescent="0.3">
      <c r="A1503" s="1">
        <v>41299</v>
      </c>
      <c r="B1503">
        <v>2013</v>
      </c>
      <c r="C1503" t="s">
        <v>18</v>
      </c>
      <c r="D1503">
        <v>224210</v>
      </c>
      <c r="E1503">
        <v>236700</v>
      </c>
      <c r="F1503" t="s">
        <v>13</v>
      </c>
      <c r="G1503" t="s">
        <v>14</v>
      </c>
      <c r="H1503">
        <v>3</v>
      </c>
      <c r="I1503">
        <v>1</v>
      </c>
      <c r="J1503">
        <v>962</v>
      </c>
      <c r="K1503">
        <v>1.0203329999999999</v>
      </c>
      <c r="L1503" t="s">
        <v>22</v>
      </c>
    </row>
    <row r="1504" spans="1:12" x14ac:dyDescent="0.3">
      <c r="A1504" s="1">
        <v>41299</v>
      </c>
      <c r="B1504">
        <v>2013</v>
      </c>
      <c r="C1504" t="s">
        <v>17</v>
      </c>
      <c r="D1504">
        <v>188620</v>
      </c>
      <c r="E1504">
        <v>52000</v>
      </c>
      <c r="F1504" t="s">
        <v>23</v>
      </c>
      <c r="G1504" t="s">
        <v>24</v>
      </c>
      <c r="H1504">
        <v>6</v>
      </c>
      <c r="I1504">
        <v>5</v>
      </c>
      <c r="J1504">
        <v>1895</v>
      </c>
      <c r="K1504">
        <v>1.0203329999999999</v>
      </c>
      <c r="L1504" t="s">
        <v>16</v>
      </c>
    </row>
    <row r="1505" spans="1:12" x14ac:dyDescent="0.3">
      <c r="A1505" s="1">
        <v>41300</v>
      </c>
      <c r="B1505">
        <v>2013</v>
      </c>
      <c r="C1505" t="s">
        <v>29</v>
      </c>
      <c r="D1505">
        <v>192800</v>
      </c>
      <c r="E1505">
        <v>217000</v>
      </c>
      <c r="F1505" t="s">
        <v>13</v>
      </c>
      <c r="G1505" t="s">
        <v>14</v>
      </c>
      <c r="H1505">
        <v>3</v>
      </c>
      <c r="I1505">
        <v>2</v>
      </c>
      <c r="J1505">
        <v>1032</v>
      </c>
      <c r="K1505">
        <v>1.0203329999999999</v>
      </c>
      <c r="L1505" t="s">
        <v>22</v>
      </c>
    </row>
    <row r="1506" spans="1:12" x14ac:dyDescent="0.3">
      <c r="A1506" s="1">
        <v>41300</v>
      </c>
      <c r="B1506">
        <v>2013</v>
      </c>
      <c r="C1506" t="s">
        <v>12</v>
      </c>
      <c r="D1506">
        <v>179610</v>
      </c>
      <c r="E1506">
        <v>215000</v>
      </c>
      <c r="F1506" t="s">
        <v>13</v>
      </c>
      <c r="G1506" t="s">
        <v>14</v>
      </c>
      <c r="H1506">
        <v>3</v>
      </c>
      <c r="I1506">
        <v>2</v>
      </c>
      <c r="J1506">
        <v>1025</v>
      </c>
      <c r="K1506">
        <v>1.0203329999999999</v>
      </c>
      <c r="L1506" t="s">
        <v>15</v>
      </c>
    </row>
    <row r="1507" spans="1:12" x14ac:dyDescent="0.3">
      <c r="A1507" s="1">
        <v>41300</v>
      </c>
      <c r="B1507">
        <v>2013</v>
      </c>
      <c r="C1507" t="s">
        <v>12</v>
      </c>
      <c r="D1507">
        <v>176610</v>
      </c>
      <c r="E1507">
        <v>152000</v>
      </c>
      <c r="F1507" t="s">
        <v>13</v>
      </c>
      <c r="G1507" t="s">
        <v>14</v>
      </c>
      <c r="H1507">
        <v>3</v>
      </c>
      <c r="I1507">
        <v>2</v>
      </c>
      <c r="J1507">
        <v>1052</v>
      </c>
      <c r="K1507">
        <v>1.0203329999999999</v>
      </c>
      <c r="L1507" t="s">
        <v>16</v>
      </c>
    </row>
    <row r="1508" spans="1:12" x14ac:dyDescent="0.3">
      <c r="A1508" s="1">
        <v>41301</v>
      </c>
      <c r="B1508">
        <v>2013</v>
      </c>
      <c r="C1508" t="s">
        <v>12</v>
      </c>
      <c r="D1508">
        <v>168870</v>
      </c>
      <c r="E1508">
        <v>18500</v>
      </c>
      <c r="F1508" t="s">
        <v>23</v>
      </c>
      <c r="G1508" t="s">
        <v>24</v>
      </c>
      <c r="H1508">
        <v>6</v>
      </c>
      <c r="I1508">
        <v>6</v>
      </c>
      <c r="J1508">
        <v>2044</v>
      </c>
      <c r="K1508">
        <v>1.0203329999999999</v>
      </c>
      <c r="L1508" t="s">
        <v>22</v>
      </c>
    </row>
    <row r="1509" spans="1:12" x14ac:dyDescent="0.3">
      <c r="A1509" s="1">
        <v>41302</v>
      </c>
      <c r="B1509">
        <v>2013</v>
      </c>
      <c r="C1509" t="s">
        <v>12</v>
      </c>
      <c r="D1509">
        <v>116220</v>
      </c>
      <c r="E1509">
        <v>106500</v>
      </c>
      <c r="F1509" t="s">
        <v>13</v>
      </c>
      <c r="G1509" t="s">
        <v>14</v>
      </c>
      <c r="H1509">
        <v>3</v>
      </c>
      <c r="I1509">
        <v>2</v>
      </c>
      <c r="J1509">
        <v>919</v>
      </c>
      <c r="K1509">
        <v>1.0203329999999999</v>
      </c>
      <c r="L1509" t="s">
        <v>16</v>
      </c>
    </row>
    <row r="1510" spans="1:12" x14ac:dyDescent="0.3">
      <c r="A1510" s="1">
        <v>41305</v>
      </c>
      <c r="B1510">
        <v>2013</v>
      </c>
      <c r="C1510" t="s">
        <v>17</v>
      </c>
      <c r="D1510">
        <v>175020</v>
      </c>
      <c r="E1510">
        <v>145000</v>
      </c>
      <c r="F1510" t="s">
        <v>23</v>
      </c>
      <c r="G1510" t="s">
        <v>24</v>
      </c>
      <c r="H1510">
        <v>6</v>
      </c>
      <c r="I1510">
        <v>4</v>
      </c>
      <c r="J1510">
        <v>2082</v>
      </c>
      <c r="K1510">
        <v>1.0203329999999999</v>
      </c>
      <c r="L1510" t="s">
        <v>15</v>
      </c>
    </row>
    <row r="1511" spans="1:12" x14ac:dyDescent="0.3">
      <c r="A1511" s="1">
        <v>41305</v>
      </c>
      <c r="B1511">
        <v>2013</v>
      </c>
      <c r="C1511" t="s">
        <v>18</v>
      </c>
      <c r="D1511">
        <v>310800</v>
      </c>
      <c r="E1511">
        <v>360000</v>
      </c>
      <c r="F1511" t="s">
        <v>13</v>
      </c>
      <c r="G1511" t="s">
        <v>14</v>
      </c>
      <c r="H1511">
        <v>3</v>
      </c>
      <c r="I1511">
        <v>1</v>
      </c>
      <c r="J1511">
        <v>1051</v>
      </c>
      <c r="K1511">
        <v>1.0203329999999999</v>
      </c>
      <c r="L1511" t="s">
        <v>15</v>
      </c>
    </row>
    <row r="1512" spans="1:12" x14ac:dyDescent="0.3">
      <c r="A1512" s="1">
        <v>41306</v>
      </c>
      <c r="B1512">
        <v>2013</v>
      </c>
      <c r="C1512" t="s">
        <v>12</v>
      </c>
      <c r="D1512">
        <v>107880</v>
      </c>
      <c r="E1512">
        <v>26300</v>
      </c>
      <c r="F1512" t="s">
        <v>19</v>
      </c>
      <c r="G1512" t="s">
        <v>20</v>
      </c>
      <c r="H1512">
        <v>4</v>
      </c>
      <c r="I1512">
        <v>3</v>
      </c>
      <c r="J1512">
        <v>1495</v>
      </c>
      <c r="K1512">
        <v>1.0203329999999999</v>
      </c>
      <c r="L1512" t="s">
        <v>25</v>
      </c>
    </row>
    <row r="1513" spans="1:12" x14ac:dyDescent="0.3">
      <c r="A1513" s="1">
        <v>41306</v>
      </c>
      <c r="B1513">
        <v>2013</v>
      </c>
      <c r="C1513" t="s">
        <v>12</v>
      </c>
      <c r="D1513">
        <v>131170</v>
      </c>
      <c r="E1513">
        <v>115000</v>
      </c>
      <c r="F1513" t="s">
        <v>13</v>
      </c>
      <c r="G1513" t="s">
        <v>14</v>
      </c>
      <c r="H1513">
        <v>3</v>
      </c>
      <c r="I1513">
        <v>2</v>
      </c>
      <c r="J1513">
        <v>1088</v>
      </c>
      <c r="K1513">
        <v>1.0203329999999999</v>
      </c>
      <c r="L1513" t="s">
        <v>22</v>
      </c>
    </row>
    <row r="1514" spans="1:12" x14ac:dyDescent="0.3">
      <c r="A1514" s="1">
        <v>41306</v>
      </c>
      <c r="B1514">
        <v>2013</v>
      </c>
      <c r="C1514" t="s">
        <v>12</v>
      </c>
      <c r="D1514">
        <v>126130</v>
      </c>
      <c r="E1514">
        <v>143000</v>
      </c>
      <c r="F1514" t="s">
        <v>13</v>
      </c>
      <c r="G1514" t="s">
        <v>14</v>
      </c>
      <c r="H1514">
        <v>3</v>
      </c>
      <c r="I1514">
        <v>2</v>
      </c>
      <c r="J1514">
        <v>966</v>
      </c>
      <c r="K1514">
        <v>1.0203329999999999</v>
      </c>
      <c r="L1514" t="s">
        <v>25</v>
      </c>
    </row>
    <row r="1515" spans="1:12" x14ac:dyDescent="0.3">
      <c r="A1515" s="1">
        <v>41306</v>
      </c>
      <c r="B1515">
        <v>2013</v>
      </c>
      <c r="C1515" t="s">
        <v>29</v>
      </c>
      <c r="D1515">
        <v>154100</v>
      </c>
      <c r="E1515">
        <v>225000</v>
      </c>
      <c r="F1515" t="s">
        <v>13</v>
      </c>
      <c r="G1515" t="s">
        <v>14</v>
      </c>
      <c r="H1515">
        <v>3</v>
      </c>
      <c r="I1515">
        <v>1</v>
      </c>
      <c r="J1515">
        <v>1042</v>
      </c>
      <c r="K1515">
        <v>1.0203329999999999</v>
      </c>
      <c r="L1515" t="s">
        <v>16</v>
      </c>
    </row>
    <row r="1516" spans="1:12" x14ac:dyDescent="0.3">
      <c r="A1516" s="1">
        <v>41312</v>
      </c>
      <c r="B1516">
        <v>2013</v>
      </c>
      <c r="C1516" t="s">
        <v>18</v>
      </c>
      <c r="D1516">
        <v>341600</v>
      </c>
      <c r="E1516">
        <v>235000</v>
      </c>
      <c r="F1516" t="s">
        <v>19</v>
      </c>
      <c r="G1516" t="s">
        <v>20</v>
      </c>
      <c r="H1516">
        <v>4</v>
      </c>
      <c r="I1516">
        <v>2</v>
      </c>
      <c r="J1516">
        <v>1338</v>
      </c>
      <c r="K1516">
        <v>1.0203329999999999</v>
      </c>
      <c r="L1516" t="s">
        <v>15</v>
      </c>
    </row>
    <row r="1517" spans="1:12" x14ac:dyDescent="0.3">
      <c r="A1517" s="1">
        <v>41312</v>
      </c>
      <c r="B1517">
        <v>2013</v>
      </c>
      <c r="C1517" t="s">
        <v>18</v>
      </c>
      <c r="D1517">
        <v>240870</v>
      </c>
      <c r="E1517">
        <v>15000</v>
      </c>
      <c r="F1517" t="s">
        <v>19</v>
      </c>
      <c r="G1517" t="s">
        <v>20</v>
      </c>
      <c r="H1517">
        <v>4</v>
      </c>
      <c r="I1517">
        <v>4</v>
      </c>
      <c r="J1517">
        <v>1485</v>
      </c>
      <c r="K1517">
        <v>1.0203329999999999</v>
      </c>
      <c r="L1517" t="s">
        <v>25</v>
      </c>
    </row>
    <row r="1518" spans="1:12" x14ac:dyDescent="0.3">
      <c r="A1518" s="1">
        <v>41312</v>
      </c>
      <c r="B1518">
        <v>2013</v>
      </c>
      <c r="C1518" t="s">
        <v>18</v>
      </c>
      <c r="D1518">
        <v>237090</v>
      </c>
      <c r="E1518">
        <v>225000</v>
      </c>
      <c r="F1518" t="s">
        <v>19</v>
      </c>
      <c r="G1518" t="s">
        <v>20</v>
      </c>
      <c r="H1518">
        <v>4</v>
      </c>
      <c r="I1518">
        <v>3</v>
      </c>
      <c r="J1518">
        <v>1255</v>
      </c>
      <c r="K1518">
        <v>1.0203329999999999</v>
      </c>
      <c r="L1518" t="s">
        <v>25</v>
      </c>
    </row>
    <row r="1519" spans="1:12" x14ac:dyDescent="0.3">
      <c r="A1519" s="1">
        <v>41312</v>
      </c>
      <c r="B1519">
        <v>2013</v>
      </c>
      <c r="C1519" t="s">
        <v>18</v>
      </c>
      <c r="D1519">
        <v>258440</v>
      </c>
      <c r="E1519">
        <v>345000</v>
      </c>
      <c r="F1519" t="s">
        <v>13</v>
      </c>
      <c r="G1519" t="s">
        <v>14</v>
      </c>
      <c r="H1519">
        <v>3</v>
      </c>
      <c r="I1519">
        <v>2</v>
      </c>
      <c r="J1519">
        <v>1042</v>
      </c>
      <c r="K1519">
        <v>1.0203329999999999</v>
      </c>
      <c r="L1519" t="s">
        <v>25</v>
      </c>
    </row>
    <row r="1520" spans="1:12" x14ac:dyDescent="0.3">
      <c r="A1520" s="1">
        <v>41315</v>
      </c>
      <c r="B1520">
        <v>2013</v>
      </c>
      <c r="C1520" t="s">
        <v>29</v>
      </c>
      <c r="D1520">
        <v>248700</v>
      </c>
      <c r="E1520">
        <v>419000</v>
      </c>
      <c r="F1520" t="s">
        <v>13</v>
      </c>
      <c r="G1520" t="s">
        <v>14</v>
      </c>
      <c r="H1520">
        <v>3</v>
      </c>
      <c r="I1520">
        <v>3</v>
      </c>
      <c r="J1520">
        <v>994</v>
      </c>
      <c r="K1520">
        <v>1.0203329999999999</v>
      </c>
      <c r="L1520" t="s">
        <v>16</v>
      </c>
    </row>
    <row r="1521" spans="1:12" x14ac:dyDescent="0.3">
      <c r="A1521" s="1">
        <v>41320</v>
      </c>
      <c r="B1521">
        <v>2013</v>
      </c>
      <c r="C1521" t="s">
        <v>29</v>
      </c>
      <c r="D1521">
        <v>181700</v>
      </c>
      <c r="E1521">
        <v>216500</v>
      </c>
      <c r="F1521" t="s">
        <v>13</v>
      </c>
      <c r="G1521" t="s">
        <v>14</v>
      </c>
      <c r="H1521">
        <v>3</v>
      </c>
      <c r="I1521">
        <v>3</v>
      </c>
      <c r="J1521">
        <v>969</v>
      </c>
      <c r="K1521">
        <v>1.0203329999999999</v>
      </c>
      <c r="L1521" t="s">
        <v>25</v>
      </c>
    </row>
    <row r="1522" spans="1:12" x14ac:dyDescent="0.3">
      <c r="A1522" s="1">
        <v>41322</v>
      </c>
      <c r="B1522">
        <v>2013</v>
      </c>
      <c r="C1522" t="s">
        <v>17</v>
      </c>
      <c r="D1522">
        <v>160200</v>
      </c>
      <c r="E1522">
        <v>115000</v>
      </c>
      <c r="F1522" t="s">
        <v>19</v>
      </c>
      <c r="G1522" t="s">
        <v>20</v>
      </c>
      <c r="H1522">
        <v>4</v>
      </c>
      <c r="I1522">
        <v>3</v>
      </c>
      <c r="J1522">
        <v>1475</v>
      </c>
      <c r="K1522">
        <v>1.0203329999999999</v>
      </c>
      <c r="L1522" t="s">
        <v>22</v>
      </c>
    </row>
    <row r="1523" spans="1:12" x14ac:dyDescent="0.3">
      <c r="A1523" s="1">
        <v>41323</v>
      </c>
      <c r="B1523">
        <v>2013</v>
      </c>
      <c r="C1523" t="s">
        <v>18</v>
      </c>
      <c r="D1523">
        <v>314720</v>
      </c>
      <c r="E1523">
        <v>310000</v>
      </c>
      <c r="F1523" t="s">
        <v>13</v>
      </c>
      <c r="G1523" t="s">
        <v>14</v>
      </c>
      <c r="H1523">
        <v>3</v>
      </c>
      <c r="I1523">
        <v>1</v>
      </c>
      <c r="J1523">
        <v>951</v>
      </c>
      <c r="K1523">
        <v>1.0203329999999999</v>
      </c>
      <c r="L1523" t="s">
        <v>25</v>
      </c>
    </row>
    <row r="1524" spans="1:12" x14ac:dyDescent="0.3">
      <c r="A1524" s="1">
        <v>41327</v>
      </c>
      <c r="B1524">
        <v>2013</v>
      </c>
      <c r="C1524" t="s">
        <v>12</v>
      </c>
      <c r="D1524">
        <v>127650</v>
      </c>
      <c r="E1524">
        <v>31077</v>
      </c>
      <c r="F1524" t="s">
        <v>13</v>
      </c>
      <c r="G1524" t="s">
        <v>14</v>
      </c>
      <c r="H1524">
        <v>3</v>
      </c>
      <c r="I1524">
        <v>3</v>
      </c>
      <c r="J1524">
        <v>965</v>
      </c>
      <c r="K1524">
        <v>1.0203329999999999</v>
      </c>
      <c r="L1524" t="s">
        <v>15</v>
      </c>
    </row>
    <row r="1525" spans="1:12" x14ac:dyDescent="0.3">
      <c r="A1525" s="1">
        <v>41327</v>
      </c>
      <c r="B1525">
        <v>2013</v>
      </c>
      <c r="C1525" t="s">
        <v>12</v>
      </c>
      <c r="D1525">
        <v>97810</v>
      </c>
      <c r="E1525">
        <v>45500</v>
      </c>
      <c r="F1525" t="s">
        <v>13</v>
      </c>
      <c r="G1525" t="s">
        <v>14</v>
      </c>
      <c r="H1525">
        <v>3</v>
      </c>
      <c r="I1525">
        <v>1</v>
      </c>
      <c r="J1525">
        <v>983</v>
      </c>
      <c r="K1525">
        <v>1.0203329999999999</v>
      </c>
      <c r="L1525" t="s">
        <v>25</v>
      </c>
    </row>
    <row r="1526" spans="1:12" x14ac:dyDescent="0.3">
      <c r="A1526" s="1">
        <v>41327</v>
      </c>
      <c r="B1526">
        <v>2013</v>
      </c>
      <c r="C1526" t="s">
        <v>17</v>
      </c>
      <c r="D1526">
        <v>193810</v>
      </c>
      <c r="E1526">
        <v>250000</v>
      </c>
      <c r="F1526" t="s">
        <v>19</v>
      </c>
      <c r="G1526" t="s">
        <v>20</v>
      </c>
      <c r="H1526">
        <v>4</v>
      </c>
      <c r="I1526">
        <v>4</v>
      </c>
      <c r="J1526">
        <v>1424</v>
      </c>
      <c r="K1526">
        <v>1.0203329999999999</v>
      </c>
      <c r="L1526" t="s">
        <v>25</v>
      </c>
    </row>
    <row r="1527" spans="1:12" x14ac:dyDescent="0.3">
      <c r="A1527" s="1">
        <v>41327</v>
      </c>
      <c r="B1527">
        <v>2013</v>
      </c>
      <c r="C1527" t="s">
        <v>17</v>
      </c>
      <c r="D1527">
        <v>225370</v>
      </c>
      <c r="E1527">
        <v>112000</v>
      </c>
      <c r="F1527" t="s">
        <v>23</v>
      </c>
      <c r="G1527" t="s">
        <v>24</v>
      </c>
      <c r="H1527">
        <v>6</v>
      </c>
      <c r="I1527">
        <v>5</v>
      </c>
      <c r="J1527">
        <v>1825</v>
      </c>
      <c r="K1527">
        <v>1.0203329999999999</v>
      </c>
      <c r="L1527" t="s">
        <v>25</v>
      </c>
    </row>
    <row r="1528" spans="1:12" x14ac:dyDescent="0.3">
      <c r="A1528" s="1">
        <v>41329</v>
      </c>
      <c r="B1528">
        <v>2013</v>
      </c>
      <c r="C1528" t="s">
        <v>18</v>
      </c>
      <c r="D1528">
        <v>472710</v>
      </c>
      <c r="E1528">
        <v>601000</v>
      </c>
      <c r="F1528" t="s">
        <v>13</v>
      </c>
      <c r="G1528" t="s">
        <v>14</v>
      </c>
      <c r="H1528">
        <v>3</v>
      </c>
      <c r="I1528">
        <v>1</v>
      </c>
      <c r="J1528">
        <v>1047</v>
      </c>
      <c r="K1528">
        <v>1.0203329999999999</v>
      </c>
      <c r="L1528" t="s">
        <v>15</v>
      </c>
    </row>
    <row r="1529" spans="1:12" x14ac:dyDescent="0.3">
      <c r="A1529" s="1">
        <v>41329</v>
      </c>
      <c r="B1529">
        <v>2013</v>
      </c>
      <c r="C1529" t="s">
        <v>12</v>
      </c>
      <c r="D1529">
        <v>135390</v>
      </c>
      <c r="E1529">
        <v>145000</v>
      </c>
      <c r="F1529" t="s">
        <v>13</v>
      </c>
      <c r="G1529" t="s">
        <v>14</v>
      </c>
      <c r="H1529">
        <v>3</v>
      </c>
      <c r="I1529">
        <v>3</v>
      </c>
      <c r="J1529">
        <v>1038</v>
      </c>
      <c r="K1529">
        <v>1.0203329999999999</v>
      </c>
      <c r="L1529" t="s">
        <v>15</v>
      </c>
    </row>
    <row r="1530" spans="1:12" x14ac:dyDescent="0.3">
      <c r="A1530" s="1">
        <v>41333</v>
      </c>
      <c r="B1530">
        <v>2013</v>
      </c>
      <c r="C1530" t="s">
        <v>12</v>
      </c>
      <c r="D1530">
        <v>97340</v>
      </c>
      <c r="E1530">
        <v>21000</v>
      </c>
      <c r="F1530" t="s">
        <v>13</v>
      </c>
      <c r="G1530" t="s">
        <v>14</v>
      </c>
      <c r="H1530">
        <v>3</v>
      </c>
      <c r="I1530">
        <v>3</v>
      </c>
      <c r="J1530">
        <v>956</v>
      </c>
      <c r="K1530">
        <v>1.0203329999999999</v>
      </c>
      <c r="L1530" t="s">
        <v>16</v>
      </c>
    </row>
    <row r="1531" spans="1:12" x14ac:dyDescent="0.3">
      <c r="A1531" s="1">
        <v>41333</v>
      </c>
      <c r="B1531">
        <v>2013</v>
      </c>
      <c r="C1531" t="s">
        <v>17</v>
      </c>
      <c r="D1531">
        <v>172130</v>
      </c>
      <c r="E1531">
        <v>188000</v>
      </c>
      <c r="F1531" t="s">
        <v>19</v>
      </c>
      <c r="G1531" t="s">
        <v>20</v>
      </c>
      <c r="H1531">
        <v>4</v>
      </c>
      <c r="I1531">
        <v>4</v>
      </c>
      <c r="J1531">
        <v>1399</v>
      </c>
      <c r="K1531">
        <v>1.0203329999999999</v>
      </c>
      <c r="L1531" t="s">
        <v>15</v>
      </c>
    </row>
    <row r="1532" spans="1:12" x14ac:dyDescent="0.3">
      <c r="A1532" s="1">
        <v>41333</v>
      </c>
      <c r="B1532">
        <v>2013</v>
      </c>
      <c r="C1532" t="s">
        <v>17</v>
      </c>
      <c r="D1532">
        <v>188070</v>
      </c>
      <c r="E1532">
        <v>165000</v>
      </c>
      <c r="F1532" t="s">
        <v>19</v>
      </c>
      <c r="G1532" t="s">
        <v>20</v>
      </c>
      <c r="H1532">
        <v>4</v>
      </c>
      <c r="I1532">
        <v>3</v>
      </c>
      <c r="J1532">
        <v>1256</v>
      </c>
      <c r="K1532">
        <v>1.0203329999999999</v>
      </c>
      <c r="L1532" t="s">
        <v>22</v>
      </c>
    </row>
    <row r="1533" spans="1:12" x14ac:dyDescent="0.3">
      <c r="A1533" s="1">
        <v>41334</v>
      </c>
      <c r="B1533">
        <v>2013</v>
      </c>
      <c r="C1533" t="s">
        <v>12</v>
      </c>
      <c r="D1533">
        <v>116770</v>
      </c>
      <c r="E1533">
        <v>145900</v>
      </c>
      <c r="F1533" t="s">
        <v>13</v>
      </c>
      <c r="G1533" t="s">
        <v>14</v>
      </c>
      <c r="H1533">
        <v>3</v>
      </c>
      <c r="I1533">
        <v>1</v>
      </c>
      <c r="J1533">
        <v>1045</v>
      </c>
      <c r="K1533">
        <v>1.0203329999999999</v>
      </c>
      <c r="L1533" t="s">
        <v>25</v>
      </c>
    </row>
    <row r="1534" spans="1:12" x14ac:dyDescent="0.3">
      <c r="A1534" s="1">
        <v>41334</v>
      </c>
      <c r="B1534">
        <v>2013</v>
      </c>
      <c r="C1534" t="s">
        <v>12</v>
      </c>
      <c r="D1534">
        <v>98840</v>
      </c>
      <c r="E1534">
        <v>15512</v>
      </c>
      <c r="F1534" t="s">
        <v>19</v>
      </c>
      <c r="G1534" t="s">
        <v>20</v>
      </c>
      <c r="H1534">
        <v>4</v>
      </c>
      <c r="I1534">
        <v>4</v>
      </c>
      <c r="J1534">
        <v>1262</v>
      </c>
      <c r="K1534">
        <v>1.0203329999999999</v>
      </c>
      <c r="L1534" t="s">
        <v>15</v>
      </c>
    </row>
    <row r="1535" spans="1:12" x14ac:dyDescent="0.3">
      <c r="A1535" s="1">
        <v>41334</v>
      </c>
      <c r="B1535">
        <v>2013</v>
      </c>
      <c r="C1535" t="s">
        <v>12</v>
      </c>
      <c r="D1535">
        <v>87850</v>
      </c>
      <c r="E1535">
        <v>13115</v>
      </c>
      <c r="F1535" t="s">
        <v>13</v>
      </c>
      <c r="G1535" t="s">
        <v>14</v>
      </c>
      <c r="H1535">
        <v>3</v>
      </c>
      <c r="I1535">
        <v>1</v>
      </c>
      <c r="J1535">
        <v>971</v>
      </c>
      <c r="K1535">
        <v>1.0203329999999999</v>
      </c>
      <c r="L1535" t="s">
        <v>16</v>
      </c>
    </row>
    <row r="1536" spans="1:12" x14ac:dyDescent="0.3">
      <c r="A1536" s="1">
        <v>41334</v>
      </c>
      <c r="B1536">
        <v>2013</v>
      </c>
      <c r="C1536" t="s">
        <v>12</v>
      </c>
      <c r="D1536">
        <v>131880</v>
      </c>
      <c r="E1536">
        <v>130000</v>
      </c>
      <c r="F1536" t="s">
        <v>13</v>
      </c>
      <c r="G1536" t="s">
        <v>14</v>
      </c>
      <c r="H1536">
        <v>3</v>
      </c>
      <c r="I1536">
        <v>1</v>
      </c>
      <c r="J1536">
        <v>948</v>
      </c>
      <c r="K1536">
        <v>1.0203329999999999</v>
      </c>
      <c r="L1536" t="s">
        <v>16</v>
      </c>
    </row>
    <row r="1537" spans="1:12" x14ac:dyDescent="0.3">
      <c r="A1537" s="1">
        <v>41335</v>
      </c>
      <c r="B1537">
        <v>2013</v>
      </c>
      <c r="C1537" t="s">
        <v>17</v>
      </c>
      <c r="D1537">
        <v>117690</v>
      </c>
      <c r="E1537">
        <v>177000</v>
      </c>
      <c r="F1537" t="s">
        <v>13</v>
      </c>
      <c r="G1537" t="s">
        <v>14</v>
      </c>
      <c r="H1537">
        <v>3</v>
      </c>
      <c r="I1537">
        <v>2</v>
      </c>
      <c r="J1537">
        <v>1017</v>
      </c>
      <c r="K1537">
        <v>1.0203329999999999</v>
      </c>
      <c r="L1537" t="s">
        <v>15</v>
      </c>
    </row>
    <row r="1538" spans="1:12" x14ac:dyDescent="0.3">
      <c r="A1538" s="1">
        <v>41335</v>
      </c>
      <c r="B1538">
        <v>2013</v>
      </c>
      <c r="C1538" t="s">
        <v>12</v>
      </c>
      <c r="D1538">
        <v>87720</v>
      </c>
      <c r="E1538">
        <v>36000</v>
      </c>
      <c r="F1538" t="s">
        <v>13</v>
      </c>
      <c r="G1538" t="s">
        <v>14</v>
      </c>
      <c r="H1538">
        <v>3</v>
      </c>
      <c r="I1538">
        <v>3</v>
      </c>
      <c r="J1538">
        <v>960</v>
      </c>
      <c r="K1538">
        <v>1.0203329999999999</v>
      </c>
      <c r="L1538" t="s">
        <v>15</v>
      </c>
    </row>
    <row r="1539" spans="1:12" x14ac:dyDescent="0.3">
      <c r="A1539" s="1">
        <v>41342</v>
      </c>
      <c r="B1539">
        <v>2013</v>
      </c>
      <c r="C1539" t="s">
        <v>18</v>
      </c>
      <c r="D1539">
        <v>407680</v>
      </c>
      <c r="E1539">
        <v>597500</v>
      </c>
      <c r="F1539" t="s">
        <v>13</v>
      </c>
      <c r="G1539" t="s">
        <v>14</v>
      </c>
      <c r="H1539">
        <v>3</v>
      </c>
      <c r="I1539">
        <v>3</v>
      </c>
      <c r="J1539">
        <v>1078</v>
      </c>
      <c r="K1539">
        <v>1.0203329999999999</v>
      </c>
      <c r="L1539" t="s">
        <v>25</v>
      </c>
    </row>
    <row r="1540" spans="1:12" x14ac:dyDescent="0.3">
      <c r="A1540" s="1">
        <v>41342</v>
      </c>
      <c r="B1540">
        <v>2013</v>
      </c>
      <c r="C1540" t="s">
        <v>12</v>
      </c>
      <c r="D1540">
        <v>131980</v>
      </c>
      <c r="E1540">
        <v>38500</v>
      </c>
      <c r="F1540" t="s">
        <v>27</v>
      </c>
      <c r="G1540" t="s">
        <v>28</v>
      </c>
      <c r="H1540">
        <v>8</v>
      </c>
      <c r="I1540">
        <v>8</v>
      </c>
      <c r="J1540">
        <v>2751</v>
      </c>
      <c r="K1540">
        <v>1.0203329999999999</v>
      </c>
      <c r="L1540" t="s">
        <v>25</v>
      </c>
    </row>
    <row r="1541" spans="1:12" x14ac:dyDescent="0.3">
      <c r="A1541" s="1">
        <v>41348</v>
      </c>
      <c r="B1541">
        <v>2013</v>
      </c>
      <c r="C1541" t="s">
        <v>30</v>
      </c>
      <c r="D1541">
        <v>516410</v>
      </c>
      <c r="E1541">
        <v>500050</v>
      </c>
      <c r="F1541" t="s">
        <v>13</v>
      </c>
      <c r="G1541" t="s">
        <v>14</v>
      </c>
      <c r="H1541">
        <v>3</v>
      </c>
      <c r="I1541">
        <v>3</v>
      </c>
      <c r="J1541">
        <v>1095</v>
      </c>
      <c r="K1541">
        <v>1.0203329999999999</v>
      </c>
      <c r="L1541" t="s">
        <v>22</v>
      </c>
    </row>
    <row r="1542" spans="1:12" x14ac:dyDescent="0.3">
      <c r="A1542" s="1">
        <v>41350</v>
      </c>
      <c r="B1542">
        <v>2013</v>
      </c>
      <c r="C1542" t="s">
        <v>17</v>
      </c>
      <c r="D1542">
        <v>104140</v>
      </c>
      <c r="E1542">
        <v>31000</v>
      </c>
      <c r="F1542" t="s">
        <v>13</v>
      </c>
      <c r="G1542" t="s">
        <v>14</v>
      </c>
      <c r="H1542">
        <v>3</v>
      </c>
      <c r="I1542">
        <v>2</v>
      </c>
      <c r="J1542">
        <v>1061</v>
      </c>
      <c r="K1542">
        <v>1.0203329999999999</v>
      </c>
      <c r="L1542" t="s">
        <v>25</v>
      </c>
    </row>
    <row r="1543" spans="1:12" x14ac:dyDescent="0.3">
      <c r="A1543" s="1">
        <v>41351</v>
      </c>
      <c r="B1543">
        <v>2013</v>
      </c>
      <c r="C1543" t="s">
        <v>12</v>
      </c>
      <c r="D1543">
        <v>84130</v>
      </c>
      <c r="E1543">
        <v>109900</v>
      </c>
      <c r="F1543" t="s">
        <v>13</v>
      </c>
      <c r="G1543" t="s">
        <v>14</v>
      </c>
      <c r="H1543">
        <v>3</v>
      </c>
      <c r="I1543">
        <v>3</v>
      </c>
      <c r="J1543">
        <v>985</v>
      </c>
      <c r="K1543">
        <v>1.0203329999999999</v>
      </c>
      <c r="L1543" t="s">
        <v>25</v>
      </c>
    </row>
    <row r="1544" spans="1:12" x14ac:dyDescent="0.3">
      <c r="A1544" s="1">
        <v>41351</v>
      </c>
      <c r="B1544">
        <v>2013</v>
      </c>
      <c r="C1544" t="s">
        <v>30</v>
      </c>
      <c r="D1544">
        <v>529960</v>
      </c>
      <c r="E1544">
        <v>515000</v>
      </c>
      <c r="F1544" t="s">
        <v>13</v>
      </c>
      <c r="G1544" t="s">
        <v>14</v>
      </c>
      <c r="H1544">
        <v>3</v>
      </c>
      <c r="I1544">
        <v>1</v>
      </c>
      <c r="J1544">
        <v>1033</v>
      </c>
      <c r="K1544">
        <v>1.0203329999999999</v>
      </c>
      <c r="L1544" t="s">
        <v>15</v>
      </c>
    </row>
    <row r="1545" spans="1:12" x14ac:dyDescent="0.3">
      <c r="A1545" s="1">
        <v>41354</v>
      </c>
      <c r="B1545">
        <v>2013</v>
      </c>
      <c r="C1545" t="s">
        <v>30</v>
      </c>
      <c r="D1545">
        <v>297420</v>
      </c>
      <c r="E1545">
        <v>264500</v>
      </c>
      <c r="F1545" t="s">
        <v>13</v>
      </c>
      <c r="G1545" t="s">
        <v>14</v>
      </c>
      <c r="H1545">
        <v>3</v>
      </c>
      <c r="I1545">
        <v>3</v>
      </c>
      <c r="J1545">
        <v>1027</v>
      </c>
      <c r="K1545">
        <v>1.0203329999999999</v>
      </c>
      <c r="L1545" t="s">
        <v>16</v>
      </c>
    </row>
    <row r="1546" spans="1:12" x14ac:dyDescent="0.3">
      <c r="A1546" s="1">
        <v>41354</v>
      </c>
      <c r="B1546">
        <v>2013</v>
      </c>
      <c r="C1546" t="s">
        <v>30</v>
      </c>
      <c r="D1546">
        <v>575150</v>
      </c>
      <c r="E1546">
        <v>610000</v>
      </c>
      <c r="F1546" t="s">
        <v>13</v>
      </c>
      <c r="G1546" t="s">
        <v>14</v>
      </c>
      <c r="H1546">
        <v>3</v>
      </c>
      <c r="I1546">
        <v>3</v>
      </c>
      <c r="J1546">
        <v>954</v>
      </c>
      <c r="K1546">
        <v>1.0203329999999999</v>
      </c>
      <c r="L1546" t="s">
        <v>22</v>
      </c>
    </row>
    <row r="1547" spans="1:12" x14ac:dyDescent="0.3">
      <c r="A1547" s="1">
        <v>41356</v>
      </c>
      <c r="B1547">
        <v>2013</v>
      </c>
      <c r="C1547" t="s">
        <v>17</v>
      </c>
      <c r="D1547">
        <v>183090</v>
      </c>
      <c r="E1547">
        <v>68990</v>
      </c>
      <c r="F1547" t="s">
        <v>19</v>
      </c>
      <c r="G1547" t="s">
        <v>20</v>
      </c>
      <c r="H1547">
        <v>4</v>
      </c>
      <c r="I1547">
        <v>4</v>
      </c>
      <c r="J1547">
        <v>1429</v>
      </c>
      <c r="K1547">
        <v>1.0203329999999999</v>
      </c>
      <c r="L1547" t="s">
        <v>22</v>
      </c>
    </row>
    <row r="1548" spans="1:12" x14ac:dyDescent="0.3">
      <c r="A1548" s="1">
        <v>41356</v>
      </c>
      <c r="B1548">
        <v>2013</v>
      </c>
      <c r="C1548" t="s">
        <v>18</v>
      </c>
      <c r="D1548">
        <v>246750</v>
      </c>
      <c r="E1548">
        <v>339900</v>
      </c>
      <c r="F1548" t="s">
        <v>13</v>
      </c>
      <c r="G1548" t="s">
        <v>14</v>
      </c>
      <c r="H1548">
        <v>3</v>
      </c>
      <c r="I1548">
        <v>3</v>
      </c>
      <c r="J1548">
        <v>1090</v>
      </c>
      <c r="K1548">
        <v>1.0203329999999999</v>
      </c>
      <c r="L1548" t="s">
        <v>15</v>
      </c>
    </row>
    <row r="1549" spans="1:12" x14ac:dyDescent="0.3">
      <c r="A1549" s="1">
        <v>41357</v>
      </c>
      <c r="B1549">
        <v>2013</v>
      </c>
      <c r="C1549" t="s">
        <v>12</v>
      </c>
      <c r="D1549">
        <v>150540</v>
      </c>
      <c r="E1549">
        <v>22236</v>
      </c>
      <c r="F1549" t="s">
        <v>27</v>
      </c>
      <c r="G1549" t="s">
        <v>28</v>
      </c>
      <c r="H1549">
        <v>8</v>
      </c>
      <c r="I1549">
        <v>8</v>
      </c>
      <c r="J1549">
        <v>2678</v>
      </c>
      <c r="K1549">
        <v>1.0203329999999999</v>
      </c>
      <c r="L1549" t="s">
        <v>15</v>
      </c>
    </row>
    <row r="1550" spans="1:12" x14ac:dyDescent="0.3">
      <c r="A1550" s="1">
        <v>41364</v>
      </c>
      <c r="B1550">
        <v>2013</v>
      </c>
      <c r="C1550" t="s">
        <v>12</v>
      </c>
      <c r="D1550">
        <v>143560</v>
      </c>
      <c r="E1550">
        <v>37500</v>
      </c>
      <c r="F1550" t="s">
        <v>23</v>
      </c>
      <c r="G1550" t="s">
        <v>24</v>
      </c>
      <c r="H1550">
        <v>6</v>
      </c>
      <c r="I1550">
        <v>4</v>
      </c>
      <c r="J1550">
        <v>2084</v>
      </c>
      <c r="K1550">
        <v>1.0203329999999999</v>
      </c>
      <c r="L1550" t="s">
        <v>16</v>
      </c>
    </row>
    <row r="1551" spans="1:12" x14ac:dyDescent="0.3">
      <c r="A1551" s="1">
        <v>41368</v>
      </c>
      <c r="B1551">
        <v>2013</v>
      </c>
      <c r="C1551" t="s">
        <v>29</v>
      </c>
      <c r="D1551">
        <v>210600</v>
      </c>
      <c r="E1551">
        <v>285000</v>
      </c>
      <c r="F1551" t="s">
        <v>13</v>
      </c>
      <c r="G1551" t="s">
        <v>14</v>
      </c>
      <c r="H1551">
        <v>3</v>
      </c>
      <c r="I1551">
        <v>3</v>
      </c>
      <c r="J1551">
        <v>958</v>
      </c>
      <c r="K1551">
        <v>1.0203329999999999</v>
      </c>
      <c r="L1551" t="s">
        <v>15</v>
      </c>
    </row>
    <row r="1552" spans="1:12" x14ac:dyDescent="0.3">
      <c r="A1552" s="1">
        <v>41369</v>
      </c>
      <c r="B1552">
        <v>2013</v>
      </c>
      <c r="C1552" t="s">
        <v>29</v>
      </c>
      <c r="D1552">
        <v>362000</v>
      </c>
      <c r="E1552">
        <v>605000</v>
      </c>
      <c r="F1552" t="s">
        <v>13</v>
      </c>
      <c r="G1552" t="s">
        <v>14</v>
      </c>
      <c r="H1552">
        <v>3</v>
      </c>
      <c r="I1552">
        <v>1</v>
      </c>
      <c r="J1552">
        <v>933</v>
      </c>
      <c r="K1552">
        <v>1.0203329999999999</v>
      </c>
      <c r="L1552" t="s">
        <v>15</v>
      </c>
    </row>
    <row r="1553" spans="1:12" x14ac:dyDescent="0.3">
      <c r="A1553" s="1">
        <v>41372</v>
      </c>
      <c r="B1553">
        <v>2013</v>
      </c>
      <c r="C1553" t="s">
        <v>12</v>
      </c>
      <c r="D1553">
        <v>159310</v>
      </c>
      <c r="E1553">
        <v>117500</v>
      </c>
      <c r="F1553" t="s">
        <v>19</v>
      </c>
      <c r="G1553" t="s">
        <v>20</v>
      </c>
      <c r="H1553">
        <v>4</v>
      </c>
      <c r="I1553">
        <v>4</v>
      </c>
      <c r="J1553">
        <v>1326</v>
      </c>
      <c r="K1553">
        <v>1.0203329999999999</v>
      </c>
      <c r="L1553" t="s">
        <v>15</v>
      </c>
    </row>
    <row r="1554" spans="1:12" x14ac:dyDescent="0.3">
      <c r="A1554" s="1">
        <v>41375</v>
      </c>
      <c r="B1554">
        <v>2013</v>
      </c>
      <c r="C1554" t="s">
        <v>17</v>
      </c>
      <c r="D1554">
        <v>175820</v>
      </c>
      <c r="E1554">
        <v>136000</v>
      </c>
      <c r="F1554" t="s">
        <v>13</v>
      </c>
      <c r="G1554" t="s">
        <v>14</v>
      </c>
      <c r="H1554">
        <v>3</v>
      </c>
      <c r="I1554">
        <v>2</v>
      </c>
      <c r="J1554">
        <v>915</v>
      </c>
      <c r="K1554">
        <v>1.0203329999999999</v>
      </c>
      <c r="L1554" t="s">
        <v>16</v>
      </c>
    </row>
    <row r="1555" spans="1:12" x14ac:dyDescent="0.3">
      <c r="A1555" s="1">
        <v>41375</v>
      </c>
      <c r="B1555">
        <v>2013</v>
      </c>
      <c r="C1555" t="s">
        <v>12</v>
      </c>
      <c r="D1555">
        <v>131340</v>
      </c>
      <c r="E1555">
        <v>55000</v>
      </c>
      <c r="F1555" t="s">
        <v>13</v>
      </c>
      <c r="G1555" t="s">
        <v>14</v>
      </c>
      <c r="H1555">
        <v>3</v>
      </c>
      <c r="I1555">
        <v>2</v>
      </c>
      <c r="J1555">
        <v>1071</v>
      </c>
      <c r="K1555">
        <v>1.0203329999999999</v>
      </c>
      <c r="L1555" t="s">
        <v>25</v>
      </c>
    </row>
    <row r="1556" spans="1:12" x14ac:dyDescent="0.3">
      <c r="A1556" s="1">
        <v>41376</v>
      </c>
      <c r="B1556">
        <v>2013</v>
      </c>
      <c r="C1556" t="s">
        <v>29</v>
      </c>
      <c r="D1556">
        <v>317200</v>
      </c>
      <c r="E1556">
        <v>356250</v>
      </c>
      <c r="F1556" t="s">
        <v>13</v>
      </c>
      <c r="G1556" t="s">
        <v>14</v>
      </c>
      <c r="H1556">
        <v>3</v>
      </c>
      <c r="I1556">
        <v>2</v>
      </c>
      <c r="J1556">
        <v>914</v>
      </c>
      <c r="K1556">
        <v>1.0203329999999999</v>
      </c>
      <c r="L1556" t="s">
        <v>15</v>
      </c>
    </row>
    <row r="1557" spans="1:12" x14ac:dyDescent="0.3">
      <c r="A1557" s="1">
        <v>41377</v>
      </c>
      <c r="B1557">
        <v>2013</v>
      </c>
      <c r="C1557" t="s">
        <v>30</v>
      </c>
      <c r="D1557">
        <v>1548630</v>
      </c>
      <c r="E1557">
        <v>1695000</v>
      </c>
      <c r="F1557" t="s">
        <v>13</v>
      </c>
      <c r="G1557" t="s">
        <v>14</v>
      </c>
      <c r="H1557">
        <v>3</v>
      </c>
      <c r="I1557">
        <v>3</v>
      </c>
      <c r="J1557">
        <v>1094</v>
      </c>
      <c r="K1557">
        <v>1.0203329999999999</v>
      </c>
      <c r="L1557" t="s">
        <v>15</v>
      </c>
    </row>
    <row r="1558" spans="1:12" x14ac:dyDescent="0.3">
      <c r="A1558" s="1">
        <v>41378</v>
      </c>
      <c r="B1558">
        <v>2013</v>
      </c>
      <c r="C1558" t="s">
        <v>17</v>
      </c>
      <c r="D1558">
        <v>106040</v>
      </c>
      <c r="E1558">
        <v>63000</v>
      </c>
      <c r="F1558" t="s">
        <v>13</v>
      </c>
      <c r="G1558" t="s">
        <v>14</v>
      </c>
      <c r="H1558">
        <v>3</v>
      </c>
      <c r="I1558">
        <v>1</v>
      </c>
      <c r="J1558">
        <v>999</v>
      </c>
      <c r="K1558">
        <v>1.0203329999999999</v>
      </c>
      <c r="L1558" t="s">
        <v>16</v>
      </c>
    </row>
    <row r="1559" spans="1:12" x14ac:dyDescent="0.3">
      <c r="A1559" s="1">
        <v>41378</v>
      </c>
      <c r="B1559">
        <v>2013</v>
      </c>
      <c r="C1559" t="s">
        <v>12</v>
      </c>
      <c r="D1559">
        <v>180120</v>
      </c>
      <c r="E1559">
        <v>106250</v>
      </c>
      <c r="F1559" t="s">
        <v>13</v>
      </c>
      <c r="G1559" t="s">
        <v>14</v>
      </c>
      <c r="H1559">
        <v>3</v>
      </c>
      <c r="I1559">
        <v>1</v>
      </c>
      <c r="J1559">
        <v>903</v>
      </c>
      <c r="K1559">
        <v>1.0203329999999999</v>
      </c>
      <c r="L1559" t="s">
        <v>15</v>
      </c>
    </row>
    <row r="1560" spans="1:12" x14ac:dyDescent="0.3">
      <c r="A1560" s="1">
        <v>41379</v>
      </c>
      <c r="B1560">
        <v>2013</v>
      </c>
      <c r="C1560" t="s">
        <v>18</v>
      </c>
      <c r="D1560">
        <v>355810</v>
      </c>
      <c r="E1560">
        <v>430000</v>
      </c>
      <c r="F1560" t="s">
        <v>13</v>
      </c>
      <c r="G1560" t="s">
        <v>14</v>
      </c>
      <c r="H1560">
        <v>3</v>
      </c>
      <c r="I1560">
        <v>1</v>
      </c>
      <c r="J1560">
        <v>1095</v>
      </c>
      <c r="K1560">
        <v>1.0203329999999999</v>
      </c>
      <c r="L1560" t="s">
        <v>15</v>
      </c>
    </row>
    <row r="1561" spans="1:12" x14ac:dyDescent="0.3">
      <c r="A1561" s="1">
        <v>41382</v>
      </c>
      <c r="B1561">
        <v>2013</v>
      </c>
      <c r="C1561" t="s">
        <v>12</v>
      </c>
      <c r="D1561">
        <v>92670</v>
      </c>
      <c r="E1561">
        <v>48000</v>
      </c>
      <c r="F1561" t="s">
        <v>13</v>
      </c>
      <c r="G1561" t="s">
        <v>14</v>
      </c>
      <c r="H1561">
        <v>3</v>
      </c>
      <c r="I1561">
        <v>2</v>
      </c>
      <c r="J1561">
        <v>972</v>
      </c>
      <c r="K1561">
        <v>1.0203329999999999</v>
      </c>
      <c r="L1561" t="s">
        <v>25</v>
      </c>
    </row>
    <row r="1562" spans="1:12" x14ac:dyDescent="0.3">
      <c r="A1562" s="1">
        <v>41382</v>
      </c>
      <c r="B1562">
        <v>2013</v>
      </c>
      <c r="C1562" t="s">
        <v>12</v>
      </c>
      <c r="D1562">
        <v>91480</v>
      </c>
      <c r="E1562">
        <v>37500</v>
      </c>
      <c r="F1562" t="s">
        <v>19</v>
      </c>
      <c r="G1562" t="s">
        <v>20</v>
      </c>
      <c r="H1562">
        <v>4</v>
      </c>
      <c r="I1562">
        <v>4</v>
      </c>
      <c r="J1562">
        <v>1236</v>
      </c>
      <c r="K1562">
        <v>1.0203329999999999</v>
      </c>
      <c r="L1562" t="s">
        <v>15</v>
      </c>
    </row>
    <row r="1563" spans="1:12" x14ac:dyDescent="0.3">
      <c r="A1563" s="1">
        <v>41382</v>
      </c>
      <c r="B1563">
        <v>2013</v>
      </c>
      <c r="C1563" t="s">
        <v>12</v>
      </c>
      <c r="D1563">
        <v>185450</v>
      </c>
      <c r="E1563">
        <v>129000</v>
      </c>
      <c r="F1563" t="s">
        <v>19</v>
      </c>
      <c r="G1563" t="s">
        <v>20</v>
      </c>
      <c r="H1563">
        <v>4</v>
      </c>
      <c r="I1563">
        <v>2</v>
      </c>
      <c r="J1563">
        <v>1448</v>
      </c>
      <c r="K1563">
        <v>1.0203329999999999</v>
      </c>
      <c r="L1563" t="s">
        <v>22</v>
      </c>
    </row>
    <row r="1564" spans="1:12" x14ac:dyDescent="0.3">
      <c r="A1564" s="1">
        <v>41384</v>
      </c>
      <c r="B1564">
        <v>2013</v>
      </c>
      <c r="C1564" t="s">
        <v>30</v>
      </c>
      <c r="D1564">
        <v>222040</v>
      </c>
      <c r="E1564">
        <v>380000</v>
      </c>
      <c r="F1564" t="s">
        <v>13</v>
      </c>
      <c r="G1564" t="s">
        <v>14</v>
      </c>
      <c r="H1564">
        <v>3</v>
      </c>
      <c r="I1564">
        <v>2</v>
      </c>
      <c r="J1564">
        <v>1006</v>
      </c>
      <c r="K1564">
        <v>1.0203329999999999</v>
      </c>
      <c r="L1564" t="s">
        <v>16</v>
      </c>
    </row>
    <row r="1565" spans="1:12" x14ac:dyDescent="0.3">
      <c r="A1565" s="1">
        <v>41385</v>
      </c>
      <c r="B1565">
        <v>2013</v>
      </c>
      <c r="C1565" t="s">
        <v>17</v>
      </c>
      <c r="D1565">
        <v>117960</v>
      </c>
      <c r="E1565">
        <v>40000</v>
      </c>
      <c r="F1565" t="s">
        <v>13</v>
      </c>
      <c r="G1565" t="s">
        <v>14</v>
      </c>
      <c r="H1565">
        <v>3</v>
      </c>
      <c r="I1565">
        <v>1</v>
      </c>
      <c r="J1565">
        <v>995</v>
      </c>
      <c r="K1565">
        <v>1.0203329999999999</v>
      </c>
      <c r="L1565" t="s">
        <v>16</v>
      </c>
    </row>
    <row r="1566" spans="1:12" x14ac:dyDescent="0.3">
      <c r="A1566" s="1">
        <v>41389</v>
      </c>
      <c r="B1566">
        <v>2013</v>
      </c>
      <c r="C1566" t="s">
        <v>17</v>
      </c>
      <c r="D1566">
        <v>106960</v>
      </c>
      <c r="E1566">
        <v>30000</v>
      </c>
      <c r="F1566" t="s">
        <v>13</v>
      </c>
      <c r="G1566" t="s">
        <v>14</v>
      </c>
      <c r="H1566">
        <v>3</v>
      </c>
      <c r="I1566">
        <v>3</v>
      </c>
      <c r="J1566">
        <v>944</v>
      </c>
      <c r="K1566">
        <v>1.0203329999999999</v>
      </c>
      <c r="L1566" t="s">
        <v>22</v>
      </c>
    </row>
    <row r="1567" spans="1:12" x14ac:dyDescent="0.3">
      <c r="A1567" s="1">
        <v>41392</v>
      </c>
      <c r="B1567">
        <v>2013</v>
      </c>
      <c r="C1567" t="s">
        <v>17</v>
      </c>
      <c r="D1567">
        <v>103310</v>
      </c>
      <c r="E1567">
        <v>76000</v>
      </c>
      <c r="F1567" t="s">
        <v>13</v>
      </c>
      <c r="G1567" t="s">
        <v>14</v>
      </c>
      <c r="H1567">
        <v>3</v>
      </c>
      <c r="I1567">
        <v>1</v>
      </c>
      <c r="J1567">
        <v>1018</v>
      </c>
      <c r="K1567">
        <v>1.0203329999999999</v>
      </c>
      <c r="L1567" t="s">
        <v>16</v>
      </c>
    </row>
    <row r="1568" spans="1:12" x14ac:dyDescent="0.3">
      <c r="A1568" s="1">
        <v>41392</v>
      </c>
      <c r="B1568">
        <v>2013</v>
      </c>
      <c r="C1568" t="s">
        <v>17</v>
      </c>
      <c r="D1568">
        <v>135640</v>
      </c>
      <c r="E1568">
        <v>98750</v>
      </c>
      <c r="F1568" t="s">
        <v>13</v>
      </c>
      <c r="G1568" t="s">
        <v>14</v>
      </c>
      <c r="H1568">
        <v>3</v>
      </c>
      <c r="I1568">
        <v>1</v>
      </c>
      <c r="J1568">
        <v>1026</v>
      </c>
      <c r="K1568">
        <v>1.0203329999999999</v>
      </c>
      <c r="L1568" t="s">
        <v>16</v>
      </c>
    </row>
    <row r="1569" spans="1:12" x14ac:dyDescent="0.3">
      <c r="A1569" s="1">
        <v>41396</v>
      </c>
      <c r="B1569">
        <v>2013</v>
      </c>
      <c r="C1569" t="s">
        <v>17</v>
      </c>
      <c r="D1569">
        <v>92680</v>
      </c>
      <c r="E1569">
        <v>100000</v>
      </c>
      <c r="F1569" t="s">
        <v>13</v>
      </c>
      <c r="G1569" t="s">
        <v>14</v>
      </c>
      <c r="H1569">
        <v>3</v>
      </c>
      <c r="I1569">
        <v>1</v>
      </c>
      <c r="J1569">
        <v>1013</v>
      </c>
      <c r="K1569">
        <v>1.0203329999999999</v>
      </c>
      <c r="L1569" t="s">
        <v>16</v>
      </c>
    </row>
    <row r="1570" spans="1:12" x14ac:dyDescent="0.3">
      <c r="A1570" s="1">
        <v>41396</v>
      </c>
      <c r="B1570">
        <v>2013</v>
      </c>
      <c r="C1570" t="s">
        <v>18</v>
      </c>
      <c r="D1570">
        <v>412790</v>
      </c>
      <c r="E1570">
        <v>759000</v>
      </c>
      <c r="F1570" t="s">
        <v>13</v>
      </c>
      <c r="G1570" t="s">
        <v>14</v>
      </c>
      <c r="H1570">
        <v>3</v>
      </c>
      <c r="I1570">
        <v>1</v>
      </c>
      <c r="J1570">
        <v>1031</v>
      </c>
      <c r="K1570">
        <v>1.0203329999999999</v>
      </c>
      <c r="L1570" t="s">
        <v>16</v>
      </c>
    </row>
    <row r="1571" spans="1:12" x14ac:dyDescent="0.3">
      <c r="A1571" s="1">
        <v>41397</v>
      </c>
      <c r="B1571">
        <v>2013</v>
      </c>
      <c r="C1571" t="s">
        <v>30</v>
      </c>
      <c r="D1571">
        <v>331590</v>
      </c>
      <c r="E1571">
        <v>370000</v>
      </c>
      <c r="F1571" t="s">
        <v>13</v>
      </c>
      <c r="G1571" t="s">
        <v>14</v>
      </c>
      <c r="H1571">
        <v>3</v>
      </c>
      <c r="I1571">
        <v>2</v>
      </c>
      <c r="J1571">
        <v>1042</v>
      </c>
      <c r="K1571">
        <v>1.0203329999999999</v>
      </c>
      <c r="L1571" t="s">
        <v>15</v>
      </c>
    </row>
    <row r="1572" spans="1:12" x14ac:dyDescent="0.3">
      <c r="A1572" s="1">
        <v>41397</v>
      </c>
      <c r="B1572">
        <v>2013</v>
      </c>
      <c r="C1572" t="s">
        <v>12</v>
      </c>
      <c r="D1572">
        <v>150110</v>
      </c>
      <c r="E1572">
        <v>175000</v>
      </c>
      <c r="F1572" t="s">
        <v>13</v>
      </c>
      <c r="G1572" t="s">
        <v>14</v>
      </c>
      <c r="H1572">
        <v>3</v>
      </c>
      <c r="I1572">
        <v>2</v>
      </c>
      <c r="J1572">
        <v>1072</v>
      </c>
      <c r="K1572">
        <v>1.0203329999999999</v>
      </c>
      <c r="L1572" t="s">
        <v>15</v>
      </c>
    </row>
    <row r="1573" spans="1:12" x14ac:dyDescent="0.3">
      <c r="A1573" s="1">
        <v>41397</v>
      </c>
      <c r="B1573">
        <v>2013</v>
      </c>
      <c r="C1573" t="s">
        <v>17</v>
      </c>
      <c r="D1573">
        <v>146490</v>
      </c>
      <c r="E1573">
        <v>114750</v>
      </c>
      <c r="F1573" t="s">
        <v>13</v>
      </c>
      <c r="G1573" t="s">
        <v>14</v>
      </c>
      <c r="H1573">
        <v>3</v>
      </c>
      <c r="I1573">
        <v>1</v>
      </c>
      <c r="J1573">
        <v>1076</v>
      </c>
      <c r="K1573">
        <v>1.0203329999999999</v>
      </c>
      <c r="L1573" t="s">
        <v>16</v>
      </c>
    </row>
    <row r="1574" spans="1:12" x14ac:dyDescent="0.3">
      <c r="A1574" s="1">
        <v>41399</v>
      </c>
      <c r="B1574">
        <v>2013</v>
      </c>
      <c r="C1574" t="s">
        <v>18</v>
      </c>
      <c r="D1574">
        <v>858340</v>
      </c>
      <c r="E1574">
        <v>1299000</v>
      </c>
      <c r="F1574" t="s">
        <v>13</v>
      </c>
      <c r="G1574" t="s">
        <v>14</v>
      </c>
      <c r="H1574">
        <v>3</v>
      </c>
      <c r="I1574">
        <v>1</v>
      </c>
      <c r="J1574">
        <v>992</v>
      </c>
      <c r="K1574">
        <v>1.0203329999999999</v>
      </c>
      <c r="L1574" t="s">
        <v>16</v>
      </c>
    </row>
    <row r="1575" spans="1:12" x14ac:dyDescent="0.3">
      <c r="A1575" s="1">
        <v>41400</v>
      </c>
      <c r="B1575">
        <v>2013</v>
      </c>
      <c r="C1575" t="s">
        <v>30</v>
      </c>
      <c r="D1575">
        <v>404980</v>
      </c>
      <c r="E1575">
        <v>517500</v>
      </c>
      <c r="F1575" t="s">
        <v>13</v>
      </c>
      <c r="G1575" t="s">
        <v>14</v>
      </c>
      <c r="H1575">
        <v>3</v>
      </c>
      <c r="I1575">
        <v>2</v>
      </c>
      <c r="J1575">
        <v>1009</v>
      </c>
      <c r="K1575">
        <v>1.0203329999999999</v>
      </c>
      <c r="L1575" t="s">
        <v>15</v>
      </c>
    </row>
    <row r="1576" spans="1:12" x14ac:dyDescent="0.3">
      <c r="A1576" s="1">
        <v>41400</v>
      </c>
      <c r="B1576">
        <v>2013</v>
      </c>
      <c r="C1576" t="s">
        <v>12</v>
      </c>
      <c r="D1576">
        <v>153070</v>
      </c>
      <c r="E1576">
        <v>144900</v>
      </c>
      <c r="F1576" t="s">
        <v>13</v>
      </c>
      <c r="G1576" t="s">
        <v>14</v>
      </c>
      <c r="H1576">
        <v>3</v>
      </c>
      <c r="I1576">
        <v>3</v>
      </c>
      <c r="J1576">
        <v>1027</v>
      </c>
      <c r="K1576">
        <v>1.0203329999999999</v>
      </c>
      <c r="L1576" t="s">
        <v>22</v>
      </c>
    </row>
    <row r="1577" spans="1:12" x14ac:dyDescent="0.3">
      <c r="A1577" s="1">
        <v>41404</v>
      </c>
      <c r="B1577">
        <v>2013</v>
      </c>
      <c r="C1577" t="s">
        <v>17</v>
      </c>
      <c r="D1577">
        <v>171670</v>
      </c>
      <c r="E1577">
        <v>100000</v>
      </c>
      <c r="F1577" t="s">
        <v>23</v>
      </c>
      <c r="G1577" t="s">
        <v>24</v>
      </c>
      <c r="H1577">
        <v>6</v>
      </c>
      <c r="I1577">
        <v>4</v>
      </c>
      <c r="J1577">
        <v>2196</v>
      </c>
      <c r="K1577">
        <v>1.0203329999999999</v>
      </c>
      <c r="L1577" t="s">
        <v>16</v>
      </c>
    </row>
    <row r="1578" spans="1:12" x14ac:dyDescent="0.3">
      <c r="A1578" s="1">
        <v>41407</v>
      </c>
      <c r="B1578">
        <v>2013</v>
      </c>
      <c r="C1578" t="s">
        <v>18</v>
      </c>
      <c r="D1578">
        <v>318220</v>
      </c>
      <c r="E1578">
        <v>426500</v>
      </c>
      <c r="F1578" t="s">
        <v>13</v>
      </c>
      <c r="G1578" t="s">
        <v>14</v>
      </c>
      <c r="H1578">
        <v>3</v>
      </c>
      <c r="I1578">
        <v>3</v>
      </c>
      <c r="J1578">
        <v>1027</v>
      </c>
      <c r="K1578">
        <v>1.0203329999999999</v>
      </c>
      <c r="L1578" t="s">
        <v>15</v>
      </c>
    </row>
    <row r="1579" spans="1:12" x14ac:dyDescent="0.3">
      <c r="A1579" s="1">
        <v>41407</v>
      </c>
      <c r="B1579">
        <v>2013</v>
      </c>
      <c r="C1579" t="s">
        <v>12</v>
      </c>
      <c r="D1579">
        <v>141730</v>
      </c>
      <c r="E1579">
        <v>37000</v>
      </c>
      <c r="F1579" t="s">
        <v>23</v>
      </c>
      <c r="G1579" t="s">
        <v>24</v>
      </c>
      <c r="H1579">
        <v>6</v>
      </c>
      <c r="I1579">
        <v>4</v>
      </c>
      <c r="J1579">
        <v>2091</v>
      </c>
      <c r="K1579">
        <v>1.0203329999999999</v>
      </c>
      <c r="L1579" t="s">
        <v>25</v>
      </c>
    </row>
    <row r="1580" spans="1:12" x14ac:dyDescent="0.3">
      <c r="A1580" s="1">
        <v>41410</v>
      </c>
      <c r="B1580">
        <v>2013</v>
      </c>
      <c r="C1580" t="s">
        <v>17</v>
      </c>
      <c r="D1580">
        <v>156230</v>
      </c>
      <c r="E1580">
        <v>116000</v>
      </c>
      <c r="F1580" t="s">
        <v>13</v>
      </c>
      <c r="G1580" t="s">
        <v>14</v>
      </c>
      <c r="H1580">
        <v>3</v>
      </c>
      <c r="I1580">
        <v>2</v>
      </c>
      <c r="J1580">
        <v>982</v>
      </c>
      <c r="K1580">
        <v>1.0203329999999999</v>
      </c>
      <c r="L1580" t="s">
        <v>25</v>
      </c>
    </row>
    <row r="1581" spans="1:12" x14ac:dyDescent="0.3">
      <c r="A1581" s="1">
        <v>41410</v>
      </c>
      <c r="B1581">
        <v>2013</v>
      </c>
      <c r="C1581" t="s">
        <v>12</v>
      </c>
      <c r="D1581">
        <v>167220</v>
      </c>
      <c r="E1581">
        <v>153000</v>
      </c>
      <c r="F1581" t="s">
        <v>23</v>
      </c>
      <c r="G1581" t="s">
        <v>24</v>
      </c>
      <c r="H1581">
        <v>6</v>
      </c>
      <c r="I1581">
        <v>6</v>
      </c>
      <c r="J1581">
        <v>2093</v>
      </c>
      <c r="K1581">
        <v>1.0203329999999999</v>
      </c>
      <c r="L1581" t="s">
        <v>15</v>
      </c>
    </row>
    <row r="1582" spans="1:12" x14ac:dyDescent="0.3">
      <c r="A1582" s="1">
        <v>41410</v>
      </c>
      <c r="B1582">
        <v>2013</v>
      </c>
      <c r="C1582" t="s">
        <v>12</v>
      </c>
      <c r="D1582">
        <v>132230</v>
      </c>
      <c r="E1582">
        <v>130000</v>
      </c>
      <c r="F1582" t="s">
        <v>13</v>
      </c>
      <c r="G1582" t="s">
        <v>14</v>
      </c>
      <c r="H1582">
        <v>3</v>
      </c>
      <c r="I1582">
        <v>2</v>
      </c>
      <c r="J1582">
        <v>971</v>
      </c>
      <c r="K1582">
        <v>1.0203329999999999</v>
      </c>
      <c r="L1582" t="s">
        <v>16</v>
      </c>
    </row>
    <row r="1583" spans="1:12" x14ac:dyDescent="0.3">
      <c r="A1583" s="1">
        <v>41411</v>
      </c>
      <c r="B1583">
        <v>2013</v>
      </c>
      <c r="C1583" t="s">
        <v>30</v>
      </c>
      <c r="D1583">
        <v>307090</v>
      </c>
      <c r="E1583">
        <v>337500</v>
      </c>
      <c r="F1583" t="s">
        <v>13</v>
      </c>
      <c r="G1583" t="s">
        <v>14</v>
      </c>
      <c r="H1583">
        <v>3</v>
      </c>
      <c r="I1583">
        <v>3</v>
      </c>
      <c r="J1583">
        <v>1050</v>
      </c>
      <c r="K1583">
        <v>1.0203329999999999</v>
      </c>
      <c r="L1583" t="s">
        <v>25</v>
      </c>
    </row>
    <row r="1584" spans="1:12" x14ac:dyDescent="0.3">
      <c r="A1584" s="1">
        <v>41412</v>
      </c>
      <c r="B1584">
        <v>2013</v>
      </c>
      <c r="C1584" t="s">
        <v>29</v>
      </c>
      <c r="D1584">
        <v>261200</v>
      </c>
      <c r="E1584">
        <v>85000</v>
      </c>
      <c r="F1584" t="s">
        <v>13</v>
      </c>
      <c r="G1584" t="s">
        <v>14</v>
      </c>
      <c r="H1584">
        <v>3</v>
      </c>
      <c r="I1584">
        <v>2</v>
      </c>
      <c r="J1584">
        <v>1056</v>
      </c>
      <c r="K1584">
        <v>1.0203329999999999</v>
      </c>
      <c r="L1584" t="s">
        <v>16</v>
      </c>
    </row>
    <row r="1585" spans="1:12" x14ac:dyDescent="0.3">
      <c r="A1585" s="1">
        <v>41412</v>
      </c>
      <c r="B1585">
        <v>2013</v>
      </c>
      <c r="C1585" t="s">
        <v>30</v>
      </c>
      <c r="D1585">
        <v>455040</v>
      </c>
      <c r="E1585">
        <v>615000</v>
      </c>
      <c r="F1585" t="s">
        <v>13</v>
      </c>
      <c r="G1585" t="s">
        <v>14</v>
      </c>
      <c r="H1585">
        <v>3</v>
      </c>
      <c r="I1585">
        <v>2</v>
      </c>
      <c r="J1585">
        <v>924</v>
      </c>
      <c r="K1585">
        <v>1.0203329999999999</v>
      </c>
      <c r="L1585" t="s">
        <v>25</v>
      </c>
    </row>
    <row r="1586" spans="1:12" x14ac:dyDescent="0.3">
      <c r="A1586" s="1">
        <v>41414</v>
      </c>
      <c r="B1586">
        <v>2013</v>
      </c>
      <c r="C1586" t="s">
        <v>12</v>
      </c>
      <c r="D1586">
        <v>132840</v>
      </c>
      <c r="E1586">
        <v>140000</v>
      </c>
      <c r="F1586" t="s">
        <v>13</v>
      </c>
      <c r="G1586" t="s">
        <v>14</v>
      </c>
      <c r="H1586">
        <v>3</v>
      </c>
      <c r="I1586">
        <v>1</v>
      </c>
      <c r="J1586">
        <v>1038</v>
      </c>
      <c r="K1586">
        <v>1.0203329999999999</v>
      </c>
      <c r="L1586" t="s">
        <v>22</v>
      </c>
    </row>
    <row r="1587" spans="1:12" x14ac:dyDescent="0.3">
      <c r="A1587" s="1">
        <v>41417</v>
      </c>
      <c r="B1587">
        <v>2013</v>
      </c>
      <c r="C1587" t="s">
        <v>12</v>
      </c>
      <c r="D1587">
        <v>111580</v>
      </c>
      <c r="E1587">
        <v>55000</v>
      </c>
      <c r="F1587" t="s">
        <v>13</v>
      </c>
      <c r="G1587" t="s">
        <v>14</v>
      </c>
      <c r="H1587">
        <v>3</v>
      </c>
      <c r="I1587">
        <v>2</v>
      </c>
      <c r="J1587">
        <v>990</v>
      </c>
      <c r="K1587">
        <v>1.0203329999999999</v>
      </c>
      <c r="L1587" t="s">
        <v>15</v>
      </c>
    </row>
    <row r="1588" spans="1:12" x14ac:dyDescent="0.3">
      <c r="A1588" s="1">
        <v>41417</v>
      </c>
      <c r="B1588">
        <v>2013</v>
      </c>
      <c r="C1588" t="s">
        <v>17</v>
      </c>
      <c r="D1588">
        <v>259700</v>
      </c>
      <c r="E1588">
        <v>98000</v>
      </c>
      <c r="F1588" t="s">
        <v>27</v>
      </c>
      <c r="G1588" t="s">
        <v>28</v>
      </c>
      <c r="H1588">
        <v>8</v>
      </c>
      <c r="I1588">
        <v>7</v>
      </c>
      <c r="J1588">
        <v>2419</v>
      </c>
      <c r="K1588">
        <v>1.0203329999999999</v>
      </c>
      <c r="L1588" t="s">
        <v>22</v>
      </c>
    </row>
    <row r="1589" spans="1:12" x14ac:dyDescent="0.3">
      <c r="A1589" s="1">
        <v>41418</v>
      </c>
      <c r="B1589">
        <v>2013</v>
      </c>
      <c r="C1589" t="s">
        <v>12</v>
      </c>
      <c r="D1589">
        <v>211610</v>
      </c>
      <c r="E1589">
        <v>159900</v>
      </c>
      <c r="F1589" t="s">
        <v>13</v>
      </c>
      <c r="G1589" t="s">
        <v>14</v>
      </c>
      <c r="H1589">
        <v>3</v>
      </c>
      <c r="I1589">
        <v>2</v>
      </c>
      <c r="J1589">
        <v>1004</v>
      </c>
      <c r="K1589">
        <v>1.0203329999999999</v>
      </c>
      <c r="L1589" t="s">
        <v>15</v>
      </c>
    </row>
    <row r="1590" spans="1:12" x14ac:dyDescent="0.3">
      <c r="A1590" s="1">
        <v>41420</v>
      </c>
      <c r="B1590">
        <v>2013</v>
      </c>
      <c r="C1590" t="s">
        <v>29</v>
      </c>
      <c r="D1590">
        <v>192200</v>
      </c>
      <c r="E1590">
        <v>291000</v>
      </c>
      <c r="F1590" t="s">
        <v>13</v>
      </c>
      <c r="G1590" t="s">
        <v>14</v>
      </c>
      <c r="H1590">
        <v>3</v>
      </c>
      <c r="I1590">
        <v>2</v>
      </c>
      <c r="J1590">
        <v>1024</v>
      </c>
      <c r="K1590">
        <v>1.0203329999999999</v>
      </c>
      <c r="L1590" t="s">
        <v>25</v>
      </c>
    </row>
    <row r="1591" spans="1:12" x14ac:dyDescent="0.3">
      <c r="A1591" s="1">
        <v>41421</v>
      </c>
      <c r="B1591">
        <v>2013</v>
      </c>
      <c r="C1591" t="s">
        <v>12</v>
      </c>
      <c r="D1591">
        <v>85850</v>
      </c>
      <c r="E1591">
        <v>60000</v>
      </c>
      <c r="F1591" t="s">
        <v>13</v>
      </c>
      <c r="G1591" t="s">
        <v>14</v>
      </c>
      <c r="H1591">
        <v>3</v>
      </c>
      <c r="I1591">
        <v>2</v>
      </c>
      <c r="J1591">
        <v>1082</v>
      </c>
      <c r="K1591">
        <v>1.0203329999999999</v>
      </c>
      <c r="L1591" t="s">
        <v>16</v>
      </c>
    </row>
    <row r="1592" spans="1:12" x14ac:dyDescent="0.3">
      <c r="A1592" s="1">
        <v>41421</v>
      </c>
      <c r="B1592">
        <v>2013</v>
      </c>
      <c r="C1592" t="s">
        <v>12</v>
      </c>
      <c r="D1592">
        <v>150970</v>
      </c>
      <c r="E1592">
        <v>135000</v>
      </c>
      <c r="F1592" t="s">
        <v>13</v>
      </c>
      <c r="G1592" t="s">
        <v>14</v>
      </c>
      <c r="H1592">
        <v>3</v>
      </c>
      <c r="I1592">
        <v>1</v>
      </c>
      <c r="J1592">
        <v>1011</v>
      </c>
      <c r="K1592">
        <v>1.0203329999999999</v>
      </c>
      <c r="L1592" t="s">
        <v>25</v>
      </c>
    </row>
    <row r="1593" spans="1:12" x14ac:dyDescent="0.3">
      <c r="A1593" s="1">
        <v>41421</v>
      </c>
      <c r="B1593">
        <v>2013</v>
      </c>
      <c r="C1593" t="s">
        <v>30</v>
      </c>
      <c r="D1593">
        <v>366860</v>
      </c>
      <c r="E1593">
        <v>555000</v>
      </c>
      <c r="F1593" t="s">
        <v>13</v>
      </c>
      <c r="G1593" t="s">
        <v>14</v>
      </c>
      <c r="H1593">
        <v>3</v>
      </c>
      <c r="I1593">
        <v>2</v>
      </c>
      <c r="J1593">
        <v>916</v>
      </c>
      <c r="K1593">
        <v>1.0203329999999999</v>
      </c>
      <c r="L1593" t="s">
        <v>25</v>
      </c>
    </row>
    <row r="1594" spans="1:12" x14ac:dyDescent="0.3">
      <c r="A1594" s="1">
        <v>41425</v>
      </c>
      <c r="B1594">
        <v>2013</v>
      </c>
      <c r="C1594" t="s">
        <v>17</v>
      </c>
      <c r="D1594">
        <v>192260</v>
      </c>
      <c r="E1594">
        <v>235000</v>
      </c>
      <c r="F1594" t="s">
        <v>13</v>
      </c>
      <c r="G1594" t="s">
        <v>14</v>
      </c>
      <c r="H1594">
        <v>3</v>
      </c>
      <c r="I1594">
        <v>1</v>
      </c>
      <c r="J1594">
        <v>1033</v>
      </c>
      <c r="K1594">
        <v>1.0203329999999999</v>
      </c>
      <c r="L1594" t="s">
        <v>25</v>
      </c>
    </row>
    <row r="1595" spans="1:12" x14ac:dyDescent="0.3">
      <c r="A1595" s="1">
        <v>41425</v>
      </c>
      <c r="B1595">
        <v>2013</v>
      </c>
      <c r="C1595" t="s">
        <v>17</v>
      </c>
      <c r="D1595">
        <v>142230</v>
      </c>
      <c r="E1595">
        <v>155000</v>
      </c>
      <c r="F1595" t="s">
        <v>13</v>
      </c>
      <c r="G1595" t="s">
        <v>14</v>
      </c>
      <c r="H1595">
        <v>3</v>
      </c>
      <c r="I1595">
        <v>2</v>
      </c>
      <c r="J1595">
        <v>933</v>
      </c>
      <c r="K1595">
        <v>1.0203329999999999</v>
      </c>
      <c r="L1595" t="s">
        <v>22</v>
      </c>
    </row>
    <row r="1596" spans="1:12" x14ac:dyDescent="0.3">
      <c r="A1596" s="1">
        <v>41427</v>
      </c>
      <c r="B1596">
        <v>2013</v>
      </c>
      <c r="C1596" t="s">
        <v>30</v>
      </c>
      <c r="D1596">
        <v>391050</v>
      </c>
      <c r="E1596">
        <v>345000</v>
      </c>
      <c r="F1596" t="s">
        <v>13</v>
      </c>
      <c r="G1596" t="s">
        <v>14</v>
      </c>
      <c r="H1596">
        <v>3</v>
      </c>
      <c r="I1596">
        <v>2</v>
      </c>
      <c r="J1596">
        <v>1100</v>
      </c>
      <c r="K1596">
        <v>1.0203329999999999</v>
      </c>
      <c r="L1596" t="s">
        <v>16</v>
      </c>
    </row>
    <row r="1597" spans="1:12" x14ac:dyDescent="0.3">
      <c r="A1597" s="1">
        <v>41431</v>
      </c>
      <c r="B1597">
        <v>2013</v>
      </c>
      <c r="C1597" t="s">
        <v>29</v>
      </c>
      <c r="D1597">
        <v>260300</v>
      </c>
      <c r="E1597">
        <v>390000</v>
      </c>
      <c r="F1597" t="s">
        <v>13</v>
      </c>
      <c r="G1597" t="s">
        <v>14</v>
      </c>
      <c r="H1597">
        <v>3</v>
      </c>
      <c r="I1597">
        <v>2</v>
      </c>
      <c r="J1597">
        <v>1009</v>
      </c>
      <c r="K1597">
        <v>1.0203329999999999</v>
      </c>
      <c r="L1597" t="s">
        <v>16</v>
      </c>
    </row>
    <row r="1598" spans="1:12" x14ac:dyDescent="0.3">
      <c r="A1598" s="1">
        <v>41431</v>
      </c>
      <c r="B1598">
        <v>2013</v>
      </c>
      <c r="C1598" t="s">
        <v>29</v>
      </c>
      <c r="D1598">
        <v>312900</v>
      </c>
      <c r="E1598">
        <v>412000</v>
      </c>
      <c r="F1598" t="s">
        <v>13</v>
      </c>
      <c r="G1598" t="s">
        <v>14</v>
      </c>
      <c r="H1598">
        <v>3</v>
      </c>
      <c r="I1598">
        <v>3</v>
      </c>
      <c r="J1598">
        <v>1020</v>
      </c>
      <c r="K1598">
        <v>1.0203329999999999</v>
      </c>
      <c r="L1598" t="s">
        <v>22</v>
      </c>
    </row>
    <row r="1599" spans="1:12" x14ac:dyDescent="0.3">
      <c r="A1599" s="1">
        <v>41431</v>
      </c>
      <c r="B1599">
        <v>2013</v>
      </c>
      <c r="C1599" t="s">
        <v>17</v>
      </c>
      <c r="D1599">
        <v>138440</v>
      </c>
      <c r="E1599">
        <v>120000</v>
      </c>
      <c r="F1599" t="s">
        <v>23</v>
      </c>
      <c r="G1599" t="s">
        <v>24</v>
      </c>
      <c r="H1599">
        <v>6</v>
      </c>
      <c r="I1599">
        <v>5</v>
      </c>
      <c r="J1599">
        <v>1903</v>
      </c>
      <c r="K1599">
        <v>1.0203329999999999</v>
      </c>
      <c r="L1599" t="s">
        <v>25</v>
      </c>
    </row>
    <row r="1600" spans="1:12" x14ac:dyDescent="0.3">
      <c r="A1600" s="1">
        <v>41431</v>
      </c>
      <c r="B1600">
        <v>2013</v>
      </c>
      <c r="C1600" t="s">
        <v>12</v>
      </c>
      <c r="D1600">
        <v>128640</v>
      </c>
      <c r="E1600">
        <v>82000</v>
      </c>
      <c r="F1600" t="s">
        <v>19</v>
      </c>
      <c r="G1600" t="s">
        <v>20</v>
      </c>
      <c r="H1600">
        <v>4</v>
      </c>
      <c r="I1600">
        <v>4</v>
      </c>
      <c r="J1600">
        <v>1421</v>
      </c>
      <c r="K1600">
        <v>1.0203329999999999</v>
      </c>
      <c r="L1600" t="s">
        <v>22</v>
      </c>
    </row>
    <row r="1601" spans="1:12" x14ac:dyDescent="0.3">
      <c r="A1601" s="1">
        <v>41432</v>
      </c>
      <c r="B1601">
        <v>2013</v>
      </c>
      <c r="C1601" t="s">
        <v>12</v>
      </c>
      <c r="D1601">
        <v>84370</v>
      </c>
      <c r="E1601">
        <v>30000</v>
      </c>
      <c r="F1601" t="s">
        <v>13</v>
      </c>
      <c r="G1601" t="s">
        <v>14</v>
      </c>
      <c r="H1601">
        <v>3</v>
      </c>
      <c r="I1601">
        <v>3</v>
      </c>
      <c r="J1601">
        <v>1010</v>
      </c>
      <c r="K1601">
        <v>1.0203329999999999</v>
      </c>
      <c r="L1601" t="s">
        <v>15</v>
      </c>
    </row>
    <row r="1602" spans="1:12" x14ac:dyDescent="0.3">
      <c r="A1602" s="1">
        <v>41432</v>
      </c>
      <c r="B1602">
        <v>2013</v>
      </c>
      <c r="C1602" t="s">
        <v>17</v>
      </c>
      <c r="D1602">
        <v>171670</v>
      </c>
      <c r="E1602">
        <v>100000</v>
      </c>
      <c r="F1602" t="s">
        <v>23</v>
      </c>
      <c r="G1602" t="s">
        <v>24</v>
      </c>
      <c r="H1602">
        <v>6</v>
      </c>
      <c r="I1602">
        <v>6</v>
      </c>
      <c r="J1602">
        <v>2054</v>
      </c>
      <c r="K1602">
        <v>1.0203329999999999</v>
      </c>
      <c r="L1602" t="s">
        <v>22</v>
      </c>
    </row>
    <row r="1603" spans="1:12" x14ac:dyDescent="0.3">
      <c r="A1603" s="1">
        <v>41435</v>
      </c>
      <c r="B1603">
        <v>2013</v>
      </c>
      <c r="C1603" t="s">
        <v>12</v>
      </c>
      <c r="D1603">
        <v>129640</v>
      </c>
      <c r="E1603">
        <v>17000</v>
      </c>
      <c r="F1603" t="s">
        <v>27</v>
      </c>
      <c r="G1603" t="s">
        <v>28</v>
      </c>
      <c r="H1603">
        <v>8</v>
      </c>
      <c r="I1603">
        <v>8</v>
      </c>
      <c r="J1603">
        <v>2492</v>
      </c>
      <c r="K1603">
        <v>1.0203329999999999</v>
      </c>
      <c r="L1603" t="s">
        <v>25</v>
      </c>
    </row>
    <row r="1604" spans="1:12" x14ac:dyDescent="0.3">
      <c r="A1604" s="1">
        <v>41438</v>
      </c>
      <c r="B1604">
        <v>2013</v>
      </c>
      <c r="C1604" t="s">
        <v>17</v>
      </c>
      <c r="D1604">
        <v>121240</v>
      </c>
      <c r="E1604">
        <v>95000</v>
      </c>
      <c r="F1604" t="s">
        <v>19</v>
      </c>
      <c r="G1604" t="s">
        <v>20</v>
      </c>
      <c r="H1604">
        <v>4</v>
      </c>
      <c r="I1604">
        <v>3</v>
      </c>
      <c r="J1604">
        <v>1484</v>
      </c>
      <c r="K1604">
        <v>1.0203329999999999</v>
      </c>
      <c r="L1604" t="s">
        <v>22</v>
      </c>
    </row>
    <row r="1605" spans="1:12" x14ac:dyDescent="0.3">
      <c r="A1605" s="1">
        <v>41438</v>
      </c>
      <c r="B1605">
        <v>2013</v>
      </c>
      <c r="C1605" t="s">
        <v>12</v>
      </c>
      <c r="D1605">
        <v>94830</v>
      </c>
      <c r="E1605">
        <v>90000</v>
      </c>
      <c r="F1605" t="s">
        <v>13</v>
      </c>
      <c r="G1605" t="s">
        <v>14</v>
      </c>
      <c r="H1605">
        <v>3</v>
      </c>
      <c r="I1605">
        <v>2</v>
      </c>
      <c r="J1605">
        <v>1030</v>
      </c>
      <c r="K1605">
        <v>1.0203329999999999</v>
      </c>
      <c r="L1605" t="s">
        <v>22</v>
      </c>
    </row>
    <row r="1606" spans="1:12" x14ac:dyDescent="0.3">
      <c r="A1606" s="1">
        <v>41439</v>
      </c>
      <c r="B1606">
        <v>2013</v>
      </c>
      <c r="C1606" t="s">
        <v>29</v>
      </c>
      <c r="D1606">
        <v>177300</v>
      </c>
      <c r="E1606">
        <v>172500</v>
      </c>
      <c r="F1606" t="s">
        <v>13</v>
      </c>
      <c r="G1606" t="s">
        <v>14</v>
      </c>
      <c r="H1606">
        <v>3</v>
      </c>
      <c r="I1606">
        <v>1</v>
      </c>
      <c r="J1606">
        <v>976</v>
      </c>
      <c r="K1606">
        <v>1.0203329999999999</v>
      </c>
      <c r="L1606" t="s">
        <v>25</v>
      </c>
    </row>
    <row r="1607" spans="1:12" x14ac:dyDescent="0.3">
      <c r="A1607" s="1">
        <v>41439</v>
      </c>
      <c r="B1607">
        <v>2013</v>
      </c>
      <c r="C1607" t="s">
        <v>17</v>
      </c>
      <c r="D1607">
        <v>132590</v>
      </c>
      <c r="E1607">
        <v>157000</v>
      </c>
      <c r="F1607" t="s">
        <v>23</v>
      </c>
      <c r="G1607" t="s">
        <v>24</v>
      </c>
      <c r="H1607">
        <v>6</v>
      </c>
      <c r="I1607">
        <v>6</v>
      </c>
      <c r="J1607">
        <v>2040</v>
      </c>
      <c r="K1607">
        <v>1.0203329999999999</v>
      </c>
      <c r="L1607" t="s">
        <v>16</v>
      </c>
    </row>
    <row r="1608" spans="1:12" x14ac:dyDescent="0.3">
      <c r="A1608" s="1">
        <v>41440</v>
      </c>
      <c r="B1608">
        <v>2013</v>
      </c>
      <c r="C1608" t="s">
        <v>30</v>
      </c>
      <c r="D1608">
        <v>585650</v>
      </c>
      <c r="E1608">
        <v>415000</v>
      </c>
      <c r="F1608" t="s">
        <v>13</v>
      </c>
      <c r="G1608" t="s">
        <v>14</v>
      </c>
      <c r="H1608">
        <v>3</v>
      </c>
      <c r="I1608">
        <v>2</v>
      </c>
      <c r="J1608">
        <v>913</v>
      </c>
      <c r="K1608">
        <v>1.0203329999999999</v>
      </c>
      <c r="L1608" t="s">
        <v>22</v>
      </c>
    </row>
    <row r="1609" spans="1:12" x14ac:dyDescent="0.3">
      <c r="A1609" s="1">
        <v>41445</v>
      </c>
      <c r="B1609">
        <v>2013</v>
      </c>
      <c r="C1609" t="s">
        <v>17</v>
      </c>
      <c r="D1609">
        <v>188610</v>
      </c>
      <c r="E1609">
        <v>235000</v>
      </c>
      <c r="F1609" t="s">
        <v>13</v>
      </c>
      <c r="G1609" t="s">
        <v>14</v>
      </c>
      <c r="H1609">
        <v>3</v>
      </c>
      <c r="I1609">
        <v>3</v>
      </c>
      <c r="J1609">
        <v>955</v>
      </c>
      <c r="K1609">
        <v>1.0203329999999999</v>
      </c>
      <c r="L1609" t="s">
        <v>15</v>
      </c>
    </row>
    <row r="1610" spans="1:12" x14ac:dyDescent="0.3">
      <c r="A1610" s="1">
        <v>41445</v>
      </c>
      <c r="B1610">
        <v>2013</v>
      </c>
      <c r="C1610" t="s">
        <v>29</v>
      </c>
      <c r="D1610">
        <v>168000</v>
      </c>
      <c r="E1610">
        <v>210000</v>
      </c>
      <c r="F1610" t="s">
        <v>13</v>
      </c>
      <c r="G1610" t="s">
        <v>14</v>
      </c>
      <c r="H1610">
        <v>3</v>
      </c>
      <c r="I1610">
        <v>2</v>
      </c>
      <c r="J1610">
        <v>1079</v>
      </c>
      <c r="K1610">
        <v>1.0203329999999999</v>
      </c>
      <c r="L1610" t="s">
        <v>15</v>
      </c>
    </row>
    <row r="1611" spans="1:12" x14ac:dyDescent="0.3">
      <c r="A1611" s="1">
        <v>41445</v>
      </c>
      <c r="B1611">
        <v>2013</v>
      </c>
      <c r="C1611" t="s">
        <v>30</v>
      </c>
      <c r="D1611">
        <v>615330</v>
      </c>
      <c r="E1611">
        <v>612000</v>
      </c>
      <c r="F1611" t="s">
        <v>13</v>
      </c>
      <c r="G1611" t="s">
        <v>14</v>
      </c>
      <c r="H1611">
        <v>3</v>
      </c>
      <c r="I1611">
        <v>3</v>
      </c>
      <c r="J1611">
        <v>930</v>
      </c>
      <c r="K1611">
        <v>1.0203329999999999</v>
      </c>
      <c r="L1611" t="s">
        <v>16</v>
      </c>
    </row>
    <row r="1612" spans="1:12" x14ac:dyDescent="0.3">
      <c r="A1612" s="1">
        <v>41446</v>
      </c>
      <c r="B1612">
        <v>2013</v>
      </c>
      <c r="C1612" t="s">
        <v>17</v>
      </c>
      <c r="D1612">
        <v>155630</v>
      </c>
      <c r="E1612">
        <v>85000</v>
      </c>
      <c r="F1612" t="s">
        <v>13</v>
      </c>
      <c r="G1612" t="s">
        <v>14</v>
      </c>
      <c r="H1612">
        <v>3</v>
      </c>
      <c r="I1612">
        <v>3</v>
      </c>
      <c r="J1612">
        <v>954</v>
      </c>
      <c r="K1612">
        <v>1.0203329999999999</v>
      </c>
      <c r="L1612" t="s">
        <v>16</v>
      </c>
    </row>
    <row r="1613" spans="1:12" x14ac:dyDescent="0.3">
      <c r="A1613" s="1">
        <v>41446</v>
      </c>
      <c r="B1613">
        <v>2013</v>
      </c>
      <c r="C1613" t="s">
        <v>29</v>
      </c>
      <c r="D1613">
        <v>332800</v>
      </c>
      <c r="E1613">
        <v>409000</v>
      </c>
      <c r="F1613" t="s">
        <v>13</v>
      </c>
      <c r="G1613" t="s">
        <v>14</v>
      </c>
      <c r="H1613">
        <v>3</v>
      </c>
      <c r="I1613">
        <v>3</v>
      </c>
      <c r="J1613">
        <v>1002</v>
      </c>
      <c r="K1613">
        <v>1.0203329999999999</v>
      </c>
      <c r="L1613" t="s">
        <v>16</v>
      </c>
    </row>
    <row r="1614" spans="1:12" x14ac:dyDescent="0.3">
      <c r="A1614" s="1">
        <v>41446</v>
      </c>
      <c r="B1614">
        <v>2013</v>
      </c>
      <c r="C1614" t="s">
        <v>12</v>
      </c>
      <c r="D1614">
        <v>104500</v>
      </c>
      <c r="E1614">
        <v>39000</v>
      </c>
      <c r="F1614" t="s">
        <v>23</v>
      </c>
      <c r="G1614" t="s">
        <v>24</v>
      </c>
      <c r="H1614">
        <v>6</v>
      </c>
      <c r="I1614">
        <v>6</v>
      </c>
      <c r="J1614">
        <v>1882</v>
      </c>
      <c r="K1614">
        <v>1.0203329999999999</v>
      </c>
      <c r="L1614" t="s">
        <v>25</v>
      </c>
    </row>
    <row r="1615" spans="1:12" x14ac:dyDescent="0.3">
      <c r="A1615" s="1">
        <v>41447</v>
      </c>
      <c r="B1615">
        <v>2013</v>
      </c>
      <c r="C1615" t="s">
        <v>17</v>
      </c>
      <c r="D1615">
        <v>154100</v>
      </c>
      <c r="E1615">
        <v>75000</v>
      </c>
      <c r="F1615" t="s">
        <v>13</v>
      </c>
      <c r="G1615" t="s">
        <v>14</v>
      </c>
      <c r="H1615">
        <v>3</v>
      </c>
      <c r="I1615">
        <v>2</v>
      </c>
      <c r="J1615">
        <v>988</v>
      </c>
      <c r="K1615">
        <v>1.0203329999999999</v>
      </c>
      <c r="L1615" t="s">
        <v>25</v>
      </c>
    </row>
    <row r="1616" spans="1:12" x14ac:dyDescent="0.3">
      <c r="A1616" s="1">
        <v>41448</v>
      </c>
      <c r="B1616">
        <v>2013</v>
      </c>
      <c r="C1616" t="s">
        <v>12</v>
      </c>
      <c r="D1616">
        <v>150040</v>
      </c>
      <c r="E1616">
        <v>160000</v>
      </c>
      <c r="F1616" t="s">
        <v>13</v>
      </c>
      <c r="G1616" t="s">
        <v>14</v>
      </c>
      <c r="H1616">
        <v>3</v>
      </c>
      <c r="I1616">
        <v>3</v>
      </c>
      <c r="J1616">
        <v>1029</v>
      </c>
      <c r="K1616">
        <v>1.0203329999999999</v>
      </c>
      <c r="L1616" t="s">
        <v>15</v>
      </c>
    </row>
    <row r="1617" spans="1:12" x14ac:dyDescent="0.3">
      <c r="A1617" s="1">
        <v>41452</v>
      </c>
      <c r="B1617">
        <v>2013</v>
      </c>
      <c r="C1617" t="s">
        <v>29</v>
      </c>
      <c r="D1617">
        <v>440700</v>
      </c>
      <c r="E1617">
        <v>635000</v>
      </c>
      <c r="F1617" t="s">
        <v>13</v>
      </c>
      <c r="G1617" t="s">
        <v>14</v>
      </c>
      <c r="H1617">
        <v>3</v>
      </c>
      <c r="I1617">
        <v>3</v>
      </c>
      <c r="J1617">
        <v>1040</v>
      </c>
      <c r="K1617">
        <v>1.0203329999999999</v>
      </c>
      <c r="L1617" t="s">
        <v>25</v>
      </c>
    </row>
    <row r="1618" spans="1:12" x14ac:dyDescent="0.3">
      <c r="A1618" s="1">
        <v>41452</v>
      </c>
      <c r="B1618">
        <v>2013</v>
      </c>
      <c r="C1618" t="s">
        <v>29</v>
      </c>
      <c r="D1618">
        <v>196100</v>
      </c>
      <c r="E1618">
        <v>275000</v>
      </c>
      <c r="F1618" t="s">
        <v>13</v>
      </c>
      <c r="G1618" t="s">
        <v>14</v>
      </c>
      <c r="H1618">
        <v>3</v>
      </c>
      <c r="I1618">
        <v>2</v>
      </c>
      <c r="J1618">
        <v>929</v>
      </c>
      <c r="K1618">
        <v>1.0203329999999999</v>
      </c>
      <c r="L1618" t="s">
        <v>22</v>
      </c>
    </row>
    <row r="1619" spans="1:12" x14ac:dyDescent="0.3">
      <c r="A1619" s="1">
        <v>41453</v>
      </c>
      <c r="B1619">
        <v>2013</v>
      </c>
      <c r="C1619" t="s">
        <v>18</v>
      </c>
      <c r="D1619">
        <v>241500</v>
      </c>
      <c r="E1619">
        <v>270000</v>
      </c>
      <c r="F1619" t="s">
        <v>13</v>
      </c>
      <c r="G1619" t="s">
        <v>14</v>
      </c>
      <c r="H1619">
        <v>3</v>
      </c>
      <c r="I1619">
        <v>1</v>
      </c>
      <c r="J1619">
        <v>1032</v>
      </c>
      <c r="K1619">
        <v>1.0203329999999999</v>
      </c>
      <c r="L1619" t="s">
        <v>25</v>
      </c>
    </row>
    <row r="1620" spans="1:12" x14ac:dyDescent="0.3">
      <c r="A1620" s="1">
        <v>41454</v>
      </c>
      <c r="B1620">
        <v>2013</v>
      </c>
      <c r="C1620" t="s">
        <v>17</v>
      </c>
      <c r="D1620">
        <v>255940</v>
      </c>
      <c r="E1620">
        <v>125500</v>
      </c>
      <c r="F1620" t="s">
        <v>13</v>
      </c>
      <c r="G1620" t="s">
        <v>14</v>
      </c>
      <c r="H1620">
        <v>3</v>
      </c>
      <c r="I1620">
        <v>3</v>
      </c>
      <c r="J1620">
        <v>978</v>
      </c>
      <c r="K1620">
        <v>1.0203329999999999</v>
      </c>
      <c r="L1620" t="s">
        <v>22</v>
      </c>
    </row>
    <row r="1621" spans="1:12" x14ac:dyDescent="0.3">
      <c r="A1621" s="1">
        <v>41454</v>
      </c>
      <c r="B1621">
        <v>2013</v>
      </c>
      <c r="C1621" t="s">
        <v>18</v>
      </c>
      <c r="D1621">
        <v>731500</v>
      </c>
      <c r="E1621">
        <v>900000</v>
      </c>
      <c r="F1621" t="s">
        <v>13</v>
      </c>
      <c r="G1621" t="s">
        <v>14</v>
      </c>
      <c r="H1621">
        <v>3</v>
      </c>
      <c r="I1621">
        <v>3</v>
      </c>
      <c r="J1621">
        <v>982</v>
      </c>
      <c r="K1621">
        <v>1.0203329999999999</v>
      </c>
      <c r="L1621" t="s">
        <v>16</v>
      </c>
    </row>
    <row r="1622" spans="1:12" x14ac:dyDescent="0.3">
      <c r="A1622" s="1">
        <v>41454</v>
      </c>
      <c r="B1622">
        <v>2013</v>
      </c>
      <c r="C1622" t="s">
        <v>30</v>
      </c>
      <c r="D1622">
        <v>382870</v>
      </c>
      <c r="E1622">
        <v>540000</v>
      </c>
      <c r="F1622" t="s">
        <v>13</v>
      </c>
      <c r="G1622" t="s">
        <v>14</v>
      </c>
      <c r="H1622">
        <v>3</v>
      </c>
      <c r="I1622">
        <v>2</v>
      </c>
      <c r="J1622">
        <v>929</v>
      </c>
      <c r="K1622">
        <v>1.0203329999999999</v>
      </c>
      <c r="L1622" t="s">
        <v>25</v>
      </c>
    </row>
    <row r="1623" spans="1:12" x14ac:dyDescent="0.3">
      <c r="A1623" s="1">
        <v>41455</v>
      </c>
      <c r="B1623">
        <v>2013</v>
      </c>
      <c r="C1623" t="s">
        <v>30</v>
      </c>
      <c r="D1623">
        <v>747850</v>
      </c>
      <c r="E1623">
        <v>927500</v>
      </c>
      <c r="F1623" t="s">
        <v>13</v>
      </c>
      <c r="G1623" t="s">
        <v>14</v>
      </c>
      <c r="H1623">
        <v>3</v>
      </c>
      <c r="I1623">
        <v>2</v>
      </c>
      <c r="J1623">
        <v>998</v>
      </c>
      <c r="K1623">
        <v>1.0203329999999999</v>
      </c>
      <c r="L1623" t="s">
        <v>16</v>
      </c>
    </row>
    <row r="1624" spans="1:12" x14ac:dyDescent="0.3">
      <c r="A1624" s="1">
        <v>41455</v>
      </c>
      <c r="B1624">
        <v>2013</v>
      </c>
      <c r="C1624" t="s">
        <v>18</v>
      </c>
      <c r="D1624">
        <v>458010</v>
      </c>
      <c r="E1624">
        <v>545000</v>
      </c>
      <c r="F1624" t="s">
        <v>13</v>
      </c>
      <c r="G1624" t="s">
        <v>14</v>
      </c>
      <c r="H1624">
        <v>3</v>
      </c>
      <c r="I1624">
        <v>1</v>
      </c>
      <c r="J1624">
        <v>951</v>
      </c>
      <c r="K1624">
        <v>1.0203329999999999</v>
      </c>
      <c r="L1624" t="s">
        <v>16</v>
      </c>
    </row>
    <row r="1625" spans="1:12" x14ac:dyDescent="0.3">
      <c r="A1625" s="1">
        <v>41456</v>
      </c>
      <c r="B1625">
        <v>2013</v>
      </c>
      <c r="C1625" t="s">
        <v>18</v>
      </c>
      <c r="D1625">
        <v>710710</v>
      </c>
      <c r="E1625">
        <v>800000</v>
      </c>
      <c r="F1625" t="s">
        <v>13</v>
      </c>
      <c r="G1625" t="s">
        <v>14</v>
      </c>
      <c r="H1625">
        <v>3</v>
      </c>
      <c r="I1625">
        <v>1</v>
      </c>
      <c r="J1625">
        <v>977</v>
      </c>
      <c r="K1625">
        <v>1.0203329999999999</v>
      </c>
      <c r="L1625" t="s">
        <v>16</v>
      </c>
    </row>
    <row r="1626" spans="1:12" x14ac:dyDescent="0.3">
      <c r="A1626" s="1">
        <v>41456</v>
      </c>
      <c r="B1626">
        <v>2013</v>
      </c>
      <c r="C1626" t="s">
        <v>12</v>
      </c>
      <c r="D1626">
        <v>118560</v>
      </c>
      <c r="E1626">
        <v>165000</v>
      </c>
      <c r="F1626" t="s">
        <v>13</v>
      </c>
      <c r="G1626" t="s">
        <v>14</v>
      </c>
      <c r="H1626">
        <v>3</v>
      </c>
      <c r="I1626">
        <v>1</v>
      </c>
      <c r="J1626">
        <v>994</v>
      </c>
      <c r="K1626">
        <v>1.0203329999999999</v>
      </c>
      <c r="L1626" t="s">
        <v>16</v>
      </c>
    </row>
    <row r="1627" spans="1:12" x14ac:dyDescent="0.3">
      <c r="A1627" s="1">
        <v>41460</v>
      </c>
      <c r="B1627">
        <v>2013</v>
      </c>
      <c r="C1627" t="s">
        <v>29</v>
      </c>
      <c r="D1627">
        <v>188800</v>
      </c>
      <c r="E1627">
        <v>265000</v>
      </c>
      <c r="F1627" t="s">
        <v>13</v>
      </c>
      <c r="G1627" t="s">
        <v>14</v>
      </c>
      <c r="H1627">
        <v>3</v>
      </c>
      <c r="I1627">
        <v>3</v>
      </c>
      <c r="J1627">
        <v>1003</v>
      </c>
      <c r="K1627">
        <v>1.0203329999999999</v>
      </c>
      <c r="L1627" t="s">
        <v>25</v>
      </c>
    </row>
    <row r="1628" spans="1:12" x14ac:dyDescent="0.3">
      <c r="A1628" s="1">
        <v>41462</v>
      </c>
      <c r="B1628">
        <v>2013</v>
      </c>
      <c r="C1628" t="s">
        <v>17</v>
      </c>
      <c r="D1628">
        <v>135570</v>
      </c>
      <c r="E1628">
        <v>155000</v>
      </c>
      <c r="F1628" t="s">
        <v>19</v>
      </c>
      <c r="G1628" t="s">
        <v>20</v>
      </c>
      <c r="H1628">
        <v>4</v>
      </c>
      <c r="I1628">
        <v>2</v>
      </c>
      <c r="J1628">
        <v>1354</v>
      </c>
      <c r="K1628">
        <v>1.0203329999999999</v>
      </c>
      <c r="L1628" t="s">
        <v>22</v>
      </c>
    </row>
    <row r="1629" spans="1:12" x14ac:dyDescent="0.3">
      <c r="A1629" s="1">
        <v>41462</v>
      </c>
      <c r="B1629">
        <v>2013</v>
      </c>
      <c r="C1629" t="s">
        <v>18</v>
      </c>
      <c r="D1629">
        <v>717500</v>
      </c>
      <c r="E1629">
        <v>1250000</v>
      </c>
      <c r="F1629" t="s">
        <v>13</v>
      </c>
      <c r="G1629" t="s">
        <v>14</v>
      </c>
      <c r="H1629">
        <v>3</v>
      </c>
      <c r="I1629">
        <v>3</v>
      </c>
      <c r="J1629">
        <v>1089</v>
      </c>
      <c r="K1629">
        <v>1.0203329999999999</v>
      </c>
      <c r="L1629" t="s">
        <v>16</v>
      </c>
    </row>
    <row r="1630" spans="1:12" x14ac:dyDescent="0.3">
      <c r="A1630" s="1">
        <v>41463</v>
      </c>
      <c r="B1630">
        <v>2013</v>
      </c>
      <c r="C1630" t="s">
        <v>12</v>
      </c>
      <c r="D1630">
        <v>102210</v>
      </c>
      <c r="E1630">
        <v>99900</v>
      </c>
      <c r="F1630" t="s">
        <v>13</v>
      </c>
      <c r="G1630" t="s">
        <v>14</v>
      </c>
      <c r="H1630">
        <v>3</v>
      </c>
      <c r="I1630">
        <v>1</v>
      </c>
      <c r="J1630">
        <v>935</v>
      </c>
      <c r="K1630">
        <v>1.0203329999999999</v>
      </c>
      <c r="L1630" t="s">
        <v>25</v>
      </c>
    </row>
    <row r="1631" spans="1:12" x14ac:dyDescent="0.3">
      <c r="A1631" s="1">
        <v>41467</v>
      </c>
      <c r="B1631">
        <v>2013</v>
      </c>
      <c r="C1631" t="s">
        <v>18</v>
      </c>
      <c r="D1631">
        <v>383180</v>
      </c>
      <c r="E1631">
        <v>437500</v>
      </c>
      <c r="F1631" t="s">
        <v>13</v>
      </c>
      <c r="G1631" t="s">
        <v>14</v>
      </c>
      <c r="H1631">
        <v>3</v>
      </c>
      <c r="I1631">
        <v>3</v>
      </c>
      <c r="J1631">
        <v>1032</v>
      </c>
      <c r="K1631">
        <v>1.0203329999999999</v>
      </c>
      <c r="L1631" t="s">
        <v>22</v>
      </c>
    </row>
    <row r="1632" spans="1:12" x14ac:dyDescent="0.3">
      <c r="A1632" s="1">
        <v>41473</v>
      </c>
      <c r="B1632">
        <v>2013</v>
      </c>
      <c r="C1632" t="s">
        <v>29</v>
      </c>
      <c r="D1632">
        <v>247200</v>
      </c>
      <c r="E1632">
        <v>375000</v>
      </c>
      <c r="F1632" t="s">
        <v>13</v>
      </c>
      <c r="G1632" t="s">
        <v>14</v>
      </c>
      <c r="H1632">
        <v>3</v>
      </c>
      <c r="I1632">
        <v>1</v>
      </c>
      <c r="J1632">
        <v>1034</v>
      </c>
      <c r="K1632">
        <v>1.0203329999999999</v>
      </c>
      <c r="L1632" t="s">
        <v>22</v>
      </c>
    </row>
    <row r="1633" spans="1:12" x14ac:dyDescent="0.3">
      <c r="A1633" s="1">
        <v>41473</v>
      </c>
      <c r="B1633">
        <v>2013</v>
      </c>
      <c r="C1633" t="s">
        <v>29</v>
      </c>
      <c r="D1633">
        <v>167600</v>
      </c>
      <c r="E1633">
        <v>211000</v>
      </c>
      <c r="F1633" t="s">
        <v>19</v>
      </c>
      <c r="G1633" t="s">
        <v>20</v>
      </c>
      <c r="H1633">
        <v>4</v>
      </c>
      <c r="I1633">
        <v>3</v>
      </c>
      <c r="J1633">
        <v>1332</v>
      </c>
      <c r="K1633">
        <v>1.0203329999999999</v>
      </c>
      <c r="L1633" t="s">
        <v>15</v>
      </c>
    </row>
    <row r="1634" spans="1:12" x14ac:dyDescent="0.3">
      <c r="A1634" s="1">
        <v>41474</v>
      </c>
      <c r="B1634">
        <v>2013</v>
      </c>
      <c r="C1634" t="s">
        <v>12</v>
      </c>
      <c r="D1634">
        <v>142990</v>
      </c>
      <c r="E1634">
        <v>107000</v>
      </c>
      <c r="F1634" t="s">
        <v>19</v>
      </c>
      <c r="G1634" t="s">
        <v>20</v>
      </c>
      <c r="H1634">
        <v>4</v>
      </c>
      <c r="I1634">
        <v>2</v>
      </c>
      <c r="J1634">
        <v>1321</v>
      </c>
      <c r="K1634">
        <v>1.0203329999999999</v>
      </c>
      <c r="L1634" t="s">
        <v>22</v>
      </c>
    </row>
    <row r="1635" spans="1:12" x14ac:dyDescent="0.3">
      <c r="A1635" s="1">
        <v>41476</v>
      </c>
      <c r="B1635">
        <v>2013</v>
      </c>
      <c r="C1635" t="s">
        <v>30</v>
      </c>
      <c r="D1635">
        <v>726350</v>
      </c>
      <c r="E1635">
        <v>970000</v>
      </c>
      <c r="F1635" t="s">
        <v>13</v>
      </c>
      <c r="G1635" t="s">
        <v>14</v>
      </c>
      <c r="H1635">
        <v>3</v>
      </c>
      <c r="I1635">
        <v>1</v>
      </c>
      <c r="J1635">
        <v>1099</v>
      </c>
      <c r="K1635">
        <v>1.0203329999999999</v>
      </c>
      <c r="L1635" t="s">
        <v>16</v>
      </c>
    </row>
    <row r="1636" spans="1:12" x14ac:dyDescent="0.3">
      <c r="A1636" s="1">
        <v>41476</v>
      </c>
      <c r="B1636">
        <v>2013</v>
      </c>
      <c r="C1636" t="s">
        <v>18</v>
      </c>
      <c r="D1636">
        <v>224770</v>
      </c>
      <c r="E1636">
        <v>315000</v>
      </c>
      <c r="F1636" t="s">
        <v>13</v>
      </c>
      <c r="G1636" t="s">
        <v>14</v>
      </c>
      <c r="H1636">
        <v>3</v>
      </c>
      <c r="I1636">
        <v>2</v>
      </c>
      <c r="J1636">
        <v>968</v>
      </c>
      <c r="K1636">
        <v>1.0203329999999999</v>
      </c>
      <c r="L1636" t="s">
        <v>16</v>
      </c>
    </row>
    <row r="1637" spans="1:12" x14ac:dyDescent="0.3">
      <c r="A1637" s="1">
        <v>41480</v>
      </c>
      <c r="B1637">
        <v>2013</v>
      </c>
      <c r="C1637" t="s">
        <v>29</v>
      </c>
      <c r="D1637">
        <v>274440</v>
      </c>
      <c r="E1637">
        <v>323000</v>
      </c>
      <c r="F1637" t="s">
        <v>13</v>
      </c>
      <c r="G1637" t="s">
        <v>14</v>
      </c>
      <c r="H1637">
        <v>3</v>
      </c>
      <c r="I1637">
        <v>1</v>
      </c>
      <c r="J1637">
        <v>1086</v>
      </c>
      <c r="K1637">
        <v>1.0203329999999999</v>
      </c>
      <c r="L1637" t="s">
        <v>16</v>
      </c>
    </row>
    <row r="1638" spans="1:12" x14ac:dyDescent="0.3">
      <c r="A1638" s="1">
        <v>41481</v>
      </c>
      <c r="B1638">
        <v>2013</v>
      </c>
      <c r="C1638" t="s">
        <v>29</v>
      </c>
      <c r="D1638">
        <v>153600</v>
      </c>
      <c r="E1638">
        <v>170000</v>
      </c>
      <c r="F1638" t="s">
        <v>13</v>
      </c>
      <c r="G1638" t="s">
        <v>14</v>
      </c>
      <c r="H1638">
        <v>3</v>
      </c>
      <c r="I1638">
        <v>2</v>
      </c>
      <c r="J1638">
        <v>1055</v>
      </c>
      <c r="K1638">
        <v>1.0203329999999999</v>
      </c>
      <c r="L1638" t="s">
        <v>16</v>
      </c>
    </row>
    <row r="1639" spans="1:12" x14ac:dyDescent="0.3">
      <c r="A1639" s="1">
        <v>41483</v>
      </c>
      <c r="B1639">
        <v>2013</v>
      </c>
      <c r="C1639" t="s">
        <v>12</v>
      </c>
      <c r="D1639">
        <v>131180</v>
      </c>
      <c r="E1639">
        <v>19105</v>
      </c>
      <c r="F1639" t="s">
        <v>19</v>
      </c>
      <c r="G1639" t="s">
        <v>20</v>
      </c>
      <c r="H1639">
        <v>4</v>
      </c>
      <c r="I1639">
        <v>4</v>
      </c>
      <c r="J1639">
        <v>1438</v>
      </c>
      <c r="K1639">
        <v>1.0203329999999999</v>
      </c>
      <c r="L1639" t="s">
        <v>25</v>
      </c>
    </row>
    <row r="1640" spans="1:12" x14ac:dyDescent="0.3">
      <c r="A1640" s="1">
        <v>41483</v>
      </c>
      <c r="B1640">
        <v>2013</v>
      </c>
      <c r="C1640" t="s">
        <v>30</v>
      </c>
      <c r="D1640">
        <v>354500</v>
      </c>
      <c r="E1640">
        <v>150000</v>
      </c>
      <c r="F1640" t="s">
        <v>13</v>
      </c>
      <c r="G1640" t="s">
        <v>14</v>
      </c>
      <c r="H1640">
        <v>3</v>
      </c>
      <c r="I1640">
        <v>1</v>
      </c>
      <c r="J1640">
        <v>935</v>
      </c>
      <c r="K1640">
        <v>1.0203329999999999</v>
      </c>
      <c r="L1640" t="s">
        <v>15</v>
      </c>
    </row>
    <row r="1641" spans="1:12" x14ac:dyDescent="0.3">
      <c r="A1641" s="1">
        <v>41484</v>
      </c>
      <c r="B1641">
        <v>2013</v>
      </c>
      <c r="C1641" t="s">
        <v>18</v>
      </c>
      <c r="D1641">
        <v>289520</v>
      </c>
      <c r="E1641">
        <v>400000</v>
      </c>
      <c r="F1641" t="s">
        <v>13</v>
      </c>
      <c r="G1641" t="s">
        <v>14</v>
      </c>
      <c r="H1641">
        <v>3</v>
      </c>
      <c r="I1641">
        <v>1</v>
      </c>
      <c r="J1641">
        <v>919</v>
      </c>
      <c r="K1641">
        <v>1.0203329999999999</v>
      </c>
      <c r="L1641" t="s">
        <v>15</v>
      </c>
    </row>
    <row r="1642" spans="1:12" x14ac:dyDescent="0.3">
      <c r="A1642" s="1">
        <v>41484</v>
      </c>
      <c r="B1642">
        <v>2013</v>
      </c>
      <c r="C1642" t="s">
        <v>12</v>
      </c>
      <c r="D1642">
        <v>303300</v>
      </c>
      <c r="E1642">
        <v>152000</v>
      </c>
      <c r="F1642" t="s">
        <v>13</v>
      </c>
      <c r="G1642" t="s">
        <v>14</v>
      </c>
      <c r="H1642">
        <v>3</v>
      </c>
      <c r="I1642">
        <v>1</v>
      </c>
      <c r="J1642">
        <v>970</v>
      </c>
      <c r="K1642">
        <v>1.0203329999999999</v>
      </c>
      <c r="L1642" t="s">
        <v>25</v>
      </c>
    </row>
    <row r="1643" spans="1:12" x14ac:dyDescent="0.3">
      <c r="A1643" s="1">
        <v>41487</v>
      </c>
      <c r="B1643">
        <v>2013</v>
      </c>
      <c r="C1643" t="s">
        <v>17</v>
      </c>
      <c r="D1643">
        <v>109710</v>
      </c>
      <c r="E1643">
        <v>10000</v>
      </c>
      <c r="F1643" t="s">
        <v>13</v>
      </c>
      <c r="G1643" t="s">
        <v>14</v>
      </c>
      <c r="H1643">
        <v>3</v>
      </c>
      <c r="I1643">
        <v>3</v>
      </c>
      <c r="J1643">
        <v>921</v>
      </c>
      <c r="K1643">
        <v>1.0203329999999999</v>
      </c>
      <c r="L1643" t="s">
        <v>15</v>
      </c>
    </row>
    <row r="1644" spans="1:12" x14ac:dyDescent="0.3">
      <c r="A1644" s="1">
        <v>41487</v>
      </c>
      <c r="B1644">
        <v>2013</v>
      </c>
      <c r="C1644" t="s">
        <v>30</v>
      </c>
      <c r="D1644">
        <v>328990</v>
      </c>
      <c r="E1644">
        <v>442500</v>
      </c>
      <c r="F1644" t="s">
        <v>13</v>
      </c>
      <c r="G1644" t="s">
        <v>14</v>
      </c>
      <c r="H1644">
        <v>3</v>
      </c>
      <c r="I1644">
        <v>3</v>
      </c>
      <c r="J1644">
        <v>929</v>
      </c>
      <c r="K1644">
        <v>1.0203329999999999</v>
      </c>
      <c r="L1644" t="s">
        <v>16</v>
      </c>
    </row>
    <row r="1645" spans="1:12" x14ac:dyDescent="0.3">
      <c r="A1645" s="1">
        <v>41487</v>
      </c>
      <c r="B1645">
        <v>2013</v>
      </c>
      <c r="C1645" t="s">
        <v>29</v>
      </c>
      <c r="D1645">
        <v>194400</v>
      </c>
      <c r="E1645">
        <v>265000</v>
      </c>
      <c r="F1645" t="s">
        <v>13</v>
      </c>
      <c r="G1645" t="s">
        <v>14</v>
      </c>
      <c r="H1645">
        <v>3</v>
      </c>
      <c r="I1645">
        <v>3</v>
      </c>
      <c r="J1645">
        <v>921</v>
      </c>
      <c r="K1645">
        <v>1.0203329999999999</v>
      </c>
      <c r="L1645" t="s">
        <v>16</v>
      </c>
    </row>
    <row r="1646" spans="1:12" x14ac:dyDescent="0.3">
      <c r="A1646" s="1">
        <v>41487</v>
      </c>
      <c r="B1646">
        <v>2013</v>
      </c>
      <c r="C1646" t="s">
        <v>29</v>
      </c>
      <c r="D1646">
        <v>299500</v>
      </c>
      <c r="E1646">
        <v>515000</v>
      </c>
      <c r="F1646" t="s">
        <v>13</v>
      </c>
      <c r="G1646" t="s">
        <v>14</v>
      </c>
      <c r="H1646">
        <v>3</v>
      </c>
      <c r="I1646">
        <v>3</v>
      </c>
      <c r="J1646">
        <v>1025</v>
      </c>
      <c r="K1646">
        <v>1.0203329999999999</v>
      </c>
      <c r="L1646" t="s">
        <v>25</v>
      </c>
    </row>
    <row r="1647" spans="1:12" x14ac:dyDescent="0.3">
      <c r="A1647" s="1">
        <v>41487</v>
      </c>
      <c r="B1647">
        <v>2013</v>
      </c>
      <c r="C1647" t="s">
        <v>18</v>
      </c>
      <c r="D1647">
        <v>290080</v>
      </c>
      <c r="E1647">
        <v>405000</v>
      </c>
      <c r="F1647" t="s">
        <v>13</v>
      </c>
      <c r="G1647" t="s">
        <v>14</v>
      </c>
      <c r="H1647">
        <v>3</v>
      </c>
      <c r="I1647">
        <v>1</v>
      </c>
      <c r="J1647">
        <v>977</v>
      </c>
      <c r="K1647">
        <v>1.0203329999999999</v>
      </c>
      <c r="L1647" t="s">
        <v>15</v>
      </c>
    </row>
    <row r="1648" spans="1:12" x14ac:dyDescent="0.3">
      <c r="A1648" s="1">
        <v>41488</v>
      </c>
      <c r="B1648">
        <v>2013</v>
      </c>
      <c r="C1648" t="s">
        <v>12</v>
      </c>
      <c r="D1648">
        <v>91710</v>
      </c>
      <c r="E1648">
        <v>83000</v>
      </c>
      <c r="F1648" t="s">
        <v>13</v>
      </c>
      <c r="G1648" t="s">
        <v>14</v>
      </c>
      <c r="H1648">
        <v>3</v>
      </c>
      <c r="I1648">
        <v>2</v>
      </c>
      <c r="J1648">
        <v>988</v>
      </c>
      <c r="K1648">
        <v>1.0203329999999999</v>
      </c>
      <c r="L1648" t="s">
        <v>15</v>
      </c>
    </row>
    <row r="1649" spans="1:12" x14ac:dyDescent="0.3">
      <c r="A1649" s="1">
        <v>41489</v>
      </c>
      <c r="B1649">
        <v>2013</v>
      </c>
      <c r="C1649" t="s">
        <v>30</v>
      </c>
      <c r="D1649">
        <v>631600</v>
      </c>
      <c r="E1649">
        <v>605000</v>
      </c>
      <c r="F1649" t="s">
        <v>13</v>
      </c>
      <c r="G1649" t="s">
        <v>14</v>
      </c>
      <c r="H1649">
        <v>3</v>
      </c>
      <c r="I1649">
        <v>1</v>
      </c>
      <c r="J1649">
        <v>1068</v>
      </c>
      <c r="K1649">
        <v>1.0203329999999999</v>
      </c>
      <c r="L1649" t="s">
        <v>16</v>
      </c>
    </row>
    <row r="1650" spans="1:12" x14ac:dyDescent="0.3">
      <c r="A1650" s="1">
        <v>41490</v>
      </c>
      <c r="B1650">
        <v>2013</v>
      </c>
      <c r="C1650" t="s">
        <v>17</v>
      </c>
      <c r="D1650">
        <v>149650</v>
      </c>
      <c r="E1650">
        <v>280000</v>
      </c>
      <c r="F1650" t="s">
        <v>13</v>
      </c>
      <c r="G1650" t="s">
        <v>14</v>
      </c>
      <c r="H1650">
        <v>3</v>
      </c>
      <c r="I1650">
        <v>1</v>
      </c>
      <c r="J1650">
        <v>1015</v>
      </c>
      <c r="K1650">
        <v>1.0203329999999999</v>
      </c>
      <c r="L1650" t="s">
        <v>16</v>
      </c>
    </row>
    <row r="1651" spans="1:12" x14ac:dyDescent="0.3">
      <c r="A1651" s="1">
        <v>41491</v>
      </c>
      <c r="B1651">
        <v>2013</v>
      </c>
      <c r="C1651" t="s">
        <v>17</v>
      </c>
      <c r="D1651">
        <v>174970</v>
      </c>
      <c r="E1651">
        <v>55000</v>
      </c>
      <c r="F1651" t="s">
        <v>23</v>
      </c>
      <c r="G1651" t="s">
        <v>24</v>
      </c>
      <c r="H1651">
        <v>6</v>
      </c>
      <c r="I1651">
        <v>5</v>
      </c>
      <c r="J1651">
        <v>1867</v>
      </c>
      <c r="K1651">
        <v>1.0203329999999999</v>
      </c>
      <c r="L1651" t="s">
        <v>25</v>
      </c>
    </row>
    <row r="1652" spans="1:12" x14ac:dyDescent="0.3">
      <c r="A1652" s="1">
        <v>41491</v>
      </c>
      <c r="B1652">
        <v>2013</v>
      </c>
      <c r="C1652" t="s">
        <v>30</v>
      </c>
      <c r="D1652">
        <v>405090</v>
      </c>
      <c r="E1652">
        <v>380000</v>
      </c>
      <c r="F1652" t="s">
        <v>13</v>
      </c>
      <c r="G1652" t="s">
        <v>14</v>
      </c>
      <c r="H1652">
        <v>3</v>
      </c>
      <c r="I1652">
        <v>1</v>
      </c>
      <c r="J1652">
        <v>1006</v>
      </c>
      <c r="K1652">
        <v>1.0203329999999999</v>
      </c>
      <c r="L1652" t="s">
        <v>25</v>
      </c>
    </row>
    <row r="1653" spans="1:12" x14ac:dyDescent="0.3">
      <c r="A1653" s="1">
        <v>41494</v>
      </c>
      <c r="B1653">
        <v>2013</v>
      </c>
      <c r="C1653" t="s">
        <v>29</v>
      </c>
      <c r="D1653">
        <v>130000</v>
      </c>
      <c r="E1653">
        <v>92000</v>
      </c>
      <c r="F1653" t="s">
        <v>13</v>
      </c>
      <c r="G1653" t="s">
        <v>14</v>
      </c>
      <c r="H1653">
        <v>3</v>
      </c>
      <c r="I1653">
        <v>3</v>
      </c>
      <c r="J1653">
        <v>1019</v>
      </c>
      <c r="K1653">
        <v>1.0203329999999999</v>
      </c>
      <c r="L1653" t="s">
        <v>22</v>
      </c>
    </row>
    <row r="1654" spans="1:12" x14ac:dyDescent="0.3">
      <c r="A1654" s="1">
        <v>41494</v>
      </c>
      <c r="B1654">
        <v>2013</v>
      </c>
      <c r="C1654" t="s">
        <v>12</v>
      </c>
      <c r="D1654">
        <v>111670</v>
      </c>
      <c r="E1654">
        <v>49000</v>
      </c>
      <c r="F1654" t="s">
        <v>13</v>
      </c>
      <c r="G1654" t="s">
        <v>14</v>
      </c>
      <c r="H1654">
        <v>3</v>
      </c>
      <c r="I1654">
        <v>3</v>
      </c>
      <c r="J1654">
        <v>1069</v>
      </c>
      <c r="K1654">
        <v>1.0203329999999999</v>
      </c>
      <c r="L1654" t="s">
        <v>25</v>
      </c>
    </row>
    <row r="1655" spans="1:12" x14ac:dyDescent="0.3">
      <c r="A1655" s="1">
        <v>41495</v>
      </c>
      <c r="B1655">
        <v>2013</v>
      </c>
      <c r="C1655" t="s">
        <v>18</v>
      </c>
      <c r="D1655">
        <v>21980</v>
      </c>
      <c r="E1655">
        <v>801000</v>
      </c>
      <c r="F1655" t="s">
        <v>13</v>
      </c>
      <c r="G1655" t="s">
        <v>14</v>
      </c>
      <c r="H1655">
        <v>3</v>
      </c>
      <c r="I1655">
        <v>3</v>
      </c>
      <c r="J1655">
        <v>1096</v>
      </c>
      <c r="K1655">
        <v>1.0203329999999999</v>
      </c>
      <c r="L1655" t="s">
        <v>16</v>
      </c>
    </row>
    <row r="1656" spans="1:12" x14ac:dyDescent="0.3">
      <c r="A1656" s="1">
        <v>41497</v>
      </c>
      <c r="B1656">
        <v>2013</v>
      </c>
      <c r="C1656" t="s">
        <v>30</v>
      </c>
      <c r="D1656">
        <v>700800</v>
      </c>
      <c r="E1656">
        <v>725000</v>
      </c>
      <c r="F1656" t="s">
        <v>13</v>
      </c>
      <c r="G1656" t="s">
        <v>14</v>
      </c>
      <c r="H1656">
        <v>3</v>
      </c>
      <c r="I1656">
        <v>2</v>
      </c>
      <c r="J1656">
        <v>937</v>
      </c>
      <c r="K1656">
        <v>1.0203329999999999</v>
      </c>
      <c r="L1656" t="s">
        <v>15</v>
      </c>
    </row>
    <row r="1657" spans="1:12" x14ac:dyDescent="0.3">
      <c r="A1657" s="1">
        <v>41497</v>
      </c>
      <c r="B1657">
        <v>2013</v>
      </c>
      <c r="C1657" t="s">
        <v>30</v>
      </c>
      <c r="D1657">
        <v>283830</v>
      </c>
      <c r="E1657">
        <v>190000</v>
      </c>
      <c r="F1657" t="s">
        <v>13</v>
      </c>
      <c r="G1657" t="s">
        <v>14</v>
      </c>
      <c r="H1657">
        <v>3</v>
      </c>
      <c r="I1657">
        <v>1</v>
      </c>
      <c r="J1657">
        <v>1091</v>
      </c>
      <c r="K1657">
        <v>1.0203329999999999</v>
      </c>
      <c r="L1657" t="s">
        <v>15</v>
      </c>
    </row>
    <row r="1658" spans="1:12" x14ac:dyDescent="0.3">
      <c r="A1658" s="1">
        <v>41498</v>
      </c>
      <c r="B1658">
        <v>2013</v>
      </c>
      <c r="C1658" t="s">
        <v>12</v>
      </c>
      <c r="D1658">
        <v>121700</v>
      </c>
      <c r="E1658">
        <v>61000</v>
      </c>
      <c r="F1658" t="s">
        <v>13</v>
      </c>
      <c r="G1658" t="s">
        <v>14</v>
      </c>
      <c r="H1658">
        <v>3</v>
      </c>
      <c r="I1658">
        <v>3</v>
      </c>
      <c r="J1658">
        <v>945</v>
      </c>
      <c r="K1658">
        <v>1.0203329999999999</v>
      </c>
      <c r="L1658" t="s">
        <v>25</v>
      </c>
    </row>
    <row r="1659" spans="1:12" x14ac:dyDescent="0.3">
      <c r="A1659" s="1">
        <v>41502</v>
      </c>
      <c r="B1659">
        <v>2013</v>
      </c>
      <c r="C1659" t="s">
        <v>29</v>
      </c>
      <c r="D1659">
        <v>240800</v>
      </c>
      <c r="E1659">
        <v>400000</v>
      </c>
      <c r="F1659" t="s">
        <v>13</v>
      </c>
      <c r="G1659" t="s">
        <v>14</v>
      </c>
      <c r="H1659">
        <v>3</v>
      </c>
      <c r="I1659">
        <v>1</v>
      </c>
      <c r="J1659">
        <v>1007</v>
      </c>
      <c r="K1659">
        <v>1.0203329999999999</v>
      </c>
      <c r="L1659" t="s">
        <v>25</v>
      </c>
    </row>
    <row r="1660" spans="1:12" x14ac:dyDescent="0.3">
      <c r="A1660" s="1">
        <v>41503</v>
      </c>
      <c r="B1660">
        <v>2013</v>
      </c>
      <c r="C1660" t="s">
        <v>18</v>
      </c>
      <c r="D1660">
        <v>350350</v>
      </c>
      <c r="E1660">
        <v>511500</v>
      </c>
      <c r="F1660" t="s">
        <v>13</v>
      </c>
      <c r="G1660" t="s">
        <v>14</v>
      </c>
      <c r="H1660">
        <v>3</v>
      </c>
      <c r="I1660">
        <v>1</v>
      </c>
      <c r="J1660">
        <v>1004</v>
      </c>
      <c r="K1660">
        <v>1.0203329999999999</v>
      </c>
      <c r="L1660" t="s">
        <v>15</v>
      </c>
    </row>
    <row r="1661" spans="1:12" x14ac:dyDescent="0.3">
      <c r="A1661" s="1">
        <v>41503</v>
      </c>
      <c r="B1661">
        <v>2013</v>
      </c>
      <c r="C1661" t="s">
        <v>30</v>
      </c>
      <c r="D1661">
        <v>525420</v>
      </c>
      <c r="E1661">
        <v>550000</v>
      </c>
      <c r="F1661" t="s">
        <v>13</v>
      </c>
      <c r="G1661" t="s">
        <v>14</v>
      </c>
      <c r="H1661">
        <v>3</v>
      </c>
      <c r="I1661">
        <v>1</v>
      </c>
      <c r="J1661">
        <v>945</v>
      </c>
      <c r="K1661">
        <v>1.0203329999999999</v>
      </c>
      <c r="L1661" t="s">
        <v>22</v>
      </c>
    </row>
    <row r="1662" spans="1:12" x14ac:dyDescent="0.3">
      <c r="A1662" s="1">
        <v>41504</v>
      </c>
      <c r="B1662">
        <v>2013</v>
      </c>
      <c r="C1662" t="s">
        <v>17</v>
      </c>
      <c r="D1662">
        <v>170490</v>
      </c>
      <c r="E1662">
        <v>40500</v>
      </c>
      <c r="F1662" t="s">
        <v>19</v>
      </c>
      <c r="G1662" t="s">
        <v>20</v>
      </c>
      <c r="H1662">
        <v>4</v>
      </c>
      <c r="I1662">
        <v>2</v>
      </c>
      <c r="J1662">
        <v>1241</v>
      </c>
      <c r="K1662">
        <v>1.0203329999999999</v>
      </c>
      <c r="L1662" t="s">
        <v>22</v>
      </c>
    </row>
    <row r="1663" spans="1:12" x14ac:dyDescent="0.3">
      <c r="A1663" s="1">
        <v>41504</v>
      </c>
      <c r="B1663">
        <v>2013</v>
      </c>
      <c r="C1663" t="s">
        <v>12</v>
      </c>
      <c r="D1663">
        <v>137320</v>
      </c>
      <c r="E1663">
        <v>140000</v>
      </c>
      <c r="F1663" t="s">
        <v>19</v>
      </c>
      <c r="G1663" t="s">
        <v>20</v>
      </c>
      <c r="H1663">
        <v>4</v>
      </c>
      <c r="I1663">
        <v>4</v>
      </c>
      <c r="J1663">
        <v>1450</v>
      </c>
      <c r="K1663">
        <v>1.0203329999999999</v>
      </c>
      <c r="L1663" t="s">
        <v>22</v>
      </c>
    </row>
    <row r="1664" spans="1:12" x14ac:dyDescent="0.3">
      <c r="A1664" s="1">
        <v>41508</v>
      </c>
      <c r="B1664">
        <v>2013</v>
      </c>
      <c r="C1664" t="s">
        <v>12</v>
      </c>
      <c r="D1664">
        <v>109740</v>
      </c>
      <c r="E1664">
        <v>25010</v>
      </c>
      <c r="F1664" t="s">
        <v>19</v>
      </c>
      <c r="G1664" t="s">
        <v>20</v>
      </c>
      <c r="H1664">
        <v>4</v>
      </c>
      <c r="I1664">
        <v>3</v>
      </c>
      <c r="J1664">
        <v>1475</v>
      </c>
      <c r="K1664">
        <v>1.0203329999999999</v>
      </c>
      <c r="L1664" t="s">
        <v>15</v>
      </c>
    </row>
    <row r="1665" spans="1:12" x14ac:dyDescent="0.3">
      <c r="A1665" s="1">
        <v>41508</v>
      </c>
      <c r="B1665">
        <v>2013</v>
      </c>
      <c r="C1665" t="s">
        <v>18</v>
      </c>
      <c r="D1665">
        <v>461650</v>
      </c>
      <c r="E1665">
        <v>575000</v>
      </c>
      <c r="F1665" t="s">
        <v>13</v>
      </c>
      <c r="G1665" t="s">
        <v>14</v>
      </c>
      <c r="H1665">
        <v>3</v>
      </c>
      <c r="I1665">
        <v>2</v>
      </c>
      <c r="J1665">
        <v>1054</v>
      </c>
      <c r="K1665">
        <v>1.0203329999999999</v>
      </c>
      <c r="L1665" t="s">
        <v>22</v>
      </c>
    </row>
    <row r="1666" spans="1:12" x14ac:dyDescent="0.3">
      <c r="A1666" s="1">
        <v>41508</v>
      </c>
      <c r="B1666">
        <v>2013</v>
      </c>
      <c r="C1666" t="s">
        <v>30</v>
      </c>
      <c r="D1666">
        <v>434720</v>
      </c>
      <c r="E1666">
        <v>420000</v>
      </c>
      <c r="F1666" t="s">
        <v>13</v>
      </c>
      <c r="G1666" t="s">
        <v>14</v>
      </c>
      <c r="H1666">
        <v>3</v>
      </c>
      <c r="I1666">
        <v>3</v>
      </c>
      <c r="J1666">
        <v>1034</v>
      </c>
      <c r="K1666">
        <v>1.0203329999999999</v>
      </c>
      <c r="L1666" t="s">
        <v>16</v>
      </c>
    </row>
    <row r="1667" spans="1:12" x14ac:dyDescent="0.3">
      <c r="A1667" s="1">
        <v>41509</v>
      </c>
      <c r="B1667">
        <v>2013</v>
      </c>
      <c r="C1667" t="s">
        <v>30</v>
      </c>
      <c r="D1667">
        <v>410430</v>
      </c>
      <c r="E1667">
        <v>29000</v>
      </c>
      <c r="F1667" t="s">
        <v>13</v>
      </c>
      <c r="G1667" t="s">
        <v>14</v>
      </c>
      <c r="H1667">
        <v>3</v>
      </c>
      <c r="I1667">
        <v>2</v>
      </c>
      <c r="J1667">
        <v>952</v>
      </c>
      <c r="K1667">
        <v>1.0203329999999999</v>
      </c>
      <c r="L1667" t="s">
        <v>25</v>
      </c>
    </row>
    <row r="1668" spans="1:12" x14ac:dyDescent="0.3">
      <c r="A1668" s="1">
        <v>41509</v>
      </c>
      <c r="B1668">
        <v>2013</v>
      </c>
      <c r="C1668" t="s">
        <v>18</v>
      </c>
      <c r="D1668">
        <v>372120</v>
      </c>
      <c r="E1668">
        <v>340000</v>
      </c>
      <c r="F1668" t="s">
        <v>13</v>
      </c>
      <c r="G1668" t="s">
        <v>14</v>
      </c>
      <c r="H1668">
        <v>3</v>
      </c>
      <c r="I1668">
        <v>3</v>
      </c>
      <c r="J1668">
        <v>916</v>
      </c>
      <c r="K1668">
        <v>1.0203329999999999</v>
      </c>
      <c r="L1668" t="s">
        <v>22</v>
      </c>
    </row>
    <row r="1669" spans="1:12" x14ac:dyDescent="0.3">
      <c r="A1669" s="1">
        <v>41511</v>
      </c>
      <c r="B1669">
        <v>2013</v>
      </c>
      <c r="C1669" t="s">
        <v>29</v>
      </c>
      <c r="D1669">
        <v>211100</v>
      </c>
      <c r="E1669">
        <v>245000</v>
      </c>
      <c r="F1669" t="s">
        <v>13</v>
      </c>
      <c r="G1669" t="s">
        <v>14</v>
      </c>
      <c r="H1669">
        <v>3</v>
      </c>
      <c r="I1669">
        <v>3</v>
      </c>
      <c r="J1669">
        <v>1071</v>
      </c>
      <c r="K1669">
        <v>1.0203329999999999</v>
      </c>
      <c r="L1669" t="s">
        <v>22</v>
      </c>
    </row>
    <row r="1670" spans="1:12" x14ac:dyDescent="0.3">
      <c r="A1670" s="1">
        <v>41512</v>
      </c>
      <c r="B1670">
        <v>2013</v>
      </c>
      <c r="C1670" t="s">
        <v>30</v>
      </c>
      <c r="D1670">
        <v>353180</v>
      </c>
      <c r="E1670">
        <v>507000</v>
      </c>
      <c r="F1670" t="s">
        <v>13</v>
      </c>
      <c r="G1670" t="s">
        <v>14</v>
      </c>
      <c r="H1670">
        <v>3</v>
      </c>
      <c r="I1670">
        <v>1</v>
      </c>
      <c r="J1670">
        <v>990</v>
      </c>
      <c r="K1670">
        <v>1.0203329999999999</v>
      </c>
      <c r="L1670" t="s">
        <v>22</v>
      </c>
    </row>
    <row r="1671" spans="1:12" x14ac:dyDescent="0.3">
      <c r="A1671" s="1">
        <v>41515</v>
      </c>
      <c r="B1671">
        <v>2013</v>
      </c>
      <c r="C1671" t="s">
        <v>17</v>
      </c>
      <c r="D1671">
        <v>137160</v>
      </c>
      <c r="E1671">
        <v>150000</v>
      </c>
      <c r="F1671" t="s">
        <v>13</v>
      </c>
      <c r="G1671" t="s">
        <v>14</v>
      </c>
      <c r="H1671">
        <v>3</v>
      </c>
      <c r="I1671">
        <v>1</v>
      </c>
      <c r="J1671">
        <v>1033</v>
      </c>
      <c r="K1671">
        <v>1.0203329999999999</v>
      </c>
      <c r="L1671" t="s">
        <v>15</v>
      </c>
    </row>
    <row r="1672" spans="1:12" x14ac:dyDescent="0.3">
      <c r="A1672" s="1">
        <v>41515</v>
      </c>
      <c r="B1672">
        <v>2013</v>
      </c>
      <c r="C1672" t="s">
        <v>18</v>
      </c>
      <c r="D1672">
        <v>227360</v>
      </c>
      <c r="E1672">
        <v>328000</v>
      </c>
      <c r="F1672" t="s">
        <v>13</v>
      </c>
      <c r="G1672" t="s">
        <v>14</v>
      </c>
      <c r="H1672">
        <v>3</v>
      </c>
      <c r="I1672">
        <v>3</v>
      </c>
      <c r="J1672">
        <v>1086</v>
      </c>
      <c r="K1672">
        <v>1.0203329999999999</v>
      </c>
      <c r="L1672" t="s">
        <v>22</v>
      </c>
    </row>
    <row r="1673" spans="1:12" x14ac:dyDescent="0.3">
      <c r="A1673" s="1">
        <v>41515</v>
      </c>
      <c r="B1673">
        <v>2013</v>
      </c>
      <c r="C1673" t="s">
        <v>17</v>
      </c>
      <c r="D1673">
        <v>146290</v>
      </c>
      <c r="E1673">
        <v>165000</v>
      </c>
      <c r="F1673" t="s">
        <v>13</v>
      </c>
      <c r="G1673" t="s">
        <v>14</v>
      </c>
      <c r="H1673">
        <v>3</v>
      </c>
      <c r="I1673">
        <v>2</v>
      </c>
      <c r="J1673">
        <v>1099</v>
      </c>
      <c r="K1673">
        <v>1.0203329999999999</v>
      </c>
      <c r="L1673" t="s">
        <v>25</v>
      </c>
    </row>
    <row r="1674" spans="1:12" x14ac:dyDescent="0.3">
      <c r="A1674" s="1">
        <v>41516</v>
      </c>
      <c r="B1674">
        <v>2013</v>
      </c>
      <c r="C1674" t="s">
        <v>30</v>
      </c>
      <c r="D1674">
        <v>554730</v>
      </c>
      <c r="E1674">
        <v>600000</v>
      </c>
      <c r="F1674" t="s">
        <v>13</v>
      </c>
      <c r="G1674" t="s">
        <v>14</v>
      </c>
      <c r="H1674">
        <v>3</v>
      </c>
      <c r="I1674">
        <v>1</v>
      </c>
      <c r="J1674">
        <v>967</v>
      </c>
      <c r="K1674">
        <v>1.0203329999999999</v>
      </c>
      <c r="L1674" t="s">
        <v>15</v>
      </c>
    </row>
    <row r="1675" spans="1:12" x14ac:dyDescent="0.3">
      <c r="A1675" s="1">
        <v>41517</v>
      </c>
      <c r="B1675">
        <v>2013</v>
      </c>
      <c r="C1675" t="s">
        <v>12</v>
      </c>
      <c r="D1675">
        <v>111550</v>
      </c>
      <c r="E1675">
        <v>105000</v>
      </c>
      <c r="F1675" t="s">
        <v>13</v>
      </c>
      <c r="G1675" t="s">
        <v>14</v>
      </c>
      <c r="H1675">
        <v>3</v>
      </c>
      <c r="I1675">
        <v>2</v>
      </c>
      <c r="J1675">
        <v>1007</v>
      </c>
      <c r="K1675">
        <v>1.0203329999999999</v>
      </c>
      <c r="L1675" t="s">
        <v>22</v>
      </c>
    </row>
    <row r="1676" spans="1:12" x14ac:dyDescent="0.3">
      <c r="A1676" s="1">
        <v>41518</v>
      </c>
      <c r="B1676">
        <v>2013</v>
      </c>
      <c r="C1676" t="s">
        <v>30</v>
      </c>
      <c r="D1676">
        <v>473220</v>
      </c>
      <c r="E1676">
        <v>480000</v>
      </c>
      <c r="F1676" t="s">
        <v>13</v>
      </c>
      <c r="G1676" t="s">
        <v>14</v>
      </c>
      <c r="H1676">
        <v>3</v>
      </c>
      <c r="I1676">
        <v>1</v>
      </c>
      <c r="J1676">
        <v>1096</v>
      </c>
      <c r="K1676">
        <v>1.0203329999999999</v>
      </c>
      <c r="L1676" t="s">
        <v>22</v>
      </c>
    </row>
    <row r="1677" spans="1:12" x14ac:dyDescent="0.3">
      <c r="A1677" s="1">
        <v>41518</v>
      </c>
      <c r="B1677">
        <v>2013</v>
      </c>
      <c r="C1677" t="s">
        <v>30</v>
      </c>
      <c r="D1677">
        <v>525480</v>
      </c>
      <c r="E1677">
        <v>626000</v>
      </c>
      <c r="F1677" t="s">
        <v>13</v>
      </c>
      <c r="G1677" t="s">
        <v>14</v>
      </c>
      <c r="H1677">
        <v>3</v>
      </c>
      <c r="I1677">
        <v>3</v>
      </c>
      <c r="J1677">
        <v>1084</v>
      </c>
      <c r="K1677">
        <v>1.0203329999999999</v>
      </c>
      <c r="L1677" t="s">
        <v>16</v>
      </c>
    </row>
    <row r="1678" spans="1:12" x14ac:dyDescent="0.3">
      <c r="A1678" s="1">
        <v>41518</v>
      </c>
      <c r="B1678">
        <v>2013</v>
      </c>
      <c r="C1678" t="s">
        <v>29</v>
      </c>
      <c r="D1678">
        <v>291200</v>
      </c>
      <c r="E1678">
        <v>415000</v>
      </c>
      <c r="F1678" t="s">
        <v>13</v>
      </c>
      <c r="G1678" t="s">
        <v>14</v>
      </c>
      <c r="H1678">
        <v>3</v>
      </c>
      <c r="I1678">
        <v>1</v>
      </c>
      <c r="J1678">
        <v>1030</v>
      </c>
      <c r="K1678">
        <v>1.0203329999999999</v>
      </c>
      <c r="L1678" t="s">
        <v>25</v>
      </c>
    </row>
    <row r="1679" spans="1:12" x14ac:dyDescent="0.3">
      <c r="A1679" s="1">
        <v>41518</v>
      </c>
      <c r="B1679">
        <v>2013</v>
      </c>
      <c r="C1679" t="s">
        <v>30</v>
      </c>
      <c r="D1679">
        <v>310330</v>
      </c>
      <c r="E1679">
        <v>310000</v>
      </c>
      <c r="F1679" t="s">
        <v>13</v>
      </c>
      <c r="G1679" t="s">
        <v>14</v>
      </c>
      <c r="H1679">
        <v>3</v>
      </c>
      <c r="I1679">
        <v>3</v>
      </c>
      <c r="J1679">
        <v>961</v>
      </c>
      <c r="K1679">
        <v>1.0203329999999999</v>
      </c>
      <c r="L1679" t="s">
        <v>25</v>
      </c>
    </row>
    <row r="1680" spans="1:12" x14ac:dyDescent="0.3">
      <c r="A1680" s="1">
        <v>41524</v>
      </c>
      <c r="B1680">
        <v>2013</v>
      </c>
      <c r="C1680" t="s">
        <v>17</v>
      </c>
      <c r="D1680">
        <v>258220</v>
      </c>
      <c r="E1680">
        <v>105000</v>
      </c>
      <c r="F1680" t="s">
        <v>13</v>
      </c>
      <c r="G1680" t="s">
        <v>14</v>
      </c>
      <c r="H1680">
        <v>3</v>
      </c>
      <c r="I1680">
        <v>3</v>
      </c>
      <c r="J1680">
        <v>933</v>
      </c>
      <c r="K1680">
        <v>1.0203329999999999</v>
      </c>
      <c r="L1680" t="s">
        <v>22</v>
      </c>
    </row>
    <row r="1681" spans="1:12" x14ac:dyDescent="0.3">
      <c r="A1681" s="1">
        <v>41525</v>
      </c>
      <c r="B1681">
        <v>2013</v>
      </c>
      <c r="C1681" t="s">
        <v>29</v>
      </c>
      <c r="D1681">
        <v>130200</v>
      </c>
      <c r="E1681">
        <v>165000</v>
      </c>
      <c r="F1681" t="s">
        <v>13</v>
      </c>
      <c r="G1681" t="s">
        <v>14</v>
      </c>
      <c r="H1681">
        <v>3</v>
      </c>
      <c r="I1681">
        <v>1</v>
      </c>
      <c r="J1681">
        <v>1024</v>
      </c>
      <c r="K1681">
        <v>1.0203329999999999</v>
      </c>
      <c r="L1681" t="s">
        <v>25</v>
      </c>
    </row>
    <row r="1682" spans="1:12" x14ac:dyDescent="0.3">
      <c r="A1682" s="1">
        <v>41526</v>
      </c>
      <c r="B1682">
        <v>2013</v>
      </c>
      <c r="C1682" t="s">
        <v>12</v>
      </c>
      <c r="D1682">
        <v>206640</v>
      </c>
      <c r="E1682">
        <v>220000</v>
      </c>
      <c r="F1682" t="s">
        <v>13</v>
      </c>
      <c r="G1682" t="s">
        <v>14</v>
      </c>
      <c r="H1682">
        <v>3</v>
      </c>
      <c r="I1682">
        <v>1</v>
      </c>
      <c r="J1682">
        <v>1036</v>
      </c>
      <c r="K1682">
        <v>1.0203329999999999</v>
      </c>
      <c r="L1682" t="s">
        <v>16</v>
      </c>
    </row>
    <row r="1683" spans="1:12" x14ac:dyDescent="0.3">
      <c r="A1683" s="1">
        <v>41531</v>
      </c>
      <c r="B1683">
        <v>2013</v>
      </c>
      <c r="C1683" t="s">
        <v>18</v>
      </c>
      <c r="D1683">
        <v>449400</v>
      </c>
      <c r="E1683">
        <v>600000</v>
      </c>
      <c r="F1683" t="s">
        <v>13</v>
      </c>
      <c r="G1683" t="s">
        <v>14</v>
      </c>
      <c r="H1683">
        <v>3</v>
      </c>
      <c r="I1683">
        <v>2</v>
      </c>
      <c r="J1683">
        <v>975</v>
      </c>
      <c r="K1683">
        <v>1.0203329999999999</v>
      </c>
      <c r="L1683" t="s">
        <v>16</v>
      </c>
    </row>
    <row r="1684" spans="1:12" x14ac:dyDescent="0.3">
      <c r="A1684" s="1">
        <v>41532</v>
      </c>
      <c r="B1684">
        <v>2013</v>
      </c>
      <c r="C1684" t="s">
        <v>30</v>
      </c>
      <c r="D1684">
        <v>378670</v>
      </c>
      <c r="E1684">
        <v>360000</v>
      </c>
      <c r="F1684" t="s">
        <v>13</v>
      </c>
      <c r="G1684" t="s">
        <v>14</v>
      </c>
      <c r="H1684">
        <v>3</v>
      </c>
      <c r="I1684">
        <v>1</v>
      </c>
      <c r="J1684">
        <v>986</v>
      </c>
      <c r="K1684">
        <v>1.0203329999999999</v>
      </c>
      <c r="L1684" t="s">
        <v>16</v>
      </c>
    </row>
    <row r="1685" spans="1:12" x14ac:dyDescent="0.3">
      <c r="A1685" s="1">
        <v>41533</v>
      </c>
      <c r="B1685">
        <v>2013</v>
      </c>
      <c r="C1685" t="s">
        <v>30</v>
      </c>
      <c r="D1685">
        <v>993410</v>
      </c>
      <c r="E1685">
        <v>1260658</v>
      </c>
      <c r="F1685" t="s">
        <v>13</v>
      </c>
      <c r="G1685" t="s">
        <v>14</v>
      </c>
      <c r="H1685">
        <v>3</v>
      </c>
      <c r="I1685">
        <v>3</v>
      </c>
      <c r="J1685">
        <v>1044</v>
      </c>
      <c r="K1685">
        <v>1.0203329999999999</v>
      </c>
      <c r="L1685" t="s">
        <v>25</v>
      </c>
    </row>
    <row r="1686" spans="1:12" x14ac:dyDescent="0.3">
      <c r="A1686" s="1">
        <v>41536</v>
      </c>
      <c r="B1686">
        <v>2013</v>
      </c>
      <c r="C1686" t="s">
        <v>18</v>
      </c>
      <c r="D1686">
        <v>255080</v>
      </c>
      <c r="E1686">
        <v>302500</v>
      </c>
      <c r="F1686" t="s">
        <v>13</v>
      </c>
      <c r="G1686" t="s">
        <v>14</v>
      </c>
      <c r="H1686">
        <v>3</v>
      </c>
      <c r="I1686">
        <v>2</v>
      </c>
      <c r="J1686">
        <v>1020</v>
      </c>
      <c r="K1686">
        <v>1.0203329999999999</v>
      </c>
      <c r="L1686" t="s">
        <v>16</v>
      </c>
    </row>
    <row r="1687" spans="1:12" x14ac:dyDescent="0.3">
      <c r="A1687" s="1">
        <v>41536</v>
      </c>
      <c r="B1687">
        <v>2013</v>
      </c>
      <c r="C1687" t="s">
        <v>17</v>
      </c>
      <c r="D1687">
        <v>164700</v>
      </c>
      <c r="E1687">
        <v>170000</v>
      </c>
      <c r="F1687" t="s">
        <v>13</v>
      </c>
      <c r="G1687" t="s">
        <v>14</v>
      </c>
      <c r="H1687">
        <v>3</v>
      </c>
      <c r="I1687">
        <v>1</v>
      </c>
      <c r="J1687">
        <v>1023</v>
      </c>
      <c r="K1687">
        <v>1.0203329999999999</v>
      </c>
      <c r="L1687" t="s">
        <v>25</v>
      </c>
    </row>
    <row r="1688" spans="1:12" x14ac:dyDescent="0.3">
      <c r="A1688" s="1">
        <v>41537</v>
      </c>
      <c r="B1688">
        <v>2013</v>
      </c>
      <c r="C1688" t="s">
        <v>29</v>
      </c>
      <c r="D1688">
        <v>269500</v>
      </c>
      <c r="E1688">
        <v>365000</v>
      </c>
      <c r="F1688" t="s">
        <v>13</v>
      </c>
      <c r="G1688" t="s">
        <v>14</v>
      </c>
      <c r="H1688">
        <v>3</v>
      </c>
      <c r="I1688">
        <v>1</v>
      </c>
      <c r="J1688">
        <v>978</v>
      </c>
      <c r="K1688">
        <v>1.0203329999999999</v>
      </c>
      <c r="L1688" t="s">
        <v>16</v>
      </c>
    </row>
    <row r="1689" spans="1:12" x14ac:dyDescent="0.3">
      <c r="A1689" s="1">
        <v>41539</v>
      </c>
      <c r="B1689">
        <v>2013</v>
      </c>
      <c r="C1689" t="s">
        <v>12</v>
      </c>
      <c r="D1689">
        <v>157000</v>
      </c>
      <c r="E1689">
        <v>185000</v>
      </c>
      <c r="F1689" t="s">
        <v>13</v>
      </c>
      <c r="G1689" t="s">
        <v>14</v>
      </c>
      <c r="H1689">
        <v>3</v>
      </c>
      <c r="I1689">
        <v>3</v>
      </c>
      <c r="J1689">
        <v>1016</v>
      </c>
      <c r="K1689">
        <v>1.0203329999999999</v>
      </c>
      <c r="L1689" t="s">
        <v>15</v>
      </c>
    </row>
    <row r="1690" spans="1:12" x14ac:dyDescent="0.3">
      <c r="A1690" s="1">
        <v>41540</v>
      </c>
      <c r="B1690">
        <v>2013</v>
      </c>
      <c r="C1690" t="s">
        <v>30</v>
      </c>
      <c r="D1690">
        <v>323760</v>
      </c>
      <c r="E1690">
        <v>440000</v>
      </c>
      <c r="F1690" t="s">
        <v>13</v>
      </c>
      <c r="G1690" t="s">
        <v>14</v>
      </c>
      <c r="H1690">
        <v>3</v>
      </c>
      <c r="I1690">
        <v>3</v>
      </c>
      <c r="J1690">
        <v>1070</v>
      </c>
      <c r="K1690">
        <v>1.0203329999999999</v>
      </c>
      <c r="L1690" t="s">
        <v>22</v>
      </c>
    </row>
    <row r="1691" spans="1:12" x14ac:dyDescent="0.3">
      <c r="A1691" s="1">
        <v>41543</v>
      </c>
      <c r="B1691">
        <v>2013</v>
      </c>
      <c r="C1691" t="s">
        <v>29</v>
      </c>
      <c r="D1691">
        <v>311000</v>
      </c>
      <c r="E1691">
        <v>390000</v>
      </c>
      <c r="F1691" t="s">
        <v>13</v>
      </c>
      <c r="G1691" t="s">
        <v>14</v>
      </c>
      <c r="H1691">
        <v>3</v>
      </c>
      <c r="I1691">
        <v>2</v>
      </c>
      <c r="J1691">
        <v>1060</v>
      </c>
      <c r="K1691">
        <v>1.0203329999999999</v>
      </c>
      <c r="L1691" t="s">
        <v>16</v>
      </c>
    </row>
    <row r="1692" spans="1:12" x14ac:dyDescent="0.3">
      <c r="A1692" s="1">
        <v>41544</v>
      </c>
      <c r="B1692">
        <v>2013</v>
      </c>
      <c r="C1692" t="s">
        <v>17</v>
      </c>
      <c r="D1692">
        <v>159830</v>
      </c>
      <c r="E1692">
        <v>76100</v>
      </c>
      <c r="F1692" t="s">
        <v>19</v>
      </c>
      <c r="G1692" t="s">
        <v>20</v>
      </c>
      <c r="H1692">
        <v>4</v>
      </c>
      <c r="I1692">
        <v>2</v>
      </c>
      <c r="J1692">
        <v>1336</v>
      </c>
      <c r="K1692">
        <v>1.0203329999999999</v>
      </c>
      <c r="L1692" t="s">
        <v>22</v>
      </c>
    </row>
    <row r="1693" spans="1:12" x14ac:dyDescent="0.3">
      <c r="A1693" s="1">
        <v>41545</v>
      </c>
      <c r="B1693">
        <v>2013</v>
      </c>
      <c r="C1693" t="s">
        <v>12</v>
      </c>
      <c r="D1693">
        <v>137300</v>
      </c>
      <c r="E1693">
        <v>75000</v>
      </c>
      <c r="F1693" t="s">
        <v>23</v>
      </c>
      <c r="G1693" t="s">
        <v>24</v>
      </c>
      <c r="H1693">
        <v>6</v>
      </c>
      <c r="I1693">
        <v>6</v>
      </c>
      <c r="J1693">
        <v>1949</v>
      </c>
      <c r="K1693">
        <v>1.0203329999999999</v>
      </c>
      <c r="L1693" t="s">
        <v>15</v>
      </c>
    </row>
    <row r="1694" spans="1:12" x14ac:dyDescent="0.3">
      <c r="A1694" s="1">
        <v>41546</v>
      </c>
      <c r="B1694">
        <v>2013</v>
      </c>
      <c r="C1694" t="s">
        <v>29</v>
      </c>
      <c r="D1694">
        <v>125500</v>
      </c>
      <c r="E1694">
        <v>118000</v>
      </c>
      <c r="F1694" t="s">
        <v>13</v>
      </c>
      <c r="G1694" t="s">
        <v>14</v>
      </c>
      <c r="H1694">
        <v>3</v>
      </c>
      <c r="I1694">
        <v>2</v>
      </c>
      <c r="J1694">
        <v>975</v>
      </c>
      <c r="K1694">
        <v>1.0203329999999999</v>
      </c>
      <c r="L1694" t="s">
        <v>25</v>
      </c>
    </row>
    <row r="1695" spans="1:12" x14ac:dyDescent="0.3">
      <c r="A1695" s="1">
        <v>41550</v>
      </c>
      <c r="B1695">
        <v>2013</v>
      </c>
      <c r="C1695" t="s">
        <v>21</v>
      </c>
      <c r="D1695">
        <v>2346400</v>
      </c>
      <c r="E1695">
        <v>4050000</v>
      </c>
      <c r="F1695" t="s">
        <v>13</v>
      </c>
      <c r="G1695" t="s">
        <v>14</v>
      </c>
      <c r="H1695">
        <v>3</v>
      </c>
      <c r="I1695">
        <v>2</v>
      </c>
      <c r="J1695">
        <v>990</v>
      </c>
      <c r="K1695">
        <v>1.0203329999999999</v>
      </c>
      <c r="L1695" t="s">
        <v>16</v>
      </c>
    </row>
    <row r="1696" spans="1:12" x14ac:dyDescent="0.3">
      <c r="A1696" s="1">
        <v>41551</v>
      </c>
      <c r="B1696">
        <v>2013</v>
      </c>
      <c r="C1696" t="s">
        <v>17</v>
      </c>
      <c r="D1696">
        <v>125050</v>
      </c>
      <c r="E1696">
        <v>120000</v>
      </c>
      <c r="F1696" t="s">
        <v>13</v>
      </c>
      <c r="G1696" t="s">
        <v>14</v>
      </c>
      <c r="H1696">
        <v>3</v>
      </c>
      <c r="I1696">
        <v>2</v>
      </c>
      <c r="J1696">
        <v>1077</v>
      </c>
      <c r="K1696">
        <v>1.0203329999999999</v>
      </c>
      <c r="L1696" t="s">
        <v>15</v>
      </c>
    </row>
    <row r="1697" spans="1:12" x14ac:dyDescent="0.3">
      <c r="A1697" s="1">
        <v>41551</v>
      </c>
      <c r="B1697">
        <v>2013</v>
      </c>
      <c r="C1697" t="s">
        <v>17</v>
      </c>
      <c r="D1697">
        <v>162060</v>
      </c>
      <c r="E1697">
        <v>238000</v>
      </c>
      <c r="F1697" t="s">
        <v>13</v>
      </c>
      <c r="G1697" t="s">
        <v>14</v>
      </c>
      <c r="H1697">
        <v>3</v>
      </c>
      <c r="I1697">
        <v>1</v>
      </c>
      <c r="J1697">
        <v>1085</v>
      </c>
      <c r="K1697">
        <v>1.0203329999999999</v>
      </c>
      <c r="L1697" t="s">
        <v>16</v>
      </c>
    </row>
    <row r="1698" spans="1:12" x14ac:dyDescent="0.3">
      <c r="A1698" s="1">
        <v>41552</v>
      </c>
      <c r="B1698">
        <v>2013</v>
      </c>
      <c r="C1698" t="s">
        <v>17</v>
      </c>
      <c r="D1698">
        <v>217690</v>
      </c>
      <c r="E1698">
        <v>181000</v>
      </c>
      <c r="F1698" t="s">
        <v>13</v>
      </c>
      <c r="G1698" t="s">
        <v>14</v>
      </c>
      <c r="H1698">
        <v>3</v>
      </c>
      <c r="I1698">
        <v>3</v>
      </c>
      <c r="J1698">
        <v>1090</v>
      </c>
      <c r="K1698">
        <v>1.0203329999999999</v>
      </c>
      <c r="L1698" t="s">
        <v>25</v>
      </c>
    </row>
    <row r="1699" spans="1:12" x14ac:dyDescent="0.3">
      <c r="A1699" s="1">
        <v>41553</v>
      </c>
      <c r="B1699">
        <v>2013</v>
      </c>
      <c r="C1699" t="s">
        <v>18</v>
      </c>
      <c r="D1699">
        <v>289870</v>
      </c>
      <c r="E1699">
        <v>420000</v>
      </c>
      <c r="F1699" t="s">
        <v>13</v>
      </c>
      <c r="G1699" t="s">
        <v>14</v>
      </c>
      <c r="H1699">
        <v>3</v>
      </c>
      <c r="I1699">
        <v>1</v>
      </c>
      <c r="J1699">
        <v>937</v>
      </c>
      <c r="K1699">
        <v>1.0203329999999999</v>
      </c>
      <c r="L1699" t="s">
        <v>25</v>
      </c>
    </row>
    <row r="1700" spans="1:12" x14ac:dyDescent="0.3">
      <c r="A1700" s="1">
        <v>41559</v>
      </c>
      <c r="B1700">
        <v>2013</v>
      </c>
      <c r="C1700" t="s">
        <v>26</v>
      </c>
      <c r="D1700">
        <v>257390</v>
      </c>
      <c r="E1700">
        <v>423000</v>
      </c>
      <c r="F1700" t="s">
        <v>13</v>
      </c>
      <c r="G1700" t="s">
        <v>14</v>
      </c>
      <c r="H1700">
        <v>3</v>
      </c>
      <c r="I1700">
        <v>2</v>
      </c>
      <c r="J1700">
        <v>1093</v>
      </c>
      <c r="K1700">
        <v>1.0203329999999999</v>
      </c>
      <c r="L1700" t="s">
        <v>16</v>
      </c>
    </row>
    <row r="1701" spans="1:12" x14ac:dyDescent="0.3">
      <c r="A1701" s="1">
        <v>41559</v>
      </c>
      <c r="B1701">
        <v>2013</v>
      </c>
      <c r="C1701" t="s">
        <v>21</v>
      </c>
      <c r="D1701">
        <v>2676730</v>
      </c>
      <c r="E1701">
        <v>4495000</v>
      </c>
      <c r="F1701" t="s">
        <v>13</v>
      </c>
      <c r="G1701" t="s">
        <v>14</v>
      </c>
      <c r="H1701">
        <v>3</v>
      </c>
      <c r="I1701">
        <v>2</v>
      </c>
      <c r="J1701">
        <v>908</v>
      </c>
      <c r="K1701">
        <v>1.0203329999999999</v>
      </c>
      <c r="L1701" t="s">
        <v>22</v>
      </c>
    </row>
    <row r="1702" spans="1:12" x14ac:dyDescent="0.3">
      <c r="A1702" s="1">
        <v>41559</v>
      </c>
      <c r="B1702">
        <v>2013</v>
      </c>
      <c r="C1702" t="s">
        <v>18</v>
      </c>
      <c r="D1702">
        <v>265580</v>
      </c>
      <c r="E1702">
        <v>312500</v>
      </c>
      <c r="F1702" t="s">
        <v>13</v>
      </c>
      <c r="G1702" t="s">
        <v>14</v>
      </c>
      <c r="H1702">
        <v>3</v>
      </c>
      <c r="I1702">
        <v>1</v>
      </c>
      <c r="J1702">
        <v>988</v>
      </c>
      <c r="K1702">
        <v>1.0203329999999999</v>
      </c>
      <c r="L1702" t="s">
        <v>15</v>
      </c>
    </row>
    <row r="1703" spans="1:12" x14ac:dyDescent="0.3">
      <c r="A1703" s="1">
        <v>41560</v>
      </c>
      <c r="B1703">
        <v>2013</v>
      </c>
      <c r="C1703" t="s">
        <v>17</v>
      </c>
      <c r="D1703">
        <v>173990</v>
      </c>
      <c r="E1703">
        <v>140000</v>
      </c>
      <c r="F1703" t="s">
        <v>23</v>
      </c>
      <c r="G1703" t="s">
        <v>24</v>
      </c>
      <c r="H1703">
        <v>6</v>
      </c>
      <c r="I1703">
        <v>6</v>
      </c>
      <c r="J1703">
        <v>2029</v>
      </c>
      <c r="K1703">
        <v>1.0203329999999999</v>
      </c>
      <c r="L1703" t="s">
        <v>22</v>
      </c>
    </row>
    <row r="1704" spans="1:12" x14ac:dyDescent="0.3">
      <c r="A1704" s="1">
        <v>41561</v>
      </c>
      <c r="B1704">
        <v>2013</v>
      </c>
      <c r="C1704" t="s">
        <v>26</v>
      </c>
      <c r="D1704">
        <v>1349530</v>
      </c>
      <c r="E1704">
        <v>2275000</v>
      </c>
      <c r="F1704" t="s">
        <v>13</v>
      </c>
      <c r="G1704" t="s">
        <v>14</v>
      </c>
      <c r="H1704">
        <v>3</v>
      </c>
      <c r="I1704">
        <v>3</v>
      </c>
      <c r="J1704">
        <v>1094</v>
      </c>
      <c r="K1704">
        <v>1.0203329999999999</v>
      </c>
      <c r="L1704" t="s">
        <v>22</v>
      </c>
    </row>
    <row r="1705" spans="1:12" x14ac:dyDescent="0.3">
      <c r="A1705" s="1">
        <v>41561</v>
      </c>
      <c r="B1705">
        <v>2013</v>
      </c>
      <c r="C1705" t="s">
        <v>21</v>
      </c>
      <c r="D1705">
        <v>549430</v>
      </c>
      <c r="E1705">
        <v>1152500</v>
      </c>
      <c r="F1705" t="s">
        <v>13</v>
      </c>
      <c r="G1705" t="s">
        <v>14</v>
      </c>
      <c r="H1705">
        <v>3</v>
      </c>
      <c r="I1705">
        <v>2</v>
      </c>
      <c r="J1705">
        <v>1015</v>
      </c>
      <c r="K1705">
        <v>1.0203329999999999</v>
      </c>
      <c r="L1705" t="s">
        <v>25</v>
      </c>
    </row>
    <row r="1706" spans="1:12" x14ac:dyDescent="0.3">
      <c r="A1706" s="1">
        <v>41564</v>
      </c>
      <c r="B1706">
        <v>2013</v>
      </c>
      <c r="C1706" t="s">
        <v>17</v>
      </c>
      <c r="D1706">
        <v>168350</v>
      </c>
      <c r="E1706">
        <v>270000</v>
      </c>
      <c r="F1706" t="s">
        <v>23</v>
      </c>
      <c r="G1706" t="s">
        <v>24</v>
      </c>
      <c r="H1706">
        <v>6</v>
      </c>
      <c r="I1706">
        <v>4</v>
      </c>
      <c r="J1706">
        <v>2066</v>
      </c>
      <c r="K1706">
        <v>1.0203329999999999</v>
      </c>
      <c r="L1706" t="s">
        <v>16</v>
      </c>
    </row>
    <row r="1707" spans="1:12" x14ac:dyDescent="0.3">
      <c r="A1707" s="1">
        <v>41564</v>
      </c>
      <c r="B1707">
        <v>2013</v>
      </c>
      <c r="C1707" t="s">
        <v>17</v>
      </c>
      <c r="D1707">
        <v>147900</v>
      </c>
      <c r="E1707">
        <v>270000</v>
      </c>
      <c r="F1707" t="s">
        <v>23</v>
      </c>
      <c r="G1707" t="s">
        <v>24</v>
      </c>
      <c r="H1707">
        <v>6</v>
      </c>
      <c r="I1707">
        <v>4</v>
      </c>
      <c r="J1707">
        <v>1825</v>
      </c>
      <c r="K1707">
        <v>1.0203329999999999</v>
      </c>
      <c r="L1707" t="s">
        <v>15</v>
      </c>
    </row>
    <row r="1708" spans="1:12" x14ac:dyDescent="0.3">
      <c r="A1708" s="1">
        <v>41566</v>
      </c>
      <c r="B1708">
        <v>2013</v>
      </c>
      <c r="C1708" t="s">
        <v>12</v>
      </c>
      <c r="D1708">
        <v>154580</v>
      </c>
      <c r="E1708">
        <v>5000</v>
      </c>
      <c r="F1708" t="s">
        <v>27</v>
      </c>
      <c r="G1708" t="s">
        <v>28</v>
      </c>
      <c r="H1708">
        <v>8</v>
      </c>
      <c r="I1708">
        <v>7</v>
      </c>
      <c r="J1708">
        <v>2460</v>
      </c>
      <c r="K1708">
        <v>1.0203329999999999</v>
      </c>
      <c r="L1708" t="s">
        <v>25</v>
      </c>
    </row>
    <row r="1709" spans="1:12" x14ac:dyDescent="0.3">
      <c r="A1709" s="1">
        <v>41567</v>
      </c>
      <c r="B1709">
        <v>2013</v>
      </c>
      <c r="C1709" t="s">
        <v>17</v>
      </c>
      <c r="D1709">
        <v>164250</v>
      </c>
      <c r="E1709">
        <v>165000</v>
      </c>
      <c r="F1709" t="s">
        <v>13</v>
      </c>
      <c r="G1709" t="s">
        <v>14</v>
      </c>
      <c r="H1709">
        <v>3</v>
      </c>
      <c r="I1709">
        <v>3</v>
      </c>
      <c r="J1709">
        <v>1079</v>
      </c>
      <c r="K1709">
        <v>1.0203329999999999</v>
      </c>
      <c r="L1709" t="s">
        <v>16</v>
      </c>
    </row>
    <row r="1710" spans="1:12" x14ac:dyDescent="0.3">
      <c r="A1710" s="1">
        <v>41571</v>
      </c>
      <c r="B1710">
        <v>2013</v>
      </c>
      <c r="C1710" t="s">
        <v>12</v>
      </c>
      <c r="D1710">
        <v>32570</v>
      </c>
      <c r="E1710">
        <v>18500</v>
      </c>
      <c r="F1710" t="s">
        <v>13</v>
      </c>
      <c r="G1710" t="s">
        <v>14</v>
      </c>
      <c r="H1710">
        <v>3</v>
      </c>
      <c r="I1710">
        <v>3</v>
      </c>
      <c r="J1710">
        <v>904</v>
      </c>
      <c r="K1710">
        <v>1.0203329999999999</v>
      </c>
      <c r="L1710" t="s">
        <v>22</v>
      </c>
    </row>
    <row r="1711" spans="1:12" x14ac:dyDescent="0.3">
      <c r="A1711" s="1">
        <v>41572</v>
      </c>
      <c r="B1711">
        <v>2013</v>
      </c>
      <c r="C1711" t="s">
        <v>30</v>
      </c>
      <c r="D1711">
        <v>443860</v>
      </c>
      <c r="E1711">
        <v>300000</v>
      </c>
      <c r="F1711" t="s">
        <v>13</v>
      </c>
      <c r="G1711" t="s">
        <v>14</v>
      </c>
      <c r="H1711">
        <v>3</v>
      </c>
      <c r="I1711">
        <v>1</v>
      </c>
      <c r="J1711">
        <v>1061</v>
      </c>
      <c r="K1711">
        <v>1.0203329999999999</v>
      </c>
      <c r="L1711" t="s">
        <v>22</v>
      </c>
    </row>
    <row r="1712" spans="1:12" x14ac:dyDescent="0.3">
      <c r="A1712" s="1">
        <v>41572</v>
      </c>
      <c r="B1712">
        <v>2013</v>
      </c>
      <c r="C1712" t="s">
        <v>12</v>
      </c>
      <c r="D1712">
        <v>142150</v>
      </c>
      <c r="E1712">
        <v>75000</v>
      </c>
      <c r="F1712" t="s">
        <v>13</v>
      </c>
      <c r="G1712" t="s">
        <v>14</v>
      </c>
      <c r="H1712">
        <v>3</v>
      </c>
      <c r="I1712">
        <v>2</v>
      </c>
      <c r="J1712">
        <v>955</v>
      </c>
      <c r="K1712">
        <v>1.0203329999999999</v>
      </c>
      <c r="L1712" t="s">
        <v>25</v>
      </c>
    </row>
    <row r="1713" spans="1:12" x14ac:dyDescent="0.3">
      <c r="A1713" s="1">
        <v>41575</v>
      </c>
      <c r="B1713">
        <v>2013</v>
      </c>
      <c r="C1713" t="s">
        <v>18</v>
      </c>
      <c r="D1713">
        <v>404460</v>
      </c>
      <c r="E1713">
        <v>495000</v>
      </c>
      <c r="F1713" t="s">
        <v>13</v>
      </c>
      <c r="G1713" t="s">
        <v>14</v>
      </c>
      <c r="H1713">
        <v>3</v>
      </c>
      <c r="I1713">
        <v>3</v>
      </c>
      <c r="J1713">
        <v>1050</v>
      </c>
      <c r="K1713">
        <v>1.0203329999999999</v>
      </c>
      <c r="L1713" t="s">
        <v>16</v>
      </c>
    </row>
    <row r="1714" spans="1:12" x14ac:dyDescent="0.3">
      <c r="A1714" s="1">
        <v>41578</v>
      </c>
      <c r="B1714">
        <v>2013</v>
      </c>
      <c r="C1714" t="s">
        <v>30</v>
      </c>
      <c r="D1714">
        <v>370410</v>
      </c>
      <c r="E1714">
        <v>500000</v>
      </c>
      <c r="F1714" t="s">
        <v>13</v>
      </c>
      <c r="G1714" t="s">
        <v>14</v>
      </c>
      <c r="H1714">
        <v>3</v>
      </c>
      <c r="I1714">
        <v>2</v>
      </c>
      <c r="J1714">
        <v>1052</v>
      </c>
      <c r="K1714">
        <v>1.0203329999999999</v>
      </c>
      <c r="L1714" t="s">
        <v>16</v>
      </c>
    </row>
    <row r="1715" spans="1:12" x14ac:dyDescent="0.3">
      <c r="A1715" s="1">
        <v>41578</v>
      </c>
      <c r="B1715">
        <v>2013</v>
      </c>
      <c r="C1715" t="s">
        <v>17</v>
      </c>
      <c r="D1715">
        <v>139490</v>
      </c>
      <c r="E1715">
        <v>145000</v>
      </c>
      <c r="F1715" t="s">
        <v>13</v>
      </c>
      <c r="G1715" t="s">
        <v>14</v>
      </c>
      <c r="H1715">
        <v>3</v>
      </c>
      <c r="I1715">
        <v>2</v>
      </c>
      <c r="J1715">
        <v>1067</v>
      </c>
      <c r="K1715">
        <v>1.0203329999999999</v>
      </c>
      <c r="L1715" t="s">
        <v>16</v>
      </c>
    </row>
    <row r="1716" spans="1:12" x14ac:dyDescent="0.3">
      <c r="A1716" s="1">
        <v>41578</v>
      </c>
      <c r="B1716">
        <v>2013</v>
      </c>
      <c r="C1716" t="s">
        <v>12</v>
      </c>
      <c r="D1716">
        <v>115310</v>
      </c>
      <c r="E1716">
        <v>65000</v>
      </c>
      <c r="F1716" t="s">
        <v>13</v>
      </c>
      <c r="G1716" t="s">
        <v>14</v>
      </c>
      <c r="H1716">
        <v>3</v>
      </c>
      <c r="I1716">
        <v>3</v>
      </c>
      <c r="J1716">
        <v>974</v>
      </c>
      <c r="K1716">
        <v>1.0203329999999999</v>
      </c>
      <c r="L1716" t="s">
        <v>25</v>
      </c>
    </row>
    <row r="1717" spans="1:12" x14ac:dyDescent="0.3">
      <c r="A1717" s="1">
        <v>41579</v>
      </c>
      <c r="B1717">
        <v>2013</v>
      </c>
      <c r="C1717" t="s">
        <v>17</v>
      </c>
      <c r="D1717">
        <v>244220</v>
      </c>
      <c r="E1717">
        <v>89000</v>
      </c>
      <c r="F1717" t="s">
        <v>19</v>
      </c>
      <c r="G1717" t="s">
        <v>20</v>
      </c>
      <c r="H1717">
        <v>4</v>
      </c>
      <c r="I1717">
        <v>4</v>
      </c>
      <c r="J1717">
        <v>1328</v>
      </c>
      <c r="K1717">
        <v>1.0203329999999999</v>
      </c>
      <c r="L1717" t="s">
        <v>16</v>
      </c>
    </row>
    <row r="1718" spans="1:12" x14ac:dyDescent="0.3">
      <c r="A1718" s="1">
        <v>41579</v>
      </c>
      <c r="B1718">
        <v>2013</v>
      </c>
      <c r="C1718" t="s">
        <v>17</v>
      </c>
      <c r="D1718">
        <v>120190</v>
      </c>
      <c r="E1718">
        <v>93000</v>
      </c>
      <c r="F1718" t="s">
        <v>13</v>
      </c>
      <c r="G1718" t="s">
        <v>14</v>
      </c>
      <c r="H1718">
        <v>3</v>
      </c>
      <c r="I1718">
        <v>3</v>
      </c>
      <c r="J1718">
        <v>974</v>
      </c>
      <c r="K1718">
        <v>1.0203329999999999</v>
      </c>
      <c r="L1718" t="s">
        <v>16</v>
      </c>
    </row>
    <row r="1719" spans="1:12" x14ac:dyDescent="0.3">
      <c r="A1719" s="1">
        <v>41579</v>
      </c>
      <c r="B1719">
        <v>2013</v>
      </c>
      <c r="C1719" t="s">
        <v>17</v>
      </c>
      <c r="D1719">
        <v>207000</v>
      </c>
      <c r="E1719">
        <v>260000</v>
      </c>
      <c r="F1719" t="s">
        <v>13</v>
      </c>
      <c r="G1719" t="s">
        <v>14</v>
      </c>
      <c r="H1719">
        <v>3</v>
      </c>
      <c r="I1719">
        <v>1</v>
      </c>
      <c r="J1719">
        <v>996</v>
      </c>
      <c r="K1719">
        <v>1.0203329999999999</v>
      </c>
      <c r="L1719" t="s">
        <v>15</v>
      </c>
    </row>
    <row r="1720" spans="1:12" x14ac:dyDescent="0.3">
      <c r="A1720" s="1">
        <v>41580</v>
      </c>
      <c r="B1720">
        <v>2013</v>
      </c>
      <c r="C1720" t="s">
        <v>17</v>
      </c>
      <c r="D1720">
        <v>106960</v>
      </c>
      <c r="E1720">
        <v>140000</v>
      </c>
      <c r="F1720" t="s">
        <v>13</v>
      </c>
      <c r="G1720" t="s">
        <v>14</v>
      </c>
      <c r="H1720">
        <v>3</v>
      </c>
      <c r="I1720">
        <v>3</v>
      </c>
      <c r="J1720">
        <v>970</v>
      </c>
      <c r="K1720">
        <v>1.0203329999999999</v>
      </c>
      <c r="L1720" t="s">
        <v>22</v>
      </c>
    </row>
    <row r="1721" spans="1:12" x14ac:dyDescent="0.3">
      <c r="A1721" s="1">
        <v>41580</v>
      </c>
      <c r="B1721">
        <v>2013</v>
      </c>
      <c r="C1721" t="s">
        <v>17</v>
      </c>
      <c r="D1721">
        <v>148280</v>
      </c>
      <c r="E1721">
        <v>179900</v>
      </c>
      <c r="F1721" t="s">
        <v>13</v>
      </c>
      <c r="G1721" t="s">
        <v>14</v>
      </c>
      <c r="H1721">
        <v>3</v>
      </c>
      <c r="I1721">
        <v>3</v>
      </c>
      <c r="J1721">
        <v>1099</v>
      </c>
      <c r="K1721">
        <v>1.0203329999999999</v>
      </c>
      <c r="L1721" t="s">
        <v>22</v>
      </c>
    </row>
    <row r="1722" spans="1:12" x14ac:dyDescent="0.3">
      <c r="A1722" s="1">
        <v>41580</v>
      </c>
      <c r="B1722">
        <v>2013</v>
      </c>
      <c r="C1722" t="s">
        <v>18</v>
      </c>
      <c r="D1722">
        <v>258370</v>
      </c>
      <c r="E1722">
        <v>295000</v>
      </c>
      <c r="F1722" t="s">
        <v>13</v>
      </c>
      <c r="G1722" t="s">
        <v>14</v>
      </c>
      <c r="H1722">
        <v>3</v>
      </c>
      <c r="I1722">
        <v>2</v>
      </c>
      <c r="J1722">
        <v>928</v>
      </c>
      <c r="K1722">
        <v>1.0203329999999999</v>
      </c>
      <c r="L1722" t="s">
        <v>22</v>
      </c>
    </row>
    <row r="1723" spans="1:12" x14ac:dyDescent="0.3">
      <c r="A1723" s="1">
        <v>41580</v>
      </c>
      <c r="B1723">
        <v>2013</v>
      </c>
      <c r="C1723" t="s">
        <v>30</v>
      </c>
      <c r="D1723">
        <v>456200</v>
      </c>
      <c r="E1723">
        <v>642500</v>
      </c>
      <c r="F1723" t="s">
        <v>13</v>
      </c>
      <c r="G1723" t="s">
        <v>14</v>
      </c>
      <c r="H1723">
        <v>3</v>
      </c>
      <c r="I1723">
        <v>3</v>
      </c>
      <c r="J1723">
        <v>902</v>
      </c>
      <c r="K1723">
        <v>1.0203329999999999</v>
      </c>
      <c r="L1723" t="s">
        <v>25</v>
      </c>
    </row>
    <row r="1724" spans="1:12" x14ac:dyDescent="0.3">
      <c r="A1724" s="1">
        <v>41582</v>
      </c>
      <c r="B1724">
        <v>2013</v>
      </c>
      <c r="C1724" t="s">
        <v>12</v>
      </c>
      <c r="D1724">
        <v>111490</v>
      </c>
      <c r="E1724">
        <v>25000</v>
      </c>
      <c r="F1724" t="s">
        <v>13</v>
      </c>
      <c r="G1724" t="s">
        <v>14</v>
      </c>
      <c r="H1724">
        <v>3</v>
      </c>
      <c r="I1724">
        <v>1</v>
      </c>
      <c r="J1724">
        <v>1027</v>
      </c>
      <c r="K1724">
        <v>1.0203329999999999</v>
      </c>
      <c r="L1724" t="s">
        <v>22</v>
      </c>
    </row>
    <row r="1725" spans="1:12" x14ac:dyDescent="0.3">
      <c r="A1725" s="1">
        <v>41586</v>
      </c>
      <c r="B1725">
        <v>2013</v>
      </c>
      <c r="C1725" t="s">
        <v>18</v>
      </c>
      <c r="D1725">
        <v>248640</v>
      </c>
      <c r="E1725">
        <v>202500</v>
      </c>
      <c r="F1725" t="s">
        <v>13</v>
      </c>
      <c r="G1725" t="s">
        <v>14</v>
      </c>
      <c r="H1725">
        <v>3</v>
      </c>
      <c r="I1725">
        <v>1</v>
      </c>
      <c r="J1725">
        <v>918</v>
      </c>
      <c r="K1725">
        <v>1.0203329999999999</v>
      </c>
      <c r="L1725" t="s">
        <v>22</v>
      </c>
    </row>
    <row r="1726" spans="1:12" x14ac:dyDescent="0.3">
      <c r="A1726" s="1">
        <v>41586</v>
      </c>
      <c r="B1726">
        <v>2013</v>
      </c>
      <c r="C1726" t="s">
        <v>17</v>
      </c>
      <c r="D1726">
        <v>117640</v>
      </c>
      <c r="E1726">
        <v>115000</v>
      </c>
      <c r="F1726" t="s">
        <v>13</v>
      </c>
      <c r="G1726" t="s">
        <v>14</v>
      </c>
      <c r="H1726">
        <v>3</v>
      </c>
      <c r="I1726">
        <v>1</v>
      </c>
      <c r="J1726">
        <v>1035</v>
      </c>
      <c r="K1726">
        <v>1.0203329999999999</v>
      </c>
      <c r="L1726" t="s">
        <v>25</v>
      </c>
    </row>
    <row r="1727" spans="1:12" x14ac:dyDescent="0.3">
      <c r="A1727" s="1">
        <v>41587</v>
      </c>
      <c r="B1727">
        <v>2013</v>
      </c>
      <c r="C1727" t="s">
        <v>17</v>
      </c>
      <c r="D1727">
        <v>173190</v>
      </c>
      <c r="E1727">
        <v>165000</v>
      </c>
      <c r="F1727" t="s">
        <v>19</v>
      </c>
      <c r="G1727" t="s">
        <v>20</v>
      </c>
      <c r="H1727">
        <v>4</v>
      </c>
      <c r="I1727">
        <v>2</v>
      </c>
      <c r="J1727">
        <v>1382</v>
      </c>
      <c r="K1727">
        <v>1.0203329999999999</v>
      </c>
      <c r="L1727" t="s">
        <v>25</v>
      </c>
    </row>
    <row r="1728" spans="1:12" x14ac:dyDescent="0.3">
      <c r="A1728" s="1">
        <v>41588</v>
      </c>
      <c r="B1728">
        <v>2013</v>
      </c>
      <c r="C1728" t="s">
        <v>30</v>
      </c>
      <c r="D1728">
        <v>575890</v>
      </c>
      <c r="E1728">
        <v>350000</v>
      </c>
      <c r="F1728" t="s">
        <v>23</v>
      </c>
      <c r="G1728" t="s">
        <v>24</v>
      </c>
      <c r="H1728">
        <v>6</v>
      </c>
      <c r="I1728">
        <v>5</v>
      </c>
      <c r="J1728">
        <v>1923</v>
      </c>
      <c r="K1728">
        <v>1.0203329999999999</v>
      </c>
      <c r="L1728" t="s">
        <v>22</v>
      </c>
    </row>
    <row r="1729" spans="1:12" x14ac:dyDescent="0.3">
      <c r="A1729" s="1">
        <v>41592</v>
      </c>
      <c r="B1729">
        <v>2013</v>
      </c>
      <c r="C1729" t="s">
        <v>18</v>
      </c>
      <c r="D1729">
        <v>384440</v>
      </c>
      <c r="E1729">
        <v>400000</v>
      </c>
      <c r="F1729" t="s">
        <v>13</v>
      </c>
      <c r="G1729" t="s">
        <v>14</v>
      </c>
      <c r="H1729">
        <v>3</v>
      </c>
      <c r="I1729">
        <v>1</v>
      </c>
      <c r="J1729">
        <v>902</v>
      </c>
      <c r="K1729">
        <v>1.0203329999999999</v>
      </c>
      <c r="L1729" t="s">
        <v>22</v>
      </c>
    </row>
    <row r="1730" spans="1:12" x14ac:dyDescent="0.3">
      <c r="A1730" s="1">
        <v>41594</v>
      </c>
      <c r="B1730">
        <v>2013</v>
      </c>
      <c r="C1730" t="s">
        <v>12</v>
      </c>
      <c r="D1730">
        <v>138180</v>
      </c>
      <c r="E1730">
        <v>173000</v>
      </c>
      <c r="F1730" t="s">
        <v>13</v>
      </c>
      <c r="G1730" t="s">
        <v>14</v>
      </c>
      <c r="H1730">
        <v>3</v>
      </c>
      <c r="I1730">
        <v>1</v>
      </c>
      <c r="J1730">
        <v>1013</v>
      </c>
      <c r="K1730">
        <v>1.0203329999999999</v>
      </c>
      <c r="L1730" t="s">
        <v>22</v>
      </c>
    </row>
    <row r="1731" spans="1:12" x14ac:dyDescent="0.3">
      <c r="A1731" s="1">
        <v>41594</v>
      </c>
      <c r="B1731">
        <v>2013</v>
      </c>
      <c r="C1731" t="s">
        <v>18</v>
      </c>
      <c r="D1731">
        <v>327740</v>
      </c>
      <c r="E1731">
        <v>500000</v>
      </c>
      <c r="F1731" t="s">
        <v>13</v>
      </c>
      <c r="G1731" t="s">
        <v>14</v>
      </c>
      <c r="H1731">
        <v>3</v>
      </c>
      <c r="I1731">
        <v>1</v>
      </c>
      <c r="J1731">
        <v>912</v>
      </c>
      <c r="K1731">
        <v>1.0203329999999999</v>
      </c>
      <c r="L1731" t="s">
        <v>16</v>
      </c>
    </row>
    <row r="1732" spans="1:12" x14ac:dyDescent="0.3">
      <c r="A1732" s="1">
        <v>41596</v>
      </c>
      <c r="B1732">
        <v>2013</v>
      </c>
      <c r="C1732" t="s">
        <v>12</v>
      </c>
      <c r="D1732">
        <v>125920</v>
      </c>
      <c r="E1732">
        <v>105000</v>
      </c>
      <c r="F1732" t="s">
        <v>13</v>
      </c>
      <c r="G1732" t="s">
        <v>14</v>
      </c>
      <c r="H1732">
        <v>3</v>
      </c>
      <c r="I1732">
        <v>2</v>
      </c>
      <c r="J1732">
        <v>956</v>
      </c>
      <c r="K1732">
        <v>1.0203329999999999</v>
      </c>
      <c r="L1732" t="s">
        <v>16</v>
      </c>
    </row>
    <row r="1733" spans="1:12" x14ac:dyDescent="0.3">
      <c r="A1733" s="1">
        <v>41599</v>
      </c>
      <c r="B1733">
        <v>2013</v>
      </c>
      <c r="C1733" t="s">
        <v>21</v>
      </c>
      <c r="D1733">
        <v>408450</v>
      </c>
      <c r="E1733">
        <v>400000</v>
      </c>
      <c r="F1733" t="s">
        <v>19</v>
      </c>
      <c r="G1733" t="s">
        <v>20</v>
      </c>
      <c r="H1733">
        <v>4</v>
      </c>
      <c r="I1733">
        <v>3</v>
      </c>
      <c r="J1733">
        <v>1214</v>
      </c>
      <c r="K1733">
        <v>1.0203329999999999</v>
      </c>
      <c r="L1733" t="s">
        <v>16</v>
      </c>
    </row>
    <row r="1734" spans="1:12" x14ac:dyDescent="0.3">
      <c r="A1734" s="1">
        <v>41600</v>
      </c>
      <c r="B1734">
        <v>2013</v>
      </c>
      <c r="C1734" t="s">
        <v>21</v>
      </c>
      <c r="D1734">
        <v>746550</v>
      </c>
      <c r="E1734">
        <v>2500000</v>
      </c>
      <c r="F1734" t="s">
        <v>13</v>
      </c>
      <c r="G1734" t="s">
        <v>14</v>
      </c>
      <c r="H1734">
        <v>3</v>
      </c>
      <c r="I1734">
        <v>1</v>
      </c>
      <c r="J1734">
        <v>990</v>
      </c>
      <c r="K1734">
        <v>1.0203329999999999</v>
      </c>
      <c r="L1734" t="s">
        <v>25</v>
      </c>
    </row>
    <row r="1735" spans="1:12" x14ac:dyDescent="0.3">
      <c r="A1735" s="1">
        <v>41600</v>
      </c>
      <c r="B1735">
        <v>2013</v>
      </c>
      <c r="C1735" t="s">
        <v>12</v>
      </c>
      <c r="D1735">
        <v>131930</v>
      </c>
      <c r="E1735">
        <v>147500</v>
      </c>
      <c r="F1735" t="s">
        <v>13</v>
      </c>
      <c r="G1735" t="s">
        <v>14</v>
      </c>
      <c r="H1735">
        <v>3</v>
      </c>
      <c r="I1735">
        <v>1</v>
      </c>
      <c r="J1735">
        <v>923</v>
      </c>
      <c r="K1735">
        <v>1.0203329999999999</v>
      </c>
      <c r="L1735" t="s">
        <v>16</v>
      </c>
    </row>
    <row r="1736" spans="1:12" x14ac:dyDescent="0.3">
      <c r="A1736" s="1">
        <v>41606</v>
      </c>
      <c r="B1736">
        <v>2013</v>
      </c>
      <c r="C1736" t="s">
        <v>17</v>
      </c>
      <c r="D1736">
        <v>121050</v>
      </c>
      <c r="E1736">
        <v>41655</v>
      </c>
      <c r="F1736" t="s">
        <v>19</v>
      </c>
      <c r="G1736" t="s">
        <v>20</v>
      </c>
      <c r="H1736">
        <v>4</v>
      </c>
      <c r="I1736">
        <v>3</v>
      </c>
      <c r="J1736">
        <v>1205</v>
      </c>
      <c r="K1736">
        <v>1.0203329999999999</v>
      </c>
      <c r="L1736" t="s">
        <v>22</v>
      </c>
    </row>
    <row r="1737" spans="1:12" x14ac:dyDescent="0.3">
      <c r="A1737" s="1">
        <v>41607</v>
      </c>
      <c r="B1737">
        <v>2013</v>
      </c>
      <c r="C1737" t="s">
        <v>18</v>
      </c>
      <c r="D1737">
        <v>335160</v>
      </c>
      <c r="E1737">
        <v>230000</v>
      </c>
      <c r="F1737" t="s">
        <v>19</v>
      </c>
      <c r="G1737" t="s">
        <v>20</v>
      </c>
      <c r="H1737">
        <v>4</v>
      </c>
      <c r="I1737">
        <v>4</v>
      </c>
      <c r="J1737">
        <v>1421</v>
      </c>
      <c r="K1737">
        <v>1.0203329999999999</v>
      </c>
      <c r="L1737" t="s">
        <v>16</v>
      </c>
    </row>
    <row r="1738" spans="1:12" x14ac:dyDescent="0.3">
      <c r="A1738" s="1">
        <v>41607</v>
      </c>
      <c r="B1738">
        <v>2013</v>
      </c>
      <c r="C1738" t="s">
        <v>18</v>
      </c>
      <c r="D1738">
        <v>423850</v>
      </c>
      <c r="E1738">
        <v>430000</v>
      </c>
      <c r="F1738" t="s">
        <v>13</v>
      </c>
      <c r="G1738" t="s">
        <v>14</v>
      </c>
      <c r="H1738">
        <v>3</v>
      </c>
      <c r="I1738">
        <v>3</v>
      </c>
      <c r="J1738">
        <v>946</v>
      </c>
      <c r="K1738">
        <v>1.0203329999999999</v>
      </c>
      <c r="L1738" t="s">
        <v>22</v>
      </c>
    </row>
    <row r="1739" spans="1:12" x14ac:dyDescent="0.3">
      <c r="A1739" s="1">
        <v>41608</v>
      </c>
      <c r="B1739">
        <v>2013</v>
      </c>
      <c r="C1739" t="s">
        <v>18</v>
      </c>
      <c r="D1739">
        <v>238280</v>
      </c>
      <c r="E1739">
        <v>212000</v>
      </c>
      <c r="F1739" t="s">
        <v>13</v>
      </c>
      <c r="G1739" t="s">
        <v>14</v>
      </c>
      <c r="H1739">
        <v>3</v>
      </c>
      <c r="I1739">
        <v>1</v>
      </c>
      <c r="J1739">
        <v>1035</v>
      </c>
      <c r="K1739">
        <v>1.0203329999999999</v>
      </c>
      <c r="L1739" t="s">
        <v>16</v>
      </c>
    </row>
    <row r="1740" spans="1:12" x14ac:dyDescent="0.3">
      <c r="A1740" s="1">
        <v>41609</v>
      </c>
      <c r="B1740">
        <v>2013</v>
      </c>
      <c r="C1740" t="s">
        <v>17</v>
      </c>
      <c r="D1740">
        <v>137620</v>
      </c>
      <c r="E1740">
        <v>150000</v>
      </c>
      <c r="F1740" t="s">
        <v>13</v>
      </c>
      <c r="G1740" t="s">
        <v>14</v>
      </c>
      <c r="H1740">
        <v>3</v>
      </c>
      <c r="I1740">
        <v>3</v>
      </c>
      <c r="J1740">
        <v>1025</v>
      </c>
      <c r="K1740">
        <v>1.0203329999999999</v>
      </c>
      <c r="L1740" t="s">
        <v>15</v>
      </c>
    </row>
    <row r="1741" spans="1:12" x14ac:dyDescent="0.3">
      <c r="A1741" s="1">
        <v>41610</v>
      </c>
      <c r="B1741">
        <v>2013</v>
      </c>
      <c r="C1741" t="s">
        <v>17</v>
      </c>
      <c r="D1741">
        <v>190850</v>
      </c>
      <c r="E1741">
        <v>240000</v>
      </c>
      <c r="F1741" t="s">
        <v>13</v>
      </c>
      <c r="G1741" t="s">
        <v>14</v>
      </c>
      <c r="H1741">
        <v>3</v>
      </c>
      <c r="I1741">
        <v>3</v>
      </c>
      <c r="J1741">
        <v>1058</v>
      </c>
      <c r="K1741">
        <v>1.0203329999999999</v>
      </c>
      <c r="L1741" t="s">
        <v>25</v>
      </c>
    </row>
    <row r="1742" spans="1:12" x14ac:dyDescent="0.3">
      <c r="A1742" s="1">
        <v>41613</v>
      </c>
      <c r="B1742">
        <v>2013</v>
      </c>
      <c r="C1742" t="s">
        <v>21</v>
      </c>
      <c r="D1742">
        <v>611100</v>
      </c>
      <c r="E1742">
        <v>800000</v>
      </c>
      <c r="F1742" t="s">
        <v>13</v>
      </c>
      <c r="G1742" t="s">
        <v>14</v>
      </c>
      <c r="H1742">
        <v>3</v>
      </c>
      <c r="I1742">
        <v>3</v>
      </c>
      <c r="J1742">
        <v>949</v>
      </c>
      <c r="K1742">
        <v>1.0203329999999999</v>
      </c>
      <c r="L1742" t="s">
        <v>25</v>
      </c>
    </row>
    <row r="1743" spans="1:12" x14ac:dyDescent="0.3">
      <c r="A1743" s="1">
        <v>41614</v>
      </c>
      <c r="B1743">
        <v>2013</v>
      </c>
      <c r="C1743" t="s">
        <v>17</v>
      </c>
      <c r="D1743">
        <v>149890</v>
      </c>
      <c r="E1743">
        <v>68000</v>
      </c>
      <c r="F1743" t="s">
        <v>13</v>
      </c>
      <c r="G1743" t="s">
        <v>14</v>
      </c>
      <c r="H1743">
        <v>3</v>
      </c>
      <c r="I1743">
        <v>3</v>
      </c>
      <c r="J1743">
        <v>966</v>
      </c>
      <c r="K1743">
        <v>1.0203329999999999</v>
      </c>
      <c r="L1743" t="s">
        <v>22</v>
      </c>
    </row>
    <row r="1744" spans="1:12" x14ac:dyDescent="0.3">
      <c r="A1744" s="1">
        <v>41614</v>
      </c>
      <c r="B1744">
        <v>2013</v>
      </c>
      <c r="C1744" t="s">
        <v>12</v>
      </c>
      <c r="D1744">
        <v>100840</v>
      </c>
      <c r="E1744">
        <v>38500</v>
      </c>
      <c r="F1744" t="s">
        <v>13</v>
      </c>
      <c r="G1744" t="s">
        <v>14</v>
      </c>
      <c r="H1744">
        <v>3</v>
      </c>
      <c r="I1744">
        <v>3</v>
      </c>
      <c r="J1744">
        <v>979</v>
      </c>
      <c r="K1744">
        <v>1.0203329999999999</v>
      </c>
      <c r="L1744" t="s">
        <v>22</v>
      </c>
    </row>
    <row r="1745" spans="1:12" x14ac:dyDescent="0.3">
      <c r="A1745" s="1">
        <v>41615</v>
      </c>
      <c r="B1745">
        <v>2013</v>
      </c>
      <c r="C1745" t="s">
        <v>17</v>
      </c>
      <c r="D1745">
        <v>198960</v>
      </c>
      <c r="E1745">
        <v>100000</v>
      </c>
      <c r="F1745" t="s">
        <v>13</v>
      </c>
      <c r="G1745" t="s">
        <v>14</v>
      </c>
      <c r="H1745">
        <v>3</v>
      </c>
      <c r="I1745">
        <v>2</v>
      </c>
      <c r="J1745">
        <v>1074</v>
      </c>
      <c r="K1745">
        <v>1.0203329999999999</v>
      </c>
      <c r="L1745" t="s">
        <v>22</v>
      </c>
    </row>
    <row r="1746" spans="1:12" x14ac:dyDescent="0.3">
      <c r="A1746" s="1">
        <v>41617</v>
      </c>
      <c r="B1746">
        <v>2013</v>
      </c>
      <c r="C1746" t="s">
        <v>30</v>
      </c>
      <c r="D1746">
        <v>424060</v>
      </c>
      <c r="E1746">
        <v>580000</v>
      </c>
      <c r="F1746" t="s">
        <v>13</v>
      </c>
      <c r="G1746" t="s">
        <v>14</v>
      </c>
      <c r="H1746">
        <v>3</v>
      </c>
      <c r="I1746">
        <v>3</v>
      </c>
      <c r="J1746">
        <v>1025</v>
      </c>
      <c r="K1746">
        <v>1.0203329999999999</v>
      </c>
      <c r="L1746" t="s">
        <v>25</v>
      </c>
    </row>
    <row r="1747" spans="1:12" x14ac:dyDescent="0.3">
      <c r="A1747" s="1">
        <v>41617</v>
      </c>
      <c r="B1747">
        <v>2013</v>
      </c>
      <c r="C1747" t="s">
        <v>26</v>
      </c>
      <c r="D1747">
        <v>564200</v>
      </c>
      <c r="E1747">
        <v>1087500</v>
      </c>
      <c r="F1747" t="s">
        <v>13</v>
      </c>
      <c r="G1747" t="s">
        <v>14</v>
      </c>
      <c r="H1747">
        <v>3</v>
      </c>
      <c r="I1747">
        <v>2</v>
      </c>
      <c r="J1747">
        <v>925</v>
      </c>
      <c r="K1747">
        <v>1.0203329999999999</v>
      </c>
      <c r="L1747" t="s">
        <v>16</v>
      </c>
    </row>
    <row r="1748" spans="1:12" x14ac:dyDescent="0.3">
      <c r="A1748" s="1">
        <v>41622</v>
      </c>
      <c r="B1748">
        <v>2013</v>
      </c>
      <c r="C1748" t="s">
        <v>17</v>
      </c>
      <c r="D1748">
        <v>138380</v>
      </c>
      <c r="E1748">
        <v>115000</v>
      </c>
      <c r="F1748" t="s">
        <v>19</v>
      </c>
      <c r="G1748" t="s">
        <v>20</v>
      </c>
      <c r="H1748">
        <v>4</v>
      </c>
      <c r="I1748">
        <v>2</v>
      </c>
      <c r="J1748">
        <v>1469</v>
      </c>
      <c r="K1748">
        <v>1.0203329999999999</v>
      </c>
      <c r="L1748" t="s">
        <v>22</v>
      </c>
    </row>
    <row r="1749" spans="1:12" x14ac:dyDescent="0.3">
      <c r="A1749" s="1">
        <v>41622</v>
      </c>
      <c r="B1749">
        <v>2013</v>
      </c>
      <c r="C1749" t="s">
        <v>21</v>
      </c>
      <c r="D1749">
        <v>761880</v>
      </c>
      <c r="E1749">
        <v>977000</v>
      </c>
      <c r="F1749" t="s">
        <v>13</v>
      </c>
      <c r="G1749" t="s">
        <v>14</v>
      </c>
      <c r="H1749">
        <v>3</v>
      </c>
      <c r="I1749">
        <v>1</v>
      </c>
      <c r="J1749">
        <v>1026</v>
      </c>
      <c r="K1749">
        <v>1.0203329999999999</v>
      </c>
      <c r="L1749" t="s">
        <v>16</v>
      </c>
    </row>
    <row r="1750" spans="1:12" x14ac:dyDescent="0.3">
      <c r="A1750" s="1">
        <v>41623</v>
      </c>
      <c r="B1750">
        <v>2013</v>
      </c>
      <c r="C1750" t="s">
        <v>12</v>
      </c>
      <c r="D1750">
        <v>128490</v>
      </c>
      <c r="E1750">
        <v>122000</v>
      </c>
      <c r="F1750" t="s">
        <v>13</v>
      </c>
      <c r="G1750" t="s">
        <v>14</v>
      </c>
      <c r="H1750">
        <v>3</v>
      </c>
      <c r="I1750">
        <v>2</v>
      </c>
      <c r="J1750">
        <v>1048</v>
      </c>
      <c r="K1750">
        <v>1.0203329999999999</v>
      </c>
      <c r="L1750" t="s">
        <v>15</v>
      </c>
    </row>
    <row r="1751" spans="1:12" x14ac:dyDescent="0.3">
      <c r="A1751" s="1">
        <v>41623</v>
      </c>
      <c r="B1751">
        <v>2013</v>
      </c>
      <c r="C1751" t="s">
        <v>26</v>
      </c>
      <c r="D1751">
        <v>525000</v>
      </c>
      <c r="E1751">
        <v>610000</v>
      </c>
      <c r="F1751" t="s">
        <v>13</v>
      </c>
      <c r="G1751" t="s">
        <v>14</v>
      </c>
      <c r="H1751">
        <v>3</v>
      </c>
      <c r="I1751">
        <v>1</v>
      </c>
      <c r="J1751">
        <v>1034</v>
      </c>
      <c r="K1751">
        <v>1.0203329999999999</v>
      </c>
      <c r="L1751" t="s">
        <v>15</v>
      </c>
    </row>
    <row r="1752" spans="1:12" x14ac:dyDescent="0.3">
      <c r="A1752" s="1">
        <v>41623</v>
      </c>
      <c r="B1752">
        <v>2013</v>
      </c>
      <c r="C1752" t="s">
        <v>30</v>
      </c>
      <c r="D1752">
        <v>583180</v>
      </c>
      <c r="E1752">
        <v>642900</v>
      </c>
      <c r="F1752" t="s">
        <v>13</v>
      </c>
      <c r="G1752" t="s">
        <v>14</v>
      </c>
      <c r="H1752">
        <v>3</v>
      </c>
      <c r="I1752">
        <v>1</v>
      </c>
      <c r="J1752">
        <v>1007</v>
      </c>
      <c r="K1752">
        <v>1.0203329999999999</v>
      </c>
      <c r="L1752" t="s">
        <v>16</v>
      </c>
    </row>
    <row r="1753" spans="1:12" x14ac:dyDescent="0.3">
      <c r="A1753" s="1">
        <v>41623</v>
      </c>
      <c r="B1753">
        <v>2013</v>
      </c>
      <c r="C1753" t="s">
        <v>17</v>
      </c>
      <c r="D1753">
        <v>144810</v>
      </c>
      <c r="E1753">
        <v>160000</v>
      </c>
      <c r="F1753" t="s">
        <v>13</v>
      </c>
      <c r="G1753" t="s">
        <v>14</v>
      </c>
      <c r="H1753">
        <v>3</v>
      </c>
      <c r="I1753">
        <v>3</v>
      </c>
      <c r="J1753">
        <v>948</v>
      </c>
      <c r="K1753">
        <v>1.0203329999999999</v>
      </c>
      <c r="L1753" t="s">
        <v>22</v>
      </c>
    </row>
    <row r="1754" spans="1:12" x14ac:dyDescent="0.3">
      <c r="A1754" s="1">
        <v>41624</v>
      </c>
      <c r="B1754">
        <v>2013</v>
      </c>
      <c r="C1754" t="s">
        <v>21</v>
      </c>
      <c r="D1754">
        <v>522480</v>
      </c>
      <c r="E1754">
        <v>710000</v>
      </c>
      <c r="F1754" t="s">
        <v>13</v>
      </c>
      <c r="G1754" t="s">
        <v>14</v>
      </c>
      <c r="H1754">
        <v>3</v>
      </c>
      <c r="I1754">
        <v>3</v>
      </c>
      <c r="J1754">
        <v>1049</v>
      </c>
      <c r="K1754">
        <v>1.0203329999999999</v>
      </c>
      <c r="L1754" t="s">
        <v>25</v>
      </c>
    </row>
    <row r="1755" spans="1:12" x14ac:dyDescent="0.3">
      <c r="A1755" s="1">
        <v>41624</v>
      </c>
      <c r="B1755">
        <v>2013</v>
      </c>
      <c r="C1755" t="s">
        <v>18</v>
      </c>
      <c r="D1755">
        <v>326760</v>
      </c>
      <c r="E1755">
        <v>470000</v>
      </c>
      <c r="F1755" t="s">
        <v>13</v>
      </c>
      <c r="G1755" t="s">
        <v>14</v>
      </c>
      <c r="H1755">
        <v>3</v>
      </c>
      <c r="I1755">
        <v>2</v>
      </c>
      <c r="J1755">
        <v>964</v>
      </c>
      <c r="K1755">
        <v>1.0203329999999999</v>
      </c>
      <c r="L1755" t="s">
        <v>16</v>
      </c>
    </row>
    <row r="1756" spans="1:12" x14ac:dyDescent="0.3">
      <c r="A1756" s="1">
        <v>41624</v>
      </c>
      <c r="B1756">
        <v>2013</v>
      </c>
      <c r="C1756" t="s">
        <v>30</v>
      </c>
      <c r="D1756">
        <v>390440</v>
      </c>
      <c r="E1756">
        <v>250000</v>
      </c>
      <c r="F1756" t="s">
        <v>19</v>
      </c>
      <c r="G1756" t="s">
        <v>20</v>
      </c>
      <c r="H1756">
        <v>4</v>
      </c>
      <c r="I1756">
        <v>3</v>
      </c>
      <c r="J1756">
        <v>1289</v>
      </c>
      <c r="K1756">
        <v>1.0203329999999999</v>
      </c>
      <c r="L1756" t="s">
        <v>25</v>
      </c>
    </row>
    <row r="1757" spans="1:12" x14ac:dyDescent="0.3">
      <c r="A1757" s="1">
        <v>41627</v>
      </c>
      <c r="B1757">
        <v>2013</v>
      </c>
      <c r="C1757" t="s">
        <v>26</v>
      </c>
      <c r="D1757">
        <v>166040</v>
      </c>
      <c r="E1757">
        <v>169000</v>
      </c>
      <c r="F1757" t="s">
        <v>13</v>
      </c>
      <c r="G1757" t="s">
        <v>14</v>
      </c>
      <c r="H1757">
        <v>3</v>
      </c>
      <c r="I1757">
        <v>3</v>
      </c>
      <c r="J1757">
        <v>951</v>
      </c>
      <c r="K1757">
        <v>1.0203329999999999</v>
      </c>
      <c r="L1757" t="s">
        <v>22</v>
      </c>
    </row>
    <row r="1758" spans="1:12" x14ac:dyDescent="0.3">
      <c r="A1758" s="1">
        <v>41628</v>
      </c>
      <c r="B1758">
        <v>2013</v>
      </c>
      <c r="C1758" t="s">
        <v>12</v>
      </c>
      <c r="D1758">
        <v>123790</v>
      </c>
      <c r="E1758">
        <v>40000</v>
      </c>
      <c r="F1758" t="s">
        <v>13</v>
      </c>
      <c r="G1758" t="s">
        <v>14</v>
      </c>
      <c r="H1758">
        <v>3</v>
      </c>
      <c r="I1758">
        <v>3</v>
      </c>
      <c r="J1758">
        <v>1043</v>
      </c>
      <c r="K1758">
        <v>1.0203329999999999</v>
      </c>
      <c r="L1758" t="s">
        <v>22</v>
      </c>
    </row>
    <row r="1759" spans="1:12" x14ac:dyDescent="0.3">
      <c r="A1759" s="1">
        <v>41629</v>
      </c>
      <c r="B1759">
        <v>2013</v>
      </c>
      <c r="C1759" t="s">
        <v>30</v>
      </c>
      <c r="D1759">
        <v>393100</v>
      </c>
      <c r="E1759">
        <v>330000</v>
      </c>
      <c r="F1759" t="s">
        <v>19</v>
      </c>
      <c r="G1759" t="s">
        <v>20</v>
      </c>
      <c r="H1759">
        <v>4</v>
      </c>
      <c r="I1759">
        <v>4</v>
      </c>
      <c r="J1759">
        <v>1410</v>
      </c>
      <c r="K1759">
        <v>1.0203329999999999</v>
      </c>
      <c r="L1759" t="s">
        <v>22</v>
      </c>
    </row>
    <row r="1760" spans="1:12" x14ac:dyDescent="0.3">
      <c r="A1760" s="1">
        <v>41630</v>
      </c>
      <c r="B1760">
        <v>2013</v>
      </c>
      <c r="C1760" t="s">
        <v>21</v>
      </c>
      <c r="D1760">
        <v>575540</v>
      </c>
      <c r="E1760">
        <v>948000</v>
      </c>
      <c r="F1760" t="s">
        <v>13</v>
      </c>
      <c r="G1760" t="s">
        <v>14</v>
      </c>
      <c r="H1760">
        <v>3</v>
      </c>
      <c r="I1760">
        <v>3</v>
      </c>
      <c r="J1760">
        <v>1094</v>
      </c>
      <c r="K1760">
        <v>1.0203329999999999</v>
      </c>
      <c r="L1760" t="s">
        <v>22</v>
      </c>
    </row>
    <row r="1761" spans="1:12" x14ac:dyDescent="0.3">
      <c r="A1761" s="1">
        <v>41630</v>
      </c>
      <c r="B1761">
        <v>2013</v>
      </c>
      <c r="C1761" t="s">
        <v>12</v>
      </c>
      <c r="D1761">
        <v>95050</v>
      </c>
      <c r="E1761">
        <v>50000</v>
      </c>
      <c r="F1761" t="s">
        <v>13</v>
      </c>
      <c r="G1761" t="s">
        <v>14</v>
      </c>
      <c r="H1761">
        <v>3</v>
      </c>
      <c r="I1761">
        <v>2</v>
      </c>
      <c r="J1761">
        <v>1015</v>
      </c>
      <c r="K1761">
        <v>1.0203329999999999</v>
      </c>
      <c r="L1761" t="s">
        <v>25</v>
      </c>
    </row>
    <row r="1762" spans="1:12" x14ac:dyDescent="0.3">
      <c r="A1762" s="1">
        <v>41635</v>
      </c>
      <c r="B1762">
        <v>2013</v>
      </c>
      <c r="C1762" t="s">
        <v>12</v>
      </c>
      <c r="D1762">
        <v>198210</v>
      </c>
      <c r="E1762">
        <v>155000</v>
      </c>
      <c r="F1762" t="s">
        <v>13</v>
      </c>
      <c r="G1762" t="s">
        <v>14</v>
      </c>
      <c r="H1762">
        <v>3</v>
      </c>
      <c r="I1762">
        <v>2</v>
      </c>
      <c r="J1762">
        <v>1070</v>
      </c>
      <c r="K1762">
        <v>1.0203329999999999</v>
      </c>
      <c r="L1762" t="s">
        <v>25</v>
      </c>
    </row>
    <row r="1763" spans="1:12" x14ac:dyDescent="0.3">
      <c r="A1763" s="1">
        <v>41636</v>
      </c>
      <c r="B1763">
        <v>2013</v>
      </c>
      <c r="C1763" t="s">
        <v>12</v>
      </c>
      <c r="D1763">
        <v>124930</v>
      </c>
      <c r="E1763">
        <v>127900</v>
      </c>
      <c r="F1763" t="s">
        <v>13</v>
      </c>
      <c r="G1763" t="s">
        <v>14</v>
      </c>
      <c r="H1763">
        <v>3</v>
      </c>
      <c r="I1763">
        <v>1</v>
      </c>
      <c r="J1763">
        <v>980</v>
      </c>
      <c r="K1763">
        <v>1.0203329999999999</v>
      </c>
      <c r="L1763" t="s">
        <v>16</v>
      </c>
    </row>
    <row r="1764" spans="1:12" x14ac:dyDescent="0.3">
      <c r="A1764" s="1">
        <v>41636</v>
      </c>
      <c r="B1764">
        <v>2013</v>
      </c>
      <c r="C1764" t="s">
        <v>30</v>
      </c>
      <c r="D1764">
        <v>343330</v>
      </c>
      <c r="E1764">
        <v>350000</v>
      </c>
      <c r="F1764" t="s">
        <v>13</v>
      </c>
      <c r="G1764" t="s">
        <v>14</v>
      </c>
      <c r="H1764">
        <v>3</v>
      </c>
      <c r="I1764">
        <v>1</v>
      </c>
      <c r="J1764">
        <v>1095</v>
      </c>
      <c r="K1764">
        <v>1.0203329999999999</v>
      </c>
      <c r="L1764" t="s">
        <v>25</v>
      </c>
    </row>
    <row r="1765" spans="1:12" x14ac:dyDescent="0.3">
      <c r="A1765" s="1">
        <v>41637</v>
      </c>
      <c r="B1765">
        <v>2013</v>
      </c>
      <c r="C1765" t="s">
        <v>18</v>
      </c>
      <c r="D1765">
        <v>249200</v>
      </c>
      <c r="E1765">
        <v>358000</v>
      </c>
      <c r="F1765" t="s">
        <v>13</v>
      </c>
      <c r="G1765" t="s">
        <v>14</v>
      </c>
      <c r="H1765">
        <v>3</v>
      </c>
      <c r="I1765">
        <v>3</v>
      </c>
      <c r="J1765">
        <v>999</v>
      </c>
      <c r="K1765">
        <v>1.0203329999999999</v>
      </c>
      <c r="L1765" t="s">
        <v>22</v>
      </c>
    </row>
    <row r="1766" spans="1:12" x14ac:dyDescent="0.3">
      <c r="A1766" s="1">
        <v>41642</v>
      </c>
      <c r="B1766">
        <v>2014</v>
      </c>
      <c r="C1766" t="s">
        <v>17</v>
      </c>
      <c r="D1766">
        <v>142360</v>
      </c>
      <c r="E1766">
        <v>110000</v>
      </c>
      <c r="F1766" t="s">
        <v>13</v>
      </c>
      <c r="G1766" t="s">
        <v>14</v>
      </c>
      <c r="H1766">
        <v>3</v>
      </c>
      <c r="I1766">
        <v>1</v>
      </c>
      <c r="J1766">
        <v>1050</v>
      </c>
      <c r="K1766">
        <v>1.350819</v>
      </c>
      <c r="L1766" t="s">
        <v>25</v>
      </c>
    </row>
    <row r="1767" spans="1:12" x14ac:dyDescent="0.3">
      <c r="A1767" s="1">
        <v>41642</v>
      </c>
      <c r="B1767">
        <v>2014</v>
      </c>
      <c r="C1767" t="s">
        <v>18</v>
      </c>
      <c r="D1767">
        <v>237440</v>
      </c>
      <c r="E1767">
        <v>340000</v>
      </c>
      <c r="F1767" t="s">
        <v>27</v>
      </c>
      <c r="G1767" t="s">
        <v>28</v>
      </c>
      <c r="H1767">
        <v>8</v>
      </c>
      <c r="I1767">
        <v>6</v>
      </c>
      <c r="J1767">
        <v>2520</v>
      </c>
      <c r="K1767">
        <v>1.350819</v>
      </c>
      <c r="L1767" t="s">
        <v>15</v>
      </c>
    </row>
    <row r="1768" spans="1:12" x14ac:dyDescent="0.3">
      <c r="A1768" s="1">
        <v>41643</v>
      </c>
      <c r="B1768">
        <v>2014</v>
      </c>
      <c r="C1768" t="s">
        <v>17</v>
      </c>
      <c r="D1768">
        <v>142770</v>
      </c>
      <c r="E1768">
        <v>285000</v>
      </c>
      <c r="F1768" t="s">
        <v>13</v>
      </c>
      <c r="G1768" t="s">
        <v>14</v>
      </c>
      <c r="H1768">
        <v>3</v>
      </c>
      <c r="I1768">
        <v>3</v>
      </c>
      <c r="J1768">
        <v>1081</v>
      </c>
      <c r="K1768">
        <v>1.350819</v>
      </c>
      <c r="L1768" t="s">
        <v>15</v>
      </c>
    </row>
    <row r="1769" spans="1:12" x14ac:dyDescent="0.3">
      <c r="A1769" s="1">
        <v>41644</v>
      </c>
      <c r="B1769">
        <v>2014</v>
      </c>
      <c r="C1769" t="s">
        <v>21</v>
      </c>
      <c r="D1769">
        <v>466340</v>
      </c>
      <c r="E1769">
        <v>515000</v>
      </c>
      <c r="F1769" t="s">
        <v>13</v>
      </c>
      <c r="G1769" t="s">
        <v>14</v>
      </c>
      <c r="H1769">
        <v>3</v>
      </c>
      <c r="I1769">
        <v>1</v>
      </c>
      <c r="J1769">
        <v>929</v>
      </c>
      <c r="K1769">
        <v>1.350819</v>
      </c>
      <c r="L1769" t="s">
        <v>22</v>
      </c>
    </row>
    <row r="1770" spans="1:12" x14ac:dyDescent="0.3">
      <c r="A1770" s="1">
        <v>41645</v>
      </c>
      <c r="B1770">
        <v>2014</v>
      </c>
      <c r="C1770" t="s">
        <v>18</v>
      </c>
      <c r="D1770">
        <v>203840</v>
      </c>
      <c r="E1770">
        <v>200000</v>
      </c>
      <c r="F1770" t="s">
        <v>13</v>
      </c>
      <c r="G1770" t="s">
        <v>14</v>
      </c>
      <c r="H1770">
        <v>3</v>
      </c>
      <c r="I1770">
        <v>3</v>
      </c>
      <c r="J1770">
        <v>1017</v>
      </c>
      <c r="K1770">
        <v>1.350819</v>
      </c>
      <c r="L1770" t="s">
        <v>15</v>
      </c>
    </row>
    <row r="1771" spans="1:12" x14ac:dyDescent="0.3">
      <c r="A1771" s="1">
        <v>41645</v>
      </c>
      <c r="B1771">
        <v>2014</v>
      </c>
      <c r="C1771" t="s">
        <v>26</v>
      </c>
      <c r="D1771">
        <v>1649060</v>
      </c>
      <c r="E1771">
        <v>1800000</v>
      </c>
      <c r="F1771" t="s">
        <v>13</v>
      </c>
      <c r="G1771" t="s">
        <v>14</v>
      </c>
      <c r="H1771">
        <v>3</v>
      </c>
      <c r="I1771">
        <v>3</v>
      </c>
      <c r="J1771">
        <v>993</v>
      </c>
      <c r="K1771">
        <v>1.350819</v>
      </c>
      <c r="L1771" t="s">
        <v>16</v>
      </c>
    </row>
    <row r="1772" spans="1:12" x14ac:dyDescent="0.3">
      <c r="A1772" s="1">
        <v>41648</v>
      </c>
      <c r="B1772">
        <v>2014</v>
      </c>
      <c r="C1772" t="s">
        <v>17</v>
      </c>
      <c r="D1772">
        <v>144620</v>
      </c>
      <c r="E1772">
        <v>69900</v>
      </c>
      <c r="F1772" t="s">
        <v>23</v>
      </c>
      <c r="G1772" t="s">
        <v>24</v>
      </c>
      <c r="H1772">
        <v>6</v>
      </c>
      <c r="I1772">
        <v>5</v>
      </c>
      <c r="J1772">
        <v>1847</v>
      </c>
      <c r="K1772">
        <v>1.350819</v>
      </c>
      <c r="L1772" t="s">
        <v>15</v>
      </c>
    </row>
    <row r="1773" spans="1:12" x14ac:dyDescent="0.3">
      <c r="A1773" s="1">
        <v>41648</v>
      </c>
      <c r="B1773">
        <v>2014</v>
      </c>
      <c r="C1773" t="s">
        <v>17</v>
      </c>
      <c r="D1773">
        <v>199080</v>
      </c>
      <c r="E1773">
        <v>170000</v>
      </c>
      <c r="F1773" t="s">
        <v>13</v>
      </c>
      <c r="G1773" t="s">
        <v>14</v>
      </c>
      <c r="H1773">
        <v>3</v>
      </c>
      <c r="I1773">
        <v>3</v>
      </c>
      <c r="J1773">
        <v>995</v>
      </c>
      <c r="K1773">
        <v>1.350819</v>
      </c>
      <c r="L1773" t="s">
        <v>15</v>
      </c>
    </row>
    <row r="1774" spans="1:12" x14ac:dyDescent="0.3">
      <c r="A1774" s="1">
        <v>41648</v>
      </c>
      <c r="B1774">
        <v>2014</v>
      </c>
      <c r="C1774" t="s">
        <v>12</v>
      </c>
      <c r="D1774">
        <v>128520</v>
      </c>
      <c r="E1774">
        <v>154900</v>
      </c>
      <c r="F1774" t="s">
        <v>13</v>
      </c>
      <c r="G1774" t="s">
        <v>14</v>
      </c>
      <c r="H1774">
        <v>3</v>
      </c>
      <c r="I1774">
        <v>3</v>
      </c>
      <c r="J1774">
        <v>1071</v>
      </c>
      <c r="K1774">
        <v>1.350819</v>
      </c>
      <c r="L1774" t="s">
        <v>16</v>
      </c>
    </row>
    <row r="1775" spans="1:12" x14ac:dyDescent="0.3">
      <c r="A1775" s="1">
        <v>41649</v>
      </c>
      <c r="B1775">
        <v>2014</v>
      </c>
      <c r="C1775" t="s">
        <v>21</v>
      </c>
      <c r="D1775">
        <v>337960</v>
      </c>
      <c r="E1775">
        <v>530000</v>
      </c>
      <c r="F1775" t="s">
        <v>27</v>
      </c>
      <c r="G1775" t="s">
        <v>28</v>
      </c>
      <c r="H1775">
        <v>8</v>
      </c>
      <c r="I1775">
        <v>7</v>
      </c>
      <c r="J1775">
        <v>2800</v>
      </c>
      <c r="K1775">
        <v>1.350819</v>
      </c>
      <c r="L1775" t="s">
        <v>16</v>
      </c>
    </row>
    <row r="1776" spans="1:12" x14ac:dyDescent="0.3">
      <c r="A1776" s="1">
        <v>41650</v>
      </c>
      <c r="B1776">
        <v>2014</v>
      </c>
      <c r="C1776" t="s">
        <v>17</v>
      </c>
      <c r="D1776">
        <v>138290</v>
      </c>
      <c r="E1776">
        <v>97000</v>
      </c>
      <c r="F1776" t="s">
        <v>13</v>
      </c>
      <c r="G1776" t="s">
        <v>14</v>
      </c>
      <c r="H1776">
        <v>3</v>
      </c>
      <c r="I1776">
        <v>2</v>
      </c>
      <c r="J1776">
        <v>1013</v>
      </c>
      <c r="K1776">
        <v>1.350819</v>
      </c>
      <c r="L1776" t="s">
        <v>25</v>
      </c>
    </row>
    <row r="1777" spans="1:12" x14ac:dyDescent="0.3">
      <c r="A1777" s="1">
        <v>41652</v>
      </c>
      <c r="B1777">
        <v>2014</v>
      </c>
      <c r="C1777" t="s">
        <v>21</v>
      </c>
      <c r="D1777">
        <v>2645930</v>
      </c>
      <c r="E1777">
        <v>3675000</v>
      </c>
      <c r="F1777" t="s">
        <v>13</v>
      </c>
      <c r="G1777" t="s">
        <v>14</v>
      </c>
      <c r="H1777">
        <v>3</v>
      </c>
      <c r="I1777">
        <v>1</v>
      </c>
      <c r="J1777">
        <v>918</v>
      </c>
      <c r="K1777">
        <v>1.350819</v>
      </c>
      <c r="L1777" t="s">
        <v>16</v>
      </c>
    </row>
    <row r="1778" spans="1:12" x14ac:dyDescent="0.3">
      <c r="A1778" s="1">
        <v>41657</v>
      </c>
      <c r="B1778">
        <v>2014</v>
      </c>
      <c r="C1778" t="s">
        <v>12</v>
      </c>
      <c r="D1778">
        <v>100420</v>
      </c>
      <c r="E1778">
        <v>92500</v>
      </c>
      <c r="F1778" t="s">
        <v>13</v>
      </c>
      <c r="G1778" t="s">
        <v>14</v>
      </c>
      <c r="H1778">
        <v>3</v>
      </c>
      <c r="I1778">
        <v>2</v>
      </c>
      <c r="J1778">
        <v>1058</v>
      </c>
      <c r="K1778">
        <v>1.350819</v>
      </c>
      <c r="L1778" t="s">
        <v>15</v>
      </c>
    </row>
    <row r="1779" spans="1:12" x14ac:dyDescent="0.3">
      <c r="A1779" s="1">
        <v>41658</v>
      </c>
      <c r="B1779">
        <v>2014</v>
      </c>
      <c r="C1779" t="s">
        <v>21</v>
      </c>
      <c r="D1779">
        <v>521500</v>
      </c>
      <c r="E1779">
        <v>525000</v>
      </c>
      <c r="F1779" t="s">
        <v>13</v>
      </c>
      <c r="G1779" t="s">
        <v>14</v>
      </c>
      <c r="H1779">
        <v>3</v>
      </c>
      <c r="I1779">
        <v>1</v>
      </c>
      <c r="J1779">
        <v>1071</v>
      </c>
      <c r="K1779">
        <v>1.350819</v>
      </c>
      <c r="L1779" t="s">
        <v>16</v>
      </c>
    </row>
    <row r="1780" spans="1:12" x14ac:dyDescent="0.3">
      <c r="A1780" s="1">
        <v>41663</v>
      </c>
      <c r="B1780">
        <v>2014</v>
      </c>
      <c r="C1780" t="s">
        <v>18</v>
      </c>
      <c r="D1780">
        <v>741580</v>
      </c>
      <c r="E1780">
        <v>580750</v>
      </c>
      <c r="F1780" t="s">
        <v>13</v>
      </c>
      <c r="G1780" t="s">
        <v>14</v>
      </c>
      <c r="H1780">
        <v>3</v>
      </c>
      <c r="I1780">
        <v>1</v>
      </c>
      <c r="J1780">
        <v>1053</v>
      </c>
      <c r="K1780">
        <v>1.350819</v>
      </c>
      <c r="L1780" t="s">
        <v>15</v>
      </c>
    </row>
    <row r="1781" spans="1:12" x14ac:dyDescent="0.3">
      <c r="A1781" s="1">
        <v>41665</v>
      </c>
      <c r="B1781">
        <v>2014</v>
      </c>
      <c r="C1781" t="s">
        <v>17</v>
      </c>
      <c r="D1781">
        <v>232270</v>
      </c>
      <c r="E1781">
        <v>185000</v>
      </c>
      <c r="F1781" t="s">
        <v>23</v>
      </c>
      <c r="G1781" t="s">
        <v>24</v>
      </c>
      <c r="H1781">
        <v>6</v>
      </c>
      <c r="I1781">
        <v>4</v>
      </c>
      <c r="J1781">
        <v>2033</v>
      </c>
      <c r="K1781">
        <v>1.350819</v>
      </c>
      <c r="L1781" t="s">
        <v>15</v>
      </c>
    </row>
    <row r="1782" spans="1:12" x14ac:dyDescent="0.3">
      <c r="A1782" s="1">
        <v>41665</v>
      </c>
      <c r="B1782">
        <v>2014</v>
      </c>
      <c r="C1782" t="s">
        <v>17</v>
      </c>
      <c r="D1782">
        <v>144770</v>
      </c>
      <c r="E1782">
        <v>91000</v>
      </c>
      <c r="F1782" t="s">
        <v>13</v>
      </c>
      <c r="G1782" t="s">
        <v>14</v>
      </c>
      <c r="H1782">
        <v>3</v>
      </c>
      <c r="I1782">
        <v>3</v>
      </c>
      <c r="J1782">
        <v>1011</v>
      </c>
      <c r="K1782">
        <v>1.350819</v>
      </c>
      <c r="L1782" t="s">
        <v>16</v>
      </c>
    </row>
    <row r="1783" spans="1:12" x14ac:dyDescent="0.3">
      <c r="A1783" s="1">
        <v>41666</v>
      </c>
      <c r="B1783">
        <v>2014</v>
      </c>
      <c r="C1783" t="s">
        <v>12</v>
      </c>
      <c r="D1783">
        <v>119350</v>
      </c>
      <c r="E1783">
        <v>149000</v>
      </c>
      <c r="F1783" t="s">
        <v>13</v>
      </c>
      <c r="G1783" t="s">
        <v>14</v>
      </c>
      <c r="H1783">
        <v>3</v>
      </c>
      <c r="I1783">
        <v>3</v>
      </c>
      <c r="J1783">
        <v>959</v>
      </c>
      <c r="K1783">
        <v>1.350819</v>
      </c>
      <c r="L1783" t="s">
        <v>16</v>
      </c>
    </row>
    <row r="1784" spans="1:12" x14ac:dyDescent="0.3">
      <c r="A1784" s="1">
        <v>41670</v>
      </c>
      <c r="B1784">
        <v>2014</v>
      </c>
      <c r="C1784" t="s">
        <v>26</v>
      </c>
      <c r="D1784">
        <v>383740</v>
      </c>
      <c r="E1784">
        <v>1189000</v>
      </c>
      <c r="F1784" t="s">
        <v>13</v>
      </c>
      <c r="G1784" t="s">
        <v>14</v>
      </c>
      <c r="H1784">
        <v>3</v>
      </c>
      <c r="I1784">
        <v>3</v>
      </c>
      <c r="J1784">
        <v>1005</v>
      </c>
      <c r="K1784">
        <v>1.350819</v>
      </c>
      <c r="L1784" t="s">
        <v>25</v>
      </c>
    </row>
    <row r="1785" spans="1:12" x14ac:dyDescent="0.3">
      <c r="A1785" s="1">
        <v>41671</v>
      </c>
      <c r="B1785">
        <v>2014</v>
      </c>
      <c r="C1785" t="s">
        <v>18</v>
      </c>
      <c r="D1785">
        <v>773850</v>
      </c>
      <c r="E1785">
        <v>1060783</v>
      </c>
      <c r="F1785" t="s">
        <v>13</v>
      </c>
      <c r="G1785" t="s">
        <v>14</v>
      </c>
      <c r="H1785">
        <v>3</v>
      </c>
      <c r="I1785">
        <v>3</v>
      </c>
      <c r="J1785">
        <v>1023</v>
      </c>
      <c r="K1785">
        <v>1.350819</v>
      </c>
      <c r="L1785" t="s">
        <v>22</v>
      </c>
    </row>
    <row r="1786" spans="1:12" x14ac:dyDescent="0.3">
      <c r="A1786" s="1">
        <v>41671</v>
      </c>
      <c r="B1786">
        <v>2014</v>
      </c>
      <c r="C1786" t="s">
        <v>12</v>
      </c>
      <c r="D1786">
        <v>108300</v>
      </c>
      <c r="E1786">
        <v>45000</v>
      </c>
      <c r="F1786" t="s">
        <v>13</v>
      </c>
      <c r="G1786" t="s">
        <v>14</v>
      </c>
      <c r="H1786">
        <v>3</v>
      </c>
      <c r="I1786">
        <v>1</v>
      </c>
      <c r="J1786">
        <v>1000</v>
      </c>
      <c r="K1786">
        <v>1.350819</v>
      </c>
      <c r="L1786" t="s">
        <v>22</v>
      </c>
    </row>
    <row r="1787" spans="1:12" x14ac:dyDescent="0.3">
      <c r="A1787" s="1">
        <v>41671</v>
      </c>
      <c r="B1787">
        <v>2014</v>
      </c>
      <c r="C1787" t="s">
        <v>17</v>
      </c>
      <c r="D1787">
        <v>82780</v>
      </c>
      <c r="E1787">
        <v>35000</v>
      </c>
      <c r="F1787" t="s">
        <v>13</v>
      </c>
      <c r="G1787" t="s">
        <v>14</v>
      </c>
      <c r="H1787">
        <v>3</v>
      </c>
      <c r="I1787">
        <v>2</v>
      </c>
      <c r="J1787">
        <v>1067</v>
      </c>
      <c r="K1787">
        <v>1.350819</v>
      </c>
      <c r="L1787" t="s">
        <v>15</v>
      </c>
    </row>
    <row r="1788" spans="1:12" x14ac:dyDescent="0.3">
      <c r="A1788" s="1">
        <v>41672</v>
      </c>
      <c r="B1788">
        <v>2014</v>
      </c>
      <c r="C1788" t="s">
        <v>17</v>
      </c>
      <c r="D1788">
        <v>137610</v>
      </c>
      <c r="E1788">
        <v>134260</v>
      </c>
      <c r="F1788" t="s">
        <v>13</v>
      </c>
      <c r="G1788" t="s">
        <v>14</v>
      </c>
      <c r="H1788">
        <v>3</v>
      </c>
      <c r="I1788">
        <v>3</v>
      </c>
      <c r="J1788">
        <v>1043</v>
      </c>
      <c r="K1788">
        <v>1.350819</v>
      </c>
      <c r="L1788" t="s">
        <v>15</v>
      </c>
    </row>
    <row r="1789" spans="1:12" x14ac:dyDescent="0.3">
      <c r="A1789" s="1">
        <v>41673</v>
      </c>
      <c r="B1789">
        <v>2014</v>
      </c>
      <c r="C1789" t="s">
        <v>21</v>
      </c>
      <c r="D1789">
        <v>2601340</v>
      </c>
      <c r="E1789">
        <v>3650000</v>
      </c>
      <c r="F1789" t="s">
        <v>13</v>
      </c>
      <c r="G1789" t="s">
        <v>14</v>
      </c>
      <c r="H1789">
        <v>3</v>
      </c>
      <c r="I1789">
        <v>1</v>
      </c>
      <c r="J1789">
        <v>1064</v>
      </c>
      <c r="K1789">
        <v>1.350819</v>
      </c>
      <c r="L1789" t="s">
        <v>22</v>
      </c>
    </row>
    <row r="1790" spans="1:12" x14ac:dyDescent="0.3">
      <c r="A1790" s="1">
        <v>41676</v>
      </c>
      <c r="B1790">
        <v>2014</v>
      </c>
      <c r="C1790" t="s">
        <v>12</v>
      </c>
      <c r="D1790">
        <v>116840</v>
      </c>
      <c r="E1790">
        <v>70000</v>
      </c>
      <c r="F1790" t="s">
        <v>19</v>
      </c>
      <c r="G1790" t="s">
        <v>20</v>
      </c>
      <c r="H1790">
        <v>4</v>
      </c>
      <c r="I1790">
        <v>2</v>
      </c>
      <c r="J1790">
        <v>1343</v>
      </c>
      <c r="K1790">
        <v>1.350819</v>
      </c>
      <c r="L1790" t="s">
        <v>25</v>
      </c>
    </row>
    <row r="1791" spans="1:12" x14ac:dyDescent="0.3">
      <c r="A1791" s="1">
        <v>41676</v>
      </c>
      <c r="B1791">
        <v>2014</v>
      </c>
      <c r="C1791" t="s">
        <v>18</v>
      </c>
      <c r="D1791">
        <v>263760</v>
      </c>
      <c r="E1791">
        <v>325000</v>
      </c>
      <c r="F1791" t="s">
        <v>13</v>
      </c>
      <c r="G1791" t="s">
        <v>14</v>
      </c>
      <c r="H1791">
        <v>3</v>
      </c>
      <c r="I1791">
        <v>3</v>
      </c>
      <c r="J1791">
        <v>1082</v>
      </c>
      <c r="K1791">
        <v>1.350819</v>
      </c>
      <c r="L1791" t="s">
        <v>15</v>
      </c>
    </row>
    <row r="1792" spans="1:12" x14ac:dyDescent="0.3">
      <c r="A1792" s="1">
        <v>41676</v>
      </c>
      <c r="B1792">
        <v>2014</v>
      </c>
      <c r="C1792" t="s">
        <v>12</v>
      </c>
      <c r="D1792">
        <v>163990</v>
      </c>
      <c r="E1792">
        <v>140000</v>
      </c>
      <c r="F1792" t="s">
        <v>23</v>
      </c>
      <c r="G1792" t="s">
        <v>24</v>
      </c>
      <c r="H1792">
        <v>6</v>
      </c>
      <c r="I1792">
        <v>4</v>
      </c>
      <c r="J1792">
        <v>1879</v>
      </c>
      <c r="K1792">
        <v>1.350819</v>
      </c>
      <c r="L1792" t="s">
        <v>16</v>
      </c>
    </row>
    <row r="1793" spans="1:12" x14ac:dyDescent="0.3">
      <c r="A1793" s="1">
        <v>41678</v>
      </c>
      <c r="B1793">
        <v>2014</v>
      </c>
      <c r="C1793" t="s">
        <v>21</v>
      </c>
      <c r="D1793">
        <v>3399410</v>
      </c>
      <c r="E1793">
        <v>6450000</v>
      </c>
      <c r="F1793" t="s">
        <v>13</v>
      </c>
      <c r="G1793" t="s">
        <v>14</v>
      </c>
      <c r="H1793">
        <v>3</v>
      </c>
      <c r="I1793">
        <v>1</v>
      </c>
      <c r="J1793">
        <v>971</v>
      </c>
      <c r="K1793">
        <v>1.350819</v>
      </c>
      <c r="L1793" t="s">
        <v>15</v>
      </c>
    </row>
    <row r="1794" spans="1:12" x14ac:dyDescent="0.3">
      <c r="A1794" s="1">
        <v>41683</v>
      </c>
      <c r="B1794">
        <v>2014</v>
      </c>
      <c r="C1794" t="s">
        <v>21</v>
      </c>
      <c r="D1794">
        <v>1703380</v>
      </c>
      <c r="E1794">
        <v>2755000</v>
      </c>
      <c r="F1794" t="s">
        <v>13</v>
      </c>
      <c r="G1794" t="s">
        <v>14</v>
      </c>
      <c r="H1794">
        <v>3</v>
      </c>
      <c r="I1794">
        <v>2</v>
      </c>
      <c r="J1794">
        <v>1000</v>
      </c>
      <c r="K1794">
        <v>1.350819</v>
      </c>
      <c r="L1794" t="s">
        <v>22</v>
      </c>
    </row>
    <row r="1795" spans="1:12" x14ac:dyDescent="0.3">
      <c r="A1795" s="1">
        <v>41683</v>
      </c>
      <c r="B1795">
        <v>2014</v>
      </c>
      <c r="C1795" t="s">
        <v>17</v>
      </c>
      <c r="D1795">
        <v>183750</v>
      </c>
      <c r="E1795">
        <v>55000</v>
      </c>
      <c r="F1795" t="s">
        <v>23</v>
      </c>
      <c r="G1795" t="s">
        <v>24</v>
      </c>
      <c r="H1795">
        <v>6</v>
      </c>
      <c r="I1795">
        <v>6</v>
      </c>
      <c r="J1795">
        <v>2183</v>
      </c>
      <c r="K1795">
        <v>1.350819</v>
      </c>
      <c r="L1795" t="s">
        <v>16</v>
      </c>
    </row>
    <row r="1796" spans="1:12" x14ac:dyDescent="0.3">
      <c r="A1796" s="1">
        <v>41686</v>
      </c>
      <c r="B1796">
        <v>2014</v>
      </c>
      <c r="C1796" t="s">
        <v>26</v>
      </c>
      <c r="D1796">
        <v>1886780</v>
      </c>
      <c r="E1796">
        <v>2365000</v>
      </c>
      <c r="F1796" t="s">
        <v>13</v>
      </c>
      <c r="G1796" t="s">
        <v>14</v>
      </c>
      <c r="H1796">
        <v>3</v>
      </c>
      <c r="I1796">
        <v>2</v>
      </c>
      <c r="J1796">
        <v>1073</v>
      </c>
      <c r="K1796">
        <v>1.350819</v>
      </c>
      <c r="L1796" t="s">
        <v>16</v>
      </c>
    </row>
    <row r="1797" spans="1:12" x14ac:dyDescent="0.3">
      <c r="A1797" s="1">
        <v>41687</v>
      </c>
      <c r="B1797">
        <v>2014</v>
      </c>
      <c r="C1797" t="s">
        <v>18</v>
      </c>
      <c r="D1797">
        <v>311150</v>
      </c>
      <c r="E1797">
        <v>215000</v>
      </c>
      <c r="F1797" t="s">
        <v>13</v>
      </c>
      <c r="G1797" t="s">
        <v>14</v>
      </c>
      <c r="H1797">
        <v>3</v>
      </c>
      <c r="I1797">
        <v>3</v>
      </c>
      <c r="J1797">
        <v>997</v>
      </c>
      <c r="K1797">
        <v>1.350819</v>
      </c>
      <c r="L1797" t="s">
        <v>15</v>
      </c>
    </row>
    <row r="1798" spans="1:12" x14ac:dyDescent="0.3">
      <c r="A1798" s="1">
        <v>41687</v>
      </c>
      <c r="B1798">
        <v>2014</v>
      </c>
      <c r="C1798" t="s">
        <v>12</v>
      </c>
      <c r="D1798">
        <v>87470</v>
      </c>
      <c r="E1798">
        <v>37500</v>
      </c>
      <c r="F1798" t="s">
        <v>13</v>
      </c>
      <c r="G1798" t="s">
        <v>14</v>
      </c>
      <c r="H1798">
        <v>3</v>
      </c>
      <c r="I1798">
        <v>1</v>
      </c>
      <c r="J1798">
        <v>1027</v>
      </c>
      <c r="K1798">
        <v>1.350819</v>
      </c>
      <c r="L1798" t="s">
        <v>22</v>
      </c>
    </row>
    <row r="1799" spans="1:12" x14ac:dyDescent="0.3">
      <c r="A1799" s="1">
        <v>41692</v>
      </c>
      <c r="B1799">
        <v>2014</v>
      </c>
      <c r="C1799" t="s">
        <v>21</v>
      </c>
      <c r="D1799">
        <v>1379980</v>
      </c>
      <c r="E1799">
        <v>1450000</v>
      </c>
      <c r="F1799" t="s">
        <v>13</v>
      </c>
      <c r="G1799" t="s">
        <v>14</v>
      </c>
      <c r="H1799">
        <v>3</v>
      </c>
      <c r="I1799">
        <v>2</v>
      </c>
      <c r="J1799">
        <v>1016</v>
      </c>
      <c r="K1799">
        <v>1.350819</v>
      </c>
      <c r="L1799" t="s">
        <v>25</v>
      </c>
    </row>
    <row r="1800" spans="1:12" x14ac:dyDescent="0.3">
      <c r="A1800" s="1">
        <v>41694</v>
      </c>
      <c r="B1800">
        <v>2014</v>
      </c>
      <c r="C1800" t="s">
        <v>21</v>
      </c>
      <c r="D1800">
        <v>907200</v>
      </c>
      <c r="E1800">
        <v>1330000</v>
      </c>
      <c r="F1800" t="s">
        <v>13</v>
      </c>
      <c r="G1800" t="s">
        <v>14</v>
      </c>
      <c r="H1800">
        <v>3</v>
      </c>
      <c r="I1800">
        <v>2</v>
      </c>
      <c r="J1800">
        <v>989</v>
      </c>
      <c r="K1800">
        <v>1.350819</v>
      </c>
      <c r="L1800" t="s">
        <v>25</v>
      </c>
    </row>
    <row r="1801" spans="1:12" x14ac:dyDescent="0.3">
      <c r="A1801" s="1">
        <v>41697</v>
      </c>
      <c r="B1801">
        <v>2014</v>
      </c>
      <c r="C1801" t="s">
        <v>12</v>
      </c>
      <c r="D1801">
        <v>111860</v>
      </c>
      <c r="E1801">
        <v>37500</v>
      </c>
      <c r="F1801" t="s">
        <v>23</v>
      </c>
      <c r="G1801" t="s">
        <v>24</v>
      </c>
      <c r="H1801">
        <v>6</v>
      </c>
      <c r="I1801">
        <v>6</v>
      </c>
      <c r="J1801">
        <v>2044</v>
      </c>
      <c r="K1801">
        <v>1.350819</v>
      </c>
      <c r="L1801" t="s">
        <v>25</v>
      </c>
    </row>
    <row r="1802" spans="1:12" x14ac:dyDescent="0.3">
      <c r="A1802" s="1">
        <v>41697</v>
      </c>
      <c r="B1802">
        <v>2014</v>
      </c>
      <c r="C1802" t="s">
        <v>12</v>
      </c>
      <c r="D1802">
        <v>170790</v>
      </c>
      <c r="E1802">
        <v>163500</v>
      </c>
      <c r="F1802" t="s">
        <v>13</v>
      </c>
      <c r="G1802" t="s">
        <v>14</v>
      </c>
      <c r="H1802">
        <v>3</v>
      </c>
      <c r="I1802">
        <v>2</v>
      </c>
      <c r="J1802">
        <v>917</v>
      </c>
      <c r="K1802">
        <v>1.350819</v>
      </c>
      <c r="L1802" t="s">
        <v>25</v>
      </c>
    </row>
    <row r="1803" spans="1:12" x14ac:dyDescent="0.3">
      <c r="A1803" s="1">
        <v>41698</v>
      </c>
      <c r="B1803">
        <v>2014</v>
      </c>
      <c r="C1803" t="s">
        <v>26</v>
      </c>
      <c r="D1803">
        <v>297010</v>
      </c>
      <c r="E1803">
        <v>275000</v>
      </c>
      <c r="F1803" t="s">
        <v>13</v>
      </c>
      <c r="G1803" t="s">
        <v>14</v>
      </c>
      <c r="H1803">
        <v>3</v>
      </c>
      <c r="I1803">
        <v>2</v>
      </c>
      <c r="J1803">
        <v>952</v>
      </c>
      <c r="K1803">
        <v>1.350819</v>
      </c>
      <c r="L1803" t="s">
        <v>22</v>
      </c>
    </row>
    <row r="1804" spans="1:12" x14ac:dyDescent="0.3">
      <c r="A1804" s="1">
        <v>41698</v>
      </c>
      <c r="B1804">
        <v>2014</v>
      </c>
      <c r="C1804" t="s">
        <v>12</v>
      </c>
      <c r="D1804">
        <v>104620</v>
      </c>
      <c r="E1804">
        <v>82300</v>
      </c>
      <c r="F1804" t="s">
        <v>13</v>
      </c>
      <c r="G1804" t="s">
        <v>14</v>
      </c>
      <c r="H1804">
        <v>3</v>
      </c>
      <c r="I1804">
        <v>2</v>
      </c>
      <c r="J1804">
        <v>1023</v>
      </c>
      <c r="K1804">
        <v>1.350819</v>
      </c>
      <c r="L1804" t="s">
        <v>22</v>
      </c>
    </row>
    <row r="1805" spans="1:12" x14ac:dyDescent="0.3">
      <c r="A1805" s="1">
        <v>41699</v>
      </c>
      <c r="B1805">
        <v>2014</v>
      </c>
      <c r="C1805" t="s">
        <v>21</v>
      </c>
      <c r="D1805">
        <v>580860</v>
      </c>
      <c r="E1805">
        <v>458333</v>
      </c>
      <c r="F1805" t="s">
        <v>19</v>
      </c>
      <c r="G1805" t="s">
        <v>20</v>
      </c>
      <c r="H1805">
        <v>4</v>
      </c>
      <c r="I1805">
        <v>2</v>
      </c>
      <c r="J1805">
        <v>1361</v>
      </c>
      <c r="K1805">
        <v>1.350819</v>
      </c>
      <c r="L1805" t="s">
        <v>25</v>
      </c>
    </row>
    <row r="1806" spans="1:12" x14ac:dyDescent="0.3">
      <c r="A1806" s="1">
        <v>41699</v>
      </c>
      <c r="B1806">
        <v>2014</v>
      </c>
      <c r="C1806" t="s">
        <v>26</v>
      </c>
      <c r="D1806">
        <v>178290</v>
      </c>
      <c r="E1806">
        <v>110000</v>
      </c>
      <c r="F1806" t="s">
        <v>13</v>
      </c>
      <c r="G1806" t="s">
        <v>14</v>
      </c>
      <c r="H1806">
        <v>3</v>
      </c>
      <c r="I1806">
        <v>1</v>
      </c>
      <c r="J1806">
        <v>916</v>
      </c>
      <c r="K1806">
        <v>1.350819</v>
      </c>
      <c r="L1806" t="s">
        <v>22</v>
      </c>
    </row>
    <row r="1807" spans="1:12" x14ac:dyDescent="0.3">
      <c r="A1807" s="1">
        <v>41700</v>
      </c>
      <c r="B1807">
        <v>2014</v>
      </c>
      <c r="C1807" t="s">
        <v>26</v>
      </c>
      <c r="D1807">
        <v>319200</v>
      </c>
      <c r="E1807">
        <v>1250000</v>
      </c>
      <c r="F1807" t="s">
        <v>13</v>
      </c>
      <c r="G1807" t="s">
        <v>14</v>
      </c>
      <c r="H1807">
        <v>3</v>
      </c>
      <c r="I1807">
        <v>2</v>
      </c>
      <c r="J1807">
        <v>901</v>
      </c>
      <c r="K1807">
        <v>1.350819</v>
      </c>
      <c r="L1807" t="s">
        <v>25</v>
      </c>
    </row>
    <row r="1808" spans="1:12" x14ac:dyDescent="0.3">
      <c r="A1808" s="1">
        <v>41703</v>
      </c>
      <c r="B1808">
        <v>2014</v>
      </c>
      <c r="C1808" t="s">
        <v>30</v>
      </c>
      <c r="D1808">
        <v>329160</v>
      </c>
      <c r="E1808">
        <v>365000</v>
      </c>
      <c r="F1808" t="s">
        <v>13</v>
      </c>
      <c r="G1808" t="s">
        <v>14</v>
      </c>
      <c r="H1808">
        <v>3</v>
      </c>
      <c r="I1808">
        <v>3</v>
      </c>
      <c r="J1808">
        <v>1010</v>
      </c>
      <c r="K1808">
        <v>1.350819</v>
      </c>
      <c r="L1808" t="s">
        <v>25</v>
      </c>
    </row>
    <row r="1809" spans="1:12" x14ac:dyDescent="0.3">
      <c r="A1809" s="1">
        <v>41703</v>
      </c>
      <c r="B1809">
        <v>2014</v>
      </c>
      <c r="C1809" t="s">
        <v>26</v>
      </c>
      <c r="D1809">
        <v>239190</v>
      </c>
      <c r="E1809">
        <v>322500</v>
      </c>
      <c r="F1809" t="s">
        <v>13</v>
      </c>
      <c r="G1809" t="s">
        <v>14</v>
      </c>
      <c r="H1809">
        <v>3</v>
      </c>
      <c r="I1809">
        <v>1</v>
      </c>
      <c r="J1809">
        <v>931</v>
      </c>
      <c r="K1809">
        <v>1.350819</v>
      </c>
      <c r="L1809" t="s">
        <v>25</v>
      </c>
    </row>
    <row r="1810" spans="1:12" x14ac:dyDescent="0.3">
      <c r="A1810" s="1">
        <v>41703</v>
      </c>
      <c r="B1810">
        <v>2014</v>
      </c>
      <c r="C1810" t="s">
        <v>17</v>
      </c>
      <c r="D1810">
        <v>133220</v>
      </c>
      <c r="E1810">
        <v>110000</v>
      </c>
      <c r="F1810" t="s">
        <v>13</v>
      </c>
      <c r="G1810" t="s">
        <v>14</v>
      </c>
      <c r="H1810">
        <v>3</v>
      </c>
      <c r="I1810">
        <v>2</v>
      </c>
      <c r="J1810">
        <v>936</v>
      </c>
      <c r="K1810">
        <v>1.350819</v>
      </c>
      <c r="L1810" t="s">
        <v>16</v>
      </c>
    </row>
    <row r="1811" spans="1:12" x14ac:dyDescent="0.3">
      <c r="A1811" s="1">
        <v>41706</v>
      </c>
      <c r="B1811">
        <v>2014</v>
      </c>
      <c r="C1811" t="s">
        <v>12</v>
      </c>
      <c r="D1811">
        <v>122070</v>
      </c>
      <c r="E1811">
        <v>50000</v>
      </c>
      <c r="F1811" t="s">
        <v>23</v>
      </c>
      <c r="G1811" t="s">
        <v>24</v>
      </c>
      <c r="H1811">
        <v>6</v>
      </c>
      <c r="I1811">
        <v>5</v>
      </c>
      <c r="J1811">
        <v>2082</v>
      </c>
      <c r="K1811">
        <v>1.350819</v>
      </c>
      <c r="L1811" t="s">
        <v>22</v>
      </c>
    </row>
    <row r="1812" spans="1:12" x14ac:dyDescent="0.3">
      <c r="A1812" s="1">
        <v>41706</v>
      </c>
      <c r="B1812">
        <v>2014</v>
      </c>
      <c r="C1812" t="s">
        <v>18</v>
      </c>
      <c r="D1812">
        <v>234850</v>
      </c>
      <c r="E1812">
        <v>175000</v>
      </c>
      <c r="F1812" t="s">
        <v>13</v>
      </c>
      <c r="G1812" t="s">
        <v>14</v>
      </c>
      <c r="H1812">
        <v>3</v>
      </c>
      <c r="I1812">
        <v>1</v>
      </c>
      <c r="J1812">
        <v>1081</v>
      </c>
      <c r="K1812">
        <v>1.350819</v>
      </c>
      <c r="L1812" t="s">
        <v>15</v>
      </c>
    </row>
    <row r="1813" spans="1:12" x14ac:dyDescent="0.3">
      <c r="A1813" s="1">
        <v>41710</v>
      </c>
      <c r="B1813">
        <v>2014</v>
      </c>
      <c r="C1813" t="s">
        <v>12</v>
      </c>
      <c r="D1813">
        <v>134160</v>
      </c>
      <c r="E1813">
        <v>75000</v>
      </c>
      <c r="F1813" t="s">
        <v>23</v>
      </c>
      <c r="G1813" t="s">
        <v>24</v>
      </c>
      <c r="H1813">
        <v>6</v>
      </c>
      <c r="I1813">
        <v>6</v>
      </c>
      <c r="J1813">
        <v>2098</v>
      </c>
      <c r="K1813">
        <v>1.350819</v>
      </c>
      <c r="L1813" t="s">
        <v>15</v>
      </c>
    </row>
    <row r="1814" spans="1:12" x14ac:dyDescent="0.3">
      <c r="A1814" s="1">
        <v>41712</v>
      </c>
      <c r="B1814">
        <v>2014</v>
      </c>
      <c r="C1814" t="s">
        <v>18</v>
      </c>
      <c r="D1814">
        <v>441280</v>
      </c>
      <c r="E1814">
        <v>520000</v>
      </c>
      <c r="F1814" t="s">
        <v>13</v>
      </c>
      <c r="G1814" t="s">
        <v>14</v>
      </c>
      <c r="H1814">
        <v>3</v>
      </c>
      <c r="I1814">
        <v>3</v>
      </c>
      <c r="J1814">
        <v>966</v>
      </c>
      <c r="K1814">
        <v>1.350819</v>
      </c>
      <c r="L1814" t="s">
        <v>22</v>
      </c>
    </row>
    <row r="1815" spans="1:12" x14ac:dyDescent="0.3">
      <c r="A1815" s="1">
        <v>41714</v>
      </c>
      <c r="B1815">
        <v>2014</v>
      </c>
      <c r="C1815" t="s">
        <v>12</v>
      </c>
      <c r="D1815">
        <v>139250</v>
      </c>
      <c r="E1815">
        <v>129500</v>
      </c>
      <c r="F1815" t="s">
        <v>13</v>
      </c>
      <c r="G1815" t="s">
        <v>14</v>
      </c>
      <c r="H1815">
        <v>3</v>
      </c>
      <c r="I1815">
        <v>3</v>
      </c>
      <c r="J1815">
        <v>999</v>
      </c>
      <c r="K1815">
        <v>1.350819</v>
      </c>
      <c r="L1815" t="s">
        <v>16</v>
      </c>
    </row>
    <row r="1816" spans="1:12" x14ac:dyDescent="0.3">
      <c r="A1816" s="1">
        <v>41714</v>
      </c>
      <c r="B1816">
        <v>2014</v>
      </c>
      <c r="C1816" t="s">
        <v>12</v>
      </c>
      <c r="D1816">
        <v>112850</v>
      </c>
      <c r="E1816">
        <v>42900</v>
      </c>
      <c r="F1816" t="s">
        <v>13</v>
      </c>
      <c r="G1816" t="s">
        <v>14</v>
      </c>
      <c r="H1816">
        <v>3</v>
      </c>
      <c r="I1816">
        <v>1</v>
      </c>
      <c r="J1816">
        <v>1000</v>
      </c>
      <c r="K1816">
        <v>1.350819</v>
      </c>
      <c r="L1816" t="s">
        <v>15</v>
      </c>
    </row>
    <row r="1817" spans="1:12" x14ac:dyDescent="0.3">
      <c r="A1817" s="1">
        <v>41714</v>
      </c>
      <c r="B1817">
        <v>2014</v>
      </c>
      <c r="C1817" t="s">
        <v>30</v>
      </c>
      <c r="D1817">
        <v>1539350</v>
      </c>
      <c r="E1817">
        <v>1515000</v>
      </c>
      <c r="F1817" t="s">
        <v>13</v>
      </c>
      <c r="G1817" t="s">
        <v>14</v>
      </c>
      <c r="H1817">
        <v>3</v>
      </c>
      <c r="I1817">
        <v>3</v>
      </c>
      <c r="J1817">
        <v>1067</v>
      </c>
      <c r="K1817">
        <v>1.350819</v>
      </c>
      <c r="L1817" t="s">
        <v>25</v>
      </c>
    </row>
    <row r="1818" spans="1:12" x14ac:dyDescent="0.3">
      <c r="A1818" s="1">
        <v>41717</v>
      </c>
      <c r="B1818">
        <v>2014</v>
      </c>
      <c r="C1818" t="s">
        <v>17</v>
      </c>
      <c r="D1818">
        <v>100480</v>
      </c>
      <c r="E1818">
        <v>90000</v>
      </c>
      <c r="F1818" t="s">
        <v>13</v>
      </c>
      <c r="G1818" t="s">
        <v>14</v>
      </c>
      <c r="H1818">
        <v>3</v>
      </c>
      <c r="I1818">
        <v>2</v>
      </c>
      <c r="J1818">
        <v>969</v>
      </c>
      <c r="K1818">
        <v>1.350819</v>
      </c>
      <c r="L1818" t="s">
        <v>25</v>
      </c>
    </row>
    <row r="1819" spans="1:12" x14ac:dyDescent="0.3">
      <c r="A1819" s="1">
        <v>41717</v>
      </c>
      <c r="B1819">
        <v>2014</v>
      </c>
      <c r="C1819" t="s">
        <v>26</v>
      </c>
      <c r="D1819">
        <v>247100</v>
      </c>
      <c r="E1819">
        <v>275000</v>
      </c>
      <c r="F1819" t="s">
        <v>19</v>
      </c>
      <c r="G1819" t="s">
        <v>20</v>
      </c>
      <c r="H1819">
        <v>4</v>
      </c>
      <c r="I1819">
        <v>4</v>
      </c>
      <c r="J1819">
        <v>1261</v>
      </c>
      <c r="K1819">
        <v>1.350819</v>
      </c>
      <c r="L1819" t="s">
        <v>22</v>
      </c>
    </row>
    <row r="1820" spans="1:12" x14ac:dyDescent="0.3">
      <c r="A1820" s="1">
        <v>41720</v>
      </c>
      <c r="B1820">
        <v>2014</v>
      </c>
      <c r="C1820" t="s">
        <v>12</v>
      </c>
      <c r="D1820">
        <v>64200</v>
      </c>
      <c r="E1820">
        <v>10000</v>
      </c>
      <c r="F1820" t="s">
        <v>23</v>
      </c>
      <c r="G1820" t="s">
        <v>24</v>
      </c>
      <c r="H1820">
        <v>6</v>
      </c>
      <c r="I1820">
        <v>6</v>
      </c>
      <c r="J1820">
        <v>1952</v>
      </c>
      <c r="K1820">
        <v>1.350819</v>
      </c>
      <c r="L1820" t="s">
        <v>25</v>
      </c>
    </row>
    <row r="1821" spans="1:12" x14ac:dyDescent="0.3">
      <c r="A1821" s="1">
        <v>41720</v>
      </c>
      <c r="B1821">
        <v>2014</v>
      </c>
      <c r="C1821" t="s">
        <v>21</v>
      </c>
      <c r="D1821">
        <v>1098090</v>
      </c>
      <c r="E1821">
        <v>1150000</v>
      </c>
      <c r="F1821" t="s">
        <v>13</v>
      </c>
      <c r="G1821" t="s">
        <v>14</v>
      </c>
      <c r="H1821">
        <v>3</v>
      </c>
      <c r="I1821">
        <v>1</v>
      </c>
      <c r="J1821">
        <v>1066</v>
      </c>
      <c r="K1821">
        <v>1.350819</v>
      </c>
      <c r="L1821" t="s">
        <v>15</v>
      </c>
    </row>
    <row r="1822" spans="1:12" x14ac:dyDescent="0.3">
      <c r="A1822" s="1">
        <v>41721</v>
      </c>
      <c r="B1822">
        <v>2014</v>
      </c>
      <c r="C1822" t="s">
        <v>12</v>
      </c>
      <c r="D1822">
        <v>81280</v>
      </c>
      <c r="E1822">
        <v>16163</v>
      </c>
      <c r="F1822" t="s">
        <v>13</v>
      </c>
      <c r="G1822" t="s">
        <v>14</v>
      </c>
      <c r="H1822">
        <v>3</v>
      </c>
      <c r="I1822">
        <v>2</v>
      </c>
      <c r="J1822">
        <v>1093</v>
      </c>
      <c r="K1822">
        <v>1.350819</v>
      </c>
      <c r="L1822" t="s">
        <v>22</v>
      </c>
    </row>
    <row r="1823" spans="1:12" x14ac:dyDescent="0.3">
      <c r="A1823" s="1">
        <v>41721</v>
      </c>
      <c r="B1823">
        <v>2014</v>
      </c>
      <c r="C1823" t="s">
        <v>12</v>
      </c>
      <c r="D1823">
        <v>146190</v>
      </c>
      <c r="E1823">
        <v>149000</v>
      </c>
      <c r="F1823" t="s">
        <v>13</v>
      </c>
      <c r="G1823" t="s">
        <v>14</v>
      </c>
      <c r="H1823">
        <v>3</v>
      </c>
      <c r="I1823">
        <v>2</v>
      </c>
      <c r="J1823">
        <v>973</v>
      </c>
      <c r="K1823">
        <v>1.350819</v>
      </c>
      <c r="L1823" t="s">
        <v>22</v>
      </c>
    </row>
    <row r="1824" spans="1:12" x14ac:dyDescent="0.3">
      <c r="A1824" s="1">
        <v>41721</v>
      </c>
      <c r="B1824">
        <v>2014</v>
      </c>
      <c r="C1824" t="s">
        <v>21</v>
      </c>
      <c r="D1824">
        <v>393120</v>
      </c>
      <c r="E1824">
        <v>450000</v>
      </c>
      <c r="F1824" t="s">
        <v>13</v>
      </c>
      <c r="G1824" t="s">
        <v>14</v>
      </c>
      <c r="H1824">
        <v>3</v>
      </c>
      <c r="I1824">
        <v>3</v>
      </c>
      <c r="J1824">
        <v>968</v>
      </c>
      <c r="K1824">
        <v>1.350819</v>
      </c>
      <c r="L1824" t="s">
        <v>22</v>
      </c>
    </row>
    <row r="1825" spans="1:12" x14ac:dyDescent="0.3">
      <c r="A1825" s="1">
        <v>41727</v>
      </c>
      <c r="B1825">
        <v>2014</v>
      </c>
      <c r="C1825" t="s">
        <v>21</v>
      </c>
      <c r="D1825">
        <v>402920</v>
      </c>
      <c r="E1825">
        <v>539185</v>
      </c>
      <c r="F1825" t="s">
        <v>13</v>
      </c>
      <c r="G1825" t="s">
        <v>14</v>
      </c>
      <c r="H1825">
        <v>3</v>
      </c>
      <c r="I1825">
        <v>1</v>
      </c>
      <c r="J1825">
        <v>1052</v>
      </c>
      <c r="K1825">
        <v>1.350819</v>
      </c>
      <c r="L1825" t="s">
        <v>15</v>
      </c>
    </row>
    <row r="1826" spans="1:12" x14ac:dyDescent="0.3">
      <c r="A1826" s="1">
        <v>41728</v>
      </c>
      <c r="B1826">
        <v>2014</v>
      </c>
      <c r="C1826" t="s">
        <v>26</v>
      </c>
      <c r="D1826">
        <v>812560</v>
      </c>
      <c r="E1826">
        <v>1250000</v>
      </c>
      <c r="F1826" t="s">
        <v>13</v>
      </c>
      <c r="G1826" t="s">
        <v>14</v>
      </c>
      <c r="H1826">
        <v>3</v>
      </c>
      <c r="I1826">
        <v>2</v>
      </c>
      <c r="J1826">
        <v>939</v>
      </c>
      <c r="K1826">
        <v>1.350819</v>
      </c>
      <c r="L1826" t="s">
        <v>22</v>
      </c>
    </row>
    <row r="1827" spans="1:12" x14ac:dyDescent="0.3">
      <c r="A1827" s="1">
        <v>41728</v>
      </c>
      <c r="B1827">
        <v>2014</v>
      </c>
      <c r="C1827" t="s">
        <v>18</v>
      </c>
      <c r="D1827">
        <v>716590</v>
      </c>
      <c r="E1827">
        <v>1020000</v>
      </c>
      <c r="F1827" t="s">
        <v>13</v>
      </c>
      <c r="G1827" t="s">
        <v>14</v>
      </c>
      <c r="H1827">
        <v>3</v>
      </c>
      <c r="I1827">
        <v>3</v>
      </c>
      <c r="J1827">
        <v>1001</v>
      </c>
      <c r="K1827">
        <v>1.350819</v>
      </c>
      <c r="L1827" t="s">
        <v>25</v>
      </c>
    </row>
    <row r="1828" spans="1:12" x14ac:dyDescent="0.3">
      <c r="A1828" s="1">
        <v>41728</v>
      </c>
      <c r="B1828">
        <v>2014</v>
      </c>
      <c r="C1828" t="s">
        <v>26</v>
      </c>
      <c r="D1828">
        <v>336910</v>
      </c>
      <c r="E1828">
        <v>338000</v>
      </c>
      <c r="F1828" t="s">
        <v>13</v>
      </c>
      <c r="G1828" t="s">
        <v>14</v>
      </c>
      <c r="H1828">
        <v>3</v>
      </c>
      <c r="I1828">
        <v>2</v>
      </c>
      <c r="J1828">
        <v>986</v>
      </c>
      <c r="K1828">
        <v>1.350819</v>
      </c>
      <c r="L1828" t="s">
        <v>25</v>
      </c>
    </row>
    <row r="1829" spans="1:12" x14ac:dyDescent="0.3">
      <c r="A1829" s="1">
        <v>41731</v>
      </c>
      <c r="B1829">
        <v>2014</v>
      </c>
      <c r="C1829" t="s">
        <v>18</v>
      </c>
      <c r="D1829">
        <v>570710</v>
      </c>
      <c r="E1829">
        <v>579500</v>
      </c>
      <c r="F1829" t="s">
        <v>13</v>
      </c>
      <c r="G1829" t="s">
        <v>14</v>
      </c>
      <c r="H1829">
        <v>3</v>
      </c>
      <c r="I1829">
        <v>1</v>
      </c>
      <c r="J1829">
        <v>966</v>
      </c>
      <c r="K1829">
        <v>1.350819</v>
      </c>
      <c r="L1829" t="s">
        <v>15</v>
      </c>
    </row>
    <row r="1830" spans="1:12" x14ac:dyDescent="0.3">
      <c r="A1830" s="1">
        <v>41731</v>
      </c>
      <c r="B1830">
        <v>2014</v>
      </c>
      <c r="C1830" t="s">
        <v>26</v>
      </c>
      <c r="D1830">
        <v>260610</v>
      </c>
      <c r="E1830">
        <v>291300</v>
      </c>
      <c r="F1830" t="s">
        <v>13</v>
      </c>
      <c r="G1830" t="s">
        <v>14</v>
      </c>
      <c r="H1830">
        <v>3</v>
      </c>
      <c r="I1830">
        <v>2</v>
      </c>
      <c r="J1830">
        <v>910</v>
      </c>
      <c r="K1830">
        <v>1.350819</v>
      </c>
      <c r="L1830" t="s">
        <v>16</v>
      </c>
    </row>
    <row r="1831" spans="1:12" x14ac:dyDescent="0.3">
      <c r="A1831" s="1">
        <v>41734</v>
      </c>
      <c r="B1831">
        <v>2014</v>
      </c>
      <c r="C1831" t="s">
        <v>21</v>
      </c>
      <c r="D1831">
        <v>480900</v>
      </c>
      <c r="E1831">
        <v>510000</v>
      </c>
      <c r="F1831" t="s">
        <v>19</v>
      </c>
      <c r="G1831" t="s">
        <v>20</v>
      </c>
      <c r="H1831">
        <v>4</v>
      </c>
      <c r="I1831">
        <v>2</v>
      </c>
      <c r="J1831">
        <v>1460</v>
      </c>
      <c r="K1831">
        <v>1.350819</v>
      </c>
      <c r="L1831" t="s">
        <v>25</v>
      </c>
    </row>
    <row r="1832" spans="1:12" x14ac:dyDescent="0.3">
      <c r="A1832" s="1">
        <v>41739</v>
      </c>
      <c r="B1832">
        <v>2014</v>
      </c>
      <c r="C1832" t="s">
        <v>12</v>
      </c>
      <c r="D1832">
        <v>155620</v>
      </c>
      <c r="E1832">
        <v>140000</v>
      </c>
      <c r="F1832" t="s">
        <v>13</v>
      </c>
      <c r="G1832" t="s">
        <v>14</v>
      </c>
      <c r="H1832">
        <v>3</v>
      </c>
      <c r="I1832">
        <v>2</v>
      </c>
      <c r="J1832">
        <v>966</v>
      </c>
      <c r="K1832">
        <v>1.350819</v>
      </c>
      <c r="L1832" t="s">
        <v>15</v>
      </c>
    </row>
    <row r="1833" spans="1:12" x14ac:dyDescent="0.3">
      <c r="A1833" s="1">
        <v>41739</v>
      </c>
      <c r="B1833">
        <v>2014</v>
      </c>
      <c r="C1833" t="s">
        <v>26</v>
      </c>
      <c r="D1833">
        <v>409360</v>
      </c>
      <c r="E1833">
        <v>537000</v>
      </c>
      <c r="F1833" t="s">
        <v>13</v>
      </c>
      <c r="G1833" t="s">
        <v>14</v>
      </c>
      <c r="H1833">
        <v>3</v>
      </c>
      <c r="I1833">
        <v>1</v>
      </c>
      <c r="J1833">
        <v>1093</v>
      </c>
      <c r="K1833">
        <v>1.350819</v>
      </c>
      <c r="L1833" t="s">
        <v>22</v>
      </c>
    </row>
    <row r="1834" spans="1:12" x14ac:dyDescent="0.3">
      <c r="A1834" s="1">
        <v>41739</v>
      </c>
      <c r="B1834">
        <v>2014</v>
      </c>
      <c r="C1834" t="s">
        <v>12</v>
      </c>
      <c r="D1834">
        <v>138250</v>
      </c>
      <c r="E1834">
        <v>36500</v>
      </c>
      <c r="F1834" t="s">
        <v>23</v>
      </c>
      <c r="G1834" t="s">
        <v>24</v>
      </c>
      <c r="H1834">
        <v>6</v>
      </c>
      <c r="I1834">
        <v>5</v>
      </c>
      <c r="J1834">
        <v>1864</v>
      </c>
      <c r="K1834">
        <v>1.350819</v>
      </c>
      <c r="L1834" t="s">
        <v>16</v>
      </c>
    </row>
    <row r="1835" spans="1:12" x14ac:dyDescent="0.3">
      <c r="A1835" s="1">
        <v>41739</v>
      </c>
      <c r="B1835">
        <v>2014</v>
      </c>
      <c r="C1835" t="s">
        <v>26</v>
      </c>
      <c r="D1835">
        <v>335930</v>
      </c>
      <c r="E1835">
        <v>675000</v>
      </c>
      <c r="F1835" t="s">
        <v>13</v>
      </c>
      <c r="G1835" t="s">
        <v>14</v>
      </c>
      <c r="H1835">
        <v>3</v>
      </c>
      <c r="I1835">
        <v>2</v>
      </c>
      <c r="J1835">
        <v>1087</v>
      </c>
      <c r="K1835">
        <v>1.350819</v>
      </c>
      <c r="L1835" t="s">
        <v>16</v>
      </c>
    </row>
    <row r="1836" spans="1:12" x14ac:dyDescent="0.3">
      <c r="A1836" s="1">
        <v>41740</v>
      </c>
      <c r="B1836">
        <v>2014</v>
      </c>
      <c r="C1836" t="s">
        <v>21</v>
      </c>
      <c r="D1836">
        <v>1124620</v>
      </c>
      <c r="E1836">
        <v>2025000</v>
      </c>
      <c r="F1836" t="s">
        <v>13</v>
      </c>
      <c r="G1836" t="s">
        <v>14</v>
      </c>
      <c r="H1836">
        <v>3</v>
      </c>
      <c r="I1836">
        <v>1</v>
      </c>
      <c r="J1836">
        <v>900</v>
      </c>
      <c r="K1836">
        <v>1.350819</v>
      </c>
      <c r="L1836" t="s">
        <v>16</v>
      </c>
    </row>
    <row r="1837" spans="1:12" x14ac:dyDescent="0.3">
      <c r="A1837" s="1">
        <v>41740</v>
      </c>
      <c r="B1837">
        <v>2014</v>
      </c>
      <c r="C1837" t="s">
        <v>18</v>
      </c>
      <c r="D1837">
        <v>208530</v>
      </c>
      <c r="E1837">
        <v>150150</v>
      </c>
      <c r="F1837" t="s">
        <v>13</v>
      </c>
      <c r="G1837" t="s">
        <v>14</v>
      </c>
      <c r="H1837">
        <v>3</v>
      </c>
      <c r="I1837">
        <v>3</v>
      </c>
      <c r="J1837">
        <v>1065</v>
      </c>
      <c r="K1837">
        <v>1.350819</v>
      </c>
      <c r="L1837" t="s">
        <v>15</v>
      </c>
    </row>
    <row r="1838" spans="1:12" x14ac:dyDescent="0.3">
      <c r="A1838" s="1">
        <v>41741</v>
      </c>
      <c r="B1838">
        <v>2014</v>
      </c>
      <c r="C1838" t="s">
        <v>17</v>
      </c>
      <c r="D1838">
        <v>135240</v>
      </c>
      <c r="E1838">
        <v>90000</v>
      </c>
      <c r="F1838" t="s">
        <v>13</v>
      </c>
      <c r="G1838" t="s">
        <v>14</v>
      </c>
      <c r="H1838">
        <v>3</v>
      </c>
      <c r="I1838">
        <v>1</v>
      </c>
      <c r="J1838">
        <v>1092</v>
      </c>
      <c r="K1838">
        <v>1.350819</v>
      </c>
      <c r="L1838" t="s">
        <v>15</v>
      </c>
    </row>
    <row r="1839" spans="1:12" x14ac:dyDescent="0.3">
      <c r="A1839" s="1">
        <v>41741</v>
      </c>
      <c r="B1839">
        <v>2014</v>
      </c>
      <c r="C1839" t="s">
        <v>30</v>
      </c>
      <c r="D1839">
        <v>666670</v>
      </c>
      <c r="E1839">
        <v>650000</v>
      </c>
      <c r="F1839" t="s">
        <v>13</v>
      </c>
      <c r="G1839" t="s">
        <v>14</v>
      </c>
      <c r="H1839">
        <v>3</v>
      </c>
      <c r="I1839">
        <v>1</v>
      </c>
      <c r="J1839">
        <v>994</v>
      </c>
      <c r="K1839">
        <v>1.350819</v>
      </c>
      <c r="L1839" t="s">
        <v>16</v>
      </c>
    </row>
    <row r="1840" spans="1:12" x14ac:dyDescent="0.3">
      <c r="A1840" s="1">
        <v>41742</v>
      </c>
      <c r="B1840">
        <v>2014</v>
      </c>
      <c r="C1840" t="s">
        <v>12</v>
      </c>
      <c r="D1840">
        <v>175850</v>
      </c>
      <c r="E1840">
        <v>166000</v>
      </c>
      <c r="F1840" t="s">
        <v>13</v>
      </c>
      <c r="G1840" t="s">
        <v>14</v>
      </c>
      <c r="H1840">
        <v>3</v>
      </c>
      <c r="I1840">
        <v>1</v>
      </c>
      <c r="J1840">
        <v>926</v>
      </c>
      <c r="K1840">
        <v>1.350819</v>
      </c>
      <c r="L1840" t="s">
        <v>25</v>
      </c>
    </row>
    <row r="1841" spans="1:12" x14ac:dyDescent="0.3">
      <c r="A1841" s="1">
        <v>41742</v>
      </c>
      <c r="B1841">
        <v>2014</v>
      </c>
      <c r="C1841" t="s">
        <v>12</v>
      </c>
      <c r="D1841">
        <v>117260</v>
      </c>
      <c r="E1841">
        <v>42000</v>
      </c>
      <c r="F1841" t="s">
        <v>23</v>
      </c>
      <c r="G1841" t="s">
        <v>24</v>
      </c>
      <c r="H1841">
        <v>6</v>
      </c>
      <c r="I1841">
        <v>6</v>
      </c>
      <c r="J1841">
        <v>2131</v>
      </c>
      <c r="K1841">
        <v>1.350819</v>
      </c>
      <c r="L1841" t="s">
        <v>15</v>
      </c>
    </row>
    <row r="1842" spans="1:12" x14ac:dyDescent="0.3">
      <c r="A1842" s="1">
        <v>41745</v>
      </c>
      <c r="B1842">
        <v>2014</v>
      </c>
      <c r="C1842" t="s">
        <v>17</v>
      </c>
      <c r="D1842">
        <v>177370</v>
      </c>
      <c r="E1842">
        <v>40000</v>
      </c>
      <c r="F1842" t="s">
        <v>19</v>
      </c>
      <c r="G1842" t="s">
        <v>20</v>
      </c>
      <c r="H1842">
        <v>4</v>
      </c>
      <c r="I1842">
        <v>2</v>
      </c>
      <c r="J1842">
        <v>1492</v>
      </c>
      <c r="K1842">
        <v>1.350819</v>
      </c>
      <c r="L1842" t="s">
        <v>22</v>
      </c>
    </row>
    <row r="1843" spans="1:12" x14ac:dyDescent="0.3">
      <c r="A1843" s="1">
        <v>41745</v>
      </c>
      <c r="B1843">
        <v>2014</v>
      </c>
      <c r="C1843" t="s">
        <v>30</v>
      </c>
      <c r="D1843">
        <v>524160</v>
      </c>
      <c r="E1843">
        <v>575000</v>
      </c>
      <c r="F1843" t="s">
        <v>13</v>
      </c>
      <c r="G1843" t="s">
        <v>14</v>
      </c>
      <c r="H1843">
        <v>3</v>
      </c>
      <c r="I1843">
        <v>3</v>
      </c>
      <c r="J1843">
        <v>1021</v>
      </c>
      <c r="K1843">
        <v>1.350819</v>
      </c>
      <c r="L1843" t="s">
        <v>16</v>
      </c>
    </row>
    <row r="1844" spans="1:12" x14ac:dyDescent="0.3">
      <c r="A1844" s="1">
        <v>41747</v>
      </c>
      <c r="B1844">
        <v>2014</v>
      </c>
      <c r="C1844" t="s">
        <v>17</v>
      </c>
      <c r="D1844">
        <v>228430</v>
      </c>
      <c r="E1844">
        <v>210000</v>
      </c>
      <c r="F1844" t="s">
        <v>27</v>
      </c>
      <c r="G1844" t="s">
        <v>28</v>
      </c>
      <c r="H1844">
        <v>8</v>
      </c>
      <c r="I1844">
        <v>6</v>
      </c>
      <c r="J1844">
        <v>2570</v>
      </c>
      <c r="K1844">
        <v>1.350819</v>
      </c>
      <c r="L1844" t="s">
        <v>25</v>
      </c>
    </row>
    <row r="1845" spans="1:12" x14ac:dyDescent="0.3">
      <c r="A1845" s="1">
        <v>41749</v>
      </c>
      <c r="B1845">
        <v>2014</v>
      </c>
      <c r="C1845" t="s">
        <v>26</v>
      </c>
      <c r="D1845">
        <v>1188740</v>
      </c>
      <c r="E1845">
        <v>950000</v>
      </c>
      <c r="F1845" t="s">
        <v>13</v>
      </c>
      <c r="G1845" t="s">
        <v>14</v>
      </c>
      <c r="H1845">
        <v>3</v>
      </c>
      <c r="I1845">
        <v>2</v>
      </c>
      <c r="J1845">
        <v>999</v>
      </c>
      <c r="K1845">
        <v>1.350819</v>
      </c>
      <c r="L1845" t="s">
        <v>16</v>
      </c>
    </row>
    <row r="1846" spans="1:12" x14ac:dyDescent="0.3">
      <c r="A1846" s="1">
        <v>41754</v>
      </c>
      <c r="B1846">
        <v>2014</v>
      </c>
      <c r="C1846" t="s">
        <v>26</v>
      </c>
      <c r="D1846">
        <v>227290</v>
      </c>
      <c r="E1846">
        <v>222750</v>
      </c>
      <c r="F1846" t="s">
        <v>13</v>
      </c>
      <c r="G1846" t="s">
        <v>14</v>
      </c>
      <c r="H1846">
        <v>3</v>
      </c>
      <c r="I1846">
        <v>1</v>
      </c>
      <c r="J1846">
        <v>971</v>
      </c>
      <c r="K1846">
        <v>1.350819</v>
      </c>
      <c r="L1846" t="s">
        <v>25</v>
      </c>
    </row>
    <row r="1847" spans="1:12" x14ac:dyDescent="0.3">
      <c r="A1847" s="1">
        <v>41755</v>
      </c>
      <c r="B1847">
        <v>2014</v>
      </c>
      <c r="C1847" t="s">
        <v>26</v>
      </c>
      <c r="D1847">
        <v>314230</v>
      </c>
      <c r="E1847">
        <v>365000</v>
      </c>
      <c r="F1847" t="s">
        <v>13</v>
      </c>
      <c r="G1847" t="s">
        <v>14</v>
      </c>
      <c r="H1847">
        <v>3</v>
      </c>
      <c r="I1847">
        <v>3</v>
      </c>
      <c r="J1847">
        <v>942</v>
      </c>
      <c r="K1847">
        <v>1.350819</v>
      </c>
      <c r="L1847" t="s">
        <v>22</v>
      </c>
    </row>
    <row r="1848" spans="1:12" x14ac:dyDescent="0.3">
      <c r="A1848" s="1">
        <v>41756</v>
      </c>
      <c r="B1848">
        <v>2014</v>
      </c>
      <c r="C1848" t="s">
        <v>30</v>
      </c>
      <c r="D1848">
        <v>327190</v>
      </c>
      <c r="E1848">
        <v>315000</v>
      </c>
      <c r="F1848" t="s">
        <v>13</v>
      </c>
      <c r="G1848" t="s">
        <v>14</v>
      </c>
      <c r="H1848">
        <v>3</v>
      </c>
      <c r="I1848">
        <v>2</v>
      </c>
      <c r="J1848">
        <v>913</v>
      </c>
      <c r="K1848">
        <v>1.350819</v>
      </c>
      <c r="L1848" t="s">
        <v>22</v>
      </c>
    </row>
    <row r="1849" spans="1:12" x14ac:dyDescent="0.3">
      <c r="A1849" s="1">
        <v>41756</v>
      </c>
      <c r="B1849">
        <v>2014</v>
      </c>
      <c r="C1849" t="s">
        <v>18</v>
      </c>
      <c r="D1849">
        <v>1298780</v>
      </c>
      <c r="E1849">
        <v>1325000</v>
      </c>
      <c r="F1849" t="s">
        <v>13</v>
      </c>
      <c r="G1849" t="s">
        <v>14</v>
      </c>
      <c r="H1849">
        <v>3</v>
      </c>
      <c r="I1849">
        <v>1</v>
      </c>
      <c r="J1849">
        <v>932</v>
      </c>
      <c r="K1849">
        <v>1.350819</v>
      </c>
      <c r="L1849" t="s">
        <v>16</v>
      </c>
    </row>
    <row r="1850" spans="1:12" x14ac:dyDescent="0.3">
      <c r="A1850" s="1">
        <v>41759</v>
      </c>
      <c r="B1850">
        <v>2014</v>
      </c>
      <c r="C1850" t="s">
        <v>18</v>
      </c>
      <c r="D1850">
        <v>340200</v>
      </c>
      <c r="E1850">
        <v>425000</v>
      </c>
      <c r="F1850" t="s">
        <v>13</v>
      </c>
      <c r="G1850" t="s">
        <v>14</v>
      </c>
      <c r="H1850">
        <v>3</v>
      </c>
      <c r="I1850">
        <v>3</v>
      </c>
      <c r="J1850">
        <v>904</v>
      </c>
      <c r="K1850">
        <v>1.350819</v>
      </c>
      <c r="L1850" t="s">
        <v>25</v>
      </c>
    </row>
    <row r="1851" spans="1:12" x14ac:dyDescent="0.3">
      <c r="A1851" s="1">
        <v>41759</v>
      </c>
      <c r="B1851">
        <v>2014</v>
      </c>
      <c r="C1851" t="s">
        <v>26</v>
      </c>
      <c r="D1851">
        <v>746690</v>
      </c>
      <c r="E1851">
        <v>1200000</v>
      </c>
      <c r="F1851" t="s">
        <v>13</v>
      </c>
      <c r="G1851" t="s">
        <v>14</v>
      </c>
      <c r="H1851">
        <v>3</v>
      </c>
      <c r="I1851">
        <v>1</v>
      </c>
      <c r="J1851">
        <v>1003</v>
      </c>
      <c r="K1851">
        <v>1.350819</v>
      </c>
      <c r="L1851" t="s">
        <v>22</v>
      </c>
    </row>
    <row r="1852" spans="1:12" x14ac:dyDescent="0.3">
      <c r="A1852" s="1">
        <v>41759</v>
      </c>
      <c r="B1852">
        <v>2014</v>
      </c>
      <c r="C1852" t="s">
        <v>17</v>
      </c>
      <c r="D1852">
        <v>166250</v>
      </c>
      <c r="E1852">
        <v>125000</v>
      </c>
      <c r="F1852" t="s">
        <v>19</v>
      </c>
      <c r="G1852" t="s">
        <v>20</v>
      </c>
      <c r="H1852">
        <v>4</v>
      </c>
      <c r="I1852">
        <v>4</v>
      </c>
      <c r="J1852">
        <v>1415</v>
      </c>
      <c r="K1852">
        <v>1.350819</v>
      </c>
      <c r="L1852" t="s">
        <v>22</v>
      </c>
    </row>
    <row r="1853" spans="1:12" x14ac:dyDescent="0.3">
      <c r="A1853" s="1">
        <v>41759</v>
      </c>
      <c r="B1853">
        <v>2014</v>
      </c>
      <c r="C1853" t="s">
        <v>17</v>
      </c>
      <c r="D1853">
        <v>143950</v>
      </c>
      <c r="E1853">
        <v>172000</v>
      </c>
      <c r="F1853" t="s">
        <v>13</v>
      </c>
      <c r="G1853" t="s">
        <v>14</v>
      </c>
      <c r="H1853">
        <v>3</v>
      </c>
      <c r="I1853">
        <v>2</v>
      </c>
      <c r="J1853">
        <v>912</v>
      </c>
      <c r="K1853">
        <v>1.350819</v>
      </c>
      <c r="L1853" t="s">
        <v>25</v>
      </c>
    </row>
    <row r="1854" spans="1:12" x14ac:dyDescent="0.3">
      <c r="A1854" s="1">
        <v>41760</v>
      </c>
      <c r="B1854">
        <v>2014</v>
      </c>
      <c r="C1854" t="s">
        <v>18</v>
      </c>
      <c r="D1854">
        <v>313180</v>
      </c>
      <c r="E1854">
        <v>435000</v>
      </c>
      <c r="F1854" t="s">
        <v>13</v>
      </c>
      <c r="G1854" t="s">
        <v>14</v>
      </c>
      <c r="H1854">
        <v>3</v>
      </c>
      <c r="I1854">
        <v>1</v>
      </c>
      <c r="J1854">
        <v>1033</v>
      </c>
      <c r="K1854">
        <v>1.350819</v>
      </c>
      <c r="L1854" t="s">
        <v>22</v>
      </c>
    </row>
    <row r="1855" spans="1:12" x14ac:dyDescent="0.3">
      <c r="A1855" s="1">
        <v>41760</v>
      </c>
      <c r="B1855">
        <v>2014</v>
      </c>
      <c r="C1855" t="s">
        <v>21</v>
      </c>
      <c r="D1855">
        <v>552790</v>
      </c>
      <c r="E1855">
        <v>350000</v>
      </c>
      <c r="F1855" t="s">
        <v>13</v>
      </c>
      <c r="G1855" t="s">
        <v>14</v>
      </c>
      <c r="H1855">
        <v>3</v>
      </c>
      <c r="I1855">
        <v>3</v>
      </c>
      <c r="J1855">
        <v>1005</v>
      </c>
      <c r="K1855">
        <v>1.350819</v>
      </c>
      <c r="L1855" t="s">
        <v>25</v>
      </c>
    </row>
    <row r="1856" spans="1:12" x14ac:dyDescent="0.3">
      <c r="A1856" s="1">
        <v>41760</v>
      </c>
      <c r="B1856">
        <v>2014</v>
      </c>
      <c r="C1856" t="s">
        <v>12</v>
      </c>
      <c r="D1856">
        <v>130060</v>
      </c>
      <c r="E1856">
        <v>121916</v>
      </c>
      <c r="F1856" t="s">
        <v>23</v>
      </c>
      <c r="G1856" t="s">
        <v>24</v>
      </c>
      <c r="H1856">
        <v>6</v>
      </c>
      <c r="I1856">
        <v>4</v>
      </c>
      <c r="J1856">
        <v>2036</v>
      </c>
      <c r="K1856">
        <v>1.350819</v>
      </c>
      <c r="L1856" t="s">
        <v>25</v>
      </c>
    </row>
    <row r="1857" spans="1:12" x14ac:dyDescent="0.3">
      <c r="A1857" s="1">
        <v>41760</v>
      </c>
      <c r="B1857">
        <v>2014</v>
      </c>
      <c r="C1857" t="s">
        <v>21</v>
      </c>
      <c r="D1857">
        <v>1773030</v>
      </c>
      <c r="E1857">
        <v>875000</v>
      </c>
      <c r="F1857" t="s">
        <v>13</v>
      </c>
      <c r="G1857" t="s">
        <v>14</v>
      </c>
      <c r="H1857">
        <v>3</v>
      </c>
      <c r="I1857">
        <v>3</v>
      </c>
      <c r="J1857">
        <v>908</v>
      </c>
      <c r="K1857">
        <v>1.350819</v>
      </c>
      <c r="L1857" t="s">
        <v>25</v>
      </c>
    </row>
    <row r="1858" spans="1:12" x14ac:dyDescent="0.3">
      <c r="A1858" s="1">
        <v>41761</v>
      </c>
      <c r="B1858">
        <v>2014</v>
      </c>
      <c r="C1858" t="s">
        <v>21</v>
      </c>
      <c r="D1858">
        <v>548380</v>
      </c>
      <c r="E1858">
        <v>319000</v>
      </c>
      <c r="F1858" t="s">
        <v>13</v>
      </c>
      <c r="G1858" t="s">
        <v>14</v>
      </c>
      <c r="H1858">
        <v>3</v>
      </c>
      <c r="I1858">
        <v>3</v>
      </c>
      <c r="J1858">
        <v>1099</v>
      </c>
      <c r="K1858">
        <v>1.350819</v>
      </c>
      <c r="L1858" t="s">
        <v>22</v>
      </c>
    </row>
    <row r="1859" spans="1:12" x14ac:dyDescent="0.3">
      <c r="A1859" s="1">
        <v>41763</v>
      </c>
      <c r="B1859">
        <v>2014</v>
      </c>
      <c r="C1859" t="s">
        <v>30</v>
      </c>
      <c r="D1859">
        <v>1010380</v>
      </c>
      <c r="E1859">
        <v>1150000</v>
      </c>
      <c r="F1859" t="s">
        <v>13</v>
      </c>
      <c r="G1859" t="s">
        <v>14</v>
      </c>
      <c r="H1859">
        <v>3</v>
      </c>
      <c r="I1859">
        <v>3</v>
      </c>
      <c r="J1859">
        <v>997</v>
      </c>
      <c r="K1859">
        <v>1.350819</v>
      </c>
      <c r="L1859" t="s">
        <v>25</v>
      </c>
    </row>
    <row r="1860" spans="1:12" x14ac:dyDescent="0.3">
      <c r="A1860" s="1">
        <v>41763</v>
      </c>
      <c r="B1860">
        <v>2014</v>
      </c>
      <c r="C1860" t="s">
        <v>26</v>
      </c>
      <c r="D1860">
        <v>319830</v>
      </c>
      <c r="E1860">
        <v>500000</v>
      </c>
      <c r="F1860" t="s">
        <v>13</v>
      </c>
      <c r="G1860" t="s">
        <v>14</v>
      </c>
      <c r="H1860">
        <v>3</v>
      </c>
      <c r="I1860">
        <v>2</v>
      </c>
      <c r="J1860">
        <v>1096</v>
      </c>
      <c r="K1860">
        <v>1.350819</v>
      </c>
      <c r="L1860" t="s">
        <v>16</v>
      </c>
    </row>
    <row r="1861" spans="1:12" x14ac:dyDescent="0.3">
      <c r="A1861" s="1">
        <v>41767</v>
      </c>
      <c r="B1861">
        <v>2014</v>
      </c>
      <c r="C1861" t="s">
        <v>18</v>
      </c>
      <c r="D1861">
        <v>2005710</v>
      </c>
      <c r="E1861">
        <v>2950000</v>
      </c>
      <c r="F1861" t="s">
        <v>13</v>
      </c>
      <c r="G1861" t="s">
        <v>14</v>
      </c>
      <c r="H1861">
        <v>3</v>
      </c>
      <c r="I1861">
        <v>1</v>
      </c>
      <c r="J1861">
        <v>1053</v>
      </c>
      <c r="K1861">
        <v>1.350819</v>
      </c>
      <c r="L1861" t="s">
        <v>22</v>
      </c>
    </row>
    <row r="1862" spans="1:12" x14ac:dyDescent="0.3">
      <c r="A1862" s="1">
        <v>41769</v>
      </c>
      <c r="B1862">
        <v>2014</v>
      </c>
      <c r="C1862" t="s">
        <v>30</v>
      </c>
      <c r="D1862">
        <v>242680</v>
      </c>
      <c r="E1862">
        <v>245000</v>
      </c>
      <c r="F1862" t="s">
        <v>13</v>
      </c>
      <c r="G1862" t="s">
        <v>14</v>
      </c>
      <c r="H1862">
        <v>3</v>
      </c>
      <c r="I1862">
        <v>3</v>
      </c>
      <c r="J1862">
        <v>929</v>
      </c>
      <c r="K1862">
        <v>1.350819</v>
      </c>
      <c r="L1862" t="s">
        <v>25</v>
      </c>
    </row>
    <row r="1863" spans="1:12" x14ac:dyDescent="0.3">
      <c r="A1863" s="1">
        <v>41770</v>
      </c>
      <c r="B1863">
        <v>2014</v>
      </c>
      <c r="C1863" t="s">
        <v>30</v>
      </c>
      <c r="D1863">
        <v>313820</v>
      </c>
      <c r="E1863">
        <v>350000</v>
      </c>
      <c r="F1863" t="s">
        <v>13</v>
      </c>
      <c r="G1863" t="s">
        <v>14</v>
      </c>
      <c r="H1863">
        <v>3</v>
      </c>
      <c r="I1863">
        <v>2</v>
      </c>
      <c r="J1863">
        <v>1019</v>
      </c>
      <c r="K1863">
        <v>1.350819</v>
      </c>
      <c r="L1863" t="s">
        <v>15</v>
      </c>
    </row>
    <row r="1864" spans="1:12" x14ac:dyDescent="0.3">
      <c r="A1864" s="1">
        <v>41773</v>
      </c>
      <c r="B1864">
        <v>2014</v>
      </c>
      <c r="C1864" t="s">
        <v>17</v>
      </c>
      <c r="D1864">
        <v>112950</v>
      </c>
      <c r="E1864">
        <v>45000</v>
      </c>
      <c r="F1864" t="s">
        <v>13</v>
      </c>
      <c r="G1864" t="s">
        <v>14</v>
      </c>
      <c r="H1864">
        <v>3</v>
      </c>
      <c r="I1864">
        <v>3</v>
      </c>
      <c r="J1864">
        <v>1019</v>
      </c>
      <c r="K1864">
        <v>1.350819</v>
      </c>
      <c r="L1864" t="s">
        <v>15</v>
      </c>
    </row>
    <row r="1865" spans="1:12" x14ac:dyDescent="0.3">
      <c r="A1865" s="1">
        <v>41774</v>
      </c>
      <c r="B1865">
        <v>2014</v>
      </c>
      <c r="C1865" t="s">
        <v>17</v>
      </c>
      <c r="D1865">
        <v>159130</v>
      </c>
      <c r="E1865">
        <v>90000</v>
      </c>
      <c r="F1865" t="s">
        <v>23</v>
      </c>
      <c r="G1865" t="s">
        <v>24</v>
      </c>
      <c r="H1865">
        <v>6</v>
      </c>
      <c r="I1865">
        <v>5</v>
      </c>
      <c r="J1865">
        <v>1859</v>
      </c>
      <c r="K1865">
        <v>1.350819</v>
      </c>
      <c r="L1865" t="s">
        <v>16</v>
      </c>
    </row>
    <row r="1866" spans="1:12" x14ac:dyDescent="0.3">
      <c r="A1866" s="1">
        <v>41775</v>
      </c>
      <c r="B1866">
        <v>2014</v>
      </c>
      <c r="C1866" t="s">
        <v>21</v>
      </c>
      <c r="D1866">
        <v>963690</v>
      </c>
      <c r="E1866">
        <v>780000</v>
      </c>
      <c r="F1866" t="s">
        <v>13</v>
      </c>
      <c r="G1866" t="s">
        <v>14</v>
      </c>
      <c r="H1866">
        <v>3</v>
      </c>
      <c r="I1866">
        <v>3</v>
      </c>
      <c r="J1866">
        <v>985</v>
      </c>
      <c r="K1866">
        <v>1.350819</v>
      </c>
      <c r="L1866" t="s">
        <v>16</v>
      </c>
    </row>
    <row r="1867" spans="1:12" x14ac:dyDescent="0.3">
      <c r="A1867" s="1">
        <v>41775</v>
      </c>
      <c r="B1867">
        <v>2014</v>
      </c>
      <c r="C1867" t="s">
        <v>26</v>
      </c>
      <c r="D1867">
        <v>318500</v>
      </c>
      <c r="E1867">
        <v>331900</v>
      </c>
      <c r="F1867" t="s">
        <v>13</v>
      </c>
      <c r="G1867" t="s">
        <v>14</v>
      </c>
      <c r="H1867">
        <v>3</v>
      </c>
      <c r="I1867">
        <v>3</v>
      </c>
      <c r="J1867">
        <v>1015</v>
      </c>
      <c r="K1867">
        <v>1.350819</v>
      </c>
      <c r="L1867" t="s">
        <v>22</v>
      </c>
    </row>
    <row r="1868" spans="1:12" x14ac:dyDescent="0.3">
      <c r="A1868" s="1">
        <v>41775</v>
      </c>
      <c r="B1868">
        <v>2014</v>
      </c>
      <c r="C1868" t="s">
        <v>17</v>
      </c>
      <c r="D1868">
        <v>210310</v>
      </c>
      <c r="E1868">
        <v>130000</v>
      </c>
      <c r="F1868" t="s">
        <v>19</v>
      </c>
      <c r="G1868" t="s">
        <v>20</v>
      </c>
      <c r="H1868">
        <v>4</v>
      </c>
      <c r="I1868">
        <v>3</v>
      </c>
      <c r="J1868">
        <v>1371</v>
      </c>
      <c r="K1868">
        <v>1.350819</v>
      </c>
      <c r="L1868" t="s">
        <v>25</v>
      </c>
    </row>
    <row r="1869" spans="1:12" x14ac:dyDescent="0.3">
      <c r="A1869" s="1">
        <v>41776</v>
      </c>
      <c r="B1869">
        <v>2014</v>
      </c>
      <c r="C1869" t="s">
        <v>17</v>
      </c>
      <c r="D1869">
        <v>111270</v>
      </c>
      <c r="E1869">
        <v>79900</v>
      </c>
      <c r="F1869" t="s">
        <v>13</v>
      </c>
      <c r="G1869" t="s">
        <v>14</v>
      </c>
      <c r="H1869">
        <v>3</v>
      </c>
      <c r="I1869">
        <v>3</v>
      </c>
      <c r="J1869">
        <v>1019</v>
      </c>
      <c r="K1869">
        <v>1.350819</v>
      </c>
      <c r="L1869" t="s">
        <v>16</v>
      </c>
    </row>
    <row r="1870" spans="1:12" x14ac:dyDescent="0.3">
      <c r="A1870" s="1">
        <v>41776</v>
      </c>
      <c r="B1870">
        <v>2014</v>
      </c>
      <c r="C1870" t="s">
        <v>18</v>
      </c>
      <c r="D1870">
        <v>219590</v>
      </c>
      <c r="E1870">
        <v>226800</v>
      </c>
      <c r="F1870" t="s">
        <v>13</v>
      </c>
      <c r="G1870" t="s">
        <v>14</v>
      </c>
      <c r="H1870">
        <v>3</v>
      </c>
      <c r="I1870">
        <v>1</v>
      </c>
      <c r="J1870">
        <v>947</v>
      </c>
      <c r="K1870">
        <v>1.350819</v>
      </c>
      <c r="L1870" t="s">
        <v>22</v>
      </c>
    </row>
    <row r="1871" spans="1:12" x14ac:dyDescent="0.3">
      <c r="A1871" s="1">
        <v>41777</v>
      </c>
      <c r="B1871">
        <v>2014</v>
      </c>
      <c r="C1871" t="s">
        <v>12</v>
      </c>
      <c r="D1871">
        <v>33260</v>
      </c>
      <c r="E1871">
        <v>3000</v>
      </c>
      <c r="F1871" t="s">
        <v>13</v>
      </c>
      <c r="G1871" t="s">
        <v>14</v>
      </c>
      <c r="H1871">
        <v>3</v>
      </c>
      <c r="I1871">
        <v>3</v>
      </c>
      <c r="J1871">
        <v>1054</v>
      </c>
      <c r="K1871">
        <v>1.350819</v>
      </c>
      <c r="L1871" t="s">
        <v>22</v>
      </c>
    </row>
    <row r="1872" spans="1:12" x14ac:dyDescent="0.3">
      <c r="A1872" s="1">
        <v>41777</v>
      </c>
      <c r="B1872">
        <v>2014</v>
      </c>
      <c r="C1872" t="s">
        <v>12</v>
      </c>
      <c r="D1872">
        <v>178550</v>
      </c>
      <c r="E1872">
        <v>100000</v>
      </c>
      <c r="F1872" t="s">
        <v>13</v>
      </c>
      <c r="G1872" t="s">
        <v>14</v>
      </c>
      <c r="H1872">
        <v>3</v>
      </c>
      <c r="I1872">
        <v>2</v>
      </c>
      <c r="J1872">
        <v>908</v>
      </c>
      <c r="K1872">
        <v>1.350819</v>
      </c>
      <c r="L1872" t="s">
        <v>22</v>
      </c>
    </row>
    <row r="1873" spans="1:12" x14ac:dyDescent="0.3">
      <c r="A1873" s="1">
        <v>41779</v>
      </c>
      <c r="B1873">
        <v>2014</v>
      </c>
      <c r="C1873" t="s">
        <v>12</v>
      </c>
      <c r="D1873">
        <v>101850</v>
      </c>
      <c r="E1873">
        <v>130000</v>
      </c>
      <c r="F1873" t="s">
        <v>13</v>
      </c>
      <c r="G1873" t="s">
        <v>14</v>
      </c>
      <c r="H1873">
        <v>3</v>
      </c>
      <c r="I1873">
        <v>3</v>
      </c>
      <c r="J1873">
        <v>1084</v>
      </c>
      <c r="K1873">
        <v>1.350819</v>
      </c>
      <c r="L1873" t="s">
        <v>22</v>
      </c>
    </row>
    <row r="1874" spans="1:12" x14ac:dyDescent="0.3">
      <c r="A1874" s="1">
        <v>41780</v>
      </c>
      <c r="B1874">
        <v>2014</v>
      </c>
      <c r="C1874" t="s">
        <v>12</v>
      </c>
      <c r="D1874">
        <v>107890</v>
      </c>
      <c r="E1874">
        <v>38400</v>
      </c>
      <c r="F1874" t="s">
        <v>13</v>
      </c>
      <c r="G1874" t="s">
        <v>14</v>
      </c>
      <c r="H1874">
        <v>3</v>
      </c>
      <c r="I1874">
        <v>1</v>
      </c>
      <c r="J1874">
        <v>1098</v>
      </c>
      <c r="K1874">
        <v>1.350819</v>
      </c>
      <c r="L1874" t="s">
        <v>16</v>
      </c>
    </row>
    <row r="1875" spans="1:12" x14ac:dyDescent="0.3">
      <c r="A1875" s="1">
        <v>41780</v>
      </c>
      <c r="B1875">
        <v>2014</v>
      </c>
      <c r="C1875" t="s">
        <v>12</v>
      </c>
      <c r="D1875">
        <v>86750</v>
      </c>
      <c r="E1875">
        <v>38000</v>
      </c>
      <c r="F1875" t="s">
        <v>23</v>
      </c>
      <c r="G1875" t="s">
        <v>24</v>
      </c>
      <c r="H1875">
        <v>6</v>
      </c>
      <c r="I1875">
        <v>5</v>
      </c>
      <c r="J1875">
        <v>1942</v>
      </c>
      <c r="K1875">
        <v>1.350819</v>
      </c>
      <c r="L1875" t="s">
        <v>16</v>
      </c>
    </row>
    <row r="1876" spans="1:12" x14ac:dyDescent="0.3">
      <c r="A1876" s="1">
        <v>41780</v>
      </c>
      <c r="B1876">
        <v>2014</v>
      </c>
      <c r="C1876" t="s">
        <v>26</v>
      </c>
      <c r="D1876">
        <v>199430</v>
      </c>
      <c r="E1876">
        <v>309000</v>
      </c>
      <c r="F1876" t="s">
        <v>13</v>
      </c>
      <c r="G1876" t="s">
        <v>14</v>
      </c>
      <c r="H1876">
        <v>3</v>
      </c>
      <c r="I1876">
        <v>2</v>
      </c>
      <c r="J1876">
        <v>950</v>
      </c>
      <c r="K1876">
        <v>1.350819</v>
      </c>
      <c r="L1876" t="s">
        <v>22</v>
      </c>
    </row>
    <row r="1877" spans="1:12" x14ac:dyDescent="0.3">
      <c r="A1877" s="1">
        <v>41780</v>
      </c>
      <c r="B1877">
        <v>2014</v>
      </c>
      <c r="C1877" t="s">
        <v>17</v>
      </c>
      <c r="D1877">
        <v>205630</v>
      </c>
      <c r="E1877">
        <v>92000</v>
      </c>
      <c r="F1877" t="s">
        <v>19</v>
      </c>
      <c r="G1877" t="s">
        <v>20</v>
      </c>
      <c r="H1877">
        <v>4</v>
      </c>
      <c r="I1877">
        <v>4</v>
      </c>
      <c r="J1877">
        <v>1321</v>
      </c>
      <c r="K1877">
        <v>1.350819</v>
      </c>
      <c r="L1877" t="s">
        <v>16</v>
      </c>
    </row>
    <row r="1878" spans="1:12" x14ac:dyDescent="0.3">
      <c r="A1878" s="1">
        <v>41780</v>
      </c>
      <c r="B1878">
        <v>2014</v>
      </c>
      <c r="C1878" t="s">
        <v>21</v>
      </c>
      <c r="D1878">
        <v>731150</v>
      </c>
      <c r="E1878">
        <v>1075000</v>
      </c>
      <c r="F1878" t="s">
        <v>13</v>
      </c>
      <c r="G1878" t="s">
        <v>14</v>
      </c>
      <c r="H1878">
        <v>3</v>
      </c>
      <c r="I1878">
        <v>3</v>
      </c>
      <c r="J1878">
        <v>1069</v>
      </c>
      <c r="K1878">
        <v>1.350819</v>
      </c>
      <c r="L1878" t="s">
        <v>16</v>
      </c>
    </row>
    <row r="1879" spans="1:12" x14ac:dyDescent="0.3">
      <c r="A1879" s="1">
        <v>41781</v>
      </c>
      <c r="B1879">
        <v>2014</v>
      </c>
      <c r="C1879" t="s">
        <v>30</v>
      </c>
      <c r="D1879">
        <v>504780</v>
      </c>
      <c r="E1879">
        <v>395000</v>
      </c>
      <c r="F1879" t="s">
        <v>19</v>
      </c>
      <c r="G1879" t="s">
        <v>20</v>
      </c>
      <c r="H1879">
        <v>4</v>
      </c>
      <c r="I1879">
        <v>2</v>
      </c>
      <c r="J1879">
        <v>1397</v>
      </c>
      <c r="K1879">
        <v>1.350819</v>
      </c>
      <c r="L1879" t="s">
        <v>15</v>
      </c>
    </row>
    <row r="1880" spans="1:12" x14ac:dyDescent="0.3">
      <c r="A1880" s="1">
        <v>41782</v>
      </c>
      <c r="B1880">
        <v>2014</v>
      </c>
      <c r="C1880" t="s">
        <v>30</v>
      </c>
      <c r="D1880">
        <v>471250</v>
      </c>
      <c r="E1880">
        <v>635000</v>
      </c>
      <c r="F1880" t="s">
        <v>13</v>
      </c>
      <c r="G1880" t="s">
        <v>14</v>
      </c>
      <c r="H1880">
        <v>3</v>
      </c>
      <c r="I1880">
        <v>1</v>
      </c>
      <c r="J1880">
        <v>933</v>
      </c>
      <c r="K1880">
        <v>1.350819</v>
      </c>
      <c r="L1880" t="s">
        <v>22</v>
      </c>
    </row>
    <row r="1881" spans="1:12" x14ac:dyDescent="0.3">
      <c r="A1881" s="1">
        <v>41782</v>
      </c>
      <c r="B1881">
        <v>2014</v>
      </c>
      <c r="C1881" t="s">
        <v>30</v>
      </c>
      <c r="D1881">
        <v>488820</v>
      </c>
      <c r="E1881">
        <v>320000</v>
      </c>
      <c r="F1881" t="s">
        <v>23</v>
      </c>
      <c r="G1881" t="s">
        <v>24</v>
      </c>
      <c r="H1881">
        <v>6</v>
      </c>
      <c r="I1881">
        <v>6</v>
      </c>
      <c r="J1881">
        <v>2037</v>
      </c>
      <c r="K1881">
        <v>1.350819</v>
      </c>
      <c r="L1881" t="s">
        <v>15</v>
      </c>
    </row>
    <row r="1882" spans="1:12" x14ac:dyDescent="0.3">
      <c r="A1882" s="1">
        <v>41782</v>
      </c>
      <c r="B1882">
        <v>2014</v>
      </c>
      <c r="C1882" t="s">
        <v>26</v>
      </c>
      <c r="D1882">
        <v>304080</v>
      </c>
      <c r="E1882">
        <v>430000</v>
      </c>
      <c r="F1882" t="s">
        <v>13</v>
      </c>
      <c r="G1882" t="s">
        <v>14</v>
      </c>
      <c r="H1882">
        <v>3</v>
      </c>
      <c r="I1882">
        <v>1</v>
      </c>
      <c r="J1882">
        <v>1085</v>
      </c>
      <c r="K1882">
        <v>1.350819</v>
      </c>
      <c r="L1882" t="s">
        <v>15</v>
      </c>
    </row>
    <row r="1883" spans="1:12" x14ac:dyDescent="0.3">
      <c r="A1883" s="1">
        <v>41783</v>
      </c>
      <c r="B1883">
        <v>2014</v>
      </c>
      <c r="C1883" t="s">
        <v>30</v>
      </c>
      <c r="D1883">
        <v>397460</v>
      </c>
      <c r="E1883">
        <v>424000</v>
      </c>
      <c r="F1883" t="s">
        <v>13</v>
      </c>
      <c r="G1883" t="s">
        <v>14</v>
      </c>
      <c r="H1883">
        <v>3</v>
      </c>
      <c r="I1883">
        <v>2</v>
      </c>
      <c r="J1883">
        <v>1044</v>
      </c>
      <c r="K1883">
        <v>1.350819</v>
      </c>
      <c r="L1883" t="s">
        <v>22</v>
      </c>
    </row>
    <row r="1884" spans="1:12" x14ac:dyDescent="0.3">
      <c r="A1884" s="1">
        <v>41783</v>
      </c>
      <c r="B1884">
        <v>2014</v>
      </c>
      <c r="C1884" t="s">
        <v>17</v>
      </c>
      <c r="D1884">
        <v>134910</v>
      </c>
      <c r="E1884">
        <v>42000</v>
      </c>
      <c r="F1884" t="s">
        <v>23</v>
      </c>
      <c r="G1884" t="s">
        <v>24</v>
      </c>
      <c r="H1884">
        <v>6</v>
      </c>
      <c r="I1884">
        <v>5</v>
      </c>
      <c r="J1884">
        <v>2100</v>
      </c>
      <c r="K1884">
        <v>1.350819</v>
      </c>
      <c r="L1884" t="s">
        <v>25</v>
      </c>
    </row>
    <row r="1885" spans="1:12" x14ac:dyDescent="0.3">
      <c r="A1885" s="1">
        <v>41784</v>
      </c>
      <c r="B1885">
        <v>2014</v>
      </c>
      <c r="C1885" t="s">
        <v>21</v>
      </c>
      <c r="D1885">
        <v>1702890</v>
      </c>
      <c r="E1885">
        <v>2500000</v>
      </c>
      <c r="F1885" t="s">
        <v>13</v>
      </c>
      <c r="G1885" t="s">
        <v>14</v>
      </c>
      <c r="H1885">
        <v>3</v>
      </c>
      <c r="I1885">
        <v>1</v>
      </c>
      <c r="J1885">
        <v>912</v>
      </c>
      <c r="K1885">
        <v>1.350819</v>
      </c>
      <c r="L1885" t="s">
        <v>22</v>
      </c>
    </row>
    <row r="1886" spans="1:12" x14ac:dyDescent="0.3">
      <c r="A1886" s="1">
        <v>41784</v>
      </c>
      <c r="B1886">
        <v>2014</v>
      </c>
      <c r="C1886" t="s">
        <v>26</v>
      </c>
      <c r="D1886">
        <v>514780</v>
      </c>
      <c r="E1886">
        <v>707000</v>
      </c>
      <c r="F1886" t="s">
        <v>13</v>
      </c>
      <c r="G1886" t="s">
        <v>14</v>
      </c>
      <c r="H1886">
        <v>3</v>
      </c>
      <c r="I1886">
        <v>1</v>
      </c>
      <c r="J1886">
        <v>1076</v>
      </c>
      <c r="K1886">
        <v>1.350819</v>
      </c>
      <c r="L1886" t="s">
        <v>16</v>
      </c>
    </row>
    <row r="1887" spans="1:12" x14ac:dyDescent="0.3">
      <c r="A1887" s="1">
        <v>41788</v>
      </c>
      <c r="B1887">
        <v>2014</v>
      </c>
      <c r="C1887" t="s">
        <v>26</v>
      </c>
      <c r="D1887">
        <v>272790</v>
      </c>
      <c r="E1887">
        <v>425000</v>
      </c>
      <c r="F1887" t="s">
        <v>13</v>
      </c>
      <c r="G1887" t="s">
        <v>14</v>
      </c>
      <c r="H1887">
        <v>3</v>
      </c>
      <c r="I1887">
        <v>1</v>
      </c>
      <c r="J1887">
        <v>1041</v>
      </c>
      <c r="K1887">
        <v>1.350819</v>
      </c>
      <c r="L1887" t="s">
        <v>22</v>
      </c>
    </row>
    <row r="1888" spans="1:12" x14ac:dyDescent="0.3">
      <c r="A1888" s="1">
        <v>41788</v>
      </c>
      <c r="B1888">
        <v>2014</v>
      </c>
      <c r="C1888" t="s">
        <v>30</v>
      </c>
      <c r="D1888">
        <v>790810</v>
      </c>
      <c r="E1888">
        <v>699000</v>
      </c>
      <c r="F1888" t="s">
        <v>13</v>
      </c>
      <c r="G1888" t="s">
        <v>14</v>
      </c>
      <c r="H1888">
        <v>3</v>
      </c>
      <c r="I1888">
        <v>3</v>
      </c>
      <c r="J1888">
        <v>915</v>
      </c>
      <c r="K1888">
        <v>1.350819</v>
      </c>
      <c r="L1888" t="s">
        <v>25</v>
      </c>
    </row>
    <row r="1889" spans="1:12" x14ac:dyDescent="0.3">
      <c r="A1889" s="1">
        <v>41789</v>
      </c>
      <c r="B1889">
        <v>2014</v>
      </c>
      <c r="C1889" t="s">
        <v>30</v>
      </c>
      <c r="D1889">
        <v>438760</v>
      </c>
      <c r="E1889">
        <v>424975</v>
      </c>
      <c r="F1889" t="s">
        <v>13</v>
      </c>
      <c r="G1889" t="s">
        <v>14</v>
      </c>
      <c r="H1889">
        <v>3</v>
      </c>
      <c r="I1889">
        <v>2</v>
      </c>
      <c r="J1889">
        <v>1005</v>
      </c>
      <c r="K1889">
        <v>1.350819</v>
      </c>
      <c r="L1889" t="s">
        <v>22</v>
      </c>
    </row>
    <row r="1890" spans="1:12" x14ac:dyDescent="0.3">
      <c r="A1890" s="1">
        <v>41789</v>
      </c>
      <c r="B1890">
        <v>2014</v>
      </c>
      <c r="C1890" t="s">
        <v>26</v>
      </c>
      <c r="D1890">
        <v>345310</v>
      </c>
      <c r="E1890">
        <v>617500</v>
      </c>
      <c r="F1890" t="s">
        <v>13</v>
      </c>
      <c r="G1890" t="s">
        <v>14</v>
      </c>
      <c r="H1890">
        <v>3</v>
      </c>
      <c r="I1890">
        <v>2</v>
      </c>
      <c r="J1890">
        <v>1015</v>
      </c>
      <c r="K1890">
        <v>1.350819</v>
      </c>
      <c r="L1890" t="s">
        <v>15</v>
      </c>
    </row>
    <row r="1891" spans="1:12" x14ac:dyDescent="0.3">
      <c r="A1891" s="1">
        <v>41790</v>
      </c>
      <c r="B1891">
        <v>2014</v>
      </c>
      <c r="C1891" t="s">
        <v>12</v>
      </c>
      <c r="D1891">
        <v>143100</v>
      </c>
      <c r="E1891">
        <v>152000</v>
      </c>
      <c r="F1891" t="s">
        <v>13</v>
      </c>
      <c r="G1891" t="s">
        <v>14</v>
      </c>
      <c r="H1891">
        <v>3</v>
      </c>
      <c r="I1891">
        <v>1</v>
      </c>
      <c r="J1891">
        <v>985</v>
      </c>
      <c r="K1891">
        <v>1.350819</v>
      </c>
      <c r="L1891" t="s">
        <v>15</v>
      </c>
    </row>
    <row r="1892" spans="1:12" x14ac:dyDescent="0.3">
      <c r="A1892" s="1">
        <v>41790</v>
      </c>
      <c r="B1892">
        <v>2014</v>
      </c>
      <c r="C1892" t="s">
        <v>26</v>
      </c>
      <c r="D1892">
        <v>377790</v>
      </c>
      <c r="E1892">
        <v>537500</v>
      </c>
      <c r="F1892" t="s">
        <v>13</v>
      </c>
      <c r="G1892" t="s">
        <v>14</v>
      </c>
      <c r="H1892">
        <v>3</v>
      </c>
      <c r="I1892">
        <v>3</v>
      </c>
      <c r="J1892">
        <v>932</v>
      </c>
      <c r="K1892">
        <v>1.350819</v>
      </c>
      <c r="L1892" t="s">
        <v>22</v>
      </c>
    </row>
    <row r="1893" spans="1:12" x14ac:dyDescent="0.3">
      <c r="A1893" s="1">
        <v>41791</v>
      </c>
      <c r="B1893">
        <v>2014</v>
      </c>
      <c r="C1893" t="s">
        <v>26</v>
      </c>
      <c r="D1893">
        <v>310310</v>
      </c>
      <c r="E1893">
        <v>445000</v>
      </c>
      <c r="F1893" t="s">
        <v>13</v>
      </c>
      <c r="G1893" t="s">
        <v>14</v>
      </c>
      <c r="H1893">
        <v>3</v>
      </c>
      <c r="I1893">
        <v>1</v>
      </c>
      <c r="J1893">
        <v>932</v>
      </c>
      <c r="K1893">
        <v>1.350819</v>
      </c>
      <c r="L1893" t="s">
        <v>15</v>
      </c>
    </row>
    <row r="1894" spans="1:12" x14ac:dyDescent="0.3">
      <c r="A1894" s="1">
        <v>41791</v>
      </c>
      <c r="B1894">
        <v>2014</v>
      </c>
      <c r="C1894" t="s">
        <v>26</v>
      </c>
      <c r="D1894">
        <v>328510</v>
      </c>
      <c r="E1894">
        <v>355000</v>
      </c>
      <c r="F1894" t="s">
        <v>13</v>
      </c>
      <c r="G1894" t="s">
        <v>14</v>
      </c>
      <c r="H1894">
        <v>3</v>
      </c>
      <c r="I1894">
        <v>2</v>
      </c>
      <c r="J1894">
        <v>1097</v>
      </c>
      <c r="K1894">
        <v>1.350819</v>
      </c>
      <c r="L1894" t="s">
        <v>16</v>
      </c>
    </row>
    <row r="1895" spans="1:12" x14ac:dyDescent="0.3">
      <c r="A1895" s="1">
        <v>41791</v>
      </c>
      <c r="B1895">
        <v>2014</v>
      </c>
      <c r="C1895" t="s">
        <v>26</v>
      </c>
      <c r="D1895">
        <v>370300</v>
      </c>
      <c r="E1895">
        <v>639000</v>
      </c>
      <c r="F1895" t="s">
        <v>13</v>
      </c>
      <c r="G1895" t="s">
        <v>14</v>
      </c>
      <c r="H1895">
        <v>3</v>
      </c>
      <c r="I1895">
        <v>2</v>
      </c>
      <c r="J1895">
        <v>1060</v>
      </c>
      <c r="K1895">
        <v>1.350819</v>
      </c>
      <c r="L1895" t="s">
        <v>25</v>
      </c>
    </row>
    <row r="1896" spans="1:12" x14ac:dyDescent="0.3">
      <c r="A1896" s="1">
        <v>41791</v>
      </c>
      <c r="B1896">
        <v>2014</v>
      </c>
      <c r="C1896" t="s">
        <v>30</v>
      </c>
      <c r="D1896">
        <v>315090</v>
      </c>
      <c r="E1896">
        <v>380000</v>
      </c>
      <c r="F1896" t="s">
        <v>13</v>
      </c>
      <c r="G1896" t="s">
        <v>14</v>
      </c>
      <c r="H1896">
        <v>3</v>
      </c>
      <c r="I1896">
        <v>3</v>
      </c>
      <c r="J1896">
        <v>1060</v>
      </c>
      <c r="K1896">
        <v>1.350819</v>
      </c>
      <c r="L1896" t="s">
        <v>25</v>
      </c>
    </row>
    <row r="1897" spans="1:12" x14ac:dyDescent="0.3">
      <c r="A1897" s="1">
        <v>41794</v>
      </c>
      <c r="B1897">
        <v>2014</v>
      </c>
      <c r="C1897" t="s">
        <v>17</v>
      </c>
      <c r="D1897">
        <v>150500</v>
      </c>
      <c r="E1897">
        <v>107000</v>
      </c>
      <c r="F1897" t="s">
        <v>19</v>
      </c>
      <c r="G1897" t="s">
        <v>20</v>
      </c>
      <c r="H1897">
        <v>4</v>
      </c>
      <c r="I1897">
        <v>2</v>
      </c>
      <c r="J1897">
        <v>1292</v>
      </c>
      <c r="K1897">
        <v>1.350819</v>
      </c>
      <c r="L1897" t="s">
        <v>25</v>
      </c>
    </row>
    <row r="1898" spans="1:12" x14ac:dyDescent="0.3">
      <c r="A1898" s="1">
        <v>41794</v>
      </c>
      <c r="B1898">
        <v>2014</v>
      </c>
      <c r="C1898" t="s">
        <v>17</v>
      </c>
      <c r="D1898">
        <v>183100</v>
      </c>
      <c r="E1898">
        <v>181000</v>
      </c>
      <c r="F1898" t="s">
        <v>13</v>
      </c>
      <c r="G1898" t="s">
        <v>14</v>
      </c>
      <c r="H1898">
        <v>3</v>
      </c>
      <c r="I1898">
        <v>1</v>
      </c>
      <c r="J1898">
        <v>943</v>
      </c>
      <c r="K1898">
        <v>1.350819</v>
      </c>
      <c r="L1898" t="s">
        <v>25</v>
      </c>
    </row>
    <row r="1899" spans="1:12" x14ac:dyDescent="0.3">
      <c r="A1899" s="1">
        <v>41795</v>
      </c>
      <c r="B1899">
        <v>2014</v>
      </c>
      <c r="C1899" t="s">
        <v>26</v>
      </c>
      <c r="D1899">
        <v>292600</v>
      </c>
      <c r="E1899">
        <v>390000</v>
      </c>
      <c r="F1899" t="s">
        <v>13</v>
      </c>
      <c r="G1899" t="s">
        <v>14</v>
      </c>
      <c r="H1899">
        <v>3</v>
      </c>
      <c r="I1899">
        <v>2</v>
      </c>
      <c r="J1899">
        <v>1007</v>
      </c>
      <c r="K1899">
        <v>1.350819</v>
      </c>
      <c r="L1899" t="s">
        <v>15</v>
      </c>
    </row>
    <row r="1900" spans="1:12" x14ac:dyDescent="0.3">
      <c r="A1900" s="1">
        <v>41797</v>
      </c>
      <c r="B1900">
        <v>2014</v>
      </c>
      <c r="C1900" t="s">
        <v>21</v>
      </c>
      <c r="D1900">
        <v>584220</v>
      </c>
      <c r="E1900">
        <v>950000</v>
      </c>
      <c r="F1900" t="s">
        <v>13</v>
      </c>
      <c r="G1900" t="s">
        <v>14</v>
      </c>
      <c r="H1900">
        <v>3</v>
      </c>
      <c r="I1900">
        <v>2</v>
      </c>
      <c r="J1900">
        <v>1021</v>
      </c>
      <c r="K1900">
        <v>1.350819</v>
      </c>
      <c r="L1900" t="s">
        <v>16</v>
      </c>
    </row>
    <row r="1901" spans="1:12" x14ac:dyDescent="0.3">
      <c r="A1901" s="1">
        <v>41798</v>
      </c>
      <c r="B1901">
        <v>2014</v>
      </c>
      <c r="C1901" t="s">
        <v>18</v>
      </c>
      <c r="D1901">
        <v>520030</v>
      </c>
      <c r="E1901">
        <v>848000</v>
      </c>
      <c r="F1901" t="s">
        <v>13</v>
      </c>
      <c r="G1901" t="s">
        <v>14</v>
      </c>
      <c r="H1901">
        <v>3</v>
      </c>
      <c r="I1901">
        <v>3</v>
      </c>
      <c r="J1901">
        <v>961</v>
      </c>
      <c r="K1901">
        <v>1.350819</v>
      </c>
      <c r="L1901" t="s">
        <v>16</v>
      </c>
    </row>
    <row r="1902" spans="1:12" x14ac:dyDescent="0.3">
      <c r="A1902" s="1">
        <v>41801</v>
      </c>
      <c r="B1902">
        <v>2014</v>
      </c>
      <c r="C1902" t="s">
        <v>17</v>
      </c>
      <c r="D1902">
        <v>201220</v>
      </c>
      <c r="E1902">
        <v>45000</v>
      </c>
      <c r="F1902" t="s">
        <v>27</v>
      </c>
      <c r="G1902" t="s">
        <v>28</v>
      </c>
      <c r="H1902">
        <v>8</v>
      </c>
      <c r="I1902">
        <v>6</v>
      </c>
      <c r="J1902">
        <v>2494</v>
      </c>
      <c r="K1902">
        <v>1.350819</v>
      </c>
      <c r="L1902" t="s">
        <v>15</v>
      </c>
    </row>
    <row r="1903" spans="1:12" x14ac:dyDescent="0.3">
      <c r="A1903" s="1">
        <v>41801</v>
      </c>
      <c r="B1903">
        <v>2014</v>
      </c>
      <c r="C1903" t="s">
        <v>30</v>
      </c>
      <c r="D1903">
        <v>1011980</v>
      </c>
      <c r="E1903">
        <v>1175000</v>
      </c>
      <c r="F1903" t="s">
        <v>13</v>
      </c>
      <c r="G1903" t="s">
        <v>14</v>
      </c>
      <c r="H1903">
        <v>3</v>
      </c>
      <c r="I1903">
        <v>2</v>
      </c>
      <c r="J1903">
        <v>925</v>
      </c>
      <c r="K1903">
        <v>1.350819</v>
      </c>
      <c r="L1903" t="s">
        <v>22</v>
      </c>
    </row>
    <row r="1904" spans="1:12" x14ac:dyDescent="0.3">
      <c r="A1904" s="1">
        <v>41801</v>
      </c>
      <c r="B1904">
        <v>2014</v>
      </c>
      <c r="C1904" t="s">
        <v>12</v>
      </c>
      <c r="D1904">
        <v>105430</v>
      </c>
      <c r="E1904">
        <v>21500</v>
      </c>
      <c r="F1904" t="s">
        <v>13</v>
      </c>
      <c r="G1904" t="s">
        <v>14</v>
      </c>
      <c r="H1904">
        <v>3</v>
      </c>
      <c r="I1904">
        <v>2</v>
      </c>
      <c r="J1904">
        <v>1017</v>
      </c>
      <c r="K1904">
        <v>1.350819</v>
      </c>
      <c r="L1904" t="s">
        <v>16</v>
      </c>
    </row>
    <row r="1905" spans="1:12" x14ac:dyDescent="0.3">
      <c r="A1905" s="1">
        <v>41801</v>
      </c>
      <c r="B1905">
        <v>2014</v>
      </c>
      <c r="C1905" t="s">
        <v>30</v>
      </c>
      <c r="D1905">
        <v>596560</v>
      </c>
      <c r="E1905">
        <v>765100</v>
      </c>
      <c r="F1905" t="s">
        <v>13</v>
      </c>
      <c r="G1905" t="s">
        <v>14</v>
      </c>
      <c r="H1905">
        <v>3</v>
      </c>
      <c r="I1905">
        <v>2</v>
      </c>
      <c r="J1905">
        <v>1028</v>
      </c>
      <c r="K1905">
        <v>1.350819</v>
      </c>
      <c r="L1905" t="s">
        <v>25</v>
      </c>
    </row>
    <row r="1906" spans="1:12" x14ac:dyDescent="0.3">
      <c r="A1906" s="1">
        <v>41801</v>
      </c>
      <c r="B1906">
        <v>2014</v>
      </c>
      <c r="C1906" t="s">
        <v>18</v>
      </c>
      <c r="D1906">
        <v>280840</v>
      </c>
      <c r="E1906">
        <v>154900</v>
      </c>
      <c r="F1906" t="s">
        <v>13</v>
      </c>
      <c r="G1906" t="s">
        <v>14</v>
      </c>
      <c r="H1906">
        <v>3</v>
      </c>
      <c r="I1906">
        <v>1</v>
      </c>
      <c r="J1906">
        <v>1034</v>
      </c>
      <c r="K1906">
        <v>1.350819</v>
      </c>
      <c r="L1906" t="s">
        <v>25</v>
      </c>
    </row>
    <row r="1907" spans="1:12" x14ac:dyDescent="0.3">
      <c r="A1907" s="1">
        <v>41802</v>
      </c>
      <c r="B1907">
        <v>2014</v>
      </c>
      <c r="C1907" t="s">
        <v>18</v>
      </c>
      <c r="D1907">
        <v>285460</v>
      </c>
      <c r="E1907">
        <v>255000</v>
      </c>
      <c r="F1907" t="s">
        <v>13</v>
      </c>
      <c r="G1907" t="s">
        <v>14</v>
      </c>
      <c r="H1907">
        <v>3</v>
      </c>
      <c r="I1907">
        <v>2</v>
      </c>
      <c r="J1907">
        <v>1034</v>
      </c>
      <c r="K1907">
        <v>1.350819</v>
      </c>
      <c r="L1907" t="s">
        <v>15</v>
      </c>
    </row>
    <row r="1908" spans="1:12" x14ac:dyDescent="0.3">
      <c r="A1908" s="1">
        <v>41802</v>
      </c>
      <c r="B1908">
        <v>2014</v>
      </c>
      <c r="C1908" t="s">
        <v>12</v>
      </c>
      <c r="D1908">
        <v>86520</v>
      </c>
      <c r="E1908">
        <v>45000</v>
      </c>
      <c r="F1908" t="s">
        <v>19</v>
      </c>
      <c r="G1908" t="s">
        <v>20</v>
      </c>
      <c r="H1908">
        <v>4</v>
      </c>
      <c r="I1908">
        <v>2</v>
      </c>
      <c r="J1908">
        <v>1205</v>
      </c>
      <c r="K1908">
        <v>1.350819</v>
      </c>
      <c r="L1908" t="s">
        <v>16</v>
      </c>
    </row>
    <row r="1909" spans="1:12" x14ac:dyDescent="0.3">
      <c r="A1909" s="1">
        <v>41803</v>
      </c>
      <c r="B1909">
        <v>2014</v>
      </c>
      <c r="C1909" t="s">
        <v>30</v>
      </c>
      <c r="D1909">
        <v>450970</v>
      </c>
      <c r="E1909">
        <v>488000</v>
      </c>
      <c r="F1909" t="s">
        <v>13</v>
      </c>
      <c r="G1909" t="s">
        <v>14</v>
      </c>
      <c r="H1909">
        <v>3</v>
      </c>
      <c r="I1909">
        <v>2</v>
      </c>
      <c r="J1909">
        <v>973</v>
      </c>
      <c r="K1909">
        <v>1.350819</v>
      </c>
      <c r="L1909" t="s">
        <v>25</v>
      </c>
    </row>
    <row r="1910" spans="1:12" x14ac:dyDescent="0.3">
      <c r="A1910" s="1">
        <v>41803</v>
      </c>
      <c r="B1910">
        <v>2014</v>
      </c>
      <c r="C1910" t="s">
        <v>12</v>
      </c>
      <c r="D1910">
        <v>86420</v>
      </c>
      <c r="E1910">
        <v>20000</v>
      </c>
      <c r="F1910" t="s">
        <v>19</v>
      </c>
      <c r="G1910" t="s">
        <v>20</v>
      </c>
      <c r="H1910">
        <v>4</v>
      </c>
      <c r="I1910">
        <v>4</v>
      </c>
      <c r="J1910">
        <v>1216</v>
      </c>
      <c r="K1910">
        <v>1.350819</v>
      </c>
      <c r="L1910" t="s">
        <v>16</v>
      </c>
    </row>
    <row r="1911" spans="1:12" x14ac:dyDescent="0.3">
      <c r="A1911" s="1">
        <v>41804</v>
      </c>
      <c r="B1911">
        <v>2014</v>
      </c>
      <c r="C1911" t="s">
        <v>12</v>
      </c>
      <c r="D1911">
        <v>138640</v>
      </c>
      <c r="E1911">
        <v>129900</v>
      </c>
      <c r="F1911" t="s">
        <v>13</v>
      </c>
      <c r="G1911" t="s">
        <v>14</v>
      </c>
      <c r="H1911">
        <v>3</v>
      </c>
      <c r="I1911">
        <v>3</v>
      </c>
      <c r="J1911">
        <v>907</v>
      </c>
      <c r="K1911">
        <v>1.350819</v>
      </c>
      <c r="L1911" t="s">
        <v>25</v>
      </c>
    </row>
    <row r="1912" spans="1:12" x14ac:dyDescent="0.3">
      <c r="A1912" s="1">
        <v>41808</v>
      </c>
      <c r="B1912">
        <v>2014</v>
      </c>
      <c r="C1912" t="s">
        <v>18</v>
      </c>
      <c r="D1912">
        <v>490350</v>
      </c>
      <c r="E1912">
        <v>950000</v>
      </c>
      <c r="F1912" t="s">
        <v>13</v>
      </c>
      <c r="G1912" t="s">
        <v>14</v>
      </c>
      <c r="H1912">
        <v>3</v>
      </c>
      <c r="I1912">
        <v>2</v>
      </c>
      <c r="J1912">
        <v>935</v>
      </c>
      <c r="K1912">
        <v>1.350819</v>
      </c>
      <c r="L1912" t="s">
        <v>15</v>
      </c>
    </row>
    <row r="1913" spans="1:12" x14ac:dyDescent="0.3">
      <c r="A1913" s="1">
        <v>41809</v>
      </c>
      <c r="B1913">
        <v>2014</v>
      </c>
      <c r="C1913" t="s">
        <v>12</v>
      </c>
      <c r="D1913">
        <v>129670</v>
      </c>
      <c r="E1913">
        <v>99000</v>
      </c>
      <c r="F1913" t="s">
        <v>13</v>
      </c>
      <c r="G1913" t="s">
        <v>14</v>
      </c>
      <c r="H1913">
        <v>3</v>
      </c>
      <c r="I1913">
        <v>1</v>
      </c>
      <c r="J1913">
        <v>1092</v>
      </c>
      <c r="K1913">
        <v>1.350819</v>
      </c>
      <c r="L1913" t="s">
        <v>25</v>
      </c>
    </row>
    <row r="1914" spans="1:12" x14ac:dyDescent="0.3">
      <c r="A1914" s="1">
        <v>41809</v>
      </c>
      <c r="B1914">
        <v>2014</v>
      </c>
      <c r="C1914" t="s">
        <v>21</v>
      </c>
      <c r="D1914">
        <v>688940</v>
      </c>
      <c r="E1914">
        <v>796500</v>
      </c>
      <c r="F1914" t="s">
        <v>13</v>
      </c>
      <c r="G1914" t="s">
        <v>14</v>
      </c>
      <c r="H1914">
        <v>3</v>
      </c>
      <c r="I1914">
        <v>3</v>
      </c>
      <c r="J1914">
        <v>952</v>
      </c>
      <c r="K1914">
        <v>1.350819</v>
      </c>
      <c r="L1914" t="s">
        <v>25</v>
      </c>
    </row>
    <row r="1915" spans="1:12" x14ac:dyDescent="0.3">
      <c r="A1915" s="1">
        <v>41809</v>
      </c>
      <c r="B1915">
        <v>2014</v>
      </c>
      <c r="C1915" t="s">
        <v>21</v>
      </c>
      <c r="D1915">
        <v>1442210</v>
      </c>
      <c r="E1915">
        <v>2300000</v>
      </c>
      <c r="F1915" t="s">
        <v>13</v>
      </c>
      <c r="G1915" t="s">
        <v>14</v>
      </c>
      <c r="H1915">
        <v>3</v>
      </c>
      <c r="I1915">
        <v>2</v>
      </c>
      <c r="J1915">
        <v>999</v>
      </c>
      <c r="K1915">
        <v>1.350819</v>
      </c>
      <c r="L1915" t="s">
        <v>25</v>
      </c>
    </row>
    <row r="1916" spans="1:12" x14ac:dyDescent="0.3">
      <c r="A1916" s="1">
        <v>41811</v>
      </c>
      <c r="B1916">
        <v>2014</v>
      </c>
      <c r="C1916" t="s">
        <v>26</v>
      </c>
      <c r="D1916">
        <v>345170</v>
      </c>
      <c r="E1916">
        <v>415000</v>
      </c>
      <c r="F1916" t="s">
        <v>13</v>
      </c>
      <c r="G1916" t="s">
        <v>14</v>
      </c>
      <c r="H1916">
        <v>3</v>
      </c>
      <c r="I1916">
        <v>3</v>
      </c>
      <c r="J1916">
        <v>921</v>
      </c>
      <c r="K1916">
        <v>1.350819</v>
      </c>
      <c r="L1916" t="s">
        <v>22</v>
      </c>
    </row>
    <row r="1917" spans="1:12" x14ac:dyDescent="0.3">
      <c r="A1917" s="1">
        <v>41811</v>
      </c>
      <c r="B1917">
        <v>2014</v>
      </c>
      <c r="C1917" t="s">
        <v>26</v>
      </c>
      <c r="D1917">
        <v>368340</v>
      </c>
      <c r="E1917">
        <v>600000</v>
      </c>
      <c r="F1917" t="s">
        <v>13</v>
      </c>
      <c r="G1917" t="s">
        <v>14</v>
      </c>
      <c r="H1917">
        <v>3</v>
      </c>
      <c r="I1917">
        <v>1</v>
      </c>
      <c r="J1917">
        <v>1065</v>
      </c>
      <c r="K1917">
        <v>1.350819</v>
      </c>
      <c r="L1917" t="s">
        <v>25</v>
      </c>
    </row>
    <row r="1918" spans="1:12" x14ac:dyDescent="0.3">
      <c r="A1918" s="1">
        <v>41812</v>
      </c>
      <c r="B1918">
        <v>2014</v>
      </c>
      <c r="C1918" t="s">
        <v>26</v>
      </c>
      <c r="D1918">
        <v>719670</v>
      </c>
      <c r="E1918">
        <v>440000</v>
      </c>
      <c r="F1918" t="s">
        <v>13</v>
      </c>
      <c r="G1918" t="s">
        <v>14</v>
      </c>
      <c r="H1918">
        <v>3</v>
      </c>
      <c r="I1918">
        <v>3</v>
      </c>
      <c r="J1918">
        <v>944</v>
      </c>
      <c r="K1918">
        <v>1.350819</v>
      </c>
      <c r="L1918" t="s">
        <v>25</v>
      </c>
    </row>
    <row r="1919" spans="1:12" x14ac:dyDescent="0.3">
      <c r="A1919" s="1">
        <v>41812</v>
      </c>
      <c r="B1919">
        <v>2014</v>
      </c>
      <c r="C1919" t="s">
        <v>30</v>
      </c>
      <c r="D1919">
        <v>336400</v>
      </c>
      <c r="E1919">
        <v>335000</v>
      </c>
      <c r="F1919" t="s">
        <v>13</v>
      </c>
      <c r="G1919" t="s">
        <v>14</v>
      </c>
      <c r="H1919">
        <v>3</v>
      </c>
      <c r="I1919">
        <v>1</v>
      </c>
      <c r="J1919">
        <v>1017</v>
      </c>
      <c r="K1919">
        <v>1.350819</v>
      </c>
      <c r="L1919" t="s">
        <v>22</v>
      </c>
    </row>
    <row r="1920" spans="1:12" x14ac:dyDescent="0.3">
      <c r="A1920" s="1">
        <v>41812</v>
      </c>
      <c r="B1920">
        <v>2014</v>
      </c>
      <c r="C1920" t="s">
        <v>26</v>
      </c>
      <c r="D1920">
        <v>420000</v>
      </c>
      <c r="E1920">
        <v>672000</v>
      </c>
      <c r="F1920" t="s">
        <v>13</v>
      </c>
      <c r="G1920" t="s">
        <v>14</v>
      </c>
      <c r="H1920">
        <v>3</v>
      </c>
      <c r="I1920">
        <v>3</v>
      </c>
      <c r="J1920">
        <v>1067</v>
      </c>
      <c r="K1920">
        <v>1.350819</v>
      </c>
      <c r="L1920" t="s">
        <v>22</v>
      </c>
    </row>
    <row r="1921" spans="1:12" x14ac:dyDescent="0.3">
      <c r="A1921" s="1">
        <v>41815</v>
      </c>
      <c r="B1921">
        <v>2014</v>
      </c>
      <c r="C1921" t="s">
        <v>18</v>
      </c>
      <c r="D1921">
        <v>206080</v>
      </c>
      <c r="E1921">
        <v>286500</v>
      </c>
      <c r="F1921" t="s">
        <v>13</v>
      </c>
      <c r="G1921" t="s">
        <v>14</v>
      </c>
      <c r="H1921">
        <v>3</v>
      </c>
      <c r="I1921">
        <v>2</v>
      </c>
      <c r="J1921">
        <v>1032</v>
      </c>
      <c r="K1921">
        <v>1.350819</v>
      </c>
      <c r="L1921" t="s">
        <v>25</v>
      </c>
    </row>
    <row r="1922" spans="1:12" x14ac:dyDescent="0.3">
      <c r="A1922" s="1">
        <v>41815</v>
      </c>
      <c r="B1922">
        <v>2014</v>
      </c>
      <c r="C1922" t="s">
        <v>12</v>
      </c>
      <c r="D1922">
        <v>87760</v>
      </c>
      <c r="E1922">
        <v>84000</v>
      </c>
      <c r="F1922" t="s">
        <v>13</v>
      </c>
      <c r="G1922" t="s">
        <v>14</v>
      </c>
      <c r="H1922">
        <v>3</v>
      </c>
      <c r="I1922">
        <v>3</v>
      </c>
      <c r="J1922">
        <v>1020</v>
      </c>
      <c r="K1922">
        <v>1.350819</v>
      </c>
      <c r="L1922" t="s">
        <v>16</v>
      </c>
    </row>
    <row r="1923" spans="1:12" x14ac:dyDescent="0.3">
      <c r="A1923" s="1">
        <v>41815</v>
      </c>
      <c r="B1923">
        <v>2014</v>
      </c>
      <c r="C1923" t="s">
        <v>30</v>
      </c>
      <c r="D1923">
        <v>432060</v>
      </c>
      <c r="E1923">
        <v>220000</v>
      </c>
      <c r="F1923" t="s">
        <v>13</v>
      </c>
      <c r="G1923" t="s">
        <v>14</v>
      </c>
      <c r="H1923">
        <v>3</v>
      </c>
      <c r="I1923">
        <v>3</v>
      </c>
      <c r="J1923">
        <v>906</v>
      </c>
      <c r="K1923">
        <v>1.350819</v>
      </c>
      <c r="L1923" t="s">
        <v>25</v>
      </c>
    </row>
    <row r="1924" spans="1:12" x14ac:dyDescent="0.3">
      <c r="A1924" s="1">
        <v>41815</v>
      </c>
      <c r="B1924">
        <v>2014</v>
      </c>
      <c r="C1924" t="s">
        <v>17</v>
      </c>
      <c r="D1924">
        <v>128750</v>
      </c>
      <c r="E1924">
        <v>160000</v>
      </c>
      <c r="F1924" t="s">
        <v>13</v>
      </c>
      <c r="G1924" t="s">
        <v>14</v>
      </c>
      <c r="H1924">
        <v>3</v>
      </c>
      <c r="I1924">
        <v>2</v>
      </c>
      <c r="J1924">
        <v>1088</v>
      </c>
      <c r="K1924">
        <v>1.350819</v>
      </c>
      <c r="L1924" t="s">
        <v>22</v>
      </c>
    </row>
    <row r="1925" spans="1:12" x14ac:dyDescent="0.3">
      <c r="A1925" s="1">
        <v>41816</v>
      </c>
      <c r="B1925">
        <v>2014</v>
      </c>
      <c r="C1925" t="s">
        <v>26</v>
      </c>
      <c r="D1925">
        <v>367430</v>
      </c>
      <c r="E1925">
        <v>212500</v>
      </c>
      <c r="F1925" t="s">
        <v>13</v>
      </c>
      <c r="G1925" t="s">
        <v>14</v>
      </c>
      <c r="H1925">
        <v>3</v>
      </c>
      <c r="I1925">
        <v>1</v>
      </c>
      <c r="J1925">
        <v>938</v>
      </c>
      <c r="K1925">
        <v>1.350819</v>
      </c>
      <c r="L1925" t="s">
        <v>15</v>
      </c>
    </row>
    <row r="1926" spans="1:12" x14ac:dyDescent="0.3">
      <c r="A1926" s="1">
        <v>41817</v>
      </c>
      <c r="B1926">
        <v>2014</v>
      </c>
      <c r="C1926" t="s">
        <v>12</v>
      </c>
      <c r="D1926">
        <v>89820</v>
      </c>
      <c r="E1926">
        <v>56500</v>
      </c>
      <c r="F1926" t="s">
        <v>13</v>
      </c>
      <c r="G1926" t="s">
        <v>14</v>
      </c>
      <c r="H1926">
        <v>3</v>
      </c>
      <c r="I1926">
        <v>3</v>
      </c>
      <c r="J1926">
        <v>912</v>
      </c>
      <c r="K1926">
        <v>1.350819</v>
      </c>
      <c r="L1926" t="s">
        <v>22</v>
      </c>
    </row>
    <row r="1927" spans="1:12" x14ac:dyDescent="0.3">
      <c r="A1927" s="1">
        <v>41817</v>
      </c>
      <c r="B1927">
        <v>2014</v>
      </c>
      <c r="C1927" t="s">
        <v>21</v>
      </c>
      <c r="D1927">
        <v>1809850</v>
      </c>
      <c r="E1927">
        <v>3700000</v>
      </c>
      <c r="F1927" t="s">
        <v>13</v>
      </c>
      <c r="G1927" t="s">
        <v>14</v>
      </c>
      <c r="H1927">
        <v>3</v>
      </c>
      <c r="I1927">
        <v>3</v>
      </c>
      <c r="J1927">
        <v>1098</v>
      </c>
      <c r="K1927">
        <v>1.350819</v>
      </c>
      <c r="L1927" t="s">
        <v>25</v>
      </c>
    </row>
    <row r="1928" spans="1:12" x14ac:dyDescent="0.3">
      <c r="A1928" s="1">
        <v>41817</v>
      </c>
      <c r="B1928">
        <v>2014</v>
      </c>
      <c r="C1928" t="s">
        <v>30</v>
      </c>
      <c r="D1928">
        <v>484780</v>
      </c>
      <c r="E1928">
        <v>600000</v>
      </c>
      <c r="F1928" t="s">
        <v>13</v>
      </c>
      <c r="G1928" t="s">
        <v>14</v>
      </c>
      <c r="H1928">
        <v>3</v>
      </c>
      <c r="I1928">
        <v>1</v>
      </c>
      <c r="J1928">
        <v>1008</v>
      </c>
      <c r="K1928">
        <v>1.350819</v>
      </c>
      <c r="L1928" t="s">
        <v>25</v>
      </c>
    </row>
    <row r="1929" spans="1:12" x14ac:dyDescent="0.3">
      <c r="A1929" s="1">
        <v>41817</v>
      </c>
      <c r="B1929">
        <v>2014</v>
      </c>
      <c r="C1929" t="s">
        <v>12</v>
      </c>
      <c r="D1929">
        <v>40830</v>
      </c>
      <c r="E1929">
        <v>30000</v>
      </c>
      <c r="F1929" t="s">
        <v>19</v>
      </c>
      <c r="G1929" t="s">
        <v>20</v>
      </c>
      <c r="H1929">
        <v>4</v>
      </c>
      <c r="I1929">
        <v>2</v>
      </c>
      <c r="J1929">
        <v>1439</v>
      </c>
      <c r="K1929">
        <v>1.350819</v>
      </c>
      <c r="L1929" t="s">
        <v>15</v>
      </c>
    </row>
    <row r="1930" spans="1:12" x14ac:dyDescent="0.3">
      <c r="A1930" s="1">
        <v>41817</v>
      </c>
      <c r="B1930">
        <v>2014</v>
      </c>
      <c r="C1930" t="s">
        <v>17</v>
      </c>
      <c r="D1930">
        <v>150260</v>
      </c>
      <c r="E1930">
        <v>120000</v>
      </c>
      <c r="F1930" t="s">
        <v>13</v>
      </c>
      <c r="G1930" t="s">
        <v>14</v>
      </c>
      <c r="H1930">
        <v>3</v>
      </c>
      <c r="I1930">
        <v>3</v>
      </c>
      <c r="J1930">
        <v>1057</v>
      </c>
      <c r="K1930">
        <v>1.350819</v>
      </c>
      <c r="L1930" t="s">
        <v>22</v>
      </c>
    </row>
    <row r="1931" spans="1:12" x14ac:dyDescent="0.3">
      <c r="A1931" s="1">
        <v>41819</v>
      </c>
      <c r="B1931">
        <v>2014</v>
      </c>
      <c r="C1931" t="s">
        <v>21</v>
      </c>
      <c r="D1931">
        <v>664160</v>
      </c>
      <c r="E1931">
        <v>755000</v>
      </c>
      <c r="F1931" t="s">
        <v>13</v>
      </c>
      <c r="G1931" t="s">
        <v>14</v>
      </c>
      <c r="H1931">
        <v>3</v>
      </c>
      <c r="I1931">
        <v>2</v>
      </c>
      <c r="J1931">
        <v>1040</v>
      </c>
      <c r="K1931">
        <v>1.350819</v>
      </c>
      <c r="L1931" t="s">
        <v>22</v>
      </c>
    </row>
    <row r="1932" spans="1:12" x14ac:dyDescent="0.3">
      <c r="A1932" s="1">
        <v>41819</v>
      </c>
      <c r="B1932">
        <v>2014</v>
      </c>
      <c r="C1932" t="s">
        <v>18</v>
      </c>
      <c r="D1932">
        <v>397530</v>
      </c>
      <c r="E1932">
        <v>430000</v>
      </c>
      <c r="F1932" t="s">
        <v>13</v>
      </c>
      <c r="G1932" t="s">
        <v>14</v>
      </c>
      <c r="H1932">
        <v>3</v>
      </c>
      <c r="I1932">
        <v>1</v>
      </c>
      <c r="J1932">
        <v>919</v>
      </c>
      <c r="K1932">
        <v>1.350819</v>
      </c>
      <c r="L1932" t="s">
        <v>16</v>
      </c>
    </row>
    <row r="1933" spans="1:12" x14ac:dyDescent="0.3">
      <c r="A1933" s="1">
        <v>41822</v>
      </c>
      <c r="B1933">
        <v>2014</v>
      </c>
      <c r="C1933" t="s">
        <v>12</v>
      </c>
      <c r="D1933">
        <v>156200</v>
      </c>
      <c r="E1933">
        <v>169900</v>
      </c>
      <c r="F1933" t="s">
        <v>13</v>
      </c>
      <c r="G1933" t="s">
        <v>14</v>
      </c>
      <c r="H1933">
        <v>3</v>
      </c>
      <c r="I1933">
        <v>1</v>
      </c>
      <c r="J1933">
        <v>1084</v>
      </c>
      <c r="K1933">
        <v>1.350819</v>
      </c>
      <c r="L1933" t="s">
        <v>15</v>
      </c>
    </row>
    <row r="1934" spans="1:12" x14ac:dyDescent="0.3">
      <c r="A1934" s="1">
        <v>41822</v>
      </c>
      <c r="B1934">
        <v>2014</v>
      </c>
      <c r="C1934" t="s">
        <v>26</v>
      </c>
      <c r="D1934">
        <v>293300</v>
      </c>
      <c r="E1934">
        <v>341500</v>
      </c>
      <c r="F1934" t="s">
        <v>13</v>
      </c>
      <c r="G1934" t="s">
        <v>14</v>
      </c>
      <c r="H1934">
        <v>3</v>
      </c>
      <c r="I1934">
        <v>3</v>
      </c>
      <c r="J1934">
        <v>963</v>
      </c>
      <c r="K1934">
        <v>1.350819</v>
      </c>
      <c r="L1934" t="s">
        <v>25</v>
      </c>
    </row>
    <row r="1935" spans="1:12" x14ac:dyDescent="0.3">
      <c r="A1935" s="1">
        <v>41823</v>
      </c>
      <c r="B1935">
        <v>2014</v>
      </c>
      <c r="C1935" t="s">
        <v>12</v>
      </c>
      <c r="D1935">
        <v>296710</v>
      </c>
      <c r="E1935">
        <v>160000</v>
      </c>
      <c r="F1935" t="s">
        <v>13</v>
      </c>
      <c r="G1935" t="s">
        <v>14</v>
      </c>
      <c r="H1935">
        <v>3</v>
      </c>
      <c r="I1935">
        <v>2</v>
      </c>
      <c r="J1935">
        <v>933</v>
      </c>
      <c r="K1935">
        <v>1.350819</v>
      </c>
      <c r="L1935" t="s">
        <v>25</v>
      </c>
    </row>
    <row r="1936" spans="1:12" x14ac:dyDescent="0.3">
      <c r="A1936" s="1">
        <v>41823</v>
      </c>
      <c r="B1936">
        <v>2014</v>
      </c>
      <c r="C1936" t="s">
        <v>18</v>
      </c>
      <c r="D1936">
        <v>345520</v>
      </c>
      <c r="E1936">
        <v>305000</v>
      </c>
      <c r="F1936" t="s">
        <v>13</v>
      </c>
      <c r="G1936" t="s">
        <v>14</v>
      </c>
      <c r="H1936">
        <v>3</v>
      </c>
      <c r="I1936">
        <v>2</v>
      </c>
      <c r="J1936">
        <v>1009</v>
      </c>
      <c r="K1936">
        <v>1.350819</v>
      </c>
      <c r="L1936" t="s">
        <v>15</v>
      </c>
    </row>
    <row r="1937" spans="1:12" x14ac:dyDescent="0.3">
      <c r="A1937" s="1">
        <v>41823</v>
      </c>
      <c r="B1937">
        <v>2014</v>
      </c>
      <c r="C1937" t="s">
        <v>30</v>
      </c>
      <c r="D1937">
        <v>389930</v>
      </c>
      <c r="E1937">
        <v>375000</v>
      </c>
      <c r="F1937" t="s">
        <v>13</v>
      </c>
      <c r="G1937" t="s">
        <v>14</v>
      </c>
      <c r="H1937">
        <v>3</v>
      </c>
      <c r="I1937">
        <v>1</v>
      </c>
      <c r="J1937">
        <v>903</v>
      </c>
      <c r="K1937">
        <v>1.350819</v>
      </c>
      <c r="L1937" t="s">
        <v>15</v>
      </c>
    </row>
    <row r="1938" spans="1:12" x14ac:dyDescent="0.3">
      <c r="A1938" s="1">
        <v>41826</v>
      </c>
      <c r="B1938">
        <v>2014</v>
      </c>
      <c r="C1938" t="s">
        <v>12</v>
      </c>
      <c r="D1938">
        <v>356670</v>
      </c>
      <c r="E1938">
        <v>450000</v>
      </c>
      <c r="F1938" t="s">
        <v>13</v>
      </c>
      <c r="G1938" t="s">
        <v>14</v>
      </c>
      <c r="H1938">
        <v>3</v>
      </c>
      <c r="I1938">
        <v>3</v>
      </c>
      <c r="J1938">
        <v>1061</v>
      </c>
      <c r="K1938">
        <v>1.350819</v>
      </c>
      <c r="L1938" t="s">
        <v>25</v>
      </c>
    </row>
    <row r="1939" spans="1:12" x14ac:dyDescent="0.3">
      <c r="A1939" s="1">
        <v>41826</v>
      </c>
      <c r="B1939">
        <v>2014</v>
      </c>
      <c r="C1939" t="s">
        <v>26</v>
      </c>
      <c r="D1939">
        <v>342580</v>
      </c>
      <c r="E1939">
        <v>423250</v>
      </c>
      <c r="F1939" t="s">
        <v>13</v>
      </c>
      <c r="G1939" t="s">
        <v>14</v>
      </c>
      <c r="H1939">
        <v>3</v>
      </c>
      <c r="I1939">
        <v>2</v>
      </c>
      <c r="J1939">
        <v>920</v>
      </c>
      <c r="K1939">
        <v>1.350819</v>
      </c>
      <c r="L1939" t="s">
        <v>25</v>
      </c>
    </row>
    <row r="1940" spans="1:12" x14ac:dyDescent="0.3">
      <c r="A1940" s="1">
        <v>41829</v>
      </c>
      <c r="B1940">
        <v>2014</v>
      </c>
      <c r="C1940" t="s">
        <v>26</v>
      </c>
      <c r="D1940">
        <v>249900</v>
      </c>
      <c r="E1940">
        <v>290000</v>
      </c>
      <c r="F1940" t="s">
        <v>13</v>
      </c>
      <c r="G1940" t="s">
        <v>14</v>
      </c>
      <c r="H1940">
        <v>3</v>
      </c>
      <c r="I1940">
        <v>3</v>
      </c>
      <c r="J1940">
        <v>991</v>
      </c>
      <c r="K1940">
        <v>1.350819</v>
      </c>
      <c r="L1940" t="s">
        <v>15</v>
      </c>
    </row>
    <row r="1941" spans="1:12" x14ac:dyDescent="0.3">
      <c r="A1941" s="1">
        <v>41830</v>
      </c>
      <c r="B1941">
        <v>2014</v>
      </c>
      <c r="C1941" t="s">
        <v>26</v>
      </c>
      <c r="D1941">
        <v>326900</v>
      </c>
      <c r="E1941">
        <v>407500</v>
      </c>
      <c r="F1941" t="s">
        <v>13</v>
      </c>
      <c r="G1941" t="s">
        <v>14</v>
      </c>
      <c r="H1941">
        <v>3</v>
      </c>
      <c r="I1941">
        <v>2</v>
      </c>
      <c r="J1941">
        <v>1089</v>
      </c>
      <c r="K1941">
        <v>1.350819</v>
      </c>
      <c r="L1941" t="s">
        <v>25</v>
      </c>
    </row>
    <row r="1942" spans="1:12" x14ac:dyDescent="0.3">
      <c r="A1942" s="1">
        <v>41830</v>
      </c>
      <c r="B1942">
        <v>2014</v>
      </c>
      <c r="C1942" t="s">
        <v>26</v>
      </c>
      <c r="D1942">
        <v>350000</v>
      </c>
      <c r="E1942">
        <v>528000</v>
      </c>
      <c r="F1942" t="s">
        <v>13</v>
      </c>
      <c r="G1942" t="s">
        <v>14</v>
      </c>
      <c r="H1942">
        <v>3</v>
      </c>
      <c r="I1942">
        <v>3</v>
      </c>
      <c r="J1942">
        <v>1005</v>
      </c>
      <c r="K1942">
        <v>1.350819</v>
      </c>
      <c r="L1942" t="s">
        <v>25</v>
      </c>
    </row>
    <row r="1943" spans="1:12" x14ac:dyDescent="0.3">
      <c r="A1943" s="1">
        <v>41830</v>
      </c>
      <c r="B1943">
        <v>2014</v>
      </c>
      <c r="C1943" t="s">
        <v>17</v>
      </c>
      <c r="D1943">
        <v>158830</v>
      </c>
      <c r="E1943">
        <v>97000</v>
      </c>
      <c r="F1943" t="s">
        <v>19</v>
      </c>
      <c r="G1943" t="s">
        <v>20</v>
      </c>
      <c r="H1943">
        <v>4</v>
      </c>
      <c r="I1943">
        <v>3</v>
      </c>
      <c r="J1943">
        <v>1362</v>
      </c>
      <c r="K1943">
        <v>1.350819</v>
      </c>
      <c r="L1943" t="s">
        <v>25</v>
      </c>
    </row>
    <row r="1944" spans="1:12" x14ac:dyDescent="0.3">
      <c r="A1944" s="1">
        <v>41830</v>
      </c>
      <c r="B1944">
        <v>2014</v>
      </c>
      <c r="C1944" t="s">
        <v>30</v>
      </c>
      <c r="D1944">
        <v>640900</v>
      </c>
      <c r="E1944">
        <v>700000</v>
      </c>
      <c r="F1944" t="s">
        <v>13</v>
      </c>
      <c r="G1944" t="s">
        <v>14</v>
      </c>
      <c r="H1944">
        <v>3</v>
      </c>
      <c r="I1944">
        <v>3</v>
      </c>
      <c r="J1944">
        <v>991</v>
      </c>
      <c r="K1944">
        <v>1.350819</v>
      </c>
      <c r="L1944" t="s">
        <v>15</v>
      </c>
    </row>
    <row r="1945" spans="1:12" x14ac:dyDescent="0.3">
      <c r="A1945" s="1">
        <v>41831</v>
      </c>
      <c r="B1945">
        <v>2014</v>
      </c>
      <c r="C1945" t="s">
        <v>26</v>
      </c>
      <c r="D1945">
        <v>321020</v>
      </c>
      <c r="E1945">
        <v>390000</v>
      </c>
      <c r="F1945" t="s">
        <v>13</v>
      </c>
      <c r="G1945" t="s">
        <v>14</v>
      </c>
      <c r="H1945">
        <v>3</v>
      </c>
      <c r="I1945">
        <v>3</v>
      </c>
      <c r="J1945">
        <v>1028</v>
      </c>
      <c r="K1945">
        <v>1.350819</v>
      </c>
      <c r="L1945" t="s">
        <v>16</v>
      </c>
    </row>
    <row r="1946" spans="1:12" x14ac:dyDescent="0.3">
      <c r="A1946" s="1">
        <v>41831</v>
      </c>
      <c r="B1946">
        <v>2014</v>
      </c>
      <c r="C1946" t="s">
        <v>26</v>
      </c>
      <c r="D1946">
        <v>423290</v>
      </c>
      <c r="E1946">
        <v>575000</v>
      </c>
      <c r="F1946" t="s">
        <v>13</v>
      </c>
      <c r="G1946" t="s">
        <v>14</v>
      </c>
      <c r="H1946">
        <v>3</v>
      </c>
      <c r="I1946">
        <v>2</v>
      </c>
      <c r="J1946">
        <v>1060</v>
      </c>
      <c r="K1946">
        <v>1.350819</v>
      </c>
      <c r="L1946" t="s">
        <v>16</v>
      </c>
    </row>
    <row r="1947" spans="1:12" x14ac:dyDescent="0.3">
      <c r="A1947" s="1">
        <v>41832</v>
      </c>
      <c r="B1947">
        <v>2014</v>
      </c>
      <c r="C1947" t="s">
        <v>17</v>
      </c>
      <c r="D1947">
        <v>168220</v>
      </c>
      <c r="E1947">
        <v>113500</v>
      </c>
      <c r="F1947" t="s">
        <v>13</v>
      </c>
      <c r="G1947" t="s">
        <v>14</v>
      </c>
      <c r="H1947">
        <v>3</v>
      </c>
      <c r="I1947">
        <v>2</v>
      </c>
      <c r="J1947">
        <v>1051</v>
      </c>
      <c r="K1947">
        <v>1.350819</v>
      </c>
      <c r="L1947" t="s">
        <v>22</v>
      </c>
    </row>
    <row r="1948" spans="1:12" x14ac:dyDescent="0.3">
      <c r="A1948" s="1">
        <v>41833</v>
      </c>
      <c r="B1948">
        <v>2014</v>
      </c>
      <c r="C1948" t="s">
        <v>26</v>
      </c>
      <c r="D1948">
        <v>898450</v>
      </c>
      <c r="E1948">
        <v>950000</v>
      </c>
      <c r="F1948" t="s">
        <v>13</v>
      </c>
      <c r="G1948" t="s">
        <v>14</v>
      </c>
      <c r="H1948">
        <v>3</v>
      </c>
      <c r="I1948">
        <v>3</v>
      </c>
      <c r="J1948">
        <v>1015</v>
      </c>
      <c r="K1948">
        <v>1.350819</v>
      </c>
      <c r="L1948" t="s">
        <v>25</v>
      </c>
    </row>
    <row r="1949" spans="1:12" x14ac:dyDescent="0.3">
      <c r="A1949" s="1">
        <v>41833</v>
      </c>
      <c r="B1949">
        <v>2014</v>
      </c>
      <c r="C1949" t="s">
        <v>30</v>
      </c>
      <c r="D1949">
        <v>585410</v>
      </c>
      <c r="E1949">
        <v>580000</v>
      </c>
      <c r="F1949" t="s">
        <v>13</v>
      </c>
      <c r="G1949" t="s">
        <v>14</v>
      </c>
      <c r="H1949">
        <v>3</v>
      </c>
      <c r="I1949">
        <v>2</v>
      </c>
      <c r="J1949">
        <v>932</v>
      </c>
      <c r="K1949">
        <v>1.350819</v>
      </c>
      <c r="L1949" t="s">
        <v>16</v>
      </c>
    </row>
    <row r="1950" spans="1:12" x14ac:dyDescent="0.3">
      <c r="A1950" s="1">
        <v>41837</v>
      </c>
      <c r="B1950">
        <v>2014</v>
      </c>
      <c r="C1950" t="s">
        <v>17</v>
      </c>
      <c r="D1950">
        <v>150440</v>
      </c>
      <c r="E1950">
        <v>200000</v>
      </c>
      <c r="F1950" t="s">
        <v>13</v>
      </c>
      <c r="G1950" t="s">
        <v>14</v>
      </c>
      <c r="H1950">
        <v>3</v>
      </c>
      <c r="I1950">
        <v>1</v>
      </c>
      <c r="J1950">
        <v>968</v>
      </c>
      <c r="K1950">
        <v>1.350819</v>
      </c>
      <c r="L1950" t="s">
        <v>25</v>
      </c>
    </row>
    <row r="1951" spans="1:12" x14ac:dyDescent="0.3">
      <c r="A1951" s="1">
        <v>41837</v>
      </c>
      <c r="B1951">
        <v>2014</v>
      </c>
      <c r="C1951" t="s">
        <v>21</v>
      </c>
      <c r="D1951">
        <v>2661050</v>
      </c>
      <c r="E1951">
        <v>4995000</v>
      </c>
      <c r="F1951" t="s">
        <v>13</v>
      </c>
      <c r="G1951" t="s">
        <v>14</v>
      </c>
      <c r="H1951">
        <v>3</v>
      </c>
      <c r="I1951">
        <v>2</v>
      </c>
      <c r="J1951">
        <v>1067</v>
      </c>
      <c r="K1951">
        <v>1.350819</v>
      </c>
      <c r="L1951" t="s">
        <v>16</v>
      </c>
    </row>
    <row r="1952" spans="1:12" x14ac:dyDescent="0.3">
      <c r="A1952" s="1">
        <v>41838</v>
      </c>
      <c r="B1952">
        <v>2014</v>
      </c>
      <c r="C1952" t="s">
        <v>17</v>
      </c>
      <c r="D1952">
        <v>153870</v>
      </c>
      <c r="E1952">
        <v>165000</v>
      </c>
      <c r="F1952" t="s">
        <v>23</v>
      </c>
      <c r="G1952" t="s">
        <v>24</v>
      </c>
      <c r="H1952">
        <v>6</v>
      </c>
      <c r="I1952">
        <v>5</v>
      </c>
      <c r="J1952">
        <v>2097</v>
      </c>
      <c r="K1952">
        <v>1.350819</v>
      </c>
      <c r="L1952" t="s">
        <v>16</v>
      </c>
    </row>
    <row r="1953" spans="1:12" x14ac:dyDescent="0.3">
      <c r="A1953" s="1">
        <v>41838</v>
      </c>
      <c r="B1953">
        <v>2014</v>
      </c>
      <c r="C1953" t="s">
        <v>18</v>
      </c>
      <c r="D1953">
        <v>317730</v>
      </c>
      <c r="E1953">
        <v>287500</v>
      </c>
      <c r="F1953" t="s">
        <v>13</v>
      </c>
      <c r="G1953" t="s">
        <v>14</v>
      </c>
      <c r="H1953">
        <v>3</v>
      </c>
      <c r="I1953">
        <v>2</v>
      </c>
      <c r="J1953">
        <v>919</v>
      </c>
      <c r="K1953">
        <v>1.350819</v>
      </c>
      <c r="L1953" t="s">
        <v>16</v>
      </c>
    </row>
    <row r="1954" spans="1:12" x14ac:dyDescent="0.3">
      <c r="A1954" s="1">
        <v>41839</v>
      </c>
      <c r="B1954">
        <v>2014</v>
      </c>
      <c r="C1954" t="s">
        <v>18</v>
      </c>
      <c r="D1954">
        <v>244440</v>
      </c>
      <c r="E1954">
        <v>387000</v>
      </c>
      <c r="F1954" t="s">
        <v>13</v>
      </c>
      <c r="G1954" t="s">
        <v>14</v>
      </c>
      <c r="H1954">
        <v>3</v>
      </c>
      <c r="I1954">
        <v>1</v>
      </c>
      <c r="J1954">
        <v>936</v>
      </c>
      <c r="K1954">
        <v>1.350819</v>
      </c>
      <c r="L1954" t="s">
        <v>15</v>
      </c>
    </row>
    <row r="1955" spans="1:12" x14ac:dyDescent="0.3">
      <c r="A1955" s="1">
        <v>41840</v>
      </c>
      <c r="B1955">
        <v>2014</v>
      </c>
      <c r="C1955" t="s">
        <v>26</v>
      </c>
      <c r="D1955">
        <v>1351700</v>
      </c>
      <c r="E1955">
        <v>1325000</v>
      </c>
      <c r="F1955" t="s">
        <v>13</v>
      </c>
      <c r="G1955" t="s">
        <v>14</v>
      </c>
      <c r="H1955">
        <v>3</v>
      </c>
      <c r="I1955">
        <v>2</v>
      </c>
      <c r="J1955">
        <v>947</v>
      </c>
      <c r="K1955">
        <v>1.350819</v>
      </c>
      <c r="L1955" t="s">
        <v>15</v>
      </c>
    </row>
    <row r="1956" spans="1:12" x14ac:dyDescent="0.3">
      <c r="A1956" s="1">
        <v>41840</v>
      </c>
      <c r="B1956">
        <v>2014</v>
      </c>
      <c r="C1956" t="s">
        <v>12</v>
      </c>
      <c r="D1956">
        <v>186210</v>
      </c>
      <c r="E1956">
        <v>80000</v>
      </c>
      <c r="F1956" t="s">
        <v>19</v>
      </c>
      <c r="G1956" t="s">
        <v>20</v>
      </c>
      <c r="H1956">
        <v>4</v>
      </c>
      <c r="I1956">
        <v>2</v>
      </c>
      <c r="J1956">
        <v>1380</v>
      </c>
      <c r="K1956">
        <v>1.350819</v>
      </c>
      <c r="L1956" t="s">
        <v>16</v>
      </c>
    </row>
    <row r="1957" spans="1:12" x14ac:dyDescent="0.3">
      <c r="A1957" s="1">
        <v>41840</v>
      </c>
      <c r="B1957">
        <v>2014</v>
      </c>
      <c r="C1957" t="s">
        <v>30</v>
      </c>
      <c r="D1957">
        <v>312870</v>
      </c>
      <c r="E1957">
        <v>286500</v>
      </c>
      <c r="F1957" t="s">
        <v>13</v>
      </c>
      <c r="G1957" t="s">
        <v>14</v>
      </c>
      <c r="H1957">
        <v>3</v>
      </c>
      <c r="I1957">
        <v>3</v>
      </c>
      <c r="J1957">
        <v>992</v>
      </c>
      <c r="K1957">
        <v>1.350819</v>
      </c>
      <c r="L1957" t="s">
        <v>25</v>
      </c>
    </row>
    <row r="1958" spans="1:12" x14ac:dyDescent="0.3">
      <c r="A1958" s="1">
        <v>41843</v>
      </c>
      <c r="B1958">
        <v>2014</v>
      </c>
      <c r="C1958" t="s">
        <v>26</v>
      </c>
      <c r="D1958">
        <v>245280</v>
      </c>
      <c r="E1958">
        <v>285000</v>
      </c>
      <c r="F1958" t="s">
        <v>13</v>
      </c>
      <c r="G1958" t="s">
        <v>14</v>
      </c>
      <c r="H1958">
        <v>3</v>
      </c>
      <c r="I1958">
        <v>3</v>
      </c>
      <c r="J1958">
        <v>966</v>
      </c>
      <c r="K1958">
        <v>1.350819</v>
      </c>
      <c r="L1958" t="s">
        <v>25</v>
      </c>
    </row>
    <row r="1959" spans="1:12" x14ac:dyDescent="0.3">
      <c r="A1959" s="1">
        <v>41843</v>
      </c>
      <c r="B1959">
        <v>2014</v>
      </c>
      <c r="C1959" t="s">
        <v>17</v>
      </c>
      <c r="D1959">
        <v>154770</v>
      </c>
      <c r="E1959">
        <v>95000</v>
      </c>
      <c r="F1959" t="s">
        <v>13</v>
      </c>
      <c r="G1959" t="s">
        <v>14</v>
      </c>
      <c r="H1959">
        <v>3</v>
      </c>
      <c r="I1959">
        <v>1</v>
      </c>
      <c r="J1959">
        <v>1084</v>
      </c>
      <c r="K1959">
        <v>1.350819</v>
      </c>
      <c r="L1959" t="s">
        <v>15</v>
      </c>
    </row>
    <row r="1960" spans="1:12" x14ac:dyDescent="0.3">
      <c r="A1960" s="1">
        <v>41843</v>
      </c>
      <c r="B1960">
        <v>2014</v>
      </c>
      <c r="C1960" t="s">
        <v>17</v>
      </c>
      <c r="D1960">
        <v>236550</v>
      </c>
      <c r="E1960">
        <v>330000</v>
      </c>
      <c r="F1960" t="s">
        <v>23</v>
      </c>
      <c r="G1960" t="s">
        <v>24</v>
      </c>
      <c r="H1960">
        <v>6</v>
      </c>
      <c r="I1960">
        <v>5</v>
      </c>
      <c r="J1960">
        <v>1947</v>
      </c>
      <c r="K1960">
        <v>1.350819</v>
      </c>
      <c r="L1960" t="s">
        <v>16</v>
      </c>
    </row>
    <row r="1961" spans="1:12" x14ac:dyDescent="0.3">
      <c r="A1961" s="1">
        <v>41843</v>
      </c>
      <c r="B1961">
        <v>2014</v>
      </c>
      <c r="C1961" t="s">
        <v>26</v>
      </c>
      <c r="D1961">
        <v>258790</v>
      </c>
      <c r="E1961">
        <v>410000</v>
      </c>
      <c r="F1961" t="s">
        <v>13</v>
      </c>
      <c r="G1961" t="s">
        <v>14</v>
      </c>
      <c r="H1961">
        <v>3</v>
      </c>
      <c r="I1961">
        <v>2</v>
      </c>
      <c r="J1961">
        <v>1057</v>
      </c>
      <c r="K1961">
        <v>1.350819</v>
      </c>
      <c r="L1961" t="s">
        <v>25</v>
      </c>
    </row>
    <row r="1962" spans="1:12" x14ac:dyDescent="0.3">
      <c r="A1962" s="1">
        <v>41844</v>
      </c>
      <c r="B1962">
        <v>2014</v>
      </c>
      <c r="C1962" t="s">
        <v>21</v>
      </c>
      <c r="D1962">
        <v>529830</v>
      </c>
      <c r="E1962">
        <v>625000</v>
      </c>
      <c r="F1962" t="s">
        <v>13</v>
      </c>
      <c r="G1962" t="s">
        <v>14</v>
      </c>
      <c r="H1962">
        <v>3</v>
      </c>
      <c r="I1962">
        <v>2</v>
      </c>
      <c r="J1962">
        <v>1035</v>
      </c>
      <c r="K1962">
        <v>1.350819</v>
      </c>
      <c r="L1962" t="s">
        <v>15</v>
      </c>
    </row>
    <row r="1963" spans="1:12" x14ac:dyDescent="0.3">
      <c r="A1963" s="1">
        <v>41844</v>
      </c>
      <c r="B1963">
        <v>2014</v>
      </c>
      <c r="C1963" t="s">
        <v>18</v>
      </c>
      <c r="D1963">
        <v>431620</v>
      </c>
      <c r="E1963">
        <v>450000</v>
      </c>
      <c r="F1963" t="s">
        <v>13</v>
      </c>
      <c r="G1963" t="s">
        <v>14</v>
      </c>
      <c r="H1963">
        <v>3</v>
      </c>
      <c r="I1963">
        <v>3</v>
      </c>
      <c r="J1963">
        <v>965</v>
      </c>
      <c r="K1963">
        <v>1.350819</v>
      </c>
      <c r="L1963" t="s">
        <v>16</v>
      </c>
    </row>
    <row r="1964" spans="1:12" x14ac:dyDescent="0.3">
      <c r="A1964" s="1">
        <v>41845</v>
      </c>
      <c r="B1964">
        <v>2014</v>
      </c>
      <c r="C1964" t="s">
        <v>12</v>
      </c>
      <c r="D1964">
        <v>116540</v>
      </c>
      <c r="E1964">
        <v>56500</v>
      </c>
      <c r="F1964" t="s">
        <v>13</v>
      </c>
      <c r="G1964" t="s">
        <v>14</v>
      </c>
      <c r="H1964">
        <v>3</v>
      </c>
      <c r="I1964">
        <v>1</v>
      </c>
      <c r="J1964">
        <v>997</v>
      </c>
      <c r="K1964">
        <v>1.350819</v>
      </c>
      <c r="L1964" t="s">
        <v>25</v>
      </c>
    </row>
    <row r="1965" spans="1:12" x14ac:dyDescent="0.3">
      <c r="A1965" s="1">
        <v>41845</v>
      </c>
      <c r="B1965">
        <v>2014</v>
      </c>
      <c r="C1965" t="s">
        <v>26</v>
      </c>
      <c r="D1965">
        <v>576730</v>
      </c>
      <c r="E1965">
        <v>825000</v>
      </c>
      <c r="F1965" t="s">
        <v>13</v>
      </c>
      <c r="G1965" t="s">
        <v>14</v>
      </c>
      <c r="H1965">
        <v>3</v>
      </c>
      <c r="I1965">
        <v>2</v>
      </c>
      <c r="J1965">
        <v>1008</v>
      </c>
      <c r="K1965">
        <v>1.350819</v>
      </c>
      <c r="L1965" t="s">
        <v>16</v>
      </c>
    </row>
    <row r="1966" spans="1:12" x14ac:dyDescent="0.3">
      <c r="A1966" s="1">
        <v>41845</v>
      </c>
      <c r="B1966">
        <v>2014</v>
      </c>
      <c r="C1966" t="s">
        <v>21</v>
      </c>
      <c r="D1966">
        <v>1821820</v>
      </c>
      <c r="E1966">
        <v>2500000</v>
      </c>
      <c r="F1966" t="s">
        <v>13</v>
      </c>
      <c r="G1966" t="s">
        <v>14</v>
      </c>
      <c r="H1966">
        <v>3</v>
      </c>
      <c r="I1966">
        <v>3</v>
      </c>
      <c r="J1966">
        <v>1067</v>
      </c>
      <c r="K1966">
        <v>1.350819</v>
      </c>
      <c r="L1966" t="s">
        <v>15</v>
      </c>
    </row>
    <row r="1967" spans="1:12" x14ac:dyDescent="0.3">
      <c r="A1967" s="1">
        <v>41847</v>
      </c>
      <c r="B1967">
        <v>2014</v>
      </c>
      <c r="C1967" t="s">
        <v>21</v>
      </c>
      <c r="D1967">
        <v>1550920</v>
      </c>
      <c r="E1967">
        <v>2600000</v>
      </c>
      <c r="F1967" t="s">
        <v>13</v>
      </c>
      <c r="G1967" t="s">
        <v>14</v>
      </c>
      <c r="H1967">
        <v>3</v>
      </c>
      <c r="I1967">
        <v>3</v>
      </c>
      <c r="J1967">
        <v>910</v>
      </c>
      <c r="K1967">
        <v>1.350819</v>
      </c>
      <c r="L1967" t="s">
        <v>16</v>
      </c>
    </row>
    <row r="1968" spans="1:12" x14ac:dyDescent="0.3">
      <c r="A1968" s="1">
        <v>41850</v>
      </c>
      <c r="B1968">
        <v>2014</v>
      </c>
      <c r="C1968" t="s">
        <v>26</v>
      </c>
      <c r="D1968">
        <v>1173620</v>
      </c>
      <c r="E1968">
        <v>1100000</v>
      </c>
      <c r="F1968" t="s">
        <v>13</v>
      </c>
      <c r="G1968" t="s">
        <v>14</v>
      </c>
      <c r="H1968">
        <v>3</v>
      </c>
      <c r="I1968">
        <v>3</v>
      </c>
      <c r="J1968">
        <v>1040</v>
      </c>
      <c r="K1968">
        <v>1.350819</v>
      </c>
      <c r="L1968" t="s">
        <v>15</v>
      </c>
    </row>
    <row r="1969" spans="1:12" x14ac:dyDescent="0.3">
      <c r="A1969" s="1">
        <v>41851</v>
      </c>
      <c r="B1969">
        <v>2014</v>
      </c>
      <c r="C1969" t="s">
        <v>12</v>
      </c>
      <c r="D1969">
        <v>135250</v>
      </c>
      <c r="E1969">
        <v>18100</v>
      </c>
      <c r="F1969" t="s">
        <v>23</v>
      </c>
      <c r="G1969" t="s">
        <v>24</v>
      </c>
      <c r="H1969">
        <v>6</v>
      </c>
      <c r="I1969">
        <v>4</v>
      </c>
      <c r="J1969">
        <v>2094</v>
      </c>
      <c r="K1969">
        <v>1.350819</v>
      </c>
      <c r="L1969" t="s">
        <v>25</v>
      </c>
    </row>
    <row r="1970" spans="1:12" x14ac:dyDescent="0.3">
      <c r="A1970" s="1">
        <v>41851</v>
      </c>
      <c r="B1970">
        <v>2014</v>
      </c>
      <c r="C1970" t="s">
        <v>12</v>
      </c>
      <c r="D1970">
        <v>226630</v>
      </c>
      <c r="E1970">
        <v>270923</v>
      </c>
      <c r="F1970" t="s">
        <v>13</v>
      </c>
      <c r="G1970" t="s">
        <v>14</v>
      </c>
      <c r="H1970">
        <v>3</v>
      </c>
      <c r="I1970">
        <v>2</v>
      </c>
      <c r="J1970">
        <v>982</v>
      </c>
      <c r="K1970">
        <v>1.350819</v>
      </c>
      <c r="L1970" t="s">
        <v>22</v>
      </c>
    </row>
    <row r="1971" spans="1:12" x14ac:dyDescent="0.3">
      <c r="A1971" s="1">
        <v>41852</v>
      </c>
      <c r="B1971">
        <v>2014</v>
      </c>
      <c r="C1971" t="s">
        <v>30</v>
      </c>
      <c r="D1971">
        <v>599500</v>
      </c>
      <c r="E1971">
        <v>875000</v>
      </c>
      <c r="F1971" t="s">
        <v>13</v>
      </c>
      <c r="G1971" t="s">
        <v>14</v>
      </c>
      <c r="H1971">
        <v>3</v>
      </c>
      <c r="I1971">
        <v>2</v>
      </c>
      <c r="J1971">
        <v>919</v>
      </c>
      <c r="K1971">
        <v>1.350819</v>
      </c>
      <c r="L1971" t="s">
        <v>15</v>
      </c>
    </row>
    <row r="1972" spans="1:12" x14ac:dyDescent="0.3">
      <c r="A1972" s="1">
        <v>41852</v>
      </c>
      <c r="B1972">
        <v>2014</v>
      </c>
      <c r="C1972" t="s">
        <v>30</v>
      </c>
      <c r="D1972">
        <v>602040</v>
      </c>
      <c r="E1972">
        <v>565000</v>
      </c>
      <c r="F1972" t="s">
        <v>13</v>
      </c>
      <c r="G1972" t="s">
        <v>14</v>
      </c>
      <c r="H1972">
        <v>3</v>
      </c>
      <c r="I1972">
        <v>3</v>
      </c>
      <c r="J1972">
        <v>994</v>
      </c>
      <c r="K1972">
        <v>1.350819</v>
      </c>
      <c r="L1972" t="s">
        <v>22</v>
      </c>
    </row>
    <row r="1973" spans="1:12" x14ac:dyDescent="0.3">
      <c r="A1973" s="1">
        <v>41854</v>
      </c>
      <c r="B1973">
        <v>2014</v>
      </c>
      <c r="C1973" t="s">
        <v>30</v>
      </c>
      <c r="D1973">
        <v>408210</v>
      </c>
      <c r="E1973">
        <v>492500</v>
      </c>
      <c r="F1973" t="s">
        <v>13</v>
      </c>
      <c r="G1973" t="s">
        <v>14</v>
      </c>
      <c r="H1973">
        <v>3</v>
      </c>
      <c r="I1973">
        <v>2</v>
      </c>
      <c r="J1973">
        <v>910</v>
      </c>
      <c r="K1973">
        <v>1.350819</v>
      </c>
      <c r="L1973" t="s">
        <v>25</v>
      </c>
    </row>
    <row r="1974" spans="1:12" x14ac:dyDescent="0.3">
      <c r="A1974" s="1">
        <v>41854</v>
      </c>
      <c r="B1974">
        <v>2014</v>
      </c>
      <c r="C1974" t="s">
        <v>30</v>
      </c>
      <c r="D1974">
        <v>602140</v>
      </c>
      <c r="E1974">
        <v>609000</v>
      </c>
      <c r="F1974" t="s">
        <v>13</v>
      </c>
      <c r="G1974" t="s">
        <v>14</v>
      </c>
      <c r="H1974">
        <v>3</v>
      </c>
      <c r="I1974">
        <v>3</v>
      </c>
      <c r="J1974">
        <v>970</v>
      </c>
      <c r="K1974">
        <v>1.350819</v>
      </c>
      <c r="L1974" t="s">
        <v>25</v>
      </c>
    </row>
    <row r="1975" spans="1:12" x14ac:dyDescent="0.3">
      <c r="A1975" s="1">
        <v>41858</v>
      </c>
      <c r="B1975">
        <v>2014</v>
      </c>
      <c r="C1975" t="s">
        <v>12</v>
      </c>
      <c r="D1975">
        <v>95820</v>
      </c>
      <c r="E1975">
        <v>35000</v>
      </c>
      <c r="F1975" t="s">
        <v>13</v>
      </c>
      <c r="G1975" t="s">
        <v>14</v>
      </c>
      <c r="H1975">
        <v>3</v>
      </c>
      <c r="I1975">
        <v>2</v>
      </c>
      <c r="J1975">
        <v>1074</v>
      </c>
      <c r="K1975">
        <v>1.350819</v>
      </c>
      <c r="L1975" t="s">
        <v>16</v>
      </c>
    </row>
    <row r="1976" spans="1:12" x14ac:dyDescent="0.3">
      <c r="A1976" s="1">
        <v>41861</v>
      </c>
      <c r="B1976">
        <v>2014</v>
      </c>
      <c r="C1976" t="s">
        <v>12</v>
      </c>
      <c r="D1976">
        <v>158860</v>
      </c>
      <c r="E1976">
        <v>60000</v>
      </c>
      <c r="F1976" t="s">
        <v>19</v>
      </c>
      <c r="G1976" t="s">
        <v>20</v>
      </c>
      <c r="H1976">
        <v>4</v>
      </c>
      <c r="I1976">
        <v>3</v>
      </c>
      <c r="J1976">
        <v>1417</v>
      </c>
      <c r="K1976">
        <v>1.350819</v>
      </c>
      <c r="L1976" t="s">
        <v>16</v>
      </c>
    </row>
    <row r="1977" spans="1:12" x14ac:dyDescent="0.3">
      <c r="A1977" s="1">
        <v>41861</v>
      </c>
      <c r="B1977">
        <v>2014</v>
      </c>
      <c r="C1977" t="s">
        <v>18</v>
      </c>
      <c r="D1977">
        <v>232050</v>
      </c>
      <c r="E1977">
        <v>262500</v>
      </c>
      <c r="F1977" t="s">
        <v>13</v>
      </c>
      <c r="G1977" t="s">
        <v>14</v>
      </c>
      <c r="H1977">
        <v>3</v>
      </c>
      <c r="I1977">
        <v>3</v>
      </c>
      <c r="J1977">
        <v>950</v>
      </c>
      <c r="K1977">
        <v>1.350819</v>
      </c>
      <c r="L1977" t="s">
        <v>22</v>
      </c>
    </row>
    <row r="1978" spans="1:12" x14ac:dyDescent="0.3">
      <c r="A1978" s="1">
        <v>41863</v>
      </c>
      <c r="B1978">
        <v>2014</v>
      </c>
      <c r="C1978" t="s">
        <v>12</v>
      </c>
      <c r="D1978">
        <v>86320</v>
      </c>
      <c r="E1978">
        <v>28000</v>
      </c>
      <c r="F1978" t="s">
        <v>13</v>
      </c>
      <c r="G1978" t="s">
        <v>14</v>
      </c>
      <c r="H1978">
        <v>3</v>
      </c>
      <c r="I1978">
        <v>3</v>
      </c>
      <c r="J1978">
        <v>1038</v>
      </c>
      <c r="K1978">
        <v>1.350819</v>
      </c>
      <c r="L1978" t="s">
        <v>16</v>
      </c>
    </row>
    <row r="1979" spans="1:12" x14ac:dyDescent="0.3">
      <c r="A1979" s="1">
        <v>41864</v>
      </c>
      <c r="B1979">
        <v>2014</v>
      </c>
      <c r="C1979" t="s">
        <v>17</v>
      </c>
      <c r="D1979">
        <v>144410</v>
      </c>
      <c r="E1979">
        <v>101000</v>
      </c>
      <c r="F1979" t="s">
        <v>13</v>
      </c>
      <c r="G1979" t="s">
        <v>14</v>
      </c>
      <c r="H1979">
        <v>3</v>
      </c>
      <c r="I1979">
        <v>3</v>
      </c>
      <c r="J1979">
        <v>919</v>
      </c>
      <c r="K1979">
        <v>1.350819</v>
      </c>
      <c r="L1979" t="s">
        <v>22</v>
      </c>
    </row>
    <row r="1980" spans="1:12" x14ac:dyDescent="0.3">
      <c r="A1980" s="1">
        <v>41864</v>
      </c>
      <c r="B1980">
        <v>2014</v>
      </c>
      <c r="C1980" t="s">
        <v>12</v>
      </c>
      <c r="D1980">
        <v>270060</v>
      </c>
      <c r="E1980">
        <v>205000</v>
      </c>
      <c r="F1980" t="s">
        <v>13</v>
      </c>
      <c r="G1980" t="s">
        <v>14</v>
      </c>
      <c r="H1980">
        <v>3</v>
      </c>
      <c r="I1980">
        <v>3</v>
      </c>
      <c r="J1980">
        <v>1063</v>
      </c>
      <c r="K1980">
        <v>1.350819</v>
      </c>
      <c r="L1980" t="s">
        <v>15</v>
      </c>
    </row>
    <row r="1981" spans="1:12" x14ac:dyDescent="0.3">
      <c r="A1981" s="1">
        <v>41864</v>
      </c>
      <c r="B1981">
        <v>2014</v>
      </c>
      <c r="C1981" t="s">
        <v>12</v>
      </c>
      <c r="D1981">
        <v>118140</v>
      </c>
      <c r="E1981">
        <v>30000</v>
      </c>
      <c r="F1981" t="s">
        <v>23</v>
      </c>
      <c r="G1981" t="s">
        <v>24</v>
      </c>
      <c r="H1981">
        <v>6</v>
      </c>
      <c r="I1981">
        <v>4</v>
      </c>
      <c r="J1981">
        <v>2165</v>
      </c>
      <c r="K1981">
        <v>1.350819</v>
      </c>
      <c r="L1981" t="s">
        <v>16</v>
      </c>
    </row>
    <row r="1982" spans="1:12" x14ac:dyDescent="0.3">
      <c r="A1982" s="1">
        <v>41864</v>
      </c>
      <c r="B1982">
        <v>2014</v>
      </c>
      <c r="C1982" t="s">
        <v>18</v>
      </c>
      <c r="D1982">
        <v>215320</v>
      </c>
      <c r="E1982">
        <v>238000</v>
      </c>
      <c r="F1982" t="s">
        <v>13</v>
      </c>
      <c r="G1982" t="s">
        <v>14</v>
      </c>
      <c r="H1982">
        <v>3</v>
      </c>
      <c r="I1982">
        <v>1</v>
      </c>
      <c r="J1982">
        <v>1063</v>
      </c>
      <c r="K1982">
        <v>1.350819</v>
      </c>
      <c r="L1982" t="s">
        <v>16</v>
      </c>
    </row>
    <row r="1983" spans="1:12" x14ac:dyDescent="0.3">
      <c r="A1983" s="1">
        <v>41865</v>
      </c>
      <c r="B1983">
        <v>2014</v>
      </c>
      <c r="C1983" t="s">
        <v>21</v>
      </c>
      <c r="D1983">
        <v>821800</v>
      </c>
      <c r="E1983">
        <v>1285000</v>
      </c>
      <c r="F1983" t="s">
        <v>13</v>
      </c>
      <c r="G1983" t="s">
        <v>14</v>
      </c>
      <c r="H1983">
        <v>3</v>
      </c>
      <c r="I1983">
        <v>2</v>
      </c>
      <c r="J1983">
        <v>1003</v>
      </c>
      <c r="K1983">
        <v>1.350819</v>
      </c>
      <c r="L1983" t="s">
        <v>25</v>
      </c>
    </row>
    <row r="1984" spans="1:12" x14ac:dyDescent="0.3">
      <c r="A1984" s="1">
        <v>41867</v>
      </c>
      <c r="B1984">
        <v>2014</v>
      </c>
      <c r="C1984" t="s">
        <v>26</v>
      </c>
      <c r="D1984">
        <v>746200</v>
      </c>
      <c r="E1984">
        <v>1120000</v>
      </c>
      <c r="F1984" t="s">
        <v>13</v>
      </c>
      <c r="G1984" t="s">
        <v>14</v>
      </c>
      <c r="H1984">
        <v>3</v>
      </c>
      <c r="I1984">
        <v>1</v>
      </c>
      <c r="J1984">
        <v>1094</v>
      </c>
      <c r="K1984">
        <v>1.350819</v>
      </c>
      <c r="L1984" t="s">
        <v>16</v>
      </c>
    </row>
    <row r="1985" spans="1:12" x14ac:dyDescent="0.3">
      <c r="A1985" s="1">
        <v>41867</v>
      </c>
      <c r="B1985">
        <v>2014</v>
      </c>
      <c r="C1985" t="s">
        <v>30</v>
      </c>
      <c r="D1985">
        <v>492780</v>
      </c>
      <c r="E1985">
        <v>488000</v>
      </c>
      <c r="F1985" t="s">
        <v>13</v>
      </c>
      <c r="G1985" t="s">
        <v>14</v>
      </c>
      <c r="H1985">
        <v>3</v>
      </c>
      <c r="I1985">
        <v>1</v>
      </c>
      <c r="J1985">
        <v>964</v>
      </c>
      <c r="K1985">
        <v>1.350819</v>
      </c>
      <c r="L1985" t="s">
        <v>25</v>
      </c>
    </row>
    <row r="1986" spans="1:12" x14ac:dyDescent="0.3">
      <c r="A1986" s="1">
        <v>41868</v>
      </c>
      <c r="B1986">
        <v>2014</v>
      </c>
      <c r="C1986" t="s">
        <v>21</v>
      </c>
      <c r="D1986">
        <v>438970</v>
      </c>
      <c r="E1986">
        <v>700000</v>
      </c>
      <c r="F1986" t="s">
        <v>13</v>
      </c>
      <c r="G1986" t="s">
        <v>14</v>
      </c>
      <c r="H1986">
        <v>3</v>
      </c>
      <c r="I1986">
        <v>1</v>
      </c>
      <c r="J1986">
        <v>916</v>
      </c>
      <c r="K1986">
        <v>1.350819</v>
      </c>
      <c r="L1986" t="s">
        <v>25</v>
      </c>
    </row>
    <row r="1987" spans="1:12" x14ac:dyDescent="0.3">
      <c r="A1987" s="1">
        <v>41868</v>
      </c>
      <c r="B1987">
        <v>2014</v>
      </c>
      <c r="C1987" t="s">
        <v>26</v>
      </c>
      <c r="D1987">
        <v>453950</v>
      </c>
      <c r="E1987">
        <v>885000</v>
      </c>
      <c r="F1987" t="s">
        <v>13</v>
      </c>
      <c r="G1987" t="s">
        <v>14</v>
      </c>
      <c r="H1987">
        <v>3</v>
      </c>
      <c r="I1987">
        <v>3</v>
      </c>
      <c r="J1987">
        <v>999</v>
      </c>
      <c r="K1987">
        <v>1.350819</v>
      </c>
      <c r="L1987" t="s">
        <v>15</v>
      </c>
    </row>
    <row r="1988" spans="1:12" x14ac:dyDescent="0.3">
      <c r="A1988" s="1">
        <v>41868</v>
      </c>
      <c r="B1988">
        <v>2014</v>
      </c>
      <c r="C1988" t="s">
        <v>26</v>
      </c>
      <c r="D1988">
        <v>360220</v>
      </c>
      <c r="E1988">
        <v>420000</v>
      </c>
      <c r="F1988" t="s">
        <v>13</v>
      </c>
      <c r="G1988" t="s">
        <v>14</v>
      </c>
      <c r="H1988">
        <v>3</v>
      </c>
      <c r="I1988">
        <v>1</v>
      </c>
      <c r="J1988">
        <v>1001</v>
      </c>
      <c r="K1988">
        <v>1.350819</v>
      </c>
      <c r="L1988" t="s">
        <v>25</v>
      </c>
    </row>
    <row r="1989" spans="1:12" x14ac:dyDescent="0.3">
      <c r="A1989" s="1">
        <v>41868</v>
      </c>
      <c r="B1989">
        <v>2014</v>
      </c>
      <c r="C1989" t="s">
        <v>12</v>
      </c>
      <c r="D1989">
        <v>111430</v>
      </c>
      <c r="E1989">
        <v>22000</v>
      </c>
      <c r="F1989" t="s">
        <v>23</v>
      </c>
      <c r="G1989" t="s">
        <v>24</v>
      </c>
      <c r="H1989">
        <v>6</v>
      </c>
      <c r="I1989">
        <v>4</v>
      </c>
      <c r="J1989">
        <v>2073</v>
      </c>
      <c r="K1989">
        <v>1.350819</v>
      </c>
      <c r="L1989" t="s">
        <v>22</v>
      </c>
    </row>
    <row r="1990" spans="1:12" x14ac:dyDescent="0.3">
      <c r="A1990" s="1">
        <v>41871</v>
      </c>
      <c r="B1990">
        <v>2014</v>
      </c>
      <c r="C1990" t="s">
        <v>12</v>
      </c>
      <c r="D1990">
        <v>79430</v>
      </c>
      <c r="E1990">
        <v>23000</v>
      </c>
      <c r="F1990" t="s">
        <v>13</v>
      </c>
      <c r="G1990" t="s">
        <v>14</v>
      </c>
      <c r="H1990">
        <v>3</v>
      </c>
      <c r="I1990">
        <v>1</v>
      </c>
      <c r="J1990">
        <v>903</v>
      </c>
      <c r="K1990">
        <v>1.350819</v>
      </c>
      <c r="L1990" t="s">
        <v>22</v>
      </c>
    </row>
    <row r="1991" spans="1:12" x14ac:dyDescent="0.3">
      <c r="A1991" s="1">
        <v>41871</v>
      </c>
      <c r="B1991">
        <v>2014</v>
      </c>
      <c r="C1991" t="s">
        <v>30</v>
      </c>
      <c r="D1991">
        <v>1329110</v>
      </c>
      <c r="E1991">
        <v>1380000</v>
      </c>
      <c r="F1991" t="s">
        <v>13</v>
      </c>
      <c r="G1991" t="s">
        <v>14</v>
      </c>
      <c r="H1991">
        <v>3</v>
      </c>
      <c r="I1991">
        <v>3</v>
      </c>
      <c r="J1991">
        <v>980</v>
      </c>
      <c r="K1991">
        <v>1.350819</v>
      </c>
      <c r="L1991" t="s">
        <v>16</v>
      </c>
    </row>
    <row r="1992" spans="1:12" x14ac:dyDescent="0.3">
      <c r="A1992" s="1">
        <v>41872</v>
      </c>
      <c r="B1992">
        <v>2014</v>
      </c>
      <c r="C1992" t="s">
        <v>26</v>
      </c>
      <c r="D1992">
        <v>407400</v>
      </c>
      <c r="E1992">
        <v>575000</v>
      </c>
      <c r="F1992" t="s">
        <v>13</v>
      </c>
      <c r="G1992" t="s">
        <v>14</v>
      </c>
      <c r="H1992">
        <v>3</v>
      </c>
      <c r="I1992">
        <v>3</v>
      </c>
      <c r="J1992">
        <v>931</v>
      </c>
      <c r="K1992">
        <v>1.350819</v>
      </c>
      <c r="L1992" t="s">
        <v>25</v>
      </c>
    </row>
    <row r="1993" spans="1:12" x14ac:dyDescent="0.3">
      <c r="A1993" s="1">
        <v>41878</v>
      </c>
      <c r="B1993">
        <v>2014</v>
      </c>
      <c r="C1993" t="s">
        <v>26</v>
      </c>
      <c r="D1993">
        <v>232890</v>
      </c>
      <c r="E1993">
        <v>200000</v>
      </c>
      <c r="F1993" t="s">
        <v>13</v>
      </c>
      <c r="G1993" t="s">
        <v>14</v>
      </c>
      <c r="H1993">
        <v>3</v>
      </c>
      <c r="I1993">
        <v>3</v>
      </c>
      <c r="J1993">
        <v>1040</v>
      </c>
      <c r="K1993">
        <v>1.350819</v>
      </c>
      <c r="L1993" t="s">
        <v>15</v>
      </c>
    </row>
    <row r="1994" spans="1:12" x14ac:dyDescent="0.3">
      <c r="A1994" s="1">
        <v>41878</v>
      </c>
      <c r="B1994">
        <v>2014</v>
      </c>
      <c r="C1994" t="s">
        <v>26</v>
      </c>
      <c r="D1994">
        <v>344890</v>
      </c>
      <c r="E1994">
        <v>550000</v>
      </c>
      <c r="F1994" t="s">
        <v>19</v>
      </c>
      <c r="G1994" t="s">
        <v>20</v>
      </c>
      <c r="H1994">
        <v>4</v>
      </c>
      <c r="I1994">
        <v>3</v>
      </c>
      <c r="J1994">
        <v>1392</v>
      </c>
      <c r="K1994">
        <v>1.350819</v>
      </c>
      <c r="L1994" t="s">
        <v>16</v>
      </c>
    </row>
    <row r="1995" spans="1:12" x14ac:dyDescent="0.3">
      <c r="A1995" s="1">
        <v>41878</v>
      </c>
      <c r="B1995">
        <v>2014</v>
      </c>
      <c r="C1995" t="s">
        <v>17</v>
      </c>
      <c r="D1995">
        <v>153070</v>
      </c>
      <c r="E1995">
        <v>190000</v>
      </c>
      <c r="F1995" t="s">
        <v>13</v>
      </c>
      <c r="G1995" t="s">
        <v>14</v>
      </c>
      <c r="H1995">
        <v>3</v>
      </c>
      <c r="I1995">
        <v>3</v>
      </c>
      <c r="J1995">
        <v>1056</v>
      </c>
      <c r="K1995">
        <v>1.350819</v>
      </c>
      <c r="L1995" t="s">
        <v>22</v>
      </c>
    </row>
    <row r="1996" spans="1:12" x14ac:dyDescent="0.3">
      <c r="A1996" s="1">
        <v>41879</v>
      </c>
      <c r="B1996">
        <v>2014</v>
      </c>
      <c r="C1996" t="s">
        <v>12</v>
      </c>
      <c r="D1996">
        <v>136970</v>
      </c>
      <c r="E1996">
        <v>117000</v>
      </c>
      <c r="F1996" t="s">
        <v>13</v>
      </c>
      <c r="G1996" t="s">
        <v>14</v>
      </c>
      <c r="H1996">
        <v>3</v>
      </c>
      <c r="I1996">
        <v>2</v>
      </c>
      <c r="J1996">
        <v>973</v>
      </c>
      <c r="K1996">
        <v>1.350819</v>
      </c>
      <c r="L1996" t="s">
        <v>15</v>
      </c>
    </row>
    <row r="1997" spans="1:12" x14ac:dyDescent="0.3">
      <c r="A1997" s="1">
        <v>41880</v>
      </c>
      <c r="B1997">
        <v>2014</v>
      </c>
      <c r="C1997" t="s">
        <v>21</v>
      </c>
      <c r="D1997">
        <v>926590</v>
      </c>
      <c r="E1997">
        <v>1075500</v>
      </c>
      <c r="F1997" t="s">
        <v>13</v>
      </c>
      <c r="G1997" t="s">
        <v>14</v>
      </c>
      <c r="H1997">
        <v>3</v>
      </c>
      <c r="I1997">
        <v>2</v>
      </c>
      <c r="J1997">
        <v>951</v>
      </c>
      <c r="K1997">
        <v>1.350819</v>
      </c>
      <c r="L1997" t="s">
        <v>15</v>
      </c>
    </row>
    <row r="1998" spans="1:12" x14ac:dyDescent="0.3">
      <c r="A1998" s="1">
        <v>41882</v>
      </c>
      <c r="B1998">
        <v>2014</v>
      </c>
      <c r="C1998" t="s">
        <v>21</v>
      </c>
      <c r="D1998">
        <v>1394750</v>
      </c>
      <c r="E1998">
        <v>2100000</v>
      </c>
      <c r="F1998" t="s">
        <v>13</v>
      </c>
      <c r="G1998" t="s">
        <v>14</v>
      </c>
      <c r="H1998">
        <v>3</v>
      </c>
      <c r="I1998">
        <v>3</v>
      </c>
      <c r="J1998">
        <v>1043</v>
      </c>
      <c r="K1998">
        <v>1.350819</v>
      </c>
      <c r="L1998" t="s">
        <v>15</v>
      </c>
    </row>
    <row r="1999" spans="1:12" x14ac:dyDescent="0.3">
      <c r="A1999" s="1">
        <v>41882</v>
      </c>
      <c r="B1999">
        <v>2014</v>
      </c>
      <c r="C1999" t="s">
        <v>21</v>
      </c>
      <c r="D1999">
        <v>398790</v>
      </c>
      <c r="E1999">
        <v>636500</v>
      </c>
      <c r="F1999" t="s">
        <v>13</v>
      </c>
      <c r="G1999" t="s">
        <v>14</v>
      </c>
      <c r="H1999">
        <v>3</v>
      </c>
      <c r="I1999">
        <v>3</v>
      </c>
      <c r="J1999">
        <v>1079</v>
      </c>
      <c r="K1999">
        <v>1.350819</v>
      </c>
      <c r="L1999" t="s">
        <v>22</v>
      </c>
    </row>
    <row r="2000" spans="1:12" x14ac:dyDescent="0.3">
      <c r="A2000" s="1">
        <v>41886</v>
      </c>
      <c r="B2000">
        <v>2014</v>
      </c>
      <c r="C2000" t="s">
        <v>21</v>
      </c>
      <c r="D2000">
        <v>415310</v>
      </c>
      <c r="E2000">
        <v>395000</v>
      </c>
      <c r="F2000" t="s">
        <v>19</v>
      </c>
      <c r="G2000" t="s">
        <v>20</v>
      </c>
      <c r="H2000">
        <v>4</v>
      </c>
      <c r="I2000">
        <v>4</v>
      </c>
      <c r="J2000">
        <v>1258</v>
      </c>
      <c r="K2000">
        <v>1.350819</v>
      </c>
      <c r="L2000" t="s">
        <v>25</v>
      </c>
    </row>
    <row r="2001" spans="1:12" x14ac:dyDescent="0.3">
      <c r="A2001" s="1">
        <v>41886</v>
      </c>
      <c r="B2001">
        <v>2014</v>
      </c>
      <c r="C2001" t="s">
        <v>17</v>
      </c>
      <c r="D2001">
        <v>106980</v>
      </c>
      <c r="E2001">
        <v>80000</v>
      </c>
      <c r="F2001" t="s">
        <v>13</v>
      </c>
      <c r="G2001" t="s">
        <v>14</v>
      </c>
      <c r="H2001">
        <v>3</v>
      </c>
      <c r="I2001">
        <v>2</v>
      </c>
      <c r="J2001">
        <v>913</v>
      </c>
      <c r="K2001">
        <v>1.350819</v>
      </c>
      <c r="L2001" t="s">
        <v>25</v>
      </c>
    </row>
    <row r="2002" spans="1:12" x14ac:dyDescent="0.3">
      <c r="A2002" s="1">
        <v>41886</v>
      </c>
      <c r="B2002">
        <v>2014</v>
      </c>
      <c r="C2002" t="s">
        <v>21</v>
      </c>
      <c r="D2002">
        <v>644770</v>
      </c>
      <c r="E2002">
        <v>955000</v>
      </c>
      <c r="F2002" t="s">
        <v>13</v>
      </c>
      <c r="G2002" t="s">
        <v>14</v>
      </c>
      <c r="H2002">
        <v>3</v>
      </c>
      <c r="I2002">
        <v>3</v>
      </c>
      <c r="J2002">
        <v>1089</v>
      </c>
      <c r="K2002">
        <v>1.350819</v>
      </c>
      <c r="L2002" t="s">
        <v>25</v>
      </c>
    </row>
    <row r="2003" spans="1:12" x14ac:dyDescent="0.3">
      <c r="A2003" s="1">
        <v>41886</v>
      </c>
      <c r="B2003">
        <v>2014</v>
      </c>
      <c r="C2003" t="s">
        <v>18</v>
      </c>
      <c r="D2003">
        <v>195942</v>
      </c>
      <c r="E2003">
        <v>325000</v>
      </c>
      <c r="F2003" t="s">
        <v>13</v>
      </c>
      <c r="G2003" t="s">
        <v>14</v>
      </c>
      <c r="H2003">
        <v>3</v>
      </c>
      <c r="I2003">
        <v>2</v>
      </c>
      <c r="J2003">
        <v>935</v>
      </c>
      <c r="K2003">
        <v>1.350819</v>
      </c>
      <c r="L2003" t="s">
        <v>25</v>
      </c>
    </row>
    <row r="2004" spans="1:12" x14ac:dyDescent="0.3">
      <c r="A2004" s="1">
        <v>41887</v>
      </c>
      <c r="B2004">
        <v>2014</v>
      </c>
      <c r="C2004" t="s">
        <v>26</v>
      </c>
      <c r="D2004">
        <v>246470</v>
      </c>
      <c r="E2004">
        <v>270000</v>
      </c>
      <c r="F2004" t="s">
        <v>13</v>
      </c>
      <c r="G2004" t="s">
        <v>14</v>
      </c>
      <c r="H2004">
        <v>3</v>
      </c>
      <c r="I2004">
        <v>1</v>
      </c>
      <c r="J2004">
        <v>981</v>
      </c>
      <c r="K2004">
        <v>1.350819</v>
      </c>
      <c r="L2004" t="s">
        <v>15</v>
      </c>
    </row>
    <row r="2005" spans="1:12" x14ac:dyDescent="0.3">
      <c r="A2005" s="1">
        <v>41887</v>
      </c>
      <c r="B2005">
        <v>2014</v>
      </c>
      <c r="C2005" t="s">
        <v>21</v>
      </c>
      <c r="D2005">
        <v>994000</v>
      </c>
      <c r="E2005">
        <v>1685000</v>
      </c>
      <c r="F2005" t="s">
        <v>13</v>
      </c>
      <c r="G2005" t="s">
        <v>14</v>
      </c>
      <c r="H2005">
        <v>3</v>
      </c>
      <c r="I2005">
        <v>2</v>
      </c>
      <c r="J2005">
        <v>975</v>
      </c>
      <c r="K2005">
        <v>1.350819</v>
      </c>
      <c r="L2005" t="s">
        <v>22</v>
      </c>
    </row>
    <row r="2006" spans="1:12" x14ac:dyDescent="0.3">
      <c r="A2006" s="1">
        <v>41887</v>
      </c>
      <c r="B2006">
        <v>2014</v>
      </c>
      <c r="C2006" t="s">
        <v>17</v>
      </c>
      <c r="D2006">
        <v>142850</v>
      </c>
      <c r="E2006">
        <v>100000</v>
      </c>
      <c r="F2006" t="s">
        <v>13</v>
      </c>
      <c r="G2006" t="s">
        <v>14</v>
      </c>
      <c r="H2006">
        <v>3</v>
      </c>
      <c r="I2006">
        <v>1</v>
      </c>
      <c r="J2006">
        <v>996</v>
      </c>
      <c r="K2006">
        <v>1.350819</v>
      </c>
      <c r="L2006" t="s">
        <v>25</v>
      </c>
    </row>
    <row r="2007" spans="1:12" x14ac:dyDescent="0.3">
      <c r="A2007" s="1">
        <v>41887</v>
      </c>
      <c r="B2007">
        <v>2014</v>
      </c>
      <c r="C2007" t="s">
        <v>17</v>
      </c>
      <c r="D2007">
        <v>117710</v>
      </c>
      <c r="E2007">
        <v>163000</v>
      </c>
      <c r="F2007" t="s">
        <v>13</v>
      </c>
      <c r="G2007" t="s">
        <v>14</v>
      </c>
      <c r="H2007">
        <v>3</v>
      </c>
      <c r="I2007">
        <v>1</v>
      </c>
      <c r="J2007">
        <v>1046</v>
      </c>
      <c r="K2007">
        <v>1.350819</v>
      </c>
      <c r="L2007" t="s">
        <v>15</v>
      </c>
    </row>
    <row r="2008" spans="1:12" x14ac:dyDescent="0.3">
      <c r="A2008" s="1">
        <v>41888</v>
      </c>
      <c r="B2008">
        <v>2014</v>
      </c>
      <c r="C2008" t="s">
        <v>26</v>
      </c>
      <c r="D2008">
        <v>343630</v>
      </c>
      <c r="E2008">
        <v>412000</v>
      </c>
      <c r="F2008" t="s">
        <v>13</v>
      </c>
      <c r="G2008" t="s">
        <v>14</v>
      </c>
      <c r="H2008">
        <v>3</v>
      </c>
      <c r="I2008">
        <v>1</v>
      </c>
      <c r="J2008">
        <v>944</v>
      </c>
      <c r="K2008">
        <v>1.350819</v>
      </c>
      <c r="L2008" t="s">
        <v>15</v>
      </c>
    </row>
    <row r="2009" spans="1:12" x14ac:dyDescent="0.3">
      <c r="A2009" s="1">
        <v>41888</v>
      </c>
      <c r="B2009">
        <v>2014</v>
      </c>
      <c r="C2009" t="s">
        <v>18</v>
      </c>
      <c r="D2009">
        <v>786450</v>
      </c>
      <c r="E2009">
        <v>1225000</v>
      </c>
      <c r="F2009" t="s">
        <v>13</v>
      </c>
      <c r="G2009" t="s">
        <v>14</v>
      </c>
      <c r="H2009">
        <v>3</v>
      </c>
      <c r="I2009">
        <v>2</v>
      </c>
      <c r="J2009">
        <v>932</v>
      </c>
      <c r="K2009">
        <v>1.350819</v>
      </c>
      <c r="L2009" t="s">
        <v>25</v>
      </c>
    </row>
    <row r="2010" spans="1:12" x14ac:dyDescent="0.3">
      <c r="A2010" s="1">
        <v>41892</v>
      </c>
      <c r="B2010">
        <v>2014</v>
      </c>
      <c r="C2010" t="s">
        <v>18</v>
      </c>
      <c r="D2010">
        <v>205240</v>
      </c>
      <c r="E2010">
        <v>209000</v>
      </c>
      <c r="F2010" t="s">
        <v>13</v>
      </c>
      <c r="G2010" t="s">
        <v>14</v>
      </c>
      <c r="H2010">
        <v>3</v>
      </c>
      <c r="I2010">
        <v>1</v>
      </c>
      <c r="J2010">
        <v>1020</v>
      </c>
      <c r="K2010">
        <v>1.350819</v>
      </c>
      <c r="L2010" t="s">
        <v>16</v>
      </c>
    </row>
    <row r="2011" spans="1:12" x14ac:dyDescent="0.3">
      <c r="A2011" s="1">
        <v>41892</v>
      </c>
      <c r="B2011">
        <v>2014</v>
      </c>
      <c r="C2011" t="s">
        <v>21</v>
      </c>
      <c r="D2011">
        <v>457030</v>
      </c>
      <c r="E2011">
        <v>400000</v>
      </c>
      <c r="F2011" t="s">
        <v>13</v>
      </c>
      <c r="G2011" t="s">
        <v>14</v>
      </c>
      <c r="H2011">
        <v>3</v>
      </c>
      <c r="I2011">
        <v>3</v>
      </c>
      <c r="J2011">
        <v>1047</v>
      </c>
      <c r="K2011">
        <v>1.350819</v>
      </c>
      <c r="L2011" t="s">
        <v>15</v>
      </c>
    </row>
    <row r="2012" spans="1:12" x14ac:dyDescent="0.3">
      <c r="A2012" s="1">
        <v>41892</v>
      </c>
      <c r="B2012">
        <v>2014</v>
      </c>
      <c r="C2012" t="s">
        <v>26</v>
      </c>
      <c r="D2012">
        <v>227500</v>
      </c>
      <c r="E2012">
        <v>270000</v>
      </c>
      <c r="F2012" t="s">
        <v>13</v>
      </c>
      <c r="G2012" t="s">
        <v>14</v>
      </c>
      <c r="H2012">
        <v>3</v>
      </c>
      <c r="I2012">
        <v>1</v>
      </c>
      <c r="J2012">
        <v>1023</v>
      </c>
      <c r="K2012">
        <v>1.350819</v>
      </c>
      <c r="L2012" t="s">
        <v>25</v>
      </c>
    </row>
    <row r="2013" spans="1:12" x14ac:dyDescent="0.3">
      <c r="A2013" s="1">
        <v>41893</v>
      </c>
      <c r="B2013">
        <v>2014</v>
      </c>
      <c r="C2013" t="s">
        <v>26</v>
      </c>
      <c r="D2013">
        <v>272720</v>
      </c>
      <c r="E2013">
        <v>342500</v>
      </c>
      <c r="F2013" t="s">
        <v>13</v>
      </c>
      <c r="G2013" t="s">
        <v>14</v>
      </c>
      <c r="H2013">
        <v>3</v>
      </c>
      <c r="I2013">
        <v>1</v>
      </c>
      <c r="J2013">
        <v>931</v>
      </c>
      <c r="K2013">
        <v>1.350819</v>
      </c>
      <c r="L2013" t="s">
        <v>16</v>
      </c>
    </row>
    <row r="2014" spans="1:12" x14ac:dyDescent="0.3">
      <c r="A2014" s="1">
        <v>41893</v>
      </c>
      <c r="B2014">
        <v>2014</v>
      </c>
      <c r="C2014" t="s">
        <v>17</v>
      </c>
      <c r="D2014">
        <v>129190</v>
      </c>
      <c r="E2014">
        <v>120000</v>
      </c>
      <c r="F2014" t="s">
        <v>13</v>
      </c>
      <c r="G2014" t="s">
        <v>14</v>
      </c>
      <c r="H2014">
        <v>3</v>
      </c>
      <c r="I2014">
        <v>1</v>
      </c>
      <c r="J2014">
        <v>941</v>
      </c>
      <c r="K2014">
        <v>1.350819</v>
      </c>
      <c r="L2014" t="s">
        <v>15</v>
      </c>
    </row>
    <row r="2015" spans="1:12" x14ac:dyDescent="0.3">
      <c r="A2015" s="1">
        <v>41895</v>
      </c>
      <c r="B2015">
        <v>2014</v>
      </c>
      <c r="C2015" t="s">
        <v>17</v>
      </c>
      <c r="D2015">
        <v>176290</v>
      </c>
      <c r="E2015">
        <v>202000</v>
      </c>
      <c r="F2015" t="s">
        <v>23</v>
      </c>
      <c r="G2015" t="s">
        <v>24</v>
      </c>
      <c r="H2015">
        <v>6</v>
      </c>
      <c r="I2015">
        <v>4</v>
      </c>
      <c r="J2015">
        <v>2093</v>
      </c>
      <c r="K2015">
        <v>1.350819</v>
      </c>
      <c r="L2015" t="s">
        <v>16</v>
      </c>
    </row>
    <row r="2016" spans="1:12" x14ac:dyDescent="0.3">
      <c r="A2016" s="1">
        <v>41895</v>
      </c>
      <c r="B2016">
        <v>2014</v>
      </c>
      <c r="C2016" t="s">
        <v>18</v>
      </c>
      <c r="D2016">
        <v>434490</v>
      </c>
      <c r="E2016">
        <v>400000</v>
      </c>
      <c r="F2016" t="s">
        <v>13</v>
      </c>
      <c r="G2016" t="s">
        <v>14</v>
      </c>
      <c r="H2016">
        <v>3</v>
      </c>
      <c r="I2016">
        <v>1</v>
      </c>
      <c r="J2016">
        <v>993</v>
      </c>
      <c r="K2016">
        <v>1.350819</v>
      </c>
      <c r="L2016" t="s">
        <v>25</v>
      </c>
    </row>
    <row r="2017" spans="1:12" x14ac:dyDescent="0.3">
      <c r="A2017" s="1">
        <v>41896</v>
      </c>
      <c r="B2017">
        <v>2014</v>
      </c>
      <c r="C2017" t="s">
        <v>18</v>
      </c>
      <c r="D2017">
        <v>327250</v>
      </c>
      <c r="E2017">
        <v>515000</v>
      </c>
      <c r="F2017" t="s">
        <v>13</v>
      </c>
      <c r="G2017" t="s">
        <v>14</v>
      </c>
      <c r="H2017">
        <v>3</v>
      </c>
      <c r="I2017">
        <v>2</v>
      </c>
      <c r="J2017">
        <v>904</v>
      </c>
      <c r="K2017">
        <v>1.350819</v>
      </c>
      <c r="L2017" t="s">
        <v>25</v>
      </c>
    </row>
    <row r="2018" spans="1:12" x14ac:dyDescent="0.3">
      <c r="A2018" s="1">
        <v>41899</v>
      </c>
      <c r="B2018">
        <v>2014</v>
      </c>
      <c r="C2018" t="s">
        <v>17</v>
      </c>
      <c r="D2018">
        <v>163160</v>
      </c>
      <c r="E2018">
        <v>167500</v>
      </c>
      <c r="F2018" t="s">
        <v>19</v>
      </c>
      <c r="G2018" t="s">
        <v>20</v>
      </c>
      <c r="H2018">
        <v>4</v>
      </c>
      <c r="I2018">
        <v>2</v>
      </c>
      <c r="J2018">
        <v>1466</v>
      </c>
      <c r="K2018">
        <v>1.350819</v>
      </c>
      <c r="L2018" t="s">
        <v>16</v>
      </c>
    </row>
    <row r="2019" spans="1:12" x14ac:dyDescent="0.3">
      <c r="A2019" s="1">
        <v>41901</v>
      </c>
      <c r="B2019">
        <v>2014</v>
      </c>
      <c r="C2019" t="s">
        <v>17</v>
      </c>
      <c r="D2019">
        <v>134760</v>
      </c>
      <c r="E2019">
        <v>130000</v>
      </c>
      <c r="F2019" t="s">
        <v>13</v>
      </c>
      <c r="G2019" t="s">
        <v>14</v>
      </c>
      <c r="H2019">
        <v>3</v>
      </c>
      <c r="I2019">
        <v>2</v>
      </c>
      <c r="J2019">
        <v>1039</v>
      </c>
      <c r="K2019">
        <v>1.350819</v>
      </c>
      <c r="L2019" t="s">
        <v>15</v>
      </c>
    </row>
    <row r="2020" spans="1:12" x14ac:dyDescent="0.3">
      <c r="A2020" s="1">
        <v>41901</v>
      </c>
      <c r="B2020">
        <v>2014</v>
      </c>
      <c r="C2020" t="s">
        <v>17</v>
      </c>
      <c r="D2020">
        <v>140320</v>
      </c>
      <c r="E2020">
        <v>77250</v>
      </c>
      <c r="F2020" t="s">
        <v>19</v>
      </c>
      <c r="G2020" t="s">
        <v>20</v>
      </c>
      <c r="H2020">
        <v>4</v>
      </c>
      <c r="I2020">
        <v>3</v>
      </c>
      <c r="J2020">
        <v>1316</v>
      </c>
      <c r="K2020">
        <v>1.350819</v>
      </c>
      <c r="L2020" t="s">
        <v>15</v>
      </c>
    </row>
    <row r="2021" spans="1:12" x14ac:dyDescent="0.3">
      <c r="A2021" s="1">
        <v>41902</v>
      </c>
      <c r="B2021">
        <v>2014</v>
      </c>
      <c r="C2021" t="s">
        <v>26</v>
      </c>
      <c r="D2021">
        <v>471590</v>
      </c>
      <c r="E2021">
        <v>651000</v>
      </c>
      <c r="F2021" t="s">
        <v>13</v>
      </c>
      <c r="G2021" t="s">
        <v>14</v>
      </c>
      <c r="H2021">
        <v>3</v>
      </c>
      <c r="I2021">
        <v>3</v>
      </c>
      <c r="J2021">
        <v>980</v>
      </c>
      <c r="K2021">
        <v>1.350819</v>
      </c>
      <c r="L2021" t="s">
        <v>22</v>
      </c>
    </row>
    <row r="2022" spans="1:12" x14ac:dyDescent="0.3">
      <c r="A2022" s="1">
        <v>41903</v>
      </c>
      <c r="B2022">
        <v>2014</v>
      </c>
      <c r="C2022" t="s">
        <v>12</v>
      </c>
      <c r="D2022">
        <v>129520</v>
      </c>
      <c r="E2022">
        <v>53700</v>
      </c>
      <c r="F2022" t="s">
        <v>13</v>
      </c>
      <c r="G2022" t="s">
        <v>14</v>
      </c>
      <c r="H2022">
        <v>3</v>
      </c>
      <c r="I2022">
        <v>2</v>
      </c>
      <c r="J2022">
        <v>1023</v>
      </c>
      <c r="K2022">
        <v>1.350819</v>
      </c>
      <c r="L2022" t="s">
        <v>22</v>
      </c>
    </row>
    <row r="2023" spans="1:12" x14ac:dyDescent="0.3">
      <c r="A2023" s="1">
        <v>41906</v>
      </c>
      <c r="B2023">
        <v>2014</v>
      </c>
      <c r="C2023" t="s">
        <v>21</v>
      </c>
      <c r="D2023">
        <v>585130</v>
      </c>
      <c r="E2023">
        <v>1350000</v>
      </c>
      <c r="F2023" t="s">
        <v>13</v>
      </c>
      <c r="G2023" t="s">
        <v>14</v>
      </c>
      <c r="H2023">
        <v>3</v>
      </c>
      <c r="I2023">
        <v>2</v>
      </c>
      <c r="J2023">
        <v>901</v>
      </c>
      <c r="K2023">
        <v>1.350819</v>
      </c>
      <c r="L2023" t="s">
        <v>22</v>
      </c>
    </row>
    <row r="2024" spans="1:12" x14ac:dyDescent="0.3">
      <c r="A2024" s="1">
        <v>41906</v>
      </c>
      <c r="B2024">
        <v>2014</v>
      </c>
      <c r="C2024" t="s">
        <v>12</v>
      </c>
      <c r="D2024">
        <v>148900</v>
      </c>
      <c r="E2024">
        <v>195000</v>
      </c>
      <c r="F2024" t="s">
        <v>23</v>
      </c>
      <c r="G2024" t="s">
        <v>24</v>
      </c>
      <c r="H2024">
        <v>6</v>
      </c>
      <c r="I2024">
        <v>6</v>
      </c>
      <c r="J2024">
        <v>2008</v>
      </c>
      <c r="K2024">
        <v>1.350819</v>
      </c>
      <c r="L2024" t="s">
        <v>16</v>
      </c>
    </row>
    <row r="2025" spans="1:12" x14ac:dyDescent="0.3">
      <c r="A2025" s="1">
        <v>41907</v>
      </c>
      <c r="B2025">
        <v>2014</v>
      </c>
      <c r="C2025" t="s">
        <v>18</v>
      </c>
      <c r="D2025">
        <v>666680</v>
      </c>
      <c r="E2025">
        <v>800000</v>
      </c>
      <c r="F2025" t="s">
        <v>13</v>
      </c>
      <c r="G2025" t="s">
        <v>14</v>
      </c>
      <c r="H2025">
        <v>3</v>
      </c>
      <c r="I2025">
        <v>2</v>
      </c>
      <c r="J2025">
        <v>1082</v>
      </c>
      <c r="K2025">
        <v>1.350819</v>
      </c>
      <c r="L2025" t="s">
        <v>16</v>
      </c>
    </row>
    <row r="2026" spans="1:12" x14ac:dyDescent="0.3">
      <c r="A2026" s="1">
        <v>41907</v>
      </c>
      <c r="B2026">
        <v>2014</v>
      </c>
      <c r="C2026" t="s">
        <v>21</v>
      </c>
      <c r="D2026">
        <v>1899870</v>
      </c>
      <c r="E2026">
        <v>4150000</v>
      </c>
      <c r="F2026" t="s">
        <v>13</v>
      </c>
      <c r="G2026" t="s">
        <v>14</v>
      </c>
      <c r="H2026">
        <v>3</v>
      </c>
      <c r="I2026">
        <v>2</v>
      </c>
      <c r="J2026">
        <v>1048</v>
      </c>
      <c r="K2026">
        <v>1.350819</v>
      </c>
      <c r="L2026" t="s">
        <v>25</v>
      </c>
    </row>
    <row r="2027" spans="1:12" x14ac:dyDescent="0.3">
      <c r="A2027" s="1">
        <v>41907</v>
      </c>
      <c r="B2027">
        <v>2014</v>
      </c>
      <c r="C2027" t="s">
        <v>21</v>
      </c>
      <c r="D2027">
        <v>681100</v>
      </c>
      <c r="E2027">
        <v>1394250</v>
      </c>
      <c r="F2027" t="s">
        <v>13</v>
      </c>
      <c r="G2027" t="s">
        <v>14</v>
      </c>
      <c r="H2027">
        <v>3</v>
      </c>
      <c r="I2027">
        <v>3</v>
      </c>
      <c r="J2027">
        <v>974</v>
      </c>
      <c r="K2027">
        <v>1.350819</v>
      </c>
      <c r="L2027" t="s">
        <v>16</v>
      </c>
    </row>
    <row r="2028" spans="1:12" x14ac:dyDescent="0.3">
      <c r="A2028" s="1">
        <v>41909</v>
      </c>
      <c r="B2028">
        <v>2014</v>
      </c>
      <c r="C2028" t="s">
        <v>26</v>
      </c>
      <c r="D2028">
        <v>756490</v>
      </c>
      <c r="E2028">
        <v>925000</v>
      </c>
      <c r="F2028" t="s">
        <v>13</v>
      </c>
      <c r="G2028" t="s">
        <v>14</v>
      </c>
      <c r="H2028">
        <v>3</v>
      </c>
      <c r="I2028">
        <v>2</v>
      </c>
      <c r="J2028">
        <v>955</v>
      </c>
      <c r="K2028">
        <v>1.350819</v>
      </c>
      <c r="L2028" t="s">
        <v>15</v>
      </c>
    </row>
    <row r="2029" spans="1:12" x14ac:dyDescent="0.3">
      <c r="A2029" s="1">
        <v>41910</v>
      </c>
      <c r="B2029">
        <v>2014</v>
      </c>
      <c r="C2029" t="s">
        <v>18</v>
      </c>
      <c r="D2029">
        <v>326270</v>
      </c>
      <c r="E2029">
        <v>340000</v>
      </c>
      <c r="F2029" t="s">
        <v>13</v>
      </c>
      <c r="G2029" t="s">
        <v>14</v>
      </c>
      <c r="H2029">
        <v>3</v>
      </c>
      <c r="I2029">
        <v>3</v>
      </c>
      <c r="J2029">
        <v>965</v>
      </c>
      <c r="K2029">
        <v>1.350819</v>
      </c>
      <c r="L2029" t="s">
        <v>15</v>
      </c>
    </row>
    <row r="2030" spans="1:12" x14ac:dyDescent="0.3">
      <c r="A2030" s="1">
        <v>41913</v>
      </c>
      <c r="B2030">
        <v>2014</v>
      </c>
      <c r="C2030" t="s">
        <v>21</v>
      </c>
      <c r="D2030">
        <v>4170530</v>
      </c>
      <c r="E2030">
        <v>6100000</v>
      </c>
      <c r="F2030" t="s">
        <v>13</v>
      </c>
      <c r="G2030" t="s">
        <v>14</v>
      </c>
      <c r="H2030">
        <v>3</v>
      </c>
      <c r="I2030">
        <v>1</v>
      </c>
      <c r="J2030">
        <v>923</v>
      </c>
      <c r="K2030">
        <v>1.350819</v>
      </c>
      <c r="L2030" t="s">
        <v>25</v>
      </c>
    </row>
    <row r="2031" spans="1:12" x14ac:dyDescent="0.3">
      <c r="A2031" s="1">
        <v>41914</v>
      </c>
      <c r="B2031">
        <v>2014</v>
      </c>
      <c r="C2031" t="s">
        <v>17</v>
      </c>
      <c r="D2031">
        <v>180190</v>
      </c>
      <c r="E2031">
        <v>115000</v>
      </c>
      <c r="F2031" t="s">
        <v>23</v>
      </c>
      <c r="G2031" t="s">
        <v>24</v>
      </c>
      <c r="H2031">
        <v>6</v>
      </c>
      <c r="I2031">
        <v>6</v>
      </c>
      <c r="J2031">
        <v>2057</v>
      </c>
      <c r="K2031">
        <v>1.350819</v>
      </c>
      <c r="L2031" t="s">
        <v>16</v>
      </c>
    </row>
    <row r="2032" spans="1:12" x14ac:dyDescent="0.3">
      <c r="A2032" s="1">
        <v>41914</v>
      </c>
      <c r="B2032">
        <v>2014</v>
      </c>
      <c r="C2032" t="s">
        <v>21</v>
      </c>
      <c r="D2032">
        <v>2328060</v>
      </c>
      <c r="E2032">
        <v>3070000</v>
      </c>
      <c r="F2032" t="s">
        <v>13</v>
      </c>
      <c r="G2032" t="s">
        <v>14</v>
      </c>
      <c r="H2032">
        <v>3</v>
      </c>
      <c r="I2032">
        <v>3</v>
      </c>
      <c r="J2032">
        <v>974</v>
      </c>
      <c r="K2032">
        <v>1.350819</v>
      </c>
      <c r="L2032" t="s">
        <v>22</v>
      </c>
    </row>
    <row r="2033" spans="1:12" x14ac:dyDescent="0.3">
      <c r="A2033" s="1">
        <v>41915</v>
      </c>
      <c r="B2033">
        <v>2014</v>
      </c>
      <c r="C2033" t="s">
        <v>17</v>
      </c>
      <c r="D2033">
        <v>156170</v>
      </c>
      <c r="E2033">
        <v>145000</v>
      </c>
      <c r="F2033" t="s">
        <v>23</v>
      </c>
      <c r="G2033" t="s">
        <v>24</v>
      </c>
      <c r="H2033">
        <v>6</v>
      </c>
      <c r="I2033">
        <v>5</v>
      </c>
      <c r="J2033">
        <v>1916</v>
      </c>
      <c r="K2033">
        <v>1.350819</v>
      </c>
      <c r="L2033" t="s">
        <v>16</v>
      </c>
    </row>
    <row r="2034" spans="1:12" x14ac:dyDescent="0.3">
      <c r="A2034" s="1">
        <v>41915</v>
      </c>
      <c r="B2034">
        <v>2014</v>
      </c>
      <c r="C2034" t="s">
        <v>18</v>
      </c>
      <c r="D2034">
        <v>373800</v>
      </c>
      <c r="E2034">
        <v>416000</v>
      </c>
      <c r="F2034" t="s">
        <v>13</v>
      </c>
      <c r="G2034" t="s">
        <v>14</v>
      </c>
      <c r="H2034">
        <v>3</v>
      </c>
      <c r="I2034">
        <v>1</v>
      </c>
      <c r="J2034">
        <v>915</v>
      </c>
      <c r="K2034">
        <v>1.350819</v>
      </c>
      <c r="L2034" t="s">
        <v>16</v>
      </c>
    </row>
    <row r="2035" spans="1:12" x14ac:dyDescent="0.3">
      <c r="A2035" s="1">
        <v>41916</v>
      </c>
      <c r="B2035">
        <v>2014</v>
      </c>
      <c r="C2035" t="s">
        <v>18</v>
      </c>
      <c r="D2035">
        <v>362180</v>
      </c>
      <c r="E2035">
        <v>453000</v>
      </c>
      <c r="F2035" t="s">
        <v>13</v>
      </c>
      <c r="G2035" t="s">
        <v>14</v>
      </c>
      <c r="H2035">
        <v>3</v>
      </c>
      <c r="I2035">
        <v>2</v>
      </c>
      <c r="J2035">
        <v>988</v>
      </c>
      <c r="K2035">
        <v>1.350819</v>
      </c>
      <c r="L2035" t="s">
        <v>16</v>
      </c>
    </row>
    <row r="2036" spans="1:12" x14ac:dyDescent="0.3">
      <c r="A2036" s="1">
        <v>41917</v>
      </c>
      <c r="B2036">
        <v>2014</v>
      </c>
      <c r="C2036" t="s">
        <v>26</v>
      </c>
      <c r="D2036">
        <v>262080</v>
      </c>
      <c r="E2036">
        <v>250000</v>
      </c>
      <c r="F2036" t="s">
        <v>13</v>
      </c>
      <c r="G2036" t="s">
        <v>14</v>
      </c>
      <c r="H2036">
        <v>3</v>
      </c>
      <c r="I2036">
        <v>3</v>
      </c>
      <c r="J2036">
        <v>1017</v>
      </c>
      <c r="K2036">
        <v>1.350819</v>
      </c>
      <c r="L2036" t="s">
        <v>15</v>
      </c>
    </row>
    <row r="2037" spans="1:12" x14ac:dyDescent="0.3">
      <c r="A2037" s="1">
        <v>41927</v>
      </c>
      <c r="B2037">
        <v>2014</v>
      </c>
      <c r="C2037" t="s">
        <v>29</v>
      </c>
      <c r="D2037">
        <v>232190</v>
      </c>
      <c r="E2037">
        <v>280000</v>
      </c>
      <c r="F2037" t="s">
        <v>13</v>
      </c>
      <c r="G2037" t="s">
        <v>14</v>
      </c>
      <c r="H2037">
        <v>3</v>
      </c>
      <c r="I2037">
        <v>3</v>
      </c>
      <c r="J2037">
        <v>1003</v>
      </c>
      <c r="K2037">
        <v>1.350819</v>
      </c>
      <c r="L2037" t="s">
        <v>22</v>
      </c>
    </row>
    <row r="2038" spans="1:12" x14ac:dyDescent="0.3">
      <c r="A2038" s="1">
        <v>41927</v>
      </c>
      <c r="B2038">
        <v>2014</v>
      </c>
      <c r="C2038" t="s">
        <v>17</v>
      </c>
      <c r="D2038">
        <v>186400</v>
      </c>
      <c r="E2038">
        <v>231582</v>
      </c>
      <c r="F2038" t="s">
        <v>13</v>
      </c>
      <c r="G2038" t="s">
        <v>14</v>
      </c>
      <c r="H2038">
        <v>3</v>
      </c>
      <c r="I2038">
        <v>3</v>
      </c>
      <c r="J2038">
        <v>910</v>
      </c>
      <c r="K2038">
        <v>1.350819</v>
      </c>
      <c r="L2038" t="s">
        <v>25</v>
      </c>
    </row>
    <row r="2039" spans="1:12" x14ac:dyDescent="0.3">
      <c r="A2039" s="1">
        <v>41931</v>
      </c>
      <c r="B2039">
        <v>2014</v>
      </c>
      <c r="C2039" t="s">
        <v>18</v>
      </c>
      <c r="D2039">
        <v>229600</v>
      </c>
      <c r="E2039">
        <v>235000</v>
      </c>
      <c r="F2039" t="s">
        <v>13</v>
      </c>
      <c r="G2039" t="s">
        <v>14</v>
      </c>
      <c r="H2039">
        <v>3</v>
      </c>
      <c r="I2039">
        <v>1</v>
      </c>
      <c r="J2039">
        <v>900</v>
      </c>
      <c r="K2039">
        <v>1.350819</v>
      </c>
      <c r="L2039" t="s">
        <v>22</v>
      </c>
    </row>
    <row r="2040" spans="1:12" x14ac:dyDescent="0.3">
      <c r="A2040" s="1">
        <v>41934</v>
      </c>
      <c r="B2040">
        <v>2014</v>
      </c>
      <c r="C2040" t="s">
        <v>17</v>
      </c>
      <c r="D2040">
        <v>146460</v>
      </c>
      <c r="E2040">
        <v>190000</v>
      </c>
      <c r="F2040" t="s">
        <v>13</v>
      </c>
      <c r="G2040" t="s">
        <v>14</v>
      </c>
      <c r="H2040">
        <v>3</v>
      </c>
      <c r="I2040">
        <v>1</v>
      </c>
      <c r="J2040">
        <v>1043</v>
      </c>
      <c r="K2040">
        <v>1.350819</v>
      </c>
      <c r="L2040" t="s">
        <v>16</v>
      </c>
    </row>
    <row r="2041" spans="1:12" x14ac:dyDescent="0.3">
      <c r="A2041" s="1">
        <v>41935</v>
      </c>
      <c r="B2041">
        <v>2014</v>
      </c>
      <c r="C2041" t="s">
        <v>18</v>
      </c>
      <c r="D2041">
        <v>328090</v>
      </c>
      <c r="E2041">
        <v>360000</v>
      </c>
      <c r="F2041" t="s">
        <v>13</v>
      </c>
      <c r="G2041" t="s">
        <v>14</v>
      </c>
      <c r="H2041">
        <v>3</v>
      </c>
      <c r="I2041">
        <v>3</v>
      </c>
      <c r="J2041">
        <v>971</v>
      </c>
      <c r="K2041">
        <v>1.350819</v>
      </c>
      <c r="L2041" t="s">
        <v>25</v>
      </c>
    </row>
    <row r="2042" spans="1:12" x14ac:dyDescent="0.3">
      <c r="A2042" s="1">
        <v>41935</v>
      </c>
      <c r="B2042">
        <v>2014</v>
      </c>
      <c r="C2042" t="s">
        <v>26</v>
      </c>
      <c r="D2042">
        <v>267890</v>
      </c>
      <c r="E2042">
        <v>295000</v>
      </c>
      <c r="F2042" t="s">
        <v>13</v>
      </c>
      <c r="G2042" t="s">
        <v>14</v>
      </c>
      <c r="H2042">
        <v>3</v>
      </c>
      <c r="I2042">
        <v>2</v>
      </c>
      <c r="J2042">
        <v>1023</v>
      </c>
      <c r="K2042">
        <v>1.350819</v>
      </c>
      <c r="L2042" t="s">
        <v>16</v>
      </c>
    </row>
    <row r="2043" spans="1:12" x14ac:dyDescent="0.3">
      <c r="A2043" s="1">
        <v>41935</v>
      </c>
      <c r="B2043">
        <v>2014</v>
      </c>
      <c r="C2043" t="s">
        <v>18</v>
      </c>
      <c r="D2043">
        <v>789810</v>
      </c>
      <c r="E2043">
        <v>1450000</v>
      </c>
      <c r="F2043" t="s">
        <v>13</v>
      </c>
      <c r="G2043" t="s">
        <v>14</v>
      </c>
      <c r="H2043">
        <v>3</v>
      </c>
      <c r="I2043">
        <v>1</v>
      </c>
      <c r="J2043">
        <v>1014</v>
      </c>
      <c r="K2043">
        <v>1.350819</v>
      </c>
      <c r="L2043" t="s">
        <v>25</v>
      </c>
    </row>
    <row r="2044" spans="1:12" x14ac:dyDescent="0.3">
      <c r="A2044" s="1">
        <v>41938</v>
      </c>
      <c r="B2044">
        <v>2014</v>
      </c>
      <c r="C2044" t="s">
        <v>18</v>
      </c>
      <c r="D2044">
        <v>355320</v>
      </c>
      <c r="E2044">
        <v>325000</v>
      </c>
      <c r="F2044" t="s">
        <v>13</v>
      </c>
      <c r="G2044" t="s">
        <v>14</v>
      </c>
      <c r="H2044">
        <v>3</v>
      </c>
      <c r="I2044">
        <v>3</v>
      </c>
      <c r="J2044">
        <v>1083</v>
      </c>
      <c r="K2044">
        <v>1.350819</v>
      </c>
      <c r="L2044" t="s">
        <v>16</v>
      </c>
    </row>
    <row r="2045" spans="1:12" x14ac:dyDescent="0.3">
      <c r="A2045" s="1">
        <v>41942</v>
      </c>
      <c r="B2045">
        <v>2014</v>
      </c>
      <c r="C2045" t="s">
        <v>29</v>
      </c>
      <c r="D2045">
        <v>213500</v>
      </c>
      <c r="E2045">
        <v>290000</v>
      </c>
      <c r="F2045" t="s">
        <v>13</v>
      </c>
      <c r="G2045" t="s">
        <v>14</v>
      </c>
      <c r="H2045">
        <v>3</v>
      </c>
      <c r="I2045">
        <v>3</v>
      </c>
      <c r="J2045">
        <v>1004</v>
      </c>
      <c r="K2045">
        <v>1.350819</v>
      </c>
      <c r="L2045" t="s">
        <v>15</v>
      </c>
    </row>
    <row r="2046" spans="1:12" x14ac:dyDescent="0.3">
      <c r="A2046" s="1">
        <v>41943</v>
      </c>
      <c r="B2046">
        <v>2014</v>
      </c>
      <c r="C2046" t="s">
        <v>29</v>
      </c>
      <c r="D2046">
        <v>179060</v>
      </c>
      <c r="E2046">
        <v>340000</v>
      </c>
      <c r="F2046" t="s">
        <v>19</v>
      </c>
      <c r="G2046" t="s">
        <v>20</v>
      </c>
      <c r="H2046">
        <v>4</v>
      </c>
      <c r="I2046">
        <v>3</v>
      </c>
      <c r="J2046">
        <v>1265</v>
      </c>
      <c r="K2046">
        <v>1.350819</v>
      </c>
      <c r="L2046" t="s">
        <v>25</v>
      </c>
    </row>
    <row r="2047" spans="1:12" x14ac:dyDescent="0.3">
      <c r="A2047" s="1">
        <v>41943</v>
      </c>
      <c r="B2047">
        <v>2014</v>
      </c>
      <c r="C2047" t="s">
        <v>29</v>
      </c>
      <c r="D2047">
        <v>224490</v>
      </c>
      <c r="E2047">
        <v>410000</v>
      </c>
      <c r="F2047" t="s">
        <v>13</v>
      </c>
      <c r="G2047" t="s">
        <v>14</v>
      </c>
      <c r="H2047">
        <v>3</v>
      </c>
      <c r="I2047">
        <v>3</v>
      </c>
      <c r="J2047">
        <v>958</v>
      </c>
      <c r="K2047">
        <v>1.350819</v>
      </c>
      <c r="L2047" t="s">
        <v>15</v>
      </c>
    </row>
    <row r="2048" spans="1:12" x14ac:dyDescent="0.3">
      <c r="A2048" s="1">
        <v>41944</v>
      </c>
      <c r="B2048">
        <v>2014</v>
      </c>
      <c r="C2048" t="s">
        <v>17</v>
      </c>
      <c r="D2048">
        <v>286710</v>
      </c>
      <c r="E2048">
        <v>347500</v>
      </c>
      <c r="F2048" t="s">
        <v>23</v>
      </c>
      <c r="G2048" t="s">
        <v>24</v>
      </c>
      <c r="H2048">
        <v>6</v>
      </c>
      <c r="I2048">
        <v>5</v>
      </c>
      <c r="J2048">
        <v>1984</v>
      </c>
      <c r="K2048">
        <v>1.350819</v>
      </c>
      <c r="L2048" t="s">
        <v>22</v>
      </c>
    </row>
    <row r="2049" spans="1:12" x14ac:dyDescent="0.3">
      <c r="A2049" s="1">
        <v>41944</v>
      </c>
      <c r="B2049">
        <v>2014</v>
      </c>
      <c r="C2049" t="s">
        <v>26</v>
      </c>
      <c r="D2049">
        <v>782320</v>
      </c>
      <c r="E2049">
        <v>1200000</v>
      </c>
      <c r="F2049" t="s">
        <v>13</v>
      </c>
      <c r="G2049" t="s">
        <v>14</v>
      </c>
      <c r="H2049">
        <v>3</v>
      </c>
      <c r="I2049">
        <v>3</v>
      </c>
      <c r="J2049">
        <v>1050</v>
      </c>
      <c r="K2049">
        <v>1.350819</v>
      </c>
      <c r="L2049" t="s">
        <v>15</v>
      </c>
    </row>
    <row r="2050" spans="1:12" x14ac:dyDescent="0.3">
      <c r="A2050" s="1">
        <v>41945</v>
      </c>
      <c r="B2050">
        <v>2014</v>
      </c>
      <c r="C2050" t="s">
        <v>18</v>
      </c>
      <c r="D2050">
        <v>280490</v>
      </c>
      <c r="E2050">
        <v>323000</v>
      </c>
      <c r="F2050" t="s">
        <v>13</v>
      </c>
      <c r="G2050" t="s">
        <v>14</v>
      </c>
      <c r="H2050">
        <v>3</v>
      </c>
      <c r="I2050">
        <v>2</v>
      </c>
      <c r="J2050">
        <v>1048</v>
      </c>
      <c r="K2050">
        <v>1.350819</v>
      </c>
      <c r="L2050" t="s">
        <v>22</v>
      </c>
    </row>
    <row r="2051" spans="1:12" x14ac:dyDescent="0.3">
      <c r="A2051" s="1">
        <v>41949</v>
      </c>
      <c r="B2051">
        <v>2014</v>
      </c>
      <c r="C2051" t="s">
        <v>18</v>
      </c>
      <c r="D2051">
        <v>243670</v>
      </c>
      <c r="E2051">
        <v>313330</v>
      </c>
      <c r="F2051" t="s">
        <v>13</v>
      </c>
      <c r="G2051" t="s">
        <v>14</v>
      </c>
      <c r="H2051">
        <v>3</v>
      </c>
      <c r="I2051">
        <v>2</v>
      </c>
      <c r="J2051">
        <v>1032</v>
      </c>
      <c r="K2051">
        <v>1.350819</v>
      </c>
      <c r="L2051" t="s">
        <v>16</v>
      </c>
    </row>
    <row r="2052" spans="1:12" x14ac:dyDescent="0.3">
      <c r="A2052" s="1">
        <v>41950</v>
      </c>
      <c r="B2052">
        <v>2014</v>
      </c>
      <c r="C2052" t="s">
        <v>29</v>
      </c>
      <c r="D2052">
        <v>163030</v>
      </c>
      <c r="E2052">
        <v>245000</v>
      </c>
      <c r="F2052" t="s">
        <v>13</v>
      </c>
      <c r="G2052" t="s">
        <v>14</v>
      </c>
      <c r="H2052">
        <v>3</v>
      </c>
      <c r="I2052">
        <v>2</v>
      </c>
      <c r="J2052">
        <v>1055</v>
      </c>
      <c r="K2052">
        <v>1.350819</v>
      </c>
      <c r="L2052" t="s">
        <v>22</v>
      </c>
    </row>
    <row r="2053" spans="1:12" x14ac:dyDescent="0.3">
      <c r="A2053" s="1">
        <v>41950</v>
      </c>
      <c r="B2053">
        <v>2014</v>
      </c>
      <c r="C2053" t="s">
        <v>17</v>
      </c>
      <c r="D2053">
        <v>115170</v>
      </c>
      <c r="E2053">
        <v>56000</v>
      </c>
      <c r="F2053" t="s">
        <v>13</v>
      </c>
      <c r="G2053" t="s">
        <v>14</v>
      </c>
      <c r="H2053">
        <v>3</v>
      </c>
      <c r="I2053">
        <v>1</v>
      </c>
      <c r="J2053">
        <v>1086</v>
      </c>
      <c r="K2053">
        <v>1.350819</v>
      </c>
      <c r="L2053" t="s">
        <v>22</v>
      </c>
    </row>
    <row r="2054" spans="1:12" x14ac:dyDescent="0.3">
      <c r="A2054" s="1">
        <v>41951</v>
      </c>
      <c r="B2054">
        <v>2014</v>
      </c>
      <c r="C2054" t="s">
        <v>17</v>
      </c>
      <c r="D2054">
        <v>131260</v>
      </c>
      <c r="E2054">
        <v>160000</v>
      </c>
      <c r="F2054" t="s">
        <v>19</v>
      </c>
      <c r="G2054" t="s">
        <v>20</v>
      </c>
      <c r="H2054">
        <v>4</v>
      </c>
      <c r="I2054">
        <v>2</v>
      </c>
      <c r="J2054">
        <v>1412</v>
      </c>
      <c r="K2054">
        <v>1.350819</v>
      </c>
      <c r="L2054" t="s">
        <v>16</v>
      </c>
    </row>
    <row r="2055" spans="1:12" x14ac:dyDescent="0.3">
      <c r="A2055" s="1">
        <v>41956</v>
      </c>
      <c r="B2055">
        <v>2014</v>
      </c>
      <c r="C2055" t="s">
        <v>29</v>
      </c>
      <c r="D2055">
        <v>243880</v>
      </c>
      <c r="E2055">
        <v>410000</v>
      </c>
      <c r="F2055" t="s">
        <v>13</v>
      </c>
      <c r="G2055" t="s">
        <v>14</v>
      </c>
      <c r="H2055">
        <v>3</v>
      </c>
      <c r="I2055">
        <v>1</v>
      </c>
      <c r="J2055">
        <v>905</v>
      </c>
      <c r="K2055">
        <v>1.350819</v>
      </c>
      <c r="L2055" t="s">
        <v>25</v>
      </c>
    </row>
    <row r="2056" spans="1:12" x14ac:dyDescent="0.3">
      <c r="A2056" s="1">
        <v>41956</v>
      </c>
      <c r="B2056">
        <v>2014</v>
      </c>
      <c r="C2056" t="s">
        <v>26</v>
      </c>
      <c r="D2056">
        <v>484400</v>
      </c>
      <c r="E2056">
        <v>490000</v>
      </c>
      <c r="F2056" t="s">
        <v>13</v>
      </c>
      <c r="G2056" t="s">
        <v>14</v>
      </c>
      <c r="H2056">
        <v>3</v>
      </c>
      <c r="I2056">
        <v>2</v>
      </c>
      <c r="J2056">
        <v>1032</v>
      </c>
      <c r="K2056">
        <v>1.350819</v>
      </c>
      <c r="L2056" t="s">
        <v>16</v>
      </c>
    </row>
    <row r="2057" spans="1:12" x14ac:dyDescent="0.3">
      <c r="A2057" s="1">
        <v>41957</v>
      </c>
      <c r="B2057">
        <v>2014</v>
      </c>
      <c r="C2057" t="s">
        <v>17</v>
      </c>
      <c r="D2057">
        <v>176370</v>
      </c>
      <c r="E2057">
        <v>160000</v>
      </c>
      <c r="F2057" t="s">
        <v>19</v>
      </c>
      <c r="G2057" t="s">
        <v>20</v>
      </c>
      <c r="H2057">
        <v>4</v>
      </c>
      <c r="I2057">
        <v>3</v>
      </c>
      <c r="J2057">
        <v>1261</v>
      </c>
      <c r="K2057">
        <v>1.350819</v>
      </c>
      <c r="L2057" t="s">
        <v>22</v>
      </c>
    </row>
    <row r="2058" spans="1:12" x14ac:dyDescent="0.3">
      <c r="A2058" s="1">
        <v>41958</v>
      </c>
      <c r="B2058">
        <v>2014</v>
      </c>
      <c r="C2058" t="s">
        <v>17</v>
      </c>
      <c r="D2058">
        <v>121320</v>
      </c>
      <c r="E2058">
        <v>88500</v>
      </c>
      <c r="F2058" t="s">
        <v>13</v>
      </c>
      <c r="G2058" t="s">
        <v>14</v>
      </c>
      <c r="H2058">
        <v>3</v>
      </c>
      <c r="I2058">
        <v>1</v>
      </c>
      <c r="J2058">
        <v>951</v>
      </c>
      <c r="K2058">
        <v>1.350819</v>
      </c>
      <c r="L2058" t="s">
        <v>22</v>
      </c>
    </row>
    <row r="2059" spans="1:12" x14ac:dyDescent="0.3">
      <c r="A2059" s="1">
        <v>41958</v>
      </c>
      <c r="B2059">
        <v>2014</v>
      </c>
      <c r="C2059" t="s">
        <v>26</v>
      </c>
      <c r="D2059">
        <v>1448860</v>
      </c>
      <c r="E2059">
        <v>1675000</v>
      </c>
      <c r="F2059" t="s">
        <v>19</v>
      </c>
      <c r="G2059" t="s">
        <v>20</v>
      </c>
      <c r="H2059">
        <v>4</v>
      </c>
      <c r="I2059">
        <v>2</v>
      </c>
      <c r="J2059">
        <v>1486</v>
      </c>
      <c r="K2059">
        <v>1.350819</v>
      </c>
      <c r="L2059" t="s">
        <v>22</v>
      </c>
    </row>
    <row r="2060" spans="1:12" x14ac:dyDescent="0.3">
      <c r="A2060" s="1">
        <v>41959</v>
      </c>
      <c r="B2060">
        <v>2014</v>
      </c>
      <c r="C2060" t="s">
        <v>26</v>
      </c>
      <c r="D2060">
        <v>689570</v>
      </c>
      <c r="E2060">
        <v>950000</v>
      </c>
      <c r="F2060" t="s">
        <v>13</v>
      </c>
      <c r="G2060" t="s">
        <v>14</v>
      </c>
      <c r="H2060">
        <v>3</v>
      </c>
      <c r="I2060">
        <v>2</v>
      </c>
      <c r="J2060">
        <v>935</v>
      </c>
      <c r="K2060">
        <v>1.350819</v>
      </c>
      <c r="L2060" t="s">
        <v>15</v>
      </c>
    </row>
    <row r="2061" spans="1:12" x14ac:dyDescent="0.3">
      <c r="A2061" s="1">
        <v>41959</v>
      </c>
      <c r="B2061">
        <v>2014</v>
      </c>
      <c r="C2061" t="s">
        <v>21</v>
      </c>
      <c r="D2061">
        <v>1720460</v>
      </c>
      <c r="E2061">
        <v>2650000</v>
      </c>
      <c r="F2061" t="s">
        <v>13</v>
      </c>
      <c r="G2061" t="s">
        <v>14</v>
      </c>
      <c r="H2061">
        <v>3</v>
      </c>
      <c r="I2061">
        <v>1</v>
      </c>
      <c r="J2061">
        <v>1083</v>
      </c>
      <c r="K2061">
        <v>1.350819</v>
      </c>
      <c r="L2061" t="s">
        <v>15</v>
      </c>
    </row>
    <row r="2062" spans="1:12" x14ac:dyDescent="0.3">
      <c r="A2062" s="1">
        <v>41959</v>
      </c>
      <c r="B2062">
        <v>2014</v>
      </c>
      <c r="C2062" t="s">
        <v>21</v>
      </c>
      <c r="D2062">
        <v>2107280</v>
      </c>
      <c r="E2062">
        <v>3500000</v>
      </c>
      <c r="F2062" t="s">
        <v>13</v>
      </c>
      <c r="G2062" t="s">
        <v>14</v>
      </c>
      <c r="H2062">
        <v>3</v>
      </c>
      <c r="I2062">
        <v>3</v>
      </c>
      <c r="J2062">
        <v>1086</v>
      </c>
      <c r="K2062">
        <v>1.350819</v>
      </c>
      <c r="L2062" t="s">
        <v>16</v>
      </c>
    </row>
    <row r="2063" spans="1:12" x14ac:dyDescent="0.3">
      <c r="A2063" s="1">
        <v>41962</v>
      </c>
      <c r="B2063">
        <v>2014</v>
      </c>
      <c r="C2063" t="s">
        <v>29</v>
      </c>
      <c r="D2063">
        <v>187880</v>
      </c>
      <c r="E2063">
        <v>312000</v>
      </c>
      <c r="F2063" t="s">
        <v>13</v>
      </c>
      <c r="G2063" t="s">
        <v>14</v>
      </c>
      <c r="H2063">
        <v>3</v>
      </c>
      <c r="I2063">
        <v>2</v>
      </c>
      <c r="J2063">
        <v>989</v>
      </c>
      <c r="K2063">
        <v>1.350819</v>
      </c>
      <c r="L2063" t="s">
        <v>16</v>
      </c>
    </row>
    <row r="2064" spans="1:12" x14ac:dyDescent="0.3">
      <c r="A2064" s="1">
        <v>41962</v>
      </c>
      <c r="B2064">
        <v>2014</v>
      </c>
      <c r="C2064" t="s">
        <v>17</v>
      </c>
      <c r="D2064">
        <v>168690</v>
      </c>
      <c r="E2064">
        <v>270000</v>
      </c>
      <c r="F2064" t="s">
        <v>13</v>
      </c>
      <c r="G2064" t="s">
        <v>14</v>
      </c>
      <c r="H2064">
        <v>3</v>
      </c>
      <c r="I2064">
        <v>3</v>
      </c>
      <c r="J2064">
        <v>1048</v>
      </c>
      <c r="K2064">
        <v>1.350819</v>
      </c>
      <c r="L2064" t="s">
        <v>22</v>
      </c>
    </row>
    <row r="2065" spans="1:12" x14ac:dyDescent="0.3">
      <c r="A2065" s="1">
        <v>41962</v>
      </c>
      <c r="B2065">
        <v>2014</v>
      </c>
      <c r="C2065" t="s">
        <v>21</v>
      </c>
      <c r="D2065">
        <v>366030</v>
      </c>
      <c r="E2065">
        <v>442500</v>
      </c>
      <c r="F2065" t="s">
        <v>13</v>
      </c>
      <c r="G2065" t="s">
        <v>14</v>
      </c>
      <c r="H2065">
        <v>3</v>
      </c>
      <c r="I2065">
        <v>3</v>
      </c>
      <c r="J2065">
        <v>1007</v>
      </c>
      <c r="K2065">
        <v>1.350819</v>
      </c>
      <c r="L2065" t="s">
        <v>25</v>
      </c>
    </row>
    <row r="2066" spans="1:12" x14ac:dyDescent="0.3">
      <c r="A2066" s="1">
        <v>41963</v>
      </c>
      <c r="B2066">
        <v>2014</v>
      </c>
      <c r="C2066" t="s">
        <v>26</v>
      </c>
      <c r="D2066">
        <v>427630</v>
      </c>
      <c r="E2066">
        <v>705000</v>
      </c>
      <c r="F2066" t="s">
        <v>13</v>
      </c>
      <c r="G2066" t="s">
        <v>14</v>
      </c>
      <c r="H2066">
        <v>3</v>
      </c>
      <c r="I2066">
        <v>1</v>
      </c>
      <c r="J2066">
        <v>1032</v>
      </c>
      <c r="K2066">
        <v>1.350819</v>
      </c>
      <c r="L2066" t="s">
        <v>15</v>
      </c>
    </row>
    <row r="2067" spans="1:12" x14ac:dyDescent="0.3">
      <c r="A2067" s="1">
        <v>41963</v>
      </c>
      <c r="B2067">
        <v>2014</v>
      </c>
      <c r="C2067" t="s">
        <v>21</v>
      </c>
      <c r="D2067">
        <v>1075060</v>
      </c>
      <c r="E2067">
        <v>1750000</v>
      </c>
      <c r="F2067" t="s">
        <v>13</v>
      </c>
      <c r="G2067" t="s">
        <v>14</v>
      </c>
      <c r="H2067">
        <v>3</v>
      </c>
      <c r="I2067">
        <v>2</v>
      </c>
      <c r="J2067">
        <v>983</v>
      </c>
      <c r="K2067">
        <v>1.350819</v>
      </c>
      <c r="L2067" t="s">
        <v>22</v>
      </c>
    </row>
    <row r="2068" spans="1:12" x14ac:dyDescent="0.3">
      <c r="A2068" s="1">
        <v>41963</v>
      </c>
      <c r="B2068">
        <v>2014</v>
      </c>
      <c r="C2068" t="s">
        <v>17</v>
      </c>
      <c r="D2068">
        <v>79400</v>
      </c>
      <c r="E2068">
        <v>27000</v>
      </c>
      <c r="F2068" t="s">
        <v>13</v>
      </c>
      <c r="G2068" t="s">
        <v>14</v>
      </c>
      <c r="H2068">
        <v>3</v>
      </c>
      <c r="I2068">
        <v>1</v>
      </c>
      <c r="J2068">
        <v>1060</v>
      </c>
      <c r="K2068">
        <v>1.350819</v>
      </c>
      <c r="L2068" t="s">
        <v>25</v>
      </c>
    </row>
    <row r="2069" spans="1:12" x14ac:dyDescent="0.3">
      <c r="A2069" s="1">
        <v>41969</v>
      </c>
      <c r="B2069">
        <v>2014</v>
      </c>
      <c r="C2069" t="s">
        <v>17</v>
      </c>
      <c r="D2069">
        <v>169270</v>
      </c>
      <c r="E2069">
        <v>115000</v>
      </c>
      <c r="F2069" t="s">
        <v>13</v>
      </c>
      <c r="G2069" t="s">
        <v>14</v>
      </c>
      <c r="H2069">
        <v>3</v>
      </c>
      <c r="I2069">
        <v>1</v>
      </c>
      <c r="J2069">
        <v>983</v>
      </c>
      <c r="K2069">
        <v>1.350819</v>
      </c>
      <c r="L2069" t="s">
        <v>25</v>
      </c>
    </row>
    <row r="2070" spans="1:12" x14ac:dyDescent="0.3">
      <c r="A2070" s="1">
        <v>41971</v>
      </c>
      <c r="B2070">
        <v>2014</v>
      </c>
      <c r="C2070" t="s">
        <v>29</v>
      </c>
      <c r="D2070">
        <v>266210</v>
      </c>
      <c r="E2070">
        <v>420000</v>
      </c>
      <c r="F2070" t="s">
        <v>13</v>
      </c>
      <c r="G2070" t="s">
        <v>14</v>
      </c>
      <c r="H2070">
        <v>3</v>
      </c>
      <c r="I2070">
        <v>3</v>
      </c>
      <c r="J2070">
        <v>1022</v>
      </c>
      <c r="K2070">
        <v>1.350819</v>
      </c>
      <c r="L2070" t="s">
        <v>16</v>
      </c>
    </row>
    <row r="2071" spans="1:12" x14ac:dyDescent="0.3">
      <c r="A2071" s="1">
        <v>41972</v>
      </c>
      <c r="B2071">
        <v>2014</v>
      </c>
      <c r="C2071" t="s">
        <v>29</v>
      </c>
      <c r="D2071">
        <v>680260</v>
      </c>
      <c r="E2071">
        <v>982000</v>
      </c>
      <c r="F2071" t="s">
        <v>13</v>
      </c>
      <c r="G2071" t="s">
        <v>14</v>
      </c>
      <c r="H2071">
        <v>3</v>
      </c>
      <c r="I2071">
        <v>3</v>
      </c>
      <c r="J2071">
        <v>1068</v>
      </c>
      <c r="K2071">
        <v>1.350819</v>
      </c>
      <c r="L2071" t="s">
        <v>15</v>
      </c>
    </row>
    <row r="2072" spans="1:12" x14ac:dyDescent="0.3">
      <c r="A2072" s="1">
        <v>41972</v>
      </c>
      <c r="B2072">
        <v>2014</v>
      </c>
      <c r="C2072" t="s">
        <v>21</v>
      </c>
      <c r="D2072">
        <v>608720</v>
      </c>
      <c r="E2072">
        <v>795700</v>
      </c>
      <c r="F2072" t="s">
        <v>19</v>
      </c>
      <c r="G2072" t="s">
        <v>20</v>
      </c>
      <c r="H2072">
        <v>4</v>
      </c>
      <c r="I2072">
        <v>4</v>
      </c>
      <c r="J2072">
        <v>1243</v>
      </c>
      <c r="K2072">
        <v>1.350819</v>
      </c>
      <c r="L2072" t="s">
        <v>25</v>
      </c>
    </row>
    <row r="2073" spans="1:12" x14ac:dyDescent="0.3">
      <c r="A2073" s="1">
        <v>41973</v>
      </c>
      <c r="B2073">
        <v>2014</v>
      </c>
      <c r="C2073" t="s">
        <v>26</v>
      </c>
      <c r="D2073">
        <v>264530</v>
      </c>
      <c r="E2073">
        <v>185000</v>
      </c>
      <c r="F2073" t="s">
        <v>13</v>
      </c>
      <c r="G2073" t="s">
        <v>14</v>
      </c>
      <c r="H2073">
        <v>3</v>
      </c>
      <c r="I2073">
        <v>1</v>
      </c>
      <c r="J2073">
        <v>1045</v>
      </c>
      <c r="K2073">
        <v>1.350819</v>
      </c>
      <c r="L2073" t="s">
        <v>15</v>
      </c>
    </row>
    <row r="2074" spans="1:12" x14ac:dyDescent="0.3">
      <c r="A2074" s="1">
        <v>41973</v>
      </c>
      <c r="B2074">
        <v>2014</v>
      </c>
      <c r="C2074" t="s">
        <v>18</v>
      </c>
      <c r="D2074">
        <v>333060</v>
      </c>
      <c r="E2074">
        <v>370000</v>
      </c>
      <c r="F2074" t="s">
        <v>13</v>
      </c>
      <c r="G2074" t="s">
        <v>14</v>
      </c>
      <c r="H2074">
        <v>3</v>
      </c>
      <c r="I2074">
        <v>3</v>
      </c>
      <c r="J2074">
        <v>1049</v>
      </c>
      <c r="K2074">
        <v>1.350819</v>
      </c>
      <c r="L2074" t="s">
        <v>15</v>
      </c>
    </row>
    <row r="2075" spans="1:12" x14ac:dyDescent="0.3">
      <c r="A2075" s="1">
        <v>41976</v>
      </c>
      <c r="B2075">
        <v>2014</v>
      </c>
      <c r="C2075" t="s">
        <v>18</v>
      </c>
      <c r="D2075">
        <v>453180</v>
      </c>
      <c r="E2075">
        <v>625000</v>
      </c>
      <c r="F2075" t="s">
        <v>13</v>
      </c>
      <c r="G2075" t="s">
        <v>14</v>
      </c>
      <c r="H2075">
        <v>3</v>
      </c>
      <c r="I2075">
        <v>2</v>
      </c>
      <c r="J2075">
        <v>1030</v>
      </c>
      <c r="K2075">
        <v>1.350819</v>
      </c>
      <c r="L2075" t="s">
        <v>15</v>
      </c>
    </row>
    <row r="2076" spans="1:12" x14ac:dyDescent="0.3">
      <c r="A2076" s="1">
        <v>41976</v>
      </c>
      <c r="B2076">
        <v>2014</v>
      </c>
      <c r="C2076" t="s">
        <v>17</v>
      </c>
      <c r="D2076">
        <v>112470</v>
      </c>
      <c r="E2076">
        <v>97000</v>
      </c>
      <c r="F2076" t="s">
        <v>13</v>
      </c>
      <c r="G2076" t="s">
        <v>14</v>
      </c>
      <c r="H2076">
        <v>3</v>
      </c>
      <c r="I2076">
        <v>1</v>
      </c>
      <c r="J2076">
        <v>990</v>
      </c>
      <c r="K2076">
        <v>1.350819</v>
      </c>
      <c r="L2076" t="s">
        <v>25</v>
      </c>
    </row>
    <row r="2077" spans="1:12" x14ac:dyDescent="0.3">
      <c r="A2077" s="1">
        <v>41976</v>
      </c>
      <c r="B2077">
        <v>2014</v>
      </c>
      <c r="C2077" t="s">
        <v>29</v>
      </c>
      <c r="D2077">
        <v>543410</v>
      </c>
      <c r="E2077">
        <v>390000</v>
      </c>
      <c r="F2077" t="s">
        <v>13</v>
      </c>
      <c r="G2077" t="s">
        <v>14</v>
      </c>
      <c r="H2077">
        <v>3</v>
      </c>
      <c r="I2077">
        <v>3</v>
      </c>
      <c r="J2077">
        <v>1099</v>
      </c>
      <c r="K2077">
        <v>1.350819</v>
      </c>
      <c r="L2077" t="s">
        <v>25</v>
      </c>
    </row>
    <row r="2078" spans="1:12" x14ac:dyDescent="0.3">
      <c r="A2078" s="1">
        <v>41977</v>
      </c>
      <c r="B2078">
        <v>2014</v>
      </c>
      <c r="C2078" t="s">
        <v>29</v>
      </c>
      <c r="D2078">
        <v>245700</v>
      </c>
      <c r="E2078">
        <v>410000</v>
      </c>
      <c r="F2078" t="s">
        <v>13</v>
      </c>
      <c r="G2078" t="s">
        <v>14</v>
      </c>
      <c r="H2078">
        <v>3</v>
      </c>
      <c r="I2078">
        <v>2</v>
      </c>
      <c r="J2078">
        <v>1058</v>
      </c>
      <c r="K2078">
        <v>1.350819</v>
      </c>
      <c r="L2078" t="s">
        <v>16</v>
      </c>
    </row>
    <row r="2079" spans="1:12" x14ac:dyDescent="0.3">
      <c r="A2079" s="1">
        <v>41977</v>
      </c>
      <c r="B2079">
        <v>2014</v>
      </c>
      <c r="C2079" t="s">
        <v>17</v>
      </c>
      <c r="D2079">
        <v>217040</v>
      </c>
      <c r="E2079">
        <v>157500</v>
      </c>
      <c r="F2079" t="s">
        <v>27</v>
      </c>
      <c r="G2079" t="s">
        <v>28</v>
      </c>
      <c r="H2079">
        <v>8</v>
      </c>
      <c r="I2079">
        <v>7</v>
      </c>
      <c r="J2079">
        <v>2542</v>
      </c>
      <c r="K2079">
        <v>1.350819</v>
      </c>
      <c r="L2079" t="s">
        <v>25</v>
      </c>
    </row>
    <row r="2080" spans="1:12" x14ac:dyDescent="0.3">
      <c r="A2080" s="1">
        <v>41979</v>
      </c>
      <c r="B2080">
        <v>2014</v>
      </c>
      <c r="C2080" t="s">
        <v>17</v>
      </c>
      <c r="D2080">
        <v>155450</v>
      </c>
      <c r="E2080">
        <v>180000</v>
      </c>
      <c r="F2080" t="s">
        <v>23</v>
      </c>
      <c r="G2080" t="s">
        <v>24</v>
      </c>
      <c r="H2080">
        <v>6</v>
      </c>
      <c r="I2080">
        <v>4</v>
      </c>
      <c r="J2080">
        <v>2180</v>
      </c>
      <c r="K2080">
        <v>1.350819</v>
      </c>
      <c r="L2080" t="s">
        <v>16</v>
      </c>
    </row>
    <row r="2081" spans="1:12" x14ac:dyDescent="0.3">
      <c r="A2081" s="1">
        <v>41980</v>
      </c>
      <c r="B2081">
        <v>2014</v>
      </c>
      <c r="C2081" t="s">
        <v>21</v>
      </c>
      <c r="D2081">
        <v>3384430</v>
      </c>
      <c r="E2081">
        <v>5650000</v>
      </c>
      <c r="F2081" t="s">
        <v>13</v>
      </c>
      <c r="G2081" t="s">
        <v>14</v>
      </c>
      <c r="H2081">
        <v>3</v>
      </c>
      <c r="I2081">
        <v>2</v>
      </c>
      <c r="J2081">
        <v>1046</v>
      </c>
      <c r="K2081">
        <v>1.350819</v>
      </c>
      <c r="L2081" t="s">
        <v>15</v>
      </c>
    </row>
    <row r="2082" spans="1:12" x14ac:dyDescent="0.3">
      <c r="A2082" s="1">
        <v>41983</v>
      </c>
      <c r="B2082">
        <v>2014</v>
      </c>
      <c r="C2082" t="s">
        <v>21</v>
      </c>
      <c r="D2082">
        <v>804930</v>
      </c>
      <c r="E2082">
        <v>1435000</v>
      </c>
      <c r="F2082" t="s">
        <v>13</v>
      </c>
      <c r="G2082" t="s">
        <v>14</v>
      </c>
      <c r="H2082">
        <v>3</v>
      </c>
      <c r="I2082">
        <v>2</v>
      </c>
      <c r="J2082">
        <v>1097</v>
      </c>
      <c r="K2082">
        <v>1.350819</v>
      </c>
      <c r="L2082" t="s">
        <v>25</v>
      </c>
    </row>
    <row r="2083" spans="1:12" x14ac:dyDescent="0.3">
      <c r="A2083" s="1">
        <v>41987</v>
      </c>
      <c r="B2083">
        <v>2014</v>
      </c>
      <c r="C2083" t="s">
        <v>21</v>
      </c>
      <c r="D2083">
        <v>313950</v>
      </c>
      <c r="E2083">
        <v>498750</v>
      </c>
      <c r="F2083" t="s">
        <v>19</v>
      </c>
      <c r="G2083" t="s">
        <v>20</v>
      </c>
      <c r="H2083">
        <v>4</v>
      </c>
      <c r="I2083">
        <v>4</v>
      </c>
      <c r="J2083">
        <v>1327</v>
      </c>
      <c r="K2083">
        <v>1.350819</v>
      </c>
      <c r="L2083" t="s">
        <v>25</v>
      </c>
    </row>
    <row r="2084" spans="1:12" x14ac:dyDescent="0.3">
      <c r="A2084" s="1">
        <v>41990</v>
      </c>
      <c r="B2084">
        <v>2014</v>
      </c>
      <c r="C2084" t="s">
        <v>26</v>
      </c>
      <c r="D2084">
        <v>278180</v>
      </c>
      <c r="E2084">
        <v>347695</v>
      </c>
      <c r="F2084" t="s">
        <v>13</v>
      </c>
      <c r="G2084" t="s">
        <v>14</v>
      </c>
      <c r="H2084">
        <v>3</v>
      </c>
      <c r="I2084">
        <v>2</v>
      </c>
      <c r="J2084">
        <v>951</v>
      </c>
      <c r="K2084">
        <v>1.350819</v>
      </c>
      <c r="L2084" t="s">
        <v>15</v>
      </c>
    </row>
    <row r="2085" spans="1:12" x14ac:dyDescent="0.3">
      <c r="A2085" s="1">
        <v>41991</v>
      </c>
      <c r="B2085">
        <v>2014</v>
      </c>
      <c r="C2085" t="s">
        <v>21</v>
      </c>
      <c r="D2085">
        <v>3067260</v>
      </c>
      <c r="E2085">
        <v>4925250</v>
      </c>
      <c r="F2085" t="s">
        <v>13</v>
      </c>
      <c r="G2085" t="s">
        <v>14</v>
      </c>
      <c r="H2085">
        <v>3</v>
      </c>
      <c r="I2085">
        <v>3</v>
      </c>
      <c r="J2085">
        <v>1073</v>
      </c>
      <c r="K2085">
        <v>1.350819</v>
      </c>
      <c r="L2085" t="s">
        <v>25</v>
      </c>
    </row>
    <row r="2086" spans="1:12" x14ac:dyDescent="0.3">
      <c r="A2086" s="1">
        <v>41992</v>
      </c>
      <c r="B2086">
        <v>2014</v>
      </c>
      <c r="C2086" t="s">
        <v>18</v>
      </c>
      <c r="D2086">
        <v>428610</v>
      </c>
      <c r="E2086">
        <v>746250</v>
      </c>
      <c r="F2086" t="s">
        <v>13</v>
      </c>
      <c r="G2086" t="s">
        <v>14</v>
      </c>
      <c r="H2086">
        <v>3</v>
      </c>
      <c r="I2086">
        <v>2</v>
      </c>
      <c r="J2086">
        <v>1063</v>
      </c>
      <c r="K2086">
        <v>1.350819</v>
      </c>
      <c r="L2086" t="s">
        <v>15</v>
      </c>
    </row>
    <row r="2087" spans="1:12" x14ac:dyDescent="0.3">
      <c r="A2087" s="1">
        <v>41993</v>
      </c>
      <c r="B2087">
        <v>2014</v>
      </c>
      <c r="C2087" t="s">
        <v>26</v>
      </c>
      <c r="D2087">
        <v>386190</v>
      </c>
      <c r="E2087">
        <v>435000</v>
      </c>
      <c r="F2087" t="s">
        <v>13</v>
      </c>
      <c r="G2087" t="s">
        <v>14</v>
      </c>
      <c r="H2087">
        <v>3</v>
      </c>
      <c r="I2087">
        <v>2</v>
      </c>
      <c r="J2087">
        <v>990</v>
      </c>
      <c r="K2087">
        <v>1.350819</v>
      </c>
      <c r="L2087" t="s">
        <v>15</v>
      </c>
    </row>
    <row r="2088" spans="1:12" x14ac:dyDescent="0.3">
      <c r="A2088" s="1">
        <v>41999</v>
      </c>
      <c r="B2088">
        <v>2014</v>
      </c>
      <c r="C2088" t="s">
        <v>29</v>
      </c>
      <c r="D2088">
        <v>153930</v>
      </c>
      <c r="E2088">
        <v>215000</v>
      </c>
      <c r="F2088" t="s">
        <v>13</v>
      </c>
      <c r="G2088" t="s">
        <v>14</v>
      </c>
      <c r="H2088">
        <v>3</v>
      </c>
      <c r="I2088">
        <v>2</v>
      </c>
      <c r="J2088">
        <v>1092</v>
      </c>
      <c r="K2088">
        <v>1.350819</v>
      </c>
      <c r="L2088" t="s">
        <v>16</v>
      </c>
    </row>
    <row r="2089" spans="1:12" x14ac:dyDescent="0.3">
      <c r="A2089" s="1">
        <v>41999</v>
      </c>
      <c r="B2089">
        <v>2014</v>
      </c>
      <c r="C2089" t="s">
        <v>17</v>
      </c>
      <c r="D2089">
        <v>87790</v>
      </c>
      <c r="E2089">
        <v>27500</v>
      </c>
      <c r="F2089" t="s">
        <v>13</v>
      </c>
      <c r="G2089" t="s">
        <v>14</v>
      </c>
      <c r="H2089">
        <v>3</v>
      </c>
      <c r="I2089">
        <v>1</v>
      </c>
      <c r="J2089">
        <v>979</v>
      </c>
      <c r="K2089">
        <v>1.350819</v>
      </c>
      <c r="L2089" t="s">
        <v>22</v>
      </c>
    </row>
    <row r="2090" spans="1:12" x14ac:dyDescent="0.3">
      <c r="A2090" s="1">
        <v>41999</v>
      </c>
      <c r="B2090">
        <v>2014</v>
      </c>
      <c r="C2090" t="s">
        <v>18</v>
      </c>
      <c r="D2090">
        <v>237300</v>
      </c>
      <c r="E2090">
        <v>220000</v>
      </c>
      <c r="F2090" t="s">
        <v>13</v>
      </c>
      <c r="G2090" t="s">
        <v>14</v>
      </c>
      <c r="H2090">
        <v>3</v>
      </c>
      <c r="I2090">
        <v>2</v>
      </c>
      <c r="J2090">
        <v>1028</v>
      </c>
      <c r="K2090">
        <v>1.350819</v>
      </c>
      <c r="L2090" t="s">
        <v>16</v>
      </c>
    </row>
    <row r="2091" spans="1:12" x14ac:dyDescent="0.3">
      <c r="A2091" s="1">
        <v>42001</v>
      </c>
      <c r="B2091">
        <v>2014</v>
      </c>
      <c r="C2091" t="s">
        <v>21</v>
      </c>
      <c r="D2091">
        <v>2124220</v>
      </c>
      <c r="E2091">
        <v>825000</v>
      </c>
      <c r="F2091" t="s">
        <v>13</v>
      </c>
      <c r="G2091" t="s">
        <v>14</v>
      </c>
      <c r="H2091">
        <v>3</v>
      </c>
      <c r="I2091">
        <v>1</v>
      </c>
      <c r="J2091">
        <v>1089</v>
      </c>
      <c r="K2091">
        <v>1.350819</v>
      </c>
      <c r="L2091" t="s">
        <v>15</v>
      </c>
    </row>
    <row r="2092" spans="1:12" x14ac:dyDescent="0.3">
      <c r="A2092" s="1">
        <v>42004</v>
      </c>
      <c r="B2092">
        <v>2014</v>
      </c>
      <c r="C2092" t="s">
        <v>29</v>
      </c>
      <c r="D2092">
        <v>252140</v>
      </c>
      <c r="E2092">
        <v>274280</v>
      </c>
      <c r="F2092" t="s">
        <v>13</v>
      </c>
      <c r="G2092" t="s">
        <v>14</v>
      </c>
      <c r="H2092">
        <v>3</v>
      </c>
      <c r="I2092">
        <v>2</v>
      </c>
      <c r="J2092">
        <v>1001</v>
      </c>
      <c r="K2092">
        <v>1.350819</v>
      </c>
      <c r="L2092" t="s">
        <v>15</v>
      </c>
    </row>
    <row r="2093" spans="1:12" x14ac:dyDescent="0.3">
      <c r="A2093" s="1">
        <v>42004</v>
      </c>
      <c r="B2093">
        <v>2014</v>
      </c>
      <c r="C2093" t="s">
        <v>29</v>
      </c>
      <c r="D2093">
        <v>226380</v>
      </c>
      <c r="E2093">
        <v>350000</v>
      </c>
      <c r="F2093" t="s">
        <v>19</v>
      </c>
      <c r="G2093" t="s">
        <v>20</v>
      </c>
      <c r="H2093">
        <v>4</v>
      </c>
      <c r="I2093">
        <v>4</v>
      </c>
      <c r="J2093">
        <v>1339</v>
      </c>
      <c r="K2093">
        <v>1.350819</v>
      </c>
      <c r="L2093" t="s">
        <v>22</v>
      </c>
    </row>
    <row r="2094" spans="1:12" x14ac:dyDescent="0.3">
      <c r="A2094" s="1">
        <v>42004</v>
      </c>
      <c r="B2094">
        <v>2014</v>
      </c>
      <c r="C2094" t="s">
        <v>17</v>
      </c>
      <c r="D2094">
        <v>112390</v>
      </c>
      <c r="E2094">
        <v>28299</v>
      </c>
      <c r="F2094" t="s">
        <v>19</v>
      </c>
      <c r="G2094" t="s">
        <v>20</v>
      </c>
      <c r="H2094">
        <v>4</v>
      </c>
      <c r="I2094">
        <v>2</v>
      </c>
      <c r="J2094">
        <v>1249</v>
      </c>
      <c r="K2094">
        <v>1.350819</v>
      </c>
      <c r="L2094" t="s">
        <v>16</v>
      </c>
    </row>
    <row r="2095" spans="1:12" x14ac:dyDescent="0.3">
      <c r="A2095" s="1">
        <v>42004</v>
      </c>
      <c r="B2095">
        <v>2014</v>
      </c>
      <c r="C2095" t="s">
        <v>21</v>
      </c>
      <c r="D2095">
        <v>3033730</v>
      </c>
      <c r="E2095">
        <v>6900000</v>
      </c>
      <c r="F2095" t="s">
        <v>13</v>
      </c>
      <c r="G2095" t="s">
        <v>14</v>
      </c>
      <c r="H2095">
        <v>3</v>
      </c>
      <c r="I2095">
        <v>2</v>
      </c>
      <c r="J2095">
        <v>1098</v>
      </c>
      <c r="K2095">
        <v>1.350819</v>
      </c>
      <c r="L2095" t="s">
        <v>16</v>
      </c>
    </row>
    <row r="2096" spans="1:12" x14ac:dyDescent="0.3">
      <c r="A2096" s="1">
        <v>42006</v>
      </c>
      <c r="B2096">
        <v>2015</v>
      </c>
      <c r="C2096" t="s">
        <v>17</v>
      </c>
      <c r="D2096">
        <v>150340</v>
      </c>
      <c r="E2096">
        <v>30000</v>
      </c>
      <c r="F2096" t="s">
        <v>19</v>
      </c>
      <c r="G2096" t="s">
        <v>20</v>
      </c>
      <c r="H2096">
        <v>4</v>
      </c>
      <c r="I2096">
        <v>4</v>
      </c>
      <c r="J2096">
        <v>1419</v>
      </c>
      <c r="K2096">
        <v>1.340225</v>
      </c>
      <c r="L2096" t="s">
        <v>25</v>
      </c>
    </row>
    <row r="2097" spans="1:12" x14ac:dyDescent="0.3">
      <c r="A2097" s="1">
        <v>42006</v>
      </c>
      <c r="B2097">
        <v>2015</v>
      </c>
      <c r="C2097" t="s">
        <v>17</v>
      </c>
      <c r="D2097">
        <v>115990</v>
      </c>
      <c r="E2097">
        <v>58000</v>
      </c>
      <c r="F2097" t="s">
        <v>13</v>
      </c>
      <c r="G2097" t="s">
        <v>14</v>
      </c>
      <c r="H2097">
        <v>3</v>
      </c>
      <c r="I2097">
        <v>1</v>
      </c>
      <c r="J2097">
        <v>1048</v>
      </c>
      <c r="K2097">
        <v>1.340225</v>
      </c>
      <c r="L2097" t="s">
        <v>22</v>
      </c>
    </row>
    <row r="2098" spans="1:12" x14ac:dyDescent="0.3">
      <c r="A2098" s="1">
        <v>42011</v>
      </c>
      <c r="B2098">
        <v>2015</v>
      </c>
      <c r="C2098" t="s">
        <v>29</v>
      </c>
      <c r="D2098">
        <v>160230</v>
      </c>
      <c r="E2098">
        <v>230000</v>
      </c>
      <c r="F2098" t="s">
        <v>13</v>
      </c>
      <c r="G2098" t="s">
        <v>14</v>
      </c>
      <c r="H2098">
        <v>3</v>
      </c>
      <c r="I2098">
        <v>2</v>
      </c>
      <c r="J2098">
        <v>932</v>
      </c>
      <c r="K2098">
        <v>1.340225</v>
      </c>
      <c r="L2098" t="s">
        <v>22</v>
      </c>
    </row>
    <row r="2099" spans="1:12" x14ac:dyDescent="0.3">
      <c r="A2099" s="1">
        <v>42012</v>
      </c>
      <c r="B2099">
        <v>2015</v>
      </c>
      <c r="C2099" t="s">
        <v>17</v>
      </c>
      <c r="D2099">
        <v>227260</v>
      </c>
      <c r="E2099">
        <v>175000</v>
      </c>
      <c r="F2099" t="s">
        <v>13</v>
      </c>
      <c r="G2099" t="s">
        <v>14</v>
      </c>
      <c r="H2099">
        <v>3</v>
      </c>
      <c r="I2099">
        <v>3</v>
      </c>
      <c r="J2099">
        <v>922</v>
      </c>
      <c r="K2099">
        <v>1.340225</v>
      </c>
      <c r="L2099" t="s">
        <v>25</v>
      </c>
    </row>
    <row r="2100" spans="1:12" x14ac:dyDescent="0.3">
      <c r="A2100" s="1">
        <v>42012</v>
      </c>
      <c r="B2100">
        <v>2015</v>
      </c>
      <c r="C2100" t="s">
        <v>21</v>
      </c>
      <c r="D2100">
        <v>903070</v>
      </c>
      <c r="E2100">
        <v>1470000</v>
      </c>
      <c r="F2100" t="s">
        <v>13</v>
      </c>
      <c r="G2100" t="s">
        <v>14</v>
      </c>
      <c r="H2100">
        <v>3</v>
      </c>
      <c r="I2100">
        <v>3</v>
      </c>
      <c r="J2100">
        <v>1008</v>
      </c>
      <c r="K2100">
        <v>1.340225</v>
      </c>
      <c r="L2100" t="s">
        <v>22</v>
      </c>
    </row>
    <row r="2101" spans="1:12" x14ac:dyDescent="0.3">
      <c r="A2101" s="1">
        <v>42018</v>
      </c>
      <c r="B2101">
        <v>2015</v>
      </c>
      <c r="C2101" t="s">
        <v>18</v>
      </c>
      <c r="D2101">
        <v>442750</v>
      </c>
      <c r="E2101">
        <v>460000</v>
      </c>
      <c r="F2101" t="s">
        <v>23</v>
      </c>
      <c r="G2101" t="s">
        <v>24</v>
      </c>
      <c r="H2101">
        <v>6</v>
      </c>
      <c r="I2101">
        <v>6</v>
      </c>
      <c r="J2101">
        <v>2132</v>
      </c>
      <c r="K2101">
        <v>1.340225</v>
      </c>
      <c r="L2101" t="s">
        <v>15</v>
      </c>
    </row>
    <row r="2102" spans="1:12" x14ac:dyDescent="0.3">
      <c r="A2102" s="1">
        <v>42018</v>
      </c>
      <c r="B2102">
        <v>2015</v>
      </c>
      <c r="C2102" t="s">
        <v>29</v>
      </c>
      <c r="D2102">
        <v>289730</v>
      </c>
      <c r="E2102">
        <v>255008</v>
      </c>
      <c r="F2102" t="s">
        <v>13</v>
      </c>
      <c r="G2102" t="s">
        <v>14</v>
      </c>
      <c r="H2102">
        <v>3</v>
      </c>
      <c r="I2102">
        <v>3</v>
      </c>
      <c r="J2102">
        <v>1036</v>
      </c>
      <c r="K2102">
        <v>1.340225</v>
      </c>
      <c r="L2102" t="s">
        <v>25</v>
      </c>
    </row>
    <row r="2103" spans="1:12" x14ac:dyDescent="0.3">
      <c r="A2103" s="1">
        <v>42020</v>
      </c>
      <c r="B2103">
        <v>2015</v>
      </c>
      <c r="C2103" t="s">
        <v>17</v>
      </c>
      <c r="D2103">
        <v>240560</v>
      </c>
      <c r="E2103">
        <v>139620</v>
      </c>
      <c r="F2103" t="s">
        <v>23</v>
      </c>
      <c r="G2103" t="s">
        <v>24</v>
      </c>
      <c r="H2103">
        <v>6</v>
      </c>
      <c r="I2103">
        <v>5</v>
      </c>
      <c r="J2103">
        <v>1875</v>
      </c>
      <c r="K2103">
        <v>1.340225</v>
      </c>
      <c r="L2103" t="s">
        <v>15</v>
      </c>
    </row>
    <row r="2104" spans="1:12" x14ac:dyDescent="0.3">
      <c r="A2104" s="1">
        <v>42020</v>
      </c>
      <c r="B2104">
        <v>2015</v>
      </c>
      <c r="C2104" t="s">
        <v>17</v>
      </c>
      <c r="D2104">
        <v>128000</v>
      </c>
      <c r="E2104">
        <v>65000</v>
      </c>
      <c r="F2104" t="s">
        <v>23</v>
      </c>
      <c r="G2104" t="s">
        <v>24</v>
      </c>
      <c r="H2104">
        <v>6</v>
      </c>
      <c r="I2104">
        <v>6</v>
      </c>
      <c r="J2104">
        <v>2075</v>
      </c>
      <c r="K2104">
        <v>1.340225</v>
      </c>
      <c r="L2104" t="s">
        <v>25</v>
      </c>
    </row>
    <row r="2105" spans="1:12" x14ac:dyDescent="0.3">
      <c r="A2105" s="1">
        <v>42021</v>
      </c>
      <c r="B2105">
        <v>2015</v>
      </c>
      <c r="C2105" t="s">
        <v>17</v>
      </c>
      <c r="D2105">
        <v>131460</v>
      </c>
      <c r="E2105">
        <v>155000</v>
      </c>
      <c r="F2105" t="s">
        <v>13</v>
      </c>
      <c r="G2105" t="s">
        <v>14</v>
      </c>
      <c r="H2105">
        <v>3</v>
      </c>
      <c r="I2105">
        <v>3</v>
      </c>
      <c r="J2105">
        <v>1077</v>
      </c>
      <c r="K2105">
        <v>1.340225</v>
      </c>
      <c r="L2105" t="s">
        <v>25</v>
      </c>
    </row>
    <row r="2106" spans="1:12" x14ac:dyDescent="0.3">
      <c r="A2106" s="1">
        <v>42021</v>
      </c>
      <c r="B2106">
        <v>2015</v>
      </c>
      <c r="C2106" t="s">
        <v>29</v>
      </c>
      <c r="D2106">
        <v>278110</v>
      </c>
      <c r="E2106">
        <v>430000</v>
      </c>
      <c r="F2106" t="s">
        <v>13</v>
      </c>
      <c r="G2106" t="s">
        <v>14</v>
      </c>
      <c r="H2106">
        <v>3</v>
      </c>
      <c r="I2106">
        <v>3</v>
      </c>
      <c r="J2106">
        <v>1010</v>
      </c>
      <c r="K2106">
        <v>1.340225</v>
      </c>
      <c r="L2106" t="s">
        <v>22</v>
      </c>
    </row>
    <row r="2107" spans="1:12" x14ac:dyDescent="0.3">
      <c r="A2107" s="1">
        <v>42026</v>
      </c>
      <c r="B2107">
        <v>2015</v>
      </c>
      <c r="C2107" t="s">
        <v>17</v>
      </c>
      <c r="D2107">
        <v>133130</v>
      </c>
      <c r="E2107">
        <v>75000</v>
      </c>
      <c r="F2107" t="s">
        <v>13</v>
      </c>
      <c r="G2107" t="s">
        <v>14</v>
      </c>
      <c r="H2107">
        <v>3</v>
      </c>
      <c r="I2107">
        <v>2</v>
      </c>
      <c r="J2107">
        <v>1066</v>
      </c>
      <c r="K2107">
        <v>1.340225</v>
      </c>
      <c r="L2107" t="s">
        <v>16</v>
      </c>
    </row>
    <row r="2108" spans="1:12" x14ac:dyDescent="0.3">
      <c r="A2108" s="1">
        <v>42027</v>
      </c>
      <c r="B2108">
        <v>2015</v>
      </c>
      <c r="C2108" t="s">
        <v>21</v>
      </c>
      <c r="D2108">
        <v>431760</v>
      </c>
      <c r="E2108">
        <v>658500</v>
      </c>
      <c r="F2108" t="s">
        <v>13</v>
      </c>
      <c r="G2108" t="s">
        <v>14</v>
      </c>
      <c r="H2108">
        <v>3</v>
      </c>
      <c r="I2108">
        <v>1</v>
      </c>
      <c r="J2108">
        <v>1023</v>
      </c>
      <c r="K2108">
        <v>1.340225</v>
      </c>
      <c r="L2108" t="s">
        <v>15</v>
      </c>
    </row>
    <row r="2109" spans="1:12" x14ac:dyDescent="0.3">
      <c r="A2109" s="1">
        <v>42029</v>
      </c>
      <c r="B2109">
        <v>2015</v>
      </c>
      <c r="C2109" t="s">
        <v>18</v>
      </c>
      <c r="D2109">
        <v>823550</v>
      </c>
      <c r="E2109">
        <v>1000000</v>
      </c>
      <c r="F2109" t="s">
        <v>13</v>
      </c>
      <c r="G2109" t="s">
        <v>14</v>
      </c>
      <c r="H2109">
        <v>3</v>
      </c>
      <c r="I2109">
        <v>2</v>
      </c>
      <c r="J2109">
        <v>993</v>
      </c>
      <c r="K2109">
        <v>1.340225</v>
      </c>
      <c r="L2109" t="s">
        <v>25</v>
      </c>
    </row>
    <row r="2110" spans="1:12" x14ac:dyDescent="0.3">
      <c r="A2110" s="1">
        <v>42029</v>
      </c>
      <c r="B2110">
        <v>2015</v>
      </c>
      <c r="C2110" t="s">
        <v>21</v>
      </c>
      <c r="D2110">
        <v>1030750</v>
      </c>
      <c r="E2110">
        <v>1200000</v>
      </c>
      <c r="F2110" t="s">
        <v>13</v>
      </c>
      <c r="G2110" t="s">
        <v>14</v>
      </c>
      <c r="H2110">
        <v>3</v>
      </c>
      <c r="I2110">
        <v>1</v>
      </c>
      <c r="J2110">
        <v>1004</v>
      </c>
      <c r="K2110">
        <v>1.340225</v>
      </c>
      <c r="L2110" t="s">
        <v>15</v>
      </c>
    </row>
    <row r="2111" spans="1:12" x14ac:dyDescent="0.3">
      <c r="A2111" s="1">
        <v>42029</v>
      </c>
      <c r="B2111">
        <v>2015</v>
      </c>
      <c r="C2111" t="s">
        <v>26</v>
      </c>
      <c r="D2111">
        <v>1012620</v>
      </c>
      <c r="E2111">
        <v>1300000</v>
      </c>
      <c r="F2111" t="s">
        <v>13</v>
      </c>
      <c r="G2111" t="s">
        <v>14</v>
      </c>
      <c r="H2111">
        <v>3</v>
      </c>
      <c r="I2111">
        <v>1</v>
      </c>
      <c r="J2111">
        <v>900</v>
      </c>
      <c r="K2111">
        <v>1.340225</v>
      </c>
      <c r="L2111" t="s">
        <v>15</v>
      </c>
    </row>
    <row r="2112" spans="1:12" x14ac:dyDescent="0.3">
      <c r="A2112" s="1">
        <v>42032</v>
      </c>
      <c r="B2112">
        <v>2015</v>
      </c>
      <c r="C2112" t="s">
        <v>18</v>
      </c>
      <c r="D2112">
        <v>347340</v>
      </c>
      <c r="E2112">
        <v>300000</v>
      </c>
      <c r="F2112" t="s">
        <v>13</v>
      </c>
      <c r="G2112" t="s">
        <v>14</v>
      </c>
      <c r="H2112">
        <v>3</v>
      </c>
      <c r="I2112">
        <v>3</v>
      </c>
      <c r="J2112">
        <v>1083</v>
      </c>
      <c r="K2112">
        <v>1.340225</v>
      </c>
      <c r="L2112" t="s">
        <v>16</v>
      </c>
    </row>
    <row r="2113" spans="1:12" x14ac:dyDescent="0.3">
      <c r="A2113" s="1">
        <v>42032</v>
      </c>
      <c r="B2113">
        <v>2015</v>
      </c>
      <c r="C2113" t="s">
        <v>29</v>
      </c>
      <c r="D2113">
        <v>129290</v>
      </c>
      <c r="E2113">
        <v>174900</v>
      </c>
      <c r="F2113" t="s">
        <v>13</v>
      </c>
      <c r="G2113" t="s">
        <v>14</v>
      </c>
      <c r="H2113">
        <v>3</v>
      </c>
      <c r="I2113">
        <v>1</v>
      </c>
      <c r="J2113">
        <v>984</v>
      </c>
      <c r="K2113">
        <v>1.340225</v>
      </c>
      <c r="L2113" t="s">
        <v>25</v>
      </c>
    </row>
    <row r="2114" spans="1:12" x14ac:dyDescent="0.3">
      <c r="A2114" s="1">
        <v>42034</v>
      </c>
      <c r="B2114">
        <v>2015</v>
      </c>
      <c r="C2114" t="s">
        <v>17</v>
      </c>
      <c r="D2114">
        <v>79400</v>
      </c>
      <c r="E2114">
        <v>27000</v>
      </c>
      <c r="F2114" t="s">
        <v>13</v>
      </c>
      <c r="G2114" t="s">
        <v>14</v>
      </c>
      <c r="H2114">
        <v>3</v>
      </c>
      <c r="I2114">
        <v>2</v>
      </c>
      <c r="J2114">
        <v>946</v>
      </c>
      <c r="K2114">
        <v>1.340225</v>
      </c>
      <c r="L2114" t="s">
        <v>16</v>
      </c>
    </row>
    <row r="2115" spans="1:12" x14ac:dyDescent="0.3">
      <c r="A2115" s="1">
        <v>42035</v>
      </c>
      <c r="B2115">
        <v>2015</v>
      </c>
      <c r="C2115" t="s">
        <v>17</v>
      </c>
      <c r="D2115">
        <v>138220</v>
      </c>
      <c r="E2115">
        <v>144000</v>
      </c>
      <c r="F2115" t="s">
        <v>13</v>
      </c>
      <c r="G2115" t="s">
        <v>14</v>
      </c>
      <c r="H2115">
        <v>3</v>
      </c>
      <c r="I2115">
        <v>2</v>
      </c>
      <c r="J2115">
        <v>934</v>
      </c>
      <c r="K2115">
        <v>1.340225</v>
      </c>
      <c r="L2115" t="s">
        <v>22</v>
      </c>
    </row>
    <row r="2116" spans="1:12" x14ac:dyDescent="0.3">
      <c r="A2116" s="1">
        <v>42035</v>
      </c>
      <c r="B2116">
        <v>2015</v>
      </c>
      <c r="C2116" t="s">
        <v>17</v>
      </c>
      <c r="D2116">
        <v>155300</v>
      </c>
      <c r="E2116">
        <v>219000</v>
      </c>
      <c r="F2116" t="s">
        <v>13</v>
      </c>
      <c r="G2116" t="s">
        <v>14</v>
      </c>
      <c r="H2116">
        <v>3</v>
      </c>
      <c r="I2116">
        <v>2</v>
      </c>
      <c r="J2116">
        <v>1069</v>
      </c>
      <c r="K2116">
        <v>1.340225</v>
      </c>
      <c r="L2116" t="s">
        <v>16</v>
      </c>
    </row>
    <row r="2117" spans="1:12" x14ac:dyDescent="0.3">
      <c r="A2117" s="1">
        <v>42035</v>
      </c>
      <c r="B2117">
        <v>2015</v>
      </c>
      <c r="C2117" t="s">
        <v>29</v>
      </c>
      <c r="D2117">
        <v>164850</v>
      </c>
      <c r="E2117">
        <v>266000</v>
      </c>
      <c r="F2117" t="s">
        <v>13</v>
      </c>
      <c r="G2117" t="s">
        <v>14</v>
      </c>
      <c r="H2117">
        <v>3</v>
      </c>
      <c r="I2117">
        <v>1</v>
      </c>
      <c r="J2117">
        <v>1030</v>
      </c>
      <c r="K2117">
        <v>1.340225</v>
      </c>
      <c r="L2117" t="s">
        <v>25</v>
      </c>
    </row>
    <row r="2118" spans="1:12" x14ac:dyDescent="0.3">
      <c r="A2118" s="1">
        <v>42036</v>
      </c>
      <c r="B2118">
        <v>2015</v>
      </c>
      <c r="C2118" t="s">
        <v>18</v>
      </c>
      <c r="D2118">
        <v>268170</v>
      </c>
      <c r="E2118">
        <v>352500</v>
      </c>
      <c r="F2118" t="s">
        <v>13</v>
      </c>
      <c r="G2118" t="s">
        <v>14</v>
      </c>
      <c r="H2118">
        <v>3</v>
      </c>
      <c r="I2118">
        <v>2</v>
      </c>
      <c r="J2118">
        <v>985</v>
      </c>
      <c r="K2118">
        <v>1.340225</v>
      </c>
      <c r="L2118" t="s">
        <v>16</v>
      </c>
    </row>
    <row r="2119" spans="1:12" x14ac:dyDescent="0.3">
      <c r="A2119" s="1">
        <v>42039</v>
      </c>
      <c r="B2119">
        <v>2015</v>
      </c>
      <c r="C2119" t="s">
        <v>18</v>
      </c>
      <c r="D2119">
        <v>346710</v>
      </c>
      <c r="E2119">
        <v>347000</v>
      </c>
      <c r="F2119" t="s">
        <v>13</v>
      </c>
      <c r="G2119" t="s">
        <v>14</v>
      </c>
      <c r="H2119">
        <v>3</v>
      </c>
      <c r="I2119">
        <v>1</v>
      </c>
      <c r="J2119">
        <v>1085</v>
      </c>
      <c r="K2119">
        <v>1.340225</v>
      </c>
      <c r="L2119" t="s">
        <v>25</v>
      </c>
    </row>
    <row r="2120" spans="1:12" x14ac:dyDescent="0.3">
      <c r="A2120" s="1">
        <v>42046</v>
      </c>
      <c r="B2120">
        <v>2015</v>
      </c>
      <c r="C2120" t="s">
        <v>21</v>
      </c>
      <c r="D2120">
        <v>591850</v>
      </c>
      <c r="E2120">
        <v>800000</v>
      </c>
      <c r="F2120" t="s">
        <v>13</v>
      </c>
      <c r="G2120" t="s">
        <v>14</v>
      </c>
      <c r="H2120">
        <v>3</v>
      </c>
      <c r="I2120">
        <v>1</v>
      </c>
      <c r="J2120">
        <v>984</v>
      </c>
      <c r="K2120">
        <v>1.340225</v>
      </c>
      <c r="L2120" t="s">
        <v>25</v>
      </c>
    </row>
    <row r="2121" spans="1:12" x14ac:dyDescent="0.3">
      <c r="A2121" s="1">
        <v>42047</v>
      </c>
      <c r="B2121">
        <v>2015</v>
      </c>
      <c r="C2121" t="s">
        <v>21</v>
      </c>
      <c r="D2121">
        <v>4540690</v>
      </c>
      <c r="E2121">
        <v>5755448</v>
      </c>
      <c r="F2121" t="s">
        <v>13</v>
      </c>
      <c r="G2121" t="s">
        <v>14</v>
      </c>
      <c r="H2121">
        <v>3</v>
      </c>
      <c r="I2121">
        <v>3</v>
      </c>
      <c r="J2121">
        <v>920</v>
      </c>
      <c r="K2121">
        <v>1.340225</v>
      </c>
      <c r="L2121" t="s">
        <v>22</v>
      </c>
    </row>
    <row r="2122" spans="1:12" x14ac:dyDescent="0.3">
      <c r="A2122" s="1">
        <v>42049</v>
      </c>
      <c r="B2122">
        <v>2015</v>
      </c>
      <c r="C2122" t="s">
        <v>17</v>
      </c>
      <c r="D2122">
        <v>242170</v>
      </c>
      <c r="E2122">
        <v>500000</v>
      </c>
      <c r="F2122" t="s">
        <v>13</v>
      </c>
      <c r="G2122" t="s">
        <v>14</v>
      </c>
      <c r="H2122">
        <v>3</v>
      </c>
      <c r="I2122">
        <v>1</v>
      </c>
      <c r="J2122">
        <v>1031</v>
      </c>
      <c r="K2122">
        <v>1.340225</v>
      </c>
      <c r="L2122" t="s">
        <v>15</v>
      </c>
    </row>
    <row r="2123" spans="1:12" x14ac:dyDescent="0.3">
      <c r="A2123" s="1">
        <v>42049</v>
      </c>
      <c r="B2123">
        <v>2015</v>
      </c>
      <c r="C2123" t="s">
        <v>29</v>
      </c>
      <c r="D2123">
        <v>214270</v>
      </c>
      <c r="E2123">
        <v>303000</v>
      </c>
      <c r="F2123" t="s">
        <v>13</v>
      </c>
      <c r="G2123" t="s">
        <v>14</v>
      </c>
      <c r="H2123">
        <v>3</v>
      </c>
      <c r="I2123">
        <v>2</v>
      </c>
      <c r="J2123">
        <v>984</v>
      </c>
      <c r="K2123">
        <v>1.340225</v>
      </c>
      <c r="L2123" t="s">
        <v>16</v>
      </c>
    </row>
    <row r="2124" spans="1:12" x14ac:dyDescent="0.3">
      <c r="A2124" s="1">
        <v>42054</v>
      </c>
      <c r="B2124">
        <v>2015</v>
      </c>
      <c r="C2124" t="s">
        <v>18</v>
      </c>
      <c r="D2124">
        <v>292740</v>
      </c>
      <c r="E2124">
        <v>210000</v>
      </c>
      <c r="F2124" t="s">
        <v>13</v>
      </c>
      <c r="G2124" t="s">
        <v>14</v>
      </c>
      <c r="H2124">
        <v>3</v>
      </c>
      <c r="I2124">
        <v>2</v>
      </c>
      <c r="J2124">
        <v>937</v>
      </c>
      <c r="K2124">
        <v>1.340225</v>
      </c>
      <c r="L2124" t="s">
        <v>15</v>
      </c>
    </row>
    <row r="2125" spans="1:12" x14ac:dyDescent="0.3">
      <c r="A2125" s="1">
        <v>42054</v>
      </c>
      <c r="B2125">
        <v>2015</v>
      </c>
      <c r="C2125" t="s">
        <v>21</v>
      </c>
      <c r="D2125">
        <v>799540</v>
      </c>
      <c r="E2125">
        <v>1393000</v>
      </c>
      <c r="F2125" t="s">
        <v>13</v>
      </c>
      <c r="G2125" t="s">
        <v>14</v>
      </c>
      <c r="H2125">
        <v>3</v>
      </c>
      <c r="I2125">
        <v>3</v>
      </c>
      <c r="J2125">
        <v>1003</v>
      </c>
      <c r="K2125">
        <v>1.340225</v>
      </c>
      <c r="L2125" t="s">
        <v>25</v>
      </c>
    </row>
    <row r="2126" spans="1:12" x14ac:dyDescent="0.3">
      <c r="A2126" s="1">
        <v>42056</v>
      </c>
      <c r="B2126">
        <v>2015</v>
      </c>
      <c r="C2126" t="s">
        <v>21</v>
      </c>
      <c r="D2126">
        <v>5250000</v>
      </c>
      <c r="E2126">
        <v>5800000</v>
      </c>
      <c r="F2126" t="s">
        <v>13</v>
      </c>
      <c r="G2126" t="s">
        <v>14</v>
      </c>
      <c r="H2126">
        <v>3</v>
      </c>
      <c r="I2126">
        <v>2</v>
      </c>
      <c r="J2126">
        <v>1099</v>
      </c>
      <c r="K2126">
        <v>1.340225</v>
      </c>
      <c r="L2126" t="s">
        <v>16</v>
      </c>
    </row>
    <row r="2127" spans="1:12" x14ac:dyDescent="0.3">
      <c r="A2127" s="1">
        <v>42056</v>
      </c>
      <c r="B2127">
        <v>2015</v>
      </c>
      <c r="C2127" t="s">
        <v>29</v>
      </c>
      <c r="D2127">
        <v>147700</v>
      </c>
      <c r="E2127">
        <v>235000</v>
      </c>
      <c r="F2127" t="s">
        <v>13</v>
      </c>
      <c r="G2127" t="s">
        <v>14</v>
      </c>
      <c r="H2127">
        <v>3</v>
      </c>
      <c r="I2127">
        <v>3</v>
      </c>
      <c r="J2127">
        <v>1095</v>
      </c>
      <c r="K2127">
        <v>1.340225</v>
      </c>
      <c r="L2127" t="s">
        <v>16</v>
      </c>
    </row>
    <row r="2128" spans="1:12" x14ac:dyDescent="0.3">
      <c r="A2128" s="1">
        <v>42057</v>
      </c>
      <c r="B2128">
        <v>2015</v>
      </c>
      <c r="C2128" t="s">
        <v>18</v>
      </c>
      <c r="D2128">
        <v>469140</v>
      </c>
      <c r="E2128">
        <v>600000</v>
      </c>
      <c r="F2128" t="s">
        <v>13</v>
      </c>
      <c r="G2128" t="s">
        <v>14</v>
      </c>
      <c r="H2128">
        <v>3</v>
      </c>
      <c r="I2128">
        <v>2</v>
      </c>
      <c r="J2128">
        <v>1004</v>
      </c>
      <c r="K2128">
        <v>1.340225</v>
      </c>
      <c r="L2128" t="s">
        <v>25</v>
      </c>
    </row>
    <row r="2129" spans="1:12" x14ac:dyDescent="0.3">
      <c r="A2129" s="1">
        <v>42057</v>
      </c>
      <c r="B2129">
        <v>2015</v>
      </c>
      <c r="C2129" t="s">
        <v>26</v>
      </c>
      <c r="D2129">
        <v>521500</v>
      </c>
      <c r="E2129">
        <v>100000</v>
      </c>
      <c r="F2129" t="s">
        <v>13</v>
      </c>
      <c r="G2129" t="s">
        <v>14</v>
      </c>
      <c r="H2129">
        <v>3</v>
      </c>
      <c r="I2129">
        <v>3</v>
      </c>
      <c r="J2129">
        <v>967</v>
      </c>
      <c r="K2129">
        <v>1.340225</v>
      </c>
      <c r="L2129" t="s">
        <v>22</v>
      </c>
    </row>
    <row r="2130" spans="1:12" x14ac:dyDescent="0.3">
      <c r="A2130" s="1">
        <v>42060</v>
      </c>
      <c r="B2130">
        <v>2015</v>
      </c>
      <c r="C2130" t="s">
        <v>17</v>
      </c>
      <c r="D2130">
        <v>120270</v>
      </c>
      <c r="E2130">
        <v>88000</v>
      </c>
      <c r="F2130" t="s">
        <v>13</v>
      </c>
      <c r="G2130" t="s">
        <v>14</v>
      </c>
      <c r="H2130">
        <v>3</v>
      </c>
      <c r="I2130">
        <v>2</v>
      </c>
      <c r="J2130">
        <v>1073</v>
      </c>
      <c r="K2130">
        <v>1.340225</v>
      </c>
      <c r="L2130" t="s">
        <v>15</v>
      </c>
    </row>
    <row r="2131" spans="1:12" x14ac:dyDescent="0.3">
      <c r="A2131" s="1">
        <v>42061</v>
      </c>
      <c r="B2131">
        <v>2015</v>
      </c>
      <c r="C2131" t="s">
        <v>17</v>
      </c>
      <c r="D2131">
        <v>153260</v>
      </c>
      <c r="E2131">
        <v>186000</v>
      </c>
      <c r="F2131" t="s">
        <v>13</v>
      </c>
      <c r="G2131" t="s">
        <v>14</v>
      </c>
      <c r="H2131">
        <v>3</v>
      </c>
      <c r="I2131">
        <v>2</v>
      </c>
      <c r="J2131">
        <v>1040</v>
      </c>
      <c r="K2131">
        <v>1.340225</v>
      </c>
      <c r="L2131" t="s">
        <v>22</v>
      </c>
    </row>
    <row r="2132" spans="1:12" x14ac:dyDescent="0.3">
      <c r="A2132" s="1">
        <v>42061</v>
      </c>
      <c r="B2132">
        <v>2015</v>
      </c>
      <c r="C2132" t="s">
        <v>17</v>
      </c>
      <c r="D2132">
        <v>149250</v>
      </c>
      <c r="E2132">
        <v>64000</v>
      </c>
      <c r="F2132" t="s">
        <v>13</v>
      </c>
      <c r="G2132" t="s">
        <v>14</v>
      </c>
      <c r="H2132">
        <v>3</v>
      </c>
      <c r="I2132">
        <v>3</v>
      </c>
      <c r="J2132">
        <v>1023</v>
      </c>
      <c r="K2132">
        <v>1.340225</v>
      </c>
      <c r="L2132" t="s">
        <v>25</v>
      </c>
    </row>
    <row r="2133" spans="1:12" x14ac:dyDescent="0.3">
      <c r="A2133" s="1">
        <v>42062</v>
      </c>
      <c r="B2133">
        <v>2015</v>
      </c>
      <c r="C2133" t="s">
        <v>17</v>
      </c>
      <c r="D2133">
        <v>96330</v>
      </c>
      <c r="E2133">
        <v>109000</v>
      </c>
      <c r="F2133" t="s">
        <v>13</v>
      </c>
      <c r="G2133" t="s">
        <v>14</v>
      </c>
      <c r="H2133">
        <v>3</v>
      </c>
      <c r="I2133">
        <v>1</v>
      </c>
      <c r="J2133">
        <v>922</v>
      </c>
      <c r="K2133">
        <v>1.340225</v>
      </c>
      <c r="L2133" t="s">
        <v>16</v>
      </c>
    </row>
    <row r="2134" spans="1:12" x14ac:dyDescent="0.3">
      <c r="A2134" s="1">
        <v>42062</v>
      </c>
      <c r="B2134">
        <v>2015</v>
      </c>
      <c r="C2134" t="s">
        <v>26</v>
      </c>
      <c r="D2134">
        <v>505470</v>
      </c>
      <c r="E2134">
        <v>735000</v>
      </c>
      <c r="F2134" t="s">
        <v>13</v>
      </c>
      <c r="G2134" t="s">
        <v>14</v>
      </c>
      <c r="H2134">
        <v>3</v>
      </c>
      <c r="I2134">
        <v>3</v>
      </c>
      <c r="J2134">
        <v>1092</v>
      </c>
      <c r="K2134">
        <v>1.340225</v>
      </c>
      <c r="L2134" t="s">
        <v>16</v>
      </c>
    </row>
    <row r="2135" spans="1:12" x14ac:dyDescent="0.3">
      <c r="A2135" s="1">
        <v>42063</v>
      </c>
      <c r="B2135">
        <v>2015</v>
      </c>
      <c r="C2135" t="s">
        <v>18</v>
      </c>
      <c r="D2135">
        <v>411040</v>
      </c>
      <c r="E2135">
        <v>462500</v>
      </c>
      <c r="F2135" t="s">
        <v>13</v>
      </c>
      <c r="G2135" t="s">
        <v>14</v>
      </c>
      <c r="H2135">
        <v>3</v>
      </c>
      <c r="I2135">
        <v>1</v>
      </c>
      <c r="J2135">
        <v>1059</v>
      </c>
      <c r="K2135">
        <v>1.340225</v>
      </c>
      <c r="L2135" t="s">
        <v>16</v>
      </c>
    </row>
    <row r="2136" spans="1:12" x14ac:dyDescent="0.3">
      <c r="A2136" s="1">
        <v>42063</v>
      </c>
      <c r="B2136">
        <v>2015</v>
      </c>
      <c r="C2136" t="s">
        <v>26</v>
      </c>
      <c r="D2136">
        <v>331170</v>
      </c>
      <c r="E2136">
        <v>282600</v>
      </c>
      <c r="F2136" t="s">
        <v>13</v>
      </c>
      <c r="G2136" t="s">
        <v>14</v>
      </c>
      <c r="H2136">
        <v>3</v>
      </c>
      <c r="I2136">
        <v>1</v>
      </c>
      <c r="J2136">
        <v>1020</v>
      </c>
      <c r="K2136">
        <v>1.340225</v>
      </c>
      <c r="L2136" t="s">
        <v>22</v>
      </c>
    </row>
    <row r="2137" spans="1:12" x14ac:dyDescent="0.3">
      <c r="A2137" s="1">
        <v>42064</v>
      </c>
      <c r="B2137">
        <v>2015</v>
      </c>
      <c r="C2137" t="s">
        <v>21</v>
      </c>
      <c r="D2137">
        <v>4068680</v>
      </c>
      <c r="E2137">
        <v>5200000</v>
      </c>
      <c r="F2137" t="s">
        <v>13</v>
      </c>
      <c r="G2137" t="s">
        <v>14</v>
      </c>
      <c r="H2137">
        <v>3</v>
      </c>
      <c r="I2137">
        <v>3</v>
      </c>
      <c r="J2137">
        <v>906</v>
      </c>
      <c r="K2137">
        <v>1.340225</v>
      </c>
      <c r="L2137" t="s">
        <v>15</v>
      </c>
    </row>
    <row r="2138" spans="1:12" x14ac:dyDescent="0.3">
      <c r="A2138" s="1">
        <v>42067</v>
      </c>
      <c r="B2138">
        <v>2015</v>
      </c>
      <c r="C2138" t="s">
        <v>29</v>
      </c>
      <c r="D2138">
        <v>227080</v>
      </c>
      <c r="E2138">
        <v>355750</v>
      </c>
      <c r="F2138" t="s">
        <v>13</v>
      </c>
      <c r="G2138" t="s">
        <v>14</v>
      </c>
      <c r="H2138">
        <v>3</v>
      </c>
      <c r="I2138">
        <v>3</v>
      </c>
      <c r="J2138">
        <v>1064</v>
      </c>
      <c r="K2138">
        <v>1.340225</v>
      </c>
      <c r="L2138" t="s">
        <v>15</v>
      </c>
    </row>
    <row r="2139" spans="1:12" x14ac:dyDescent="0.3">
      <c r="A2139" s="1">
        <v>42067</v>
      </c>
      <c r="B2139">
        <v>2015</v>
      </c>
      <c r="C2139" t="s">
        <v>29</v>
      </c>
      <c r="D2139">
        <v>248430</v>
      </c>
      <c r="E2139">
        <v>400000</v>
      </c>
      <c r="F2139" t="s">
        <v>13</v>
      </c>
      <c r="G2139" t="s">
        <v>14</v>
      </c>
      <c r="H2139">
        <v>3</v>
      </c>
      <c r="I2139">
        <v>1</v>
      </c>
      <c r="J2139">
        <v>1069</v>
      </c>
      <c r="K2139">
        <v>1.340225</v>
      </c>
      <c r="L2139" t="s">
        <v>16</v>
      </c>
    </row>
    <row r="2140" spans="1:12" x14ac:dyDescent="0.3">
      <c r="A2140" s="1">
        <v>42068</v>
      </c>
      <c r="B2140">
        <v>2015</v>
      </c>
      <c r="C2140" t="s">
        <v>18</v>
      </c>
      <c r="D2140">
        <v>288260</v>
      </c>
      <c r="E2140">
        <v>254400</v>
      </c>
      <c r="F2140" t="s">
        <v>19</v>
      </c>
      <c r="G2140" t="s">
        <v>20</v>
      </c>
      <c r="H2140">
        <v>4</v>
      </c>
      <c r="I2140">
        <v>2</v>
      </c>
      <c r="J2140">
        <v>1246</v>
      </c>
      <c r="K2140">
        <v>1.340225</v>
      </c>
      <c r="L2140" t="s">
        <v>25</v>
      </c>
    </row>
    <row r="2141" spans="1:12" x14ac:dyDescent="0.3">
      <c r="A2141" s="1">
        <v>42068</v>
      </c>
      <c r="B2141">
        <v>2015</v>
      </c>
      <c r="C2141" t="s">
        <v>18</v>
      </c>
      <c r="D2141">
        <v>313040</v>
      </c>
      <c r="E2141">
        <v>378500</v>
      </c>
      <c r="F2141" t="s">
        <v>13</v>
      </c>
      <c r="G2141" t="s">
        <v>14</v>
      </c>
      <c r="H2141">
        <v>3</v>
      </c>
      <c r="I2141">
        <v>2</v>
      </c>
      <c r="J2141">
        <v>954</v>
      </c>
      <c r="K2141">
        <v>1.340225</v>
      </c>
      <c r="L2141" t="s">
        <v>16</v>
      </c>
    </row>
    <row r="2142" spans="1:12" x14ac:dyDescent="0.3">
      <c r="A2142" s="1">
        <v>42069</v>
      </c>
      <c r="B2142">
        <v>2015</v>
      </c>
      <c r="C2142" t="s">
        <v>26</v>
      </c>
      <c r="D2142">
        <v>268240</v>
      </c>
      <c r="E2142">
        <v>295000</v>
      </c>
      <c r="F2142" t="s">
        <v>13</v>
      </c>
      <c r="G2142" t="s">
        <v>14</v>
      </c>
      <c r="H2142">
        <v>3</v>
      </c>
      <c r="I2142">
        <v>1</v>
      </c>
      <c r="J2142">
        <v>1092</v>
      </c>
      <c r="K2142">
        <v>1.340225</v>
      </c>
      <c r="L2142" t="s">
        <v>15</v>
      </c>
    </row>
    <row r="2143" spans="1:12" x14ac:dyDescent="0.3">
      <c r="A2143" s="1">
        <v>42069</v>
      </c>
      <c r="B2143">
        <v>2015</v>
      </c>
      <c r="C2143" t="s">
        <v>17</v>
      </c>
      <c r="D2143">
        <v>168880</v>
      </c>
      <c r="E2143">
        <v>90584</v>
      </c>
      <c r="F2143" t="s">
        <v>13</v>
      </c>
      <c r="G2143" t="s">
        <v>14</v>
      </c>
      <c r="H2143">
        <v>3</v>
      </c>
      <c r="I2143">
        <v>3</v>
      </c>
      <c r="J2143">
        <v>1077</v>
      </c>
      <c r="K2143">
        <v>1.340225</v>
      </c>
      <c r="L2143" t="s">
        <v>15</v>
      </c>
    </row>
    <row r="2144" spans="1:12" x14ac:dyDescent="0.3">
      <c r="A2144" s="1">
        <v>42070</v>
      </c>
      <c r="B2144">
        <v>2015</v>
      </c>
      <c r="C2144" t="s">
        <v>29</v>
      </c>
      <c r="D2144">
        <v>155610</v>
      </c>
      <c r="E2144">
        <v>232000</v>
      </c>
      <c r="F2144" t="s">
        <v>13</v>
      </c>
      <c r="G2144" t="s">
        <v>14</v>
      </c>
      <c r="H2144">
        <v>3</v>
      </c>
      <c r="I2144">
        <v>3</v>
      </c>
      <c r="J2144">
        <v>1004</v>
      </c>
      <c r="K2144">
        <v>1.340225</v>
      </c>
      <c r="L2144" t="s">
        <v>16</v>
      </c>
    </row>
    <row r="2145" spans="1:12" x14ac:dyDescent="0.3">
      <c r="A2145" s="1">
        <v>42074</v>
      </c>
      <c r="B2145">
        <v>2015</v>
      </c>
      <c r="C2145" t="s">
        <v>26</v>
      </c>
      <c r="D2145">
        <v>1060430</v>
      </c>
      <c r="E2145">
        <v>1215000</v>
      </c>
      <c r="F2145" t="s">
        <v>13</v>
      </c>
      <c r="G2145" t="s">
        <v>14</v>
      </c>
      <c r="H2145">
        <v>3</v>
      </c>
      <c r="I2145">
        <v>2</v>
      </c>
      <c r="J2145">
        <v>1045</v>
      </c>
      <c r="K2145">
        <v>1.340225</v>
      </c>
      <c r="L2145" t="s">
        <v>25</v>
      </c>
    </row>
    <row r="2146" spans="1:12" x14ac:dyDescent="0.3">
      <c r="A2146" s="1">
        <v>42074</v>
      </c>
      <c r="B2146">
        <v>2015</v>
      </c>
      <c r="C2146" t="s">
        <v>26</v>
      </c>
      <c r="D2146">
        <v>178220</v>
      </c>
      <c r="E2146">
        <v>180000</v>
      </c>
      <c r="F2146" t="s">
        <v>13</v>
      </c>
      <c r="G2146" t="s">
        <v>14</v>
      </c>
      <c r="H2146">
        <v>3</v>
      </c>
      <c r="I2146">
        <v>2</v>
      </c>
      <c r="J2146">
        <v>1089</v>
      </c>
      <c r="K2146">
        <v>1.340225</v>
      </c>
      <c r="L2146" t="s">
        <v>16</v>
      </c>
    </row>
    <row r="2147" spans="1:12" x14ac:dyDescent="0.3">
      <c r="A2147" s="1">
        <v>42074</v>
      </c>
      <c r="B2147">
        <v>2015</v>
      </c>
      <c r="C2147" t="s">
        <v>18</v>
      </c>
      <c r="D2147">
        <v>306740</v>
      </c>
      <c r="E2147">
        <v>255000</v>
      </c>
      <c r="F2147" t="s">
        <v>13</v>
      </c>
      <c r="G2147" t="s">
        <v>14</v>
      </c>
      <c r="H2147">
        <v>3</v>
      </c>
      <c r="I2147">
        <v>3</v>
      </c>
      <c r="J2147">
        <v>1020</v>
      </c>
      <c r="K2147">
        <v>1.340225</v>
      </c>
      <c r="L2147" t="s">
        <v>25</v>
      </c>
    </row>
    <row r="2148" spans="1:12" x14ac:dyDescent="0.3">
      <c r="A2148" s="1">
        <v>42075</v>
      </c>
      <c r="B2148">
        <v>2015</v>
      </c>
      <c r="C2148" t="s">
        <v>17</v>
      </c>
      <c r="D2148">
        <v>175520</v>
      </c>
      <c r="E2148">
        <v>75000</v>
      </c>
      <c r="F2148" t="s">
        <v>19</v>
      </c>
      <c r="G2148" t="s">
        <v>20</v>
      </c>
      <c r="H2148">
        <v>4</v>
      </c>
      <c r="I2148">
        <v>4</v>
      </c>
      <c r="J2148">
        <v>1368</v>
      </c>
      <c r="K2148">
        <v>1.340225</v>
      </c>
      <c r="L2148" t="s">
        <v>22</v>
      </c>
    </row>
    <row r="2149" spans="1:12" x14ac:dyDescent="0.3">
      <c r="A2149" s="1">
        <v>42075</v>
      </c>
      <c r="B2149">
        <v>2015</v>
      </c>
      <c r="C2149" t="s">
        <v>17</v>
      </c>
      <c r="D2149">
        <v>138510</v>
      </c>
      <c r="E2149">
        <v>127500</v>
      </c>
      <c r="F2149" t="s">
        <v>19</v>
      </c>
      <c r="G2149" t="s">
        <v>20</v>
      </c>
      <c r="H2149">
        <v>4</v>
      </c>
      <c r="I2149">
        <v>4</v>
      </c>
      <c r="J2149">
        <v>1376</v>
      </c>
      <c r="K2149">
        <v>1.340225</v>
      </c>
      <c r="L2149" t="s">
        <v>16</v>
      </c>
    </row>
    <row r="2150" spans="1:12" x14ac:dyDescent="0.3">
      <c r="A2150" s="1">
        <v>42076</v>
      </c>
      <c r="B2150">
        <v>2015</v>
      </c>
      <c r="C2150" t="s">
        <v>26</v>
      </c>
      <c r="D2150">
        <v>829570</v>
      </c>
      <c r="E2150">
        <v>700000</v>
      </c>
      <c r="F2150" t="s">
        <v>13</v>
      </c>
      <c r="G2150" t="s">
        <v>14</v>
      </c>
      <c r="H2150">
        <v>3</v>
      </c>
      <c r="I2150">
        <v>2</v>
      </c>
      <c r="J2150">
        <v>912</v>
      </c>
      <c r="K2150">
        <v>1.340225</v>
      </c>
      <c r="L2150" t="s">
        <v>15</v>
      </c>
    </row>
    <row r="2151" spans="1:12" x14ac:dyDescent="0.3">
      <c r="A2151" s="1">
        <v>42076</v>
      </c>
      <c r="B2151">
        <v>2015</v>
      </c>
      <c r="C2151" t="s">
        <v>18</v>
      </c>
      <c r="D2151">
        <v>369530</v>
      </c>
      <c r="E2151">
        <v>395000</v>
      </c>
      <c r="F2151" t="s">
        <v>13</v>
      </c>
      <c r="G2151" t="s">
        <v>14</v>
      </c>
      <c r="H2151">
        <v>3</v>
      </c>
      <c r="I2151">
        <v>1</v>
      </c>
      <c r="J2151">
        <v>963</v>
      </c>
      <c r="K2151">
        <v>1.340225</v>
      </c>
      <c r="L2151" t="s">
        <v>15</v>
      </c>
    </row>
    <row r="2152" spans="1:12" x14ac:dyDescent="0.3">
      <c r="A2152" s="1">
        <v>42076</v>
      </c>
      <c r="B2152">
        <v>2015</v>
      </c>
      <c r="C2152" t="s">
        <v>29</v>
      </c>
      <c r="D2152">
        <v>129010</v>
      </c>
      <c r="E2152">
        <v>228000</v>
      </c>
      <c r="F2152" t="s">
        <v>13</v>
      </c>
      <c r="G2152" t="s">
        <v>14</v>
      </c>
      <c r="H2152">
        <v>3</v>
      </c>
      <c r="I2152">
        <v>3</v>
      </c>
      <c r="J2152">
        <v>1006</v>
      </c>
      <c r="K2152">
        <v>1.340225</v>
      </c>
      <c r="L2152" t="s">
        <v>22</v>
      </c>
    </row>
    <row r="2153" spans="1:12" x14ac:dyDescent="0.3">
      <c r="A2153" s="1">
        <v>42076</v>
      </c>
      <c r="B2153">
        <v>2015</v>
      </c>
      <c r="C2153" t="s">
        <v>17</v>
      </c>
      <c r="D2153">
        <v>121720</v>
      </c>
      <c r="E2153">
        <v>96000</v>
      </c>
      <c r="F2153" t="s">
        <v>19</v>
      </c>
      <c r="G2153" t="s">
        <v>20</v>
      </c>
      <c r="H2153">
        <v>4</v>
      </c>
      <c r="I2153">
        <v>4</v>
      </c>
      <c r="J2153">
        <v>1373</v>
      </c>
      <c r="K2153">
        <v>1.340225</v>
      </c>
      <c r="L2153" t="s">
        <v>15</v>
      </c>
    </row>
    <row r="2154" spans="1:12" x14ac:dyDescent="0.3">
      <c r="A2154" s="1">
        <v>42077</v>
      </c>
      <c r="B2154">
        <v>2015</v>
      </c>
      <c r="C2154" t="s">
        <v>29</v>
      </c>
      <c r="D2154">
        <v>162540</v>
      </c>
      <c r="E2154">
        <v>215000</v>
      </c>
      <c r="F2154" t="s">
        <v>13</v>
      </c>
      <c r="G2154" t="s">
        <v>14</v>
      </c>
      <c r="H2154">
        <v>3</v>
      </c>
      <c r="I2154">
        <v>2</v>
      </c>
      <c r="J2154">
        <v>929</v>
      </c>
      <c r="K2154">
        <v>1.340225</v>
      </c>
      <c r="L2154" t="s">
        <v>22</v>
      </c>
    </row>
    <row r="2155" spans="1:12" x14ac:dyDescent="0.3">
      <c r="A2155" s="1">
        <v>42078</v>
      </c>
      <c r="B2155">
        <v>2015</v>
      </c>
      <c r="C2155" t="s">
        <v>26</v>
      </c>
      <c r="D2155">
        <v>249130</v>
      </c>
      <c r="E2155">
        <v>325000</v>
      </c>
      <c r="F2155" t="s">
        <v>13</v>
      </c>
      <c r="G2155" t="s">
        <v>14</v>
      </c>
      <c r="H2155">
        <v>3</v>
      </c>
      <c r="I2155">
        <v>1</v>
      </c>
      <c r="J2155">
        <v>908</v>
      </c>
      <c r="K2155">
        <v>1.340225</v>
      </c>
      <c r="L2155" t="s">
        <v>15</v>
      </c>
    </row>
    <row r="2156" spans="1:12" x14ac:dyDescent="0.3">
      <c r="A2156" s="1">
        <v>42081</v>
      </c>
      <c r="B2156">
        <v>2015</v>
      </c>
      <c r="C2156" t="s">
        <v>29</v>
      </c>
      <c r="D2156">
        <v>157780</v>
      </c>
      <c r="E2156">
        <v>220000</v>
      </c>
      <c r="F2156" t="s">
        <v>19</v>
      </c>
      <c r="G2156" t="s">
        <v>20</v>
      </c>
      <c r="H2156">
        <v>4</v>
      </c>
      <c r="I2156">
        <v>4</v>
      </c>
      <c r="J2156">
        <v>1459</v>
      </c>
      <c r="K2156">
        <v>1.340225</v>
      </c>
      <c r="L2156" t="s">
        <v>16</v>
      </c>
    </row>
    <row r="2157" spans="1:12" x14ac:dyDescent="0.3">
      <c r="A2157" s="1">
        <v>42081</v>
      </c>
      <c r="B2157">
        <v>2015</v>
      </c>
      <c r="C2157" t="s">
        <v>21</v>
      </c>
      <c r="D2157">
        <v>921830</v>
      </c>
      <c r="E2157">
        <v>1850000</v>
      </c>
      <c r="F2157" t="s">
        <v>13</v>
      </c>
      <c r="G2157" t="s">
        <v>14</v>
      </c>
      <c r="H2157">
        <v>3</v>
      </c>
      <c r="I2157">
        <v>1</v>
      </c>
      <c r="J2157">
        <v>967</v>
      </c>
      <c r="K2157">
        <v>1.340225</v>
      </c>
      <c r="L2157" t="s">
        <v>25</v>
      </c>
    </row>
    <row r="2158" spans="1:12" x14ac:dyDescent="0.3">
      <c r="A2158" s="1">
        <v>42081</v>
      </c>
      <c r="B2158">
        <v>2015</v>
      </c>
      <c r="C2158" t="s">
        <v>17</v>
      </c>
      <c r="D2158">
        <v>230500</v>
      </c>
      <c r="E2158">
        <v>190000</v>
      </c>
      <c r="F2158" t="s">
        <v>13</v>
      </c>
      <c r="G2158" t="s">
        <v>14</v>
      </c>
      <c r="H2158">
        <v>3</v>
      </c>
      <c r="I2158">
        <v>2</v>
      </c>
      <c r="J2158">
        <v>946</v>
      </c>
      <c r="K2158">
        <v>1.340225</v>
      </c>
      <c r="L2158" t="s">
        <v>15</v>
      </c>
    </row>
    <row r="2159" spans="1:12" x14ac:dyDescent="0.3">
      <c r="A2159" s="1">
        <v>42081</v>
      </c>
      <c r="B2159">
        <v>2015</v>
      </c>
      <c r="C2159" t="s">
        <v>26</v>
      </c>
      <c r="D2159">
        <v>2900180</v>
      </c>
      <c r="E2159">
        <v>225000</v>
      </c>
      <c r="F2159" t="s">
        <v>13</v>
      </c>
      <c r="G2159" t="s">
        <v>14</v>
      </c>
      <c r="H2159">
        <v>3</v>
      </c>
      <c r="I2159">
        <v>1</v>
      </c>
      <c r="J2159">
        <v>926</v>
      </c>
      <c r="K2159">
        <v>1.340225</v>
      </c>
      <c r="L2159" t="s">
        <v>16</v>
      </c>
    </row>
    <row r="2160" spans="1:12" x14ac:dyDescent="0.3">
      <c r="A2160" s="1">
        <v>42083</v>
      </c>
      <c r="B2160">
        <v>2015</v>
      </c>
      <c r="C2160" t="s">
        <v>26</v>
      </c>
      <c r="D2160">
        <v>346780</v>
      </c>
      <c r="E2160">
        <v>480000</v>
      </c>
      <c r="F2160" t="s">
        <v>13</v>
      </c>
      <c r="G2160" t="s">
        <v>14</v>
      </c>
      <c r="H2160">
        <v>3</v>
      </c>
      <c r="I2160">
        <v>2</v>
      </c>
      <c r="J2160">
        <v>1075</v>
      </c>
      <c r="K2160">
        <v>1.340225</v>
      </c>
      <c r="L2160" t="s">
        <v>25</v>
      </c>
    </row>
    <row r="2161" spans="1:12" x14ac:dyDescent="0.3">
      <c r="A2161" s="1">
        <v>42088</v>
      </c>
      <c r="B2161">
        <v>2015</v>
      </c>
      <c r="C2161" t="s">
        <v>29</v>
      </c>
      <c r="D2161">
        <v>149660</v>
      </c>
      <c r="E2161">
        <v>160000</v>
      </c>
      <c r="F2161" t="s">
        <v>13</v>
      </c>
      <c r="G2161" t="s">
        <v>14</v>
      </c>
      <c r="H2161">
        <v>3</v>
      </c>
      <c r="I2161">
        <v>1</v>
      </c>
      <c r="J2161">
        <v>1066</v>
      </c>
      <c r="K2161">
        <v>1.340225</v>
      </c>
      <c r="L2161" t="s">
        <v>15</v>
      </c>
    </row>
    <row r="2162" spans="1:12" x14ac:dyDescent="0.3">
      <c r="A2162" s="1">
        <v>42089</v>
      </c>
      <c r="B2162">
        <v>2015</v>
      </c>
      <c r="C2162" t="s">
        <v>17</v>
      </c>
      <c r="D2162">
        <v>135960</v>
      </c>
      <c r="E2162">
        <v>21000</v>
      </c>
      <c r="F2162" t="s">
        <v>19</v>
      </c>
      <c r="G2162" t="s">
        <v>20</v>
      </c>
      <c r="H2162">
        <v>4</v>
      </c>
      <c r="I2162">
        <v>3</v>
      </c>
      <c r="J2162">
        <v>1385</v>
      </c>
      <c r="K2162">
        <v>1.340225</v>
      </c>
      <c r="L2162" t="s">
        <v>25</v>
      </c>
    </row>
    <row r="2163" spans="1:12" x14ac:dyDescent="0.3">
      <c r="A2163" s="1">
        <v>42089</v>
      </c>
      <c r="B2163">
        <v>2015</v>
      </c>
      <c r="C2163" t="s">
        <v>29</v>
      </c>
      <c r="D2163">
        <v>236530</v>
      </c>
      <c r="E2163">
        <v>487000</v>
      </c>
      <c r="F2163" t="s">
        <v>13</v>
      </c>
      <c r="G2163" t="s">
        <v>14</v>
      </c>
      <c r="H2163">
        <v>3</v>
      </c>
      <c r="I2163">
        <v>1</v>
      </c>
      <c r="J2163">
        <v>1038</v>
      </c>
      <c r="K2163">
        <v>1.340225</v>
      </c>
      <c r="L2163" t="s">
        <v>16</v>
      </c>
    </row>
    <row r="2164" spans="1:12" x14ac:dyDescent="0.3">
      <c r="A2164" s="1">
        <v>42089</v>
      </c>
      <c r="B2164">
        <v>2015</v>
      </c>
      <c r="C2164" t="s">
        <v>21</v>
      </c>
      <c r="D2164">
        <v>1145830</v>
      </c>
      <c r="E2164">
        <v>1888700</v>
      </c>
      <c r="F2164" t="s">
        <v>13</v>
      </c>
      <c r="G2164" t="s">
        <v>14</v>
      </c>
      <c r="H2164">
        <v>3</v>
      </c>
      <c r="I2164">
        <v>2</v>
      </c>
      <c r="J2164">
        <v>994</v>
      </c>
      <c r="K2164">
        <v>1.340225</v>
      </c>
      <c r="L2164" t="s">
        <v>22</v>
      </c>
    </row>
    <row r="2165" spans="1:12" x14ac:dyDescent="0.3">
      <c r="A2165" s="1">
        <v>42090</v>
      </c>
      <c r="B2165">
        <v>2015</v>
      </c>
      <c r="C2165" t="s">
        <v>26</v>
      </c>
      <c r="D2165">
        <v>275660</v>
      </c>
      <c r="E2165">
        <v>440000</v>
      </c>
      <c r="F2165" t="s">
        <v>13</v>
      </c>
      <c r="G2165" t="s">
        <v>14</v>
      </c>
      <c r="H2165">
        <v>3</v>
      </c>
      <c r="I2165">
        <v>3</v>
      </c>
      <c r="J2165">
        <v>949</v>
      </c>
      <c r="K2165">
        <v>1.340225</v>
      </c>
      <c r="L2165" t="s">
        <v>15</v>
      </c>
    </row>
    <row r="2166" spans="1:12" x14ac:dyDescent="0.3">
      <c r="A2166" s="1">
        <v>42091</v>
      </c>
      <c r="B2166">
        <v>2015</v>
      </c>
      <c r="C2166" t="s">
        <v>26</v>
      </c>
      <c r="D2166">
        <v>508900</v>
      </c>
      <c r="E2166">
        <v>633000</v>
      </c>
      <c r="F2166" t="s">
        <v>13</v>
      </c>
      <c r="G2166" t="s">
        <v>14</v>
      </c>
      <c r="H2166">
        <v>3</v>
      </c>
      <c r="I2166">
        <v>2</v>
      </c>
      <c r="J2166">
        <v>980</v>
      </c>
      <c r="K2166">
        <v>1.340225</v>
      </c>
      <c r="L2166" t="s">
        <v>22</v>
      </c>
    </row>
    <row r="2167" spans="1:12" x14ac:dyDescent="0.3">
      <c r="A2167" s="1">
        <v>42096</v>
      </c>
      <c r="B2167">
        <v>2015</v>
      </c>
      <c r="C2167" t="s">
        <v>26</v>
      </c>
      <c r="D2167">
        <v>278810</v>
      </c>
      <c r="E2167">
        <v>525000</v>
      </c>
      <c r="F2167" t="s">
        <v>13</v>
      </c>
      <c r="G2167" t="s">
        <v>14</v>
      </c>
      <c r="H2167">
        <v>3</v>
      </c>
      <c r="I2167">
        <v>2</v>
      </c>
      <c r="J2167">
        <v>905</v>
      </c>
      <c r="K2167">
        <v>1.340225</v>
      </c>
      <c r="L2167" t="s">
        <v>25</v>
      </c>
    </row>
    <row r="2168" spans="1:12" x14ac:dyDescent="0.3">
      <c r="A2168" s="1">
        <v>42097</v>
      </c>
      <c r="B2168">
        <v>2015</v>
      </c>
      <c r="C2168" t="s">
        <v>18</v>
      </c>
      <c r="D2168">
        <v>921480</v>
      </c>
      <c r="E2168">
        <v>635000</v>
      </c>
      <c r="F2168" t="s">
        <v>13</v>
      </c>
      <c r="G2168" t="s">
        <v>14</v>
      </c>
      <c r="H2168">
        <v>3</v>
      </c>
      <c r="I2168">
        <v>1</v>
      </c>
      <c r="J2168">
        <v>947</v>
      </c>
      <c r="K2168">
        <v>1.340225</v>
      </c>
      <c r="L2168" t="s">
        <v>16</v>
      </c>
    </row>
    <row r="2169" spans="1:12" x14ac:dyDescent="0.3">
      <c r="A2169" s="1">
        <v>42097</v>
      </c>
      <c r="B2169">
        <v>2015</v>
      </c>
      <c r="C2169" t="s">
        <v>29</v>
      </c>
      <c r="D2169">
        <v>218960</v>
      </c>
      <c r="E2169">
        <v>165000</v>
      </c>
      <c r="F2169" t="s">
        <v>13</v>
      </c>
      <c r="G2169" t="s">
        <v>14</v>
      </c>
      <c r="H2169">
        <v>3</v>
      </c>
      <c r="I2169">
        <v>1</v>
      </c>
      <c r="J2169">
        <v>1006</v>
      </c>
      <c r="K2169">
        <v>1.340225</v>
      </c>
      <c r="L2169" t="s">
        <v>22</v>
      </c>
    </row>
    <row r="2170" spans="1:12" x14ac:dyDescent="0.3">
      <c r="A2170" s="1">
        <v>42097</v>
      </c>
      <c r="B2170">
        <v>2015</v>
      </c>
      <c r="C2170" t="s">
        <v>17</v>
      </c>
      <c r="D2170">
        <v>178690</v>
      </c>
      <c r="E2170">
        <v>98000</v>
      </c>
      <c r="F2170" t="s">
        <v>23</v>
      </c>
      <c r="G2170" t="s">
        <v>24</v>
      </c>
      <c r="H2170">
        <v>6</v>
      </c>
      <c r="I2170">
        <v>6</v>
      </c>
      <c r="J2170">
        <v>1990</v>
      </c>
      <c r="K2170">
        <v>1.340225</v>
      </c>
      <c r="L2170" t="s">
        <v>15</v>
      </c>
    </row>
    <row r="2171" spans="1:12" x14ac:dyDescent="0.3">
      <c r="A2171" s="1">
        <v>42098</v>
      </c>
      <c r="B2171">
        <v>2015</v>
      </c>
      <c r="C2171" t="s">
        <v>21</v>
      </c>
      <c r="D2171">
        <v>1683780</v>
      </c>
      <c r="E2171">
        <v>2195000</v>
      </c>
      <c r="F2171" t="s">
        <v>13</v>
      </c>
      <c r="G2171" t="s">
        <v>14</v>
      </c>
      <c r="H2171">
        <v>3</v>
      </c>
      <c r="I2171">
        <v>3</v>
      </c>
      <c r="J2171">
        <v>1058</v>
      </c>
      <c r="K2171">
        <v>1.340225</v>
      </c>
      <c r="L2171" t="s">
        <v>16</v>
      </c>
    </row>
    <row r="2172" spans="1:12" x14ac:dyDescent="0.3">
      <c r="A2172" s="1">
        <v>42098</v>
      </c>
      <c r="B2172">
        <v>2015</v>
      </c>
      <c r="C2172" t="s">
        <v>21</v>
      </c>
      <c r="D2172">
        <v>462630</v>
      </c>
      <c r="E2172">
        <v>601000</v>
      </c>
      <c r="F2172" t="s">
        <v>13</v>
      </c>
      <c r="G2172" t="s">
        <v>14</v>
      </c>
      <c r="H2172">
        <v>3</v>
      </c>
      <c r="I2172">
        <v>2</v>
      </c>
      <c r="J2172">
        <v>1092</v>
      </c>
      <c r="K2172">
        <v>1.340225</v>
      </c>
      <c r="L2172" t="s">
        <v>16</v>
      </c>
    </row>
    <row r="2173" spans="1:12" x14ac:dyDescent="0.3">
      <c r="A2173" s="1">
        <v>42098</v>
      </c>
      <c r="B2173">
        <v>2015</v>
      </c>
      <c r="C2173" t="s">
        <v>17</v>
      </c>
      <c r="D2173">
        <v>129460</v>
      </c>
      <c r="E2173">
        <v>190000</v>
      </c>
      <c r="F2173" t="s">
        <v>13</v>
      </c>
      <c r="G2173" t="s">
        <v>14</v>
      </c>
      <c r="H2173">
        <v>3</v>
      </c>
      <c r="I2173">
        <v>2</v>
      </c>
      <c r="J2173">
        <v>990</v>
      </c>
      <c r="K2173">
        <v>1.340225</v>
      </c>
      <c r="L2173" t="s">
        <v>25</v>
      </c>
    </row>
    <row r="2174" spans="1:12" x14ac:dyDescent="0.3">
      <c r="A2174" s="1">
        <v>42099</v>
      </c>
      <c r="B2174">
        <v>2015</v>
      </c>
      <c r="C2174" t="s">
        <v>21</v>
      </c>
      <c r="D2174">
        <v>1460760</v>
      </c>
      <c r="E2174">
        <v>1797000</v>
      </c>
      <c r="F2174" t="s">
        <v>13</v>
      </c>
      <c r="G2174" t="s">
        <v>14</v>
      </c>
      <c r="H2174">
        <v>3</v>
      </c>
      <c r="I2174">
        <v>2</v>
      </c>
      <c r="J2174">
        <v>978</v>
      </c>
      <c r="K2174">
        <v>1.340225</v>
      </c>
      <c r="L2174" t="s">
        <v>16</v>
      </c>
    </row>
    <row r="2175" spans="1:12" x14ac:dyDescent="0.3">
      <c r="A2175" s="1">
        <v>42104</v>
      </c>
      <c r="B2175">
        <v>2015</v>
      </c>
      <c r="C2175" t="s">
        <v>26</v>
      </c>
      <c r="D2175">
        <v>243250</v>
      </c>
      <c r="E2175">
        <v>340000</v>
      </c>
      <c r="F2175" t="s">
        <v>13</v>
      </c>
      <c r="G2175" t="s">
        <v>14</v>
      </c>
      <c r="H2175">
        <v>3</v>
      </c>
      <c r="I2175">
        <v>2</v>
      </c>
      <c r="J2175">
        <v>1011</v>
      </c>
      <c r="K2175">
        <v>1.340225</v>
      </c>
      <c r="L2175" t="s">
        <v>15</v>
      </c>
    </row>
    <row r="2176" spans="1:12" x14ac:dyDescent="0.3">
      <c r="A2176" s="1">
        <v>42106</v>
      </c>
      <c r="B2176">
        <v>2015</v>
      </c>
      <c r="C2176" t="s">
        <v>21</v>
      </c>
      <c r="D2176">
        <v>843850</v>
      </c>
      <c r="E2176">
        <v>660000</v>
      </c>
      <c r="F2176" t="s">
        <v>13</v>
      </c>
      <c r="G2176" t="s">
        <v>14</v>
      </c>
      <c r="H2176">
        <v>3</v>
      </c>
      <c r="I2176">
        <v>1</v>
      </c>
      <c r="J2176">
        <v>1056</v>
      </c>
      <c r="K2176">
        <v>1.340225</v>
      </c>
      <c r="L2176" t="s">
        <v>15</v>
      </c>
    </row>
    <row r="2177" spans="1:12" x14ac:dyDescent="0.3">
      <c r="A2177" s="1">
        <v>42109</v>
      </c>
      <c r="B2177">
        <v>2015</v>
      </c>
      <c r="C2177" t="s">
        <v>26</v>
      </c>
      <c r="D2177">
        <v>326130</v>
      </c>
      <c r="E2177">
        <v>451000</v>
      </c>
      <c r="F2177" t="s">
        <v>13</v>
      </c>
      <c r="G2177" t="s">
        <v>14</v>
      </c>
      <c r="H2177">
        <v>3</v>
      </c>
      <c r="I2177">
        <v>2</v>
      </c>
      <c r="J2177">
        <v>914</v>
      </c>
      <c r="K2177">
        <v>1.340225</v>
      </c>
      <c r="L2177" t="s">
        <v>22</v>
      </c>
    </row>
    <row r="2178" spans="1:12" x14ac:dyDescent="0.3">
      <c r="A2178" s="1">
        <v>42109</v>
      </c>
      <c r="B2178">
        <v>2015</v>
      </c>
      <c r="C2178" t="s">
        <v>29</v>
      </c>
      <c r="D2178">
        <v>204120</v>
      </c>
      <c r="E2178">
        <v>403000</v>
      </c>
      <c r="F2178" t="s">
        <v>13</v>
      </c>
      <c r="G2178" t="s">
        <v>14</v>
      </c>
      <c r="H2178">
        <v>3</v>
      </c>
      <c r="I2178">
        <v>1</v>
      </c>
      <c r="J2178">
        <v>900</v>
      </c>
      <c r="K2178">
        <v>1.340225</v>
      </c>
      <c r="L2178" t="s">
        <v>25</v>
      </c>
    </row>
    <row r="2179" spans="1:12" x14ac:dyDescent="0.3">
      <c r="A2179" s="1">
        <v>42109</v>
      </c>
      <c r="B2179">
        <v>2015</v>
      </c>
      <c r="C2179" t="s">
        <v>26</v>
      </c>
      <c r="D2179">
        <v>630000</v>
      </c>
      <c r="E2179">
        <v>847000</v>
      </c>
      <c r="F2179" t="s">
        <v>13</v>
      </c>
      <c r="G2179" t="s">
        <v>14</v>
      </c>
      <c r="H2179">
        <v>3</v>
      </c>
      <c r="I2179">
        <v>1</v>
      </c>
      <c r="J2179">
        <v>909</v>
      </c>
      <c r="K2179">
        <v>1.340225</v>
      </c>
      <c r="L2179" t="s">
        <v>22</v>
      </c>
    </row>
    <row r="2180" spans="1:12" x14ac:dyDescent="0.3">
      <c r="A2180" s="1">
        <v>42110</v>
      </c>
      <c r="B2180">
        <v>2015</v>
      </c>
      <c r="C2180" t="s">
        <v>17</v>
      </c>
      <c r="D2180">
        <v>185550</v>
      </c>
      <c r="E2180">
        <v>170000</v>
      </c>
      <c r="F2180" t="s">
        <v>19</v>
      </c>
      <c r="G2180" t="s">
        <v>20</v>
      </c>
      <c r="H2180">
        <v>4</v>
      </c>
      <c r="I2180">
        <v>3</v>
      </c>
      <c r="J2180">
        <v>1371</v>
      </c>
      <c r="K2180">
        <v>1.340225</v>
      </c>
      <c r="L2180" t="s">
        <v>25</v>
      </c>
    </row>
    <row r="2181" spans="1:12" x14ac:dyDescent="0.3">
      <c r="A2181" s="1">
        <v>42112</v>
      </c>
      <c r="B2181">
        <v>2015</v>
      </c>
      <c r="C2181" t="s">
        <v>26</v>
      </c>
      <c r="D2181">
        <v>265300</v>
      </c>
      <c r="E2181">
        <v>400000</v>
      </c>
      <c r="F2181" t="s">
        <v>13</v>
      </c>
      <c r="G2181" t="s">
        <v>14</v>
      </c>
      <c r="H2181">
        <v>3</v>
      </c>
      <c r="I2181">
        <v>1</v>
      </c>
      <c r="J2181">
        <v>1062</v>
      </c>
      <c r="K2181">
        <v>1.340225</v>
      </c>
      <c r="L2181" t="s">
        <v>25</v>
      </c>
    </row>
    <row r="2182" spans="1:12" x14ac:dyDescent="0.3">
      <c r="A2182" s="1">
        <v>42116</v>
      </c>
      <c r="B2182">
        <v>2015</v>
      </c>
      <c r="C2182" t="s">
        <v>18</v>
      </c>
      <c r="D2182">
        <v>344737</v>
      </c>
      <c r="E2182">
        <v>827500</v>
      </c>
      <c r="F2182" t="s">
        <v>13</v>
      </c>
      <c r="G2182" t="s">
        <v>14</v>
      </c>
      <c r="H2182">
        <v>3</v>
      </c>
      <c r="I2182">
        <v>3</v>
      </c>
      <c r="J2182">
        <v>927</v>
      </c>
      <c r="K2182">
        <v>1.340225</v>
      </c>
      <c r="L2182" t="s">
        <v>15</v>
      </c>
    </row>
    <row r="2183" spans="1:12" x14ac:dyDescent="0.3">
      <c r="A2183" s="1">
        <v>42117</v>
      </c>
      <c r="B2183">
        <v>2015</v>
      </c>
      <c r="C2183" t="s">
        <v>26</v>
      </c>
      <c r="D2183">
        <v>304710</v>
      </c>
      <c r="E2183">
        <v>485000</v>
      </c>
      <c r="F2183" t="s">
        <v>13</v>
      </c>
      <c r="G2183" t="s">
        <v>14</v>
      </c>
      <c r="H2183">
        <v>3</v>
      </c>
      <c r="I2183">
        <v>1</v>
      </c>
      <c r="J2183">
        <v>922</v>
      </c>
      <c r="K2183">
        <v>1.340225</v>
      </c>
      <c r="L2183" t="s">
        <v>22</v>
      </c>
    </row>
    <row r="2184" spans="1:12" x14ac:dyDescent="0.3">
      <c r="A2184" s="1">
        <v>42119</v>
      </c>
      <c r="B2184">
        <v>2015</v>
      </c>
      <c r="C2184" t="s">
        <v>17</v>
      </c>
      <c r="D2184">
        <v>152690</v>
      </c>
      <c r="E2184">
        <v>195000</v>
      </c>
      <c r="F2184" t="s">
        <v>13</v>
      </c>
      <c r="G2184" t="s">
        <v>14</v>
      </c>
      <c r="H2184">
        <v>3</v>
      </c>
      <c r="I2184">
        <v>1</v>
      </c>
      <c r="J2184">
        <v>900</v>
      </c>
      <c r="K2184">
        <v>1.340225</v>
      </c>
      <c r="L2184" t="s">
        <v>22</v>
      </c>
    </row>
    <row r="2185" spans="1:12" x14ac:dyDescent="0.3">
      <c r="A2185" s="1">
        <v>42120</v>
      </c>
      <c r="B2185">
        <v>2015</v>
      </c>
      <c r="C2185" t="s">
        <v>21</v>
      </c>
      <c r="D2185">
        <v>537250</v>
      </c>
      <c r="E2185">
        <v>780000</v>
      </c>
      <c r="F2185" t="s">
        <v>13</v>
      </c>
      <c r="G2185" t="s">
        <v>14</v>
      </c>
      <c r="H2185">
        <v>3</v>
      </c>
      <c r="I2185">
        <v>3</v>
      </c>
      <c r="J2185">
        <v>1032</v>
      </c>
      <c r="K2185">
        <v>1.340225</v>
      </c>
      <c r="L2185" t="s">
        <v>15</v>
      </c>
    </row>
    <row r="2186" spans="1:12" x14ac:dyDescent="0.3">
      <c r="A2186" s="1">
        <v>42124</v>
      </c>
      <c r="B2186">
        <v>2015</v>
      </c>
      <c r="C2186" t="s">
        <v>18</v>
      </c>
      <c r="D2186">
        <v>290780</v>
      </c>
      <c r="E2186">
        <v>326000</v>
      </c>
      <c r="F2186" t="s">
        <v>13</v>
      </c>
      <c r="G2186" t="s">
        <v>14</v>
      </c>
      <c r="H2186">
        <v>3</v>
      </c>
      <c r="I2186">
        <v>3</v>
      </c>
      <c r="J2186">
        <v>1019</v>
      </c>
      <c r="K2186">
        <v>1.340225</v>
      </c>
      <c r="L2186" t="s">
        <v>16</v>
      </c>
    </row>
    <row r="2187" spans="1:12" x14ac:dyDescent="0.3">
      <c r="A2187" s="1">
        <v>42124</v>
      </c>
      <c r="B2187">
        <v>2015</v>
      </c>
      <c r="C2187" t="s">
        <v>21</v>
      </c>
      <c r="D2187">
        <v>1273440</v>
      </c>
      <c r="E2187">
        <v>368778</v>
      </c>
      <c r="F2187" t="s">
        <v>13</v>
      </c>
      <c r="G2187" t="s">
        <v>14</v>
      </c>
      <c r="H2187">
        <v>3</v>
      </c>
      <c r="I2187">
        <v>2</v>
      </c>
      <c r="J2187">
        <v>942</v>
      </c>
      <c r="K2187">
        <v>1.340225</v>
      </c>
      <c r="L2187" t="s">
        <v>22</v>
      </c>
    </row>
    <row r="2188" spans="1:12" x14ac:dyDescent="0.3">
      <c r="A2188" s="1">
        <v>42124</v>
      </c>
      <c r="B2188">
        <v>2015</v>
      </c>
      <c r="C2188" t="s">
        <v>17</v>
      </c>
      <c r="D2188">
        <v>143380</v>
      </c>
      <c r="E2188">
        <v>70000</v>
      </c>
      <c r="F2188" t="s">
        <v>13</v>
      </c>
      <c r="G2188" t="s">
        <v>14</v>
      </c>
      <c r="H2188">
        <v>3</v>
      </c>
      <c r="I2188">
        <v>1</v>
      </c>
      <c r="J2188">
        <v>1093</v>
      </c>
      <c r="K2188">
        <v>1.340225</v>
      </c>
      <c r="L2188" t="s">
        <v>15</v>
      </c>
    </row>
    <row r="2189" spans="1:12" x14ac:dyDescent="0.3">
      <c r="A2189" s="1">
        <v>42124</v>
      </c>
      <c r="B2189">
        <v>2015</v>
      </c>
      <c r="C2189" t="s">
        <v>26</v>
      </c>
      <c r="D2189">
        <v>284130</v>
      </c>
      <c r="E2189">
        <v>440100</v>
      </c>
      <c r="F2189" t="s">
        <v>13</v>
      </c>
      <c r="G2189" t="s">
        <v>14</v>
      </c>
      <c r="H2189">
        <v>3</v>
      </c>
      <c r="I2189">
        <v>3</v>
      </c>
      <c r="J2189">
        <v>1061</v>
      </c>
      <c r="K2189">
        <v>1.340225</v>
      </c>
      <c r="L2189" t="s">
        <v>16</v>
      </c>
    </row>
    <row r="2190" spans="1:12" x14ac:dyDescent="0.3">
      <c r="A2190" s="1">
        <v>42125</v>
      </c>
      <c r="B2190">
        <v>2015</v>
      </c>
      <c r="C2190" t="s">
        <v>18</v>
      </c>
      <c r="D2190">
        <v>386050</v>
      </c>
      <c r="E2190">
        <v>508500</v>
      </c>
      <c r="F2190" t="s">
        <v>13</v>
      </c>
      <c r="G2190" t="s">
        <v>14</v>
      </c>
      <c r="H2190">
        <v>3</v>
      </c>
      <c r="I2190">
        <v>2</v>
      </c>
      <c r="J2190">
        <v>990</v>
      </c>
      <c r="K2190">
        <v>1.340225</v>
      </c>
      <c r="L2190" t="s">
        <v>22</v>
      </c>
    </row>
    <row r="2191" spans="1:12" x14ac:dyDescent="0.3">
      <c r="A2191" s="1">
        <v>42126</v>
      </c>
      <c r="B2191">
        <v>2015</v>
      </c>
      <c r="C2191" t="s">
        <v>18</v>
      </c>
      <c r="D2191">
        <v>292810</v>
      </c>
      <c r="E2191">
        <v>387000</v>
      </c>
      <c r="F2191" t="s">
        <v>13</v>
      </c>
      <c r="G2191" t="s">
        <v>14</v>
      </c>
      <c r="H2191">
        <v>3</v>
      </c>
      <c r="I2191">
        <v>3</v>
      </c>
      <c r="J2191">
        <v>986</v>
      </c>
      <c r="K2191">
        <v>1.340225</v>
      </c>
      <c r="L2191" t="s">
        <v>25</v>
      </c>
    </row>
    <row r="2192" spans="1:12" x14ac:dyDescent="0.3">
      <c r="A2192" s="1">
        <v>42127</v>
      </c>
      <c r="B2192">
        <v>2015</v>
      </c>
      <c r="C2192" t="s">
        <v>18</v>
      </c>
      <c r="D2192">
        <v>1247120</v>
      </c>
      <c r="E2192">
        <v>1540000</v>
      </c>
      <c r="F2192" t="s">
        <v>13</v>
      </c>
      <c r="G2192" t="s">
        <v>14</v>
      </c>
      <c r="H2192">
        <v>3</v>
      </c>
      <c r="I2192">
        <v>2</v>
      </c>
      <c r="J2192">
        <v>937</v>
      </c>
      <c r="K2192">
        <v>1.340225</v>
      </c>
      <c r="L2192" t="s">
        <v>25</v>
      </c>
    </row>
    <row r="2193" spans="1:12" x14ac:dyDescent="0.3">
      <c r="A2193" s="1">
        <v>42131</v>
      </c>
      <c r="B2193">
        <v>2015</v>
      </c>
      <c r="C2193" t="s">
        <v>21</v>
      </c>
      <c r="D2193">
        <v>632240</v>
      </c>
      <c r="E2193">
        <v>1190000</v>
      </c>
      <c r="F2193" t="s">
        <v>13</v>
      </c>
      <c r="G2193" t="s">
        <v>14</v>
      </c>
      <c r="H2193">
        <v>3</v>
      </c>
      <c r="I2193">
        <v>2</v>
      </c>
      <c r="J2193">
        <v>930</v>
      </c>
      <c r="K2193">
        <v>1.340225</v>
      </c>
      <c r="L2193" t="s">
        <v>25</v>
      </c>
    </row>
    <row r="2194" spans="1:12" x14ac:dyDescent="0.3">
      <c r="A2194" s="1">
        <v>42131</v>
      </c>
      <c r="B2194">
        <v>2015</v>
      </c>
      <c r="C2194" t="s">
        <v>21</v>
      </c>
      <c r="D2194">
        <v>2911650</v>
      </c>
      <c r="E2194">
        <v>4945000</v>
      </c>
      <c r="F2194" t="s">
        <v>13</v>
      </c>
      <c r="G2194" t="s">
        <v>14</v>
      </c>
      <c r="H2194">
        <v>3</v>
      </c>
      <c r="I2194">
        <v>1</v>
      </c>
      <c r="J2194">
        <v>919</v>
      </c>
      <c r="K2194">
        <v>1.340225</v>
      </c>
      <c r="L2194" t="s">
        <v>16</v>
      </c>
    </row>
    <row r="2195" spans="1:12" x14ac:dyDescent="0.3">
      <c r="A2195" s="1">
        <v>42132</v>
      </c>
      <c r="B2195">
        <v>2015</v>
      </c>
      <c r="C2195" t="s">
        <v>21</v>
      </c>
      <c r="D2195">
        <v>548310</v>
      </c>
      <c r="E2195">
        <v>800000</v>
      </c>
      <c r="F2195" t="s">
        <v>27</v>
      </c>
      <c r="G2195" t="s">
        <v>28</v>
      </c>
      <c r="H2195">
        <v>8</v>
      </c>
      <c r="I2195">
        <v>7</v>
      </c>
      <c r="J2195">
        <v>2681</v>
      </c>
      <c r="K2195">
        <v>1.340225</v>
      </c>
      <c r="L2195" t="s">
        <v>22</v>
      </c>
    </row>
    <row r="2196" spans="1:12" x14ac:dyDescent="0.3">
      <c r="A2196" s="1">
        <v>42132</v>
      </c>
      <c r="B2196">
        <v>2015</v>
      </c>
      <c r="C2196" t="s">
        <v>26</v>
      </c>
      <c r="D2196">
        <v>417760</v>
      </c>
      <c r="E2196">
        <v>692000</v>
      </c>
      <c r="F2196" t="s">
        <v>13</v>
      </c>
      <c r="G2196" t="s">
        <v>14</v>
      </c>
      <c r="H2196">
        <v>3</v>
      </c>
      <c r="I2196">
        <v>1</v>
      </c>
      <c r="J2196">
        <v>955</v>
      </c>
      <c r="K2196">
        <v>1.340225</v>
      </c>
      <c r="L2196" t="s">
        <v>25</v>
      </c>
    </row>
    <row r="2197" spans="1:12" x14ac:dyDescent="0.3">
      <c r="A2197" s="1">
        <v>42134</v>
      </c>
      <c r="B2197">
        <v>2015</v>
      </c>
      <c r="C2197" t="s">
        <v>26</v>
      </c>
      <c r="D2197">
        <v>161910</v>
      </c>
      <c r="E2197">
        <v>177900</v>
      </c>
      <c r="F2197" t="s">
        <v>13</v>
      </c>
      <c r="G2197" t="s">
        <v>14</v>
      </c>
      <c r="H2197">
        <v>3</v>
      </c>
      <c r="I2197">
        <v>1</v>
      </c>
      <c r="J2197">
        <v>1082</v>
      </c>
      <c r="K2197">
        <v>1.340225</v>
      </c>
      <c r="L2197" t="s">
        <v>25</v>
      </c>
    </row>
    <row r="2198" spans="1:12" x14ac:dyDescent="0.3">
      <c r="A2198" s="1">
        <v>42134</v>
      </c>
      <c r="B2198">
        <v>2015</v>
      </c>
      <c r="C2198" t="s">
        <v>18</v>
      </c>
      <c r="D2198">
        <v>276500</v>
      </c>
      <c r="E2198">
        <v>361000</v>
      </c>
      <c r="F2198" t="s">
        <v>13</v>
      </c>
      <c r="G2198" t="s">
        <v>14</v>
      </c>
      <c r="H2198">
        <v>3</v>
      </c>
      <c r="I2198">
        <v>3</v>
      </c>
      <c r="J2198">
        <v>951</v>
      </c>
      <c r="K2198">
        <v>1.340225</v>
      </c>
      <c r="L2198" t="s">
        <v>15</v>
      </c>
    </row>
    <row r="2199" spans="1:12" x14ac:dyDescent="0.3">
      <c r="A2199" s="1">
        <v>42137</v>
      </c>
      <c r="B2199">
        <v>2015</v>
      </c>
      <c r="C2199" t="s">
        <v>21</v>
      </c>
      <c r="D2199">
        <v>444290</v>
      </c>
      <c r="E2199">
        <v>565000</v>
      </c>
      <c r="F2199" t="s">
        <v>13</v>
      </c>
      <c r="G2199" t="s">
        <v>14</v>
      </c>
      <c r="H2199">
        <v>3</v>
      </c>
      <c r="I2199">
        <v>3</v>
      </c>
      <c r="J2199">
        <v>1069</v>
      </c>
      <c r="K2199">
        <v>1.340225</v>
      </c>
      <c r="L2199" t="s">
        <v>22</v>
      </c>
    </row>
    <row r="2200" spans="1:12" x14ac:dyDescent="0.3">
      <c r="A2200" s="1">
        <v>42137</v>
      </c>
      <c r="B2200">
        <v>2015</v>
      </c>
      <c r="C2200" t="s">
        <v>26</v>
      </c>
      <c r="D2200">
        <v>279440</v>
      </c>
      <c r="E2200">
        <v>306000</v>
      </c>
      <c r="F2200" t="s">
        <v>13</v>
      </c>
      <c r="G2200" t="s">
        <v>14</v>
      </c>
      <c r="H2200">
        <v>3</v>
      </c>
      <c r="I2200">
        <v>2</v>
      </c>
      <c r="J2200">
        <v>1028</v>
      </c>
      <c r="K2200">
        <v>1.340225</v>
      </c>
      <c r="L2200" t="s">
        <v>16</v>
      </c>
    </row>
    <row r="2201" spans="1:12" x14ac:dyDescent="0.3">
      <c r="A2201" s="1">
        <v>42137</v>
      </c>
      <c r="B2201">
        <v>2015</v>
      </c>
      <c r="C2201" t="s">
        <v>29</v>
      </c>
      <c r="D2201">
        <v>244300</v>
      </c>
      <c r="E2201">
        <v>408000</v>
      </c>
      <c r="F2201" t="s">
        <v>13</v>
      </c>
      <c r="G2201" t="s">
        <v>14</v>
      </c>
      <c r="H2201">
        <v>3</v>
      </c>
      <c r="I2201">
        <v>3</v>
      </c>
      <c r="J2201">
        <v>1096</v>
      </c>
      <c r="K2201">
        <v>1.340225</v>
      </c>
      <c r="L2201" t="s">
        <v>16</v>
      </c>
    </row>
    <row r="2202" spans="1:12" x14ac:dyDescent="0.3">
      <c r="A2202" s="1">
        <v>42138</v>
      </c>
      <c r="B2202">
        <v>2015</v>
      </c>
      <c r="C2202" t="s">
        <v>18</v>
      </c>
      <c r="D2202">
        <v>221900</v>
      </c>
      <c r="E2202">
        <v>343000</v>
      </c>
      <c r="F2202" t="s">
        <v>13</v>
      </c>
      <c r="G2202" t="s">
        <v>14</v>
      </c>
      <c r="H2202">
        <v>3</v>
      </c>
      <c r="I2202">
        <v>1</v>
      </c>
      <c r="J2202">
        <v>944</v>
      </c>
      <c r="K2202">
        <v>1.340225</v>
      </c>
      <c r="L2202" t="s">
        <v>22</v>
      </c>
    </row>
    <row r="2203" spans="1:12" x14ac:dyDescent="0.3">
      <c r="A2203" s="1">
        <v>42138</v>
      </c>
      <c r="B2203">
        <v>2015</v>
      </c>
      <c r="C2203" t="s">
        <v>17</v>
      </c>
      <c r="D2203">
        <v>196520</v>
      </c>
      <c r="E2203">
        <v>70500</v>
      </c>
      <c r="F2203" t="s">
        <v>19</v>
      </c>
      <c r="G2203" t="s">
        <v>20</v>
      </c>
      <c r="H2203">
        <v>4</v>
      </c>
      <c r="I2203">
        <v>3</v>
      </c>
      <c r="J2203">
        <v>1215</v>
      </c>
      <c r="K2203">
        <v>1.340225</v>
      </c>
      <c r="L2203" t="s">
        <v>16</v>
      </c>
    </row>
    <row r="2204" spans="1:12" x14ac:dyDescent="0.3">
      <c r="A2204" s="1">
        <v>42138</v>
      </c>
      <c r="B2204">
        <v>2015</v>
      </c>
      <c r="C2204" t="s">
        <v>18</v>
      </c>
      <c r="D2204">
        <v>449400</v>
      </c>
      <c r="E2204">
        <v>335000</v>
      </c>
      <c r="F2204" t="s">
        <v>13</v>
      </c>
      <c r="G2204" t="s">
        <v>14</v>
      </c>
      <c r="H2204">
        <v>3</v>
      </c>
      <c r="I2204">
        <v>2</v>
      </c>
      <c r="J2204">
        <v>918</v>
      </c>
      <c r="K2204">
        <v>1.340225</v>
      </c>
      <c r="L2204" t="s">
        <v>22</v>
      </c>
    </row>
    <row r="2205" spans="1:12" x14ac:dyDescent="0.3">
      <c r="A2205" s="1">
        <v>42139</v>
      </c>
      <c r="B2205">
        <v>2015</v>
      </c>
      <c r="C2205" t="s">
        <v>17</v>
      </c>
      <c r="D2205">
        <v>159780</v>
      </c>
      <c r="E2205">
        <v>46666</v>
      </c>
      <c r="F2205" t="s">
        <v>19</v>
      </c>
      <c r="G2205" t="s">
        <v>20</v>
      </c>
      <c r="H2205">
        <v>4</v>
      </c>
      <c r="I2205">
        <v>4</v>
      </c>
      <c r="J2205">
        <v>1345</v>
      </c>
      <c r="K2205">
        <v>1.340225</v>
      </c>
      <c r="L2205" t="s">
        <v>22</v>
      </c>
    </row>
    <row r="2206" spans="1:12" x14ac:dyDescent="0.3">
      <c r="A2206" s="1">
        <v>42139</v>
      </c>
      <c r="B2206">
        <v>2015</v>
      </c>
      <c r="C2206" t="s">
        <v>17</v>
      </c>
      <c r="D2206">
        <v>107420</v>
      </c>
      <c r="E2206">
        <v>26100</v>
      </c>
      <c r="F2206" t="s">
        <v>13</v>
      </c>
      <c r="G2206" t="s">
        <v>14</v>
      </c>
      <c r="H2206">
        <v>3</v>
      </c>
      <c r="I2206">
        <v>1</v>
      </c>
      <c r="J2206">
        <v>951</v>
      </c>
      <c r="K2206">
        <v>1.340225</v>
      </c>
      <c r="L2206" t="s">
        <v>22</v>
      </c>
    </row>
    <row r="2207" spans="1:12" x14ac:dyDescent="0.3">
      <c r="A2207" s="1">
        <v>42140</v>
      </c>
      <c r="B2207">
        <v>2015</v>
      </c>
      <c r="C2207" t="s">
        <v>21</v>
      </c>
      <c r="D2207">
        <v>508340</v>
      </c>
      <c r="E2207">
        <v>455000</v>
      </c>
      <c r="F2207" t="s">
        <v>13</v>
      </c>
      <c r="G2207" t="s">
        <v>14</v>
      </c>
      <c r="H2207">
        <v>3</v>
      </c>
      <c r="I2207">
        <v>1</v>
      </c>
      <c r="J2207">
        <v>990</v>
      </c>
      <c r="K2207">
        <v>1.340225</v>
      </c>
      <c r="L2207" t="s">
        <v>16</v>
      </c>
    </row>
    <row r="2208" spans="1:12" x14ac:dyDescent="0.3">
      <c r="A2208" s="1">
        <v>42140</v>
      </c>
      <c r="B2208">
        <v>2015</v>
      </c>
      <c r="C2208" t="s">
        <v>21</v>
      </c>
      <c r="D2208">
        <v>401380</v>
      </c>
      <c r="E2208">
        <v>876500</v>
      </c>
      <c r="F2208" t="s">
        <v>13</v>
      </c>
      <c r="G2208" t="s">
        <v>14</v>
      </c>
      <c r="H2208">
        <v>3</v>
      </c>
      <c r="I2208">
        <v>1</v>
      </c>
      <c r="J2208">
        <v>951</v>
      </c>
      <c r="K2208">
        <v>1.340225</v>
      </c>
      <c r="L2208" t="s">
        <v>25</v>
      </c>
    </row>
    <row r="2209" spans="1:12" x14ac:dyDescent="0.3">
      <c r="A2209" s="1">
        <v>42141</v>
      </c>
      <c r="B2209">
        <v>2015</v>
      </c>
      <c r="C2209" t="s">
        <v>26</v>
      </c>
      <c r="D2209">
        <v>716660</v>
      </c>
      <c r="E2209">
        <v>1187500</v>
      </c>
      <c r="F2209" t="s">
        <v>13</v>
      </c>
      <c r="G2209" t="s">
        <v>14</v>
      </c>
      <c r="H2209">
        <v>3</v>
      </c>
      <c r="I2209">
        <v>3</v>
      </c>
      <c r="J2209">
        <v>1074</v>
      </c>
      <c r="K2209">
        <v>1.340225</v>
      </c>
      <c r="L2209" t="s">
        <v>15</v>
      </c>
    </row>
    <row r="2210" spans="1:12" x14ac:dyDescent="0.3">
      <c r="A2210" s="1">
        <v>42144</v>
      </c>
      <c r="B2210">
        <v>2015</v>
      </c>
      <c r="C2210" t="s">
        <v>21</v>
      </c>
      <c r="D2210">
        <v>2138290</v>
      </c>
      <c r="E2210">
        <v>2565000</v>
      </c>
      <c r="F2210" t="s">
        <v>13</v>
      </c>
      <c r="G2210" t="s">
        <v>14</v>
      </c>
      <c r="H2210">
        <v>3</v>
      </c>
      <c r="I2210">
        <v>3</v>
      </c>
      <c r="J2210">
        <v>1061</v>
      </c>
      <c r="K2210">
        <v>1.340225</v>
      </c>
      <c r="L2210" t="s">
        <v>25</v>
      </c>
    </row>
    <row r="2211" spans="1:12" x14ac:dyDescent="0.3">
      <c r="A2211" s="1">
        <v>42144</v>
      </c>
      <c r="B2211">
        <v>2015</v>
      </c>
      <c r="C2211" t="s">
        <v>18</v>
      </c>
      <c r="D2211">
        <v>1545950</v>
      </c>
      <c r="E2211">
        <v>4050000</v>
      </c>
      <c r="F2211" t="s">
        <v>13</v>
      </c>
      <c r="G2211" t="s">
        <v>14</v>
      </c>
      <c r="H2211">
        <v>3</v>
      </c>
      <c r="I2211">
        <v>2</v>
      </c>
      <c r="J2211">
        <v>1024</v>
      </c>
      <c r="K2211">
        <v>1.340225</v>
      </c>
      <c r="L2211" t="s">
        <v>16</v>
      </c>
    </row>
    <row r="2212" spans="1:12" x14ac:dyDescent="0.3">
      <c r="A2212" s="1">
        <v>42144</v>
      </c>
      <c r="B2212">
        <v>2015</v>
      </c>
      <c r="C2212" t="s">
        <v>17</v>
      </c>
      <c r="D2212">
        <v>118730</v>
      </c>
      <c r="E2212">
        <v>47000</v>
      </c>
      <c r="F2212" t="s">
        <v>19</v>
      </c>
      <c r="G2212" t="s">
        <v>20</v>
      </c>
      <c r="H2212">
        <v>4</v>
      </c>
      <c r="I2212">
        <v>2</v>
      </c>
      <c r="J2212">
        <v>1499</v>
      </c>
      <c r="K2212">
        <v>1.340225</v>
      </c>
      <c r="L2212" t="s">
        <v>15</v>
      </c>
    </row>
    <row r="2213" spans="1:12" x14ac:dyDescent="0.3">
      <c r="A2213" s="1">
        <v>42144</v>
      </c>
      <c r="B2213">
        <v>2015</v>
      </c>
      <c r="C2213" t="s">
        <v>17</v>
      </c>
      <c r="D2213">
        <v>135730</v>
      </c>
      <c r="E2213">
        <v>100400</v>
      </c>
      <c r="F2213" t="s">
        <v>13</v>
      </c>
      <c r="G2213" t="s">
        <v>14</v>
      </c>
      <c r="H2213">
        <v>3</v>
      </c>
      <c r="I2213">
        <v>1</v>
      </c>
      <c r="J2213">
        <v>1029</v>
      </c>
      <c r="K2213">
        <v>1.340225</v>
      </c>
      <c r="L2213" t="s">
        <v>16</v>
      </c>
    </row>
    <row r="2214" spans="1:12" x14ac:dyDescent="0.3">
      <c r="A2214" s="1">
        <v>42145</v>
      </c>
      <c r="B2214">
        <v>2015</v>
      </c>
      <c r="C2214" t="s">
        <v>26</v>
      </c>
      <c r="D2214">
        <v>198450</v>
      </c>
      <c r="E2214">
        <v>185000</v>
      </c>
      <c r="F2214" t="s">
        <v>13</v>
      </c>
      <c r="G2214" t="s">
        <v>14</v>
      </c>
      <c r="H2214">
        <v>3</v>
      </c>
      <c r="I2214">
        <v>2</v>
      </c>
      <c r="J2214">
        <v>902</v>
      </c>
      <c r="K2214">
        <v>1.340225</v>
      </c>
      <c r="L2214" t="s">
        <v>16</v>
      </c>
    </row>
    <row r="2215" spans="1:12" x14ac:dyDescent="0.3">
      <c r="A2215" s="1">
        <v>42145</v>
      </c>
      <c r="B2215">
        <v>2015</v>
      </c>
      <c r="C2215" t="s">
        <v>26</v>
      </c>
      <c r="D2215">
        <v>327180</v>
      </c>
      <c r="E2215">
        <v>415000</v>
      </c>
      <c r="F2215" t="s">
        <v>13</v>
      </c>
      <c r="G2215" t="s">
        <v>14</v>
      </c>
      <c r="H2215">
        <v>3</v>
      </c>
      <c r="I2215">
        <v>2</v>
      </c>
      <c r="J2215">
        <v>969</v>
      </c>
      <c r="K2215">
        <v>1.340225</v>
      </c>
      <c r="L2215" t="s">
        <v>16</v>
      </c>
    </row>
    <row r="2216" spans="1:12" x14ac:dyDescent="0.3">
      <c r="A2216" s="1">
        <v>42145</v>
      </c>
      <c r="B2216">
        <v>2015</v>
      </c>
      <c r="C2216" t="s">
        <v>17</v>
      </c>
      <c r="D2216">
        <v>111270</v>
      </c>
      <c r="E2216">
        <v>45000</v>
      </c>
      <c r="F2216" t="s">
        <v>13</v>
      </c>
      <c r="G2216" t="s">
        <v>14</v>
      </c>
      <c r="H2216">
        <v>3</v>
      </c>
      <c r="I2216">
        <v>1</v>
      </c>
      <c r="J2216">
        <v>1074</v>
      </c>
      <c r="K2216">
        <v>1.340225</v>
      </c>
      <c r="L2216" t="s">
        <v>16</v>
      </c>
    </row>
    <row r="2217" spans="1:12" x14ac:dyDescent="0.3">
      <c r="A2217" s="1">
        <v>42147</v>
      </c>
      <c r="B2217">
        <v>2015</v>
      </c>
      <c r="C2217" t="s">
        <v>29</v>
      </c>
      <c r="D2217">
        <v>235340</v>
      </c>
      <c r="E2217">
        <v>360000</v>
      </c>
      <c r="F2217" t="s">
        <v>13</v>
      </c>
      <c r="G2217" t="s">
        <v>14</v>
      </c>
      <c r="H2217">
        <v>3</v>
      </c>
      <c r="I2217">
        <v>2</v>
      </c>
      <c r="J2217">
        <v>966</v>
      </c>
      <c r="K2217">
        <v>1.340225</v>
      </c>
      <c r="L2217" t="s">
        <v>25</v>
      </c>
    </row>
    <row r="2218" spans="1:12" x14ac:dyDescent="0.3">
      <c r="A2218" s="1">
        <v>42147</v>
      </c>
      <c r="B2218">
        <v>2015</v>
      </c>
      <c r="C2218" t="s">
        <v>17</v>
      </c>
      <c r="D2218">
        <v>552530</v>
      </c>
      <c r="E2218">
        <v>430000</v>
      </c>
      <c r="F2218" t="s">
        <v>23</v>
      </c>
      <c r="G2218" t="s">
        <v>24</v>
      </c>
      <c r="H2218">
        <v>6</v>
      </c>
      <c r="I2218">
        <v>6</v>
      </c>
      <c r="J2218">
        <v>1823</v>
      </c>
      <c r="K2218">
        <v>1.340225</v>
      </c>
      <c r="L2218" t="s">
        <v>16</v>
      </c>
    </row>
    <row r="2219" spans="1:12" x14ac:dyDescent="0.3">
      <c r="A2219" s="1">
        <v>42147</v>
      </c>
      <c r="B2219">
        <v>2015</v>
      </c>
      <c r="C2219" t="s">
        <v>18</v>
      </c>
      <c r="D2219">
        <v>446530</v>
      </c>
      <c r="E2219">
        <v>734000</v>
      </c>
      <c r="F2219" t="s">
        <v>13</v>
      </c>
      <c r="G2219" t="s">
        <v>14</v>
      </c>
      <c r="H2219">
        <v>3</v>
      </c>
      <c r="I2219">
        <v>2</v>
      </c>
      <c r="J2219">
        <v>914</v>
      </c>
      <c r="K2219">
        <v>1.340225</v>
      </c>
      <c r="L2219" t="s">
        <v>22</v>
      </c>
    </row>
    <row r="2220" spans="1:12" x14ac:dyDescent="0.3">
      <c r="A2220" s="1">
        <v>42147</v>
      </c>
      <c r="B2220">
        <v>2015</v>
      </c>
      <c r="C2220" t="s">
        <v>26</v>
      </c>
      <c r="D2220">
        <v>572460</v>
      </c>
      <c r="E2220">
        <v>875000</v>
      </c>
      <c r="F2220" t="s">
        <v>13</v>
      </c>
      <c r="G2220" t="s">
        <v>14</v>
      </c>
      <c r="H2220">
        <v>3</v>
      </c>
      <c r="I2220">
        <v>3</v>
      </c>
      <c r="J2220">
        <v>1062</v>
      </c>
      <c r="K2220">
        <v>1.340225</v>
      </c>
      <c r="L2220" t="s">
        <v>15</v>
      </c>
    </row>
    <row r="2221" spans="1:12" x14ac:dyDescent="0.3">
      <c r="A2221" s="1">
        <v>42148</v>
      </c>
      <c r="B2221">
        <v>2015</v>
      </c>
      <c r="C2221" t="s">
        <v>26</v>
      </c>
      <c r="D2221">
        <v>523040</v>
      </c>
      <c r="E2221">
        <v>745000</v>
      </c>
      <c r="F2221" t="s">
        <v>13</v>
      </c>
      <c r="G2221" t="s">
        <v>14</v>
      </c>
      <c r="H2221">
        <v>3</v>
      </c>
      <c r="I2221">
        <v>1</v>
      </c>
      <c r="J2221">
        <v>1099</v>
      </c>
      <c r="K2221">
        <v>1.340225</v>
      </c>
      <c r="L2221" t="s">
        <v>22</v>
      </c>
    </row>
    <row r="2222" spans="1:12" x14ac:dyDescent="0.3">
      <c r="A2222" s="1">
        <v>42148</v>
      </c>
      <c r="B2222">
        <v>2015</v>
      </c>
      <c r="C2222" t="s">
        <v>21</v>
      </c>
      <c r="D2222">
        <v>856170</v>
      </c>
      <c r="E2222">
        <v>1300000</v>
      </c>
      <c r="F2222" t="s">
        <v>13</v>
      </c>
      <c r="G2222" t="s">
        <v>14</v>
      </c>
      <c r="H2222">
        <v>3</v>
      </c>
      <c r="I2222">
        <v>1</v>
      </c>
      <c r="J2222">
        <v>1083</v>
      </c>
      <c r="K2222">
        <v>1.340225</v>
      </c>
      <c r="L2222" t="s">
        <v>25</v>
      </c>
    </row>
    <row r="2223" spans="1:12" x14ac:dyDescent="0.3">
      <c r="A2223" s="1">
        <v>42152</v>
      </c>
      <c r="B2223">
        <v>2015</v>
      </c>
      <c r="C2223" t="s">
        <v>17</v>
      </c>
      <c r="D2223">
        <v>106440</v>
      </c>
      <c r="E2223">
        <v>90000</v>
      </c>
      <c r="F2223" t="s">
        <v>13</v>
      </c>
      <c r="G2223" t="s">
        <v>14</v>
      </c>
      <c r="H2223">
        <v>3</v>
      </c>
      <c r="I2223">
        <v>1</v>
      </c>
      <c r="J2223">
        <v>1048</v>
      </c>
      <c r="K2223">
        <v>1.340225</v>
      </c>
      <c r="L2223" t="s">
        <v>16</v>
      </c>
    </row>
    <row r="2224" spans="1:12" x14ac:dyDescent="0.3">
      <c r="A2224" s="1">
        <v>42152</v>
      </c>
      <c r="B2224">
        <v>2015</v>
      </c>
      <c r="C2224" t="s">
        <v>26</v>
      </c>
      <c r="D2224">
        <v>218450</v>
      </c>
      <c r="E2224">
        <v>312500</v>
      </c>
      <c r="F2224" t="s">
        <v>13</v>
      </c>
      <c r="G2224" t="s">
        <v>14</v>
      </c>
      <c r="H2224">
        <v>3</v>
      </c>
      <c r="I2224">
        <v>2</v>
      </c>
      <c r="J2224">
        <v>1088</v>
      </c>
      <c r="K2224">
        <v>1.340225</v>
      </c>
      <c r="L2224" t="s">
        <v>22</v>
      </c>
    </row>
    <row r="2225" spans="1:12" x14ac:dyDescent="0.3">
      <c r="A2225" s="1">
        <v>42155</v>
      </c>
      <c r="B2225">
        <v>2015</v>
      </c>
      <c r="C2225" t="s">
        <v>26</v>
      </c>
      <c r="D2225">
        <v>398230</v>
      </c>
      <c r="E2225">
        <v>238000</v>
      </c>
      <c r="F2225" t="s">
        <v>13</v>
      </c>
      <c r="G2225" t="s">
        <v>14</v>
      </c>
      <c r="H2225">
        <v>3</v>
      </c>
      <c r="I2225">
        <v>3</v>
      </c>
      <c r="J2225">
        <v>1056</v>
      </c>
      <c r="K2225">
        <v>1.340225</v>
      </c>
      <c r="L2225" t="s">
        <v>15</v>
      </c>
    </row>
    <row r="2226" spans="1:12" x14ac:dyDescent="0.3">
      <c r="A2226" s="1">
        <v>42158</v>
      </c>
      <c r="B2226">
        <v>2015</v>
      </c>
      <c r="C2226" t="s">
        <v>29</v>
      </c>
      <c r="D2226">
        <v>167860</v>
      </c>
      <c r="E2226">
        <v>115000</v>
      </c>
      <c r="F2226" t="s">
        <v>13</v>
      </c>
      <c r="G2226" t="s">
        <v>14</v>
      </c>
      <c r="H2226">
        <v>3</v>
      </c>
      <c r="I2226">
        <v>3</v>
      </c>
      <c r="J2226">
        <v>908</v>
      </c>
      <c r="K2226">
        <v>1.340225</v>
      </c>
      <c r="L2226" t="s">
        <v>25</v>
      </c>
    </row>
    <row r="2227" spans="1:12" x14ac:dyDescent="0.3">
      <c r="A2227" s="1">
        <v>42158</v>
      </c>
      <c r="B2227">
        <v>2015</v>
      </c>
      <c r="C2227" t="s">
        <v>29</v>
      </c>
      <c r="D2227">
        <v>161490</v>
      </c>
      <c r="E2227">
        <v>263500</v>
      </c>
      <c r="F2227" t="s">
        <v>13</v>
      </c>
      <c r="G2227" t="s">
        <v>14</v>
      </c>
      <c r="H2227">
        <v>3</v>
      </c>
      <c r="I2227">
        <v>1</v>
      </c>
      <c r="J2227">
        <v>1007</v>
      </c>
      <c r="K2227">
        <v>1.340225</v>
      </c>
      <c r="L2227" t="s">
        <v>16</v>
      </c>
    </row>
    <row r="2228" spans="1:12" x14ac:dyDescent="0.3">
      <c r="A2228" s="1">
        <v>42158</v>
      </c>
      <c r="B2228">
        <v>2015</v>
      </c>
      <c r="C2228" t="s">
        <v>21</v>
      </c>
      <c r="D2228">
        <v>723870</v>
      </c>
      <c r="E2228">
        <v>1150000</v>
      </c>
      <c r="F2228" t="s">
        <v>13</v>
      </c>
      <c r="G2228" t="s">
        <v>14</v>
      </c>
      <c r="H2228">
        <v>3</v>
      </c>
      <c r="I2228">
        <v>3</v>
      </c>
      <c r="J2228">
        <v>1055</v>
      </c>
      <c r="K2228">
        <v>1.340225</v>
      </c>
      <c r="L2228" t="s">
        <v>25</v>
      </c>
    </row>
    <row r="2229" spans="1:12" x14ac:dyDescent="0.3">
      <c r="A2229" s="1">
        <v>42159</v>
      </c>
      <c r="B2229">
        <v>2015</v>
      </c>
      <c r="C2229" t="s">
        <v>29</v>
      </c>
      <c r="D2229">
        <v>241570</v>
      </c>
      <c r="E2229">
        <v>416000</v>
      </c>
      <c r="F2229" t="s">
        <v>13</v>
      </c>
      <c r="G2229" t="s">
        <v>14</v>
      </c>
      <c r="H2229">
        <v>3</v>
      </c>
      <c r="I2229">
        <v>1</v>
      </c>
      <c r="J2229">
        <v>902</v>
      </c>
      <c r="K2229">
        <v>1.340225</v>
      </c>
      <c r="L2229" t="s">
        <v>22</v>
      </c>
    </row>
    <row r="2230" spans="1:12" x14ac:dyDescent="0.3">
      <c r="A2230" s="1">
        <v>42159</v>
      </c>
      <c r="B2230">
        <v>2015</v>
      </c>
      <c r="C2230" t="s">
        <v>17</v>
      </c>
      <c r="D2230">
        <v>133990</v>
      </c>
      <c r="E2230">
        <v>64000</v>
      </c>
      <c r="F2230" t="s">
        <v>13</v>
      </c>
      <c r="G2230" t="s">
        <v>14</v>
      </c>
      <c r="H2230">
        <v>3</v>
      </c>
      <c r="I2230">
        <v>3</v>
      </c>
      <c r="J2230">
        <v>953</v>
      </c>
      <c r="K2230">
        <v>1.340225</v>
      </c>
      <c r="L2230" t="s">
        <v>15</v>
      </c>
    </row>
    <row r="2231" spans="1:12" x14ac:dyDescent="0.3">
      <c r="A2231" s="1">
        <v>42159</v>
      </c>
      <c r="B2231">
        <v>2015</v>
      </c>
      <c r="C2231" t="s">
        <v>17</v>
      </c>
      <c r="D2231">
        <v>67760</v>
      </c>
      <c r="E2231">
        <v>25000</v>
      </c>
      <c r="F2231" t="s">
        <v>13</v>
      </c>
      <c r="G2231" t="s">
        <v>14</v>
      </c>
      <c r="H2231">
        <v>3</v>
      </c>
      <c r="I2231">
        <v>2</v>
      </c>
      <c r="J2231">
        <v>1008</v>
      </c>
      <c r="K2231">
        <v>1.340225</v>
      </c>
      <c r="L2231" t="s">
        <v>16</v>
      </c>
    </row>
    <row r="2232" spans="1:12" x14ac:dyDescent="0.3">
      <c r="A2232" s="1">
        <v>42159</v>
      </c>
      <c r="B2232">
        <v>2015</v>
      </c>
      <c r="C2232" t="s">
        <v>21</v>
      </c>
      <c r="D2232">
        <v>1576540</v>
      </c>
      <c r="E2232">
        <v>1825000</v>
      </c>
      <c r="F2232" t="s">
        <v>13</v>
      </c>
      <c r="G2232" t="s">
        <v>14</v>
      </c>
      <c r="H2232">
        <v>3</v>
      </c>
      <c r="I2232">
        <v>1</v>
      </c>
      <c r="J2232">
        <v>1027</v>
      </c>
      <c r="K2232">
        <v>1.340225</v>
      </c>
      <c r="L2232" t="s">
        <v>15</v>
      </c>
    </row>
    <row r="2233" spans="1:12" x14ac:dyDescent="0.3">
      <c r="A2233" s="1">
        <v>42160</v>
      </c>
      <c r="B2233">
        <v>2015</v>
      </c>
      <c r="C2233" t="s">
        <v>29</v>
      </c>
      <c r="D2233">
        <v>134120</v>
      </c>
      <c r="E2233">
        <v>143500</v>
      </c>
      <c r="F2233" t="s">
        <v>19</v>
      </c>
      <c r="G2233" t="s">
        <v>20</v>
      </c>
      <c r="H2233">
        <v>4</v>
      </c>
      <c r="I2233">
        <v>2</v>
      </c>
      <c r="J2233">
        <v>1244</v>
      </c>
      <c r="K2233">
        <v>1.340225</v>
      </c>
      <c r="L2233" t="s">
        <v>16</v>
      </c>
    </row>
    <row r="2234" spans="1:12" x14ac:dyDescent="0.3">
      <c r="A2234" s="1">
        <v>42160</v>
      </c>
      <c r="B2234">
        <v>2015</v>
      </c>
      <c r="C2234" t="s">
        <v>17</v>
      </c>
      <c r="D2234">
        <v>455644</v>
      </c>
      <c r="E2234">
        <v>565000</v>
      </c>
      <c r="F2234" t="s">
        <v>13</v>
      </c>
      <c r="G2234" t="s">
        <v>14</v>
      </c>
      <c r="H2234">
        <v>3</v>
      </c>
      <c r="I2234">
        <v>2</v>
      </c>
      <c r="J2234">
        <v>952</v>
      </c>
      <c r="K2234">
        <v>1.340225</v>
      </c>
      <c r="L2234" t="s">
        <v>22</v>
      </c>
    </row>
    <row r="2235" spans="1:12" x14ac:dyDescent="0.3">
      <c r="A2235" s="1">
        <v>42161</v>
      </c>
      <c r="B2235">
        <v>2015</v>
      </c>
      <c r="C2235" t="s">
        <v>29</v>
      </c>
      <c r="D2235">
        <v>123060</v>
      </c>
      <c r="E2235">
        <v>132000</v>
      </c>
      <c r="F2235" t="s">
        <v>13</v>
      </c>
      <c r="G2235" t="s">
        <v>14</v>
      </c>
      <c r="H2235">
        <v>3</v>
      </c>
      <c r="I2235">
        <v>2</v>
      </c>
      <c r="J2235">
        <v>931</v>
      </c>
      <c r="K2235">
        <v>1.340225</v>
      </c>
      <c r="L2235" t="s">
        <v>15</v>
      </c>
    </row>
    <row r="2236" spans="1:12" x14ac:dyDescent="0.3">
      <c r="A2236" s="1">
        <v>42161</v>
      </c>
      <c r="B2236">
        <v>2015</v>
      </c>
      <c r="C2236" t="s">
        <v>21</v>
      </c>
      <c r="D2236">
        <v>536830</v>
      </c>
      <c r="E2236">
        <v>802000</v>
      </c>
      <c r="F2236" t="s">
        <v>13</v>
      </c>
      <c r="G2236" t="s">
        <v>14</v>
      </c>
      <c r="H2236">
        <v>3</v>
      </c>
      <c r="I2236">
        <v>1</v>
      </c>
      <c r="J2236">
        <v>938</v>
      </c>
      <c r="K2236">
        <v>1.340225</v>
      </c>
      <c r="L2236" t="s">
        <v>25</v>
      </c>
    </row>
    <row r="2237" spans="1:12" x14ac:dyDescent="0.3">
      <c r="A2237" s="1">
        <v>42161</v>
      </c>
      <c r="B2237">
        <v>2015</v>
      </c>
      <c r="C2237" t="s">
        <v>21</v>
      </c>
      <c r="D2237">
        <v>640780</v>
      </c>
      <c r="E2237">
        <v>1622500</v>
      </c>
      <c r="F2237" t="s">
        <v>13</v>
      </c>
      <c r="G2237" t="s">
        <v>14</v>
      </c>
      <c r="H2237">
        <v>3</v>
      </c>
      <c r="I2237">
        <v>1</v>
      </c>
      <c r="J2237">
        <v>983</v>
      </c>
      <c r="K2237">
        <v>1.340225</v>
      </c>
      <c r="L2237" t="s">
        <v>15</v>
      </c>
    </row>
    <row r="2238" spans="1:12" x14ac:dyDescent="0.3">
      <c r="A2238" s="1">
        <v>42161</v>
      </c>
      <c r="B2238">
        <v>2015</v>
      </c>
      <c r="C2238" t="s">
        <v>26</v>
      </c>
      <c r="D2238">
        <v>426440</v>
      </c>
      <c r="E2238">
        <v>639700</v>
      </c>
      <c r="F2238" t="s">
        <v>13</v>
      </c>
      <c r="G2238" t="s">
        <v>14</v>
      </c>
      <c r="H2238">
        <v>3</v>
      </c>
      <c r="I2238">
        <v>2</v>
      </c>
      <c r="J2238">
        <v>969</v>
      </c>
      <c r="K2238">
        <v>1.340225</v>
      </c>
      <c r="L2238" t="s">
        <v>15</v>
      </c>
    </row>
    <row r="2239" spans="1:12" x14ac:dyDescent="0.3">
      <c r="A2239" s="1">
        <v>42161</v>
      </c>
      <c r="B2239">
        <v>2015</v>
      </c>
      <c r="C2239" t="s">
        <v>18</v>
      </c>
      <c r="D2239">
        <v>321650</v>
      </c>
      <c r="E2239">
        <v>345000</v>
      </c>
      <c r="F2239" t="s">
        <v>13</v>
      </c>
      <c r="G2239" t="s">
        <v>14</v>
      </c>
      <c r="H2239">
        <v>3</v>
      </c>
      <c r="I2239">
        <v>1</v>
      </c>
      <c r="J2239">
        <v>1081</v>
      </c>
      <c r="K2239">
        <v>1.340225</v>
      </c>
      <c r="L2239" t="s">
        <v>16</v>
      </c>
    </row>
    <row r="2240" spans="1:12" x14ac:dyDescent="0.3">
      <c r="A2240" s="1">
        <v>42162</v>
      </c>
      <c r="B2240">
        <v>2015</v>
      </c>
      <c r="C2240" t="s">
        <v>26</v>
      </c>
      <c r="D2240">
        <v>416080</v>
      </c>
      <c r="E2240">
        <v>650000</v>
      </c>
      <c r="F2240" t="s">
        <v>13</v>
      </c>
      <c r="G2240" t="s">
        <v>14</v>
      </c>
      <c r="H2240">
        <v>3</v>
      </c>
      <c r="I2240">
        <v>2</v>
      </c>
      <c r="J2240">
        <v>928</v>
      </c>
      <c r="K2240">
        <v>1.340225</v>
      </c>
      <c r="L2240" t="s">
        <v>16</v>
      </c>
    </row>
    <row r="2241" spans="1:12" x14ac:dyDescent="0.3">
      <c r="A2241" s="1">
        <v>42165</v>
      </c>
      <c r="B2241">
        <v>2015</v>
      </c>
      <c r="C2241" t="s">
        <v>29</v>
      </c>
      <c r="D2241">
        <v>220640</v>
      </c>
      <c r="E2241">
        <v>412000</v>
      </c>
      <c r="F2241" t="s">
        <v>13</v>
      </c>
      <c r="G2241" t="s">
        <v>14</v>
      </c>
      <c r="H2241">
        <v>3</v>
      </c>
      <c r="I2241">
        <v>3</v>
      </c>
      <c r="J2241">
        <v>952</v>
      </c>
      <c r="K2241">
        <v>1.340225</v>
      </c>
      <c r="L2241" t="s">
        <v>15</v>
      </c>
    </row>
    <row r="2242" spans="1:12" x14ac:dyDescent="0.3">
      <c r="A2242" s="1">
        <v>42165</v>
      </c>
      <c r="B2242">
        <v>2015</v>
      </c>
      <c r="C2242" t="s">
        <v>21</v>
      </c>
      <c r="D2242">
        <v>611870</v>
      </c>
      <c r="E2242">
        <v>910000</v>
      </c>
      <c r="F2242" t="s">
        <v>13</v>
      </c>
      <c r="G2242" t="s">
        <v>14</v>
      </c>
      <c r="H2242">
        <v>3</v>
      </c>
      <c r="I2242">
        <v>3</v>
      </c>
      <c r="J2242">
        <v>933</v>
      </c>
      <c r="K2242">
        <v>1.340225</v>
      </c>
      <c r="L2242" t="s">
        <v>16</v>
      </c>
    </row>
    <row r="2243" spans="1:12" x14ac:dyDescent="0.3">
      <c r="A2243" s="1">
        <v>42165</v>
      </c>
      <c r="B2243">
        <v>2015</v>
      </c>
      <c r="C2243" t="s">
        <v>21</v>
      </c>
      <c r="D2243">
        <v>2231180</v>
      </c>
      <c r="E2243">
        <v>2865000</v>
      </c>
      <c r="F2243" t="s">
        <v>13</v>
      </c>
      <c r="G2243" t="s">
        <v>14</v>
      </c>
      <c r="H2243">
        <v>3</v>
      </c>
      <c r="I2243">
        <v>2</v>
      </c>
      <c r="J2243">
        <v>990</v>
      </c>
      <c r="K2243">
        <v>1.340225</v>
      </c>
      <c r="L2243" t="s">
        <v>16</v>
      </c>
    </row>
    <row r="2244" spans="1:12" x14ac:dyDescent="0.3">
      <c r="A2244" s="1">
        <v>42166</v>
      </c>
      <c r="B2244">
        <v>2015</v>
      </c>
      <c r="C2244" t="s">
        <v>17</v>
      </c>
      <c r="D2244">
        <v>241410</v>
      </c>
      <c r="E2244">
        <v>288660</v>
      </c>
      <c r="F2244" t="s">
        <v>19</v>
      </c>
      <c r="G2244" t="s">
        <v>20</v>
      </c>
      <c r="H2244">
        <v>4</v>
      </c>
      <c r="I2244">
        <v>4</v>
      </c>
      <c r="J2244">
        <v>1458</v>
      </c>
      <c r="K2244">
        <v>1.340225</v>
      </c>
      <c r="L2244" t="s">
        <v>22</v>
      </c>
    </row>
    <row r="2245" spans="1:12" x14ac:dyDescent="0.3">
      <c r="A2245" s="1">
        <v>42167</v>
      </c>
      <c r="B2245">
        <v>2015</v>
      </c>
      <c r="C2245" t="s">
        <v>17</v>
      </c>
      <c r="D2245">
        <v>156810</v>
      </c>
      <c r="E2245">
        <v>65000</v>
      </c>
      <c r="F2245" t="s">
        <v>13</v>
      </c>
      <c r="G2245" t="s">
        <v>14</v>
      </c>
      <c r="H2245">
        <v>3</v>
      </c>
      <c r="I2245">
        <v>3</v>
      </c>
      <c r="J2245">
        <v>1073</v>
      </c>
      <c r="K2245">
        <v>1.340225</v>
      </c>
      <c r="L2245" t="s">
        <v>22</v>
      </c>
    </row>
    <row r="2246" spans="1:12" x14ac:dyDescent="0.3">
      <c r="A2246" s="1">
        <v>42167</v>
      </c>
      <c r="B2246">
        <v>2015</v>
      </c>
      <c r="C2246" t="s">
        <v>21</v>
      </c>
      <c r="D2246">
        <v>1089270</v>
      </c>
      <c r="E2246">
        <v>1750000</v>
      </c>
      <c r="F2246" t="s">
        <v>13</v>
      </c>
      <c r="G2246" t="s">
        <v>14</v>
      </c>
      <c r="H2246">
        <v>3</v>
      </c>
      <c r="I2246">
        <v>3</v>
      </c>
      <c r="J2246">
        <v>960</v>
      </c>
      <c r="K2246">
        <v>1.340225</v>
      </c>
      <c r="L2246" t="s">
        <v>22</v>
      </c>
    </row>
    <row r="2247" spans="1:12" x14ac:dyDescent="0.3">
      <c r="A2247" s="1">
        <v>42168</v>
      </c>
      <c r="B2247">
        <v>2015</v>
      </c>
      <c r="C2247" t="s">
        <v>18</v>
      </c>
      <c r="D2247">
        <v>266840</v>
      </c>
      <c r="E2247">
        <v>372500</v>
      </c>
      <c r="F2247" t="s">
        <v>13</v>
      </c>
      <c r="G2247" t="s">
        <v>14</v>
      </c>
      <c r="H2247">
        <v>3</v>
      </c>
      <c r="I2247">
        <v>2</v>
      </c>
      <c r="J2247">
        <v>962</v>
      </c>
      <c r="K2247">
        <v>1.340225</v>
      </c>
      <c r="L2247" t="s">
        <v>15</v>
      </c>
    </row>
    <row r="2248" spans="1:12" x14ac:dyDescent="0.3">
      <c r="A2248" s="1">
        <v>42169</v>
      </c>
      <c r="B2248">
        <v>2015</v>
      </c>
      <c r="C2248" t="s">
        <v>18</v>
      </c>
      <c r="D2248">
        <v>245840</v>
      </c>
      <c r="E2248">
        <v>305000</v>
      </c>
      <c r="F2248" t="s">
        <v>13</v>
      </c>
      <c r="G2248" t="s">
        <v>14</v>
      </c>
      <c r="H2248">
        <v>3</v>
      </c>
      <c r="I2248">
        <v>3</v>
      </c>
      <c r="J2248">
        <v>918</v>
      </c>
      <c r="K2248">
        <v>1.340225</v>
      </c>
      <c r="L2248" t="s">
        <v>16</v>
      </c>
    </row>
    <row r="2249" spans="1:12" x14ac:dyDescent="0.3">
      <c r="A2249" s="1">
        <v>42169</v>
      </c>
      <c r="B2249">
        <v>2015</v>
      </c>
      <c r="C2249" t="s">
        <v>18</v>
      </c>
      <c r="D2249">
        <v>559020</v>
      </c>
      <c r="E2249">
        <v>829000</v>
      </c>
      <c r="F2249" t="s">
        <v>13</v>
      </c>
      <c r="G2249" t="s">
        <v>14</v>
      </c>
      <c r="H2249">
        <v>3</v>
      </c>
      <c r="I2249">
        <v>1</v>
      </c>
      <c r="J2249">
        <v>957</v>
      </c>
      <c r="K2249">
        <v>1.340225</v>
      </c>
      <c r="L2249" t="s">
        <v>15</v>
      </c>
    </row>
    <row r="2250" spans="1:12" x14ac:dyDescent="0.3">
      <c r="A2250" s="1">
        <v>42172</v>
      </c>
      <c r="B2250">
        <v>2015</v>
      </c>
      <c r="C2250" t="s">
        <v>21</v>
      </c>
      <c r="D2250">
        <v>1696100</v>
      </c>
      <c r="E2250">
        <v>2950000</v>
      </c>
      <c r="F2250" t="s">
        <v>13</v>
      </c>
      <c r="G2250" t="s">
        <v>14</v>
      </c>
      <c r="H2250">
        <v>3</v>
      </c>
      <c r="I2250">
        <v>1</v>
      </c>
      <c r="J2250">
        <v>1001</v>
      </c>
      <c r="K2250">
        <v>1.340225</v>
      </c>
      <c r="L2250" t="s">
        <v>25</v>
      </c>
    </row>
    <row r="2251" spans="1:12" x14ac:dyDescent="0.3">
      <c r="A2251" s="1">
        <v>42172</v>
      </c>
      <c r="B2251">
        <v>2015</v>
      </c>
      <c r="C2251" t="s">
        <v>29</v>
      </c>
      <c r="D2251">
        <v>190680</v>
      </c>
      <c r="E2251">
        <v>320000</v>
      </c>
      <c r="F2251" t="s">
        <v>13</v>
      </c>
      <c r="G2251" t="s">
        <v>14</v>
      </c>
      <c r="H2251">
        <v>3</v>
      </c>
      <c r="I2251">
        <v>1</v>
      </c>
      <c r="J2251">
        <v>975</v>
      </c>
      <c r="K2251">
        <v>1.340225</v>
      </c>
      <c r="L2251" t="s">
        <v>22</v>
      </c>
    </row>
    <row r="2252" spans="1:12" x14ac:dyDescent="0.3">
      <c r="A2252" s="1">
        <v>42172</v>
      </c>
      <c r="B2252">
        <v>2015</v>
      </c>
      <c r="C2252" t="s">
        <v>18</v>
      </c>
      <c r="D2252">
        <v>243040</v>
      </c>
      <c r="E2252">
        <v>235000</v>
      </c>
      <c r="F2252" t="s">
        <v>13</v>
      </c>
      <c r="G2252" t="s">
        <v>14</v>
      </c>
      <c r="H2252">
        <v>3</v>
      </c>
      <c r="I2252">
        <v>1</v>
      </c>
      <c r="J2252">
        <v>994</v>
      </c>
      <c r="K2252">
        <v>1.340225</v>
      </c>
      <c r="L2252" t="s">
        <v>25</v>
      </c>
    </row>
    <row r="2253" spans="1:12" x14ac:dyDescent="0.3">
      <c r="A2253" s="1">
        <v>42172</v>
      </c>
      <c r="B2253">
        <v>2015</v>
      </c>
      <c r="C2253" t="s">
        <v>17</v>
      </c>
      <c r="D2253">
        <v>258690</v>
      </c>
      <c r="E2253">
        <v>280000</v>
      </c>
      <c r="F2253" t="s">
        <v>27</v>
      </c>
      <c r="G2253" t="s">
        <v>28</v>
      </c>
      <c r="H2253">
        <v>8</v>
      </c>
      <c r="I2253">
        <v>6</v>
      </c>
      <c r="J2253">
        <v>2550</v>
      </c>
      <c r="K2253">
        <v>1.340225</v>
      </c>
      <c r="L2253" t="s">
        <v>25</v>
      </c>
    </row>
    <row r="2254" spans="1:12" x14ac:dyDescent="0.3">
      <c r="A2254" s="1">
        <v>42173</v>
      </c>
      <c r="B2254">
        <v>2015</v>
      </c>
      <c r="C2254" t="s">
        <v>17</v>
      </c>
      <c r="D2254">
        <v>97150</v>
      </c>
      <c r="E2254">
        <v>223000</v>
      </c>
      <c r="F2254" t="s">
        <v>13</v>
      </c>
      <c r="G2254" t="s">
        <v>14</v>
      </c>
      <c r="H2254">
        <v>3</v>
      </c>
      <c r="I2254">
        <v>1</v>
      </c>
      <c r="J2254">
        <v>963</v>
      </c>
      <c r="K2254">
        <v>1.340225</v>
      </c>
      <c r="L2254" t="s">
        <v>22</v>
      </c>
    </row>
    <row r="2255" spans="1:12" x14ac:dyDescent="0.3">
      <c r="A2255" s="1">
        <v>42173</v>
      </c>
      <c r="B2255">
        <v>2015</v>
      </c>
      <c r="C2255" t="s">
        <v>17</v>
      </c>
      <c r="D2255">
        <v>232960</v>
      </c>
      <c r="E2255">
        <v>199000</v>
      </c>
      <c r="F2255" t="s">
        <v>13</v>
      </c>
      <c r="G2255" t="s">
        <v>14</v>
      </c>
      <c r="H2255">
        <v>3</v>
      </c>
      <c r="I2255">
        <v>1</v>
      </c>
      <c r="J2255">
        <v>936</v>
      </c>
      <c r="K2255">
        <v>1.340225</v>
      </c>
      <c r="L2255" t="s">
        <v>25</v>
      </c>
    </row>
    <row r="2256" spans="1:12" x14ac:dyDescent="0.3">
      <c r="A2256" s="1">
        <v>42174</v>
      </c>
      <c r="B2256">
        <v>2015</v>
      </c>
      <c r="C2256" t="s">
        <v>26</v>
      </c>
      <c r="D2256">
        <v>560770</v>
      </c>
      <c r="E2256">
        <v>1593533</v>
      </c>
      <c r="F2256" t="s">
        <v>13</v>
      </c>
      <c r="G2256" t="s">
        <v>14</v>
      </c>
      <c r="H2256">
        <v>3</v>
      </c>
      <c r="I2256">
        <v>2</v>
      </c>
      <c r="J2256">
        <v>1087</v>
      </c>
      <c r="K2256">
        <v>1.340225</v>
      </c>
      <c r="L2256" t="s">
        <v>25</v>
      </c>
    </row>
    <row r="2257" spans="1:12" x14ac:dyDescent="0.3">
      <c r="A2257" s="1">
        <v>42174</v>
      </c>
      <c r="B2257">
        <v>2015</v>
      </c>
      <c r="C2257" t="s">
        <v>26</v>
      </c>
      <c r="D2257">
        <v>419020</v>
      </c>
      <c r="E2257">
        <v>700000</v>
      </c>
      <c r="F2257" t="s">
        <v>13</v>
      </c>
      <c r="G2257" t="s">
        <v>14</v>
      </c>
      <c r="H2257">
        <v>3</v>
      </c>
      <c r="I2257">
        <v>3</v>
      </c>
      <c r="J2257">
        <v>980</v>
      </c>
      <c r="K2257">
        <v>1.340225</v>
      </c>
      <c r="L2257" t="s">
        <v>16</v>
      </c>
    </row>
    <row r="2258" spans="1:12" x14ac:dyDescent="0.3">
      <c r="A2258" s="1">
        <v>42175</v>
      </c>
      <c r="B2258">
        <v>2015</v>
      </c>
      <c r="C2258" t="s">
        <v>29</v>
      </c>
      <c r="D2258">
        <v>267960</v>
      </c>
      <c r="E2258">
        <v>486888</v>
      </c>
      <c r="F2258" t="s">
        <v>13</v>
      </c>
      <c r="G2258" t="s">
        <v>14</v>
      </c>
      <c r="H2258">
        <v>3</v>
      </c>
      <c r="I2258">
        <v>3</v>
      </c>
      <c r="J2258">
        <v>926</v>
      </c>
      <c r="K2258">
        <v>1.340225</v>
      </c>
      <c r="L2258" t="s">
        <v>25</v>
      </c>
    </row>
    <row r="2259" spans="1:12" x14ac:dyDescent="0.3">
      <c r="A2259" s="1">
        <v>42176</v>
      </c>
      <c r="B2259">
        <v>2015</v>
      </c>
      <c r="C2259" t="s">
        <v>26</v>
      </c>
      <c r="D2259">
        <v>330610</v>
      </c>
      <c r="E2259">
        <v>499000</v>
      </c>
      <c r="F2259" t="s">
        <v>13</v>
      </c>
      <c r="G2259" t="s">
        <v>14</v>
      </c>
      <c r="H2259">
        <v>3</v>
      </c>
      <c r="I2259">
        <v>3</v>
      </c>
      <c r="J2259">
        <v>979</v>
      </c>
      <c r="K2259">
        <v>1.340225</v>
      </c>
      <c r="L2259" t="s">
        <v>22</v>
      </c>
    </row>
    <row r="2260" spans="1:12" x14ac:dyDescent="0.3">
      <c r="A2260" s="1">
        <v>42176</v>
      </c>
      <c r="B2260">
        <v>2015</v>
      </c>
      <c r="C2260" t="s">
        <v>21</v>
      </c>
      <c r="D2260">
        <v>1058190</v>
      </c>
      <c r="E2260">
        <v>2050000</v>
      </c>
      <c r="F2260" t="s">
        <v>13</v>
      </c>
      <c r="G2260" t="s">
        <v>14</v>
      </c>
      <c r="H2260">
        <v>3</v>
      </c>
      <c r="I2260">
        <v>3</v>
      </c>
      <c r="J2260">
        <v>1030</v>
      </c>
      <c r="K2260">
        <v>1.340225</v>
      </c>
      <c r="L2260" t="s">
        <v>15</v>
      </c>
    </row>
    <row r="2261" spans="1:12" x14ac:dyDescent="0.3">
      <c r="A2261" s="1">
        <v>42179</v>
      </c>
      <c r="B2261">
        <v>2015</v>
      </c>
      <c r="C2261" t="s">
        <v>29</v>
      </c>
      <c r="D2261">
        <v>287630</v>
      </c>
      <c r="E2261">
        <v>400000</v>
      </c>
      <c r="F2261" t="s">
        <v>13</v>
      </c>
      <c r="G2261" t="s">
        <v>14</v>
      </c>
      <c r="H2261">
        <v>3</v>
      </c>
      <c r="I2261">
        <v>2</v>
      </c>
      <c r="J2261">
        <v>951</v>
      </c>
      <c r="K2261">
        <v>1.340225</v>
      </c>
      <c r="L2261" t="s">
        <v>22</v>
      </c>
    </row>
    <row r="2262" spans="1:12" x14ac:dyDescent="0.3">
      <c r="A2262" s="1">
        <v>42179</v>
      </c>
      <c r="B2262">
        <v>2015</v>
      </c>
      <c r="C2262" t="s">
        <v>17</v>
      </c>
      <c r="D2262">
        <v>148620</v>
      </c>
      <c r="E2262">
        <v>71000</v>
      </c>
      <c r="F2262" t="s">
        <v>19</v>
      </c>
      <c r="G2262" t="s">
        <v>20</v>
      </c>
      <c r="H2262">
        <v>4</v>
      </c>
      <c r="I2262">
        <v>3</v>
      </c>
      <c r="J2262">
        <v>1203</v>
      </c>
      <c r="K2262">
        <v>1.340225</v>
      </c>
      <c r="L2262" t="s">
        <v>16</v>
      </c>
    </row>
    <row r="2263" spans="1:12" x14ac:dyDescent="0.3">
      <c r="A2263" s="1">
        <v>42180</v>
      </c>
      <c r="B2263">
        <v>2015</v>
      </c>
      <c r="C2263" t="s">
        <v>21</v>
      </c>
      <c r="D2263">
        <v>1772120</v>
      </c>
      <c r="E2263">
        <v>2550000</v>
      </c>
      <c r="F2263" t="s">
        <v>13</v>
      </c>
      <c r="G2263" t="s">
        <v>14</v>
      </c>
      <c r="H2263">
        <v>3</v>
      </c>
      <c r="I2263">
        <v>2</v>
      </c>
      <c r="J2263">
        <v>1060</v>
      </c>
      <c r="K2263">
        <v>1.340225</v>
      </c>
      <c r="L2263" t="s">
        <v>22</v>
      </c>
    </row>
    <row r="2264" spans="1:12" x14ac:dyDescent="0.3">
      <c r="A2264" s="1">
        <v>42181</v>
      </c>
      <c r="B2264">
        <v>2015</v>
      </c>
      <c r="C2264" t="s">
        <v>21</v>
      </c>
      <c r="D2264">
        <v>1563310</v>
      </c>
      <c r="E2264">
        <v>2390000</v>
      </c>
      <c r="F2264" t="s">
        <v>13</v>
      </c>
      <c r="G2264" t="s">
        <v>14</v>
      </c>
      <c r="H2264">
        <v>3</v>
      </c>
      <c r="I2264">
        <v>2</v>
      </c>
      <c r="J2264">
        <v>932</v>
      </c>
      <c r="K2264">
        <v>1.340225</v>
      </c>
      <c r="L2264" t="s">
        <v>15</v>
      </c>
    </row>
    <row r="2265" spans="1:12" x14ac:dyDescent="0.3">
      <c r="A2265" s="1">
        <v>42182</v>
      </c>
      <c r="B2265">
        <v>2015</v>
      </c>
      <c r="C2265" t="s">
        <v>29</v>
      </c>
      <c r="D2265">
        <v>149310</v>
      </c>
      <c r="E2265">
        <v>254900</v>
      </c>
      <c r="F2265" t="s">
        <v>13</v>
      </c>
      <c r="G2265" t="s">
        <v>14</v>
      </c>
      <c r="H2265">
        <v>3</v>
      </c>
      <c r="I2265">
        <v>1</v>
      </c>
      <c r="J2265">
        <v>1004</v>
      </c>
      <c r="K2265">
        <v>1.340225</v>
      </c>
      <c r="L2265" t="s">
        <v>16</v>
      </c>
    </row>
    <row r="2266" spans="1:12" x14ac:dyDescent="0.3">
      <c r="A2266" s="1">
        <v>42182</v>
      </c>
      <c r="B2266">
        <v>2015</v>
      </c>
      <c r="C2266" t="s">
        <v>17</v>
      </c>
      <c r="D2266">
        <v>134470</v>
      </c>
      <c r="E2266">
        <v>84000</v>
      </c>
      <c r="F2266" t="s">
        <v>13</v>
      </c>
      <c r="G2266" t="s">
        <v>14</v>
      </c>
      <c r="H2266">
        <v>3</v>
      </c>
      <c r="I2266">
        <v>1</v>
      </c>
      <c r="J2266">
        <v>982</v>
      </c>
      <c r="K2266">
        <v>1.340225</v>
      </c>
      <c r="L2266" t="s">
        <v>15</v>
      </c>
    </row>
    <row r="2267" spans="1:12" x14ac:dyDescent="0.3">
      <c r="A2267" s="1">
        <v>42183</v>
      </c>
      <c r="B2267">
        <v>2015</v>
      </c>
      <c r="C2267" t="s">
        <v>21</v>
      </c>
      <c r="D2267">
        <v>1301020</v>
      </c>
      <c r="E2267">
        <v>1925000</v>
      </c>
      <c r="F2267" t="s">
        <v>13</v>
      </c>
      <c r="G2267" t="s">
        <v>14</v>
      </c>
      <c r="H2267">
        <v>3</v>
      </c>
      <c r="I2267">
        <v>3</v>
      </c>
      <c r="J2267">
        <v>929</v>
      </c>
      <c r="K2267">
        <v>1.340225</v>
      </c>
      <c r="L2267" t="s">
        <v>22</v>
      </c>
    </row>
    <row r="2268" spans="1:12" x14ac:dyDescent="0.3">
      <c r="A2268" s="1">
        <v>42183</v>
      </c>
      <c r="B2268">
        <v>2015</v>
      </c>
      <c r="C2268" t="s">
        <v>21</v>
      </c>
      <c r="D2268">
        <v>1175090</v>
      </c>
      <c r="E2268">
        <v>1750000</v>
      </c>
      <c r="F2268" t="s">
        <v>13</v>
      </c>
      <c r="G2268" t="s">
        <v>14</v>
      </c>
      <c r="H2268">
        <v>3</v>
      </c>
      <c r="I2268">
        <v>2</v>
      </c>
      <c r="J2268">
        <v>1034</v>
      </c>
      <c r="K2268">
        <v>1.340225</v>
      </c>
      <c r="L2268" t="s">
        <v>25</v>
      </c>
    </row>
    <row r="2269" spans="1:12" x14ac:dyDescent="0.3">
      <c r="A2269" s="1">
        <v>42183</v>
      </c>
      <c r="B2269">
        <v>2015</v>
      </c>
      <c r="C2269" t="s">
        <v>21</v>
      </c>
      <c r="D2269">
        <v>1621830</v>
      </c>
      <c r="E2269">
        <v>3295000</v>
      </c>
      <c r="F2269" t="s">
        <v>13</v>
      </c>
      <c r="G2269" t="s">
        <v>14</v>
      </c>
      <c r="H2269">
        <v>3</v>
      </c>
      <c r="I2269">
        <v>2</v>
      </c>
      <c r="J2269">
        <v>1031</v>
      </c>
      <c r="K2269">
        <v>1.340225</v>
      </c>
      <c r="L2269" t="s">
        <v>22</v>
      </c>
    </row>
    <row r="2270" spans="1:12" x14ac:dyDescent="0.3">
      <c r="A2270" s="1">
        <v>42186</v>
      </c>
      <c r="B2270">
        <v>2015</v>
      </c>
      <c r="C2270" t="s">
        <v>17</v>
      </c>
      <c r="D2270">
        <v>239280</v>
      </c>
      <c r="E2270">
        <v>290000</v>
      </c>
      <c r="F2270" t="s">
        <v>19</v>
      </c>
      <c r="G2270" t="s">
        <v>20</v>
      </c>
      <c r="H2270">
        <v>4</v>
      </c>
      <c r="I2270">
        <v>3</v>
      </c>
      <c r="J2270">
        <v>1360</v>
      </c>
      <c r="K2270">
        <v>1.340225</v>
      </c>
      <c r="L2270" t="s">
        <v>16</v>
      </c>
    </row>
    <row r="2271" spans="1:12" x14ac:dyDescent="0.3">
      <c r="A2271" s="1">
        <v>42186</v>
      </c>
      <c r="B2271">
        <v>2015</v>
      </c>
      <c r="C2271" t="s">
        <v>18</v>
      </c>
      <c r="D2271">
        <v>460600</v>
      </c>
      <c r="E2271">
        <v>691000</v>
      </c>
      <c r="F2271" t="s">
        <v>13</v>
      </c>
      <c r="G2271" t="s">
        <v>14</v>
      </c>
      <c r="H2271">
        <v>3</v>
      </c>
      <c r="I2271">
        <v>1</v>
      </c>
      <c r="J2271">
        <v>1068</v>
      </c>
      <c r="K2271">
        <v>1.340225</v>
      </c>
      <c r="L2271" t="s">
        <v>25</v>
      </c>
    </row>
    <row r="2272" spans="1:12" x14ac:dyDescent="0.3">
      <c r="A2272" s="1">
        <v>42186</v>
      </c>
      <c r="B2272">
        <v>2015</v>
      </c>
      <c r="C2272" t="s">
        <v>18</v>
      </c>
      <c r="D2272">
        <v>470120</v>
      </c>
      <c r="E2272">
        <v>585000</v>
      </c>
      <c r="F2272" t="s">
        <v>13</v>
      </c>
      <c r="G2272" t="s">
        <v>14</v>
      </c>
      <c r="H2272">
        <v>3</v>
      </c>
      <c r="I2272">
        <v>3</v>
      </c>
      <c r="J2272">
        <v>912</v>
      </c>
      <c r="K2272">
        <v>1.340225</v>
      </c>
      <c r="L2272" t="s">
        <v>22</v>
      </c>
    </row>
    <row r="2273" spans="1:12" x14ac:dyDescent="0.3">
      <c r="A2273" s="1">
        <v>42186</v>
      </c>
      <c r="B2273">
        <v>2015</v>
      </c>
      <c r="C2273" t="s">
        <v>26</v>
      </c>
      <c r="D2273">
        <v>683060</v>
      </c>
      <c r="E2273">
        <v>927000</v>
      </c>
      <c r="F2273" t="s">
        <v>13</v>
      </c>
      <c r="G2273" t="s">
        <v>14</v>
      </c>
      <c r="H2273">
        <v>3</v>
      </c>
      <c r="I2273">
        <v>2</v>
      </c>
      <c r="J2273">
        <v>1012</v>
      </c>
      <c r="K2273">
        <v>1.340225</v>
      </c>
      <c r="L2273" t="s">
        <v>25</v>
      </c>
    </row>
    <row r="2274" spans="1:12" x14ac:dyDescent="0.3">
      <c r="A2274" s="1">
        <v>42186</v>
      </c>
      <c r="B2274">
        <v>2015</v>
      </c>
      <c r="C2274" t="s">
        <v>18</v>
      </c>
      <c r="D2274">
        <v>245910</v>
      </c>
      <c r="E2274">
        <v>339000</v>
      </c>
      <c r="F2274" t="s">
        <v>13</v>
      </c>
      <c r="G2274" t="s">
        <v>14</v>
      </c>
      <c r="H2274">
        <v>3</v>
      </c>
      <c r="I2274">
        <v>2</v>
      </c>
      <c r="J2274">
        <v>997</v>
      </c>
      <c r="K2274">
        <v>1.340225</v>
      </c>
      <c r="L2274" t="s">
        <v>16</v>
      </c>
    </row>
    <row r="2275" spans="1:12" x14ac:dyDescent="0.3">
      <c r="A2275" s="1">
        <v>42186</v>
      </c>
      <c r="B2275">
        <v>2015</v>
      </c>
      <c r="C2275" t="s">
        <v>26</v>
      </c>
      <c r="D2275">
        <v>225610</v>
      </c>
      <c r="E2275">
        <v>268000</v>
      </c>
      <c r="F2275" t="s">
        <v>13</v>
      </c>
      <c r="G2275" t="s">
        <v>14</v>
      </c>
      <c r="H2275">
        <v>3</v>
      </c>
      <c r="I2275">
        <v>3</v>
      </c>
      <c r="J2275">
        <v>973</v>
      </c>
      <c r="K2275">
        <v>1.340225</v>
      </c>
      <c r="L2275" t="s">
        <v>16</v>
      </c>
    </row>
    <row r="2276" spans="1:12" x14ac:dyDescent="0.3">
      <c r="A2276" s="1">
        <v>42187</v>
      </c>
      <c r="B2276">
        <v>2015</v>
      </c>
      <c r="C2276" t="s">
        <v>21</v>
      </c>
      <c r="D2276">
        <v>508480</v>
      </c>
      <c r="E2276">
        <v>949000</v>
      </c>
      <c r="F2276" t="s">
        <v>13</v>
      </c>
      <c r="G2276" t="s">
        <v>14</v>
      </c>
      <c r="H2276">
        <v>3</v>
      </c>
      <c r="I2276">
        <v>1</v>
      </c>
      <c r="J2276">
        <v>1088</v>
      </c>
      <c r="K2276">
        <v>1.340225</v>
      </c>
      <c r="L2276" t="s">
        <v>25</v>
      </c>
    </row>
    <row r="2277" spans="1:12" x14ac:dyDescent="0.3">
      <c r="A2277" s="1">
        <v>42187</v>
      </c>
      <c r="B2277">
        <v>2015</v>
      </c>
      <c r="C2277" t="s">
        <v>26</v>
      </c>
      <c r="D2277">
        <v>388990</v>
      </c>
      <c r="E2277">
        <v>300000</v>
      </c>
      <c r="F2277" t="s">
        <v>13</v>
      </c>
      <c r="G2277" t="s">
        <v>14</v>
      </c>
      <c r="H2277">
        <v>3</v>
      </c>
      <c r="I2277">
        <v>3</v>
      </c>
      <c r="J2277">
        <v>937</v>
      </c>
      <c r="K2277">
        <v>1.340225</v>
      </c>
      <c r="L2277" t="s">
        <v>25</v>
      </c>
    </row>
    <row r="2278" spans="1:12" x14ac:dyDescent="0.3">
      <c r="A2278" s="1">
        <v>42187</v>
      </c>
      <c r="B2278">
        <v>2015</v>
      </c>
      <c r="C2278" t="s">
        <v>26</v>
      </c>
      <c r="D2278">
        <v>280770</v>
      </c>
      <c r="E2278">
        <v>455000</v>
      </c>
      <c r="F2278" t="s">
        <v>13</v>
      </c>
      <c r="G2278" t="s">
        <v>14</v>
      </c>
      <c r="H2278">
        <v>3</v>
      </c>
      <c r="I2278">
        <v>3</v>
      </c>
      <c r="J2278">
        <v>992</v>
      </c>
      <c r="K2278">
        <v>1.340225</v>
      </c>
      <c r="L2278" t="s">
        <v>25</v>
      </c>
    </row>
    <row r="2279" spans="1:12" x14ac:dyDescent="0.3">
      <c r="A2279" s="1">
        <v>42187</v>
      </c>
      <c r="B2279">
        <v>2015</v>
      </c>
      <c r="C2279" t="s">
        <v>21</v>
      </c>
      <c r="D2279">
        <v>1744120</v>
      </c>
      <c r="E2279">
        <v>2727500</v>
      </c>
      <c r="F2279" t="s">
        <v>13</v>
      </c>
      <c r="G2279" t="s">
        <v>14</v>
      </c>
      <c r="H2279">
        <v>3</v>
      </c>
      <c r="I2279">
        <v>3</v>
      </c>
      <c r="J2279">
        <v>1071</v>
      </c>
      <c r="K2279">
        <v>1.340225</v>
      </c>
      <c r="L2279" t="s">
        <v>16</v>
      </c>
    </row>
    <row r="2280" spans="1:12" x14ac:dyDescent="0.3">
      <c r="A2280" s="1">
        <v>42187</v>
      </c>
      <c r="B2280">
        <v>2015</v>
      </c>
      <c r="C2280" t="s">
        <v>17</v>
      </c>
      <c r="D2280">
        <v>152180</v>
      </c>
      <c r="E2280">
        <v>125349</v>
      </c>
      <c r="F2280" t="s">
        <v>13</v>
      </c>
      <c r="G2280" t="s">
        <v>14</v>
      </c>
      <c r="H2280">
        <v>3</v>
      </c>
      <c r="I2280">
        <v>2</v>
      </c>
      <c r="J2280">
        <v>981</v>
      </c>
      <c r="K2280">
        <v>1.340225</v>
      </c>
      <c r="L2280" t="s">
        <v>25</v>
      </c>
    </row>
    <row r="2281" spans="1:12" x14ac:dyDescent="0.3">
      <c r="A2281" s="1">
        <v>42187</v>
      </c>
      <c r="B2281">
        <v>2015</v>
      </c>
      <c r="C2281" t="s">
        <v>26</v>
      </c>
      <c r="D2281">
        <v>295120</v>
      </c>
      <c r="E2281">
        <v>410000</v>
      </c>
      <c r="F2281" t="s">
        <v>13</v>
      </c>
      <c r="G2281" t="s">
        <v>14</v>
      </c>
      <c r="H2281">
        <v>3</v>
      </c>
      <c r="I2281">
        <v>1</v>
      </c>
      <c r="J2281">
        <v>971</v>
      </c>
      <c r="K2281">
        <v>1.340225</v>
      </c>
      <c r="L2281" t="s">
        <v>25</v>
      </c>
    </row>
    <row r="2282" spans="1:12" x14ac:dyDescent="0.3">
      <c r="A2282" s="1">
        <v>42187</v>
      </c>
      <c r="B2282">
        <v>2015</v>
      </c>
      <c r="C2282" t="s">
        <v>26</v>
      </c>
      <c r="D2282">
        <v>505190</v>
      </c>
      <c r="E2282">
        <v>629000</v>
      </c>
      <c r="F2282" t="s">
        <v>13</v>
      </c>
      <c r="G2282" t="s">
        <v>14</v>
      </c>
      <c r="H2282">
        <v>3</v>
      </c>
      <c r="I2282">
        <v>2</v>
      </c>
      <c r="J2282">
        <v>981</v>
      </c>
      <c r="K2282">
        <v>1.340225</v>
      </c>
      <c r="L2282" t="s">
        <v>22</v>
      </c>
    </row>
    <row r="2283" spans="1:12" x14ac:dyDescent="0.3">
      <c r="A2283" s="1">
        <v>42187</v>
      </c>
      <c r="B2283">
        <v>2015</v>
      </c>
      <c r="C2283" t="s">
        <v>26</v>
      </c>
      <c r="D2283">
        <v>253680</v>
      </c>
      <c r="E2283">
        <v>290500</v>
      </c>
      <c r="F2283" t="s">
        <v>13</v>
      </c>
      <c r="G2283" t="s">
        <v>14</v>
      </c>
      <c r="H2283">
        <v>3</v>
      </c>
      <c r="I2283">
        <v>2</v>
      </c>
      <c r="J2283">
        <v>912</v>
      </c>
      <c r="K2283">
        <v>1.340225</v>
      </c>
      <c r="L2283" t="s">
        <v>25</v>
      </c>
    </row>
    <row r="2284" spans="1:12" x14ac:dyDescent="0.3">
      <c r="A2284" s="1">
        <v>42188</v>
      </c>
      <c r="B2284">
        <v>2015</v>
      </c>
      <c r="C2284" t="s">
        <v>17</v>
      </c>
      <c r="D2284">
        <v>166840</v>
      </c>
      <c r="E2284">
        <v>77900</v>
      </c>
      <c r="F2284" t="s">
        <v>19</v>
      </c>
      <c r="G2284" t="s">
        <v>20</v>
      </c>
      <c r="H2284">
        <v>4</v>
      </c>
      <c r="I2284">
        <v>3</v>
      </c>
      <c r="J2284">
        <v>1226</v>
      </c>
      <c r="K2284">
        <v>1.340225</v>
      </c>
      <c r="L2284" t="s">
        <v>22</v>
      </c>
    </row>
    <row r="2285" spans="1:12" x14ac:dyDescent="0.3">
      <c r="A2285" s="1">
        <v>42188</v>
      </c>
      <c r="B2285">
        <v>2015</v>
      </c>
      <c r="C2285" t="s">
        <v>29</v>
      </c>
      <c r="D2285">
        <v>170030</v>
      </c>
      <c r="E2285">
        <v>275000</v>
      </c>
      <c r="F2285" t="s">
        <v>13</v>
      </c>
      <c r="G2285" t="s">
        <v>14</v>
      </c>
      <c r="H2285">
        <v>3</v>
      </c>
      <c r="I2285">
        <v>3</v>
      </c>
      <c r="J2285">
        <v>1062</v>
      </c>
      <c r="K2285">
        <v>1.340225</v>
      </c>
      <c r="L2285" t="s">
        <v>25</v>
      </c>
    </row>
    <row r="2286" spans="1:12" x14ac:dyDescent="0.3">
      <c r="A2286" s="1">
        <v>42193</v>
      </c>
      <c r="B2286">
        <v>2015</v>
      </c>
      <c r="C2286" t="s">
        <v>29</v>
      </c>
      <c r="D2286">
        <v>211190</v>
      </c>
      <c r="E2286">
        <v>378107</v>
      </c>
      <c r="F2286" t="s">
        <v>13</v>
      </c>
      <c r="G2286" t="s">
        <v>14</v>
      </c>
      <c r="H2286">
        <v>3</v>
      </c>
      <c r="I2286">
        <v>3</v>
      </c>
      <c r="J2286">
        <v>956</v>
      </c>
      <c r="K2286">
        <v>1.340225</v>
      </c>
      <c r="L2286" t="s">
        <v>15</v>
      </c>
    </row>
    <row r="2287" spans="1:12" x14ac:dyDescent="0.3">
      <c r="A2287" s="1">
        <v>42194</v>
      </c>
      <c r="B2287">
        <v>2015</v>
      </c>
      <c r="C2287" t="s">
        <v>29</v>
      </c>
      <c r="D2287">
        <v>189000</v>
      </c>
      <c r="E2287">
        <v>355000</v>
      </c>
      <c r="F2287" t="s">
        <v>13</v>
      </c>
      <c r="G2287" t="s">
        <v>14</v>
      </c>
      <c r="H2287">
        <v>3</v>
      </c>
      <c r="I2287">
        <v>3</v>
      </c>
      <c r="J2287">
        <v>921</v>
      </c>
      <c r="K2287">
        <v>1.340225</v>
      </c>
      <c r="L2287" t="s">
        <v>16</v>
      </c>
    </row>
    <row r="2288" spans="1:12" x14ac:dyDescent="0.3">
      <c r="A2288" s="1">
        <v>42195</v>
      </c>
      <c r="B2288">
        <v>2015</v>
      </c>
      <c r="C2288" t="s">
        <v>21</v>
      </c>
      <c r="D2288">
        <v>2948960</v>
      </c>
      <c r="E2288">
        <v>5000000</v>
      </c>
      <c r="F2288" t="s">
        <v>13</v>
      </c>
      <c r="G2288" t="s">
        <v>14</v>
      </c>
      <c r="H2288">
        <v>3</v>
      </c>
      <c r="I2288">
        <v>3</v>
      </c>
      <c r="J2288">
        <v>1063</v>
      </c>
      <c r="K2288">
        <v>1.340225</v>
      </c>
      <c r="L2288" t="s">
        <v>16</v>
      </c>
    </row>
    <row r="2289" spans="1:12" x14ac:dyDescent="0.3">
      <c r="A2289" s="1">
        <v>42197</v>
      </c>
      <c r="B2289">
        <v>2015</v>
      </c>
      <c r="C2289" t="s">
        <v>21</v>
      </c>
      <c r="D2289">
        <v>780010</v>
      </c>
      <c r="E2289">
        <v>1715000</v>
      </c>
      <c r="F2289" t="s">
        <v>13</v>
      </c>
      <c r="G2289" t="s">
        <v>14</v>
      </c>
      <c r="H2289">
        <v>3</v>
      </c>
      <c r="I2289">
        <v>3</v>
      </c>
      <c r="J2289">
        <v>953</v>
      </c>
      <c r="K2289">
        <v>1.340225</v>
      </c>
      <c r="L2289" t="s">
        <v>15</v>
      </c>
    </row>
    <row r="2290" spans="1:12" x14ac:dyDescent="0.3">
      <c r="A2290" s="1">
        <v>42201</v>
      </c>
      <c r="B2290">
        <v>2015</v>
      </c>
      <c r="C2290" t="s">
        <v>21</v>
      </c>
      <c r="D2290">
        <v>1246840</v>
      </c>
      <c r="E2290">
        <v>1525000</v>
      </c>
      <c r="F2290" t="s">
        <v>13</v>
      </c>
      <c r="G2290" t="s">
        <v>14</v>
      </c>
      <c r="H2290">
        <v>3</v>
      </c>
      <c r="I2290">
        <v>1</v>
      </c>
      <c r="J2290">
        <v>1039</v>
      </c>
      <c r="K2290">
        <v>1.340225</v>
      </c>
      <c r="L2290" t="s">
        <v>15</v>
      </c>
    </row>
    <row r="2291" spans="1:12" x14ac:dyDescent="0.3">
      <c r="A2291" s="1">
        <v>42202</v>
      </c>
      <c r="B2291">
        <v>2015</v>
      </c>
      <c r="C2291" t="s">
        <v>29</v>
      </c>
      <c r="D2291">
        <v>173460</v>
      </c>
      <c r="E2291">
        <v>247500</v>
      </c>
      <c r="F2291" t="s">
        <v>13</v>
      </c>
      <c r="G2291" t="s">
        <v>14</v>
      </c>
      <c r="H2291">
        <v>3</v>
      </c>
      <c r="I2291">
        <v>2</v>
      </c>
      <c r="J2291">
        <v>1062</v>
      </c>
      <c r="K2291">
        <v>1.340225</v>
      </c>
      <c r="L2291" t="s">
        <v>22</v>
      </c>
    </row>
    <row r="2292" spans="1:12" x14ac:dyDescent="0.3">
      <c r="A2292" s="1">
        <v>42202</v>
      </c>
      <c r="B2292">
        <v>2015</v>
      </c>
      <c r="C2292" t="s">
        <v>21</v>
      </c>
      <c r="D2292">
        <v>2809170</v>
      </c>
      <c r="E2292">
        <v>3647000</v>
      </c>
      <c r="F2292" t="s">
        <v>13</v>
      </c>
      <c r="G2292" t="s">
        <v>14</v>
      </c>
      <c r="H2292">
        <v>3</v>
      </c>
      <c r="I2292">
        <v>1</v>
      </c>
      <c r="J2292">
        <v>1023</v>
      </c>
      <c r="K2292">
        <v>1.340225</v>
      </c>
      <c r="L2292" t="s">
        <v>22</v>
      </c>
    </row>
    <row r="2293" spans="1:12" x14ac:dyDescent="0.3">
      <c r="A2293" s="1">
        <v>42203</v>
      </c>
      <c r="B2293">
        <v>2015</v>
      </c>
      <c r="C2293" t="s">
        <v>26</v>
      </c>
      <c r="D2293">
        <v>469560</v>
      </c>
      <c r="E2293">
        <v>1075000</v>
      </c>
      <c r="F2293" t="s">
        <v>13</v>
      </c>
      <c r="G2293" t="s">
        <v>14</v>
      </c>
      <c r="H2293">
        <v>3</v>
      </c>
      <c r="I2293">
        <v>1</v>
      </c>
      <c r="J2293">
        <v>994</v>
      </c>
      <c r="K2293">
        <v>1.340225</v>
      </c>
      <c r="L2293" t="s">
        <v>25</v>
      </c>
    </row>
    <row r="2294" spans="1:12" x14ac:dyDescent="0.3">
      <c r="A2294" s="1">
        <v>42204</v>
      </c>
      <c r="B2294">
        <v>2015</v>
      </c>
      <c r="C2294" t="s">
        <v>21</v>
      </c>
      <c r="D2294">
        <v>1362410</v>
      </c>
      <c r="E2294">
        <v>1800000</v>
      </c>
      <c r="F2294" t="s">
        <v>13</v>
      </c>
      <c r="G2294" t="s">
        <v>14</v>
      </c>
      <c r="H2294">
        <v>3</v>
      </c>
      <c r="I2294">
        <v>3</v>
      </c>
      <c r="J2294">
        <v>996</v>
      </c>
      <c r="K2294">
        <v>1.340225</v>
      </c>
      <c r="L2294" t="s">
        <v>15</v>
      </c>
    </row>
    <row r="2295" spans="1:12" x14ac:dyDescent="0.3">
      <c r="A2295" s="1">
        <v>42208</v>
      </c>
      <c r="B2295">
        <v>2015</v>
      </c>
      <c r="C2295" t="s">
        <v>29</v>
      </c>
      <c r="D2295">
        <v>303660</v>
      </c>
      <c r="E2295">
        <v>500000</v>
      </c>
      <c r="F2295" t="s">
        <v>13</v>
      </c>
      <c r="G2295" t="s">
        <v>14</v>
      </c>
      <c r="H2295">
        <v>3</v>
      </c>
      <c r="I2295">
        <v>2</v>
      </c>
      <c r="J2295">
        <v>1068</v>
      </c>
      <c r="K2295">
        <v>1.340225</v>
      </c>
      <c r="L2295" t="s">
        <v>15</v>
      </c>
    </row>
    <row r="2296" spans="1:12" x14ac:dyDescent="0.3">
      <c r="A2296" s="1">
        <v>42208</v>
      </c>
      <c r="B2296">
        <v>2015</v>
      </c>
      <c r="C2296" t="s">
        <v>21</v>
      </c>
      <c r="D2296">
        <v>350210</v>
      </c>
      <c r="E2296">
        <v>537000</v>
      </c>
      <c r="F2296" t="s">
        <v>13</v>
      </c>
      <c r="G2296" t="s">
        <v>14</v>
      </c>
      <c r="H2296">
        <v>3</v>
      </c>
      <c r="I2296">
        <v>1</v>
      </c>
      <c r="J2296">
        <v>1063</v>
      </c>
      <c r="K2296">
        <v>1.340225</v>
      </c>
      <c r="L2296" t="s">
        <v>25</v>
      </c>
    </row>
    <row r="2297" spans="1:12" x14ac:dyDescent="0.3">
      <c r="A2297" s="1">
        <v>42214</v>
      </c>
      <c r="B2297">
        <v>2015</v>
      </c>
      <c r="C2297" t="s">
        <v>18</v>
      </c>
      <c r="D2297">
        <v>499870</v>
      </c>
      <c r="E2297">
        <v>699000</v>
      </c>
      <c r="F2297" t="s">
        <v>13</v>
      </c>
      <c r="G2297" t="s">
        <v>14</v>
      </c>
      <c r="H2297">
        <v>3</v>
      </c>
      <c r="I2297">
        <v>1</v>
      </c>
      <c r="J2297">
        <v>933</v>
      </c>
      <c r="K2297">
        <v>1.340225</v>
      </c>
      <c r="L2297" t="s">
        <v>15</v>
      </c>
    </row>
    <row r="2298" spans="1:12" x14ac:dyDescent="0.3">
      <c r="A2298" s="1">
        <v>42215</v>
      </c>
      <c r="B2298">
        <v>2015</v>
      </c>
      <c r="C2298" t="s">
        <v>26</v>
      </c>
      <c r="D2298">
        <v>308630</v>
      </c>
      <c r="E2298">
        <v>410000</v>
      </c>
      <c r="F2298" t="s">
        <v>13</v>
      </c>
      <c r="G2298" t="s">
        <v>14</v>
      </c>
      <c r="H2298">
        <v>3</v>
      </c>
      <c r="I2298">
        <v>3</v>
      </c>
      <c r="J2298">
        <v>1041</v>
      </c>
      <c r="K2298">
        <v>1.340225</v>
      </c>
      <c r="L2298" t="s">
        <v>16</v>
      </c>
    </row>
    <row r="2299" spans="1:12" x14ac:dyDescent="0.3">
      <c r="A2299" s="1">
        <v>42215</v>
      </c>
      <c r="B2299">
        <v>2015</v>
      </c>
      <c r="C2299" t="s">
        <v>29</v>
      </c>
      <c r="D2299">
        <v>174090</v>
      </c>
      <c r="E2299">
        <v>295000</v>
      </c>
      <c r="F2299" t="s">
        <v>13</v>
      </c>
      <c r="G2299" t="s">
        <v>14</v>
      </c>
      <c r="H2299">
        <v>3</v>
      </c>
      <c r="I2299">
        <v>2</v>
      </c>
      <c r="J2299">
        <v>976</v>
      </c>
      <c r="K2299">
        <v>1.340225</v>
      </c>
      <c r="L2299" t="s">
        <v>16</v>
      </c>
    </row>
    <row r="2300" spans="1:12" x14ac:dyDescent="0.3">
      <c r="A2300" s="1">
        <v>42215</v>
      </c>
      <c r="B2300">
        <v>2015</v>
      </c>
      <c r="C2300" t="s">
        <v>26</v>
      </c>
      <c r="D2300">
        <v>224000</v>
      </c>
      <c r="E2300">
        <v>348000</v>
      </c>
      <c r="F2300" t="s">
        <v>13</v>
      </c>
      <c r="G2300" t="s">
        <v>14</v>
      </c>
      <c r="H2300">
        <v>3</v>
      </c>
      <c r="I2300">
        <v>3</v>
      </c>
      <c r="J2300">
        <v>1045</v>
      </c>
      <c r="K2300">
        <v>1.340225</v>
      </c>
      <c r="L2300" t="s">
        <v>16</v>
      </c>
    </row>
    <row r="2301" spans="1:12" x14ac:dyDescent="0.3">
      <c r="A2301" s="1">
        <v>42216</v>
      </c>
      <c r="B2301">
        <v>2015</v>
      </c>
      <c r="C2301" t="s">
        <v>21</v>
      </c>
      <c r="D2301">
        <v>1059660</v>
      </c>
      <c r="E2301">
        <v>1350000</v>
      </c>
      <c r="F2301" t="s">
        <v>13</v>
      </c>
      <c r="G2301" t="s">
        <v>14</v>
      </c>
      <c r="H2301">
        <v>3</v>
      </c>
      <c r="I2301">
        <v>3</v>
      </c>
      <c r="J2301">
        <v>951</v>
      </c>
      <c r="K2301">
        <v>1.340225</v>
      </c>
      <c r="L2301" t="s">
        <v>25</v>
      </c>
    </row>
    <row r="2302" spans="1:12" x14ac:dyDescent="0.3">
      <c r="A2302" s="1">
        <v>42216</v>
      </c>
      <c r="B2302">
        <v>2015</v>
      </c>
      <c r="C2302" t="s">
        <v>26</v>
      </c>
      <c r="D2302">
        <v>320950</v>
      </c>
      <c r="E2302">
        <v>495000</v>
      </c>
      <c r="F2302" t="s">
        <v>13</v>
      </c>
      <c r="G2302" t="s">
        <v>14</v>
      </c>
      <c r="H2302">
        <v>3</v>
      </c>
      <c r="I2302">
        <v>3</v>
      </c>
      <c r="J2302">
        <v>1027</v>
      </c>
      <c r="K2302">
        <v>1.340225</v>
      </c>
      <c r="L2302" t="s">
        <v>25</v>
      </c>
    </row>
    <row r="2303" spans="1:12" x14ac:dyDescent="0.3">
      <c r="A2303" s="1">
        <v>42217</v>
      </c>
      <c r="B2303">
        <v>2015</v>
      </c>
      <c r="C2303" t="s">
        <v>26</v>
      </c>
      <c r="D2303">
        <v>204610</v>
      </c>
      <c r="E2303">
        <v>340000</v>
      </c>
      <c r="F2303" t="s">
        <v>13</v>
      </c>
      <c r="G2303" t="s">
        <v>14</v>
      </c>
      <c r="H2303">
        <v>3</v>
      </c>
      <c r="I2303">
        <v>1</v>
      </c>
      <c r="J2303">
        <v>955</v>
      </c>
      <c r="K2303">
        <v>1.340225</v>
      </c>
      <c r="L2303" t="s">
        <v>25</v>
      </c>
    </row>
    <row r="2304" spans="1:12" x14ac:dyDescent="0.3">
      <c r="A2304" s="1">
        <v>42217</v>
      </c>
      <c r="B2304">
        <v>2015</v>
      </c>
      <c r="C2304" t="s">
        <v>26</v>
      </c>
      <c r="D2304">
        <v>1586970</v>
      </c>
      <c r="E2304">
        <v>1600000</v>
      </c>
      <c r="F2304" t="s">
        <v>13</v>
      </c>
      <c r="G2304" t="s">
        <v>14</v>
      </c>
      <c r="H2304">
        <v>3</v>
      </c>
      <c r="I2304">
        <v>1</v>
      </c>
      <c r="J2304">
        <v>911</v>
      </c>
      <c r="K2304">
        <v>1.340225</v>
      </c>
      <c r="L2304" t="s">
        <v>15</v>
      </c>
    </row>
    <row r="2305" spans="1:12" x14ac:dyDescent="0.3">
      <c r="A2305" s="1">
        <v>42217</v>
      </c>
      <c r="B2305">
        <v>2015</v>
      </c>
      <c r="C2305" t="s">
        <v>17</v>
      </c>
      <c r="D2305">
        <v>127250</v>
      </c>
      <c r="E2305">
        <v>43100</v>
      </c>
      <c r="F2305" t="s">
        <v>13</v>
      </c>
      <c r="G2305" t="s">
        <v>14</v>
      </c>
      <c r="H2305">
        <v>3</v>
      </c>
      <c r="I2305">
        <v>1</v>
      </c>
      <c r="J2305">
        <v>1031</v>
      </c>
      <c r="K2305">
        <v>1.340225</v>
      </c>
      <c r="L2305" t="s">
        <v>25</v>
      </c>
    </row>
    <row r="2306" spans="1:12" x14ac:dyDescent="0.3">
      <c r="A2306" s="1">
        <v>42218</v>
      </c>
      <c r="B2306">
        <v>2015</v>
      </c>
      <c r="C2306" t="s">
        <v>21</v>
      </c>
      <c r="D2306">
        <v>965230</v>
      </c>
      <c r="E2306">
        <v>930000</v>
      </c>
      <c r="F2306" t="s">
        <v>13</v>
      </c>
      <c r="G2306" t="s">
        <v>14</v>
      </c>
      <c r="H2306">
        <v>3</v>
      </c>
      <c r="I2306">
        <v>2</v>
      </c>
      <c r="J2306">
        <v>936</v>
      </c>
      <c r="K2306">
        <v>1.340225</v>
      </c>
      <c r="L2306" t="s">
        <v>15</v>
      </c>
    </row>
    <row r="2307" spans="1:12" x14ac:dyDescent="0.3">
      <c r="A2307" s="1">
        <v>42221</v>
      </c>
      <c r="B2307">
        <v>2015</v>
      </c>
      <c r="C2307" t="s">
        <v>17</v>
      </c>
      <c r="D2307">
        <v>2015670</v>
      </c>
      <c r="E2307">
        <v>299900</v>
      </c>
      <c r="F2307" t="s">
        <v>13</v>
      </c>
      <c r="G2307" t="s">
        <v>14</v>
      </c>
      <c r="H2307">
        <v>3</v>
      </c>
      <c r="I2307">
        <v>1</v>
      </c>
      <c r="J2307">
        <v>1039</v>
      </c>
      <c r="K2307">
        <v>1.340225</v>
      </c>
      <c r="L2307" t="s">
        <v>22</v>
      </c>
    </row>
    <row r="2308" spans="1:12" x14ac:dyDescent="0.3">
      <c r="A2308" s="1">
        <v>42221</v>
      </c>
      <c r="B2308">
        <v>2015</v>
      </c>
      <c r="C2308" t="s">
        <v>26</v>
      </c>
      <c r="D2308">
        <v>268520</v>
      </c>
      <c r="E2308">
        <v>260000</v>
      </c>
      <c r="F2308" t="s">
        <v>13</v>
      </c>
      <c r="G2308" t="s">
        <v>14</v>
      </c>
      <c r="H2308">
        <v>3</v>
      </c>
      <c r="I2308">
        <v>1</v>
      </c>
      <c r="J2308">
        <v>903</v>
      </c>
      <c r="K2308">
        <v>1.340225</v>
      </c>
      <c r="L2308" t="s">
        <v>16</v>
      </c>
    </row>
    <row r="2309" spans="1:12" x14ac:dyDescent="0.3">
      <c r="A2309" s="1">
        <v>42221</v>
      </c>
      <c r="B2309">
        <v>2015</v>
      </c>
      <c r="C2309" t="s">
        <v>26</v>
      </c>
      <c r="D2309">
        <v>292040</v>
      </c>
      <c r="E2309">
        <v>450000</v>
      </c>
      <c r="F2309" t="s">
        <v>13</v>
      </c>
      <c r="G2309" t="s">
        <v>14</v>
      </c>
      <c r="H2309">
        <v>3</v>
      </c>
      <c r="I2309">
        <v>1</v>
      </c>
      <c r="J2309">
        <v>981</v>
      </c>
      <c r="K2309">
        <v>1.340225</v>
      </c>
      <c r="L2309" t="s">
        <v>15</v>
      </c>
    </row>
    <row r="2310" spans="1:12" x14ac:dyDescent="0.3">
      <c r="A2310" s="1">
        <v>42222</v>
      </c>
      <c r="B2310">
        <v>2015</v>
      </c>
      <c r="C2310" t="s">
        <v>21</v>
      </c>
      <c r="D2310">
        <v>1050280</v>
      </c>
      <c r="E2310">
        <v>1780000</v>
      </c>
      <c r="F2310" t="s">
        <v>13</v>
      </c>
      <c r="G2310" t="s">
        <v>14</v>
      </c>
      <c r="H2310">
        <v>3</v>
      </c>
      <c r="I2310">
        <v>3</v>
      </c>
      <c r="J2310">
        <v>1075</v>
      </c>
      <c r="K2310">
        <v>1.340225</v>
      </c>
      <c r="L2310" t="s">
        <v>16</v>
      </c>
    </row>
    <row r="2311" spans="1:12" x14ac:dyDescent="0.3">
      <c r="A2311" s="1">
        <v>42224</v>
      </c>
      <c r="B2311">
        <v>2015</v>
      </c>
      <c r="C2311" t="s">
        <v>26</v>
      </c>
      <c r="D2311">
        <v>693000</v>
      </c>
      <c r="E2311">
        <v>700000</v>
      </c>
      <c r="F2311" t="s">
        <v>13</v>
      </c>
      <c r="G2311" t="s">
        <v>14</v>
      </c>
      <c r="H2311">
        <v>3</v>
      </c>
      <c r="I2311">
        <v>3</v>
      </c>
      <c r="J2311">
        <v>1004</v>
      </c>
      <c r="K2311">
        <v>1.340225</v>
      </c>
      <c r="L2311" t="s">
        <v>25</v>
      </c>
    </row>
    <row r="2312" spans="1:12" x14ac:dyDescent="0.3">
      <c r="A2312" s="1">
        <v>42228</v>
      </c>
      <c r="B2312">
        <v>2015</v>
      </c>
      <c r="C2312" t="s">
        <v>29</v>
      </c>
      <c r="D2312">
        <v>280350</v>
      </c>
      <c r="E2312">
        <v>481000</v>
      </c>
      <c r="F2312" t="s">
        <v>13</v>
      </c>
      <c r="G2312" t="s">
        <v>14</v>
      </c>
      <c r="H2312">
        <v>3</v>
      </c>
      <c r="I2312">
        <v>1</v>
      </c>
      <c r="J2312">
        <v>942</v>
      </c>
      <c r="K2312">
        <v>1.340225</v>
      </c>
      <c r="L2312" t="s">
        <v>15</v>
      </c>
    </row>
    <row r="2313" spans="1:12" x14ac:dyDescent="0.3">
      <c r="A2313" s="1">
        <v>42228</v>
      </c>
      <c r="B2313">
        <v>2015</v>
      </c>
      <c r="C2313" t="s">
        <v>17</v>
      </c>
      <c r="D2313">
        <v>239760</v>
      </c>
      <c r="E2313">
        <v>270000</v>
      </c>
      <c r="F2313" t="s">
        <v>19</v>
      </c>
      <c r="G2313" t="s">
        <v>20</v>
      </c>
      <c r="H2313">
        <v>4</v>
      </c>
      <c r="I2313">
        <v>2</v>
      </c>
      <c r="J2313">
        <v>1258</v>
      </c>
      <c r="K2313">
        <v>1.340225</v>
      </c>
      <c r="L2313" t="s">
        <v>16</v>
      </c>
    </row>
    <row r="2314" spans="1:12" x14ac:dyDescent="0.3">
      <c r="A2314" s="1">
        <v>42228</v>
      </c>
      <c r="B2314">
        <v>2015</v>
      </c>
      <c r="C2314" t="s">
        <v>29</v>
      </c>
      <c r="D2314">
        <v>229110</v>
      </c>
      <c r="E2314">
        <v>392500</v>
      </c>
      <c r="F2314" t="s">
        <v>13</v>
      </c>
      <c r="G2314" t="s">
        <v>14</v>
      </c>
      <c r="H2314">
        <v>3</v>
      </c>
      <c r="I2314">
        <v>1</v>
      </c>
      <c r="J2314">
        <v>928</v>
      </c>
      <c r="K2314">
        <v>1.340225</v>
      </c>
      <c r="L2314" t="s">
        <v>22</v>
      </c>
    </row>
    <row r="2315" spans="1:12" x14ac:dyDescent="0.3">
      <c r="A2315" s="1">
        <v>42229</v>
      </c>
      <c r="B2315">
        <v>2015</v>
      </c>
      <c r="C2315" t="s">
        <v>17</v>
      </c>
      <c r="D2315">
        <v>207620</v>
      </c>
      <c r="E2315">
        <v>190000</v>
      </c>
      <c r="F2315" t="s">
        <v>13</v>
      </c>
      <c r="G2315" t="s">
        <v>14</v>
      </c>
      <c r="H2315">
        <v>3</v>
      </c>
      <c r="I2315">
        <v>2</v>
      </c>
      <c r="J2315">
        <v>905</v>
      </c>
      <c r="K2315">
        <v>1.340225</v>
      </c>
      <c r="L2315" t="s">
        <v>22</v>
      </c>
    </row>
    <row r="2316" spans="1:12" x14ac:dyDescent="0.3">
      <c r="A2316" s="1">
        <v>42229</v>
      </c>
      <c r="B2316">
        <v>2015</v>
      </c>
      <c r="C2316" t="s">
        <v>26</v>
      </c>
      <c r="D2316">
        <v>221410</v>
      </c>
      <c r="E2316">
        <v>425000</v>
      </c>
      <c r="F2316" t="s">
        <v>13</v>
      </c>
      <c r="G2316" t="s">
        <v>14</v>
      </c>
      <c r="H2316">
        <v>3</v>
      </c>
      <c r="I2316">
        <v>2</v>
      </c>
      <c r="J2316">
        <v>1090</v>
      </c>
      <c r="K2316">
        <v>1.340225</v>
      </c>
      <c r="L2316" t="s">
        <v>22</v>
      </c>
    </row>
    <row r="2317" spans="1:12" x14ac:dyDescent="0.3">
      <c r="A2317" s="1">
        <v>42231</v>
      </c>
      <c r="B2317">
        <v>2015</v>
      </c>
      <c r="C2317" t="s">
        <v>21</v>
      </c>
      <c r="D2317">
        <v>1005480</v>
      </c>
      <c r="E2317">
        <v>1045000</v>
      </c>
      <c r="F2317" t="s">
        <v>13</v>
      </c>
      <c r="G2317" t="s">
        <v>14</v>
      </c>
      <c r="H2317">
        <v>3</v>
      </c>
      <c r="I2317">
        <v>1</v>
      </c>
      <c r="J2317">
        <v>928</v>
      </c>
      <c r="K2317">
        <v>1.340225</v>
      </c>
      <c r="L2317" t="s">
        <v>16</v>
      </c>
    </row>
    <row r="2318" spans="1:12" x14ac:dyDescent="0.3">
      <c r="A2318" s="1">
        <v>42231</v>
      </c>
      <c r="B2318">
        <v>2015</v>
      </c>
      <c r="C2318" t="s">
        <v>29</v>
      </c>
      <c r="D2318">
        <v>263830</v>
      </c>
      <c r="E2318">
        <v>460500</v>
      </c>
      <c r="F2318" t="s">
        <v>13</v>
      </c>
      <c r="G2318" t="s">
        <v>14</v>
      </c>
      <c r="H2318">
        <v>3</v>
      </c>
      <c r="I2318">
        <v>3</v>
      </c>
      <c r="J2318">
        <v>933</v>
      </c>
      <c r="K2318">
        <v>1.340225</v>
      </c>
      <c r="L2318" t="s">
        <v>25</v>
      </c>
    </row>
    <row r="2319" spans="1:12" x14ac:dyDescent="0.3">
      <c r="A2319" s="1">
        <v>42231</v>
      </c>
      <c r="B2319">
        <v>2015</v>
      </c>
      <c r="C2319" t="s">
        <v>18</v>
      </c>
      <c r="D2319">
        <v>217070</v>
      </c>
      <c r="E2319">
        <v>274000</v>
      </c>
      <c r="F2319" t="s">
        <v>13</v>
      </c>
      <c r="G2319" t="s">
        <v>14</v>
      </c>
      <c r="H2319">
        <v>3</v>
      </c>
      <c r="I2319">
        <v>1</v>
      </c>
      <c r="J2319">
        <v>1034</v>
      </c>
      <c r="K2319">
        <v>1.340225</v>
      </c>
      <c r="L2319" t="s">
        <v>25</v>
      </c>
    </row>
    <row r="2320" spans="1:12" x14ac:dyDescent="0.3">
      <c r="A2320" s="1">
        <v>42232</v>
      </c>
      <c r="B2320">
        <v>2015</v>
      </c>
      <c r="C2320" t="s">
        <v>26</v>
      </c>
      <c r="D2320">
        <v>1409940</v>
      </c>
      <c r="E2320">
        <v>1800000</v>
      </c>
      <c r="F2320" t="s">
        <v>13</v>
      </c>
      <c r="G2320" t="s">
        <v>14</v>
      </c>
      <c r="H2320">
        <v>3</v>
      </c>
      <c r="I2320">
        <v>1</v>
      </c>
      <c r="J2320">
        <v>1099</v>
      </c>
      <c r="K2320">
        <v>1.340225</v>
      </c>
      <c r="L2320" t="s">
        <v>25</v>
      </c>
    </row>
    <row r="2321" spans="1:12" x14ac:dyDescent="0.3">
      <c r="A2321" s="1">
        <v>42232</v>
      </c>
      <c r="B2321">
        <v>2015</v>
      </c>
      <c r="C2321" t="s">
        <v>26</v>
      </c>
      <c r="D2321">
        <v>437850</v>
      </c>
      <c r="E2321">
        <v>720000</v>
      </c>
      <c r="F2321" t="s">
        <v>13</v>
      </c>
      <c r="G2321" t="s">
        <v>14</v>
      </c>
      <c r="H2321">
        <v>3</v>
      </c>
      <c r="I2321">
        <v>2</v>
      </c>
      <c r="J2321">
        <v>924</v>
      </c>
      <c r="K2321">
        <v>1.340225</v>
      </c>
      <c r="L2321" t="s">
        <v>15</v>
      </c>
    </row>
    <row r="2322" spans="1:12" x14ac:dyDescent="0.3">
      <c r="A2322" s="1">
        <v>42232</v>
      </c>
      <c r="B2322">
        <v>2015</v>
      </c>
      <c r="C2322" t="s">
        <v>21</v>
      </c>
      <c r="D2322">
        <v>505400</v>
      </c>
      <c r="E2322">
        <v>955000</v>
      </c>
      <c r="F2322" t="s">
        <v>13</v>
      </c>
      <c r="G2322" t="s">
        <v>14</v>
      </c>
      <c r="H2322">
        <v>3</v>
      </c>
      <c r="I2322">
        <v>1</v>
      </c>
      <c r="J2322">
        <v>1056</v>
      </c>
      <c r="K2322">
        <v>1.340225</v>
      </c>
      <c r="L2322" t="s">
        <v>22</v>
      </c>
    </row>
    <row r="2323" spans="1:12" x14ac:dyDescent="0.3">
      <c r="A2323" s="1">
        <v>42235</v>
      </c>
      <c r="B2323">
        <v>2015</v>
      </c>
      <c r="C2323" t="s">
        <v>29</v>
      </c>
      <c r="D2323">
        <v>398230</v>
      </c>
      <c r="E2323">
        <v>730000</v>
      </c>
      <c r="F2323" t="s">
        <v>13</v>
      </c>
      <c r="G2323" t="s">
        <v>14</v>
      </c>
      <c r="H2323">
        <v>3</v>
      </c>
      <c r="I2323">
        <v>1</v>
      </c>
      <c r="J2323">
        <v>1090</v>
      </c>
      <c r="K2323">
        <v>1.340225</v>
      </c>
      <c r="L2323" t="s">
        <v>15</v>
      </c>
    </row>
    <row r="2324" spans="1:12" x14ac:dyDescent="0.3">
      <c r="A2324" s="1">
        <v>42235</v>
      </c>
      <c r="B2324">
        <v>2015</v>
      </c>
      <c r="C2324" t="s">
        <v>26</v>
      </c>
      <c r="D2324">
        <v>261240</v>
      </c>
      <c r="E2324">
        <v>420000</v>
      </c>
      <c r="F2324" t="s">
        <v>13</v>
      </c>
      <c r="G2324" t="s">
        <v>14</v>
      </c>
      <c r="H2324">
        <v>3</v>
      </c>
      <c r="I2324">
        <v>2</v>
      </c>
      <c r="J2324">
        <v>971</v>
      </c>
      <c r="K2324">
        <v>1.340225</v>
      </c>
      <c r="L2324" t="s">
        <v>16</v>
      </c>
    </row>
    <row r="2325" spans="1:12" x14ac:dyDescent="0.3">
      <c r="A2325" s="1">
        <v>42236</v>
      </c>
      <c r="B2325">
        <v>2015</v>
      </c>
      <c r="C2325" t="s">
        <v>17</v>
      </c>
      <c r="D2325">
        <v>161770</v>
      </c>
      <c r="E2325">
        <v>111000</v>
      </c>
      <c r="F2325" t="s">
        <v>13</v>
      </c>
      <c r="G2325" t="s">
        <v>14</v>
      </c>
      <c r="H2325">
        <v>3</v>
      </c>
      <c r="I2325">
        <v>1</v>
      </c>
      <c r="J2325">
        <v>987</v>
      </c>
      <c r="K2325">
        <v>1.340225</v>
      </c>
      <c r="L2325" t="s">
        <v>15</v>
      </c>
    </row>
    <row r="2326" spans="1:12" x14ac:dyDescent="0.3">
      <c r="A2326" s="1">
        <v>42237</v>
      </c>
      <c r="B2326">
        <v>2015</v>
      </c>
      <c r="C2326" t="s">
        <v>17</v>
      </c>
      <c r="D2326">
        <v>216530</v>
      </c>
      <c r="E2326">
        <v>150000</v>
      </c>
      <c r="F2326" t="s">
        <v>27</v>
      </c>
      <c r="G2326" t="s">
        <v>28</v>
      </c>
      <c r="H2326">
        <v>8</v>
      </c>
      <c r="I2326">
        <v>8</v>
      </c>
      <c r="J2326">
        <v>2531</v>
      </c>
      <c r="K2326">
        <v>1.340225</v>
      </c>
      <c r="L2326" t="s">
        <v>25</v>
      </c>
    </row>
    <row r="2327" spans="1:12" x14ac:dyDescent="0.3">
      <c r="A2327" s="1">
        <v>42237</v>
      </c>
      <c r="B2327">
        <v>2015</v>
      </c>
      <c r="C2327" t="s">
        <v>29</v>
      </c>
      <c r="D2327">
        <v>186340</v>
      </c>
      <c r="E2327">
        <v>331000</v>
      </c>
      <c r="F2327" t="s">
        <v>13</v>
      </c>
      <c r="G2327" t="s">
        <v>14</v>
      </c>
      <c r="H2327">
        <v>3</v>
      </c>
      <c r="I2327">
        <v>1</v>
      </c>
      <c r="J2327">
        <v>904</v>
      </c>
      <c r="K2327">
        <v>1.340225</v>
      </c>
      <c r="L2327" t="s">
        <v>22</v>
      </c>
    </row>
    <row r="2328" spans="1:12" x14ac:dyDescent="0.3">
      <c r="A2328" s="1">
        <v>42237</v>
      </c>
      <c r="B2328">
        <v>2015</v>
      </c>
      <c r="C2328" t="s">
        <v>29</v>
      </c>
      <c r="D2328">
        <v>245980</v>
      </c>
      <c r="E2328">
        <v>422500</v>
      </c>
      <c r="F2328" t="s">
        <v>13</v>
      </c>
      <c r="G2328" t="s">
        <v>14</v>
      </c>
      <c r="H2328">
        <v>3</v>
      </c>
      <c r="I2328">
        <v>1</v>
      </c>
      <c r="J2328">
        <v>1042</v>
      </c>
      <c r="K2328">
        <v>1.340225</v>
      </c>
      <c r="L2328" t="s">
        <v>16</v>
      </c>
    </row>
    <row r="2329" spans="1:12" x14ac:dyDescent="0.3">
      <c r="A2329" s="1">
        <v>42237</v>
      </c>
      <c r="B2329">
        <v>2015</v>
      </c>
      <c r="C2329" t="s">
        <v>29</v>
      </c>
      <c r="D2329">
        <v>223580</v>
      </c>
      <c r="E2329">
        <v>438500</v>
      </c>
      <c r="F2329" t="s">
        <v>13</v>
      </c>
      <c r="G2329" t="s">
        <v>14</v>
      </c>
      <c r="H2329">
        <v>3</v>
      </c>
      <c r="I2329">
        <v>2</v>
      </c>
      <c r="J2329">
        <v>1060</v>
      </c>
      <c r="K2329">
        <v>1.340225</v>
      </c>
      <c r="L2329" t="s">
        <v>22</v>
      </c>
    </row>
    <row r="2330" spans="1:12" x14ac:dyDescent="0.3">
      <c r="A2330" s="1">
        <v>42238</v>
      </c>
      <c r="B2330">
        <v>2015</v>
      </c>
      <c r="C2330" t="s">
        <v>18</v>
      </c>
      <c r="D2330">
        <v>720440</v>
      </c>
      <c r="E2330">
        <v>1115000</v>
      </c>
      <c r="F2330" t="s">
        <v>13</v>
      </c>
      <c r="G2330" t="s">
        <v>14</v>
      </c>
      <c r="H2330">
        <v>3</v>
      </c>
      <c r="I2330">
        <v>1</v>
      </c>
      <c r="J2330">
        <v>928</v>
      </c>
      <c r="K2330">
        <v>1.340225</v>
      </c>
      <c r="L2330" t="s">
        <v>15</v>
      </c>
    </row>
    <row r="2331" spans="1:12" x14ac:dyDescent="0.3">
      <c r="A2331" s="1">
        <v>42238</v>
      </c>
      <c r="B2331">
        <v>2015</v>
      </c>
      <c r="C2331" t="s">
        <v>18</v>
      </c>
      <c r="D2331">
        <v>582610</v>
      </c>
      <c r="E2331">
        <v>780000</v>
      </c>
      <c r="F2331" t="s">
        <v>13</v>
      </c>
      <c r="G2331" t="s">
        <v>14</v>
      </c>
      <c r="H2331">
        <v>3</v>
      </c>
      <c r="I2331">
        <v>1</v>
      </c>
      <c r="J2331">
        <v>1023</v>
      </c>
      <c r="K2331">
        <v>1.340225</v>
      </c>
      <c r="L2331" t="s">
        <v>15</v>
      </c>
    </row>
    <row r="2332" spans="1:12" x14ac:dyDescent="0.3">
      <c r="A2332" s="1">
        <v>42239</v>
      </c>
      <c r="B2332">
        <v>2015</v>
      </c>
      <c r="C2332" t="s">
        <v>18</v>
      </c>
      <c r="D2332">
        <v>466550</v>
      </c>
      <c r="E2332">
        <v>700000</v>
      </c>
      <c r="F2332" t="s">
        <v>13</v>
      </c>
      <c r="G2332" t="s">
        <v>14</v>
      </c>
      <c r="H2332">
        <v>3</v>
      </c>
      <c r="I2332">
        <v>1</v>
      </c>
      <c r="J2332">
        <v>981</v>
      </c>
      <c r="K2332">
        <v>1.340225</v>
      </c>
      <c r="L2332" t="s">
        <v>22</v>
      </c>
    </row>
    <row r="2333" spans="1:12" x14ac:dyDescent="0.3">
      <c r="A2333" s="1">
        <v>42242</v>
      </c>
      <c r="B2333">
        <v>2015</v>
      </c>
      <c r="C2333" t="s">
        <v>26</v>
      </c>
      <c r="D2333">
        <v>341250</v>
      </c>
      <c r="E2333">
        <v>785000</v>
      </c>
      <c r="F2333" t="s">
        <v>13</v>
      </c>
      <c r="G2333" t="s">
        <v>14</v>
      </c>
      <c r="H2333">
        <v>3</v>
      </c>
      <c r="I2333">
        <v>3</v>
      </c>
      <c r="J2333">
        <v>1002</v>
      </c>
      <c r="K2333">
        <v>1.340225</v>
      </c>
      <c r="L2333" t="s">
        <v>25</v>
      </c>
    </row>
    <row r="2334" spans="1:12" x14ac:dyDescent="0.3">
      <c r="A2334" s="1">
        <v>42242</v>
      </c>
      <c r="B2334">
        <v>2015</v>
      </c>
      <c r="C2334" t="s">
        <v>21</v>
      </c>
      <c r="D2334">
        <v>3564050</v>
      </c>
      <c r="E2334">
        <v>5050000</v>
      </c>
      <c r="F2334" t="s">
        <v>13</v>
      </c>
      <c r="G2334" t="s">
        <v>14</v>
      </c>
      <c r="H2334">
        <v>3</v>
      </c>
      <c r="I2334">
        <v>3</v>
      </c>
      <c r="J2334">
        <v>976</v>
      </c>
      <c r="K2334">
        <v>1.340225</v>
      </c>
      <c r="L2334" t="s">
        <v>22</v>
      </c>
    </row>
    <row r="2335" spans="1:12" x14ac:dyDescent="0.3">
      <c r="A2335" s="1">
        <v>42242</v>
      </c>
      <c r="B2335">
        <v>2015</v>
      </c>
      <c r="C2335" t="s">
        <v>29</v>
      </c>
      <c r="D2335">
        <v>170940</v>
      </c>
      <c r="E2335">
        <v>253000</v>
      </c>
      <c r="F2335" t="s">
        <v>13</v>
      </c>
      <c r="G2335" t="s">
        <v>14</v>
      </c>
      <c r="H2335">
        <v>3</v>
      </c>
      <c r="I2335">
        <v>1</v>
      </c>
      <c r="J2335">
        <v>1073</v>
      </c>
      <c r="K2335">
        <v>1.340225</v>
      </c>
      <c r="L2335" t="s">
        <v>22</v>
      </c>
    </row>
    <row r="2336" spans="1:12" x14ac:dyDescent="0.3">
      <c r="A2336" s="1">
        <v>42242</v>
      </c>
      <c r="B2336">
        <v>2015</v>
      </c>
      <c r="C2336" t="s">
        <v>17</v>
      </c>
      <c r="D2336">
        <v>109960</v>
      </c>
      <c r="E2336">
        <v>138000</v>
      </c>
      <c r="F2336" t="s">
        <v>13</v>
      </c>
      <c r="G2336" t="s">
        <v>14</v>
      </c>
      <c r="H2336">
        <v>3</v>
      </c>
      <c r="I2336">
        <v>1</v>
      </c>
      <c r="J2336">
        <v>1076</v>
      </c>
      <c r="K2336">
        <v>1.340225</v>
      </c>
      <c r="L2336" t="s">
        <v>15</v>
      </c>
    </row>
    <row r="2337" spans="1:12" x14ac:dyDescent="0.3">
      <c r="A2337" s="1">
        <v>42242</v>
      </c>
      <c r="B2337">
        <v>2015</v>
      </c>
      <c r="C2337" t="s">
        <v>18</v>
      </c>
      <c r="D2337">
        <v>276570</v>
      </c>
      <c r="E2337">
        <v>305000</v>
      </c>
      <c r="F2337" t="s">
        <v>13</v>
      </c>
      <c r="G2337" t="s">
        <v>14</v>
      </c>
      <c r="H2337">
        <v>3</v>
      </c>
      <c r="I2337">
        <v>2</v>
      </c>
      <c r="J2337">
        <v>923</v>
      </c>
      <c r="K2337">
        <v>1.340225</v>
      </c>
      <c r="L2337" t="s">
        <v>15</v>
      </c>
    </row>
    <row r="2338" spans="1:12" x14ac:dyDescent="0.3">
      <c r="A2338" s="1">
        <v>42244</v>
      </c>
      <c r="B2338">
        <v>2015</v>
      </c>
      <c r="C2338" t="s">
        <v>29</v>
      </c>
      <c r="D2338">
        <v>256480</v>
      </c>
      <c r="E2338">
        <v>490000</v>
      </c>
      <c r="F2338" t="s">
        <v>13</v>
      </c>
      <c r="G2338" t="s">
        <v>14</v>
      </c>
      <c r="H2338">
        <v>3</v>
      </c>
      <c r="I2338">
        <v>2</v>
      </c>
      <c r="J2338">
        <v>1029</v>
      </c>
      <c r="K2338">
        <v>1.340225</v>
      </c>
      <c r="L2338" t="s">
        <v>22</v>
      </c>
    </row>
    <row r="2339" spans="1:12" x14ac:dyDescent="0.3">
      <c r="A2339" s="1">
        <v>42244</v>
      </c>
      <c r="B2339">
        <v>2015</v>
      </c>
      <c r="C2339" t="s">
        <v>18</v>
      </c>
      <c r="D2339">
        <v>271110</v>
      </c>
      <c r="E2339">
        <v>310000</v>
      </c>
      <c r="F2339" t="s">
        <v>13</v>
      </c>
      <c r="G2339" t="s">
        <v>14</v>
      </c>
      <c r="H2339">
        <v>3</v>
      </c>
      <c r="I2339">
        <v>1</v>
      </c>
      <c r="J2339">
        <v>1037</v>
      </c>
      <c r="K2339">
        <v>1.340225</v>
      </c>
      <c r="L2339" t="s">
        <v>22</v>
      </c>
    </row>
    <row r="2340" spans="1:12" x14ac:dyDescent="0.3">
      <c r="A2340" s="1">
        <v>42245</v>
      </c>
      <c r="B2340">
        <v>2015</v>
      </c>
      <c r="C2340" t="s">
        <v>26</v>
      </c>
      <c r="D2340">
        <v>937580</v>
      </c>
      <c r="E2340">
        <v>1175000</v>
      </c>
      <c r="F2340" t="s">
        <v>13</v>
      </c>
      <c r="G2340" t="s">
        <v>14</v>
      </c>
      <c r="H2340">
        <v>3</v>
      </c>
      <c r="I2340">
        <v>3</v>
      </c>
      <c r="J2340">
        <v>1059</v>
      </c>
      <c r="K2340">
        <v>1.340225</v>
      </c>
      <c r="L2340" t="s">
        <v>22</v>
      </c>
    </row>
    <row r="2341" spans="1:12" x14ac:dyDescent="0.3">
      <c r="A2341" s="1">
        <v>42245</v>
      </c>
      <c r="B2341">
        <v>2015</v>
      </c>
      <c r="C2341" t="s">
        <v>17</v>
      </c>
      <c r="D2341">
        <v>163730</v>
      </c>
      <c r="E2341">
        <v>175000</v>
      </c>
      <c r="F2341" t="s">
        <v>13</v>
      </c>
      <c r="G2341" t="s">
        <v>14</v>
      </c>
      <c r="H2341">
        <v>3</v>
      </c>
      <c r="I2341">
        <v>2</v>
      </c>
      <c r="J2341">
        <v>1006</v>
      </c>
      <c r="K2341">
        <v>1.340225</v>
      </c>
      <c r="L2341" t="s">
        <v>15</v>
      </c>
    </row>
    <row r="2342" spans="1:12" x14ac:dyDescent="0.3">
      <c r="A2342" s="1">
        <v>42245</v>
      </c>
      <c r="B2342">
        <v>2015</v>
      </c>
      <c r="C2342" t="s">
        <v>26</v>
      </c>
      <c r="D2342">
        <v>93800</v>
      </c>
      <c r="E2342">
        <v>949000</v>
      </c>
      <c r="F2342" t="s">
        <v>13</v>
      </c>
      <c r="G2342" t="s">
        <v>14</v>
      </c>
      <c r="H2342">
        <v>3</v>
      </c>
      <c r="I2342">
        <v>1</v>
      </c>
      <c r="J2342">
        <v>1033</v>
      </c>
      <c r="K2342">
        <v>1.340225</v>
      </c>
      <c r="L2342" t="s">
        <v>25</v>
      </c>
    </row>
    <row r="2343" spans="1:12" x14ac:dyDescent="0.3">
      <c r="A2343" s="1">
        <v>42245</v>
      </c>
      <c r="B2343">
        <v>2015</v>
      </c>
      <c r="C2343" t="s">
        <v>29</v>
      </c>
      <c r="D2343">
        <v>186760</v>
      </c>
      <c r="E2343">
        <v>260000</v>
      </c>
      <c r="F2343" t="s">
        <v>13</v>
      </c>
      <c r="G2343" t="s">
        <v>14</v>
      </c>
      <c r="H2343">
        <v>3</v>
      </c>
      <c r="I2343">
        <v>1</v>
      </c>
      <c r="J2343">
        <v>1053</v>
      </c>
      <c r="K2343">
        <v>1.340225</v>
      </c>
      <c r="L2343" t="s">
        <v>16</v>
      </c>
    </row>
    <row r="2344" spans="1:12" x14ac:dyDescent="0.3">
      <c r="A2344" s="1">
        <v>42246</v>
      </c>
      <c r="B2344">
        <v>2015</v>
      </c>
      <c r="C2344" t="s">
        <v>18</v>
      </c>
      <c r="D2344">
        <v>253610</v>
      </c>
      <c r="E2344">
        <v>382500</v>
      </c>
      <c r="F2344" t="s">
        <v>13</v>
      </c>
      <c r="G2344" t="s">
        <v>14</v>
      </c>
      <c r="H2344">
        <v>3</v>
      </c>
      <c r="I2344">
        <v>3</v>
      </c>
      <c r="J2344">
        <v>976</v>
      </c>
      <c r="K2344">
        <v>1.340225</v>
      </c>
      <c r="L2344" t="s">
        <v>22</v>
      </c>
    </row>
    <row r="2345" spans="1:12" x14ac:dyDescent="0.3">
      <c r="A2345" s="1">
        <v>42250</v>
      </c>
      <c r="B2345">
        <v>2015</v>
      </c>
      <c r="C2345" t="s">
        <v>17</v>
      </c>
      <c r="D2345">
        <v>145690</v>
      </c>
      <c r="E2345">
        <v>130000</v>
      </c>
      <c r="F2345" t="s">
        <v>19</v>
      </c>
      <c r="G2345" t="s">
        <v>20</v>
      </c>
      <c r="H2345">
        <v>4</v>
      </c>
      <c r="I2345">
        <v>4</v>
      </c>
      <c r="J2345">
        <v>1437</v>
      </c>
      <c r="K2345">
        <v>1.340225</v>
      </c>
      <c r="L2345" t="s">
        <v>25</v>
      </c>
    </row>
    <row r="2346" spans="1:12" x14ac:dyDescent="0.3">
      <c r="A2346" s="1">
        <v>42250</v>
      </c>
      <c r="B2346">
        <v>2015</v>
      </c>
      <c r="C2346" t="s">
        <v>26</v>
      </c>
      <c r="D2346">
        <v>332220</v>
      </c>
      <c r="E2346">
        <v>525000</v>
      </c>
      <c r="F2346" t="s">
        <v>13</v>
      </c>
      <c r="G2346" t="s">
        <v>14</v>
      </c>
      <c r="H2346">
        <v>3</v>
      </c>
      <c r="I2346">
        <v>3</v>
      </c>
      <c r="J2346">
        <v>1092</v>
      </c>
      <c r="K2346">
        <v>1.340225</v>
      </c>
      <c r="L2346" t="s">
        <v>16</v>
      </c>
    </row>
    <row r="2347" spans="1:12" x14ac:dyDescent="0.3">
      <c r="A2347" s="1">
        <v>42251</v>
      </c>
      <c r="B2347">
        <v>2015</v>
      </c>
      <c r="C2347" t="s">
        <v>17</v>
      </c>
      <c r="D2347">
        <v>163830</v>
      </c>
      <c r="E2347">
        <v>130000</v>
      </c>
      <c r="F2347" t="s">
        <v>19</v>
      </c>
      <c r="G2347" t="s">
        <v>20</v>
      </c>
      <c r="H2347">
        <v>4</v>
      </c>
      <c r="I2347">
        <v>3</v>
      </c>
      <c r="J2347">
        <v>1329</v>
      </c>
      <c r="K2347">
        <v>1.340225</v>
      </c>
      <c r="L2347" t="s">
        <v>16</v>
      </c>
    </row>
    <row r="2348" spans="1:12" x14ac:dyDescent="0.3">
      <c r="A2348" s="1">
        <v>42257</v>
      </c>
      <c r="B2348">
        <v>2015</v>
      </c>
      <c r="C2348" t="s">
        <v>18</v>
      </c>
      <c r="D2348">
        <v>661920</v>
      </c>
      <c r="E2348">
        <v>721000</v>
      </c>
      <c r="F2348" t="s">
        <v>13</v>
      </c>
      <c r="G2348" t="s">
        <v>14</v>
      </c>
      <c r="H2348">
        <v>3</v>
      </c>
      <c r="I2348">
        <v>1</v>
      </c>
      <c r="J2348">
        <v>1014</v>
      </c>
      <c r="K2348">
        <v>1.340225</v>
      </c>
      <c r="L2348" t="s">
        <v>22</v>
      </c>
    </row>
    <row r="2349" spans="1:12" x14ac:dyDescent="0.3">
      <c r="A2349" s="1">
        <v>42258</v>
      </c>
      <c r="B2349">
        <v>2015</v>
      </c>
      <c r="C2349" t="s">
        <v>29</v>
      </c>
      <c r="D2349">
        <v>319480</v>
      </c>
      <c r="E2349">
        <v>445000</v>
      </c>
      <c r="F2349" t="s">
        <v>13</v>
      </c>
      <c r="G2349" t="s">
        <v>14</v>
      </c>
      <c r="H2349">
        <v>3</v>
      </c>
      <c r="I2349">
        <v>1</v>
      </c>
      <c r="J2349">
        <v>914</v>
      </c>
      <c r="K2349">
        <v>1.340225</v>
      </c>
      <c r="L2349" t="s">
        <v>22</v>
      </c>
    </row>
    <row r="2350" spans="1:12" x14ac:dyDescent="0.3">
      <c r="A2350" s="1">
        <v>42258</v>
      </c>
      <c r="B2350">
        <v>2015</v>
      </c>
      <c r="C2350" t="s">
        <v>17</v>
      </c>
      <c r="D2350">
        <v>144970</v>
      </c>
      <c r="E2350">
        <v>125000</v>
      </c>
      <c r="F2350" t="s">
        <v>13</v>
      </c>
      <c r="G2350" t="s">
        <v>14</v>
      </c>
      <c r="H2350">
        <v>3</v>
      </c>
      <c r="I2350">
        <v>2</v>
      </c>
      <c r="J2350">
        <v>1053</v>
      </c>
      <c r="K2350">
        <v>1.340225</v>
      </c>
      <c r="L2350" t="s">
        <v>16</v>
      </c>
    </row>
    <row r="2351" spans="1:12" x14ac:dyDescent="0.3">
      <c r="A2351" s="1">
        <v>42259</v>
      </c>
      <c r="B2351">
        <v>2015</v>
      </c>
      <c r="C2351" t="s">
        <v>17</v>
      </c>
      <c r="D2351">
        <v>173590</v>
      </c>
      <c r="E2351">
        <v>140000</v>
      </c>
      <c r="F2351" t="s">
        <v>13</v>
      </c>
      <c r="G2351" t="s">
        <v>14</v>
      </c>
      <c r="H2351">
        <v>3</v>
      </c>
      <c r="I2351">
        <v>1</v>
      </c>
      <c r="J2351">
        <v>923</v>
      </c>
      <c r="K2351">
        <v>1.340225</v>
      </c>
      <c r="L2351" t="s">
        <v>15</v>
      </c>
    </row>
    <row r="2352" spans="1:12" x14ac:dyDescent="0.3">
      <c r="A2352" s="1">
        <v>42259</v>
      </c>
      <c r="B2352">
        <v>2015</v>
      </c>
      <c r="C2352" t="s">
        <v>29</v>
      </c>
      <c r="D2352">
        <v>684390</v>
      </c>
      <c r="E2352">
        <v>850000</v>
      </c>
      <c r="F2352" t="s">
        <v>13</v>
      </c>
      <c r="G2352" t="s">
        <v>14</v>
      </c>
      <c r="H2352">
        <v>3</v>
      </c>
      <c r="I2352">
        <v>2</v>
      </c>
      <c r="J2352">
        <v>957</v>
      </c>
      <c r="K2352">
        <v>1.340225</v>
      </c>
      <c r="L2352" t="s">
        <v>22</v>
      </c>
    </row>
    <row r="2353" spans="1:12" x14ac:dyDescent="0.3">
      <c r="A2353" s="1">
        <v>42259</v>
      </c>
      <c r="B2353">
        <v>2015</v>
      </c>
      <c r="C2353" t="s">
        <v>18</v>
      </c>
      <c r="D2353">
        <v>329280</v>
      </c>
      <c r="E2353">
        <v>343000</v>
      </c>
      <c r="F2353" t="s">
        <v>13</v>
      </c>
      <c r="G2353" t="s">
        <v>14</v>
      </c>
      <c r="H2353">
        <v>3</v>
      </c>
      <c r="I2353">
        <v>1</v>
      </c>
      <c r="J2353">
        <v>1054</v>
      </c>
      <c r="K2353">
        <v>1.340225</v>
      </c>
      <c r="L2353" t="s">
        <v>22</v>
      </c>
    </row>
    <row r="2354" spans="1:12" x14ac:dyDescent="0.3">
      <c r="A2354" s="1">
        <v>42259</v>
      </c>
      <c r="B2354">
        <v>2015</v>
      </c>
      <c r="C2354" t="s">
        <v>29</v>
      </c>
      <c r="D2354">
        <v>150500</v>
      </c>
      <c r="E2354">
        <v>293500</v>
      </c>
      <c r="F2354" t="s">
        <v>13</v>
      </c>
      <c r="G2354" t="s">
        <v>14</v>
      </c>
      <c r="H2354">
        <v>3</v>
      </c>
      <c r="I2354">
        <v>2</v>
      </c>
      <c r="J2354">
        <v>1080</v>
      </c>
      <c r="K2354">
        <v>1.340225</v>
      </c>
      <c r="L2354" t="s">
        <v>25</v>
      </c>
    </row>
    <row r="2355" spans="1:12" x14ac:dyDescent="0.3">
      <c r="A2355" s="1">
        <v>42263</v>
      </c>
      <c r="B2355">
        <v>2015</v>
      </c>
      <c r="C2355" t="s">
        <v>29</v>
      </c>
      <c r="D2355">
        <v>183190</v>
      </c>
      <c r="E2355">
        <v>290000</v>
      </c>
      <c r="F2355" t="s">
        <v>13</v>
      </c>
      <c r="G2355" t="s">
        <v>14</v>
      </c>
      <c r="H2355">
        <v>3</v>
      </c>
      <c r="I2355">
        <v>2</v>
      </c>
      <c r="J2355">
        <v>912</v>
      </c>
      <c r="K2355">
        <v>1.340225</v>
      </c>
      <c r="L2355" t="s">
        <v>22</v>
      </c>
    </row>
    <row r="2356" spans="1:12" x14ac:dyDescent="0.3">
      <c r="A2356" s="1">
        <v>42263</v>
      </c>
      <c r="B2356">
        <v>2015</v>
      </c>
      <c r="C2356" t="s">
        <v>18</v>
      </c>
      <c r="D2356">
        <v>623280</v>
      </c>
      <c r="E2356">
        <v>720000</v>
      </c>
      <c r="F2356" t="s">
        <v>13</v>
      </c>
      <c r="G2356" t="s">
        <v>14</v>
      </c>
      <c r="H2356">
        <v>3</v>
      </c>
      <c r="I2356">
        <v>1</v>
      </c>
      <c r="J2356">
        <v>928</v>
      </c>
      <c r="K2356">
        <v>1.340225</v>
      </c>
      <c r="L2356" t="s">
        <v>25</v>
      </c>
    </row>
    <row r="2357" spans="1:12" x14ac:dyDescent="0.3">
      <c r="A2357" s="1">
        <v>42264</v>
      </c>
      <c r="B2357">
        <v>2015</v>
      </c>
      <c r="C2357" t="s">
        <v>26</v>
      </c>
      <c r="D2357">
        <v>227290</v>
      </c>
      <c r="E2357">
        <v>427500</v>
      </c>
      <c r="F2357" t="s">
        <v>13</v>
      </c>
      <c r="G2357" t="s">
        <v>14</v>
      </c>
      <c r="H2357">
        <v>3</v>
      </c>
      <c r="I2357">
        <v>2</v>
      </c>
      <c r="J2357">
        <v>950</v>
      </c>
      <c r="K2357">
        <v>1.340225</v>
      </c>
      <c r="L2357" t="s">
        <v>15</v>
      </c>
    </row>
    <row r="2358" spans="1:12" x14ac:dyDescent="0.3">
      <c r="A2358" s="1">
        <v>42266</v>
      </c>
      <c r="B2358">
        <v>2015</v>
      </c>
      <c r="C2358" t="s">
        <v>29</v>
      </c>
      <c r="D2358">
        <v>144130</v>
      </c>
      <c r="E2358">
        <v>227585</v>
      </c>
      <c r="F2358" t="s">
        <v>13</v>
      </c>
      <c r="G2358" t="s">
        <v>14</v>
      </c>
      <c r="H2358">
        <v>3</v>
      </c>
      <c r="I2358">
        <v>2</v>
      </c>
      <c r="J2358">
        <v>1078</v>
      </c>
      <c r="K2358">
        <v>1.340225</v>
      </c>
      <c r="L2358" t="s">
        <v>16</v>
      </c>
    </row>
    <row r="2359" spans="1:12" x14ac:dyDescent="0.3">
      <c r="A2359" s="1">
        <v>42271</v>
      </c>
      <c r="B2359">
        <v>2015</v>
      </c>
      <c r="C2359" t="s">
        <v>17</v>
      </c>
      <c r="D2359">
        <v>173980</v>
      </c>
      <c r="E2359">
        <v>200000</v>
      </c>
      <c r="F2359" t="s">
        <v>13</v>
      </c>
      <c r="G2359" t="s">
        <v>14</v>
      </c>
      <c r="H2359">
        <v>3</v>
      </c>
      <c r="I2359">
        <v>3</v>
      </c>
      <c r="J2359">
        <v>1082</v>
      </c>
      <c r="K2359">
        <v>1.340225</v>
      </c>
      <c r="L2359" t="s">
        <v>15</v>
      </c>
    </row>
    <row r="2360" spans="1:12" x14ac:dyDescent="0.3">
      <c r="A2360" s="1">
        <v>42271</v>
      </c>
      <c r="B2360">
        <v>2015</v>
      </c>
      <c r="C2360" t="s">
        <v>29</v>
      </c>
      <c r="D2360">
        <v>342090</v>
      </c>
      <c r="E2360">
        <v>400000</v>
      </c>
      <c r="F2360" t="s">
        <v>13</v>
      </c>
      <c r="G2360" t="s">
        <v>14</v>
      </c>
      <c r="H2360">
        <v>3</v>
      </c>
      <c r="I2360">
        <v>2</v>
      </c>
      <c r="J2360">
        <v>922</v>
      </c>
      <c r="K2360">
        <v>1.340225</v>
      </c>
      <c r="L2360" t="s">
        <v>15</v>
      </c>
    </row>
    <row r="2361" spans="1:12" x14ac:dyDescent="0.3">
      <c r="A2361" s="1">
        <v>42271</v>
      </c>
      <c r="B2361">
        <v>2015</v>
      </c>
      <c r="C2361" t="s">
        <v>21</v>
      </c>
      <c r="D2361">
        <v>275310</v>
      </c>
      <c r="E2361">
        <v>550000</v>
      </c>
      <c r="F2361" t="s">
        <v>19</v>
      </c>
      <c r="G2361" t="s">
        <v>20</v>
      </c>
      <c r="H2361">
        <v>4</v>
      </c>
      <c r="I2361">
        <v>4</v>
      </c>
      <c r="J2361">
        <v>1453</v>
      </c>
      <c r="K2361">
        <v>1.340225</v>
      </c>
      <c r="L2361" t="s">
        <v>25</v>
      </c>
    </row>
    <row r="2362" spans="1:12" x14ac:dyDescent="0.3">
      <c r="A2362" s="1">
        <v>42271</v>
      </c>
      <c r="B2362">
        <v>2015</v>
      </c>
      <c r="C2362" t="s">
        <v>18</v>
      </c>
      <c r="D2362">
        <v>295750</v>
      </c>
      <c r="E2362">
        <v>344000</v>
      </c>
      <c r="F2362" t="s">
        <v>13</v>
      </c>
      <c r="G2362" t="s">
        <v>14</v>
      </c>
      <c r="H2362">
        <v>3</v>
      </c>
      <c r="I2362">
        <v>3</v>
      </c>
      <c r="J2362">
        <v>913</v>
      </c>
      <c r="K2362">
        <v>1.340225</v>
      </c>
      <c r="L2362" t="s">
        <v>22</v>
      </c>
    </row>
    <row r="2363" spans="1:12" x14ac:dyDescent="0.3">
      <c r="A2363" s="1">
        <v>42277</v>
      </c>
      <c r="B2363">
        <v>2015</v>
      </c>
      <c r="C2363" t="s">
        <v>17</v>
      </c>
      <c r="D2363">
        <v>222550</v>
      </c>
      <c r="E2363">
        <v>90000</v>
      </c>
      <c r="F2363" t="s">
        <v>23</v>
      </c>
      <c r="G2363" t="s">
        <v>24</v>
      </c>
      <c r="H2363">
        <v>6</v>
      </c>
      <c r="I2363">
        <v>4</v>
      </c>
      <c r="J2363">
        <v>1837</v>
      </c>
      <c r="K2363">
        <v>1.340225</v>
      </c>
      <c r="L2363" t="s">
        <v>15</v>
      </c>
    </row>
    <row r="2364" spans="1:12" x14ac:dyDescent="0.3">
      <c r="A2364" s="1">
        <v>42278</v>
      </c>
      <c r="B2364">
        <v>2015</v>
      </c>
      <c r="C2364" t="s">
        <v>26</v>
      </c>
      <c r="D2364">
        <v>336840</v>
      </c>
      <c r="E2364">
        <v>420000</v>
      </c>
      <c r="F2364" t="s">
        <v>13</v>
      </c>
      <c r="G2364" t="s">
        <v>14</v>
      </c>
      <c r="H2364">
        <v>3</v>
      </c>
      <c r="I2364">
        <v>2</v>
      </c>
      <c r="J2364">
        <v>931</v>
      </c>
      <c r="K2364">
        <v>1.340225</v>
      </c>
      <c r="L2364" t="s">
        <v>16</v>
      </c>
    </row>
    <row r="2365" spans="1:12" x14ac:dyDescent="0.3">
      <c r="A2365" s="1">
        <v>42278</v>
      </c>
      <c r="B2365">
        <v>2015</v>
      </c>
      <c r="C2365" t="s">
        <v>21</v>
      </c>
      <c r="D2365">
        <v>325640</v>
      </c>
      <c r="E2365">
        <v>480000</v>
      </c>
      <c r="F2365" t="s">
        <v>13</v>
      </c>
      <c r="G2365" t="s">
        <v>14</v>
      </c>
      <c r="H2365">
        <v>3</v>
      </c>
      <c r="I2365">
        <v>2</v>
      </c>
      <c r="J2365">
        <v>939</v>
      </c>
      <c r="K2365">
        <v>1.340225</v>
      </c>
      <c r="L2365" t="s">
        <v>25</v>
      </c>
    </row>
    <row r="2366" spans="1:12" x14ac:dyDescent="0.3">
      <c r="A2366" s="1">
        <v>42278</v>
      </c>
      <c r="B2366">
        <v>2015</v>
      </c>
      <c r="C2366" t="s">
        <v>12</v>
      </c>
      <c r="D2366">
        <v>62840</v>
      </c>
      <c r="E2366">
        <v>91000</v>
      </c>
      <c r="F2366" t="s">
        <v>13</v>
      </c>
      <c r="G2366" t="s">
        <v>14</v>
      </c>
      <c r="H2366">
        <v>3</v>
      </c>
      <c r="I2366">
        <v>3</v>
      </c>
      <c r="J2366">
        <v>1004</v>
      </c>
      <c r="K2366">
        <v>1.340225</v>
      </c>
      <c r="L2366" t="s">
        <v>25</v>
      </c>
    </row>
    <row r="2367" spans="1:12" x14ac:dyDescent="0.3">
      <c r="A2367" s="1">
        <v>42279</v>
      </c>
      <c r="B2367">
        <v>2015</v>
      </c>
      <c r="C2367" t="s">
        <v>17</v>
      </c>
      <c r="D2367">
        <v>181130</v>
      </c>
      <c r="E2367">
        <v>96500</v>
      </c>
      <c r="F2367" t="s">
        <v>19</v>
      </c>
      <c r="G2367" t="s">
        <v>20</v>
      </c>
      <c r="H2367">
        <v>4</v>
      </c>
      <c r="I2367">
        <v>3</v>
      </c>
      <c r="J2367">
        <v>1285</v>
      </c>
      <c r="K2367">
        <v>1.340225</v>
      </c>
      <c r="L2367" t="s">
        <v>22</v>
      </c>
    </row>
    <row r="2368" spans="1:12" x14ac:dyDescent="0.3">
      <c r="A2368" s="1">
        <v>42280</v>
      </c>
      <c r="B2368">
        <v>2015</v>
      </c>
      <c r="C2368" t="s">
        <v>21</v>
      </c>
      <c r="D2368">
        <v>814590</v>
      </c>
      <c r="E2368">
        <v>800000</v>
      </c>
      <c r="F2368" t="s">
        <v>13</v>
      </c>
      <c r="G2368" t="s">
        <v>14</v>
      </c>
      <c r="H2368">
        <v>3</v>
      </c>
      <c r="I2368">
        <v>3</v>
      </c>
      <c r="J2368">
        <v>940</v>
      </c>
      <c r="K2368">
        <v>1.340225</v>
      </c>
      <c r="L2368" t="s">
        <v>15</v>
      </c>
    </row>
    <row r="2369" spans="1:12" x14ac:dyDescent="0.3">
      <c r="A2369" s="1">
        <v>42280</v>
      </c>
      <c r="B2369">
        <v>2015</v>
      </c>
      <c r="C2369" t="s">
        <v>17</v>
      </c>
      <c r="D2369">
        <v>93280</v>
      </c>
      <c r="E2369">
        <v>45000</v>
      </c>
      <c r="F2369" t="s">
        <v>13</v>
      </c>
      <c r="G2369" t="s">
        <v>14</v>
      </c>
      <c r="H2369">
        <v>3</v>
      </c>
      <c r="I2369">
        <v>3</v>
      </c>
      <c r="J2369">
        <v>1090</v>
      </c>
      <c r="K2369">
        <v>1.340225</v>
      </c>
      <c r="L2369" t="s">
        <v>22</v>
      </c>
    </row>
    <row r="2370" spans="1:12" x14ac:dyDescent="0.3">
      <c r="A2370" s="1">
        <v>42280</v>
      </c>
      <c r="B2370">
        <v>2015</v>
      </c>
      <c r="C2370" t="s">
        <v>17</v>
      </c>
      <c r="D2370">
        <v>108440</v>
      </c>
      <c r="E2370">
        <v>38344</v>
      </c>
      <c r="F2370" t="s">
        <v>13</v>
      </c>
      <c r="G2370" t="s">
        <v>14</v>
      </c>
      <c r="H2370">
        <v>3</v>
      </c>
      <c r="I2370">
        <v>3</v>
      </c>
      <c r="J2370">
        <v>950</v>
      </c>
      <c r="K2370">
        <v>1.340225</v>
      </c>
      <c r="L2370" t="s">
        <v>15</v>
      </c>
    </row>
    <row r="2371" spans="1:12" x14ac:dyDescent="0.3">
      <c r="A2371" s="1">
        <v>42284</v>
      </c>
      <c r="B2371">
        <v>2015</v>
      </c>
      <c r="C2371" t="s">
        <v>17</v>
      </c>
      <c r="D2371">
        <v>122210</v>
      </c>
      <c r="E2371">
        <v>100000</v>
      </c>
      <c r="F2371" t="s">
        <v>13</v>
      </c>
      <c r="G2371" t="s">
        <v>14</v>
      </c>
      <c r="H2371">
        <v>3</v>
      </c>
      <c r="I2371">
        <v>2</v>
      </c>
      <c r="J2371">
        <v>1088</v>
      </c>
      <c r="K2371">
        <v>1.340225</v>
      </c>
      <c r="L2371" t="s">
        <v>15</v>
      </c>
    </row>
    <row r="2372" spans="1:12" x14ac:dyDescent="0.3">
      <c r="A2372" s="1">
        <v>42284</v>
      </c>
      <c r="B2372">
        <v>2015</v>
      </c>
      <c r="C2372" t="s">
        <v>17</v>
      </c>
      <c r="D2372">
        <v>263520</v>
      </c>
      <c r="E2372">
        <v>90000</v>
      </c>
      <c r="F2372" t="s">
        <v>19</v>
      </c>
      <c r="G2372" t="s">
        <v>20</v>
      </c>
      <c r="H2372">
        <v>4</v>
      </c>
      <c r="I2372">
        <v>2</v>
      </c>
      <c r="J2372">
        <v>1428</v>
      </c>
      <c r="K2372">
        <v>1.340225</v>
      </c>
      <c r="L2372" t="s">
        <v>25</v>
      </c>
    </row>
    <row r="2373" spans="1:12" x14ac:dyDescent="0.3">
      <c r="A2373" s="1">
        <v>42286</v>
      </c>
      <c r="B2373">
        <v>2015</v>
      </c>
      <c r="C2373" t="s">
        <v>30</v>
      </c>
      <c r="D2373">
        <v>247740</v>
      </c>
      <c r="E2373">
        <v>397000</v>
      </c>
      <c r="F2373" t="s">
        <v>13</v>
      </c>
      <c r="G2373" t="s">
        <v>14</v>
      </c>
      <c r="H2373">
        <v>3</v>
      </c>
      <c r="I2373">
        <v>1</v>
      </c>
      <c r="J2373">
        <v>1100</v>
      </c>
      <c r="K2373">
        <v>1.340225</v>
      </c>
      <c r="L2373" t="s">
        <v>25</v>
      </c>
    </row>
    <row r="2374" spans="1:12" x14ac:dyDescent="0.3">
      <c r="A2374" s="1">
        <v>42287</v>
      </c>
      <c r="B2374">
        <v>2015</v>
      </c>
      <c r="C2374" t="s">
        <v>17</v>
      </c>
      <c r="D2374">
        <v>155090</v>
      </c>
      <c r="E2374">
        <v>120000</v>
      </c>
      <c r="F2374" t="s">
        <v>13</v>
      </c>
      <c r="G2374" t="s">
        <v>14</v>
      </c>
      <c r="H2374">
        <v>3</v>
      </c>
      <c r="I2374">
        <v>1</v>
      </c>
      <c r="J2374">
        <v>989</v>
      </c>
      <c r="K2374">
        <v>1.340225</v>
      </c>
      <c r="L2374" t="s">
        <v>16</v>
      </c>
    </row>
    <row r="2375" spans="1:12" x14ac:dyDescent="0.3">
      <c r="A2375" s="1">
        <v>42288</v>
      </c>
      <c r="B2375">
        <v>2015</v>
      </c>
      <c r="C2375" t="s">
        <v>26</v>
      </c>
      <c r="D2375">
        <v>322560</v>
      </c>
      <c r="E2375">
        <v>825000</v>
      </c>
      <c r="F2375" t="s">
        <v>13</v>
      </c>
      <c r="G2375" t="s">
        <v>14</v>
      </c>
      <c r="H2375">
        <v>3</v>
      </c>
      <c r="I2375">
        <v>1</v>
      </c>
      <c r="J2375">
        <v>979</v>
      </c>
      <c r="K2375">
        <v>1.340225</v>
      </c>
      <c r="L2375" t="s">
        <v>22</v>
      </c>
    </row>
    <row r="2376" spans="1:12" x14ac:dyDescent="0.3">
      <c r="A2376" s="1">
        <v>42292</v>
      </c>
      <c r="B2376">
        <v>2015</v>
      </c>
      <c r="C2376" t="s">
        <v>21</v>
      </c>
      <c r="D2376">
        <v>361480</v>
      </c>
      <c r="E2376">
        <v>520000</v>
      </c>
      <c r="F2376" t="s">
        <v>13</v>
      </c>
      <c r="G2376" t="s">
        <v>14</v>
      </c>
      <c r="H2376">
        <v>3</v>
      </c>
      <c r="I2376">
        <v>3</v>
      </c>
      <c r="J2376">
        <v>907</v>
      </c>
      <c r="K2376">
        <v>1.340225</v>
      </c>
      <c r="L2376" t="s">
        <v>15</v>
      </c>
    </row>
    <row r="2377" spans="1:12" x14ac:dyDescent="0.3">
      <c r="A2377" s="1">
        <v>42293</v>
      </c>
      <c r="B2377">
        <v>2015</v>
      </c>
      <c r="C2377" t="s">
        <v>17</v>
      </c>
      <c r="D2377">
        <v>162450</v>
      </c>
      <c r="E2377">
        <v>72000</v>
      </c>
      <c r="F2377" t="s">
        <v>23</v>
      </c>
      <c r="G2377" t="s">
        <v>24</v>
      </c>
      <c r="H2377">
        <v>6</v>
      </c>
      <c r="I2377">
        <v>6</v>
      </c>
      <c r="J2377">
        <v>1976</v>
      </c>
      <c r="K2377">
        <v>1.340225</v>
      </c>
      <c r="L2377" t="s">
        <v>25</v>
      </c>
    </row>
    <row r="2378" spans="1:12" x14ac:dyDescent="0.3">
      <c r="A2378" s="1">
        <v>42293</v>
      </c>
      <c r="B2378">
        <v>2015</v>
      </c>
      <c r="C2378" t="s">
        <v>30</v>
      </c>
      <c r="D2378">
        <v>460950</v>
      </c>
      <c r="E2378">
        <v>666000</v>
      </c>
      <c r="F2378" t="s">
        <v>13</v>
      </c>
      <c r="G2378" t="s">
        <v>14</v>
      </c>
      <c r="H2378">
        <v>3</v>
      </c>
      <c r="I2378">
        <v>3</v>
      </c>
      <c r="J2378">
        <v>946</v>
      </c>
      <c r="K2378">
        <v>1.340225</v>
      </c>
      <c r="L2378" t="s">
        <v>22</v>
      </c>
    </row>
    <row r="2379" spans="1:12" x14ac:dyDescent="0.3">
      <c r="A2379" s="1">
        <v>42293</v>
      </c>
      <c r="B2379">
        <v>2015</v>
      </c>
      <c r="C2379" t="s">
        <v>29</v>
      </c>
      <c r="D2379">
        <v>104930</v>
      </c>
      <c r="E2379">
        <v>250000</v>
      </c>
      <c r="F2379" t="s">
        <v>13</v>
      </c>
      <c r="G2379" t="s">
        <v>14</v>
      </c>
      <c r="H2379">
        <v>3</v>
      </c>
      <c r="I2379">
        <v>3</v>
      </c>
      <c r="J2379">
        <v>1055</v>
      </c>
      <c r="K2379">
        <v>1.340225</v>
      </c>
      <c r="L2379" t="s">
        <v>22</v>
      </c>
    </row>
    <row r="2380" spans="1:12" x14ac:dyDescent="0.3">
      <c r="A2380" s="1">
        <v>42293</v>
      </c>
      <c r="B2380">
        <v>2015</v>
      </c>
      <c r="C2380" t="s">
        <v>26</v>
      </c>
      <c r="D2380">
        <v>273350</v>
      </c>
      <c r="E2380">
        <v>390000</v>
      </c>
      <c r="F2380" t="s">
        <v>13</v>
      </c>
      <c r="G2380" t="s">
        <v>14</v>
      </c>
      <c r="H2380">
        <v>3</v>
      </c>
      <c r="I2380">
        <v>1</v>
      </c>
      <c r="J2380">
        <v>914</v>
      </c>
      <c r="K2380">
        <v>1.340225</v>
      </c>
      <c r="L2380" t="s">
        <v>15</v>
      </c>
    </row>
    <row r="2381" spans="1:12" x14ac:dyDescent="0.3">
      <c r="A2381" s="1">
        <v>42293</v>
      </c>
      <c r="B2381">
        <v>2015</v>
      </c>
      <c r="C2381" t="s">
        <v>17</v>
      </c>
      <c r="D2381">
        <v>7568480</v>
      </c>
      <c r="E2381">
        <v>27500</v>
      </c>
      <c r="F2381" t="s">
        <v>13</v>
      </c>
      <c r="G2381" t="s">
        <v>14</v>
      </c>
      <c r="H2381">
        <v>3</v>
      </c>
      <c r="I2381">
        <v>3</v>
      </c>
      <c r="J2381">
        <v>1086</v>
      </c>
      <c r="K2381">
        <v>1.340225</v>
      </c>
      <c r="L2381" t="s">
        <v>16</v>
      </c>
    </row>
    <row r="2382" spans="1:12" x14ac:dyDescent="0.3">
      <c r="A2382" s="1">
        <v>42294</v>
      </c>
      <c r="B2382">
        <v>2015</v>
      </c>
      <c r="C2382" t="s">
        <v>29</v>
      </c>
      <c r="D2382">
        <v>119000</v>
      </c>
      <c r="E2382">
        <v>120000</v>
      </c>
      <c r="F2382" t="s">
        <v>13</v>
      </c>
      <c r="G2382" t="s">
        <v>14</v>
      </c>
      <c r="H2382">
        <v>3</v>
      </c>
      <c r="I2382">
        <v>3</v>
      </c>
      <c r="J2382">
        <v>1042</v>
      </c>
      <c r="K2382">
        <v>1.340225</v>
      </c>
      <c r="L2382" t="s">
        <v>25</v>
      </c>
    </row>
    <row r="2383" spans="1:12" x14ac:dyDescent="0.3">
      <c r="A2383" s="1">
        <v>42294</v>
      </c>
      <c r="B2383">
        <v>2015</v>
      </c>
      <c r="C2383" t="s">
        <v>21</v>
      </c>
      <c r="D2383">
        <v>1692460</v>
      </c>
      <c r="E2383">
        <v>2085000</v>
      </c>
      <c r="F2383" t="s">
        <v>13</v>
      </c>
      <c r="G2383" t="s">
        <v>14</v>
      </c>
      <c r="H2383">
        <v>3</v>
      </c>
      <c r="I2383">
        <v>2</v>
      </c>
      <c r="J2383">
        <v>997</v>
      </c>
      <c r="K2383">
        <v>1.340225</v>
      </c>
      <c r="L2383" t="s">
        <v>15</v>
      </c>
    </row>
    <row r="2384" spans="1:12" x14ac:dyDescent="0.3">
      <c r="A2384" s="1">
        <v>42295</v>
      </c>
      <c r="B2384">
        <v>2015</v>
      </c>
      <c r="C2384" t="s">
        <v>21</v>
      </c>
      <c r="D2384">
        <v>1871240</v>
      </c>
      <c r="E2384">
        <v>3375000</v>
      </c>
      <c r="F2384" t="s">
        <v>13</v>
      </c>
      <c r="G2384" t="s">
        <v>14</v>
      </c>
      <c r="H2384">
        <v>3</v>
      </c>
      <c r="I2384">
        <v>3</v>
      </c>
      <c r="J2384">
        <v>1062</v>
      </c>
      <c r="K2384">
        <v>1.340225</v>
      </c>
      <c r="L2384" t="s">
        <v>15</v>
      </c>
    </row>
    <row r="2385" spans="1:12" x14ac:dyDescent="0.3">
      <c r="A2385" s="1">
        <v>42295</v>
      </c>
      <c r="B2385">
        <v>2015</v>
      </c>
      <c r="C2385" t="s">
        <v>30</v>
      </c>
      <c r="D2385">
        <v>320790</v>
      </c>
      <c r="E2385">
        <v>515000</v>
      </c>
      <c r="F2385" t="s">
        <v>13</v>
      </c>
      <c r="G2385" t="s">
        <v>14</v>
      </c>
      <c r="H2385">
        <v>3</v>
      </c>
      <c r="I2385">
        <v>3</v>
      </c>
      <c r="J2385">
        <v>982</v>
      </c>
      <c r="K2385">
        <v>1.340225</v>
      </c>
      <c r="L2385" t="s">
        <v>15</v>
      </c>
    </row>
    <row r="2386" spans="1:12" x14ac:dyDescent="0.3">
      <c r="A2386" s="1">
        <v>42295</v>
      </c>
      <c r="B2386">
        <v>2015</v>
      </c>
      <c r="C2386" t="s">
        <v>30</v>
      </c>
      <c r="D2386">
        <v>492480</v>
      </c>
      <c r="E2386">
        <v>970000</v>
      </c>
      <c r="F2386" t="s">
        <v>13</v>
      </c>
      <c r="G2386" t="s">
        <v>14</v>
      </c>
      <c r="H2386">
        <v>3</v>
      </c>
      <c r="I2386">
        <v>3</v>
      </c>
      <c r="J2386">
        <v>1097</v>
      </c>
      <c r="K2386">
        <v>1.340225</v>
      </c>
      <c r="L2386" t="s">
        <v>25</v>
      </c>
    </row>
    <row r="2387" spans="1:12" x14ac:dyDescent="0.3">
      <c r="A2387" s="1">
        <v>42298</v>
      </c>
      <c r="B2387">
        <v>2015</v>
      </c>
      <c r="C2387" t="s">
        <v>17</v>
      </c>
      <c r="D2387">
        <v>116380</v>
      </c>
      <c r="E2387">
        <v>148000</v>
      </c>
      <c r="F2387" t="s">
        <v>13</v>
      </c>
      <c r="G2387" t="s">
        <v>14</v>
      </c>
      <c r="H2387">
        <v>3</v>
      </c>
      <c r="I2387">
        <v>2</v>
      </c>
      <c r="J2387">
        <v>901</v>
      </c>
      <c r="K2387">
        <v>1.340225</v>
      </c>
      <c r="L2387" t="s">
        <v>22</v>
      </c>
    </row>
    <row r="2388" spans="1:12" x14ac:dyDescent="0.3">
      <c r="A2388" s="1">
        <v>42298</v>
      </c>
      <c r="B2388">
        <v>2015</v>
      </c>
      <c r="C2388" t="s">
        <v>12</v>
      </c>
      <c r="D2388">
        <v>79790</v>
      </c>
      <c r="E2388">
        <v>13500</v>
      </c>
      <c r="F2388" t="s">
        <v>13</v>
      </c>
      <c r="G2388" t="s">
        <v>14</v>
      </c>
      <c r="H2388">
        <v>3</v>
      </c>
      <c r="I2388">
        <v>3</v>
      </c>
      <c r="J2388">
        <v>956</v>
      </c>
      <c r="K2388">
        <v>1.340225</v>
      </c>
      <c r="L2388" t="s">
        <v>15</v>
      </c>
    </row>
    <row r="2389" spans="1:12" x14ac:dyDescent="0.3">
      <c r="A2389" s="1">
        <v>42298</v>
      </c>
      <c r="B2389">
        <v>2015</v>
      </c>
      <c r="C2389" t="s">
        <v>21</v>
      </c>
      <c r="D2389">
        <v>1836170</v>
      </c>
      <c r="E2389">
        <v>3030000</v>
      </c>
      <c r="F2389" t="s">
        <v>13</v>
      </c>
      <c r="G2389" t="s">
        <v>14</v>
      </c>
      <c r="H2389">
        <v>3</v>
      </c>
      <c r="I2389">
        <v>3</v>
      </c>
      <c r="J2389">
        <v>965</v>
      </c>
      <c r="K2389">
        <v>1.340225</v>
      </c>
      <c r="L2389" t="s">
        <v>25</v>
      </c>
    </row>
    <row r="2390" spans="1:12" x14ac:dyDescent="0.3">
      <c r="A2390" s="1">
        <v>42298</v>
      </c>
      <c r="B2390">
        <v>2015</v>
      </c>
      <c r="C2390" t="s">
        <v>26</v>
      </c>
      <c r="D2390">
        <v>206850</v>
      </c>
      <c r="E2390">
        <v>246667</v>
      </c>
      <c r="F2390" t="s">
        <v>19</v>
      </c>
      <c r="G2390" t="s">
        <v>20</v>
      </c>
      <c r="H2390">
        <v>4</v>
      </c>
      <c r="I2390">
        <v>2</v>
      </c>
      <c r="J2390">
        <v>1312</v>
      </c>
      <c r="K2390">
        <v>1.340225</v>
      </c>
      <c r="L2390" t="s">
        <v>22</v>
      </c>
    </row>
    <row r="2391" spans="1:12" x14ac:dyDescent="0.3">
      <c r="A2391" s="1">
        <v>42300</v>
      </c>
      <c r="B2391">
        <v>2015</v>
      </c>
      <c r="C2391" t="s">
        <v>17</v>
      </c>
      <c r="D2391">
        <v>148990</v>
      </c>
      <c r="E2391">
        <v>159000</v>
      </c>
      <c r="F2391" t="s">
        <v>19</v>
      </c>
      <c r="G2391" t="s">
        <v>20</v>
      </c>
      <c r="H2391">
        <v>4</v>
      </c>
      <c r="I2391">
        <v>2</v>
      </c>
      <c r="J2391">
        <v>1311</v>
      </c>
      <c r="K2391">
        <v>1.340225</v>
      </c>
      <c r="L2391" t="s">
        <v>25</v>
      </c>
    </row>
    <row r="2392" spans="1:12" x14ac:dyDescent="0.3">
      <c r="A2392" s="1">
        <v>42300</v>
      </c>
      <c r="B2392">
        <v>2015</v>
      </c>
      <c r="C2392" t="s">
        <v>17</v>
      </c>
      <c r="D2392">
        <v>126280</v>
      </c>
      <c r="E2392">
        <v>65000</v>
      </c>
      <c r="F2392" t="s">
        <v>13</v>
      </c>
      <c r="G2392" t="s">
        <v>14</v>
      </c>
      <c r="H2392">
        <v>3</v>
      </c>
      <c r="I2392">
        <v>1</v>
      </c>
      <c r="J2392">
        <v>1090</v>
      </c>
      <c r="K2392">
        <v>1.340225</v>
      </c>
      <c r="L2392" t="s">
        <v>16</v>
      </c>
    </row>
    <row r="2393" spans="1:12" x14ac:dyDescent="0.3">
      <c r="A2393" s="1">
        <v>42300</v>
      </c>
      <c r="B2393">
        <v>2015</v>
      </c>
      <c r="C2393" t="s">
        <v>26</v>
      </c>
      <c r="D2393">
        <v>1674260</v>
      </c>
      <c r="E2393">
        <v>2050000</v>
      </c>
      <c r="F2393" t="s">
        <v>13</v>
      </c>
      <c r="G2393" t="s">
        <v>14</v>
      </c>
      <c r="H2393">
        <v>3</v>
      </c>
      <c r="I2393">
        <v>1</v>
      </c>
      <c r="J2393">
        <v>1092</v>
      </c>
      <c r="K2393">
        <v>1.340225</v>
      </c>
      <c r="L2393" t="s">
        <v>22</v>
      </c>
    </row>
    <row r="2394" spans="1:12" x14ac:dyDescent="0.3">
      <c r="A2394" s="1">
        <v>42300</v>
      </c>
      <c r="B2394">
        <v>2015</v>
      </c>
      <c r="C2394" t="s">
        <v>21</v>
      </c>
      <c r="D2394">
        <v>1504370</v>
      </c>
      <c r="E2394">
        <v>2647500</v>
      </c>
      <c r="F2394" t="s">
        <v>13</v>
      </c>
      <c r="G2394" t="s">
        <v>14</v>
      </c>
      <c r="H2394">
        <v>3</v>
      </c>
      <c r="I2394">
        <v>2</v>
      </c>
      <c r="J2394">
        <v>917</v>
      </c>
      <c r="K2394">
        <v>1.340225</v>
      </c>
      <c r="L2394" t="s">
        <v>15</v>
      </c>
    </row>
    <row r="2395" spans="1:12" x14ac:dyDescent="0.3">
      <c r="A2395" s="1">
        <v>42301</v>
      </c>
      <c r="B2395">
        <v>2015</v>
      </c>
      <c r="C2395" t="s">
        <v>30</v>
      </c>
      <c r="D2395">
        <v>380110</v>
      </c>
      <c r="E2395">
        <v>675000</v>
      </c>
      <c r="F2395" t="s">
        <v>13</v>
      </c>
      <c r="G2395" t="s">
        <v>14</v>
      </c>
      <c r="H2395">
        <v>3</v>
      </c>
      <c r="I2395">
        <v>1</v>
      </c>
      <c r="J2395">
        <v>1032</v>
      </c>
      <c r="K2395">
        <v>1.340225</v>
      </c>
      <c r="L2395" t="s">
        <v>25</v>
      </c>
    </row>
    <row r="2396" spans="1:12" x14ac:dyDescent="0.3">
      <c r="A2396" s="1">
        <v>42305</v>
      </c>
      <c r="B2396">
        <v>2015</v>
      </c>
      <c r="C2396" t="s">
        <v>30</v>
      </c>
      <c r="D2396">
        <v>759340</v>
      </c>
      <c r="E2396">
        <v>1125000</v>
      </c>
      <c r="F2396" t="s">
        <v>13</v>
      </c>
      <c r="G2396" t="s">
        <v>14</v>
      </c>
      <c r="H2396">
        <v>3</v>
      </c>
      <c r="I2396">
        <v>3</v>
      </c>
      <c r="J2396">
        <v>989</v>
      </c>
      <c r="K2396">
        <v>1.340225</v>
      </c>
      <c r="L2396" t="s">
        <v>16</v>
      </c>
    </row>
    <row r="2397" spans="1:12" x14ac:dyDescent="0.3">
      <c r="A2397" s="1">
        <v>42305</v>
      </c>
      <c r="B2397">
        <v>2015</v>
      </c>
      <c r="C2397" t="s">
        <v>17</v>
      </c>
      <c r="D2397">
        <v>191640</v>
      </c>
      <c r="E2397">
        <v>241314</v>
      </c>
      <c r="F2397" t="s">
        <v>19</v>
      </c>
      <c r="G2397" t="s">
        <v>20</v>
      </c>
      <c r="H2397">
        <v>4</v>
      </c>
      <c r="I2397">
        <v>4</v>
      </c>
      <c r="J2397">
        <v>1483</v>
      </c>
      <c r="K2397">
        <v>1.340225</v>
      </c>
      <c r="L2397" t="s">
        <v>22</v>
      </c>
    </row>
    <row r="2398" spans="1:12" x14ac:dyDescent="0.3">
      <c r="A2398" s="1">
        <v>42305</v>
      </c>
      <c r="B2398">
        <v>2015</v>
      </c>
      <c r="C2398" t="s">
        <v>12</v>
      </c>
      <c r="D2398">
        <v>100670</v>
      </c>
      <c r="E2398">
        <v>63750</v>
      </c>
      <c r="F2398" t="s">
        <v>13</v>
      </c>
      <c r="G2398" t="s">
        <v>14</v>
      </c>
      <c r="H2398">
        <v>3</v>
      </c>
      <c r="I2398">
        <v>2</v>
      </c>
      <c r="J2398">
        <v>1029</v>
      </c>
      <c r="K2398">
        <v>1.340225</v>
      </c>
      <c r="L2398" t="s">
        <v>15</v>
      </c>
    </row>
    <row r="2399" spans="1:12" x14ac:dyDescent="0.3">
      <c r="A2399" s="1">
        <v>42305</v>
      </c>
      <c r="B2399">
        <v>2015</v>
      </c>
      <c r="C2399" t="s">
        <v>12</v>
      </c>
      <c r="D2399">
        <v>99010</v>
      </c>
      <c r="E2399">
        <v>71500</v>
      </c>
      <c r="F2399" t="s">
        <v>13</v>
      </c>
      <c r="G2399" t="s">
        <v>14</v>
      </c>
      <c r="H2399">
        <v>3</v>
      </c>
      <c r="I2399">
        <v>3</v>
      </c>
      <c r="J2399">
        <v>1097</v>
      </c>
      <c r="K2399">
        <v>1.340225</v>
      </c>
      <c r="L2399" t="s">
        <v>25</v>
      </c>
    </row>
    <row r="2400" spans="1:12" x14ac:dyDescent="0.3">
      <c r="A2400" s="1">
        <v>42306</v>
      </c>
      <c r="B2400">
        <v>2015</v>
      </c>
      <c r="C2400" t="s">
        <v>17</v>
      </c>
      <c r="D2400">
        <v>163350</v>
      </c>
      <c r="E2400">
        <v>144200</v>
      </c>
      <c r="F2400" t="s">
        <v>13</v>
      </c>
      <c r="G2400" t="s">
        <v>14</v>
      </c>
      <c r="H2400">
        <v>3</v>
      </c>
      <c r="I2400">
        <v>3</v>
      </c>
      <c r="J2400">
        <v>977</v>
      </c>
      <c r="K2400">
        <v>1.340225</v>
      </c>
      <c r="L2400" t="s">
        <v>22</v>
      </c>
    </row>
    <row r="2401" spans="1:12" x14ac:dyDescent="0.3">
      <c r="A2401" s="1">
        <v>42306</v>
      </c>
      <c r="B2401">
        <v>2015</v>
      </c>
      <c r="C2401" t="s">
        <v>17</v>
      </c>
      <c r="D2401">
        <v>199490</v>
      </c>
      <c r="E2401">
        <v>180000</v>
      </c>
      <c r="F2401" t="s">
        <v>23</v>
      </c>
      <c r="G2401" t="s">
        <v>24</v>
      </c>
      <c r="H2401">
        <v>6</v>
      </c>
      <c r="I2401">
        <v>4</v>
      </c>
      <c r="J2401">
        <v>1977</v>
      </c>
      <c r="K2401">
        <v>1.340225</v>
      </c>
      <c r="L2401" t="s">
        <v>15</v>
      </c>
    </row>
    <row r="2402" spans="1:12" x14ac:dyDescent="0.3">
      <c r="A2402" s="1">
        <v>42307</v>
      </c>
      <c r="B2402">
        <v>2015</v>
      </c>
      <c r="C2402" t="s">
        <v>29</v>
      </c>
      <c r="D2402">
        <v>111790</v>
      </c>
      <c r="E2402">
        <v>155000</v>
      </c>
      <c r="F2402" t="s">
        <v>13</v>
      </c>
      <c r="G2402" t="s">
        <v>14</v>
      </c>
      <c r="H2402">
        <v>3</v>
      </c>
      <c r="I2402">
        <v>3</v>
      </c>
      <c r="J2402">
        <v>947</v>
      </c>
      <c r="K2402">
        <v>1.340225</v>
      </c>
      <c r="L2402" t="s">
        <v>22</v>
      </c>
    </row>
    <row r="2403" spans="1:12" x14ac:dyDescent="0.3">
      <c r="A2403" s="1">
        <v>42308</v>
      </c>
      <c r="B2403">
        <v>2015</v>
      </c>
      <c r="C2403" t="s">
        <v>30</v>
      </c>
      <c r="D2403">
        <v>283220</v>
      </c>
      <c r="E2403">
        <v>525000</v>
      </c>
      <c r="F2403" t="s">
        <v>19</v>
      </c>
      <c r="G2403" t="s">
        <v>20</v>
      </c>
      <c r="H2403">
        <v>4</v>
      </c>
      <c r="I2403">
        <v>2</v>
      </c>
      <c r="J2403">
        <v>1315</v>
      </c>
      <c r="K2403">
        <v>1.340225</v>
      </c>
      <c r="L2403" t="s">
        <v>15</v>
      </c>
    </row>
    <row r="2404" spans="1:12" x14ac:dyDescent="0.3">
      <c r="A2404" s="1">
        <v>42308</v>
      </c>
      <c r="B2404">
        <v>2015</v>
      </c>
      <c r="C2404" t="s">
        <v>26</v>
      </c>
      <c r="D2404">
        <v>560420</v>
      </c>
      <c r="E2404">
        <v>867500</v>
      </c>
      <c r="F2404" t="s">
        <v>13</v>
      </c>
      <c r="G2404" t="s">
        <v>14</v>
      </c>
      <c r="H2404">
        <v>3</v>
      </c>
      <c r="I2404">
        <v>2</v>
      </c>
      <c r="J2404">
        <v>1079</v>
      </c>
      <c r="K2404">
        <v>1.340225</v>
      </c>
      <c r="L2404" t="s">
        <v>16</v>
      </c>
    </row>
    <row r="2405" spans="1:12" x14ac:dyDescent="0.3">
      <c r="A2405" s="1">
        <v>42309</v>
      </c>
      <c r="B2405">
        <v>2015</v>
      </c>
      <c r="C2405" t="s">
        <v>30</v>
      </c>
      <c r="D2405">
        <v>752770</v>
      </c>
      <c r="E2405">
        <v>975000</v>
      </c>
      <c r="F2405" t="s">
        <v>13</v>
      </c>
      <c r="G2405" t="s">
        <v>14</v>
      </c>
      <c r="H2405">
        <v>3</v>
      </c>
      <c r="I2405">
        <v>2</v>
      </c>
      <c r="J2405">
        <v>1077</v>
      </c>
      <c r="K2405">
        <v>1.340225</v>
      </c>
      <c r="L2405" t="s">
        <v>22</v>
      </c>
    </row>
    <row r="2406" spans="1:12" x14ac:dyDescent="0.3">
      <c r="A2406" s="1">
        <v>42309</v>
      </c>
      <c r="B2406">
        <v>2015</v>
      </c>
      <c r="C2406" t="s">
        <v>30</v>
      </c>
      <c r="D2406">
        <v>419870</v>
      </c>
      <c r="E2406">
        <v>712000</v>
      </c>
      <c r="F2406" t="s">
        <v>13</v>
      </c>
      <c r="G2406" t="s">
        <v>14</v>
      </c>
      <c r="H2406">
        <v>3</v>
      </c>
      <c r="I2406">
        <v>3</v>
      </c>
      <c r="J2406">
        <v>994</v>
      </c>
      <c r="K2406">
        <v>1.340225</v>
      </c>
      <c r="L2406" t="s">
        <v>22</v>
      </c>
    </row>
    <row r="2407" spans="1:12" x14ac:dyDescent="0.3">
      <c r="A2407" s="1">
        <v>42312</v>
      </c>
      <c r="B2407">
        <v>2015</v>
      </c>
      <c r="C2407" t="s">
        <v>26</v>
      </c>
      <c r="D2407">
        <v>566090</v>
      </c>
      <c r="E2407">
        <v>1125000</v>
      </c>
      <c r="F2407" t="s">
        <v>13</v>
      </c>
      <c r="G2407" t="s">
        <v>14</v>
      </c>
      <c r="H2407">
        <v>3</v>
      </c>
      <c r="I2407">
        <v>1</v>
      </c>
      <c r="J2407">
        <v>970</v>
      </c>
      <c r="K2407">
        <v>1.340225</v>
      </c>
      <c r="L2407" t="s">
        <v>25</v>
      </c>
    </row>
    <row r="2408" spans="1:12" x14ac:dyDescent="0.3">
      <c r="A2408" s="1">
        <v>42312</v>
      </c>
      <c r="B2408">
        <v>2015</v>
      </c>
      <c r="C2408" t="s">
        <v>29</v>
      </c>
      <c r="D2408">
        <v>216230</v>
      </c>
      <c r="E2408">
        <v>327500</v>
      </c>
      <c r="F2408" t="s">
        <v>13</v>
      </c>
      <c r="G2408" t="s">
        <v>14</v>
      </c>
      <c r="H2408">
        <v>3</v>
      </c>
      <c r="I2408">
        <v>2</v>
      </c>
      <c r="J2408">
        <v>1083</v>
      </c>
      <c r="K2408">
        <v>1.340225</v>
      </c>
      <c r="L2408" t="s">
        <v>16</v>
      </c>
    </row>
    <row r="2409" spans="1:12" x14ac:dyDescent="0.3">
      <c r="A2409" s="1">
        <v>42312</v>
      </c>
      <c r="B2409">
        <v>2015</v>
      </c>
      <c r="C2409" t="s">
        <v>29</v>
      </c>
      <c r="D2409">
        <v>251930</v>
      </c>
      <c r="E2409">
        <v>395000</v>
      </c>
      <c r="F2409" t="s">
        <v>13</v>
      </c>
      <c r="G2409" t="s">
        <v>14</v>
      </c>
      <c r="H2409">
        <v>3</v>
      </c>
      <c r="I2409">
        <v>2</v>
      </c>
      <c r="J2409">
        <v>1047</v>
      </c>
      <c r="K2409">
        <v>1.340225</v>
      </c>
      <c r="L2409" t="s">
        <v>15</v>
      </c>
    </row>
    <row r="2410" spans="1:12" x14ac:dyDescent="0.3">
      <c r="A2410" s="1">
        <v>42312</v>
      </c>
      <c r="B2410">
        <v>2015</v>
      </c>
      <c r="C2410" t="s">
        <v>30</v>
      </c>
      <c r="D2410">
        <v>552950</v>
      </c>
      <c r="E2410">
        <v>1175000</v>
      </c>
      <c r="F2410" t="s">
        <v>13</v>
      </c>
      <c r="G2410" t="s">
        <v>14</v>
      </c>
      <c r="H2410">
        <v>3</v>
      </c>
      <c r="I2410">
        <v>1</v>
      </c>
      <c r="J2410">
        <v>1087</v>
      </c>
      <c r="K2410">
        <v>1.340225</v>
      </c>
      <c r="L2410" t="s">
        <v>15</v>
      </c>
    </row>
    <row r="2411" spans="1:12" x14ac:dyDescent="0.3">
      <c r="A2411" s="1">
        <v>42312</v>
      </c>
      <c r="B2411">
        <v>2015</v>
      </c>
      <c r="C2411" t="s">
        <v>12</v>
      </c>
      <c r="D2411">
        <v>85550</v>
      </c>
      <c r="E2411">
        <v>70000</v>
      </c>
      <c r="F2411" t="s">
        <v>19</v>
      </c>
      <c r="G2411" t="s">
        <v>20</v>
      </c>
      <c r="H2411">
        <v>4</v>
      </c>
      <c r="I2411">
        <v>2</v>
      </c>
      <c r="J2411">
        <v>1301</v>
      </c>
      <c r="K2411">
        <v>1.340225</v>
      </c>
      <c r="L2411" t="s">
        <v>16</v>
      </c>
    </row>
    <row r="2412" spans="1:12" x14ac:dyDescent="0.3">
      <c r="A2412" s="1">
        <v>42313</v>
      </c>
      <c r="B2412">
        <v>2015</v>
      </c>
      <c r="C2412" t="s">
        <v>21</v>
      </c>
      <c r="D2412">
        <v>539630</v>
      </c>
      <c r="E2412">
        <v>1315000</v>
      </c>
      <c r="F2412" t="s">
        <v>13</v>
      </c>
      <c r="G2412" t="s">
        <v>14</v>
      </c>
      <c r="H2412">
        <v>3</v>
      </c>
      <c r="I2412">
        <v>2</v>
      </c>
      <c r="J2412">
        <v>1063</v>
      </c>
      <c r="K2412">
        <v>1.340225</v>
      </c>
      <c r="L2412" t="s">
        <v>22</v>
      </c>
    </row>
    <row r="2413" spans="1:12" x14ac:dyDescent="0.3">
      <c r="A2413" s="1">
        <v>42313</v>
      </c>
      <c r="B2413">
        <v>2015</v>
      </c>
      <c r="C2413" t="s">
        <v>12</v>
      </c>
      <c r="D2413">
        <v>78800</v>
      </c>
      <c r="E2413">
        <v>36000</v>
      </c>
      <c r="F2413" t="s">
        <v>13</v>
      </c>
      <c r="G2413" t="s">
        <v>14</v>
      </c>
      <c r="H2413">
        <v>3</v>
      </c>
      <c r="I2413">
        <v>3</v>
      </c>
      <c r="J2413">
        <v>992</v>
      </c>
      <c r="K2413">
        <v>1.340225</v>
      </c>
      <c r="L2413" t="s">
        <v>25</v>
      </c>
    </row>
    <row r="2414" spans="1:12" x14ac:dyDescent="0.3">
      <c r="A2414" s="1">
        <v>42314</v>
      </c>
      <c r="B2414">
        <v>2015</v>
      </c>
      <c r="C2414" t="s">
        <v>12</v>
      </c>
      <c r="D2414">
        <v>41050</v>
      </c>
      <c r="E2414">
        <v>49900</v>
      </c>
      <c r="F2414" t="s">
        <v>13</v>
      </c>
      <c r="G2414" t="s">
        <v>14</v>
      </c>
      <c r="H2414">
        <v>3</v>
      </c>
      <c r="I2414">
        <v>2</v>
      </c>
      <c r="J2414">
        <v>1085</v>
      </c>
      <c r="K2414">
        <v>1.340225</v>
      </c>
      <c r="L2414" t="s">
        <v>15</v>
      </c>
    </row>
    <row r="2415" spans="1:12" x14ac:dyDescent="0.3">
      <c r="A2415" s="1">
        <v>42314</v>
      </c>
      <c r="B2415">
        <v>2015</v>
      </c>
      <c r="C2415" t="s">
        <v>21</v>
      </c>
      <c r="D2415">
        <v>596680</v>
      </c>
      <c r="E2415">
        <v>626850</v>
      </c>
      <c r="F2415" t="s">
        <v>13</v>
      </c>
      <c r="G2415" t="s">
        <v>14</v>
      </c>
      <c r="H2415">
        <v>3</v>
      </c>
      <c r="I2415">
        <v>1</v>
      </c>
      <c r="J2415">
        <v>1068</v>
      </c>
      <c r="K2415">
        <v>1.340225</v>
      </c>
      <c r="L2415" t="s">
        <v>25</v>
      </c>
    </row>
    <row r="2416" spans="1:12" x14ac:dyDescent="0.3">
      <c r="A2416" s="1">
        <v>42320</v>
      </c>
      <c r="B2416">
        <v>2015</v>
      </c>
      <c r="C2416" t="s">
        <v>12</v>
      </c>
      <c r="D2416">
        <v>79480</v>
      </c>
      <c r="E2416">
        <v>61000</v>
      </c>
      <c r="F2416" t="s">
        <v>23</v>
      </c>
      <c r="G2416" t="s">
        <v>24</v>
      </c>
      <c r="H2416">
        <v>6</v>
      </c>
      <c r="I2416">
        <v>5</v>
      </c>
      <c r="J2416">
        <v>2126</v>
      </c>
      <c r="K2416">
        <v>1.340225</v>
      </c>
      <c r="L2416" t="s">
        <v>16</v>
      </c>
    </row>
    <row r="2417" spans="1:12" x14ac:dyDescent="0.3">
      <c r="A2417" s="1">
        <v>42320</v>
      </c>
      <c r="B2417">
        <v>2015</v>
      </c>
      <c r="C2417" t="s">
        <v>29</v>
      </c>
      <c r="D2417">
        <v>189910</v>
      </c>
      <c r="E2417">
        <v>295000</v>
      </c>
      <c r="F2417" t="s">
        <v>13</v>
      </c>
      <c r="G2417" t="s">
        <v>14</v>
      </c>
      <c r="H2417">
        <v>3</v>
      </c>
      <c r="I2417">
        <v>3</v>
      </c>
      <c r="J2417">
        <v>937</v>
      </c>
      <c r="K2417">
        <v>1.340225</v>
      </c>
      <c r="L2417" t="s">
        <v>22</v>
      </c>
    </row>
    <row r="2418" spans="1:12" x14ac:dyDescent="0.3">
      <c r="A2418" s="1">
        <v>42322</v>
      </c>
      <c r="B2418">
        <v>2015</v>
      </c>
      <c r="C2418" t="s">
        <v>29</v>
      </c>
      <c r="D2418">
        <v>148680</v>
      </c>
      <c r="E2418">
        <v>196000</v>
      </c>
      <c r="F2418" t="s">
        <v>13</v>
      </c>
      <c r="G2418" t="s">
        <v>14</v>
      </c>
      <c r="H2418">
        <v>3</v>
      </c>
      <c r="I2418">
        <v>1</v>
      </c>
      <c r="J2418">
        <v>1020</v>
      </c>
      <c r="K2418">
        <v>1.340225</v>
      </c>
      <c r="L2418" t="s">
        <v>25</v>
      </c>
    </row>
    <row r="2419" spans="1:12" x14ac:dyDescent="0.3">
      <c r="A2419" s="1">
        <v>42322</v>
      </c>
      <c r="B2419">
        <v>2015</v>
      </c>
      <c r="C2419" t="s">
        <v>26</v>
      </c>
      <c r="D2419">
        <v>329490</v>
      </c>
      <c r="E2419">
        <v>355000</v>
      </c>
      <c r="F2419" t="s">
        <v>13</v>
      </c>
      <c r="G2419" t="s">
        <v>14</v>
      </c>
      <c r="H2419">
        <v>3</v>
      </c>
      <c r="I2419">
        <v>2</v>
      </c>
      <c r="J2419">
        <v>1048</v>
      </c>
      <c r="K2419">
        <v>1.340225</v>
      </c>
      <c r="L2419" t="s">
        <v>15</v>
      </c>
    </row>
    <row r="2420" spans="1:12" x14ac:dyDescent="0.3">
      <c r="A2420" s="1">
        <v>42323</v>
      </c>
      <c r="B2420">
        <v>2015</v>
      </c>
      <c r="C2420" t="s">
        <v>21</v>
      </c>
      <c r="D2420">
        <v>1303400</v>
      </c>
      <c r="E2420">
        <v>2600000</v>
      </c>
      <c r="F2420" t="s">
        <v>13</v>
      </c>
      <c r="G2420" t="s">
        <v>14</v>
      </c>
      <c r="H2420">
        <v>3</v>
      </c>
      <c r="I2420">
        <v>1</v>
      </c>
      <c r="J2420">
        <v>938</v>
      </c>
      <c r="K2420">
        <v>1.340225</v>
      </c>
      <c r="L2420" t="s">
        <v>22</v>
      </c>
    </row>
    <row r="2421" spans="1:12" x14ac:dyDescent="0.3">
      <c r="A2421" s="1">
        <v>42326</v>
      </c>
      <c r="B2421">
        <v>2015</v>
      </c>
      <c r="C2421" t="s">
        <v>17</v>
      </c>
      <c r="D2421">
        <v>140820</v>
      </c>
      <c r="E2421">
        <v>41500</v>
      </c>
      <c r="F2421" t="s">
        <v>19</v>
      </c>
      <c r="G2421" t="s">
        <v>20</v>
      </c>
      <c r="H2421">
        <v>4</v>
      </c>
      <c r="I2421">
        <v>3</v>
      </c>
      <c r="J2421">
        <v>1366</v>
      </c>
      <c r="K2421">
        <v>1.340225</v>
      </c>
      <c r="L2421" t="s">
        <v>22</v>
      </c>
    </row>
    <row r="2422" spans="1:12" x14ac:dyDescent="0.3">
      <c r="A2422" s="1">
        <v>42326</v>
      </c>
      <c r="B2422">
        <v>2015</v>
      </c>
      <c r="C2422" t="s">
        <v>12</v>
      </c>
      <c r="D2422">
        <v>71140</v>
      </c>
      <c r="E2422">
        <v>35800</v>
      </c>
      <c r="F2422" t="s">
        <v>13</v>
      </c>
      <c r="G2422" t="s">
        <v>14</v>
      </c>
      <c r="H2422">
        <v>3</v>
      </c>
      <c r="I2422">
        <v>1</v>
      </c>
      <c r="J2422">
        <v>968</v>
      </c>
      <c r="K2422">
        <v>1.340225</v>
      </c>
      <c r="L2422" t="s">
        <v>16</v>
      </c>
    </row>
    <row r="2423" spans="1:12" x14ac:dyDescent="0.3">
      <c r="A2423" s="1">
        <v>42328</v>
      </c>
      <c r="B2423">
        <v>2015</v>
      </c>
      <c r="C2423" t="s">
        <v>26</v>
      </c>
      <c r="D2423">
        <v>436730</v>
      </c>
      <c r="E2423">
        <v>710000</v>
      </c>
      <c r="F2423" t="s">
        <v>13</v>
      </c>
      <c r="G2423" t="s">
        <v>14</v>
      </c>
      <c r="H2423">
        <v>3</v>
      </c>
      <c r="I2423">
        <v>3</v>
      </c>
      <c r="J2423">
        <v>964</v>
      </c>
      <c r="K2423">
        <v>1.340225</v>
      </c>
      <c r="L2423" t="s">
        <v>22</v>
      </c>
    </row>
    <row r="2424" spans="1:12" x14ac:dyDescent="0.3">
      <c r="A2424" s="1">
        <v>42329</v>
      </c>
      <c r="B2424">
        <v>2015</v>
      </c>
      <c r="C2424" t="s">
        <v>12</v>
      </c>
      <c r="D2424">
        <v>85640</v>
      </c>
      <c r="E2424">
        <v>72000</v>
      </c>
      <c r="F2424" t="s">
        <v>13</v>
      </c>
      <c r="G2424" t="s">
        <v>14</v>
      </c>
      <c r="H2424">
        <v>3</v>
      </c>
      <c r="I2424">
        <v>2</v>
      </c>
      <c r="J2424">
        <v>957</v>
      </c>
      <c r="K2424">
        <v>1.340225</v>
      </c>
      <c r="L2424" t="s">
        <v>22</v>
      </c>
    </row>
    <row r="2425" spans="1:12" x14ac:dyDescent="0.3">
      <c r="A2425" s="1">
        <v>42329</v>
      </c>
      <c r="B2425">
        <v>2015</v>
      </c>
      <c r="C2425" t="s">
        <v>17</v>
      </c>
      <c r="D2425">
        <v>112780</v>
      </c>
      <c r="E2425">
        <v>149900</v>
      </c>
      <c r="F2425" t="s">
        <v>13</v>
      </c>
      <c r="G2425" t="s">
        <v>14</v>
      </c>
      <c r="H2425">
        <v>3</v>
      </c>
      <c r="I2425">
        <v>1</v>
      </c>
      <c r="J2425">
        <v>1029</v>
      </c>
      <c r="K2425">
        <v>1.340225</v>
      </c>
      <c r="L2425" t="s">
        <v>16</v>
      </c>
    </row>
    <row r="2426" spans="1:12" x14ac:dyDescent="0.3">
      <c r="A2426" s="1">
        <v>42329</v>
      </c>
      <c r="B2426">
        <v>2015</v>
      </c>
      <c r="C2426" t="s">
        <v>29</v>
      </c>
      <c r="D2426">
        <v>241080</v>
      </c>
      <c r="E2426">
        <v>375000</v>
      </c>
      <c r="F2426" t="s">
        <v>13</v>
      </c>
      <c r="G2426" t="s">
        <v>14</v>
      </c>
      <c r="H2426">
        <v>3</v>
      </c>
      <c r="I2426">
        <v>1</v>
      </c>
      <c r="J2426">
        <v>988</v>
      </c>
      <c r="K2426">
        <v>1.340225</v>
      </c>
      <c r="L2426" t="s">
        <v>22</v>
      </c>
    </row>
    <row r="2427" spans="1:12" x14ac:dyDescent="0.3">
      <c r="A2427" s="1">
        <v>42330</v>
      </c>
      <c r="B2427">
        <v>2015</v>
      </c>
      <c r="C2427" t="s">
        <v>30</v>
      </c>
      <c r="D2427">
        <v>283030</v>
      </c>
      <c r="E2427">
        <v>300000</v>
      </c>
      <c r="F2427" t="s">
        <v>13</v>
      </c>
      <c r="G2427" t="s">
        <v>14</v>
      </c>
      <c r="H2427">
        <v>3</v>
      </c>
      <c r="I2427">
        <v>1</v>
      </c>
      <c r="J2427">
        <v>940</v>
      </c>
      <c r="K2427">
        <v>1.340225</v>
      </c>
      <c r="L2427" t="s">
        <v>16</v>
      </c>
    </row>
    <row r="2428" spans="1:12" x14ac:dyDescent="0.3">
      <c r="A2428" s="1">
        <v>42333</v>
      </c>
      <c r="B2428">
        <v>2015</v>
      </c>
      <c r="C2428" t="s">
        <v>17</v>
      </c>
      <c r="D2428">
        <v>191700</v>
      </c>
      <c r="E2428">
        <v>228000</v>
      </c>
      <c r="F2428" t="s">
        <v>13</v>
      </c>
      <c r="G2428" t="s">
        <v>14</v>
      </c>
      <c r="H2428">
        <v>3</v>
      </c>
      <c r="I2428">
        <v>1</v>
      </c>
      <c r="J2428">
        <v>918</v>
      </c>
      <c r="K2428">
        <v>1.340225</v>
      </c>
      <c r="L2428" t="s">
        <v>22</v>
      </c>
    </row>
    <row r="2429" spans="1:12" x14ac:dyDescent="0.3">
      <c r="A2429" s="1">
        <v>42333</v>
      </c>
      <c r="B2429">
        <v>2015</v>
      </c>
      <c r="C2429" t="s">
        <v>30</v>
      </c>
      <c r="D2429">
        <v>440450</v>
      </c>
      <c r="E2429">
        <v>560000</v>
      </c>
      <c r="F2429" t="s">
        <v>13</v>
      </c>
      <c r="G2429" t="s">
        <v>14</v>
      </c>
      <c r="H2429">
        <v>3</v>
      </c>
      <c r="I2429">
        <v>1</v>
      </c>
      <c r="J2429">
        <v>1021</v>
      </c>
      <c r="K2429">
        <v>1.340225</v>
      </c>
      <c r="L2429" t="s">
        <v>22</v>
      </c>
    </row>
    <row r="2430" spans="1:12" x14ac:dyDescent="0.3">
      <c r="A2430" s="1">
        <v>42334</v>
      </c>
      <c r="B2430">
        <v>2015</v>
      </c>
      <c r="C2430" t="s">
        <v>26</v>
      </c>
      <c r="D2430">
        <v>2297050</v>
      </c>
      <c r="E2430">
        <v>2825000</v>
      </c>
      <c r="F2430" t="s">
        <v>13</v>
      </c>
      <c r="G2430" t="s">
        <v>14</v>
      </c>
      <c r="H2430">
        <v>3</v>
      </c>
      <c r="I2430">
        <v>2</v>
      </c>
      <c r="J2430">
        <v>903</v>
      </c>
      <c r="K2430">
        <v>1.340225</v>
      </c>
      <c r="L2430" t="s">
        <v>15</v>
      </c>
    </row>
    <row r="2431" spans="1:12" x14ac:dyDescent="0.3">
      <c r="A2431" s="1">
        <v>42334</v>
      </c>
      <c r="B2431">
        <v>2015</v>
      </c>
      <c r="C2431" t="s">
        <v>30</v>
      </c>
      <c r="D2431">
        <v>384600</v>
      </c>
      <c r="E2431">
        <v>510000</v>
      </c>
      <c r="F2431" t="s">
        <v>13</v>
      </c>
      <c r="G2431" t="s">
        <v>14</v>
      </c>
      <c r="H2431">
        <v>3</v>
      </c>
      <c r="I2431">
        <v>2</v>
      </c>
      <c r="J2431">
        <v>933</v>
      </c>
      <c r="K2431">
        <v>1.340225</v>
      </c>
      <c r="L2431" t="s">
        <v>25</v>
      </c>
    </row>
    <row r="2432" spans="1:12" x14ac:dyDescent="0.3">
      <c r="A2432" s="1">
        <v>42334</v>
      </c>
      <c r="B2432">
        <v>2015</v>
      </c>
      <c r="C2432" t="s">
        <v>12</v>
      </c>
      <c r="D2432">
        <v>97020</v>
      </c>
      <c r="E2432">
        <v>120000</v>
      </c>
      <c r="F2432" t="s">
        <v>23</v>
      </c>
      <c r="G2432" t="s">
        <v>24</v>
      </c>
      <c r="H2432">
        <v>6</v>
      </c>
      <c r="I2432">
        <v>6</v>
      </c>
      <c r="J2432">
        <v>1812</v>
      </c>
      <c r="K2432">
        <v>1.340225</v>
      </c>
      <c r="L2432" t="s">
        <v>16</v>
      </c>
    </row>
    <row r="2433" spans="1:12" x14ac:dyDescent="0.3">
      <c r="A2433" s="1">
        <v>42335</v>
      </c>
      <c r="B2433">
        <v>2015</v>
      </c>
      <c r="C2433" t="s">
        <v>12</v>
      </c>
      <c r="D2433">
        <v>100100</v>
      </c>
      <c r="E2433">
        <v>125000</v>
      </c>
      <c r="F2433" t="s">
        <v>13</v>
      </c>
      <c r="G2433" t="s">
        <v>14</v>
      </c>
      <c r="H2433">
        <v>3</v>
      </c>
      <c r="I2433">
        <v>2</v>
      </c>
      <c r="J2433">
        <v>910</v>
      </c>
      <c r="K2433">
        <v>1.340225</v>
      </c>
      <c r="L2433" t="s">
        <v>16</v>
      </c>
    </row>
    <row r="2434" spans="1:12" x14ac:dyDescent="0.3">
      <c r="A2434" s="1">
        <v>42337</v>
      </c>
      <c r="B2434">
        <v>2015</v>
      </c>
      <c r="C2434" t="s">
        <v>12</v>
      </c>
      <c r="D2434">
        <v>28780</v>
      </c>
      <c r="E2434">
        <v>30000</v>
      </c>
      <c r="F2434" t="s">
        <v>23</v>
      </c>
      <c r="G2434" t="s">
        <v>24</v>
      </c>
      <c r="H2434">
        <v>6</v>
      </c>
      <c r="I2434">
        <v>4</v>
      </c>
      <c r="J2434">
        <v>2004</v>
      </c>
      <c r="K2434">
        <v>1.340225</v>
      </c>
      <c r="L2434" t="s">
        <v>16</v>
      </c>
    </row>
    <row r="2435" spans="1:12" x14ac:dyDescent="0.3">
      <c r="A2435" s="1">
        <v>42340</v>
      </c>
      <c r="B2435">
        <v>2015</v>
      </c>
      <c r="C2435" t="s">
        <v>17</v>
      </c>
      <c r="D2435">
        <v>210480</v>
      </c>
      <c r="E2435">
        <v>155000</v>
      </c>
      <c r="F2435" t="s">
        <v>23</v>
      </c>
      <c r="G2435" t="s">
        <v>24</v>
      </c>
      <c r="H2435">
        <v>6</v>
      </c>
      <c r="I2435">
        <v>4</v>
      </c>
      <c r="J2435">
        <v>2080</v>
      </c>
      <c r="K2435">
        <v>1.340225</v>
      </c>
      <c r="L2435" t="s">
        <v>25</v>
      </c>
    </row>
    <row r="2436" spans="1:12" x14ac:dyDescent="0.3">
      <c r="A2436" s="1">
        <v>42341</v>
      </c>
      <c r="B2436">
        <v>2015</v>
      </c>
      <c r="C2436" t="s">
        <v>12</v>
      </c>
      <c r="D2436">
        <v>54710</v>
      </c>
      <c r="E2436">
        <v>23000</v>
      </c>
      <c r="F2436" t="s">
        <v>13</v>
      </c>
      <c r="G2436" t="s">
        <v>14</v>
      </c>
      <c r="H2436">
        <v>3</v>
      </c>
      <c r="I2436">
        <v>2</v>
      </c>
      <c r="J2436">
        <v>931</v>
      </c>
      <c r="K2436">
        <v>1.340225</v>
      </c>
      <c r="L2436" t="s">
        <v>16</v>
      </c>
    </row>
    <row r="2437" spans="1:12" x14ac:dyDescent="0.3">
      <c r="A2437" s="1">
        <v>42341</v>
      </c>
      <c r="B2437">
        <v>2015</v>
      </c>
      <c r="C2437" t="s">
        <v>30</v>
      </c>
      <c r="D2437">
        <v>410350</v>
      </c>
      <c r="E2437">
        <v>695000</v>
      </c>
      <c r="F2437" t="s">
        <v>13</v>
      </c>
      <c r="G2437" t="s">
        <v>14</v>
      </c>
      <c r="H2437">
        <v>3</v>
      </c>
      <c r="I2437">
        <v>1</v>
      </c>
      <c r="J2437">
        <v>1004</v>
      </c>
      <c r="K2437">
        <v>1.340225</v>
      </c>
      <c r="L2437" t="s">
        <v>22</v>
      </c>
    </row>
    <row r="2438" spans="1:12" x14ac:dyDescent="0.3">
      <c r="A2438" s="1">
        <v>42342</v>
      </c>
      <c r="B2438">
        <v>2015</v>
      </c>
      <c r="C2438" t="s">
        <v>17</v>
      </c>
      <c r="D2438">
        <v>172600</v>
      </c>
      <c r="E2438">
        <v>66000</v>
      </c>
      <c r="F2438" t="s">
        <v>19</v>
      </c>
      <c r="G2438" t="s">
        <v>20</v>
      </c>
      <c r="H2438">
        <v>4</v>
      </c>
      <c r="I2438">
        <v>3</v>
      </c>
      <c r="J2438">
        <v>1332</v>
      </c>
      <c r="K2438">
        <v>1.340225</v>
      </c>
      <c r="L2438" t="s">
        <v>25</v>
      </c>
    </row>
    <row r="2439" spans="1:12" x14ac:dyDescent="0.3">
      <c r="A2439" s="1">
        <v>42342</v>
      </c>
      <c r="B2439">
        <v>2015</v>
      </c>
      <c r="C2439" t="s">
        <v>29</v>
      </c>
      <c r="D2439">
        <v>113820</v>
      </c>
      <c r="E2439">
        <v>177500</v>
      </c>
      <c r="F2439" t="s">
        <v>13</v>
      </c>
      <c r="G2439" t="s">
        <v>14</v>
      </c>
      <c r="H2439">
        <v>3</v>
      </c>
      <c r="I2439">
        <v>2</v>
      </c>
      <c r="J2439">
        <v>947</v>
      </c>
      <c r="K2439">
        <v>1.340225</v>
      </c>
      <c r="L2439" t="s">
        <v>16</v>
      </c>
    </row>
    <row r="2440" spans="1:12" x14ac:dyDescent="0.3">
      <c r="A2440" s="1">
        <v>42343</v>
      </c>
      <c r="B2440">
        <v>2015</v>
      </c>
      <c r="C2440" t="s">
        <v>26</v>
      </c>
      <c r="D2440">
        <v>331800</v>
      </c>
      <c r="E2440">
        <v>250000</v>
      </c>
      <c r="F2440" t="s">
        <v>13</v>
      </c>
      <c r="G2440" t="s">
        <v>14</v>
      </c>
      <c r="H2440">
        <v>3</v>
      </c>
      <c r="I2440">
        <v>2</v>
      </c>
      <c r="J2440">
        <v>1057</v>
      </c>
      <c r="K2440">
        <v>1.340225</v>
      </c>
      <c r="L2440" t="s">
        <v>16</v>
      </c>
    </row>
    <row r="2441" spans="1:12" x14ac:dyDescent="0.3">
      <c r="A2441" s="1">
        <v>42343</v>
      </c>
      <c r="B2441">
        <v>2015</v>
      </c>
      <c r="C2441" t="s">
        <v>30</v>
      </c>
      <c r="D2441">
        <v>730170</v>
      </c>
      <c r="E2441">
        <v>1075000</v>
      </c>
      <c r="F2441" t="s">
        <v>13</v>
      </c>
      <c r="G2441" t="s">
        <v>14</v>
      </c>
      <c r="H2441">
        <v>3</v>
      </c>
      <c r="I2441">
        <v>1</v>
      </c>
      <c r="J2441">
        <v>905</v>
      </c>
      <c r="K2441">
        <v>1.340225</v>
      </c>
      <c r="L2441" t="s">
        <v>25</v>
      </c>
    </row>
    <row r="2442" spans="1:12" x14ac:dyDescent="0.3">
      <c r="A2442" s="1">
        <v>42343</v>
      </c>
      <c r="B2442">
        <v>2015</v>
      </c>
      <c r="C2442" t="s">
        <v>21</v>
      </c>
      <c r="D2442">
        <v>4264260</v>
      </c>
      <c r="E2442">
        <v>4070000</v>
      </c>
      <c r="F2442" t="s">
        <v>13</v>
      </c>
      <c r="G2442" t="s">
        <v>14</v>
      </c>
      <c r="H2442">
        <v>3</v>
      </c>
      <c r="I2442">
        <v>2</v>
      </c>
      <c r="J2442">
        <v>967</v>
      </c>
      <c r="K2442">
        <v>1.340225</v>
      </c>
      <c r="L2442" t="s">
        <v>16</v>
      </c>
    </row>
    <row r="2443" spans="1:12" x14ac:dyDescent="0.3">
      <c r="A2443" s="1">
        <v>42344</v>
      </c>
      <c r="B2443">
        <v>2015</v>
      </c>
      <c r="C2443" t="s">
        <v>26</v>
      </c>
      <c r="D2443">
        <v>499100</v>
      </c>
      <c r="E2443">
        <v>558000</v>
      </c>
      <c r="F2443" t="s">
        <v>13</v>
      </c>
      <c r="G2443" t="s">
        <v>14</v>
      </c>
      <c r="H2443">
        <v>3</v>
      </c>
      <c r="I2443">
        <v>1</v>
      </c>
      <c r="J2443">
        <v>1023</v>
      </c>
      <c r="K2443">
        <v>1.340225</v>
      </c>
      <c r="L2443" t="s">
        <v>22</v>
      </c>
    </row>
    <row r="2444" spans="1:12" x14ac:dyDescent="0.3">
      <c r="A2444" s="1">
        <v>42344</v>
      </c>
      <c r="B2444">
        <v>2015</v>
      </c>
      <c r="C2444" t="s">
        <v>21</v>
      </c>
      <c r="D2444">
        <v>767130</v>
      </c>
      <c r="E2444">
        <v>1352500</v>
      </c>
      <c r="F2444" t="s">
        <v>13</v>
      </c>
      <c r="G2444" t="s">
        <v>14</v>
      </c>
      <c r="H2444">
        <v>3</v>
      </c>
      <c r="I2444">
        <v>2</v>
      </c>
      <c r="J2444">
        <v>957</v>
      </c>
      <c r="K2444">
        <v>1.340225</v>
      </c>
      <c r="L2444" t="s">
        <v>16</v>
      </c>
    </row>
    <row r="2445" spans="1:12" x14ac:dyDescent="0.3">
      <c r="A2445" s="1">
        <v>42347</v>
      </c>
      <c r="B2445">
        <v>2015</v>
      </c>
      <c r="C2445" t="s">
        <v>17</v>
      </c>
      <c r="D2445">
        <v>94540</v>
      </c>
      <c r="E2445">
        <v>92000</v>
      </c>
      <c r="F2445" t="s">
        <v>13</v>
      </c>
      <c r="G2445" t="s">
        <v>14</v>
      </c>
      <c r="H2445">
        <v>3</v>
      </c>
      <c r="I2445">
        <v>1</v>
      </c>
      <c r="J2445">
        <v>1093</v>
      </c>
      <c r="K2445">
        <v>1.340225</v>
      </c>
      <c r="L2445" t="s">
        <v>16</v>
      </c>
    </row>
    <row r="2446" spans="1:12" x14ac:dyDescent="0.3">
      <c r="A2446" s="1">
        <v>42347</v>
      </c>
      <c r="B2446">
        <v>2015</v>
      </c>
      <c r="C2446" t="s">
        <v>26</v>
      </c>
      <c r="D2446">
        <v>316750</v>
      </c>
      <c r="E2446">
        <v>420000</v>
      </c>
      <c r="F2446" t="s">
        <v>13</v>
      </c>
      <c r="G2446" t="s">
        <v>14</v>
      </c>
      <c r="H2446">
        <v>3</v>
      </c>
      <c r="I2446">
        <v>2</v>
      </c>
      <c r="J2446">
        <v>1002</v>
      </c>
      <c r="K2446">
        <v>1.340225</v>
      </c>
      <c r="L2446" t="s">
        <v>22</v>
      </c>
    </row>
    <row r="2447" spans="1:12" x14ac:dyDescent="0.3">
      <c r="A2447" s="1">
        <v>42347</v>
      </c>
      <c r="B2447">
        <v>2015</v>
      </c>
      <c r="C2447" t="s">
        <v>29</v>
      </c>
      <c r="D2447">
        <v>213640</v>
      </c>
      <c r="E2447">
        <v>365000</v>
      </c>
      <c r="F2447" t="s">
        <v>13</v>
      </c>
      <c r="G2447" t="s">
        <v>14</v>
      </c>
      <c r="H2447">
        <v>3</v>
      </c>
      <c r="I2447">
        <v>1</v>
      </c>
      <c r="J2447">
        <v>925</v>
      </c>
      <c r="K2447">
        <v>1.340225</v>
      </c>
      <c r="L2447" t="s">
        <v>25</v>
      </c>
    </row>
    <row r="2448" spans="1:12" x14ac:dyDescent="0.3">
      <c r="A2448" s="1">
        <v>42348</v>
      </c>
      <c r="B2448">
        <v>2015</v>
      </c>
      <c r="C2448" t="s">
        <v>17</v>
      </c>
      <c r="D2448">
        <v>173900</v>
      </c>
      <c r="E2448">
        <v>110000</v>
      </c>
      <c r="F2448" t="s">
        <v>23</v>
      </c>
      <c r="G2448" t="s">
        <v>24</v>
      </c>
      <c r="H2448">
        <v>6</v>
      </c>
      <c r="I2448">
        <v>6</v>
      </c>
      <c r="J2448">
        <v>1954</v>
      </c>
      <c r="K2448">
        <v>1.340225</v>
      </c>
      <c r="L2448" t="s">
        <v>22</v>
      </c>
    </row>
    <row r="2449" spans="1:12" x14ac:dyDescent="0.3">
      <c r="A2449" s="1">
        <v>42348</v>
      </c>
      <c r="B2449">
        <v>2015</v>
      </c>
      <c r="C2449" t="s">
        <v>21</v>
      </c>
      <c r="D2449">
        <v>750260</v>
      </c>
      <c r="E2449">
        <v>1050000</v>
      </c>
      <c r="F2449" t="s">
        <v>13</v>
      </c>
      <c r="G2449" t="s">
        <v>14</v>
      </c>
      <c r="H2449">
        <v>3</v>
      </c>
      <c r="I2449">
        <v>2</v>
      </c>
      <c r="J2449">
        <v>906</v>
      </c>
      <c r="K2449">
        <v>1.340225</v>
      </c>
      <c r="L2449" t="s">
        <v>25</v>
      </c>
    </row>
    <row r="2450" spans="1:12" x14ac:dyDescent="0.3">
      <c r="A2450" s="1">
        <v>42348</v>
      </c>
      <c r="B2450">
        <v>2015</v>
      </c>
      <c r="C2450" t="s">
        <v>17</v>
      </c>
      <c r="D2450">
        <v>140690</v>
      </c>
      <c r="E2450">
        <v>80100</v>
      </c>
      <c r="F2450" t="s">
        <v>13</v>
      </c>
      <c r="G2450" t="s">
        <v>14</v>
      </c>
      <c r="H2450">
        <v>3</v>
      </c>
      <c r="I2450">
        <v>2</v>
      </c>
      <c r="J2450">
        <v>1036</v>
      </c>
      <c r="K2450">
        <v>1.340225</v>
      </c>
      <c r="L2450" t="s">
        <v>16</v>
      </c>
    </row>
    <row r="2451" spans="1:12" x14ac:dyDescent="0.3">
      <c r="A2451" s="1">
        <v>42348</v>
      </c>
      <c r="B2451">
        <v>2015</v>
      </c>
      <c r="C2451" t="s">
        <v>30</v>
      </c>
      <c r="D2451">
        <v>1533350</v>
      </c>
      <c r="E2451">
        <v>2500000</v>
      </c>
      <c r="F2451" t="s">
        <v>13</v>
      </c>
      <c r="G2451" t="s">
        <v>14</v>
      </c>
      <c r="H2451">
        <v>3</v>
      </c>
      <c r="I2451">
        <v>3</v>
      </c>
      <c r="J2451">
        <v>1036</v>
      </c>
      <c r="K2451">
        <v>1.340225</v>
      </c>
      <c r="L2451" t="s">
        <v>16</v>
      </c>
    </row>
    <row r="2452" spans="1:12" x14ac:dyDescent="0.3">
      <c r="A2452" s="1">
        <v>42349</v>
      </c>
      <c r="B2452">
        <v>2015</v>
      </c>
      <c r="C2452" t="s">
        <v>29</v>
      </c>
      <c r="D2452">
        <v>170590</v>
      </c>
      <c r="E2452">
        <v>210000</v>
      </c>
      <c r="F2452" t="s">
        <v>13</v>
      </c>
      <c r="G2452" t="s">
        <v>14</v>
      </c>
      <c r="H2452">
        <v>3</v>
      </c>
      <c r="I2452">
        <v>1</v>
      </c>
      <c r="J2452">
        <v>972</v>
      </c>
      <c r="K2452">
        <v>1.340225</v>
      </c>
      <c r="L2452" t="s">
        <v>15</v>
      </c>
    </row>
    <row r="2453" spans="1:12" x14ac:dyDescent="0.3">
      <c r="A2453" s="1">
        <v>42351</v>
      </c>
      <c r="B2453">
        <v>2015</v>
      </c>
      <c r="C2453" t="s">
        <v>12</v>
      </c>
      <c r="D2453">
        <v>75490</v>
      </c>
      <c r="E2453">
        <v>64500</v>
      </c>
      <c r="F2453" t="s">
        <v>13</v>
      </c>
      <c r="G2453" t="s">
        <v>14</v>
      </c>
      <c r="H2453">
        <v>3</v>
      </c>
      <c r="I2453">
        <v>3</v>
      </c>
      <c r="J2453">
        <v>962</v>
      </c>
      <c r="K2453">
        <v>1.340225</v>
      </c>
      <c r="L2453" t="s">
        <v>15</v>
      </c>
    </row>
    <row r="2454" spans="1:12" x14ac:dyDescent="0.3">
      <c r="A2454" s="1">
        <v>42351</v>
      </c>
      <c r="B2454">
        <v>2015</v>
      </c>
      <c r="C2454" t="s">
        <v>12</v>
      </c>
      <c r="D2454">
        <v>67410</v>
      </c>
      <c r="E2454">
        <v>85501</v>
      </c>
      <c r="F2454" t="s">
        <v>13</v>
      </c>
      <c r="G2454" t="s">
        <v>14</v>
      </c>
      <c r="H2454">
        <v>3</v>
      </c>
      <c r="I2454">
        <v>3</v>
      </c>
      <c r="J2454">
        <v>921</v>
      </c>
      <c r="K2454">
        <v>1.340225</v>
      </c>
      <c r="L2454" t="s">
        <v>16</v>
      </c>
    </row>
    <row r="2455" spans="1:12" x14ac:dyDescent="0.3">
      <c r="A2455" s="1">
        <v>42354</v>
      </c>
      <c r="B2455">
        <v>2015</v>
      </c>
      <c r="C2455" t="s">
        <v>30</v>
      </c>
      <c r="D2455">
        <v>380470</v>
      </c>
      <c r="E2455">
        <v>540000</v>
      </c>
      <c r="F2455" t="s">
        <v>13</v>
      </c>
      <c r="G2455" t="s">
        <v>14</v>
      </c>
      <c r="H2455">
        <v>3</v>
      </c>
      <c r="I2455">
        <v>2</v>
      </c>
      <c r="J2455">
        <v>1024</v>
      </c>
      <c r="K2455">
        <v>1.340225</v>
      </c>
      <c r="L2455" t="s">
        <v>16</v>
      </c>
    </row>
    <row r="2456" spans="1:12" x14ac:dyDescent="0.3">
      <c r="A2456" s="1">
        <v>42355</v>
      </c>
      <c r="B2456">
        <v>2015</v>
      </c>
      <c r="C2456" t="s">
        <v>12</v>
      </c>
      <c r="D2456">
        <v>138200</v>
      </c>
      <c r="E2456">
        <v>78750</v>
      </c>
      <c r="F2456" t="s">
        <v>13</v>
      </c>
      <c r="G2456" t="s">
        <v>14</v>
      </c>
      <c r="H2456">
        <v>3</v>
      </c>
      <c r="I2456">
        <v>3</v>
      </c>
      <c r="J2456">
        <v>918</v>
      </c>
      <c r="K2456">
        <v>1.340225</v>
      </c>
      <c r="L2456" t="s">
        <v>15</v>
      </c>
    </row>
    <row r="2457" spans="1:12" x14ac:dyDescent="0.3">
      <c r="A2457" s="1">
        <v>42356</v>
      </c>
      <c r="B2457">
        <v>2015</v>
      </c>
      <c r="C2457" t="s">
        <v>29</v>
      </c>
      <c r="D2457">
        <v>346570</v>
      </c>
      <c r="E2457">
        <v>610000</v>
      </c>
      <c r="F2457" t="s">
        <v>13</v>
      </c>
      <c r="G2457" t="s">
        <v>14</v>
      </c>
      <c r="H2457">
        <v>3</v>
      </c>
      <c r="I2457">
        <v>3</v>
      </c>
      <c r="J2457">
        <v>1004</v>
      </c>
      <c r="K2457">
        <v>1.340225</v>
      </c>
      <c r="L2457" t="s">
        <v>16</v>
      </c>
    </row>
    <row r="2458" spans="1:12" x14ac:dyDescent="0.3">
      <c r="A2458" s="1">
        <v>42357</v>
      </c>
      <c r="B2458">
        <v>2015</v>
      </c>
      <c r="C2458" t="s">
        <v>26</v>
      </c>
      <c r="D2458">
        <v>594860</v>
      </c>
      <c r="E2458">
        <v>750000</v>
      </c>
      <c r="F2458" t="s">
        <v>13</v>
      </c>
      <c r="G2458" t="s">
        <v>14</v>
      </c>
      <c r="H2458">
        <v>3</v>
      </c>
      <c r="I2458">
        <v>1</v>
      </c>
      <c r="J2458">
        <v>906</v>
      </c>
      <c r="K2458">
        <v>1.340225</v>
      </c>
      <c r="L2458" t="s">
        <v>22</v>
      </c>
    </row>
    <row r="2459" spans="1:12" x14ac:dyDescent="0.3">
      <c r="A2459" s="1">
        <v>42357</v>
      </c>
      <c r="B2459">
        <v>2015</v>
      </c>
      <c r="C2459" t="s">
        <v>17</v>
      </c>
      <c r="D2459">
        <v>141960</v>
      </c>
      <c r="E2459">
        <v>34050</v>
      </c>
      <c r="F2459" t="s">
        <v>23</v>
      </c>
      <c r="G2459" t="s">
        <v>24</v>
      </c>
      <c r="H2459">
        <v>6</v>
      </c>
      <c r="I2459">
        <v>5</v>
      </c>
      <c r="J2459">
        <v>1994</v>
      </c>
      <c r="K2459">
        <v>1.340225</v>
      </c>
      <c r="L2459" t="s">
        <v>25</v>
      </c>
    </row>
    <row r="2460" spans="1:12" x14ac:dyDescent="0.3">
      <c r="A2460" s="1">
        <v>42357</v>
      </c>
      <c r="B2460">
        <v>2015</v>
      </c>
      <c r="C2460" t="s">
        <v>21</v>
      </c>
      <c r="D2460">
        <v>1712200</v>
      </c>
      <c r="E2460">
        <v>2935000</v>
      </c>
      <c r="F2460" t="s">
        <v>13</v>
      </c>
      <c r="G2460" t="s">
        <v>14</v>
      </c>
      <c r="H2460">
        <v>3</v>
      </c>
      <c r="I2460">
        <v>1</v>
      </c>
      <c r="J2460">
        <v>964</v>
      </c>
      <c r="K2460">
        <v>1.340225</v>
      </c>
      <c r="L2460" t="s">
        <v>16</v>
      </c>
    </row>
    <row r="2461" spans="1:12" x14ac:dyDescent="0.3">
      <c r="A2461" s="1">
        <v>42358</v>
      </c>
      <c r="B2461">
        <v>2015</v>
      </c>
      <c r="C2461" t="s">
        <v>26</v>
      </c>
      <c r="D2461">
        <v>467670</v>
      </c>
      <c r="E2461">
        <v>635000</v>
      </c>
      <c r="F2461" t="s">
        <v>13</v>
      </c>
      <c r="G2461" t="s">
        <v>14</v>
      </c>
      <c r="H2461">
        <v>3</v>
      </c>
      <c r="I2461">
        <v>2</v>
      </c>
      <c r="J2461">
        <v>1087</v>
      </c>
      <c r="K2461">
        <v>1.340225</v>
      </c>
      <c r="L2461" t="s">
        <v>22</v>
      </c>
    </row>
    <row r="2462" spans="1:12" x14ac:dyDescent="0.3">
      <c r="A2462" s="1">
        <v>42361</v>
      </c>
      <c r="B2462">
        <v>2015</v>
      </c>
      <c r="C2462" t="s">
        <v>17</v>
      </c>
      <c r="D2462">
        <v>172720</v>
      </c>
      <c r="E2462">
        <v>147000</v>
      </c>
      <c r="F2462" t="s">
        <v>19</v>
      </c>
      <c r="G2462" t="s">
        <v>20</v>
      </c>
      <c r="H2462">
        <v>4</v>
      </c>
      <c r="I2462">
        <v>2</v>
      </c>
      <c r="J2462">
        <v>1491</v>
      </c>
      <c r="K2462">
        <v>1.340225</v>
      </c>
      <c r="L2462" t="s">
        <v>25</v>
      </c>
    </row>
    <row r="2463" spans="1:12" x14ac:dyDescent="0.3">
      <c r="A2463" s="1">
        <v>42362</v>
      </c>
      <c r="B2463">
        <v>2015</v>
      </c>
      <c r="C2463" t="s">
        <v>17</v>
      </c>
      <c r="D2463">
        <v>107280</v>
      </c>
      <c r="E2463">
        <v>85000</v>
      </c>
      <c r="F2463" t="s">
        <v>13</v>
      </c>
      <c r="G2463" t="s">
        <v>14</v>
      </c>
      <c r="H2463">
        <v>3</v>
      </c>
      <c r="I2463">
        <v>1</v>
      </c>
      <c r="J2463">
        <v>1027</v>
      </c>
      <c r="K2463">
        <v>1.340225</v>
      </c>
      <c r="L2463" t="s">
        <v>22</v>
      </c>
    </row>
    <row r="2464" spans="1:12" x14ac:dyDescent="0.3">
      <c r="A2464" s="1">
        <v>42365</v>
      </c>
      <c r="B2464">
        <v>2015</v>
      </c>
      <c r="C2464" t="s">
        <v>30</v>
      </c>
      <c r="D2464">
        <v>301520</v>
      </c>
      <c r="E2464">
        <v>255000</v>
      </c>
      <c r="F2464" t="s">
        <v>27</v>
      </c>
      <c r="G2464" t="s">
        <v>28</v>
      </c>
      <c r="H2464">
        <v>8</v>
      </c>
      <c r="I2464">
        <v>8</v>
      </c>
      <c r="J2464">
        <v>2510</v>
      </c>
      <c r="K2464">
        <v>1.340225</v>
      </c>
      <c r="L2464" t="s">
        <v>15</v>
      </c>
    </row>
    <row r="2465" spans="1:12" x14ac:dyDescent="0.3">
      <c r="A2465" s="1">
        <v>42365</v>
      </c>
      <c r="B2465">
        <v>2015</v>
      </c>
      <c r="C2465" t="s">
        <v>12</v>
      </c>
      <c r="D2465">
        <v>100930</v>
      </c>
      <c r="E2465">
        <v>15000</v>
      </c>
      <c r="F2465" t="s">
        <v>23</v>
      </c>
      <c r="G2465" t="s">
        <v>24</v>
      </c>
      <c r="H2465">
        <v>6</v>
      </c>
      <c r="I2465">
        <v>4</v>
      </c>
      <c r="J2465">
        <v>1817</v>
      </c>
      <c r="K2465">
        <v>1.340225</v>
      </c>
      <c r="L2465" t="s">
        <v>16</v>
      </c>
    </row>
    <row r="2466" spans="1:12" x14ac:dyDescent="0.3">
      <c r="A2466" s="1">
        <v>42369</v>
      </c>
      <c r="B2466">
        <v>2015</v>
      </c>
      <c r="C2466" t="s">
        <v>17</v>
      </c>
      <c r="D2466">
        <v>135890</v>
      </c>
      <c r="E2466">
        <v>49000</v>
      </c>
      <c r="F2466" t="s">
        <v>19</v>
      </c>
      <c r="G2466" t="s">
        <v>20</v>
      </c>
      <c r="H2466">
        <v>4</v>
      </c>
      <c r="I2466">
        <v>2</v>
      </c>
      <c r="J2466">
        <v>1486</v>
      </c>
      <c r="K2466">
        <v>1.340225</v>
      </c>
      <c r="L2466" t="s">
        <v>15</v>
      </c>
    </row>
    <row r="2467" spans="1:12" x14ac:dyDescent="0.3">
      <c r="A2467" s="1">
        <v>42369</v>
      </c>
      <c r="B2467">
        <v>2015</v>
      </c>
      <c r="C2467" t="s">
        <v>30</v>
      </c>
      <c r="D2467">
        <v>238270</v>
      </c>
      <c r="E2467">
        <v>330000</v>
      </c>
      <c r="F2467" t="s">
        <v>13</v>
      </c>
      <c r="G2467" t="s">
        <v>14</v>
      </c>
      <c r="H2467">
        <v>3</v>
      </c>
      <c r="I2467">
        <v>2</v>
      </c>
      <c r="J2467">
        <v>1006</v>
      </c>
      <c r="K2467">
        <v>1.340225</v>
      </c>
      <c r="L2467" t="s">
        <v>22</v>
      </c>
    </row>
    <row r="2468" spans="1:12" x14ac:dyDescent="0.3">
      <c r="A2468" s="1">
        <v>42371</v>
      </c>
      <c r="B2468">
        <v>2016</v>
      </c>
      <c r="C2468" t="s">
        <v>26</v>
      </c>
      <c r="D2468">
        <v>341040</v>
      </c>
      <c r="E2468">
        <v>675000</v>
      </c>
      <c r="F2468" t="s">
        <v>13</v>
      </c>
      <c r="G2468" t="s">
        <v>14</v>
      </c>
      <c r="H2468">
        <v>3</v>
      </c>
      <c r="I2468">
        <v>1</v>
      </c>
      <c r="J2468">
        <v>1081</v>
      </c>
      <c r="K2468">
        <v>1.3482590000000001</v>
      </c>
      <c r="L2468" t="s">
        <v>16</v>
      </c>
    </row>
    <row r="2469" spans="1:12" x14ac:dyDescent="0.3">
      <c r="A2469" s="1">
        <v>42371</v>
      </c>
      <c r="B2469">
        <v>2016</v>
      </c>
      <c r="C2469" t="s">
        <v>29</v>
      </c>
      <c r="D2469">
        <v>302750</v>
      </c>
      <c r="E2469">
        <v>609807</v>
      </c>
      <c r="F2469" t="s">
        <v>13</v>
      </c>
      <c r="G2469" t="s">
        <v>14</v>
      </c>
      <c r="H2469">
        <v>3</v>
      </c>
      <c r="I2469">
        <v>1</v>
      </c>
      <c r="J2469">
        <v>1024</v>
      </c>
      <c r="K2469">
        <v>1.3482590000000001</v>
      </c>
      <c r="L2469" t="s">
        <v>25</v>
      </c>
    </row>
    <row r="2470" spans="1:12" x14ac:dyDescent="0.3">
      <c r="A2470" s="1">
        <v>42375</v>
      </c>
      <c r="B2470">
        <v>2016</v>
      </c>
      <c r="C2470" t="s">
        <v>26</v>
      </c>
      <c r="D2470">
        <v>304920</v>
      </c>
      <c r="E2470">
        <v>585000</v>
      </c>
      <c r="F2470" t="s">
        <v>13</v>
      </c>
      <c r="G2470" t="s">
        <v>14</v>
      </c>
      <c r="H2470">
        <v>3</v>
      </c>
      <c r="I2470">
        <v>2</v>
      </c>
      <c r="J2470">
        <v>1046</v>
      </c>
      <c r="K2470">
        <v>1.3482590000000001</v>
      </c>
      <c r="L2470" t="s">
        <v>15</v>
      </c>
    </row>
    <row r="2471" spans="1:12" x14ac:dyDescent="0.3">
      <c r="A2471" s="1">
        <v>42375</v>
      </c>
      <c r="B2471">
        <v>2016</v>
      </c>
      <c r="C2471" t="s">
        <v>26</v>
      </c>
      <c r="D2471">
        <v>340620</v>
      </c>
      <c r="E2471">
        <v>299250</v>
      </c>
      <c r="F2471" t="s">
        <v>13</v>
      </c>
      <c r="G2471" t="s">
        <v>14</v>
      </c>
      <c r="H2471">
        <v>3</v>
      </c>
      <c r="I2471">
        <v>2</v>
      </c>
      <c r="J2471">
        <v>1030</v>
      </c>
      <c r="K2471">
        <v>1.3482590000000001</v>
      </c>
      <c r="L2471" t="s">
        <v>22</v>
      </c>
    </row>
    <row r="2472" spans="1:12" x14ac:dyDescent="0.3">
      <c r="A2472" s="1">
        <v>42377</v>
      </c>
      <c r="B2472">
        <v>2016</v>
      </c>
      <c r="C2472" t="s">
        <v>30</v>
      </c>
      <c r="D2472">
        <v>218690</v>
      </c>
      <c r="E2472">
        <v>320000</v>
      </c>
      <c r="F2472" t="s">
        <v>13</v>
      </c>
      <c r="G2472" t="s">
        <v>14</v>
      </c>
      <c r="H2472">
        <v>3</v>
      </c>
      <c r="I2472">
        <v>2</v>
      </c>
      <c r="J2472">
        <v>1086</v>
      </c>
      <c r="K2472">
        <v>1.3482590000000001</v>
      </c>
      <c r="L2472" t="s">
        <v>22</v>
      </c>
    </row>
    <row r="2473" spans="1:12" x14ac:dyDescent="0.3">
      <c r="A2473" s="1">
        <v>42379</v>
      </c>
      <c r="B2473">
        <v>2016</v>
      </c>
      <c r="C2473" t="s">
        <v>26</v>
      </c>
      <c r="D2473">
        <v>1307180</v>
      </c>
      <c r="E2473">
        <v>1100000</v>
      </c>
      <c r="F2473" t="s">
        <v>13</v>
      </c>
      <c r="G2473" t="s">
        <v>14</v>
      </c>
      <c r="H2473">
        <v>3</v>
      </c>
      <c r="I2473">
        <v>3</v>
      </c>
      <c r="J2473">
        <v>911</v>
      </c>
      <c r="K2473">
        <v>1.3482590000000001</v>
      </c>
      <c r="L2473" t="s">
        <v>16</v>
      </c>
    </row>
    <row r="2474" spans="1:12" x14ac:dyDescent="0.3">
      <c r="A2474" s="1">
        <v>42382</v>
      </c>
      <c r="B2474">
        <v>2016</v>
      </c>
      <c r="C2474" t="s">
        <v>30</v>
      </c>
      <c r="D2474">
        <v>313940</v>
      </c>
      <c r="E2474">
        <v>400000</v>
      </c>
      <c r="F2474" t="s">
        <v>13</v>
      </c>
      <c r="G2474" t="s">
        <v>14</v>
      </c>
      <c r="H2474">
        <v>3</v>
      </c>
      <c r="I2474">
        <v>2</v>
      </c>
      <c r="J2474">
        <v>914</v>
      </c>
      <c r="K2474">
        <v>1.3482590000000001</v>
      </c>
      <c r="L2474" t="s">
        <v>22</v>
      </c>
    </row>
    <row r="2475" spans="1:12" x14ac:dyDescent="0.3">
      <c r="A2475" s="1">
        <v>42382</v>
      </c>
      <c r="B2475">
        <v>2016</v>
      </c>
      <c r="C2475" t="s">
        <v>12</v>
      </c>
      <c r="D2475">
        <v>83290</v>
      </c>
      <c r="E2475">
        <v>78000</v>
      </c>
      <c r="F2475" t="s">
        <v>13</v>
      </c>
      <c r="G2475" t="s">
        <v>14</v>
      </c>
      <c r="H2475">
        <v>3</v>
      </c>
      <c r="I2475">
        <v>1</v>
      </c>
      <c r="J2475">
        <v>1078</v>
      </c>
      <c r="K2475">
        <v>1.3482590000000001</v>
      </c>
      <c r="L2475" t="s">
        <v>15</v>
      </c>
    </row>
    <row r="2476" spans="1:12" x14ac:dyDescent="0.3">
      <c r="A2476" s="1">
        <v>42383</v>
      </c>
      <c r="B2476">
        <v>2016</v>
      </c>
      <c r="C2476" t="s">
        <v>21</v>
      </c>
      <c r="D2476">
        <v>1502830</v>
      </c>
      <c r="E2476">
        <v>2675000</v>
      </c>
      <c r="F2476" t="s">
        <v>13</v>
      </c>
      <c r="G2476" t="s">
        <v>14</v>
      </c>
      <c r="H2476">
        <v>3</v>
      </c>
      <c r="I2476">
        <v>2</v>
      </c>
      <c r="J2476">
        <v>993</v>
      </c>
      <c r="K2476">
        <v>1.3482590000000001</v>
      </c>
      <c r="L2476" t="s">
        <v>16</v>
      </c>
    </row>
    <row r="2477" spans="1:12" x14ac:dyDescent="0.3">
      <c r="A2477" s="1">
        <v>42384</v>
      </c>
      <c r="B2477">
        <v>2016</v>
      </c>
      <c r="C2477" t="s">
        <v>12</v>
      </c>
      <c r="D2477">
        <v>47510</v>
      </c>
      <c r="E2477">
        <v>36000</v>
      </c>
      <c r="F2477" t="s">
        <v>23</v>
      </c>
      <c r="G2477" t="s">
        <v>24</v>
      </c>
      <c r="H2477">
        <v>6</v>
      </c>
      <c r="I2477">
        <v>6</v>
      </c>
      <c r="J2477">
        <v>2068</v>
      </c>
      <c r="K2477">
        <v>1.3482590000000001</v>
      </c>
      <c r="L2477" t="s">
        <v>25</v>
      </c>
    </row>
    <row r="2478" spans="1:12" x14ac:dyDescent="0.3">
      <c r="A2478" s="1">
        <v>42384</v>
      </c>
      <c r="B2478">
        <v>2016</v>
      </c>
      <c r="C2478" t="s">
        <v>21</v>
      </c>
      <c r="D2478">
        <v>688100</v>
      </c>
      <c r="E2478">
        <v>1128000</v>
      </c>
      <c r="F2478" t="s">
        <v>13</v>
      </c>
      <c r="G2478" t="s">
        <v>14</v>
      </c>
      <c r="H2478">
        <v>3</v>
      </c>
      <c r="I2478">
        <v>2</v>
      </c>
      <c r="J2478">
        <v>907</v>
      </c>
      <c r="K2478">
        <v>1.3482590000000001</v>
      </c>
      <c r="L2478" t="s">
        <v>15</v>
      </c>
    </row>
    <row r="2479" spans="1:12" x14ac:dyDescent="0.3">
      <c r="A2479" s="1">
        <v>42384</v>
      </c>
      <c r="B2479">
        <v>2016</v>
      </c>
      <c r="C2479" t="s">
        <v>17</v>
      </c>
      <c r="D2479">
        <v>138390</v>
      </c>
      <c r="E2479">
        <v>208000</v>
      </c>
      <c r="F2479" t="s">
        <v>13</v>
      </c>
      <c r="G2479" t="s">
        <v>14</v>
      </c>
      <c r="H2479">
        <v>3</v>
      </c>
      <c r="I2479">
        <v>1</v>
      </c>
      <c r="J2479">
        <v>1042</v>
      </c>
      <c r="K2479">
        <v>1.3482590000000001</v>
      </c>
      <c r="L2479" t="s">
        <v>16</v>
      </c>
    </row>
    <row r="2480" spans="1:12" x14ac:dyDescent="0.3">
      <c r="A2480" s="1">
        <v>42392</v>
      </c>
      <c r="B2480">
        <v>2016</v>
      </c>
      <c r="C2480" t="s">
        <v>26</v>
      </c>
      <c r="D2480">
        <v>507850</v>
      </c>
      <c r="E2480">
        <v>800000</v>
      </c>
      <c r="F2480" t="s">
        <v>13</v>
      </c>
      <c r="G2480" t="s">
        <v>14</v>
      </c>
      <c r="H2480">
        <v>3</v>
      </c>
      <c r="I2480">
        <v>2</v>
      </c>
      <c r="J2480">
        <v>929</v>
      </c>
      <c r="K2480">
        <v>1.3482590000000001</v>
      </c>
      <c r="L2480" t="s">
        <v>22</v>
      </c>
    </row>
    <row r="2481" spans="1:12" x14ac:dyDescent="0.3">
      <c r="A2481" s="1">
        <v>42392</v>
      </c>
      <c r="B2481">
        <v>2016</v>
      </c>
      <c r="C2481" t="s">
        <v>12</v>
      </c>
      <c r="D2481">
        <v>116250</v>
      </c>
      <c r="E2481">
        <v>163500</v>
      </c>
      <c r="F2481" t="s">
        <v>13</v>
      </c>
      <c r="G2481" t="s">
        <v>14</v>
      </c>
      <c r="H2481">
        <v>3</v>
      </c>
      <c r="I2481">
        <v>1</v>
      </c>
      <c r="J2481">
        <v>1011</v>
      </c>
      <c r="K2481">
        <v>1.3482590000000001</v>
      </c>
      <c r="L2481" t="s">
        <v>15</v>
      </c>
    </row>
    <row r="2482" spans="1:12" x14ac:dyDescent="0.3">
      <c r="A2482" s="1">
        <v>42392</v>
      </c>
      <c r="B2482">
        <v>2016</v>
      </c>
      <c r="C2482" t="s">
        <v>12</v>
      </c>
      <c r="D2482">
        <v>39450</v>
      </c>
      <c r="E2482">
        <v>14500</v>
      </c>
      <c r="F2482" t="s">
        <v>13</v>
      </c>
      <c r="G2482" t="s">
        <v>14</v>
      </c>
      <c r="H2482">
        <v>3</v>
      </c>
      <c r="I2482">
        <v>2</v>
      </c>
      <c r="J2482">
        <v>922</v>
      </c>
      <c r="K2482">
        <v>1.3482590000000001</v>
      </c>
      <c r="L2482" t="s">
        <v>15</v>
      </c>
    </row>
    <row r="2483" spans="1:12" x14ac:dyDescent="0.3">
      <c r="A2483" s="1">
        <v>42397</v>
      </c>
      <c r="B2483">
        <v>2016</v>
      </c>
      <c r="C2483" t="s">
        <v>30</v>
      </c>
      <c r="D2483">
        <v>324640</v>
      </c>
      <c r="E2483">
        <v>545000</v>
      </c>
      <c r="F2483" t="s">
        <v>13</v>
      </c>
      <c r="G2483" t="s">
        <v>14</v>
      </c>
      <c r="H2483">
        <v>3</v>
      </c>
      <c r="I2483">
        <v>1</v>
      </c>
      <c r="J2483">
        <v>1065</v>
      </c>
      <c r="K2483">
        <v>1.3482590000000001</v>
      </c>
      <c r="L2483" t="s">
        <v>22</v>
      </c>
    </row>
    <row r="2484" spans="1:12" x14ac:dyDescent="0.3">
      <c r="A2484" s="1">
        <v>42397</v>
      </c>
      <c r="B2484">
        <v>2016</v>
      </c>
      <c r="C2484" t="s">
        <v>17</v>
      </c>
      <c r="D2484">
        <v>148710</v>
      </c>
      <c r="E2484">
        <v>176800</v>
      </c>
      <c r="F2484" t="s">
        <v>23</v>
      </c>
      <c r="G2484" t="s">
        <v>24</v>
      </c>
      <c r="H2484">
        <v>6</v>
      </c>
      <c r="I2484">
        <v>5</v>
      </c>
      <c r="J2484">
        <v>2087</v>
      </c>
      <c r="K2484">
        <v>1.3482590000000001</v>
      </c>
      <c r="L2484" t="s">
        <v>15</v>
      </c>
    </row>
    <row r="2485" spans="1:12" x14ac:dyDescent="0.3">
      <c r="A2485" s="1">
        <v>42397</v>
      </c>
      <c r="B2485">
        <v>2016</v>
      </c>
      <c r="C2485" t="s">
        <v>12</v>
      </c>
      <c r="D2485">
        <v>76810</v>
      </c>
      <c r="E2485">
        <v>109900</v>
      </c>
      <c r="F2485" t="s">
        <v>13</v>
      </c>
      <c r="G2485" t="s">
        <v>14</v>
      </c>
      <c r="H2485">
        <v>3</v>
      </c>
      <c r="I2485">
        <v>1</v>
      </c>
      <c r="J2485">
        <v>934</v>
      </c>
      <c r="K2485">
        <v>1.3482590000000001</v>
      </c>
      <c r="L2485" t="s">
        <v>25</v>
      </c>
    </row>
    <row r="2486" spans="1:12" x14ac:dyDescent="0.3">
      <c r="A2486" s="1">
        <v>42398</v>
      </c>
      <c r="B2486">
        <v>2016</v>
      </c>
      <c r="C2486" t="s">
        <v>29</v>
      </c>
      <c r="D2486">
        <v>193690</v>
      </c>
      <c r="E2486">
        <v>350000</v>
      </c>
      <c r="F2486" t="s">
        <v>13</v>
      </c>
      <c r="G2486" t="s">
        <v>14</v>
      </c>
      <c r="H2486">
        <v>3</v>
      </c>
      <c r="I2486">
        <v>1</v>
      </c>
      <c r="J2486">
        <v>1075</v>
      </c>
      <c r="K2486">
        <v>1.3482590000000001</v>
      </c>
      <c r="L2486" t="s">
        <v>22</v>
      </c>
    </row>
    <row r="2487" spans="1:12" x14ac:dyDescent="0.3">
      <c r="A2487" s="1">
        <v>42398</v>
      </c>
      <c r="B2487">
        <v>2016</v>
      </c>
      <c r="C2487" t="s">
        <v>12</v>
      </c>
      <c r="D2487">
        <v>43370</v>
      </c>
      <c r="E2487">
        <v>45000</v>
      </c>
      <c r="F2487" t="s">
        <v>13</v>
      </c>
      <c r="G2487" t="s">
        <v>14</v>
      </c>
      <c r="H2487">
        <v>3</v>
      </c>
      <c r="I2487">
        <v>1</v>
      </c>
      <c r="J2487">
        <v>1012</v>
      </c>
      <c r="K2487">
        <v>1.3482590000000001</v>
      </c>
      <c r="L2487" t="s">
        <v>15</v>
      </c>
    </row>
    <row r="2488" spans="1:12" x14ac:dyDescent="0.3">
      <c r="A2488" s="1">
        <v>42398</v>
      </c>
      <c r="B2488">
        <v>2016</v>
      </c>
      <c r="C2488" t="s">
        <v>21</v>
      </c>
      <c r="D2488">
        <v>1811110</v>
      </c>
      <c r="E2488">
        <v>2000000</v>
      </c>
      <c r="F2488" t="s">
        <v>13</v>
      </c>
      <c r="G2488" t="s">
        <v>14</v>
      </c>
      <c r="H2488">
        <v>3</v>
      </c>
      <c r="I2488">
        <v>3</v>
      </c>
      <c r="J2488">
        <v>951</v>
      </c>
      <c r="K2488">
        <v>1.3482590000000001</v>
      </c>
      <c r="L2488" t="s">
        <v>16</v>
      </c>
    </row>
    <row r="2489" spans="1:12" x14ac:dyDescent="0.3">
      <c r="A2489" s="1">
        <v>42403</v>
      </c>
      <c r="B2489">
        <v>2016</v>
      </c>
      <c r="C2489" t="s">
        <v>29</v>
      </c>
      <c r="D2489">
        <v>317310</v>
      </c>
      <c r="E2489">
        <v>390000</v>
      </c>
      <c r="F2489" t="s">
        <v>13</v>
      </c>
      <c r="G2489" t="s">
        <v>14</v>
      </c>
      <c r="H2489">
        <v>3</v>
      </c>
      <c r="I2489">
        <v>3</v>
      </c>
      <c r="J2489">
        <v>911</v>
      </c>
      <c r="K2489">
        <v>1.3482590000000001</v>
      </c>
      <c r="L2489" t="s">
        <v>22</v>
      </c>
    </row>
    <row r="2490" spans="1:12" x14ac:dyDescent="0.3">
      <c r="A2490" s="1">
        <v>42403</v>
      </c>
      <c r="B2490">
        <v>2016</v>
      </c>
      <c r="C2490" t="s">
        <v>29</v>
      </c>
      <c r="D2490">
        <v>395360</v>
      </c>
      <c r="E2490">
        <v>690000</v>
      </c>
      <c r="F2490" t="s">
        <v>13</v>
      </c>
      <c r="G2490" t="s">
        <v>14</v>
      </c>
      <c r="H2490">
        <v>3</v>
      </c>
      <c r="I2490">
        <v>1</v>
      </c>
      <c r="J2490">
        <v>976</v>
      </c>
      <c r="K2490">
        <v>1.3482590000000001</v>
      </c>
      <c r="L2490" t="s">
        <v>16</v>
      </c>
    </row>
    <row r="2491" spans="1:12" x14ac:dyDescent="0.3">
      <c r="A2491" s="1">
        <v>42404</v>
      </c>
      <c r="B2491">
        <v>2016</v>
      </c>
      <c r="C2491" t="s">
        <v>12</v>
      </c>
      <c r="D2491">
        <v>45420</v>
      </c>
      <c r="E2491">
        <v>70000</v>
      </c>
      <c r="F2491" t="s">
        <v>23</v>
      </c>
      <c r="G2491" t="s">
        <v>24</v>
      </c>
      <c r="H2491">
        <v>6</v>
      </c>
      <c r="I2491">
        <v>4</v>
      </c>
      <c r="J2491">
        <v>1811</v>
      </c>
      <c r="K2491">
        <v>1.3482590000000001</v>
      </c>
      <c r="L2491" t="s">
        <v>15</v>
      </c>
    </row>
    <row r="2492" spans="1:12" x14ac:dyDescent="0.3">
      <c r="A2492" s="1">
        <v>42404</v>
      </c>
      <c r="B2492">
        <v>2016</v>
      </c>
      <c r="C2492" t="s">
        <v>17</v>
      </c>
      <c r="D2492">
        <v>162370</v>
      </c>
      <c r="E2492">
        <v>50000</v>
      </c>
      <c r="F2492" t="s">
        <v>19</v>
      </c>
      <c r="G2492" t="s">
        <v>20</v>
      </c>
      <c r="H2492">
        <v>4</v>
      </c>
      <c r="I2492">
        <v>4</v>
      </c>
      <c r="J2492">
        <v>1259</v>
      </c>
      <c r="K2492">
        <v>1.3482590000000001</v>
      </c>
      <c r="L2492" t="s">
        <v>22</v>
      </c>
    </row>
    <row r="2493" spans="1:12" x14ac:dyDescent="0.3">
      <c r="A2493" s="1">
        <v>42406</v>
      </c>
      <c r="B2493">
        <v>2016</v>
      </c>
      <c r="C2493" t="s">
        <v>17</v>
      </c>
      <c r="D2493">
        <v>193870</v>
      </c>
      <c r="E2493">
        <v>260000</v>
      </c>
      <c r="F2493" t="s">
        <v>13</v>
      </c>
      <c r="G2493" t="s">
        <v>14</v>
      </c>
      <c r="H2493">
        <v>3</v>
      </c>
      <c r="I2493">
        <v>1</v>
      </c>
      <c r="J2493">
        <v>997</v>
      </c>
      <c r="K2493">
        <v>1.3482590000000001</v>
      </c>
      <c r="L2493" t="s">
        <v>25</v>
      </c>
    </row>
    <row r="2494" spans="1:12" x14ac:dyDescent="0.3">
      <c r="A2494" s="1">
        <v>42407</v>
      </c>
      <c r="B2494">
        <v>2016</v>
      </c>
      <c r="C2494" t="s">
        <v>26</v>
      </c>
      <c r="D2494">
        <v>333970</v>
      </c>
      <c r="E2494">
        <v>405000</v>
      </c>
      <c r="F2494" t="s">
        <v>13</v>
      </c>
      <c r="G2494" t="s">
        <v>14</v>
      </c>
      <c r="H2494">
        <v>3</v>
      </c>
      <c r="I2494">
        <v>3</v>
      </c>
      <c r="J2494">
        <v>1084</v>
      </c>
      <c r="K2494">
        <v>1.3482590000000001</v>
      </c>
      <c r="L2494" t="s">
        <v>16</v>
      </c>
    </row>
    <row r="2495" spans="1:12" x14ac:dyDescent="0.3">
      <c r="A2495" s="1">
        <v>42407</v>
      </c>
      <c r="B2495">
        <v>2016</v>
      </c>
      <c r="C2495" t="s">
        <v>26</v>
      </c>
      <c r="D2495">
        <v>619220</v>
      </c>
      <c r="E2495">
        <v>1775000</v>
      </c>
      <c r="F2495" t="s">
        <v>13</v>
      </c>
      <c r="G2495" t="s">
        <v>14</v>
      </c>
      <c r="H2495">
        <v>3</v>
      </c>
      <c r="I2495">
        <v>3</v>
      </c>
      <c r="J2495">
        <v>982</v>
      </c>
      <c r="K2495">
        <v>1.3482590000000001</v>
      </c>
      <c r="L2495" t="s">
        <v>25</v>
      </c>
    </row>
    <row r="2496" spans="1:12" x14ac:dyDescent="0.3">
      <c r="A2496" s="1">
        <v>42411</v>
      </c>
      <c r="B2496">
        <v>2016</v>
      </c>
      <c r="C2496" t="s">
        <v>30</v>
      </c>
      <c r="D2496">
        <v>259000</v>
      </c>
      <c r="E2496">
        <v>371000</v>
      </c>
      <c r="F2496" t="s">
        <v>13</v>
      </c>
      <c r="G2496" t="s">
        <v>14</v>
      </c>
      <c r="H2496">
        <v>3</v>
      </c>
      <c r="I2496">
        <v>2</v>
      </c>
      <c r="J2496">
        <v>935</v>
      </c>
      <c r="K2496">
        <v>1.3482590000000001</v>
      </c>
      <c r="L2496" t="s">
        <v>16</v>
      </c>
    </row>
    <row r="2497" spans="1:12" x14ac:dyDescent="0.3">
      <c r="A2497" s="1">
        <v>42414</v>
      </c>
      <c r="B2497">
        <v>2016</v>
      </c>
      <c r="C2497" t="s">
        <v>12</v>
      </c>
      <c r="D2497">
        <v>89270</v>
      </c>
      <c r="E2497">
        <v>45100</v>
      </c>
      <c r="F2497" t="s">
        <v>19</v>
      </c>
      <c r="G2497" t="s">
        <v>20</v>
      </c>
      <c r="H2497">
        <v>4</v>
      </c>
      <c r="I2497">
        <v>3</v>
      </c>
      <c r="J2497">
        <v>1360</v>
      </c>
      <c r="K2497">
        <v>1.3482590000000001</v>
      </c>
      <c r="L2497" t="s">
        <v>25</v>
      </c>
    </row>
    <row r="2498" spans="1:12" x14ac:dyDescent="0.3">
      <c r="A2498" s="1">
        <v>42418</v>
      </c>
      <c r="B2498">
        <v>2016</v>
      </c>
      <c r="C2498" t="s">
        <v>26</v>
      </c>
      <c r="D2498">
        <v>372960</v>
      </c>
      <c r="E2498">
        <v>545000</v>
      </c>
      <c r="F2498" t="s">
        <v>13</v>
      </c>
      <c r="G2498" t="s">
        <v>14</v>
      </c>
      <c r="H2498">
        <v>3</v>
      </c>
      <c r="I2498">
        <v>2</v>
      </c>
      <c r="J2498">
        <v>1058</v>
      </c>
      <c r="K2498">
        <v>1.3482590000000001</v>
      </c>
      <c r="L2498" t="s">
        <v>22</v>
      </c>
    </row>
    <row r="2499" spans="1:12" x14ac:dyDescent="0.3">
      <c r="A2499" s="1">
        <v>42419</v>
      </c>
      <c r="B2499">
        <v>2016</v>
      </c>
      <c r="C2499" t="s">
        <v>21</v>
      </c>
      <c r="D2499">
        <v>718480</v>
      </c>
      <c r="E2499">
        <v>1400000</v>
      </c>
      <c r="F2499" t="s">
        <v>23</v>
      </c>
      <c r="G2499" t="s">
        <v>24</v>
      </c>
      <c r="H2499">
        <v>6</v>
      </c>
      <c r="I2499">
        <v>4</v>
      </c>
      <c r="J2499">
        <v>2190</v>
      </c>
      <c r="K2499">
        <v>1.3482590000000001</v>
      </c>
      <c r="L2499" t="s">
        <v>22</v>
      </c>
    </row>
    <row r="2500" spans="1:12" x14ac:dyDescent="0.3">
      <c r="A2500" s="1">
        <v>42419</v>
      </c>
      <c r="B2500">
        <v>2016</v>
      </c>
      <c r="C2500" t="s">
        <v>17</v>
      </c>
      <c r="D2500">
        <v>82020</v>
      </c>
      <c r="E2500">
        <v>30000</v>
      </c>
      <c r="F2500" t="s">
        <v>13</v>
      </c>
      <c r="G2500" t="s">
        <v>14</v>
      </c>
      <c r="H2500">
        <v>3</v>
      </c>
      <c r="I2500">
        <v>3</v>
      </c>
      <c r="J2500">
        <v>988</v>
      </c>
      <c r="K2500">
        <v>1.3482590000000001</v>
      </c>
      <c r="L2500" t="s">
        <v>25</v>
      </c>
    </row>
    <row r="2501" spans="1:12" x14ac:dyDescent="0.3">
      <c r="A2501" s="1">
        <v>42420</v>
      </c>
      <c r="B2501">
        <v>2016</v>
      </c>
      <c r="C2501" t="s">
        <v>17</v>
      </c>
      <c r="D2501">
        <v>162380</v>
      </c>
      <c r="E2501">
        <v>105000</v>
      </c>
      <c r="F2501" t="s">
        <v>13</v>
      </c>
      <c r="G2501" t="s">
        <v>14</v>
      </c>
      <c r="H2501">
        <v>3</v>
      </c>
      <c r="I2501">
        <v>1</v>
      </c>
      <c r="J2501">
        <v>1008</v>
      </c>
      <c r="K2501">
        <v>1.3482590000000001</v>
      </c>
      <c r="L2501" t="s">
        <v>15</v>
      </c>
    </row>
    <row r="2502" spans="1:12" x14ac:dyDescent="0.3">
      <c r="A2502" s="1">
        <v>42421</v>
      </c>
      <c r="B2502">
        <v>2016</v>
      </c>
      <c r="C2502" t="s">
        <v>21</v>
      </c>
      <c r="D2502">
        <v>6731410</v>
      </c>
      <c r="E2502">
        <v>11840000</v>
      </c>
      <c r="F2502" t="s">
        <v>13</v>
      </c>
      <c r="G2502" t="s">
        <v>14</v>
      </c>
      <c r="H2502">
        <v>3</v>
      </c>
      <c r="I2502">
        <v>3</v>
      </c>
      <c r="J2502">
        <v>1072</v>
      </c>
      <c r="K2502">
        <v>1.3482590000000001</v>
      </c>
      <c r="L2502" t="s">
        <v>16</v>
      </c>
    </row>
    <row r="2503" spans="1:12" x14ac:dyDescent="0.3">
      <c r="A2503" s="1">
        <v>42424</v>
      </c>
      <c r="B2503">
        <v>2016</v>
      </c>
      <c r="C2503" t="s">
        <v>12</v>
      </c>
      <c r="D2503">
        <v>113490</v>
      </c>
      <c r="E2503">
        <v>168000</v>
      </c>
      <c r="F2503" t="s">
        <v>13</v>
      </c>
      <c r="G2503" t="s">
        <v>14</v>
      </c>
      <c r="H2503">
        <v>3</v>
      </c>
      <c r="I2503">
        <v>2</v>
      </c>
      <c r="J2503">
        <v>929</v>
      </c>
      <c r="K2503">
        <v>1.3482590000000001</v>
      </c>
      <c r="L2503" t="s">
        <v>25</v>
      </c>
    </row>
    <row r="2504" spans="1:12" x14ac:dyDescent="0.3">
      <c r="A2504" s="1">
        <v>42424</v>
      </c>
      <c r="B2504">
        <v>2016</v>
      </c>
      <c r="C2504" t="s">
        <v>29</v>
      </c>
      <c r="D2504">
        <v>169120</v>
      </c>
      <c r="E2504">
        <v>260000</v>
      </c>
      <c r="F2504" t="s">
        <v>13</v>
      </c>
      <c r="G2504" t="s">
        <v>14</v>
      </c>
      <c r="H2504">
        <v>3</v>
      </c>
      <c r="I2504">
        <v>1</v>
      </c>
      <c r="J2504">
        <v>930</v>
      </c>
      <c r="K2504">
        <v>1.3482590000000001</v>
      </c>
      <c r="L2504" t="s">
        <v>22</v>
      </c>
    </row>
    <row r="2505" spans="1:12" x14ac:dyDescent="0.3">
      <c r="A2505" s="1">
        <v>42425</v>
      </c>
      <c r="B2505">
        <v>2016</v>
      </c>
      <c r="C2505" t="s">
        <v>17</v>
      </c>
      <c r="D2505">
        <v>125910</v>
      </c>
      <c r="E2505">
        <v>140000</v>
      </c>
      <c r="F2505" t="s">
        <v>13</v>
      </c>
      <c r="G2505" t="s">
        <v>14</v>
      </c>
      <c r="H2505">
        <v>3</v>
      </c>
      <c r="I2505">
        <v>1</v>
      </c>
      <c r="J2505">
        <v>1043</v>
      </c>
      <c r="K2505">
        <v>1.3482590000000001</v>
      </c>
      <c r="L2505" t="s">
        <v>16</v>
      </c>
    </row>
    <row r="2506" spans="1:12" x14ac:dyDescent="0.3">
      <c r="A2506" s="1">
        <v>42425</v>
      </c>
      <c r="B2506">
        <v>2016</v>
      </c>
      <c r="C2506" t="s">
        <v>26</v>
      </c>
      <c r="D2506">
        <v>333200</v>
      </c>
      <c r="E2506">
        <v>660000</v>
      </c>
      <c r="F2506" t="s">
        <v>13</v>
      </c>
      <c r="G2506" t="s">
        <v>14</v>
      </c>
      <c r="H2506">
        <v>3</v>
      </c>
      <c r="I2506">
        <v>1</v>
      </c>
      <c r="J2506">
        <v>1073</v>
      </c>
      <c r="K2506">
        <v>1.3482590000000001</v>
      </c>
      <c r="L2506" t="s">
        <v>15</v>
      </c>
    </row>
    <row r="2507" spans="1:12" x14ac:dyDescent="0.3">
      <c r="A2507" s="1">
        <v>42426</v>
      </c>
      <c r="B2507">
        <v>2016</v>
      </c>
      <c r="C2507" t="s">
        <v>12</v>
      </c>
      <c r="D2507">
        <v>77730</v>
      </c>
      <c r="E2507">
        <v>42000</v>
      </c>
      <c r="F2507" t="s">
        <v>13</v>
      </c>
      <c r="G2507" t="s">
        <v>14</v>
      </c>
      <c r="H2507">
        <v>3</v>
      </c>
      <c r="I2507">
        <v>2</v>
      </c>
      <c r="J2507">
        <v>941</v>
      </c>
      <c r="K2507">
        <v>1.3482590000000001</v>
      </c>
      <c r="L2507" t="s">
        <v>16</v>
      </c>
    </row>
    <row r="2508" spans="1:12" x14ac:dyDescent="0.3">
      <c r="A2508" s="1">
        <v>42428</v>
      </c>
      <c r="B2508">
        <v>2016</v>
      </c>
      <c r="C2508" t="s">
        <v>21</v>
      </c>
      <c r="D2508">
        <v>637490</v>
      </c>
      <c r="E2508">
        <v>815000</v>
      </c>
      <c r="F2508" t="s">
        <v>13</v>
      </c>
      <c r="G2508" t="s">
        <v>14</v>
      </c>
      <c r="H2508">
        <v>3</v>
      </c>
      <c r="I2508">
        <v>2</v>
      </c>
      <c r="J2508">
        <v>945</v>
      </c>
      <c r="K2508">
        <v>1.3482590000000001</v>
      </c>
      <c r="L2508" t="s">
        <v>15</v>
      </c>
    </row>
    <row r="2509" spans="1:12" x14ac:dyDescent="0.3">
      <c r="A2509" s="1">
        <v>42428</v>
      </c>
      <c r="B2509">
        <v>2016</v>
      </c>
      <c r="C2509" t="s">
        <v>12</v>
      </c>
      <c r="D2509">
        <v>68460</v>
      </c>
      <c r="E2509">
        <v>29900</v>
      </c>
      <c r="F2509" t="s">
        <v>23</v>
      </c>
      <c r="G2509" t="s">
        <v>24</v>
      </c>
      <c r="H2509">
        <v>6</v>
      </c>
      <c r="I2509">
        <v>5</v>
      </c>
      <c r="J2509">
        <v>2134</v>
      </c>
      <c r="K2509">
        <v>1.3482590000000001</v>
      </c>
      <c r="L2509" t="s">
        <v>16</v>
      </c>
    </row>
    <row r="2510" spans="1:12" x14ac:dyDescent="0.3">
      <c r="A2510" s="1">
        <v>42428</v>
      </c>
      <c r="B2510">
        <v>2016</v>
      </c>
      <c r="C2510" t="s">
        <v>26</v>
      </c>
      <c r="D2510">
        <v>313390</v>
      </c>
      <c r="E2510">
        <v>368000</v>
      </c>
      <c r="F2510" t="s">
        <v>13</v>
      </c>
      <c r="G2510" t="s">
        <v>14</v>
      </c>
      <c r="H2510">
        <v>3</v>
      </c>
      <c r="I2510">
        <v>3</v>
      </c>
      <c r="J2510">
        <v>986</v>
      </c>
      <c r="K2510">
        <v>1.3482590000000001</v>
      </c>
      <c r="L2510" t="s">
        <v>16</v>
      </c>
    </row>
    <row r="2511" spans="1:12" x14ac:dyDescent="0.3">
      <c r="A2511" s="1">
        <v>42432</v>
      </c>
      <c r="B2511">
        <v>2016</v>
      </c>
      <c r="C2511" t="s">
        <v>26</v>
      </c>
      <c r="D2511">
        <v>244720</v>
      </c>
      <c r="E2511">
        <v>270000</v>
      </c>
      <c r="F2511" t="s">
        <v>13</v>
      </c>
      <c r="G2511" t="s">
        <v>14</v>
      </c>
      <c r="H2511">
        <v>3</v>
      </c>
      <c r="I2511">
        <v>3</v>
      </c>
      <c r="J2511">
        <v>1025</v>
      </c>
      <c r="K2511">
        <v>1.3482590000000001</v>
      </c>
      <c r="L2511" t="s">
        <v>16</v>
      </c>
    </row>
    <row r="2512" spans="1:12" x14ac:dyDescent="0.3">
      <c r="A2512" s="1">
        <v>42432</v>
      </c>
      <c r="B2512">
        <v>2016</v>
      </c>
      <c r="C2512" t="s">
        <v>12</v>
      </c>
      <c r="D2512">
        <v>61760</v>
      </c>
      <c r="E2512">
        <v>60000</v>
      </c>
      <c r="F2512" t="s">
        <v>13</v>
      </c>
      <c r="G2512" t="s">
        <v>14</v>
      </c>
      <c r="H2512">
        <v>3</v>
      </c>
      <c r="I2512">
        <v>2</v>
      </c>
      <c r="J2512">
        <v>966</v>
      </c>
      <c r="K2512">
        <v>1.3482590000000001</v>
      </c>
      <c r="L2512" t="s">
        <v>16</v>
      </c>
    </row>
    <row r="2513" spans="1:12" x14ac:dyDescent="0.3">
      <c r="A2513" s="1">
        <v>42432</v>
      </c>
      <c r="B2513">
        <v>2016</v>
      </c>
      <c r="C2513" t="s">
        <v>17</v>
      </c>
      <c r="D2513">
        <v>132890</v>
      </c>
      <c r="E2513">
        <v>160000</v>
      </c>
      <c r="F2513" t="s">
        <v>13</v>
      </c>
      <c r="G2513" t="s">
        <v>14</v>
      </c>
      <c r="H2513">
        <v>3</v>
      </c>
      <c r="I2513">
        <v>2</v>
      </c>
      <c r="J2513">
        <v>914</v>
      </c>
      <c r="K2513">
        <v>1.3482590000000001</v>
      </c>
      <c r="L2513" t="s">
        <v>25</v>
      </c>
    </row>
    <row r="2514" spans="1:12" x14ac:dyDescent="0.3">
      <c r="A2514" s="1">
        <v>42432</v>
      </c>
      <c r="B2514">
        <v>2016</v>
      </c>
      <c r="C2514" t="s">
        <v>29</v>
      </c>
      <c r="D2514">
        <v>130970</v>
      </c>
      <c r="E2514">
        <v>199923</v>
      </c>
      <c r="F2514" t="s">
        <v>13</v>
      </c>
      <c r="G2514" t="s">
        <v>14</v>
      </c>
      <c r="H2514">
        <v>3</v>
      </c>
      <c r="I2514">
        <v>3</v>
      </c>
      <c r="J2514">
        <v>901</v>
      </c>
      <c r="K2514">
        <v>1.3482590000000001</v>
      </c>
      <c r="L2514" t="s">
        <v>25</v>
      </c>
    </row>
    <row r="2515" spans="1:12" x14ac:dyDescent="0.3">
      <c r="A2515" s="1">
        <v>42433</v>
      </c>
      <c r="B2515">
        <v>2016</v>
      </c>
      <c r="C2515" t="s">
        <v>26</v>
      </c>
      <c r="D2515">
        <v>402010</v>
      </c>
      <c r="E2515">
        <v>512000</v>
      </c>
      <c r="F2515" t="s">
        <v>13</v>
      </c>
      <c r="G2515" t="s">
        <v>14</v>
      </c>
      <c r="H2515">
        <v>3</v>
      </c>
      <c r="I2515">
        <v>2</v>
      </c>
      <c r="J2515">
        <v>1088</v>
      </c>
      <c r="K2515">
        <v>1.3482590000000001</v>
      </c>
      <c r="L2515" t="s">
        <v>25</v>
      </c>
    </row>
    <row r="2516" spans="1:12" x14ac:dyDescent="0.3">
      <c r="A2516" s="1">
        <v>42433</v>
      </c>
      <c r="B2516">
        <v>2016</v>
      </c>
      <c r="C2516" t="s">
        <v>12</v>
      </c>
      <c r="D2516">
        <v>16370</v>
      </c>
      <c r="E2516">
        <v>6000</v>
      </c>
      <c r="F2516" t="s">
        <v>19</v>
      </c>
      <c r="G2516" t="s">
        <v>20</v>
      </c>
      <c r="H2516">
        <v>4</v>
      </c>
      <c r="I2516">
        <v>4</v>
      </c>
      <c r="J2516">
        <v>1233</v>
      </c>
      <c r="K2516">
        <v>1.3482590000000001</v>
      </c>
      <c r="L2516" t="s">
        <v>15</v>
      </c>
    </row>
    <row r="2517" spans="1:12" x14ac:dyDescent="0.3">
      <c r="A2517" s="1">
        <v>42433</v>
      </c>
      <c r="B2517">
        <v>2016</v>
      </c>
      <c r="C2517" t="s">
        <v>12</v>
      </c>
      <c r="D2517">
        <v>58140</v>
      </c>
      <c r="E2517">
        <v>31500</v>
      </c>
      <c r="F2517" t="s">
        <v>13</v>
      </c>
      <c r="G2517" t="s">
        <v>14</v>
      </c>
      <c r="H2517">
        <v>3</v>
      </c>
      <c r="I2517">
        <v>2</v>
      </c>
      <c r="J2517">
        <v>939</v>
      </c>
      <c r="K2517">
        <v>1.3482590000000001</v>
      </c>
      <c r="L2517" t="s">
        <v>22</v>
      </c>
    </row>
    <row r="2518" spans="1:12" x14ac:dyDescent="0.3">
      <c r="A2518" s="1">
        <v>42433</v>
      </c>
      <c r="B2518">
        <v>2016</v>
      </c>
      <c r="C2518" t="s">
        <v>21</v>
      </c>
      <c r="D2518">
        <v>1947890</v>
      </c>
      <c r="E2518">
        <v>3050000</v>
      </c>
      <c r="F2518" t="s">
        <v>13</v>
      </c>
      <c r="G2518" t="s">
        <v>14</v>
      </c>
      <c r="H2518">
        <v>3</v>
      </c>
      <c r="I2518">
        <v>2</v>
      </c>
      <c r="J2518">
        <v>1011</v>
      </c>
      <c r="K2518">
        <v>1.3482590000000001</v>
      </c>
      <c r="L2518" t="s">
        <v>22</v>
      </c>
    </row>
    <row r="2519" spans="1:12" x14ac:dyDescent="0.3">
      <c r="A2519" s="1">
        <v>42435</v>
      </c>
      <c r="B2519">
        <v>2016</v>
      </c>
      <c r="C2519" t="s">
        <v>29</v>
      </c>
      <c r="D2519">
        <v>127260</v>
      </c>
      <c r="E2519">
        <v>197000</v>
      </c>
      <c r="F2519" t="s">
        <v>13</v>
      </c>
      <c r="G2519" t="s">
        <v>14</v>
      </c>
      <c r="H2519">
        <v>3</v>
      </c>
      <c r="I2519">
        <v>3</v>
      </c>
      <c r="J2519">
        <v>974</v>
      </c>
      <c r="K2519">
        <v>1.3482590000000001</v>
      </c>
      <c r="L2519" t="s">
        <v>22</v>
      </c>
    </row>
    <row r="2520" spans="1:12" x14ac:dyDescent="0.3">
      <c r="A2520" s="1">
        <v>42436</v>
      </c>
      <c r="B2520">
        <v>2016</v>
      </c>
      <c r="C2520" t="s">
        <v>12</v>
      </c>
      <c r="D2520">
        <v>89350</v>
      </c>
      <c r="E2520">
        <v>132000</v>
      </c>
      <c r="F2520" t="s">
        <v>13</v>
      </c>
      <c r="G2520" t="s">
        <v>14</v>
      </c>
      <c r="H2520">
        <v>3</v>
      </c>
      <c r="I2520">
        <v>3</v>
      </c>
      <c r="J2520">
        <v>1053</v>
      </c>
      <c r="K2520">
        <v>1.3482590000000001</v>
      </c>
      <c r="L2520" t="s">
        <v>25</v>
      </c>
    </row>
    <row r="2521" spans="1:12" x14ac:dyDescent="0.3">
      <c r="A2521" s="1">
        <v>42436</v>
      </c>
      <c r="B2521">
        <v>2016</v>
      </c>
      <c r="C2521" t="s">
        <v>12</v>
      </c>
      <c r="D2521">
        <v>77800</v>
      </c>
      <c r="E2521">
        <v>102000</v>
      </c>
      <c r="F2521" t="s">
        <v>13</v>
      </c>
      <c r="G2521" t="s">
        <v>14</v>
      </c>
      <c r="H2521">
        <v>3</v>
      </c>
      <c r="I2521">
        <v>1</v>
      </c>
      <c r="J2521">
        <v>930</v>
      </c>
      <c r="K2521">
        <v>1.3482590000000001</v>
      </c>
      <c r="L2521" t="s">
        <v>25</v>
      </c>
    </row>
    <row r="2522" spans="1:12" x14ac:dyDescent="0.3">
      <c r="A2522" s="1">
        <v>42439</v>
      </c>
      <c r="B2522">
        <v>2016</v>
      </c>
      <c r="C2522" t="s">
        <v>26</v>
      </c>
      <c r="D2522">
        <v>312340</v>
      </c>
      <c r="E2522">
        <v>375000</v>
      </c>
      <c r="F2522" t="s">
        <v>23</v>
      </c>
      <c r="G2522" t="s">
        <v>24</v>
      </c>
      <c r="H2522">
        <v>6</v>
      </c>
      <c r="I2522">
        <v>6</v>
      </c>
      <c r="J2522">
        <v>2056</v>
      </c>
      <c r="K2522">
        <v>1.3482590000000001</v>
      </c>
      <c r="L2522" t="s">
        <v>15</v>
      </c>
    </row>
    <row r="2523" spans="1:12" x14ac:dyDescent="0.3">
      <c r="A2523" s="1">
        <v>42439</v>
      </c>
      <c r="B2523">
        <v>2016</v>
      </c>
      <c r="C2523" t="s">
        <v>29</v>
      </c>
      <c r="D2523">
        <v>123550</v>
      </c>
      <c r="E2523">
        <v>148000</v>
      </c>
      <c r="F2523" t="s">
        <v>13</v>
      </c>
      <c r="G2523" t="s">
        <v>14</v>
      </c>
      <c r="H2523">
        <v>3</v>
      </c>
      <c r="I2523">
        <v>1</v>
      </c>
      <c r="J2523">
        <v>1048</v>
      </c>
      <c r="K2523">
        <v>1.3482590000000001</v>
      </c>
      <c r="L2523" t="s">
        <v>22</v>
      </c>
    </row>
    <row r="2524" spans="1:12" x14ac:dyDescent="0.3">
      <c r="A2524" s="1">
        <v>42439</v>
      </c>
      <c r="B2524">
        <v>2016</v>
      </c>
      <c r="C2524" t="s">
        <v>30</v>
      </c>
      <c r="D2524">
        <v>1176990</v>
      </c>
      <c r="E2524">
        <v>2075000</v>
      </c>
      <c r="F2524" t="s">
        <v>13</v>
      </c>
      <c r="G2524" t="s">
        <v>14</v>
      </c>
      <c r="H2524">
        <v>3</v>
      </c>
      <c r="I2524">
        <v>2</v>
      </c>
      <c r="J2524">
        <v>1089</v>
      </c>
      <c r="K2524">
        <v>1.3482590000000001</v>
      </c>
      <c r="L2524" t="s">
        <v>25</v>
      </c>
    </row>
    <row r="2525" spans="1:12" x14ac:dyDescent="0.3">
      <c r="A2525" s="1">
        <v>42441</v>
      </c>
      <c r="B2525">
        <v>2016</v>
      </c>
      <c r="C2525" t="s">
        <v>12</v>
      </c>
      <c r="D2525">
        <v>69660</v>
      </c>
      <c r="E2525">
        <v>66000</v>
      </c>
      <c r="F2525" t="s">
        <v>19</v>
      </c>
      <c r="G2525" t="s">
        <v>20</v>
      </c>
      <c r="H2525">
        <v>4</v>
      </c>
      <c r="I2525">
        <v>3</v>
      </c>
      <c r="J2525">
        <v>1227</v>
      </c>
      <c r="K2525">
        <v>1.3482590000000001</v>
      </c>
      <c r="L2525" t="s">
        <v>25</v>
      </c>
    </row>
    <row r="2526" spans="1:12" x14ac:dyDescent="0.3">
      <c r="A2526" s="1">
        <v>42446</v>
      </c>
      <c r="B2526">
        <v>2016</v>
      </c>
      <c r="C2526" t="s">
        <v>29</v>
      </c>
      <c r="D2526">
        <v>111440</v>
      </c>
      <c r="E2526">
        <v>147000</v>
      </c>
      <c r="F2526" t="s">
        <v>13</v>
      </c>
      <c r="G2526" t="s">
        <v>14</v>
      </c>
      <c r="H2526">
        <v>3</v>
      </c>
      <c r="I2526">
        <v>3</v>
      </c>
      <c r="J2526">
        <v>1093</v>
      </c>
      <c r="K2526">
        <v>1.3482590000000001</v>
      </c>
      <c r="L2526" t="s">
        <v>16</v>
      </c>
    </row>
    <row r="2527" spans="1:12" x14ac:dyDescent="0.3">
      <c r="A2527" s="1">
        <v>42446</v>
      </c>
      <c r="B2527">
        <v>2016</v>
      </c>
      <c r="C2527" t="s">
        <v>29</v>
      </c>
      <c r="D2527">
        <v>262500</v>
      </c>
      <c r="E2527">
        <v>485000</v>
      </c>
      <c r="F2527" t="s">
        <v>13</v>
      </c>
      <c r="G2527" t="s">
        <v>14</v>
      </c>
      <c r="H2527">
        <v>3</v>
      </c>
      <c r="I2527">
        <v>3</v>
      </c>
      <c r="J2527">
        <v>988</v>
      </c>
      <c r="K2527">
        <v>1.3482590000000001</v>
      </c>
      <c r="L2527" t="s">
        <v>16</v>
      </c>
    </row>
    <row r="2528" spans="1:12" x14ac:dyDescent="0.3">
      <c r="A2528" s="1">
        <v>42446</v>
      </c>
      <c r="B2528">
        <v>2016</v>
      </c>
      <c r="C2528" t="s">
        <v>30</v>
      </c>
      <c r="D2528">
        <v>308730</v>
      </c>
      <c r="E2528">
        <v>504000</v>
      </c>
      <c r="F2528" t="s">
        <v>27</v>
      </c>
      <c r="G2528" t="s">
        <v>28</v>
      </c>
      <c r="H2528">
        <v>8</v>
      </c>
      <c r="I2528">
        <v>7</v>
      </c>
      <c r="J2528">
        <v>2700</v>
      </c>
      <c r="K2528">
        <v>1.3482590000000001</v>
      </c>
      <c r="L2528" t="s">
        <v>25</v>
      </c>
    </row>
    <row r="2529" spans="1:12" x14ac:dyDescent="0.3">
      <c r="A2529" s="1">
        <v>42446</v>
      </c>
      <c r="B2529">
        <v>2016</v>
      </c>
      <c r="C2529" t="s">
        <v>17</v>
      </c>
      <c r="D2529">
        <v>123210</v>
      </c>
      <c r="E2529">
        <v>100000</v>
      </c>
      <c r="F2529" t="s">
        <v>13</v>
      </c>
      <c r="G2529" t="s">
        <v>14</v>
      </c>
      <c r="H2529">
        <v>3</v>
      </c>
      <c r="I2529">
        <v>1</v>
      </c>
      <c r="J2529">
        <v>961</v>
      </c>
      <c r="K2529">
        <v>1.3482590000000001</v>
      </c>
      <c r="L2529" t="s">
        <v>16</v>
      </c>
    </row>
    <row r="2530" spans="1:12" x14ac:dyDescent="0.3">
      <c r="A2530" s="1">
        <v>42446</v>
      </c>
      <c r="B2530">
        <v>2016</v>
      </c>
      <c r="C2530" t="s">
        <v>17</v>
      </c>
      <c r="D2530">
        <v>122210</v>
      </c>
      <c r="E2530">
        <v>75000</v>
      </c>
      <c r="F2530" t="s">
        <v>13</v>
      </c>
      <c r="G2530" t="s">
        <v>14</v>
      </c>
      <c r="H2530">
        <v>3</v>
      </c>
      <c r="I2530">
        <v>1</v>
      </c>
      <c r="J2530">
        <v>1029</v>
      </c>
      <c r="K2530">
        <v>1.3482590000000001</v>
      </c>
      <c r="L2530" t="s">
        <v>25</v>
      </c>
    </row>
    <row r="2531" spans="1:12" x14ac:dyDescent="0.3">
      <c r="A2531" s="1">
        <v>42446</v>
      </c>
      <c r="B2531">
        <v>2016</v>
      </c>
      <c r="C2531" t="s">
        <v>17</v>
      </c>
      <c r="D2531">
        <v>171080</v>
      </c>
      <c r="E2531">
        <v>110000</v>
      </c>
      <c r="F2531" t="s">
        <v>23</v>
      </c>
      <c r="G2531" t="s">
        <v>24</v>
      </c>
      <c r="H2531">
        <v>6</v>
      </c>
      <c r="I2531">
        <v>4</v>
      </c>
      <c r="J2531">
        <v>2193</v>
      </c>
      <c r="K2531">
        <v>1.3482590000000001</v>
      </c>
      <c r="L2531" t="s">
        <v>25</v>
      </c>
    </row>
    <row r="2532" spans="1:12" x14ac:dyDescent="0.3">
      <c r="A2532" s="1">
        <v>42446</v>
      </c>
      <c r="B2532">
        <v>2016</v>
      </c>
      <c r="C2532" t="s">
        <v>17</v>
      </c>
      <c r="D2532">
        <v>132580</v>
      </c>
      <c r="E2532">
        <v>88500</v>
      </c>
      <c r="F2532" t="s">
        <v>13</v>
      </c>
      <c r="G2532" t="s">
        <v>14</v>
      </c>
      <c r="H2532">
        <v>3</v>
      </c>
      <c r="I2532">
        <v>2</v>
      </c>
      <c r="J2532">
        <v>970</v>
      </c>
      <c r="K2532">
        <v>1.3482590000000001</v>
      </c>
      <c r="L2532" t="s">
        <v>15</v>
      </c>
    </row>
    <row r="2533" spans="1:12" x14ac:dyDescent="0.3">
      <c r="A2533" s="1">
        <v>42447</v>
      </c>
      <c r="B2533">
        <v>2016</v>
      </c>
      <c r="C2533" t="s">
        <v>30</v>
      </c>
      <c r="D2533">
        <v>350980</v>
      </c>
      <c r="E2533">
        <v>110000</v>
      </c>
      <c r="F2533" t="s">
        <v>13</v>
      </c>
      <c r="G2533" t="s">
        <v>14</v>
      </c>
      <c r="H2533">
        <v>3</v>
      </c>
      <c r="I2533">
        <v>3</v>
      </c>
      <c r="J2533">
        <v>939</v>
      </c>
      <c r="K2533">
        <v>1.3482590000000001</v>
      </c>
      <c r="L2533" t="s">
        <v>22</v>
      </c>
    </row>
    <row r="2534" spans="1:12" x14ac:dyDescent="0.3">
      <c r="A2534" s="1">
        <v>42447</v>
      </c>
      <c r="B2534">
        <v>2016</v>
      </c>
      <c r="C2534" t="s">
        <v>12</v>
      </c>
      <c r="D2534">
        <v>100820</v>
      </c>
      <c r="E2534">
        <v>165000</v>
      </c>
      <c r="F2534" t="s">
        <v>13</v>
      </c>
      <c r="G2534" t="s">
        <v>14</v>
      </c>
      <c r="H2534">
        <v>3</v>
      </c>
      <c r="I2534">
        <v>3</v>
      </c>
      <c r="J2534">
        <v>1084</v>
      </c>
      <c r="K2534">
        <v>1.3482590000000001</v>
      </c>
      <c r="L2534" t="s">
        <v>16</v>
      </c>
    </row>
    <row r="2535" spans="1:12" x14ac:dyDescent="0.3">
      <c r="A2535" s="1">
        <v>42449</v>
      </c>
      <c r="B2535">
        <v>2016</v>
      </c>
      <c r="C2535" t="s">
        <v>17</v>
      </c>
      <c r="D2535">
        <v>133860</v>
      </c>
      <c r="E2535">
        <v>35000</v>
      </c>
      <c r="F2535" t="s">
        <v>13</v>
      </c>
      <c r="G2535" t="s">
        <v>14</v>
      </c>
      <c r="H2535">
        <v>3</v>
      </c>
      <c r="I2535">
        <v>3</v>
      </c>
      <c r="J2535">
        <v>969</v>
      </c>
      <c r="K2535">
        <v>1.3482590000000001</v>
      </c>
      <c r="L2535" t="s">
        <v>16</v>
      </c>
    </row>
    <row r="2536" spans="1:12" x14ac:dyDescent="0.3">
      <c r="A2536" s="1">
        <v>42450</v>
      </c>
      <c r="B2536">
        <v>2016</v>
      </c>
      <c r="C2536" t="s">
        <v>26</v>
      </c>
      <c r="D2536">
        <v>333410</v>
      </c>
      <c r="E2536">
        <v>205000</v>
      </c>
      <c r="F2536" t="s">
        <v>13</v>
      </c>
      <c r="G2536" t="s">
        <v>14</v>
      </c>
      <c r="H2536">
        <v>3</v>
      </c>
      <c r="I2536">
        <v>2</v>
      </c>
      <c r="J2536">
        <v>1054</v>
      </c>
      <c r="K2536">
        <v>1.3482590000000001</v>
      </c>
      <c r="L2536" t="s">
        <v>25</v>
      </c>
    </row>
    <row r="2537" spans="1:12" x14ac:dyDescent="0.3">
      <c r="A2537" s="1">
        <v>42453</v>
      </c>
      <c r="B2537">
        <v>2016</v>
      </c>
      <c r="C2537" t="s">
        <v>17</v>
      </c>
      <c r="D2537">
        <v>120000</v>
      </c>
      <c r="E2537">
        <v>145110</v>
      </c>
      <c r="F2537" t="s">
        <v>13</v>
      </c>
      <c r="G2537" t="s">
        <v>14</v>
      </c>
      <c r="H2537">
        <v>3</v>
      </c>
      <c r="I2537">
        <v>1</v>
      </c>
      <c r="J2537">
        <v>985</v>
      </c>
      <c r="K2537">
        <v>1.3482590000000001</v>
      </c>
      <c r="L2537" t="s">
        <v>25</v>
      </c>
    </row>
    <row r="2538" spans="1:12" x14ac:dyDescent="0.3">
      <c r="A2538" s="1">
        <v>42454</v>
      </c>
      <c r="B2538">
        <v>2016</v>
      </c>
      <c r="C2538" t="s">
        <v>12</v>
      </c>
      <c r="D2538">
        <v>122880</v>
      </c>
      <c r="E2538">
        <v>170000</v>
      </c>
      <c r="F2538" t="s">
        <v>13</v>
      </c>
      <c r="G2538" t="s">
        <v>14</v>
      </c>
      <c r="H2538">
        <v>3</v>
      </c>
      <c r="I2538">
        <v>2</v>
      </c>
      <c r="J2538">
        <v>999</v>
      </c>
      <c r="K2538">
        <v>1.3482590000000001</v>
      </c>
      <c r="L2538" t="s">
        <v>16</v>
      </c>
    </row>
    <row r="2539" spans="1:12" x14ac:dyDescent="0.3">
      <c r="A2539" s="1">
        <v>42454</v>
      </c>
      <c r="B2539">
        <v>2016</v>
      </c>
      <c r="C2539" t="s">
        <v>30</v>
      </c>
      <c r="D2539">
        <v>297660</v>
      </c>
      <c r="E2539">
        <v>322500</v>
      </c>
      <c r="F2539" t="s">
        <v>13</v>
      </c>
      <c r="G2539" t="s">
        <v>14</v>
      </c>
      <c r="H2539">
        <v>3</v>
      </c>
      <c r="I2539">
        <v>3</v>
      </c>
      <c r="J2539">
        <v>916</v>
      </c>
      <c r="K2539">
        <v>1.3482590000000001</v>
      </c>
      <c r="L2539" t="s">
        <v>15</v>
      </c>
    </row>
    <row r="2540" spans="1:12" x14ac:dyDescent="0.3">
      <c r="A2540" s="1">
        <v>42454</v>
      </c>
      <c r="B2540">
        <v>2016</v>
      </c>
      <c r="C2540" t="s">
        <v>12</v>
      </c>
      <c r="D2540">
        <v>210240</v>
      </c>
      <c r="E2540">
        <v>310000</v>
      </c>
      <c r="F2540" t="s">
        <v>13</v>
      </c>
      <c r="G2540" t="s">
        <v>14</v>
      </c>
      <c r="H2540">
        <v>3</v>
      </c>
      <c r="I2540">
        <v>1</v>
      </c>
      <c r="J2540">
        <v>1011</v>
      </c>
      <c r="K2540">
        <v>1.3482590000000001</v>
      </c>
      <c r="L2540" t="s">
        <v>22</v>
      </c>
    </row>
    <row r="2541" spans="1:12" x14ac:dyDescent="0.3">
      <c r="A2541" s="1">
        <v>42456</v>
      </c>
      <c r="B2541">
        <v>2016</v>
      </c>
      <c r="C2541" t="s">
        <v>26</v>
      </c>
      <c r="D2541">
        <v>613060</v>
      </c>
      <c r="E2541">
        <v>1130000</v>
      </c>
      <c r="F2541" t="s">
        <v>13</v>
      </c>
      <c r="G2541" t="s">
        <v>14</v>
      </c>
      <c r="H2541">
        <v>3</v>
      </c>
      <c r="I2541">
        <v>3</v>
      </c>
      <c r="J2541">
        <v>986</v>
      </c>
      <c r="K2541">
        <v>1.3482590000000001</v>
      </c>
      <c r="L2541" t="s">
        <v>22</v>
      </c>
    </row>
    <row r="2542" spans="1:12" x14ac:dyDescent="0.3">
      <c r="A2542" s="1">
        <v>42456</v>
      </c>
      <c r="B2542">
        <v>2016</v>
      </c>
      <c r="C2542" t="s">
        <v>12</v>
      </c>
      <c r="D2542">
        <v>28710</v>
      </c>
      <c r="E2542">
        <v>12587</v>
      </c>
      <c r="F2542" t="s">
        <v>23</v>
      </c>
      <c r="G2542" t="s">
        <v>24</v>
      </c>
      <c r="H2542">
        <v>6</v>
      </c>
      <c r="I2542">
        <v>5</v>
      </c>
      <c r="J2542">
        <v>1923</v>
      </c>
      <c r="K2542">
        <v>1.3482590000000001</v>
      </c>
      <c r="L2542" t="s">
        <v>22</v>
      </c>
    </row>
    <row r="2543" spans="1:12" x14ac:dyDescent="0.3">
      <c r="A2543" s="1">
        <v>42457</v>
      </c>
      <c r="B2543">
        <v>2016</v>
      </c>
      <c r="C2543" t="s">
        <v>26</v>
      </c>
      <c r="D2543">
        <v>625940</v>
      </c>
      <c r="E2543">
        <v>700000</v>
      </c>
      <c r="F2543" t="s">
        <v>13</v>
      </c>
      <c r="G2543" t="s">
        <v>14</v>
      </c>
      <c r="H2543">
        <v>3</v>
      </c>
      <c r="I2543">
        <v>3</v>
      </c>
      <c r="J2543">
        <v>1098</v>
      </c>
      <c r="K2543">
        <v>1.3482590000000001</v>
      </c>
      <c r="L2543" t="s">
        <v>22</v>
      </c>
    </row>
    <row r="2544" spans="1:12" x14ac:dyDescent="0.3">
      <c r="A2544" s="1">
        <v>42457</v>
      </c>
      <c r="B2544">
        <v>2016</v>
      </c>
      <c r="C2544" t="s">
        <v>21</v>
      </c>
      <c r="D2544">
        <v>2122540</v>
      </c>
      <c r="E2544">
        <v>2515000</v>
      </c>
      <c r="F2544" t="s">
        <v>13</v>
      </c>
      <c r="G2544" t="s">
        <v>14</v>
      </c>
      <c r="H2544">
        <v>3</v>
      </c>
      <c r="I2544">
        <v>1</v>
      </c>
      <c r="J2544">
        <v>1053</v>
      </c>
      <c r="K2544">
        <v>1.3482590000000001</v>
      </c>
      <c r="L2544" t="s">
        <v>22</v>
      </c>
    </row>
    <row r="2545" spans="1:12" x14ac:dyDescent="0.3">
      <c r="A2545" s="1">
        <v>42457</v>
      </c>
      <c r="B2545">
        <v>2016</v>
      </c>
      <c r="C2545" t="s">
        <v>12</v>
      </c>
      <c r="D2545">
        <v>83910</v>
      </c>
      <c r="E2545">
        <v>120000</v>
      </c>
      <c r="F2545" t="s">
        <v>13</v>
      </c>
      <c r="G2545" t="s">
        <v>14</v>
      </c>
      <c r="H2545">
        <v>3</v>
      </c>
      <c r="I2545">
        <v>1</v>
      </c>
      <c r="J2545">
        <v>943</v>
      </c>
      <c r="K2545">
        <v>1.3482590000000001</v>
      </c>
      <c r="L2545" t="s">
        <v>15</v>
      </c>
    </row>
    <row r="2546" spans="1:12" x14ac:dyDescent="0.3">
      <c r="A2546" s="1">
        <v>42460</v>
      </c>
      <c r="B2546">
        <v>2016</v>
      </c>
      <c r="C2546" t="s">
        <v>29</v>
      </c>
      <c r="D2546">
        <v>168140</v>
      </c>
      <c r="E2546">
        <v>280000</v>
      </c>
      <c r="F2546" t="s">
        <v>13</v>
      </c>
      <c r="G2546" t="s">
        <v>14</v>
      </c>
      <c r="H2546">
        <v>3</v>
      </c>
      <c r="I2546">
        <v>1</v>
      </c>
      <c r="J2546">
        <v>987</v>
      </c>
      <c r="K2546">
        <v>1.3482590000000001</v>
      </c>
      <c r="L2546" t="s">
        <v>25</v>
      </c>
    </row>
    <row r="2547" spans="1:12" x14ac:dyDescent="0.3">
      <c r="A2547" s="1">
        <v>42460</v>
      </c>
      <c r="B2547">
        <v>2016</v>
      </c>
      <c r="C2547" t="s">
        <v>26</v>
      </c>
      <c r="D2547">
        <v>239050</v>
      </c>
      <c r="E2547">
        <v>248110</v>
      </c>
      <c r="F2547" t="s">
        <v>13</v>
      </c>
      <c r="G2547" t="s">
        <v>14</v>
      </c>
      <c r="H2547">
        <v>3</v>
      </c>
      <c r="I2547">
        <v>3</v>
      </c>
      <c r="J2547">
        <v>922</v>
      </c>
      <c r="K2547">
        <v>1.3482590000000001</v>
      </c>
      <c r="L2547" t="s">
        <v>25</v>
      </c>
    </row>
    <row r="2548" spans="1:12" x14ac:dyDescent="0.3">
      <c r="A2548" s="1">
        <v>42460</v>
      </c>
      <c r="B2548">
        <v>2016</v>
      </c>
      <c r="C2548" t="s">
        <v>30</v>
      </c>
      <c r="D2548">
        <v>305730</v>
      </c>
      <c r="E2548">
        <v>620000</v>
      </c>
      <c r="F2548" t="s">
        <v>13</v>
      </c>
      <c r="G2548" t="s">
        <v>14</v>
      </c>
      <c r="H2548">
        <v>3</v>
      </c>
      <c r="I2548">
        <v>1</v>
      </c>
      <c r="J2548">
        <v>1005</v>
      </c>
      <c r="K2548">
        <v>1.3482590000000001</v>
      </c>
      <c r="L2548" t="s">
        <v>15</v>
      </c>
    </row>
    <row r="2549" spans="1:12" x14ac:dyDescent="0.3">
      <c r="A2549" s="1">
        <v>42460</v>
      </c>
      <c r="B2549">
        <v>2016</v>
      </c>
      <c r="C2549" t="s">
        <v>17</v>
      </c>
      <c r="D2549">
        <v>149320</v>
      </c>
      <c r="E2549">
        <v>196000</v>
      </c>
      <c r="F2549" t="s">
        <v>13</v>
      </c>
      <c r="G2549" t="s">
        <v>14</v>
      </c>
      <c r="H2549">
        <v>3</v>
      </c>
      <c r="I2549">
        <v>3</v>
      </c>
      <c r="J2549">
        <v>1011</v>
      </c>
      <c r="K2549">
        <v>1.3482590000000001</v>
      </c>
      <c r="L2549" t="s">
        <v>16</v>
      </c>
    </row>
    <row r="2550" spans="1:12" x14ac:dyDescent="0.3">
      <c r="A2550" s="1">
        <v>42461</v>
      </c>
      <c r="B2550">
        <v>2016</v>
      </c>
      <c r="C2550" t="s">
        <v>26</v>
      </c>
      <c r="D2550">
        <v>437010</v>
      </c>
      <c r="E2550">
        <v>440000</v>
      </c>
      <c r="F2550" t="s">
        <v>13</v>
      </c>
      <c r="G2550" t="s">
        <v>14</v>
      </c>
      <c r="H2550">
        <v>3</v>
      </c>
      <c r="I2550">
        <v>2</v>
      </c>
      <c r="J2550">
        <v>911</v>
      </c>
      <c r="K2550">
        <v>1.3482590000000001</v>
      </c>
      <c r="L2550" t="s">
        <v>15</v>
      </c>
    </row>
    <row r="2551" spans="1:12" x14ac:dyDescent="0.3">
      <c r="A2551" s="1">
        <v>42461</v>
      </c>
      <c r="B2551">
        <v>2016</v>
      </c>
      <c r="C2551" t="s">
        <v>26</v>
      </c>
      <c r="D2551">
        <v>368690</v>
      </c>
      <c r="E2551">
        <v>20000</v>
      </c>
      <c r="F2551" t="s">
        <v>13</v>
      </c>
      <c r="G2551" t="s">
        <v>14</v>
      </c>
      <c r="H2551">
        <v>3</v>
      </c>
      <c r="I2551">
        <v>3</v>
      </c>
      <c r="J2551">
        <v>991</v>
      </c>
      <c r="K2551">
        <v>1.3482590000000001</v>
      </c>
      <c r="L2551" t="s">
        <v>16</v>
      </c>
    </row>
    <row r="2552" spans="1:12" x14ac:dyDescent="0.3">
      <c r="A2552" s="1">
        <v>42461</v>
      </c>
      <c r="B2552">
        <v>2016</v>
      </c>
      <c r="C2552" t="s">
        <v>12</v>
      </c>
      <c r="D2552">
        <v>89130</v>
      </c>
      <c r="E2552">
        <v>143000</v>
      </c>
      <c r="F2552" t="s">
        <v>13</v>
      </c>
      <c r="G2552" t="s">
        <v>14</v>
      </c>
      <c r="H2552">
        <v>3</v>
      </c>
      <c r="I2552">
        <v>2</v>
      </c>
      <c r="J2552">
        <v>986</v>
      </c>
      <c r="K2552">
        <v>1.3482590000000001</v>
      </c>
      <c r="L2552" t="s">
        <v>15</v>
      </c>
    </row>
    <row r="2553" spans="1:12" x14ac:dyDescent="0.3">
      <c r="A2553" s="1">
        <v>42461</v>
      </c>
      <c r="B2553">
        <v>2016</v>
      </c>
      <c r="C2553" t="s">
        <v>29</v>
      </c>
      <c r="D2553">
        <v>197260</v>
      </c>
      <c r="E2553">
        <v>342000</v>
      </c>
      <c r="F2553" t="s">
        <v>13</v>
      </c>
      <c r="G2553" t="s">
        <v>14</v>
      </c>
      <c r="H2553">
        <v>3</v>
      </c>
      <c r="I2553">
        <v>1</v>
      </c>
      <c r="J2553">
        <v>971</v>
      </c>
      <c r="K2553">
        <v>1.3482590000000001</v>
      </c>
      <c r="L2553" t="s">
        <v>16</v>
      </c>
    </row>
    <row r="2554" spans="1:12" x14ac:dyDescent="0.3">
      <c r="A2554" s="1">
        <v>42462</v>
      </c>
      <c r="B2554">
        <v>2016</v>
      </c>
      <c r="C2554" t="s">
        <v>30</v>
      </c>
      <c r="D2554">
        <v>659900</v>
      </c>
      <c r="E2554">
        <v>730000</v>
      </c>
      <c r="F2554" t="s">
        <v>13</v>
      </c>
      <c r="G2554" t="s">
        <v>14</v>
      </c>
      <c r="H2554">
        <v>3</v>
      </c>
      <c r="I2554">
        <v>3</v>
      </c>
      <c r="J2554">
        <v>988</v>
      </c>
      <c r="K2554">
        <v>1.3482590000000001</v>
      </c>
      <c r="L2554" t="s">
        <v>16</v>
      </c>
    </row>
    <row r="2555" spans="1:12" x14ac:dyDescent="0.3">
      <c r="A2555" s="1">
        <v>42462</v>
      </c>
      <c r="B2555">
        <v>2016</v>
      </c>
      <c r="C2555" t="s">
        <v>12</v>
      </c>
      <c r="D2555">
        <v>105640</v>
      </c>
      <c r="E2555">
        <v>125000</v>
      </c>
      <c r="F2555" t="s">
        <v>13</v>
      </c>
      <c r="G2555" t="s">
        <v>14</v>
      </c>
      <c r="H2555">
        <v>3</v>
      </c>
      <c r="I2555">
        <v>1</v>
      </c>
      <c r="J2555">
        <v>1060</v>
      </c>
      <c r="K2555">
        <v>1.3482590000000001</v>
      </c>
      <c r="L2555" t="s">
        <v>25</v>
      </c>
    </row>
    <row r="2556" spans="1:12" x14ac:dyDescent="0.3">
      <c r="A2556" s="1">
        <v>42462</v>
      </c>
      <c r="B2556">
        <v>2016</v>
      </c>
      <c r="C2556" t="s">
        <v>26</v>
      </c>
      <c r="D2556">
        <v>762090</v>
      </c>
      <c r="E2556">
        <v>752500</v>
      </c>
      <c r="F2556" t="s">
        <v>13</v>
      </c>
      <c r="G2556" t="s">
        <v>14</v>
      </c>
      <c r="H2556">
        <v>3</v>
      </c>
      <c r="I2556">
        <v>2</v>
      </c>
      <c r="J2556">
        <v>1009</v>
      </c>
      <c r="K2556">
        <v>1.3482590000000001</v>
      </c>
      <c r="L2556" t="s">
        <v>16</v>
      </c>
    </row>
    <row r="2557" spans="1:12" x14ac:dyDescent="0.3">
      <c r="A2557" s="1">
        <v>42462</v>
      </c>
      <c r="B2557">
        <v>2016</v>
      </c>
      <c r="C2557" t="s">
        <v>29</v>
      </c>
      <c r="D2557">
        <v>270200</v>
      </c>
      <c r="E2557">
        <v>375000</v>
      </c>
      <c r="F2557" t="s">
        <v>13</v>
      </c>
      <c r="G2557" t="s">
        <v>14</v>
      </c>
      <c r="H2557">
        <v>3</v>
      </c>
      <c r="I2557">
        <v>2</v>
      </c>
      <c r="J2557">
        <v>942</v>
      </c>
      <c r="K2557">
        <v>1.3482590000000001</v>
      </c>
      <c r="L2557" t="s">
        <v>15</v>
      </c>
    </row>
    <row r="2558" spans="1:12" x14ac:dyDescent="0.3">
      <c r="A2558" s="1">
        <v>42463</v>
      </c>
      <c r="B2558">
        <v>2016</v>
      </c>
      <c r="C2558" t="s">
        <v>30</v>
      </c>
      <c r="D2558">
        <v>788160</v>
      </c>
      <c r="E2558">
        <v>1149500</v>
      </c>
      <c r="F2558" t="s">
        <v>13</v>
      </c>
      <c r="G2558" t="s">
        <v>14</v>
      </c>
      <c r="H2558">
        <v>3</v>
      </c>
      <c r="I2558">
        <v>1</v>
      </c>
      <c r="J2558">
        <v>1022</v>
      </c>
      <c r="K2558">
        <v>1.3482590000000001</v>
      </c>
      <c r="L2558" t="s">
        <v>25</v>
      </c>
    </row>
    <row r="2559" spans="1:12" x14ac:dyDescent="0.3">
      <c r="A2559" s="1">
        <v>42463</v>
      </c>
      <c r="B2559">
        <v>2016</v>
      </c>
      <c r="C2559" t="s">
        <v>17</v>
      </c>
      <c r="D2559">
        <v>169020</v>
      </c>
      <c r="E2559">
        <v>120000</v>
      </c>
      <c r="F2559" t="s">
        <v>13</v>
      </c>
      <c r="G2559" t="s">
        <v>14</v>
      </c>
      <c r="H2559">
        <v>3</v>
      </c>
      <c r="I2559">
        <v>3</v>
      </c>
      <c r="J2559">
        <v>1068</v>
      </c>
      <c r="K2559">
        <v>1.3482590000000001</v>
      </c>
      <c r="L2559" t="s">
        <v>25</v>
      </c>
    </row>
    <row r="2560" spans="1:12" x14ac:dyDescent="0.3">
      <c r="A2560" s="1">
        <v>42463</v>
      </c>
      <c r="B2560">
        <v>2016</v>
      </c>
      <c r="C2560" t="s">
        <v>12</v>
      </c>
      <c r="D2560">
        <v>91260</v>
      </c>
      <c r="E2560">
        <v>115000</v>
      </c>
      <c r="F2560" t="s">
        <v>13</v>
      </c>
      <c r="G2560" t="s">
        <v>14</v>
      </c>
      <c r="H2560">
        <v>3</v>
      </c>
      <c r="I2560">
        <v>3</v>
      </c>
      <c r="J2560">
        <v>931</v>
      </c>
      <c r="K2560">
        <v>1.3482590000000001</v>
      </c>
      <c r="L2560" t="s">
        <v>15</v>
      </c>
    </row>
    <row r="2561" spans="1:12" x14ac:dyDescent="0.3">
      <c r="A2561" s="1">
        <v>42463</v>
      </c>
      <c r="B2561">
        <v>2016</v>
      </c>
      <c r="C2561" t="s">
        <v>12</v>
      </c>
      <c r="D2561">
        <v>105870</v>
      </c>
      <c r="E2561">
        <v>35000</v>
      </c>
      <c r="F2561" t="s">
        <v>13</v>
      </c>
      <c r="G2561" t="s">
        <v>14</v>
      </c>
      <c r="H2561">
        <v>3</v>
      </c>
      <c r="I2561">
        <v>2</v>
      </c>
      <c r="J2561">
        <v>1005</v>
      </c>
      <c r="K2561">
        <v>1.3482590000000001</v>
      </c>
      <c r="L2561" t="s">
        <v>22</v>
      </c>
    </row>
    <row r="2562" spans="1:12" x14ac:dyDescent="0.3">
      <c r="A2562" s="1">
        <v>42467</v>
      </c>
      <c r="B2562">
        <v>2016</v>
      </c>
      <c r="C2562" t="s">
        <v>12</v>
      </c>
      <c r="D2562">
        <v>118080</v>
      </c>
      <c r="E2562">
        <v>95000</v>
      </c>
      <c r="F2562" t="s">
        <v>13</v>
      </c>
      <c r="G2562" t="s">
        <v>14</v>
      </c>
      <c r="H2562">
        <v>3</v>
      </c>
      <c r="I2562">
        <v>2</v>
      </c>
      <c r="J2562">
        <v>985</v>
      </c>
      <c r="K2562">
        <v>1.3482590000000001</v>
      </c>
      <c r="L2562" t="s">
        <v>16</v>
      </c>
    </row>
    <row r="2563" spans="1:12" x14ac:dyDescent="0.3">
      <c r="A2563" s="1">
        <v>42467</v>
      </c>
      <c r="B2563">
        <v>2016</v>
      </c>
      <c r="C2563" t="s">
        <v>30</v>
      </c>
      <c r="D2563">
        <v>253900</v>
      </c>
      <c r="E2563">
        <v>565000</v>
      </c>
      <c r="F2563" t="s">
        <v>19</v>
      </c>
      <c r="G2563" t="s">
        <v>20</v>
      </c>
      <c r="H2563">
        <v>4</v>
      </c>
      <c r="I2563">
        <v>2</v>
      </c>
      <c r="J2563">
        <v>1226</v>
      </c>
      <c r="K2563">
        <v>1.3482590000000001</v>
      </c>
      <c r="L2563" t="s">
        <v>22</v>
      </c>
    </row>
    <row r="2564" spans="1:12" x14ac:dyDescent="0.3">
      <c r="A2564" s="1">
        <v>42467</v>
      </c>
      <c r="B2564">
        <v>2016</v>
      </c>
      <c r="C2564" t="s">
        <v>30</v>
      </c>
      <c r="D2564">
        <v>413020</v>
      </c>
      <c r="E2564">
        <v>707000</v>
      </c>
      <c r="F2564" t="s">
        <v>13</v>
      </c>
      <c r="G2564" t="s">
        <v>14</v>
      </c>
      <c r="H2564">
        <v>3</v>
      </c>
      <c r="I2564">
        <v>2</v>
      </c>
      <c r="J2564">
        <v>906</v>
      </c>
      <c r="K2564">
        <v>1.3482590000000001</v>
      </c>
      <c r="L2564" t="s">
        <v>22</v>
      </c>
    </row>
    <row r="2565" spans="1:12" x14ac:dyDescent="0.3">
      <c r="A2565" s="1">
        <v>42468</v>
      </c>
      <c r="B2565">
        <v>2016</v>
      </c>
      <c r="C2565" t="s">
        <v>21</v>
      </c>
      <c r="D2565">
        <v>481600</v>
      </c>
      <c r="E2565">
        <v>230000</v>
      </c>
      <c r="F2565" t="s">
        <v>13</v>
      </c>
      <c r="G2565" t="s">
        <v>14</v>
      </c>
      <c r="H2565">
        <v>3</v>
      </c>
      <c r="I2565">
        <v>1</v>
      </c>
      <c r="J2565">
        <v>1000</v>
      </c>
      <c r="K2565">
        <v>1.3482590000000001</v>
      </c>
      <c r="L2565" t="s">
        <v>25</v>
      </c>
    </row>
    <row r="2566" spans="1:12" x14ac:dyDescent="0.3">
      <c r="A2566" s="1">
        <v>42469</v>
      </c>
      <c r="B2566">
        <v>2016</v>
      </c>
      <c r="C2566" t="s">
        <v>21</v>
      </c>
      <c r="D2566">
        <v>559440</v>
      </c>
      <c r="E2566">
        <v>1100000</v>
      </c>
      <c r="F2566" t="s">
        <v>13</v>
      </c>
      <c r="G2566" t="s">
        <v>14</v>
      </c>
      <c r="H2566">
        <v>3</v>
      </c>
      <c r="I2566">
        <v>3</v>
      </c>
      <c r="J2566">
        <v>1007</v>
      </c>
      <c r="K2566">
        <v>1.3482590000000001</v>
      </c>
      <c r="L2566" t="s">
        <v>25</v>
      </c>
    </row>
    <row r="2567" spans="1:12" x14ac:dyDescent="0.3">
      <c r="A2567" s="1">
        <v>42469</v>
      </c>
      <c r="B2567">
        <v>2016</v>
      </c>
      <c r="C2567" t="s">
        <v>17</v>
      </c>
      <c r="D2567">
        <v>123420</v>
      </c>
      <c r="E2567">
        <v>168500</v>
      </c>
      <c r="F2567" t="s">
        <v>13</v>
      </c>
      <c r="G2567" t="s">
        <v>14</v>
      </c>
      <c r="H2567">
        <v>3</v>
      </c>
      <c r="I2567">
        <v>1</v>
      </c>
      <c r="J2567">
        <v>1068</v>
      </c>
      <c r="K2567">
        <v>1.3482590000000001</v>
      </c>
      <c r="L2567" t="s">
        <v>15</v>
      </c>
    </row>
    <row r="2568" spans="1:12" x14ac:dyDescent="0.3">
      <c r="A2568" s="1">
        <v>42470</v>
      </c>
      <c r="B2568">
        <v>2016</v>
      </c>
      <c r="C2568" t="s">
        <v>26</v>
      </c>
      <c r="D2568">
        <v>919380</v>
      </c>
      <c r="E2568">
        <v>1200000</v>
      </c>
      <c r="F2568" t="s">
        <v>13</v>
      </c>
      <c r="G2568" t="s">
        <v>14</v>
      </c>
      <c r="H2568">
        <v>3</v>
      </c>
      <c r="I2568">
        <v>3</v>
      </c>
      <c r="J2568">
        <v>964</v>
      </c>
      <c r="K2568">
        <v>1.3482590000000001</v>
      </c>
      <c r="L2568" t="s">
        <v>15</v>
      </c>
    </row>
    <row r="2569" spans="1:12" x14ac:dyDescent="0.3">
      <c r="A2569" s="1">
        <v>42470</v>
      </c>
      <c r="B2569">
        <v>2016</v>
      </c>
      <c r="C2569" t="s">
        <v>21</v>
      </c>
      <c r="D2569">
        <v>2028040</v>
      </c>
      <c r="E2569">
        <v>3450000</v>
      </c>
      <c r="F2569" t="s">
        <v>13</v>
      </c>
      <c r="G2569" t="s">
        <v>14</v>
      </c>
      <c r="H2569">
        <v>3</v>
      </c>
      <c r="I2569">
        <v>2</v>
      </c>
      <c r="J2569">
        <v>921</v>
      </c>
      <c r="K2569">
        <v>1.3482590000000001</v>
      </c>
      <c r="L2569" t="s">
        <v>16</v>
      </c>
    </row>
    <row r="2570" spans="1:12" x14ac:dyDescent="0.3">
      <c r="A2570" s="1">
        <v>42470</v>
      </c>
      <c r="B2570">
        <v>2016</v>
      </c>
      <c r="C2570" t="s">
        <v>12</v>
      </c>
      <c r="D2570">
        <v>85910</v>
      </c>
      <c r="E2570">
        <v>90000</v>
      </c>
      <c r="F2570" t="s">
        <v>19</v>
      </c>
      <c r="G2570" t="s">
        <v>20</v>
      </c>
      <c r="H2570">
        <v>4</v>
      </c>
      <c r="I2570">
        <v>4</v>
      </c>
      <c r="J2570">
        <v>1315</v>
      </c>
      <c r="K2570">
        <v>1.3482590000000001</v>
      </c>
      <c r="L2570" t="s">
        <v>22</v>
      </c>
    </row>
    <row r="2571" spans="1:12" x14ac:dyDescent="0.3">
      <c r="A2571" s="1">
        <v>42474</v>
      </c>
      <c r="B2571">
        <v>2016</v>
      </c>
      <c r="C2571" t="s">
        <v>12</v>
      </c>
      <c r="D2571">
        <v>73340</v>
      </c>
      <c r="E2571">
        <v>69900</v>
      </c>
      <c r="F2571" t="s">
        <v>13</v>
      </c>
      <c r="G2571" t="s">
        <v>14</v>
      </c>
      <c r="H2571">
        <v>3</v>
      </c>
      <c r="I2571">
        <v>2</v>
      </c>
      <c r="J2571">
        <v>979</v>
      </c>
      <c r="K2571">
        <v>1.3482590000000001</v>
      </c>
      <c r="L2571" t="s">
        <v>25</v>
      </c>
    </row>
    <row r="2572" spans="1:12" x14ac:dyDescent="0.3">
      <c r="A2572" s="1">
        <v>42474</v>
      </c>
      <c r="B2572">
        <v>2016</v>
      </c>
      <c r="C2572" t="s">
        <v>21</v>
      </c>
      <c r="D2572">
        <v>2259250</v>
      </c>
      <c r="E2572">
        <v>3050000</v>
      </c>
      <c r="F2572" t="s">
        <v>13</v>
      </c>
      <c r="G2572" t="s">
        <v>14</v>
      </c>
      <c r="H2572">
        <v>3</v>
      </c>
      <c r="I2572">
        <v>3</v>
      </c>
      <c r="J2572">
        <v>1004</v>
      </c>
      <c r="K2572">
        <v>1.3482590000000001</v>
      </c>
      <c r="L2572" t="s">
        <v>15</v>
      </c>
    </row>
    <row r="2573" spans="1:12" x14ac:dyDescent="0.3">
      <c r="A2573" s="1">
        <v>42476</v>
      </c>
      <c r="B2573">
        <v>2016</v>
      </c>
      <c r="C2573" t="s">
        <v>17</v>
      </c>
      <c r="D2573">
        <v>212290</v>
      </c>
      <c r="E2573">
        <v>95000</v>
      </c>
      <c r="F2573" t="s">
        <v>23</v>
      </c>
      <c r="G2573" t="s">
        <v>24</v>
      </c>
      <c r="H2573">
        <v>6</v>
      </c>
      <c r="I2573">
        <v>6</v>
      </c>
      <c r="J2573">
        <v>2141</v>
      </c>
      <c r="K2573">
        <v>1.3482590000000001</v>
      </c>
      <c r="L2573" t="s">
        <v>16</v>
      </c>
    </row>
    <row r="2574" spans="1:12" x14ac:dyDescent="0.3">
      <c r="A2574" s="1">
        <v>42476</v>
      </c>
      <c r="B2574">
        <v>2016</v>
      </c>
      <c r="C2574" t="s">
        <v>29</v>
      </c>
      <c r="D2574">
        <v>213990</v>
      </c>
      <c r="E2574">
        <v>345000</v>
      </c>
      <c r="F2574" t="s">
        <v>13</v>
      </c>
      <c r="G2574" t="s">
        <v>14</v>
      </c>
      <c r="H2574">
        <v>3</v>
      </c>
      <c r="I2574">
        <v>1</v>
      </c>
      <c r="J2574">
        <v>908</v>
      </c>
      <c r="K2574">
        <v>1.3482590000000001</v>
      </c>
      <c r="L2574" t="s">
        <v>15</v>
      </c>
    </row>
    <row r="2575" spans="1:12" x14ac:dyDescent="0.3">
      <c r="A2575" s="1">
        <v>42477</v>
      </c>
      <c r="B2575">
        <v>2016</v>
      </c>
      <c r="C2575" t="s">
        <v>12</v>
      </c>
      <c r="D2575">
        <v>73960</v>
      </c>
      <c r="E2575">
        <v>58000</v>
      </c>
      <c r="F2575" t="s">
        <v>13</v>
      </c>
      <c r="G2575" t="s">
        <v>14</v>
      </c>
      <c r="H2575">
        <v>3</v>
      </c>
      <c r="I2575">
        <v>2</v>
      </c>
      <c r="J2575">
        <v>1014</v>
      </c>
      <c r="K2575">
        <v>1.3482590000000001</v>
      </c>
      <c r="L2575" t="s">
        <v>16</v>
      </c>
    </row>
    <row r="2576" spans="1:12" x14ac:dyDescent="0.3">
      <c r="A2576" s="1">
        <v>42477</v>
      </c>
      <c r="B2576">
        <v>2016</v>
      </c>
      <c r="C2576" t="s">
        <v>17</v>
      </c>
      <c r="D2576">
        <v>91140</v>
      </c>
      <c r="E2576">
        <v>62000</v>
      </c>
      <c r="F2576" t="s">
        <v>13</v>
      </c>
      <c r="G2576" t="s">
        <v>14</v>
      </c>
      <c r="H2576">
        <v>3</v>
      </c>
      <c r="I2576">
        <v>1</v>
      </c>
      <c r="J2576">
        <v>911</v>
      </c>
      <c r="K2576">
        <v>1.3482590000000001</v>
      </c>
      <c r="L2576" t="s">
        <v>22</v>
      </c>
    </row>
    <row r="2577" spans="1:12" x14ac:dyDescent="0.3">
      <c r="A2577" s="1">
        <v>42477</v>
      </c>
      <c r="B2577">
        <v>2016</v>
      </c>
      <c r="C2577" t="s">
        <v>12</v>
      </c>
      <c r="D2577">
        <v>65190</v>
      </c>
      <c r="E2577">
        <v>99000</v>
      </c>
      <c r="F2577" t="s">
        <v>19</v>
      </c>
      <c r="G2577" t="s">
        <v>20</v>
      </c>
      <c r="H2577">
        <v>4</v>
      </c>
      <c r="I2577">
        <v>4</v>
      </c>
      <c r="J2577">
        <v>1232</v>
      </c>
      <c r="K2577">
        <v>1.3482590000000001</v>
      </c>
      <c r="L2577" t="s">
        <v>25</v>
      </c>
    </row>
    <row r="2578" spans="1:12" x14ac:dyDescent="0.3">
      <c r="A2578" s="1">
        <v>42477</v>
      </c>
      <c r="B2578">
        <v>2016</v>
      </c>
      <c r="C2578" t="s">
        <v>30</v>
      </c>
      <c r="D2578">
        <v>349010</v>
      </c>
      <c r="E2578">
        <v>350000</v>
      </c>
      <c r="F2578" t="s">
        <v>13</v>
      </c>
      <c r="G2578" t="s">
        <v>14</v>
      </c>
      <c r="H2578">
        <v>3</v>
      </c>
      <c r="I2578">
        <v>2</v>
      </c>
      <c r="J2578">
        <v>1038</v>
      </c>
      <c r="K2578">
        <v>1.3482590000000001</v>
      </c>
      <c r="L2578" t="s">
        <v>16</v>
      </c>
    </row>
    <row r="2579" spans="1:12" x14ac:dyDescent="0.3">
      <c r="A2579" s="1">
        <v>42477</v>
      </c>
      <c r="B2579">
        <v>2016</v>
      </c>
      <c r="C2579" t="s">
        <v>12</v>
      </c>
      <c r="D2579">
        <v>22500</v>
      </c>
      <c r="E2579">
        <v>27000</v>
      </c>
      <c r="F2579" t="s">
        <v>13</v>
      </c>
      <c r="G2579" t="s">
        <v>14</v>
      </c>
      <c r="H2579">
        <v>3</v>
      </c>
      <c r="I2579">
        <v>3</v>
      </c>
      <c r="J2579">
        <v>1072</v>
      </c>
      <c r="K2579">
        <v>1.3482590000000001</v>
      </c>
      <c r="L2579" t="s">
        <v>15</v>
      </c>
    </row>
    <row r="2580" spans="1:12" x14ac:dyDescent="0.3">
      <c r="A2580" s="1">
        <v>42481</v>
      </c>
      <c r="B2580">
        <v>2016</v>
      </c>
      <c r="C2580" t="s">
        <v>26</v>
      </c>
      <c r="D2580">
        <v>219380</v>
      </c>
      <c r="E2580">
        <v>859000</v>
      </c>
      <c r="F2580" t="s">
        <v>13</v>
      </c>
      <c r="G2580" t="s">
        <v>14</v>
      </c>
      <c r="H2580">
        <v>3</v>
      </c>
      <c r="I2580">
        <v>3</v>
      </c>
      <c r="J2580">
        <v>905</v>
      </c>
      <c r="K2580">
        <v>1.3482590000000001</v>
      </c>
      <c r="L2580" t="s">
        <v>16</v>
      </c>
    </row>
    <row r="2581" spans="1:12" x14ac:dyDescent="0.3">
      <c r="A2581" s="1">
        <v>42481</v>
      </c>
      <c r="B2581">
        <v>2016</v>
      </c>
      <c r="C2581" t="s">
        <v>21</v>
      </c>
      <c r="D2581">
        <v>3678430</v>
      </c>
      <c r="E2581">
        <v>5900000</v>
      </c>
      <c r="F2581" t="s">
        <v>13</v>
      </c>
      <c r="G2581" t="s">
        <v>14</v>
      </c>
      <c r="H2581">
        <v>3</v>
      </c>
      <c r="I2581">
        <v>1</v>
      </c>
      <c r="J2581">
        <v>972</v>
      </c>
      <c r="K2581">
        <v>1.3482590000000001</v>
      </c>
      <c r="L2581" t="s">
        <v>22</v>
      </c>
    </row>
    <row r="2582" spans="1:12" x14ac:dyDescent="0.3">
      <c r="A2582" s="1">
        <v>42481</v>
      </c>
      <c r="B2582">
        <v>2016</v>
      </c>
      <c r="C2582" t="s">
        <v>12</v>
      </c>
      <c r="D2582">
        <v>116410</v>
      </c>
      <c r="E2582">
        <v>165000</v>
      </c>
      <c r="F2582" t="s">
        <v>13</v>
      </c>
      <c r="G2582" t="s">
        <v>14</v>
      </c>
      <c r="H2582">
        <v>3</v>
      </c>
      <c r="I2582">
        <v>2</v>
      </c>
      <c r="J2582">
        <v>1025</v>
      </c>
      <c r="K2582">
        <v>1.3482590000000001</v>
      </c>
      <c r="L2582" t="s">
        <v>16</v>
      </c>
    </row>
    <row r="2583" spans="1:12" x14ac:dyDescent="0.3">
      <c r="A2583" s="1">
        <v>42482</v>
      </c>
      <c r="B2583">
        <v>2016</v>
      </c>
      <c r="C2583" t="s">
        <v>29</v>
      </c>
      <c r="D2583">
        <v>264110</v>
      </c>
      <c r="E2583">
        <v>360000</v>
      </c>
      <c r="F2583" t="s">
        <v>13</v>
      </c>
      <c r="G2583" t="s">
        <v>14</v>
      </c>
      <c r="H2583">
        <v>3</v>
      </c>
      <c r="I2583">
        <v>3</v>
      </c>
      <c r="J2583">
        <v>1032</v>
      </c>
      <c r="K2583">
        <v>1.3482590000000001</v>
      </c>
      <c r="L2583" t="s">
        <v>22</v>
      </c>
    </row>
    <row r="2584" spans="1:12" x14ac:dyDescent="0.3">
      <c r="A2584" s="1">
        <v>42483</v>
      </c>
      <c r="B2584">
        <v>2016</v>
      </c>
      <c r="C2584" t="s">
        <v>30</v>
      </c>
      <c r="D2584">
        <v>467940</v>
      </c>
      <c r="E2584">
        <v>759000</v>
      </c>
      <c r="F2584" t="s">
        <v>13</v>
      </c>
      <c r="G2584" t="s">
        <v>14</v>
      </c>
      <c r="H2584">
        <v>3</v>
      </c>
      <c r="I2584">
        <v>1</v>
      </c>
      <c r="J2584">
        <v>958</v>
      </c>
      <c r="K2584">
        <v>1.3482590000000001</v>
      </c>
      <c r="L2584" t="s">
        <v>22</v>
      </c>
    </row>
    <row r="2585" spans="1:12" x14ac:dyDescent="0.3">
      <c r="A2585" s="1">
        <v>42484</v>
      </c>
      <c r="B2585">
        <v>2016</v>
      </c>
      <c r="C2585" t="s">
        <v>17</v>
      </c>
      <c r="D2585">
        <v>172340</v>
      </c>
      <c r="E2585">
        <v>140000</v>
      </c>
      <c r="F2585" t="s">
        <v>23</v>
      </c>
      <c r="G2585" t="s">
        <v>24</v>
      </c>
      <c r="H2585">
        <v>6</v>
      </c>
      <c r="I2585">
        <v>4</v>
      </c>
      <c r="J2585">
        <v>1936</v>
      </c>
      <c r="K2585">
        <v>1.3482590000000001</v>
      </c>
      <c r="L2585" t="s">
        <v>16</v>
      </c>
    </row>
    <row r="2586" spans="1:12" x14ac:dyDescent="0.3">
      <c r="A2586" s="1">
        <v>42484</v>
      </c>
      <c r="B2586">
        <v>2016</v>
      </c>
      <c r="C2586" t="s">
        <v>29</v>
      </c>
      <c r="D2586">
        <v>190260</v>
      </c>
      <c r="E2586">
        <v>320000</v>
      </c>
      <c r="F2586" t="s">
        <v>13</v>
      </c>
      <c r="G2586" t="s">
        <v>14</v>
      </c>
      <c r="H2586">
        <v>3</v>
      </c>
      <c r="I2586">
        <v>3</v>
      </c>
      <c r="J2586">
        <v>1035</v>
      </c>
      <c r="K2586">
        <v>1.3482590000000001</v>
      </c>
      <c r="L2586" t="s">
        <v>15</v>
      </c>
    </row>
    <row r="2587" spans="1:12" x14ac:dyDescent="0.3">
      <c r="A2587" s="1">
        <v>42488</v>
      </c>
      <c r="B2587">
        <v>2016</v>
      </c>
      <c r="C2587" t="s">
        <v>21</v>
      </c>
      <c r="D2587">
        <v>2654540</v>
      </c>
      <c r="E2587">
        <v>3925000</v>
      </c>
      <c r="F2587" t="s">
        <v>13</v>
      </c>
      <c r="G2587" t="s">
        <v>14</v>
      </c>
      <c r="H2587">
        <v>3</v>
      </c>
      <c r="I2587">
        <v>2</v>
      </c>
      <c r="J2587">
        <v>978</v>
      </c>
      <c r="K2587">
        <v>1.3482590000000001</v>
      </c>
      <c r="L2587" t="s">
        <v>22</v>
      </c>
    </row>
    <row r="2588" spans="1:12" x14ac:dyDescent="0.3">
      <c r="A2588" s="1">
        <v>42488</v>
      </c>
      <c r="B2588">
        <v>2016</v>
      </c>
      <c r="C2588" t="s">
        <v>30</v>
      </c>
      <c r="D2588">
        <v>213850</v>
      </c>
      <c r="E2588">
        <v>392000</v>
      </c>
      <c r="F2588" t="s">
        <v>19</v>
      </c>
      <c r="G2588" t="s">
        <v>20</v>
      </c>
      <c r="H2588">
        <v>4</v>
      </c>
      <c r="I2588">
        <v>2</v>
      </c>
      <c r="J2588">
        <v>1425</v>
      </c>
      <c r="K2588">
        <v>1.3482590000000001</v>
      </c>
      <c r="L2588" t="s">
        <v>22</v>
      </c>
    </row>
    <row r="2589" spans="1:12" x14ac:dyDescent="0.3">
      <c r="A2589" s="1">
        <v>42489</v>
      </c>
      <c r="B2589">
        <v>2016</v>
      </c>
      <c r="C2589" t="s">
        <v>21</v>
      </c>
      <c r="D2589">
        <v>1960770</v>
      </c>
      <c r="E2589">
        <v>2975000</v>
      </c>
      <c r="F2589" t="s">
        <v>13</v>
      </c>
      <c r="G2589" t="s">
        <v>14</v>
      </c>
      <c r="H2589">
        <v>3</v>
      </c>
      <c r="I2589">
        <v>1</v>
      </c>
      <c r="J2589">
        <v>964</v>
      </c>
      <c r="K2589">
        <v>1.3482590000000001</v>
      </c>
      <c r="L2589" t="s">
        <v>22</v>
      </c>
    </row>
    <row r="2590" spans="1:12" x14ac:dyDescent="0.3">
      <c r="A2590" s="1">
        <v>42490</v>
      </c>
      <c r="B2590">
        <v>2016</v>
      </c>
      <c r="C2590" t="s">
        <v>17</v>
      </c>
      <c r="D2590">
        <v>202780</v>
      </c>
      <c r="E2590">
        <v>232000</v>
      </c>
      <c r="F2590" t="s">
        <v>23</v>
      </c>
      <c r="G2590" t="s">
        <v>24</v>
      </c>
      <c r="H2590">
        <v>6</v>
      </c>
      <c r="I2590">
        <v>5</v>
      </c>
      <c r="J2590">
        <v>1858</v>
      </c>
      <c r="K2590">
        <v>1.3482590000000001</v>
      </c>
      <c r="L2590" t="s">
        <v>15</v>
      </c>
    </row>
    <row r="2591" spans="1:12" x14ac:dyDescent="0.3">
      <c r="A2591" s="1">
        <v>42491</v>
      </c>
      <c r="B2591">
        <v>2016</v>
      </c>
      <c r="C2591" t="s">
        <v>30</v>
      </c>
      <c r="D2591">
        <v>279600</v>
      </c>
      <c r="E2591">
        <v>505000</v>
      </c>
      <c r="F2591" t="s">
        <v>13</v>
      </c>
      <c r="G2591" t="s">
        <v>14</v>
      </c>
      <c r="H2591">
        <v>3</v>
      </c>
      <c r="I2591">
        <v>1</v>
      </c>
      <c r="J2591">
        <v>966</v>
      </c>
      <c r="K2591">
        <v>1.3482590000000001</v>
      </c>
      <c r="L2591" t="s">
        <v>16</v>
      </c>
    </row>
    <row r="2592" spans="1:12" x14ac:dyDescent="0.3">
      <c r="A2592" s="1">
        <v>42491</v>
      </c>
      <c r="B2592">
        <v>2016</v>
      </c>
      <c r="C2592" t="s">
        <v>17</v>
      </c>
      <c r="D2592">
        <v>94320</v>
      </c>
      <c r="E2592">
        <v>144900</v>
      </c>
      <c r="F2592" t="s">
        <v>13</v>
      </c>
      <c r="G2592" t="s">
        <v>14</v>
      </c>
      <c r="H2592">
        <v>3</v>
      </c>
      <c r="I2592">
        <v>3</v>
      </c>
      <c r="J2592">
        <v>1014</v>
      </c>
      <c r="K2592">
        <v>1.3482590000000001</v>
      </c>
      <c r="L2592" t="s">
        <v>22</v>
      </c>
    </row>
    <row r="2593" spans="1:12" x14ac:dyDescent="0.3">
      <c r="A2593" s="1">
        <v>42495</v>
      </c>
      <c r="B2593">
        <v>2016</v>
      </c>
      <c r="C2593" t="s">
        <v>30</v>
      </c>
      <c r="D2593">
        <v>375690</v>
      </c>
      <c r="E2593">
        <v>585000</v>
      </c>
      <c r="F2593" t="s">
        <v>13</v>
      </c>
      <c r="G2593" t="s">
        <v>14</v>
      </c>
      <c r="H2593">
        <v>3</v>
      </c>
      <c r="I2593">
        <v>2</v>
      </c>
      <c r="J2593">
        <v>925</v>
      </c>
      <c r="K2593">
        <v>1.3482590000000001</v>
      </c>
      <c r="L2593" t="s">
        <v>16</v>
      </c>
    </row>
    <row r="2594" spans="1:12" x14ac:dyDescent="0.3">
      <c r="A2594" s="1">
        <v>42496</v>
      </c>
      <c r="B2594">
        <v>2016</v>
      </c>
      <c r="C2594" t="s">
        <v>17</v>
      </c>
      <c r="D2594">
        <v>180170</v>
      </c>
      <c r="E2594">
        <v>278000</v>
      </c>
      <c r="F2594" t="s">
        <v>13</v>
      </c>
      <c r="G2594" t="s">
        <v>14</v>
      </c>
      <c r="H2594">
        <v>3</v>
      </c>
      <c r="I2594">
        <v>3</v>
      </c>
      <c r="J2594">
        <v>1065</v>
      </c>
      <c r="K2594">
        <v>1.3482590000000001</v>
      </c>
      <c r="L2594" t="s">
        <v>25</v>
      </c>
    </row>
    <row r="2595" spans="1:12" x14ac:dyDescent="0.3">
      <c r="A2595" s="1">
        <v>42497</v>
      </c>
      <c r="B2595">
        <v>2016</v>
      </c>
      <c r="C2595" t="s">
        <v>12</v>
      </c>
      <c r="D2595">
        <v>27520</v>
      </c>
      <c r="E2595">
        <v>50900</v>
      </c>
      <c r="F2595" t="s">
        <v>19</v>
      </c>
      <c r="G2595" t="s">
        <v>20</v>
      </c>
      <c r="H2595">
        <v>4</v>
      </c>
      <c r="I2595">
        <v>2</v>
      </c>
      <c r="J2595">
        <v>1293</v>
      </c>
      <c r="K2595">
        <v>1.3482590000000001</v>
      </c>
      <c r="L2595" t="s">
        <v>25</v>
      </c>
    </row>
    <row r="2596" spans="1:12" x14ac:dyDescent="0.3">
      <c r="A2596" s="1">
        <v>42497</v>
      </c>
      <c r="B2596">
        <v>2016</v>
      </c>
      <c r="C2596" t="s">
        <v>17</v>
      </c>
      <c r="D2596">
        <v>112850</v>
      </c>
      <c r="E2596">
        <v>32000</v>
      </c>
      <c r="F2596" t="s">
        <v>13</v>
      </c>
      <c r="G2596" t="s">
        <v>14</v>
      </c>
      <c r="H2596">
        <v>3</v>
      </c>
      <c r="I2596">
        <v>1</v>
      </c>
      <c r="J2596">
        <v>1082</v>
      </c>
      <c r="K2596">
        <v>1.3482590000000001</v>
      </c>
      <c r="L2596" t="s">
        <v>25</v>
      </c>
    </row>
    <row r="2597" spans="1:12" x14ac:dyDescent="0.3">
      <c r="A2597" s="1">
        <v>42497</v>
      </c>
      <c r="B2597">
        <v>2016</v>
      </c>
      <c r="C2597" t="s">
        <v>26</v>
      </c>
      <c r="D2597">
        <v>753130</v>
      </c>
      <c r="E2597">
        <v>1050000</v>
      </c>
      <c r="F2597" t="s">
        <v>13</v>
      </c>
      <c r="G2597" t="s">
        <v>14</v>
      </c>
      <c r="H2597">
        <v>3</v>
      </c>
      <c r="I2597">
        <v>3</v>
      </c>
      <c r="J2597">
        <v>985</v>
      </c>
      <c r="K2597">
        <v>1.3482590000000001</v>
      </c>
      <c r="L2597" t="s">
        <v>25</v>
      </c>
    </row>
    <row r="2598" spans="1:12" x14ac:dyDescent="0.3">
      <c r="A2598" s="1">
        <v>42498</v>
      </c>
      <c r="B2598">
        <v>2016</v>
      </c>
      <c r="C2598" t="s">
        <v>30</v>
      </c>
      <c r="D2598">
        <v>434160</v>
      </c>
      <c r="E2598">
        <v>492000</v>
      </c>
      <c r="F2598" t="s">
        <v>13</v>
      </c>
      <c r="G2598" t="s">
        <v>14</v>
      </c>
      <c r="H2598">
        <v>3</v>
      </c>
      <c r="I2598">
        <v>1</v>
      </c>
      <c r="J2598">
        <v>1100</v>
      </c>
      <c r="K2598">
        <v>1.3482590000000001</v>
      </c>
      <c r="L2598" t="s">
        <v>25</v>
      </c>
    </row>
    <row r="2599" spans="1:12" x14ac:dyDescent="0.3">
      <c r="A2599" s="1">
        <v>42498</v>
      </c>
      <c r="B2599">
        <v>2016</v>
      </c>
      <c r="C2599" t="s">
        <v>12</v>
      </c>
      <c r="D2599">
        <v>71810</v>
      </c>
      <c r="E2599">
        <v>45000</v>
      </c>
      <c r="F2599" t="s">
        <v>13</v>
      </c>
      <c r="G2599" t="s">
        <v>14</v>
      </c>
      <c r="H2599">
        <v>3</v>
      </c>
      <c r="I2599">
        <v>1</v>
      </c>
      <c r="J2599">
        <v>1093</v>
      </c>
      <c r="K2599">
        <v>1.3482590000000001</v>
      </c>
      <c r="L2599" t="s">
        <v>25</v>
      </c>
    </row>
    <row r="2600" spans="1:12" x14ac:dyDescent="0.3">
      <c r="A2600" s="1">
        <v>42498</v>
      </c>
      <c r="B2600">
        <v>2016</v>
      </c>
      <c r="C2600" t="s">
        <v>12</v>
      </c>
      <c r="D2600">
        <v>83300</v>
      </c>
      <c r="E2600">
        <v>155000</v>
      </c>
      <c r="F2600" t="s">
        <v>13</v>
      </c>
      <c r="G2600" t="s">
        <v>14</v>
      </c>
      <c r="H2600">
        <v>3</v>
      </c>
      <c r="I2600">
        <v>3</v>
      </c>
      <c r="J2600">
        <v>924</v>
      </c>
      <c r="K2600">
        <v>1.3482590000000001</v>
      </c>
      <c r="L2600" t="s">
        <v>22</v>
      </c>
    </row>
    <row r="2601" spans="1:12" x14ac:dyDescent="0.3">
      <c r="A2601" s="1">
        <v>42502</v>
      </c>
      <c r="B2601">
        <v>2016</v>
      </c>
      <c r="C2601" t="s">
        <v>17</v>
      </c>
      <c r="D2601">
        <v>182970</v>
      </c>
      <c r="E2601">
        <v>115000</v>
      </c>
      <c r="F2601" t="s">
        <v>23</v>
      </c>
      <c r="G2601" t="s">
        <v>24</v>
      </c>
      <c r="H2601">
        <v>6</v>
      </c>
      <c r="I2601">
        <v>4</v>
      </c>
      <c r="J2601">
        <v>2059</v>
      </c>
      <c r="K2601">
        <v>1.3482590000000001</v>
      </c>
      <c r="L2601" t="s">
        <v>22</v>
      </c>
    </row>
    <row r="2602" spans="1:12" x14ac:dyDescent="0.3">
      <c r="A2602" s="1">
        <v>42502</v>
      </c>
      <c r="B2602">
        <v>2016</v>
      </c>
      <c r="C2602" t="s">
        <v>17</v>
      </c>
      <c r="D2602">
        <v>221740</v>
      </c>
      <c r="E2602">
        <v>140000</v>
      </c>
      <c r="F2602" t="s">
        <v>13</v>
      </c>
      <c r="G2602" t="s">
        <v>14</v>
      </c>
      <c r="H2602">
        <v>3</v>
      </c>
      <c r="I2602">
        <v>2</v>
      </c>
      <c r="J2602">
        <v>1043</v>
      </c>
      <c r="K2602">
        <v>1.3482590000000001</v>
      </c>
      <c r="L2602" t="s">
        <v>22</v>
      </c>
    </row>
    <row r="2603" spans="1:12" x14ac:dyDescent="0.3">
      <c r="A2603" s="1">
        <v>42503</v>
      </c>
      <c r="B2603">
        <v>2016</v>
      </c>
      <c r="C2603" t="s">
        <v>21</v>
      </c>
      <c r="D2603">
        <v>830900</v>
      </c>
      <c r="E2603">
        <v>1335000</v>
      </c>
      <c r="F2603" t="s">
        <v>13</v>
      </c>
      <c r="G2603" t="s">
        <v>14</v>
      </c>
      <c r="H2603">
        <v>3</v>
      </c>
      <c r="I2603">
        <v>3</v>
      </c>
      <c r="J2603">
        <v>921</v>
      </c>
      <c r="K2603">
        <v>1.3482590000000001</v>
      </c>
      <c r="L2603" t="s">
        <v>25</v>
      </c>
    </row>
    <row r="2604" spans="1:12" x14ac:dyDescent="0.3">
      <c r="A2604" s="1">
        <v>42503</v>
      </c>
      <c r="B2604">
        <v>2016</v>
      </c>
      <c r="C2604" t="s">
        <v>12</v>
      </c>
      <c r="D2604">
        <v>23860</v>
      </c>
      <c r="E2604">
        <v>30000</v>
      </c>
      <c r="F2604" t="s">
        <v>23</v>
      </c>
      <c r="G2604" t="s">
        <v>24</v>
      </c>
      <c r="H2604">
        <v>6</v>
      </c>
      <c r="I2604">
        <v>5</v>
      </c>
      <c r="J2604">
        <v>2189</v>
      </c>
      <c r="K2604">
        <v>1.3482590000000001</v>
      </c>
      <c r="L2604" t="s">
        <v>15</v>
      </c>
    </row>
    <row r="2605" spans="1:12" x14ac:dyDescent="0.3">
      <c r="A2605" s="1">
        <v>42505</v>
      </c>
      <c r="B2605">
        <v>2016</v>
      </c>
      <c r="C2605" t="s">
        <v>12</v>
      </c>
      <c r="D2605">
        <v>26690</v>
      </c>
      <c r="E2605">
        <v>13000</v>
      </c>
      <c r="F2605" t="s">
        <v>23</v>
      </c>
      <c r="G2605" t="s">
        <v>24</v>
      </c>
      <c r="H2605">
        <v>6</v>
      </c>
      <c r="I2605">
        <v>5</v>
      </c>
      <c r="J2605">
        <v>2163</v>
      </c>
      <c r="K2605">
        <v>1.3482590000000001</v>
      </c>
      <c r="L2605" t="s">
        <v>22</v>
      </c>
    </row>
    <row r="2606" spans="1:12" x14ac:dyDescent="0.3">
      <c r="A2606" s="1">
        <v>42506</v>
      </c>
      <c r="B2606">
        <v>2016</v>
      </c>
      <c r="C2606" t="s">
        <v>12</v>
      </c>
      <c r="D2606">
        <v>80710</v>
      </c>
      <c r="E2606">
        <v>144149</v>
      </c>
      <c r="F2606" t="s">
        <v>13</v>
      </c>
      <c r="G2606" t="s">
        <v>14</v>
      </c>
      <c r="H2606">
        <v>3</v>
      </c>
      <c r="I2606">
        <v>1</v>
      </c>
      <c r="J2606">
        <v>1096</v>
      </c>
      <c r="K2606">
        <v>1.3482590000000001</v>
      </c>
      <c r="L2606" t="s">
        <v>25</v>
      </c>
    </row>
    <row r="2607" spans="1:12" x14ac:dyDescent="0.3">
      <c r="A2607" s="1">
        <v>42506</v>
      </c>
      <c r="B2607">
        <v>2016</v>
      </c>
      <c r="C2607" t="s">
        <v>21</v>
      </c>
      <c r="D2607">
        <v>2732100</v>
      </c>
      <c r="E2607">
        <v>3825000</v>
      </c>
      <c r="F2607" t="s">
        <v>13</v>
      </c>
      <c r="G2607" t="s">
        <v>14</v>
      </c>
      <c r="H2607">
        <v>3</v>
      </c>
      <c r="I2607">
        <v>1</v>
      </c>
      <c r="J2607">
        <v>1066</v>
      </c>
      <c r="K2607">
        <v>1.3482590000000001</v>
      </c>
      <c r="L2607" t="s">
        <v>16</v>
      </c>
    </row>
    <row r="2608" spans="1:12" x14ac:dyDescent="0.3">
      <c r="A2608" s="1">
        <v>42509</v>
      </c>
      <c r="B2608">
        <v>2016</v>
      </c>
      <c r="C2608" t="s">
        <v>17</v>
      </c>
      <c r="D2608">
        <v>168910</v>
      </c>
      <c r="E2608">
        <v>223500</v>
      </c>
      <c r="F2608" t="s">
        <v>13</v>
      </c>
      <c r="G2608" t="s">
        <v>14</v>
      </c>
      <c r="H2608">
        <v>3</v>
      </c>
      <c r="I2608">
        <v>2</v>
      </c>
      <c r="J2608">
        <v>953</v>
      </c>
      <c r="K2608">
        <v>1.3482590000000001</v>
      </c>
      <c r="L2608" t="s">
        <v>22</v>
      </c>
    </row>
    <row r="2609" spans="1:12" x14ac:dyDescent="0.3">
      <c r="A2609" s="1">
        <v>42509</v>
      </c>
      <c r="B2609">
        <v>2016</v>
      </c>
      <c r="C2609" t="s">
        <v>29</v>
      </c>
      <c r="D2609">
        <v>121660</v>
      </c>
      <c r="E2609">
        <v>178000</v>
      </c>
      <c r="F2609" t="s">
        <v>13</v>
      </c>
      <c r="G2609" t="s">
        <v>14</v>
      </c>
      <c r="H2609">
        <v>3</v>
      </c>
      <c r="I2609">
        <v>2</v>
      </c>
      <c r="J2609">
        <v>999</v>
      </c>
      <c r="K2609">
        <v>1.3482590000000001</v>
      </c>
      <c r="L2609" t="s">
        <v>15</v>
      </c>
    </row>
    <row r="2610" spans="1:12" x14ac:dyDescent="0.3">
      <c r="A2610" s="1">
        <v>42509</v>
      </c>
      <c r="B2610">
        <v>2016</v>
      </c>
      <c r="C2610" t="s">
        <v>30</v>
      </c>
      <c r="D2610">
        <v>299070</v>
      </c>
      <c r="E2610">
        <v>340000</v>
      </c>
      <c r="F2610" t="s">
        <v>13</v>
      </c>
      <c r="G2610" t="s">
        <v>14</v>
      </c>
      <c r="H2610">
        <v>3</v>
      </c>
      <c r="I2610">
        <v>3</v>
      </c>
      <c r="J2610">
        <v>1098</v>
      </c>
      <c r="K2610">
        <v>1.3482590000000001</v>
      </c>
      <c r="L2610" t="s">
        <v>25</v>
      </c>
    </row>
    <row r="2611" spans="1:12" x14ac:dyDescent="0.3">
      <c r="A2611" s="1">
        <v>42511</v>
      </c>
      <c r="B2611">
        <v>2016</v>
      </c>
      <c r="C2611" t="s">
        <v>26</v>
      </c>
      <c r="D2611">
        <v>250810</v>
      </c>
      <c r="E2611">
        <v>247000</v>
      </c>
      <c r="F2611" t="s">
        <v>13</v>
      </c>
      <c r="G2611" t="s">
        <v>14</v>
      </c>
      <c r="H2611">
        <v>3</v>
      </c>
      <c r="I2611">
        <v>3</v>
      </c>
      <c r="J2611">
        <v>1012</v>
      </c>
      <c r="K2611">
        <v>1.3482590000000001</v>
      </c>
      <c r="L2611" t="s">
        <v>25</v>
      </c>
    </row>
    <row r="2612" spans="1:12" x14ac:dyDescent="0.3">
      <c r="A2612" s="1">
        <v>42511</v>
      </c>
      <c r="B2612">
        <v>2016</v>
      </c>
      <c r="C2612" t="s">
        <v>29</v>
      </c>
      <c r="D2612">
        <v>283920</v>
      </c>
      <c r="E2612">
        <v>458500</v>
      </c>
      <c r="F2612" t="s">
        <v>13</v>
      </c>
      <c r="G2612" t="s">
        <v>14</v>
      </c>
      <c r="H2612">
        <v>3</v>
      </c>
      <c r="I2612">
        <v>1</v>
      </c>
      <c r="J2612">
        <v>970</v>
      </c>
      <c r="K2612">
        <v>1.3482590000000001</v>
      </c>
      <c r="L2612" t="s">
        <v>25</v>
      </c>
    </row>
    <row r="2613" spans="1:12" x14ac:dyDescent="0.3">
      <c r="A2613" s="1">
        <v>42511</v>
      </c>
      <c r="B2613">
        <v>2016</v>
      </c>
      <c r="C2613" t="s">
        <v>29</v>
      </c>
      <c r="D2613">
        <v>207970</v>
      </c>
      <c r="E2613">
        <v>300500</v>
      </c>
      <c r="F2613" t="s">
        <v>13</v>
      </c>
      <c r="G2613" t="s">
        <v>14</v>
      </c>
      <c r="H2613">
        <v>3</v>
      </c>
      <c r="I2613">
        <v>2</v>
      </c>
      <c r="J2613">
        <v>935</v>
      </c>
      <c r="K2613">
        <v>1.3482590000000001</v>
      </c>
      <c r="L2613" t="s">
        <v>22</v>
      </c>
    </row>
    <row r="2614" spans="1:12" x14ac:dyDescent="0.3">
      <c r="A2614" s="1">
        <v>42512</v>
      </c>
      <c r="B2614">
        <v>2016</v>
      </c>
      <c r="C2614" t="s">
        <v>26</v>
      </c>
      <c r="D2614">
        <v>463260</v>
      </c>
      <c r="E2614">
        <v>560000</v>
      </c>
      <c r="F2614" t="s">
        <v>13</v>
      </c>
      <c r="G2614" t="s">
        <v>14</v>
      </c>
      <c r="H2614">
        <v>3</v>
      </c>
      <c r="I2614">
        <v>3</v>
      </c>
      <c r="J2614">
        <v>948</v>
      </c>
      <c r="K2614">
        <v>1.3482590000000001</v>
      </c>
      <c r="L2614" t="s">
        <v>25</v>
      </c>
    </row>
    <row r="2615" spans="1:12" x14ac:dyDescent="0.3">
      <c r="A2615" s="1">
        <v>42512</v>
      </c>
      <c r="B2615">
        <v>2016</v>
      </c>
      <c r="C2615" t="s">
        <v>21</v>
      </c>
      <c r="D2615">
        <v>1926750</v>
      </c>
      <c r="E2615">
        <v>3500000</v>
      </c>
      <c r="F2615" t="s">
        <v>13</v>
      </c>
      <c r="G2615" t="s">
        <v>14</v>
      </c>
      <c r="H2615">
        <v>3</v>
      </c>
      <c r="I2615">
        <v>2</v>
      </c>
      <c r="J2615">
        <v>948</v>
      </c>
      <c r="K2615">
        <v>1.3482590000000001</v>
      </c>
      <c r="L2615" t="s">
        <v>25</v>
      </c>
    </row>
    <row r="2616" spans="1:12" x14ac:dyDescent="0.3">
      <c r="A2616" s="1">
        <v>42512</v>
      </c>
      <c r="B2616">
        <v>2016</v>
      </c>
      <c r="C2616" t="s">
        <v>26</v>
      </c>
      <c r="D2616">
        <v>719530</v>
      </c>
      <c r="E2616">
        <v>995000</v>
      </c>
      <c r="F2616" t="s">
        <v>13</v>
      </c>
      <c r="G2616" t="s">
        <v>14</v>
      </c>
      <c r="H2616">
        <v>3</v>
      </c>
      <c r="I2616">
        <v>1</v>
      </c>
      <c r="J2616">
        <v>1078</v>
      </c>
      <c r="K2616">
        <v>1.3482590000000001</v>
      </c>
      <c r="L2616" t="s">
        <v>25</v>
      </c>
    </row>
    <row r="2617" spans="1:12" x14ac:dyDescent="0.3">
      <c r="A2617" s="1">
        <v>42517</v>
      </c>
      <c r="B2617">
        <v>2016</v>
      </c>
      <c r="C2617" t="s">
        <v>17</v>
      </c>
      <c r="D2617">
        <v>242050</v>
      </c>
      <c r="E2617">
        <v>140000</v>
      </c>
      <c r="F2617" t="s">
        <v>19</v>
      </c>
      <c r="G2617" t="s">
        <v>20</v>
      </c>
      <c r="H2617">
        <v>4</v>
      </c>
      <c r="I2617">
        <v>3</v>
      </c>
      <c r="J2617">
        <v>1452</v>
      </c>
      <c r="K2617">
        <v>1.3482590000000001</v>
      </c>
      <c r="L2617" t="s">
        <v>15</v>
      </c>
    </row>
    <row r="2618" spans="1:12" x14ac:dyDescent="0.3">
      <c r="A2618" s="1">
        <v>42517</v>
      </c>
      <c r="B2618">
        <v>2016</v>
      </c>
      <c r="C2618" t="s">
        <v>12</v>
      </c>
      <c r="D2618">
        <v>49490</v>
      </c>
      <c r="E2618">
        <v>24645</v>
      </c>
      <c r="F2618" t="s">
        <v>13</v>
      </c>
      <c r="G2618" t="s">
        <v>14</v>
      </c>
      <c r="H2618">
        <v>3</v>
      </c>
      <c r="I2618">
        <v>1</v>
      </c>
      <c r="J2618">
        <v>1096</v>
      </c>
      <c r="K2618">
        <v>1.3482590000000001</v>
      </c>
      <c r="L2618" t="s">
        <v>22</v>
      </c>
    </row>
    <row r="2619" spans="1:12" x14ac:dyDescent="0.3">
      <c r="A2619" s="1">
        <v>42517</v>
      </c>
      <c r="B2619">
        <v>2016</v>
      </c>
      <c r="C2619" t="s">
        <v>29</v>
      </c>
      <c r="D2619">
        <v>137200</v>
      </c>
      <c r="E2619">
        <v>209000</v>
      </c>
      <c r="F2619" t="s">
        <v>13</v>
      </c>
      <c r="G2619" t="s">
        <v>14</v>
      </c>
      <c r="H2619">
        <v>3</v>
      </c>
      <c r="I2619">
        <v>2</v>
      </c>
      <c r="J2619">
        <v>1068</v>
      </c>
      <c r="K2619">
        <v>1.3482590000000001</v>
      </c>
      <c r="L2619" t="s">
        <v>16</v>
      </c>
    </row>
    <row r="2620" spans="1:12" x14ac:dyDescent="0.3">
      <c r="A2620" s="1">
        <v>42517</v>
      </c>
      <c r="B2620">
        <v>2016</v>
      </c>
      <c r="C2620" t="s">
        <v>29</v>
      </c>
      <c r="D2620">
        <v>157990</v>
      </c>
      <c r="E2620">
        <v>305000</v>
      </c>
      <c r="F2620" t="s">
        <v>13</v>
      </c>
      <c r="G2620" t="s">
        <v>14</v>
      </c>
      <c r="H2620">
        <v>3</v>
      </c>
      <c r="I2620">
        <v>3</v>
      </c>
      <c r="J2620">
        <v>997</v>
      </c>
      <c r="K2620">
        <v>1.3482590000000001</v>
      </c>
      <c r="L2620" t="s">
        <v>25</v>
      </c>
    </row>
    <row r="2621" spans="1:12" x14ac:dyDescent="0.3">
      <c r="A2621" s="1">
        <v>42518</v>
      </c>
      <c r="B2621">
        <v>2016</v>
      </c>
      <c r="C2621" t="s">
        <v>30</v>
      </c>
      <c r="D2621">
        <v>326450</v>
      </c>
      <c r="E2621">
        <v>215000</v>
      </c>
      <c r="F2621" t="s">
        <v>19</v>
      </c>
      <c r="G2621" t="s">
        <v>20</v>
      </c>
      <c r="H2621">
        <v>4</v>
      </c>
      <c r="I2621">
        <v>4</v>
      </c>
      <c r="J2621">
        <v>1457</v>
      </c>
      <c r="K2621">
        <v>1.3482590000000001</v>
      </c>
      <c r="L2621" t="s">
        <v>15</v>
      </c>
    </row>
    <row r="2622" spans="1:12" x14ac:dyDescent="0.3">
      <c r="A2622" s="1">
        <v>42519</v>
      </c>
      <c r="B2622">
        <v>2016</v>
      </c>
      <c r="C2622" t="s">
        <v>12</v>
      </c>
      <c r="D2622">
        <v>41430</v>
      </c>
      <c r="E2622">
        <v>25000</v>
      </c>
      <c r="F2622" t="s">
        <v>23</v>
      </c>
      <c r="G2622" t="s">
        <v>24</v>
      </c>
      <c r="H2622">
        <v>6</v>
      </c>
      <c r="I2622">
        <v>6</v>
      </c>
      <c r="J2622">
        <v>1819</v>
      </c>
      <c r="K2622">
        <v>1.3482590000000001</v>
      </c>
      <c r="L2622" t="s">
        <v>15</v>
      </c>
    </row>
    <row r="2623" spans="1:12" x14ac:dyDescent="0.3">
      <c r="A2623" s="1">
        <v>42520</v>
      </c>
      <c r="B2623">
        <v>2016</v>
      </c>
      <c r="C2623" t="s">
        <v>26</v>
      </c>
      <c r="D2623">
        <v>1152550</v>
      </c>
      <c r="E2623">
        <v>640000</v>
      </c>
      <c r="F2623" t="s">
        <v>13</v>
      </c>
      <c r="G2623" t="s">
        <v>14</v>
      </c>
      <c r="H2623">
        <v>3</v>
      </c>
      <c r="I2623">
        <v>3</v>
      </c>
      <c r="J2623">
        <v>954</v>
      </c>
      <c r="K2623">
        <v>1.3482590000000001</v>
      </c>
      <c r="L2623" t="s">
        <v>16</v>
      </c>
    </row>
    <row r="2624" spans="1:12" x14ac:dyDescent="0.3">
      <c r="A2624" s="1">
        <v>42523</v>
      </c>
      <c r="B2624">
        <v>2016</v>
      </c>
      <c r="C2624" t="s">
        <v>17</v>
      </c>
      <c r="D2624">
        <v>126020</v>
      </c>
      <c r="E2624">
        <v>69000</v>
      </c>
      <c r="F2624" t="s">
        <v>13</v>
      </c>
      <c r="G2624" t="s">
        <v>14</v>
      </c>
      <c r="H2624">
        <v>3</v>
      </c>
      <c r="I2624">
        <v>1</v>
      </c>
      <c r="J2624">
        <v>1022</v>
      </c>
      <c r="K2624">
        <v>1.3482590000000001</v>
      </c>
      <c r="L2624" t="s">
        <v>22</v>
      </c>
    </row>
    <row r="2625" spans="1:12" x14ac:dyDescent="0.3">
      <c r="A2625" s="1">
        <v>42523</v>
      </c>
      <c r="B2625">
        <v>2016</v>
      </c>
      <c r="C2625" t="s">
        <v>30</v>
      </c>
      <c r="D2625">
        <v>613320</v>
      </c>
      <c r="E2625">
        <v>1950000</v>
      </c>
      <c r="F2625" t="s">
        <v>13</v>
      </c>
      <c r="G2625" t="s">
        <v>14</v>
      </c>
      <c r="H2625">
        <v>3</v>
      </c>
      <c r="I2625">
        <v>2</v>
      </c>
      <c r="J2625">
        <v>947</v>
      </c>
      <c r="K2625">
        <v>1.3482590000000001</v>
      </c>
      <c r="L2625" t="s">
        <v>25</v>
      </c>
    </row>
    <row r="2626" spans="1:12" x14ac:dyDescent="0.3">
      <c r="A2626" s="1">
        <v>42523</v>
      </c>
      <c r="B2626">
        <v>2016</v>
      </c>
      <c r="C2626" t="s">
        <v>17</v>
      </c>
      <c r="D2626">
        <v>73310</v>
      </c>
      <c r="E2626">
        <v>31000</v>
      </c>
      <c r="F2626" t="s">
        <v>13</v>
      </c>
      <c r="G2626" t="s">
        <v>14</v>
      </c>
      <c r="H2626">
        <v>3</v>
      </c>
      <c r="I2626">
        <v>1</v>
      </c>
      <c r="J2626">
        <v>917</v>
      </c>
      <c r="K2626">
        <v>1.3482590000000001</v>
      </c>
      <c r="L2626" t="s">
        <v>15</v>
      </c>
    </row>
    <row r="2627" spans="1:12" x14ac:dyDescent="0.3">
      <c r="A2627" s="1">
        <v>42523</v>
      </c>
      <c r="B2627">
        <v>2016</v>
      </c>
      <c r="C2627" t="s">
        <v>29</v>
      </c>
      <c r="D2627">
        <v>147490</v>
      </c>
      <c r="E2627">
        <v>228000</v>
      </c>
      <c r="F2627" t="s">
        <v>13</v>
      </c>
      <c r="G2627" t="s">
        <v>14</v>
      </c>
      <c r="H2627">
        <v>3</v>
      </c>
      <c r="I2627">
        <v>3</v>
      </c>
      <c r="J2627">
        <v>969</v>
      </c>
      <c r="K2627">
        <v>1.3482590000000001</v>
      </c>
      <c r="L2627" t="s">
        <v>15</v>
      </c>
    </row>
    <row r="2628" spans="1:12" x14ac:dyDescent="0.3">
      <c r="A2628" s="1">
        <v>42523</v>
      </c>
      <c r="B2628">
        <v>2016</v>
      </c>
      <c r="C2628" t="s">
        <v>30</v>
      </c>
      <c r="D2628">
        <v>207390</v>
      </c>
      <c r="E2628">
        <v>368000</v>
      </c>
      <c r="F2628" t="s">
        <v>13</v>
      </c>
      <c r="G2628" t="s">
        <v>14</v>
      </c>
      <c r="H2628">
        <v>3</v>
      </c>
      <c r="I2628">
        <v>3</v>
      </c>
      <c r="J2628">
        <v>1066</v>
      </c>
      <c r="K2628">
        <v>1.3482590000000001</v>
      </c>
      <c r="L2628" t="s">
        <v>16</v>
      </c>
    </row>
    <row r="2629" spans="1:12" x14ac:dyDescent="0.3">
      <c r="A2629" s="1">
        <v>42523</v>
      </c>
      <c r="B2629">
        <v>2016</v>
      </c>
      <c r="C2629" t="s">
        <v>12</v>
      </c>
      <c r="D2629">
        <v>75640</v>
      </c>
      <c r="E2629">
        <v>46000</v>
      </c>
      <c r="F2629" t="s">
        <v>13</v>
      </c>
      <c r="G2629" t="s">
        <v>14</v>
      </c>
      <c r="H2629">
        <v>3</v>
      </c>
      <c r="I2629">
        <v>1</v>
      </c>
      <c r="J2629">
        <v>931</v>
      </c>
      <c r="K2629">
        <v>1.3482590000000001</v>
      </c>
      <c r="L2629" t="s">
        <v>16</v>
      </c>
    </row>
    <row r="2630" spans="1:12" x14ac:dyDescent="0.3">
      <c r="A2630" s="1">
        <v>42523</v>
      </c>
      <c r="B2630">
        <v>2016</v>
      </c>
      <c r="C2630" t="s">
        <v>29</v>
      </c>
      <c r="D2630">
        <v>107800</v>
      </c>
      <c r="E2630">
        <v>192500</v>
      </c>
      <c r="F2630" t="s">
        <v>13</v>
      </c>
      <c r="G2630" t="s">
        <v>14</v>
      </c>
      <c r="H2630">
        <v>3</v>
      </c>
      <c r="I2630">
        <v>3</v>
      </c>
      <c r="J2630">
        <v>1066</v>
      </c>
      <c r="K2630">
        <v>1.3482590000000001</v>
      </c>
      <c r="L2630" t="s">
        <v>22</v>
      </c>
    </row>
    <row r="2631" spans="1:12" x14ac:dyDescent="0.3">
      <c r="A2631" s="1">
        <v>42523</v>
      </c>
      <c r="B2631">
        <v>2016</v>
      </c>
      <c r="C2631" t="s">
        <v>17</v>
      </c>
      <c r="D2631">
        <v>193150</v>
      </c>
      <c r="E2631">
        <v>160000</v>
      </c>
      <c r="F2631" t="s">
        <v>27</v>
      </c>
      <c r="G2631" t="s">
        <v>28</v>
      </c>
      <c r="H2631">
        <v>8</v>
      </c>
      <c r="I2631">
        <v>8</v>
      </c>
      <c r="J2631">
        <v>2917</v>
      </c>
      <c r="K2631">
        <v>1.3482590000000001</v>
      </c>
      <c r="L2631" t="s">
        <v>15</v>
      </c>
    </row>
    <row r="2632" spans="1:12" x14ac:dyDescent="0.3">
      <c r="A2632" s="1">
        <v>42524</v>
      </c>
      <c r="B2632">
        <v>2016</v>
      </c>
      <c r="C2632" t="s">
        <v>26</v>
      </c>
      <c r="D2632">
        <v>359730</v>
      </c>
      <c r="E2632">
        <v>510000</v>
      </c>
      <c r="F2632" t="s">
        <v>13</v>
      </c>
      <c r="G2632" t="s">
        <v>14</v>
      </c>
      <c r="H2632">
        <v>3</v>
      </c>
      <c r="I2632">
        <v>3</v>
      </c>
      <c r="J2632">
        <v>901</v>
      </c>
      <c r="K2632">
        <v>1.3482590000000001</v>
      </c>
      <c r="L2632" t="s">
        <v>25</v>
      </c>
    </row>
    <row r="2633" spans="1:12" x14ac:dyDescent="0.3">
      <c r="A2633" s="1">
        <v>42524</v>
      </c>
      <c r="B2633">
        <v>2016</v>
      </c>
      <c r="C2633" t="s">
        <v>12</v>
      </c>
      <c r="D2633">
        <v>63880</v>
      </c>
      <c r="E2633">
        <v>72510</v>
      </c>
      <c r="F2633" t="s">
        <v>13</v>
      </c>
      <c r="G2633" t="s">
        <v>14</v>
      </c>
      <c r="H2633">
        <v>3</v>
      </c>
      <c r="I2633">
        <v>1</v>
      </c>
      <c r="J2633">
        <v>1063</v>
      </c>
      <c r="K2633">
        <v>1.3482590000000001</v>
      </c>
      <c r="L2633" t="s">
        <v>15</v>
      </c>
    </row>
    <row r="2634" spans="1:12" x14ac:dyDescent="0.3">
      <c r="A2634" s="1">
        <v>42525</v>
      </c>
      <c r="B2634">
        <v>2016</v>
      </c>
      <c r="C2634" t="s">
        <v>12</v>
      </c>
      <c r="D2634">
        <v>25870</v>
      </c>
      <c r="E2634">
        <v>25100</v>
      </c>
      <c r="F2634" t="s">
        <v>13</v>
      </c>
      <c r="G2634" t="s">
        <v>14</v>
      </c>
      <c r="H2634">
        <v>3</v>
      </c>
      <c r="I2634">
        <v>3</v>
      </c>
      <c r="J2634">
        <v>981</v>
      </c>
      <c r="K2634">
        <v>1.3482590000000001</v>
      </c>
      <c r="L2634" t="s">
        <v>22</v>
      </c>
    </row>
    <row r="2635" spans="1:12" x14ac:dyDescent="0.3">
      <c r="A2635" s="1">
        <v>42526</v>
      </c>
      <c r="B2635">
        <v>2016</v>
      </c>
      <c r="C2635" t="s">
        <v>30</v>
      </c>
      <c r="D2635">
        <v>122910</v>
      </c>
      <c r="E2635">
        <v>325000</v>
      </c>
      <c r="F2635" t="s">
        <v>13</v>
      </c>
      <c r="G2635" t="s">
        <v>14</v>
      </c>
      <c r="H2635">
        <v>3</v>
      </c>
      <c r="I2635">
        <v>1</v>
      </c>
      <c r="J2635">
        <v>946</v>
      </c>
      <c r="K2635">
        <v>1.3482590000000001</v>
      </c>
      <c r="L2635" t="s">
        <v>25</v>
      </c>
    </row>
    <row r="2636" spans="1:12" x14ac:dyDescent="0.3">
      <c r="A2636" s="1">
        <v>42526</v>
      </c>
      <c r="B2636">
        <v>2016</v>
      </c>
      <c r="C2636" t="s">
        <v>17</v>
      </c>
      <c r="D2636">
        <v>138530</v>
      </c>
      <c r="E2636">
        <v>111000</v>
      </c>
      <c r="F2636" t="s">
        <v>13</v>
      </c>
      <c r="G2636" t="s">
        <v>14</v>
      </c>
      <c r="H2636">
        <v>3</v>
      </c>
      <c r="I2636">
        <v>3</v>
      </c>
      <c r="J2636">
        <v>1038</v>
      </c>
      <c r="K2636">
        <v>1.3482590000000001</v>
      </c>
      <c r="L2636" t="s">
        <v>15</v>
      </c>
    </row>
    <row r="2637" spans="1:12" x14ac:dyDescent="0.3">
      <c r="A2637" s="1">
        <v>42526</v>
      </c>
      <c r="B2637">
        <v>2016</v>
      </c>
      <c r="C2637" t="s">
        <v>21</v>
      </c>
      <c r="D2637">
        <v>2273950</v>
      </c>
      <c r="E2637">
        <v>3200000</v>
      </c>
      <c r="F2637" t="s">
        <v>13</v>
      </c>
      <c r="G2637" t="s">
        <v>14</v>
      </c>
      <c r="H2637">
        <v>3</v>
      </c>
      <c r="I2637">
        <v>2</v>
      </c>
      <c r="J2637">
        <v>938</v>
      </c>
      <c r="K2637">
        <v>1.3482590000000001</v>
      </c>
      <c r="L2637" t="s">
        <v>25</v>
      </c>
    </row>
    <row r="2638" spans="1:12" x14ac:dyDescent="0.3">
      <c r="A2638" s="1">
        <v>42527</v>
      </c>
      <c r="B2638">
        <v>2016</v>
      </c>
      <c r="C2638" t="s">
        <v>21</v>
      </c>
      <c r="D2638">
        <v>1247680</v>
      </c>
      <c r="E2638">
        <v>2608000</v>
      </c>
      <c r="F2638" t="s">
        <v>13</v>
      </c>
      <c r="G2638" t="s">
        <v>14</v>
      </c>
      <c r="H2638">
        <v>3</v>
      </c>
      <c r="I2638">
        <v>2</v>
      </c>
      <c r="J2638">
        <v>1056</v>
      </c>
      <c r="K2638">
        <v>1.3482590000000001</v>
      </c>
      <c r="L2638" t="s">
        <v>25</v>
      </c>
    </row>
    <row r="2639" spans="1:12" x14ac:dyDescent="0.3">
      <c r="A2639" s="1">
        <v>42527</v>
      </c>
      <c r="B2639">
        <v>2016</v>
      </c>
      <c r="C2639" t="s">
        <v>26</v>
      </c>
      <c r="D2639">
        <v>355110</v>
      </c>
      <c r="E2639">
        <v>370000</v>
      </c>
      <c r="F2639" t="s">
        <v>13</v>
      </c>
      <c r="G2639" t="s">
        <v>14</v>
      </c>
      <c r="H2639">
        <v>3</v>
      </c>
      <c r="I2639">
        <v>1</v>
      </c>
      <c r="J2639">
        <v>1055</v>
      </c>
      <c r="K2639">
        <v>1.3482590000000001</v>
      </c>
      <c r="L2639" t="s">
        <v>16</v>
      </c>
    </row>
    <row r="2640" spans="1:12" x14ac:dyDescent="0.3">
      <c r="A2640" s="1">
        <v>42530</v>
      </c>
      <c r="B2640">
        <v>2016</v>
      </c>
      <c r="C2640" t="s">
        <v>26</v>
      </c>
      <c r="D2640">
        <v>454790</v>
      </c>
      <c r="E2640">
        <v>660000</v>
      </c>
      <c r="F2640" t="s">
        <v>13</v>
      </c>
      <c r="G2640" t="s">
        <v>14</v>
      </c>
      <c r="H2640">
        <v>3</v>
      </c>
      <c r="I2640">
        <v>3</v>
      </c>
      <c r="J2640">
        <v>998</v>
      </c>
      <c r="K2640">
        <v>1.3482590000000001</v>
      </c>
      <c r="L2640" t="s">
        <v>15</v>
      </c>
    </row>
    <row r="2641" spans="1:12" x14ac:dyDescent="0.3">
      <c r="A2641" s="1">
        <v>42530</v>
      </c>
      <c r="B2641">
        <v>2016</v>
      </c>
      <c r="C2641" t="s">
        <v>12</v>
      </c>
      <c r="D2641">
        <v>78070</v>
      </c>
      <c r="E2641">
        <v>90000</v>
      </c>
      <c r="F2641" t="s">
        <v>13</v>
      </c>
      <c r="G2641" t="s">
        <v>14</v>
      </c>
      <c r="H2641">
        <v>3</v>
      </c>
      <c r="I2641">
        <v>2</v>
      </c>
      <c r="J2641">
        <v>977</v>
      </c>
      <c r="K2641">
        <v>1.3482590000000001</v>
      </c>
      <c r="L2641" t="s">
        <v>16</v>
      </c>
    </row>
    <row r="2642" spans="1:12" x14ac:dyDescent="0.3">
      <c r="A2642" s="1">
        <v>42531</v>
      </c>
      <c r="B2642">
        <v>2016</v>
      </c>
      <c r="C2642" t="s">
        <v>17</v>
      </c>
      <c r="D2642">
        <v>161670</v>
      </c>
      <c r="E2642">
        <v>100000</v>
      </c>
      <c r="F2642" t="s">
        <v>19</v>
      </c>
      <c r="G2642" t="s">
        <v>20</v>
      </c>
      <c r="H2642">
        <v>4</v>
      </c>
      <c r="I2642">
        <v>4</v>
      </c>
      <c r="J2642">
        <v>1258</v>
      </c>
      <c r="K2642">
        <v>1.3482590000000001</v>
      </c>
      <c r="L2642" t="s">
        <v>16</v>
      </c>
    </row>
    <row r="2643" spans="1:12" x14ac:dyDescent="0.3">
      <c r="A2643" s="1">
        <v>42533</v>
      </c>
      <c r="B2643">
        <v>2016</v>
      </c>
      <c r="C2643" t="s">
        <v>12</v>
      </c>
      <c r="D2643">
        <v>69260</v>
      </c>
      <c r="E2643">
        <v>55000</v>
      </c>
      <c r="F2643" t="s">
        <v>13</v>
      </c>
      <c r="G2643" t="s">
        <v>14</v>
      </c>
      <c r="H2643">
        <v>3</v>
      </c>
      <c r="I2643">
        <v>2</v>
      </c>
      <c r="J2643">
        <v>1093</v>
      </c>
      <c r="K2643">
        <v>1.3482590000000001</v>
      </c>
      <c r="L2643" t="s">
        <v>22</v>
      </c>
    </row>
    <row r="2644" spans="1:12" x14ac:dyDescent="0.3">
      <c r="A2644" s="1">
        <v>42537</v>
      </c>
      <c r="B2644">
        <v>2016</v>
      </c>
      <c r="C2644" t="s">
        <v>26</v>
      </c>
      <c r="D2644">
        <v>198800</v>
      </c>
      <c r="E2644">
        <v>353000</v>
      </c>
      <c r="F2644" t="s">
        <v>13</v>
      </c>
      <c r="G2644" t="s">
        <v>14</v>
      </c>
      <c r="H2644">
        <v>3</v>
      </c>
      <c r="I2644">
        <v>2</v>
      </c>
      <c r="J2644">
        <v>1074</v>
      </c>
      <c r="K2644">
        <v>1.3482590000000001</v>
      </c>
      <c r="L2644" t="s">
        <v>22</v>
      </c>
    </row>
    <row r="2645" spans="1:12" x14ac:dyDescent="0.3">
      <c r="A2645" s="1">
        <v>42538</v>
      </c>
      <c r="B2645">
        <v>2016</v>
      </c>
      <c r="C2645" t="s">
        <v>30</v>
      </c>
      <c r="D2645">
        <v>413090</v>
      </c>
      <c r="E2645">
        <v>644000</v>
      </c>
      <c r="F2645" t="s">
        <v>13</v>
      </c>
      <c r="G2645" t="s">
        <v>14</v>
      </c>
      <c r="H2645">
        <v>3</v>
      </c>
      <c r="I2645">
        <v>2</v>
      </c>
      <c r="J2645">
        <v>988</v>
      </c>
      <c r="K2645">
        <v>1.3482590000000001</v>
      </c>
      <c r="L2645" t="s">
        <v>22</v>
      </c>
    </row>
    <row r="2646" spans="1:12" x14ac:dyDescent="0.3">
      <c r="A2646" s="1">
        <v>42538</v>
      </c>
      <c r="B2646">
        <v>2016</v>
      </c>
      <c r="C2646" t="s">
        <v>12</v>
      </c>
      <c r="D2646">
        <v>90070</v>
      </c>
      <c r="E2646">
        <v>126000</v>
      </c>
      <c r="F2646" t="s">
        <v>13</v>
      </c>
      <c r="G2646" t="s">
        <v>14</v>
      </c>
      <c r="H2646">
        <v>3</v>
      </c>
      <c r="I2646">
        <v>2</v>
      </c>
      <c r="J2646">
        <v>911</v>
      </c>
      <c r="K2646">
        <v>1.3482590000000001</v>
      </c>
      <c r="L2646" t="s">
        <v>22</v>
      </c>
    </row>
    <row r="2647" spans="1:12" x14ac:dyDescent="0.3">
      <c r="A2647" s="1">
        <v>42540</v>
      </c>
      <c r="B2647">
        <v>2016</v>
      </c>
      <c r="C2647" t="s">
        <v>21</v>
      </c>
      <c r="D2647">
        <v>13523370</v>
      </c>
      <c r="E2647">
        <v>11977816</v>
      </c>
      <c r="F2647" t="s">
        <v>13</v>
      </c>
      <c r="G2647" t="s">
        <v>14</v>
      </c>
      <c r="H2647">
        <v>3</v>
      </c>
      <c r="I2647">
        <v>1</v>
      </c>
      <c r="J2647">
        <v>927</v>
      </c>
      <c r="K2647">
        <v>1.3482590000000001</v>
      </c>
      <c r="L2647" t="s">
        <v>16</v>
      </c>
    </row>
    <row r="2648" spans="1:12" x14ac:dyDescent="0.3">
      <c r="A2648" s="1">
        <v>42540</v>
      </c>
      <c r="B2648">
        <v>2016</v>
      </c>
      <c r="C2648" t="s">
        <v>17</v>
      </c>
      <c r="D2648">
        <v>131490</v>
      </c>
      <c r="E2648">
        <v>77629</v>
      </c>
      <c r="F2648" t="s">
        <v>13</v>
      </c>
      <c r="G2648" t="s">
        <v>14</v>
      </c>
      <c r="H2648">
        <v>3</v>
      </c>
      <c r="I2648">
        <v>3</v>
      </c>
      <c r="J2648">
        <v>942</v>
      </c>
      <c r="K2648">
        <v>1.3482590000000001</v>
      </c>
      <c r="L2648" t="s">
        <v>16</v>
      </c>
    </row>
    <row r="2649" spans="1:12" x14ac:dyDescent="0.3">
      <c r="A2649" s="1">
        <v>42540</v>
      </c>
      <c r="B2649">
        <v>2016</v>
      </c>
      <c r="C2649" t="s">
        <v>17</v>
      </c>
      <c r="D2649">
        <v>261640</v>
      </c>
      <c r="E2649">
        <v>241640</v>
      </c>
      <c r="F2649" t="s">
        <v>13</v>
      </c>
      <c r="G2649" t="s">
        <v>14</v>
      </c>
      <c r="H2649">
        <v>3</v>
      </c>
      <c r="I2649">
        <v>1</v>
      </c>
      <c r="J2649">
        <v>910</v>
      </c>
      <c r="K2649">
        <v>1.3482590000000001</v>
      </c>
      <c r="L2649" t="s">
        <v>15</v>
      </c>
    </row>
    <row r="2650" spans="1:12" x14ac:dyDescent="0.3">
      <c r="A2650" s="1">
        <v>42541</v>
      </c>
      <c r="B2650">
        <v>2016</v>
      </c>
      <c r="C2650" t="s">
        <v>26</v>
      </c>
      <c r="D2650">
        <v>835380</v>
      </c>
      <c r="E2650">
        <v>1595000</v>
      </c>
      <c r="F2650" t="s">
        <v>13</v>
      </c>
      <c r="G2650" t="s">
        <v>14</v>
      </c>
      <c r="H2650">
        <v>3</v>
      </c>
      <c r="I2650">
        <v>2</v>
      </c>
      <c r="J2650">
        <v>983</v>
      </c>
      <c r="K2650">
        <v>1.3482590000000001</v>
      </c>
      <c r="L2650" t="s">
        <v>25</v>
      </c>
    </row>
    <row r="2651" spans="1:12" x14ac:dyDescent="0.3">
      <c r="A2651" s="1">
        <v>42544</v>
      </c>
      <c r="B2651">
        <v>2016</v>
      </c>
      <c r="C2651" t="s">
        <v>21</v>
      </c>
      <c r="D2651">
        <v>720370</v>
      </c>
      <c r="E2651">
        <v>850000</v>
      </c>
      <c r="F2651" t="s">
        <v>13</v>
      </c>
      <c r="G2651" t="s">
        <v>14</v>
      </c>
      <c r="H2651">
        <v>3</v>
      </c>
      <c r="I2651">
        <v>1</v>
      </c>
      <c r="J2651">
        <v>1075</v>
      </c>
      <c r="K2651">
        <v>1.3482590000000001</v>
      </c>
      <c r="L2651" t="s">
        <v>25</v>
      </c>
    </row>
    <row r="2652" spans="1:12" x14ac:dyDescent="0.3">
      <c r="A2652" s="1">
        <v>42544</v>
      </c>
      <c r="B2652">
        <v>2016</v>
      </c>
      <c r="C2652" t="s">
        <v>17</v>
      </c>
      <c r="D2652">
        <v>190450</v>
      </c>
      <c r="E2652">
        <v>163000</v>
      </c>
      <c r="F2652" t="s">
        <v>13</v>
      </c>
      <c r="G2652" t="s">
        <v>14</v>
      </c>
      <c r="H2652">
        <v>3</v>
      </c>
      <c r="I2652">
        <v>3</v>
      </c>
      <c r="J2652">
        <v>1025</v>
      </c>
      <c r="K2652">
        <v>1.3482590000000001</v>
      </c>
      <c r="L2652" t="s">
        <v>15</v>
      </c>
    </row>
    <row r="2653" spans="1:12" x14ac:dyDescent="0.3">
      <c r="A2653" s="1">
        <v>42545</v>
      </c>
      <c r="B2653">
        <v>2016</v>
      </c>
      <c r="C2653" t="s">
        <v>12</v>
      </c>
      <c r="D2653">
        <v>56097</v>
      </c>
      <c r="E2653">
        <v>25000</v>
      </c>
      <c r="F2653" t="s">
        <v>27</v>
      </c>
      <c r="G2653" t="s">
        <v>28</v>
      </c>
      <c r="H2653">
        <v>8</v>
      </c>
      <c r="I2653">
        <v>8</v>
      </c>
      <c r="J2653">
        <v>2619</v>
      </c>
      <c r="K2653">
        <v>1.3482590000000001</v>
      </c>
      <c r="L2653" t="s">
        <v>25</v>
      </c>
    </row>
    <row r="2654" spans="1:12" x14ac:dyDescent="0.3">
      <c r="A2654" s="1">
        <v>42545</v>
      </c>
      <c r="B2654">
        <v>2016</v>
      </c>
      <c r="C2654" t="s">
        <v>29</v>
      </c>
      <c r="D2654">
        <v>120260</v>
      </c>
      <c r="E2654">
        <v>105000</v>
      </c>
      <c r="F2654" t="s">
        <v>13</v>
      </c>
      <c r="G2654" t="s">
        <v>14</v>
      </c>
      <c r="H2654">
        <v>3</v>
      </c>
      <c r="I2654">
        <v>1</v>
      </c>
      <c r="J2654">
        <v>1065</v>
      </c>
      <c r="K2654">
        <v>1.3482590000000001</v>
      </c>
      <c r="L2654" t="s">
        <v>15</v>
      </c>
    </row>
    <row r="2655" spans="1:12" x14ac:dyDescent="0.3">
      <c r="A2655" s="1">
        <v>42546</v>
      </c>
      <c r="B2655">
        <v>2016</v>
      </c>
      <c r="C2655" t="s">
        <v>17</v>
      </c>
      <c r="D2655">
        <v>136850</v>
      </c>
      <c r="E2655">
        <v>68250</v>
      </c>
      <c r="F2655" t="s">
        <v>19</v>
      </c>
      <c r="G2655" t="s">
        <v>20</v>
      </c>
      <c r="H2655">
        <v>4</v>
      </c>
      <c r="I2655">
        <v>3</v>
      </c>
      <c r="J2655">
        <v>1276</v>
      </c>
      <c r="K2655">
        <v>1.3482590000000001</v>
      </c>
      <c r="L2655" t="s">
        <v>16</v>
      </c>
    </row>
    <row r="2656" spans="1:12" x14ac:dyDescent="0.3">
      <c r="A2656" s="1">
        <v>42546</v>
      </c>
      <c r="B2656">
        <v>2016</v>
      </c>
      <c r="C2656" t="s">
        <v>17</v>
      </c>
      <c r="D2656">
        <v>207930</v>
      </c>
      <c r="E2656">
        <v>141500</v>
      </c>
      <c r="F2656" t="s">
        <v>19</v>
      </c>
      <c r="G2656" t="s">
        <v>20</v>
      </c>
      <c r="H2656">
        <v>4</v>
      </c>
      <c r="I2656">
        <v>3</v>
      </c>
      <c r="J2656">
        <v>1396</v>
      </c>
      <c r="K2656">
        <v>1.3482590000000001</v>
      </c>
      <c r="L2656" t="s">
        <v>22</v>
      </c>
    </row>
    <row r="2657" spans="1:12" x14ac:dyDescent="0.3">
      <c r="A2657" s="1">
        <v>42546</v>
      </c>
      <c r="B2657">
        <v>2016</v>
      </c>
      <c r="C2657" t="s">
        <v>30</v>
      </c>
      <c r="D2657">
        <v>399700</v>
      </c>
      <c r="E2657">
        <v>649000</v>
      </c>
      <c r="F2657" t="s">
        <v>13</v>
      </c>
      <c r="G2657" t="s">
        <v>14</v>
      </c>
      <c r="H2657">
        <v>3</v>
      </c>
      <c r="I2657">
        <v>1</v>
      </c>
      <c r="J2657">
        <v>1075</v>
      </c>
      <c r="K2657">
        <v>1.3482590000000001</v>
      </c>
      <c r="L2657" t="s">
        <v>16</v>
      </c>
    </row>
    <row r="2658" spans="1:12" x14ac:dyDescent="0.3">
      <c r="A2658" s="1">
        <v>42551</v>
      </c>
      <c r="B2658">
        <v>2016</v>
      </c>
      <c r="C2658" t="s">
        <v>30</v>
      </c>
      <c r="D2658">
        <v>381490</v>
      </c>
      <c r="E2658">
        <v>748000</v>
      </c>
      <c r="F2658" t="s">
        <v>13</v>
      </c>
      <c r="G2658" t="s">
        <v>14</v>
      </c>
      <c r="H2658">
        <v>3</v>
      </c>
      <c r="I2658">
        <v>3</v>
      </c>
      <c r="J2658">
        <v>1056</v>
      </c>
      <c r="K2658">
        <v>1.3482590000000001</v>
      </c>
      <c r="L2658" t="s">
        <v>16</v>
      </c>
    </row>
    <row r="2659" spans="1:12" x14ac:dyDescent="0.3">
      <c r="A2659" s="1">
        <v>42551</v>
      </c>
      <c r="B2659">
        <v>2016</v>
      </c>
      <c r="C2659" t="s">
        <v>21</v>
      </c>
      <c r="D2659">
        <v>535220</v>
      </c>
      <c r="E2659">
        <v>926000</v>
      </c>
      <c r="F2659" t="s">
        <v>13</v>
      </c>
      <c r="G2659" t="s">
        <v>14</v>
      </c>
      <c r="H2659">
        <v>3</v>
      </c>
      <c r="I2659">
        <v>1</v>
      </c>
      <c r="J2659">
        <v>997</v>
      </c>
      <c r="K2659">
        <v>1.3482590000000001</v>
      </c>
      <c r="L2659" t="s">
        <v>15</v>
      </c>
    </row>
    <row r="2660" spans="1:12" x14ac:dyDescent="0.3">
      <c r="A2660" s="1">
        <v>42551</v>
      </c>
      <c r="B2660">
        <v>2016</v>
      </c>
      <c r="C2660" t="s">
        <v>26</v>
      </c>
      <c r="D2660">
        <v>337820</v>
      </c>
      <c r="E2660">
        <v>450000</v>
      </c>
      <c r="F2660" t="s">
        <v>13</v>
      </c>
      <c r="G2660" t="s">
        <v>14</v>
      </c>
      <c r="H2660">
        <v>3</v>
      </c>
      <c r="I2660">
        <v>2</v>
      </c>
      <c r="J2660">
        <v>1048</v>
      </c>
      <c r="K2660">
        <v>1.3482590000000001</v>
      </c>
      <c r="L2660" t="s">
        <v>15</v>
      </c>
    </row>
    <row r="2661" spans="1:12" x14ac:dyDescent="0.3">
      <c r="A2661" s="1">
        <v>42551</v>
      </c>
      <c r="B2661">
        <v>2016</v>
      </c>
      <c r="C2661" t="s">
        <v>29</v>
      </c>
      <c r="D2661">
        <v>217910</v>
      </c>
      <c r="E2661">
        <v>322000</v>
      </c>
      <c r="F2661" t="s">
        <v>19</v>
      </c>
      <c r="G2661" t="s">
        <v>20</v>
      </c>
      <c r="H2661">
        <v>4</v>
      </c>
      <c r="I2661">
        <v>2</v>
      </c>
      <c r="J2661">
        <v>1347</v>
      </c>
      <c r="K2661">
        <v>1.3482590000000001</v>
      </c>
      <c r="L2661" t="s">
        <v>16</v>
      </c>
    </row>
    <row r="2662" spans="1:12" x14ac:dyDescent="0.3">
      <c r="A2662" s="1">
        <v>42551</v>
      </c>
      <c r="B2662">
        <v>2016</v>
      </c>
      <c r="C2662" t="s">
        <v>29</v>
      </c>
      <c r="D2662">
        <v>271250</v>
      </c>
      <c r="E2662">
        <v>490000</v>
      </c>
      <c r="F2662" t="s">
        <v>13</v>
      </c>
      <c r="G2662" t="s">
        <v>14</v>
      </c>
      <c r="H2662">
        <v>3</v>
      </c>
      <c r="I2662">
        <v>3</v>
      </c>
      <c r="J2662">
        <v>931</v>
      </c>
      <c r="K2662">
        <v>1.3482590000000001</v>
      </c>
      <c r="L2662" t="s">
        <v>16</v>
      </c>
    </row>
    <row r="2663" spans="1:12" x14ac:dyDescent="0.3">
      <c r="A2663" s="1">
        <v>42551</v>
      </c>
      <c r="B2663">
        <v>2016</v>
      </c>
      <c r="C2663" t="s">
        <v>17</v>
      </c>
      <c r="D2663">
        <v>186560</v>
      </c>
      <c r="E2663">
        <v>183000</v>
      </c>
      <c r="F2663" t="s">
        <v>23</v>
      </c>
      <c r="G2663" t="s">
        <v>24</v>
      </c>
      <c r="H2663">
        <v>6</v>
      </c>
      <c r="I2663">
        <v>4</v>
      </c>
      <c r="J2663">
        <v>2124</v>
      </c>
      <c r="K2663">
        <v>1.3482590000000001</v>
      </c>
      <c r="L2663" t="s">
        <v>16</v>
      </c>
    </row>
    <row r="2664" spans="1:12" x14ac:dyDescent="0.3">
      <c r="A2664" s="1">
        <v>42551</v>
      </c>
      <c r="B2664">
        <v>2016</v>
      </c>
      <c r="C2664" t="s">
        <v>12</v>
      </c>
      <c r="D2664">
        <v>62120</v>
      </c>
      <c r="E2664">
        <v>40000</v>
      </c>
      <c r="F2664" t="s">
        <v>13</v>
      </c>
      <c r="G2664" t="s">
        <v>14</v>
      </c>
      <c r="H2664">
        <v>3</v>
      </c>
      <c r="I2664">
        <v>2</v>
      </c>
      <c r="J2664">
        <v>1084</v>
      </c>
      <c r="K2664">
        <v>1.3482590000000001</v>
      </c>
      <c r="L2664" t="s">
        <v>15</v>
      </c>
    </row>
    <row r="2665" spans="1:12" x14ac:dyDescent="0.3">
      <c r="A2665" s="1">
        <v>42552</v>
      </c>
      <c r="B2665">
        <v>2016</v>
      </c>
      <c r="C2665" t="s">
        <v>26</v>
      </c>
      <c r="D2665">
        <v>312900</v>
      </c>
      <c r="E2665">
        <v>547000</v>
      </c>
      <c r="F2665" t="s">
        <v>13</v>
      </c>
      <c r="G2665" t="s">
        <v>14</v>
      </c>
      <c r="H2665">
        <v>3</v>
      </c>
      <c r="I2665">
        <v>2</v>
      </c>
      <c r="J2665">
        <v>1060</v>
      </c>
      <c r="K2665">
        <v>1.3482590000000001</v>
      </c>
      <c r="L2665" t="s">
        <v>22</v>
      </c>
    </row>
    <row r="2666" spans="1:12" x14ac:dyDescent="0.3">
      <c r="A2666" s="1">
        <v>42552</v>
      </c>
      <c r="B2666">
        <v>2016</v>
      </c>
      <c r="C2666" t="s">
        <v>21</v>
      </c>
      <c r="D2666">
        <v>3837400</v>
      </c>
      <c r="E2666">
        <v>4800000</v>
      </c>
      <c r="F2666" t="s">
        <v>13</v>
      </c>
      <c r="G2666" t="s">
        <v>14</v>
      </c>
      <c r="H2666">
        <v>3</v>
      </c>
      <c r="I2666">
        <v>1</v>
      </c>
      <c r="J2666">
        <v>996</v>
      </c>
      <c r="K2666">
        <v>1.3482590000000001</v>
      </c>
      <c r="L2666" t="s">
        <v>15</v>
      </c>
    </row>
    <row r="2667" spans="1:12" x14ac:dyDescent="0.3">
      <c r="A2667" s="1">
        <v>42552</v>
      </c>
      <c r="B2667">
        <v>2016</v>
      </c>
      <c r="C2667" t="s">
        <v>26</v>
      </c>
      <c r="D2667">
        <v>320040</v>
      </c>
      <c r="E2667">
        <v>570000</v>
      </c>
      <c r="F2667" t="s">
        <v>13</v>
      </c>
      <c r="G2667" t="s">
        <v>14</v>
      </c>
      <c r="H2667">
        <v>3</v>
      </c>
      <c r="I2667">
        <v>2</v>
      </c>
      <c r="J2667">
        <v>1045</v>
      </c>
      <c r="K2667">
        <v>1.3482590000000001</v>
      </c>
      <c r="L2667" t="s">
        <v>15</v>
      </c>
    </row>
    <row r="2668" spans="1:12" x14ac:dyDescent="0.3">
      <c r="A2668" s="1">
        <v>42552</v>
      </c>
      <c r="B2668">
        <v>2016</v>
      </c>
      <c r="C2668" t="s">
        <v>30</v>
      </c>
      <c r="D2668">
        <v>426140</v>
      </c>
      <c r="E2668">
        <v>679000</v>
      </c>
      <c r="F2668" t="s">
        <v>13</v>
      </c>
      <c r="G2668" t="s">
        <v>14</v>
      </c>
      <c r="H2668">
        <v>3</v>
      </c>
      <c r="I2668">
        <v>3</v>
      </c>
      <c r="J2668">
        <v>1080</v>
      </c>
      <c r="K2668">
        <v>1.3482590000000001</v>
      </c>
      <c r="L2668" t="s">
        <v>25</v>
      </c>
    </row>
    <row r="2669" spans="1:12" x14ac:dyDescent="0.3">
      <c r="A2669" s="1">
        <v>42552</v>
      </c>
      <c r="B2669">
        <v>2016</v>
      </c>
      <c r="C2669" t="s">
        <v>21</v>
      </c>
      <c r="D2669">
        <v>3614030</v>
      </c>
      <c r="E2669">
        <v>6755000</v>
      </c>
      <c r="F2669" t="s">
        <v>13</v>
      </c>
      <c r="G2669" t="s">
        <v>14</v>
      </c>
      <c r="H2669">
        <v>3</v>
      </c>
      <c r="I2669">
        <v>2</v>
      </c>
      <c r="J2669">
        <v>1072</v>
      </c>
      <c r="K2669">
        <v>1.3482590000000001</v>
      </c>
      <c r="L2669" t="s">
        <v>25</v>
      </c>
    </row>
    <row r="2670" spans="1:12" x14ac:dyDescent="0.3">
      <c r="A2670" s="1">
        <v>42552</v>
      </c>
      <c r="B2670">
        <v>2016</v>
      </c>
      <c r="C2670" t="s">
        <v>29</v>
      </c>
      <c r="D2670">
        <v>226660</v>
      </c>
      <c r="E2670">
        <v>420000</v>
      </c>
      <c r="F2670" t="s">
        <v>13</v>
      </c>
      <c r="G2670" t="s">
        <v>14</v>
      </c>
      <c r="H2670">
        <v>3</v>
      </c>
      <c r="I2670">
        <v>2</v>
      </c>
      <c r="J2670">
        <v>975</v>
      </c>
      <c r="K2670">
        <v>1.3482590000000001</v>
      </c>
      <c r="L2670" t="s">
        <v>16</v>
      </c>
    </row>
    <row r="2671" spans="1:12" x14ac:dyDescent="0.3">
      <c r="A2671" s="1">
        <v>42553</v>
      </c>
      <c r="B2671">
        <v>2016</v>
      </c>
      <c r="C2671" t="s">
        <v>29</v>
      </c>
      <c r="D2671">
        <v>204610</v>
      </c>
      <c r="E2671">
        <v>305000</v>
      </c>
      <c r="F2671" t="s">
        <v>19</v>
      </c>
      <c r="G2671" t="s">
        <v>20</v>
      </c>
      <c r="H2671">
        <v>4</v>
      </c>
      <c r="I2671">
        <v>4</v>
      </c>
      <c r="J2671">
        <v>1438</v>
      </c>
      <c r="K2671">
        <v>1.3482590000000001</v>
      </c>
      <c r="L2671" t="s">
        <v>22</v>
      </c>
    </row>
    <row r="2672" spans="1:12" x14ac:dyDescent="0.3">
      <c r="A2672" s="1">
        <v>42553</v>
      </c>
      <c r="B2672">
        <v>2016</v>
      </c>
      <c r="C2672" t="s">
        <v>29</v>
      </c>
      <c r="D2672">
        <v>182840</v>
      </c>
      <c r="E2672">
        <v>248000</v>
      </c>
      <c r="F2672" t="s">
        <v>13</v>
      </c>
      <c r="G2672" t="s">
        <v>14</v>
      </c>
      <c r="H2672">
        <v>3</v>
      </c>
      <c r="I2672">
        <v>3</v>
      </c>
      <c r="J2672">
        <v>1005</v>
      </c>
      <c r="K2672">
        <v>1.3482590000000001</v>
      </c>
      <c r="L2672" t="s">
        <v>16</v>
      </c>
    </row>
    <row r="2673" spans="1:12" x14ac:dyDescent="0.3">
      <c r="A2673" s="1">
        <v>42553</v>
      </c>
      <c r="B2673">
        <v>2016</v>
      </c>
      <c r="C2673" t="s">
        <v>17</v>
      </c>
      <c r="D2673">
        <v>165530</v>
      </c>
      <c r="E2673">
        <v>54667</v>
      </c>
      <c r="F2673" t="s">
        <v>13</v>
      </c>
      <c r="G2673" t="s">
        <v>14</v>
      </c>
      <c r="H2673">
        <v>3</v>
      </c>
      <c r="I2673">
        <v>2</v>
      </c>
      <c r="J2673">
        <v>921</v>
      </c>
      <c r="K2673">
        <v>1.3482590000000001</v>
      </c>
      <c r="L2673" t="s">
        <v>25</v>
      </c>
    </row>
    <row r="2674" spans="1:12" x14ac:dyDescent="0.3">
      <c r="A2674" s="1">
        <v>42554</v>
      </c>
      <c r="B2674">
        <v>2016</v>
      </c>
      <c r="C2674" t="s">
        <v>21</v>
      </c>
      <c r="D2674">
        <v>1021510</v>
      </c>
      <c r="E2674">
        <v>2035000</v>
      </c>
      <c r="F2674" t="s">
        <v>13</v>
      </c>
      <c r="G2674" t="s">
        <v>14</v>
      </c>
      <c r="H2674">
        <v>3</v>
      </c>
      <c r="I2674">
        <v>2</v>
      </c>
      <c r="J2674">
        <v>946</v>
      </c>
      <c r="K2674">
        <v>1.3482590000000001</v>
      </c>
      <c r="L2674" t="s">
        <v>15</v>
      </c>
    </row>
    <row r="2675" spans="1:12" x14ac:dyDescent="0.3">
      <c r="A2675" s="1">
        <v>42554</v>
      </c>
      <c r="B2675">
        <v>2016</v>
      </c>
      <c r="C2675" t="s">
        <v>21</v>
      </c>
      <c r="D2675">
        <v>3698450</v>
      </c>
      <c r="E2675">
        <v>6257000</v>
      </c>
      <c r="F2675" t="s">
        <v>13</v>
      </c>
      <c r="G2675" t="s">
        <v>14</v>
      </c>
      <c r="H2675">
        <v>3</v>
      </c>
      <c r="I2675">
        <v>1</v>
      </c>
      <c r="J2675">
        <v>1023</v>
      </c>
      <c r="K2675">
        <v>1.3482590000000001</v>
      </c>
      <c r="L2675" t="s">
        <v>22</v>
      </c>
    </row>
    <row r="2676" spans="1:12" x14ac:dyDescent="0.3">
      <c r="A2676" s="1">
        <v>42554</v>
      </c>
      <c r="B2676">
        <v>2016</v>
      </c>
      <c r="C2676" t="s">
        <v>26</v>
      </c>
      <c r="D2676">
        <v>426790</v>
      </c>
      <c r="E2676">
        <v>1540000</v>
      </c>
      <c r="F2676" t="s">
        <v>13</v>
      </c>
      <c r="G2676" t="s">
        <v>14</v>
      </c>
      <c r="H2676">
        <v>3</v>
      </c>
      <c r="I2676">
        <v>1</v>
      </c>
      <c r="J2676">
        <v>1061</v>
      </c>
      <c r="K2676">
        <v>1.3482590000000001</v>
      </c>
      <c r="L2676" t="s">
        <v>25</v>
      </c>
    </row>
    <row r="2677" spans="1:12" x14ac:dyDescent="0.3">
      <c r="A2677" s="1">
        <v>42560</v>
      </c>
      <c r="B2677">
        <v>2016</v>
      </c>
      <c r="C2677" t="s">
        <v>26</v>
      </c>
      <c r="D2677">
        <v>507010</v>
      </c>
      <c r="E2677">
        <v>800000</v>
      </c>
      <c r="F2677" t="s">
        <v>13</v>
      </c>
      <c r="G2677" t="s">
        <v>14</v>
      </c>
      <c r="H2677">
        <v>3</v>
      </c>
      <c r="I2677">
        <v>1</v>
      </c>
      <c r="J2677">
        <v>1099</v>
      </c>
      <c r="K2677">
        <v>1.3482590000000001</v>
      </c>
      <c r="L2677" t="s">
        <v>16</v>
      </c>
    </row>
    <row r="2678" spans="1:12" x14ac:dyDescent="0.3">
      <c r="A2678" s="1">
        <v>42560</v>
      </c>
      <c r="B2678">
        <v>2016</v>
      </c>
      <c r="C2678" t="s">
        <v>21</v>
      </c>
      <c r="D2678">
        <v>5544280</v>
      </c>
      <c r="E2678">
        <v>6200000</v>
      </c>
      <c r="F2678" t="s">
        <v>13</v>
      </c>
      <c r="G2678" t="s">
        <v>14</v>
      </c>
      <c r="H2678">
        <v>3</v>
      </c>
      <c r="I2678">
        <v>3</v>
      </c>
      <c r="J2678">
        <v>949</v>
      </c>
      <c r="K2678">
        <v>1.3482590000000001</v>
      </c>
      <c r="L2678" t="s">
        <v>15</v>
      </c>
    </row>
    <row r="2679" spans="1:12" x14ac:dyDescent="0.3">
      <c r="A2679" s="1">
        <v>42561</v>
      </c>
      <c r="B2679">
        <v>2016</v>
      </c>
      <c r="C2679" t="s">
        <v>30</v>
      </c>
      <c r="D2679">
        <v>289040</v>
      </c>
      <c r="E2679">
        <v>484000</v>
      </c>
      <c r="F2679" t="s">
        <v>13</v>
      </c>
      <c r="G2679" t="s">
        <v>14</v>
      </c>
      <c r="H2679">
        <v>3</v>
      </c>
      <c r="I2679">
        <v>3</v>
      </c>
      <c r="J2679">
        <v>1003</v>
      </c>
      <c r="K2679">
        <v>1.3482590000000001</v>
      </c>
      <c r="L2679" t="s">
        <v>16</v>
      </c>
    </row>
    <row r="2680" spans="1:12" x14ac:dyDescent="0.3">
      <c r="A2680" s="1">
        <v>42565</v>
      </c>
      <c r="B2680">
        <v>2016</v>
      </c>
      <c r="C2680" t="s">
        <v>29</v>
      </c>
      <c r="D2680">
        <v>261310</v>
      </c>
      <c r="E2680">
        <v>470000</v>
      </c>
      <c r="F2680" t="s">
        <v>13</v>
      </c>
      <c r="G2680" t="s">
        <v>14</v>
      </c>
      <c r="H2680">
        <v>3</v>
      </c>
      <c r="I2680">
        <v>2</v>
      </c>
      <c r="J2680">
        <v>1064</v>
      </c>
      <c r="K2680">
        <v>1.3482590000000001</v>
      </c>
      <c r="L2680" t="s">
        <v>16</v>
      </c>
    </row>
    <row r="2681" spans="1:12" x14ac:dyDescent="0.3">
      <c r="A2681" s="1">
        <v>42565</v>
      </c>
      <c r="B2681">
        <v>2016</v>
      </c>
      <c r="C2681" t="s">
        <v>21</v>
      </c>
      <c r="D2681">
        <v>2309860</v>
      </c>
      <c r="E2681">
        <v>2655000</v>
      </c>
      <c r="F2681" t="s">
        <v>13</v>
      </c>
      <c r="G2681" t="s">
        <v>14</v>
      </c>
      <c r="H2681">
        <v>3</v>
      </c>
      <c r="I2681">
        <v>3</v>
      </c>
      <c r="J2681">
        <v>986</v>
      </c>
      <c r="K2681">
        <v>1.3482590000000001</v>
      </c>
      <c r="L2681" t="s">
        <v>16</v>
      </c>
    </row>
    <row r="2682" spans="1:12" x14ac:dyDescent="0.3">
      <c r="A2682" s="1">
        <v>42566</v>
      </c>
      <c r="B2682">
        <v>2016</v>
      </c>
      <c r="C2682" t="s">
        <v>12</v>
      </c>
      <c r="D2682">
        <v>107760</v>
      </c>
      <c r="E2682">
        <v>163000</v>
      </c>
      <c r="F2682" t="s">
        <v>13</v>
      </c>
      <c r="G2682" t="s">
        <v>14</v>
      </c>
      <c r="H2682">
        <v>3</v>
      </c>
      <c r="I2682">
        <v>1</v>
      </c>
      <c r="J2682">
        <v>1082</v>
      </c>
      <c r="K2682">
        <v>1.3482590000000001</v>
      </c>
      <c r="L2682" t="s">
        <v>16</v>
      </c>
    </row>
    <row r="2683" spans="1:12" x14ac:dyDescent="0.3">
      <c r="A2683" s="1">
        <v>42566</v>
      </c>
      <c r="B2683">
        <v>2016</v>
      </c>
      <c r="C2683" t="s">
        <v>21</v>
      </c>
      <c r="D2683">
        <v>409710</v>
      </c>
      <c r="E2683">
        <v>725000</v>
      </c>
      <c r="F2683" t="s">
        <v>13</v>
      </c>
      <c r="G2683" t="s">
        <v>14</v>
      </c>
      <c r="H2683">
        <v>3</v>
      </c>
      <c r="I2683">
        <v>3</v>
      </c>
      <c r="J2683">
        <v>937</v>
      </c>
      <c r="K2683">
        <v>1.3482590000000001</v>
      </c>
      <c r="L2683" t="s">
        <v>25</v>
      </c>
    </row>
    <row r="2684" spans="1:12" x14ac:dyDescent="0.3">
      <c r="A2684" s="1">
        <v>42566</v>
      </c>
      <c r="B2684">
        <v>2016</v>
      </c>
      <c r="C2684" t="s">
        <v>26</v>
      </c>
      <c r="D2684">
        <v>279090</v>
      </c>
      <c r="E2684">
        <v>425000</v>
      </c>
      <c r="F2684" t="s">
        <v>13</v>
      </c>
      <c r="G2684" t="s">
        <v>14</v>
      </c>
      <c r="H2684">
        <v>3</v>
      </c>
      <c r="I2684">
        <v>2</v>
      </c>
      <c r="J2684">
        <v>1022</v>
      </c>
      <c r="K2684">
        <v>1.3482590000000001</v>
      </c>
      <c r="L2684" t="s">
        <v>16</v>
      </c>
    </row>
    <row r="2685" spans="1:12" x14ac:dyDescent="0.3">
      <c r="A2685" s="1">
        <v>42567</v>
      </c>
      <c r="B2685">
        <v>2016</v>
      </c>
      <c r="C2685" t="s">
        <v>17</v>
      </c>
      <c r="D2685">
        <v>259240</v>
      </c>
      <c r="E2685">
        <v>460000</v>
      </c>
      <c r="F2685" t="s">
        <v>13</v>
      </c>
      <c r="G2685" t="s">
        <v>14</v>
      </c>
      <c r="H2685">
        <v>3</v>
      </c>
      <c r="I2685">
        <v>3</v>
      </c>
      <c r="J2685">
        <v>1006</v>
      </c>
      <c r="K2685">
        <v>1.3482590000000001</v>
      </c>
      <c r="L2685" t="s">
        <v>25</v>
      </c>
    </row>
    <row r="2686" spans="1:12" x14ac:dyDescent="0.3">
      <c r="A2686" s="1">
        <v>42567</v>
      </c>
      <c r="B2686">
        <v>2016</v>
      </c>
      <c r="C2686" t="s">
        <v>29</v>
      </c>
      <c r="D2686">
        <v>417410</v>
      </c>
      <c r="E2686">
        <v>535000</v>
      </c>
      <c r="F2686" t="s">
        <v>13</v>
      </c>
      <c r="G2686" t="s">
        <v>14</v>
      </c>
      <c r="H2686">
        <v>3</v>
      </c>
      <c r="I2686">
        <v>3</v>
      </c>
      <c r="J2686">
        <v>908</v>
      </c>
      <c r="K2686">
        <v>1.3482590000000001</v>
      </c>
      <c r="L2686" t="s">
        <v>16</v>
      </c>
    </row>
    <row r="2687" spans="1:12" x14ac:dyDescent="0.3">
      <c r="A2687" s="1">
        <v>42567</v>
      </c>
      <c r="B2687">
        <v>2016</v>
      </c>
      <c r="C2687" t="s">
        <v>26</v>
      </c>
      <c r="D2687">
        <v>564480</v>
      </c>
      <c r="E2687">
        <v>585000</v>
      </c>
      <c r="F2687" t="s">
        <v>13</v>
      </c>
      <c r="G2687" t="s">
        <v>14</v>
      </c>
      <c r="H2687">
        <v>3</v>
      </c>
      <c r="I2687">
        <v>3</v>
      </c>
      <c r="J2687">
        <v>927</v>
      </c>
      <c r="K2687">
        <v>1.3482590000000001</v>
      </c>
      <c r="L2687" t="s">
        <v>25</v>
      </c>
    </row>
    <row r="2688" spans="1:12" x14ac:dyDescent="0.3">
      <c r="A2688" s="1">
        <v>42572</v>
      </c>
      <c r="B2688">
        <v>2016</v>
      </c>
      <c r="C2688" t="s">
        <v>26</v>
      </c>
      <c r="D2688">
        <v>191030</v>
      </c>
      <c r="E2688">
        <v>329000</v>
      </c>
      <c r="F2688" t="s">
        <v>13</v>
      </c>
      <c r="G2688" t="s">
        <v>14</v>
      </c>
      <c r="H2688">
        <v>3</v>
      </c>
      <c r="I2688">
        <v>1</v>
      </c>
      <c r="J2688">
        <v>902</v>
      </c>
      <c r="K2688">
        <v>1.3482590000000001</v>
      </c>
      <c r="L2688" t="s">
        <v>15</v>
      </c>
    </row>
    <row r="2689" spans="1:12" x14ac:dyDescent="0.3">
      <c r="A2689" s="1">
        <v>42572</v>
      </c>
      <c r="B2689">
        <v>2016</v>
      </c>
      <c r="C2689" t="s">
        <v>30</v>
      </c>
      <c r="D2689">
        <v>436240</v>
      </c>
      <c r="E2689">
        <v>675000</v>
      </c>
      <c r="F2689" t="s">
        <v>13</v>
      </c>
      <c r="G2689" t="s">
        <v>14</v>
      </c>
      <c r="H2689">
        <v>3</v>
      </c>
      <c r="I2689">
        <v>3</v>
      </c>
      <c r="J2689">
        <v>978</v>
      </c>
      <c r="K2689">
        <v>1.3482590000000001</v>
      </c>
      <c r="L2689" t="s">
        <v>25</v>
      </c>
    </row>
    <row r="2690" spans="1:12" x14ac:dyDescent="0.3">
      <c r="A2690" s="1">
        <v>42572</v>
      </c>
      <c r="B2690">
        <v>2016</v>
      </c>
      <c r="C2690" t="s">
        <v>17</v>
      </c>
      <c r="D2690">
        <v>255080</v>
      </c>
      <c r="E2690">
        <v>180000</v>
      </c>
      <c r="F2690" t="s">
        <v>27</v>
      </c>
      <c r="G2690" t="s">
        <v>28</v>
      </c>
      <c r="H2690">
        <v>8</v>
      </c>
      <c r="I2690">
        <v>7</v>
      </c>
      <c r="J2690">
        <v>2429</v>
      </c>
      <c r="K2690">
        <v>1.3482590000000001</v>
      </c>
      <c r="L2690" t="s">
        <v>25</v>
      </c>
    </row>
    <row r="2691" spans="1:12" x14ac:dyDescent="0.3">
      <c r="A2691" s="1">
        <v>42572</v>
      </c>
      <c r="B2691">
        <v>2016</v>
      </c>
      <c r="C2691" t="s">
        <v>12</v>
      </c>
      <c r="D2691">
        <v>93330</v>
      </c>
      <c r="E2691">
        <v>40000</v>
      </c>
      <c r="F2691" t="s">
        <v>13</v>
      </c>
      <c r="G2691" t="s">
        <v>14</v>
      </c>
      <c r="H2691">
        <v>3</v>
      </c>
      <c r="I2691">
        <v>2</v>
      </c>
      <c r="J2691">
        <v>973</v>
      </c>
      <c r="K2691">
        <v>1.3482590000000001</v>
      </c>
      <c r="L2691" t="s">
        <v>22</v>
      </c>
    </row>
    <row r="2692" spans="1:12" x14ac:dyDescent="0.3">
      <c r="A2692" s="1">
        <v>42573</v>
      </c>
      <c r="B2692">
        <v>2016</v>
      </c>
      <c r="C2692" t="s">
        <v>30</v>
      </c>
      <c r="D2692">
        <v>754430</v>
      </c>
      <c r="E2692">
        <v>1200000</v>
      </c>
      <c r="F2692" t="s">
        <v>13</v>
      </c>
      <c r="G2692" t="s">
        <v>14</v>
      </c>
      <c r="H2692">
        <v>3</v>
      </c>
      <c r="I2692">
        <v>1</v>
      </c>
      <c r="J2692">
        <v>1019</v>
      </c>
      <c r="K2692">
        <v>1.3482590000000001</v>
      </c>
      <c r="L2692" t="s">
        <v>15</v>
      </c>
    </row>
    <row r="2693" spans="1:12" x14ac:dyDescent="0.3">
      <c r="A2693" s="1">
        <v>42573</v>
      </c>
      <c r="B2693">
        <v>2016</v>
      </c>
      <c r="C2693" t="s">
        <v>29</v>
      </c>
      <c r="D2693">
        <v>308140</v>
      </c>
      <c r="E2693">
        <v>425000</v>
      </c>
      <c r="F2693" t="s">
        <v>13</v>
      </c>
      <c r="G2693" t="s">
        <v>14</v>
      </c>
      <c r="H2693">
        <v>3</v>
      </c>
      <c r="I2693">
        <v>2</v>
      </c>
      <c r="J2693">
        <v>972</v>
      </c>
      <c r="K2693">
        <v>1.3482590000000001</v>
      </c>
      <c r="L2693" t="s">
        <v>22</v>
      </c>
    </row>
    <row r="2694" spans="1:12" x14ac:dyDescent="0.3">
      <c r="A2694" s="1">
        <v>42573</v>
      </c>
      <c r="B2694">
        <v>2016</v>
      </c>
      <c r="C2694" t="s">
        <v>21</v>
      </c>
      <c r="D2694">
        <v>1331750</v>
      </c>
      <c r="E2694">
        <v>1900000</v>
      </c>
      <c r="F2694" t="s">
        <v>13</v>
      </c>
      <c r="G2694" t="s">
        <v>14</v>
      </c>
      <c r="H2694">
        <v>3</v>
      </c>
      <c r="I2694">
        <v>3</v>
      </c>
      <c r="J2694">
        <v>1072</v>
      </c>
      <c r="K2694">
        <v>1.3482590000000001</v>
      </c>
      <c r="L2694" t="s">
        <v>25</v>
      </c>
    </row>
    <row r="2695" spans="1:12" x14ac:dyDescent="0.3">
      <c r="A2695" s="1">
        <v>42574</v>
      </c>
      <c r="B2695">
        <v>2016</v>
      </c>
      <c r="C2695" t="s">
        <v>29</v>
      </c>
      <c r="D2695">
        <v>179410</v>
      </c>
      <c r="E2695">
        <v>187000</v>
      </c>
      <c r="F2695" t="s">
        <v>13</v>
      </c>
      <c r="G2695" t="s">
        <v>14</v>
      </c>
      <c r="H2695">
        <v>3</v>
      </c>
      <c r="I2695">
        <v>3</v>
      </c>
      <c r="J2695">
        <v>1066</v>
      </c>
      <c r="K2695">
        <v>1.3482590000000001</v>
      </c>
      <c r="L2695" t="s">
        <v>25</v>
      </c>
    </row>
    <row r="2696" spans="1:12" x14ac:dyDescent="0.3">
      <c r="A2696" s="1">
        <v>42574</v>
      </c>
      <c r="B2696">
        <v>2016</v>
      </c>
      <c r="C2696" t="s">
        <v>21</v>
      </c>
      <c r="D2696">
        <v>851480</v>
      </c>
      <c r="E2696">
        <v>1431875</v>
      </c>
      <c r="F2696" t="s">
        <v>13</v>
      </c>
      <c r="G2696" t="s">
        <v>14</v>
      </c>
      <c r="H2696">
        <v>3</v>
      </c>
      <c r="I2696">
        <v>1</v>
      </c>
      <c r="J2696">
        <v>1086</v>
      </c>
      <c r="K2696">
        <v>1.3482590000000001</v>
      </c>
      <c r="L2696" t="s">
        <v>25</v>
      </c>
    </row>
    <row r="2697" spans="1:12" x14ac:dyDescent="0.3">
      <c r="A2697" s="1">
        <v>42575</v>
      </c>
      <c r="B2697">
        <v>2016</v>
      </c>
      <c r="C2697" t="s">
        <v>29</v>
      </c>
      <c r="D2697">
        <v>262920</v>
      </c>
      <c r="E2697">
        <v>447000</v>
      </c>
      <c r="F2697" t="s">
        <v>13</v>
      </c>
      <c r="G2697" t="s">
        <v>14</v>
      </c>
      <c r="H2697">
        <v>3</v>
      </c>
      <c r="I2697">
        <v>1</v>
      </c>
      <c r="J2697">
        <v>1008</v>
      </c>
      <c r="K2697">
        <v>1.3482590000000001</v>
      </c>
      <c r="L2697" t="s">
        <v>22</v>
      </c>
    </row>
    <row r="2698" spans="1:12" x14ac:dyDescent="0.3">
      <c r="A2698" s="1">
        <v>42576</v>
      </c>
      <c r="B2698">
        <v>2016</v>
      </c>
      <c r="C2698" t="s">
        <v>12</v>
      </c>
      <c r="D2698">
        <v>76800</v>
      </c>
      <c r="E2698">
        <v>101000</v>
      </c>
      <c r="F2698" t="s">
        <v>13</v>
      </c>
      <c r="G2698" t="s">
        <v>14</v>
      </c>
      <c r="H2698">
        <v>3</v>
      </c>
      <c r="I2698">
        <v>3</v>
      </c>
      <c r="J2698">
        <v>969</v>
      </c>
      <c r="K2698">
        <v>1.3482590000000001</v>
      </c>
      <c r="L2698" t="s">
        <v>15</v>
      </c>
    </row>
    <row r="2699" spans="1:12" x14ac:dyDescent="0.3">
      <c r="A2699" s="1">
        <v>42576</v>
      </c>
      <c r="B2699">
        <v>2016</v>
      </c>
      <c r="C2699" t="s">
        <v>26</v>
      </c>
      <c r="D2699">
        <v>322700</v>
      </c>
      <c r="E2699">
        <v>575000</v>
      </c>
      <c r="F2699" t="s">
        <v>13</v>
      </c>
      <c r="G2699" t="s">
        <v>14</v>
      </c>
      <c r="H2699">
        <v>3</v>
      </c>
      <c r="I2699">
        <v>2</v>
      </c>
      <c r="J2699">
        <v>1098</v>
      </c>
      <c r="K2699">
        <v>1.3482590000000001</v>
      </c>
      <c r="L2699" t="s">
        <v>15</v>
      </c>
    </row>
    <row r="2700" spans="1:12" x14ac:dyDescent="0.3">
      <c r="A2700" s="1">
        <v>42576</v>
      </c>
      <c r="B2700">
        <v>2016</v>
      </c>
      <c r="C2700" t="s">
        <v>21</v>
      </c>
      <c r="D2700">
        <v>2344860</v>
      </c>
      <c r="E2700">
        <v>2667480</v>
      </c>
      <c r="F2700" t="s">
        <v>13</v>
      </c>
      <c r="G2700" t="s">
        <v>14</v>
      </c>
      <c r="H2700">
        <v>3</v>
      </c>
      <c r="I2700">
        <v>1</v>
      </c>
      <c r="J2700">
        <v>948</v>
      </c>
      <c r="K2700">
        <v>1.3482590000000001</v>
      </c>
      <c r="L2700" t="s">
        <v>25</v>
      </c>
    </row>
    <row r="2701" spans="1:12" x14ac:dyDescent="0.3">
      <c r="A2701" s="1">
        <v>42576</v>
      </c>
      <c r="B2701">
        <v>2016</v>
      </c>
      <c r="C2701" t="s">
        <v>21</v>
      </c>
      <c r="D2701">
        <v>582120</v>
      </c>
      <c r="E2701">
        <v>410375</v>
      </c>
      <c r="F2701" t="s">
        <v>13</v>
      </c>
      <c r="G2701" t="s">
        <v>14</v>
      </c>
      <c r="H2701">
        <v>3</v>
      </c>
      <c r="I2701">
        <v>1</v>
      </c>
      <c r="J2701">
        <v>911</v>
      </c>
      <c r="K2701">
        <v>1.3482590000000001</v>
      </c>
      <c r="L2701" t="s">
        <v>16</v>
      </c>
    </row>
    <row r="2702" spans="1:12" x14ac:dyDescent="0.3">
      <c r="A2702" s="1">
        <v>42579</v>
      </c>
      <c r="B2702">
        <v>2016</v>
      </c>
      <c r="C2702" t="s">
        <v>21</v>
      </c>
      <c r="D2702">
        <v>636230</v>
      </c>
      <c r="E2702">
        <v>1320000</v>
      </c>
      <c r="F2702" t="s">
        <v>13</v>
      </c>
      <c r="G2702" t="s">
        <v>14</v>
      </c>
      <c r="H2702">
        <v>3</v>
      </c>
      <c r="I2702">
        <v>2</v>
      </c>
      <c r="J2702">
        <v>960</v>
      </c>
      <c r="K2702">
        <v>1.3482590000000001</v>
      </c>
      <c r="L2702" t="s">
        <v>22</v>
      </c>
    </row>
    <row r="2703" spans="1:12" x14ac:dyDescent="0.3">
      <c r="A2703" s="1">
        <v>42579</v>
      </c>
      <c r="B2703">
        <v>2016</v>
      </c>
      <c r="C2703" t="s">
        <v>29</v>
      </c>
      <c r="D2703">
        <v>223720</v>
      </c>
      <c r="E2703">
        <v>170000</v>
      </c>
      <c r="F2703" t="s">
        <v>13</v>
      </c>
      <c r="G2703" t="s">
        <v>14</v>
      </c>
      <c r="H2703">
        <v>3</v>
      </c>
      <c r="I2703">
        <v>3</v>
      </c>
      <c r="J2703">
        <v>1004</v>
      </c>
      <c r="K2703">
        <v>1.3482590000000001</v>
      </c>
      <c r="L2703" t="s">
        <v>16</v>
      </c>
    </row>
    <row r="2704" spans="1:12" x14ac:dyDescent="0.3">
      <c r="A2704" s="1">
        <v>42579</v>
      </c>
      <c r="B2704">
        <v>2016</v>
      </c>
      <c r="C2704" t="s">
        <v>29</v>
      </c>
      <c r="D2704">
        <v>185290</v>
      </c>
      <c r="E2704">
        <v>320000</v>
      </c>
      <c r="F2704" t="s">
        <v>13</v>
      </c>
      <c r="G2704" t="s">
        <v>14</v>
      </c>
      <c r="H2704">
        <v>3</v>
      </c>
      <c r="I2704">
        <v>2</v>
      </c>
      <c r="J2704">
        <v>924</v>
      </c>
      <c r="K2704">
        <v>1.3482590000000001</v>
      </c>
      <c r="L2704" t="s">
        <v>16</v>
      </c>
    </row>
    <row r="2705" spans="1:12" x14ac:dyDescent="0.3">
      <c r="A2705" s="1">
        <v>42579</v>
      </c>
      <c r="B2705">
        <v>2016</v>
      </c>
      <c r="C2705" t="s">
        <v>26</v>
      </c>
      <c r="D2705">
        <v>248150</v>
      </c>
      <c r="E2705">
        <v>507000</v>
      </c>
      <c r="F2705" t="s">
        <v>13</v>
      </c>
      <c r="G2705" t="s">
        <v>14</v>
      </c>
      <c r="H2705">
        <v>3</v>
      </c>
      <c r="I2705">
        <v>2</v>
      </c>
      <c r="J2705">
        <v>991</v>
      </c>
      <c r="K2705">
        <v>1.3482590000000001</v>
      </c>
      <c r="L2705" t="s">
        <v>25</v>
      </c>
    </row>
    <row r="2706" spans="1:12" x14ac:dyDescent="0.3">
      <c r="A2706" s="1">
        <v>42579</v>
      </c>
      <c r="B2706">
        <v>2016</v>
      </c>
      <c r="C2706" t="s">
        <v>30</v>
      </c>
      <c r="D2706">
        <v>490640</v>
      </c>
      <c r="E2706">
        <v>850000</v>
      </c>
      <c r="F2706" t="s">
        <v>13</v>
      </c>
      <c r="G2706" t="s">
        <v>14</v>
      </c>
      <c r="H2706">
        <v>3</v>
      </c>
      <c r="I2706">
        <v>3</v>
      </c>
      <c r="J2706">
        <v>940</v>
      </c>
      <c r="K2706">
        <v>1.3482590000000001</v>
      </c>
      <c r="L2706" t="s">
        <v>15</v>
      </c>
    </row>
    <row r="2707" spans="1:12" x14ac:dyDescent="0.3">
      <c r="A2707" s="1">
        <v>42579</v>
      </c>
      <c r="B2707">
        <v>2016</v>
      </c>
      <c r="C2707" t="s">
        <v>26</v>
      </c>
      <c r="D2707">
        <v>230370</v>
      </c>
      <c r="E2707">
        <v>457000</v>
      </c>
      <c r="F2707" t="s">
        <v>13</v>
      </c>
      <c r="G2707" t="s">
        <v>14</v>
      </c>
      <c r="H2707">
        <v>3</v>
      </c>
      <c r="I2707">
        <v>3</v>
      </c>
      <c r="J2707">
        <v>951</v>
      </c>
      <c r="K2707">
        <v>1.3482590000000001</v>
      </c>
      <c r="L2707" t="s">
        <v>15</v>
      </c>
    </row>
    <row r="2708" spans="1:12" x14ac:dyDescent="0.3">
      <c r="A2708" s="1">
        <v>42580</v>
      </c>
      <c r="B2708">
        <v>2016</v>
      </c>
      <c r="C2708" t="s">
        <v>26</v>
      </c>
      <c r="D2708">
        <v>357070</v>
      </c>
      <c r="E2708">
        <v>450000</v>
      </c>
      <c r="F2708" t="s">
        <v>13</v>
      </c>
      <c r="G2708" t="s">
        <v>14</v>
      </c>
      <c r="H2708">
        <v>3</v>
      </c>
      <c r="I2708">
        <v>3</v>
      </c>
      <c r="J2708">
        <v>940</v>
      </c>
      <c r="K2708">
        <v>1.3482590000000001</v>
      </c>
      <c r="L2708" t="s">
        <v>25</v>
      </c>
    </row>
    <row r="2709" spans="1:12" x14ac:dyDescent="0.3">
      <c r="A2709" s="1">
        <v>42580</v>
      </c>
      <c r="B2709">
        <v>2016</v>
      </c>
      <c r="C2709" t="s">
        <v>29</v>
      </c>
      <c r="D2709">
        <v>234850</v>
      </c>
      <c r="E2709">
        <v>167750</v>
      </c>
      <c r="F2709" t="s">
        <v>13</v>
      </c>
      <c r="G2709" t="s">
        <v>14</v>
      </c>
      <c r="H2709">
        <v>3</v>
      </c>
      <c r="I2709">
        <v>1</v>
      </c>
      <c r="J2709">
        <v>1047</v>
      </c>
      <c r="K2709">
        <v>1.3482590000000001</v>
      </c>
      <c r="L2709" t="s">
        <v>15</v>
      </c>
    </row>
    <row r="2710" spans="1:12" x14ac:dyDescent="0.3">
      <c r="A2710" s="1">
        <v>42580</v>
      </c>
      <c r="B2710">
        <v>2016</v>
      </c>
      <c r="C2710" t="s">
        <v>17</v>
      </c>
      <c r="D2710">
        <v>172620</v>
      </c>
      <c r="E2710">
        <v>160000</v>
      </c>
      <c r="F2710" t="s">
        <v>13</v>
      </c>
      <c r="G2710" t="s">
        <v>14</v>
      </c>
      <c r="H2710">
        <v>3</v>
      </c>
      <c r="I2710">
        <v>3</v>
      </c>
      <c r="J2710">
        <v>956</v>
      </c>
      <c r="K2710">
        <v>1.3482590000000001</v>
      </c>
      <c r="L2710" t="s">
        <v>15</v>
      </c>
    </row>
    <row r="2711" spans="1:12" x14ac:dyDescent="0.3">
      <c r="A2711" s="1">
        <v>42581</v>
      </c>
      <c r="B2711">
        <v>2016</v>
      </c>
      <c r="C2711" t="s">
        <v>21</v>
      </c>
      <c r="D2711">
        <v>824110</v>
      </c>
      <c r="E2711">
        <v>1076000</v>
      </c>
      <c r="F2711" t="s">
        <v>13</v>
      </c>
      <c r="G2711" t="s">
        <v>14</v>
      </c>
      <c r="H2711">
        <v>3</v>
      </c>
      <c r="I2711">
        <v>3</v>
      </c>
      <c r="J2711">
        <v>991</v>
      </c>
      <c r="K2711">
        <v>1.3482590000000001</v>
      </c>
      <c r="L2711" t="s">
        <v>25</v>
      </c>
    </row>
    <row r="2712" spans="1:12" x14ac:dyDescent="0.3">
      <c r="A2712" s="1">
        <v>42581</v>
      </c>
      <c r="B2712">
        <v>2016</v>
      </c>
      <c r="C2712" t="s">
        <v>21</v>
      </c>
      <c r="D2712">
        <v>1925560</v>
      </c>
      <c r="E2712">
        <v>3265000</v>
      </c>
      <c r="F2712" t="s">
        <v>13</v>
      </c>
      <c r="G2712" t="s">
        <v>14</v>
      </c>
      <c r="H2712">
        <v>3</v>
      </c>
      <c r="I2712">
        <v>2</v>
      </c>
      <c r="J2712">
        <v>1083</v>
      </c>
      <c r="K2712">
        <v>1.3482590000000001</v>
      </c>
      <c r="L2712" t="s">
        <v>25</v>
      </c>
    </row>
    <row r="2713" spans="1:12" x14ac:dyDescent="0.3">
      <c r="A2713" s="1">
        <v>42581</v>
      </c>
      <c r="B2713">
        <v>2016</v>
      </c>
      <c r="C2713" t="s">
        <v>30</v>
      </c>
      <c r="D2713">
        <v>547410</v>
      </c>
      <c r="E2713">
        <v>900001</v>
      </c>
      <c r="F2713" t="s">
        <v>13</v>
      </c>
      <c r="G2713" t="s">
        <v>14</v>
      </c>
      <c r="H2713">
        <v>3</v>
      </c>
      <c r="I2713">
        <v>2</v>
      </c>
      <c r="J2713">
        <v>914</v>
      </c>
      <c r="K2713">
        <v>1.3482590000000001</v>
      </c>
      <c r="L2713" t="s">
        <v>16</v>
      </c>
    </row>
    <row r="2714" spans="1:12" x14ac:dyDescent="0.3">
      <c r="A2714" s="1">
        <v>42581</v>
      </c>
      <c r="B2714">
        <v>2016</v>
      </c>
      <c r="C2714" t="s">
        <v>12</v>
      </c>
      <c r="D2714">
        <v>60720</v>
      </c>
      <c r="E2714">
        <v>6000</v>
      </c>
      <c r="F2714" t="s">
        <v>23</v>
      </c>
      <c r="G2714" t="s">
        <v>24</v>
      </c>
      <c r="H2714">
        <v>6</v>
      </c>
      <c r="I2714">
        <v>6</v>
      </c>
      <c r="J2714">
        <v>1975</v>
      </c>
      <c r="K2714">
        <v>1.3482590000000001</v>
      </c>
      <c r="L2714" t="s">
        <v>16</v>
      </c>
    </row>
    <row r="2715" spans="1:12" x14ac:dyDescent="0.3">
      <c r="A2715" s="1">
        <v>42582</v>
      </c>
      <c r="B2715">
        <v>2016</v>
      </c>
      <c r="C2715" t="s">
        <v>29</v>
      </c>
      <c r="D2715">
        <v>277830</v>
      </c>
      <c r="E2715">
        <v>525000</v>
      </c>
      <c r="F2715" t="s">
        <v>13</v>
      </c>
      <c r="G2715" t="s">
        <v>14</v>
      </c>
      <c r="H2715">
        <v>3</v>
      </c>
      <c r="I2715">
        <v>2</v>
      </c>
      <c r="J2715">
        <v>1035</v>
      </c>
      <c r="K2715">
        <v>1.3482590000000001</v>
      </c>
      <c r="L2715" t="s">
        <v>22</v>
      </c>
    </row>
    <row r="2716" spans="1:12" x14ac:dyDescent="0.3">
      <c r="A2716" s="1">
        <v>42582</v>
      </c>
      <c r="B2716">
        <v>2016</v>
      </c>
      <c r="C2716" t="s">
        <v>30</v>
      </c>
      <c r="D2716">
        <v>249700</v>
      </c>
      <c r="E2716">
        <v>465000</v>
      </c>
      <c r="F2716" t="s">
        <v>13</v>
      </c>
      <c r="G2716" t="s">
        <v>14</v>
      </c>
      <c r="H2716">
        <v>3</v>
      </c>
      <c r="I2716">
        <v>1</v>
      </c>
      <c r="J2716">
        <v>1019</v>
      </c>
      <c r="K2716">
        <v>1.3482590000000001</v>
      </c>
      <c r="L2716" t="s">
        <v>15</v>
      </c>
    </row>
    <row r="2717" spans="1:12" x14ac:dyDescent="0.3">
      <c r="A2717" s="1">
        <v>42583</v>
      </c>
      <c r="B2717">
        <v>2016</v>
      </c>
      <c r="C2717" t="s">
        <v>30</v>
      </c>
      <c r="D2717">
        <v>214140</v>
      </c>
      <c r="E2717">
        <v>436000</v>
      </c>
      <c r="F2717" t="s">
        <v>13</v>
      </c>
      <c r="G2717" t="s">
        <v>14</v>
      </c>
      <c r="H2717">
        <v>3</v>
      </c>
      <c r="I2717">
        <v>3</v>
      </c>
      <c r="J2717">
        <v>993</v>
      </c>
      <c r="K2717">
        <v>1.3482590000000001</v>
      </c>
      <c r="L2717" t="s">
        <v>25</v>
      </c>
    </row>
    <row r="2718" spans="1:12" x14ac:dyDescent="0.3">
      <c r="A2718" s="1">
        <v>42583</v>
      </c>
      <c r="B2718">
        <v>2016</v>
      </c>
      <c r="C2718" t="s">
        <v>21</v>
      </c>
      <c r="D2718">
        <v>1092840</v>
      </c>
      <c r="E2718">
        <v>1750000</v>
      </c>
      <c r="F2718" t="s">
        <v>13</v>
      </c>
      <c r="G2718" t="s">
        <v>14</v>
      </c>
      <c r="H2718">
        <v>3</v>
      </c>
      <c r="I2718">
        <v>3</v>
      </c>
      <c r="J2718">
        <v>963</v>
      </c>
      <c r="K2718">
        <v>1.3482590000000001</v>
      </c>
      <c r="L2718" t="s">
        <v>25</v>
      </c>
    </row>
    <row r="2719" spans="1:12" x14ac:dyDescent="0.3">
      <c r="A2719" s="1">
        <v>42586</v>
      </c>
      <c r="B2719">
        <v>2016</v>
      </c>
      <c r="C2719" t="s">
        <v>26</v>
      </c>
      <c r="D2719">
        <v>603610</v>
      </c>
      <c r="E2719">
        <v>800000</v>
      </c>
      <c r="F2719" t="s">
        <v>13</v>
      </c>
      <c r="G2719" t="s">
        <v>14</v>
      </c>
      <c r="H2719">
        <v>3</v>
      </c>
      <c r="I2719">
        <v>1</v>
      </c>
      <c r="J2719">
        <v>913</v>
      </c>
      <c r="K2719">
        <v>1.3482590000000001</v>
      </c>
      <c r="L2719" t="s">
        <v>25</v>
      </c>
    </row>
    <row r="2720" spans="1:12" x14ac:dyDescent="0.3">
      <c r="A2720" s="1">
        <v>42586</v>
      </c>
      <c r="B2720">
        <v>2016</v>
      </c>
      <c r="C2720" t="s">
        <v>26</v>
      </c>
      <c r="D2720">
        <v>570080</v>
      </c>
      <c r="E2720">
        <v>850000</v>
      </c>
      <c r="F2720" t="s">
        <v>13</v>
      </c>
      <c r="G2720" t="s">
        <v>14</v>
      </c>
      <c r="H2720">
        <v>3</v>
      </c>
      <c r="I2720">
        <v>3</v>
      </c>
      <c r="J2720">
        <v>1059</v>
      </c>
      <c r="K2720">
        <v>1.3482590000000001</v>
      </c>
      <c r="L2720" t="s">
        <v>16</v>
      </c>
    </row>
    <row r="2721" spans="1:12" x14ac:dyDescent="0.3">
      <c r="A2721" s="1">
        <v>42586</v>
      </c>
      <c r="B2721">
        <v>2016</v>
      </c>
      <c r="C2721" t="s">
        <v>29</v>
      </c>
      <c r="D2721">
        <v>290640</v>
      </c>
      <c r="E2721">
        <v>420000</v>
      </c>
      <c r="F2721" t="s">
        <v>13</v>
      </c>
      <c r="G2721" t="s">
        <v>14</v>
      </c>
      <c r="H2721">
        <v>3</v>
      </c>
      <c r="I2721">
        <v>1</v>
      </c>
      <c r="J2721">
        <v>1027</v>
      </c>
      <c r="K2721">
        <v>1.3482590000000001</v>
      </c>
      <c r="L2721" t="s">
        <v>15</v>
      </c>
    </row>
    <row r="2722" spans="1:12" x14ac:dyDescent="0.3">
      <c r="A2722" s="1">
        <v>42586</v>
      </c>
      <c r="B2722">
        <v>2016</v>
      </c>
      <c r="C2722" t="s">
        <v>17</v>
      </c>
      <c r="D2722">
        <v>117840</v>
      </c>
      <c r="E2722">
        <v>116000</v>
      </c>
      <c r="F2722" t="s">
        <v>13</v>
      </c>
      <c r="G2722" t="s">
        <v>14</v>
      </c>
      <c r="H2722">
        <v>3</v>
      </c>
      <c r="I2722">
        <v>2</v>
      </c>
      <c r="J2722">
        <v>1083</v>
      </c>
      <c r="K2722">
        <v>1.3482590000000001</v>
      </c>
      <c r="L2722" t="s">
        <v>15</v>
      </c>
    </row>
    <row r="2723" spans="1:12" x14ac:dyDescent="0.3">
      <c r="A2723" s="1">
        <v>42586</v>
      </c>
      <c r="B2723">
        <v>2016</v>
      </c>
      <c r="C2723" t="s">
        <v>21</v>
      </c>
      <c r="D2723">
        <v>1008140</v>
      </c>
      <c r="E2723">
        <v>1575000</v>
      </c>
      <c r="F2723" t="s">
        <v>13</v>
      </c>
      <c r="G2723" t="s">
        <v>14</v>
      </c>
      <c r="H2723">
        <v>3</v>
      </c>
      <c r="I2723">
        <v>1</v>
      </c>
      <c r="J2723">
        <v>1087</v>
      </c>
      <c r="K2723">
        <v>1.3482590000000001</v>
      </c>
      <c r="L2723" t="s">
        <v>15</v>
      </c>
    </row>
    <row r="2724" spans="1:12" x14ac:dyDescent="0.3">
      <c r="A2724" s="1">
        <v>42587</v>
      </c>
      <c r="B2724">
        <v>2016</v>
      </c>
      <c r="C2724" t="s">
        <v>26</v>
      </c>
      <c r="D2724">
        <v>595910</v>
      </c>
      <c r="E2724">
        <v>840000</v>
      </c>
      <c r="F2724" t="s">
        <v>13</v>
      </c>
      <c r="G2724" t="s">
        <v>14</v>
      </c>
      <c r="H2724">
        <v>3</v>
      </c>
      <c r="I2724">
        <v>1</v>
      </c>
      <c r="J2724">
        <v>970</v>
      </c>
      <c r="K2724">
        <v>1.3482590000000001</v>
      </c>
      <c r="L2724" t="s">
        <v>15</v>
      </c>
    </row>
    <row r="2725" spans="1:12" x14ac:dyDescent="0.3">
      <c r="A2725" s="1">
        <v>42587</v>
      </c>
      <c r="B2725">
        <v>2016</v>
      </c>
      <c r="C2725" t="s">
        <v>17</v>
      </c>
      <c r="D2725">
        <v>131670</v>
      </c>
      <c r="E2725">
        <v>25000</v>
      </c>
      <c r="F2725" t="s">
        <v>13</v>
      </c>
      <c r="G2725" t="s">
        <v>14</v>
      </c>
      <c r="H2725">
        <v>3</v>
      </c>
      <c r="I2725">
        <v>2</v>
      </c>
      <c r="J2725">
        <v>920</v>
      </c>
      <c r="K2725">
        <v>1.3482590000000001</v>
      </c>
      <c r="L2725" t="s">
        <v>15</v>
      </c>
    </row>
    <row r="2726" spans="1:12" x14ac:dyDescent="0.3">
      <c r="A2726" s="1">
        <v>42589</v>
      </c>
      <c r="B2726">
        <v>2016</v>
      </c>
      <c r="C2726" t="s">
        <v>29</v>
      </c>
      <c r="D2726">
        <v>195720</v>
      </c>
      <c r="E2726">
        <v>325000</v>
      </c>
      <c r="F2726" t="s">
        <v>13</v>
      </c>
      <c r="G2726" t="s">
        <v>14</v>
      </c>
      <c r="H2726">
        <v>3</v>
      </c>
      <c r="I2726">
        <v>1</v>
      </c>
      <c r="J2726">
        <v>1061</v>
      </c>
      <c r="K2726">
        <v>1.3482590000000001</v>
      </c>
      <c r="L2726" t="s">
        <v>15</v>
      </c>
    </row>
    <row r="2727" spans="1:12" x14ac:dyDescent="0.3">
      <c r="A2727" s="1">
        <v>42589</v>
      </c>
      <c r="B2727">
        <v>2016</v>
      </c>
      <c r="C2727" t="s">
        <v>17</v>
      </c>
      <c r="D2727">
        <v>166980</v>
      </c>
      <c r="E2727">
        <v>150000</v>
      </c>
      <c r="F2727" t="s">
        <v>23</v>
      </c>
      <c r="G2727" t="s">
        <v>24</v>
      </c>
      <c r="H2727">
        <v>6</v>
      </c>
      <c r="I2727">
        <v>4</v>
      </c>
      <c r="J2727">
        <v>1944</v>
      </c>
      <c r="K2727">
        <v>1.3482590000000001</v>
      </c>
      <c r="L2727" t="s">
        <v>25</v>
      </c>
    </row>
    <row r="2728" spans="1:12" x14ac:dyDescent="0.3">
      <c r="A2728" s="1">
        <v>42590</v>
      </c>
      <c r="B2728">
        <v>2016</v>
      </c>
      <c r="C2728" t="s">
        <v>12</v>
      </c>
      <c r="D2728">
        <v>66870</v>
      </c>
      <c r="E2728">
        <v>109000</v>
      </c>
      <c r="F2728" t="s">
        <v>13</v>
      </c>
      <c r="G2728" t="s">
        <v>14</v>
      </c>
      <c r="H2728">
        <v>3</v>
      </c>
      <c r="I2728">
        <v>3</v>
      </c>
      <c r="J2728">
        <v>1086</v>
      </c>
      <c r="K2728">
        <v>1.3482590000000001</v>
      </c>
      <c r="L2728" t="s">
        <v>22</v>
      </c>
    </row>
    <row r="2729" spans="1:12" x14ac:dyDescent="0.3">
      <c r="A2729" s="1">
        <v>42593</v>
      </c>
      <c r="B2729">
        <v>2016</v>
      </c>
      <c r="C2729" t="s">
        <v>29</v>
      </c>
      <c r="D2729">
        <v>224770</v>
      </c>
      <c r="E2729">
        <v>360000</v>
      </c>
      <c r="F2729" t="s">
        <v>13</v>
      </c>
      <c r="G2729" t="s">
        <v>14</v>
      </c>
      <c r="H2729">
        <v>3</v>
      </c>
      <c r="I2729">
        <v>1</v>
      </c>
      <c r="J2729">
        <v>968</v>
      </c>
      <c r="K2729">
        <v>1.3482590000000001</v>
      </c>
      <c r="L2729" t="s">
        <v>16</v>
      </c>
    </row>
    <row r="2730" spans="1:12" x14ac:dyDescent="0.3">
      <c r="A2730" s="1">
        <v>42593</v>
      </c>
      <c r="B2730">
        <v>2016</v>
      </c>
      <c r="C2730" t="s">
        <v>21</v>
      </c>
      <c r="D2730">
        <v>787990</v>
      </c>
      <c r="E2730">
        <v>1500000</v>
      </c>
      <c r="F2730" t="s">
        <v>13</v>
      </c>
      <c r="G2730" t="s">
        <v>14</v>
      </c>
      <c r="H2730">
        <v>3</v>
      </c>
      <c r="I2730">
        <v>3</v>
      </c>
      <c r="J2730">
        <v>939</v>
      </c>
      <c r="K2730">
        <v>1.3482590000000001</v>
      </c>
      <c r="L2730" t="s">
        <v>16</v>
      </c>
    </row>
    <row r="2731" spans="1:12" x14ac:dyDescent="0.3">
      <c r="A2731" s="1">
        <v>42594</v>
      </c>
      <c r="B2731">
        <v>2016</v>
      </c>
      <c r="C2731" t="s">
        <v>21</v>
      </c>
      <c r="D2731">
        <v>930230</v>
      </c>
      <c r="E2731">
        <v>1298000</v>
      </c>
      <c r="F2731" t="s">
        <v>13</v>
      </c>
      <c r="G2731" t="s">
        <v>14</v>
      </c>
      <c r="H2731">
        <v>3</v>
      </c>
      <c r="I2731">
        <v>2</v>
      </c>
      <c r="J2731">
        <v>962</v>
      </c>
      <c r="K2731">
        <v>1.3482590000000001</v>
      </c>
      <c r="L2731" t="s">
        <v>16</v>
      </c>
    </row>
    <row r="2732" spans="1:12" x14ac:dyDescent="0.3">
      <c r="A2732" s="1">
        <v>42594</v>
      </c>
      <c r="B2732">
        <v>2016</v>
      </c>
      <c r="C2732" t="s">
        <v>21</v>
      </c>
      <c r="D2732">
        <v>497560</v>
      </c>
      <c r="E2732">
        <v>800000</v>
      </c>
      <c r="F2732" t="s">
        <v>13</v>
      </c>
      <c r="G2732" t="s">
        <v>14</v>
      </c>
      <c r="H2732">
        <v>3</v>
      </c>
      <c r="I2732">
        <v>1</v>
      </c>
      <c r="J2732">
        <v>941</v>
      </c>
      <c r="K2732">
        <v>1.3482590000000001</v>
      </c>
      <c r="L2732" t="s">
        <v>22</v>
      </c>
    </row>
    <row r="2733" spans="1:12" x14ac:dyDescent="0.3">
      <c r="A2733" s="1">
        <v>42596</v>
      </c>
      <c r="B2733">
        <v>2016</v>
      </c>
      <c r="C2733" t="s">
        <v>21</v>
      </c>
      <c r="D2733">
        <v>626220</v>
      </c>
      <c r="E2733">
        <v>955000</v>
      </c>
      <c r="F2733" t="s">
        <v>13</v>
      </c>
      <c r="G2733" t="s">
        <v>14</v>
      </c>
      <c r="H2733">
        <v>3</v>
      </c>
      <c r="I2733">
        <v>3</v>
      </c>
      <c r="J2733">
        <v>935</v>
      </c>
      <c r="K2733">
        <v>1.3482590000000001</v>
      </c>
      <c r="L2733" t="s">
        <v>25</v>
      </c>
    </row>
    <row r="2734" spans="1:12" x14ac:dyDescent="0.3">
      <c r="A2734" s="1">
        <v>42597</v>
      </c>
      <c r="B2734">
        <v>2016</v>
      </c>
      <c r="C2734" t="s">
        <v>26</v>
      </c>
      <c r="D2734">
        <v>394800</v>
      </c>
      <c r="E2734">
        <v>625000</v>
      </c>
      <c r="F2734" t="s">
        <v>13</v>
      </c>
      <c r="G2734" t="s">
        <v>14</v>
      </c>
      <c r="H2734">
        <v>3</v>
      </c>
      <c r="I2734">
        <v>2</v>
      </c>
      <c r="J2734">
        <v>1086</v>
      </c>
      <c r="K2734">
        <v>1.3482590000000001</v>
      </c>
      <c r="L2734" t="s">
        <v>25</v>
      </c>
    </row>
    <row r="2735" spans="1:12" x14ac:dyDescent="0.3">
      <c r="A2735" s="1">
        <v>42597</v>
      </c>
      <c r="B2735">
        <v>2016</v>
      </c>
      <c r="C2735" t="s">
        <v>21</v>
      </c>
      <c r="D2735">
        <v>795900</v>
      </c>
      <c r="E2735">
        <v>1406000</v>
      </c>
      <c r="F2735" t="s">
        <v>13</v>
      </c>
      <c r="G2735" t="s">
        <v>14</v>
      </c>
      <c r="H2735">
        <v>3</v>
      </c>
      <c r="I2735">
        <v>3</v>
      </c>
      <c r="J2735">
        <v>997</v>
      </c>
      <c r="K2735">
        <v>1.3482590000000001</v>
      </c>
      <c r="L2735" t="s">
        <v>25</v>
      </c>
    </row>
    <row r="2736" spans="1:12" x14ac:dyDescent="0.3">
      <c r="A2736" s="1">
        <v>42600</v>
      </c>
      <c r="B2736">
        <v>2016</v>
      </c>
      <c r="C2736" t="s">
        <v>26</v>
      </c>
      <c r="D2736">
        <v>399000</v>
      </c>
      <c r="E2736">
        <v>472000</v>
      </c>
      <c r="F2736" t="s">
        <v>13</v>
      </c>
      <c r="G2736" t="s">
        <v>14</v>
      </c>
      <c r="H2736">
        <v>3</v>
      </c>
      <c r="I2736">
        <v>1</v>
      </c>
      <c r="J2736">
        <v>932</v>
      </c>
      <c r="K2736">
        <v>1.3482590000000001</v>
      </c>
      <c r="L2736" t="s">
        <v>22</v>
      </c>
    </row>
    <row r="2737" spans="1:12" x14ac:dyDescent="0.3">
      <c r="A2737" s="1">
        <v>42600</v>
      </c>
      <c r="B2737">
        <v>2016</v>
      </c>
      <c r="C2737" t="s">
        <v>26</v>
      </c>
      <c r="D2737">
        <v>280350</v>
      </c>
      <c r="E2737">
        <v>407000</v>
      </c>
      <c r="F2737" t="s">
        <v>13</v>
      </c>
      <c r="G2737" t="s">
        <v>14</v>
      </c>
      <c r="H2737">
        <v>3</v>
      </c>
      <c r="I2737">
        <v>1</v>
      </c>
      <c r="J2737">
        <v>1060</v>
      </c>
      <c r="K2737">
        <v>1.3482590000000001</v>
      </c>
      <c r="L2737" t="s">
        <v>15</v>
      </c>
    </row>
    <row r="2738" spans="1:12" x14ac:dyDescent="0.3">
      <c r="A2738" s="1">
        <v>42600</v>
      </c>
      <c r="B2738">
        <v>2016</v>
      </c>
      <c r="C2738" t="s">
        <v>21</v>
      </c>
      <c r="D2738">
        <v>587300</v>
      </c>
      <c r="E2738">
        <v>1415000</v>
      </c>
      <c r="F2738" t="s">
        <v>13</v>
      </c>
      <c r="G2738" t="s">
        <v>14</v>
      </c>
      <c r="H2738">
        <v>3</v>
      </c>
      <c r="I2738">
        <v>3</v>
      </c>
      <c r="J2738">
        <v>928</v>
      </c>
      <c r="K2738">
        <v>1.3482590000000001</v>
      </c>
      <c r="L2738" t="s">
        <v>15</v>
      </c>
    </row>
    <row r="2739" spans="1:12" x14ac:dyDescent="0.3">
      <c r="A2739" s="1">
        <v>42600</v>
      </c>
      <c r="B2739">
        <v>2016</v>
      </c>
      <c r="C2739" t="s">
        <v>30</v>
      </c>
      <c r="D2739">
        <v>227750</v>
      </c>
      <c r="E2739">
        <v>355000</v>
      </c>
      <c r="F2739" t="s">
        <v>13</v>
      </c>
      <c r="G2739" t="s">
        <v>14</v>
      </c>
      <c r="H2739">
        <v>3</v>
      </c>
      <c r="I2739">
        <v>1</v>
      </c>
      <c r="J2739">
        <v>1098</v>
      </c>
      <c r="K2739">
        <v>1.3482590000000001</v>
      </c>
      <c r="L2739" t="s">
        <v>15</v>
      </c>
    </row>
    <row r="2740" spans="1:12" x14ac:dyDescent="0.3">
      <c r="A2740" s="1">
        <v>42601</v>
      </c>
      <c r="B2740">
        <v>2016</v>
      </c>
      <c r="C2740" t="s">
        <v>26</v>
      </c>
      <c r="D2740">
        <v>630000</v>
      </c>
      <c r="E2740">
        <v>967500</v>
      </c>
      <c r="F2740" t="s">
        <v>13</v>
      </c>
      <c r="G2740" t="s">
        <v>14</v>
      </c>
      <c r="H2740">
        <v>3</v>
      </c>
      <c r="I2740">
        <v>1</v>
      </c>
      <c r="J2740">
        <v>1054</v>
      </c>
      <c r="K2740">
        <v>1.3482590000000001</v>
      </c>
      <c r="L2740" t="s">
        <v>22</v>
      </c>
    </row>
    <row r="2741" spans="1:12" x14ac:dyDescent="0.3">
      <c r="A2741" s="1">
        <v>42601</v>
      </c>
      <c r="B2741">
        <v>2016</v>
      </c>
      <c r="C2741" t="s">
        <v>21</v>
      </c>
      <c r="D2741">
        <v>866110</v>
      </c>
      <c r="E2741">
        <v>1525000</v>
      </c>
      <c r="F2741" t="s">
        <v>13</v>
      </c>
      <c r="G2741" t="s">
        <v>14</v>
      </c>
      <c r="H2741">
        <v>3</v>
      </c>
      <c r="I2741">
        <v>3</v>
      </c>
      <c r="J2741">
        <v>993</v>
      </c>
      <c r="K2741">
        <v>1.3482590000000001</v>
      </c>
      <c r="L2741" t="s">
        <v>15</v>
      </c>
    </row>
    <row r="2742" spans="1:12" x14ac:dyDescent="0.3">
      <c r="A2742" s="1">
        <v>42601</v>
      </c>
      <c r="B2742">
        <v>2016</v>
      </c>
      <c r="C2742" t="s">
        <v>17</v>
      </c>
      <c r="D2742">
        <v>116720</v>
      </c>
      <c r="E2742">
        <v>50000</v>
      </c>
      <c r="F2742" t="s">
        <v>13</v>
      </c>
      <c r="G2742" t="s">
        <v>14</v>
      </c>
      <c r="H2742">
        <v>3</v>
      </c>
      <c r="I2742">
        <v>1</v>
      </c>
      <c r="J2742">
        <v>953</v>
      </c>
      <c r="K2742">
        <v>1.3482590000000001</v>
      </c>
      <c r="L2742" t="s">
        <v>22</v>
      </c>
    </row>
    <row r="2743" spans="1:12" x14ac:dyDescent="0.3">
      <c r="A2743" s="1">
        <v>42602</v>
      </c>
      <c r="B2743">
        <v>2016</v>
      </c>
      <c r="C2743" t="s">
        <v>12</v>
      </c>
      <c r="D2743">
        <v>49990</v>
      </c>
      <c r="E2743">
        <v>95031</v>
      </c>
      <c r="F2743" t="s">
        <v>13</v>
      </c>
      <c r="G2743" t="s">
        <v>14</v>
      </c>
      <c r="H2743">
        <v>3</v>
      </c>
      <c r="I2743">
        <v>3</v>
      </c>
      <c r="J2743">
        <v>1025</v>
      </c>
      <c r="K2743">
        <v>1.3482590000000001</v>
      </c>
      <c r="L2743" t="s">
        <v>22</v>
      </c>
    </row>
    <row r="2744" spans="1:12" x14ac:dyDescent="0.3">
      <c r="A2744" s="1">
        <v>42602</v>
      </c>
      <c r="B2744">
        <v>2016</v>
      </c>
      <c r="C2744" t="s">
        <v>12</v>
      </c>
      <c r="D2744">
        <v>113000</v>
      </c>
      <c r="E2744">
        <v>128700</v>
      </c>
      <c r="F2744" t="s">
        <v>13</v>
      </c>
      <c r="G2744" t="s">
        <v>14</v>
      </c>
      <c r="H2744">
        <v>3</v>
      </c>
      <c r="I2744">
        <v>2</v>
      </c>
      <c r="J2744">
        <v>1014</v>
      </c>
      <c r="K2744">
        <v>1.3482590000000001</v>
      </c>
      <c r="L2744" t="s">
        <v>22</v>
      </c>
    </row>
    <row r="2745" spans="1:12" x14ac:dyDescent="0.3">
      <c r="A2745" s="1">
        <v>42602</v>
      </c>
      <c r="B2745">
        <v>2016</v>
      </c>
      <c r="C2745" t="s">
        <v>12</v>
      </c>
      <c r="D2745">
        <v>122000</v>
      </c>
      <c r="E2745">
        <v>153500</v>
      </c>
      <c r="F2745" t="s">
        <v>13</v>
      </c>
      <c r="G2745" t="s">
        <v>14</v>
      </c>
      <c r="H2745">
        <v>3</v>
      </c>
      <c r="I2745">
        <v>1</v>
      </c>
      <c r="J2745">
        <v>1067</v>
      </c>
      <c r="K2745">
        <v>1.3482590000000001</v>
      </c>
      <c r="L2745" t="s">
        <v>16</v>
      </c>
    </row>
    <row r="2746" spans="1:12" x14ac:dyDescent="0.3">
      <c r="A2746" s="1">
        <v>42603</v>
      </c>
      <c r="B2746">
        <v>2016</v>
      </c>
      <c r="C2746" t="s">
        <v>17</v>
      </c>
      <c r="D2746">
        <v>178410</v>
      </c>
      <c r="E2746">
        <v>45000</v>
      </c>
      <c r="F2746" t="s">
        <v>23</v>
      </c>
      <c r="G2746" t="s">
        <v>24</v>
      </c>
      <c r="H2746">
        <v>6</v>
      </c>
      <c r="I2746">
        <v>5</v>
      </c>
      <c r="J2746">
        <v>2181</v>
      </c>
      <c r="K2746">
        <v>1.3482590000000001</v>
      </c>
      <c r="L2746" t="s">
        <v>15</v>
      </c>
    </row>
    <row r="2747" spans="1:12" x14ac:dyDescent="0.3">
      <c r="A2747" s="1">
        <v>42603</v>
      </c>
      <c r="B2747">
        <v>2016</v>
      </c>
      <c r="C2747" t="s">
        <v>29</v>
      </c>
      <c r="D2747">
        <v>181790</v>
      </c>
      <c r="E2747">
        <v>252000</v>
      </c>
      <c r="F2747" t="s">
        <v>13</v>
      </c>
      <c r="G2747" t="s">
        <v>14</v>
      </c>
      <c r="H2747">
        <v>3</v>
      </c>
      <c r="I2747">
        <v>1</v>
      </c>
      <c r="J2747">
        <v>947</v>
      </c>
      <c r="K2747">
        <v>1.3482590000000001</v>
      </c>
      <c r="L2747" t="s">
        <v>15</v>
      </c>
    </row>
    <row r="2748" spans="1:12" x14ac:dyDescent="0.3">
      <c r="A2748" s="1">
        <v>42604</v>
      </c>
      <c r="B2748">
        <v>2016</v>
      </c>
      <c r="C2748" t="s">
        <v>12</v>
      </c>
      <c r="D2748">
        <v>65510</v>
      </c>
      <c r="E2748">
        <v>41000</v>
      </c>
      <c r="F2748" t="s">
        <v>13</v>
      </c>
      <c r="G2748" t="s">
        <v>14</v>
      </c>
      <c r="H2748">
        <v>3</v>
      </c>
      <c r="I2748">
        <v>2</v>
      </c>
      <c r="J2748">
        <v>1008</v>
      </c>
      <c r="K2748">
        <v>1.3482590000000001</v>
      </c>
      <c r="L2748" t="s">
        <v>25</v>
      </c>
    </row>
    <row r="2749" spans="1:12" x14ac:dyDescent="0.3">
      <c r="A2749" s="1">
        <v>42607</v>
      </c>
      <c r="B2749">
        <v>2016</v>
      </c>
      <c r="C2749" t="s">
        <v>29</v>
      </c>
      <c r="D2749">
        <v>178220</v>
      </c>
      <c r="E2749">
        <v>329000</v>
      </c>
      <c r="F2749" t="s">
        <v>13</v>
      </c>
      <c r="G2749" t="s">
        <v>14</v>
      </c>
      <c r="H2749">
        <v>3</v>
      </c>
      <c r="I2749">
        <v>3</v>
      </c>
      <c r="J2749">
        <v>1046</v>
      </c>
      <c r="K2749">
        <v>1.3482590000000001</v>
      </c>
      <c r="L2749" t="s">
        <v>16</v>
      </c>
    </row>
    <row r="2750" spans="1:12" x14ac:dyDescent="0.3">
      <c r="A2750" s="1">
        <v>42607</v>
      </c>
      <c r="B2750">
        <v>2016</v>
      </c>
      <c r="C2750" t="s">
        <v>29</v>
      </c>
      <c r="D2750">
        <v>156520</v>
      </c>
      <c r="E2750">
        <v>257000</v>
      </c>
      <c r="F2750" t="s">
        <v>13</v>
      </c>
      <c r="G2750" t="s">
        <v>14</v>
      </c>
      <c r="H2750">
        <v>3</v>
      </c>
      <c r="I2750">
        <v>1</v>
      </c>
      <c r="J2750">
        <v>1004</v>
      </c>
      <c r="K2750">
        <v>1.3482590000000001</v>
      </c>
      <c r="L2750" t="s">
        <v>15</v>
      </c>
    </row>
    <row r="2751" spans="1:12" x14ac:dyDescent="0.3">
      <c r="A2751" s="1">
        <v>42609</v>
      </c>
      <c r="B2751">
        <v>2016</v>
      </c>
      <c r="C2751" t="s">
        <v>26</v>
      </c>
      <c r="D2751">
        <v>313810</v>
      </c>
      <c r="E2751">
        <v>999000</v>
      </c>
      <c r="F2751" t="s">
        <v>13</v>
      </c>
      <c r="G2751" t="s">
        <v>14</v>
      </c>
      <c r="H2751">
        <v>3</v>
      </c>
      <c r="I2751">
        <v>3</v>
      </c>
      <c r="J2751">
        <v>913</v>
      </c>
      <c r="K2751">
        <v>1.3482590000000001</v>
      </c>
      <c r="L2751" t="s">
        <v>22</v>
      </c>
    </row>
    <row r="2752" spans="1:12" x14ac:dyDescent="0.3">
      <c r="A2752" s="1">
        <v>42610</v>
      </c>
      <c r="B2752">
        <v>2016</v>
      </c>
      <c r="C2752" t="s">
        <v>12</v>
      </c>
      <c r="D2752">
        <v>86910</v>
      </c>
      <c r="E2752">
        <v>45900</v>
      </c>
      <c r="F2752" t="s">
        <v>13</v>
      </c>
      <c r="G2752" t="s">
        <v>14</v>
      </c>
      <c r="H2752">
        <v>3</v>
      </c>
      <c r="I2752">
        <v>1</v>
      </c>
      <c r="J2752">
        <v>920</v>
      </c>
      <c r="K2752">
        <v>1.3482590000000001</v>
      </c>
      <c r="L2752" t="s">
        <v>25</v>
      </c>
    </row>
    <row r="2753" spans="1:12" x14ac:dyDescent="0.3">
      <c r="A2753" s="1">
        <v>42610</v>
      </c>
      <c r="B2753">
        <v>2016</v>
      </c>
      <c r="C2753" t="s">
        <v>29</v>
      </c>
      <c r="D2753">
        <v>191520</v>
      </c>
      <c r="E2753">
        <v>312500</v>
      </c>
      <c r="F2753" t="s">
        <v>13</v>
      </c>
      <c r="G2753" t="s">
        <v>14</v>
      </c>
      <c r="H2753">
        <v>3</v>
      </c>
      <c r="I2753">
        <v>3</v>
      </c>
      <c r="J2753">
        <v>1030</v>
      </c>
      <c r="K2753">
        <v>1.3482590000000001</v>
      </c>
      <c r="L2753" t="s">
        <v>15</v>
      </c>
    </row>
    <row r="2754" spans="1:12" x14ac:dyDescent="0.3">
      <c r="A2754" s="1">
        <v>42611</v>
      </c>
      <c r="B2754">
        <v>2016</v>
      </c>
      <c r="C2754" t="s">
        <v>30</v>
      </c>
      <c r="D2754">
        <v>262630</v>
      </c>
      <c r="E2754">
        <v>451000</v>
      </c>
      <c r="F2754" t="s">
        <v>13</v>
      </c>
      <c r="G2754" t="s">
        <v>14</v>
      </c>
      <c r="H2754">
        <v>3</v>
      </c>
      <c r="I2754">
        <v>2</v>
      </c>
      <c r="J2754">
        <v>981</v>
      </c>
      <c r="K2754">
        <v>1.3482590000000001</v>
      </c>
      <c r="L2754" t="s">
        <v>22</v>
      </c>
    </row>
    <row r="2755" spans="1:12" x14ac:dyDescent="0.3">
      <c r="A2755" s="1">
        <v>42611</v>
      </c>
      <c r="B2755">
        <v>2016</v>
      </c>
      <c r="C2755" t="s">
        <v>12</v>
      </c>
      <c r="D2755">
        <v>36450</v>
      </c>
      <c r="E2755">
        <v>35000</v>
      </c>
      <c r="F2755" t="s">
        <v>13</v>
      </c>
      <c r="G2755" t="s">
        <v>14</v>
      </c>
      <c r="H2755">
        <v>3</v>
      </c>
      <c r="I2755">
        <v>3</v>
      </c>
      <c r="J2755">
        <v>1082</v>
      </c>
      <c r="K2755">
        <v>1.3482590000000001</v>
      </c>
      <c r="L2755" t="s">
        <v>16</v>
      </c>
    </row>
    <row r="2756" spans="1:12" x14ac:dyDescent="0.3">
      <c r="A2756" s="1">
        <v>42611</v>
      </c>
      <c r="B2756">
        <v>2016</v>
      </c>
      <c r="C2756" t="s">
        <v>12</v>
      </c>
      <c r="D2756">
        <v>88510</v>
      </c>
      <c r="E2756">
        <v>49100</v>
      </c>
      <c r="F2756" t="s">
        <v>13</v>
      </c>
      <c r="G2756" t="s">
        <v>14</v>
      </c>
      <c r="H2756">
        <v>3</v>
      </c>
      <c r="I2756">
        <v>1</v>
      </c>
      <c r="J2756">
        <v>984</v>
      </c>
      <c r="K2756">
        <v>1.3482590000000001</v>
      </c>
      <c r="L2756" t="s">
        <v>15</v>
      </c>
    </row>
    <row r="2757" spans="1:12" x14ac:dyDescent="0.3">
      <c r="A2757" s="1">
        <v>42611</v>
      </c>
      <c r="B2757">
        <v>2016</v>
      </c>
      <c r="C2757" t="s">
        <v>21</v>
      </c>
      <c r="D2757">
        <v>666260</v>
      </c>
      <c r="E2757">
        <v>1275000</v>
      </c>
      <c r="F2757" t="s">
        <v>13</v>
      </c>
      <c r="G2757" t="s">
        <v>14</v>
      </c>
      <c r="H2757">
        <v>3</v>
      </c>
      <c r="I2757">
        <v>3</v>
      </c>
      <c r="J2757">
        <v>1088</v>
      </c>
      <c r="K2757">
        <v>1.3482590000000001</v>
      </c>
      <c r="L2757" t="s">
        <v>22</v>
      </c>
    </row>
    <row r="2758" spans="1:12" x14ac:dyDescent="0.3">
      <c r="A2758" s="1">
        <v>42611</v>
      </c>
      <c r="B2758">
        <v>2016</v>
      </c>
      <c r="C2758" t="s">
        <v>12</v>
      </c>
      <c r="D2758">
        <v>139890</v>
      </c>
      <c r="E2758">
        <v>215000</v>
      </c>
      <c r="F2758" t="s">
        <v>13</v>
      </c>
      <c r="G2758" t="s">
        <v>14</v>
      </c>
      <c r="H2758">
        <v>3</v>
      </c>
      <c r="I2758">
        <v>1</v>
      </c>
      <c r="J2758">
        <v>935</v>
      </c>
      <c r="K2758">
        <v>1.3482590000000001</v>
      </c>
      <c r="L2758" t="s">
        <v>22</v>
      </c>
    </row>
    <row r="2759" spans="1:12" x14ac:dyDescent="0.3">
      <c r="A2759" s="1">
        <v>42615</v>
      </c>
      <c r="B2759">
        <v>2016</v>
      </c>
      <c r="C2759" t="s">
        <v>29</v>
      </c>
      <c r="D2759">
        <v>165410</v>
      </c>
      <c r="E2759">
        <v>259000</v>
      </c>
      <c r="F2759" t="s">
        <v>13</v>
      </c>
      <c r="G2759" t="s">
        <v>14</v>
      </c>
      <c r="H2759">
        <v>3</v>
      </c>
      <c r="I2759">
        <v>1</v>
      </c>
      <c r="J2759">
        <v>1046</v>
      </c>
      <c r="K2759">
        <v>1.3482590000000001</v>
      </c>
      <c r="L2759" t="s">
        <v>15</v>
      </c>
    </row>
    <row r="2760" spans="1:12" x14ac:dyDescent="0.3">
      <c r="A2760" s="1">
        <v>42615</v>
      </c>
      <c r="B2760">
        <v>2016</v>
      </c>
      <c r="C2760" t="s">
        <v>26</v>
      </c>
      <c r="D2760">
        <v>586320</v>
      </c>
      <c r="E2760">
        <v>678522</v>
      </c>
      <c r="F2760" t="s">
        <v>13</v>
      </c>
      <c r="G2760" t="s">
        <v>14</v>
      </c>
      <c r="H2760">
        <v>3</v>
      </c>
      <c r="I2760">
        <v>3</v>
      </c>
      <c r="J2760">
        <v>1023</v>
      </c>
      <c r="K2760">
        <v>1.3482590000000001</v>
      </c>
      <c r="L2760" t="s">
        <v>25</v>
      </c>
    </row>
    <row r="2761" spans="1:12" x14ac:dyDescent="0.3">
      <c r="A2761" s="1">
        <v>42615</v>
      </c>
      <c r="B2761">
        <v>2016</v>
      </c>
      <c r="C2761" t="s">
        <v>17</v>
      </c>
      <c r="D2761">
        <v>183520</v>
      </c>
      <c r="E2761">
        <v>295000</v>
      </c>
      <c r="F2761" t="s">
        <v>19</v>
      </c>
      <c r="G2761" t="s">
        <v>20</v>
      </c>
      <c r="H2761">
        <v>4</v>
      </c>
      <c r="I2761">
        <v>4</v>
      </c>
      <c r="J2761">
        <v>1274</v>
      </c>
      <c r="K2761">
        <v>1.3482590000000001</v>
      </c>
      <c r="L2761" t="s">
        <v>22</v>
      </c>
    </row>
    <row r="2762" spans="1:12" x14ac:dyDescent="0.3">
      <c r="A2762" s="1">
        <v>42616</v>
      </c>
      <c r="B2762">
        <v>2016</v>
      </c>
      <c r="C2762" t="s">
        <v>12</v>
      </c>
      <c r="D2762">
        <v>70750</v>
      </c>
      <c r="E2762">
        <v>37500</v>
      </c>
      <c r="F2762" t="s">
        <v>13</v>
      </c>
      <c r="G2762" t="s">
        <v>14</v>
      </c>
      <c r="H2762">
        <v>3</v>
      </c>
      <c r="I2762">
        <v>2</v>
      </c>
      <c r="J2762">
        <v>1071</v>
      </c>
      <c r="K2762">
        <v>1.3482590000000001</v>
      </c>
      <c r="L2762" t="s">
        <v>16</v>
      </c>
    </row>
    <row r="2763" spans="1:12" x14ac:dyDescent="0.3">
      <c r="A2763" s="1">
        <v>42616</v>
      </c>
      <c r="B2763">
        <v>2016</v>
      </c>
      <c r="C2763" t="s">
        <v>30</v>
      </c>
      <c r="D2763">
        <v>496640</v>
      </c>
      <c r="E2763">
        <v>875000</v>
      </c>
      <c r="F2763" t="s">
        <v>13</v>
      </c>
      <c r="G2763" t="s">
        <v>14</v>
      </c>
      <c r="H2763">
        <v>3</v>
      </c>
      <c r="I2763">
        <v>2</v>
      </c>
      <c r="J2763">
        <v>1044</v>
      </c>
      <c r="K2763">
        <v>1.3482590000000001</v>
      </c>
      <c r="L2763" t="s">
        <v>22</v>
      </c>
    </row>
    <row r="2764" spans="1:12" x14ac:dyDescent="0.3">
      <c r="A2764" s="1">
        <v>42617</v>
      </c>
      <c r="B2764">
        <v>2016</v>
      </c>
      <c r="C2764" t="s">
        <v>29</v>
      </c>
      <c r="D2764">
        <v>192710</v>
      </c>
      <c r="E2764">
        <v>242000</v>
      </c>
      <c r="F2764" t="s">
        <v>13</v>
      </c>
      <c r="G2764" t="s">
        <v>14</v>
      </c>
      <c r="H2764">
        <v>3</v>
      </c>
      <c r="I2764">
        <v>1</v>
      </c>
      <c r="J2764">
        <v>981</v>
      </c>
      <c r="K2764">
        <v>1.3482590000000001</v>
      </c>
      <c r="L2764" t="s">
        <v>22</v>
      </c>
    </row>
    <row r="2765" spans="1:12" x14ac:dyDescent="0.3">
      <c r="A2765" s="1">
        <v>42617</v>
      </c>
      <c r="B2765">
        <v>2016</v>
      </c>
      <c r="C2765" t="s">
        <v>29</v>
      </c>
      <c r="D2765">
        <v>203490</v>
      </c>
      <c r="E2765">
        <v>375000</v>
      </c>
      <c r="F2765" t="s">
        <v>13</v>
      </c>
      <c r="G2765" t="s">
        <v>14</v>
      </c>
      <c r="H2765">
        <v>3</v>
      </c>
      <c r="I2765">
        <v>3</v>
      </c>
      <c r="J2765">
        <v>936</v>
      </c>
      <c r="K2765">
        <v>1.3482590000000001</v>
      </c>
      <c r="L2765" t="s">
        <v>16</v>
      </c>
    </row>
    <row r="2766" spans="1:12" x14ac:dyDescent="0.3">
      <c r="A2766" s="1">
        <v>42617</v>
      </c>
      <c r="B2766">
        <v>2016</v>
      </c>
      <c r="C2766" t="s">
        <v>21</v>
      </c>
      <c r="D2766">
        <v>1512630</v>
      </c>
      <c r="E2766">
        <v>2407000</v>
      </c>
      <c r="F2766" t="s">
        <v>13</v>
      </c>
      <c r="G2766" t="s">
        <v>14</v>
      </c>
      <c r="H2766">
        <v>3</v>
      </c>
      <c r="I2766">
        <v>1</v>
      </c>
      <c r="J2766">
        <v>1085</v>
      </c>
      <c r="K2766">
        <v>1.3482590000000001</v>
      </c>
      <c r="L2766" t="s">
        <v>25</v>
      </c>
    </row>
    <row r="2767" spans="1:12" x14ac:dyDescent="0.3">
      <c r="A2767" s="1">
        <v>42618</v>
      </c>
      <c r="B2767">
        <v>2016</v>
      </c>
      <c r="C2767" t="s">
        <v>26</v>
      </c>
      <c r="D2767">
        <v>522760</v>
      </c>
      <c r="E2767">
        <v>650000</v>
      </c>
      <c r="F2767" t="s">
        <v>13</v>
      </c>
      <c r="G2767" t="s">
        <v>14</v>
      </c>
      <c r="H2767">
        <v>3</v>
      </c>
      <c r="I2767">
        <v>1</v>
      </c>
      <c r="J2767">
        <v>939</v>
      </c>
      <c r="K2767">
        <v>1.3482590000000001</v>
      </c>
      <c r="L2767" t="s">
        <v>16</v>
      </c>
    </row>
    <row r="2768" spans="1:12" x14ac:dyDescent="0.3">
      <c r="A2768" s="1">
        <v>42621</v>
      </c>
      <c r="B2768">
        <v>2016</v>
      </c>
      <c r="C2768" t="s">
        <v>29</v>
      </c>
      <c r="D2768">
        <v>193690</v>
      </c>
      <c r="E2768">
        <v>417500</v>
      </c>
      <c r="F2768" t="s">
        <v>13</v>
      </c>
      <c r="G2768" t="s">
        <v>14</v>
      </c>
      <c r="H2768">
        <v>3</v>
      </c>
      <c r="I2768">
        <v>1</v>
      </c>
      <c r="J2768">
        <v>953</v>
      </c>
      <c r="K2768">
        <v>1.3482590000000001</v>
      </c>
      <c r="L2768" t="s">
        <v>16</v>
      </c>
    </row>
    <row r="2769" spans="1:12" x14ac:dyDescent="0.3">
      <c r="A2769" s="1">
        <v>42621</v>
      </c>
      <c r="B2769">
        <v>2016</v>
      </c>
      <c r="C2769" t="s">
        <v>29</v>
      </c>
      <c r="D2769">
        <v>183680</v>
      </c>
      <c r="E2769">
        <v>237000</v>
      </c>
      <c r="F2769" t="s">
        <v>13</v>
      </c>
      <c r="G2769" t="s">
        <v>14</v>
      </c>
      <c r="H2769">
        <v>3</v>
      </c>
      <c r="I2769">
        <v>1</v>
      </c>
      <c r="J2769">
        <v>971</v>
      </c>
      <c r="K2769">
        <v>1.3482590000000001</v>
      </c>
      <c r="L2769" t="s">
        <v>22</v>
      </c>
    </row>
    <row r="2770" spans="1:12" x14ac:dyDescent="0.3">
      <c r="A2770" s="1">
        <v>42623</v>
      </c>
      <c r="B2770">
        <v>2016</v>
      </c>
      <c r="C2770" t="s">
        <v>12</v>
      </c>
      <c r="D2770">
        <v>69990</v>
      </c>
      <c r="E2770">
        <v>31500</v>
      </c>
      <c r="F2770" t="s">
        <v>13</v>
      </c>
      <c r="G2770" t="s">
        <v>14</v>
      </c>
      <c r="H2770">
        <v>3</v>
      </c>
      <c r="I2770">
        <v>3</v>
      </c>
      <c r="J2770">
        <v>987</v>
      </c>
      <c r="K2770">
        <v>1.3482590000000001</v>
      </c>
      <c r="L2770" t="s">
        <v>25</v>
      </c>
    </row>
    <row r="2771" spans="1:12" x14ac:dyDescent="0.3">
      <c r="A2771" s="1">
        <v>42624</v>
      </c>
      <c r="B2771">
        <v>2016</v>
      </c>
      <c r="C2771" t="s">
        <v>30</v>
      </c>
      <c r="D2771">
        <v>960120</v>
      </c>
      <c r="E2771">
        <v>1600000</v>
      </c>
      <c r="F2771" t="s">
        <v>13</v>
      </c>
      <c r="G2771" t="s">
        <v>14</v>
      </c>
      <c r="H2771">
        <v>3</v>
      </c>
      <c r="I2771">
        <v>2</v>
      </c>
      <c r="J2771">
        <v>928</v>
      </c>
      <c r="K2771">
        <v>1.3482590000000001</v>
      </c>
      <c r="L2771" t="s">
        <v>15</v>
      </c>
    </row>
    <row r="2772" spans="1:12" x14ac:dyDescent="0.3">
      <c r="A2772" s="1">
        <v>42624</v>
      </c>
      <c r="B2772">
        <v>2016</v>
      </c>
      <c r="C2772" t="s">
        <v>12</v>
      </c>
      <c r="D2772">
        <v>97080</v>
      </c>
      <c r="E2772">
        <v>135000</v>
      </c>
      <c r="F2772" t="s">
        <v>13</v>
      </c>
      <c r="G2772" t="s">
        <v>14</v>
      </c>
      <c r="H2772">
        <v>3</v>
      </c>
      <c r="I2772">
        <v>1</v>
      </c>
      <c r="J2772">
        <v>977</v>
      </c>
      <c r="K2772">
        <v>1.3482590000000001</v>
      </c>
      <c r="L2772" t="s">
        <v>16</v>
      </c>
    </row>
    <row r="2773" spans="1:12" x14ac:dyDescent="0.3">
      <c r="A2773" s="1">
        <v>42625</v>
      </c>
      <c r="B2773">
        <v>2016</v>
      </c>
      <c r="C2773" t="s">
        <v>30</v>
      </c>
      <c r="D2773">
        <v>698200</v>
      </c>
      <c r="E2773">
        <v>1000000</v>
      </c>
      <c r="F2773" t="s">
        <v>13</v>
      </c>
      <c r="G2773" t="s">
        <v>14</v>
      </c>
      <c r="H2773">
        <v>3</v>
      </c>
      <c r="I2773">
        <v>3</v>
      </c>
      <c r="J2773">
        <v>1014</v>
      </c>
      <c r="K2773">
        <v>1.3482590000000001</v>
      </c>
      <c r="L2773" t="s">
        <v>15</v>
      </c>
    </row>
    <row r="2774" spans="1:12" x14ac:dyDescent="0.3">
      <c r="A2774" s="1">
        <v>42628</v>
      </c>
      <c r="B2774">
        <v>2016</v>
      </c>
      <c r="C2774" t="s">
        <v>12</v>
      </c>
      <c r="D2774">
        <v>98880</v>
      </c>
      <c r="E2774">
        <v>50000</v>
      </c>
      <c r="F2774" t="s">
        <v>13</v>
      </c>
      <c r="G2774" t="s">
        <v>14</v>
      </c>
      <c r="H2774">
        <v>3</v>
      </c>
      <c r="I2774">
        <v>2</v>
      </c>
      <c r="J2774">
        <v>905</v>
      </c>
      <c r="K2774">
        <v>1.3482590000000001</v>
      </c>
      <c r="L2774" t="s">
        <v>16</v>
      </c>
    </row>
    <row r="2775" spans="1:12" x14ac:dyDescent="0.3">
      <c r="A2775" s="1">
        <v>42628</v>
      </c>
      <c r="B2775">
        <v>2016</v>
      </c>
      <c r="C2775" t="s">
        <v>17</v>
      </c>
      <c r="D2775">
        <v>171970</v>
      </c>
      <c r="E2775">
        <v>210000</v>
      </c>
      <c r="F2775" t="s">
        <v>13</v>
      </c>
      <c r="G2775" t="s">
        <v>14</v>
      </c>
      <c r="H2775">
        <v>3</v>
      </c>
      <c r="I2775">
        <v>1</v>
      </c>
      <c r="J2775">
        <v>1040</v>
      </c>
      <c r="K2775">
        <v>1.3482590000000001</v>
      </c>
      <c r="L2775" t="s">
        <v>16</v>
      </c>
    </row>
    <row r="2776" spans="1:12" x14ac:dyDescent="0.3">
      <c r="A2776" s="1">
        <v>42628</v>
      </c>
      <c r="B2776">
        <v>2016</v>
      </c>
      <c r="C2776" t="s">
        <v>26</v>
      </c>
      <c r="D2776">
        <v>455420</v>
      </c>
      <c r="E2776">
        <v>530000</v>
      </c>
      <c r="F2776" t="s">
        <v>13</v>
      </c>
      <c r="G2776" t="s">
        <v>14</v>
      </c>
      <c r="H2776">
        <v>3</v>
      </c>
      <c r="I2776">
        <v>2</v>
      </c>
      <c r="J2776">
        <v>906</v>
      </c>
      <c r="K2776">
        <v>1.3482590000000001</v>
      </c>
      <c r="L2776" t="s">
        <v>16</v>
      </c>
    </row>
    <row r="2777" spans="1:12" x14ac:dyDescent="0.3">
      <c r="A2777" s="1">
        <v>42628</v>
      </c>
      <c r="B2777">
        <v>2016</v>
      </c>
      <c r="C2777" t="s">
        <v>21</v>
      </c>
      <c r="D2777">
        <v>2875810</v>
      </c>
      <c r="E2777">
        <v>5475000</v>
      </c>
      <c r="F2777" t="s">
        <v>13</v>
      </c>
      <c r="G2777" t="s">
        <v>14</v>
      </c>
      <c r="H2777">
        <v>3</v>
      </c>
      <c r="I2777">
        <v>1</v>
      </c>
      <c r="J2777">
        <v>985</v>
      </c>
      <c r="K2777">
        <v>1.3482590000000001</v>
      </c>
      <c r="L2777" t="s">
        <v>25</v>
      </c>
    </row>
    <row r="2778" spans="1:12" x14ac:dyDescent="0.3">
      <c r="A2778" s="1">
        <v>42629</v>
      </c>
      <c r="B2778">
        <v>2016</v>
      </c>
      <c r="C2778" t="s">
        <v>21</v>
      </c>
      <c r="D2778">
        <v>940590</v>
      </c>
      <c r="E2778">
        <v>2325000</v>
      </c>
      <c r="F2778" t="s">
        <v>13</v>
      </c>
      <c r="G2778" t="s">
        <v>14</v>
      </c>
      <c r="H2778">
        <v>3</v>
      </c>
      <c r="I2778">
        <v>3</v>
      </c>
      <c r="J2778">
        <v>930</v>
      </c>
      <c r="K2778">
        <v>1.3482590000000001</v>
      </c>
      <c r="L2778" t="s">
        <v>22</v>
      </c>
    </row>
    <row r="2779" spans="1:12" x14ac:dyDescent="0.3">
      <c r="A2779" s="1">
        <v>42631</v>
      </c>
      <c r="B2779">
        <v>2016</v>
      </c>
      <c r="C2779" t="s">
        <v>29</v>
      </c>
      <c r="D2779">
        <v>138880</v>
      </c>
      <c r="E2779">
        <v>169000</v>
      </c>
      <c r="F2779" t="s">
        <v>13</v>
      </c>
      <c r="G2779" t="s">
        <v>14</v>
      </c>
      <c r="H2779">
        <v>3</v>
      </c>
      <c r="I2779">
        <v>1</v>
      </c>
      <c r="J2779">
        <v>1024</v>
      </c>
      <c r="K2779">
        <v>1.3482590000000001</v>
      </c>
      <c r="L2779" t="s">
        <v>16</v>
      </c>
    </row>
    <row r="2780" spans="1:12" x14ac:dyDescent="0.3">
      <c r="A2780" s="1">
        <v>42631</v>
      </c>
      <c r="B2780">
        <v>2016</v>
      </c>
      <c r="C2780" t="s">
        <v>17</v>
      </c>
      <c r="D2780">
        <v>130300</v>
      </c>
      <c r="E2780">
        <v>173000</v>
      </c>
      <c r="F2780" t="s">
        <v>13</v>
      </c>
      <c r="G2780" t="s">
        <v>14</v>
      </c>
      <c r="H2780">
        <v>3</v>
      </c>
      <c r="I2780">
        <v>1</v>
      </c>
      <c r="J2780">
        <v>1056</v>
      </c>
      <c r="K2780">
        <v>1.3482590000000001</v>
      </c>
      <c r="L2780" t="s">
        <v>15</v>
      </c>
    </row>
    <row r="2781" spans="1:12" x14ac:dyDescent="0.3">
      <c r="A2781" s="1">
        <v>42631</v>
      </c>
      <c r="B2781">
        <v>2016</v>
      </c>
      <c r="C2781" t="s">
        <v>17</v>
      </c>
      <c r="D2781">
        <v>127570</v>
      </c>
      <c r="E2781">
        <v>89900</v>
      </c>
      <c r="F2781" t="s">
        <v>13</v>
      </c>
      <c r="G2781" t="s">
        <v>14</v>
      </c>
      <c r="H2781">
        <v>3</v>
      </c>
      <c r="I2781">
        <v>2</v>
      </c>
      <c r="J2781">
        <v>931</v>
      </c>
      <c r="K2781">
        <v>1.3482590000000001</v>
      </c>
      <c r="L2781" t="s">
        <v>22</v>
      </c>
    </row>
    <row r="2782" spans="1:12" x14ac:dyDescent="0.3">
      <c r="A2782" s="1">
        <v>42636</v>
      </c>
      <c r="B2782">
        <v>2016</v>
      </c>
      <c r="C2782" t="s">
        <v>26</v>
      </c>
      <c r="D2782">
        <v>237930</v>
      </c>
      <c r="E2782">
        <v>287500</v>
      </c>
      <c r="F2782" t="s">
        <v>13</v>
      </c>
      <c r="G2782" t="s">
        <v>14</v>
      </c>
      <c r="H2782">
        <v>3</v>
      </c>
      <c r="I2782">
        <v>1</v>
      </c>
      <c r="J2782">
        <v>1088</v>
      </c>
      <c r="K2782">
        <v>1.3482590000000001</v>
      </c>
      <c r="L2782" t="s">
        <v>16</v>
      </c>
    </row>
    <row r="2783" spans="1:12" x14ac:dyDescent="0.3">
      <c r="A2783" s="1">
        <v>42636</v>
      </c>
      <c r="B2783">
        <v>2016</v>
      </c>
      <c r="C2783" t="s">
        <v>12</v>
      </c>
      <c r="D2783">
        <v>130110</v>
      </c>
      <c r="E2783">
        <v>130500</v>
      </c>
      <c r="F2783" t="s">
        <v>13</v>
      </c>
      <c r="G2783" t="s">
        <v>14</v>
      </c>
      <c r="H2783">
        <v>3</v>
      </c>
      <c r="I2783">
        <v>3</v>
      </c>
      <c r="J2783">
        <v>1038</v>
      </c>
      <c r="K2783">
        <v>1.3482590000000001</v>
      </c>
      <c r="L2783" t="s">
        <v>16</v>
      </c>
    </row>
    <row r="2784" spans="1:12" x14ac:dyDescent="0.3">
      <c r="A2784" s="1">
        <v>42638</v>
      </c>
      <c r="B2784">
        <v>2016</v>
      </c>
      <c r="C2784" t="s">
        <v>12</v>
      </c>
      <c r="D2784">
        <v>108410</v>
      </c>
      <c r="E2784">
        <v>70000</v>
      </c>
      <c r="F2784" t="s">
        <v>13</v>
      </c>
      <c r="G2784" t="s">
        <v>14</v>
      </c>
      <c r="H2784">
        <v>3</v>
      </c>
      <c r="I2784">
        <v>2</v>
      </c>
      <c r="J2784">
        <v>1025</v>
      </c>
      <c r="K2784">
        <v>1.3482590000000001</v>
      </c>
      <c r="L2784" t="s">
        <v>16</v>
      </c>
    </row>
    <row r="2785" spans="1:12" x14ac:dyDescent="0.3">
      <c r="A2785" s="1">
        <v>42638</v>
      </c>
      <c r="B2785">
        <v>2016</v>
      </c>
      <c r="C2785" t="s">
        <v>30</v>
      </c>
      <c r="D2785">
        <v>205800</v>
      </c>
      <c r="E2785">
        <v>469900</v>
      </c>
      <c r="F2785" t="s">
        <v>13</v>
      </c>
      <c r="G2785" t="s">
        <v>14</v>
      </c>
      <c r="H2785">
        <v>3</v>
      </c>
      <c r="I2785">
        <v>2</v>
      </c>
      <c r="J2785">
        <v>980</v>
      </c>
      <c r="K2785">
        <v>1.3482590000000001</v>
      </c>
      <c r="L2785" t="s">
        <v>16</v>
      </c>
    </row>
    <row r="2786" spans="1:12" x14ac:dyDescent="0.3">
      <c r="A2786" s="1">
        <v>42638</v>
      </c>
      <c r="B2786">
        <v>2016</v>
      </c>
      <c r="C2786" t="s">
        <v>30</v>
      </c>
      <c r="D2786">
        <v>495870</v>
      </c>
      <c r="E2786">
        <v>960000</v>
      </c>
      <c r="F2786" t="s">
        <v>13</v>
      </c>
      <c r="G2786" t="s">
        <v>14</v>
      </c>
      <c r="H2786">
        <v>3</v>
      </c>
      <c r="I2786">
        <v>2</v>
      </c>
      <c r="J2786">
        <v>934</v>
      </c>
      <c r="K2786">
        <v>1.3482590000000001</v>
      </c>
      <c r="L2786" t="s">
        <v>22</v>
      </c>
    </row>
    <row r="2787" spans="1:12" x14ac:dyDescent="0.3">
      <c r="A2787" s="1">
        <v>42642</v>
      </c>
      <c r="B2787">
        <v>2016</v>
      </c>
      <c r="C2787" t="s">
        <v>12</v>
      </c>
      <c r="D2787">
        <v>40400</v>
      </c>
      <c r="E2787">
        <v>23500</v>
      </c>
      <c r="F2787" t="s">
        <v>19</v>
      </c>
      <c r="G2787" t="s">
        <v>20</v>
      </c>
      <c r="H2787">
        <v>4</v>
      </c>
      <c r="I2787">
        <v>4</v>
      </c>
      <c r="J2787">
        <v>1223</v>
      </c>
      <c r="K2787">
        <v>1.3482590000000001</v>
      </c>
      <c r="L2787" t="s">
        <v>25</v>
      </c>
    </row>
    <row r="2788" spans="1:12" x14ac:dyDescent="0.3">
      <c r="A2788" s="1">
        <v>42642</v>
      </c>
      <c r="B2788">
        <v>2016</v>
      </c>
      <c r="C2788" t="s">
        <v>12</v>
      </c>
      <c r="D2788">
        <v>63690</v>
      </c>
      <c r="E2788">
        <v>16666</v>
      </c>
      <c r="F2788" t="s">
        <v>13</v>
      </c>
      <c r="G2788" t="s">
        <v>14</v>
      </c>
      <c r="H2788">
        <v>3</v>
      </c>
      <c r="I2788">
        <v>2</v>
      </c>
      <c r="J2788">
        <v>977</v>
      </c>
      <c r="K2788">
        <v>1.3482590000000001</v>
      </c>
      <c r="L2788" t="s">
        <v>25</v>
      </c>
    </row>
    <row r="2789" spans="1:12" x14ac:dyDescent="0.3">
      <c r="A2789" s="1">
        <v>42643</v>
      </c>
      <c r="B2789">
        <v>2016</v>
      </c>
      <c r="C2789" t="s">
        <v>12</v>
      </c>
      <c r="D2789">
        <v>87520</v>
      </c>
      <c r="E2789">
        <v>42000</v>
      </c>
      <c r="F2789" t="s">
        <v>19</v>
      </c>
      <c r="G2789" t="s">
        <v>20</v>
      </c>
      <c r="H2789">
        <v>4</v>
      </c>
      <c r="I2789">
        <v>4</v>
      </c>
      <c r="J2789">
        <v>1495</v>
      </c>
      <c r="K2789">
        <v>1.3482590000000001</v>
      </c>
      <c r="L2789" t="s">
        <v>25</v>
      </c>
    </row>
    <row r="2790" spans="1:12" x14ac:dyDescent="0.3">
      <c r="A2790" s="1">
        <v>42643</v>
      </c>
      <c r="B2790">
        <v>2016</v>
      </c>
      <c r="C2790" t="s">
        <v>12</v>
      </c>
      <c r="D2790">
        <v>76050</v>
      </c>
      <c r="E2790">
        <v>68000</v>
      </c>
      <c r="F2790" t="s">
        <v>13</v>
      </c>
      <c r="G2790" t="s">
        <v>14</v>
      </c>
      <c r="H2790">
        <v>3</v>
      </c>
      <c r="I2790">
        <v>2</v>
      </c>
      <c r="J2790">
        <v>950</v>
      </c>
      <c r="K2790">
        <v>1.3482590000000001</v>
      </c>
      <c r="L2790" t="s">
        <v>25</v>
      </c>
    </row>
    <row r="2791" spans="1:12" x14ac:dyDescent="0.3">
      <c r="A2791" s="1">
        <v>42643</v>
      </c>
      <c r="B2791">
        <v>2016</v>
      </c>
      <c r="C2791" t="s">
        <v>12</v>
      </c>
      <c r="D2791">
        <v>29860</v>
      </c>
      <c r="E2791">
        <v>24900</v>
      </c>
      <c r="F2791" t="s">
        <v>19</v>
      </c>
      <c r="G2791" t="s">
        <v>20</v>
      </c>
      <c r="H2791">
        <v>4</v>
      </c>
      <c r="I2791">
        <v>4</v>
      </c>
      <c r="J2791">
        <v>1206</v>
      </c>
      <c r="K2791">
        <v>1.3482590000000001</v>
      </c>
      <c r="L2791" t="s">
        <v>16</v>
      </c>
    </row>
    <row r="2792" spans="1:12" x14ac:dyDescent="0.3">
      <c r="A2792" s="1">
        <v>42643</v>
      </c>
      <c r="B2792">
        <v>2016</v>
      </c>
      <c r="C2792" t="s">
        <v>21</v>
      </c>
      <c r="D2792">
        <v>398790</v>
      </c>
      <c r="E2792">
        <v>850000</v>
      </c>
      <c r="F2792" t="s">
        <v>13</v>
      </c>
      <c r="G2792" t="s">
        <v>14</v>
      </c>
      <c r="H2792">
        <v>3</v>
      </c>
      <c r="I2792">
        <v>3</v>
      </c>
      <c r="J2792">
        <v>1017</v>
      </c>
      <c r="K2792">
        <v>1.3482590000000001</v>
      </c>
      <c r="L2792" t="s">
        <v>22</v>
      </c>
    </row>
    <row r="2793" spans="1:12" x14ac:dyDescent="0.3">
      <c r="A2793" s="1">
        <v>42643</v>
      </c>
      <c r="B2793">
        <v>2016</v>
      </c>
      <c r="C2793" t="s">
        <v>26</v>
      </c>
      <c r="D2793">
        <v>293790</v>
      </c>
      <c r="E2793">
        <v>430000</v>
      </c>
      <c r="F2793" t="s">
        <v>13</v>
      </c>
      <c r="G2793" t="s">
        <v>14</v>
      </c>
      <c r="H2793">
        <v>3</v>
      </c>
      <c r="I2793">
        <v>3</v>
      </c>
      <c r="J2793">
        <v>978</v>
      </c>
      <c r="K2793">
        <v>1.3482590000000001</v>
      </c>
      <c r="L2793" t="s">
        <v>16</v>
      </c>
    </row>
    <row r="2794" spans="1:12" x14ac:dyDescent="0.3">
      <c r="A2794" s="1">
        <v>42643</v>
      </c>
      <c r="B2794">
        <v>2016</v>
      </c>
      <c r="C2794" t="s">
        <v>17</v>
      </c>
      <c r="D2794">
        <v>187260</v>
      </c>
      <c r="E2794">
        <v>131600</v>
      </c>
      <c r="F2794" t="s">
        <v>23</v>
      </c>
      <c r="G2794" t="s">
        <v>24</v>
      </c>
      <c r="H2794">
        <v>6</v>
      </c>
      <c r="I2794">
        <v>6</v>
      </c>
      <c r="J2794">
        <v>2041</v>
      </c>
      <c r="K2794">
        <v>1.3482590000000001</v>
      </c>
      <c r="L2794" t="s">
        <v>15</v>
      </c>
    </row>
    <row r="2795" spans="1:12" x14ac:dyDescent="0.3">
      <c r="A2795" s="1">
        <v>42643</v>
      </c>
      <c r="B2795">
        <v>2016</v>
      </c>
      <c r="C2795" t="s">
        <v>29</v>
      </c>
      <c r="D2795">
        <v>158550</v>
      </c>
      <c r="E2795">
        <v>246000</v>
      </c>
      <c r="F2795" t="s">
        <v>19</v>
      </c>
      <c r="G2795" t="s">
        <v>20</v>
      </c>
      <c r="H2795">
        <v>4</v>
      </c>
      <c r="I2795">
        <v>4</v>
      </c>
      <c r="J2795">
        <v>1201</v>
      </c>
      <c r="K2795">
        <v>1.3482590000000001</v>
      </c>
      <c r="L2795" t="s">
        <v>16</v>
      </c>
    </row>
    <row r="2796" spans="1:12" x14ac:dyDescent="0.3">
      <c r="A2796" s="1">
        <v>42644</v>
      </c>
      <c r="B2796">
        <v>2016</v>
      </c>
      <c r="C2796" t="s">
        <v>26</v>
      </c>
      <c r="D2796">
        <v>549290</v>
      </c>
      <c r="E2796">
        <v>450000</v>
      </c>
      <c r="F2796" t="s">
        <v>13</v>
      </c>
      <c r="G2796" t="s">
        <v>14</v>
      </c>
      <c r="H2796">
        <v>3</v>
      </c>
      <c r="I2796">
        <v>3</v>
      </c>
      <c r="J2796">
        <v>1029</v>
      </c>
      <c r="K2796">
        <v>1.3482590000000001</v>
      </c>
      <c r="L2796" t="s">
        <v>25</v>
      </c>
    </row>
    <row r="2797" spans="1:12" x14ac:dyDescent="0.3">
      <c r="A2797" s="1">
        <v>42646</v>
      </c>
      <c r="B2797">
        <v>2016</v>
      </c>
      <c r="C2797" t="s">
        <v>18</v>
      </c>
      <c r="D2797">
        <v>317380</v>
      </c>
      <c r="E2797">
        <v>472500</v>
      </c>
      <c r="F2797" t="s">
        <v>13</v>
      </c>
      <c r="G2797" t="s">
        <v>14</v>
      </c>
      <c r="H2797">
        <v>3</v>
      </c>
      <c r="I2797">
        <v>3</v>
      </c>
      <c r="J2797">
        <v>1011</v>
      </c>
      <c r="K2797">
        <v>1.3482590000000001</v>
      </c>
      <c r="L2797" t="s">
        <v>25</v>
      </c>
    </row>
    <row r="2798" spans="1:12" x14ac:dyDescent="0.3">
      <c r="A2798" s="1">
        <v>42646</v>
      </c>
      <c r="B2798">
        <v>2016</v>
      </c>
      <c r="C2798" t="s">
        <v>26</v>
      </c>
      <c r="D2798">
        <v>303730</v>
      </c>
      <c r="E2798">
        <v>440000</v>
      </c>
      <c r="F2798" t="s">
        <v>13</v>
      </c>
      <c r="G2798" t="s">
        <v>14</v>
      </c>
      <c r="H2798">
        <v>3</v>
      </c>
      <c r="I2798">
        <v>3</v>
      </c>
      <c r="J2798">
        <v>921</v>
      </c>
      <c r="K2798">
        <v>1.3482590000000001</v>
      </c>
      <c r="L2798" t="s">
        <v>15</v>
      </c>
    </row>
    <row r="2799" spans="1:12" x14ac:dyDescent="0.3">
      <c r="A2799" s="1">
        <v>42650</v>
      </c>
      <c r="B2799">
        <v>2016</v>
      </c>
      <c r="C2799" t="s">
        <v>18</v>
      </c>
      <c r="D2799">
        <v>980280</v>
      </c>
      <c r="E2799">
        <v>2150000</v>
      </c>
      <c r="F2799" t="s">
        <v>13</v>
      </c>
      <c r="G2799" t="s">
        <v>14</v>
      </c>
      <c r="H2799">
        <v>3</v>
      </c>
      <c r="I2799">
        <v>2</v>
      </c>
      <c r="J2799">
        <v>1045</v>
      </c>
      <c r="K2799">
        <v>1.3482590000000001</v>
      </c>
      <c r="L2799" t="s">
        <v>22</v>
      </c>
    </row>
    <row r="2800" spans="1:12" x14ac:dyDescent="0.3">
      <c r="A2800" s="1">
        <v>42650</v>
      </c>
      <c r="B2800">
        <v>2016</v>
      </c>
      <c r="C2800" t="s">
        <v>17</v>
      </c>
      <c r="D2800">
        <v>137110</v>
      </c>
      <c r="E2800">
        <v>34900</v>
      </c>
      <c r="F2800" t="s">
        <v>19</v>
      </c>
      <c r="G2800" t="s">
        <v>20</v>
      </c>
      <c r="H2800">
        <v>4</v>
      </c>
      <c r="I2800">
        <v>4</v>
      </c>
      <c r="J2800">
        <v>1435</v>
      </c>
      <c r="K2800">
        <v>1.3482590000000001</v>
      </c>
      <c r="L2800" t="s">
        <v>22</v>
      </c>
    </row>
    <row r="2801" spans="1:12" x14ac:dyDescent="0.3">
      <c r="A2801" s="1">
        <v>42650</v>
      </c>
      <c r="B2801">
        <v>2016</v>
      </c>
      <c r="C2801" t="s">
        <v>21</v>
      </c>
      <c r="D2801">
        <v>1575350</v>
      </c>
      <c r="E2801">
        <v>2940000</v>
      </c>
      <c r="F2801" t="s">
        <v>13</v>
      </c>
      <c r="G2801" t="s">
        <v>14</v>
      </c>
      <c r="H2801">
        <v>3</v>
      </c>
      <c r="I2801">
        <v>3</v>
      </c>
      <c r="J2801">
        <v>948</v>
      </c>
      <c r="K2801">
        <v>1.3482590000000001</v>
      </c>
      <c r="L2801" t="s">
        <v>15</v>
      </c>
    </row>
    <row r="2802" spans="1:12" x14ac:dyDescent="0.3">
      <c r="A2802" s="1">
        <v>42651</v>
      </c>
      <c r="B2802">
        <v>2016</v>
      </c>
      <c r="C2802" t="s">
        <v>17</v>
      </c>
      <c r="D2802">
        <v>124370</v>
      </c>
      <c r="E2802">
        <v>135000</v>
      </c>
      <c r="F2802" t="s">
        <v>23</v>
      </c>
      <c r="G2802" t="s">
        <v>24</v>
      </c>
      <c r="H2802">
        <v>6</v>
      </c>
      <c r="I2802">
        <v>4</v>
      </c>
      <c r="J2802">
        <v>1950</v>
      </c>
      <c r="K2802">
        <v>1.3482590000000001</v>
      </c>
      <c r="L2802" t="s">
        <v>16</v>
      </c>
    </row>
    <row r="2803" spans="1:12" x14ac:dyDescent="0.3">
      <c r="A2803" s="1">
        <v>42652</v>
      </c>
      <c r="B2803">
        <v>2016</v>
      </c>
      <c r="C2803" t="s">
        <v>17</v>
      </c>
      <c r="D2803">
        <v>157660</v>
      </c>
      <c r="E2803">
        <v>160000</v>
      </c>
      <c r="F2803" t="s">
        <v>19</v>
      </c>
      <c r="G2803" t="s">
        <v>20</v>
      </c>
      <c r="H2803">
        <v>4</v>
      </c>
      <c r="I2803">
        <v>4</v>
      </c>
      <c r="J2803">
        <v>1316</v>
      </c>
      <c r="K2803">
        <v>1.3482590000000001</v>
      </c>
      <c r="L2803" t="s">
        <v>22</v>
      </c>
    </row>
    <row r="2804" spans="1:12" x14ac:dyDescent="0.3">
      <c r="A2804" s="1">
        <v>42653</v>
      </c>
      <c r="B2804">
        <v>2016</v>
      </c>
      <c r="C2804" t="s">
        <v>12</v>
      </c>
      <c r="D2804">
        <v>46450</v>
      </c>
      <c r="E2804">
        <v>40500</v>
      </c>
      <c r="F2804" t="s">
        <v>23</v>
      </c>
      <c r="G2804" t="s">
        <v>24</v>
      </c>
      <c r="H2804">
        <v>6</v>
      </c>
      <c r="I2804">
        <v>4</v>
      </c>
      <c r="J2804">
        <v>2057</v>
      </c>
      <c r="K2804">
        <v>1.3482590000000001</v>
      </c>
      <c r="L2804" t="s">
        <v>25</v>
      </c>
    </row>
    <row r="2805" spans="1:12" x14ac:dyDescent="0.3">
      <c r="A2805" s="1">
        <v>42657</v>
      </c>
      <c r="B2805">
        <v>2016</v>
      </c>
      <c r="C2805" t="s">
        <v>18</v>
      </c>
      <c r="D2805">
        <v>296428</v>
      </c>
      <c r="E2805">
        <v>52857</v>
      </c>
      <c r="F2805" t="s">
        <v>27</v>
      </c>
      <c r="G2805" t="s">
        <v>28</v>
      </c>
      <c r="H2805">
        <v>8</v>
      </c>
      <c r="I2805">
        <v>6</v>
      </c>
      <c r="J2805">
        <v>2557</v>
      </c>
      <c r="K2805">
        <v>1.3482590000000001</v>
      </c>
      <c r="L2805" t="s">
        <v>15</v>
      </c>
    </row>
    <row r="2806" spans="1:12" x14ac:dyDescent="0.3">
      <c r="A2806" s="1">
        <v>42657</v>
      </c>
      <c r="B2806">
        <v>2016</v>
      </c>
      <c r="C2806" t="s">
        <v>17</v>
      </c>
      <c r="D2806">
        <v>135290</v>
      </c>
      <c r="E2806">
        <v>175500</v>
      </c>
      <c r="F2806" t="s">
        <v>13</v>
      </c>
      <c r="G2806" t="s">
        <v>14</v>
      </c>
      <c r="H2806">
        <v>3</v>
      </c>
      <c r="I2806">
        <v>3</v>
      </c>
      <c r="J2806">
        <v>950</v>
      </c>
      <c r="K2806">
        <v>1.3482590000000001</v>
      </c>
      <c r="L2806" t="s">
        <v>16</v>
      </c>
    </row>
    <row r="2807" spans="1:12" x14ac:dyDescent="0.3">
      <c r="A2807" s="1">
        <v>42657</v>
      </c>
      <c r="B2807">
        <v>2016</v>
      </c>
      <c r="C2807" t="s">
        <v>29</v>
      </c>
      <c r="D2807">
        <v>189000</v>
      </c>
      <c r="E2807">
        <v>240000</v>
      </c>
      <c r="F2807" t="s">
        <v>13</v>
      </c>
      <c r="G2807" t="s">
        <v>14</v>
      </c>
      <c r="H2807">
        <v>3</v>
      </c>
      <c r="I2807">
        <v>3</v>
      </c>
      <c r="J2807">
        <v>975</v>
      </c>
      <c r="K2807">
        <v>1.3482590000000001</v>
      </c>
      <c r="L2807" t="s">
        <v>15</v>
      </c>
    </row>
    <row r="2808" spans="1:12" x14ac:dyDescent="0.3">
      <c r="A2808" s="1">
        <v>42657</v>
      </c>
      <c r="B2808">
        <v>2016</v>
      </c>
      <c r="C2808" t="s">
        <v>21</v>
      </c>
      <c r="D2808">
        <v>3340120</v>
      </c>
      <c r="E2808">
        <v>5993000</v>
      </c>
      <c r="F2808" t="s">
        <v>13</v>
      </c>
      <c r="G2808" t="s">
        <v>14</v>
      </c>
      <c r="H2808">
        <v>3</v>
      </c>
      <c r="I2808">
        <v>3</v>
      </c>
      <c r="J2808">
        <v>1026</v>
      </c>
      <c r="K2808">
        <v>1.3482590000000001</v>
      </c>
      <c r="L2808" t="s">
        <v>16</v>
      </c>
    </row>
    <row r="2809" spans="1:12" x14ac:dyDescent="0.3">
      <c r="A2809" s="1">
        <v>42658</v>
      </c>
      <c r="B2809">
        <v>2016</v>
      </c>
      <c r="C2809" t="s">
        <v>21</v>
      </c>
      <c r="D2809">
        <v>1319220</v>
      </c>
      <c r="E2809">
        <v>1525000</v>
      </c>
      <c r="F2809" t="s">
        <v>13</v>
      </c>
      <c r="G2809" t="s">
        <v>14</v>
      </c>
      <c r="H2809">
        <v>3</v>
      </c>
      <c r="I2809">
        <v>2</v>
      </c>
      <c r="J2809">
        <v>997</v>
      </c>
      <c r="K2809">
        <v>1.3482590000000001</v>
      </c>
      <c r="L2809" t="s">
        <v>25</v>
      </c>
    </row>
    <row r="2810" spans="1:12" x14ac:dyDescent="0.3">
      <c r="A2810" s="1">
        <v>42659</v>
      </c>
      <c r="B2810">
        <v>2016</v>
      </c>
      <c r="C2810" t="s">
        <v>17</v>
      </c>
      <c r="D2810">
        <v>204150</v>
      </c>
      <c r="E2810">
        <v>150000</v>
      </c>
      <c r="F2810" t="s">
        <v>19</v>
      </c>
      <c r="G2810" t="s">
        <v>20</v>
      </c>
      <c r="H2810">
        <v>4</v>
      </c>
      <c r="I2810">
        <v>3</v>
      </c>
      <c r="J2810">
        <v>1493</v>
      </c>
      <c r="K2810">
        <v>1.3482590000000001</v>
      </c>
      <c r="L2810" t="s">
        <v>25</v>
      </c>
    </row>
    <row r="2811" spans="1:12" x14ac:dyDescent="0.3">
      <c r="A2811" s="1">
        <v>42660</v>
      </c>
      <c r="B2811">
        <v>2016</v>
      </c>
      <c r="C2811" t="s">
        <v>26</v>
      </c>
      <c r="D2811">
        <v>310940</v>
      </c>
      <c r="E2811">
        <v>391500</v>
      </c>
      <c r="F2811" t="s">
        <v>13</v>
      </c>
      <c r="G2811" t="s">
        <v>14</v>
      </c>
      <c r="H2811">
        <v>3</v>
      </c>
      <c r="I2811">
        <v>2</v>
      </c>
      <c r="J2811">
        <v>1059</v>
      </c>
      <c r="K2811">
        <v>1.3482590000000001</v>
      </c>
      <c r="L2811" t="s">
        <v>15</v>
      </c>
    </row>
    <row r="2812" spans="1:12" x14ac:dyDescent="0.3">
      <c r="A2812" s="1">
        <v>42660</v>
      </c>
      <c r="B2812">
        <v>2016</v>
      </c>
      <c r="C2812" t="s">
        <v>12</v>
      </c>
      <c r="D2812">
        <v>65230</v>
      </c>
      <c r="E2812">
        <v>62500</v>
      </c>
      <c r="F2812" t="s">
        <v>23</v>
      </c>
      <c r="G2812" t="s">
        <v>24</v>
      </c>
      <c r="H2812">
        <v>6</v>
      </c>
      <c r="I2812">
        <v>4</v>
      </c>
      <c r="J2812">
        <v>1930</v>
      </c>
      <c r="K2812">
        <v>1.3482590000000001</v>
      </c>
      <c r="L2812" t="s">
        <v>22</v>
      </c>
    </row>
    <row r="2813" spans="1:12" x14ac:dyDescent="0.3">
      <c r="A2813" s="1">
        <v>42660</v>
      </c>
      <c r="B2813">
        <v>2016</v>
      </c>
      <c r="C2813" t="s">
        <v>26</v>
      </c>
      <c r="D2813">
        <v>1392160</v>
      </c>
      <c r="E2813">
        <v>2100000</v>
      </c>
      <c r="F2813" t="s">
        <v>13</v>
      </c>
      <c r="G2813" t="s">
        <v>14</v>
      </c>
      <c r="H2813">
        <v>3</v>
      </c>
      <c r="I2813">
        <v>1</v>
      </c>
      <c r="J2813">
        <v>928</v>
      </c>
      <c r="K2813">
        <v>1.3482590000000001</v>
      </c>
      <c r="L2813" t="s">
        <v>25</v>
      </c>
    </row>
    <row r="2814" spans="1:12" x14ac:dyDescent="0.3">
      <c r="A2814" s="1">
        <v>42663</v>
      </c>
      <c r="B2814">
        <v>2016</v>
      </c>
      <c r="C2814" t="s">
        <v>29</v>
      </c>
      <c r="D2814">
        <v>167440</v>
      </c>
      <c r="E2814">
        <v>191250</v>
      </c>
      <c r="F2814" t="s">
        <v>13</v>
      </c>
      <c r="G2814" t="s">
        <v>14</v>
      </c>
      <c r="H2814">
        <v>3</v>
      </c>
      <c r="I2814">
        <v>2</v>
      </c>
      <c r="J2814">
        <v>968</v>
      </c>
      <c r="K2814">
        <v>1.3482590000000001</v>
      </c>
      <c r="L2814" t="s">
        <v>22</v>
      </c>
    </row>
    <row r="2815" spans="1:12" x14ac:dyDescent="0.3">
      <c r="A2815" s="1">
        <v>42663</v>
      </c>
      <c r="B2815">
        <v>2016</v>
      </c>
      <c r="C2815" t="s">
        <v>29</v>
      </c>
      <c r="D2815">
        <v>788620</v>
      </c>
      <c r="E2815">
        <v>1200000</v>
      </c>
      <c r="F2815" t="s">
        <v>13</v>
      </c>
      <c r="G2815" t="s">
        <v>14</v>
      </c>
      <c r="H2815">
        <v>3</v>
      </c>
      <c r="I2815">
        <v>2</v>
      </c>
      <c r="J2815">
        <v>987</v>
      </c>
      <c r="K2815">
        <v>1.3482590000000001</v>
      </c>
      <c r="L2815" t="s">
        <v>15</v>
      </c>
    </row>
    <row r="2816" spans="1:12" x14ac:dyDescent="0.3">
      <c r="A2816" s="1">
        <v>42663</v>
      </c>
      <c r="B2816">
        <v>2016</v>
      </c>
      <c r="C2816" t="s">
        <v>26</v>
      </c>
      <c r="D2816">
        <v>417340</v>
      </c>
      <c r="E2816">
        <v>720000</v>
      </c>
      <c r="F2816" t="s">
        <v>13</v>
      </c>
      <c r="G2816" t="s">
        <v>14</v>
      </c>
      <c r="H2816">
        <v>3</v>
      </c>
      <c r="I2816">
        <v>3</v>
      </c>
      <c r="J2816">
        <v>1035</v>
      </c>
      <c r="K2816">
        <v>1.3482590000000001</v>
      </c>
      <c r="L2816" t="s">
        <v>16</v>
      </c>
    </row>
    <row r="2817" spans="1:12" x14ac:dyDescent="0.3">
      <c r="A2817" s="1">
        <v>42663</v>
      </c>
      <c r="B2817">
        <v>2016</v>
      </c>
      <c r="C2817" t="s">
        <v>26</v>
      </c>
      <c r="D2817">
        <v>179060</v>
      </c>
      <c r="E2817">
        <v>140000</v>
      </c>
      <c r="F2817" t="s">
        <v>13</v>
      </c>
      <c r="G2817" t="s">
        <v>14</v>
      </c>
      <c r="H2817">
        <v>3</v>
      </c>
      <c r="I2817">
        <v>1</v>
      </c>
      <c r="J2817">
        <v>1071</v>
      </c>
      <c r="K2817">
        <v>1.3482590000000001</v>
      </c>
      <c r="L2817" t="s">
        <v>16</v>
      </c>
    </row>
    <row r="2818" spans="1:12" x14ac:dyDescent="0.3">
      <c r="A2818" s="1">
        <v>42663</v>
      </c>
      <c r="B2818">
        <v>2016</v>
      </c>
      <c r="C2818" t="s">
        <v>18</v>
      </c>
      <c r="D2818">
        <v>276360</v>
      </c>
      <c r="E2818">
        <v>415000</v>
      </c>
      <c r="F2818" t="s">
        <v>13</v>
      </c>
      <c r="G2818" t="s">
        <v>14</v>
      </c>
      <c r="H2818">
        <v>3</v>
      </c>
      <c r="I2818">
        <v>3</v>
      </c>
      <c r="J2818">
        <v>1037</v>
      </c>
      <c r="K2818">
        <v>1.3482590000000001</v>
      </c>
      <c r="L2818" t="s">
        <v>22</v>
      </c>
    </row>
    <row r="2819" spans="1:12" x14ac:dyDescent="0.3">
      <c r="A2819" s="1">
        <v>42664</v>
      </c>
      <c r="B2819">
        <v>2016</v>
      </c>
      <c r="C2819" t="s">
        <v>26</v>
      </c>
      <c r="D2819">
        <v>230930</v>
      </c>
      <c r="E2819">
        <v>248000</v>
      </c>
      <c r="F2819" t="s">
        <v>13</v>
      </c>
      <c r="G2819" t="s">
        <v>14</v>
      </c>
      <c r="H2819">
        <v>3</v>
      </c>
      <c r="I2819">
        <v>2</v>
      </c>
      <c r="J2819">
        <v>995</v>
      </c>
      <c r="K2819">
        <v>1.3482590000000001</v>
      </c>
      <c r="L2819" t="s">
        <v>22</v>
      </c>
    </row>
    <row r="2820" spans="1:12" x14ac:dyDescent="0.3">
      <c r="A2820" s="1">
        <v>42664</v>
      </c>
      <c r="B2820">
        <v>2016</v>
      </c>
      <c r="C2820" t="s">
        <v>17</v>
      </c>
      <c r="D2820">
        <v>127880</v>
      </c>
      <c r="E2820">
        <v>120000</v>
      </c>
      <c r="F2820" t="s">
        <v>13</v>
      </c>
      <c r="G2820" t="s">
        <v>14</v>
      </c>
      <c r="H2820">
        <v>3</v>
      </c>
      <c r="I2820">
        <v>2</v>
      </c>
      <c r="J2820">
        <v>909</v>
      </c>
      <c r="K2820">
        <v>1.3482590000000001</v>
      </c>
      <c r="L2820" t="s">
        <v>15</v>
      </c>
    </row>
    <row r="2821" spans="1:12" x14ac:dyDescent="0.3">
      <c r="A2821" s="1">
        <v>42664</v>
      </c>
      <c r="B2821">
        <v>2016</v>
      </c>
      <c r="C2821" t="s">
        <v>17</v>
      </c>
      <c r="D2821">
        <v>172390</v>
      </c>
      <c r="E2821">
        <v>170000</v>
      </c>
      <c r="F2821" t="s">
        <v>23</v>
      </c>
      <c r="G2821" t="s">
        <v>24</v>
      </c>
      <c r="H2821">
        <v>6</v>
      </c>
      <c r="I2821">
        <v>4</v>
      </c>
      <c r="J2821">
        <v>2093</v>
      </c>
      <c r="K2821">
        <v>1.3482590000000001</v>
      </c>
      <c r="L2821" t="s">
        <v>16</v>
      </c>
    </row>
    <row r="2822" spans="1:12" x14ac:dyDescent="0.3">
      <c r="A2822" s="1">
        <v>42665</v>
      </c>
      <c r="B2822">
        <v>2016</v>
      </c>
      <c r="C2822" t="s">
        <v>29</v>
      </c>
      <c r="D2822">
        <v>270900</v>
      </c>
      <c r="E2822">
        <v>425000</v>
      </c>
      <c r="F2822" t="s">
        <v>13</v>
      </c>
      <c r="G2822" t="s">
        <v>14</v>
      </c>
      <c r="H2822">
        <v>3</v>
      </c>
      <c r="I2822">
        <v>3</v>
      </c>
      <c r="J2822">
        <v>925</v>
      </c>
      <c r="K2822">
        <v>1.3482590000000001</v>
      </c>
      <c r="L2822" t="s">
        <v>22</v>
      </c>
    </row>
    <row r="2823" spans="1:12" x14ac:dyDescent="0.3">
      <c r="A2823" s="1">
        <v>42665</v>
      </c>
      <c r="B2823">
        <v>2016</v>
      </c>
      <c r="C2823" t="s">
        <v>30</v>
      </c>
      <c r="D2823">
        <v>284970</v>
      </c>
      <c r="E2823">
        <v>535000</v>
      </c>
      <c r="F2823" t="s">
        <v>13</v>
      </c>
      <c r="G2823" t="s">
        <v>14</v>
      </c>
      <c r="H2823">
        <v>3</v>
      </c>
      <c r="I2823">
        <v>1</v>
      </c>
      <c r="J2823">
        <v>955</v>
      </c>
      <c r="K2823">
        <v>1.3482590000000001</v>
      </c>
      <c r="L2823" t="s">
        <v>22</v>
      </c>
    </row>
    <row r="2824" spans="1:12" x14ac:dyDescent="0.3">
      <c r="A2824" s="1">
        <v>42666</v>
      </c>
      <c r="B2824">
        <v>2016</v>
      </c>
      <c r="C2824" t="s">
        <v>17</v>
      </c>
      <c r="D2824">
        <v>226930</v>
      </c>
      <c r="E2824">
        <v>231000</v>
      </c>
      <c r="F2824" t="s">
        <v>19</v>
      </c>
      <c r="G2824" t="s">
        <v>20</v>
      </c>
      <c r="H2824">
        <v>4</v>
      </c>
      <c r="I2824">
        <v>4</v>
      </c>
      <c r="J2824">
        <v>1209</v>
      </c>
      <c r="K2824">
        <v>1.3482590000000001</v>
      </c>
      <c r="L2824" t="s">
        <v>15</v>
      </c>
    </row>
    <row r="2825" spans="1:12" x14ac:dyDescent="0.3">
      <c r="A2825" s="1">
        <v>42666</v>
      </c>
      <c r="B2825">
        <v>2016</v>
      </c>
      <c r="C2825" t="s">
        <v>30</v>
      </c>
      <c r="D2825">
        <v>590300</v>
      </c>
      <c r="E2825">
        <v>880000</v>
      </c>
      <c r="F2825" t="s">
        <v>13</v>
      </c>
      <c r="G2825" t="s">
        <v>14</v>
      </c>
      <c r="H2825">
        <v>3</v>
      </c>
      <c r="I2825">
        <v>1</v>
      </c>
      <c r="J2825">
        <v>1045</v>
      </c>
      <c r="K2825">
        <v>1.3482590000000001</v>
      </c>
      <c r="L2825" t="s">
        <v>16</v>
      </c>
    </row>
    <row r="2826" spans="1:12" x14ac:dyDescent="0.3">
      <c r="A2826" s="1">
        <v>42667</v>
      </c>
      <c r="B2826">
        <v>2016</v>
      </c>
      <c r="C2826" t="s">
        <v>30</v>
      </c>
      <c r="D2826">
        <v>307510</v>
      </c>
      <c r="E2826">
        <v>412000</v>
      </c>
      <c r="F2826" t="s">
        <v>13</v>
      </c>
      <c r="G2826" t="s">
        <v>14</v>
      </c>
      <c r="H2826">
        <v>3</v>
      </c>
      <c r="I2826">
        <v>2</v>
      </c>
      <c r="J2826">
        <v>955</v>
      </c>
      <c r="K2826">
        <v>1.3482590000000001</v>
      </c>
      <c r="L2826" t="s">
        <v>15</v>
      </c>
    </row>
    <row r="2827" spans="1:12" x14ac:dyDescent="0.3">
      <c r="A2827" s="1">
        <v>42670</v>
      </c>
      <c r="B2827">
        <v>2016</v>
      </c>
      <c r="C2827" t="s">
        <v>18</v>
      </c>
      <c r="D2827">
        <v>996780</v>
      </c>
      <c r="E2827">
        <v>1464000</v>
      </c>
      <c r="F2827" t="s">
        <v>13</v>
      </c>
      <c r="G2827" t="s">
        <v>14</v>
      </c>
      <c r="H2827">
        <v>3</v>
      </c>
      <c r="I2827">
        <v>3</v>
      </c>
      <c r="J2827">
        <v>956</v>
      </c>
      <c r="K2827">
        <v>1.3482590000000001</v>
      </c>
      <c r="L2827" t="s">
        <v>25</v>
      </c>
    </row>
    <row r="2828" spans="1:12" x14ac:dyDescent="0.3">
      <c r="A2828" s="1">
        <v>42670</v>
      </c>
      <c r="B2828">
        <v>2016</v>
      </c>
      <c r="C2828" t="s">
        <v>17</v>
      </c>
      <c r="D2828">
        <v>62650</v>
      </c>
      <c r="E2828">
        <v>99700</v>
      </c>
      <c r="F2828" t="s">
        <v>13</v>
      </c>
      <c r="G2828" t="s">
        <v>14</v>
      </c>
      <c r="H2828">
        <v>3</v>
      </c>
      <c r="I2828">
        <v>1</v>
      </c>
      <c r="J2828">
        <v>1084</v>
      </c>
      <c r="K2828">
        <v>1.3482590000000001</v>
      </c>
      <c r="L2828" t="s">
        <v>22</v>
      </c>
    </row>
    <row r="2829" spans="1:12" x14ac:dyDescent="0.3">
      <c r="A2829" s="1">
        <v>42671</v>
      </c>
      <c r="B2829">
        <v>2016</v>
      </c>
      <c r="C2829" t="s">
        <v>26</v>
      </c>
      <c r="D2829">
        <v>240240</v>
      </c>
      <c r="E2829">
        <v>275000</v>
      </c>
      <c r="F2829" t="s">
        <v>13</v>
      </c>
      <c r="G2829" t="s">
        <v>14</v>
      </c>
      <c r="H2829">
        <v>3</v>
      </c>
      <c r="I2829">
        <v>1</v>
      </c>
      <c r="J2829">
        <v>1087</v>
      </c>
      <c r="K2829">
        <v>1.3482590000000001</v>
      </c>
      <c r="L2829" t="s">
        <v>15</v>
      </c>
    </row>
    <row r="2830" spans="1:12" x14ac:dyDescent="0.3">
      <c r="A2830" s="1">
        <v>42671</v>
      </c>
      <c r="B2830">
        <v>2016</v>
      </c>
      <c r="C2830" t="s">
        <v>30</v>
      </c>
      <c r="D2830">
        <v>249920</v>
      </c>
      <c r="E2830">
        <v>398000</v>
      </c>
      <c r="F2830" t="s">
        <v>13</v>
      </c>
      <c r="G2830" t="s">
        <v>14</v>
      </c>
      <c r="H2830">
        <v>3</v>
      </c>
      <c r="I2830">
        <v>1</v>
      </c>
      <c r="J2830">
        <v>1014</v>
      </c>
      <c r="K2830">
        <v>1.3482590000000001</v>
      </c>
      <c r="L2830" t="s">
        <v>15</v>
      </c>
    </row>
    <row r="2831" spans="1:12" x14ac:dyDescent="0.3">
      <c r="A2831" s="1">
        <v>42671</v>
      </c>
      <c r="B2831">
        <v>2016</v>
      </c>
      <c r="C2831" t="s">
        <v>18</v>
      </c>
      <c r="D2831">
        <v>185540</v>
      </c>
      <c r="E2831">
        <v>135000</v>
      </c>
      <c r="F2831" t="s">
        <v>13</v>
      </c>
      <c r="G2831" t="s">
        <v>14</v>
      </c>
      <c r="H2831">
        <v>3</v>
      </c>
      <c r="I2831">
        <v>2</v>
      </c>
      <c r="J2831">
        <v>979</v>
      </c>
      <c r="K2831">
        <v>1.3482590000000001</v>
      </c>
      <c r="L2831" t="s">
        <v>22</v>
      </c>
    </row>
    <row r="2832" spans="1:12" x14ac:dyDescent="0.3">
      <c r="A2832" s="1">
        <v>42672</v>
      </c>
      <c r="B2832">
        <v>2016</v>
      </c>
      <c r="C2832" t="s">
        <v>17</v>
      </c>
      <c r="D2832">
        <v>124820</v>
      </c>
      <c r="E2832">
        <v>139050</v>
      </c>
      <c r="F2832" t="s">
        <v>13</v>
      </c>
      <c r="G2832" t="s">
        <v>14</v>
      </c>
      <c r="H2832">
        <v>3</v>
      </c>
      <c r="I2832">
        <v>3</v>
      </c>
      <c r="J2832">
        <v>1072</v>
      </c>
      <c r="K2832">
        <v>1.3482590000000001</v>
      </c>
      <c r="L2832" t="s">
        <v>16</v>
      </c>
    </row>
    <row r="2833" spans="1:12" x14ac:dyDescent="0.3">
      <c r="A2833" s="1">
        <v>42672</v>
      </c>
      <c r="B2833">
        <v>2016</v>
      </c>
      <c r="C2833" t="s">
        <v>18</v>
      </c>
      <c r="D2833">
        <v>345060</v>
      </c>
      <c r="E2833">
        <v>460000</v>
      </c>
      <c r="F2833" t="s">
        <v>13</v>
      </c>
      <c r="G2833" t="s">
        <v>14</v>
      </c>
      <c r="H2833">
        <v>3</v>
      </c>
      <c r="I2833">
        <v>1</v>
      </c>
      <c r="J2833">
        <v>911</v>
      </c>
      <c r="K2833">
        <v>1.3482590000000001</v>
      </c>
      <c r="L2833" t="s">
        <v>25</v>
      </c>
    </row>
    <row r="2834" spans="1:12" x14ac:dyDescent="0.3">
      <c r="A2834" s="1">
        <v>42672</v>
      </c>
      <c r="B2834">
        <v>2016</v>
      </c>
      <c r="C2834" t="s">
        <v>17</v>
      </c>
      <c r="D2834">
        <v>173110</v>
      </c>
      <c r="E2834">
        <v>86000</v>
      </c>
      <c r="F2834" t="s">
        <v>23</v>
      </c>
      <c r="G2834" t="s">
        <v>24</v>
      </c>
      <c r="H2834">
        <v>6</v>
      </c>
      <c r="I2834">
        <v>5</v>
      </c>
      <c r="J2834">
        <v>2191</v>
      </c>
      <c r="K2834">
        <v>1.3482590000000001</v>
      </c>
      <c r="L2834" t="s">
        <v>25</v>
      </c>
    </row>
    <row r="2835" spans="1:12" x14ac:dyDescent="0.3">
      <c r="A2835" s="1">
        <v>42673</v>
      </c>
      <c r="B2835">
        <v>2016</v>
      </c>
      <c r="C2835" t="s">
        <v>26</v>
      </c>
      <c r="D2835">
        <v>352870</v>
      </c>
      <c r="E2835">
        <v>455000</v>
      </c>
      <c r="F2835" t="s">
        <v>13</v>
      </c>
      <c r="G2835" t="s">
        <v>14</v>
      </c>
      <c r="H2835">
        <v>3</v>
      </c>
      <c r="I2835">
        <v>1</v>
      </c>
      <c r="J2835">
        <v>1049</v>
      </c>
      <c r="K2835">
        <v>1.3482590000000001</v>
      </c>
      <c r="L2835" t="s">
        <v>25</v>
      </c>
    </row>
    <row r="2836" spans="1:12" x14ac:dyDescent="0.3">
      <c r="A2836" s="1">
        <v>42673</v>
      </c>
      <c r="B2836">
        <v>2016</v>
      </c>
      <c r="C2836" t="s">
        <v>29</v>
      </c>
      <c r="D2836">
        <v>177380</v>
      </c>
      <c r="E2836">
        <v>347000</v>
      </c>
      <c r="F2836" t="s">
        <v>13</v>
      </c>
      <c r="G2836" t="s">
        <v>14</v>
      </c>
      <c r="H2836">
        <v>3</v>
      </c>
      <c r="I2836">
        <v>1</v>
      </c>
      <c r="J2836">
        <v>1078</v>
      </c>
      <c r="K2836">
        <v>1.3482590000000001</v>
      </c>
      <c r="L2836" t="s">
        <v>25</v>
      </c>
    </row>
    <row r="2837" spans="1:12" x14ac:dyDescent="0.3">
      <c r="A2837" s="1">
        <v>42673</v>
      </c>
      <c r="B2837">
        <v>2016</v>
      </c>
      <c r="C2837" t="s">
        <v>30</v>
      </c>
      <c r="D2837">
        <v>1446030</v>
      </c>
      <c r="E2837">
        <v>1825000</v>
      </c>
      <c r="F2837" t="s">
        <v>13</v>
      </c>
      <c r="G2837" t="s">
        <v>14</v>
      </c>
      <c r="H2837">
        <v>3</v>
      </c>
      <c r="I2837">
        <v>2</v>
      </c>
      <c r="J2837">
        <v>1061</v>
      </c>
      <c r="K2837">
        <v>1.3482590000000001</v>
      </c>
      <c r="L2837" t="s">
        <v>25</v>
      </c>
    </row>
    <row r="2838" spans="1:12" x14ac:dyDescent="0.3">
      <c r="A2838" s="1">
        <v>42673</v>
      </c>
      <c r="B2838">
        <v>2016</v>
      </c>
      <c r="C2838" t="s">
        <v>30</v>
      </c>
      <c r="D2838">
        <v>374040</v>
      </c>
      <c r="E2838">
        <v>737000</v>
      </c>
      <c r="F2838" t="s">
        <v>13</v>
      </c>
      <c r="G2838" t="s">
        <v>14</v>
      </c>
      <c r="H2838">
        <v>3</v>
      </c>
      <c r="I2838">
        <v>2</v>
      </c>
      <c r="J2838">
        <v>1028</v>
      </c>
      <c r="K2838">
        <v>1.3482590000000001</v>
      </c>
      <c r="L2838" t="s">
        <v>16</v>
      </c>
    </row>
    <row r="2839" spans="1:12" x14ac:dyDescent="0.3">
      <c r="A2839" s="1">
        <v>42673</v>
      </c>
      <c r="B2839">
        <v>2016</v>
      </c>
      <c r="C2839" t="s">
        <v>12</v>
      </c>
      <c r="D2839">
        <v>93690</v>
      </c>
      <c r="E2839">
        <v>98500</v>
      </c>
      <c r="F2839" t="s">
        <v>13</v>
      </c>
      <c r="G2839" t="s">
        <v>14</v>
      </c>
      <c r="H2839">
        <v>3</v>
      </c>
      <c r="I2839">
        <v>2</v>
      </c>
      <c r="J2839">
        <v>1058</v>
      </c>
      <c r="K2839">
        <v>1.3482590000000001</v>
      </c>
      <c r="L2839" t="s">
        <v>16</v>
      </c>
    </row>
    <row r="2840" spans="1:12" x14ac:dyDescent="0.3">
      <c r="A2840" s="1">
        <v>42674</v>
      </c>
      <c r="B2840">
        <v>2016</v>
      </c>
      <c r="C2840" t="s">
        <v>30</v>
      </c>
      <c r="D2840">
        <v>418310</v>
      </c>
      <c r="E2840">
        <v>630000</v>
      </c>
      <c r="F2840" t="s">
        <v>13</v>
      </c>
      <c r="G2840" t="s">
        <v>14</v>
      </c>
      <c r="H2840">
        <v>3</v>
      </c>
      <c r="I2840">
        <v>2</v>
      </c>
      <c r="J2840">
        <v>991</v>
      </c>
      <c r="K2840">
        <v>1.3482590000000001</v>
      </c>
      <c r="L2840" t="s">
        <v>16</v>
      </c>
    </row>
    <row r="2841" spans="1:12" x14ac:dyDescent="0.3">
      <c r="A2841" s="1">
        <v>42674</v>
      </c>
      <c r="B2841">
        <v>2016</v>
      </c>
      <c r="C2841" t="s">
        <v>12</v>
      </c>
      <c r="D2841">
        <v>97440</v>
      </c>
      <c r="E2841">
        <v>52500</v>
      </c>
      <c r="F2841" t="s">
        <v>13</v>
      </c>
      <c r="G2841" t="s">
        <v>14</v>
      </c>
      <c r="H2841">
        <v>3</v>
      </c>
      <c r="I2841">
        <v>1</v>
      </c>
      <c r="J2841">
        <v>966</v>
      </c>
      <c r="K2841">
        <v>1.3482590000000001</v>
      </c>
      <c r="L2841" t="s">
        <v>25</v>
      </c>
    </row>
    <row r="2842" spans="1:12" x14ac:dyDescent="0.3">
      <c r="A2842" s="1">
        <v>42677</v>
      </c>
      <c r="B2842">
        <v>2016</v>
      </c>
      <c r="C2842" t="s">
        <v>12</v>
      </c>
      <c r="D2842">
        <v>30950</v>
      </c>
      <c r="E2842">
        <v>10400</v>
      </c>
      <c r="F2842" t="s">
        <v>19</v>
      </c>
      <c r="G2842" t="s">
        <v>20</v>
      </c>
      <c r="H2842">
        <v>4</v>
      </c>
      <c r="I2842">
        <v>3</v>
      </c>
      <c r="J2842">
        <v>1492</v>
      </c>
      <c r="K2842">
        <v>1.3482590000000001</v>
      </c>
      <c r="L2842" t="s">
        <v>16</v>
      </c>
    </row>
    <row r="2843" spans="1:12" x14ac:dyDescent="0.3">
      <c r="A2843" s="1">
        <v>42677</v>
      </c>
      <c r="B2843">
        <v>2016</v>
      </c>
      <c r="C2843" t="s">
        <v>21</v>
      </c>
      <c r="D2843">
        <v>918260</v>
      </c>
      <c r="E2843">
        <v>1675000</v>
      </c>
      <c r="F2843" t="s">
        <v>13</v>
      </c>
      <c r="G2843" t="s">
        <v>14</v>
      </c>
      <c r="H2843">
        <v>3</v>
      </c>
      <c r="I2843">
        <v>2</v>
      </c>
      <c r="J2843">
        <v>1039</v>
      </c>
      <c r="K2843">
        <v>1.3482590000000001</v>
      </c>
      <c r="L2843" t="s">
        <v>15</v>
      </c>
    </row>
    <row r="2844" spans="1:12" x14ac:dyDescent="0.3">
      <c r="A2844" s="1">
        <v>42678</v>
      </c>
      <c r="B2844">
        <v>2016</v>
      </c>
      <c r="C2844" t="s">
        <v>30</v>
      </c>
      <c r="D2844">
        <v>368890</v>
      </c>
      <c r="E2844">
        <v>440000</v>
      </c>
      <c r="F2844" t="s">
        <v>13</v>
      </c>
      <c r="G2844" t="s">
        <v>14</v>
      </c>
      <c r="H2844">
        <v>3</v>
      </c>
      <c r="I2844">
        <v>3</v>
      </c>
      <c r="J2844">
        <v>1093</v>
      </c>
      <c r="K2844">
        <v>1.3482590000000001</v>
      </c>
      <c r="L2844" t="s">
        <v>22</v>
      </c>
    </row>
    <row r="2845" spans="1:12" x14ac:dyDescent="0.3">
      <c r="A2845" s="1">
        <v>42679</v>
      </c>
      <c r="B2845">
        <v>2016</v>
      </c>
      <c r="C2845" t="s">
        <v>21</v>
      </c>
      <c r="D2845">
        <v>337680</v>
      </c>
      <c r="E2845">
        <v>360000</v>
      </c>
      <c r="F2845" t="s">
        <v>13</v>
      </c>
      <c r="G2845" t="s">
        <v>14</v>
      </c>
      <c r="H2845">
        <v>3</v>
      </c>
      <c r="I2845">
        <v>2</v>
      </c>
      <c r="J2845">
        <v>1038</v>
      </c>
      <c r="K2845">
        <v>1.3482590000000001</v>
      </c>
      <c r="L2845" t="s">
        <v>15</v>
      </c>
    </row>
    <row r="2846" spans="1:12" x14ac:dyDescent="0.3">
      <c r="A2846" s="1">
        <v>42679</v>
      </c>
      <c r="B2846">
        <v>2016</v>
      </c>
      <c r="C2846" t="s">
        <v>29</v>
      </c>
      <c r="D2846">
        <v>152530</v>
      </c>
      <c r="E2846">
        <v>105000</v>
      </c>
      <c r="F2846" t="s">
        <v>13</v>
      </c>
      <c r="G2846" t="s">
        <v>14</v>
      </c>
      <c r="H2846">
        <v>3</v>
      </c>
      <c r="I2846">
        <v>3</v>
      </c>
      <c r="J2846">
        <v>961</v>
      </c>
      <c r="K2846">
        <v>1.3482590000000001</v>
      </c>
      <c r="L2846" t="s">
        <v>25</v>
      </c>
    </row>
    <row r="2847" spans="1:12" x14ac:dyDescent="0.3">
      <c r="A2847" s="1">
        <v>42679</v>
      </c>
      <c r="B2847">
        <v>2016</v>
      </c>
      <c r="C2847" t="s">
        <v>17</v>
      </c>
      <c r="D2847">
        <v>140760</v>
      </c>
      <c r="E2847">
        <v>242000</v>
      </c>
      <c r="F2847" t="s">
        <v>13</v>
      </c>
      <c r="G2847" t="s">
        <v>14</v>
      </c>
      <c r="H2847">
        <v>3</v>
      </c>
      <c r="I2847">
        <v>3</v>
      </c>
      <c r="J2847">
        <v>954</v>
      </c>
      <c r="K2847">
        <v>1.3482590000000001</v>
      </c>
      <c r="L2847" t="s">
        <v>15</v>
      </c>
    </row>
    <row r="2848" spans="1:12" x14ac:dyDescent="0.3">
      <c r="A2848" s="1">
        <v>42681</v>
      </c>
      <c r="B2848">
        <v>2016</v>
      </c>
      <c r="C2848" t="s">
        <v>18</v>
      </c>
      <c r="D2848">
        <v>229880</v>
      </c>
      <c r="E2848">
        <v>395000</v>
      </c>
      <c r="F2848" t="s">
        <v>13</v>
      </c>
      <c r="G2848" t="s">
        <v>14</v>
      </c>
      <c r="H2848">
        <v>3</v>
      </c>
      <c r="I2848">
        <v>2</v>
      </c>
      <c r="J2848">
        <v>993</v>
      </c>
      <c r="K2848">
        <v>1.3482590000000001</v>
      </c>
      <c r="L2848" t="s">
        <v>15</v>
      </c>
    </row>
    <row r="2849" spans="1:12" x14ac:dyDescent="0.3">
      <c r="A2849" s="1">
        <v>42681</v>
      </c>
      <c r="B2849">
        <v>2016</v>
      </c>
      <c r="C2849" t="s">
        <v>26</v>
      </c>
      <c r="D2849">
        <v>323400</v>
      </c>
      <c r="E2849">
        <v>420000</v>
      </c>
      <c r="F2849" t="s">
        <v>13</v>
      </c>
      <c r="G2849" t="s">
        <v>14</v>
      </c>
      <c r="H2849">
        <v>3</v>
      </c>
      <c r="I2849">
        <v>1</v>
      </c>
      <c r="J2849">
        <v>959</v>
      </c>
      <c r="K2849">
        <v>1.3482590000000001</v>
      </c>
      <c r="L2849" t="s">
        <v>15</v>
      </c>
    </row>
    <row r="2850" spans="1:12" x14ac:dyDescent="0.3">
      <c r="A2850" s="1">
        <v>42681</v>
      </c>
      <c r="B2850">
        <v>2016</v>
      </c>
      <c r="C2850" t="s">
        <v>30</v>
      </c>
      <c r="D2850">
        <v>338320</v>
      </c>
      <c r="E2850">
        <v>375000</v>
      </c>
      <c r="F2850" t="s">
        <v>13</v>
      </c>
      <c r="G2850" t="s">
        <v>14</v>
      </c>
      <c r="H2850">
        <v>3</v>
      </c>
      <c r="I2850">
        <v>3</v>
      </c>
      <c r="J2850">
        <v>1013</v>
      </c>
      <c r="K2850">
        <v>1.3482590000000001</v>
      </c>
      <c r="L2850" t="s">
        <v>22</v>
      </c>
    </row>
    <row r="2851" spans="1:12" x14ac:dyDescent="0.3">
      <c r="A2851" s="1">
        <v>42684</v>
      </c>
      <c r="B2851">
        <v>2016</v>
      </c>
      <c r="C2851" t="s">
        <v>26</v>
      </c>
      <c r="D2851">
        <v>281260</v>
      </c>
      <c r="E2851">
        <v>523500</v>
      </c>
      <c r="F2851" t="s">
        <v>13</v>
      </c>
      <c r="G2851" t="s">
        <v>14</v>
      </c>
      <c r="H2851">
        <v>3</v>
      </c>
      <c r="I2851">
        <v>1</v>
      </c>
      <c r="J2851">
        <v>904</v>
      </c>
      <c r="K2851">
        <v>1.3482590000000001</v>
      </c>
      <c r="L2851" t="s">
        <v>22</v>
      </c>
    </row>
    <row r="2852" spans="1:12" x14ac:dyDescent="0.3">
      <c r="A2852" s="1">
        <v>42686</v>
      </c>
      <c r="B2852">
        <v>2016</v>
      </c>
      <c r="C2852" t="s">
        <v>17</v>
      </c>
      <c r="D2852">
        <v>320870</v>
      </c>
      <c r="E2852">
        <v>418000</v>
      </c>
      <c r="F2852" t="s">
        <v>13</v>
      </c>
      <c r="G2852" t="s">
        <v>14</v>
      </c>
      <c r="H2852">
        <v>3</v>
      </c>
      <c r="I2852">
        <v>3</v>
      </c>
      <c r="J2852">
        <v>982</v>
      </c>
      <c r="K2852">
        <v>1.3482590000000001</v>
      </c>
      <c r="L2852" t="s">
        <v>15</v>
      </c>
    </row>
    <row r="2853" spans="1:12" x14ac:dyDescent="0.3">
      <c r="A2853" s="1">
        <v>42686</v>
      </c>
      <c r="B2853">
        <v>2016</v>
      </c>
      <c r="C2853" t="s">
        <v>17</v>
      </c>
      <c r="D2853">
        <v>115900</v>
      </c>
      <c r="E2853">
        <v>106080</v>
      </c>
      <c r="F2853" t="s">
        <v>13</v>
      </c>
      <c r="G2853" t="s">
        <v>14</v>
      </c>
      <c r="H2853">
        <v>3</v>
      </c>
      <c r="I2853">
        <v>3</v>
      </c>
      <c r="J2853">
        <v>1054</v>
      </c>
      <c r="K2853">
        <v>1.3482590000000001</v>
      </c>
      <c r="L2853" t="s">
        <v>22</v>
      </c>
    </row>
    <row r="2854" spans="1:12" x14ac:dyDescent="0.3">
      <c r="A2854" s="1">
        <v>42686</v>
      </c>
      <c r="B2854">
        <v>2016</v>
      </c>
      <c r="C2854" t="s">
        <v>21</v>
      </c>
      <c r="D2854">
        <v>2195480</v>
      </c>
      <c r="E2854">
        <v>1750000</v>
      </c>
      <c r="F2854" t="s">
        <v>13</v>
      </c>
      <c r="G2854" t="s">
        <v>14</v>
      </c>
      <c r="H2854">
        <v>3</v>
      </c>
      <c r="I2854">
        <v>1</v>
      </c>
      <c r="J2854">
        <v>938</v>
      </c>
      <c r="K2854">
        <v>1.3482590000000001</v>
      </c>
      <c r="L2854" t="s">
        <v>16</v>
      </c>
    </row>
    <row r="2855" spans="1:12" x14ac:dyDescent="0.3">
      <c r="A2855" s="1">
        <v>42691</v>
      </c>
      <c r="B2855">
        <v>2016</v>
      </c>
      <c r="C2855" t="s">
        <v>26</v>
      </c>
      <c r="D2855">
        <v>489160</v>
      </c>
      <c r="E2855">
        <v>700000</v>
      </c>
      <c r="F2855" t="s">
        <v>13</v>
      </c>
      <c r="G2855" t="s">
        <v>14</v>
      </c>
      <c r="H2855">
        <v>3</v>
      </c>
      <c r="I2855">
        <v>2</v>
      </c>
      <c r="J2855">
        <v>949</v>
      </c>
      <c r="K2855">
        <v>1.3482590000000001</v>
      </c>
      <c r="L2855" t="s">
        <v>15</v>
      </c>
    </row>
    <row r="2856" spans="1:12" x14ac:dyDescent="0.3">
      <c r="A2856" s="1">
        <v>42691</v>
      </c>
      <c r="B2856">
        <v>2016</v>
      </c>
      <c r="C2856" t="s">
        <v>17</v>
      </c>
      <c r="D2856">
        <v>151910</v>
      </c>
      <c r="E2856">
        <v>146000</v>
      </c>
      <c r="F2856" t="s">
        <v>13</v>
      </c>
      <c r="G2856" t="s">
        <v>14</v>
      </c>
      <c r="H2856">
        <v>3</v>
      </c>
      <c r="I2856">
        <v>1</v>
      </c>
      <c r="J2856">
        <v>927</v>
      </c>
      <c r="K2856">
        <v>1.3482590000000001</v>
      </c>
      <c r="L2856" t="s">
        <v>22</v>
      </c>
    </row>
    <row r="2857" spans="1:12" x14ac:dyDescent="0.3">
      <c r="A2857" s="1">
        <v>42691</v>
      </c>
      <c r="B2857">
        <v>2016</v>
      </c>
      <c r="C2857" t="s">
        <v>29</v>
      </c>
      <c r="D2857">
        <v>303730</v>
      </c>
      <c r="E2857">
        <v>475000</v>
      </c>
      <c r="F2857" t="s">
        <v>13</v>
      </c>
      <c r="G2857" t="s">
        <v>14</v>
      </c>
      <c r="H2857">
        <v>3</v>
      </c>
      <c r="I2857">
        <v>2</v>
      </c>
      <c r="J2857">
        <v>1087</v>
      </c>
      <c r="K2857">
        <v>1.3482590000000001</v>
      </c>
      <c r="L2857" t="s">
        <v>16</v>
      </c>
    </row>
    <row r="2858" spans="1:12" x14ac:dyDescent="0.3">
      <c r="A2858" s="1">
        <v>42691</v>
      </c>
      <c r="B2858">
        <v>2016</v>
      </c>
      <c r="C2858" t="s">
        <v>17</v>
      </c>
      <c r="D2858">
        <v>135820</v>
      </c>
      <c r="E2858">
        <v>159900</v>
      </c>
      <c r="F2858" t="s">
        <v>13</v>
      </c>
      <c r="G2858" t="s">
        <v>14</v>
      </c>
      <c r="H2858">
        <v>3</v>
      </c>
      <c r="I2858">
        <v>2</v>
      </c>
      <c r="J2858">
        <v>963</v>
      </c>
      <c r="K2858">
        <v>1.3482590000000001</v>
      </c>
      <c r="L2858" t="s">
        <v>16</v>
      </c>
    </row>
    <row r="2859" spans="1:12" x14ac:dyDescent="0.3">
      <c r="A2859" s="1">
        <v>42692</v>
      </c>
      <c r="B2859">
        <v>2016</v>
      </c>
      <c r="C2859" t="s">
        <v>17</v>
      </c>
      <c r="D2859">
        <v>204200</v>
      </c>
      <c r="E2859">
        <v>245000</v>
      </c>
      <c r="F2859" t="s">
        <v>13</v>
      </c>
      <c r="G2859" t="s">
        <v>14</v>
      </c>
      <c r="H2859">
        <v>3</v>
      </c>
      <c r="I2859">
        <v>3</v>
      </c>
      <c r="J2859">
        <v>1026</v>
      </c>
      <c r="K2859">
        <v>1.3482590000000001</v>
      </c>
      <c r="L2859" t="s">
        <v>16</v>
      </c>
    </row>
    <row r="2860" spans="1:12" x14ac:dyDescent="0.3">
      <c r="A2860" s="1">
        <v>42692</v>
      </c>
      <c r="B2860">
        <v>2016</v>
      </c>
      <c r="C2860" t="s">
        <v>17</v>
      </c>
      <c r="D2860">
        <v>112960</v>
      </c>
      <c r="E2860">
        <v>43000</v>
      </c>
      <c r="F2860" t="s">
        <v>19</v>
      </c>
      <c r="G2860" t="s">
        <v>20</v>
      </c>
      <c r="H2860">
        <v>4</v>
      </c>
      <c r="I2860">
        <v>3</v>
      </c>
      <c r="J2860">
        <v>1490</v>
      </c>
      <c r="K2860">
        <v>1.3482590000000001</v>
      </c>
      <c r="L2860" t="s">
        <v>15</v>
      </c>
    </row>
    <row r="2861" spans="1:12" x14ac:dyDescent="0.3">
      <c r="A2861" s="1">
        <v>42693</v>
      </c>
      <c r="B2861">
        <v>2016</v>
      </c>
      <c r="C2861" t="s">
        <v>18</v>
      </c>
      <c r="D2861">
        <v>275330</v>
      </c>
      <c r="E2861">
        <v>374000</v>
      </c>
      <c r="F2861" t="s">
        <v>13</v>
      </c>
      <c r="G2861" t="s">
        <v>14</v>
      </c>
      <c r="H2861">
        <v>3</v>
      </c>
      <c r="I2861">
        <v>2</v>
      </c>
      <c r="J2861">
        <v>955</v>
      </c>
      <c r="K2861">
        <v>1.3482590000000001</v>
      </c>
      <c r="L2861" t="s">
        <v>22</v>
      </c>
    </row>
    <row r="2862" spans="1:12" x14ac:dyDescent="0.3">
      <c r="A2862" s="1">
        <v>42694</v>
      </c>
      <c r="B2862">
        <v>2016</v>
      </c>
      <c r="C2862" t="s">
        <v>17</v>
      </c>
      <c r="D2862">
        <v>141950</v>
      </c>
      <c r="E2862">
        <v>5000</v>
      </c>
      <c r="F2862" t="s">
        <v>19</v>
      </c>
      <c r="G2862" t="s">
        <v>20</v>
      </c>
      <c r="H2862">
        <v>4</v>
      </c>
      <c r="I2862">
        <v>3</v>
      </c>
      <c r="J2862">
        <v>1416</v>
      </c>
      <c r="K2862">
        <v>1.3482590000000001</v>
      </c>
      <c r="L2862" t="s">
        <v>16</v>
      </c>
    </row>
    <row r="2863" spans="1:12" x14ac:dyDescent="0.3">
      <c r="A2863" s="1">
        <v>42694</v>
      </c>
      <c r="B2863">
        <v>2016</v>
      </c>
      <c r="C2863" t="s">
        <v>29</v>
      </c>
      <c r="D2863">
        <v>124600</v>
      </c>
      <c r="E2863">
        <v>154000</v>
      </c>
      <c r="F2863" t="s">
        <v>13</v>
      </c>
      <c r="G2863" t="s">
        <v>14</v>
      </c>
      <c r="H2863">
        <v>3</v>
      </c>
      <c r="I2863">
        <v>1</v>
      </c>
      <c r="J2863">
        <v>1042</v>
      </c>
      <c r="K2863">
        <v>1.3482590000000001</v>
      </c>
      <c r="L2863" t="s">
        <v>15</v>
      </c>
    </row>
    <row r="2864" spans="1:12" x14ac:dyDescent="0.3">
      <c r="A2864" s="1">
        <v>42698</v>
      </c>
      <c r="B2864">
        <v>2016</v>
      </c>
      <c r="C2864" t="s">
        <v>30</v>
      </c>
      <c r="D2864">
        <v>282900</v>
      </c>
      <c r="E2864">
        <v>185000</v>
      </c>
      <c r="F2864" t="s">
        <v>13</v>
      </c>
      <c r="G2864" t="s">
        <v>14</v>
      </c>
      <c r="H2864">
        <v>3</v>
      </c>
      <c r="I2864">
        <v>2</v>
      </c>
      <c r="J2864">
        <v>992</v>
      </c>
      <c r="K2864">
        <v>1.3482590000000001</v>
      </c>
      <c r="L2864" t="s">
        <v>15</v>
      </c>
    </row>
    <row r="2865" spans="1:12" x14ac:dyDescent="0.3">
      <c r="A2865" s="1">
        <v>42698</v>
      </c>
      <c r="B2865">
        <v>2016</v>
      </c>
      <c r="C2865" t="s">
        <v>30</v>
      </c>
      <c r="D2865">
        <v>252540</v>
      </c>
      <c r="E2865">
        <v>375000</v>
      </c>
      <c r="F2865" t="s">
        <v>13</v>
      </c>
      <c r="G2865" t="s">
        <v>14</v>
      </c>
      <c r="H2865">
        <v>3</v>
      </c>
      <c r="I2865">
        <v>2</v>
      </c>
      <c r="J2865">
        <v>989</v>
      </c>
      <c r="K2865">
        <v>1.3482590000000001</v>
      </c>
      <c r="L2865" t="s">
        <v>22</v>
      </c>
    </row>
    <row r="2866" spans="1:12" x14ac:dyDescent="0.3">
      <c r="A2866" s="1">
        <v>42698</v>
      </c>
      <c r="B2866">
        <v>2016</v>
      </c>
      <c r="C2866" t="s">
        <v>30</v>
      </c>
      <c r="D2866">
        <v>473220</v>
      </c>
      <c r="E2866">
        <v>750000</v>
      </c>
      <c r="F2866" t="s">
        <v>13</v>
      </c>
      <c r="G2866" t="s">
        <v>14</v>
      </c>
      <c r="H2866">
        <v>3</v>
      </c>
      <c r="I2866">
        <v>3</v>
      </c>
      <c r="J2866">
        <v>1060</v>
      </c>
      <c r="K2866">
        <v>1.3482590000000001</v>
      </c>
      <c r="L2866" t="s">
        <v>25</v>
      </c>
    </row>
    <row r="2867" spans="1:12" x14ac:dyDescent="0.3">
      <c r="A2867" s="1">
        <v>42698</v>
      </c>
      <c r="B2867">
        <v>2016</v>
      </c>
      <c r="C2867" t="s">
        <v>12</v>
      </c>
      <c r="D2867">
        <v>87330</v>
      </c>
      <c r="E2867">
        <v>75000</v>
      </c>
      <c r="F2867" t="s">
        <v>13</v>
      </c>
      <c r="G2867" t="s">
        <v>14</v>
      </c>
      <c r="H2867">
        <v>3</v>
      </c>
      <c r="I2867">
        <v>1</v>
      </c>
      <c r="J2867">
        <v>975</v>
      </c>
      <c r="K2867">
        <v>1.3482590000000001</v>
      </c>
      <c r="L2867" t="s">
        <v>25</v>
      </c>
    </row>
    <row r="2868" spans="1:12" x14ac:dyDescent="0.3">
      <c r="A2868" s="1">
        <v>42699</v>
      </c>
      <c r="B2868">
        <v>2016</v>
      </c>
      <c r="C2868" t="s">
        <v>21</v>
      </c>
      <c r="D2868">
        <v>2083270</v>
      </c>
      <c r="E2868">
        <v>2934000</v>
      </c>
      <c r="F2868" t="s">
        <v>13</v>
      </c>
      <c r="G2868" t="s">
        <v>14</v>
      </c>
      <c r="H2868">
        <v>3</v>
      </c>
      <c r="I2868">
        <v>2</v>
      </c>
      <c r="J2868">
        <v>958</v>
      </c>
      <c r="K2868">
        <v>1.3482590000000001</v>
      </c>
      <c r="L2868" t="s">
        <v>16</v>
      </c>
    </row>
    <row r="2869" spans="1:12" x14ac:dyDescent="0.3">
      <c r="A2869" s="1">
        <v>42699</v>
      </c>
      <c r="B2869">
        <v>2016</v>
      </c>
      <c r="C2869" t="s">
        <v>29</v>
      </c>
      <c r="D2869">
        <v>145040</v>
      </c>
      <c r="E2869">
        <v>130000</v>
      </c>
      <c r="F2869" t="s">
        <v>13</v>
      </c>
      <c r="G2869" t="s">
        <v>14</v>
      </c>
      <c r="H2869">
        <v>3</v>
      </c>
      <c r="I2869">
        <v>1</v>
      </c>
      <c r="J2869">
        <v>949</v>
      </c>
      <c r="K2869">
        <v>1.3482590000000001</v>
      </c>
      <c r="L2869" t="s">
        <v>15</v>
      </c>
    </row>
    <row r="2870" spans="1:12" x14ac:dyDescent="0.3">
      <c r="A2870" s="1">
        <v>42705</v>
      </c>
      <c r="B2870">
        <v>2016</v>
      </c>
      <c r="C2870" t="s">
        <v>21</v>
      </c>
      <c r="D2870">
        <v>296940</v>
      </c>
      <c r="E2870">
        <v>485000</v>
      </c>
      <c r="F2870" t="s">
        <v>13</v>
      </c>
      <c r="G2870" t="s">
        <v>14</v>
      </c>
      <c r="H2870">
        <v>3</v>
      </c>
      <c r="I2870">
        <v>1</v>
      </c>
      <c r="J2870">
        <v>1002</v>
      </c>
      <c r="K2870">
        <v>1.3482590000000001</v>
      </c>
      <c r="L2870" t="s">
        <v>22</v>
      </c>
    </row>
    <row r="2871" spans="1:12" x14ac:dyDescent="0.3">
      <c r="A2871" s="1">
        <v>42705</v>
      </c>
      <c r="B2871">
        <v>2016</v>
      </c>
      <c r="C2871" t="s">
        <v>30</v>
      </c>
      <c r="D2871">
        <v>909430</v>
      </c>
      <c r="E2871">
        <v>625000</v>
      </c>
      <c r="F2871" t="s">
        <v>13</v>
      </c>
      <c r="G2871" t="s">
        <v>14</v>
      </c>
      <c r="H2871">
        <v>3</v>
      </c>
      <c r="I2871">
        <v>2</v>
      </c>
      <c r="J2871">
        <v>1058</v>
      </c>
      <c r="K2871">
        <v>1.3482590000000001</v>
      </c>
      <c r="L2871" t="s">
        <v>15</v>
      </c>
    </row>
    <row r="2872" spans="1:12" x14ac:dyDescent="0.3">
      <c r="A2872" s="1">
        <v>42707</v>
      </c>
      <c r="B2872">
        <v>2016</v>
      </c>
      <c r="C2872" t="s">
        <v>29</v>
      </c>
      <c r="D2872">
        <v>150780</v>
      </c>
      <c r="E2872">
        <v>229000</v>
      </c>
      <c r="F2872" t="s">
        <v>13</v>
      </c>
      <c r="G2872" t="s">
        <v>14</v>
      </c>
      <c r="H2872">
        <v>3</v>
      </c>
      <c r="I2872">
        <v>2</v>
      </c>
      <c r="J2872">
        <v>1029</v>
      </c>
      <c r="K2872">
        <v>1.3482590000000001</v>
      </c>
      <c r="L2872" t="s">
        <v>22</v>
      </c>
    </row>
    <row r="2873" spans="1:12" x14ac:dyDescent="0.3">
      <c r="A2873" s="1">
        <v>42707</v>
      </c>
      <c r="B2873">
        <v>2016</v>
      </c>
      <c r="C2873" t="s">
        <v>21</v>
      </c>
      <c r="D2873">
        <v>1854580</v>
      </c>
      <c r="E2873">
        <v>2895500</v>
      </c>
      <c r="F2873" t="s">
        <v>13</v>
      </c>
      <c r="G2873" t="s">
        <v>14</v>
      </c>
      <c r="H2873">
        <v>3</v>
      </c>
      <c r="I2873">
        <v>3</v>
      </c>
      <c r="J2873">
        <v>1064</v>
      </c>
      <c r="K2873">
        <v>1.3482590000000001</v>
      </c>
      <c r="L2873" t="s">
        <v>16</v>
      </c>
    </row>
    <row r="2874" spans="1:12" x14ac:dyDescent="0.3">
      <c r="A2874" s="1">
        <v>42707</v>
      </c>
      <c r="B2874">
        <v>2016</v>
      </c>
      <c r="C2874" t="s">
        <v>29</v>
      </c>
      <c r="D2874">
        <v>221340</v>
      </c>
      <c r="E2874">
        <v>350000</v>
      </c>
      <c r="F2874" t="s">
        <v>13</v>
      </c>
      <c r="G2874" t="s">
        <v>14</v>
      </c>
      <c r="H2874">
        <v>3</v>
      </c>
      <c r="I2874">
        <v>3</v>
      </c>
      <c r="J2874">
        <v>1037</v>
      </c>
      <c r="K2874">
        <v>1.3482590000000001</v>
      </c>
      <c r="L2874" t="s">
        <v>22</v>
      </c>
    </row>
    <row r="2875" spans="1:12" x14ac:dyDescent="0.3">
      <c r="A2875" s="1">
        <v>42708</v>
      </c>
      <c r="B2875">
        <v>2016</v>
      </c>
      <c r="C2875" t="s">
        <v>17</v>
      </c>
      <c r="D2875">
        <v>132370</v>
      </c>
      <c r="E2875">
        <v>67500</v>
      </c>
      <c r="F2875" t="s">
        <v>13</v>
      </c>
      <c r="G2875" t="s">
        <v>14</v>
      </c>
      <c r="H2875">
        <v>3</v>
      </c>
      <c r="I2875">
        <v>3</v>
      </c>
      <c r="J2875">
        <v>927</v>
      </c>
      <c r="K2875">
        <v>1.3482590000000001</v>
      </c>
      <c r="L2875" t="s">
        <v>25</v>
      </c>
    </row>
    <row r="2876" spans="1:12" x14ac:dyDescent="0.3">
      <c r="A2876" s="1">
        <v>42708</v>
      </c>
      <c r="B2876">
        <v>2016</v>
      </c>
      <c r="C2876" t="s">
        <v>17</v>
      </c>
      <c r="D2876">
        <v>180020</v>
      </c>
      <c r="E2876">
        <v>110000</v>
      </c>
      <c r="F2876" t="s">
        <v>23</v>
      </c>
      <c r="G2876" t="s">
        <v>24</v>
      </c>
      <c r="H2876">
        <v>6</v>
      </c>
      <c r="I2876">
        <v>5</v>
      </c>
      <c r="J2876">
        <v>2103</v>
      </c>
      <c r="K2876">
        <v>1.3482590000000001</v>
      </c>
      <c r="L2876" t="s">
        <v>25</v>
      </c>
    </row>
    <row r="2877" spans="1:12" x14ac:dyDescent="0.3">
      <c r="A2877" s="1">
        <v>42709</v>
      </c>
      <c r="B2877">
        <v>2016</v>
      </c>
      <c r="C2877" t="s">
        <v>26</v>
      </c>
      <c r="D2877">
        <v>492730</v>
      </c>
      <c r="E2877">
        <v>435000</v>
      </c>
      <c r="F2877" t="s">
        <v>13</v>
      </c>
      <c r="G2877" t="s">
        <v>14</v>
      </c>
      <c r="H2877">
        <v>3</v>
      </c>
      <c r="I2877">
        <v>1</v>
      </c>
      <c r="J2877">
        <v>1099</v>
      </c>
      <c r="K2877">
        <v>1.3482590000000001</v>
      </c>
      <c r="L2877" t="s">
        <v>15</v>
      </c>
    </row>
    <row r="2878" spans="1:12" x14ac:dyDescent="0.3">
      <c r="A2878" s="1">
        <v>42709</v>
      </c>
      <c r="B2878">
        <v>2016</v>
      </c>
      <c r="C2878" t="s">
        <v>21</v>
      </c>
      <c r="D2878">
        <v>605150</v>
      </c>
      <c r="E2878">
        <v>1099000</v>
      </c>
      <c r="F2878" t="s">
        <v>13</v>
      </c>
      <c r="G2878" t="s">
        <v>14</v>
      </c>
      <c r="H2878">
        <v>3</v>
      </c>
      <c r="I2878">
        <v>3</v>
      </c>
      <c r="J2878">
        <v>1045</v>
      </c>
      <c r="K2878">
        <v>1.3482590000000001</v>
      </c>
      <c r="L2878" t="s">
        <v>15</v>
      </c>
    </row>
    <row r="2879" spans="1:12" x14ac:dyDescent="0.3">
      <c r="A2879" s="1">
        <v>42712</v>
      </c>
      <c r="B2879">
        <v>2016</v>
      </c>
      <c r="C2879" t="s">
        <v>29</v>
      </c>
      <c r="D2879">
        <v>83090</v>
      </c>
      <c r="E2879">
        <v>140000</v>
      </c>
      <c r="F2879" t="s">
        <v>13</v>
      </c>
      <c r="G2879" t="s">
        <v>14</v>
      </c>
      <c r="H2879">
        <v>3</v>
      </c>
      <c r="I2879">
        <v>3</v>
      </c>
      <c r="J2879">
        <v>1008</v>
      </c>
      <c r="K2879">
        <v>1.3482590000000001</v>
      </c>
      <c r="L2879" t="s">
        <v>15</v>
      </c>
    </row>
    <row r="2880" spans="1:12" x14ac:dyDescent="0.3">
      <c r="A2880" s="1">
        <v>42713</v>
      </c>
      <c r="B2880">
        <v>2016</v>
      </c>
      <c r="C2880" t="s">
        <v>12</v>
      </c>
      <c r="D2880">
        <v>119770</v>
      </c>
      <c r="E2880">
        <v>164000</v>
      </c>
      <c r="F2880" t="s">
        <v>13</v>
      </c>
      <c r="G2880" t="s">
        <v>14</v>
      </c>
      <c r="H2880">
        <v>3</v>
      </c>
      <c r="I2880">
        <v>1</v>
      </c>
      <c r="J2880">
        <v>988</v>
      </c>
      <c r="K2880">
        <v>1.3482590000000001</v>
      </c>
      <c r="L2880" t="s">
        <v>25</v>
      </c>
    </row>
    <row r="2881" spans="1:12" x14ac:dyDescent="0.3">
      <c r="A2881" s="1">
        <v>42713</v>
      </c>
      <c r="B2881">
        <v>2016</v>
      </c>
      <c r="C2881" t="s">
        <v>30</v>
      </c>
      <c r="D2881">
        <v>534230</v>
      </c>
      <c r="E2881">
        <v>835000</v>
      </c>
      <c r="F2881" t="s">
        <v>13</v>
      </c>
      <c r="G2881" t="s">
        <v>14</v>
      </c>
      <c r="H2881">
        <v>3</v>
      </c>
      <c r="I2881">
        <v>3</v>
      </c>
      <c r="J2881">
        <v>1062</v>
      </c>
      <c r="K2881">
        <v>1.3482590000000001</v>
      </c>
      <c r="L2881" t="s">
        <v>25</v>
      </c>
    </row>
    <row r="2882" spans="1:12" x14ac:dyDescent="0.3">
      <c r="A2882" s="1">
        <v>42714</v>
      </c>
      <c r="B2882">
        <v>2016</v>
      </c>
      <c r="C2882" t="s">
        <v>29</v>
      </c>
      <c r="D2882">
        <v>220220</v>
      </c>
      <c r="E2882">
        <v>260000</v>
      </c>
      <c r="F2882" t="s">
        <v>13</v>
      </c>
      <c r="G2882" t="s">
        <v>14</v>
      </c>
      <c r="H2882">
        <v>3</v>
      </c>
      <c r="I2882">
        <v>3</v>
      </c>
      <c r="J2882">
        <v>921</v>
      </c>
      <c r="K2882">
        <v>1.3482590000000001</v>
      </c>
      <c r="L2882" t="s">
        <v>22</v>
      </c>
    </row>
    <row r="2883" spans="1:12" x14ac:dyDescent="0.3">
      <c r="A2883" s="1">
        <v>42715</v>
      </c>
      <c r="B2883">
        <v>2016</v>
      </c>
      <c r="C2883" t="s">
        <v>12</v>
      </c>
      <c r="D2883">
        <v>94790</v>
      </c>
      <c r="E2883">
        <v>143000</v>
      </c>
      <c r="F2883" t="s">
        <v>13</v>
      </c>
      <c r="G2883" t="s">
        <v>14</v>
      </c>
      <c r="H2883">
        <v>3</v>
      </c>
      <c r="I2883">
        <v>3</v>
      </c>
      <c r="J2883">
        <v>1006</v>
      </c>
      <c r="K2883">
        <v>1.3482590000000001</v>
      </c>
      <c r="L2883" t="s">
        <v>16</v>
      </c>
    </row>
    <row r="2884" spans="1:12" x14ac:dyDescent="0.3">
      <c r="A2884" s="1">
        <v>42715</v>
      </c>
      <c r="B2884">
        <v>2016</v>
      </c>
      <c r="C2884" t="s">
        <v>17</v>
      </c>
      <c r="D2884">
        <v>211010</v>
      </c>
      <c r="E2884">
        <v>187900</v>
      </c>
      <c r="F2884" t="s">
        <v>19</v>
      </c>
      <c r="G2884" t="s">
        <v>20</v>
      </c>
      <c r="H2884">
        <v>4</v>
      </c>
      <c r="I2884">
        <v>3</v>
      </c>
      <c r="J2884">
        <v>1439</v>
      </c>
      <c r="K2884">
        <v>1.3482590000000001</v>
      </c>
      <c r="L2884" t="s">
        <v>16</v>
      </c>
    </row>
    <row r="2885" spans="1:12" x14ac:dyDescent="0.3">
      <c r="A2885" s="1">
        <v>42715</v>
      </c>
      <c r="B2885">
        <v>2016</v>
      </c>
      <c r="C2885" t="s">
        <v>12</v>
      </c>
      <c r="D2885">
        <v>206300</v>
      </c>
      <c r="E2885">
        <v>382890</v>
      </c>
      <c r="F2885" t="s">
        <v>23</v>
      </c>
      <c r="G2885" t="s">
        <v>24</v>
      </c>
      <c r="H2885">
        <v>6</v>
      </c>
      <c r="I2885">
        <v>4</v>
      </c>
      <c r="J2885">
        <v>1808</v>
      </c>
      <c r="K2885">
        <v>1.3482590000000001</v>
      </c>
      <c r="L2885" t="s">
        <v>22</v>
      </c>
    </row>
    <row r="2886" spans="1:12" x14ac:dyDescent="0.3">
      <c r="A2886" s="1">
        <v>42716</v>
      </c>
      <c r="B2886">
        <v>2016</v>
      </c>
      <c r="C2886" t="s">
        <v>26</v>
      </c>
      <c r="D2886">
        <v>277410</v>
      </c>
      <c r="E2886">
        <v>362500</v>
      </c>
      <c r="F2886" t="s">
        <v>13</v>
      </c>
      <c r="G2886" t="s">
        <v>14</v>
      </c>
      <c r="H2886">
        <v>3</v>
      </c>
      <c r="I2886">
        <v>1</v>
      </c>
      <c r="J2886">
        <v>942</v>
      </c>
      <c r="K2886">
        <v>1.3482590000000001</v>
      </c>
      <c r="L2886" t="s">
        <v>16</v>
      </c>
    </row>
    <row r="2887" spans="1:12" x14ac:dyDescent="0.3">
      <c r="A2887" s="1">
        <v>42719</v>
      </c>
      <c r="B2887">
        <v>2016</v>
      </c>
      <c r="C2887" t="s">
        <v>30</v>
      </c>
      <c r="D2887">
        <v>436810</v>
      </c>
      <c r="E2887">
        <v>635000</v>
      </c>
      <c r="F2887" t="s">
        <v>13</v>
      </c>
      <c r="G2887" t="s">
        <v>14</v>
      </c>
      <c r="H2887">
        <v>3</v>
      </c>
      <c r="I2887">
        <v>3</v>
      </c>
      <c r="J2887">
        <v>900</v>
      </c>
      <c r="K2887">
        <v>1.3482590000000001</v>
      </c>
      <c r="L2887" t="s">
        <v>15</v>
      </c>
    </row>
    <row r="2888" spans="1:12" x14ac:dyDescent="0.3">
      <c r="A2888" s="1">
        <v>42719</v>
      </c>
      <c r="B2888">
        <v>2016</v>
      </c>
      <c r="C2888" t="s">
        <v>30</v>
      </c>
      <c r="D2888">
        <v>278770</v>
      </c>
      <c r="E2888">
        <v>453000</v>
      </c>
      <c r="F2888" t="s">
        <v>13</v>
      </c>
      <c r="G2888" t="s">
        <v>14</v>
      </c>
      <c r="H2888">
        <v>3</v>
      </c>
      <c r="I2888">
        <v>1</v>
      </c>
      <c r="J2888">
        <v>1045</v>
      </c>
      <c r="K2888">
        <v>1.3482590000000001</v>
      </c>
      <c r="L2888" t="s">
        <v>16</v>
      </c>
    </row>
    <row r="2889" spans="1:12" x14ac:dyDescent="0.3">
      <c r="A2889" s="1">
        <v>42719</v>
      </c>
      <c r="B2889">
        <v>2016</v>
      </c>
      <c r="C2889" t="s">
        <v>17</v>
      </c>
      <c r="D2889">
        <v>136670</v>
      </c>
      <c r="E2889">
        <v>115000</v>
      </c>
      <c r="F2889" t="s">
        <v>19</v>
      </c>
      <c r="G2889" t="s">
        <v>20</v>
      </c>
      <c r="H2889">
        <v>4</v>
      </c>
      <c r="I2889">
        <v>4</v>
      </c>
      <c r="J2889">
        <v>1359</v>
      </c>
      <c r="K2889">
        <v>1.3482590000000001</v>
      </c>
      <c r="L2889" t="s">
        <v>15</v>
      </c>
    </row>
    <row r="2890" spans="1:12" x14ac:dyDescent="0.3">
      <c r="A2890" s="1">
        <v>42720</v>
      </c>
      <c r="B2890">
        <v>2016</v>
      </c>
      <c r="C2890" t="s">
        <v>17</v>
      </c>
      <c r="D2890">
        <v>137470</v>
      </c>
      <c r="E2890">
        <v>90000</v>
      </c>
      <c r="F2890" t="s">
        <v>13</v>
      </c>
      <c r="G2890" t="s">
        <v>14</v>
      </c>
      <c r="H2890">
        <v>3</v>
      </c>
      <c r="I2890">
        <v>1</v>
      </c>
      <c r="J2890">
        <v>1019</v>
      </c>
      <c r="K2890">
        <v>1.3482590000000001</v>
      </c>
      <c r="L2890" t="s">
        <v>16</v>
      </c>
    </row>
    <row r="2891" spans="1:12" x14ac:dyDescent="0.3">
      <c r="A2891" s="1">
        <v>42720</v>
      </c>
      <c r="B2891">
        <v>2016</v>
      </c>
      <c r="C2891" t="s">
        <v>17</v>
      </c>
      <c r="D2891">
        <v>152590</v>
      </c>
      <c r="E2891">
        <v>112500</v>
      </c>
      <c r="F2891" t="s">
        <v>13</v>
      </c>
      <c r="G2891" t="s">
        <v>14</v>
      </c>
      <c r="H2891">
        <v>3</v>
      </c>
      <c r="I2891">
        <v>3</v>
      </c>
      <c r="J2891">
        <v>1011</v>
      </c>
      <c r="K2891">
        <v>1.3482590000000001</v>
      </c>
      <c r="L2891" t="s">
        <v>15</v>
      </c>
    </row>
    <row r="2892" spans="1:12" x14ac:dyDescent="0.3">
      <c r="A2892" s="1">
        <v>42721</v>
      </c>
      <c r="B2892">
        <v>2016</v>
      </c>
      <c r="C2892" t="s">
        <v>18</v>
      </c>
      <c r="D2892">
        <v>307830</v>
      </c>
      <c r="E2892">
        <v>405000</v>
      </c>
      <c r="F2892" t="s">
        <v>13</v>
      </c>
      <c r="G2892" t="s">
        <v>14</v>
      </c>
      <c r="H2892">
        <v>3</v>
      </c>
      <c r="I2892">
        <v>3</v>
      </c>
      <c r="J2892">
        <v>915</v>
      </c>
      <c r="K2892">
        <v>1.3482590000000001</v>
      </c>
      <c r="L2892" t="s">
        <v>15</v>
      </c>
    </row>
    <row r="2893" spans="1:12" x14ac:dyDescent="0.3">
      <c r="A2893" s="1">
        <v>42721</v>
      </c>
      <c r="B2893">
        <v>2016</v>
      </c>
      <c r="C2893" t="s">
        <v>12</v>
      </c>
      <c r="D2893">
        <v>137690</v>
      </c>
      <c r="E2893">
        <v>125000</v>
      </c>
      <c r="F2893" t="s">
        <v>23</v>
      </c>
      <c r="G2893" t="s">
        <v>24</v>
      </c>
      <c r="H2893">
        <v>6</v>
      </c>
      <c r="I2893">
        <v>6</v>
      </c>
      <c r="J2893">
        <v>1814</v>
      </c>
      <c r="K2893">
        <v>1.3482590000000001</v>
      </c>
      <c r="L2893" t="s">
        <v>25</v>
      </c>
    </row>
    <row r="2894" spans="1:12" x14ac:dyDescent="0.3">
      <c r="A2894" s="1">
        <v>42721</v>
      </c>
      <c r="B2894">
        <v>2016</v>
      </c>
      <c r="C2894" t="s">
        <v>18</v>
      </c>
      <c r="D2894">
        <v>216790</v>
      </c>
      <c r="E2894">
        <v>218000</v>
      </c>
      <c r="F2894" t="s">
        <v>13</v>
      </c>
      <c r="G2894" t="s">
        <v>14</v>
      </c>
      <c r="H2894">
        <v>3</v>
      </c>
      <c r="I2894">
        <v>1</v>
      </c>
      <c r="J2894">
        <v>912</v>
      </c>
      <c r="K2894">
        <v>1.3482590000000001</v>
      </c>
      <c r="L2894" t="s">
        <v>25</v>
      </c>
    </row>
    <row r="2895" spans="1:12" x14ac:dyDescent="0.3">
      <c r="A2895" s="1">
        <v>42721</v>
      </c>
      <c r="B2895">
        <v>2016</v>
      </c>
      <c r="C2895" t="s">
        <v>21</v>
      </c>
      <c r="D2895">
        <v>521850</v>
      </c>
      <c r="E2895">
        <v>875000</v>
      </c>
      <c r="F2895" t="s">
        <v>13</v>
      </c>
      <c r="G2895" t="s">
        <v>14</v>
      </c>
      <c r="H2895">
        <v>3</v>
      </c>
      <c r="I2895">
        <v>3</v>
      </c>
      <c r="J2895">
        <v>989</v>
      </c>
      <c r="K2895">
        <v>1.3482590000000001</v>
      </c>
      <c r="L2895" t="s">
        <v>25</v>
      </c>
    </row>
    <row r="2896" spans="1:12" x14ac:dyDescent="0.3">
      <c r="A2896" s="1">
        <v>42721</v>
      </c>
      <c r="B2896">
        <v>2016</v>
      </c>
      <c r="C2896" t="s">
        <v>18</v>
      </c>
      <c r="D2896">
        <v>282770</v>
      </c>
      <c r="E2896">
        <v>292500</v>
      </c>
      <c r="F2896" t="s">
        <v>13</v>
      </c>
      <c r="G2896" t="s">
        <v>14</v>
      </c>
      <c r="H2896">
        <v>3</v>
      </c>
      <c r="I2896">
        <v>1</v>
      </c>
      <c r="J2896">
        <v>933</v>
      </c>
      <c r="K2896">
        <v>1.3482590000000001</v>
      </c>
      <c r="L2896" t="s">
        <v>25</v>
      </c>
    </row>
    <row r="2897" spans="1:12" x14ac:dyDescent="0.3">
      <c r="A2897" s="1">
        <v>42722</v>
      </c>
      <c r="B2897">
        <v>2016</v>
      </c>
      <c r="C2897" t="s">
        <v>12</v>
      </c>
      <c r="D2897">
        <v>155150</v>
      </c>
      <c r="E2897">
        <v>175000</v>
      </c>
      <c r="F2897" t="s">
        <v>13</v>
      </c>
      <c r="G2897" t="s">
        <v>14</v>
      </c>
      <c r="H2897">
        <v>3</v>
      </c>
      <c r="I2897">
        <v>1</v>
      </c>
      <c r="J2897">
        <v>947</v>
      </c>
      <c r="K2897">
        <v>1.3482590000000001</v>
      </c>
      <c r="L2897" t="s">
        <v>25</v>
      </c>
    </row>
    <row r="2898" spans="1:12" x14ac:dyDescent="0.3">
      <c r="A2898" s="1">
        <v>42722</v>
      </c>
      <c r="B2898">
        <v>2016</v>
      </c>
      <c r="C2898" t="s">
        <v>21</v>
      </c>
      <c r="D2898">
        <v>260120</v>
      </c>
      <c r="E2898">
        <v>65000</v>
      </c>
      <c r="F2898" t="s">
        <v>13</v>
      </c>
      <c r="G2898" t="s">
        <v>14</v>
      </c>
      <c r="H2898">
        <v>3</v>
      </c>
      <c r="I2898">
        <v>1</v>
      </c>
      <c r="J2898">
        <v>926</v>
      </c>
      <c r="K2898">
        <v>1.3482590000000001</v>
      </c>
      <c r="L2898" t="s">
        <v>25</v>
      </c>
    </row>
    <row r="2899" spans="1:12" x14ac:dyDescent="0.3">
      <c r="A2899" s="1">
        <v>42722</v>
      </c>
      <c r="B2899">
        <v>2016</v>
      </c>
      <c r="C2899" t="s">
        <v>26</v>
      </c>
      <c r="D2899">
        <v>455210</v>
      </c>
      <c r="E2899">
        <v>725000</v>
      </c>
      <c r="F2899" t="s">
        <v>13</v>
      </c>
      <c r="G2899" t="s">
        <v>14</v>
      </c>
      <c r="H2899">
        <v>3</v>
      </c>
      <c r="I2899">
        <v>3</v>
      </c>
      <c r="J2899">
        <v>1095</v>
      </c>
      <c r="K2899">
        <v>1.3482590000000001</v>
      </c>
      <c r="L2899" t="s">
        <v>15</v>
      </c>
    </row>
    <row r="2900" spans="1:12" x14ac:dyDescent="0.3">
      <c r="A2900" s="1">
        <v>42723</v>
      </c>
      <c r="B2900">
        <v>2016</v>
      </c>
      <c r="C2900" t="s">
        <v>21</v>
      </c>
      <c r="D2900">
        <v>796460</v>
      </c>
      <c r="E2900">
        <v>857500</v>
      </c>
      <c r="F2900" t="s">
        <v>13</v>
      </c>
      <c r="G2900" t="s">
        <v>14</v>
      </c>
      <c r="H2900">
        <v>3</v>
      </c>
      <c r="I2900">
        <v>3</v>
      </c>
      <c r="J2900">
        <v>996</v>
      </c>
      <c r="K2900">
        <v>1.3482590000000001</v>
      </c>
      <c r="L2900" t="s">
        <v>25</v>
      </c>
    </row>
    <row r="2901" spans="1:12" x14ac:dyDescent="0.3">
      <c r="A2901" s="1">
        <v>42723</v>
      </c>
      <c r="B2901">
        <v>2016</v>
      </c>
      <c r="C2901" t="s">
        <v>26</v>
      </c>
      <c r="D2901">
        <v>648900</v>
      </c>
      <c r="E2901">
        <v>780000</v>
      </c>
      <c r="F2901" t="s">
        <v>13</v>
      </c>
      <c r="G2901" t="s">
        <v>14</v>
      </c>
      <c r="H2901">
        <v>3</v>
      </c>
      <c r="I2901">
        <v>1</v>
      </c>
      <c r="J2901">
        <v>1048</v>
      </c>
      <c r="K2901">
        <v>1.3482590000000001</v>
      </c>
      <c r="L2901" t="s">
        <v>16</v>
      </c>
    </row>
    <row r="2902" spans="1:12" x14ac:dyDescent="0.3">
      <c r="A2902" s="1">
        <v>42723</v>
      </c>
      <c r="B2902">
        <v>2016</v>
      </c>
      <c r="C2902" t="s">
        <v>12</v>
      </c>
      <c r="D2902">
        <v>107900</v>
      </c>
      <c r="E2902">
        <v>124000</v>
      </c>
      <c r="F2902" t="s">
        <v>13</v>
      </c>
      <c r="G2902" t="s">
        <v>14</v>
      </c>
      <c r="H2902">
        <v>3</v>
      </c>
      <c r="I2902">
        <v>2</v>
      </c>
      <c r="J2902">
        <v>1087</v>
      </c>
      <c r="K2902">
        <v>1.3482590000000001</v>
      </c>
      <c r="L2902" t="s">
        <v>15</v>
      </c>
    </row>
    <row r="2903" spans="1:12" x14ac:dyDescent="0.3">
      <c r="A2903" s="1">
        <v>42726</v>
      </c>
      <c r="B2903">
        <v>2016</v>
      </c>
      <c r="C2903" t="s">
        <v>12</v>
      </c>
      <c r="D2903">
        <v>81600</v>
      </c>
      <c r="E2903">
        <v>53000</v>
      </c>
      <c r="F2903" t="s">
        <v>13</v>
      </c>
      <c r="G2903" t="s">
        <v>14</v>
      </c>
      <c r="H2903">
        <v>3</v>
      </c>
      <c r="I2903">
        <v>3</v>
      </c>
      <c r="J2903">
        <v>1078</v>
      </c>
      <c r="K2903">
        <v>1.3482590000000001</v>
      </c>
      <c r="L2903" t="s">
        <v>15</v>
      </c>
    </row>
    <row r="2904" spans="1:12" x14ac:dyDescent="0.3">
      <c r="A2904" s="1">
        <v>42726</v>
      </c>
      <c r="B2904">
        <v>2016</v>
      </c>
      <c r="C2904" t="s">
        <v>17</v>
      </c>
      <c r="D2904">
        <v>219270</v>
      </c>
      <c r="E2904">
        <v>104000</v>
      </c>
      <c r="F2904" t="s">
        <v>19</v>
      </c>
      <c r="G2904" t="s">
        <v>20</v>
      </c>
      <c r="H2904">
        <v>4</v>
      </c>
      <c r="I2904">
        <v>4</v>
      </c>
      <c r="J2904">
        <v>1447</v>
      </c>
      <c r="K2904">
        <v>1.3482590000000001</v>
      </c>
      <c r="L2904" t="s">
        <v>15</v>
      </c>
    </row>
    <row r="2905" spans="1:12" x14ac:dyDescent="0.3">
      <c r="A2905" s="1">
        <v>42726</v>
      </c>
      <c r="B2905">
        <v>2016</v>
      </c>
      <c r="C2905" t="s">
        <v>17</v>
      </c>
      <c r="D2905">
        <v>119310</v>
      </c>
      <c r="E2905">
        <v>62117</v>
      </c>
      <c r="F2905" t="s">
        <v>13</v>
      </c>
      <c r="G2905" t="s">
        <v>14</v>
      </c>
      <c r="H2905">
        <v>3</v>
      </c>
      <c r="I2905">
        <v>1</v>
      </c>
      <c r="J2905">
        <v>942</v>
      </c>
      <c r="K2905">
        <v>1.3482590000000001</v>
      </c>
      <c r="L2905" t="s">
        <v>22</v>
      </c>
    </row>
    <row r="2906" spans="1:12" x14ac:dyDescent="0.3">
      <c r="A2906" s="1">
        <v>42726</v>
      </c>
      <c r="B2906">
        <v>2016</v>
      </c>
      <c r="C2906" t="s">
        <v>17</v>
      </c>
      <c r="D2906">
        <v>86300</v>
      </c>
      <c r="E2906">
        <v>42000</v>
      </c>
      <c r="F2906" t="s">
        <v>13</v>
      </c>
      <c r="G2906" t="s">
        <v>14</v>
      </c>
      <c r="H2906">
        <v>3</v>
      </c>
      <c r="I2906">
        <v>1</v>
      </c>
      <c r="J2906">
        <v>926</v>
      </c>
      <c r="K2906">
        <v>1.3482590000000001</v>
      </c>
      <c r="L2906" t="s">
        <v>16</v>
      </c>
    </row>
    <row r="2907" spans="1:12" x14ac:dyDescent="0.3">
      <c r="A2907" s="1">
        <v>42726</v>
      </c>
      <c r="B2907">
        <v>2016</v>
      </c>
      <c r="C2907" t="s">
        <v>12</v>
      </c>
      <c r="D2907">
        <v>92650</v>
      </c>
      <c r="E2907">
        <v>110000</v>
      </c>
      <c r="F2907" t="s">
        <v>13</v>
      </c>
      <c r="G2907" t="s">
        <v>14</v>
      </c>
      <c r="H2907">
        <v>3</v>
      </c>
      <c r="I2907">
        <v>1</v>
      </c>
      <c r="J2907">
        <v>1013</v>
      </c>
      <c r="K2907">
        <v>1.3482590000000001</v>
      </c>
      <c r="L2907" t="s">
        <v>15</v>
      </c>
    </row>
    <row r="2908" spans="1:12" x14ac:dyDescent="0.3">
      <c r="A2908" s="1">
        <v>42727</v>
      </c>
      <c r="B2908">
        <v>2016</v>
      </c>
      <c r="C2908" t="s">
        <v>17</v>
      </c>
      <c r="D2908">
        <v>211660</v>
      </c>
      <c r="E2908">
        <v>160000</v>
      </c>
      <c r="F2908" t="s">
        <v>19</v>
      </c>
      <c r="G2908" t="s">
        <v>20</v>
      </c>
      <c r="H2908">
        <v>4</v>
      </c>
      <c r="I2908">
        <v>2</v>
      </c>
      <c r="J2908">
        <v>1278</v>
      </c>
      <c r="K2908">
        <v>1.3482590000000001</v>
      </c>
      <c r="L2908" t="s">
        <v>22</v>
      </c>
    </row>
    <row r="2909" spans="1:12" x14ac:dyDescent="0.3">
      <c r="A2909" s="1">
        <v>42728</v>
      </c>
      <c r="B2909">
        <v>2016</v>
      </c>
      <c r="C2909" t="s">
        <v>12</v>
      </c>
      <c r="D2909">
        <v>63270</v>
      </c>
      <c r="E2909">
        <v>26500</v>
      </c>
      <c r="F2909" t="s">
        <v>13</v>
      </c>
      <c r="G2909" t="s">
        <v>14</v>
      </c>
      <c r="H2909">
        <v>3</v>
      </c>
      <c r="I2909">
        <v>2</v>
      </c>
      <c r="J2909">
        <v>926</v>
      </c>
      <c r="K2909">
        <v>1.3482590000000001</v>
      </c>
      <c r="L2909" t="s">
        <v>25</v>
      </c>
    </row>
    <row r="2910" spans="1:12" x14ac:dyDescent="0.3">
      <c r="A2910" s="1">
        <v>42728</v>
      </c>
      <c r="B2910">
        <v>2016</v>
      </c>
      <c r="C2910" t="s">
        <v>12</v>
      </c>
      <c r="D2910">
        <v>10650</v>
      </c>
      <c r="E2910">
        <v>5000</v>
      </c>
      <c r="F2910" t="s">
        <v>19</v>
      </c>
      <c r="G2910" t="s">
        <v>20</v>
      </c>
      <c r="H2910">
        <v>4</v>
      </c>
      <c r="I2910">
        <v>3</v>
      </c>
      <c r="J2910">
        <v>1223</v>
      </c>
      <c r="K2910">
        <v>1.3482590000000001</v>
      </c>
      <c r="L2910" t="s">
        <v>25</v>
      </c>
    </row>
    <row r="2911" spans="1:12" x14ac:dyDescent="0.3">
      <c r="A2911" s="1">
        <v>42730</v>
      </c>
      <c r="B2911">
        <v>2016</v>
      </c>
      <c r="C2911" t="s">
        <v>12</v>
      </c>
      <c r="D2911">
        <v>103210</v>
      </c>
      <c r="E2911">
        <v>170000</v>
      </c>
      <c r="F2911" t="s">
        <v>13</v>
      </c>
      <c r="G2911" t="s">
        <v>14</v>
      </c>
      <c r="H2911">
        <v>3</v>
      </c>
      <c r="I2911">
        <v>3</v>
      </c>
      <c r="J2911">
        <v>986</v>
      </c>
      <c r="K2911">
        <v>1.3482590000000001</v>
      </c>
      <c r="L2911" t="s">
        <v>25</v>
      </c>
    </row>
    <row r="2912" spans="1:12" x14ac:dyDescent="0.3">
      <c r="A2912" s="1">
        <v>42733</v>
      </c>
      <c r="B2912">
        <v>2016</v>
      </c>
      <c r="C2912" t="s">
        <v>12</v>
      </c>
      <c r="D2912">
        <v>58670</v>
      </c>
      <c r="E2912">
        <v>28000</v>
      </c>
      <c r="F2912" t="s">
        <v>13</v>
      </c>
      <c r="G2912" t="s">
        <v>14</v>
      </c>
      <c r="H2912">
        <v>3</v>
      </c>
      <c r="I2912">
        <v>3</v>
      </c>
      <c r="J2912">
        <v>1009</v>
      </c>
      <c r="K2912">
        <v>1.3482590000000001</v>
      </c>
      <c r="L2912" t="s">
        <v>16</v>
      </c>
    </row>
    <row r="2913" spans="1:12" x14ac:dyDescent="0.3">
      <c r="A2913" s="1">
        <v>42733</v>
      </c>
      <c r="B2913">
        <v>2016</v>
      </c>
      <c r="C2913" t="s">
        <v>17</v>
      </c>
      <c r="D2913">
        <v>162620</v>
      </c>
      <c r="E2913">
        <v>70000</v>
      </c>
      <c r="F2913" t="s">
        <v>19</v>
      </c>
      <c r="G2913" t="s">
        <v>20</v>
      </c>
      <c r="H2913">
        <v>4</v>
      </c>
      <c r="I2913">
        <v>4</v>
      </c>
      <c r="J2913">
        <v>1336</v>
      </c>
      <c r="K2913">
        <v>1.3482590000000001</v>
      </c>
      <c r="L2913" t="s">
        <v>16</v>
      </c>
    </row>
    <row r="2914" spans="1:12" x14ac:dyDescent="0.3">
      <c r="A2914" s="1">
        <v>42733</v>
      </c>
      <c r="B2914">
        <v>2016</v>
      </c>
      <c r="C2914" t="s">
        <v>12</v>
      </c>
      <c r="D2914">
        <v>80720</v>
      </c>
      <c r="E2914">
        <v>81000</v>
      </c>
      <c r="F2914" t="s">
        <v>19</v>
      </c>
      <c r="G2914" t="s">
        <v>20</v>
      </c>
      <c r="H2914">
        <v>4</v>
      </c>
      <c r="I2914">
        <v>2</v>
      </c>
      <c r="J2914">
        <v>1354</v>
      </c>
      <c r="K2914">
        <v>1.3482590000000001</v>
      </c>
      <c r="L2914" t="s">
        <v>22</v>
      </c>
    </row>
    <row r="2915" spans="1:12" x14ac:dyDescent="0.3">
      <c r="A2915" s="1">
        <v>42734</v>
      </c>
      <c r="B2915">
        <v>2016</v>
      </c>
      <c r="C2915" t="s">
        <v>30</v>
      </c>
      <c r="D2915">
        <v>496170</v>
      </c>
      <c r="E2915">
        <v>945000</v>
      </c>
      <c r="F2915" t="s">
        <v>13</v>
      </c>
      <c r="G2915" t="s">
        <v>14</v>
      </c>
      <c r="H2915">
        <v>3</v>
      </c>
      <c r="I2915">
        <v>3</v>
      </c>
      <c r="J2915">
        <v>1052</v>
      </c>
      <c r="K2915">
        <v>1.3482590000000001</v>
      </c>
      <c r="L2915" t="s">
        <v>15</v>
      </c>
    </row>
    <row r="2916" spans="1:12" x14ac:dyDescent="0.3">
      <c r="A2916" s="1">
        <v>42734</v>
      </c>
      <c r="B2916">
        <v>2016</v>
      </c>
      <c r="C2916" t="s">
        <v>21</v>
      </c>
      <c r="D2916">
        <v>709870</v>
      </c>
      <c r="E2916">
        <v>1030000</v>
      </c>
      <c r="F2916" t="s">
        <v>13</v>
      </c>
      <c r="G2916" t="s">
        <v>14</v>
      </c>
      <c r="H2916">
        <v>3</v>
      </c>
      <c r="I2916">
        <v>2</v>
      </c>
      <c r="J2916">
        <v>950</v>
      </c>
      <c r="K2916">
        <v>1.3482590000000001</v>
      </c>
      <c r="L2916" t="s">
        <v>15</v>
      </c>
    </row>
    <row r="2917" spans="1:12" x14ac:dyDescent="0.3">
      <c r="A2917" s="1">
        <v>42735</v>
      </c>
      <c r="B2917">
        <v>2016</v>
      </c>
      <c r="C2917" t="s">
        <v>18</v>
      </c>
      <c r="D2917">
        <v>406550</v>
      </c>
      <c r="E2917">
        <v>650000</v>
      </c>
      <c r="F2917" t="s">
        <v>13</v>
      </c>
      <c r="G2917" t="s">
        <v>14</v>
      </c>
      <c r="H2917">
        <v>3</v>
      </c>
      <c r="I2917">
        <v>1</v>
      </c>
      <c r="J2917">
        <v>956</v>
      </c>
      <c r="K2917">
        <v>1.3482590000000001</v>
      </c>
      <c r="L2917" t="s">
        <v>15</v>
      </c>
    </row>
    <row r="2918" spans="1:12" x14ac:dyDescent="0.3">
      <c r="A2918" s="1">
        <v>42735</v>
      </c>
      <c r="B2918">
        <v>2016</v>
      </c>
      <c r="C2918" t="s">
        <v>17</v>
      </c>
      <c r="D2918">
        <v>87280</v>
      </c>
      <c r="E2918">
        <v>29500</v>
      </c>
      <c r="F2918" t="s">
        <v>13</v>
      </c>
      <c r="G2918" t="s">
        <v>14</v>
      </c>
      <c r="H2918">
        <v>3</v>
      </c>
      <c r="I2918">
        <v>2</v>
      </c>
      <c r="J2918">
        <v>1010</v>
      </c>
      <c r="K2918">
        <v>1.3482590000000001</v>
      </c>
      <c r="L2918" t="s">
        <v>22</v>
      </c>
    </row>
    <row r="2919" spans="1:12" x14ac:dyDescent="0.3">
      <c r="A2919" s="1">
        <v>42735</v>
      </c>
      <c r="B2919">
        <v>2016</v>
      </c>
      <c r="C2919" t="s">
        <v>29</v>
      </c>
      <c r="D2919">
        <v>157710</v>
      </c>
      <c r="E2919">
        <v>262000</v>
      </c>
      <c r="F2919" t="s">
        <v>13</v>
      </c>
      <c r="G2919" t="s">
        <v>14</v>
      </c>
      <c r="H2919">
        <v>3</v>
      </c>
      <c r="I2919">
        <v>1</v>
      </c>
      <c r="J2919">
        <v>937</v>
      </c>
      <c r="K2919">
        <v>1.3482590000000001</v>
      </c>
      <c r="L2919" t="s">
        <v>25</v>
      </c>
    </row>
    <row r="2920" spans="1:12" x14ac:dyDescent="0.3">
      <c r="A2920" s="1">
        <v>42737</v>
      </c>
      <c r="B2920">
        <v>2017</v>
      </c>
      <c r="C2920" t="s">
        <v>12</v>
      </c>
      <c r="D2920">
        <v>84350</v>
      </c>
      <c r="E2920">
        <v>30000</v>
      </c>
      <c r="F2920" t="s">
        <v>13</v>
      </c>
      <c r="G2920" t="s">
        <v>14</v>
      </c>
      <c r="H2920">
        <v>3</v>
      </c>
      <c r="I2920">
        <v>3</v>
      </c>
      <c r="J2920">
        <v>914</v>
      </c>
      <c r="K2920">
        <v>1.3882829999999999</v>
      </c>
      <c r="L2920" t="s">
        <v>22</v>
      </c>
    </row>
    <row r="2921" spans="1:12" x14ac:dyDescent="0.3">
      <c r="A2921" s="1">
        <v>42740</v>
      </c>
      <c r="B2921">
        <v>2017</v>
      </c>
      <c r="C2921" t="s">
        <v>12</v>
      </c>
      <c r="D2921">
        <v>107450</v>
      </c>
      <c r="E2921">
        <v>110000</v>
      </c>
      <c r="F2921" t="s">
        <v>13</v>
      </c>
      <c r="G2921" t="s">
        <v>14</v>
      </c>
      <c r="H2921">
        <v>3</v>
      </c>
      <c r="I2921">
        <v>3</v>
      </c>
      <c r="J2921">
        <v>1057</v>
      </c>
      <c r="K2921">
        <v>1.3882829999999999</v>
      </c>
      <c r="L2921" t="s">
        <v>15</v>
      </c>
    </row>
    <row r="2922" spans="1:12" x14ac:dyDescent="0.3">
      <c r="A2922" s="1">
        <v>42740</v>
      </c>
      <c r="B2922">
        <v>2017</v>
      </c>
      <c r="C2922" t="s">
        <v>12</v>
      </c>
      <c r="D2922">
        <v>81040</v>
      </c>
      <c r="E2922">
        <v>82680</v>
      </c>
      <c r="F2922" t="s">
        <v>13</v>
      </c>
      <c r="G2922" t="s">
        <v>14</v>
      </c>
      <c r="H2922">
        <v>3</v>
      </c>
      <c r="I2922">
        <v>2</v>
      </c>
      <c r="J2922">
        <v>1032</v>
      </c>
      <c r="K2922">
        <v>1.3882829999999999</v>
      </c>
      <c r="L2922" t="s">
        <v>16</v>
      </c>
    </row>
    <row r="2923" spans="1:12" x14ac:dyDescent="0.3">
      <c r="A2923" s="1">
        <v>42740</v>
      </c>
      <c r="B2923">
        <v>2017</v>
      </c>
      <c r="C2923" t="s">
        <v>12</v>
      </c>
      <c r="D2923">
        <v>145390</v>
      </c>
      <c r="E2923">
        <v>196000</v>
      </c>
      <c r="F2923" t="s">
        <v>13</v>
      </c>
      <c r="G2923" t="s">
        <v>14</v>
      </c>
      <c r="H2923">
        <v>3</v>
      </c>
      <c r="I2923">
        <v>1</v>
      </c>
      <c r="J2923">
        <v>912</v>
      </c>
      <c r="K2923">
        <v>1.3882829999999999</v>
      </c>
      <c r="L2923" t="s">
        <v>22</v>
      </c>
    </row>
    <row r="2924" spans="1:12" x14ac:dyDescent="0.3">
      <c r="A2924" s="1">
        <v>42740</v>
      </c>
      <c r="B2924">
        <v>2017</v>
      </c>
      <c r="C2924" t="s">
        <v>18</v>
      </c>
      <c r="D2924">
        <v>312220</v>
      </c>
      <c r="E2924">
        <v>545000</v>
      </c>
      <c r="F2924" t="s">
        <v>13</v>
      </c>
      <c r="G2924" t="s">
        <v>14</v>
      </c>
      <c r="H2924">
        <v>3</v>
      </c>
      <c r="I2924">
        <v>3</v>
      </c>
      <c r="J2924">
        <v>938</v>
      </c>
      <c r="K2924">
        <v>1.3882829999999999</v>
      </c>
      <c r="L2924" t="s">
        <v>22</v>
      </c>
    </row>
    <row r="2925" spans="1:12" x14ac:dyDescent="0.3">
      <c r="A2925" s="1">
        <v>42741</v>
      </c>
      <c r="B2925">
        <v>2017</v>
      </c>
      <c r="C2925" t="s">
        <v>17</v>
      </c>
      <c r="D2925">
        <v>247170</v>
      </c>
      <c r="E2925">
        <v>225000</v>
      </c>
      <c r="F2925" t="s">
        <v>13</v>
      </c>
      <c r="G2925" t="s">
        <v>14</v>
      </c>
      <c r="H2925">
        <v>3</v>
      </c>
      <c r="I2925">
        <v>2</v>
      </c>
      <c r="J2925">
        <v>1090</v>
      </c>
      <c r="K2925">
        <v>1.3882829999999999</v>
      </c>
      <c r="L2925" t="s">
        <v>22</v>
      </c>
    </row>
    <row r="2926" spans="1:12" x14ac:dyDescent="0.3">
      <c r="A2926" s="1">
        <v>42742</v>
      </c>
      <c r="B2926">
        <v>2017</v>
      </c>
      <c r="C2926" t="s">
        <v>12</v>
      </c>
      <c r="D2926">
        <v>89200</v>
      </c>
      <c r="E2926">
        <v>155000</v>
      </c>
      <c r="F2926" t="s">
        <v>13</v>
      </c>
      <c r="G2926" t="s">
        <v>14</v>
      </c>
      <c r="H2926">
        <v>3</v>
      </c>
      <c r="I2926">
        <v>2</v>
      </c>
      <c r="J2926">
        <v>1045</v>
      </c>
      <c r="K2926">
        <v>1.3882829999999999</v>
      </c>
      <c r="L2926" t="s">
        <v>16</v>
      </c>
    </row>
    <row r="2927" spans="1:12" x14ac:dyDescent="0.3">
      <c r="A2927" s="1">
        <v>42744</v>
      </c>
      <c r="B2927">
        <v>2017</v>
      </c>
      <c r="C2927" t="s">
        <v>26</v>
      </c>
      <c r="D2927">
        <v>13793465</v>
      </c>
      <c r="E2927">
        <v>13900000</v>
      </c>
      <c r="F2927" t="s">
        <v>13</v>
      </c>
      <c r="G2927" t="s">
        <v>14</v>
      </c>
      <c r="H2927">
        <v>3</v>
      </c>
      <c r="I2927">
        <v>2</v>
      </c>
      <c r="J2927">
        <v>1038</v>
      </c>
      <c r="K2927">
        <v>1.3882829999999999</v>
      </c>
      <c r="L2927" t="s">
        <v>22</v>
      </c>
    </row>
    <row r="2928" spans="1:12" x14ac:dyDescent="0.3">
      <c r="A2928" s="1">
        <v>42747</v>
      </c>
      <c r="B2928">
        <v>2017</v>
      </c>
      <c r="C2928" t="s">
        <v>18</v>
      </c>
      <c r="D2928">
        <v>255270</v>
      </c>
      <c r="E2928">
        <v>360000</v>
      </c>
      <c r="F2928" t="s">
        <v>13</v>
      </c>
      <c r="G2928" t="s">
        <v>14</v>
      </c>
      <c r="H2928">
        <v>3</v>
      </c>
      <c r="I2928">
        <v>2</v>
      </c>
      <c r="J2928">
        <v>1040</v>
      </c>
      <c r="K2928">
        <v>1.3882829999999999</v>
      </c>
      <c r="L2928" t="s">
        <v>16</v>
      </c>
    </row>
    <row r="2929" spans="1:12" x14ac:dyDescent="0.3">
      <c r="A2929" s="1">
        <v>42747</v>
      </c>
      <c r="B2929">
        <v>2017</v>
      </c>
      <c r="C2929" t="s">
        <v>26</v>
      </c>
      <c r="D2929">
        <v>280140</v>
      </c>
      <c r="E2929">
        <v>580000</v>
      </c>
      <c r="F2929" t="s">
        <v>13</v>
      </c>
      <c r="G2929" t="s">
        <v>14</v>
      </c>
      <c r="H2929">
        <v>3</v>
      </c>
      <c r="I2929">
        <v>3</v>
      </c>
      <c r="J2929">
        <v>916</v>
      </c>
      <c r="K2929">
        <v>1.3882829999999999</v>
      </c>
      <c r="L2929" t="s">
        <v>22</v>
      </c>
    </row>
    <row r="2930" spans="1:12" x14ac:dyDescent="0.3">
      <c r="A2930" s="1">
        <v>42747</v>
      </c>
      <c r="B2930">
        <v>2017</v>
      </c>
      <c r="C2930" t="s">
        <v>17</v>
      </c>
      <c r="D2930">
        <v>103440</v>
      </c>
      <c r="E2930">
        <v>178781</v>
      </c>
      <c r="F2930" t="s">
        <v>13</v>
      </c>
      <c r="G2930" t="s">
        <v>14</v>
      </c>
      <c r="H2930">
        <v>3</v>
      </c>
      <c r="I2930">
        <v>1</v>
      </c>
      <c r="J2930">
        <v>908</v>
      </c>
      <c r="K2930">
        <v>1.3882829999999999</v>
      </c>
      <c r="L2930" t="s">
        <v>16</v>
      </c>
    </row>
    <row r="2931" spans="1:12" x14ac:dyDescent="0.3">
      <c r="A2931" s="1">
        <v>42747</v>
      </c>
      <c r="B2931">
        <v>2017</v>
      </c>
      <c r="C2931" t="s">
        <v>12</v>
      </c>
      <c r="D2931">
        <v>68450</v>
      </c>
      <c r="E2931">
        <v>76500</v>
      </c>
      <c r="F2931" t="s">
        <v>13</v>
      </c>
      <c r="G2931" t="s">
        <v>14</v>
      </c>
      <c r="H2931">
        <v>3</v>
      </c>
      <c r="I2931">
        <v>1</v>
      </c>
      <c r="J2931">
        <v>934</v>
      </c>
      <c r="K2931">
        <v>1.3882829999999999</v>
      </c>
      <c r="L2931" t="s">
        <v>22</v>
      </c>
    </row>
    <row r="2932" spans="1:12" x14ac:dyDescent="0.3">
      <c r="A2932" s="1">
        <v>42747</v>
      </c>
      <c r="B2932">
        <v>2017</v>
      </c>
      <c r="C2932" t="s">
        <v>29</v>
      </c>
      <c r="D2932">
        <v>370370</v>
      </c>
      <c r="E2932">
        <v>910000</v>
      </c>
      <c r="F2932" t="s">
        <v>13</v>
      </c>
      <c r="G2932" t="s">
        <v>14</v>
      </c>
      <c r="H2932">
        <v>3</v>
      </c>
      <c r="I2932">
        <v>1</v>
      </c>
      <c r="J2932">
        <v>1080</v>
      </c>
      <c r="K2932">
        <v>1.3882829999999999</v>
      </c>
      <c r="L2932" t="s">
        <v>15</v>
      </c>
    </row>
    <row r="2933" spans="1:12" x14ac:dyDescent="0.3">
      <c r="A2933" s="1">
        <v>42747</v>
      </c>
      <c r="B2933">
        <v>2017</v>
      </c>
      <c r="C2933" t="s">
        <v>26</v>
      </c>
      <c r="D2933">
        <v>371070</v>
      </c>
      <c r="E2933">
        <v>627500</v>
      </c>
      <c r="F2933" t="s">
        <v>13</v>
      </c>
      <c r="G2933" t="s">
        <v>14</v>
      </c>
      <c r="H2933">
        <v>3</v>
      </c>
      <c r="I2933">
        <v>2</v>
      </c>
      <c r="J2933">
        <v>1069</v>
      </c>
      <c r="K2933">
        <v>1.3882829999999999</v>
      </c>
      <c r="L2933" t="s">
        <v>25</v>
      </c>
    </row>
    <row r="2934" spans="1:12" x14ac:dyDescent="0.3">
      <c r="A2934" s="1">
        <v>42747</v>
      </c>
      <c r="B2934">
        <v>2017</v>
      </c>
      <c r="C2934" t="s">
        <v>26</v>
      </c>
      <c r="D2934">
        <v>199360</v>
      </c>
      <c r="E2934">
        <v>265000</v>
      </c>
      <c r="F2934" t="s">
        <v>13</v>
      </c>
      <c r="G2934" t="s">
        <v>14</v>
      </c>
      <c r="H2934">
        <v>3</v>
      </c>
      <c r="I2934">
        <v>2</v>
      </c>
      <c r="J2934">
        <v>970</v>
      </c>
      <c r="K2934">
        <v>1.3882829999999999</v>
      </c>
      <c r="L2934" t="s">
        <v>22</v>
      </c>
    </row>
    <row r="2935" spans="1:12" x14ac:dyDescent="0.3">
      <c r="A2935" s="1">
        <v>42748</v>
      </c>
      <c r="B2935">
        <v>2017</v>
      </c>
      <c r="C2935" t="s">
        <v>26</v>
      </c>
      <c r="D2935">
        <v>273560</v>
      </c>
      <c r="E2935">
        <v>859000</v>
      </c>
      <c r="F2935" t="s">
        <v>13</v>
      </c>
      <c r="G2935" t="s">
        <v>14</v>
      </c>
      <c r="H2935">
        <v>3</v>
      </c>
      <c r="I2935">
        <v>2</v>
      </c>
      <c r="J2935">
        <v>907</v>
      </c>
      <c r="K2935">
        <v>1.3882829999999999</v>
      </c>
      <c r="L2935" t="s">
        <v>25</v>
      </c>
    </row>
    <row r="2936" spans="1:12" x14ac:dyDescent="0.3">
      <c r="A2936" s="1">
        <v>42750</v>
      </c>
      <c r="B2936">
        <v>2017</v>
      </c>
      <c r="C2936" t="s">
        <v>30</v>
      </c>
      <c r="D2936">
        <v>106330</v>
      </c>
      <c r="E2936">
        <v>154397</v>
      </c>
      <c r="F2936" t="s">
        <v>13</v>
      </c>
      <c r="G2936" t="s">
        <v>14</v>
      </c>
      <c r="H2936">
        <v>3</v>
      </c>
      <c r="I2936">
        <v>2</v>
      </c>
      <c r="J2936">
        <v>976</v>
      </c>
      <c r="K2936">
        <v>1.3882829999999999</v>
      </c>
      <c r="L2936" t="s">
        <v>15</v>
      </c>
    </row>
    <row r="2937" spans="1:12" x14ac:dyDescent="0.3">
      <c r="A2937" s="1">
        <v>42750</v>
      </c>
      <c r="B2937">
        <v>2017</v>
      </c>
      <c r="C2937" t="s">
        <v>26</v>
      </c>
      <c r="D2937">
        <v>335320</v>
      </c>
      <c r="E2937">
        <v>580000</v>
      </c>
      <c r="F2937" t="s">
        <v>13</v>
      </c>
      <c r="G2937" t="s">
        <v>14</v>
      </c>
      <c r="H2937">
        <v>3</v>
      </c>
      <c r="I2937">
        <v>3</v>
      </c>
      <c r="J2937">
        <v>983</v>
      </c>
      <c r="K2937">
        <v>1.3882829999999999</v>
      </c>
      <c r="L2937" t="s">
        <v>15</v>
      </c>
    </row>
    <row r="2938" spans="1:12" x14ac:dyDescent="0.3">
      <c r="A2938" s="1">
        <v>42751</v>
      </c>
      <c r="B2938">
        <v>2017</v>
      </c>
      <c r="C2938" t="s">
        <v>21</v>
      </c>
      <c r="D2938">
        <v>1082970</v>
      </c>
      <c r="E2938">
        <v>1385000</v>
      </c>
      <c r="F2938" t="s">
        <v>13</v>
      </c>
      <c r="G2938" t="s">
        <v>14</v>
      </c>
      <c r="H2938">
        <v>3</v>
      </c>
      <c r="I2938">
        <v>3</v>
      </c>
      <c r="J2938">
        <v>1025</v>
      </c>
      <c r="K2938">
        <v>1.3882829999999999</v>
      </c>
      <c r="L2938" t="s">
        <v>15</v>
      </c>
    </row>
    <row r="2939" spans="1:12" x14ac:dyDescent="0.3">
      <c r="A2939" s="1">
        <v>42751</v>
      </c>
      <c r="B2939">
        <v>2017</v>
      </c>
      <c r="C2939" t="s">
        <v>21</v>
      </c>
      <c r="D2939">
        <v>1129660</v>
      </c>
      <c r="E2939">
        <v>1250000</v>
      </c>
      <c r="F2939" t="s">
        <v>13</v>
      </c>
      <c r="G2939" t="s">
        <v>14</v>
      </c>
      <c r="H2939">
        <v>3</v>
      </c>
      <c r="I2939">
        <v>2</v>
      </c>
      <c r="J2939">
        <v>966</v>
      </c>
      <c r="K2939">
        <v>1.3882829999999999</v>
      </c>
      <c r="L2939" t="s">
        <v>22</v>
      </c>
    </row>
    <row r="2940" spans="1:12" x14ac:dyDescent="0.3">
      <c r="A2940" s="1">
        <v>42755</v>
      </c>
      <c r="B2940">
        <v>2017</v>
      </c>
      <c r="C2940" t="s">
        <v>12</v>
      </c>
      <c r="D2940">
        <v>94740</v>
      </c>
      <c r="E2940">
        <v>78979</v>
      </c>
      <c r="F2940" t="s">
        <v>13</v>
      </c>
      <c r="G2940" t="s">
        <v>14</v>
      </c>
      <c r="H2940">
        <v>3</v>
      </c>
      <c r="I2940">
        <v>3</v>
      </c>
      <c r="J2940">
        <v>1030</v>
      </c>
      <c r="K2940">
        <v>1.3882829999999999</v>
      </c>
      <c r="L2940" t="s">
        <v>15</v>
      </c>
    </row>
    <row r="2941" spans="1:12" x14ac:dyDescent="0.3">
      <c r="A2941" s="1">
        <v>42756</v>
      </c>
      <c r="B2941">
        <v>2017</v>
      </c>
      <c r="C2941" t="s">
        <v>30</v>
      </c>
      <c r="D2941">
        <v>485270</v>
      </c>
      <c r="E2941">
        <v>689000</v>
      </c>
      <c r="F2941" t="s">
        <v>13</v>
      </c>
      <c r="G2941" t="s">
        <v>14</v>
      </c>
      <c r="H2941">
        <v>3</v>
      </c>
      <c r="I2941">
        <v>2</v>
      </c>
      <c r="J2941">
        <v>952</v>
      </c>
      <c r="K2941">
        <v>1.3882829999999999</v>
      </c>
      <c r="L2941" t="s">
        <v>25</v>
      </c>
    </row>
    <row r="2942" spans="1:12" x14ac:dyDescent="0.3">
      <c r="A2942" s="1">
        <v>42756</v>
      </c>
      <c r="B2942">
        <v>2017</v>
      </c>
      <c r="C2942" t="s">
        <v>26</v>
      </c>
      <c r="D2942">
        <v>339570</v>
      </c>
      <c r="E2942">
        <v>575000</v>
      </c>
      <c r="F2942" t="s">
        <v>13</v>
      </c>
      <c r="G2942" t="s">
        <v>14</v>
      </c>
      <c r="H2942">
        <v>3</v>
      </c>
      <c r="I2942">
        <v>3</v>
      </c>
      <c r="J2942">
        <v>951</v>
      </c>
      <c r="K2942">
        <v>1.3882829999999999</v>
      </c>
      <c r="L2942" t="s">
        <v>25</v>
      </c>
    </row>
    <row r="2943" spans="1:12" x14ac:dyDescent="0.3">
      <c r="A2943" s="1">
        <v>42758</v>
      </c>
      <c r="B2943">
        <v>2017</v>
      </c>
      <c r="C2943" t="s">
        <v>30</v>
      </c>
      <c r="D2943">
        <v>323980</v>
      </c>
      <c r="E2943">
        <v>486500</v>
      </c>
      <c r="F2943" t="s">
        <v>13</v>
      </c>
      <c r="G2943" t="s">
        <v>14</v>
      </c>
      <c r="H2943">
        <v>3</v>
      </c>
      <c r="I2943">
        <v>3</v>
      </c>
      <c r="J2943">
        <v>956</v>
      </c>
      <c r="K2943">
        <v>1.3882829999999999</v>
      </c>
      <c r="L2943" t="s">
        <v>16</v>
      </c>
    </row>
    <row r="2944" spans="1:12" x14ac:dyDescent="0.3">
      <c r="A2944" s="1">
        <v>42761</v>
      </c>
      <c r="B2944">
        <v>2017</v>
      </c>
      <c r="C2944" t="s">
        <v>29</v>
      </c>
      <c r="D2944">
        <v>212940</v>
      </c>
      <c r="E2944">
        <v>267500</v>
      </c>
      <c r="F2944" t="s">
        <v>13</v>
      </c>
      <c r="G2944" t="s">
        <v>14</v>
      </c>
      <c r="H2944">
        <v>3</v>
      </c>
      <c r="I2944">
        <v>3</v>
      </c>
      <c r="J2944">
        <v>939</v>
      </c>
      <c r="K2944">
        <v>1.3882829999999999</v>
      </c>
      <c r="L2944" t="s">
        <v>15</v>
      </c>
    </row>
    <row r="2945" spans="1:12" x14ac:dyDescent="0.3">
      <c r="A2945" s="1">
        <v>42761</v>
      </c>
      <c r="B2945">
        <v>2017</v>
      </c>
      <c r="C2945" t="s">
        <v>21</v>
      </c>
      <c r="D2945">
        <v>2176300</v>
      </c>
      <c r="E2945">
        <v>2475000</v>
      </c>
      <c r="F2945" t="s">
        <v>13</v>
      </c>
      <c r="G2945" t="s">
        <v>14</v>
      </c>
      <c r="H2945">
        <v>3</v>
      </c>
      <c r="I2945">
        <v>3</v>
      </c>
      <c r="J2945">
        <v>952</v>
      </c>
      <c r="K2945">
        <v>1.3882829999999999</v>
      </c>
      <c r="L2945" t="s">
        <v>16</v>
      </c>
    </row>
    <row r="2946" spans="1:12" x14ac:dyDescent="0.3">
      <c r="A2946" s="1">
        <v>42763</v>
      </c>
      <c r="B2946">
        <v>2017</v>
      </c>
      <c r="C2946" t="s">
        <v>17</v>
      </c>
      <c r="D2946">
        <v>168250</v>
      </c>
      <c r="E2946">
        <v>126750</v>
      </c>
      <c r="F2946" t="s">
        <v>19</v>
      </c>
      <c r="G2946" t="s">
        <v>20</v>
      </c>
      <c r="H2946">
        <v>4</v>
      </c>
      <c r="I2946">
        <v>3</v>
      </c>
      <c r="J2946">
        <v>1416</v>
      </c>
      <c r="K2946">
        <v>1.3882829999999999</v>
      </c>
      <c r="L2946" t="s">
        <v>25</v>
      </c>
    </row>
    <row r="2947" spans="1:12" x14ac:dyDescent="0.3">
      <c r="A2947" s="1">
        <v>42763</v>
      </c>
      <c r="B2947">
        <v>2017</v>
      </c>
      <c r="C2947" t="s">
        <v>26</v>
      </c>
      <c r="D2947">
        <v>486560</v>
      </c>
      <c r="E2947">
        <v>400000</v>
      </c>
      <c r="F2947" t="s">
        <v>13</v>
      </c>
      <c r="G2947" t="s">
        <v>14</v>
      </c>
      <c r="H2947">
        <v>3</v>
      </c>
      <c r="I2947">
        <v>3</v>
      </c>
      <c r="J2947">
        <v>958</v>
      </c>
      <c r="K2947">
        <v>1.3882829999999999</v>
      </c>
      <c r="L2947" t="s">
        <v>25</v>
      </c>
    </row>
    <row r="2948" spans="1:12" x14ac:dyDescent="0.3">
      <c r="A2948" s="1">
        <v>42765</v>
      </c>
      <c r="B2948">
        <v>2017</v>
      </c>
      <c r="C2948" t="s">
        <v>26</v>
      </c>
      <c r="D2948">
        <v>356510</v>
      </c>
      <c r="E2948">
        <v>450000</v>
      </c>
      <c r="F2948" t="s">
        <v>13</v>
      </c>
      <c r="G2948" t="s">
        <v>14</v>
      </c>
      <c r="H2948">
        <v>3</v>
      </c>
      <c r="I2948">
        <v>3</v>
      </c>
      <c r="J2948">
        <v>968</v>
      </c>
      <c r="K2948">
        <v>1.3882829999999999</v>
      </c>
      <c r="L2948" t="s">
        <v>22</v>
      </c>
    </row>
    <row r="2949" spans="1:12" x14ac:dyDescent="0.3">
      <c r="A2949" s="1">
        <v>42769</v>
      </c>
      <c r="B2949">
        <v>2017</v>
      </c>
      <c r="C2949" t="s">
        <v>17</v>
      </c>
      <c r="D2949">
        <v>160490</v>
      </c>
      <c r="E2949">
        <v>89900</v>
      </c>
      <c r="F2949" t="s">
        <v>13</v>
      </c>
      <c r="G2949" t="s">
        <v>14</v>
      </c>
      <c r="H2949">
        <v>3</v>
      </c>
      <c r="I2949">
        <v>2</v>
      </c>
      <c r="J2949">
        <v>1055</v>
      </c>
      <c r="K2949">
        <v>1.3882829999999999</v>
      </c>
      <c r="L2949" t="s">
        <v>25</v>
      </c>
    </row>
    <row r="2950" spans="1:12" x14ac:dyDescent="0.3">
      <c r="A2950" s="1">
        <v>42769</v>
      </c>
      <c r="B2950">
        <v>2017</v>
      </c>
      <c r="C2950" t="s">
        <v>17</v>
      </c>
      <c r="D2950">
        <v>124270</v>
      </c>
      <c r="E2950">
        <v>120000</v>
      </c>
      <c r="F2950" t="s">
        <v>13</v>
      </c>
      <c r="G2950" t="s">
        <v>14</v>
      </c>
      <c r="H2950">
        <v>3</v>
      </c>
      <c r="I2950">
        <v>1</v>
      </c>
      <c r="J2950">
        <v>1072</v>
      </c>
      <c r="K2950">
        <v>1.3882829999999999</v>
      </c>
      <c r="L2950" t="s">
        <v>22</v>
      </c>
    </row>
    <row r="2951" spans="1:12" x14ac:dyDescent="0.3">
      <c r="A2951" s="1">
        <v>42769</v>
      </c>
      <c r="B2951">
        <v>2017</v>
      </c>
      <c r="C2951" t="s">
        <v>29</v>
      </c>
      <c r="D2951">
        <v>181440</v>
      </c>
      <c r="E2951">
        <v>230000</v>
      </c>
      <c r="F2951" t="s">
        <v>13</v>
      </c>
      <c r="G2951" t="s">
        <v>14</v>
      </c>
      <c r="H2951">
        <v>3</v>
      </c>
      <c r="I2951">
        <v>2</v>
      </c>
      <c r="J2951">
        <v>1058</v>
      </c>
      <c r="K2951">
        <v>1.3882829999999999</v>
      </c>
      <c r="L2951" t="s">
        <v>22</v>
      </c>
    </row>
    <row r="2952" spans="1:12" x14ac:dyDescent="0.3">
      <c r="A2952" s="1">
        <v>42770</v>
      </c>
      <c r="B2952">
        <v>2017</v>
      </c>
      <c r="C2952" t="s">
        <v>29</v>
      </c>
      <c r="D2952">
        <v>149800</v>
      </c>
      <c r="E2952">
        <v>259000</v>
      </c>
      <c r="F2952" t="s">
        <v>13</v>
      </c>
      <c r="G2952" t="s">
        <v>14</v>
      </c>
      <c r="H2952">
        <v>3</v>
      </c>
      <c r="I2952">
        <v>1</v>
      </c>
      <c r="J2952">
        <v>1057</v>
      </c>
      <c r="K2952">
        <v>1.3882829999999999</v>
      </c>
      <c r="L2952" t="s">
        <v>15</v>
      </c>
    </row>
    <row r="2953" spans="1:12" x14ac:dyDescent="0.3">
      <c r="A2953" s="1">
        <v>42771</v>
      </c>
      <c r="B2953">
        <v>2017</v>
      </c>
      <c r="C2953" t="s">
        <v>12</v>
      </c>
      <c r="D2953">
        <v>92490</v>
      </c>
      <c r="E2953">
        <v>139900</v>
      </c>
      <c r="F2953" t="s">
        <v>13</v>
      </c>
      <c r="G2953" t="s">
        <v>14</v>
      </c>
      <c r="H2953">
        <v>3</v>
      </c>
      <c r="I2953">
        <v>1</v>
      </c>
      <c r="J2953">
        <v>919</v>
      </c>
      <c r="K2953">
        <v>1.3882829999999999</v>
      </c>
      <c r="L2953" t="s">
        <v>15</v>
      </c>
    </row>
    <row r="2954" spans="1:12" x14ac:dyDescent="0.3">
      <c r="A2954" s="1">
        <v>42775</v>
      </c>
      <c r="B2954">
        <v>2017</v>
      </c>
      <c r="C2954" t="s">
        <v>21</v>
      </c>
      <c r="D2954">
        <v>267960</v>
      </c>
      <c r="E2954">
        <v>360000</v>
      </c>
      <c r="F2954" t="s">
        <v>13</v>
      </c>
      <c r="G2954" t="s">
        <v>14</v>
      </c>
      <c r="H2954">
        <v>3</v>
      </c>
      <c r="I2954">
        <v>2</v>
      </c>
      <c r="J2954">
        <v>900</v>
      </c>
      <c r="K2954">
        <v>1.3882829999999999</v>
      </c>
      <c r="L2954" t="s">
        <v>25</v>
      </c>
    </row>
    <row r="2955" spans="1:12" x14ac:dyDescent="0.3">
      <c r="A2955" s="1">
        <v>42775</v>
      </c>
      <c r="B2955">
        <v>2017</v>
      </c>
      <c r="C2955" t="s">
        <v>17</v>
      </c>
      <c r="D2955">
        <v>118340</v>
      </c>
      <c r="E2955">
        <v>105000</v>
      </c>
      <c r="F2955" t="s">
        <v>13</v>
      </c>
      <c r="G2955" t="s">
        <v>14</v>
      </c>
      <c r="H2955">
        <v>3</v>
      </c>
      <c r="I2955">
        <v>3</v>
      </c>
      <c r="J2955">
        <v>936</v>
      </c>
      <c r="K2955">
        <v>1.3882829999999999</v>
      </c>
      <c r="L2955" t="s">
        <v>22</v>
      </c>
    </row>
    <row r="2956" spans="1:12" x14ac:dyDescent="0.3">
      <c r="A2956" s="1">
        <v>42775</v>
      </c>
      <c r="B2956">
        <v>2017</v>
      </c>
      <c r="C2956" t="s">
        <v>12</v>
      </c>
      <c r="D2956">
        <v>53130</v>
      </c>
      <c r="E2956">
        <v>45000</v>
      </c>
      <c r="F2956" t="s">
        <v>19</v>
      </c>
      <c r="G2956" t="s">
        <v>20</v>
      </c>
      <c r="H2956">
        <v>4</v>
      </c>
      <c r="I2956">
        <v>4</v>
      </c>
      <c r="J2956">
        <v>1327</v>
      </c>
      <c r="K2956">
        <v>1.3882829999999999</v>
      </c>
      <c r="L2956" t="s">
        <v>22</v>
      </c>
    </row>
    <row r="2957" spans="1:12" x14ac:dyDescent="0.3">
      <c r="A2957" s="1">
        <v>42776</v>
      </c>
      <c r="B2957">
        <v>2017</v>
      </c>
      <c r="C2957" t="s">
        <v>17</v>
      </c>
      <c r="D2957">
        <v>103190</v>
      </c>
      <c r="E2957">
        <v>137500</v>
      </c>
      <c r="F2957" t="s">
        <v>13</v>
      </c>
      <c r="G2957" t="s">
        <v>14</v>
      </c>
      <c r="H2957">
        <v>3</v>
      </c>
      <c r="I2957">
        <v>3</v>
      </c>
      <c r="J2957">
        <v>1001</v>
      </c>
      <c r="K2957">
        <v>1.3882829999999999</v>
      </c>
      <c r="L2957" t="s">
        <v>22</v>
      </c>
    </row>
    <row r="2958" spans="1:12" x14ac:dyDescent="0.3">
      <c r="A2958" s="1">
        <v>42776</v>
      </c>
      <c r="B2958">
        <v>2017</v>
      </c>
      <c r="C2958" t="s">
        <v>21</v>
      </c>
      <c r="D2958">
        <v>956200</v>
      </c>
      <c r="E2958">
        <v>1930000</v>
      </c>
      <c r="F2958" t="s">
        <v>13</v>
      </c>
      <c r="G2958" t="s">
        <v>14</v>
      </c>
      <c r="H2958">
        <v>3</v>
      </c>
      <c r="I2958">
        <v>1</v>
      </c>
      <c r="J2958">
        <v>956</v>
      </c>
      <c r="K2958">
        <v>1.3882829999999999</v>
      </c>
      <c r="L2958" t="s">
        <v>22</v>
      </c>
    </row>
    <row r="2959" spans="1:12" x14ac:dyDescent="0.3">
      <c r="A2959" s="1">
        <v>42777</v>
      </c>
      <c r="B2959">
        <v>2017</v>
      </c>
      <c r="C2959" t="s">
        <v>21</v>
      </c>
      <c r="D2959">
        <v>4952920</v>
      </c>
      <c r="E2959">
        <v>6750000</v>
      </c>
      <c r="F2959" t="s">
        <v>13</v>
      </c>
      <c r="G2959" t="s">
        <v>14</v>
      </c>
      <c r="H2959">
        <v>3</v>
      </c>
      <c r="I2959">
        <v>3</v>
      </c>
      <c r="J2959">
        <v>1067</v>
      </c>
      <c r="K2959">
        <v>1.3882829999999999</v>
      </c>
      <c r="L2959" t="s">
        <v>25</v>
      </c>
    </row>
    <row r="2960" spans="1:12" x14ac:dyDescent="0.3">
      <c r="A2960" s="1">
        <v>42783</v>
      </c>
      <c r="B2960">
        <v>2017</v>
      </c>
      <c r="C2960" t="s">
        <v>21</v>
      </c>
      <c r="D2960">
        <v>1223320</v>
      </c>
      <c r="E2960">
        <v>1900000</v>
      </c>
      <c r="F2960" t="s">
        <v>13</v>
      </c>
      <c r="G2960" t="s">
        <v>14</v>
      </c>
      <c r="H2960">
        <v>3</v>
      </c>
      <c r="I2960">
        <v>3</v>
      </c>
      <c r="J2960">
        <v>1002</v>
      </c>
      <c r="K2960">
        <v>1.3882829999999999</v>
      </c>
      <c r="L2960" t="s">
        <v>16</v>
      </c>
    </row>
    <row r="2961" spans="1:12" x14ac:dyDescent="0.3">
      <c r="A2961" s="1">
        <v>42783</v>
      </c>
      <c r="B2961">
        <v>2017</v>
      </c>
      <c r="C2961" t="s">
        <v>17</v>
      </c>
      <c r="D2961">
        <v>173180</v>
      </c>
      <c r="E2961">
        <v>230000</v>
      </c>
      <c r="F2961" t="s">
        <v>19</v>
      </c>
      <c r="G2961" t="s">
        <v>20</v>
      </c>
      <c r="H2961">
        <v>4</v>
      </c>
      <c r="I2961">
        <v>3</v>
      </c>
      <c r="J2961">
        <v>1269</v>
      </c>
      <c r="K2961">
        <v>1.3882829999999999</v>
      </c>
      <c r="L2961" t="s">
        <v>22</v>
      </c>
    </row>
    <row r="2962" spans="1:12" x14ac:dyDescent="0.3">
      <c r="A2962" s="1">
        <v>42783</v>
      </c>
      <c r="B2962">
        <v>2017</v>
      </c>
      <c r="C2962" t="s">
        <v>17</v>
      </c>
      <c r="D2962">
        <v>165300</v>
      </c>
      <c r="E2962">
        <v>112000</v>
      </c>
      <c r="F2962" t="s">
        <v>13</v>
      </c>
      <c r="G2962" t="s">
        <v>14</v>
      </c>
      <c r="H2962">
        <v>3</v>
      </c>
      <c r="I2962">
        <v>2</v>
      </c>
      <c r="J2962">
        <v>967</v>
      </c>
      <c r="K2962">
        <v>1.3882829999999999</v>
      </c>
      <c r="L2962" t="s">
        <v>16</v>
      </c>
    </row>
    <row r="2963" spans="1:12" x14ac:dyDescent="0.3">
      <c r="A2963" s="1">
        <v>42784</v>
      </c>
      <c r="B2963">
        <v>2017</v>
      </c>
      <c r="C2963" t="s">
        <v>17</v>
      </c>
      <c r="D2963">
        <v>165460</v>
      </c>
      <c r="E2963">
        <v>64000</v>
      </c>
      <c r="F2963" t="s">
        <v>19</v>
      </c>
      <c r="G2963" t="s">
        <v>20</v>
      </c>
      <c r="H2963">
        <v>4</v>
      </c>
      <c r="I2963">
        <v>4</v>
      </c>
      <c r="J2963">
        <v>1221</v>
      </c>
      <c r="K2963">
        <v>1.3882829999999999</v>
      </c>
      <c r="L2963" t="s">
        <v>25</v>
      </c>
    </row>
    <row r="2964" spans="1:12" x14ac:dyDescent="0.3">
      <c r="A2964" s="1">
        <v>42785</v>
      </c>
      <c r="B2964">
        <v>2017</v>
      </c>
      <c r="C2964" t="s">
        <v>21</v>
      </c>
      <c r="D2964">
        <v>1137780</v>
      </c>
      <c r="E2964">
        <v>1750000</v>
      </c>
      <c r="F2964" t="s">
        <v>13</v>
      </c>
      <c r="G2964" t="s">
        <v>14</v>
      </c>
      <c r="H2964">
        <v>3</v>
      </c>
      <c r="I2964">
        <v>3</v>
      </c>
      <c r="J2964">
        <v>982</v>
      </c>
      <c r="K2964">
        <v>1.3882829999999999</v>
      </c>
      <c r="L2964" t="s">
        <v>16</v>
      </c>
    </row>
    <row r="2965" spans="1:12" x14ac:dyDescent="0.3">
      <c r="A2965" s="1">
        <v>42785</v>
      </c>
      <c r="B2965">
        <v>2017</v>
      </c>
      <c r="C2965" t="s">
        <v>12</v>
      </c>
      <c r="D2965">
        <v>66960</v>
      </c>
      <c r="E2965">
        <v>69500</v>
      </c>
      <c r="F2965" t="s">
        <v>13</v>
      </c>
      <c r="G2965" t="s">
        <v>14</v>
      </c>
      <c r="H2965">
        <v>3</v>
      </c>
      <c r="I2965">
        <v>2</v>
      </c>
      <c r="J2965">
        <v>1058</v>
      </c>
      <c r="K2965">
        <v>1.3882829999999999</v>
      </c>
      <c r="L2965" t="s">
        <v>15</v>
      </c>
    </row>
    <row r="2966" spans="1:12" x14ac:dyDescent="0.3">
      <c r="A2966" s="1">
        <v>42789</v>
      </c>
      <c r="B2966">
        <v>2017</v>
      </c>
      <c r="C2966" t="s">
        <v>30</v>
      </c>
      <c r="D2966">
        <v>227620</v>
      </c>
      <c r="E2966">
        <v>350000</v>
      </c>
      <c r="F2966" t="s">
        <v>13</v>
      </c>
      <c r="G2966" t="s">
        <v>14</v>
      </c>
      <c r="H2966">
        <v>3</v>
      </c>
      <c r="I2966">
        <v>1</v>
      </c>
      <c r="J2966">
        <v>947</v>
      </c>
      <c r="K2966">
        <v>1.3882829999999999</v>
      </c>
      <c r="L2966" t="s">
        <v>22</v>
      </c>
    </row>
    <row r="2967" spans="1:12" x14ac:dyDescent="0.3">
      <c r="A2967" s="1">
        <v>42789</v>
      </c>
      <c r="B2967">
        <v>2017</v>
      </c>
      <c r="C2967" t="s">
        <v>30</v>
      </c>
      <c r="D2967">
        <v>227890</v>
      </c>
      <c r="E2967">
        <v>545000</v>
      </c>
      <c r="F2967" t="s">
        <v>13</v>
      </c>
      <c r="G2967" t="s">
        <v>14</v>
      </c>
      <c r="H2967">
        <v>3</v>
      </c>
      <c r="I2967">
        <v>3</v>
      </c>
      <c r="J2967">
        <v>1038</v>
      </c>
      <c r="K2967">
        <v>1.3882829999999999</v>
      </c>
      <c r="L2967" t="s">
        <v>22</v>
      </c>
    </row>
    <row r="2968" spans="1:12" x14ac:dyDescent="0.3">
      <c r="A2968" s="1">
        <v>42790</v>
      </c>
      <c r="B2968">
        <v>2017</v>
      </c>
      <c r="C2968" t="s">
        <v>26</v>
      </c>
      <c r="D2968">
        <v>270340</v>
      </c>
      <c r="E2968">
        <v>735000</v>
      </c>
      <c r="F2968" t="s">
        <v>13</v>
      </c>
      <c r="G2968" t="s">
        <v>14</v>
      </c>
      <c r="H2968">
        <v>3</v>
      </c>
      <c r="I2968">
        <v>1</v>
      </c>
      <c r="J2968">
        <v>1091</v>
      </c>
      <c r="K2968">
        <v>1.3882829999999999</v>
      </c>
      <c r="L2968" t="s">
        <v>16</v>
      </c>
    </row>
    <row r="2969" spans="1:12" x14ac:dyDescent="0.3">
      <c r="A2969" s="1">
        <v>42790</v>
      </c>
      <c r="B2969">
        <v>2017</v>
      </c>
      <c r="C2969" t="s">
        <v>30</v>
      </c>
      <c r="D2969">
        <v>284900</v>
      </c>
      <c r="E2969">
        <v>410500</v>
      </c>
      <c r="F2969" t="s">
        <v>13</v>
      </c>
      <c r="G2969" t="s">
        <v>14</v>
      </c>
      <c r="H2969">
        <v>3</v>
      </c>
      <c r="I2969">
        <v>3</v>
      </c>
      <c r="J2969">
        <v>1071</v>
      </c>
      <c r="K2969">
        <v>1.3882829999999999</v>
      </c>
      <c r="L2969" t="s">
        <v>25</v>
      </c>
    </row>
    <row r="2970" spans="1:12" x14ac:dyDescent="0.3">
      <c r="A2970" s="1">
        <v>42790</v>
      </c>
      <c r="B2970">
        <v>2017</v>
      </c>
      <c r="C2970" t="s">
        <v>12</v>
      </c>
      <c r="D2970">
        <v>95490</v>
      </c>
      <c r="E2970">
        <v>147000</v>
      </c>
      <c r="F2970" t="s">
        <v>13</v>
      </c>
      <c r="G2970" t="s">
        <v>14</v>
      </c>
      <c r="H2970">
        <v>3</v>
      </c>
      <c r="I2970">
        <v>2</v>
      </c>
      <c r="J2970">
        <v>1012</v>
      </c>
      <c r="K2970">
        <v>1.3882829999999999</v>
      </c>
      <c r="L2970" t="s">
        <v>25</v>
      </c>
    </row>
    <row r="2971" spans="1:12" x14ac:dyDescent="0.3">
      <c r="A2971" s="1">
        <v>42790</v>
      </c>
      <c r="B2971">
        <v>2017</v>
      </c>
      <c r="C2971" t="s">
        <v>17</v>
      </c>
      <c r="D2971">
        <v>143780</v>
      </c>
      <c r="E2971">
        <v>120000</v>
      </c>
      <c r="F2971" t="s">
        <v>19</v>
      </c>
      <c r="G2971" t="s">
        <v>20</v>
      </c>
      <c r="H2971">
        <v>4</v>
      </c>
      <c r="I2971">
        <v>3</v>
      </c>
      <c r="J2971">
        <v>1470</v>
      </c>
      <c r="K2971">
        <v>1.3882829999999999</v>
      </c>
      <c r="L2971" t="s">
        <v>25</v>
      </c>
    </row>
    <row r="2972" spans="1:12" x14ac:dyDescent="0.3">
      <c r="A2972" s="1">
        <v>42791</v>
      </c>
      <c r="B2972">
        <v>2017</v>
      </c>
      <c r="C2972" t="s">
        <v>21</v>
      </c>
      <c r="D2972">
        <v>1229760</v>
      </c>
      <c r="E2972">
        <v>1825000</v>
      </c>
      <c r="F2972" t="s">
        <v>13</v>
      </c>
      <c r="G2972" t="s">
        <v>14</v>
      </c>
      <c r="H2972">
        <v>3</v>
      </c>
      <c r="I2972">
        <v>2</v>
      </c>
      <c r="J2972">
        <v>1078</v>
      </c>
      <c r="K2972">
        <v>1.3882829999999999</v>
      </c>
      <c r="L2972" t="s">
        <v>16</v>
      </c>
    </row>
    <row r="2973" spans="1:12" x14ac:dyDescent="0.3">
      <c r="A2973" s="1">
        <v>42792</v>
      </c>
      <c r="B2973">
        <v>2017</v>
      </c>
      <c r="C2973" t="s">
        <v>18</v>
      </c>
      <c r="D2973">
        <v>280460</v>
      </c>
      <c r="E2973">
        <v>380000</v>
      </c>
      <c r="F2973" t="s">
        <v>13</v>
      </c>
      <c r="G2973" t="s">
        <v>14</v>
      </c>
      <c r="H2973">
        <v>3</v>
      </c>
      <c r="I2973">
        <v>3</v>
      </c>
      <c r="J2973">
        <v>978</v>
      </c>
      <c r="K2973">
        <v>1.3882829999999999</v>
      </c>
      <c r="L2973" t="s">
        <v>22</v>
      </c>
    </row>
    <row r="2974" spans="1:12" x14ac:dyDescent="0.3">
      <c r="A2974" s="1">
        <v>42792</v>
      </c>
      <c r="B2974">
        <v>2017</v>
      </c>
      <c r="C2974" t="s">
        <v>12</v>
      </c>
      <c r="D2974">
        <v>82690</v>
      </c>
      <c r="E2974">
        <v>22900</v>
      </c>
      <c r="F2974" t="s">
        <v>13</v>
      </c>
      <c r="G2974" t="s">
        <v>14</v>
      </c>
      <c r="H2974">
        <v>3</v>
      </c>
      <c r="I2974">
        <v>3</v>
      </c>
      <c r="J2974">
        <v>1015</v>
      </c>
      <c r="K2974">
        <v>1.3882829999999999</v>
      </c>
      <c r="L2974" t="s">
        <v>22</v>
      </c>
    </row>
    <row r="2975" spans="1:12" x14ac:dyDescent="0.3">
      <c r="A2975" s="1">
        <v>42793</v>
      </c>
      <c r="B2975">
        <v>2017</v>
      </c>
      <c r="C2975" t="s">
        <v>30</v>
      </c>
      <c r="D2975">
        <v>1415210</v>
      </c>
      <c r="E2975">
        <v>1500000</v>
      </c>
      <c r="F2975" t="s">
        <v>13</v>
      </c>
      <c r="G2975" t="s">
        <v>14</v>
      </c>
      <c r="H2975">
        <v>3</v>
      </c>
      <c r="I2975">
        <v>2</v>
      </c>
      <c r="J2975">
        <v>1092</v>
      </c>
      <c r="K2975">
        <v>1.3882829999999999</v>
      </c>
      <c r="L2975" t="s">
        <v>15</v>
      </c>
    </row>
    <row r="2976" spans="1:12" x14ac:dyDescent="0.3">
      <c r="A2976" s="1">
        <v>42793</v>
      </c>
      <c r="B2976">
        <v>2017</v>
      </c>
      <c r="C2976" t="s">
        <v>26</v>
      </c>
      <c r="D2976">
        <v>906640</v>
      </c>
      <c r="E2976">
        <v>1460000</v>
      </c>
      <c r="F2976" t="s">
        <v>13</v>
      </c>
      <c r="G2976" t="s">
        <v>14</v>
      </c>
      <c r="H2976">
        <v>3</v>
      </c>
      <c r="I2976">
        <v>1</v>
      </c>
      <c r="J2976">
        <v>975</v>
      </c>
      <c r="K2976">
        <v>1.3882829999999999</v>
      </c>
      <c r="L2976" t="s">
        <v>16</v>
      </c>
    </row>
    <row r="2977" spans="1:12" x14ac:dyDescent="0.3">
      <c r="A2977" s="1">
        <v>42793</v>
      </c>
      <c r="B2977">
        <v>2017</v>
      </c>
      <c r="C2977" t="s">
        <v>18</v>
      </c>
      <c r="D2977">
        <v>206570</v>
      </c>
      <c r="E2977">
        <v>346500</v>
      </c>
      <c r="F2977" t="s">
        <v>19</v>
      </c>
      <c r="G2977" t="s">
        <v>20</v>
      </c>
      <c r="H2977">
        <v>4</v>
      </c>
      <c r="I2977">
        <v>4</v>
      </c>
      <c r="J2977">
        <v>1426</v>
      </c>
      <c r="K2977">
        <v>1.3882829999999999</v>
      </c>
      <c r="L2977" t="s">
        <v>25</v>
      </c>
    </row>
    <row r="2978" spans="1:12" x14ac:dyDescent="0.3">
      <c r="A2978" s="1">
        <v>42793</v>
      </c>
      <c r="B2978">
        <v>2017</v>
      </c>
      <c r="C2978" t="s">
        <v>26</v>
      </c>
      <c r="D2978">
        <v>328860</v>
      </c>
      <c r="E2978">
        <v>350000</v>
      </c>
      <c r="F2978" t="s">
        <v>13</v>
      </c>
      <c r="G2978" t="s">
        <v>14</v>
      </c>
      <c r="H2978">
        <v>3</v>
      </c>
      <c r="I2978">
        <v>2</v>
      </c>
      <c r="J2978">
        <v>1041</v>
      </c>
      <c r="K2978">
        <v>1.3882829999999999</v>
      </c>
      <c r="L2978" t="s">
        <v>22</v>
      </c>
    </row>
    <row r="2979" spans="1:12" x14ac:dyDescent="0.3">
      <c r="A2979" s="1">
        <v>42796</v>
      </c>
      <c r="B2979">
        <v>2017</v>
      </c>
      <c r="C2979" t="s">
        <v>17</v>
      </c>
      <c r="D2979">
        <v>58440</v>
      </c>
      <c r="E2979">
        <v>10000</v>
      </c>
      <c r="F2979" t="s">
        <v>13</v>
      </c>
      <c r="G2979" t="s">
        <v>14</v>
      </c>
      <c r="H2979">
        <v>3</v>
      </c>
      <c r="I2979">
        <v>2</v>
      </c>
      <c r="J2979">
        <v>994</v>
      </c>
      <c r="K2979">
        <v>1.3882829999999999</v>
      </c>
      <c r="L2979" t="s">
        <v>22</v>
      </c>
    </row>
    <row r="2980" spans="1:12" x14ac:dyDescent="0.3">
      <c r="A2980" s="1">
        <v>42796</v>
      </c>
      <c r="B2980">
        <v>2017</v>
      </c>
      <c r="C2980" t="s">
        <v>29</v>
      </c>
      <c r="D2980">
        <v>279930</v>
      </c>
      <c r="E2980">
        <v>420000</v>
      </c>
      <c r="F2980" t="s">
        <v>19</v>
      </c>
      <c r="G2980" t="s">
        <v>20</v>
      </c>
      <c r="H2980">
        <v>4</v>
      </c>
      <c r="I2980">
        <v>4</v>
      </c>
      <c r="J2980">
        <v>1475</v>
      </c>
      <c r="K2980">
        <v>1.3882829999999999</v>
      </c>
      <c r="L2980" t="s">
        <v>22</v>
      </c>
    </row>
    <row r="2981" spans="1:12" x14ac:dyDescent="0.3">
      <c r="A2981" s="1">
        <v>42796</v>
      </c>
      <c r="B2981">
        <v>2017</v>
      </c>
      <c r="C2981" t="s">
        <v>18</v>
      </c>
      <c r="D2981">
        <v>290890</v>
      </c>
      <c r="E2981">
        <v>438089</v>
      </c>
      <c r="F2981" t="s">
        <v>13</v>
      </c>
      <c r="G2981" t="s">
        <v>14</v>
      </c>
      <c r="H2981">
        <v>3</v>
      </c>
      <c r="I2981">
        <v>2</v>
      </c>
      <c r="J2981">
        <v>976</v>
      </c>
      <c r="K2981">
        <v>1.3882829999999999</v>
      </c>
      <c r="L2981" t="s">
        <v>15</v>
      </c>
    </row>
    <row r="2982" spans="1:12" x14ac:dyDescent="0.3">
      <c r="A2982" s="1">
        <v>42797</v>
      </c>
      <c r="B2982">
        <v>2017</v>
      </c>
      <c r="C2982" t="s">
        <v>18</v>
      </c>
      <c r="D2982">
        <v>312450</v>
      </c>
      <c r="E2982">
        <v>505000</v>
      </c>
      <c r="F2982" t="s">
        <v>13</v>
      </c>
      <c r="G2982" t="s">
        <v>14</v>
      </c>
      <c r="H2982">
        <v>3</v>
      </c>
      <c r="I2982">
        <v>1</v>
      </c>
      <c r="J2982">
        <v>1042</v>
      </c>
      <c r="K2982">
        <v>1.3882829999999999</v>
      </c>
      <c r="L2982" t="s">
        <v>15</v>
      </c>
    </row>
    <row r="2983" spans="1:12" x14ac:dyDescent="0.3">
      <c r="A2983" s="1">
        <v>42797</v>
      </c>
      <c r="B2983">
        <v>2017</v>
      </c>
      <c r="C2983" t="s">
        <v>26</v>
      </c>
      <c r="D2983">
        <v>254590</v>
      </c>
      <c r="E2983">
        <v>284658</v>
      </c>
      <c r="F2983" t="s">
        <v>13</v>
      </c>
      <c r="G2983" t="s">
        <v>14</v>
      </c>
      <c r="H2983">
        <v>3</v>
      </c>
      <c r="I2983">
        <v>2</v>
      </c>
      <c r="J2983">
        <v>1077</v>
      </c>
      <c r="K2983">
        <v>1.3882829999999999</v>
      </c>
      <c r="L2983" t="s">
        <v>25</v>
      </c>
    </row>
    <row r="2984" spans="1:12" x14ac:dyDescent="0.3">
      <c r="A2984" s="1">
        <v>42799</v>
      </c>
      <c r="B2984">
        <v>2017</v>
      </c>
      <c r="C2984" t="s">
        <v>17</v>
      </c>
      <c r="D2984">
        <v>99510</v>
      </c>
      <c r="E2984">
        <v>55000</v>
      </c>
      <c r="F2984" t="s">
        <v>13</v>
      </c>
      <c r="G2984" t="s">
        <v>14</v>
      </c>
      <c r="H2984">
        <v>3</v>
      </c>
      <c r="I2984">
        <v>3</v>
      </c>
      <c r="J2984">
        <v>1053</v>
      </c>
      <c r="K2984">
        <v>1.3882829999999999</v>
      </c>
      <c r="L2984" t="s">
        <v>15</v>
      </c>
    </row>
    <row r="2985" spans="1:12" x14ac:dyDescent="0.3">
      <c r="A2985" s="1">
        <v>42803</v>
      </c>
      <c r="B2985">
        <v>2017</v>
      </c>
      <c r="C2985" t="s">
        <v>12</v>
      </c>
      <c r="D2985">
        <v>48050</v>
      </c>
      <c r="E2985">
        <v>33100</v>
      </c>
      <c r="F2985" t="s">
        <v>13</v>
      </c>
      <c r="G2985" t="s">
        <v>14</v>
      </c>
      <c r="H2985">
        <v>3</v>
      </c>
      <c r="I2985">
        <v>2</v>
      </c>
      <c r="J2985">
        <v>1080</v>
      </c>
      <c r="K2985">
        <v>1.3882829999999999</v>
      </c>
      <c r="L2985" t="s">
        <v>25</v>
      </c>
    </row>
    <row r="2986" spans="1:12" x14ac:dyDescent="0.3">
      <c r="A2986" s="1">
        <v>42806</v>
      </c>
      <c r="B2986">
        <v>2017</v>
      </c>
      <c r="C2986" t="s">
        <v>21</v>
      </c>
      <c r="D2986">
        <v>1200500</v>
      </c>
      <c r="E2986">
        <v>6089365</v>
      </c>
      <c r="F2986" t="s">
        <v>13</v>
      </c>
      <c r="G2986" t="s">
        <v>14</v>
      </c>
      <c r="H2986">
        <v>3</v>
      </c>
      <c r="I2986">
        <v>3</v>
      </c>
      <c r="J2986">
        <v>902</v>
      </c>
      <c r="K2986">
        <v>1.3882829999999999</v>
      </c>
      <c r="L2986" t="s">
        <v>25</v>
      </c>
    </row>
    <row r="2987" spans="1:12" x14ac:dyDescent="0.3">
      <c r="A2987" s="1">
        <v>42807</v>
      </c>
      <c r="B2987">
        <v>2017</v>
      </c>
      <c r="C2987" t="s">
        <v>26</v>
      </c>
      <c r="D2987">
        <v>370440</v>
      </c>
      <c r="E2987">
        <v>445000</v>
      </c>
      <c r="F2987" t="s">
        <v>19</v>
      </c>
      <c r="G2987" t="s">
        <v>20</v>
      </c>
      <c r="H2987">
        <v>4</v>
      </c>
      <c r="I2987">
        <v>2</v>
      </c>
      <c r="J2987">
        <v>1469</v>
      </c>
      <c r="K2987">
        <v>1.3882829999999999</v>
      </c>
      <c r="L2987" t="s">
        <v>25</v>
      </c>
    </row>
    <row r="2988" spans="1:12" x14ac:dyDescent="0.3">
      <c r="A2988" s="1">
        <v>42810</v>
      </c>
      <c r="B2988">
        <v>2017</v>
      </c>
      <c r="C2988" t="s">
        <v>29</v>
      </c>
      <c r="D2988">
        <v>170380</v>
      </c>
      <c r="E2988">
        <v>215000</v>
      </c>
      <c r="F2988" t="s">
        <v>13</v>
      </c>
      <c r="G2988" t="s">
        <v>14</v>
      </c>
      <c r="H2988">
        <v>3</v>
      </c>
      <c r="I2988">
        <v>2</v>
      </c>
      <c r="J2988">
        <v>1087</v>
      </c>
      <c r="K2988">
        <v>1.3882829999999999</v>
      </c>
      <c r="L2988" t="s">
        <v>25</v>
      </c>
    </row>
    <row r="2989" spans="1:12" x14ac:dyDescent="0.3">
      <c r="A2989" s="1">
        <v>42810</v>
      </c>
      <c r="B2989">
        <v>2017</v>
      </c>
      <c r="C2989" t="s">
        <v>29</v>
      </c>
      <c r="D2989">
        <v>239470</v>
      </c>
      <c r="E2989">
        <v>365000</v>
      </c>
      <c r="F2989" t="s">
        <v>13</v>
      </c>
      <c r="G2989" t="s">
        <v>14</v>
      </c>
      <c r="H2989">
        <v>3</v>
      </c>
      <c r="I2989">
        <v>3</v>
      </c>
      <c r="J2989">
        <v>926</v>
      </c>
      <c r="K2989">
        <v>1.3882829999999999</v>
      </c>
      <c r="L2989" t="s">
        <v>25</v>
      </c>
    </row>
    <row r="2990" spans="1:12" x14ac:dyDescent="0.3">
      <c r="A2990" s="1">
        <v>42810</v>
      </c>
      <c r="B2990">
        <v>2017</v>
      </c>
      <c r="C2990" t="s">
        <v>12</v>
      </c>
      <c r="D2990">
        <v>60150</v>
      </c>
      <c r="E2990">
        <v>42000</v>
      </c>
      <c r="F2990" t="s">
        <v>13</v>
      </c>
      <c r="G2990" t="s">
        <v>14</v>
      </c>
      <c r="H2990">
        <v>3</v>
      </c>
      <c r="I2990">
        <v>1</v>
      </c>
      <c r="J2990">
        <v>1047</v>
      </c>
      <c r="K2990">
        <v>1.3882829999999999</v>
      </c>
      <c r="L2990" t="s">
        <v>22</v>
      </c>
    </row>
    <row r="2991" spans="1:12" x14ac:dyDescent="0.3">
      <c r="A2991" s="1">
        <v>42810</v>
      </c>
      <c r="B2991">
        <v>2017</v>
      </c>
      <c r="C2991" t="s">
        <v>21</v>
      </c>
      <c r="D2991">
        <v>1341060</v>
      </c>
      <c r="E2991">
        <v>1100000</v>
      </c>
      <c r="F2991" t="s">
        <v>13</v>
      </c>
      <c r="G2991" t="s">
        <v>14</v>
      </c>
      <c r="H2991">
        <v>3</v>
      </c>
      <c r="I2991">
        <v>1</v>
      </c>
      <c r="J2991">
        <v>998</v>
      </c>
      <c r="K2991">
        <v>1.3882829999999999</v>
      </c>
      <c r="L2991" t="s">
        <v>22</v>
      </c>
    </row>
    <row r="2992" spans="1:12" x14ac:dyDescent="0.3">
      <c r="A2992" s="1">
        <v>42810</v>
      </c>
      <c r="B2992">
        <v>2017</v>
      </c>
      <c r="C2992" t="s">
        <v>12</v>
      </c>
      <c r="D2992">
        <v>79770</v>
      </c>
      <c r="E2992">
        <v>105000</v>
      </c>
      <c r="F2992" t="s">
        <v>23</v>
      </c>
      <c r="G2992" t="s">
        <v>24</v>
      </c>
      <c r="H2992">
        <v>6</v>
      </c>
      <c r="I2992">
        <v>4</v>
      </c>
      <c r="J2992">
        <v>2056</v>
      </c>
      <c r="K2992">
        <v>1.3882829999999999</v>
      </c>
      <c r="L2992" t="s">
        <v>15</v>
      </c>
    </row>
    <row r="2993" spans="1:12" x14ac:dyDescent="0.3">
      <c r="A2993" s="1">
        <v>42812</v>
      </c>
      <c r="B2993">
        <v>2017</v>
      </c>
      <c r="C2993" t="s">
        <v>26</v>
      </c>
      <c r="D2993">
        <v>402220</v>
      </c>
      <c r="E2993">
        <v>475000</v>
      </c>
      <c r="F2993" t="s">
        <v>13</v>
      </c>
      <c r="G2993" t="s">
        <v>14</v>
      </c>
      <c r="H2993">
        <v>3</v>
      </c>
      <c r="I2993">
        <v>1</v>
      </c>
      <c r="J2993">
        <v>1076</v>
      </c>
      <c r="K2993">
        <v>1.3882829999999999</v>
      </c>
      <c r="L2993" t="s">
        <v>16</v>
      </c>
    </row>
    <row r="2994" spans="1:12" x14ac:dyDescent="0.3">
      <c r="A2994" s="1">
        <v>42813</v>
      </c>
      <c r="B2994">
        <v>2017</v>
      </c>
      <c r="C2994" t="s">
        <v>18</v>
      </c>
      <c r="D2994">
        <v>238260</v>
      </c>
      <c r="E2994">
        <v>415000</v>
      </c>
      <c r="F2994" t="s">
        <v>13</v>
      </c>
      <c r="G2994" t="s">
        <v>14</v>
      </c>
      <c r="H2994">
        <v>3</v>
      </c>
      <c r="I2994">
        <v>2</v>
      </c>
      <c r="J2994">
        <v>1040</v>
      </c>
      <c r="K2994">
        <v>1.3882829999999999</v>
      </c>
      <c r="L2994" t="s">
        <v>16</v>
      </c>
    </row>
    <row r="2995" spans="1:12" x14ac:dyDescent="0.3">
      <c r="A2995" s="1">
        <v>42813</v>
      </c>
      <c r="B2995">
        <v>2017</v>
      </c>
      <c r="C2995" t="s">
        <v>26</v>
      </c>
      <c r="D2995">
        <v>354060</v>
      </c>
      <c r="E2995">
        <v>557500</v>
      </c>
      <c r="F2995" t="s">
        <v>13</v>
      </c>
      <c r="G2995" t="s">
        <v>14</v>
      </c>
      <c r="H2995">
        <v>3</v>
      </c>
      <c r="I2995">
        <v>2</v>
      </c>
      <c r="J2995">
        <v>980</v>
      </c>
      <c r="K2995">
        <v>1.3882829999999999</v>
      </c>
      <c r="L2995" t="s">
        <v>15</v>
      </c>
    </row>
    <row r="2996" spans="1:12" x14ac:dyDescent="0.3">
      <c r="A2996" s="1">
        <v>42813</v>
      </c>
      <c r="B2996">
        <v>2017</v>
      </c>
      <c r="C2996" t="s">
        <v>12</v>
      </c>
      <c r="D2996">
        <v>99410</v>
      </c>
      <c r="E2996">
        <v>71000</v>
      </c>
      <c r="F2996" t="s">
        <v>19</v>
      </c>
      <c r="G2996" t="s">
        <v>20</v>
      </c>
      <c r="H2996">
        <v>4</v>
      </c>
      <c r="I2996">
        <v>3</v>
      </c>
      <c r="J2996">
        <v>1407</v>
      </c>
      <c r="K2996">
        <v>1.3882829999999999</v>
      </c>
      <c r="L2996" t="s">
        <v>25</v>
      </c>
    </row>
    <row r="2997" spans="1:12" x14ac:dyDescent="0.3">
      <c r="A2997" s="1">
        <v>42817</v>
      </c>
      <c r="B2997">
        <v>2017</v>
      </c>
      <c r="C2997" t="s">
        <v>17</v>
      </c>
      <c r="D2997">
        <v>148920</v>
      </c>
      <c r="E2997">
        <v>199000</v>
      </c>
      <c r="F2997" t="s">
        <v>13</v>
      </c>
      <c r="G2997" t="s">
        <v>14</v>
      </c>
      <c r="H2997">
        <v>3</v>
      </c>
      <c r="I2997">
        <v>2</v>
      </c>
      <c r="J2997">
        <v>1015</v>
      </c>
      <c r="K2997">
        <v>1.3882829999999999</v>
      </c>
      <c r="L2997" t="s">
        <v>25</v>
      </c>
    </row>
    <row r="2998" spans="1:12" x14ac:dyDescent="0.3">
      <c r="A2998" s="1">
        <v>42817</v>
      </c>
      <c r="B2998">
        <v>2017</v>
      </c>
      <c r="C2998" t="s">
        <v>12</v>
      </c>
      <c r="D2998">
        <v>90820</v>
      </c>
      <c r="E2998">
        <v>110000</v>
      </c>
      <c r="F2998" t="s">
        <v>13</v>
      </c>
      <c r="G2998" t="s">
        <v>14</v>
      </c>
      <c r="H2998">
        <v>3</v>
      </c>
      <c r="I2998">
        <v>2</v>
      </c>
      <c r="J2998">
        <v>975</v>
      </c>
      <c r="K2998">
        <v>1.3882829999999999</v>
      </c>
      <c r="L2998" t="s">
        <v>16</v>
      </c>
    </row>
    <row r="2999" spans="1:12" x14ac:dyDescent="0.3">
      <c r="A2999" s="1">
        <v>42817</v>
      </c>
      <c r="B2999">
        <v>2017</v>
      </c>
      <c r="C2999" t="s">
        <v>18</v>
      </c>
      <c r="D2999">
        <v>312850</v>
      </c>
      <c r="E2999">
        <v>460000</v>
      </c>
      <c r="F2999" t="s">
        <v>13</v>
      </c>
      <c r="G2999" t="s">
        <v>14</v>
      </c>
      <c r="H2999">
        <v>3</v>
      </c>
      <c r="I2999">
        <v>3</v>
      </c>
      <c r="J2999">
        <v>1076</v>
      </c>
      <c r="K2999">
        <v>1.3882829999999999</v>
      </c>
      <c r="L2999" t="s">
        <v>22</v>
      </c>
    </row>
    <row r="3000" spans="1:12" x14ac:dyDescent="0.3">
      <c r="A3000" s="1">
        <v>42818</v>
      </c>
      <c r="B3000">
        <v>2017</v>
      </c>
      <c r="C3000" t="s">
        <v>26</v>
      </c>
      <c r="D3000">
        <v>707980</v>
      </c>
      <c r="E3000">
        <v>1080000</v>
      </c>
      <c r="F3000" t="s">
        <v>13</v>
      </c>
      <c r="G3000" t="s">
        <v>14</v>
      </c>
      <c r="H3000">
        <v>3</v>
      </c>
      <c r="I3000">
        <v>3</v>
      </c>
      <c r="J3000">
        <v>953</v>
      </c>
      <c r="K3000">
        <v>1.3882829999999999</v>
      </c>
      <c r="L3000" t="s">
        <v>15</v>
      </c>
    </row>
    <row r="3001" spans="1:12" x14ac:dyDescent="0.3">
      <c r="A3001" s="1">
        <v>42820</v>
      </c>
      <c r="B3001">
        <v>2017</v>
      </c>
      <c r="C3001" t="s">
        <v>17</v>
      </c>
      <c r="D3001">
        <v>130620</v>
      </c>
      <c r="E3001">
        <v>78000</v>
      </c>
      <c r="F3001" t="s">
        <v>13</v>
      </c>
      <c r="G3001" t="s">
        <v>14</v>
      </c>
      <c r="H3001">
        <v>3</v>
      </c>
      <c r="I3001">
        <v>2</v>
      </c>
      <c r="J3001">
        <v>1031</v>
      </c>
      <c r="K3001">
        <v>1.3882829999999999</v>
      </c>
      <c r="L3001" t="s">
        <v>22</v>
      </c>
    </row>
    <row r="3002" spans="1:12" x14ac:dyDescent="0.3">
      <c r="A3002" s="1">
        <v>42824</v>
      </c>
      <c r="B3002">
        <v>2017</v>
      </c>
      <c r="C3002" t="s">
        <v>18</v>
      </c>
      <c r="D3002">
        <v>825420</v>
      </c>
      <c r="E3002">
        <v>1450000</v>
      </c>
      <c r="F3002" t="s">
        <v>13</v>
      </c>
      <c r="G3002" t="s">
        <v>14</v>
      </c>
      <c r="H3002">
        <v>3</v>
      </c>
      <c r="I3002">
        <v>2</v>
      </c>
      <c r="J3002">
        <v>1098</v>
      </c>
      <c r="K3002">
        <v>1.3882829999999999</v>
      </c>
      <c r="L3002" t="s">
        <v>16</v>
      </c>
    </row>
    <row r="3003" spans="1:12" x14ac:dyDescent="0.3">
      <c r="A3003" s="1">
        <v>42824</v>
      </c>
      <c r="B3003">
        <v>2017</v>
      </c>
      <c r="C3003" t="s">
        <v>17</v>
      </c>
      <c r="D3003">
        <v>151570</v>
      </c>
      <c r="E3003">
        <v>96600</v>
      </c>
      <c r="F3003" t="s">
        <v>13</v>
      </c>
      <c r="G3003" t="s">
        <v>14</v>
      </c>
      <c r="H3003">
        <v>3</v>
      </c>
      <c r="I3003">
        <v>2</v>
      </c>
      <c r="J3003">
        <v>914</v>
      </c>
      <c r="K3003">
        <v>1.3882829999999999</v>
      </c>
      <c r="L3003" t="s">
        <v>22</v>
      </c>
    </row>
    <row r="3004" spans="1:12" x14ac:dyDescent="0.3">
      <c r="A3004" s="1">
        <v>42824</v>
      </c>
      <c r="B3004">
        <v>2017</v>
      </c>
      <c r="C3004" t="s">
        <v>30</v>
      </c>
      <c r="D3004">
        <v>185860</v>
      </c>
      <c r="E3004">
        <v>150000</v>
      </c>
      <c r="F3004" t="s">
        <v>13</v>
      </c>
      <c r="G3004" t="s">
        <v>14</v>
      </c>
      <c r="H3004">
        <v>3</v>
      </c>
      <c r="I3004">
        <v>1</v>
      </c>
      <c r="J3004">
        <v>1072</v>
      </c>
      <c r="K3004">
        <v>1.3882829999999999</v>
      </c>
      <c r="L3004" t="s">
        <v>22</v>
      </c>
    </row>
    <row r="3005" spans="1:12" x14ac:dyDescent="0.3">
      <c r="A3005" s="1">
        <v>42824</v>
      </c>
      <c r="B3005">
        <v>2017</v>
      </c>
      <c r="C3005" t="s">
        <v>18</v>
      </c>
      <c r="D3005">
        <v>219300</v>
      </c>
      <c r="E3005">
        <v>380000</v>
      </c>
      <c r="F3005" t="s">
        <v>19</v>
      </c>
      <c r="G3005" t="s">
        <v>20</v>
      </c>
      <c r="H3005">
        <v>4</v>
      </c>
      <c r="I3005">
        <v>4</v>
      </c>
      <c r="J3005">
        <v>1320</v>
      </c>
      <c r="K3005">
        <v>1.3882829999999999</v>
      </c>
      <c r="L3005" t="s">
        <v>22</v>
      </c>
    </row>
    <row r="3006" spans="1:12" x14ac:dyDescent="0.3">
      <c r="A3006" s="1">
        <v>42824</v>
      </c>
      <c r="B3006">
        <v>2017</v>
      </c>
      <c r="C3006" t="s">
        <v>29</v>
      </c>
      <c r="D3006">
        <v>237930</v>
      </c>
      <c r="E3006">
        <v>328500</v>
      </c>
      <c r="F3006" t="s">
        <v>13</v>
      </c>
      <c r="G3006" t="s">
        <v>14</v>
      </c>
      <c r="H3006">
        <v>3</v>
      </c>
      <c r="I3006">
        <v>1</v>
      </c>
      <c r="J3006">
        <v>1028</v>
      </c>
      <c r="K3006">
        <v>1.3882829999999999</v>
      </c>
      <c r="L3006" t="s">
        <v>22</v>
      </c>
    </row>
    <row r="3007" spans="1:12" x14ac:dyDescent="0.3">
      <c r="A3007" s="1">
        <v>42825</v>
      </c>
      <c r="B3007">
        <v>2017</v>
      </c>
      <c r="C3007" t="s">
        <v>17</v>
      </c>
      <c r="D3007">
        <v>101590</v>
      </c>
      <c r="E3007">
        <v>107100</v>
      </c>
      <c r="F3007" t="s">
        <v>13</v>
      </c>
      <c r="G3007" t="s">
        <v>14</v>
      </c>
      <c r="H3007">
        <v>3</v>
      </c>
      <c r="I3007">
        <v>3</v>
      </c>
      <c r="J3007">
        <v>901</v>
      </c>
      <c r="K3007">
        <v>1.3882829999999999</v>
      </c>
      <c r="L3007" t="s">
        <v>22</v>
      </c>
    </row>
    <row r="3008" spans="1:12" x14ac:dyDescent="0.3">
      <c r="A3008" s="1">
        <v>42825</v>
      </c>
      <c r="B3008">
        <v>2017</v>
      </c>
      <c r="C3008" t="s">
        <v>26</v>
      </c>
      <c r="D3008">
        <v>632520</v>
      </c>
      <c r="E3008">
        <v>1085000</v>
      </c>
      <c r="F3008" t="s">
        <v>13</v>
      </c>
      <c r="G3008" t="s">
        <v>14</v>
      </c>
      <c r="H3008">
        <v>3</v>
      </c>
      <c r="I3008">
        <v>1</v>
      </c>
      <c r="J3008">
        <v>1005</v>
      </c>
      <c r="K3008">
        <v>1.3882829999999999</v>
      </c>
      <c r="L3008" t="s">
        <v>22</v>
      </c>
    </row>
    <row r="3009" spans="1:12" x14ac:dyDescent="0.3">
      <c r="A3009" s="1">
        <v>42826</v>
      </c>
      <c r="B3009">
        <v>2017</v>
      </c>
      <c r="C3009" t="s">
        <v>26</v>
      </c>
      <c r="D3009">
        <v>271880</v>
      </c>
      <c r="E3009">
        <v>510000</v>
      </c>
      <c r="F3009" t="s">
        <v>13</v>
      </c>
      <c r="G3009" t="s">
        <v>14</v>
      </c>
      <c r="H3009">
        <v>3</v>
      </c>
      <c r="I3009">
        <v>1</v>
      </c>
      <c r="J3009">
        <v>981</v>
      </c>
      <c r="K3009">
        <v>1.3882829999999999</v>
      </c>
      <c r="L3009" t="s">
        <v>15</v>
      </c>
    </row>
    <row r="3010" spans="1:12" x14ac:dyDescent="0.3">
      <c r="A3010" s="1">
        <v>42826</v>
      </c>
      <c r="B3010">
        <v>2017</v>
      </c>
      <c r="C3010" t="s">
        <v>21</v>
      </c>
      <c r="D3010">
        <v>3037370</v>
      </c>
      <c r="E3010">
        <v>4850000</v>
      </c>
      <c r="F3010" t="s">
        <v>13</v>
      </c>
      <c r="G3010" t="s">
        <v>14</v>
      </c>
      <c r="H3010">
        <v>3</v>
      </c>
      <c r="I3010">
        <v>1</v>
      </c>
      <c r="J3010">
        <v>949</v>
      </c>
      <c r="K3010">
        <v>1.3882829999999999</v>
      </c>
      <c r="L3010" t="s">
        <v>25</v>
      </c>
    </row>
    <row r="3011" spans="1:12" x14ac:dyDescent="0.3">
      <c r="A3011" s="1">
        <v>42827</v>
      </c>
      <c r="B3011">
        <v>2017</v>
      </c>
      <c r="C3011" t="s">
        <v>17</v>
      </c>
      <c r="D3011">
        <v>99470</v>
      </c>
      <c r="E3011">
        <v>115000</v>
      </c>
      <c r="F3011" t="s">
        <v>13</v>
      </c>
      <c r="G3011" t="s">
        <v>14</v>
      </c>
      <c r="H3011">
        <v>3</v>
      </c>
      <c r="I3011">
        <v>2</v>
      </c>
      <c r="J3011">
        <v>1018</v>
      </c>
      <c r="K3011">
        <v>1.3882829999999999</v>
      </c>
      <c r="L3011" t="s">
        <v>16</v>
      </c>
    </row>
    <row r="3012" spans="1:12" x14ac:dyDescent="0.3">
      <c r="A3012" s="1">
        <v>42827</v>
      </c>
      <c r="B3012">
        <v>2017</v>
      </c>
      <c r="C3012" t="s">
        <v>18</v>
      </c>
      <c r="D3012">
        <v>351820</v>
      </c>
      <c r="E3012">
        <v>355000</v>
      </c>
      <c r="F3012" t="s">
        <v>13</v>
      </c>
      <c r="G3012" t="s">
        <v>14</v>
      </c>
      <c r="H3012">
        <v>3</v>
      </c>
      <c r="I3012">
        <v>3</v>
      </c>
      <c r="J3012">
        <v>910</v>
      </c>
      <c r="K3012">
        <v>1.3882829999999999</v>
      </c>
      <c r="L3012" t="s">
        <v>25</v>
      </c>
    </row>
    <row r="3013" spans="1:12" x14ac:dyDescent="0.3">
      <c r="A3013" s="1">
        <v>42827</v>
      </c>
      <c r="B3013">
        <v>2017</v>
      </c>
      <c r="C3013" t="s">
        <v>26</v>
      </c>
      <c r="D3013">
        <v>1340150</v>
      </c>
      <c r="E3013">
        <v>1800000</v>
      </c>
      <c r="F3013" t="s">
        <v>13</v>
      </c>
      <c r="G3013" t="s">
        <v>14</v>
      </c>
      <c r="H3013">
        <v>3</v>
      </c>
      <c r="I3013">
        <v>3</v>
      </c>
      <c r="J3013">
        <v>918</v>
      </c>
      <c r="K3013">
        <v>1.3882829999999999</v>
      </c>
      <c r="L3013" t="s">
        <v>16</v>
      </c>
    </row>
    <row r="3014" spans="1:12" x14ac:dyDescent="0.3">
      <c r="A3014" s="1">
        <v>42831</v>
      </c>
      <c r="B3014">
        <v>2017</v>
      </c>
      <c r="C3014" t="s">
        <v>30</v>
      </c>
      <c r="D3014">
        <v>449190</v>
      </c>
      <c r="E3014">
        <v>549000</v>
      </c>
      <c r="F3014" t="s">
        <v>13</v>
      </c>
      <c r="G3014" t="s">
        <v>14</v>
      </c>
      <c r="H3014">
        <v>3</v>
      </c>
      <c r="I3014">
        <v>2</v>
      </c>
      <c r="J3014">
        <v>1007</v>
      </c>
      <c r="K3014">
        <v>1.3882829999999999</v>
      </c>
      <c r="L3014" t="s">
        <v>22</v>
      </c>
    </row>
    <row r="3015" spans="1:12" x14ac:dyDescent="0.3">
      <c r="A3015" s="1">
        <v>42831</v>
      </c>
      <c r="B3015">
        <v>2017</v>
      </c>
      <c r="C3015" t="s">
        <v>18</v>
      </c>
      <c r="D3015">
        <v>215550</v>
      </c>
      <c r="E3015">
        <v>175000</v>
      </c>
      <c r="F3015" t="s">
        <v>13</v>
      </c>
      <c r="G3015" t="s">
        <v>14</v>
      </c>
      <c r="H3015">
        <v>3</v>
      </c>
      <c r="I3015">
        <v>2</v>
      </c>
      <c r="J3015">
        <v>980</v>
      </c>
      <c r="K3015">
        <v>1.3882829999999999</v>
      </c>
      <c r="L3015" t="s">
        <v>25</v>
      </c>
    </row>
    <row r="3016" spans="1:12" x14ac:dyDescent="0.3">
      <c r="A3016" s="1">
        <v>42832</v>
      </c>
      <c r="B3016">
        <v>2017</v>
      </c>
      <c r="C3016" t="s">
        <v>21</v>
      </c>
      <c r="D3016">
        <v>479360</v>
      </c>
      <c r="E3016">
        <v>772000</v>
      </c>
      <c r="F3016" t="s">
        <v>13</v>
      </c>
      <c r="G3016" t="s">
        <v>14</v>
      </c>
      <c r="H3016">
        <v>3</v>
      </c>
      <c r="I3016">
        <v>3</v>
      </c>
      <c r="J3016">
        <v>1074</v>
      </c>
      <c r="K3016">
        <v>1.3882829999999999</v>
      </c>
      <c r="L3016" t="s">
        <v>15</v>
      </c>
    </row>
    <row r="3017" spans="1:12" x14ac:dyDescent="0.3">
      <c r="A3017" s="1">
        <v>42834</v>
      </c>
      <c r="B3017">
        <v>2017</v>
      </c>
      <c r="C3017" t="s">
        <v>12</v>
      </c>
      <c r="D3017">
        <v>44210</v>
      </c>
      <c r="E3017">
        <v>25000</v>
      </c>
      <c r="F3017" t="s">
        <v>13</v>
      </c>
      <c r="G3017" t="s">
        <v>14</v>
      </c>
      <c r="H3017">
        <v>3</v>
      </c>
      <c r="I3017">
        <v>2</v>
      </c>
      <c r="J3017">
        <v>1084</v>
      </c>
      <c r="K3017">
        <v>1.3882829999999999</v>
      </c>
      <c r="L3017" t="s">
        <v>16</v>
      </c>
    </row>
    <row r="3018" spans="1:12" x14ac:dyDescent="0.3">
      <c r="A3018" s="1">
        <v>42835</v>
      </c>
      <c r="B3018">
        <v>2017</v>
      </c>
      <c r="C3018" t="s">
        <v>12</v>
      </c>
      <c r="D3018">
        <v>75870</v>
      </c>
      <c r="E3018">
        <v>37460</v>
      </c>
      <c r="F3018" t="s">
        <v>13</v>
      </c>
      <c r="G3018" t="s">
        <v>14</v>
      </c>
      <c r="H3018">
        <v>3</v>
      </c>
      <c r="I3018">
        <v>2</v>
      </c>
      <c r="J3018">
        <v>1040</v>
      </c>
      <c r="K3018">
        <v>1.3882829999999999</v>
      </c>
      <c r="L3018" t="s">
        <v>22</v>
      </c>
    </row>
    <row r="3019" spans="1:12" x14ac:dyDescent="0.3">
      <c r="A3019" s="1">
        <v>42838</v>
      </c>
      <c r="B3019">
        <v>2017</v>
      </c>
      <c r="C3019" t="s">
        <v>17</v>
      </c>
      <c r="D3019">
        <v>199820</v>
      </c>
      <c r="E3019">
        <v>46317</v>
      </c>
      <c r="F3019" t="s">
        <v>13</v>
      </c>
      <c r="G3019" t="s">
        <v>14</v>
      </c>
      <c r="H3019">
        <v>3</v>
      </c>
      <c r="I3019">
        <v>3</v>
      </c>
      <c r="J3019">
        <v>921</v>
      </c>
      <c r="K3019">
        <v>1.3882829999999999</v>
      </c>
      <c r="L3019" t="s">
        <v>16</v>
      </c>
    </row>
    <row r="3020" spans="1:12" x14ac:dyDescent="0.3">
      <c r="A3020" s="1">
        <v>42839</v>
      </c>
      <c r="B3020">
        <v>2017</v>
      </c>
      <c r="C3020" t="s">
        <v>29</v>
      </c>
      <c r="D3020">
        <v>151060</v>
      </c>
      <c r="E3020">
        <v>205000</v>
      </c>
      <c r="F3020" t="s">
        <v>13</v>
      </c>
      <c r="G3020" t="s">
        <v>14</v>
      </c>
      <c r="H3020">
        <v>3</v>
      </c>
      <c r="I3020">
        <v>3</v>
      </c>
      <c r="J3020">
        <v>1049</v>
      </c>
      <c r="K3020">
        <v>1.3882829999999999</v>
      </c>
      <c r="L3020" t="s">
        <v>22</v>
      </c>
    </row>
    <row r="3021" spans="1:12" x14ac:dyDescent="0.3">
      <c r="A3021" s="1">
        <v>42839</v>
      </c>
      <c r="B3021">
        <v>2017</v>
      </c>
      <c r="C3021" t="s">
        <v>21</v>
      </c>
      <c r="D3021">
        <v>1242290</v>
      </c>
      <c r="E3021">
        <v>1655000</v>
      </c>
      <c r="F3021" t="s">
        <v>13</v>
      </c>
      <c r="G3021" t="s">
        <v>14</v>
      </c>
      <c r="H3021">
        <v>3</v>
      </c>
      <c r="I3021">
        <v>2</v>
      </c>
      <c r="J3021">
        <v>1048</v>
      </c>
      <c r="K3021">
        <v>1.3882829999999999</v>
      </c>
      <c r="L3021" t="s">
        <v>25</v>
      </c>
    </row>
    <row r="3022" spans="1:12" x14ac:dyDescent="0.3">
      <c r="A3022" s="1">
        <v>42840</v>
      </c>
      <c r="B3022">
        <v>2017</v>
      </c>
      <c r="C3022" t="s">
        <v>12</v>
      </c>
      <c r="D3022">
        <v>51280</v>
      </c>
      <c r="E3022">
        <v>32000</v>
      </c>
      <c r="F3022" t="s">
        <v>27</v>
      </c>
      <c r="G3022" t="s">
        <v>28</v>
      </c>
      <c r="H3022">
        <v>8</v>
      </c>
      <c r="I3022">
        <v>8</v>
      </c>
      <c r="J3022">
        <v>2841</v>
      </c>
      <c r="K3022">
        <v>1.3882829999999999</v>
      </c>
      <c r="L3022" t="s">
        <v>16</v>
      </c>
    </row>
    <row r="3023" spans="1:12" x14ac:dyDescent="0.3">
      <c r="A3023" s="1">
        <v>42840</v>
      </c>
      <c r="B3023">
        <v>2017</v>
      </c>
      <c r="C3023" t="s">
        <v>18</v>
      </c>
      <c r="D3023">
        <v>235190</v>
      </c>
      <c r="E3023">
        <v>340000</v>
      </c>
      <c r="F3023" t="s">
        <v>13</v>
      </c>
      <c r="G3023" t="s">
        <v>14</v>
      </c>
      <c r="H3023">
        <v>3</v>
      </c>
      <c r="I3023">
        <v>3</v>
      </c>
      <c r="J3023">
        <v>1024</v>
      </c>
      <c r="K3023">
        <v>1.3882829999999999</v>
      </c>
      <c r="L3023" t="s">
        <v>16</v>
      </c>
    </row>
    <row r="3024" spans="1:12" x14ac:dyDescent="0.3">
      <c r="A3024" s="1">
        <v>42845</v>
      </c>
      <c r="B3024">
        <v>2017</v>
      </c>
      <c r="C3024" t="s">
        <v>17</v>
      </c>
      <c r="D3024">
        <v>158160</v>
      </c>
      <c r="E3024">
        <v>65000</v>
      </c>
      <c r="F3024" t="s">
        <v>23</v>
      </c>
      <c r="G3024" t="s">
        <v>24</v>
      </c>
      <c r="H3024">
        <v>6</v>
      </c>
      <c r="I3024">
        <v>6</v>
      </c>
      <c r="J3024">
        <v>2063</v>
      </c>
      <c r="K3024">
        <v>1.3882829999999999</v>
      </c>
      <c r="L3024" t="s">
        <v>16</v>
      </c>
    </row>
    <row r="3025" spans="1:12" x14ac:dyDescent="0.3">
      <c r="A3025" s="1">
        <v>42847</v>
      </c>
      <c r="B3025">
        <v>2017</v>
      </c>
      <c r="C3025" t="s">
        <v>17</v>
      </c>
      <c r="D3025">
        <v>121920</v>
      </c>
      <c r="E3025">
        <v>141500</v>
      </c>
      <c r="F3025" t="s">
        <v>13</v>
      </c>
      <c r="G3025" t="s">
        <v>14</v>
      </c>
      <c r="H3025">
        <v>3</v>
      </c>
      <c r="I3025">
        <v>2</v>
      </c>
      <c r="J3025">
        <v>1034</v>
      </c>
      <c r="K3025">
        <v>1.3882829999999999</v>
      </c>
      <c r="L3025" t="s">
        <v>22</v>
      </c>
    </row>
    <row r="3026" spans="1:12" x14ac:dyDescent="0.3">
      <c r="A3026" s="1">
        <v>42847</v>
      </c>
      <c r="B3026">
        <v>2017</v>
      </c>
      <c r="C3026" t="s">
        <v>12</v>
      </c>
      <c r="D3026">
        <v>70820</v>
      </c>
      <c r="E3026">
        <v>63000</v>
      </c>
      <c r="F3026" t="s">
        <v>13</v>
      </c>
      <c r="G3026" t="s">
        <v>14</v>
      </c>
      <c r="H3026">
        <v>3</v>
      </c>
      <c r="I3026">
        <v>1</v>
      </c>
      <c r="J3026">
        <v>1082</v>
      </c>
      <c r="K3026">
        <v>1.3882829999999999</v>
      </c>
      <c r="L3026" t="s">
        <v>22</v>
      </c>
    </row>
    <row r="3027" spans="1:12" x14ac:dyDescent="0.3">
      <c r="A3027" s="1">
        <v>42848</v>
      </c>
      <c r="B3027">
        <v>2017</v>
      </c>
      <c r="C3027" t="s">
        <v>18</v>
      </c>
      <c r="D3027">
        <v>256610</v>
      </c>
      <c r="E3027">
        <v>350000</v>
      </c>
      <c r="F3027" t="s">
        <v>13</v>
      </c>
      <c r="G3027" t="s">
        <v>14</v>
      </c>
      <c r="H3027">
        <v>3</v>
      </c>
      <c r="I3027">
        <v>3</v>
      </c>
      <c r="J3027">
        <v>1023</v>
      </c>
      <c r="K3027">
        <v>1.3882829999999999</v>
      </c>
      <c r="L3027" t="s">
        <v>15</v>
      </c>
    </row>
    <row r="3028" spans="1:12" x14ac:dyDescent="0.3">
      <c r="A3028" s="1">
        <v>42848</v>
      </c>
      <c r="B3028">
        <v>2017</v>
      </c>
      <c r="C3028" t="s">
        <v>12</v>
      </c>
      <c r="D3028">
        <v>56590</v>
      </c>
      <c r="E3028">
        <v>25125</v>
      </c>
      <c r="F3028" t="s">
        <v>13</v>
      </c>
      <c r="G3028" t="s">
        <v>14</v>
      </c>
      <c r="H3028">
        <v>3</v>
      </c>
      <c r="I3028">
        <v>2</v>
      </c>
      <c r="J3028">
        <v>1021</v>
      </c>
      <c r="K3028">
        <v>1.3882829999999999</v>
      </c>
      <c r="L3028" t="s">
        <v>22</v>
      </c>
    </row>
    <row r="3029" spans="1:12" x14ac:dyDescent="0.3">
      <c r="A3029" s="1">
        <v>42849</v>
      </c>
      <c r="B3029">
        <v>2017</v>
      </c>
      <c r="C3029" t="s">
        <v>26</v>
      </c>
      <c r="D3029">
        <v>620270</v>
      </c>
      <c r="E3029">
        <v>805000</v>
      </c>
      <c r="F3029" t="s">
        <v>13</v>
      </c>
      <c r="G3029" t="s">
        <v>14</v>
      </c>
      <c r="H3029">
        <v>3</v>
      </c>
      <c r="I3029">
        <v>3</v>
      </c>
      <c r="J3029">
        <v>1028</v>
      </c>
      <c r="K3029">
        <v>1.3882829999999999</v>
      </c>
      <c r="L3029" t="s">
        <v>15</v>
      </c>
    </row>
    <row r="3030" spans="1:12" x14ac:dyDescent="0.3">
      <c r="A3030" s="1">
        <v>42849</v>
      </c>
      <c r="B3030">
        <v>2017</v>
      </c>
      <c r="C3030" t="s">
        <v>12</v>
      </c>
      <c r="D3030">
        <v>76510</v>
      </c>
      <c r="E3030">
        <v>60000</v>
      </c>
      <c r="F3030" t="s">
        <v>13</v>
      </c>
      <c r="G3030" t="s">
        <v>14</v>
      </c>
      <c r="H3030">
        <v>3</v>
      </c>
      <c r="I3030">
        <v>2</v>
      </c>
      <c r="J3030">
        <v>986</v>
      </c>
      <c r="K3030">
        <v>1.3882829999999999</v>
      </c>
      <c r="L3030" t="s">
        <v>22</v>
      </c>
    </row>
    <row r="3031" spans="1:12" x14ac:dyDescent="0.3">
      <c r="A3031" s="1">
        <v>42849</v>
      </c>
      <c r="B3031">
        <v>2017</v>
      </c>
      <c r="C3031" t="s">
        <v>12</v>
      </c>
      <c r="D3031">
        <v>73560</v>
      </c>
      <c r="E3031">
        <v>107500</v>
      </c>
      <c r="F3031" t="s">
        <v>13</v>
      </c>
      <c r="G3031" t="s">
        <v>14</v>
      </c>
      <c r="H3031">
        <v>3</v>
      </c>
      <c r="I3031">
        <v>2</v>
      </c>
      <c r="J3031">
        <v>900</v>
      </c>
      <c r="K3031">
        <v>1.3882829999999999</v>
      </c>
      <c r="L3031" t="s">
        <v>22</v>
      </c>
    </row>
    <row r="3032" spans="1:12" x14ac:dyDescent="0.3">
      <c r="A3032" s="1">
        <v>42852</v>
      </c>
      <c r="B3032">
        <v>2017</v>
      </c>
      <c r="C3032" t="s">
        <v>18</v>
      </c>
      <c r="D3032">
        <v>1000690</v>
      </c>
      <c r="E3032">
        <v>1076130</v>
      </c>
      <c r="F3032" t="s">
        <v>13</v>
      </c>
      <c r="G3032" t="s">
        <v>14</v>
      </c>
      <c r="H3032">
        <v>3</v>
      </c>
      <c r="I3032">
        <v>1</v>
      </c>
      <c r="J3032">
        <v>1075</v>
      </c>
      <c r="K3032">
        <v>1.3882829999999999</v>
      </c>
      <c r="L3032" t="s">
        <v>25</v>
      </c>
    </row>
    <row r="3033" spans="1:12" x14ac:dyDescent="0.3">
      <c r="A3033" s="1">
        <v>42852</v>
      </c>
      <c r="B3033">
        <v>2017</v>
      </c>
      <c r="C3033" t="s">
        <v>12</v>
      </c>
      <c r="D3033">
        <v>97140</v>
      </c>
      <c r="E3033">
        <v>65200</v>
      </c>
      <c r="F3033" t="s">
        <v>13</v>
      </c>
      <c r="G3033" t="s">
        <v>14</v>
      </c>
      <c r="H3033">
        <v>3</v>
      </c>
      <c r="I3033">
        <v>2</v>
      </c>
      <c r="J3033">
        <v>935</v>
      </c>
      <c r="K3033">
        <v>1.3882829999999999</v>
      </c>
      <c r="L3033" t="s">
        <v>25</v>
      </c>
    </row>
    <row r="3034" spans="1:12" x14ac:dyDescent="0.3">
      <c r="A3034" s="1">
        <v>42854</v>
      </c>
      <c r="B3034">
        <v>2017</v>
      </c>
      <c r="C3034" t="s">
        <v>12</v>
      </c>
      <c r="D3034">
        <v>72170</v>
      </c>
      <c r="E3034">
        <v>34000</v>
      </c>
      <c r="F3034" t="s">
        <v>19</v>
      </c>
      <c r="G3034" t="s">
        <v>20</v>
      </c>
      <c r="H3034">
        <v>4</v>
      </c>
      <c r="I3034">
        <v>2</v>
      </c>
      <c r="J3034">
        <v>1439</v>
      </c>
      <c r="K3034">
        <v>1.3882829999999999</v>
      </c>
      <c r="L3034" t="s">
        <v>25</v>
      </c>
    </row>
    <row r="3035" spans="1:12" x14ac:dyDescent="0.3">
      <c r="A3035" s="1">
        <v>42854</v>
      </c>
      <c r="B3035">
        <v>2017</v>
      </c>
      <c r="C3035" t="s">
        <v>18</v>
      </c>
      <c r="D3035">
        <v>328850</v>
      </c>
      <c r="E3035">
        <v>609000</v>
      </c>
      <c r="F3035" t="s">
        <v>13</v>
      </c>
      <c r="G3035" t="s">
        <v>14</v>
      </c>
      <c r="H3035">
        <v>3</v>
      </c>
      <c r="I3035">
        <v>3</v>
      </c>
      <c r="J3035">
        <v>945</v>
      </c>
      <c r="K3035">
        <v>1.3882829999999999</v>
      </c>
      <c r="L3035" t="s">
        <v>22</v>
      </c>
    </row>
    <row r="3036" spans="1:12" x14ac:dyDescent="0.3">
      <c r="A3036" s="1">
        <v>42855</v>
      </c>
      <c r="B3036">
        <v>2017</v>
      </c>
      <c r="C3036" t="s">
        <v>18</v>
      </c>
      <c r="D3036">
        <v>280550</v>
      </c>
      <c r="E3036">
        <v>360000</v>
      </c>
      <c r="F3036" t="s">
        <v>13</v>
      </c>
      <c r="G3036" t="s">
        <v>14</v>
      </c>
      <c r="H3036">
        <v>3</v>
      </c>
      <c r="I3036">
        <v>1</v>
      </c>
      <c r="J3036">
        <v>1018</v>
      </c>
      <c r="K3036">
        <v>1.3882829999999999</v>
      </c>
      <c r="L3036" t="s">
        <v>16</v>
      </c>
    </row>
    <row r="3037" spans="1:12" x14ac:dyDescent="0.3">
      <c r="A3037" s="1">
        <v>42855</v>
      </c>
      <c r="B3037">
        <v>2017</v>
      </c>
      <c r="C3037" t="s">
        <v>12</v>
      </c>
      <c r="D3037">
        <v>121670</v>
      </c>
      <c r="E3037">
        <v>40500</v>
      </c>
      <c r="F3037" t="s">
        <v>23</v>
      </c>
      <c r="G3037" t="s">
        <v>24</v>
      </c>
      <c r="H3037">
        <v>6</v>
      </c>
      <c r="I3037">
        <v>5</v>
      </c>
      <c r="J3037">
        <v>1935</v>
      </c>
      <c r="K3037">
        <v>1.3882829999999999</v>
      </c>
      <c r="L3037" t="s">
        <v>16</v>
      </c>
    </row>
    <row r="3038" spans="1:12" x14ac:dyDescent="0.3">
      <c r="A3038" s="1">
        <v>42855</v>
      </c>
      <c r="B3038">
        <v>2017</v>
      </c>
      <c r="C3038" t="s">
        <v>12</v>
      </c>
      <c r="D3038">
        <v>98620</v>
      </c>
      <c r="E3038">
        <v>150000</v>
      </c>
      <c r="F3038" t="s">
        <v>13</v>
      </c>
      <c r="G3038" t="s">
        <v>14</v>
      </c>
      <c r="H3038">
        <v>3</v>
      </c>
      <c r="I3038">
        <v>1</v>
      </c>
      <c r="J3038">
        <v>1019</v>
      </c>
      <c r="K3038">
        <v>1.3882829999999999</v>
      </c>
      <c r="L3038" t="s">
        <v>25</v>
      </c>
    </row>
    <row r="3039" spans="1:12" x14ac:dyDescent="0.3">
      <c r="A3039" s="1">
        <v>42856</v>
      </c>
      <c r="B3039">
        <v>2017</v>
      </c>
      <c r="C3039" t="s">
        <v>26</v>
      </c>
      <c r="D3039">
        <v>506170</v>
      </c>
      <c r="E3039">
        <v>911000</v>
      </c>
      <c r="F3039" t="s">
        <v>13</v>
      </c>
      <c r="G3039" t="s">
        <v>14</v>
      </c>
      <c r="H3039">
        <v>3</v>
      </c>
      <c r="I3039">
        <v>1</v>
      </c>
      <c r="J3039">
        <v>907</v>
      </c>
      <c r="K3039">
        <v>1.3882829999999999</v>
      </c>
      <c r="L3039" t="s">
        <v>25</v>
      </c>
    </row>
    <row r="3040" spans="1:12" x14ac:dyDescent="0.3">
      <c r="A3040" s="1">
        <v>42859</v>
      </c>
      <c r="B3040">
        <v>2017</v>
      </c>
      <c r="C3040" t="s">
        <v>17</v>
      </c>
      <c r="D3040">
        <v>220940</v>
      </c>
      <c r="E3040">
        <v>286500</v>
      </c>
      <c r="F3040" t="s">
        <v>13</v>
      </c>
      <c r="G3040" t="s">
        <v>14</v>
      </c>
      <c r="H3040">
        <v>3</v>
      </c>
      <c r="I3040">
        <v>1</v>
      </c>
      <c r="J3040">
        <v>972</v>
      </c>
      <c r="K3040">
        <v>1.3882829999999999</v>
      </c>
      <c r="L3040" t="s">
        <v>25</v>
      </c>
    </row>
    <row r="3041" spans="1:12" x14ac:dyDescent="0.3">
      <c r="A3041" s="1">
        <v>42859</v>
      </c>
      <c r="B3041">
        <v>2017</v>
      </c>
      <c r="C3041" t="s">
        <v>21</v>
      </c>
      <c r="D3041">
        <v>3624740</v>
      </c>
      <c r="E3041">
        <v>4211000</v>
      </c>
      <c r="F3041" t="s">
        <v>13</v>
      </c>
      <c r="G3041" t="s">
        <v>14</v>
      </c>
      <c r="H3041">
        <v>3</v>
      </c>
      <c r="I3041">
        <v>2</v>
      </c>
      <c r="J3041">
        <v>1014</v>
      </c>
      <c r="K3041">
        <v>1.3882829999999999</v>
      </c>
      <c r="L3041" t="s">
        <v>22</v>
      </c>
    </row>
    <row r="3042" spans="1:12" x14ac:dyDescent="0.3">
      <c r="A3042" s="1">
        <v>42859</v>
      </c>
      <c r="B3042">
        <v>2017</v>
      </c>
      <c r="C3042" t="s">
        <v>21</v>
      </c>
      <c r="D3042">
        <v>2470440</v>
      </c>
      <c r="E3042">
        <v>7000000</v>
      </c>
      <c r="F3042" t="s">
        <v>13</v>
      </c>
      <c r="G3042" t="s">
        <v>14</v>
      </c>
      <c r="H3042">
        <v>3</v>
      </c>
      <c r="I3042">
        <v>1</v>
      </c>
      <c r="J3042">
        <v>1099</v>
      </c>
      <c r="K3042">
        <v>1.3882829999999999</v>
      </c>
      <c r="L3042" t="s">
        <v>22</v>
      </c>
    </row>
    <row r="3043" spans="1:12" x14ac:dyDescent="0.3">
      <c r="A3043" s="1">
        <v>42859</v>
      </c>
      <c r="B3043">
        <v>2017</v>
      </c>
      <c r="C3043" t="s">
        <v>17</v>
      </c>
      <c r="D3043">
        <v>176410</v>
      </c>
      <c r="E3043">
        <v>180000</v>
      </c>
      <c r="F3043" t="s">
        <v>13</v>
      </c>
      <c r="G3043" t="s">
        <v>14</v>
      </c>
      <c r="H3043">
        <v>3</v>
      </c>
      <c r="I3043">
        <v>1</v>
      </c>
      <c r="J3043">
        <v>1030</v>
      </c>
      <c r="K3043">
        <v>1.3882829999999999</v>
      </c>
      <c r="L3043" t="s">
        <v>16</v>
      </c>
    </row>
    <row r="3044" spans="1:12" x14ac:dyDescent="0.3">
      <c r="A3044" s="1">
        <v>42860</v>
      </c>
      <c r="B3044">
        <v>2017</v>
      </c>
      <c r="C3044" t="s">
        <v>12</v>
      </c>
      <c r="D3044">
        <v>93420</v>
      </c>
      <c r="E3044">
        <v>145000</v>
      </c>
      <c r="F3044" t="s">
        <v>13</v>
      </c>
      <c r="G3044" t="s">
        <v>14</v>
      </c>
      <c r="H3044">
        <v>3</v>
      </c>
      <c r="I3044">
        <v>3</v>
      </c>
      <c r="J3044">
        <v>966</v>
      </c>
      <c r="K3044">
        <v>1.3882829999999999</v>
      </c>
      <c r="L3044" t="s">
        <v>25</v>
      </c>
    </row>
    <row r="3045" spans="1:12" x14ac:dyDescent="0.3">
      <c r="A3045" s="1">
        <v>42862</v>
      </c>
      <c r="B3045">
        <v>2017</v>
      </c>
      <c r="C3045" t="s">
        <v>12</v>
      </c>
      <c r="D3045">
        <v>82950</v>
      </c>
      <c r="E3045">
        <v>156000</v>
      </c>
      <c r="F3045" t="s">
        <v>13</v>
      </c>
      <c r="G3045" t="s">
        <v>14</v>
      </c>
      <c r="H3045">
        <v>3</v>
      </c>
      <c r="I3045">
        <v>1</v>
      </c>
      <c r="J3045">
        <v>1054</v>
      </c>
      <c r="K3045">
        <v>1.3882829999999999</v>
      </c>
      <c r="L3045" t="s">
        <v>25</v>
      </c>
    </row>
    <row r="3046" spans="1:12" x14ac:dyDescent="0.3">
      <c r="A3046" s="1">
        <v>42863</v>
      </c>
      <c r="B3046">
        <v>2017</v>
      </c>
      <c r="C3046" t="s">
        <v>29</v>
      </c>
      <c r="D3046">
        <v>197960</v>
      </c>
      <c r="E3046">
        <v>314000</v>
      </c>
      <c r="F3046" t="s">
        <v>13</v>
      </c>
      <c r="G3046" t="s">
        <v>14</v>
      </c>
      <c r="H3046">
        <v>3</v>
      </c>
      <c r="I3046">
        <v>1</v>
      </c>
      <c r="J3046">
        <v>979</v>
      </c>
      <c r="K3046">
        <v>1.3882829999999999</v>
      </c>
      <c r="L3046" t="s">
        <v>22</v>
      </c>
    </row>
    <row r="3047" spans="1:12" x14ac:dyDescent="0.3">
      <c r="A3047" s="1">
        <v>42863</v>
      </c>
      <c r="B3047">
        <v>2017</v>
      </c>
      <c r="C3047" t="s">
        <v>26</v>
      </c>
      <c r="D3047">
        <v>428330</v>
      </c>
      <c r="E3047">
        <v>640000</v>
      </c>
      <c r="F3047" t="s">
        <v>13</v>
      </c>
      <c r="G3047" t="s">
        <v>14</v>
      </c>
      <c r="H3047">
        <v>3</v>
      </c>
      <c r="I3047">
        <v>2</v>
      </c>
      <c r="J3047">
        <v>1085</v>
      </c>
      <c r="K3047">
        <v>1.3882829999999999</v>
      </c>
      <c r="L3047" t="s">
        <v>22</v>
      </c>
    </row>
    <row r="3048" spans="1:12" x14ac:dyDescent="0.3">
      <c r="A3048" s="1">
        <v>42866</v>
      </c>
      <c r="B3048">
        <v>2017</v>
      </c>
      <c r="C3048" t="s">
        <v>12</v>
      </c>
      <c r="D3048">
        <v>67600</v>
      </c>
      <c r="E3048">
        <v>44300</v>
      </c>
      <c r="F3048" t="s">
        <v>13</v>
      </c>
      <c r="G3048" t="s">
        <v>14</v>
      </c>
      <c r="H3048">
        <v>3</v>
      </c>
      <c r="I3048">
        <v>2</v>
      </c>
      <c r="J3048">
        <v>1096</v>
      </c>
      <c r="K3048">
        <v>1.3882829999999999</v>
      </c>
      <c r="L3048" t="s">
        <v>16</v>
      </c>
    </row>
    <row r="3049" spans="1:12" x14ac:dyDescent="0.3">
      <c r="A3049" s="1">
        <v>42866</v>
      </c>
      <c r="B3049">
        <v>2017</v>
      </c>
      <c r="C3049" t="s">
        <v>18</v>
      </c>
      <c r="D3049">
        <v>313560</v>
      </c>
      <c r="E3049">
        <v>450000</v>
      </c>
      <c r="F3049" t="s">
        <v>13</v>
      </c>
      <c r="G3049" t="s">
        <v>14</v>
      </c>
      <c r="H3049">
        <v>3</v>
      </c>
      <c r="I3049">
        <v>3</v>
      </c>
      <c r="J3049">
        <v>904</v>
      </c>
      <c r="K3049">
        <v>1.3882829999999999</v>
      </c>
      <c r="L3049" t="s">
        <v>15</v>
      </c>
    </row>
    <row r="3050" spans="1:12" x14ac:dyDescent="0.3">
      <c r="A3050" s="1">
        <v>42867</v>
      </c>
      <c r="B3050">
        <v>2017</v>
      </c>
      <c r="C3050" t="s">
        <v>29</v>
      </c>
      <c r="D3050">
        <v>237020</v>
      </c>
      <c r="E3050">
        <v>380000</v>
      </c>
      <c r="F3050" t="s">
        <v>13</v>
      </c>
      <c r="G3050" t="s">
        <v>14</v>
      </c>
      <c r="H3050">
        <v>3</v>
      </c>
      <c r="I3050">
        <v>3</v>
      </c>
      <c r="J3050">
        <v>954</v>
      </c>
      <c r="K3050">
        <v>1.3882829999999999</v>
      </c>
      <c r="L3050" t="s">
        <v>15</v>
      </c>
    </row>
    <row r="3051" spans="1:12" x14ac:dyDescent="0.3">
      <c r="A3051" s="1">
        <v>42867</v>
      </c>
      <c r="B3051">
        <v>2017</v>
      </c>
      <c r="C3051" t="s">
        <v>18</v>
      </c>
      <c r="D3051">
        <v>216050</v>
      </c>
      <c r="E3051">
        <v>220000</v>
      </c>
      <c r="F3051" t="s">
        <v>13</v>
      </c>
      <c r="G3051" t="s">
        <v>14</v>
      </c>
      <c r="H3051">
        <v>3</v>
      </c>
      <c r="I3051">
        <v>1</v>
      </c>
      <c r="J3051">
        <v>1096</v>
      </c>
      <c r="K3051">
        <v>1.3882829999999999</v>
      </c>
      <c r="L3051" t="s">
        <v>15</v>
      </c>
    </row>
    <row r="3052" spans="1:12" x14ac:dyDescent="0.3">
      <c r="A3052" s="1">
        <v>42869</v>
      </c>
      <c r="B3052">
        <v>2017</v>
      </c>
      <c r="C3052" t="s">
        <v>17</v>
      </c>
      <c r="D3052">
        <v>131190</v>
      </c>
      <c r="E3052">
        <v>70000</v>
      </c>
      <c r="F3052" t="s">
        <v>13</v>
      </c>
      <c r="G3052" t="s">
        <v>14</v>
      </c>
      <c r="H3052">
        <v>3</v>
      </c>
      <c r="I3052">
        <v>1</v>
      </c>
      <c r="J3052">
        <v>944</v>
      </c>
      <c r="K3052">
        <v>1.3882829999999999</v>
      </c>
      <c r="L3052" t="s">
        <v>15</v>
      </c>
    </row>
    <row r="3053" spans="1:12" x14ac:dyDescent="0.3">
      <c r="A3053" s="1">
        <v>42869</v>
      </c>
      <c r="B3053">
        <v>2017</v>
      </c>
      <c r="C3053" t="s">
        <v>12</v>
      </c>
      <c r="D3053">
        <v>81930</v>
      </c>
      <c r="E3053">
        <v>76000</v>
      </c>
      <c r="F3053" t="s">
        <v>23</v>
      </c>
      <c r="G3053" t="s">
        <v>24</v>
      </c>
      <c r="H3053">
        <v>6</v>
      </c>
      <c r="I3053">
        <v>6</v>
      </c>
      <c r="J3053">
        <v>1927</v>
      </c>
      <c r="K3053">
        <v>1.3882829999999999</v>
      </c>
      <c r="L3053" t="s">
        <v>22</v>
      </c>
    </row>
    <row r="3054" spans="1:12" x14ac:dyDescent="0.3">
      <c r="A3054" s="1">
        <v>42869</v>
      </c>
      <c r="B3054">
        <v>2017</v>
      </c>
      <c r="C3054" t="s">
        <v>30</v>
      </c>
      <c r="D3054">
        <v>573160</v>
      </c>
      <c r="E3054">
        <v>669000</v>
      </c>
      <c r="F3054" t="s">
        <v>13</v>
      </c>
      <c r="G3054" t="s">
        <v>14</v>
      </c>
      <c r="H3054">
        <v>3</v>
      </c>
      <c r="I3054">
        <v>2</v>
      </c>
      <c r="J3054">
        <v>900</v>
      </c>
      <c r="K3054">
        <v>1.3882829999999999</v>
      </c>
      <c r="L3054" t="s">
        <v>15</v>
      </c>
    </row>
    <row r="3055" spans="1:12" x14ac:dyDescent="0.3">
      <c r="A3055" s="1">
        <v>42870</v>
      </c>
      <c r="B3055">
        <v>2017</v>
      </c>
      <c r="C3055" t="s">
        <v>26</v>
      </c>
      <c r="D3055">
        <v>796810</v>
      </c>
      <c r="E3055">
        <v>1092500</v>
      </c>
      <c r="F3055" t="s">
        <v>13</v>
      </c>
      <c r="G3055" t="s">
        <v>14</v>
      </c>
      <c r="H3055">
        <v>3</v>
      </c>
      <c r="I3055">
        <v>1</v>
      </c>
      <c r="J3055">
        <v>1045</v>
      </c>
      <c r="K3055">
        <v>1.3882829999999999</v>
      </c>
      <c r="L3055" t="s">
        <v>16</v>
      </c>
    </row>
    <row r="3056" spans="1:12" x14ac:dyDescent="0.3">
      <c r="A3056" s="1">
        <v>42870</v>
      </c>
      <c r="B3056">
        <v>2017</v>
      </c>
      <c r="C3056" t="s">
        <v>21</v>
      </c>
      <c r="D3056">
        <v>317590</v>
      </c>
      <c r="E3056">
        <v>553500</v>
      </c>
      <c r="F3056" t="s">
        <v>19</v>
      </c>
      <c r="G3056" t="s">
        <v>20</v>
      </c>
      <c r="H3056">
        <v>4</v>
      </c>
      <c r="I3056">
        <v>3</v>
      </c>
      <c r="J3056">
        <v>1325</v>
      </c>
      <c r="K3056">
        <v>1.3882829999999999</v>
      </c>
      <c r="L3056" t="s">
        <v>25</v>
      </c>
    </row>
    <row r="3057" spans="1:12" x14ac:dyDescent="0.3">
      <c r="A3057" s="1">
        <v>42873</v>
      </c>
      <c r="B3057">
        <v>2017</v>
      </c>
      <c r="C3057" t="s">
        <v>12</v>
      </c>
      <c r="D3057">
        <v>80300</v>
      </c>
      <c r="E3057">
        <v>148000</v>
      </c>
      <c r="F3057" t="s">
        <v>13</v>
      </c>
      <c r="G3057" t="s">
        <v>14</v>
      </c>
      <c r="H3057">
        <v>3</v>
      </c>
      <c r="I3057">
        <v>3</v>
      </c>
      <c r="J3057">
        <v>966</v>
      </c>
      <c r="K3057">
        <v>1.3882829999999999</v>
      </c>
      <c r="L3057" t="s">
        <v>25</v>
      </c>
    </row>
    <row r="3058" spans="1:12" x14ac:dyDescent="0.3">
      <c r="A3058" s="1">
        <v>42873</v>
      </c>
      <c r="B3058">
        <v>2017</v>
      </c>
      <c r="C3058" t="s">
        <v>17</v>
      </c>
      <c r="D3058">
        <v>175220</v>
      </c>
      <c r="E3058">
        <v>121100</v>
      </c>
      <c r="F3058" t="s">
        <v>19</v>
      </c>
      <c r="G3058" t="s">
        <v>20</v>
      </c>
      <c r="H3058">
        <v>4</v>
      </c>
      <c r="I3058">
        <v>3</v>
      </c>
      <c r="J3058">
        <v>1272</v>
      </c>
      <c r="K3058">
        <v>1.3882829999999999</v>
      </c>
      <c r="L3058" t="s">
        <v>15</v>
      </c>
    </row>
    <row r="3059" spans="1:12" x14ac:dyDescent="0.3">
      <c r="A3059" s="1">
        <v>42873</v>
      </c>
      <c r="B3059">
        <v>2017</v>
      </c>
      <c r="C3059" t="s">
        <v>17</v>
      </c>
      <c r="D3059">
        <v>200330</v>
      </c>
      <c r="E3059">
        <v>220000</v>
      </c>
      <c r="F3059" t="s">
        <v>19</v>
      </c>
      <c r="G3059" t="s">
        <v>20</v>
      </c>
      <c r="H3059">
        <v>4</v>
      </c>
      <c r="I3059">
        <v>4</v>
      </c>
      <c r="J3059">
        <v>1437</v>
      </c>
      <c r="K3059">
        <v>1.3882829999999999</v>
      </c>
      <c r="L3059" t="s">
        <v>16</v>
      </c>
    </row>
    <row r="3060" spans="1:12" x14ac:dyDescent="0.3">
      <c r="A3060" s="1">
        <v>42875</v>
      </c>
      <c r="B3060">
        <v>2017</v>
      </c>
      <c r="C3060" t="s">
        <v>12</v>
      </c>
      <c r="D3060">
        <v>113140</v>
      </c>
      <c r="E3060">
        <v>170000</v>
      </c>
      <c r="F3060" t="s">
        <v>19</v>
      </c>
      <c r="G3060" t="s">
        <v>20</v>
      </c>
      <c r="H3060">
        <v>4</v>
      </c>
      <c r="I3060">
        <v>3</v>
      </c>
      <c r="J3060">
        <v>1350</v>
      </c>
      <c r="K3060">
        <v>1.3882829999999999</v>
      </c>
      <c r="L3060" t="s">
        <v>22</v>
      </c>
    </row>
    <row r="3061" spans="1:12" x14ac:dyDescent="0.3">
      <c r="A3061" s="1">
        <v>42876</v>
      </c>
      <c r="B3061">
        <v>2017</v>
      </c>
      <c r="C3061" t="s">
        <v>26</v>
      </c>
      <c r="D3061">
        <v>339990</v>
      </c>
      <c r="E3061">
        <v>450000</v>
      </c>
      <c r="F3061" t="s">
        <v>13</v>
      </c>
      <c r="G3061" t="s">
        <v>14</v>
      </c>
      <c r="H3061">
        <v>3</v>
      </c>
      <c r="I3061">
        <v>1</v>
      </c>
      <c r="J3061">
        <v>1023</v>
      </c>
      <c r="K3061">
        <v>1.3882829999999999</v>
      </c>
      <c r="L3061" t="s">
        <v>22</v>
      </c>
    </row>
    <row r="3062" spans="1:12" x14ac:dyDescent="0.3">
      <c r="A3062" s="1">
        <v>42877</v>
      </c>
      <c r="B3062">
        <v>2017</v>
      </c>
      <c r="C3062" t="s">
        <v>30</v>
      </c>
      <c r="D3062">
        <v>266650</v>
      </c>
      <c r="E3062">
        <v>470000</v>
      </c>
      <c r="F3062" t="s">
        <v>13</v>
      </c>
      <c r="G3062" t="s">
        <v>14</v>
      </c>
      <c r="H3062">
        <v>3</v>
      </c>
      <c r="I3062">
        <v>1</v>
      </c>
      <c r="J3062">
        <v>915</v>
      </c>
      <c r="K3062">
        <v>1.3882829999999999</v>
      </c>
      <c r="L3062" t="s">
        <v>16</v>
      </c>
    </row>
    <row r="3063" spans="1:12" x14ac:dyDescent="0.3">
      <c r="A3063" s="1">
        <v>42877</v>
      </c>
      <c r="B3063">
        <v>2017</v>
      </c>
      <c r="C3063" t="s">
        <v>30</v>
      </c>
      <c r="D3063">
        <v>358380</v>
      </c>
      <c r="E3063">
        <v>513000</v>
      </c>
      <c r="F3063" t="s">
        <v>13</v>
      </c>
      <c r="G3063" t="s">
        <v>14</v>
      </c>
      <c r="H3063">
        <v>3</v>
      </c>
      <c r="I3063">
        <v>2</v>
      </c>
      <c r="J3063">
        <v>924</v>
      </c>
      <c r="K3063">
        <v>1.3882829999999999</v>
      </c>
      <c r="L3063" t="s">
        <v>25</v>
      </c>
    </row>
    <row r="3064" spans="1:12" x14ac:dyDescent="0.3">
      <c r="A3064" s="1">
        <v>42877</v>
      </c>
      <c r="B3064">
        <v>2017</v>
      </c>
      <c r="C3064" t="s">
        <v>30</v>
      </c>
      <c r="D3064">
        <v>212710</v>
      </c>
      <c r="E3064">
        <v>220794</v>
      </c>
      <c r="F3064" t="s">
        <v>13</v>
      </c>
      <c r="G3064" t="s">
        <v>14</v>
      </c>
      <c r="H3064">
        <v>3</v>
      </c>
      <c r="I3064">
        <v>2</v>
      </c>
      <c r="J3064">
        <v>1070</v>
      </c>
      <c r="K3064">
        <v>1.3882829999999999</v>
      </c>
      <c r="L3064" t="s">
        <v>25</v>
      </c>
    </row>
    <row r="3065" spans="1:12" x14ac:dyDescent="0.3">
      <c r="A3065" s="1">
        <v>42877</v>
      </c>
      <c r="B3065">
        <v>2017</v>
      </c>
      <c r="C3065" t="s">
        <v>12</v>
      </c>
      <c r="D3065">
        <v>79930</v>
      </c>
      <c r="E3065">
        <v>42000</v>
      </c>
      <c r="F3065" t="s">
        <v>13</v>
      </c>
      <c r="G3065" t="s">
        <v>14</v>
      </c>
      <c r="H3065">
        <v>3</v>
      </c>
      <c r="I3065">
        <v>3</v>
      </c>
      <c r="J3065">
        <v>939</v>
      </c>
      <c r="K3065">
        <v>1.3882829999999999</v>
      </c>
      <c r="L3065" t="s">
        <v>16</v>
      </c>
    </row>
    <row r="3066" spans="1:12" x14ac:dyDescent="0.3">
      <c r="A3066" s="1">
        <v>42877</v>
      </c>
      <c r="B3066">
        <v>2017</v>
      </c>
      <c r="C3066" t="s">
        <v>21</v>
      </c>
      <c r="D3066">
        <v>907200</v>
      </c>
      <c r="E3066">
        <v>1875000</v>
      </c>
      <c r="F3066" t="s">
        <v>13</v>
      </c>
      <c r="G3066" t="s">
        <v>14</v>
      </c>
      <c r="H3066">
        <v>3</v>
      </c>
      <c r="I3066">
        <v>2</v>
      </c>
      <c r="J3066">
        <v>917</v>
      </c>
      <c r="K3066">
        <v>1.3882829999999999</v>
      </c>
      <c r="L3066" t="s">
        <v>15</v>
      </c>
    </row>
    <row r="3067" spans="1:12" x14ac:dyDescent="0.3">
      <c r="A3067" s="1">
        <v>42877</v>
      </c>
      <c r="B3067">
        <v>2017</v>
      </c>
      <c r="C3067" t="s">
        <v>21</v>
      </c>
      <c r="D3067">
        <v>602700</v>
      </c>
      <c r="E3067">
        <v>820000</v>
      </c>
      <c r="F3067" t="s">
        <v>13</v>
      </c>
      <c r="G3067" t="s">
        <v>14</v>
      </c>
      <c r="H3067">
        <v>3</v>
      </c>
      <c r="I3067">
        <v>2</v>
      </c>
      <c r="J3067">
        <v>934</v>
      </c>
      <c r="K3067">
        <v>1.3882829999999999</v>
      </c>
      <c r="L3067" t="s">
        <v>22</v>
      </c>
    </row>
    <row r="3068" spans="1:12" x14ac:dyDescent="0.3">
      <c r="A3068" s="1">
        <v>42881</v>
      </c>
      <c r="B3068">
        <v>2017</v>
      </c>
      <c r="C3068" t="s">
        <v>12</v>
      </c>
      <c r="D3068">
        <v>32450</v>
      </c>
      <c r="E3068">
        <v>50000</v>
      </c>
      <c r="F3068" t="s">
        <v>19</v>
      </c>
      <c r="G3068" t="s">
        <v>20</v>
      </c>
      <c r="H3068">
        <v>4</v>
      </c>
      <c r="I3068">
        <v>2</v>
      </c>
      <c r="J3068">
        <v>1387</v>
      </c>
      <c r="K3068">
        <v>1.3882829999999999</v>
      </c>
      <c r="L3068" t="s">
        <v>15</v>
      </c>
    </row>
    <row r="3069" spans="1:12" x14ac:dyDescent="0.3">
      <c r="A3069" s="1">
        <v>42881</v>
      </c>
      <c r="B3069">
        <v>2017</v>
      </c>
      <c r="C3069" t="s">
        <v>29</v>
      </c>
      <c r="D3069">
        <v>247100</v>
      </c>
      <c r="E3069">
        <v>380000</v>
      </c>
      <c r="F3069" t="s">
        <v>13</v>
      </c>
      <c r="G3069" t="s">
        <v>14</v>
      </c>
      <c r="H3069">
        <v>3</v>
      </c>
      <c r="I3069">
        <v>1</v>
      </c>
      <c r="J3069">
        <v>1011</v>
      </c>
      <c r="K3069">
        <v>1.3882829999999999</v>
      </c>
      <c r="L3069" t="s">
        <v>25</v>
      </c>
    </row>
    <row r="3070" spans="1:12" x14ac:dyDescent="0.3">
      <c r="A3070" s="1">
        <v>42882</v>
      </c>
      <c r="B3070">
        <v>2017</v>
      </c>
      <c r="C3070" t="s">
        <v>17</v>
      </c>
      <c r="D3070">
        <v>185100</v>
      </c>
      <c r="E3070">
        <v>205000</v>
      </c>
      <c r="F3070" t="s">
        <v>19</v>
      </c>
      <c r="G3070" t="s">
        <v>20</v>
      </c>
      <c r="H3070">
        <v>4</v>
      </c>
      <c r="I3070">
        <v>4</v>
      </c>
      <c r="J3070">
        <v>1490</v>
      </c>
      <c r="K3070">
        <v>1.3882829999999999</v>
      </c>
      <c r="L3070" t="s">
        <v>22</v>
      </c>
    </row>
    <row r="3071" spans="1:12" x14ac:dyDescent="0.3">
      <c r="A3071" s="1">
        <v>42882</v>
      </c>
      <c r="B3071">
        <v>2017</v>
      </c>
      <c r="C3071" t="s">
        <v>17</v>
      </c>
      <c r="D3071">
        <v>83870</v>
      </c>
      <c r="E3071">
        <v>35200</v>
      </c>
      <c r="F3071" t="s">
        <v>13</v>
      </c>
      <c r="G3071" t="s">
        <v>14</v>
      </c>
      <c r="H3071">
        <v>3</v>
      </c>
      <c r="I3071">
        <v>3</v>
      </c>
      <c r="J3071">
        <v>966</v>
      </c>
      <c r="K3071">
        <v>1.3882829999999999</v>
      </c>
      <c r="L3071" t="s">
        <v>22</v>
      </c>
    </row>
    <row r="3072" spans="1:12" x14ac:dyDescent="0.3">
      <c r="A3072" s="1">
        <v>42883</v>
      </c>
      <c r="B3072">
        <v>2017</v>
      </c>
      <c r="C3072" t="s">
        <v>21</v>
      </c>
      <c r="D3072">
        <v>1112020</v>
      </c>
      <c r="E3072">
        <v>1825000</v>
      </c>
      <c r="F3072" t="s">
        <v>13</v>
      </c>
      <c r="G3072" t="s">
        <v>14</v>
      </c>
      <c r="H3072">
        <v>3</v>
      </c>
      <c r="I3072">
        <v>1</v>
      </c>
      <c r="J3072">
        <v>913</v>
      </c>
      <c r="K3072">
        <v>1.3882829999999999</v>
      </c>
      <c r="L3072" t="s">
        <v>22</v>
      </c>
    </row>
    <row r="3073" spans="1:12" x14ac:dyDescent="0.3">
      <c r="A3073" s="1">
        <v>42883</v>
      </c>
      <c r="B3073">
        <v>2017</v>
      </c>
      <c r="C3073" t="s">
        <v>12</v>
      </c>
      <c r="D3073">
        <v>26760</v>
      </c>
      <c r="E3073">
        <v>15700</v>
      </c>
      <c r="F3073" t="s">
        <v>13</v>
      </c>
      <c r="G3073" t="s">
        <v>14</v>
      </c>
      <c r="H3073">
        <v>3</v>
      </c>
      <c r="I3073">
        <v>3</v>
      </c>
      <c r="J3073">
        <v>949</v>
      </c>
      <c r="K3073">
        <v>1.3882829999999999</v>
      </c>
      <c r="L3073" t="s">
        <v>15</v>
      </c>
    </row>
    <row r="3074" spans="1:12" x14ac:dyDescent="0.3">
      <c r="A3074" s="1">
        <v>42883</v>
      </c>
      <c r="B3074">
        <v>2017</v>
      </c>
      <c r="C3074" t="s">
        <v>17</v>
      </c>
      <c r="D3074">
        <v>184040</v>
      </c>
      <c r="E3074">
        <v>215000</v>
      </c>
      <c r="F3074" t="s">
        <v>13</v>
      </c>
      <c r="G3074" t="s">
        <v>14</v>
      </c>
      <c r="H3074">
        <v>3</v>
      </c>
      <c r="I3074">
        <v>2</v>
      </c>
      <c r="J3074">
        <v>1033</v>
      </c>
      <c r="K3074">
        <v>1.3882829999999999</v>
      </c>
      <c r="L3074" t="s">
        <v>25</v>
      </c>
    </row>
    <row r="3075" spans="1:12" x14ac:dyDescent="0.3">
      <c r="A3075" s="1">
        <v>42883</v>
      </c>
      <c r="B3075">
        <v>2017</v>
      </c>
      <c r="C3075" t="s">
        <v>12</v>
      </c>
      <c r="D3075">
        <v>65340</v>
      </c>
      <c r="E3075">
        <v>55000</v>
      </c>
      <c r="F3075" t="s">
        <v>19</v>
      </c>
      <c r="G3075" t="s">
        <v>20</v>
      </c>
      <c r="H3075">
        <v>4</v>
      </c>
      <c r="I3075">
        <v>4</v>
      </c>
      <c r="J3075">
        <v>1460</v>
      </c>
      <c r="K3075">
        <v>1.3882829999999999</v>
      </c>
      <c r="L3075" t="s">
        <v>25</v>
      </c>
    </row>
    <row r="3076" spans="1:12" x14ac:dyDescent="0.3">
      <c r="A3076" s="1">
        <v>42884</v>
      </c>
      <c r="B3076">
        <v>2017</v>
      </c>
      <c r="C3076" t="s">
        <v>21</v>
      </c>
      <c r="D3076">
        <v>884240</v>
      </c>
      <c r="E3076">
        <v>1500000</v>
      </c>
      <c r="F3076" t="s">
        <v>13</v>
      </c>
      <c r="G3076" t="s">
        <v>14</v>
      </c>
      <c r="H3076">
        <v>3</v>
      </c>
      <c r="I3076">
        <v>3</v>
      </c>
      <c r="J3076">
        <v>986</v>
      </c>
      <c r="K3076">
        <v>1.3882829999999999</v>
      </c>
      <c r="L3076" t="s">
        <v>15</v>
      </c>
    </row>
    <row r="3077" spans="1:12" x14ac:dyDescent="0.3">
      <c r="A3077" s="1">
        <v>42884</v>
      </c>
      <c r="B3077">
        <v>2017</v>
      </c>
      <c r="C3077" t="s">
        <v>30</v>
      </c>
      <c r="D3077">
        <v>256130</v>
      </c>
      <c r="E3077">
        <v>440000</v>
      </c>
      <c r="F3077" t="s">
        <v>13</v>
      </c>
      <c r="G3077" t="s">
        <v>14</v>
      </c>
      <c r="H3077">
        <v>3</v>
      </c>
      <c r="I3077">
        <v>3</v>
      </c>
      <c r="J3077">
        <v>1018</v>
      </c>
      <c r="K3077">
        <v>1.3882829999999999</v>
      </c>
      <c r="L3077" t="s">
        <v>25</v>
      </c>
    </row>
    <row r="3078" spans="1:12" x14ac:dyDescent="0.3">
      <c r="A3078" s="1">
        <v>42884</v>
      </c>
      <c r="B3078">
        <v>2017</v>
      </c>
      <c r="C3078" t="s">
        <v>26</v>
      </c>
      <c r="D3078">
        <v>405500</v>
      </c>
      <c r="E3078">
        <v>370000</v>
      </c>
      <c r="F3078" t="s">
        <v>13</v>
      </c>
      <c r="G3078" t="s">
        <v>14</v>
      </c>
      <c r="H3078">
        <v>3</v>
      </c>
      <c r="I3078">
        <v>1</v>
      </c>
      <c r="J3078">
        <v>925</v>
      </c>
      <c r="K3078">
        <v>1.3882829999999999</v>
      </c>
      <c r="L3078" t="s">
        <v>15</v>
      </c>
    </row>
    <row r="3079" spans="1:12" x14ac:dyDescent="0.3">
      <c r="A3079" s="1">
        <v>42884</v>
      </c>
      <c r="B3079">
        <v>2017</v>
      </c>
      <c r="C3079" t="s">
        <v>21</v>
      </c>
      <c r="D3079">
        <v>755510</v>
      </c>
      <c r="E3079">
        <v>1305000</v>
      </c>
      <c r="F3079" t="s">
        <v>13</v>
      </c>
      <c r="G3079" t="s">
        <v>14</v>
      </c>
      <c r="H3079">
        <v>3</v>
      </c>
      <c r="I3079">
        <v>3</v>
      </c>
      <c r="J3079">
        <v>1051</v>
      </c>
      <c r="K3079">
        <v>1.3882829999999999</v>
      </c>
      <c r="L3079" t="s">
        <v>15</v>
      </c>
    </row>
    <row r="3080" spans="1:12" x14ac:dyDescent="0.3">
      <c r="A3080" s="1">
        <v>42887</v>
      </c>
      <c r="B3080">
        <v>2017</v>
      </c>
      <c r="C3080" t="s">
        <v>18</v>
      </c>
      <c r="D3080">
        <v>297190</v>
      </c>
      <c r="E3080">
        <v>431000</v>
      </c>
      <c r="F3080" t="s">
        <v>13</v>
      </c>
      <c r="G3080" t="s">
        <v>14</v>
      </c>
      <c r="H3080">
        <v>3</v>
      </c>
      <c r="I3080">
        <v>2</v>
      </c>
      <c r="J3080">
        <v>977</v>
      </c>
      <c r="K3080">
        <v>1.3882829999999999</v>
      </c>
      <c r="L3080" t="s">
        <v>25</v>
      </c>
    </row>
    <row r="3081" spans="1:12" x14ac:dyDescent="0.3">
      <c r="A3081" s="1">
        <v>42887</v>
      </c>
      <c r="B3081">
        <v>2017</v>
      </c>
      <c r="C3081" t="s">
        <v>29</v>
      </c>
      <c r="D3081">
        <v>483070</v>
      </c>
      <c r="E3081">
        <v>700000</v>
      </c>
      <c r="F3081" t="s">
        <v>13</v>
      </c>
      <c r="G3081" t="s">
        <v>14</v>
      </c>
      <c r="H3081">
        <v>3</v>
      </c>
      <c r="I3081">
        <v>3</v>
      </c>
      <c r="J3081">
        <v>984</v>
      </c>
      <c r="K3081">
        <v>1.3882829999999999</v>
      </c>
      <c r="L3081" t="s">
        <v>22</v>
      </c>
    </row>
    <row r="3082" spans="1:12" x14ac:dyDescent="0.3">
      <c r="A3082" s="1">
        <v>42887</v>
      </c>
      <c r="B3082">
        <v>2017</v>
      </c>
      <c r="C3082" t="s">
        <v>12</v>
      </c>
      <c r="D3082">
        <v>146190</v>
      </c>
      <c r="E3082">
        <v>180000</v>
      </c>
      <c r="F3082" t="s">
        <v>13</v>
      </c>
      <c r="G3082" t="s">
        <v>14</v>
      </c>
      <c r="H3082">
        <v>3</v>
      </c>
      <c r="I3082">
        <v>1</v>
      </c>
      <c r="J3082">
        <v>1092</v>
      </c>
      <c r="K3082">
        <v>1.3882829999999999</v>
      </c>
      <c r="L3082" t="s">
        <v>22</v>
      </c>
    </row>
    <row r="3083" spans="1:12" x14ac:dyDescent="0.3">
      <c r="A3083" s="1">
        <v>42887</v>
      </c>
      <c r="B3083">
        <v>2017</v>
      </c>
      <c r="C3083" t="s">
        <v>26</v>
      </c>
      <c r="D3083">
        <v>230930</v>
      </c>
      <c r="E3083">
        <v>260000</v>
      </c>
      <c r="F3083" t="s">
        <v>13</v>
      </c>
      <c r="G3083" t="s">
        <v>14</v>
      </c>
      <c r="H3083">
        <v>3</v>
      </c>
      <c r="I3083">
        <v>3</v>
      </c>
      <c r="J3083">
        <v>929</v>
      </c>
      <c r="K3083">
        <v>1.3882829999999999</v>
      </c>
      <c r="L3083" t="s">
        <v>16</v>
      </c>
    </row>
    <row r="3084" spans="1:12" x14ac:dyDescent="0.3">
      <c r="A3084" s="1">
        <v>42888</v>
      </c>
      <c r="B3084">
        <v>2017</v>
      </c>
      <c r="C3084" t="s">
        <v>17</v>
      </c>
      <c r="D3084">
        <v>149270</v>
      </c>
      <c r="E3084">
        <v>195000</v>
      </c>
      <c r="F3084" t="s">
        <v>13</v>
      </c>
      <c r="G3084" t="s">
        <v>14</v>
      </c>
      <c r="H3084">
        <v>3</v>
      </c>
      <c r="I3084">
        <v>3</v>
      </c>
      <c r="J3084">
        <v>1071</v>
      </c>
      <c r="K3084">
        <v>1.3882829999999999</v>
      </c>
      <c r="L3084" t="s">
        <v>15</v>
      </c>
    </row>
    <row r="3085" spans="1:12" x14ac:dyDescent="0.3">
      <c r="A3085" s="1">
        <v>42888</v>
      </c>
      <c r="B3085">
        <v>2017</v>
      </c>
      <c r="C3085" t="s">
        <v>21</v>
      </c>
      <c r="D3085">
        <v>1073730</v>
      </c>
      <c r="E3085">
        <v>2450000</v>
      </c>
      <c r="F3085" t="s">
        <v>13</v>
      </c>
      <c r="G3085" t="s">
        <v>14</v>
      </c>
      <c r="H3085">
        <v>3</v>
      </c>
      <c r="I3085">
        <v>3</v>
      </c>
      <c r="J3085">
        <v>967</v>
      </c>
      <c r="K3085">
        <v>1.3882829999999999</v>
      </c>
      <c r="L3085" t="s">
        <v>25</v>
      </c>
    </row>
    <row r="3086" spans="1:12" x14ac:dyDescent="0.3">
      <c r="A3086" s="1">
        <v>42888</v>
      </c>
      <c r="B3086">
        <v>2017</v>
      </c>
      <c r="C3086" t="s">
        <v>17</v>
      </c>
      <c r="D3086">
        <v>176730</v>
      </c>
      <c r="E3086">
        <v>135000</v>
      </c>
      <c r="F3086" t="s">
        <v>13</v>
      </c>
      <c r="G3086" t="s">
        <v>14</v>
      </c>
      <c r="H3086">
        <v>3</v>
      </c>
      <c r="I3086">
        <v>1</v>
      </c>
      <c r="J3086">
        <v>1035</v>
      </c>
      <c r="K3086">
        <v>1.3882829999999999</v>
      </c>
      <c r="L3086" t="s">
        <v>15</v>
      </c>
    </row>
    <row r="3087" spans="1:12" x14ac:dyDescent="0.3">
      <c r="A3087" s="1">
        <v>42888</v>
      </c>
      <c r="B3087">
        <v>2017</v>
      </c>
      <c r="C3087" t="s">
        <v>26</v>
      </c>
      <c r="D3087">
        <v>769230</v>
      </c>
      <c r="E3087">
        <v>1080000</v>
      </c>
      <c r="F3087" t="s">
        <v>13</v>
      </c>
      <c r="G3087" t="s">
        <v>14</v>
      </c>
      <c r="H3087">
        <v>3</v>
      </c>
      <c r="I3087">
        <v>1</v>
      </c>
      <c r="J3087">
        <v>903</v>
      </c>
      <c r="K3087">
        <v>1.3882829999999999</v>
      </c>
      <c r="L3087" t="s">
        <v>25</v>
      </c>
    </row>
    <row r="3088" spans="1:12" x14ac:dyDescent="0.3">
      <c r="A3088" s="1">
        <v>42889</v>
      </c>
      <c r="B3088">
        <v>2017</v>
      </c>
      <c r="C3088" t="s">
        <v>17</v>
      </c>
      <c r="D3088">
        <v>80010</v>
      </c>
      <c r="E3088">
        <v>43600</v>
      </c>
      <c r="F3088" t="s">
        <v>13</v>
      </c>
      <c r="G3088" t="s">
        <v>14</v>
      </c>
      <c r="H3088">
        <v>3</v>
      </c>
      <c r="I3088">
        <v>2</v>
      </c>
      <c r="J3088">
        <v>986</v>
      </c>
      <c r="K3088">
        <v>1.3882829999999999</v>
      </c>
      <c r="L3088" t="s">
        <v>25</v>
      </c>
    </row>
    <row r="3089" spans="1:12" x14ac:dyDescent="0.3">
      <c r="A3089" s="1">
        <v>42890</v>
      </c>
      <c r="B3089">
        <v>2017</v>
      </c>
      <c r="C3089" t="s">
        <v>18</v>
      </c>
      <c r="D3089">
        <v>343780</v>
      </c>
      <c r="E3089">
        <v>410000</v>
      </c>
      <c r="F3089" t="s">
        <v>13</v>
      </c>
      <c r="G3089" t="s">
        <v>14</v>
      </c>
      <c r="H3089">
        <v>3</v>
      </c>
      <c r="I3089">
        <v>1</v>
      </c>
      <c r="J3089">
        <v>966</v>
      </c>
      <c r="K3089">
        <v>1.3882829999999999</v>
      </c>
      <c r="L3089" t="s">
        <v>22</v>
      </c>
    </row>
    <row r="3090" spans="1:12" x14ac:dyDescent="0.3">
      <c r="A3090" s="1">
        <v>42890</v>
      </c>
      <c r="B3090">
        <v>2017</v>
      </c>
      <c r="C3090" t="s">
        <v>29</v>
      </c>
      <c r="D3090">
        <v>182910</v>
      </c>
      <c r="E3090">
        <v>359000</v>
      </c>
      <c r="F3090" t="s">
        <v>13</v>
      </c>
      <c r="G3090" t="s">
        <v>14</v>
      </c>
      <c r="H3090">
        <v>3</v>
      </c>
      <c r="I3090">
        <v>1</v>
      </c>
      <c r="J3090">
        <v>901</v>
      </c>
      <c r="K3090">
        <v>1.3882829999999999</v>
      </c>
      <c r="L3090" t="s">
        <v>25</v>
      </c>
    </row>
    <row r="3091" spans="1:12" x14ac:dyDescent="0.3">
      <c r="A3091" s="1">
        <v>42891</v>
      </c>
      <c r="B3091">
        <v>2017</v>
      </c>
      <c r="C3091" t="s">
        <v>21</v>
      </c>
      <c r="D3091">
        <v>370930</v>
      </c>
      <c r="E3091">
        <v>635000</v>
      </c>
      <c r="F3091" t="s">
        <v>13</v>
      </c>
      <c r="G3091" t="s">
        <v>14</v>
      </c>
      <c r="H3091">
        <v>3</v>
      </c>
      <c r="I3091">
        <v>1</v>
      </c>
      <c r="J3091">
        <v>1082</v>
      </c>
      <c r="K3091">
        <v>1.3882829999999999</v>
      </c>
      <c r="L3091" t="s">
        <v>16</v>
      </c>
    </row>
    <row r="3092" spans="1:12" x14ac:dyDescent="0.3">
      <c r="A3092" s="1">
        <v>42891</v>
      </c>
      <c r="B3092">
        <v>2017</v>
      </c>
      <c r="C3092" t="s">
        <v>30</v>
      </c>
      <c r="D3092">
        <v>259630</v>
      </c>
      <c r="E3092">
        <v>295000</v>
      </c>
      <c r="F3092" t="s">
        <v>13</v>
      </c>
      <c r="G3092" t="s">
        <v>14</v>
      </c>
      <c r="H3092">
        <v>3</v>
      </c>
      <c r="I3092">
        <v>2</v>
      </c>
      <c r="J3092">
        <v>1069</v>
      </c>
      <c r="K3092">
        <v>1.3882829999999999</v>
      </c>
      <c r="L3092" t="s">
        <v>25</v>
      </c>
    </row>
    <row r="3093" spans="1:12" x14ac:dyDescent="0.3">
      <c r="A3093" s="1">
        <v>42891</v>
      </c>
      <c r="B3093">
        <v>2017</v>
      </c>
      <c r="C3093" t="s">
        <v>26</v>
      </c>
      <c r="D3093">
        <v>1995630</v>
      </c>
      <c r="E3093">
        <v>2300000</v>
      </c>
      <c r="F3093" t="s">
        <v>13</v>
      </c>
      <c r="G3093" t="s">
        <v>14</v>
      </c>
      <c r="H3093">
        <v>3</v>
      </c>
      <c r="I3093">
        <v>2</v>
      </c>
      <c r="J3093">
        <v>1028</v>
      </c>
      <c r="K3093">
        <v>1.3882829999999999</v>
      </c>
      <c r="L3093" t="s">
        <v>16</v>
      </c>
    </row>
    <row r="3094" spans="1:12" x14ac:dyDescent="0.3">
      <c r="A3094" s="1">
        <v>42891</v>
      </c>
      <c r="B3094">
        <v>2017</v>
      </c>
      <c r="C3094" t="s">
        <v>21</v>
      </c>
      <c r="D3094">
        <v>1821260</v>
      </c>
      <c r="E3094">
        <v>3722000</v>
      </c>
      <c r="F3094" t="s">
        <v>13</v>
      </c>
      <c r="G3094" t="s">
        <v>14</v>
      </c>
      <c r="H3094">
        <v>3</v>
      </c>
      <c r="I3094">
        <v>2</v>
      </c>
      <c r="J3094">
        <v>1040</v>
      </c>
      <c r="K3094">
        <v>1.3882829999999999</v>
      </c>
      <c r="L3094" t="s">
        <v>25</v>
      </c>
    </row>
    <row r="3095" spans="1:12" x14ac:dyDescent="0.3">
      <c r="A3095" s="1">
        <v>42894</v>
      </c>
      <c r="B3095">
        <v>2017</v>
      </c>
      <c r="C3095" t="s">
        <v>30</v>
      </c>
      <c r="D3095">
        <v>240700</v>
      </c>
      <c r="E3095">
        <v>195000</v>
      </c>
      <c r="F3095" t="s">
        <v>13</v>
      </c>
      <c r="G3095" t="s">
        <v>14</v>
      </c>
      <c r="H3095">
        <v>3</v>
      </c>
      <c r="I3095">
        <v>2</v>
      </c>
      <c r="J3095">
        <v>900</v>
      </c>
      <c r="K3095">
        <v>1.3882829999999999</v>
      </c>
      <c r="L3095" t="s">
        <v>15</v>
      </c>
    </row>
    <row r="3096" spans="1:12" x14ac:dyDescent="0.3">
      <c r="A3096" s="1">
        <v>42894</v>
      </c>
      <c r="B3096">
        <v>2017</v>
      </c>
      <c r="C3096" t="s">
        <v>17</v>
      </c>
      <c r="D3096">
        <v>154870</v>
      </c>
      <c r="E3096">
        <v>72000</v>
      </c>
      <c r="F3096" t="s">
        <v>19</v>
      </c>
      <c r="G3096" t="s">
        <v>20</v>
      </c>
      <c r="H3096">
        <v>4</v>
      </c>
      <c r="I3096">
        <v>4</v>
      </c>
      <c r="J3096">
        <v>1327</v>
      </c>
      <c r="K3096">
        <v>1.3882829999999999</v>
      </c>
      <c r="L3096" t="s">
        <v>22</v>
      </c>
    </row>
    <row r="3097" spans="1:12" x14ac:dyDescent="0.3">
      <c r="A3097" s="1">
        <v>42895</v>
      </c>
      <c r="B3097">
        <v>2017</v>
      </c>
      <c r="C3097" t="s">
        <v>17</v>
      </c>
      <c r="D3097">
        <v>111670</v>
      </c>
      <c r="E3097">
        <v>65000</v>
      </c>
      <c r="F3097" t="s">
        <v>13</v>
      </c>
      <c r="G3097" t="s">
        <v>14</v>
      </c>
      <c r="H3097">
        <v>3</v>
      </c>
      <c r="I3097">
        <v>1</v>
      </c>
      <c r="J3097">
        <v>908</v>
      </c>
      <c r="K3097">
        <v>1.3882829999999999</v>
      </c>
      <c r="L3097" t="s">
        <v>25</v>
      </c>
    </row>
    <row r="3098" spans="1:12" x14ac:dyDescent="0.3">
      <c r="A3098" s="1">
        <v>42896</v>
      </c>
      <c r="B3098">
        <v>2017</v>
      </c>
      <c r="C3098" t="s">
        <v>30</v>
      </c>
      <c r="D3098">
        <v>278490</v>
      </c>
      <c r="E3098">
        <v>540001</v>
      </c>
      <c r="F3098" t="s">
        <v>13</v>
      </c>
      <c r="G3098" t="s">
        <v>14</v>
      </c>
      <c r="H3098">
        <v>3</v>
      </c>
      <c r="I3098">
        <v>1</v>
      </c>
      <c r="J3098">
        <v>1019</v>
      </c>
      <c r="K3098">
        <v>1.3882829999999999</v>
      </c>
      <c r="L3098" t="s">
        <v>25</v>
      </c>
    </row>
    <row r="3099" spans="1:12" x14ac:dyDescent="0.3">
      <c r="A3099" s="1">
        <v>42897</v>
      </c>
      <c r="B3099">
        <v>2017</v>
      </c>
      <c r="C3099" t="s">
        <v>12</v>
      </c>
      <c r="D3099">
        <v>106780</v>
      </c>
      <c r="E3099">
        <v>100000</v>
      </c>
      <c r="F3099" t="s">
        <v>13</v>
      </c>
      <c r="G3099" t="s">
        <v>14</v>
      </c>
      <c r="H3099">
        <v>3</v>
      </c>
      <c r="I3099">
        <v>3</v>
      </c>
      <c r="J3099">
        <v>990</v>
      </c>
      <c r="K3099">
        <v>1.3882829999999999</v>
      </c>
      <c r="L3099" t="s">
        <v>16</v>
      </c>
    </row>
    <row r="3100" spans="1:12" x14ac:dyDescent="0.3">
      <c r="A3100" s="1">
        <v>42897</v>
      </c>
      <c r="B3100">
        <v>2017</v>
      </c>
      <c r="C3100" t="s">
        <v>26</v>
      </c>
      <c r="D3100">
        <v>255780</v>
      </c>
      <c r="E3100">
        <v>415000</v>
      </c>
      <c r="F3100" t="s">
        <v>13</v>
      </c>
      <c r="G3100" t="s">
        <v>14</v>
      </c>
      <c r="H3100">
        <v>3</v>
      </c>
      <c r="I3100">
        <v>1</v>
      </c>
      <c r="J3100">
        <v>1066</v>
      </c>
      <c r="K3100">
        <v>1.3882829999999999</v>
      </c>
      <c r="L3100" t="s">
        <v>15</v>
      </c>
    </row>
    <row r="3101" spans="1:12" x14ac:dyDescent="0.3">
      <c r="A3101" s="1">
        <v>42897</v>
      </c>
      <c r="B3101">
        <v>2017</v>
      </c>
      <c r="C3101" t="s">
        <v>26</v>
      </c>
      <c r="D3101">
        <v>247380</v>
      </c>
      <c r="E3101">
        <v>445000</v>
      </c>
      <c r="F3101" t="s">
        <v>13</v>
      </c>
      <c r="G3101" t="s">
        <v>14</v>
      </c>
      <c r="H3101">
        <v>3</v>
      </c>
      <c r="I3101">
        <v>1</v>
      </c>
      <c r="J3101">
        <v>970</v>
      </c>
      <c r="K3101">
        <v>1.3882829999999999</v>
      </c>
      <c r="L3101" t="s">
        <v>25</v>
      </c>
    </row>
    <row r="3102" spans="1:12" x14ac:dyDescent="0.3">
      <c r="A3102" s="1">
        <v>42898</v>
      </c>
      <c r="B3102">
        <v>2017</v>
      </c>
      <c r="C3102" t="s">
        <v>12</v>
      </c>
      <c r="D3102">
        <v>94220</v>
      </c>
      <c r="E3102">
        <v>105000</v>
      </c>
      <c r="F3102" t="s">
        <v>13</v>
      </c>
      <c r="G3102" t="s">
        <v>14</v>
      </c>
      <c r="H3102">
        <v>3</v>
      </c>
      <c r="I3102">
        <v>1</v>
      </c>
      <c r="J3102">
        <v>963</v>
      </c>
      <c r="K3102">
        <v>1.3882829999999999</v>
      </c>
      <c r="L3102" t="s">
        <v>25</v>
      </c>
    </row>
    <row r="3103" spans="1:12" x14ac:dyDescent="0.3">
      <c r="A3103" s="1">
        <v>42901</v>
      </c>
      <c r="B3103">
        <v>2017</v>
      </c>
      <c r="C3103" t="s">
        <v>17</v>
      </c>
      <c r="D3103">
        <v>126750</v>
      </c>
      <c r="E3103">
        <v>137800</v>
      </c>
      <c r="F3103" t="s">
        <v>13</v>
      </c>
      <c r="G3103" t="s">
        <v>14</v>
      </c>
      <c r="H3103">
        <v>3</v>
      </c>
      <c r="I3103">
        <v>3</v>
      </c>
      <c r="J3103">
        <v>1089</v>
      </c>
      <c r="K3103">
        <v>1.3882829999999999</v>
      </c>
      <c r="L3103" t="s">
        <v>16</v>
      </c>
    </row>
    <row r="3104" spans="1:12" x14ac:dyDescent="0.3">
      <c r="A3104" s="1">
        <v>42901</v>
      </c>
      <c r="B3104">
        <v>2017</v>
      </c>
      <c r="C3104" t="s">
        <v>29</v>
      </c>
      <c r="D3104">
        <v>142170</v>
      </c>
      <c r="E3104">
        <v>224500</v>
      </c>
      <c r="F3104" t="s">
        <v>13</v>
      </c>
      <c r="G3104" t="s">
        <v>14</v>
      </c>
      <c r="H3104">
        <v>3</v>
      </c>
      <c r="I3104">
        <v>1</v>
      </c>
      <c r="J3104">
        <v>1026</v>
      </c>
      <c r="K3104">
        <v>1.3882829999999999</v>
      </c>
      <c r="L3104" t="s">
        <v>15</v>
      </c>
    </row>
    <row r="3105" spans="1:12" x14ac:dyDescent="0.3">
      <c r="A3105" s="1">
        <v>42901</v>
      </c>
      <c r="B3105">
        <v>2017</v>
      </c>
      <c r="C3105" t="s">
        <v>30</v>
      </c>
      <c r="D3105">
        <v>318910</v>
      </c>
      <c r="E3105">
        <v>326025</v>
      </c>
      <c r="F3105" t="s">
        <v>13</v>
      </c>
      <c r="G3105" t="s">
        <v>14</v>
      </c>
      <c r="H3105">
        <v>3</v>
      </c>
      <c r="I3105">
        <v>1</v>
      </c>
      <c r="J3105">
        <v>987</v>
      </c>
      <c r="K3105">
        <v>1.3882829999999999</v>
      </c>
      <c r="L3105" t="s">
        <v>25</v>
      </c>
    </row>
    <row r="3106" spans="1:12" x14ac:dyDescent="0.3">
      <c r="A3106" s="1">
        <v>42901</v>
      </c>
      <c r="B3106">
        <v>2017</v>
      </c>
      <c r="C3106" t="s">
        <v>29</v>
      </c>
      <c r="D3106">
        <v>297920</v>
      </c>
      <c r="E3106">
        <v>505000</v>
      </c>
      <c r="F3106" t="s">
        <v>13</v>
      </c>
      <c r="G3106" t="s">
        <v>14</v>
      </c>
      <c r="H3106">
        <v>3</v>
      </c>
      <c r="I3106">
        <v>3</v>
      </c>
      <c r="J3106">
        <v>966</v>
      </c>
      <c r="K3106">
        <v>1.3882829999999999</v>
      </c>
      <c r="L3106" t="s">
        <v>22</v>
      </c>
    </row>
    <row r="3107" spans="1:12" x14ac:dyDescent="0.3">
      <c r="A3107" s="1">
        <v>42901</v>
      </c>
      <c r="B3107">
        <v>2017</v>
      </c>
      <c r="C3107" t="s">
        <v>21</v>
      </c>
      <c r="D3107">
        <v>469070</v>
      </c>
      <c r="E3107">
        <v>740000</v>
      </c>
      <c r="F3107" t="s">
        <v>13</v>
      </c>
      <c r="G3107" t="s">
        <v>14</v>
      </c>
      <c r="H3107">
        <v>3</v>
      </c>
      <c r="I3107">
        <v>2</v>
      </c>
      <c r="J3107">
        <v>973</v>
      </c>
      <c r="K3107">
        <v>1.3882829999999999</v>
      </c>
      <c r="L3107" t="s">
        <v>22</v>
      </c>
    </row>
    <row r="3108" spans="1:12" x14ac:dyDescent="0.3">
      <c r="A3108" s="1">
        <v>42902</v>
      </c>
      <c r="B3108">
        <v>2017</v>
      </c>
      <c r="C3108" t="s">
        <v>30</v>
      </c>
      <c r="D3108">
        <v>183710</v>
      </c>
      <c r="E3108">
        <v>300000</v>
      </c>
      <c r="F3108" t="s">
        <v>13</v>
      </c>
      <c r="G3108" t="s">
        <v>14</v>
      </c>
      <c r="H3108">
        <v>3</v>
      </c>
      <c r="I3108">
        <v>2</v>
      </c>
      <c r="J3108">
        <v>1018</v>
      </c>
      <c r="K3108">
        <v>1.3882829999999999</v>
      </c>
      <c r="L3108" t="s">
        <v>25</v>
      </c>
    </row>
    <row r="3109" spans="1:12" x14ac:dyDescent="0.3">
      <c r="A3109" s="1">
        <v>42903</v>
      </c>
      <c r="B3109">
        <v>2017</v>
      </c>
      <c r="C3109" t="s">
        <v>18</v>
      </c>
      <c r="D3109">
        <v>227840</v>
      </c>
      <c r="E3109">
        <v>400000</v>
      </c>
      <c r="F3109" t="s">
        <v>13</v>
      </c>
      <c r="G3109" t="s">
        <v>14</v>
      </c>
      <c r="H3109">
        <v>3</v>
      </c>
      <c r="I3109">
        <v>3</v>
      </c>
      <c r="J3109">
        <v>958</v>
      </c>
      <c r="K3109">
        <v>1.3882829999999999</v>
      </c>
      <c r="L3109" t="s">
        <v>16</v>
      </c>
    </row>
    <row r="3110" spans="1:12" x14ac:dyDescent="0.3">
      <c r="A3110" s="1">
        <v>42904</v>
      </c>
      <c r="B3110">
        <v>2017</v>
      </c>
      <c r="C3110" t="s">
        <v>21</v>
      </c>
      <c r="D3110">
        <v>937300</v>
      </c>
      <c r="E3110">
        <v>3195000</v>
      </c>
      <c r="F3110" t="s">
        <v>13</v>
      </c>
      <c r="G3110" t="s">
        <v>14</v>
      </c>
      <c r="H3110">
        <v>3</v>
      </c>
      <c r="I3110">
        <v>1</v>
      </c>
      <c r="J3110">
        <v>1011</v>
      </c>
      <c r="K3110">
        <v>1.3882829999999999</v>
      </c>
      <c r="L3110" t="s">
        <v>25</v>
      </c>
    </row>
    <row r="3111" spans="1:12" x14ac:dyDescent="0.3">
      <c r="A3111" s="1">
        <v>42904</v>
      </c>
      <c r="B3111">
        <v>2017</v>
      </c>
      <c r="C3111" t="s">
        <v>26</v>
      </c>
      <c r="D3111">
        <v>294840</v>
      </c>
      <c r="E3111">
        <v>360000</v>
      </c>
      <c r="F3111" t="s">
        <v>13</v>
      </c>
      <c r="G3111" t="s">
        <v>14</v>
      </c>
      <c r="H3111">
        <v>3</v>
      </c>
      <c r="I3111">
        <v>1</v>
      </c>
      <c r="J3111">
        <v>913</v>
      </c>
      <c r="K3111">
        <v>1.3882829999999999</v>
      </c>
      <c r="L3111" t="s">
        <v>22</v>
      </c>
    </row>
    <row r="3112" spans="1:12" x14ac:dyDescent="0.3">
      <c r="A3112" s="1">
        <v>42905</v>
      </c>
      <c r="B3112">
        <v>2017</v>
      </c>
      <c r="C3112" t="s">
        <v>21</v>
      </c>
      <c r="D3112">
        <v>860580</v>
      </c>
      <c r="E3112">
        <v>800000</v>
      </c>
      <c r="F3112" t="s">
        <v>13</v>
      </c>
      <c r="G3112" t="s">
        <v>14</v>
      </c>
      <c r="H3112">
        <v>3</v>
      </c>
      <c r="I3112">
        <v>2</v>
      </c>
      <c r="J3112">
        <v>906</v>
      </c>
      <c r="K3112">
        <v>1.3882829999999999</v>
      </c>
      <c r="L3112" t="s">
        <v>25</v>
      </c>
    </row>
    <row r="3113" spans="1:12" x14ac:dyDescent="0.3">
      <c r="A3113" s="1">
        <v>42905</v>
      </c>
      <c r="B3113">
        <v>2017</v>
      </c>
      <c r="C3113" t="s">
        <v>12</v>
      </c>
      <c r="D3113">
        <v>68220</v>
      </c>
      <c r="E3113">
        <v>90000</v>
      </c>
      <c r="F3113" t="s">
        <v>13</v>
      </c>
      <c r="G3113" t="s">
        <v>14</v>
      </c>
      <c r="H3113">
        <v>3</v>
      </c>
      <c r="I3113">
        <v>3</v>
      </c>
      <c r="J3113">
        <v>952</v>
      </c>
      <c r="K3113">
        <v>1.3882829999999999</v>
      </c>
      <c r="L3113" t="s">
        <v>15</v>
      </c>
    </row>
    <row r="3114" spans="1:12" x14ac:dyDescent="0.3">
      <c r="A3114" s="1">
        <v>42905</v>
      </c>
      <c r="B3114">
        <v>2017</v>
      </c>
      <c r="C3114" t="s">
        <v>30</v>
      </c>
      <c r="D3114">
        <v>273460</v>
      </c>
      <c r="E3114">
        <v>500000</v>
      </c>
      <c r="F3114" t="s">
        <v>23</v>
      </c>
      <c r="G3114" t="s">
        <v>24</v>
      </c>
      <c r="H3114">
        <v>6</v>
      </c>
      <c r="I3114">
        <v>5</v>
      </c>
      <c r="J3114">
        <v>2116</v>
      </c>
      <c r="K3114">
        <v>1.3882829999999999</v>
      </c>
      <c r="L3114" t="s">
        <v>15</v>
      </c>
    </row>
    <row r="3115" spans="1:12" x14ac:dyDescent="0.3">
      <c r="A3115" s="1">
        <v>42905</v>
      </c>
      <c r="B3115">
        <v>2017</v>
      </c>
      <c r="C3115" t="s">
        <v>26</v>
      </c>
      <c r="D3115">
        <v>546140</v>
      </c>
      <c r="E3115">
        <v>910000</v>
      </c>
      <c r="F3115" t="s">
        <v>13</v>
      </c>
      <c r="G3115" t="s">
        <v>14</v>
      </c>
      <c r="H3115">
        <v>3</v>
      </c>
      <c r="I3115">
        <v>3</v>
      </c>
      <c r="J3115">
        <v>1067</v>
      </c>
      <c r="K3115">
        <v>1.3882829999999999</v>
      </c>
      <c r="L3115" t="s">
        <v>16</v>
      </c>
    </row>
    <row r="3116" spans="1:12" x14ac:dyDescent="0.3">
      <c r="A3116" s="1">
        <v>42905</v>
      </c>
      <c r="B3116">
        <v>2017</v>
      </c>
      <c r="C3116" t="s">
        <v>12</v>
      </c>
      <c r="D3116">
        <v>96510</v>
      </c>
      <c r="E3116">
        <v>110400</v>
      </c>
      <c r="F3116" t="s">
        <v>13</v>
      </c>
      <c r="G3116" t="s">
        <v>14</v>
      </c>
      <c r="H3116">
        <v>3</v>
      </c>
      <c r="I3116">
        <v>3</v>
      </c>
      <c r="J3116">
        <v>1064</v>
      </c>
      <c r="K3116">
        <v>1.3882829999999999</v>
      </c>
      <c r="L3116" t="s">
        <v>22</v>
      </c>
    </row>
    <row r="3117" spans="1:12" x14ac:dyDescent="0.3">
      <c r="A3117" s="1">
        <v>42907</v>
      </c>
      <c r="B3117">
        <v>2017</v>
      </c>
      <c r="C3117" t="s">
        <v>18</v>
      </c>
      <c r="D3117">
        <v>323100</v>
      </c>
      <c r="E3117">
        <v>425000</v>
      </c>
      <c r="F3117" t="s">
        <v>13</v>
      </c>
      <c r="G3117" t="s">
        <v>14</v>
      </c>
      <c r="H3117">
        <v>3</v>
      </c>
      <c r="I3117">
        <v>1</v>
      </c>
      <c r="J3117">
        <v>936</v>
      </c>
      <c r="K3117">
        <v>1.3882829999999999</v>
      </c>
      <c r="L3117" t="s">
        <v>15</v>
      </c>
    </row>
    <row r="3118" spans="1:12" x14ac:dyDescent="0.3">
      <c r="A3118" s="1">
        <v>42908</v>
      </c>
      <c r="B3118">
        <v>2017</v>
      </c>
      <c r="C3118" t="s">
        <v>29</v>
      </c>
      <c r="D3118">
        <v>150710</v>
      </c>
      <c r="E3118">
        <v>230000</v>
      </c>
      <c r="F3118" t="s">
        <v>13</v>
      </c>
      <c r="G3118" t="s">
        <v>14</v>
      </c>
      <c r="H3118">
        <v>3</v>
      </c>
      <c r="I3118">
        <v>3</v>
      </c>
      <c r="J3118">
        <v>1098</v>
      </c>
      <c r="K3118">
        <v>1.3882829999999999</v>
      </c>
      <c r="L3118" t="s">
        <v>22</v>
      </c>
    </row>
    <row r="3119" spans="1:12" x14ac:dyDescent="0.3">
      <c r="A3119" s="1">
        <v>42908</v>
      </c>
      <c r="B3119">
        <v>2017</v>
      </c>
      <c r="C3119" t="s">
        <v>17</v>
      </c>
      <c r="D3119">
        <v>156450</v>
      </c>
      <c r="E3119">
        <v>75000</v>
      </c>
      <c r="F3119" t="s">
        <v>19</v>
      </c>
      <c r="G3119" t="s">
        <v>20</v>
      </c>
      <c r="H3119">
        <v>4</v>
      </c>
      <c r="I3119">
        <v>3</v>
      </c>
      <c r="J3119">
        <v>1455</v>
      </c>
      <c r="K3119">
        <v>1.3882829999999999</v>
      </c>
      <c r="L3119" t="s">
        <v>15</v>
      </c>
    </row>
    <row r="3120" spans="1:12" x14ac:dyDescent="0.3">
      <c r="A3120" s="1">
        <v>42908</v>
      </c>
      <c r="B3120">
        <v>2017</v>
      </c>
      <c r="C3120" t="s">
        <v>29</v>
      </c>
      <c r="D3120">
        <v>145040</v>
      </c>
      <c r="E3120">
        <v>250750</v>
      </c>
      <c r="F3120" t="s">
        <v>13</v>
      </c>
      <c r="G3120" t="s">
        <v>14</v>
      </c>
      <c r="H3120">
        <v>3</v>
      </c>
      <c r="I3120">
        <v>2</v>
      </c>
      <c r="J3120">
        <v>1036</v>
      </c>
      <c r="K3120">
        <v>1.3882829999999999</v>
      </c>
      <c r="L3120" t="s">
        <v>15</v>
      </c>
    </row>
    <row r="3121" spans="1:12" x14ac:dyDescent="0.3">
      <c r="A3121" s="1">
        <v>42908</v>
      </c>
      <c r="B3121">
        <v>2017</v>
      </c>
      <c r="C3121" t="s">
        <v>17</v>
      </c>
      <c r="D3121">
        <v>183010</v>
      </c>
      <c r="E3121">
        <v>209000</v>
      </c>
      <c r="F3121" t="s">
        <v>13</v>
      </c>
      <c r="G3121" t="s">
        <v>14</v>
      </c>
      <c r="H3121">
        <v>3</v>
      </c>
      <c r="I3121">
        <v>1</v>
      </c>
      <c r="J3121">
        <v>911</v>
      </c>
      <c r="K3121">
        <v>1.3882829999999999</v>
      </c>
      <c r="L3121" t="s">
        <v>22</v>
      </c>
    </row>
    <row r="3122" spans="1:12" x14ac:dyDescent="0.3">
      <c r="A3122" s="1">
        <v>42908</v>
      </c>
      <c r="B3122">
        <v>2017</v>
      </c>
      <c r="C3122" t="s">
        <v>30</v>
      </c>
      <c r="D3122">
        <v>392220</v>
      </c>
      <c r="E3122">
        <v>635000</v>
      </c>
      <c r="F3122" t="s">
        <v>13</v>
      </c>
      <c r="G3122" t="s">
        <v>14</v>
      </c>
      <c r="H3122">
        <v>3</v>
      </c>
      <c r="I3122">
        <v>2</v>
      </c>
      <c r="J3122">
        <v>1074</v>
      </c>
      <c r="K3122">
        <v>1.3882829999999999</v>
      </c>
      <c r="L3122" t="s">
        <v>25</v>
      </c>
    </row>
    <row r="3123" spans="1:12" x14ac:dyDescent="0.3">
      <c r="A3123" s="1">
        <v>42908</v>
      </c>
      <c r="B3123">
        <v>2017</v>
      </c>
      <c r="C3123" t="s">
        <v>18</v>
      </c>
      <c r="D3123">
        <v>295010</v>
      </c>
      <c r="E3123">
        <v>510000</v>
      </c>
      <c r="F3123" t="s">
        <v>13</v>
      </c>
      <c r="G3123" t="s">
        <v>14</v>
      </c>
      <c r="H3123">
        <v>3</v>
      </c>
      <c r="I3123">
        <v>2</v>
      </c>
      <c r="J3123">
        <v>910</v>
      </c>
      <c r="K3123">
        <v>1.3882829999999999</v>
      </c>
      <c r="L3123" t="s">
        <v>15</v>
      </c>
    </row>
    <row r="3124" spans="1:12" x14ac:dyDescent="0.3">
      <c r="A3124" s="1">
        <v>42909</v>
      </c>
      <c r="B3124">
        <v>2017</v>
      </c>
      <c r="C3124" t="s">
        <v>12</v>
      </c>
      <c r="D3124">
        <v>75100</v>
      </c>
      <c r="E3124">
        <v>99900</v>
      </c>
      <c r="F3124" t="s">
        <v>13</v>
      </c>
      <c r="G3124" t="s">
        <v>14</v>
      </c>
      <c r="H3124">
        <v>3</v>
      </c>
      <c r="I3124">
        <v>3</v>
      </c>
      <c r="J3124">
        <v>1029</v>
      </c>
      <c r="K3124">
        <v>1.3882829999999999</v>
      </c>
      <c r="L3124" t="s">
        <v>25</v>
      </c>
    </row>
    <row r="3125" spans="1:12" x14ac:dyDescent="0.3">
      <c r="A3125" s="1">
        <v>42909</v>
      </c>
      <c r="B3125">
        <v>2017</v>
      </c>
      <c r="C3125" t="s">
        <v>18</v>
      </c>
      <c r="D3125">
        <v>149670</v>
      </c>
      <c r="E3125">
        <v>246000</v>
      </c>
      <c r="F3125" t="s">
        <v>13</v>
      </c>
      <c r="G3125" t="s">
        <v>14</v>
      </c>
      <c r="H3125">
        <v>3</v>
      </c>
      <c r="I3125">
        <v>1</v>
      </c>
      <c r="J3125">
        <v>1037</v>
      </c>
      <c r="K3125">
        <v>1.3882829999999999</v>
      </c>
      <c r="L3125" t="s">
        <v>25</v>
      </c>
    </row>
    <row r="3126" spans="1:12" x14ac:dyDescent="0.3">
      <c r="A3126" s="1">
        <v>42909</v>
      </c>
      <c r="B3126">
        <v>2017</v>
      </c>
      <c r="C3126" t="s">
        <v>21</v>
      </c>
      <c r="D3126">
        <v>843640</v>
      </c>
      <c r="E3126">
        <v>1550000</v>
      </c>
      <c r="F3126" t="s">
        <v>13</v>
      </c>
      <c r="G3126" t="s">
        <v>14</v>
      </c>
      <c r="H3126">
        <v>3</v>
      </c>
      <c r="I3126">
        <v>3</v>
      </c>
      <c r="J3126">
        <v>907</v>
      </c>
      <c r="K3126">
        <v>1.3882829999999999</v>
      </c>
      <c r="L3126" t="s">
        <v>16</v>
      </c>
    </row>
    <row r="3127" spans="1:12" x14ac:dyDescent="0.3">
      <c r="A3127" s="1">
        <v>42909</v>
      </c>
      <c r="B3127">
        <v>2017</v>
      </c>
      <c r="C3127" t="s">
        <v>17</v>
      </c>
      <c r="D3127">
        <v>188900</v>
      </c>
      <c r="E3127">
        <v>115000</v>
      </c>
      <c r="F3127" t="s">
        <v>13</v>
      </c>
      <c r="G3127" t="s">
        <v>14</v>
      </c>
      <c r="H3127">
        <v>3</v>
      </c>
      <c r="I3127">
        <v>3</v>
      </c>
      <c r="J3127">
        <v>1083</v>
      </c>
      <c r="K3127">
        <v>1.3882829999999999</v>
      </c>
      <c r="L3127" t="s">
        <v>22</v>
      </c>
    </row>
    <row r="3128" spans="1:12" x14ac:dyDescent="0.3">
      <c r="A3128" s="1">
        <v>42910</v>
      </c>
      <c r="B3128">
        <v>2017</v>
      </c>
      <c r="C3128" t="s">
        <v>26</v>
      </c>
      <c r="D3128">
        <v>482580</v>
      </c>
      <c r="E3128">
        <v>815000</v>
      </c>
      <c r="F3128" t="s">
        <v>13</v>
      </c>
      <c r="G3128" t="s">
        <v>14</v>
      </c>
      <c r="H3128">
        <v>3</v>
      </c>
      <c r="I3128">
        <v>3</v>
      </c>
      <c r="J3128">
        <v>953</v>
      </c>
      <c r="K3128">
        <v>1.3882829999999999</v>
      </c>
      <c r="L3128" t="s">
        <v>25</v>
      </c>
    </row>
    <row r="3129" spans="1:12" x14ac:dyDescent="0.3">
      <c r="A3129" s="1">
        <v>42911</v>
      </c>
      <c r="B3129">
        <v>2017</v>
      </c>
      <c r="C3129" t="s">
        <v>12</v>
      </c>
      <c r="D3129">
        <v>167570</v>
      </c>
      <c r="E3129">
        <v>239000</v>
      </c>
      <c r="F3129" t="s">
        <v>13</v>
      </c>
      <c r="G3129" t="s">
        <v>14</v>
      </c>
      <c r="H3129">
        <v>3</v>
      </c>
      <c r="I3129">
        <v>2</v>
      </c>
      <c r="J3129">
        <v>1035</v>
      </c>
      <c r="K3129">
        <v>1.3882829999999999</v>
      </c>
      <c r="L3129" t="s">
        <v>25</v>
      </c>
    </row>
    <row r="3130" spans="1:12" x14ac:dyDescent="0.3">
      <c r="A3130" s="1">
        <v>42911</v>
      </c>
      <c r="B3130">
        <v>2017</v>
      </c>
      <c r="C3130" t="s">
        <v>17</v>
      </c>
      <c r="D3130">
        <v>136440</v>
      </c>
      <c r="E3130">
        <v>99900</v>
      </c>
      <c r="F3130" t="s">
        <v>23</v>
      </c>
      <c r="G3130" t="s">
        <v>24</v>
      </c>
      <c r="H3130">
        <v>6</v>
      </c>
      <c r="I3130">
        <v>4</v>
      </c>
      <c r="J3130">
        <v>1819</v>
      </c>
      <c r="K3130">
        <v>1.3882829999999999</v>
      </c>
      <c r="L3130" t="s">
        <v>16</v>
      </c>
    </row>
    <row r="3131" spans="1:12" x14ac:dyDescent="0.3">
      <c r="A3131" s="1">
        <v>42911</v>
      </c>
      <c r="B3131">
        <v>2017</v>
      </c>
      <c r="C3131" t="s">
        <v>29</v>
      </c>
      <c r="D3131">
        <v>175280</v>
      </c>
      <c r="E3131">
        <v>282000</v>
      </c>
      <c r="F3131" t="s">
        <v>13</v>
      </c>
      <c r="G3131" t="s">
        <v>14</v>
      </c>
      <c r="H3131">
        <v>3</v>
      </c>
      <c r="I3131">
        <v>2</v>
      </c>
      <c r="J3131">
        <v>1025</v>
      </c>
      <c r="K3131">
        <v>1.3882829999999999</v>
      </c>
      <c r="L3131" t="s">
        <v>22</v>
      </c>
    </row>
    <row r="3132" spans="1:12" x14ac:dyDescent="0.3">
      <c r="A3132" s="1">
        <v>42912</v>
      </c>
      <c r="B3132">
        <v>2017</v>
      </c>
      <c r="C3132" t="s">
        <v>18</v>
      </c>
      <c r="D3132">
        <v>153560</v>
      </c>
      <c r="E3132">
        <v>219199</v>
      </c>
      <c r="F3132" t="s">
        <v>13</v>
      </c>
      <c r="G3132" t="s">
        <v>14</v>
      </c>
      <c r="H3132">
        <v>3</v>
      </c>
      <c r="I3132">
        <v>1</v>
      </c>
      <c r="J3132">
        <v>1012</v>
      </c>
      <c r="K3132">
        <v>1.3882829999999999</v>
      </c>
      <c r="L3132" t="s">
        <v>22</v>
      </c>
    </row>
    <row r="3133" spans="1:12" x14ac:dyDescent="0.3">
      <c r="A3133" s="1">
        <v>42912</v>
      </c>
      <c r="B3133">
        <v>2017</v>
      </c>
      <c r="C3133" t="s">
        <v>26</v>
      </c>
      <c r="D3133">
        <v>289870</v>
      </c>
      <c r="E3133">
        <v>420000</v>
      </c>
      <c r="F3133" t="s">
        <v>13</v>
      </c>
      <c r="G3133" t="s">
        <v>14</v>
      </c>
      <c r="H3133">
        <v>3</v>
      </c>
      <c r="I3133">
        <v>2</v>
      </c>
      <c r="J3133">
        <v>1027</v>
      </c>
      <c r="K3133">
        <v>1.3882829999999999</v>
      </c>
      <c r="L3133" t="s">
        <v>25</v>
      </c>
    </row>
    <row r="3134" spans="1:12" x14ac:dyDescent="0.3">
      <c r="A3134" s="1">
        <v>42915</v>
      </c>
      <c r="B3134">
        <v>2017</v>
      </c>
      <c r="C3134" t="s">
        <v>18</v>
      </c>
      <c r="D3134">
        <v>210880</v>
      </c>
      <c r="E3134">
        <v>320000</v>
      </c>
      <c r="F3134" t="s">
        <v>13</v>
      </c>
      <c r="G3134" t="s">
        <v>14</v>
      </c>
      <c r="H3134">
        <v>3</v>
      </c>
      <c r="I3134">
        <v>3</v>
      </c>
      <c r="J3134">
        <v>1016</v>
      </c>
      <c r="K3134">
        <v>1.3882829999999999</v>
      </c>
      <c r="L3134" t="s">
        <v>15</v>
      </c>
    </row>
    <row r="3135" spans="1:12" x14ac:dyDescent="0.3">
      <c r="A3135" s="1">
        <v>42915</v>
      </c>
      <c r="B3135">
        <v>2017</v>
      </c>
      <c r="C3135" t="s">
        <v>26</v>
      </c>
      <c r="D3135">
        <v>354410</v>
      </c>
      <c r="E3135">
        <v>460000</v>
      </c>
      <c r="F3135" t="s">
        <v>13</v>
      </c>
      <c r="G3135" t="s">
        <v>14</v>
      </c>
      <c r="H3135">
        <v>3</v>
      </c>
      <c r="I3135">
        <v>3</v>
      </c>
      <c r="J3135">
        <v>932</v>
      </c>
      <c r="K3135">
        <v>1.3882829999999999</v>
      </c>
      <c r="L3135" t="s">
        <v>15</v>
      </c>
    </row>
    <row r="3136" spans="1:12" x14ac:dyDescent="0.3">
      <c r="A3136" s="1">
        <v>42915</v>
      </c>
      <c r="B3136">
        <v>2017</v>
      </c>
      <c r="C3136" t="s">
        <v>29</v>
      </c>
      <c r="D3136">
        <v>814380</v>
      </c>
      <c r="E3136">
        <v>1175000</v>
      </c>
      <c r="F3136" t="s">
        <v>13</v>
      </c>
      <c r="G3136" t="s">
        <v>14</v>
      </c>
      <c r="H3136">
        <v>3</v>
      </c>
      <c r="I3136">
        <v>1</v>
      </c>
      <c r="J3136">
        <v>1057</v>
      </c>
      <c r="K3136">
        <v>1.3882829999999999</v>
      </c>
      <c r="L3136" t="s">
        <v>15</v>
      </c>
    </row>
    <row r="3137" spans="1:12" x14ac:dyDescent="0.3">
      <c r="A3137" s="1">
        <v>42916</v>
      </c>
      <c r="B3137">
        <v>2017</v>
      </c>
      <c r="C3137" t="s">
        <v>29</v>
      </c>
      <c r="D3137">
        <v>380310</v>
      </c>
      <c r="E3137">
        <v>575000</v>
      </c>
      <c r="F3137" t="s">
        <v>13</v>
      </c>
      <c r="G3137" t="s">
        <v>14</v>
      </c>
      <c r="H3137">
        <v>3</v>
      </c>
      <c r="I3137">
        <v>3</v>
      </c>
      <c r="J3137">
        <v>1097</v>
      </c>
      <c r="K3137">
        <v>1.3882829999999999</v>
      </c>
      <c r="L3137" t="s">
        <v>16</v>
      </c>
    </row>
    <row r="3138" spans="1:12" x14ac:dyDescent="0.3">
      <c r="A3138" s="1">
        <v>42916</v>
      </c>
      <c r="B3138">
        <v>2017</v>
      </c>
      <c r="C3138" t="s">
        <v>30</v>
      </c>
      <c r="D3138">
        <v>345900</v>
      </c>
      <c r="E3138">
        <v>550000</v>
      </c>
      <c r="F3138" t="s">
        <v>13</v>
      </c>
      <c r="G3138" t="s">
        <v>14</v>
      </c>
      <c r="H3138">
        <v>3</v>
      </c>
      <c r="I3138">
        <v>2</v>
      </c>
      <c r="J3138">
        <v>1019</v>
      </c>
      <c r="K3138">
        <v>1.3882829999999999</v>
      </c>
      <c r="L3138" t="s">
        <v>16</v>
      </c>
    </row>
    <row r="3139" spans="1:12" x14ac:dyDescent="0.3">
      <c r="A3139" s="1">
        <v>42916</v>
      </c>
      <c r="B3139">
        <v>2017</v>
      </c>
      <c r="C3139" t="s">
        <v>30</v>
      </c>
      <c r="D3139">
        <v>672380</v>
      </c>
      <c r="E3139">
        <v>995000</v>
      </c>
      <c r="F3139" t="s">
        <v>13</v>
      </c>
      <c r="G3139" t="s">
        <v>14</v>
      </c>
      <c r="H3139">
        <v>3</v>
      </c>
      <c r="I3139">
        <v>2</v>
      </c>
      <c r="J3139">
        <v>905</v>
      </c>
      <c r="K3139">
        <v>1.3882829999999999</v>
      </c>
      <c r="L3139" t="s">
        <v>25</v>
      </c>
    </row>
    <row r="3140" spans="1:12" x14ac:dyDescent="0.3">
      <c r="A3140" s="1">
        <v>42917</v>
      </c>
      <c r="B3140">
        <v>2017</v>
      </c>
      <c r="C3140" t="s">
        <v>29</v>
      </c>
      <c r="D3140">
        <v>349790</v>
      </c>
      <c r="E3140">
        <v>500000</v>
      </c>
      <c r="F3140" t="s">
        <v>13</v>
      </c>
      <c r="G3140" t="s">
        <v>14</v>
      </c>
      <c r="H3140">
        <v>3</v>
      </c>
      <c r="I3140">
        <v>1</v>
      </c>
      <c r="J3140">
        <v>1012</v>
      </c>
      <c r="K3140">
        <v>1.3882829999999999</v>
      </c>
      <c r="L3140" t="s">
        <v>22</v>
      </c>
    </row>
    <row r="3141" spans="1:12" x14ac:dyDescent="0.3">
      <c r="A3141" s="1">
        <v>42917</v>
      </c>
      <c r="B3141">
        <v>2017</v>
      </c>
      <c r="C3141" t="s">
        <v>30</v>
      </c>
      <c r="D3141">
        <v>413250</v>
      </c>
      <c r="E3141">
        <v>545612</v>
      </c>
      <c r="F3141" t="s">
        <v>13</v>
      </c>
      <c r="G3141" t="s">
        <v>14</v>
      </c>
      <c r="H3141">
        <v>3</v>
      </c>
      <c r="I3141">
        <v>3</v>
      </c>
      <c r="J3141">
        <v>949</v>
      </c>
      <c r="K3141">
        <v>1.3882829999999999</v>
      </c>
      <c r="L3141" t="s">
        <v>15</v>
      </c>
    </row>
    <row r="3142" spans="1:12" x14ac:dyDescent="0.3">
      <c r="A3142" s="1">
        <v>42917</v>
      </c>
      <c r="B3142">
        <v>2017</v>
      </c>
      <c r="C3142" t="s">
        <v>18</v>
      </c>
      <c r="D3142">
        <v>191860</v>
      </c>
      <c r="E3142">
        <v>147000</v>
      </c>
      <c r="F3142" t="s">
        <v>13</v>
      </c>
      <c r="G3142" t="s">
        <v>14</v>
      </c>
      <c r="H3142">
        <v>3</v>
      </c>
      <c r="I3142">
        <v>2</v>
      </c>
      <c r="J3142">
        <v>936</v>
      </c>
      <c r="K3142">
        <v>1.3882829999999999</v>
      </c>
      <c r="L3142" t="s">
        <v>16</v>
      </c>
    </row>
    <row r="3143" spans="1:12" x14ac:dyDescent="0.3">
      <c r="A3143" s="1">
        <v>42917</v>
      </c>
      <c r="B3143">
        <v>2017</v>
      </c>
      <c r="C3143" t="s">
        <v>26</v>
      </c>
      <c r="D3143">
        <v>211330</v>
      </c>
      <c r="E3143">
        <v>290000</v>
      </c>
      <c r="F3143" t="s">
        <v>19</v>
      </c>
      <c r="G3143" t="s">
        <v>20</v>
      </c>
      <c r="H3143">
        <v>4</v>
      </c>
      <c r="I3143">
        <v>3</v>
      </c>
      <c r="J3143">
        <v>1426</v>
      </c>
      <c r="K3143">
        <v>1.3882829999999999</v>
      </c>
      <c r="L3143" t="s">
        <v>16</v>
      </c>
    </row>
    <row r="3144" spans="1:12" x14ac:dyDescent="0.3">
      <c r="A3144" s="1">
        <v>42917</v>
      </c>
      <c r="B3144">
        <v>2017</v>
      </c>
      <c r="C3144" t="s">
        <v>21</v>
      </c>
      <c r="D3144">
        <v>1589560</v>
      </c>
      <c r="E3144">
        <v>2315000</v>
      </c>
      <c r="F3144" t="s">
        <v>13</v>
      </c>
      <c r="G3144" t="s">
        <v>14</v>
      </c>
      <c r="H3144">
        <v>3</v>
      </c>
      <c r="I3144">
        <v>1</v>
      </c>
      <c r="J3144">
        <v>1025</v>
      </c>
      <c r="K3144">
        <v>1.3882829999999999</v>
      </c>
      <c r="L3144" t="s">
        <v>15</v>
      </c>
    </row>
    <row r="3145" spans="1:12" x14ac:dyDescent="0.3">
      <c r="A3145" s="1">
        <v>42917</v>
      </c>
      <c r="B3145">
        <v>2017</v>
      </c>
      <c r="C3145" t="s">
        <v>30</v>
      </c>
      <c r="D3145">
        <v>406310</v>
      </c>
      <c r="E3145">
        <v>596000</v>
      </c>
      <c r="F3145" t="s">
        <v>13</v>
      </c>
      <c r="G3145" t="s">
        <v>14</v>
      </c>
      <c r="H3145">
        <v>3</v>
      </c>
      <c r="I3145">
        <v>2</v>
      </c>
      <c r="J3145">
        <v>1034</v>
      </c>
      <c r="K3145">
        <v>1.3882829999999999</v>
      </c>
      <c r="L3145" t="s">
        <v>25</v>
      </c>
    </row>
    <row r="3146" spans="1:12" x14ac:dyDescent="0.3">
      <c r="A3146" s="1">
        <v>42917</v>
      </c>
      <c r="B3146">
        <v>2017</v>
      </c>
      <c r="C3146" t="s">
        <v>29</v>
      </c>
      <c r="D3146">
        <v>162960</v>
      </c>
      <c r="E3146">
        <v>310000</v>
      </c>
      <c r="F3146" t="s">
        <v>13</v>
      </c>
      <c r="G3146" t="s">
        <v>14</v>
      </c>
      <c r="H3146">
        <v>3</v>
      </c>
      <c r="I3146">
        <v>3</v>
      </c>
      <c r="J3146">
        <v>910</v>
      </c>
      <c r="K3146">
        <v>1.3882829999999999</v>
      </c>
      <c r="L3146" t="s">
        <v>16</v>
      </c>
    </row>
    <row r="3147" spans="1:12" x14ac:dyDescent="0.3">
      <c r="A3147" s="1">
        <v>42917</v>
      </c>
      <c r="B3147">
        <v>2017</v>
      </c>
      <c r="C3147" t="s">
        <v>29</v>
      </c>
      <c r="D3147">
        <v>250810</v>
      </c>
      <c r="E3147">
        <v>445000</v>
      </c>
      <c r="F3147" t="s">
        <v>13</v>
      </c>
      <c r="G3147" t="s">
        <v>14</v>
      </c>
      <c r="H3147">
        <v>3</v>
      </c>
      <c r="I3147">
        <v>3</v>
      </c>
      <c r="J3147">
        <v>1094</v>
      </c>
      <c r="K3147">
        <v>1.3882829999999999</v>
      </c>
      <c r="L3147" t="s">
        <v>25</v>
      </c>
    </row>
    <row r="3148" spans="1:12" x14ac:dyDescent="0.3">
      <c r="A3148" s="1">
        <v>42918</v>
      </c>
      <c r="B3148">
        <v>2017</v>
      </c>
      <c r="C3148" t="s">
        <v>26</v>
      </c>
      <c r="D3148">
        <v>497420</v>
      </c>
      <c r="E3148">
        <v>935000</v>
      </c>
      <c r="F3148" t="s">
        <v>13</v>
      </c>
      <c r="G3148" t="s">
        <v>14</v>
      </c>
      <c r="H3148">
        <v>3</v>
      </c>
      <c r="I3148">
        <v>3</v>
      </c>
      <c r="J3148">
        <v>905</v>
      </c>
      <c r="K3148">
        <v>1.3882829999999999</v>
      </c>
      <c r="L3148" t="s">
        <v>15</v>
      </c>
    </row>
    <row r="3149" spans="1:12" x14ac:dyDescent="0.3">
      <c r="A3149" s="1">
        <v>42918</v>
      </c>
      <c r="B3149">
        <v>2017</v>
      </c>
      <c r="C3149" t="s">
        <v>18</v>
      </c>
      <c r="D3149">
        <v>579980</v>
      </c>
      <c r="E3149">
        <v>924500</v>
      </c>
      <c r="F3149" t="s">
        <v>13</v>
      </c>
      <c r="G3149" t="s">
        <v>14</v>
      </c>
      <c r="H3149">
        <v>3</v>
      </c>
      <c r="I3149">
        <v>2</v>
      </c>
      <c r="J3149">
        <v>992</v>
      </c>
      <c r="K3149">
        <v>1.3882829999999999</v>
      </c>
      <c r="L3149" t="s">
        <v>25</v>
      </c>
    </row>
    <row r="3150" spans="1:12" x14ac:dyDescent="0.3">
      <c r="A3150" s="1">
        <v>42922</v>
      </c>
      <c r="B3150">
        <v>2017</v>
      </c>
      <c r="C3150" t="s">
        <v>26</v>
      </c>
      <c r="D3150">
        <v>212450</v>
      </c>
      <c r="E3150">
        <v>265000</v>
      </c>
      <c r="F3150" t="s">
        <v>13</v>
      </c>
      <c r="G3150" t="s">
        <v>14</v>
      </c>
      <c r="H3150">
        <v>3</v>
      </c>
      <c r="I3150">
        <v>1</v>
      </c>
      <c r="J3150">
        <v>1009</v>
      </c>
      <c r="K3150">
        <v>1.3882829999999999</v>
      </c>
      <c r="L3150" t="s">
        <v>25</v>
      </c>
    </row>
    <row r="3151" spans="1:12" x14ac:dyDescent="0.3">
      <c r="A3151" s="1">
        <v>42922</v>
      </c>
      <c r="B3151">
        <v>2017</v>
      </c>
      <c r="C3151" t="s">
        <v>26</v>
      </c>
      <c r="D3151">
        <v>299600</v>
      </c>
      <c r="E3151">
        <v>530000</v>
      </c>
      <c r="F3151" t="s">
        <v>13</v>
      </c>
      <c r="G3151" t="s">
        <v>14</v>
      </c>
      <c r="H3151">
        <v>3</v>
      </c>
      <c r="I3151">
        <v>1</v>
      </c>
      <c r="J3151">
        <v>943</v>
      </c>
      <c r="K3151">
        <v>1.3882829999999999</v>
      </c>
      <c r="L3151" t="s">
        <v>25</v>
      </c>
    </row>
    <row r="3152" spans="1:12" x14ac:dyDescent="0.3">
      <c r="A3152" s="1">
        <v>42922</v>
      </c>
      <c r="B3152">
        <v>2017</v>
      </c>
      <c r="C3152" t="s">
        <v>21</v>
      </c>
      <c r="D3152">
        <v>889140</v>
      </c>
      <c r="E3152">
        <v>1600000</v>
      </c>
      <c r="F3152" t="s">
        <v>13</v>
      </c>
      <c r="G3152" t="s">
        <v>14</v>
      </c>
      <c r="H3152">
        <v>3</v>
      </c>
      <c r="I3152">
        <v>2</v>
      </c>
      <c r="J3152">
        <v>1078</v>
      </c>
      <c r="K3152">
        <v>1.3882829999999999</v>
      </c>
      <c r="L3152" t="s">
        <v>25</v>
      </c>
    </row>
    <row r="3153" spans="1:12" x14ac:dyDescent="0.3">
      <c r="A3153" s="1">
        <v>42923</v>
      </c>
      <c r="B3153">
        <v>2017</v>
      </c>
      <c r="C3153" t="s">
        <v>17</v>
      </c>
      <c r="D3153">
        <v>156070</v>
      </c>
      <c r="E3153">
        <v>175000</v>
      </c>
      <c r="F3153" t="s">
        <v>19</v>
      </c>
      <c r="G3153" t="s">
        <v>20</v>
      </c>
      <c r="H3153">
        <v>4</v>
      </c>
      <c r="I3153">
        <v>2</v>
      </c>
      <c r="J3153">
        <v>1272</v>
      </c>
      <c r="K3153">
        <v>1.3882829999999999</v>
      </c>
      <c r="L3153" t="s">
        <v>15</v>
      </c>
    </row>
    <row r="3154" spans="1:12" x14ac:dyDescent="0.3">
      <c r="A3154" s="1">
        <v>42925</v>
      </c>
      <c r="B3154">
        <v>2017</v>
      </c>
      <c r="C3154" t="s">
        <v>29</v>
      </c>
      <c r="D3154">
        <v>216860</v>
      </c>
      <c r="E3154">
        <v>235000</v>
      </c>
      <c r="F3154" t="s">
        <v>19</v>
      </c>
      <c r="G3154" t="s">
        <v>20</v>
      </c>
      <c r="H3154">
        <v>4</v>
      </c>
      <c r="I3154">
        <v>3</v>
      </c>
      <c r="J3154">
        <v>1463</v>
      </c>
      <c r="K3154">
        <v>1.3882829999999999</v>
      </c>
      <c r="L3154" t="s">
        <v>25</v>
      </c>
    </row>
    <row r="3155" spans="1:12" x14ac:dyDescent="0.3">
      <c r="A3155" s="1">
        <v>42925</v>
      </c>
      <c r="B3155">
        <v>2017</v>
      </c>
      <c r="C3155" t="s">
        <v>29</v>
      </c>
      <c r="D3155">
        <v>154420</v>
      </c>
      <c r="E3155">
        <v>279000</v>
      </c>
      <c r="F3155" t="s">
        <v>19</v>
      </c>
      <c r="G3155" t="s">
        <v>20</v>
      </c>
      <c r="H3155">
        <v>4</v>
      </c>
      <c r="I3155">
        <v>2</v>
      </c>
      <c r="J3155">
        <v>1296</v>
      </c>
      <c r="K3155">
        <v>1.3882829999999999</v>
      </c>
      <c r="L3155" t="s">
        <v>22</v>
      </c>
    </row>
    <row r="3156" spans="1:12" x14ac:dyDescent="0.3">
      <c r="A3156" s="1">
        <v>42926</v>
      </c>
      <c r="B3156">
        <v>2017</v>
      </c>
      <c r="C3156" t="s">
        <v>18</v>
      </c>
      <c r="D3156">
        <v>271800</v>
      </c>
      <c r="E3156">
        <v>427500</v>
      </c>
      <c r="F3156" t="s">
        <v>13</v>
      </c>
      <c r="G3156" t="s">
        <v>14</v>
      </c>
      <c r="H3156">
        <v>3</v>
      </c>
      <c r="I3156">
        <v>2</v>
      </c>
      <c r="J3156">
        <v>918</v>
      </c>
      <c r="K3156">
        <v>1.3882829999999999</v>
      </c>
      <c r="L3156" t="s">
        <v>15</v>
      </c>
    </row>
    <row r="3157" spans="1:12" x14ac:dyDescent="0.3">
      <c r="A3157" s="1">
        <v>42930</v>
      </c>
      <c r="B3157">
        <v>2017</v>
      </c>
      <c r="C3157" t="s">
        <v>17</v>
      </c>
      <c r="D3157">
        <v>149600</v>
      </c>
      <c r="E3157">
        <v>50000</v>
      </c>
      <c r="F3157" t="s">
        <v>19</v>
      </c>
      <c r="G3157" t="s">
        <v>20</v>
      </c>
      <c r="H3157">
        <v>4</v>
      </c>
      <c r="I3157">
        <v>2</v>
      </c>
      <c r="J3157">
        <v>1408</v>
      </c>
      <c r="K3157">
        <v>1.3882829999999999</v>
      </c>
      <c r="L3157" t="s">
        <v>15</v>
      </c>
    </row>
    <row r="3158" spans="1:12" x14ac:dyDescent="0.3">
      <c r="A3158" s="1">
        <v>42932</v>
      </c>
      <c r="B3158">
        <v>2017</v>
      </c>
      <c r="C3158" t="s">
        <v>18</v>
      </c>
      <c r="D3158">
        <v>405170</v>
      </c>
      <c r="E3158">
        <v>617000</v>
      </c>
      <c r="F3158" t="s">
        <v>13</v>
      </c>
      <c r="G3158" t="s">
        <v>14</v>
      </c>
      <c r="H3158">
        <v>3</v>
      </c>
      <c r="I3158">
        <v>2</v>
      </c>
      <c r="J3158">
        <v>971</v>
      </c>
      <c r="K3158">
        <v>1.3882829999999999</v>
      </c>
      <c r="L3158" t="s">
        <v>22</v>
      </c>
    </row>
    <row r="3159" spans="1:12" x14ac:dyDescent="0.3">
      <c r="A3159" s="1">
        <v>42932</v>
      </c>
      <c r="B3159">
        <v>2017</v>
      </c>
      <c r="C3159" t="s">
        <v>21</v>
      </c>
      <c r="D3159">
        <v>1193500</v>
      </c>
      <c r="E3159">
        <v>2230000</v>
      </c>
      <c r="F3159" t="s">
        <v>13</v>
      </c>
      <c r="G3159" t="s">
        <v>14</v>
      </c>
      <c r="H3159">
        <v>3</v>
      </c>
      <c r="I3159">
        <v>2</v>
      </c>
      <c r="J3159">
        <v>967</v>
      </c>
      <c r="K3159">
        <v>1.3882829999999999</v>
      </c>
      <c r="L3159" t="s">
        <v>16</v>
      </c>
    </row>
    <row r="3160" spans="1:12" x14ac:dyDescent="0.3">
      <c r="A3160" s="1">
        <v>42933</v>
      </c>
      <c r="B3160">
        <v>2017</v>
      </c>
      <c r="C3160" t="s">
        <v>12</v>
      </c>
      <c r="D3160">
        <v>87820</v>
      </c>
      <c r="E3160">
        <v>115000</v>
      </c>
      <c r="F3160" t="s">
        <v>19</v>
      </c>
      <c r="G3160" t="s">
        <v>20</v>
      </c>
      <c r="H3160">
        <v>4</v>
      </c>
      <c r="I3160">
        <v>4</v>
      </c>
      <c r="J3160">
        <v>1378</v>
      </c>
      <c r="K3160">
        <v>1.3882829999999999</v>
      </c>
      <c r="L3160" t="s">
        <v>15</v>
      </c>
    </row>
    <row r="3161" spans="1:12" x14ac:dyDescent="0.3">
      <c r="A3161" s="1">
        <v>42933</v>
      </c>
      <c r="B3161">
        <v>2017</v>
      </c>
      <c r="C3161" t="s">
        <v>12</v>
      </c>
      <c r="D3161">
        <v>73450</v>
      </c>
      <c r="E3161">
        <v>97000</v>
      </c>
      <c r="F3161" t="s">
        <v>13</v>
      </c>
      <c r="G3161" t="s">
        <v>14</v>
      </c>
      <c r="H3161">
        <v>3</v>
      </c>
      <c r="I3161">
        <v>3</v>
      </c>
      <c r="J3161">
        <v>1009</v>
      </c>
      <c r="K3161">
        <v>1.3882829999999999</v>
      </c>
      <c r="L3161" t="s">
        <v>16</v>
      </c>
    </row>
    <row r="3162" spans="1:12" x14ac:dyDescent="0.3">
      <c r="A3162" s="1">
        <v>42933</v>
      </c>
      <c r="B3162">
        <v>2017</v>
      </c>
      <c r="C3162" t="s">
        <v>18</v>
      </c>
      <c r="D3162">
        <v>383900</v>
      </c>
      <c r="E3162">
        <v>555000</v>
      </c>
      <c r="F3162" t="s">
        <v>13</v>
      </c>
      <c r="G3162" t="s">
        <v>14</v>
      </c>
      <c r="H3162">
        <v>3</v>
      </c>
      <c r="I3162">
        <v>1</v>
      </c>
      <c r="J3162">
        <v>923</v>
      </c>
      <c r="K3162">
        <v>1.3882829999999999</v>
      </c>
      <c r="L3162" t="s">
        <v>15</v>
      </c>
    </row>
    <row r="3163" spans="1:12" x14ac:dyDescent="0.3">
      <c r="A3163" s="1">
        <v>42936</v>
      </c>
      <c r="B3163">
        <v>2017</v>
      </c>
      <c r="C3163" t="s">
        <v>30</v>
      </c>
      <c r="D3163">
        <v>247100</v>
      </c>
      <c r="E3163">
        <v>429000</v>
      </c>
      <c r="F3163" t="s">
        <v>13</v>
      </c>
      <c r="G3163" t="s">
        <v>14</v>
      </c>
      <c r="H3163">
        <v>3</v>
      </c>
      <c r="I3163">
        <v>2</v>
      </c>
      <c r="J3163">
        <v>1059</v>
      </c>
      <c r="K3163">
        <v>1.3882829999999999</v>
      </c>
      <c r="L3163" t="s">
        <v>15</v>
      </c>
    </row>
    <row r="3164" spans="1:12" x14ac:dyDescent="0.3">
      <c r="A3164" s="1">
        <v>42936</v>
      </c>
      <c r="B3164">
        <v>2017</v>
      </c>
      <c r="C3164" t="s">
        <v>12</v>
      </c>
      <c r="D3164">
        <v>40340</v>
      </c>
      <c r="E3164">
        <v>15500</v>
      </c>
      <c r="F3164" t="s">
        <v>23</v>
      </c>
      <c r="G3164" t="s">
        <v>24</v>
      </c>
      <c r="H3164">
        <v>6</v>
      </c>
      <c r="I3164">
        <v>6</v>
      </c>
      <c r="J3164">
        <v>1895</v>
      </c>
      <c r="K3164">
        <v>1.3882829999999999</v>
      </c>
      <c r="L3164" t="s">
        <v>15</v>
      </c>
    </row>
    <row r="3165" spans="1:12" x14ac:dyDescent="0.3">
      <c r="A3165" s="1">
        <v>42936</v>
      </c>
      <c r="B3165">
        <v>2017</v>
      </c>
      <c r="C3165" t="s">
        <v>29</v>
      </c>
      <c r="D3165">
        <v>159180</v>
      </c>
      <c r="E3165">
        <v>228000</v>
      </c>
      <c r="F3165" t="s">
        <v>13</v>
      </c>
      <c r="G3165" t="s">
        <v>14</v>
      </c>
      <c r="H3165">
        <v>3</v>
      </c>
      <c r="I3165">
        <v>1</v>
      </c>
      <c r="J3165">
        <v>1071</v>
      </c>
      <c r="K3165">
        <v>1.3882829999999999</v>
      </c>
      <c r="L3165" t="s">
        <v>16</v>
      </c>
    </row>
    <row r="3166" spans="1:12" x14ac:dyDescent="0.3">
      <c r="A3166" s="1">
        <v>42936</v>
      </c>
      <c r="B3166">
        <v>2017</v>
      </c>
      <c r="C3166" t="s">
        <v>18</v>
      </c>
      <c r="D3166">
        <v>282800</v>
      </c>
      <c r="E3166">
        <v>440000</v>
      </c>
      <c r="F3166" t="s">
        <v>13</v>
      </c>
      <c r="G3166" t="s">
        <v>14</v>
      </c>
      <c r="H3166">
        <v>3</v>
      </c>
      <c r="I3166">
        <v>1</v>
      </c>
      <c r="J3166">
        <v>983</v>
      </c>
      <c r="K3166">
        <v>1.3882829999999999</v>
      </c>
      <c r="L3166" t="s">
        <v>22</v>
      </c>
    </row>
    <row r="3167" spans="1:12" x14ac:dyDescent="0.3">
      <c r="A3167" s="1">
        <v>42936</v>
      </c>
      <c r="B3167">
        <v>2017</v>
      </c>
      <c r="C3167" t="s">
        <v>12</v>
      </c>
      <c r="D3167">
        <v>14400</v>
      </c>
      <c r="E3167">
        <v>17500</v>
      </c>
      <c r="F3167" t="s">
        <v>13</v>
      </c>
      <c r="G3167" t="s">
        <v>14</v>
      </c>
      <c r="H3167">
        <v>3</v>
      </c>
      <c r="I3167">
        <v>3</v>
      </c>
      <c r="J3167">
        <v>980</v>
      </c>
      <c r="K3167">
        <v>1.3882829999999999</v>
      </c>
      <c r="L3167" t="s">
        <v>25</v>
      </c>
    </row>
    <row r="3168" spans="1:12" x14ac:dyDescent="0.3">
      <c r="A3168" s="1">
        <v>42936</v>
      </c>
      <c r="B3168">
        <v>2017</v>
      </c>
      <c r="C3168" t="s">
        <v>21</v>
      </c>
      <c r="D3168">
        <v>1953560</v>
      </c>
      <c r="E3168">
        <v>3325000</v>
      </c>
      <c r="F3168" t="s">
        <v>13</v>
      </c>
      <c r="G3168" t="s">
        <v>14</v>
      </c>
      <c r="H3168">
        <v>3</v>
      </c>
      <c r="I3168">
        <v>2</v>
      </c>
      <c r="J3168">
        <v>1082</v>
      </c>
      <c r="K3168">
        <v>1.3882829999999999</v>
      </c>
      <c r="L3168" t="s">
        <v>15</v>
      </c>
    </row>
    <row r="3169" spans="1:12" x14ac:dyDescent="0.3">
      <c r="A3169" s="1">
        <v>42936</v>
      </c>
      <c r="B3169">
        <v>2017</v>
      </c>
      <c r="C3169" t="s">
        <v>18</v>
      </c>
      <c r="D3169">
        <v>288600</v>
      </c>
      <c r="E3169">
        <v>432500</v>
      </c>
      <c r="F3169" t="s">
        <v>13</v>
      </c>
      <c r="G3169" t="s">
        <v>14</v>
      </c>
      <c r="H3169">
        <v>3</v>
      </c>
      <c r="I3169">
        <v>1</v>
      </c>
      <c r="J3169">
        <v>1069</v>
      </c>
      <c r="K3169">
        <v>1.3882829999999999</v>
      </c>
      <c r="L3169" t="s">
        <v>16</v>
      </c>
    </row>
    <row r="3170" spans="1:12" x14ac:dyDescent="0.3">
      <c r="A3170" s="1">
        <v>42937</v>
      </c>
      <c r="B3170">
        <v>2017</v>
      </c>
      <c r="C3170" t="s">
        <v>30</v>
      </c>
      <c r="D3170">
        <v>250760</v>
      </c>
      <c r="E3170">
        <v>500000</v>
      </c>
      <c r="F3170" t="s">
        <v>13</v>
      </c>
      <c r="G3170" t="s">
        <v>14</v>
      </c>
      <c r="H3170">
        <v>3</v>
      </c>
      <c r="I3170">
        <v>1</v>
      </c>
      <c r="J3170">
        <v>939</v>
      </c>
      <c r="K3170">
        <v>1.3882829999999999</v>
      </c>
      <c r="L3170" t="s">
        <v>25</v>
      </c>
    </row>
    <row r="3171" spans="1:12" x14ac:dyDescent="0.3">
      <c r="A3171" s="1">
        <v>42938</v>
      </c>
      <c r="B3171">
        <v>2017</v>
      </c>
      <c r="C3171" t="s">
        <v>12</v>
      </c>
      <c r="D3171">
        <v>103060</v>
      </c>
      <c r="E3171">
        <v>81000</v>
      </c>
      <c r="F3171" t="s">
        <v>19</v>
      </c>
      <c r="G3171" t="s">
        <v>20</v>
      </c>
      <c r="H3171">
        <v>4</v>
      </c>
      <c r="I3171">
        <v>3</v>
      </c>
      <c r="J3171">
        <v>1352</v>
      </c>
      <c r="K3171">
        <v>1.3882829999999999</v>
      </c>
      <c r="L3171" t="s">
        <v>25</v>
      </c>
    </row>
    <row r="3172" spans="1:12" x14ac:dyDescent="0.3">
      <c r="A3172" s="1">
        <v>42938</v>
      </c>
      <c r="B3172">
        <v>2017</v>
      </c>
      <c r="C3172" t="s">
        <v>17</v>
      </c>
      <c r="D3172">
        <v>152010</v>
      </c>
      <c r="E3172">
        <v>60000</v>
      </c>
      <c r="F3172" t="s">
        <v>13</v>
      </c>
      <c r="G3172" t="s">
        <v>14</v>
      </c>
      <c r="H3172">
        <v>3</v>
      </c>
      <c r="I3172">
        <v>2</v>
      </c>
      <c r="J3172">
        <v>905</v>
      </c>
      <c r="K3172">
        <v>1.3882829999999999</v>
      </c>
      <c r="L3172" t="s">
        <v>16</v>
      </c>
    </row>
    <row r="3173" spans="1:12" x14ac:dyDescent="0.3">
      <c r="A3173" s="1">
        <v>42939</v>
      </c>
      <c r="B3173">
        <v>2017</v>
      </c>
      <c r="C3173" t="s">
        <v>17</v>
      </c>
      <c r="D3173">
        <v>91140</v>
      </c>
      <c r="E3173">
        <v>35000</v>
      </c>
      <c r="F3173" t="s">
        <v>13</v>
      </c>
      <c r="G3173" t="s">
        <v>14</v>
      </c>
      <c r="H3173">
        <v>3</v>
      </c>
      <c r="I3173">
        <v>1</v>
      </c>
      <c r="J3173">
        <v>1018</v>
      </c>
      <c r="K3173">
        <v>1.3882829999999999</v>
      </c>
      <c r="L3173" t="s">
        <v>25</v>
      </c>
    </row>
    <row r="3174" spans="1:12" x14ac:dyDescent="0.3">
      <c r="A3174" s="1">
        <v>42939</v>
      </c>
      <c r="B3174">
        <v>2017</v>
      </c>
      <c r="C3174" t="s">
        <v>21</v>
      </c>
      <c r="D3174">
        <v>1974000</v>
      </c>
      <c r="E3174">
        <v>2860000</v>
      </c>
      <c r="F3174" t="s">
        <v>13</v>
      </c>
      <c r="G3174" t="s">
        <v>14</v>
      </c>
      <c r="H3174">
        <v>3</v>
      </c>
      <c r="I3174">
        <v>3</v>
      </c>
      <c r="J3174">
        <v>1001</v>
      </c>
      <c r="K3174">
        <v>1.3882829999999999</v>
      </c>
      <c r="L3174" t="s">
        <v>16</v>
      </c>
    </row>
    <row r="3175" spans="1:12" x14ac:dyDescent="0.3">
      <c r="A3175" s="1">
        <v>42940</v>
      </c>
      <c r="B3175">
        <v>2017</v>
      </c>
      <c r="C3175" t="s">
        <v>26</v>
      </c>
      <c r="D3175">
        <v>331450</v>
      </c>
      <c r="E3175">
        <v>483500</v>
      </c>
      <c r="F3175" t="s">
        <v>13</v>
      </c>
      <c r="G3175" t="s">
        <v>14</v>
      </c>
      <c r="H3175">
        <v>3</v>
      </c>
      <c r="I3175">
        <v>3</v>
      </c>
      <c r="J3175">
        <v>914</v>
      </c>
      <c r="K3175">
        <v>1.3882829999999999</v>
      </c>
      <c r="L3175" t="s">
        <v>22</v>
      </c>
    </row>
    <row r="3176" spans="1:12" x14ac:dyDescent="0.3">
      <c r="A3176" s="1">
        <v>42943</v>
      </c>
      <c r="B3176">
        <v>2017</v>
      </c>
      <c r="C3176" t="s">
        <v>17</v>
      </c>
      <c r="D3176">
        <v>128740</v>
      </c>
      <c r="E3176">
        <v>85000</v>
      </c>
      <c r="F3176" t="s">
        <v>13</v>
      </c>
      <c r="G3176" t="s">
        <v>14</v>
      </c>
      <c r="H3176">
        <v>3</v>
      </c>
      <c r="I3176">
        <v>1</v>
      </c>
      <c r="J3176">
        <v>1086</v>
      </c>
      <c r="K3176">
        <v>1.3882829999999999</v>
      </c>
      <c r="L3176" t="s">
        <v>16</v>
      </c>
    </row>
    <row r="3177" spans="1:12" x14ac:dyDescent="0.3">
      <c r="A3177" s="1">
        <v>42943</v>
      </c>
      <c r="B3177">
        <v>2017</v>
      </c>
      <c r="C3177" t="s">
        <v>17</v>
      </c>
      <c r="D3177">
        <v>194930</v>
      </c>
      <c r="E3177">
        <v>176000</v>
      </c>
      <c r="F3177" t="s">
        <v>13</v>
      </c>
      <c r="G3177" t="s">
        <v>14</v>
      </c>
      <c r="H3177">
        <v>3</v>
      </c>
      <c r="I3177">
        <v>2</v>
      </c>
      <c r="J3177">
        <v>989</v>
      </c>
      <c r="K3177">
        <v>1.3882829999999999</v>
      </c>
      <c r="L3177" t="s">
        <v>16</v>
      </c>
    </row>
    <row r="3178" spans="1:12" x14ac:dyDescent="0.3">
      <c r="A3178" s="1">
        <v>42943</v>
      </c>
      <c r="B3178">
        <v>2017</v>
      </c>
      <c r="C3178" t="s">
        <v>26</v>
      </c>
      <c r="D3178">
        <v>202300</v>
      </c>
      <c r="E3178">
        <v>208000</v>
      </c>
      <c r="F3178" t="s">
        <v>13</v>
      </c>
      <c r="G3178" t="s">
        <v>14</v>
      </c>
      <c r="H3178">
        <v>3</v>
      </c>
      <c r="I3178">
        <v>1</v>
      </c>
      <c r="J3178">
        <v>1090</v>
      </c>
      <c r="K3178">
        <v>1.3882829999999999</v>
      </c>
      <c r="L3178" t="s">
        <v>15</v>
      </c>
    </row>
    <row r="3179" spans="1:12" x14ac:dyDescent="0.3">
      <c r="A3179" s="1">
        <v>42944</v>
      </c>
      <c r="B3179">
        <v>2017</v>
      </c>
      <c r="C3179" t="s">
        <v>17</v>
      </c>
      <c r="D3179">
        <v>133310</v>
      </c>
      <c r="E3179">
        <v>389110</v>
      </c>
      <c r="F3179" t="s">
        <v>13</v>
      </c>
      <c r="G3179" t="s">
        <v>14</v>
      </c>
      <c r="H3179">
        <v>3</v>
      </c>
      <c r="I3179">
        <v>1</v>
      </c>
      <c r="J3179">
        <v>1072</v>
      </c>
      <c r="K3179">
        <v>1.3882829999999999</v>
      </c>
      <c r="L3179" t="s">
        <v>25</v>
      </c>
    </row>
    <row r="3180" spans="1:12" x14ac:dyDescent="0.3">
      <c r="A3180" s="1">
        <v>42944</v>
      </c>
      <c r="B3180">
        <v>2017</v>
      </c>
      <c r="C3180" t="s">
        <v>18</v>
      </c>
      <c r="D3180">
        <v>272950</v>
      </c>
      <c r="E3180">
        <v>436500</v>
      </c>
      <c r="F3180" t="s">
        <v>13</v>
      </c>
      <c r="G3180" t="s">
        <v>14</v>
      </c>
      <c r="H3180">
        <v>3</v>
      </c>
      <c r="I3180">
        <v>3</v>
      </c>
      <c r="J3180">
        <v>1085</v>
      </c>
      <c r="K3180">
        <v>1.3882829999999999</v>
      </c>
      <c r="L3180" t="s">
        <v>16</v>
      </c>
    </row>
    <row r="3181" spans="1:12" x14ac:dyDescent="0.3">
      <c r="A3181" s="1">
        <v>42945</v>
      </c>
      <c r="B3181">
        <v>2017</v>
      </c>
      <c r="C3181" t="s">
        <v>29</v>
      </c>
      <c r="D3181">
        <v>181300</v>
      </c>
      <c r="E3181">
        <v>299900</v>
      </c>
      <c r="F3181" t="s">
        <v>13</v>
      </c>
      <c r="G3181" t="s">
        <v>14</v>
      </c>
      <c r="H3181">
        <v>3</v>
      </c>
      <c r="I3181">
        <v>2</v>
      </c>
      <c r="J3181">
        <v>995</v>
      </c>
      <c r="K3181">
        <v>1.3882829999999999</v>
      </c>
      <c r="L3181" t="s">
        <v>22</v>
      </c>
    </row>
    <row r="3182" spans="1:12" x14ac:dyDescent="0.3">
      <c r="A3182" s="1">
        <v>42946</v>
      </c>
      <c r="B3182">
        <v>2017</v>
      </c>
      <c r="C3182" t="s">
        <v>17</v>
      </c>
      <c r="D3182">
        <v>122650</v>
      </c>
      <c r="E3182">
        <v>82000</v>
      </c>
      <c r="F3182" t="s">
        <v>13</v>
      </c>
      <c r="G3182" t="s">
        <v>14</v>
      </c>
      <c r="H3182">
        <v>3</v>
      </c>
      <c r="I3182">
        <v>3</v>
      </c>
      <c r="J3182">
        <v>902</v>
      </c>
      <c r="K3182">
        <v>1.3882829999999999</v>
      </c>
      <c r="L3182" t="s">
        <v>25</v>
      </c>
    </row>
    <row r="3183" spans="1:12" x14ac:dyDescent="0.3">
      <c r="A3183" s="1">
        <v>42946</v>
      </c>
      <c r="B3183">
        <v>2017</v>
      </c>
      <c r="C3183" t="s">
        <v>30</v>
      </c>
      <c r="D3183">
        <v>254990</v>
      </c>
      <c r="E3183">
        <v>499900</v>
      </c>
      <c r="F3183" t="s">
        <v>19</v>
      </c>
      <c r="G3183" t="s">
        <v>20</v>
      </c>
      <c r="H3183">
        <v>4</v>
      </c>
      <c r="I3183">
        <v>3</v>
      </c>
      <c r="J3183">
        <v>1405</v>
      </c>
      <c r="K3183">
        <v>1.3882829999999999</v>
      </c>
      <c r="L3183" t="s">
        <v>25</v>
      </c>
    </row>
    <row r="3184" spans="1:12" x14ac:dyDescent="0.3">
      <c r="A3184" s="1">
        <v>42947</v>
      </c>
      <c r="B3184">
        <v>2017</v>
      </c>
      <c r="C3184" t="s">
        <v>30</v>
      </c>
      <c r="D3184">
        <v>329270</v>
      </c>
      <c r="E3184">
        <v>430000</v>
      </c>
      <c r="F3184" t="s">
        <v>13</v>
      </c>
      <c r="G3184" t="s">
        <v>14</v>
      </c>
      <c r="H3184">
        <v>3</v>
      </c>
      <c r="I3184">
        <v>2</v>
      </c>
      <c r="J3184">
        <v>964</v>
      </c>
      <c r="K3184">
        <v>1.3882829999999999</v>
      </c>
      <c r="L3184" t="s">
        <v>16</v>
      </c>
    </row>
    <row r="3185" spans="1:12" x14ac:dyDescent="0.3">
      <c r="A3185" s="1">
        <v>42947</v>
      </c>
      <c r="B3185">
        <v>2017</v>
      </c>
      <c r="C3185" t="s">
        <v>12</v>
      </c>
      <c r="D3185">
        <v>96520</v>
      </c>
      <c r="E3185">
        <v>130000</v>
      </c>
      <c r="F3185" t="s">
        <v>13</v>
      </c>
      <c r="G3185" t="s">
        <v>14</v>
      </c>
      <c r="H3185">
        <v>3</v>
      </c>
      <c r="I3185">
        <v>2</v>
      </c>
      <c r="J3185">
        <v>1099</v>
      </c>
      <c r="K3185">
        <v>1.3882829999999999</v>
      </c>
      <c r="L3185" t="s">
        <v>15</v>
      </c>
    </row>
    <row r="3186" spans="1:12" x14ac:dyDescent="0.3">
      <c r="A3186" s="1">
        <v>42947</v>
      </c>
      <c r="B3186">
        <v>2017</v>
      </c>
      <c r="C3186" t="s">
        <v>26</v>
      </c>
      <c r="D3186">
        <v>368060</v>
      </c>
      <c r="E3186">
        <v>470000</v>
      </c>
      <c r="F3186" t="s">
        <v>13</v>
      </c>
      <c r="G3186" t="s">
        <v>14</v>
      </c>
      <c r="H3186">
        <v>3</v>
      </c>
      <c r="I3186">
        <v>2</v>
      </c>
      <c r="J3186">
        <v>1063</v>
      </c>
      <c r="K3186">
        <v>1.3882829999999999</v>
      </c>
      <c r="L3186" t="s">
        <v>15</v>
      </c>
    </row>
    <row r="3187" spans="1:12" x14ac:dyDescent="0.3">
      <c r="A3187" s="1">
        <v>42947</v>
      </c>
      <c r="B3187">
        <v>2017</v>
      </c>
      <c r="C3187" t="s">
        <v>18</v>
      </c>
      <c r="D3187">
        <v>300530</v>
      </c>
      <c r="E3187">
        <v>475000</v>
      </c>
      <c r="F3187" t="s">
        <v>13</v>
      </c>
      <c r="G3187" t="s">
        <v>14</v>
      </c>
      <c r="H3187">
        <v>3</v>
      </c>
      <c r="I3187">
        <v>2</v>
      </c>
      <c r="J3187">
        <v>1057</v>
      </c>
      <c r="K3187">
        <v>1.3882829999999999</v>
      </c>
      <c r="L3187" t="s">
        <v>16</v>
      </c>
    </row>
    <row r="3188" spans="1:12" x14ac:dyDescent="0.3">
      <c r="A3188" s="1">
        <v>42950</v>
      </c>
      <c r="B3188">
        <v>2017</v>
      </c>
      <c r="C3188" t="s">
        <v>18</v>
      </c>
      <c r="D3188">
        <v>406020</v>
      </c>
      <c r="E3188">
        <v>495000</v>
      </c>
      <c r="F3188" t="s">
        <v>13</v>
      </c>
      <c r="G3188" t="s">
        <v>14</v>
      </c>
      <c r="H3188">
        <v>3</v>
      </c>
      <c r="I3188">
        <v>1</v>
      </c>
      <c r="J3188">
        <v>939</v>
      </c>
      <c r="K3188">
        <v>1.3882829999999999</v>
      </c>
      <c r="L3188" t="s">
        <v>25</v>
      </c>
    </row>
    <row r="3189" spans="1:12" x14ac:dyDescent="0.3">
      <c r="A3189" s="1">
        <v>42950</v>
      </c>
      <c r="B3189">
        <v>2017</v>
      </c>
      <c r="C3189" t="s">
        <v>17</v>
      </c>
      <c r="D3189">
        <v>114320</v>
      </c>
      <c r="E3189">
        <v>128500</v>
      </c>
      <c r="F3189" t="s">
        <v>13</v>
      </c>
      <c r="G3189" t="s">
        <v>14</v>
      </c>
      <c r="H3189">
        <v>3</v>
      </c>
      <c r="I3189">
        <v>1</v>
      </c>
      <c r="J3189">
        <v>968</v>
      </c>
      <c r="K3189">
        <v>1.3882829999999999</v>
      </c>
      <c r="L3189" t="s">
        <v>16</v>
      </c>
    </row>
    <row r="3190" spans="1:12" x14ac:dyDescent="0.3">
      <c r="A3190" s="1">
        <v>42950</v>
      </c>
      <c r="B3190">
        <v>2017</v>
      </c>
      <c r="C3190" t="s">
        <v>18</v>
      </c>
      <c r="D3190">
        <v>234490</v>
      </c>
      <c r="E3190">
        <v>395000</v>
      </c>
      <c r="F3190" t="s">
        <v>23</v>
      </c>
      <c r="G3190" t="s">
        <v>24</v>
      </c>
      <c r="H3190">
        <v>6</v>
      </c>
      <c r="I3190">
        <v>4</v>
      </c>
      <c r="J3190">
        <v>2045</v>
      </c>
      <c r="K3190">
        <v>1.3882829999999999</v>
      </c>
      <c r="L3190" t="s">
        <v>16</v>
      </c>
    </row>
    <row r="3191" spans="1:12" x14ac:dyDescent="0.3">
      <c r="A3191" s="1">
        <v>42950</v>
      </c>
      <c r="B3191">
        <v>2017</v>
      </c>
      <c r="C3191" t="s">
        <v>29</v>
      </c>
      <c r="D3191">
        <v>154000</v>
      </c>
      <c r="E3191">
        <v>265000</v>
      </c>
      <c r="F3191" t="s">
        <v>13</v>
      </c>
      <c r="G3191" t="s">
        <v>14</v>
      </c>
      <c r="H3191">
        <v>3</v>
      </c>
      <c r="I3191">
        <v>2</v>
      </c>
      <c r="J3191">
        <v>1023</v>
      </c>
      <c r="K3191">
        <v>1.3882829999999999</v>
      </c>
      <c r="L3191" t="s">
        <v>25</v>
      </c>
    </row>
    <row r="3192" spans="1:12" x14ac:dyDescent="0.3">
      <c r="A3192" s="1">
        <v>42950</v>
      </c>
      <c r="B3192">
        <v>2017</v>
      </c>
      <c r="C3192" t="s">
        <v>26</v>
      </c>
      <c r="D3192">
        <v>156940</v>
      </c>
      <c r="E3192">
        <v>192500</v>
      </c>
      <c r="F3192" t="s">
        <v>13</v>
      </c>
      <c r="G3192" t="s">
        <v>14</v>
      </c>
      <c r="H3192">
        <v>3</v>
      </c>
      <c r="I3192">
        <v>2</v>
      </c>
      <c r="J3192">
        <v>1094</v>
      </c>
      <c r="K3192">
        <v>1.3882829999999999</v>
      </c>
      <c r="L3192" t="s">
        <v>25</v>
      </c>
    </row>
    <row r="3193" spans="1:12" x14ac:dyDescent="0.3">
      <c r="A3193" s="1">
        <v>42952</v>
      </c>
      <c r="B3193">
        <v>2017</v>
      </c>
      <c r="C3193" t="s">
        <v>26</v>
      </c>
      <c r="D3193">
        <v>1193640</v>
      </c>
      <c r="E3193">
        <v>2125000</v>
      </c>
      <c r="F3193" t="s">
        <v>13</v>
      </c>
      <c r="G3193" t="s">
        <v>14</v>
      </c>
      <c r="H3193">
        <v>3</v>
      </c>
      <c r="I3193">
        <v>3</v>
      </c>
      <c r="J3193">
        <v>944</v>
      </c>
      <c r="K3193">
        <v>1.3882829999999999</v>
      </c>
      <c r="L3193" t="s">
        <v>16</v>
      </c>
    </row>
    <row r="3194" spans="1:12" x14ac:dyDescent="0.3">
      <c r="A3194" s="1">
        <v>42952</v>
      </c>
      <c r="B3194">
        <v>2017</v>
      </c>
      <c r="C3194" t="s">
        <v>30</v>
      </c>
      <c r="D3194">
        <v>1818460</v>
      </c>
      <c r="E3194">
        <v>3525000</v>
      </c>
      <c r="F3194" t="s">
        <v>13</v>
      </c>
      <c r="G3194" t="s">
        <v>14</v>
      </c>
      <c r="H3194">
        <v>3</v>
      </c>
      <c r="I3194">
        <v>1</v>
      </c>
      <c r="J3194">
        <v>1061</v>
      </c>
      <c r="K3194">
        <v>1.3882829999999999</v>
      </c>
      <c r="L3194" t="s">
        <v>16</v>
      </c>
    </row>
    <row r="3195" spans="1:12" x14ac:dyDescent="0.3">
      <c r="A3195" s="1">
        <v>42953</v>
      </c>
      <c r="B3195">
        <v>2017</v>
      </c>
      <c r="C3195" t="s">
        <v>12</v>
      </c>
      <c r="D3195">
        <v>77480</v>
      </c>
      <c r="E3195">
        <v>132000</v>
      </c>
      <c r="F3195" t="s">
        <v>13</v>
      </c>
      <c r="G3195" t="s">
        <v>14</v>
      </c>
      <c r="H3195">
        <v>3</v>
      </c>
      <c r="I3195">
        <v>3</v>
      </c>
      <c r="J3195">
        <v>1059</v>
      </c>
      <c r="K3195">
        <v>1.3882829999999999</v>
      </c>
      <c r="L3195" t="s">
        <v>16</v>
      </c>
    </row>
    <row r="3196" spans="1:12" x14ac:dyDescent="0.3">
      <c r="A3196" s="1">
        <v>42954</v>
      </c>
      <c r="B3196">
        <v>2017</v>
      </c>
      <c r="C3196" t="s">
        <v>18</v>
      </c>
      <c r="D3196">
        <v>282620</v>
      </c>
      <c r="E3196">
        <v>368000</v>
      </c>
      <c r="F3196" t="s">
        <v>13</v>
      </c>
      <c r="G3196" t="s">
        <v>14</v>
      </c>
      <c r="H3196">
        <v>3</v>
      </c>
      <c r="I3196">
        <v>2</v>
      </c>
      <c r="J3196">
        <v>993</v>
      </c>
      <c r="K3196">
        <v>1.3882829999999999</v>
      </c>
      <c r="L3196" t="s">
        <v>15</v>
      </c>
    </row>
    <row r="3197" spans="1:12" x14ac:dyDescent="0.3">
      <c r="A3197" s="1">
        <v>42954</v>
      </c>
      <c r="B3197">
        <v>2017</v>
      </c>
      <c r="C3197" t="s">
        <v>26</v>
      </c>
      <c r="D3197">
        <v>656670</v>
      </c>
      <c r="E3197">
        <v>931000</v>
      </c>
      <c r="F3197" t="s">
        <v>13</v>
      </c>
      <c r="G3197" t="s">
        <v>14</v>
      </c>
      <c r="H3197">
        <v>3</v>
      </c>
      <c r="I3197">
        <v>1</v>
      </c>
      <c r="J3197">
        <v>917</v>
      </c>
      <c r="K3197">
        <v>1.3882829999999999</v>
      </c>
      <c r="L3197" t="s">
        <v>22</v>
      </c>
    </row>
    <row r="3198" spans="1:12" x14ac:dyDescent="0.3">
      <c r="A3198" s="1">
        <v>42954</v>
      </c>
      <c r="B3198">
        <v>2017</v>
      </c>
      <c r="C3198" t="s">
        <v>26</v>
      </c>
      <c r="D3198">
        <v>359240</v>
      </c>
      <c r="E3198">
        <v>485000</v>
      </c>
      <c r="F3198" t="s">
        <v>13</v>
      </c>
      <c r="G3198" t="s">
        <v>14</v>
      </c>
      <c r="H3198">
        <v>3</v>
      </c>
      <c r="I3198">
        <v>3</v>
      </c>
      <c r="J3198">
        <v>936</v>
      </c>
      <c r="K3198">
        <v>1.3882829999999999</v>
      </c>
      <c r="L3198" t="s">
        <v>25</v>
      </c>
    </row>
    <row r="3199" spans="1:12" x14ac:dyDescent="0.3">
      <c r="A3199" s="1">
        <v>42954</v>
      </c>
      <c r="B3199">
        <v>2017</v>
      </c>
      <c r="C3199" t="s">
        <v>12</v>
      </c>
      <c r="D3199">
        <v>58800</v>
      </c>
      <c r="E3199">
        <v>37500</v>
      </c>
      <c r="F3199" t="s">
        <v>13</v>
      </c>
      <c r="G3199" t="s">
        <v>14</v>
      </c>
      <c r="H3199">
        <v>3</v>
      </c>
      <c r="I3199">
        <v>2</v>
      </c>
      <c r="J3199">
        <v>951</v>
      </c>
      <c r="K3199">
        <v>1.3882829999999999</v>
      </c>
      <c r="L3199" t="s">
        <v>25</v>
      </c>
    </row>
    <row r="3200" spans="1:12" x14ac:dyDescent="0.3">
      <c r="A3200" s="1">
        <v>42957</v>
      </c>
      <c r="B3200">
        <v>2017</v>
      </c>
      <c r="C3200" t="s">
        <v>17</v>
      </c>
      <c r="D3200">
        <v>185890</v>
      </c>
      <c r="E3200">
        <v>160000</v>
      </c>
      <c r="F3200" t="s">
        <v>23</v>
      </c>
      <c r="G3200" t="s">
        <v>24</v>
      </c>
      <c r="H3200">
        <v>6</v>
      </c>
      <c r="I3200">
        <v>4</v>
      </c>
      <c r="J3200">
        <v>2007</v>
      </c>
      <c r="K3200">
        <v>1.3882829999999999</v>
      </c>
      <c r="L3200" t="s">
        <v>25</v>
      </c>
    </row>
    <row r="3201" spans="1:12" x14ac:dyDescent="0.3">
      <c r="A3201" s="1">
        <v>42957</v>
      </c>
      <c r="B3201">
        <v>2017</v>
      </c>
      <c r="C3201" t="s">
        <v>30</v>
      </c>
      <c r="D3201">
        <v>252360</v>
      </c>
      <c r="E3201">
        <v>420000</v>
      </c>
      <c r="F3201" t="s">
        <v>13</v>
      </c>
      <c r="G3201" t="s">
        <v>14</v>
      </c>
      <c r="H3201">
        <v>3</v>
      </c>
      <c r="I3201">
        <v>3</v>
      </c>
      <c r="J3201">
        <v>1034</v>
      </c>
      <c r="K3201">
        <v>1.3882829999999999</v>
      </c>
      <c r="L3201" t="s">
        <v>16</v>
      </c>
    </row>
    <row r="3202" spans="1:12" x14ac:dyDescent="0.3">
      <c r="A3202" s="1">
        <v>42958</v>
      </c>
      <c r="B3202">
        <v>2017</v>
      </c>
      <c r="C3202" t="s">
        <v>30</v>
      </c>
      <c r="D3202">
        <v>271450</v>
      </c>
      <c r="E3202">
        <v>380000</v>
      </c>
      <c r="F3202" t="s">
        <v>13</v>
      </c>
      <c r="G3202" t="s">
        <v>14</v>
      </c>
      <c r="H3202">
        <v>3</v>
      </c>
      <c r="I3202">
        <v>1</v>
      </c>
      <c r="J3202">
        <v>1001</v>
      </c>
      <c r="K3202">
        <v>1.3882829999999999</v>
      </c>
      <c r="L3202" t="s">
        <v>25</v>
      </c>
    </row>
    <row r="3203" spans="1:12" x14ac:dyDescent="0.3">
      <c r="A3203" s="1">
        <v>42958</v>
      </c>
      <c r="B3203">
        <v>2017</v>
      </c>
      <c r="C3203" t="s">
        <v>17</v>
      </c>
      <c r="D3203">
        <v>243530</v>
      </c>
      <c r="E3203">
        <v>130000</v>
      </c>
      <c r="F3203" t="s">
        <v>19</v>
      </c>
      <c r="G3203" t="s">
        <v>20</v>
      </c>
      <c r="H3203">
        <v>4</v>
      </c>
      <c r="I3203">
        <v>3</v>
      </c>
      <c r="J3203">
        <v>1293</v>
      </c>
      <c r="K3203">
        <v>1.3882829999999999</v>
      </c>
      <c r="L3203" t="s">
        <v>16</v>
      </c>
    </row>
    <row r="3204" spans="1:12" x14ac:dyDescent="0.3">
      <c r="A3204" s="1">
        <v>42958</v>
      </c>
      <c r="B3204">
        <v>2017</v>
      </c>
      <c r="C3204" t="s">
        <v>26</v>
      </c>
      <c r="D3204">
        <v>277060</v>
      </c>
      <c r="E3204">
        <v>355000</v>
      </c>
      <c r="F3204" t="s">
        <v>13</v>
      </c>
      <c r="G3204" t="s">
        <v>14</v>
      </c>
      <c r="H3204">
        <v>3</v>
      </c>
      <c r="I3204">
        <v>2</v>
      </c>
      <c r="J3204">
        <v>984</v>
      </c>
      <c r="K3204">
        <v>1.3882829999999999</v>
      </c>
      <c r="L3204" t="s">
        <v>25</v>
      </c>
    </row>
    <row r="3205" spans="1:12" x14ac:dyDescent="0.3">
      <c r="A3205" s="1">
        <v>42960</v>
      </c>
      <c r="B3205">
        <v>2017</v>
      </c>
      <c r="C3205" t="s">
        <v>17</v>
      </c>
      <c r="D3205">
        <v>189600</v>
      </c>
      <c r="E3205">
        <v>58000</v>
      </c>
      <c r="F3205" t="s">
        <v>19</v>
      </c>
      <c r="G3205" t="s">
        <v>20</v>
      </c>
      <c r="H3205">
        <v>4</v>
      </c>
      <c r="I3205">
        <v>3</v>
      </c>
      <c r="J3205">
        <v>1275</v>
      </c>
      <c r="K3205">
        <v>1.3882829999999999</v>
      </c>
      <c r="L3205" t="s">
        <v>16</v>
      </c>
    </row>
    <row r="3206" spans="1:12" x14ac:dyDescent="0.3">
      <c r="A3206" s="1">
        <v>42961</v>
      </c>
      <c r="B3206">
        <v>2017</v>
      </c>
      <c r="C3206" t="s">
        <v>18</v>
      </c>
      <c r="D3206">
        <v>209230</v>
      </c>
      <c r="E3206">
        <v>321000</v>
      </c>
      <c r="F3206" t="s">
        <v>19</v>
      </c>
      <c r="G3206" t="s">
        <v>20</v>
      </c>
      <c r="H3206">
        <v>4</v>
      </c>
      <c r="I3206">
        <v>2</v>
      </c>
      <c r="J3206">
        <v>1321</v>
      </c>
      <c r="K3206">
        <v>1.3882829999999999</v>
      </c>
      <c r="L3206" t="s">
        <v>25</v>
      </c>
    </row>
    <row r="3207" spans="1:12" x14ac:dyDescent="0.3">
      <c r="A3207" s="1">
        <v>42961</v>
      </c>
      <c r="B3207">
        <v>2017</v>
      </c>
      <c r="C3207" t="s">
        <v>21</v>
      </c>
      <c r="D3207">
        <v>959700</v>
      </c>
      <c r="E3207">
        <v>1550000</v>
      </c>
      <c r="F3207" t="s">
        <v>13</v>
      </c>
      <c r="G3207" t="s">
        <v>14</v>
      </c>
      <c r="H3207">
        <v>3</v>
      </c>
      <c r="I3207">
        <v>2</v>
      </c>
      <c r="J3207">
        <v>978</v>
      </c>
      <c r="K3207">
        <v>1.3882829999999999</v>
      </c>
      <c r="L3207" t="s">
        <v>22</v>
      </c>
    </row>
    <row r="3208" spans="1:12" x14ac:dyDescent="0.3">
      <c r="A3208" s="1">
        <v>42961</v>
      </c>
      <c r="B3208">
        <v>2017</v>
      </c>
      <c r="C3208" t="s">
        <v>18</v>
      </c>
      <c r="D3208">
        <v>240340</v>
      </c>
      <c r="E3208">
        <v>312000</v>
      </c>
      <c r="F3208" t="s">
        <v>13</v>
      </c>
      <c r="G3208" t="s">
        <v>14</v>
      </c>
      <c r="H3208">
        <v>3</v>
      </c>
      <c r="I3208">
        <v>3</v>
      </c>
      <c r="J3208">
        <v>995</v>
      </c>
      <c r="K3208">
        <v>1.3882829999999999</v>
      </c>
      <c r="L3208" t="s">
        <v>15</v>
      </c>
    </row>
    <row r="3209" spans="1:12" x14ac:dyDescent="0.3">
      <c r="A3209" s="1">
        <v>42964</v>
      </c>
      <c r="B3209">
        <v>2017</v>
      </c>
      <c r="C3209" t="s">
        <v>18</v>
      </c>
      <c r="D3209">
        <v>360740</v>
      </c>
      <c r="E3209">
        <v>570000</v>
      </c>
      <c r="F3209" t="s">
        <v>13</v>
      </c>
      <c r="G3209" t="s">
        <v>14</v>
      </c>
      <c r="H3209">
        <v>3</v>
      </c>
      <c r="I3209">
        <v>2</v>
      </c>
      <c r="J3209">
        <v>1031</v>
      </c>
      <c r="K3209">
        <v>1.3882829999999999</v>
      </c>
      <c r="L3209" t="s">
        <v>22</v>
      </c>
    </row>
    <row r="3210" spans="1:12" x14ac:dyDescent="0.3">
      <c r="A3210" s="1">
        <v>42964</v>
      </c>
      <c r="B3210">
        <v>2017</v>
      </c>
      <c r="C3210" t="s">
        <v>17</v>
      </c>
      <c r="D3210">
        <v>222270</v>
      </c>
      <c r="E3210">
        <v>189900</v>
      </c>
      <c r="F3210" t="s">
        <v>13</v>
      </c>
      <c r="G3210" t="s">
        <v>14</v>
      </c>
      <c r="H3210">
        <v>3</v>
      </c>
      <c r="I3210">
        <v>3</v>
      </c>
      <c r="J3210">
        <v>1063</v>
      </c>
      <c r="K3210">
        <v>1.3882829999999999</v>
      </c>
      <c r="L3210" t="s">
        <v>22</v>
      </c>
    </row>
    <row r="3211" spans="1:12" x14ac:dyDescent="0.3">
      <c r="A3211" s="1">
        <v>42965</v>
      </c>
      <c r="B3211">
        <v>2017</v>
      </c>
      <c r="C3211" t="s">
        <v>18</v>
      </c>
      <c r="D3211">
        <v>185000</v>
      </c>
      <c r="E3211">
        <v>257500</v>
      </c>
      <c r="F3211" t="s">
        <v>13</v>
      </c>
      <c r="G3211" t="s">
        <v>14</v>
      </c>
      <c r="H3211">
        <v>3</v>
      </c>
      <c r="I3211">
        <v>2</v>
      </c>
      <c r="J3211">
        <v>990</v>
      </c>
      <c r="K3211">
        <v>1.3882829999999999</v>
      </c>
      <c r="L3211" t="s">
        <v>15</v>
      </c>
    </row>
    <row r="3212" spans="1:12" x14ac:dyDescent="0.3">
      <c r="A3212" s="1">
        <v>42965</v>
      </c>
      <c r="B3212">
        <v>2017</v>
      </c>
      <c r="C3212" t="s">
        <v>29</v>
      </c>
      <c r="D3212">
        <v>479220</v>
      </c>
      <c r="E3212">
        <v>542500</v>
      </c>
      <c r="F3212" t="s">
        <v>13</v>
      </c>
      <c r="G3212" t="s">
        <v>14</v>
      </c>
      <c r="H3212">
        <v>3</v>
      </c>
      <c r="I3212">
        <v>3</v>
      </c>
      <c r="J3212">
        <v>967</v>
      </c>
      <c r="K3212">
        <v>1.3882829999999999</v>
      </c>
      <c r="L3212" t="s">
        <v>22</v>
      </c>
    </row>
    <row r="3213" spans="1:12" x14ac:dyDescent="0.3">
      <c r="A3213" s="1">
        <v>42966</v>
      </c>
      <c r="B3213">
        <v>2017</v>
      </c>
      <c r="C3213" t="s">
        <v>26</v>
      </c>
      <c r="D3213">
        <v>486290</v>
      </c>
      <c r="E3213">
        <v>850000</v>
      </c>
      <c r="F3213" t="s">
        <v>13</v>
      </c>
      <c r="G3213" t="s">
        <v>14</v>
      </c>
      <c r="H3213">
        <v>3</v>
      </c>
      <c r="I3213">
        <v>2</v>
      </c>
      <c r="J3213">
        <v>1099</v>
      </c>
      <c r="K3213">
        <v>1.3882829999999999</v>
      </c>
      <c r="L3213" t="s">
        <v>22</v>
      </c>
    </row>
    <row r="3214" spans="1:12" x14ac:dyDescent="0.3">
      <c r="A3214" s="1">
        <v>42966</v>
      </c>
      <c r="B3214">
        <v>2017</v>
      </c>
      <c r="C3214" t="s">
        <v>30</v>
      </c>
      <c r="D3214">
        <v>403720</v>
      </c>
      <c r="E3214">
        <v>575000</v>
      </c>
      <c r="F3214" t="s">
        <v>13</v>
      </c>
      <c r="G3214" t="s">
        <v>14</v>
      </c>
      <c r="H3214">
        <v>3</v>
      </c>
      <c r="I3214">
        <v>2</v>
      </c>
      <c r="J3214">
        <v>1052</v>
      </c>
      <c r="K3214">
        <v>1.3882829999999999</v>
      </c>
      <c r="L3214" t="s">
        <v>15</v>
      </c>
    </row>
    <row r="3215" spans="1:12" x14ac:dyDescent="0.3">
      <c r="A3215" s="1">
        <v>42966</v>
      </c>
      <c r="B3215">
        <v>2017</v>
      </c>
      <c r="C3215" t="s">
        <v>18</v>
      </c>
      <c r="D3215">
        <v>274070</v>
      </c>
      <c r="E3215">
        <v>268500</v>
      </c>
      <c r="F3215" t="s">
        <v>13</v>
      </c>
      <c r="G3215" t="s">
        <v>14</v>
      </c>
      <c r="H3215">
        <v>3</v>
      </c>
      <c r="I3215">
        <v>3</v>
      </c>
      <c r="J3215">
        <v>941</v>
      </c>
      <c r="K3215">
        <v>1.3882829999999999</v>
      </c>
      <c r="L3215" t="s">
        <v>25</v>
      </c>
    </row>
    <row r="3216" spans="1:12" x14ac:dyDescent="0.3">
      <c r="A3216" s="1">
        <v>42966</v>
      </c>
      <c r="B3216">
        <v>2017</v>
      </c>
      <c r="C3216" t="s">
        <v>18</v>
      </c>
      <c r="D3216">
        <v>709160</v>
      </c>
      <c r="E3216">
        <v>1005000</v>
      </c>
      <c r="F3216" t="s">
        <v>13</v>
      </c>
      <c r="G3216" t="s">
        <v>14</v>
      </c>
      <c r="H3216">
        <v>3</v>
      </c>
      <c r="I3216">
        <v>2</v>
      </c>
      <c r="J3216">
        <v>1077</v>
      </c>
      <c r="K3216">
        <v>1.3882829999999999</v>
      </c>
      <c r="L3216" t="s">
        <v>15</v>
      </c>
    </row>
    <row r="3217" spans="1:12" x14ac:dyDescent="0.3">
      <c r="A3217" s="1">
        <v>42966</v>
      </c>
      <c r="B3217">
        <v>2017</v>
      </c>
      <c r="C3217" t="s">
        <v>18</v>
      </c>
      <c r="D3217">
        <v>391840</v>
      </c>
      <c r="E3217">
        <v>237500</v>
      </c>
      <c r="F3217" t="s">
        <v>13</v>
      </c>
      <c r="G3217" t="s">
        <v>14</v>
      </c>
      <c r="H3217">
        <v>3</v>
      </c>
      <c r="I3217">
        <v>2</v>
      </c>
      <c r="J3217">
        <v>985</v>
      </c>
      <c r="K3217">
        <v>1.3882829999999999</v>
      </c>
      <c r="L3217" t="s">
        <v>22</v>
      </c>
    </row>
    <row r="3218" spans="1:12" x14ac:dyDescent="0.3">
      <c r="A3218" s="1">
        <v>42967</v>
      </c>
      <c r="B3218">
        <v>2017</v>
      </c>
      <c r="C3218" t="s">
        <v>30</v>
      </c>
      <c r="D3218">
        <v>625420</v>
      </c>
      <c r="E3218">
        <v>1050000</v>
      </c>
      <c r="F3218" t="s">
        <v>13</v>
      </c>
      <c r="G3218" t="s">
        <v>14</v>
      </c>
      <c r="H3218">
        <v>3</v>
      </c>
      <c r="I3218">
        <v>2</v>
      </c>
      <c r="J3218">
        <v>1055</v>
      </c>
      <c r="K3218">
        <v>1.3882829999999999</v>
      </c>
      <c r="L3218" t="s">
        <v>25</v>
      </c>
    </row>
    <row r="3219" spans="1:12" x14ac:dyDescent="0.3">
      <c r="A3219" s="1">
        <v>42967</v>
      </c>
      <c r="B3219">
        <v>2017</v>
      </c>
      <c r="C3219" t="s">
        <v>30</v>
      </c>
      <c r="D3219">
        <v>257340</v>
      </c>
      <c r="E3219">
        <v>508000</v>
      </c>
      <c r="F3219" t="s">
        <v>13</v>
      </c>
      <c r="G3219" t="s">
        <v>14</v>
      </c>
      <c r="H3219">
        <v>3</v>
      </c>
      <c r="I3219">
        <v>1</v>
      </c>
      <c r="J3219">
        <v>910</v>
      </c>
      <c r="K3219">
        <v>1.3882829999999999</v>
      </c>
      <c r="L3219" t="s">
        <v>25</v>
      </c>
    </row>
    <row r="3220" spans="1:12" x14ac:dyDescent="0.3">
      <c r="A3220" s="1">
        <v>42968</v>
      </c>
      <c r="B3220">
        <v>2017</v>
      </c>
      <c r="C3220" t="s">
        <v>30</v>
      </c>
      <c r="D3220">
        <v>603530</v>
      </c>
      <c r="E3220">
        <v>1000000</v>
      </c>
      <c r="F3220" t="s">
        <v>13</v>
      </c>
      <c r="G3220" t="s">
        <v>14</v>
      </c>
      <c r="H3220">
        <v>3</v>
      </c>
      <c r="I3220">
        <v>2</v>
      </c>
      <c r="J3220">
        <v>988</v>
      </c>
      <c r="K3220">
        <v>1.3882829999999999</v>
      </c>
      <c r="L3220" t="s">
        <v>16</v>
      </c>
    </row>
    <row r="3221" spans="1:12" x14ac:dyDescent="0.3">
      <c r="A3221" s="1">
        <v>42968</v>
      </c>
      <c r="B3221">
        <v>2017</v>
      </c>
      <c r="C3221" t="s">
        <v>26</v>
      </c>
      <c r="D3221">
        <v>908320</v>
      </c>
      <c r="E3221">
        <v>1100000</v>
      </c>
      <c r="F3221" t="s">
        <v>13</v>
      </c>
      <c r="G3221" t="s">
        <v>14</v>
      </c>
      <c r="H3221">
        <v>3</v>
      </c>
      <c r="I3221">
        <v>3</v>
      </c>
      <c r="J3221">
        <v>978</v>
      </c>
      <c r="K3221">
        <v>1.3882829999999999</v>
      </c>
      <c r="L3221" t="s">
        <v>22</v>
      </c>
    </row>
    <row r="3222" spans="1:12" x14ac:dyDescent="0.3">
      <c r="A3222" s="1">
        <v>42971</v>
      </c>
      <c r="B3222">
        <v>2017</v>
      </c>
      <c r="C3222" t="s">
        <v>12</v>
      </c>
      <c r="D3222">
        <v>72170</v>
      </c>
      <c r="E3222">
        <v>120000</v>
      </c>
      <c r="F3222" t="s">
        <v>13</v>
      </c>
      <c r="G3222" t="s">
        <v>14</v>
      </c>
      <c r="H3222">
        <v>3</v>
      </c>
      <c r="I3222">
        <v>2</v>
      </c>
      <c r="J3222">
        <v>1064</v>
      </c>
      <c r="K3222">
        <v>1.3882829999999999</v>
      </c>
      <c r="L3222" t="s">
        <v>22</v>
      </c>
    </row>
    <row r="3223" spans="1:12" x14ac:dyDescent="0.3">
      <c r="A3223" s="1">
        <v>42971</v>
      </c>
      <c r="B3223">
        <v>2017</v>
      </c>
      <c r="C3223" t="s">
        <v>29</v>
      </c>
      <c r="D3223">
        <v>294140</v>
      </c>
      <c r="E3223">
        <v>425000</v>
      </c>
      <c r="F3223" t="s">
        <v>13</v>
      </c>
      <c r="G3223" t="s">
        <v>14</v>
      </c>
      <c r="H3223">
        <v>3</v>
      </c>
      <c r="I3223">
        <v>2</v>
      </c>
      <c r="J3223">
        <v>910</v>
      </c>
      <c r="K3223">
        <v>1.3882829999999999</v>
      </c>
      <c r="L3223" t="s">
        <v>25</v>
      </c>
    </row>
    <row r="3224" spans="1:12" x14ac:dyDescent="0.3">
      <c r="A3224" s="1">
        <v>42972</v>
      </c>
      <c r="B3224">
        <v>2017</v>
      </c>
      <c r="C3224" t="s">
        <v>30</v>
      </c>
      <c r="D3224">
        <v>223530</v>
      </c>
      <c r="E3224">
        <v>413000</v>
      </c>
      <c r="F3224" t="s">
        <v>13</v>
      </c>
      <c r="G3224" t="s">
        <v>14</v>
      </c>
      <c r="H3224">
        <v>3</v>
      </c>
      <c r="I3224">
        <v>3</v>
      </c>
      <c r="J3224">
        <v>1100</v>
      </c>
      <c r="K3224">
        <v>1.3882829999999999</v>
      </c>
      <c r="L3224" t="s">
        <v>25</v>
      </c>
    </row>
    <row r="3225" spans="1:12" x14ac:dyDescent="0.3">
      <c r="A3225" s="1">
        <v>42972</v>
      </c>
      <c r="B3225">
        <v>2017</v>
      </c>
      <c r="C3225" t="s">
        <v>17</v>
      </c>
      <c r="D3225">
        <v>166360</v>
      </c>
      <c r="E3225">
        <v>218000</v>
      </c>
      <c r="F3225" t="s">
        <v>13</v>
      </c>
      <c r="G3225" t="s">
        <v>14</v>
      </c>
      <c r="H3225">
        <v>3</v>
      </c>
      <c r="I3225">
        <v>3</v>
      </c>
      <c r="J3225">
        <v>960</v>
      </c>
      <c r="K3225">
        <v>1.3882829999999999</v>
      </c>
      <c r="L3225" t="s">
        <v>25</v>
      </c>
    </row>
    <row r="3226" spans="1:12" x14ac:dyDescent="0.3">
      <c r="A3226" s="1">
        <v>42973</v>
      </c>
      <c r="B3226">
        <v>2017</v>
      </c>
      <c r="C3226" t="s">
        <v>29</v>
      </c>
      <c r="D3226">
        <v>125300</v>
      </c>
      <c r="E3226">
        <v>150000</v>
      </c>
      <c r="F3226" t="s">
        <v>13</v>
      </c>
      <c r="G3226" t="s">
        <v>14</v>
      </c>
      <c r="H3226">
        <v>3</v>
      </c>
      <c r="I3226">
        <v>3</v>
      </c>
      <c r="J3226">
        <v>1016</v>
      </c>
      <c r="K3226">
        <v>1.3882829999999999</v>
      </c>
      <c r="L3226" t="s">
        <v>25</v>
      </c>
    </row>
    <row r="3227" spans="1:12" x14ac:dyDescent="0.3">
      <c r="A3227" s="1">
        <v>42974</v>
      </c>
      <c r="B3227">
        <v>2017</v>
      </c>
      <c r="C3227" t="s">
        <v>26</v>
      </c>
      <c r="D3227">
        <v>755580</v>
      </c>
      <c r="E3227">
        <v>1290000</v>
      </c>
      <c r="F3227" t="s">
        <v>13</v>
      </c>
      <c r="G3227" t="s">
        <v>14</v>
      </c>
      <c r="H3227">
        <v>3</v>
      </c>
      <c r="I3227">
        <v>2</v>
      </c>
      <c r="J3227">
        <v>1025</v>
      </c>
      <c r="K3227">
        <v>1.3882829999999999</v>
      </c>
      <c r="L3227" t="s">
        <v>15</v>
      </c>
    </row>
    <row r="3228" spans="1:12" x14ac:dyDescent="0.3">
      <c r="A3228" s="1">
        <v>42974</v>
      </c>
      <c r="B3228">
        <v>2017</v>
      </c>
      <c r="C3228" t="s">
        <v>26</v>
      </c>
      <c r="D3228">
        <v>306390</v>
      </c>
      <c r="E3228">
        <v>1100000</v>
      </c>
      <c r="F3228" t="s">
        <v>13</v>
      </c>
      <c r="G3228" t="s">
        <v>14</v>
      </c>
      <c r="H3228">
        <v>3</v>
      </c>
      <c r="I3228">
        <v>2</v>
      </c>
      <c r="J3228">
        <v>969</v>
      </c>
      <c r="K3228">
        <v>1.3882829999999999</v>
      </c>
      <c r="L3228" t="s">
        <v>22</v>
      </c>
    </row>
    <row r="3229" spans="1:12" x14ac:dyDescent="0.3">
      <c r="A3229" s="1">
        <v>42974</v>
      </c>
      <c r="B3229">
        <v>2017</v>
      </c>
      <c r="C3229" t="s">
        <v>26</v>
      </c>
      <c r="D3229">
        <v>368340</v>
      </c>
      <c r="E3229">
        <v>635000</v>
      </c>
      <c r="F3229" t="s">
        <v>13</v>
      </c>
      <c r="G3229" t="s">
        <v>14</v>
      </c>
      <c r="H3229">
        <v>3</v>
      </c>
      <c r="I3229">
        <v>1</v>
      </c>
      <c r="J3229">
        <v>906</v>
      </c>
      <c r="K3229">
        <v>1.3882829999999999</v>
      </c>
      <c r="L3229" t="s">
        <v>15</v>
      </c>
    </row>
    <row r="3230" spans="1:12" x14ac:dyDescent="0.3">
      <c r="A3230" s="1">
        <v>42975</v>
      </c>
      <c r="B3230">
        <v>2017</v>
      </c>
      <c r="C3230" t="s">
        <v>26</v>
      </c>
      <c r="D3230">
        <v>3712730</v>
      </c>
      <c r="E3230">
        <v>6100000</v>
      </c>
      <c r="F3230" t="s">
        <v>13</v>
      </c>
      <c r="G3230" t="s">
        <v>14</v>
      </c>
      <c r="H3230">
        <v>3</v>
      </c>
      <c r="I3230">
        <v>1</v>
      </c>
      <c r="J3230">
        <v>907</v>
      </c>
      <c r="K3230">
        <v>1.3882829999999999</v>
      </c>
      <c r="L3230" t="s">
        <v>22</v>
      </c>
    </row>
    <row r="3231" spans="1:12" x14ac:dyDescent="0.3">
      <c r="A3231" s="1">
        <v>42978</v>
      </c>
      <c r="B3231">
        <v>2017</v>
      </c>
      <c r="C3231" t="s">
        <v>12</v>
      </c>
      <c r="D3231">
        <v>30170</v>
      </c>
      <c r="E3231">
        <v>50000</v>
      </c>
      <c r="F3231" t="s">
        <v>23</v>
      </c>
      <c r="G3231" t="s">
        <v>24</v>
      </c>
      <c r="H3231">
        <v>6</v>
      </c>
      <c r="I3231">
        <v>5</v>
      </c>
      <c r="J3231">
        <v>2017</v>
      </c>
      <c r="K3231">
        <v>1.3882829999999999</v>
      </c>
      <c r="L3231" t="s">
        <v>16</v>
      </c>
    </row>
    <row r="3232" spans="1:12" x14ac:dyDescent="0.3">
      <c r="A3232" s="1">
        <v>42978</v>
      </c>
      <c r="B3232">
        <v>2017</v>
      </c>
      <c r="C3232" t="s">
        <v>21</v>
      </c>
      <c r="D3232">
        <v>3614240</v>
      </c>
      <c r="E3232">
        <v>6923500</v>
      </c>
      <c r="F3232" t="s">
        <v>13</v>
      </c>
      <c r="G3232" t="s">
        <v>14</v>
      </c>
      <c r="H3232">
        <v>3</v>
      </c>
      <c r="I3232">
        <v>1</v>
      </c>
      <c r="J3232">
        <v>1011</v>
      </c>
      <c r="K3232">
        <v>1.3882829999999999</v>
      </c>
      <c r="L3232" t="s">
        <v>15</v>
      </c>
    </row>
    <row r="3233" spans="1:12" x14ac:dyDescent="0.3">
      <c r="A3233" s="1">
        <v>42979</v>
      </c>
      <c r="B3233">
        <v>2017</v>
      </c>
      <c r="C3233" t="s">
        <v>30</v>
      </c>
      <c r="D3233">
        <v>318740</v>
      </c>
      <c r="E3233">
        <v>545900</v>
      </c>
      <c r="F3233" t="s">
        <v>13</v>
      </c>
      <c r="G3233" t="s">
        <v>14</v>
      </c>
      <c r="H3233">
        <v>3</v>
      </c>
      <c r="I3233">
        <v>2</v>
      </c>
      <c r="J3233">
        <v>1053</v>
      </c>
      <c r="K3233">
        <v>1.3882829999999999</v>
      </c>
      <c r="L3233" t="s">
        <v>25</v>
      </c>
    </row>
    <row r="3234" spans="1:12" x14ac:dyDescent="0.3">
      <c r="A3234" s="1">
        <v>42979</v>
      </c>
      <c r="B3234">
        <v>2017</v>
      </c>
      <c r="C3234" t="s">
        <v>12</v>
      </c>
      <c r="D3234">
        <v>92480</v>
      </c>
      <c r="E3234">
        <v>140000</v>
      </c>
      <c r="F3234" t="s">
        <v>13</v>
      </c>
      <c r="G3234" t="s">
        <v>14</v>
      </c>
      <c r="H3234">
        <v>3</v>
      </c>
      <c r="I3234">
        <v>3</v>
      </c>
      <c r="J3234">
        <v>959</v>
      </c>
      <c r="K3234">
        <v>1.3882829999999999</v>
      </c>
      <c r="L3234" t="s">
        <v>15</v>
      </c>
    </row>
    <row r="3235" spans="1:12" x14ac:dyDescent="0.3">
      <c r="A3235" s="1">
        <v>42979</v>
      </c>
      <c r="B3235">
        <v>2017</v>
      </c>
      <c r="C3235" t="s">
        <v>30</v>
      </c>
      <c r="D3235">
        <v>335610</v>
      </c>
      <c r="E3235">
        <v>605000</v>
      </c>
      <c r="F3235" t="s">
        <v>13</v>
      </c>
      <c r="G3235" t="s">
        <v>14</v>
      </c>
      <c r="H3235">
        <v>3</v>
      </c>
      <c r="I3235">
        <v>2</v>
      </c>
      <c r="J3235">
        <v>1042</v>
      </c>
      <c r="K3235">
        <v>1.3882829999999999</v>
      </c>
      <c r="L3235" t="s">
        <v>25</v>
      </c>
    </row>
    <row r="3236" spans="1:12" x14ac:dyDescent="0.3">
      <c r="A3236" s="1">
        <v>42980</v>
      </c>
      <c r="B3236">
        <v>2017</v>
      </c>
      <c r="C3236" t="s">
        <v>17</v>
      </c>
      <c r="D3236">
        <v>315860</v>
      </c>
      <c r="E3236">
        <v>390000</v>
      </c>
      <c r="F3236" t="s">
        <v>13</v>
      </c>
      <c r="G3236" t="s">
        <v>14</v>
      </c>
      <c r="H3236">
        <v>3</v>
      </c>
      <c r="I3236">
        <v>1</v>
      </c>
      <c r="J3236">
        <v>1031</v>
      </c>
      <c r="K3236">
        <v>1.3882829999999999</v>
      </c>
      <c r="L3236" t="s">
        <v>15</v>
      </c>
    </row>
    <row r="3237" spans="1:12" x14ac:dyDescent="0.3">
      <c r="A3237" s="1">
        <v>42980</v>
      </c>
      <c r="B3237">
        <v>2017</v>
      </c>
      <c r="C3237" t="s">
        <v>18</v>
      </c>
      <c r="D3237">
        <v>342500</v>
      </c>
      <c r="E3237">
        <v>430000</v>
      </c>
      <c r="F3237" t="s">
        <v>13</v>
      </c>
      <c r="G3237" t="s">
        <v>14</v>
      </c>
      <c r="H3237">
        <v>3</v>
      </c>
      <c r="I3237">
        <v>2</v>
      </c>
      <c r="J3237">
        <v>1050</v>
      </c>
      <c r="K3237">
        <v>1.3882829999999999</v>
      </c>
      <c r="L3237" t="s">
        <v>25</v>
      </c>
    </row>
    <row r="3238" spans="1:12" x14ac:dyDescent="0.3">
      <c r="A3238" s="1">
        <v>42980</v>
      </c>
      <c r="B3238">
        <v>2017</v>
      </c>
      <c r="C3238" t="s">
        <v>21</v>
      </c>
      <c r="D3238">
        <v>941780</v>
      </c>
      <c r="E3238">
        <v>1575000</v>
      </c>
      <c r="F3238" t="s">
        <v>13</v>
      </c>
      <c r="G3238" t="s">
        <v>14</v>
      </c>
      <c r="H3238">
        <v>3</v>
      </c>
      <c r="I3238">
        <v>1</v>
      </c>
      <c r="J3238">
        <v>1012</v>
      </c>
      <c r="K3238">
        <v>1.3882829999999999</v>
      </c>
      <c r="L3238" t="s">
        <v>25</v>
      </c>
    </row>
    <row r="3239" spans="1:12" x14ac:dyDescent="0.3">
      <c r="A3239" s="1">
        <v>42980</v>
      </c>
      <c r="B3239">
        <v>2017</v>
      </c>
      <c r="C3239" t="s">
        <v>18</v>
      </c>
      <c r="D3239">
        <v>256540</v>
      </c>
      <c r="E3239">
        <v>463000</v>
      </c>
      <c r="F3239" t="s">
        <v>13</v>
      </c>
      <c r="G3239" t="s">
        <v>14</v>
      </c>
      <c r="H3239">
        <v>3</v>
      </c>
      <c r="I3239">
        <v>2</v>
      </c>
      <c r="J3239">
        <v>1080</v>
      </c>
      <c r="K3239">
        <v>1.3882829999999999</v>
      </c>
      <c r="L3239" t="s">
        <v>25</v>
      </c>
    </row>
    <row r="3240" spans="1:12" x14ac:dyDescent="0.3">
      <c r="A3240" s="1">
        <v>42981</v>
      </c>
      <c r="B3240">
        <v>2017</v>
      </c>
      <c r="C3240" t="s">
        <v>18</v>
      </c>
      <c r="D3240">
        <v>242310</v>
      </c>
      <c r="E3240">
        <v>410000</v>
      </c>
      <c r="F3240" t="s">
        <v>13</v>
      </c>
      <c r="G3240" t="s">
        <v>14</v>
      </c>
      <c r="H3240">
        <v>3</v>
      </c>
      <c r="I3240">
        <v>1</v>
      </c>
      <c r="J3240">
        <v>976</v>
      </c>
      <c r="K3240">
        <v>1.3882829999999999</v>
      </c>
      <c r="L3240" t="s">
        <v>25</v>
      </c>
    </row>
    <row r="3241" spans="1:12" x14ac:dyDescent="0.3">
      <c r="A3241" s="1">
        <v>42981</v>
      </c>
      <c r="B3241">
        <v>2017</v>
      </c>
      <c r="C3241" t="s">
        <v>26</v>
      </c>
      <c r="D3241">
        <v>338940</v>
      </c>
      <c r="E3241">
        <v>383000</v>
      </c>
      <c r="F3241" t="s">
        <v>13</v>
      </c>
      <c r="G3241" t="s">
        <v>14</v>
      </c>
      <c r="H3241">
        <v>3</v>
      </c>
      <c r="I3241">
        <v>3</v>
      </c>
      <c r="J3241">
        <v>1098</v>
      </c>
      <c r="K3241">
        <v>1.3882829999999999</v>
      </c>
      <c r="L3241" t="s">
        <v>15</v>
      </c>
    </row>
    <row r="3242" spans="1:12" x14ac:dyDescent="0.3">
      <c r="A3242" s="1">
        <v>42981</v>
      </c>
      <c r="B3242">
        <v>2017</v>
      </c>
      <c r="C3242" t="s">
        <v>12</v>
      </c>
      <c r="D3242">
        <v>59290</v>
      </c>
      <c r="E3242">
        <v>17500</v>
      </c>
      <c r="F3242" t="s">
        <v>13</v>
      </c>
      <c r="G3242" t="s">
        <v>14</v>
      </c>
      <c r="H3242">
        <v>3</v>
      </c>
      <c r="I3242">
        <v>3</v>
      </c>
      <c r="J3242">
        <v>972</v>
      </c>
      <c r="K3242">
        <v>1.3882829999999999</v>
      </c>
      <c r="L3242" t="s">
        <v>22</v>
      </c>
    </row>
    <row r="3243" spans="1:12" x14ac:dyDescent="0.3">
      <c r="A3243" s="1">
        <v>42982</v>
      </c>
      <c r="B3243">
        <v>2017</v>
      </c>
      <c r="C3243" t="s">
        <v>18</v>
      </c>
      <c r="D3243">
        <v>188540</v>
      </c>
      <c r="E3243">
        <v>174500</v>
      </c>
      <c r="F3243" t="s">
        <v>19</v>
      </c>
      <c r="G3243" t="s">
        <v>20</v>
      </c>
      <c r="H3243">
        <v>4</v>
      </c>
      <c r="I3243">
        <v>4</v>
      </c>
      <c r="J3243">
        <v>1437</v>
      </c>
      <c r="K3243">
        <v>1.3882829999999999</v>
      </c>
      <c r="L3243" t="s">
        <v>22</v>
      </c>
    </row>
    <row r="3244" spans="1:12" x14ac:dyDescent="0.3">
      <c r="A3244" s="1">
        <v>42986</v>
      </c>
      <c r="B3244">
        <v>2017</v>
      </c>
      <c r="C3244" t="s">
        <v>12</v>
      </c>
      <c r="D3244">
        <v>72930</v>
      </c>
      <c r="E3244">
        <v>15000</v>
      </c>
      <c r="F3244" t="s">
        <v>13</v>
      </c>
      <c r="G3244" t="s">
        <v>14</v>
      </c>
      <c r="H3244">
        <v>3</v>
      </c>
      <c r="I3244">
        <v>1</v>
      </c>
      <c r="J3244">
        <v>952</v>
      </c>
      <c r="K3244">
        <v>1.3882829999999999</v>
      </c>
      <c r="L3244" t="s">
        <v>25</v>
      </c>
    </row>
    <row r="3245" spans="1:12" x14ac:dyDescent="0.3">
      <c r="A3245" s="1">
        <v>42987</v>
      </c>
      <c r="B3245">
        <v>2017</v>
      </c>
      <c r="C3245" t="s">
        <v>12</v>
      </c>
      <c r="D3245">
        <v>61510</v>
      </c>
      <c r="E3245">
        <v>76500</v>
      </c>
      <c r="F3245" t="s">
        <v>13</v>
      </c>
      <c r="G3245" t="s">
        <v>14</v>
      </c>
      <c r="H3245">
        <v>3</v>
      </c>
      <c r="I3245">
        <v>2</v>
      </c>
      <c r="J3245">
        <v>916</v>
      </c>
      <c r="K3245">
        <v>1.3882829999999999</v>
      </c>
      <c r="L3245" t="s">
        <v>16</v>
      </c>
    </row>
    <row r="3246" spans="1:12" x14ac:dyDescent="0.3">
      <c r="A3246" s="1">
        <v>42987</v>
      </c>
      <c r="B3246">
        <v>2017</v>
      </c>
      <c r="C3246" t="s">
        <v>12</v>
      </c>
      <c r="D3246">
        <v>60160</v>
      </c>
      <c r="E3246">
        <v>38000</v>
      </c>
      <c r="F3246" t="s">
        <v>13</v>
      </c>
      <c r="G3246" t="s">
        <v>14</v>
      </c>
      <c r="H3246">
        <v>3</v>
      </c>
      <c r="I3246">
        <v>2</v>
      </c>
      <c r="J3246">
        <v>974</v>
      </c>
      <c r="K3246">
        <v>1.3882829999999999</v>
      </c>
      <c r="L3246" t="s">
        <v>25</v>
      </c>
    </row>
    <row r="3247" spans="1:12" x14ac:dyDescent="0.3">
      <c r="A3247" s="1">
        <v>42988</v>
      </c>
      <c r="B3247">
        <v>2017</v>
      </c>
      <c r="C3247" t="s">
        <v>26</v>
      </c>
      <c r="D3247">
        <v>292530</v>
      </c>
      <c r="E3247">
        <v>625000</v>
      </c>
      <c r="F3247" t="s">
        <v>13</v>
      </c>
      <c r="G3247" t="s">
        <v>14</v>
      </c>
      <c r="H3247">
        <v>3</v>
      </c>
      <c r="I3247">
        <v>3</v>
      </c>
      <c r="J3247">
        <v>961</v>
      </c>
      <c r="K3247">
        <v>1.3882829999999999</v>
      </c>
      <c r="L3247" t="s">
        <v>16</v>
      </c>
    </row>
    <row r="3248" spans="1:12" x14ac:dyDescent="0.3">
      <c r="A3248" s="1">
        <v>42989</v>
      </c>
      <c r="B3248">
        <v>2017</v>
      </c>
      <c r="C3248" t="s">
        <v>12</v>
      </c>
      <c r="D3248">
        <v>87550</v>
      </c>
      <c r="E3248">
        <v>62000</v>
      </c>
      <c r="F3248" t="s">
        <v>13</v>
      </c>
      <c r="G3248" t="s">
        <v>14</v>
      </c>
      <c r="H3248">
        <v>3</v>
      </c>
      <c r="I3248">
        <v>1</v>
      </c>
      <c r="J3248">
        <v>1071</v>
      </c>
      <c r="K3248">
        <v>1.3882829999999999</v>
      </c>
      <c r="L3248" t="s">
        <v>25</v>
      </c>
    </row>
    <row r="3249" spans="1:12" x14ac:dyDescent="0.3">
      <c r="A3249" s="1">
        <v>42992</v>
      </c>
      <c r="B3249">
        <v>2017</v>
      </c>
      <c r="C3249" t="s">
        <v>12</v>
      </c>
      <c r="D3249">
        <v>81100</v>
      </c>
      <c r="E3249">
        <v>59363</v>
      </c>
      <c r="F3249" t="s">
        <v>13</v>
      </c>
      <c r="G3249" t="s">
        <v>14</v>
      </c>
      <c r="H3249">
        <v>3</v>
      </c>
      <c r="I3249">
        <v>1</v>
      </c>
      <c r="J3249">
        <v>999</v>
      </c>
      <c r="K3249">
        <v>1.3882829999999999</v>
      </c>
      <c r="L3249" t="s">
        <v>16</v>
      </c>
    </row>
    <row r="3250" spans="1:12" x14ac:dyDescent="0.3">
      <c r="A3250" s="1">
        <v>42992</v>
      </c>
      <c r="B3250">
        <v>2017</v>
      </c>
      <c r="C3250" t="s">
        <v>26</v>
      </c>
      <c r="D3250">
        <v>215180</v>
      </c>
      <c r="E3250">
        <v>265000</v>
      </c>
      <c r="F3250" t="s">
        <v>19</v>
      </c>
      <c r="G3250" t="s">
        <v>20</v>
      </c>
      <c r="H3250">
        <v>4</v>
      </c>
      <c r="I3250">
        <v>3</v>
      </c>
      <c r="J3250">
        <v>1370</v>
      </c>
      <c r="K3250">
        <v>1.3882829999999999</v>
      </c>
      <c r="L3250" t="s">
        <v>16</v>
      </c>
    </row>
    <row r="3251" spans="1:12" x14ac:dyDescent="0.3">
      <c r="A3251" s="1">
        <v>42993</v>
      </c>
      <c r="B3251">
        <v>2017</v>
      </c>
      <c r="C3251" t="s">
        <v>21</v>
      </c>
      <c r="D3251">
        <v>383740</v>
      </c>
      <c r="E3251">
        <v>770000</v>
      </c>
      <c r="F3251" t="s">
        <v>19</v>
      </c>
      <c r="G3251" t="s">
        <v>20</v>
      </c>
      <c r="H3251">
        <v>4</v>
      </c>
      <c r="I3251">
        <v>4</v>
      </c>
      <c r="J3251">
        <v>1458</v>
      </c>
      <c r="K3251">
        <v>1.3882829999999999</v>
      </c>
      <c r="L3251" t="s">
        <v>25</v>
      </c>
    </row>
    <row r="3252" spans="1:12" x14ac:dyDescent="0.3">
      <c r="A3252" s="1">
        <v>42993</v>
      </c>
      <c r="B3252">
        <v>2017</v>
      </c>
      <c r="C3252" t="s">
        <v>26</v>
      </c>
      <c r="D3252">
        <v>526050</v>
      </c>
      <c r="E3252">
        <v>1025000</v>
      </c>
      <c r="F3252" t="s">
        <v>13</v>
      </c>
      <c r="G3252" t="s">
        <v>14</v>
      </c>
      <c r="H3252">
        <v>3</v>
      </c>
      <c r="I3252">
        <v>2</v>
      </c>
      <c r="J3252">
        <v>1052</v>
      </c>
      <c r="K3252">
        <v>1.3882829999999999</v>
      </c>
      <c r="L3252" t="s">
        <v>25</v>
      </c>
    </row>
    <row r="3253" spans="1:12" x14ac:dyDescent="0.3">
      <c r="A3253" s="1">
        <v>42993</v>
      </c>
      <c r="B3253">
        <v>2017</v>
      </c>
      <c r="C3253" t="s">
        <v>21</v>
      </c>
      <c r="D3253">
        <v>2061710</v>
      </c>
      <c r="E3253">
        <v>5450000</v>
      </c>
      <c r="F3253" t="s">
        <v>13</v>
      </c>
      <c r="G3253" t="s">
        <v>14</v>
      </c>
      <c r="H3253">
        <v>3</v>
      </c>
      <c r="I3253">
        <v>2</v>
      </c>
      <c r="J3253">
        <v>1019</v>
      </c>
      <c r="K3253">
        <v>1.3882829999999999</v>
      </c>
      <c r="L3253" t="s">
        <v>16</v>
      </c>
    </row>
    <row r="3254" spans="1:12" x14ac:dyDescent="0.3">
      <c r="A3254" s="1">
        <v>42994</v>
      </c>
      <c r="B3254">
        <v>2017</v>
      </c>
      <c r="C3254" t="s">
        <v>18</v>
      </c>
      <c r="D3254">
        <v>189350</v>
      </c>
      <c r="E3254">
        <v>320000</v>
      </c>
      <c r="F3254" t="s">
        <v>19</v>
      </c>
      <c r="G3254" t="s">
        <v>20</v>
      </c>
      <c r="H3254">
        <v>4</v>
      </c>
      <c r="I3254">
        <v>4</v>
      </c>
      <c r="J3254">
        <v>1414</v>
      </c>
      <c r="K3254">
        <v>1.3882829999999999</v>
      </c>
      <c r="L3254" t="s">
        <v>15</v>
      </c>
    </row>
    <row r="3255" spans="1:12" x14ac:dyDescent="0.3">
      <c r="A3255" s="1">
        <v>42994</v>
      </c>
      <c r="B3255">
        <v>2017</v>
      </c>
      <c r="C3255" t="s">
        <v>12</v>
      </c>
      <c r="D3255">
        <v>116290</v>
      </c>
      <c r="E3255">
        <v>53500</v>
      </c>
      <c r="F3255" t="s">
        <v>13</v>
      </c>
      <c r="G3255" t="s">
        <v>14</v>
      </c>
      <c r="H3255">
        <v>3</v>
      </c>
      <c r="I3255">
        <v>2</v>
      </c>
      <c r="J3255">
        <v>1075</v>
      </c>
      <c r="K3255">
        <v>1.3882829999999999</v>
      </c>
      <c r="L3255" t="s">
        <v>15</v>
      </c>
    </row>
    <row r="3256" spans="1:12" x14ac:dyDescent="0.3">
      <c r="A3256" s="1">
        <v>42995</v>
      </c>
      <c r="B3256">
        <v>2017</v>
      </c>
      <c r="C3256" t="s">
        <v>17</v>
      </c>
      <c r="D3256">
        <v>203340</v>
      </c>
      <c r="E3256">
        <v>251500</v>
      </c>
      <c r="F3256" t="s">
        <v>13</v>
      </c>
      <c r="G3256" t="s">
        <v>14</v>
      </c>
      <c r="H3256">
        <v>3</v>
      </c>
      <c r="I3256">
        <v>1</v>
      </c>
      <c r="J3256">
        <v>1022</v>
      </c>
      <c r="K3256">
        <v>1.3882829999999999</v>
      </c>
      <c r="L3256" t="s">
        <v>22</v>
      </c>
    </row>
    <row r="3257" spans="1:12" x14ac:dyDescent="0.3">
      <c r="A3257" s="1">
        <v>42995</v>
      </c>
      <c r="B3257">
        <v>2017</v>
      </c>
      <c r="C3257" t="s">
        <v>30</v>
      </c>
      <c r="D3257">
        <v>299820</v>
      </c>
      <c r="E3257">
        <v>485000</v>
      </c>
      <c r="F3257" t="s">
        <v>13</v>
      </c>
      <c r="G3257" t="s">
        <v>14</v>
      </c>
      <c r="H3257">
        <v>3</v>
      </c>
      <c r="I3257">
        <v>3</v>
      </c>
      <c r="J3257">
        <v>963</v>
      </c>
      <c r="K3257">
        <v>1.3882829999999999</v>
      </c>
      <c r="L3257" t="s">
        <v>15</v>
      </c>
    </row>
    <row r="3258" spans="1:12" x14ac:dyDescent="0.3">
      <c r="A3258" s="1">
        <v>42995</v>
      </c>
      <c r="B3258">
        <v>2017</v>
      </c>
      <c r="C3258" t="s">
        <v>30</v>
      </c>
      <c r="D3258">
        <v>1485520</v>
      </c>
      <c r="E3258">
        <v>1500000</v>
      </c>
      <c r="F3258" t="s">
        <v>13</v>
      </c>
      <c r="G3258" t="s">
        <v>14</v>
      </c>
      <c r="H3258">
        <v>3</v>
      </c>
      <c r="I3258">
        <v>1</v>
      </c>
      <c r="J3258">
        <v>984</v>
      </c>
      <c r="K3258">
        <v>1.3882829999999999</v>
      </c>
      <c r="L3258" t="s">
        <v>22</v>
      </c>
    </row>
    <row r="3259" spans="1:12" x14ac:dyDescent="0.3">
      <c r="A3259" s="1">
        <v>42995</v>
      </c>
      <c r="B3259">
        <v>2017</v>
      </c>
      <c r="C3259" t="s">
        <v>18</v>
      </c>
      <c r="D3259">
        <v>211740</v>
      </c>
      <c r="E3259">
        <v>330000</v>
      </c>
      <c r="F3259" t="s">
        <v>19</v>
      </c>
      <c r="G3259" t="s">
        <v>20</v>
      </c>
      <c r="H3259">
        <v>4</v>
      </c>
      <c r="I3259">
        <v>4</v>
      </c>
      <c r="J3259">
        <v>1305</v>
      </c>
      <c r="K3259">
        <v>1.3882829999999999</v>
      </c>
      <c r="L3259" t="s">
        <v>25</v>
      </c>
    </row>
    <row r="3260" spans="1:12" x14ac:dyDescent="0.3">
      <c r="A3260" s="1">
        <v>42996</v>
      </c>
      <c r="B3260">
        <v>2017</v>
      </c>
      <c r="C3260" t="s">
        <v>30</v>
      </c>
      <c r="D3260">
        <v>369510</v>
      </c>
      <c r="E3260">
        <v>400000</v>
      </c>
      <c r="F3260" t="s">
        <v>13</v>
      </c>
      <c r="G3260" t="s">
        <v>14</v>
      </c>
      <c r="H3260">
        <v>3</v>
      </c>
      <c r="I3260">
        <v>2</v>
      </c>
      <c r="J3260">
        <v>960</v>
      </c>
      <c r="K3260">
        <v>1.3882829999999999</v>
      </c>
      <c r="L3260" t="s">
        <v>25</v>
      </c>
    </row>
    <row r="3261" spans="1:12" x14ac:dyDescent="0.3">
      <c r="A3261" s="1">
        <v>42996</v>
      </c>
      <c r="B3261">
        <v>2017</v>
      </c>
      <c r="C3261" t="s">
        <v>12</v>
      </c>
      <c r="D3261">
        <v>70920</v>
      </c>
      <c r="E3261">
        <v>80000</v>
      </c>
      <c r="F3261" t="s">
        <v>13</v>
      </c>
      <c r="G3261" t="s">
        <v>14</v>
      </c>
      <c r="H3261">
        <v>3</v>
      </c>
      <c r="I3261">
        <v>3</v>
      </c>
      <c r="J3261">
        <v>905</v>
      </c>
      <c r="K3261">
        <v>1.3882829999999999</v>
      </c>
      <c r="L3261" t="s">
        <v>22</v>
      </c>
    </row>
    <row r="3262" spans="1:12" x14ac:dyDescent="0.3">
      <c r="A3262" s="1">
        <v>42996</v>
      </c>
      <c r="B3262">
        <v>2017</v>
      </c>
      <c r="C3262" t="s">
        <v>26</v>
      </c>
      <c r="D3262">
        <v>1324890</v>
      </c>
      <c r="E3262">
        <v>94635</v>
      </c>
      <c r="F3262" t="s">
        <v>13</v>
      </c>
      <c r="G3262" t="s">
        <v>14</v>
      </c>
      <c r="H3262">
        <v>3</v>
      </c>
      <c r="I3262">
        <v>1</v>
      </c>
      <c r="J3262">
        <v>1080</v>
      </c>
      <c r="K3262">
        <v>1.3882829999999999</v>
      </c>
      <c r="L3262" t="s">
        <v>25</v>
      </c>
    </row>
    <row r="3263" spans="1:12" x14ac:dyDescent="0.3">
      <c r="A3263" s="1">
        <v>42999</v>
      </c>
      <c r="B3263">
        <v>2017</v>
      </c>
      <c r="C3263" t="s">
        <v>29</v>
      </c>
      <c r="D3263">
        <v>214340</v>
      </c>
      <c r="E3263">
        <v>299000</v>
      </c>
      <c r="F3263" t="s">
        <v>13</v>
      </c>
      <c r="G3263" t="s">
        <v>14</v>
      </c>
      <c r="H3263">
        <v>3</v>
      </c>
      <c r="I3263">
        <v>2</v>
      </c>
      <c r="J3263">
        <v>987</v>
      </c>
      <c r="K3263">
        <v>1.3882829999999999</v>
      </c>
      <c r="L3263" t="s">
        <v>16</v>
      </c>
    </row>
    <row r="3264" spans="1:12" x14ac:dyDescent="0.3">
      <c r="A3264" s="1">
        <v>43000</v>
      </c>
      <c r="B3264">
        <v>2017</v>
      </c>
      <c r="C3264" t="s">
        <v>21</v>
      </c>
      <c r="D3264">
        <v>2122750</v>
      </c>
      <c r="E3264">
        <v>4400000</v>
      </c>
      <c r="F3264" t="s">
        <v>13</v>
      </c>
      <c r="G3264" t="s">
        <v>14</v>
      </c>
      <c r="H3264">
        <v>3</v>
      </c>
      <c r="I3264">
        <v>2</v>
      </c>
      <c r="J3264">
        <v>985</v>
      </c>
      <c r="K3264">
        <v>1.3882829999999999</v>
      </c>
      <c r="L3264" t="s">
        <v>15</v>
      </c>
    </row>
    <row r="3265" spans="1:12" x14ac:dyDescent="0.3">
      <c r="A3265" s="1">
        <v>43001</v>
      </c>
      <c r="B3265">
        <v>2017</v>
      </c>
      <c r="C3265" t="s">
        <v>26</v>
      </c>
      <c r="D3265">
        <v>372470</v>
      </c>
      <c r="E3265">
        <v>485000</v>
      </c>
      <c r="F3265" t="s">
        <v>13</v>
      </c>
      <c r="G3265" t="s">
        <v>14</v>
      </c>
      <c r="H3265">
        <v>3</v>
      </c>
      <c r="I3265">
        <v>2</v>
      </c>
      <c r="J3265">
        <v>1026</v>
      </c>
      <c r="K3265">
        <v>1.3882829999999999</v>
      </c>
      <c r="L3265" t="s">
        <v>25</v>
      </c>
    </row>
    <row r="3266" spans="1:12" x14ac:dyDescent="0.3">
      <c r="A3266" s="1">
        <v>43002</v>
      </c>
      <c r="B3266">
        <v>2017</v>
      </c>
      <c r="C3266" t="s">
        <v>12</v>
      </c>
      <c r="D3266">
        <v>107510</v>
      </c>
      <c r="E3266">
        <v>70000</v>
      </c>
      <c r="F3266" t="s">
        <v>19</v>
      </c>
      <c r="G3266" t="s">
        <v>20</v>
      </c>
      <c r="H3266">
        <v>4</v>
      </c>
      <c r="I3266">
        <v>2</v>
      </c>
      <c r="J3266">
        <v>1437</v>
      </c>
      <c r="K3266">
        <v>1.3882829999999999</v>
      </c>
      <c r="L3266" t="s">
        <v>16</v>
      </c>
    </row>
    <row r="3267" spans="1:12" x14ac:dyDescent="0.3">
      <c r="A3267" s="1">
        <v>43006</v>
      </c>
      <c r="B3267">
        <v>2017</v>
      </c>
      <c r="C3267" t="s">
        <v>17</v>
      </c>
      <c r="D3267">
        <v>182140</v>
      </c>
      <c r="E3267">
        <v>203000</v>
      </c>
      <c r="F3267" t="s">
        <v>13</v>
      </c>
      <c r="G3267" t="s">
        <v>14</v>
      </c>
      <c r="H3267">
        <v>3</v>
      </c>
      <c r="I3267">
        <v>1</v>
      </c>
      <c r="J3267">
        <v>969</v>
      </c>
      <c r="K3267">
        <v>1.3882829999999999</v>
      </c>
      <c r="L3267" t="s">
        <v>22</v>
      </c>
    </row>
    <row r="3268" spans="1:12" x14ac:dyDescent="0.3">
      <c r="A3268" s="1">
        <v>43006</v>
      </c>
      <c r="B3268">
        <v>2017</v>
      </c>
      <c r="C3268" t="s">
        <v>26</v>
      </c>
      <c r="D3268">
        <v>283010</v>
      </c>
      <c r="E3268">
        <v>489000</v>
      </c>
      <c r="F3268" t="s">
        <v>13</v>
      </c>
      <c r="G3268" t="s">
        <v>14</v>
      </c>
      <c r="H3268">
        <v>3</v>
      </c>
      <c r="I3268">
        <v>3</v>
      </c>
      <c r="J3268">
        <v>1077</v>
      </c>
      <c r="K3268">
        <v>1.3882829999999999</v>
      </c>
      <c r="L3268" t="s">
        <v>16</v>
      </c>
    </row>
    <row r="3269" spans="1:12" x14ac:dyDescent="0.3">
      <c r="A3269" s="1">
        <v>43007</v>
      </c>
      <c r="B3269">
        <v>2017</v>
      </c>
      <c r="C3269" t="s">
        <v>12</v>
      </c>
      <c r="D3269">
        <v>80190</v>
      </c>
      <c r="E3269">
        <v>40100</v>
      </c>
      <c r="F3269" t="s">
        <v>13</v>
      </c>
      <c r="G3269" t="s">
        <v>14</v>
      </c>
      <c r="H3269">
        <v>3</v>
      </c>
      <c r="I3269">
        <v>2</v>
      </c>
      <c r="J3269">
        <v>937</v>
      </c>
      <c r="K3269">
        <v>1.3882829999999999</v>
      </c>
      <c r="L3269" t="s">
        <v>25</v>
      </c>
    </row>
    <row r="3270" spans="1:12" x14ac:dyDescent="0.3">
      <c r="A3270" s="1">
        <v>43007</v>
      </c>
      <c r="B3270">
        <v>2017</v>
      </c>
      <c r="C3270" t="s">
        <v>18</v>
      </c>
      <c r="D3270">
        <v>236820</v>
      </c>
      <c r="E3270">
        <v>350000</v>
      </c>
      <c r="F3270" t="s">
        <v>13</v>
      </c>
      <c r="G3270" t="s">
        <v>14</v>
      </c>
      <c r="H3270">
        <v>3</v>
      </c>
      <c r="I3270">
        <v>3</v>
      </c>
      <c r="J3270">
        <v>1059</v>
      </c>
      <c r="K3270">
        <v>1.3882829999999999</v>
      </c>
      <c r="L3270" t="s">
        <v>25</v>
      </c>
    </row>
    <row r="3271" spans="1:12" x14ac:dyDescent="0.3">
      <c r="A3271" s="1">
        <v>43008</v>
      </c>
      <c r="B3271">
        <v>2017</v>
      </c>
      <c r="C3271" t="s">
        <v>21</v>
      </c>
      <c r="D3271">
        <v>4248370</v>
      </c>
      <c r="E3271">
        <v>9750000</v>
      </c>
      <c r="F3271" t="s">
        <v>13</v>
      </c>
      <c r="G3271" t="s">
        <v>14</v>
      </c>
      <c r="H3271">
        <v>3</v>
      </c>
      <c r="I3271">
        <v>3</v>
      </c>
      <c r="J3271">
        <v>942</v>
      </c>
      <c r="K3271">
        <v>1.3882829999999999</v>
      </c>
      <c r="L3271" t="s">
        <v>25</v>
      </c>
    </row>
    <row r="3272" spans="1:12" x14ac:dyDescent="0.3">
      <c r="A3272" s="1">
        <v>43008</v>
      </c>
      <c r="B3272">
        <v>2017</v>
      </c>
      <c r="C3272" t="s">
        <v>30</v>
      </c>
      <c r="D3272">
        <v>431820</v>
      </c>
      <c r="E3272">
        <v>628000</v>
      </c>
      <c r="F3272" t="s">
        <v>13</v>
      </c>
      <c r="G3272" t="s">
        <v>14</v>
      </c>
      <c r="H3272">
        <v>3</v>
      </c>
      <c r="I3272">
        <v>1</v>
      </c>
      <c r="J3272">
        <v>961</v>
      </c>
      <c r="K3272">
        <v>1.3882829999999999</v>
      </c>
      <c r="L3272" t="s">
        <v>25</v>
      </c>
    </row>
    <row r="3273" spans="1:12" x14ac:dyDescent="0.3">
      <c r="A3273" s="1">
        <v>43009</v>
      </c>
      <c r="B3273">
        <v>2017</v>
      </c>
      <c r="C3273" t="s">
        <v>12</v>
      </c>
      <c r="D3273">
        <v>82030</v>
      </c>
      <c r="E3273">
        <v>99900</v>
      </c>
      <c r="F3273" t="s">
        <v>13</v>
      </c>
      <c r="G3273" t="s">
        <v>14</v>
      </c>
      <c r="H3273">
        <v>3</v>
      </c>
      <c r="I3273">
        <v>1</v>
      </c>
      <c r="J3273">
        <v>1007</v>
      </c>
      <c r="K3273">
        <v>1.3882829999999999</v>
      </c>
      <c r="L3273" t="s">
        <v>22</v>
      </c>
    </row>
    <row r="3274" spans="1:12" x14ac:dyDescent="0.3">
      <c r="A3274" s="1">
        <v>43009</v>
      </c>
      <c r="B3274">
        <v>2017</v>
      </c>
      <c r="C3274" t="s">
        <v>29</v>
      </c>
      <c r="D3274">
        <v>193620</v>
      </c>
      <c r="E3274">
        <v>272000</v>
      </c>
      <c r="F3274" t="s">
        <v>19</v>
      </c>
      <c r="G3274" t="s">
        <v>20</v>
      </c>
      <c r="H3274">
        <v>4</v>
      </c>
      <c r="I3274">
        <v>2</v>
      </c>
      <c r="J3274">
        <v>1384</v>
      </c>
      <c r="K3274">
        <v>1.3882829999999999</v>
      </c>
      <c r="L3274" t="s">
        <v>16</v>
      </c>
    </row>
    <row r="3275" spans="1:12" x14ac:dyDescent="0.3">
      <c r="A3275" s="1">
        <v>43009</v>
      </c>
      <c r="B3275">
        <v>2017</v>
      </c>
      <c r="C3275" t="s">
        <v>29</v>
      </c>
      <c r="D3275">
        <v>226450</v>
      </c>
      <c r="E3275">
        <v>385000</v>
      </c>
      <c r="F3275" t="s">
        <v>13</v>
      </c>
      <c r="G3275" t="s">
        <v>14</v>
      </c>
      <c r="H3275">
        <v>3</v>
      </c>
      <c r="I3275">
        <v>3</v>
      </c>
      <c r="J3275">
        <v>934</v>
      </c>
      <c r="K3275">
        <v>1.3882829999999999</v>
      </c>
      <c r="L3275" t="s">
        <v>15</v>
      </c>
    </row>
    <row r="3276" spans="1:12" x14ac:dyDescent="0.3">
      <c r="A3276" s="1">
        <v>43010</v>
      </c>
      <c r="B3276">
        <v>2017</v>
      </c>
      <c r="C3276" t="s">
        <v>12</v>
      </c>
      <c r="D3276">
        <v>97620</v>
      </c>
      <c r="E3276">
        <v>109900</v>
      </c>
      <c r="F3276" t="s">
        <v>13</v>
      </c>
      <c r="G3276" t="s">
        <v>14</v>
      </c>
      <c r="H3276">
        <v>3</v>
      </c>
      <c r="I3276">
        <v>3</v>
      </c>
      <c r="J3276">
        <v>946</v>
      </c>
      <c r="K3276">
        <v>1.3882829999999999</v>
      </c>
      <c r="L3276" t="s">
        <v>25</v>
      </c>
    </row>
    <row r="3277" spans="1:12" x14ac:dyDescent="0.3">
      <c r="A3277" s="1">
        <v>43010</v>
      </c>
      <c r="B3277">
        <v>2017</v>
      </c>
      <c r="C3277" t="s">
        <v>18</v>
      </c>
      <c r="D3277">
        <v>202830</v>
      </c>
      <c r="E3277">
        <v>335000</v>
      </c>
      <c r="F3277" t="s">
        <v>13</v>
      </c>
      <c r="G3277" t="s">
        <v>14</v>
      </c>
      <c r="H3277">
        <v>3</v>
      </c>
      <c r="I3277">
        <v>3</v>
      </c>
      <c r="J3277">
        <v>1014</v>
      </c>
      <c r="K3277">
        <v>1.3882829999999999</v>
      </c>
      <c r="L3277" t="s">
        <v>25</v>
      </c>
    </row>
    <row r="3278" spans="1:12" x14ac:dyDescent="0.3">
      <c r="A3278" s="1">
        <v>43013</v>
      </c>
      <c r="B3278">
        <v>2017</v>
      </c>
      <c r="C3278" t="s">
        <v>12</v>
      </c>
      <c r="D3278">
        <v>65100</v>
      </c>
      <c r="E3278">
        <v>92000</v>
      </c>
      <c r="F3278" t="s">
        <v>13</v>
      </c>
      <c r="G3278" t="s">
        <v>14</v>
      </c>
      <c r="H3278">
        <v>3</v>
      </c>
      <c r="I3278">
        <v>1</v>
      </c>
      <c r="J3278">
        <v>903</v>
      </c>
      <c r="K3278">
        <v>1.3882829999999999</v>
      </c>
      <c r="L3278" t="s">
        <v>16</v>
      </c>
    </row>
    <row r="3279" spans="1:12" x14ac:dyDescent="0.3">
      <c r="A3279" s="1">
        <v>43015</v>
      </c>
      <c r="B3279">
        <v>2017</v>
      </c>
      <c r="C3279" t="s">
        <v>29</v>
      </c>
      <c r="D3279">
        <v>152810</v>
      </c>
      <c r="E3279">
        <v>235000</v>
      </c>
      <c r="F3279" t="s">
        <v>19</v>
      </c>
      <c r="G3279" t="s">
        <v>20</v>
      </c>
      <c r="H3279">
        <v>4</v>
      </c>
      <c r="I3279">
        <v>4</v>
      </c>
      <c r="J3279">
        <v>1445</v>
      </c>
      <c r="K3279">
        <v>1.3882829999999999</v>
      </c>
      <c r="L3279" t="s">
        <v>15</v>
      </c>
    </row>
    <row r="3280" spans="1:12" x14ac:dyDescent="0.3">
      <c r="A3280" s="1">
        <v>43015</v>
      </c>
      <c r="B3280">
        <v>2017</v>
      </c>
      <c r="C3280" t="s">
        <v>18</v>
      </c>
      <c r="D3280">
        <v>226820</v>
      </c>
      <c r="E3280">
        <v>249050</v>
      </c>
      <c r="F3280" t="s">
        <v>13</v>
      </c>
      <c r="G3280" t="s">
        <v>14</v>
      </c>
      <c r="H3280">
        <v>3</v>
      </c>
      <c r="I3280">
        <v>2</v>
      </c>
      <c r="J3280">
        <v>1055</v>
      </c>
      <c r="K3280">
        <v>1.3882829999999999</v>
      </c>
      <c r="L3280" t="s">
        <v>25</v>
      </c>
    </row>
    <row r="3281" spans="1:12" x14ac:dyDescent="0.3">
      <c r="A3281" s="1">
        <v>43015</v>
      </c>
      <c r="B3281">
        <v>2017</v>
      </c>
      <c r="C3281" t="s">
        <v>12</v>
      </c>
      <c r="D3281">
        <v>97990</v>
      </c>
      <c r="E3281">
        <v>124000</v>
      </c>
      <c r="F3281" t="s">
        <v>13</v>
      </c>
      <c r="G3281" t="s">
        <v>14</v>
      </c>
      <c r="H3281">
        <v>3</v>
      </c>
      <c r="I3281">
        <v>3</v>
      </c>
      <c r="J3281">
        <v>910</v>
      </c>
      <c r="K3281">
        <v>1.3882829999999999</v>
      </c>
      <c r="L3281" t="s">
        <v>15</v>
      </c>
    </row>
    <row r="3282" spans="1:12" x14ac:dyDescent="0.3">
      <c r="A3282" s="1">
        <v>43021</v>
      </c>
      <c r="B3282">
        <v>2017</v>
      </c>
      <c r="C3282" t="s">
        <v>18</v>
      </c>
      <c r="D3282">
        <v>489650</v>
      </c>
      <c r="E3282">
        <v>555000</v>
      </c>
      <c r="F3282" t="s">
        <v>13</v>
      </c>
      <c r="G3282" t="s">
        <v>14</v>
      </c>
      <c r="H3282">
        <v>3</v>
      </c>
      <c r="I3282">
        <v>2</v>
      </c>
      <c r="J3282">
        <v>1080</v>
      </c>
      <c r="K3282">
        <v>1.3882829999999999</v>
      </c>
      <c r="L3282" t="s">
        <v>15</v>
      </c>
    </row>
    <row r="3283" spans="1:12" x14ac:dyDescent="0.3">
      <c r="A3283" s="1">
        <v>43023</v>
      </c>
      <c r="B3283">
        <v>2017</v>
      </c>
      <c r="C3283" t="s">
        <v>30</v>
      </c>
      <c r="D3283">
        <v>300350</v>
      </c>
      <c r="E3283">
        <v>430000</v>
      </c>
      <c r="F3283" t="s">
        <v>13</v>
      </c>
      <c r="G3283" t="s">
        <v>14</v>
      </c>
      <c r="H3283">
        <v>3</v>
      </c>
      <c r="I3283">
        <v>3</v>
      </c>
      <c r="J3283">
        <v>1018</v>
      </c>
      <c r="K3283">
        <v>1.3882829999999999</v>
      </c>
      <c r="L3283" t="s">
        <v>16</v>
      </c>
    </row>
    <row r="3284" spans="1:12" x14ac:dyDescent="0.3">
      <c r="A3284" s="1">
        <v>43024</v>
      </c>
      <c r="B3284">
        <v>2017</v>
      </c>
      <c r="C3284" t="s">
        <v>12</v>
      </c>
      <c r="D3284">
        <v>83860</v>
      </c>
      <c r="E3284">
        <v>47250</v>
      </c>
      <c r="F3284" t="s">
        <v>13</v>
      </c>
      <c r="G3284" t="s">
        <v>14</v>
      </c>
      <c r="H3284">
        <v>3</v>
      </c>
      <c r="I3284">
        <v>3</v>
      </c>
      <c r="J3284">
        <v>1082</v>
      </c>
      <c r="K3284">
        <v>1.3882829999999999</v>
      </c>
      <c r="L3284" t="s">
        <v>22</v>
      </c>
    </row>
    <row r="3285" spans="1:12" x14ac:dyDescent="0.3">
      <c r="A3285" s="1">
        <v>43028</v>
      </c>
      <c r="B3285">
        <v>2017</v>
      </c>
      <c r="C3285" t="s">
        <v>30</v>
      </c>
      <c r="D3285">
        <v>253750</v>
      </c>
      <c r="E3285">
        <v>430000</v>
      </c>
      <c r="F3285" t="s">
        <v>13</v>
      </c>
      <c r="G3285" t="s">
        <v>14</v>
      </c>
      <c r="H3285">
        <v>3</v>
      </c>
      <c r="I3285">
        <v>3</v>
      </c>
      <c r="J3285">
        <v>1052</v>
      </c>
      <c r="K3285">
        <v>1.3882829999999999</v>
      </c>
      <c r="L3285" t="s">
        <v>16</v>
      </c>
    </row>
    <row r="3286" spans="1:12" x14ac:dyDescent="0.3">
      <c r="A3286" s="1">
        <v>43029</v>
      </c>
      <c r="B3286">
        <v>2017</v>
      </c>
      <c r="C3286" t="s">
        <v>12</v>
      </c>
      <c r="D3286">
        <v>52600</v>
      </c>
      <c r="E3286">
        <v>35000</v>
      </c>
      <c r="F3286" t="s">
        <v>23</v>
      </c>
      <c r="G3286" t="s">
        <v>24</v>
      </c>
      <c r="H3286">
        <v>6</v>
      </c>
      <c r="I3286">
        <v>6</v>
      </c>
      <c r="J3286">
        <v>1874</v>
      </c>
      <c r="K3286">
        <v>1.3882829999999999</v>
      </c>
      <c r="L3286" t="s">
        <v>25</v>
      </c>
    </row>
    <row r="3287" spans="1:12" x14ac:dyDescent="0.3">
      <c r="A3287" s="1">
        <v>43031</v>
      </c>
      <c r="B3287">
        <v>2017</v>
      </c>
      <c r="C3287" t="s">
        <v>30</v>
      </c>
      <c r="D3287">
        <v>429510</v>
      </c>
      <c r="E3287">
        <v>400000</v>
      </c>
      <c r="F3287" t="s">
        <v>13</v>
      </c>
      <c r="G3287" t="s">
        <v>14</v>
      </c>
      <c r="H3287">
        <v>3</v>
      </c>
      <c r="I3287">
        <v>2</v>
      </c>
      <c r="J3287">
        <v>1079</v>
      </c>
      <c r="K3287">
        <v>1.3882829999999999</v>
      </c>
      <c r="L3287" t="s">
        <v>25</v>
      </c>
    </row>
    <row r="3288" spans="1:12" x14ac:dyDescent="0.3">
      <c r="A3288" s="1">
        <v>43031</v>
      </c>
      <c r="B3288">
        <v>2017</v>
      </c>
      <c r="C3288" t="s">
        <v>29</v>
      </c>
      <c r="D3288">
        <v>188370</v>
      </c>
      <c r="E3288">
        <v>240000</v>
      </c>
      <c r="F3288" t="s">
        <v>13</v>
      </c>
      <c r="G3288" t="s">
        <v>14</v>
      </c>
      <c r="H3288">
        <v>3</v>
      </c>
      <c r="I3288">
        <v>1</v>
      </c>
      <c r="J3288">
        <v>913</v>
      </c>
      <c r="K3288">
        <v>1.3882829999999999</v>
      </c>
      <c r="L3288" t="s">
        <v>15</v>
      </c>
    </row>
    <row r="3289" spans="1:12" x14ac:dyDescent="0.3">
      <c r="A3289" s="1">
        <v>43034</v>
      </c>
      <c r="B3289">
        <v>2017</v>
      </c>
      <c r="C3289" t="s">
        <v>12</v>
      </c>
      <c r="D3289">
        <v>73820</v>
      </c>
      <c r="E3289">
        <v>48600</v>
      </c>
      <c r="F3289" t="s">
        <v>13</v>
      </c>
      <c r="G3289" t="s">
        <v>14</v>
      </c>
      <c r="H3289">
        <v>3</v>
      </c>
      <c r="I3289">
        <v>3</v>
      </c>
      <c r="J3289">
        <v>1070</v>
      </c>
      <c r="K3289">
        <v>1.3882829999999999</v>
      </c>
      <c r="L3289" t="s">
        <v>22</v>
      </c>
    </row>
    <row r="3290" spans="1:12" x14ac:dyDescent="0.3">
      <c r="A3290" s="1">
        <v>43034</v>
      </c>
      <c r="B3290">
        <v>2017</v>
      </c>
      <c r="C3290" t="s">
        <v>12</v>
      </c>
      <c r="D3290">
        <v>29810</v>
      </c>
      <c r="E3290">
        <v>31000</v>
      </c>
      <c r="F3290" t="s">
        <v>19</v>
      </c>
      <c r="G3290" t="s">
        <v>20</v>
      </c>
      <c r="H3290">
        <v>4</v>
      </c>
      <c r="I3290">
        <v>2</v>
      </c>
      <c r="J3290">
        <v>1246</v>
      </c>
      <c r="K3290">
        <v>1.3882829999999999</v>
      </c>
      <c r="L3290" t="s">
        <v>25</v>
      </c>
    </row>
    <row r="3291" spans="1:12" x14ac:dyDescent="0.3">
      <c r="A3291" s="1">
        <v>43034</v>
      </c>
      <c r="B3291">
        <v>2017</v>
      </c>
      <c r="C3291" t="s">
        <v>12</v>
      </c>
      <c r="D3291">
        <v>66940</v>
      </c>
      <c r="E3291">
        <v>50000</v>
      </c>
      <c r="F3291" t="s">
        <v>13</v>
      </c>
      <c r="G3291" t="s">
        <v>14</v>
      </c>
      <c r="H3291">
        <v>3</v>
      </c>
      <c r="I3291">
        <v>3</v>
      </c>
      <c r="J3291">
        <v>903</v>
      </c>
      <c r="K3291">
        <v>1.3882829999999999</v>
      </c>
      <c r="L3291" t="s">
        <v>15</v>
      </c>
    </row>
    <row r="3292" spans="1:12" x14ac:dyDescent="0.3">
      <c r="A3292" s="1">
        <v>43034</v>
      </c>
      <c r="B3292">
        <v>2017</v>
      </c>
      <c r="C3292" t="s">
        <v>30</v>
      </c>
      <c r="D3292">
        <v>261640</v>
      </c>
      <c r="E3292">
        <v>370000</v>
      </c>
      <c r="F3292" t="s">
        <v>13</v>
      </c>
      <c r="G3292" t="s">
        <v>14</v>
      </c>
      <c r="H3292">
        <v>3</v>
      </c>
      <c r="I3292">
        <v>1</v>
      </c>
      <c r="J3292">
        <v>949</v>
      </c>
      <c r="K3292">
        <v>1.3882829999999999</v>
      </c>
      <c r="L3292" t="s">
        <v>22</v>
      </c>
    </row>
    <row r="3293" spans="1:12" x14ac:dyDescent="0.3">
      <c r="A3293" s="1">
        <v>43036</v>
      </c>
      <c r="B3293">
        <v>2017</v>
      </c>
      <c r="C3293" t="s">
        <v>12</v>
      </c>
      <c r="D3293">
        <v>110930</v>
      </c>
      <c r="E3293">
        <v>150000</v>
      </c>
      <c r="F3293" t="s">
        <v>13</v>
      </c>
      <c r="G3293" t="s">
        <v>14</v>
      </c>
      <c r="H3293">
        <v>3</v>
      </c>
      <c r="I3293">
        <v>1</v>
      </c>
      <c r="J3293">
        <v>1060</v>
      </c>
      <c r="K3293">
        <v>1.3882829999999999</v>
      </c>
      <c r="L3293" t="s">
        <v>16</v>
      </c>
    </row>
    <row r="3294" spans="1:12" x14ac:dyDescent="0.3">
      <c r="A3294" s="1">
        <v>43037</v>
      </c>
      <c r="B3294">
        <v>2017</v>
      </c>
      <c r="C3294" t="s">
        <v>30</v>
      </c>
      <c r="D3294">
        <v>241150</v>
      </c>
      <c r="E3294">
        <v>365000</v>
      </c>
      <c r="F3294" t="s">
        <v>13</v>
      </c>
      <c r="G3294" t="s">
        <v>14</v>
      </c>
      <c r="H3294">
        <v>3</v>
      </c>
      <c r="I3294">
        <v>2</v>
      </c>
      <c r="J3294">
        <v>921</v>
      </c>
      <c r="K3294">
        <v>1.3882829999999999</v>
      </c>
      <c r="L3294" t="s">
        <v>15</v>
      </c>
    </row>
    <row r="3295" spans="1:12" x14ac:dyDescent="0.3">
      <c r="A3295" s="1">
        <v>43037</v>
      </c>
      <c r="B3295">
        <v>2017</v>
      </c>
      <c r="C3295" t="s">
        <v>30</v>
      </c>
      <c r="D3295">
        <v>284230</v>
      </c>
      <c r="E3295">
        <v>895000</v>
      </c>
      <c r="F3295" t="s">
        <v>13</v>
      </c>
      <c r="G3295" t="s">
        <v>14</v>
      </c>
      <c r="H3295">
        <v>3</v>
      </c>
      <c r="I3295">
        <v>1</v>
      </c>
      <c r="J3295">
        <v>920</v>
      </c>
      <c r="K3295">
        <v>1.3882829999999999</v>
      </c>
      <c r="L3295" t="s">
        <v>16</v>
      </c>
    </row>
    <row r="3296" spans="1:12" x14ac:dyDescent="0.3">
      <c r="A3296" s="1">
        <v>43041</v>
      </c>
      <c r="B3296">
        <v>2017</v>
      </c>
      <c r="C3296" t="s">
        <v>18</v>
      </c>
      <c r="D3296">
        <v>220070</v>
      </c>
      <c r="E3296">
        <v>475000</v>
      </c>
      <c r="F3296" t="s">
        <v>27</v>
      </c>
      <c r="G3296" t="s">
        <v>28</v>
      </c>
      <c r="H3296">
        <v>8</v>
      </c>
      <c r="I3296">
        <v>8</v>
      </c>
      <c r="J3296">
        <v>2853</v>
      </c>
      <c r="K3296">
        <v>1.3882829999999999</v>
      </c>
      <c r="L3296" t="s">
        <v>16</v>
      </c>
    </row>
    <row r="3297" spans="1:12" x14ac:dyDescent="0.3">
      <c r="A3297" s="1">
        <v>43041</v>
      </c>
      <c r="B3297">
        <v>2017</v>
      </c>
      <c r="C3297" t="s">
        <v>29</v>
      </c>
      <c r="D3297">
        <v>145810</v>
      </c>
      <c r="E3297">
        <v>176000</v>
      </c>
      <c r="F3297" t="s">
        <v>13</v>
      </c>
      <c r="G3297" t="s">
        <v>14</v>
      </c>
      <c r="H3297">
        <v>3</v>
      </c>
      <c r="I3297">
        <v>1</v>
      </c>
      <c r="J3297">
        <v>1044</v>
      </c>
      <c r="K3297">
        <v>1.3882829999999999</v>
      </c>
      <c r="L3297" t="s">
        <v>16</v>
      </c>
    </row>
    <row r="3298" spans="1:12" x14ac:dyDescent="0.3">
      <c r="A3298" s="1">
        <v>43042</v>
      </c>
      <c r="B3298">
        <v>2017</v>
      </c>
      <c r="C3298" t="s">
        <v>29</v>
      </c>
      <c r="D3298">
        <v>186550</v>
      </c>
      <c r="E3298">
        <v>198000</v>
      </c>
      <c r="F3298" t="s">
        <v>13</v>
      </c>
      <c r="G3298" t="s">
        <v>14</v>
      </c>
      <c r="H3298">
        <v>3</v>
      </c>
      <c r="I3298">
        <v>1</v>
      </c>
      <c r="J3298">
        <v>1046</v>
      </c>
      <c r="K3298">
        <v>1.3882829999999999</v>
      </c>
      <c r="L3298" t="s">
        <v>22</v>
      </c>
    </row>
    <row r="3299" spans="1:12" x14ac:dyDescent="0.3">
      <c r="A3299" s="1">
        <v>43044</v>
      </c>
      <c r="B3299">
        <v>2017</v>
      </c>
      <c r="C3299" t="s">
        <v>18</v>
      </c>
      <c r="D3299">
        <v>168960</v>
      </c>
      <c r="E3299">
        <v>125000</v>
      </c>
      <c r="F3299" t="s">
        <v>13</v>
      </c>
      <c r="G3299" t="s">
        <v>14</v>
      </c>
      <c r="H3299">
        <v>3</v>
      </c>
      <c r="I3299">
        <v>1</v>
      </c>
      <c r="J3299">
        <v>1062</v>
      </c>
      <c r="K3299">
        <v>1.3882829999999999</v>
      </c>
      <c r="L3299" t="s">
        <v>22</v>
      </c>
    </row>
    <row r="3300" spans="1:12" x14ac:dyDescent="0.3">
      <c r="A3300" s="1">
        <v>43045</v>
      </c>
      <c r="B3300">
        <v>2017</v>
      </c>
      <c r="C3300" t="s">
        <v>18</v>
      </c>
      <c r="D3300">
        <v>226150</v>
      </c>
      <c r="E3300">
        <v>405000</v>
      </c>
      <c r="F3300" t="s">
        <v>13</v>
      </c>
      <c r="G3300" t="s">
        <v>14</v>
      </c>
      <c r="H3300">
        <v>3</v>
      </c>
      <c r="I3300">
        <v>1</v>
      </c>
      <c r="J3300">
        <v>991</v>
      </c>
      <c r="K3300">
        <v>1.3882829999999999</v>
      </c>
      <c r="L3300" t="s">
        <v>16</v>
      </c>
    </row>
    <row r="3301" spans="1:12" x14ac:dyDescent="0.3">
      <c r="A3301" s="1">
        <v>43048</v>
      </c>
      <c r="B3301">
        <v>2017</v>
      </c>
      <c r="C3301" t="s">
        <v>12</v>
      </c>
      <c r="D3301">
        <v>72730</v>
      </c>
      <c r="E3301">
        <v>89500</v>
      </c>
      <c r="F3301" t="s">
        <v>19</v>
      </c>
      <c r="G3301" t="s">
        <v>20</v>
      </c>
      <c r="H3301">
        <v>4</v>
      </c>
      <c r="I3301">
        <v>2</v>
      </c>
      <c r="J3301">
        <v>1232</v>
      </c>
      <c r="K3301">
        <v>1.3882829999999999</v>
      </c>
      <c r="L3301" t="s">
        <v>16</v>
      </c>
    </row>
    <row r="3302" spans="1:12" x14ac:dyDescent="0.3">
      <c r="A3302" s="1">
        <v>43051</v>
      </c>
      <c r="B3302">
        <v>2017</v>
      </c>
      <c r="C3302" t="s">
        <v>18</v>
      </c>
      <c r="D3302">
        <v>170630</v>
      </c>
      <c r="E3302">
        <v>52200</v>
      </c>
      <c r="F3302" t="s">
        <v>13</v>
      </c>
      <c r="G3302" t="s">
        <v>14</v>
      </c>
      <c r="H3302">
        <v>3</v>
      </c>
      <c r="I3302">
        <v>1</v>
      </c>
      <c r="J3302">
        <v>960</v>
      </c>
      <c r="K3302">
        <v>1.3882829999999999</v>
      </c>
      <c r="L3302" t="s">
        <v>22</v>
      </c>
    </row>
    <row r="3303" spans="1:12" x14ac:dyDescent="0.3">
      <c r="A3303" s="1">
        <v>43051</v>
      </c>
      <c r="B3303">
        <v>2017</v>
      </c>
      <c r="C3303" t="s">
        <v>18</v>
      </c>
      <c r="D3303">
        <v>318560</v>
      </c>
      <c r="E3303">
        <v>350000</v>
      </c>
      <c r="F3303" t="s">
        <v>19</v>
      </c>
      <c r="G3303" t="s">
        <v>20</v>
      </c>
      <c r="H3303">
        <v>4</v>
      </c>
      <c r="I3303">
        <v>3</v>
      </c>
      <c r="J3303">
        <v>1483</v>
      </c>
      <c r="K3303">
        <v>1.3882829999999999</v>
      </c>
      <c r="L3303" t="s">
        <v>22</v>
      </c>
    </row>
    <row r="3304" spans="1:12" x14ac:dyDescent="0.3">
      <c r="A3304" s="1">
        <v>43051</v>
      </c>
      <c r="B3304">
        <v>2017</v>
      </c>
      <c r="C3304" t="s">
        <v>18</v>
      </c>
      <c r="D3304">
        <v>179630</v>
      </c>
      <c r="E3304">
        <v>330000</v>
      </c>
      <c r="F3304" t="s">
        <v>13</v>
      </c>
      <c r="G3304" t="s">
        <v>14</v>
      </c>
      <c r="H3304">
        <v>3</v>
      </c>
      <c r="I3304">
        <v>1</v>
      </c>
      <c r="J3304">
        <v>968</v>
      </c>
      <c r="K3304">
        <v>1.3882829999999999</v>
      </c>
      <c r="L3304" t="s">
        <v>25</v>
      </c>
    </row>
    <row r="3305" spans="1:12" x14ac:dyDescent="0.3">
      <c r="A3305" s="1">
        <v>43051</v>
      </c>
      <c r="B3305">
        <v>2017</v>
      </c>
      <c r="C3305" t="s">
        <v>30</v>
      </c>
      <c r="D3305">
        <v>267160</v>
      </c>
      <c r="E3305">
        <v>450000</v>
      </c>
      <c r="F3305" t="s">
        <v>19</v>
      </c>
      <c r="G3305" t="s">
        <v>20</v>
      </c>
      <c r="H3305">
        <v>4</v>
      </c>
      <c r="I3305">
        <v>4</v>
      </c>
      <c r="J3305">
        <v>1393</v>
      </c>
      <c r="K3305">
        <v>1.3882829999999999</v>
      </c>
      <c r="L3305" t="s">
        <v>16</v>
      </c>
    </row>
    <row r="3306" spans="1:12" x14ac:dyDescent="0.3">
      <c r="A3306" s="1">
        <v>43051</v>
      </c>
      <c r="B3306">
        <v>2017</v>
      </c>
      <c r="C3306" t="s">
        <v>18</v>
      </c>
      <c r="D3306">
        <v>466630</v>
      </c>
      <c r="E3306">
        <v>710000</v>
      </c>
      <c r="F3306" t="s">
        <v>13</v>
      </c>
      <c r="G3306" t="s">
        <v>14</v>
      </c>
      <c r="H3306">
        <v>3</v>
      </c>
      <c r="I3306">
        <v>1</v>
      </c>
      <c r="J3306">
        <v>1054</v>
      </c>
      <c r="K3306">
        <v>1.3882829999999999</v>
      </c>
      <c r="L3306" t="s">
        <v>16</v>
      </c>
    </row>
    <row r="3307" spans="1:12" x14ac:dyDescent="0.3">
      <c r="A3307" s="1">
        <v>43052</v>
      </c>
      <c r="B3307">
        <v>2017</v>
      </c>
      <c r="C3307" t="s">
        <v>18</v>
      </c>
      <c r="D3307">
        <v>227530</v>
      </c>
      <c r="E3307">
        <v>435000</v>
      </c>
      <c r="F3307" t="s">
        <v>13</v>
      </c>
      <c r="G3307" t="s">
        <v>14</v>
      </c>
      <c r="H3307">
        <v>3</v>
      </c>
      <c r="I3307">
        <v>1</v>
      </c>
      <c r="J3307">
        <v>1023</v>
      </c>
      <c r="K3307">
        <v>1.3882829999999999</v>
      </c>
      <c r="L3307" t="s">
        <v>22</v>
      </c>
    </row>
    <row r="3308" spans="1:12" x14ac:dyDescent="0.3">
      <c r="A3308" s="1">
        <v>43052</v>
      </c>
      <c r="B3308">
        <v>2017</v>
      </c>
      <c r="C3308" t="s">
        <v>18</v>
      </c>
      <c r="D3308">
        <v>182920</v>
      </c>
      <c r="E3308">
        <v>239000</v>
      </c>
      <c r="F3308" t="s">
        <v>13</v>
      </c>
      <c r="G3308" t="s">
        <v>14</v>
      </c>
      <c r="H3308">
        <v>3</v>
      </c>
      <c r="I3308">
        <v>2</v>
      </c>
      <c r="J3308">
        <v>1073</v>
      </c>
      <c r="K3308">
        <v>1.3882829999999999</v>
      </c>
      <c r="L3308" t="s">
        <v>22</v>
      </c>
    </row>
    <row r="3309" spans="1:12" x14ac:dyDescent="0.3">
      <c r="A3309" s="1">
        <v>43055</v>
      </c>
      <c r="B3309">
        <v>2017</v>
      </c>
      <c r="C3309" t="s">
        <v>12</v>
      </c>
      <c r="D3309">
        <v>87760</v>
      </c>
      <c r="E3309">
        <v>96000</v>
      </c>
      <c r="F3309" t="s">
        <v>13</v>
      </c>
      <c r="G3309" t="s">
        <v>14</v>
      </c>
      <c r="H3309">
        <v>3</v>
      </c>
      <c r="I3309">
        <v>1</v>
      </c>
      <c r="J3309">
        <v>1040</v>
      </c>
      <c r="K3309">
        <v>1.3882829999999999</v>
      </c>
      <c r="L3309" t="s">
        <v>16</v>
      </c>
    </row>
    <row r="3310" spans="1:12" x14ac:dyDescent="0.3">
      <c r="A3310" s="1">
        <v>43055</v>
      </c>
      <c r="B3310">
        <v>2017</v>
      </c>
      <c r="C3310" t="s">
        <v>12</v>
      </c>
      <c r="D3310">
        <v>76560</v>
      </c>
      <c r="E3310">
        <v>124000</v>
      </c>
      <c r="F3310" t="s">
        <v>13</v>
      </c>
      <c r="G3310" t="s">
        <v>14</v>
      </c>
      <c r="H3310">
        <v>3</v>
      </c>
      <c r="I3310">
        <v>2</v>
      </c>
      <c r="J3310">
        <v>1058</v>
      </c>
      <c r="K3310">
        <v>1.3882829999999999</v>
      </c>
      <c r="L3310" t="s">
        <v>16</v>
      </c>
    </row>
    <row r="3311" spans="1:12" x14ac:dyDescent="0.3">
      <c r="A3311" s="1">
        <v>43056</v>
      </c>
      <c r="B3311">
        <v>2017</v>
      </c>
      <c r="C3311" t="s">
        <v>18</v>
      </c>
      <c r="D3311">
        <v>225580</v>
      </c>
      <c r="E3311">
        <v>395000</v>
      </c>
      <c r="F3311" t="s">
        <v>19</v>
      </c>
      <c r="G3311" t="s">
        <v>20</v>
      </c>
      <c r="H3311">
        <v>4</v>
      </c>
      <c r="I3311">
        <v>4</v>
      </c>
      <c r="J3311">
        <v>1363</v>
      </c>
      <c r="K3311">
        <v>1.3882829999999999</v>
      </c>
      <c r="L3311" t="s">
        <v>15</v>
      </c>
    </row>
    <row r="3312" spans="1:12" x14ac:dyDescent="0.3">
      <c r="A3312" s="1">
        <v>43056</v>
      </c>
      <c r="B3312">
        <v>2017</v>
      </c>
      <c r="C3312" t="s">
        <v>29</v>
      </c>
      <c r="D3312">
        <v>192920</v>
      </c>
      <c r="E3312">
        <v>153000</v>
      </c>
      <c r="F3312" t="s">
        <v>13</v>
      </c>
      <c r="G3312" t="s">
        <v>14</v>
      </c>
      <c r="H3312">
        <v>3</v>
      </c>
      <c r="I3312">
        <v>3</v>
      </c>
      <c r="J3312">
        <v>991</v>
      </c>
      <c r="K3312">
        <v>1.3882829999999999</v>
      </c>
      <c r="L3312" t="s">
        <v>16</v>
      </c>
    </row>
    <row r="3313" spans="1:12" x14ac:dyDescent="0.3">
      <c r="A3313" s="1">
        <v>43058</v>
      </c>
      <c r="B3313">
        <v>2017</v>
      </c>
      <c r="C3313" t="s">
        <v>30</v>
      </c>
      <c r="D3313">
        <v>392580</v>
      </c>
      <c r="E3313">
        <v>633000</v>
      </c>
      <c r="F3313" t="s">
        <v>19</v>
      </c>
      <c r="G3313" t="s">
        <v>20</v>
      </c>
      <c r="H3313">
        <v>4</v>
      </c>
      <c r="I3313">
        <v>4</v>
      </c>
      <c r="J3313">
        <v>1259</v>
      </c>
      <c r="K3313">
        <v>1.3882829999999999</v>
      </c>
      <c r="L3313" t="s">
        <v>16</v>
      </c>
    </row>
    <row r="3314" spans="1:12" x14ac:dyDescent="0.3">
      <c r="A3314" s="1">
        <v>43058</v>
      </c>
      <c r="B3314">
        <v>2017</v>
      </c>
      <c r="C3314" t="s">
        <v>12</v>
      </c>
      <c r="D3314">
        <v>145110</v>
      </c>
      <c r="E3314">
        <v>129000</v>
      </c>
      <c r="F3314" t="s">
        <v>13</v>
      </c>
      <c r="G3314" t="s">
        <v>14</v>
      </c>
      <c r="H3314">
        <v>3</v>
      </c>
      <c r="I3314">
        <v>3</v>
      </c>
      <c r="J3314">
        <v>907</v>
      </c>
      <c r="K3314">
        <v>1.3882829999999999</v>
      </c>
      <c r="L3314" t="s">
        <v>16</v>
      </c>
    </row>
    <row r="3315" spans="1:12" x14ac:dyDescent="0.3">
      <c r="A3315" s="1">
        <v>43059</v>
      </c>
      <c r="B3315">
        <v>2017</v>
      </c>
      <c r="C3315" t="s">
        <v>12</v>
      </c>
      <c r="D3315">
        <v>97060</v>
      </c>
      <c r="E3315">
        <v>67200</v>
      </c>
      <c r="F3315" t="s">
        <v>13</v>
      </c>
      <c r="G3315" t="s">
        <v>14</v>
      </c>
      <c r="H3315">
        <v>3</v>
      </c>
      <c r="I3315">
        <v>3</v>
      </c>
      <c r="J3315">
        <v>935</v>
      </c>
      <c r="K3315">
        <v>1.3882829999999999</v>
      </c>
      <c r="L3315" t="s">
        <v>15</v>
      </c>
    </row>
    <row r="3316" spans="1:12" x14ac:dyDescent="0.3">
      <c r="A3316" s="1">
        <v>43062</v>
      </c>
      <c r="B3316">
        <v>2017</v>
      </c>
      <c r="C3316" t="s">
        <v>12</v>
      </c>
      <c r="D3316">
        <v>34850</v>
      </c>
      <c r="E3316">
        <v>15000</v>
      </c>
      <c r="F3316" t="s">
        <v>19</v>
      </c>
      <c r="G3316" t="s">
        <v>20</v>
      </c>
      <c r="H3316">
        <v>4</v>
      </c>
      <c r="I3316">
        <v>4</v>
      </c>
      <c r="J3316">
        <v>1304</v>
      </c>
      <c r="K3316">
        <v>1.3882829999999999</v>
      </c>
      <c r="L3316" t="s">
        <v>22</v>
      </c>
    </row>
    <row r="3317" spans="1:12" x14ac:dyDescent="0.3">
      <c r="A3317" s="1">
        <v>43063</v>
      </c>
      <c r="B3317">
        <v>2017</v>
      </c>
      <c r="C3317" t="s">
        <v>29</v>
      </c>
      <c r="D3317">
        <v>210350</v>
      </c>
      <c r="E3317">
        <v>290000</v>
      </c>
      <c r="F3317" t="s">
        <v>13</v>
      </c>
      <c r="G3317" t="s">
        <v>14</v>
      </c>
      <c r="H3317">
        <v>3</v>
      </c>
      <c r="I3317">
        <v>2</v>
      </c>
      <c r="J3317">
        <v>1020</v>
      </c>
      <c r="K3317">
        <v>1.3882829999999999</v>
      </c>
      <c r="L3317" t="s">
        <v>16</v>
      </c>
    </row>
    <row r="3318" spans="1:12" x14ac:dyDescent="0.3">
      <c r="A3318" s="1">
        <v>43063</v>
      </c>
      <c r="B3318">
        <v>2017</v>
      </c>
      <c r="C3318" t="s">
        <v>12</v>
      </c>
      <c r="D3318">
        <v>93630</v>
      </c>
      <c r="E3318">
        <v>126900</v>
      </c>
      <c r="F3318" t="s">
        <v>13</v>
      </c>
      <c r="G3318" t="s">
        <v>14</v>
      </c>
      <c r="H3318">
        <v>3</v>
      </c>
      <c r="I3318">
        <v>1</v>
      </c>
      <c r="J3318">
        <v>956</v>
      </c>
      <c r="K3318">
        <v>1.3882829999999999</v>
      </c>
      <c r="L3318" t="s">
        <v>15</v>
      </c>
    </row>
    <row r="3319" spans="1:12" x14ac:dyDescent="0.3">
      <c r="A3319" s="1">
        <v>43064</v>
      </c>
      <c r="B3319">
        <v>2017</v>
      </c>
      <c r="C3319" t="s">
        <v>12</v>
      </c>
      <c r="D3319">
        <v>113090</v>
      </c>
      <c r="E3319">
        <v>140000</v>
      </c>
      <c r="F3319" t="s">
        <v>13</v>
      </c>
      <c r="G3319" t="s">
        <v>14</v>
      </c>
      <c r="H3319">
        <v>3</v>
      </c>
      <c r="I3319">
        <v>3</v>
      </c>
      <c r="J3319">
        <v>1085</v>
      </c>
      <c r="K3319">
        <v>1.3882829999999999</v>
      </c>
      <c r="L3319" t="s">
        <v>25</v>
      </c>
    </row>
    <row r="3320" spans="1:12" x14ac:dyDescent="0.3">
      <c r="A3320" s="1">
        <v>43064</v>
      </c>
      <c r="B3320">
        <v>2017</v>
      </c>
      <c r="C3320" t="s">
        <v>29</v>
      </c>
      <c r="D3320">
        <v>154560</v>
      </c>
      <c r="E3320">
        <v>235000</v>
      </c>
      <c r="F3320" t="s">
        <v>13</v>
      </c>
      <c r="G3320" t="s">
        <v>14</v>
      </c>
      <c r="H3320">
        <v>3</v>
      </c>
      <c r="I3320">
        <v>2</v>
      </c>
      <c r="J3320">
        <v>1085</v>
      </c>
      <c r="K3320">
        <v>1.3882829999999999</v>
      </c>
      <c r="L3320" t="s">
        <v>16</v>
      </c>
    </row>
    <row r="3321" spans="1:12" x14ac:dyDescent="0.3">
      <c r="A3321" s="1">
        <v>43069</v>
      </c>
      <c r="B3321">
        <v>2017</v>
      </c>
      <c r="C3321" t="s">
        <v>18</v>
      </c>
      <c r="D3321">
        <v>1032060</v>
      </c>
      <c r="E3321">
        <v>1475000</v>
      </c>
      <c r="F3321" t="s">
        <v>13</v>
      </c>
      <c r="G3321" t="s">
        <v>14</v>
      </c>
      <c r="H3321">
        <v>3</v>
      </c>
      <c r="I3321">
        <v>2</v>
      </c>
      <c r="J3321">
        <v>1015</v>
      </c>
      <c r="K3321">
        <v>1.3882829999999999</v>
      </c>
      <c r="L3321" t="s">
        <v>15</v>
      </c>
    </row>
    <row r="3322" spans="1:12" x14ac:dyDescent="0.3">
      <c r="A3322" s="1">
        <v>43070</v>
      </c>
      <c r="B3322">
        <v>2017</v>
      </c>
      <c r="C3322" t="s">
        <v>12</v>
      </c>
      <c r="D3322">
        <v>104760</v>
      </c>
      <c r="E3322">
        <v>37000</v>
      </c>
      <c r="F3322" t="s">
        <v>13</v>
      </c>
      <c r="G3322" t="s">
        <v>14</v>
      </c>
      <c r="H3322">
        <v>3</v>
      </c>
      <c r="I3322">
        <v>2</v>
      </c>
      <c r="J3322">
        <v>1053</v>
      </c>
      <c r="K3322">
        <v>1.3882829999999999</v>
      </c>
      <c r="L3322" t="s">
        <v>22</v>
      </c>
    </row>
    <row r="3323" spans="1:12" x14ac:dyDescent="0.3">
      <c r="A3323" s="1">
        <v>43070</v>
      </c>
      <c r="B3323">
        <v>2017</v>
      </c>
      <c r="C3323" t="s">
        <v>30</v>
      </c>
      <c r="D3323">
        <v>249480</v>
      </c>
      <c r="E3323">
        <v>289900</v>
      </c>
      <c r="F3323" t="s">
        <v>13</v>
      </c>
      <c r="G3323" t="s">
        <v>14</v>
      </c>
      <c r="H3323">
        <v>3</v>
      </c>
      <c r="I3323">
        <v>2</v>
      </c>
      <c r="J3323">
        <v>983</v>
      </c>
      <c r="K3323">
        <v>1.3882829999999999</v>
      </c>
      <c r="L3323" t="s">
        <v>16</v>
      </c>
    </row>
    <row r="3324" spans="1:12" x14ac:dyDescent="0.3">
      <c r="A3324" s="1">
        <v>43070</v>
      </c>
      <c r="B3324">
        <v>2017</v>
      </c>
      <c r="C3324" t="s">
        <v>29</v>
      </c>
      <c r="D3324">
        <v>133280</v>
      </c>
      <c r="E3324">
        <v>200000</v>
      </c>
      <c r="F3324" t="s">
        <v>13</v>
      </c>
      <c r="G3324" t="s">
        <v>14</v>
      </c>
      <c r="H3324">
        <v>3</v>
      </c>
      <c r="I3324">
        <v>2</v>
      </c>
      <c r="J3324">
        <v>999</v>
      </c>
      <c r="K3324">
        <v>1.3882829999999999</v>
      </c>
      <c r="L3324" t="s">
        <v>15</v>
      </c>
    </row>
    <row r="3325" spans="1:12" x14ac:dyDescent="0.3">
      <c r="A3325" s="1">
        <v>43073</v>
      </c>
      <c r="B3325">
        <v>2017</v>
      </c>
      <c r="C3325" t="s">
        <v>18</v>
      </c>
      <c r="D3325">
        <v>231420</v>
      </c>
      <c r="E3325">
        <v>387500</v>
      </c>
      <c r="F3325" t="s">
        <v>13</v>
      </c>
      <c r="G3325" t="s">
        <v>14</v>
      </c>
      <c r="H3325">
        <v>3</v>
      </c>
      <c r="I3325">
        <v>1</v>
      </c>
      <c r="J3325">
        <v>1054</v>
      </c>
      <c r="K3325">
        <v>1.3882829999999999</v>
      </c>
      <c r="L3325" t="s">
        <v>16</v>
      </c>
    </row>
    <row r="3326" spans="1:12" x14ac:dyDescent="0.3">
      <c r="A3326" s="1">
        <v>43076</v>
      </c>
      <c r="B3326">
        <v>2017</v>
      </c>
      <c r="C3326" t="s">
        <v>30</v>
      </c>
      <c r="D3326">
        <v>491850</v>
      </c>
      <c r="E3326">
        <v>715000</v>
      </c>
      <c r="F3326" t="s">
        <v>13</v>
      </c>
      <c r="G3326" t="s">
        <v>14</v>
      </c>
      <c r="H3326">
        <v>3</v>
      </c>
      <c r="I3326">
        <v>1</v>
      </c>
      <c r="J3326">
        <v>902</v>
      </c>
      <c r="K3326">
        <v>1.3882829999999999</v>
      </c>
      <c r="L3326" t="s">
        <v>15</v>
      </c>
    </row>
    <row r="3327" spans="1:12" x14ac:dyDescent="0.3">
      <c r="A3327" s="1">
        <v>43076</v>
      </c>
      <c r="B3327">
        <v>2017</v>
      </c>
      <c r="C3327" t="s">
        <v>18</v>
      </c>
      <c r="D3327">
        <v>257110</v>
      </c>
      <c r="E3327">
        <v>460000</v>
      </c>
      <c r="F3327" t="s">
        <v>13</v>
      </c>
      <c r="G3327" t="s">
        <v>14</v>
      </c>
      <c r="H3327">
        <v>3</v>
      </c>
      <c r="I3327">
        <v>1</v>
      </c>
      <c r="J3327">
        <v>979</v>
      </c>
      <c r="K3327">
        <v>1.3882829999999999</v>
      </c>
      <c r="L3327" t="s">
        <v>25</v>
      </c>
    </row>
    <row r="3328" spans="1:12" x14ac:dyDescent="0.3">
      <c r="A3328" s="1">
        <v>43077</v>
      </c>
      <c r="B3328">
        <v>2017</v>
      </c>
      <c r="C3328" t="s">
        <v>30</v>
      </c>
      <c r="D3328">
        <v>478920</v>
      </c>
      <c r="E3328">
        <v>600000</v>
      </c>
      <c r="F3328" t="s">
        <v>13</v>
      </c>
      <c r="G3328" t="s">
        <v>14</v>
      </c>
      <c r="H3328">
        <v>3</v>
      </c>
      <c r="I3328">
        <v>2</v>
      </c>
      <c r="J3328">
        <v>1068</v>
      </c>
      <c r="K3328">
        <v>1.3882829999999999</v>
      </c>
      <c r="L3328" t="s">
        <v>22</v>
      </c>
    </row>
    <row r="3329" spans="1:12" x14ac:dyDescent="0.3">
      <c r="A3329" s="1">
        <v>43079</v>
      </c>
      <c r="B3329">
        <v>2017</v>
      </c>
      <c r="C3329" t="s">
        <v>29</v>
      </c>
      <c r="D3329">
        <v>149940</v>
      </c>
      <c r="E3329">
        <v>182500</v>
      </c>
      <c r="F3329" t="s">
        <v>13</v>
      </c>
      <c r="G3329" t="s">
        <v>14</v>
      </c>
      <c r="H3329">
        <v>3</v>
      </c>
      <c r="I3329">
        <v>1</v>
      </c>
      <c r="J3329">
        <v>940</v>
      </c>
      <c r="K3329">
        <v>1.3882829999999999</v>
      </c>
      <c r="L3329" t="s">
        <v>22</v>
      </c>
    </row>
    <row r="3330" spans="1:12" x14ac:dyDescent="0.3">
      <c r="A3330" s="1">
        <v>43079</v>
      </c>
      <c r="B3330">
        <v>2017</v>
      </c>
      <c r="C3330" t="s">
        <v>12</v>
      </c>
      <c r="D3330">
        <v>132210</v>
      </c>
      <c r="E3330">
        <v>187700</v>
      </c>
      <c r="F3330" t="s">
        <v>13</v>
      </c>
      <c r="G3330" t="s">
        <v>14</v>
      </c>
      <c r="H3330">
        <v>3</v>
      </c>
      <c r="I3330">
        <v>1</v>
      </c>
      <c r="J3330">
        <v>901</v>
      </c>
      <c r="K3330">
        <v>1.3882829999999999</v>
      </c>
      <c r="L3330" t="s">
        <v>22</v>
      </c>
    </row>
    <row r="3331" spans="1:12" x14ac:dyDescent="0.3">
      <c r="A3331" s="1">
        <v>43083</v>
      </c>
      <c r="B3331">
        <v>2017</v>
      </c>
      <c r="C3331" t="s">
        <v>12</v>
      </c>
      <c r="D3331">
        <v>94900</v>
      </c>
      <c r="E3331">
        <v>110500</v>
      </c>
      <c r="F3331" t="s">
        <v>13</v>
      </c>
      <c r="G3331" t="s">
        <v>14</v>
      </c>
      <c r="H3331">
        <v>3</v>
      </c>
      <c r="I3331">
        <v>1</v>
      </c>
      <c r="J3331">
        <v>1066</v>
      </c>
      <c r="K3331">
        <v>1.3882829999999999</v>
      </c>
      <c r="L3331" t="s">
        <v>25</v>
      </c>
    </row>
    <row r="3332" spans="1:12" x14ac:dyDescent="0.3">
      <c r="A3332" s="1">
        <v>43084</v>
      </c>
      <c r="B3332">
        <v>2017</v>
      </c>
      <c r="C3332" t="s">
        <v>30</v>
      </c>
      <c r="D3332">
        <v>889650</v>
      </c>
      <c r="E3332">
        <v>192500</v>
      </c>
      <c r="F3332" t="s">
        <v>23</v>
      </c>
      <c r="G3332" t="s">
        <v>24</v>
      </c>
      <c r="H3332">
        <v>6</v>
      </c>
      <c r="I3332">
        <v>4</v>
      </c>
      <c r="J3332">
        <v>2192</v>
      </c>
      <c r="K3332">
        <v>1.3882829999999999</v>
      </c>
      <c r="L3332" t="s">
        <v>16</v>
      </c>
    </row>
    <row r="3333" spans="1:12" x14ac:dyDescent="0.3">
      <c r="A3333" s="1">
        <v>43084</v>
      </c>
      <c r="B3333">
        <v>2017</v>
      </c>
      <c r="C3333" t="s">
        <v>18</v>
      </c>
      <c r="D3333">
        <v>944400</v>
      </c>
      <c r="E3333">
        <v>1225000</v>
      </c>
      <c r="F3333" t="s">
        <v>13</v>
      </c>
      <c r="G3333" t="s">
        <v>14</v>
      </c>
      <c r="H3333">
        <v>3</v>
      </c>
      <c r="I3333">
        <v>2</v>
      </c>
      <c r="J3333">
        <v>1086</v>
      </c>
      <c r="K3333">
        <v>1.3882829999999999</v>
      </c>
      <c r="L3333" t="s">
        <v>25</v>
      </c>
    </row>
    <row r="3334" spans="1:12" x14ac:dyDescent="0.3">
      <c r="A3334" s="1">
        <v>43085</v>
      </c>
      <c r="B3334">
        <v>2017</v>
      </c>
      <c r="C3334" t="s">
        <v>29</v>
      </c>
      <c r="D3334">
        <v>217350</v>
      </c>
      <c r="E3334">
        <v>360000</v>
      </c>
      <c r="F3334" t="s">
        <v>13</v>
      </c>
      <c r="G3334" t="s">
        <v>14</v>
      </c>
      <c r="H3334">
        <v>3</v>
      </c>
      <c r="I3334">
        <v>1</v>
      </c>
      <c r="J3334">
        <v>953</v>
      </c>
      <c r="K3334">
        <v>1.3882829999999999</v>
      </c>
      <c r="L3334" t="s">
        <v>16</v>
      </c>
    </row>
    <row r="3335" spans="1:12" x14ac:dyDescent="0.3">
      <c r="A3335" s="1">
        <v>43085</v>
      </c>
      <c r="B3335">
        <v>2017</v>
      </c>
      <c r="C3335" t="s">
        <v>18</v>
      </c>
      <c r="D3335">
        <v>1016760</v>
      </c>
      <c r="E3335">
        <v>500000</v>
      </c>
      <c r="F3335" t="s">
        <v>13</v>
      </c>
      <c r="G3335" t="s">
        <v>14</v>
      </c>
      <c r="H3335">
        <v>3</v>
      </c>
      <c r="I3335">
        <v>1</v>
      </c>
      <c r="J3335">
        <v>1053</v>
      </c>
      <c r="K3335">
        <v>1.3882829999999999</v>
      </c>
      <c r="L3335" t="s">
        <v>22</v>
      </c>
    </row>
    <row r="3336" spans="1:12" x14ac:dyDescent="0.3">
      <c r="A3336" s="1">
        <v>43090</v>
      </c>
      <c r="B3336">
        <v>2017</v>
      </c>
      <c r="C3336" t="s">
        <v>30</v>
      </c>
      <c r="D3336">
        <v>851100</v>
      </c>
      <c r="E3336">
        <v>1555000</v>
      </c>
      <c r="F3336" t="s">
        <v>13</v>
      </c>
      <c r="G3336" t="s">
        <v>14</v>
      </c>
      <c r="H3336">
        <v>3</v>
      </c>
      <c r="I3336">
        <v>3</v>
      </c>
      <c r="J3336">
        <v>1091</v>
      </c>
      <c r="K3336">
        <v>1.3882829999999999</v>
      </c>
      <c r="L3336" t="s">
        <v>15</v>
      </c>
    </row>
    <row r="3337" spans="1:12" x14ac:dyDescent="0.3">
      <c r="A3337" s="1">
        <v>43091</v>
      </c>
      <c r="B3337">
        <v>2017</v>
      </c>
      <c r="C3337" t="s">
        <v>12</v>
      </c>
      <c r="D3337">
        <v>62280</v>
      </c>
      <c r="E3337">
        <v>112000</v>
      </c>
      <c r="F3337" t="s">
        <v>13</v>
      </c>
      <c r="G3337" t="s">
        <v>14</v>
      </c>
      <c r="H3337">
        <v>3</v>
      </c>
      <c r="I3337">
        <v>1</v>
      </c>
      <c r="J3337">
        <v>928</v>
      </c>
      <c r="K3337">
        <v>1.3882829999999999</v>
      </c>
      <c r="L3337" t="s">
        <v>15</v>
      </c>
    </row>
    <row r="3338" spans="1:12" x14ac:dyDescent="0.3">
      <c r="A3338" s="1">
        <v>43092</v>
      </c>
      <c r="B3338">
        <v>2017</v>
      </c>
      <c r="C3338" t="s">
        <v>29</v>
      </c>
      <c r="D3338">
        <v>173950</v>
      </c>
      <c r="E3338">
        <v>280000</v>
      </c>
      <c r="F3338" t="s">
        <v>13</v>
      </c>
      <c r="G3338" t="s">
        <v>14</v>
      </c>
      <c r="H3338">
        <v>3</v>
      </c>
      <c r="I3338">
        <v>2</v>
      </c>
      <c r="J3338">
        <v>1055</v>
      </c>
      <c r="K3338">
        <v>1.3882829999999999</v>
      </c>
      <c r="L3338" t="s">
        <v>22</v>
      </c>
    </row>
    <row r="3339" spans="1:12" x14ac:dyDescent="0.3">
      <c r="A3339" s="1">
        <v>43092</v>
      </c>
      <c r="B3339">
        <v>2017</v>
      </c>
      <c r="C3339" t="s">
        <v>12</v>
      </c>
      <c r="D3339">
        <v>77160</v>
      </c>
      <c r="E3339">
        <v>96000</v>
      </c>
      <c r="F3339" t="s">
        <v>13</v>
      </c>
      <c r="G3339" t="s">
        <v>14</v>
      </c>
      <c r="H3339">
        <v>3</v>
      </c>
      <c r="I3339">
        <v>2</v>
      </c>
      <c r="J3339">
        <v>1099</v>
      </c>
      <c r="K3339">
        <v>1.3882829999999999</v>
      </c>
      <c r="L3339" t="s">
        <v>15</v>
      </c>
    </row>
    <row r="3340" spans="1:12" x14ac:dyDescent="0.3">
      <c r="A3340" s="1">
        <v>43097</v>
      </c>
      <c r="B3340">
        <v>2017</v>
      </c>
      <c r="C3340" t="s">
        <v>30</v>
      </c>
      <c r="D3340">
        <v>252750</v>
      </c>
      <c r="E3340">
        <v>415000</v>
      </c>
      <c r="F3340" t="s">
        <v>19</v>
      </c>
      <c r="G3340" t="s">
        <v>20</v>
      </c>
      <c r="H3340">
        <v>4</v>
      </c>
      <c r="I3340">
        <v>2</v>
      </c>
      <c r="J3340">
        <v>1430</v>
      </c>
      <c r="K3340">
        <v>1.3882829999999999</v>
      </c>
      <c r="L3340" t="s">
        <v>25</v>
      </c>
    </row>
    <row r="3341" spans="1:12" x14ac:dyDescent="0.3">
      <c r="A3341" s="1">
        <v>43097</v>
      </c>
      <c r="B3341">
        <v>2017</v>
      </c>
      <c r="C3341" t="s">
        <v>30</v>
      </c>
      <c r="D3341">
        <v>304470</v>
      </c>
      <c r="E3341">
        <v>540000</v>
      </c>
      <c r="F3341" t="s">
        <v>27</v>
      </c>
      <c r="G3341" t="s">
        <v>28</v>
      </c>
      <c r="H3341">
        <v>8</v>
      </c>
      <c r="I3341">
        <v>8</v>
      </c>
      <c r="J3341">
        <v>2413</v>
      </c>
      <c r="K3341">
        <v>1.3882829999999999</v>
      </c>
      <c r="L3341" t="s">
        <v>15</v>
      </c>
    </row>
    <row r="3342" spans="1:12" x14ac:dyDescent="0.3">
      <c r="A3342" s="1">
        <v>43097</v>
      </c>
      <c r="B3342">
        <v>2017</v>
      </c>
      <c r="C3342" t="s">
        <v>12</v>
      </c>
      <c r="D3342">
        <v>74080</v>
      </c>
      <c r="E3342">
        <v>130000</v>
      </c>
      <c r="F3342" t="s">
        <v>19</v>
      </c>
      <c r="G3342" t="s">
        <v>20</v>
      </c>
      <c r="H3342">
        <v>4</v>
      </c>
      <c r="I3342">
        <v>2</v>
      </c>
      <c r="J3342">
        <v>1400</v>
      </c>
      <c r="K3342">
        <v>1.3882829999999999</v>
      </c>
      <c r="L3342" t="s">
        <v>22</v>
      </c>
    </row>
    <row r="3343" spans="1:12" x14ac:dyDescent="0.3">
      <c r="A3343" s="1">
        <v>43098</v>
      </c>
      <c r="B3343">
        <v>2017</v>
      </c>
      <c r="C3343" t="s">
        <v>30</v>
      </c>
      <c r="D3343">
        <v>145110</v>
      </c>
      <c r="E3343">
        <v>57000</v>
      </c>
      <c r="F3343" t="s">
        <v>13</v>
      </c>
      <c r="G3343" t="s">
        <v>14</v>
      </c>
      <c r="H3343">
        <v>3</v>
      </c>
      <c r="I3343">
        <v>2</v>
      </c>
      <c r="J3343">
        <v>955</v>
      </c>
      <c r="K3343">
        <v>1.3882829999999999</v>
      </c>
      <c r="L3343" t="s">
        <v>15</v>
      </c>
    </row>
    <row r="3344" spans="1:12" x14ac:dyDescent="0.3">
      <c r="A3344" s="1">
        <v>43098</v>
      </c>
      <c r="B3344">
        <v>2017</v>
      </c>
      <c r="C3344" t="s">
        <v>29</v>
      </c>
      <c r="D3344">
        <v>221970</v>
      </c>
      <c r="E3344">
        <v>235000</v>
      </c>
      <c r="F3344" t="s">
        <v>13</v>
      </c>
      <c r="G3344" t="s">
        <v>14</v>
      </c>
      <c r="H3344">
        <v>3</v>
      </c>
      <c r="I3344">
        <v>2</v>
      </c>
      <c r="J3344">
        <v>1093</v>
      </c>
      <c r="K3344">
        <v>1.3882829999999999</v>
      </c>
      <c r="L3344" t="s">
        <v>22</v>
      </c>
    </row>
    <row r="3345" spans="1:12" x14ac:dyDescent="0.3">
      <c r="A3345" s="1">
        <v>43098</v>
      </c>
      <c r="B3345">
        <v>2017</v>
      </c>
      <c r="C3345" t="s">
        <v>29</v>
      </c>
      <c r="D3345">
        <v>169470</v>
      </c>
      <c r="E3345">
        <v>242900</v>
      </c>
      <c r="F3345" t="s">
        <v>19</v>
      </c>
      <c r="G3345" t="s">
        <v>20</v>
      </c>
      <c r="H3345">
        <v>4</v>
      </c>
      <c r="I3345">
        <v>3</v>
      </c>
      <c r="J3345">
        <v>1340</v>
      </c>
      <c r="K3345">
        <v>1.3882829999999999</v>
      </c>
      <c r="L3345" t="s">
        <v>16</v>
      </c>
    </row>
    <row r="3346" spans="1:12" x14ac:dyDescent="0.3">
      <c r="A3346" s="1">
        <v>43105</v>
      </c>
      <c r="B3346">
        <v>2018</v>
      </c>
      <c r="C3346" t="s">
        <v>12</v>
      </c>
      <c r="D3346">
        <v>68210</v>
      </c>
      <c r="E3346">
        <v>49000</v>
      </c>
      <c r="F3346" t="s">
        <v>19</v>
      </c>
      <c r="G3346" t="s">
        <v>20</v>
      </c>
      <c r="H3346">
        <v>4</v>
      </c>
      <c r="I3346">
        <v>2</v>
      </c>
      <c r="J3346">
        <v>1267</v>
      </c>
      <c r="K3346">
        <v>1.4223079999999999</v>
      </c>
      <c r="L3346" t="s">
        <v>15</v>
      </c>
    </row>
    <row r="3347" spans="1:12" x14ac:dyDescent="0.3">
      <c r="A3347" s="1">
        <v>43107</v>
      </c>
      <c r="B3347">
        <v>2018</v>
      </c>
      <c r="C3347" t="s">
        <v>29</v>
      </c>
      <c r="D3347">
        <v>215740</v>
      </c>
      <c r="E3347">
        <v>415000</v>
      </c>
      <c r="F3347" t="s">
        <v>13</v>
      </c>
      <c r="G3347" t="s">
        <v>14</v>
      </c>
      <c r="H3347">
        <v>3</v>
      </c>
      <c r="I3347">
        <v>3</v>
      </c>
      <c r="J3347">
        <v>1097</v>
      </c>
      <c r="K3347">
        <v>1.4223079999999999</v>
      </c>
      <c r="L3347" t="s">
        <v>22</v>
      </c>
    </row>
    <row r="3348" spans="1:12" x14ac:dyDescent="0.3">
      <c r="A3348" s="1">
        <v>43107</v>
      </c>
      <c r="B3348">
        <v>2018</v>
      </c>
      <c r="C3348" t="s">
        <v>18</v>
      </c>
      <c r="D3348">
        <v>250470</v>
      </c>
      <c r="E3348">
        <v>430000</v>
      </c>
      <c r="F3348" t="s">
        <v>19</v>
      </c>
      <c r="G3348" t="s">
        <v>20</v>
      </c>
      <c r="H3348">
        <v>4</v>
      </c>
      <c r="I3348">
        <v>2</v>
      </c>
      <c r="J3348">
        <v>1483</v>
      </c>
      <c r="K3348">
        <v>1.4223079999999999</v>
      </c>
      <c r="L3348" t="s">
        <v>15</v>
      </c>
    </row>
    <row r="3349" spans="1:12" x14ac:dyDescent="0.3">
      <c r="A3349" s="1">
        <v>43108</v>
      </c>
      <c r="B3349">
        <v>2018</v>
      </c>
      <c r="C3349" t="s">
        <v>30</v>
      </c>
      <c r="D3349">
        <v>466920</v>
      </c>
      <c r="E3349">
        <v>775000</v>
      </c>
      <c r="F3349" t="s">
        <v>13</v>
      </c>
      <c r="G3349" t="s">
        <v>14</v>
      </c>
      <c r="H3349">
        <v>3</v>
      </c>
      <c r="I3349">
        <v>3</v>
      </c>
      <c r="J3349">
        <v>981</v>
      </c>
      <c r="K3349">
        <v>1.4223079999999999</v>
      </c>
      <c r="L3349" t="s">
        <v>22</v>
      </c>
    </row>
    <row r="3350" spans="1:12" x14ac:dyDescent="0.3">
      <c r="A3350" s="1">
        <v>43113</v>
      </c>
      <c r="B3350">
        <v>2018</v>
      </c>
      <c r="C3350" t="s">
        <v>30</v>
      </c>
      <c r="D3350">
        <v>515390</v>
      </c>
      <c r="E3350">
        <v>1025800</v>
      </c>
      <c r="F3350" t="s">
        <v>13</v>
      </c>
      <c r="G3350" t="s">
        <v>14</v>
      </c>
      <c r="H3350">
        <v>3</v>
      </c>
      <c r="I3350">
        <v>2</v>
      </c>
      <c r="J3350">
        <v>984</v>
      </c>
      <c r="K3350">
        <v>1.4223079999999999</v>
      </c>
      <c r="L3350" t="s">
        <v>16</v>
      </c>
    </row>
    <row r="3351" spans="1:12" x14ac:dyDescent="0.3">
      <c r="A3351" s="1">
        <v>43113</v>
      </c>
      <c r="B3351">
        <v>2018</v>
      </c>
      <c r="C3351" t="s">
        <v>12</v>
      </c>
      <c r="D3351">
        <v>81760</v>
      </c>
      <c r="E3351">
        <v>95876</v>
      </c>
      <c r="F3351" t="s">
        <v>13</v>
      </c>
      <c r="G3351" t="s">
        <v>14</v>
      </c>
      <c r="H3351">
        <v>3</v>
      </c>
      <c r="I3351">
        <v>2</v>
      </c>
      <c r="J3351">
        <v>940</v>
      </c>
      <c r="K3351">
        <v>1.4223079999999999</v>
      </c>
      <c r="L3351" t="s">
        <v>22</v>
      </c>
    </row>
    <row r="3352" spans="1:12" x14ac:dyDescent="0.3">
      <c r="A3352" s="1">
        <v>43113</v>
      </c>
      <c r="B3352">
        <v>2018</v>
      </c>
      <c r="C3352" t="s">
        <v>29</v>
      </c>
      <c r="D3352">
        <v>275240</v>
      </c>
      <c r="E3352">
        <v>435000</v>
      </c>
      <c r="F3352" t="s">
        <v>13</v>
      </c>
      <c r="G3352" t="s">
        <v>14</v>
      </c>
      <c r="H3352">
        <v>3</v>
      </c>
      <c r="I3352">
        <v>1</v>
      </c>
      <c r="J3352">
        <v>1028</v>
      </c>
      <c r="K3352">
        <v>1.4223079999999999</v>
      </c>
      <c r="L3352" t="s">
        <v>16</v>
      </c>
    </row>
    <row r="3353" spans="1:12" x14ac:dyDescent="0.3">
      <c r="A3353" s="1">
        <v>43113</v>
      </c>
      <c r="B3353">
        <v>2018</v>
      </c>
      <c r="C3353" t="s">
        <v>12</v>
      </c>
      <c r="D3353">
        <v>102750</v>
      </c>
      <c r="E3353">
        <v>169900</v>
      </c>
      <c r="F3353" t="s">
        <v>13</v>
      </c>
      <c r="G3353" t="s">
        <v>14</v>
      </c>
      <c r="H3353">
        <v>3</v>
      </c>
      <c r="I3353">
        <v>3</v>
      </c>
      <c r="J3353">
        <v>1000</v>
      </c>
      <c r="K3353">
        <v>1.4223079999999999</v>
      </c>
      <c r="L3353" t="s">
        <v>15</v>
      </c>
    </row>
    <row r="3354" spans="1:12" x14ac:dyDescent="0.3">
      <c r="A3354" s="1">
        <v>43114</v>
      </c>
      <c r="B3354">
        <v>2018</v>
      </c>
      <c r="C3354" t="s">
        <v>12</v>
      </c>
      <c r="D3354">
        <v>76480</v>
      </c>
      <c r="E3354">
        <v>28000</v>
      </c>
      <c r="F3354" t="s">
        <v>13</v>
      </c>
      <c r="G3354" t="s">
        <v>14</v>
      </c>
      <c r="H3354">
        <v>3</v>
      </c>
      <c r="I3354">
        <v>1</v>
      </c>
      <c r="J3354">
        <v>968</v>
      </c>
      <c r="K3354">
        <v>1.4223079999999999</v>
      </c>
      <c r="L3354" t="s">
        <v>16</v>
      </c>
    </row>
    <row r="3355" spans="1:12" x14ac:dyDescent="0.3">
      <c r="A3355" s="1">
        <v>43119</v>
      </c>
      <c r="B3355">
        <v>2018</v>
      </c>
      <c r="C3355" t="s">
        <v>12</v>
      </c>
      <c r="D3355">
        <v>123940</v>
      </c>
      <c r="E3355">
        <v>160000</v>
      </c>
      <c r="F3355" t="s">
        <v>13</v>
      </c>
      <c r="G3355" t="s">
        <v>14</v>
      </c>
      <c r="H3355">
        <v>3</v>
      </c>
      <c r="I3355">
        <v>3</v>
      </c>
      <c r="J3355">
        <v>939</v>
      </c>
      <c r="K3355">
        <v>1.4223079999999999</v>
      </c>
      <c r="L3355" t="s">
        <v>15</v>
      </c>
    </row>
    <row r="3356" spans="1:12" x14ac:dyDescent="0.3">
      <c r="A3356" s="1">
        <v>43120</v>
      </c>
      <c r="B3356">
        <v>2018</v>
      </c>
      <c r="C3356" t="s">
        <v>18</v>
      </c>
      <c r="D3356">
        <v>524342</v>
      </c>
      <c r="E3356">
        <v>725000</v>
      </c>
      <c r="F3356" t="s">
        <v>13</v>
      </c>
      <c r="G3356" t="s">
        <v>14</v>
      </c>
      <c r="H3356">
        <v>3</v>
      </c>
      <c r="I3356">
        <v>1</v>
      </c>
      <c r="J3356">
        <v>933</v>
      </c>
      <c r="K3356">
        <v>1.4223079999999999</v>
      </c>
      <c r="L3356" t="s">
        <v>15</v>
      </c>
    </row>
    <row r="3357" spans="1:12" x14ac:dyDescent="0.3">
      <c r="A3357" s="1">
        <v>43122</v>
      </c>
      <c r="B3357">
        <v>2018</v>
      </c>
      <c r="C3357" t="s">
        <v>30</v>
      </c>
      <c r="D3357">
        <v>500420</v>
      </c>
      <c r="E3357">
        <v>650000</v>
      </c>
      <c r="F3357" t="s">
        <v>13</v>
      </c>
      <c r="G3357" t="s">
        <v>14</v>
      </c>
      <c r="H3357">
        <v>3</v>
      </c>
      <c r="I3357">
        <v>3</v>
      </c>
      <c r="J3357">
        <v>1037</v>
      </c>
      <c r="K3357">
        <v>1.4223079999999999</v>
      </c>
      <c r="L3357" t="s">
        <v>25</v>
      </c>
    </row>
    <row r="3358" spans="1:12" x14ac:dyDescent="0.3">
      <c r="A3358" s="1">
        <v>43122</v>
      </c>
      <c r="B3358">
        <v>2018</v>
      </c>
      <c r="C3358" t="s">
        <v>18</v>
      </c>
      <c r="D3358">
        <v>206440</v>
      </c>
      <c r="E3358">
        <v>170000</v>
      </c>
      <c r="F3358" t="s">
        <v>19</v>
      </c>
      <c r="G3358" t="s">
        <v>20</v>
      </c>
      <c r="H3358">
        <v>4</v>
      </c>
      <c r="I3358">
        <v>4</v>
      </c>
      <c r="J3358">
        <v>1334</v>
      </c>
      <c r="K3358">
        <v>1.4223079999999999</v>
      </c>
      <c r="L3358" t="s">
        <v>22</v>
      </c>
    </row>
    <row r="3359" spans="1:12" x14ac:dyDescent="0.3">
      <c r="A3359" s="1">
        <v>43125</v>
      </c>
      <c r="B3359">
        <v>2018</v>
      </c>
      <c r="C3359" t="s">
        <v>30</v>
      </c>
      <c r="D3359">
        <v>554910</v>
      </c>
      <c r="E3359">
        <v>960000</v>
      </c>
      <c r="F3359" t="s">
        <v>13</v>
      </c>
      <c r="G3359" t="s">
        <v>14</v>
      </c>
      <c r="H3359">
        <v>3</v>
      </c>
      <c r="I3359">
        <v>3</v>
      </c>
      <c r="J3359">
        <v>1035</v>
      </c>
      <c r="K3359">
        <v>1.4223079999999999</v>
      </c>
      <c r="L3359" t="s">
        <v>15</v>
      </c>
    </row>
    <row r="3360" spans="1:12" x14ac:dyDescent="0.3">
      <c r="A3360" s="1">
        <v>43129</v>
      </c>
      <c r="B3360">
        <v>2018</v>
      </c>
      <c r="C3360" t="s">
        <v>12</v>
      </c>
      <c r="D3360">
        <v>84160</v>
      </c>
      <c r="E3360">
        <v>104000</v>
      </c>
      <c r="F3360" t="s">
        <v>13</v>
      </c>
      <c r="G3360" t="s">
        <v>14</v>
      </c>
      <c r="H3360">
        <v>3</v>
      </c>
      <c r="I3360">
        <v>1</v>
      </c>
      <c r="J3360">
        <v>1064</v>
      </c>
      <c r="K3360">
        <v>1.4223079999999999</v>
      </c>
      <c r="L3360" t="s">
        <v>25</v>
      </c>
    </row>
    <row r="3361" spans="1:12" x14ac:dyDescent="0.3">
      <c r="A3361" s="1">
        <v>43129</v>
      </c>
      <c r="B3361">
        <v>2018</v>
      </c>
      <c r="C3361" t="s">
        <v>18</v>
      </c>
      <c r="D3361">
        <v>570152</v>
      </c>
      <c r="E3361">
        <v>900000</v>
      </c>
      <c r="F3361" t="s">
        <v>13</v>
      </c>
      <c r="G3361" t="s">
        <v>14</v>
      </c>
      <c r="H3361">
        <v>3</v>
      </c>
      <c r="I3361">
        <v>2</v>
      </c>
      <c r="J3361">
        <v>1070</v>
      </c>
      <c r="K3361">
        <v>1.4223079999999999</v>
      </c>
      <c r="L3361" t="s">
        <v>15</v>
      </c>
    </row>
    <row r="3362" spans="1:12" x14ac:dyDescent="0.3">
      <c r="A3362" s="1">
        <v>43132</v>
      </c>
      <c r="B3362">
        <v>2018</v>
      </c>
      <c r="C3362" t="s">
        <v>29</v>
      </c>
      <c r="D3362">
        <v>240940</v>
      </c>
      <c r="E3362">
        <v>403000</v>
      </c>
      <c r="F3362" t="s">
        <v>13</v>
      </c>
      <c r="G3362" t="s">
        <v>14</v>
      </c>
      <c r="H3362">
        <v>3</v>
      </c>
      <c r="I3362">
        <v>1</v>
      </c>
      <c r="J3362">
        <v>901</v>
      </c>
      <c r="K3362">
        <v>1.4223079999999999</v>
      </c>
      <c r="L3362" t="s">
        <v>25</v>
      </c>
    </row>
    <row r="3363" spans="1:12" x14ac:dyDescent="0.3">
      <c r="A3363" s="1">
        <v>43132</v>
      </c>
      <c r="B3363">
        <v>2018</v>
      </c>
      <c r="C3363" t="s">
        <v>30</v>
      </c>
      <c r="D3363">
        <v>366460</v>
      </c>
      <c r="E3363">
        <v>600000</v>
      </c>
      <c r="F3363" t="s">
        <v>13</v>
      </c>
      <c r="G3363" t="s">
        <v>14</v>
      </c>
      <c r="H3363">
        <v>3</v>
      </c>
      <c r="I3363">
        <v>2</v>
      </c>
      <c r="J3363">
        <v>919</v>
      </c>
      <c r="K3363">
        <v>1.4223079999999999</v>
      </c>
      <c r="L3363" t="s">
        <v>25</v>
      </c>
    </row>
    <row r="3364" spans="1:12" x14ac:dyDescent="0.3">
      <c r="A3364" s="1">
        <v>43133</v>
      </c>
      <c r="B3364">
        <v>2018</v>
      </c>
      <c r="C3364" t="s">
        <v>12</v>
      </c>
      <c r="D3364">
        <v>40280</v>
      </c>
      <c r="E3364">
        <v>25500</v>
      </c>
      <c r="F3364" t="s">
        <v>23</v>
      </c>
      <c r="G3364" t="s">
        <v>24</v>
      </c>
      <c r="H3364">
        <v>6</v>
      </c>
      <c r="I3364">
        <v>4</v>
      </c>
      <c r="J3364">
        <v>1939</v>
      </c>
      <c r="K3364">
        <v>1.4223079999999999</v>
      </c>
      <c r="L3364" t="s">
        <v>25</v>
      </c>
    </row>
    <row r="3365" spans="1:12" x14ac:dyDescent="0.3">
      <c r="A3365" s="1">
        <v>43139</v>
      </c>
      <c r="B3365">
        <v>2018</v>
      </c>
      <c r="C3365" t="s">
        <v>29</v>
      </c>
      <c r="D3365">
        <v>212800</v>
      </c>
      <c r="E3365">
        <v>303000</v>
      </c>
      <c r="F3365" t="s">
        <v>13</v>
      </c>
      <c r="G3365" t="s">
        <v>14</v>
      </c>
      <c r="H3365">
        <v>3</v>
      </c>
      <c r="I3365">
        <v>1</v>
      </c>
      <c r="J3365">
        <v>1092</v>
      </c>
      <c r="K3365">
        <v>1.4223079999999999</v>
      </c>
      <c r="L3365" t="s">
        <v>16</v>
      </c>
    </row>
    <row r="3366" spans="1:12" x14ac:dyDescent="0.3">
      <c r="A3366" s="1">
        <v>43140</v>
      </c>
      <c r="B3366">
        <v>2018</v>
      </c>
      <c r="C3366" t="s">
        <v>12</v>
      </c>
      <c r="D3366">
        <v>63660</v>
      </c>
      <c r="E3366">
        <v>84000</v>
      </c>
      <c r="F3366" t="s">
        <v>13</v>
      </c>
      <c r="G3366" t="s">
        <v>14</v>
      </c>
      <c r="H3366">
        <v>3</v>
      </c>
      <c r="I3366">
        <v>1</v>
      </c>
      <c r="J3366">
        <v>928</v>
      </c>
      <c r="K3366">
        <v>1.4223079999999999</v>
      </c>
      <c r="L3366" t="s">
        <v>16</v>
      </c>
    </row>
    <row r="3367" spans="1:12" x14ac:dyDescent="0.3">
      <c r="A3367" s="1">
        <v>43141</v>
      </c>
      <c r="B3367">
        <v>2018</v>
      </c>
      <c r="C3367" t="s">
        <v>29</v>
      </c>
      <c r="D3367">
        <v>185640</v>
      </c>
      <c r="E3367">
        <v>212500</v>
      </c>
      <c r="F3367" t="s">
        <v>13</v>
      </c>
      <c r="G3367" t="s">
        <v>14</v>
      </c>
      <c r="H3367">
        <v>3</v>
      </c>
      <c r="I3367">
        <v>3</v>
      </c>
      <c r="J3367">
        <v>1033</v>
      </c>
      <c r="K3367">
        <v>1.4223079999999999</v>
      </c>
      <c r="L3367" t="s">
        <v>22</v>
      </c>
    </row>
    <row r="3368" spans="1:12" x14ac:dyDescent="0.3">
      <c r="A3368" s="1">
        <v>43141</v>
      </c>
      <c r="B3368">
        <v>2018</v>
      </c>
      <c r="C3368" t="s">
        <v>12</v>
      </c>
      <c r="D3368">
        <v>69130</v>
      </c>
      <c r="E3368">
        <v>73223</v>
      </c>
      <c r="F3368" t="s">
        <v>13</v>
      </c>
      <c r="G3368" t="s">
        <v>14</v>
      </c>
      <c r="H3368">
        <v>3</v>
      </c>
      <c r="I3368">
        <v>3</v>
      </c>
      <c r="J3368">
        <v>1097</v>
      </c>
      <c r="K3368">
        <v>1.4223079999999999</v>
      </c>
      <c r="L3368" t="s">
        <v>16</v>
      </c>
    </row>
    <row r="3369" spans="1:12" x14ac:dyDescent="0.3">
      <c r="A3369" s="1">
        <v>43142</v>
      </c>
      <c r="B3369">
        <v>2018</v>
      </c>
      <c r="C3369" t="s">
        <v>12</v>
      </c>
      <c r="D3369">
        <v>105510</v>
      </c>
      <c r="E3369">
        <v>150000</v>
      </c>
      <c r="F3369" t="s">
        <v>27</v>
      </c>
      <c r="G3369" t="s">
        <v>28</v>
      </c>
      <c r="H3369">
        <v>8</v>
      </c>
      <c r="I3369">
        <v>7</v>
      </c>
      <c r="J3369">
        <v>2528</v>
      </c>
      <c r="K3369">
        <v>1.4223079999999999</v>
      </c>
      <c r="L3369" t="s">
        <v>16</v>
      </c>
    </row>
    <row r="3370" spans="1:12" x14ac:dyDescent="0.3">
      <c r="A3370" s="1">
        <v>43143</v>
      </c>
      <c r="B3370">
        <v>2018</v>
      </c>
      <c r="C3370" t="s">
        <v>12</v>
      </c>
      <c r="D3370">
        <v>86330</v>
      </c>
      <c r="E3370">
        <v>24000</v>
      </c>
      <c r="F3370" t="s">
        <v>13</v>
      </c>
      <c r="G3370" t="s">
        <v>14</v>
      </c>
      <c r="H3370">
        <v>3</v>
      </c>
      <c r="I3370">
        <v>1</v>
      </c>
      <c r="J3370">
        <v>947</v>
      </c>
      <c r="K3370">
        <v>1.4223079999999999</v>
      </c>
      <c r="L3370" t="s">
        <v>22</v>
      </c>
    </row>
    <row r="3371" spans="1:12" x14ac:dyDescent="0.3">
      <c r="A3371" s="1">
        <v>43148</v>
      </c>
      <c r="B3371">
        <v>2018</v>
      </c>
      <c r="C3371" t="s">
        <v>30</v>
      </c>
      <c r="D3371">
        <v>358710</v>
      </c>
      <c r="E3371">
        <v>605000</v>
      </c>
      <c r="F3371" t="s">
        <v>13</v>
      </c>
      <c r="G3371" t="s">
        <v>14</v>
      </c>
      <c r="H3371">
        <v>3</v>
      </c>
      <c r="I3371">
        <v>2</v>
      </c>
      <c r="J3371">
        <v>1034</v>
      </c>
      <c r="K3371">
        <v>1.4223079999999999</v>
      </c>
      <c r="L3371" t="s">
        <v>15</v>
      </c>
    </row>
    <row r="3372" spans="1:12" x14ac:dyDescent="0.3">
      <c r="A3372" s="1">
        <v>43148</v>
      </c>
      <c r="B3372">
        <v>2018</v>
      </c>
      <c r="C3372" t="s">
        <v>30</v>
      </c>
      <c r="D3372">
        <v>561220</v>
      </c>
      <c r="E3372">
        <v>724000</v>
      </c>
      <c r="F3372" t="s">
        <v>13</v>
      </c>
      <c r="G3372" t="s">
        <v>14</v>
      </c>
      <c r="H3372">
        <v>3</v>
      </c>
      <c r="I3372">
        <v>2</v>
      </c>
      <c r="J3372">
        <v>959</v>
      </c>
      <c r="K3372">
        <v>1.4223079999999999</v>
      </c>
      <c r="L3372" t="s">
        <v>22</v>
      </c>
    </row>
    <row r="3373" spans="1:12" x14ac:dyDescent="0.3">
      <c r="A3373" s="1">
        <v>43148</v>
      </c>
      <c r="B3373">
        <v>2018</v>
      </c>
      <c r="C3373" t="s">
        <v>30</v>
      </c>
      <c r="D3373">
        <v>358710</v>
      </c>
      <c r="E3373">
        <v>605000</v>
      </c>
      <c r="F3373" t="s">
        <v>13</v>
      </c>
      <c r="G3373" t="s">
        <v>14</v>
      </c>
      <c r="H3373">
        <v>3</v>
      </c>
      <c r="I3373">
        <v>2</v>
      </c>
      <c r="J3373">
        <v>1014</v>
      </c>
      <c r="K3373">
        <v>1.4223079999999999</v>
      </c>
      <c r="L3373" t="s">
        <v>22</v>
      </c>
    </row>
    <row r="3374" spans="1:12" x14ac:dyDescent="0.3">
      <c r="A3374" s="1">
        <v>43149</v>
      </c>
      <c r="B3374">
        <v>2018</v>
      </c>
      <c r="C3374" t="s">
        <v>12</v>
      </c>
      <c r="D3374">
        <v>105210</v>
      </c>
      <c r="E3374">
        <v>79500</v>
      </c>
      <c r="F3374" t="s">
        <v>13</v>
      </c>
      <c r="G3374" t="s">
        <v>14</v>
      </c>
      <c r="H3374">
        <v>3</v>
      </c>
      <c r="I3374">
        <v>3</v>
      </c>
      <c r="J3374">
        <v>972</v>
      </c>
      <c r="K3374">
        <v>1.4223079999999999</v>
      </c>
      <c r="L3374" t="s">
        <v>16</v>
      </c>
    </row>
    <row r="3375" spans="1:12" x14ac:dyDescent="0.3">
      <c r="A3375" s="1">
        <v>43150</v>
      </c>
      <c r="B3375">
        <v>2018</v>
      </c>
      <c r="C3375" t="s">
        <v>12</v>
      </c>
      <c r="D3375">
        <v>105360</v>
      </c>
      <c r="E3375">
        <v>159900</v>
      </c>
      <c r="F3375" t="s">
        <v>13</v>
      </c>
      <c r="G3375" t="s">
        <v>14</v>
      </c>
      <c r="H3375">
        <v>3</v>
      </c>
      <c r="I3375">
        <v>3</v>
      </c>
      <c r="J3375">
        <v>1044</v>
      </c>
      <c r="K3375">
        <v>1.4223079999999999</v>
      </c>
      <c r="L3375" t="s">
        <v>25</v>
      </c>
    </row>
    <row r="3376" spans="1:12" x14ac:dyDescent="0.3">
      <c r="A3376" s="1">
        <v>43150</v>
      </c>
      <c r="B3376">
        <v>2018</v>
      </c>
      <c r="C3376" t="s">
        <v>18</v>
      </c>
      <c r="D3376">
        <v>201040</v>
      </c>
      <c r="E3376">
        <v>199000</v>
      </c>
      <c r="F3376" t="s">
        <v>13</v>
      </c>
      <c r="G3376" t="s">
        <v>14</v>
      </c>
      <c r="H3376">
        <v>3</v>
      </c>
      <c r="I3376">
        <v>1</v>
      </c>
      <c r="J3376">
        <v>1029</v>
      </c>
      <c r="K3376">
        <v>1.4223079999999999</v>
      </c>
      <c r="L3376" t="s">
        <v>22</v>
      </c>
    </row>
    <row r="3377" spans="1:12" x14ac:dyDescent="0.3">
      <c r="A3377" s="1">
        <v>43154</v>
      </c>
      <c r="B3377">
        <v>2018</v>
      </c>
      <c r="C3377" t="s">
        <v>18</v>
      </c>
      <c r="D3377">
        <v>240060</v>
      </c>
      <c r="E3377">
        <v>430000</v>
      </c>
      <c r="F3377" t="s">
        <v>13</v>
      </c>
      <c r="G3377" t="s">
        <v>14</v>
      </c>
      <c r="H3377">
        <v>3</v>
      </c>
      <c r="I3377">
        <v>2</v>
      </c>
      <c r="J3377">
        <v>1088</v>
      </c>
      <c r="K3377">
        <v>1.4223079999999999</v>
      </c>
      <c r="L3377" t="s">
        <v>25</v>
      </c>
    </row>
    <row r="3378" spans="1:12" x14ac:dyDescent="0.3">
      <c r="A3378" s="1">
        <v>43154</v>
      </c>
      <c r="B3378">
        <v>2018</v>
      </c>
      <c r="C3378" t="s">
        <v>30</v>
      </c>
      <c r="D3378">
        <v>206690</v>
      </c>
      <c r="E3378">
        <v>517500</v>
      </c>
      <c r="F3378" t="s">
        <v>19</v>
      </c>
      <c r="G3378" t="s">
        <v>20</v>
      </c>
      <c r="H3378">
        <v>4</v>
      </c>
      <c r="I3378">
        <v>3</v>
      </c>
      <c r="J3378">
        <v>1365</v>
      </c>
      <c r="K3378">
        <v>1.4223079999999999</v>
      </c>
      <c r="L3378" t="s">
        <v>15</v>
      </c>
    </row>
    <row r="3379" spans="1:12" x14ac:dyDescent="0.3">
      <c r="A3379" s="1">
        <v>43155</v>
      </c>
      <c r="B3379">
        <v>2018</v>
      </c>
      <c r="C3379" t="s">
        <v>18</v>
      </c>
      <c r="D3379">
        <v>170970</v>
      </c>
      <c r="E3379">
        <v>305000</v>
      </c>
      <c r="F3379" t="s">
        <v>19</v>
      </c>
      <c r="G3379" t="s">
        <v>20</v>
      </c>
      <c r="H3379">
        <v>4</v>
      </c>
      <c r="I3379">
        <v>4</v>
      </c>
      <c r="J3379">
        <v>1431</v>
      </c>
      <c r="K3379">
        <v>1.4223079999999999</v>
      </c>
      <c r="L3379" t="s">
        <v>16</v>
      </c>
    </row>
    <row r="3380" spans="1:12" x14ac:dyDescent="0.3">
      <c r="A3380" s="1">
        <v>43155</v>
      </c>
      <c r="B3380">
        <v>2018</v>
      </c>
      <c r="C3380" t="s">
        <v>30</v>
      </c>
      <c r="D3380">
        <v>845900</v>
      </c>
      <c r="E3380">
        <v>975000</v>
      </c>
      <c r="F3380" t="s">
        <v>13</v>
      </c>
      <c r="G3380" t="s">
        <v>14</v>
      </c>
      <c r="H3380">
        <v>3</v>
      </c>
      <c r="I3380">
        <v>1</v>
      </c>
      <c r="J3380">
        <v>1018</v>
      </c>
      <c r="K3380">
        <v>1.4223079999999999</v>
      </c>
      <c r="L3380" t="s">
        <v>16</v>
      </c>
    </row>
    <row r="3381" spans="1:12" x14ac:dyDescent="0.3">
      <c r="A3381" s="1">
        <v>43160</v>
      </c>
      <c r="B3381">
        <v>2018</v>
      </c>
      <c r="C3381" t="s">
        <v>12</v>
      </c>
      <c r="D3381">
        <v>60750</v>
      </c>
      <c r="E3381">
        <v>43500</v>
      </c>
      <c r="F3381" t="s">
        <v>13</v>
      </c>
      <c r="G3381" t="s">
        <v>14</v>
      </c>
      <c r="H3381">
        <v>3</v>
      </c>
      <c r="I3381">
        <v>3</v>
      </c>
      <c r="J3381">
        <v>1002</v>
      </c>
      <c r="K3381">
        <v>1.4223079999999999</v>
      </c>
      <c r="L3381" t="s">
        <v>16</v>
      </c>
    </row>
    <row r="3382" spans="1:12" x14ac:dyDescent="0.3">
      <c r="A3382" s="1">
        <v>43163</v>
      </c>
      <c r="B3382">
        <v>2018</v>
      </c>
      <c r="C3382" t="s">
        <v>30</v>
      </c>
      <c r="D3382">
        <v>214030</v>
      </c>
      <c r="E3382">
        <v>352500</v>
      </c>
      <c r="F3382" t="s">
        <v>13</v>
      </c>
      <c r="G3382" t="s">
        <v>14</v>
      </c>
      <c r="H3382">
        <v>3</v>
      </c>
      <c r="I3382">
        <v>1</v>
      </c>
      <c r="J3382">
        <v>986</v>
      </c>
      <c r="K3382">
        <v>1.4223079999999999</v>
      </c>
      <c r="L3382" t="s">
        <v>16</v>
      </c>
    </row>
    <row r="3383" spans="1:12" x14ac:dyDescent="0.3">
      <c r="A3383" s="1">
        <v>43167</v>
      </c>
      <c r="B3383">
        <v>2018</v>
      </c>
      <c r="C3383" t="s">
        <v>30</v>
      </c>
      <c r="D3383">
        <v>309510</v>
      </c>
      <c r="E3383">
        <v>545000</v>
      </c>
      <c r="F3383" t="s">
        <v>13</v>
      </c>
      <c r="G3383" t="s">
        <v>14</v>
      </c>
      <c r="H3383">
        <v>3</v>
      </c>
      <c r="I3383">
        <v>1</v>
      </c>
      <c r="J3383">
        <v>1065</v>
      </c>
      <c r="K3383">
        <v>1.4223079999999999</v>
      </c>
      <c r="L3383" t="s">
        <v>25</v>
      </c>
    </row>
    <row r="3384" spans="1:12" x14ac:dyDescent="0.3">
      <c r="A3384" s="1">
        <v>43173</v>
      </c>
      <c r="B3384">
        <v>2018</v>
      </c>
      <c r="C3384" t="s">
        <v>18</v>
      </c>
      <c r="D3384">
        <v>411610</v>
      </c>
      <c r="E3384">
        <v>458792</v>
      </c>
      <c r="F3384" t="s">
        <v>13</v>
      </c>
      <c r="G3384" t="s">
        <v>14</v>
      </c>
      <c r="H3384">
        <v>3</v>
      </c>
      <c r="I3384">
        <v>2</v>
      </c>
      <c r="J3384">
        <v>1014</v>
      </c>
      <c r="K3384">
        <v>1.4223079999999999</v>
      </c>
      <c r="L3384" t="s">
        <v>25</v>
      </c>
    </row>
    <row r="3385" spans="1:12" x14ac:dyDescent="0.3">
      <c r="A3385" s="1">
        <v>43173</v>
      </c>
      <c r="B3385">
        <v>2018</v>
      </c>
      <c r="C3385" t="s">
        <v>30</v>
      </c>
      <c r="D3385">
        <v>124260</v>
      </c>
      <c r="E3385">
        <v>192000</v>
      </c>
      <c r="F3385" t="s">
        <v>13</v>
      </c>
      <c r="G3385" t="s">
        <v>14</v>
      </c>
      <c r="H3385">
        <v>3</v>
      </c>
      <c r="I3385">
        <v>3</v>
      </c>
      <c r="J3385">
        <v>943</v>
      </c>
      <c r="K3385">
        <v>1.4223079999999999</v>
      </c>
      <c r="L3385" t="s">
        <v>25</v>
      </c>
    </row>
    <row r="3386" spans="1:12" x14ac:dyDescent="0.3">
      <c r="A3386" s="1">
        <v>43173</v>
      </c>
      <c r="B3386">
        <v>2018</v>
      </c>
      <c r="C3386" t="s">
        <v>29</v>
      </c>
      <c r="D3386">
        <v>264460</v>
      </c>
      <c r="E3386">
        <v>335000</v>
      </c>
      <c r="F3386" t="s">
        <v>13</v>
      </c>
      <c r="G3386" t="s">
        <v>14</v>
      </c>
      <c r="H3386">
        <v>3</v>
      </c>
      <c r="I3386">
        <v>1</v>
      </c>
      <c r="J3386">
        <v>967</v>
      </c>
      <c r="K3386">
        <v>1.4223079999999999</v>
      </c>
      <c r="L3386" t="s">
        <v>15</v>
      </c>
    </row>
    <row r="3387" spans="1:12" x14ac:dyDescent="0.3">
      <c r="A3387" s="1">
        <v>43175</v>
      </c>
      <c r="B3387">
        <v>2018</v>
      </c>
      <c r="C3387" t="s">
        <v>29</v>
      </c>
      <c r="D3387">
        <v>117250</v>
      </c>
      <c r="E3387">
        <v>160000</v>
      </c>
      <c r="F3387" t="s">
        <v>13</v>
      </c>
      <c r="G3387" t="s">
        <v>14</v>
      </c>
      <c r="H3387">
        <v>3</v>
      </c>
      <c r="I3387">
        <v>3</v>
      </c>
      <c r="J3387">
        <v>1068</v>
      </c>
      <c r="K3387">
        <v>1.4223079999999999</v>
      </c>
      <c r="L3387" t="s">
        <v>25</v>
      </c>
    </row>
    <row r="3388" spans="1:12" x14ac:dyDescent="0.3">
      <c r="A3388" s="1">
        <v>43177</v>
      </c>
      <c r="B3388">
        <v>2018</v>
      </c>
      <c r="C3388" t="s">
        <v>30</v>
      </c>
      <c r="D3388">
        <v>159840</v>
      </c>
      <c r="E3388">
        <v>275000</v>
      </c>
      <c r="F3388" t="s">
        <v>13</v>
      </c>
      <c r="G3388" t="s">
        <v>14</v>
      </c>
      <c r="H3388">
        <v>3</v>
      </c>
      <c r="I3388">
        <v>2</v>
      </c>
      <c r="J3388">
        <v>1030</v>
      </c>
      <c r="K3388">
        <v>1.4223079999999999</v>
      </c>
      <c r="L3388" t="s">
        <v>25</v>
      </c>
    </row>
    <row r="3389" spans="1:12" x14ac:dyDescent="0.3">
      <c r="A3389" s="1">
        <v>43177</v>
      </c>
      <c r="B3389">
        <v>2018</v>
      </c>
      <c r="C3389" t="s">
        <v>18</v>
      </c>
      <c r="D3389">
        <v>126860</v>
      </c>
      <c r="E3389">
        <v>150000</v>
      </c>
      <c r="F3389" t="s">
        <v>19</v>
      </c>
      <c r="G3389" t="s">
        <v>20</v>
      </c>
      <c r="H3389">
        <v>4</v>
      </c>
      <c r="I3389">
        <v>4</v>
      </c>
      <c r="J3389">
        <v>1313</v>
      </c>
      <c r="K3389">
        <v>1.4223079999999999</v>
      </c>
      <c r="L3389" t="s">
        <v>22</v>
      </c>
    </row>
    <row r="3390" spans="1:12" x14ac:dyDescent="0.3">
      <c r="A3390" s="1">
        <v>43180</v>
      </c>
      <c r="B3390">
        <v>2018</v>
      </c>
      <c r="C3390" t="s">
        <v>29</v>
      </c>
      <c r="D3390">
        <v>111930</v>
      </c>
      <c r="E3390">
        <v>125000</v>
      </c>
      <c r="F3390" t="s">
        <v>13</v>
      </c>
      <c r="G3390" t="s">
        <v>14</v>
      </c>
      <c r="H3390">
        <v>3</v>
      </c>
      <c r="I3390">
        <v>3</v>
      </c>
      <c r="J3390">
        <v>946</v>
      </c>
      <c r="K3390">
        <v>1.4223079999999999</v>
      </c>
      <c r="L3390" t="s">
        <v>22</v>
      </c>
    </row>
    <row r="3391" spans="1:12" x14ac:dyDescent="0.3">
      <c r="A3391" s="1">
        <v>43183</v>
      </c>
      <c r="B3391">
        <v>2018</v>
      </c>
      <c r="C3391" t="s">
        <v>12</v>
      </c>
      <c r="D3391">
        <v>82350</v>
      </c>
      <c r="E3391">
        <v>45500</v>
      </c>
      <c r="F3391" t="s">
        <v>13</v>
      </c>
      <c r="G3391" t="s">
        <v>14</v>
      </c>
      <c r="H3391">
        <v>3</v>
      </c>
      <c r="I3391">
        <v>3</v>
      </c>
      <c r="J3391">
        <v>1085</v>
      </c>
      <c r="K3391">
        <v>1.4223079999999999</v>
      </c>
      <c r="L3391" t="s">
        <v>15</v>
      </c>
    </row>
    <row r="3392" spans="1:12" x14ac:dyDescent="0.3">
      <c r="A3392" s="1">
        <v>43183</v>
      </c>
      <c r="B3392">
        <v>2018</v>
      </c>
      <c r="C3392" t="s">
        <v>18</v>
      </c>
      <c r="D3392">
        <v>369510</v>
      </c>
      <c r="E3392">
        <v>675000</v>
      </c>
      <c r="F3392" t="s">
        <v>13</v>
      </c>
      <c r="G3392" t="s">
        <v>14</v>
      </c>
      <c r="H3392">
        <v>3</v>
      </c>
      <c r="I3392">
        <v>1</v>
      </c>
      <c r="J3392">
        <v>1039</v>
      </c>
      <c r="K3392">
        <v>1.4223079999999999</v>
      </c>
      <c r="L3392" t="s">
        <v>15</v>
      </c>
    </row>
    <row r="3393" spans="1:12" x14ac:dyDescent="0.3">
      <c r="A3393" s="1">
        <v>43183</v>
      </c>
      <c r="B3393">
        <v>2018</v>
      </c>
      <c r="C3393" t="s">
        <v>30</v>
      </c>
      <c r="D3393">
        <v>400750</v>
      </c>
      <c r="E3393">
        <v>475000</v>
      </c>
      <c r="F3393" t="s">
        <v>13</v>
      </c>
      <c r="G3393" t="s">
        <v>14</v>
      </c>
      <c r="H3393">
        <v>3</v>
      </c>
      <c r="I3393">
        <v>3</v>
      </c>
      <c r="J3393">
        <v>1062</v>
      </c>
      <c r="K3393">
        <v>1.4223079999999999</v>
      </c>
      <c r="L3393" t="s">
        <v>22</v>
      </c>
    </row>
    <row r="3394" spans="1:12" x14ac:dyDescent="0.3">
      <c r="A3394" s="1">
        <v>43187</v>
      </c>
      <c r="B3394">
        <v>2018</v>
      </c>
      <c r="C3394" t="s">
        <v>12</v>
      </c>
      <c r="D3394">
        <v>77640</v>
      </c>
      <c r="E3394">
        <v>45000</v>
      </c>
      <c r="F3394" t="s">
        <v>13</v>
      </c>
      <c r="G3394" t="s">
        <v>14</v>
      </c>
      <c r="H3394">
        <v>3</v>
      </c>
      <c r="I3394">
        <v>1</v>
      </c>
      <c r="J3394">
        <v>904</v>
      </c>
      <c r="K3394">
        <v>1.4223079999999999</v>
      </c>
      <c r="L3394" t="s">
        <v>22</v>
      </c>
    </row>
    <row r="3395" spans="1:12" x14ac:dyDescent="0.3">
      <c r="A3395" s="1">
        <v>43187</v>
      </c>
      <c r="B3395">
        <v>2018</v>
      </c>
      <c r="C3395" t="s">
        <v>29</v>
      </c>
      <c r="D3395">
        <v>232330</v>
      </c>
      <c r="E3395">
        <v>299000</v>
      </c>
      <c r="F3395" t="s">
        <v>13</v>
      </c>
      <c r="G3395" t="s">
        <v>14</v>
      </c>
      <c r="H3395">
        <v>3</v>
      </c>
      <c r="I3395">
        <v>1</v>
      </c>
      <c r="J3395">
        <v>924</v>
      </c>
      <c r="K3395">
        <v>1.4223079999999999</v>
      </c>
      <c r="L3395" t="s">
        <v>22</v>
      </c>
    </row>
    <row r="3396" spans="1:12" x14ac:dyDescent="0.3">
      <c r="A3396" s="1">
        <v>43187</v>
      </c>
      <c r="B3396">
        <v>2018</v>
      </c>
      <c r="C3396" t="s">
        <v>29</v>
      </c>
      <c r="D3396">
        <v>145390</v>
      </c>
      <c r="E3396">
        <v>220000</v>
      </c>
      <c r="F3396" t="s">
        <v>13</v>
      </c>
      <c r="G3396" t="s">
        <v>14</v>
      </c>
      <c r="H3396">
        <v>3</v>
      </c>
      <c r="I3396">
        <v>1</v>
      </c>
      <c r="J3396">
        <v>939</v>
      </c>
      <c r="K3396">
        <v>1.4223079999999999</v>
      </c>
      <c r="L3396" t="s">
        <v>16</v>
      </c>
    </row>
    <row r="3397" spans="1:12" x14ac:dyDescent="0.3">
      <c r="A3397" s="1">
        <v>43188</v>
      </c>
      <c r="B3397">
        <v>2018</v>
      </c>
      <c r="C3397" t="s">
        <v>29</v>
      </c>
      <c r="D3397">
        <v>210420</v>
      </c>
      <c r="E3397">
        <v>275000</v>
      </c>
      <c r="F3397" t="s">
        <v>13</v>
      </c>
      <c r="G3397" t="s">
        <v>14</v>
      </c>
      <c r="H3397">
        <v>3</v>
      </c>
      <c r="I3397">
        <v>1</v>
      </c>
      <c r="J3397">
        <v>909</v>
      </c>
      <c r="K3397">
        <v>1.4223079999999999</v>
      </c>
      <c r="L3397" t="s">
        <v>22</v>
      </c>
    </row>
    <row r="3398" spans="1:12" x14ac:dyDescent="0.3">
      <c r="A3398" s="1">
        <v>43188</v>
      </c>
      <c r="B3398">
        <v>2018</v>
      </c>
      <c r="C3398" t="s">
        <v>12</v>
      </c>
      <c r="D3398">
        <v>36600</v>
      </c>
      <c r="E3398">
        <v>18000</v>
      </c>
      <c r="F3398" t="s">
        <v>19</v>
      </c>
      <c r="G3398" t="s">
        <v>20</v>
      </c>
      <c r="H3398">
        <v>4</v>
      </c>
      <c r="I3398">
        <v>4</v>
      </c>
      <c r="J3398">
        <v>1409</v>
      </c>
      <c r="K3398">
        <v>1.4223079999999999</v>
      </c>
      <c r="L3398" t="s">
        <v>16</v>
      </c>
    </row>
    <row r="3399" spans="1:12" x14ac:dyDescent="0.3">
      <c r="A3399" s="1">
        <v>43188</v>
      </c>
      <c r="B3399">
        <v>2018</v>
      </c>
      <c r="C3399" t="s">
        <v>29</v>
      </c>
      <c r="D3399">
        <v>210420</v>
      </c>
      <c r="E3399">
        <v>275000</v>
      </c>
      <c r="F3399" t="s">
        <v>13</v>
      </c>
      <c r="G3399" t="s">
        <v>14</v>
      </c>
      <c r="H3399">
        <v>3</v>
      </c>
      <c r="I3399">
        <v>2</v>
      </c>
      <c r="J3399">
        <v>1068</v>
      </c>
      <c r="K3399">
        <v>1.4223079999999999</v>
      </c>
      <c r="L3399" t="s">
        <v>16</v>
      </c>
    </row>
    <row r="3400" spans="1:12" x14ac:dyDescent="0.3">
      <c r="A3400" s="1">
        <v>43189</v>
      </c>
      <c r="B3400">
        <v>2018</v>
      </c>
      <c r="C3400" t="s">
        <v>30</v>
      </c>
      <c r="D3400">
        <v>173960</v>
      </c>
      <c r="E3400">
        <v>600000</v>
      </c>
      <c r="F3400" t="s">
        <v>23</v>
      </c>
      <c r="G3400" t="s">
        <v>24</v>
      </c>
      <c r="H3400">
        <v>6</v>
      </c>
      <c r="I3400">
        <v>6</v>
      </c>
      <c r="J3400">
        <v>2124</v>
      </c>
      <c r="K3400">
        <v>1.4223079999999999</v>
      </c>
      <c r="L3400" t="s">
        <v>22</v>
      </c>
    </row>
    <row r="3401" spans="1:12" x14ac:dyDescent="0.3">
      <c r="A3401" s="1">
        <v>43190</v>
      </c>
      <c r="B3401">
        <v>2018</v>
      </c>
      <c r="C3401" t="s">
        <v>30</v>
      </c>
      <c r="D3401">
        <v>402940</v>
      </c>
      <c r="E3401">
        <v>635000</v>
      </c>
      <c r="F3401" t="s">
        <v>13</v>
      </c>
      <c r="G3401" t="s">
        <v>14</v>
      </c>
      <c r="H3401">
        <v>3</v>
      </c>
      <c r="I3401">
        <v>1</v>
      </c>
      <c r="J3401">
        <v>936</v>
      </c>
      <c r="K3401">
        <v>1.4223079999999999</v>
      </c>
      <c r="L3401" t="s">
        <v>25</v>
      </c>
    </row>
    <row r="3402" spans="1:12" x14ac:dyDescent="0.3">
      <c r="A3402" s="1">
        <v>43191</v>
      </c>
      <c r="B3402">
        <v>2018</v>
      </c>
      <c r="C3402" t="s">
        <v>18</v>
      </c>
      <c r="D3402">
        <v>1045860</v>
      </c>
      <c r="E3402">
        <v>1650000</v>
      </c>
      <c r="F3402" t="s">
        <v>13</v>
      </c>
      <c r="G3402" t="s">
        <v>14</v>
      </c>
      <c r="H3402">
        <v>3</v>
      </c>
      <c r="I3402">
        <v>3</v>
      </c>
      <c r="J3402">
        <v>979</v>
      </c>
      <c r="K3402">
        <v>1.4223079999999999</v>
      </c>
      <c r="L3402" t="s">
        <v>15</v>
      </c>
    </row>
    <row r="3403" spans="1:12" x14ac:dyDescent="0.3">
      <c r="A3403" s="1">
        <v>43194</v>
      </c>
      <c r="B3403">
        <v>2018</v>
      </c>
      <c r="C3403" t="s">
        <v>30</v>
      </c>
      <c r="D3403">
        <v>420060</v>
      </c>
      <c r="E3403">
        <v>665000</v>
      </c>
      <c r="F3403" t="s">
        <v>13</v>
      </c>
      <c r="G3403" t="s">
        <v>14</v>
      </c>
      <c r="H3403">
        <v>3</v>
      </c>
      <c r="I3403">
        <v>1</v>
      </c>
      <c r="J3403">
        <v>967</v>
      </c>
      <c r="K3403">
        <v>1.4223079999999999</v>
      </c>
      <c r="L3403" t="s">
        <v>22</v>
      </c>
    </row>
    <row r="3404" spans="1:12" x14ac:dyDescent="0.3">
      <c r="A3404" s="1">
        <v>43197</v>
      </c>
      <c r="B3404">
        <v>2018</v>
      </c>
      <c r="C3404" t="s">
        <v>12</v>
      </c>
      <c r="D3404">
        <v>69510</v>
      </c>
      <c r="E3404">
        <v>128000</v>
      </c>
      <c r="F3404" t="s">
        <v>13</v>
      </c>
      <c r="G3404" t="s">
        <v>14</v>
      </c>
      <c r="H3404">
        <v>3</v>
      </c>
      <c r="I3404">
        <v>2</v>
      </c>
      <c r="J3404">
        <v>1056</v>
      </c>
      <c r="K3404">
        <v>1.4223079999999999</v>
      </c>
      <c r="L3404" t="s">
        <v>22</v>
      </c>
    </row>
    <row r="3405" spans="1:12" x14ac:dyDescent="0.3">
      <c r="A3405" s="1">
        <v>43198</v>
      </c>
      <c r="B3405">
        <v>2018</v>
      </c>
      <c r="C3405" t="s">
        <v>29</v>
      </c>
      <c r="D3405">
        <v>250880</v>
      </c>
      <c r="E3405">
        <v>367000</v>
      </c>
      <c r="F3405" t="s">
        <v>13</v>
      </c>
      <c r="G3405" t="s">
        <v>14</v>
      </c>
      <c r="H3405">
        <v>3</v>
      </c>
      <c r="I3405">
        <v>3</v>
      </c>
      <c r="J3405">
        <v>934</v>
      </c>
      <c r="K3405">
        <v>1.4223079999999999</v>
      </c>
      <c r="L3405" t="s">
        <v>25</v>
      </c>
    </row>
    <row r="3406" spans="1:12" x14ac:dyDescent="0.3">
      <c r="A3406" s="1">
        <v>43201</v>
      </c>
      <c r="B3406">
        <v>2018</v>
      </c>
      <c r="C3406" t="s">
        <v>12</v>
      </c>
      <c r="D3406">
        <v>31410</v>
      </c>
      <c r="E3406">
        <v>12000</v>
      </c>
      <c r="F3406" t="s">
        <v>23</v>
      </c>
      <c r="G3406" t="s">
        <v>24</v>
      </c>
      <c r="H3406">
        <v>6</v>
      </c>
      <c r="I3406">
        <v>6</v>
      </c>
      <c r="J3406">
        <v>2086</v>
      </c>
      <c r="K3406">
        <v>1.4223079999999999</v>
      </c>
      <c r="L3406" t="s">
        <v>16</v>
      </c>
    </row>
    <row r="3407" spans="1:12" x14ac:dyDescent="0.3">
      <c r="A3407" s="1">
        <v>43201</v>
      </c>
      <c r="B3407">
        <v>2018</v>
      </c>
      <c r="C3407" t="s">
        <v>18</v>
      </c>
      <c r="D3407">
        <v>346550</v>
      </c>
      <c r="E3407">
        <v>560000</v>
      </c>
      <c r="F3407" t="s">
        <v>13</v>
      </c>
      <c r="G3407" t="s">
        <v>14</v>
      </c>
      <c r="H3407">
        <v>3</v>
      </c>
      <c r="I3407">
        <v>2</v>
      </c>
      <c r="J3407">
        <v>1022</v>
      </c>
      <c r="K3407">
        <v>1.4223079999999999</v>
      </c>
      <c r="L3407" t="s">
        <v>16</v>
      </c>
    </row>
    <row r="3408" spans="1:12" x14ac:dyDescent="0.3">
      <c r="A3408" s="1">
        <v>43202</v>
      </c>
      <c r="B3408">
        <v>2018</v>
      </c>
      <c r="C3408" t="s">
        <v>29</v>
      </c>
      <c r="D3408">
        <v>174020</v>
      </c>
      <c r="E3408">
        <v>232000</v>
      </c>
      <c r="F3408" t="s">
        <v>13</v>
      </c>
      <c r="G3408" t="s">
        <v>14</v>
      </c>
      <c r="H3408">
        <v>3</v>
      </c>
      <c r="I3408">
        <v>1</v>
      </c>
      <c r="J3408">
        <v>958</v>
      </c>
      <c r="K3408">
        <v>1.4223079999999999</v>
      </c>
      <c r="L3408" t="s">
        <v>16</v>
      </c>
    </row>
    <row r="3409" spans="1:12" x14ac:dyDescent="0.3">
      <c r="A3409" s="1">
        <v>43202</v>
      </c>
      <c r="B3409">
        <v>2018</v>
      </c>
      <c r="C3409" t="s">
        <v>30</v>
      </c>
      <c r="D3409">
        <v>474900</v>
      </c>
      <c r="E3409">
        <v>735000</v>
      </c>
      <c r="F3409" t="s">
        <v>13</v>
      </c>
      <c r="G3409" t="s">
        <v>14</v>
      </c>
      <c r="H3409">
        <v>3</v>
      </c>
      <c r="I3409">
        <v>2</v>
      </c>
      <c r="J3409">
        <v>979</v>
      </c>
      <c r="K3409">
        <v>1.4223079999999999</v>
      </c>
      <c r="L3409" t="s">
        <v>25</v>
      </c>
    </row>
    <row r="3410" spans="1:12" x14ac:dyDescent="0.3">
      <c r="A3410" s="1">
        <v>43203</v>
      </c>
      <c r="B3410">
        <v>2018</v>
      </c>
      <c r="C3410" t="s">
        <v>29</v>
      </c>
      <c r="D3410">
        <v>260750</v>
      </c>
      <c r="E3410">
        <v>405000</v>
      </c>
      <c r="F3410" t="s">
        <v>23</v>
      </c>
      <c r="G3410" t="s">
        <v>24</v>
      </c>
      <c r="H3410">
        <v>6</v>
      </c>
      <c r="I3410">
        <v>5</v>
      </c>
      <c r="J3410">
        <v>2116</v>
      </c>
      <c r="K3410">
        <v>1.4223079999999999</v>
      </c>
      <c r="L3410" t="s">
        <v>15</v>
      </c>
    </row>
    <row r="3411" spans="1:12" x14ac:dyDescent="0.3">
      <c r="A3411" s="1">
        <v>43203</v>
      </c>
      <c r="B3411">
        <v>2018</v>
      </c>
      <c r="C3411" t="s">
        <v>18</v>
      </c>
      <c r="D3411">
        <v>316290</v>
      </c>
      <c r="E3411">
        <v>522000</v>
      </c>
      <c r="F3411" t="s">
        <v>13</v>
      </c>
      <c r="G3411" t="s">
        <v>14</v>
      </c>
      <c r="H3411">
        <v>3</v>
      </c>
      <c r="I3411">
        <v>3</v>
      </c>
      <c r="J3411">
        <v>931</v>
      </c>
      <c r="K3411">
        <v>1.4223079999999999</v>
      </c>
      <c r="L3411" t="s">
        <v>22</v>
      </c>
    </row>
    <row r="3412" spans="1:12" x14ac:dyDescent="0.3">
      <c r="A3412" s="1">
        <v>43204</v>
      </c>
      <c r="B3412">
        <v>2018</v>
      </c>
      <c r="C3412" t="s">
        <v>18</v>
      </c>
      <c r="D3412">
        <v>389620</v>
      </c>
      <c r="E3412">
        <v>510000</v>
      </c>
      <c r="F3412" t="s">
        <v>13</v>
      </c>
      <c r="G3412" t="s">
        <v>14</v>
      </c>
      <c r="H3412">
        <v>3</v>
      </c>
      <c r="I3412">
        <v>3</v>
      </c>
      <c r="J3412">
        <v>928</v>
      </c>
      <c r="K3412">
        <v>1.4223079999999999</v>
      </c>
      <c r="L3412" t="s">
        <v>22</v>
      </c>
    </row>
    <row r="3413" spans="1:12" x14ac:dyDescent="0.3">
      <c r="A3413" s="1">
        <v>43208</v>
      </c>
      <c r="B3413">
        <v>2018</v>
      </c>
      <c r="C3413" t="s">
        <v>30</v>
      </c>
      <c r="D3413">
        <v>222690</v>
      </c>
      <c r="E3413">
        <v>325000</v>
      </c>
      <c r="F3413" t="s">
        <v>13</v>
      </c>
      <c r="G3413" t="s">
        <v>14</v>
      </c>
      <c r="H3413">
        <v>3</v>
      </c>
      <c r="I3413">
        <v>3</v>
      </c>
      <c r="J3413">
        <v>900</v>
      </c>
      <c r="K3413">
        <v>1.4223079999999999</v>
      </c>
      <c r="L3413" t="s">
        <v>25</v>
      </c>
    </row>
    <row r="3414" spans="1:12" x14ac:dyDescent="0.3">
      <c r="A3414" s="1">
        <v>43208</v>
      </c>
      <c r="B3414">
        <v>2018</v>
      </c>
      <c r="C3414" t="s">
        <v>12</v>
      </c>
      <c r="D3414">
        <v>69920</v>
      </c>
      <c r="E3414">
        <v>118500</v>
      </c>
      <c r="F3414" t="s">
        <v>13</v>
      </c>
      <c r="G3414" t="s">
        <v>14</v>
      </c>
      <c r="H3414">
        <v>3</v>
      </c>
      <c r="I3414">
        <v>1</v>
      </c>
      <c r="J3414">
        <v>980</v>
      </c>
      <c r="K3414">
        <v>1.4223079999999999</v>
      </c>
      <c r="L3414" t="s">
        <v>22</v>
      </c>
    </row>
    <row r="3415" spans="1:12" x14ac:dyDescent="0.3">
      <c r="A3415" s="1">
        <v>43209</v>
      </c>
      <c r="B3415">
        <v>2018</v>
      </c>
      <c r="C3415" t="s">
        <v>30</v>
      </c>
      <c r="D3415">
        <v>389210</v>
      </c>
      <c r="E3415">
        <v>575000</v>
      </c>
      <c r="F3415" t="s">
        <v>13</v>
      </c>
      <c r="G3415" t="s">
        <v>14</v>
      </c>
      <c r="H3415">
        <v>3</v>
      </c>
      <c r="I3415">
        <v>1</v>
      </c>
      <c r="J3415">
        <v>903</v>
      </c>
      <c r="K3415">
        <v>1.4223079999999999</v>
      </c>
      <c r="L3415" t="s">
        <v>25</v>
      </c>
    </row>
    <row r="3416" spans="1:12" x14ac:dyDescent="0.3">
      <c r="A3416" s="1">
        <v>43209</v>
      </c>
      <c r="B3416">
        <v>2018</v>
      </c>
      <c r="C3416" t="s">
        <v>29</v>
      </c>
      <c r="D3416">
        <v>824810</v>
      </c>
      <c r="E3416">
        <v>750000</v>
      </c>
      <c r="F3416" t="s">
        <v>13</v>
      </c>
      <c r="G3416" t="s">
        <v>14</v>
      </c>
      <c r="H3416">
        <v>3</v>
      </c>
      <c r="I3416">
        <v>3</v>
      </c>
      <c r="J3416">
        <v>930</v>
      </c>
      <c r="K3416">
        <v>1.4223079999999999</v>
      </c>
      <c r="L3416" t="s">
        <v>25</v>
      </c>
    </row>
    <row r="3417" spans="1:12" x14ac:dyDescent="0.3">
      <c r="A3417" s="1">
        <v>43209</v>
      </c>
      <c r="B3417">
        <v>2018</v>
      </c>
      <c r="C3417" t="s">
        <v>12</v>
      </c>
      <c r="D3417">
        <v>113040</v>
      </c>
      <c r="E3417">
        <v>151500</v>
      </c>
      <c r="F3417" t="s">
        <v>23</v>
      </c>
      <c r="G3417" t="s">
        <v>24</v>
      </c>
      <c r="H3417">
        <v>6</v>
      </c>
      <c r="I3417">
        <v>6</v>
      </c>
      <c r="J3417">
        <v>1801</v>
      </c>
      <c r="K3417">
        <v>1.4223079999999999</v>
      </c>
      <c r="L3417" t="s">
        <v>22</v>
      </c>
    </row>
    <row r="3418" spans="1:12" x14ac:dyDescent="0.3">
      <c r="A3418" s="1">
        <v>43212</v>
      </c>
      <c r="B3418">
        <v>2018</v>
      </c>
      <c r="C3418" t="s">
        <v>30</v>
      </c>
      <c r="D3418">
        <v>444190</v>
      </c>
      <c r="E3418">
        <v>440000</v>
      </c>
      <c r="F3418" t="s">
        <v>13</v>
      </c>
      <c r="G3418" t="s">
        <v>14</v>
      </c>
      <c r="H3418">
        <v>3</v>
      </c>
      <c r="I3418">
        <v>2</v>
      </c>
      <c r="J3418">
        <v>921</v>
      </c>
      <c r="K3418">
        <v>1.4223079999999999</v>
      </c>
      <c r="L3418" t="s">
        <v>15</v>
      </c>
    </row>
    <row r="3419" spans="1:12" x14ac:dyDescent="0.3">
      <c r="A3419" s="1">
        <v>43215</v>
      </c>
      <c r="B3419">
        <v>2018</v>
      </c>
      <c r="C3419" t="s">
        <v>29</v>
      </c>
      <c r="D3419">
        <v>157710</v>
      </c>
      <c r="E3419">
        <v>305000</v>
      </c>
      <c r="F3419" t="s">
        <v>13</v>
      </c>
      <c r="G3419" t="s">
        <v>14</v>
      </c>
      <c r="H3419">
        <v>3</v>
      </c>
      <c r="I3419">
        <v>2</v>
      </c>
      <c r="J3419">
        <v>1013</v>
      </c>
      <c r="K3419">
        <v>1.4223079999999999</v>
      </c>
      <c r="L3419" t="s">
        <v>15</v>
      </c>
    </row>
    <row r="3420" spans="1:12" x14ac:dyDescent="0.3">
      <c r="A3420" s="1">
        <v>43215</v>
      </c>
      <c r="B3420">
        <v>2018</v>
      </c>
      <c r="C3420" t="s">
        <v>12</v>
      </c>
      <c r="D3420">
        <v>67160</v>
      </c>
      <c r="E3420">
        <v>27000</v>
      </c>
      <c r="F3420" t="s">
        <v>13</v>
      </c>
      <c r="G3420" t="s">
        <v>14</v>
      </c>
      <c r="H3420">
        <v>3</v>
      </c>
      <c r="I3420">
        <v>2</v>
      </c>
      <c r="J3420">
        <v>948</v>
      </c>
      <c r="K3420">
        <v>1.4223079999999999</v>
      </c>
      <c r="L3420" t="s">
        <v>25</v>
      </c>
    </row>
    <row r="3421" spans="1:12" x14ac:dyDescent="0.3">
      <c r="A3421" s="1">
        <v>43217</v>
      </c>
      <c r="B3421">
        <v>2018</v>
      </c>
      <c r="C3421" t="s">
        <v>18</v>
      </c>
      <c r="D3421">
        <v>220280</v>
      </c>
      <c r="E3421">
        <v>450000</v>
      </c>
      <c r="F3421" t="s">
        <v>13</v>
      </c>
      <c r="G3421" t="s">
        <v>14</v>
      </c>
      <c r="H3421">
        <v>3</v>
      </c>
      <c r="I3421">
        <v>1</v>
      </c>
      <c r="J3421">
        <v>1031</v>
      </c>
      <c r="K3421">
        <v>1.4223079999999999</v>
      </c>
      <c r="L3421" t="s">
        <v>22</v>
      </c>
    </row>
    <row r="3422" spans="1:12" x14ac:dyDescent="0.3">
      <c r="A3422" s="1">
        <v>43218</v>
      </c>
      <c r="B3422">
        <v>2018</v>
      </c>
      <c r="C3422" t="s">
        <v>18</v>
      </c>
      <c r="D3422">
        <v>1399520</v>
      </c>
      <c r="E3422">
        <v>4825000</v>
      </c>
      <c r="F3422" t="s">
        <v>13</v>
      </c>
      <c r="G3422" t="s">
        <v>14</v>
      </c>
      <c r="H3422">
        <v>3</v>
      </c>
      <c r="I3422">
        <v>2</v>
      </c>
      <c r="J3422">
        <v>1072</v>
      </c>
      <c r="K3422">
        <v>1.4223079999999999</v>
      </c>
      <c r="L3422" t="s">
        <v>25</v>
      </c>
    </row>
    <row r="3423" spans="1:12" x14ac:dyDescent="0.3">
      <c r="A3423" s="1">
        <v>43219</v>
      </c>
      <c r="B3423">
        <v>2018</v>
      </c>
      <c r="C3423" t="s">
        <v>12</v>
      </c>
      <c r="D3423">
        <v>77040</v>
      </c>
      <c r="E3423">
        <v>85000</v>
      </c>
      <c r="F3423" t="s">
        <v>13</v>
      </c>
      <c r="G3423" t="s">
        <v>14</v>
      </c>
      <c r="H3423">
        <v>3</v>
      </c>
      <c r="I3423">
        <v>1</v>
      </c>
      <c r="J3423">
        <v>927</v>
      </c>
      <c r="K3423">
        <v>1.4223079999999999</v>
      </c>
      <c r="L3423" t="s">
        <v>22</v>
      </c>
    </row>
    <row r="3424" spans="1:12" x14ac:dyDescent="0.3">
      <c r="A3424" s="1">
        <v>43219</v>
      </c>
      <c r="B3424">
        <v>2018</v>
      </c>
      <c r="C3424" t="s">
        <v>12</v>
      </c>
      <c r="D3424">
        <v>57320</v>
      </c>
      <c r="E3424">
        <v>83200</v>
      </c>
      <c r="F3424" t="s">
        <v>13</v>
      </c>
      <c r="G3424" t="s">
        <v>14</v>
      </c>
      <c r="H3424">
        <v>3</v>
      </c>
      <c r="I3424">
        <v>1</v>
      </c>
      <c r="J3424">
        <v>1002</v>
      </c>
      <c r="K3424">
        <v>1.4223079999999999</v>
      </c>
      <c r="L3424" t="s">
        <v>22</v>
      </c>
    </row>
    <row r="3425" spans="1:12" x14ac:dyDescent="0.3">
      <c r="A3425" s="1">
        <v>43219</v>
      </c>
      <c r="B3425">
        <v>2018</v>
      </c>
      <c r="C3425" t="s">
        <v>30</v>
      </c>
      <c r="D3425">
        <v>254880</v>
      </c>
      <c r="E3425">
        <v>450000</v>
      </c>
      <c r="F3425" t="s">
        <v>13</v>
      </c>
      <c r="G3425" t="s">
        <v>14</v>
      </c>
      <c r="H3425">
        <v>3</v>
      </c>
      <c r="I3425">
        <v>3</v>
      </c>
      <c r="J3425">
        <v>1096</v>
      </c>
      <c r="K3425">
        <v>1.4223079999999999</v>
      </c>
      <c r="L3425" t="s">
        <v>25</v>
      </c>
    </row>
    <row r="3426" spans="1:12" x14ac:dyDescent="0.3">
      <c r="A3426" s="1">
        <v>43222</v>
      </c>
      <c r="B3426">
        <v>2018</v>
      </c>
      <c r="C3426" t="s">
        <v>12</v>
      </c>
      <c r="D3426">
        <v>114060</v>
      </c>
      <c r="E3426">
        <v>145000</v>
      </c>
      <c r="F3426" t="s">
        <v>13</v>
      </c>
      <c r="G3426" t="s">
        <v>14</v>
      </c>
      <c r="H3426">
        <v>3</v>
      </c>
      <c r="I3426">
        <v>3</v>
      </c>
      <c r="J3426">
        <v>995</v>
      </c>
      <c r="K3426">
        <v>1.4223079999999999</v>
      </c>
      <c r="L3426" t="s">
        <v>15</v>
      </c>
    </row>
    <row r="3427" spans="1:12" x14ac:dyDescent="0.3">
      <c r="A3427" s="1">
        <v>43225</v>
      </c>
      <c r="B3427">
        <v>2018</v>
      </c>
      <c r="C3427" t="s">
        <v>18</v>
      </c>
      <c r="D3427">
        <v>291370</v>
      </c>
      <c r="E3427">
        <v>533750</v>
      </c>
      <c r="F3427" t="s">
        <v>13</v>
      </c>
      <c r="G3427" t="s">
        <v>14</v>
      </c>
      <c r="H3427">
        <v>3</v>
      </c>
      <c r="I3427">
        <v>1</v>
      </c>
      <c r="J3427">
        <v>1062</v>
      </c>
      <c r="K3427">
        <v>1.4223079999999999</v>
      </c>
      <c r="L3427" t="s">
        <v>15</v>
      </c>
    </row>
    <row r="3428" spans="1:12" x14ac:dyDescent="0.3">
      <c r="A3428" s="1">
        <v>43226</v>
      </c>
      <c r="B3428">
        <v>2018</v>
      </c>
      <c r="C3428" t="s">
        <v>30</v>
      </c>
      <c r="D3428">
        <v>415070</v>
      </c>
      <c r="E3428">
        <v>668000</v>
      </c>
      <c r="F3428" t="s">
        <v>13</v>
      </c>
      <c r="G3428" t="s">
        <v>14</v>
      </c>
      <c r="H3428">
        <v>3</v>
      </c>
      <c r="I3428">
        <v>2</v>
      </c>
      <c r="J3428">
        <v>950</v>
      </c>
      <c r="K3428">
        <v>1.4223079999999999</v>
      </c>
      <c r="L3428" t="s">
        <v>22</v>
      </c>
    </row>
    <row r="3429" spans="1:12" x14ac:dyDescent="0.3">
      <c r="A3429" s="1">
        <v>43226</v>
      </c>
      <c r="B3429">
        <v>2018</v>
      </c>
      <c r="C3429" t="s">
        <v>18</v>
      </c>
      <c r="D3429">
        <v>349020</v>
      </c>
      <c r="E3429">
        <v>596000</v>
      </c>
      <c r="F3429" t="s">
        <v>13</v>
      </c>
      <c r="G3429" t="s">
        <v>14</v>
      </c>
      <c r="H3429">
        <v>3</v>
      </c>
      <c r="I3429">
        <v>3</v>
      </c>
      <c r="J3429">
        <v>1018</v>
      </c>
      <c r="K3429">
        <v>1.4223079999999999</v>
      </c>
      <c r="L3429" t="s">
        <v>25</v>
      </c>
    </row>
    <row r="3430" spans="1:12" x14ac:dyDescent="0.3">
      <c r="A3430" s="1">
        <v>43229</v>
      </c>
      <c r="B3430">
        <v>2018</v>
      </c>
      <c r="C3430" t="s">
        <v>30</v>
      </c>
      <c r="D3430">
        <v>549980</v>
      </c>
      <c r="E3430">
        <v>717500</v>
      </c>
      <c r="F3430" t="s">
        <v>13</v>
      </c>
      <c r="G3430" t="s">
        <v>14</v>
      </c>
      <c r="H3430">
        <v>3</v>
      </c>
      <c r="I3430">
        <v>3</v>
      </c>
      <c r="J3430">
        <v>982</v>
      </c>
      <c r="K3430">
        <v>1.4223079999999999</v>
      </c>
      <c r="L3430" t="s">
        <v>22</v>
      </c>
    </row>
    <row r="3431" spans="1:12" x14ac:dyDescent="0.3">
      <c r="A3431" s="1">
        <v>43230</v>
      </c>
      <c r="B3431">
        <v>2018</v>
      </c>
      <c r="C3431" t="s">
        <v>30</v>
      </c>
      <c r="D3431">
        <v>288780</v>
      </c>
      <c r="E3431">
        <v>525000</v>
      </c>
      <c r="F3431" t="s">
        <v>13</v>
      </c>
      <c r="G3431" t="s">
        <v>14</v>
      </c>
      <c r="H3431">
        <v>3</v>
      </c>
      <c r="I3431">
        <v>1</v>
      </c>
      <c r="J3431">
        <v>1040</v>
      </c>
      <c r="K3431">
        <v>1.4223079999999999</v>
      </c>
      <c r="L3431" t="s">
        <v>16</v>
      </c>
    </row>
    <row r="3432" spans="1:12" x14ac:dyDescent="0.3">
      <c r="A3432" s="1">
        <v>43230</v>
      </c>
      <c r="B3432">
        <v>2018</v>
      </c>
      <c r="C3432" t="s">
        <v>18</v>
      </c>
      <c r="D3432">
        <v>351890</v>
      </c>
      <c r="E3432">
        <v>475000</v>
      </c>
      <c r="F3432" t="s">
        <v>13</v>
      </c>
      <c r="G3432" t="s">
        <v>14</v>
      </c>
      <c r="H3432">
        <v>3</v>
      </c>
      <c r="I3432">
        <v>1</v>
      </c>
      <c r="J3432">
        <v>1093</v>
      </c>
      <c r="K3432">
        <v>1.4223079999999999</v>
      </c>
      <c r="L3432" t="s">
        <v>22</v>
      </c>
    </row>
    <row r="3433" spans="1:12" x14ac:dyDescent="0.3">
      <c r="A3433" s="1">
        <v>43232</v>
      </c>
      <c r="B3433">
        <v>2018</v>
      </c>
      <c r="C3433" t="s">
        <v>29</v>
      </c>
      <c r="D3433">
        <v>188930</v>
      </c>
      <c r="E3433">
        <v>302500</v>
      </c>
      <c r="F3433" t="s">
        <v>19</v>
      </c>
      <c r="G3433" t="s">
        <v>20</v>
      </c>
      <c r="H3433">
        <v>4</v>
      </c>
      <c r="I3433">
        <v>2</v>
      </c>
      <c r="J3433">
        <v>1434</v>
      </c>
      <c r="K3433">
        <v>1.4223079999999999</v>
      </c>
      <c r="L3433" t="s">
        <v>22</v>
      </c>
    </row>
    <row r="3434" spans="1:12" x14ac:dyDescent="0.3">
      <c r="A3434" s="1">
        <v>43232</v>
      </c>
      <c r="B3434">
        <v>2018</v>
      </c>
      <c r="C3434" t="s">
        <v>18</v>
      </c>
      <c r="D3434">
        <v>342750</v>
      </c>
      <c r="E3434">
        <v>589000</v>
      </c>
      <c r="F3434" t="s">
        <v>13</v>
      </c>
      <c r="G3434" t="s">
        <v>14</v>
      </c>
      <c r="H3434">
        <v>3</v>
      </c>
      <c r="I3434">
        <v>3</v>
      </c>
      <c r="J3434">
        <v>1069</v>
      </c>
      <c r="K3434">
        <v>1.4223079999999999</v>
      </c>
      <c r="L3434" t="s">
        <v>25</v>
      </c>
    </row>
    <row r="3435" spans="1:12" x14ac:dyDescent="0.3">
      <c r="A3435" s="1">
        <v>43233</v>
      </c>
      <c r="B3435">
        <v>2018</v>
      </c>
      <c r="C3435" t="s">
        <v>18</v>
      </c>
      <c r="D3435">
        <v>644970</v>
      </c>
      <c r="E3435">
        <v>760000</v>
      </c>
      <c r="F3435" t="s">
        <v>13</v>
      </c>
      <c r="G3435" t="s">
        <v>14</v>
      </c>
      <c r="H3435">
        <v>3</v>
      </c>
      <c r="I3435">
        <v>2</v>
      </c>
      <c r="J3435">
        <v>1042</v>
      </c>
      <c r="K3435">
        <v>1.4223079999999999</v>
      </c>
      <c r="L3435" t="s">
        <v>25</v>
      </c>
    </row>
    <row r="3436" spans="1:12" x14ac:dyDescent="0.3">
      <c r="A3436" s="1">
        <v>43236</v>
      </c>
      <c r="B3436">
        <v>2018</v>
      </c>
      <c r="C3436" t="s">
        <v>18</v>
      </c>
      <c r="D3436">
        <v>205150</v>
      </c>
      <c r="E3436">
        <v>365000</v>
      </c>
      <c r="F3436" t="s">
        <v>19</v>
      </c>
      <c r="G3436" t="s">
        <v>20</v>
      </c>
      <c r="H3436">
        <v>4</v>
      </c>
      <c r="I3436">
        <v>3</v>
      </c>
      <c r="J3436">
        <v>1485</v>
      </c>
      <c r="K3436">
        <v>1.4223079999999999</v>
      </c>
      <c r="L3436" t="s">
        <v>22</v>
      </c>
    </row>
    <row r="3437" spans="1:12" x14ac:dyDescent="0.3">
      <c r="A3437" s="1">
        <v>43237</v>
      </c>
      <c r="B3437">
        <v>2018</v>
      </c>
      <c r="C3437" t="s">
        <v>18</v>
      </c>
      <c r="D3437">
        <v>246830</v>
      </c>
      <c r="E3437">
        <v>409900</v>
      </c>
      <c r="F3437" t="s">
        <v>13</v>
      </c>
      <c r="G3437" t="s">
        <v>14</v>
      </c>
      <c r="H3437">
        <v>3</v>
      </c>
      <c r="I3437">
        <v>1</v>
      </c>
      <c r="J3437">
        <v>949</v>
      </c>
      <c r="K3437">
        <v>1.4223079999999999</v>
      </c>
      <c r="L3437" t="s">
        <v>25</v>
      </c>
    </row>
    <row r="3438" spans="1:12" x14ac:dyDescent="0.3">
      <c r="A3438" s="1">
        <v>43239</v>
      </c>
      <c r="B3438">
        <v>2018</v>
      </c>
      <c r="C3438" t="s">
        <v>18</v>
      </c>
      <c r="D3438">
        <v>602820</v>
      </c>
      <c r="E3438">
        <v>792000</v>
      </c>
      <c r="F3438" t="s">
        <v>13</v>
      </c>
      <c r="G3438" t="s">
        <v>14</v>
      </c>
      <c r="H3438">
        <v>3</v>
      </c>
      <c r="I3438">
        <v>3</v>
      </c>
      <c r="J3438">
        <v>915</v>
      </c>
      <c r="K3438">
        <v>1.4223079999999999</v>
      </c>
      <c r="L3438" t="s">
        <v>16</v>
      </c>
    </row>
    <row r="3439" spans="1:12" x14ac:dyDescent="0.3">
      <c r="A3439" s="1">
        <v>43239</v>
      </c>
      <c r="B3439">
        <v>2018</v>
      </c>
      <c r="C3439" t="s">
        <v>12</v>
      </c>
      <c r="D3439">
        <v>39050</v>
      </c>
      <c r="E3439">
        <v>27000</v>
      </c>
      <c r="F3439" t="s">
        <v>23</v>
      </c>
      <c r="G3439" t="s">
        <v>24</v>
      </c>
      <c r="H3439">
        <v>6</v>
      </c>
      <c r="I3439">
        <v>5</v>
      </c>
      <c r="J3439">
        <v>1850</v>
      </c>
      <c r="K3439">
        <v>1.4223079999999999</v>
      </c>
      <c r="L3439" t="s">
        <v>15</v>
      </c>
    </row>
    <row r="3440" spans="1:12" x14ac:dyDescent="0.3">
      <c r="A3440" s="1">
        <v>43240</v>
      </c>
      <c r="B3440">
        <v>2018</v>
      </c>
      <c r="C3440" t="s">
        <v>12</v>
      </c>
      <c r="D3440">
        <v>85760</v>
      </c>
      <c r="E3440">
        <v>43000</v>
      </c>
      <c r="F3440" t="s">
        <v>13</v>
      </c>
      <c r="G3440" t="s">
        <v>14</v>
      </c>
      <c r="H3440">
        <v>3</v>
      </c>
      <c r="I3440">
        <v>1</v>
      </c>
      <c r="J3440">
        <v>920</v>
      </c>
      <c r="K3440">
        <v>1.4223079999999999</v>
      </c>
      <c r="L3440" t="s">
        <v>16</v>
      </c>
    </row>
    <row r="3441" spans="1:12" x14ac:dyDescent="0.3">
      <c r="A3441" s="1">
        <v>43240</v>
      </c>
      <c r="B3441">
        <v>2018</v>
      </c>
      <c r="C3441" t="s">
        <v>18</v>
      </c>
      <c r="D3441">
        <v>385510</v>
      </c>
      <c r="E3441">
        <v>575000</v>
      </c>
      <c r="F3441" t="s">
        <v>13</v>
      </c>
      <c r="G3441" t="s">
        <v>14</v>
      </c>
      <c r="H3441">
        <v>3</v>
      </c>
      <c r="I3441">
        <v>3</v>
      </c>
      <c r="J3441">
        <v>918</v>
      </c>
      <c r="K3441">
        <v>1.4223079999999999</v>
      </c>
      <c r="L3441" t="s">
        <v>25</v>
      </c>
    </row>
    <row r="3442" spans="1:12" x14ac:dyDescent="0.3">
      <c r="A3442" s="1">
        <v>43243</v>
      </c>
      <c r="B3442">
        <v>2018</v>
      </c>
      <c r="C3442" t="s">
        <v>12</v>
      </c>
      <c r="D3442">
        <v>96480</v>
      </c>
      <c r="E3442">
        <v>160000</v>
      </c>
      <c r="F3442" t="s">
        <v>13</v>
      </c>
      <c r="G3442" t="s">
        <v>14</v>
      </c>
      <c r="H3442">
        <v>3</v>
      </c>
      <c r="I3442">
        <v>2</v>
      </c>
      <c r="J3442">
        <v>936</v>
      </c>
      <c r="K3442">
        <v>1.4223079999999999</v>
      </c>
      <c r="L3442" t="s">
        <v>15</v>
      </c>
    </row>
    <row r="3443" spans="1:12" x14ac:dyDescent="0.3">
      <c r="A3443" s="1">
        <v>43243</v>
      </c>
      <c r="B3443">
        <v>2018</v>
      </c>
      <c r="C3443" t="s">
        <v>29</v>
      </c>
      <c r="D3443">
        <v>192710</v>
      </c>
      <c r="E3443">
        <v>215000</v>
      </c>
      <c r="F3443" t="s">
        <v>13</v>
      </c>
      <c r="G3443" t="s">
        <v>14</v>
      </c>
      <c r="H3443">
        <v>3</v>
      </c>
      <c r="I3443">
        <v>1</v>
      </c>
      <c r="J3443">
        <v>973</v>
      </c>
      <c r="K3443">
        <v>1.4223079999999999</v>
      </c>
      <c r="L3443" t="s">
        <v>25</v>
      </c>
    </row>
    <row r="3444" spans="1:12" x14ac:dyDescent="0.3">
      <c r="A3444" s="1">
        <v>43244</v>
      </c>
      <c r="B3444">
        <v>2018</v>
      </c>
      <c r="C3444" t="s">
        <v>29</v>
      </c>
      <c r="D3444">
        <v>210140</v>
      </c>
      <c r="E3444">
        <v>347500</v>
      </c>
      <c r="F3444" t="s">
        <v>13</v>
      </c>
      <c r="G3444" t="s">
        <v>14</v>
      </c>
      <c r="H3444">
        <v>3</v>
      </c>
      <c r="I3444">
        <v>2</v>
      </c>
      <c r="J3444">
        <v>965</v>
      </c>
      <c r="K3444">
        <v>1.4223079999999999</v>
      </c>
      <c r="L3444" t="s">
        <v>25</v>
      </c>
    </row>
    <row r="3445" spans="1:12" x14ac:dyDescent="0.3">
      <c r="A3445" s="1">
        <v>43244</v>
      </c>
      <c r="B3445">
        <v>2018</v>
      </c>
      <c r="C3445" t="s">
        <v>30</v>
      </c>
      <c r="D3445">
        <v>317940</v>
      </c>
      <c r="E3445">
        <v>515000</v>
      </c>
      <c r="F3445" t="s">
        <v>13</v>
      </c>
      <c r="G3445" t="s">
        <v>14</v>
      </c>
      <c r="H3445">
        <v>3</v>
      </c>
      <c r="I3445">
        <v>2</v>
      </c>
      <c r="J3445">
        <v>1025</v>
      </c>
      <c r="K3445">
        <v>1.4223079999999999</v>
      </c>
      <c r="L3445" t="s">
        <v>22</v>
      </c>
    </row>
    <row r="3446" spans="1:12" x14ac:dyDescent="0.3">
      <c r="A3446" s="1">
        <v>43244</v>
      </c>
      <c r="B3446">
        <v>2018</v>
      </c>
      <c r="C3446" t="s">
        <v>12</v>
      </c>
      <c r="D3446">
        <v>91750</v>
      </c>
      <c r="E3446">
        <v>117000</v>
      </c>
      <c r="F3446" t="s">
        <v>13</v>
      </c>
      <c r="G3446" t="s">
        <v>14</v>
      </c>
      <c r="H3446">
        <v>3</v>
      </c>
      <c r="I3446">
        <v>2</v>
      </c>
      <c r="J3446">
        <v>1075</v>
      </c>
      <c r="K3446">
        <v>1.4223079999999999</v>
      </c>
      <c r="L3446" t="s">
        <v>15</v>
      </c>
    </row>
    <row r="3447" spans="1:12" x14ac:dyDescent="0.3">
      <c r="A3447" s="1">
        <v>43246</v>
      </c>
      <c r="B3447">
        <v>2018</v>
      </c>
      <c r="C3447" t="s">
        <v>29</v>
      </c>
      <c r="D3447">
        <v>121030</v>
      </c>
      <c r="E3447">
        <v>177000</v>
      </c>
      <c r="F3447" t="s">
        <v>13</v>
      </c>
      <c r="G3447" t="s">
        <v>14</v>
      </c>
      <c r="H3447">
        <v>3</v>
      </c>
      <c r="I3447">
        <v>3</v>
      </c>
      <c r="J3447">
        <v>1040</v>
      </c>
      <c r="K3447">
        <v>1.4223079999999999</v>
      </c>
      <c r="L3447" t="s">
        <v>22</v>
      </c>
    </row>
    <row r="3448" spans="1:12" x14ac:dyDescent="0.3">
      <c r="A3448" s="1">
        <v>43246</v>
      </c>
      <c r="B3448">
        <v>2018</v>
      </c>
      <c r="C3448" t="s">
        <v>12</v>
      </c>
      <c r="D3448">
        <v>81020</v>
      </c>
      <c r="E3448">
        <v>72341</v>
      </c>
      <c r="F3448" t="s">
        <v>19</v>
      </c>
      <c r="G3448" t="s">
        <v>20</v>
      </c>
      <c r="H3448">
        <v>4</v>
      </c>
      <c r="I3448">
        <v>3</v>
      </c>
      <c r="J3448">
        <v>1321</v>
      </c>
      <c r="K3448">
        <v>1.4223079999999999</v>
      </c>
      <c r="L3448" t="s">
        <v>16</v>
      </c>
    </row>
    <row r="3449" spans="1:12" x14ac:dyDescent="0.3">
      <c r="A3449" s="1">
        <v>43247</v>
      </c>
      <c r="B3449">
        <v>2018</v>
      </c>
      <c r="C3449" t="s">
        <v>29</v>
      </c>
      <c r="D3449">
        <v>135170</v>
      </c>
      <c r="E3449">
        <v>194000</v>
      </c>
      <c r="F3449" t="s">
        <v>13</v>
      </c>
      <c r="G3449" t="s">
        <v>14</v>
      </c>
      <c r="H3449">
        <v>3</v>
      </c>
      <c r="I3449">
        <v>1</v>
      </c>
      <c r="J3449">
        <v>1059</v>
      </c>
      <c r="K3449">
        <v>1.4223079999999999</v>
      </c>
      <c r="L3449" t="s">
        <v>22</v>
      </c>
    </row>
    <row r="3450" spans="1:12" x14ac:dyDescent="0.3">
      <c r="A3450" s="1">
        <v>43251</v>
      </c>
      <c r="B3450">
        <v>2018</v>
      </c>
      <c r="C3450" t="s">
        <v>30</v>
      </c>
      <c r="D3450">
        <v>302920</v>
      </c>
      <c r="E3450">
        <v>581025</v>
      </c>
      <c r="F3450" t="s">
        <v>13</v>
      </c>
      <c r="G3450" t="s">
        <v>14</v>
      </c>
      <c r="H3450">
        <v>3</v>
      </c>
      <c r="I3450">
        <v>1</v>
      </c>
      <c r="J3450">
        <v>1022</v>
      </c>
      <c r="K3450">
        <v>1.4223079999999999</v>
      </c>
      <c r="L3450" t="s">
        <v>16</v>
      </c>
    </row>
    <row r="3451" spans="1:12" x14ac:dyDescent="0.3">
      <c r="A3451" s="1">
        <v>43251</v>
      </c>
      <c r="B3451">
        <v>2018</v>
      </c>
      <c r="C3451" t="s">
        <v>12</v>
      </c>
      <c r="D3451">
        <v>70430</v>
      </c>
      <c r="E3451">
        <v>135000</v>
      </c>
      <c r="F3451" t="s">
        <v>23</v>
      </c>
      <c r="G3451" t="s">
        <v>24</v>
      </c>
      <c r="H3451">
        <v>6</v>
      </c>
      <c r="I3451">
        <v>4</v>
      </c>
      <c r="J3451">
        <v>1838</v>
      </c>
      <c r="K3451">
        <v>1.4223079999999999</v>
      </c>
      <c r="L3451" t="s">
        <v>16</v>
      </c>
    </row>
    <row r="3452" spans="1:12" x14ac:dyDescent="0.3">
      <c r="A3452" s="1">
        <v>43251</v>
      </c>
      <c r="B3452">
        <v>2018</v>
      </c>
      <c r="C3452" t="s">
        <v>29</v>
      </c>
      <c r="D3452">
        <v>590940</v>
      </c>
      <c r="E3452">
        <v>626000</v>
      </c>
      <c r="F3452" t="s">
        <v>13</v>
      </c>
      <c r="G3452" t="s">
        <v>14</v>
      </c>
      <c r="H3452">
        <v>3</v>
      </c>
      <c r="I3452">
        <v>3</v>
      </c>
      <c r="J3452">
        <v>1040</v>
      </c>
      <c r="K3452">
        <v>1.4223079999999999</v>
      </c>
      <c r="L3452" t="s">
        <v>22</v>
      </c>
    </row>
    <row r="3453" spans="1:12" x14ac:dyDescent="0.3">
      <c r="A3453" s="1">
        <v>43252</v>
      </c>
      <c r="B3453">
        <v>2018</v>
      </c>
      <c r="C3453" t="s">
        <v>18</v>
      </c>
      <c r="D3453">
        <v>161620</v>
      </c>
      <c r="E3453">
        <v>310000</v>
      </c>
      <c r="F3453" t="s">
        <v>19</v>
      </c>
      <c r="G3453" t="s">
        <v>20</v>
      </c>
      <c r="H3453">
        <v>4</v>
      </c>
      <c r="I3453">
        <v>4</v>
      </c>
      <c r="J3453">
        <v>1356</v>
      </c>
      <c r="K3453">
        <v>1.4223079999999999</v>
      </c>
      <c r="L3453" t="s">
        <v>16</v>
      </c>
    </row>
    <row r="3454" spans="1:12" x14ac:dyDescent="0.3">
      <c r="A3454" s="1">
        <v>43253</v>
      </c>
      <c r="B3454">
        <v>2018</v>
      </c>
      <c r="C3454" t="s">
        <v>29</v>
      </c>
      <c r="D3454">
        <v>299250</v>
      </c>
      <c r="E3454">
        <v>182500</v>
      </c>
      <c r="F3454" t="s">
        <v>13</v>
      </c>
      <c r="G3454" t="s">
        <v>14</v>
      </c>
      <c r="H3454">
        <v>3</v>
      </c>
      <c r="I3454">
        <v>2</v>
      </c>
      <c r="J3454">
        <v>1085</v>
      </c>
      <c r="K3454">
        <v>1.4223079999999999</v>
      </c>
      <c r="L3454" t="s">
        <v>25</v>
      </c>
    </row>
    <row r="3455" spans="1:12" x14ac:dyDescent="0.3">
      <c r="A3455" s="1">
        <v>43253</v>
      </c>
      <c r="B3455">
        <v>2018</v>
      </c>
      <c r="C3455" t="s">
        <v>12</v>
      </c>
      <c r="D3455">
        <v>95930</v>
      </c>
      <c r="E3455">
        <v>64600</v>
      </c>
      <c r="F3455" t="s">
        <v>13</v>
      </c>
      <c r="G3455" t="s">
        <v>14</v>
      </c>
      <c r="H3455">
        <v>3</v>
      </c>
      <c r="I3455">
        <v>1</v>
      </c>
      <c r="J3455">
        <v>926</v>
      </c>
      <c r="K3455">
        <v>1.4223079999999999</v>
      </c>
      <c r="L3455" t="s">
        <v>15</v>
      </c>
    </row>
    <row r="3456" spans="1:12" x14ac:dyDescent="0.3">
      <c r="A3456" s="1">
        <v>43254</v>
      </c>
      <c r="B3456">
        <v>2018</v>
      </c>
      <c r="C3456" t="s">
        <v>12</v>
      </c>
      <c r="D3456">
        <v>77640</v>
      </c>
      <c r="E3456">
        <v>59000</v>
      </c>
      <c r="F3456" t="s">
        <v>13</v>
      </c>
      <c r="G3456" t="s">
        <v>14</v>
      </c>
      <c r="H3456">
        <v>3</v>
      </c>
      <c r="I3456">
        <v>1</v>
      </c>
      <c r="J3456">
        <v>1011</v>
      </c>
      <c r="K3456">
        <v>1.4223079999999999</v>
      </c>
      <c r="L3456" t="s">
        <v>16</v>
      </c>
    </row>
    <row r="3457" spans="1:12" x14ac:dyDescent="0.3">
      <c r="A3457" s="1">
        <v>43254</v>
      </c>
      <c r="B3457">
        <v>2018</v>
      </c>
      <c r="C3457" t="s">
        <v>18</v>
      </c>
      <c r="D3457">
        <v>271080</v>
      </c>
      <c r="E3457">
        <v>412500</v>
      </c>
      <c r="F3457" t="s">
        <v>13</v>
      </c>
      <c r="G3457" t="s">
        <v>14</v>
      </c>
      <c r="H3457">
        <v>3</v>
      </c>
      <c r="I3457">
        <v>2</v>
      </c>
      <c r="J3457">
        <v>1053</v>
      </c>
      <c r="K3457">
        <v>1.4223079999999999</v>
      </c>
      <c r="L3457" t="s">
        <v>22</v>
      </c>
    </row>
    <row r="3458" spans="1:12" x14ac:dyDescent="0.3">
      <c r="A3458" s="1">
        <v>43257</v>
      </c>
      <c r="B3458">
        <v>2018</v>
      </c>
      <c r="C3458" t="s">
        <v>12</v>
      </c>
      <c r="D3458">
        <v>118150</v>
      </c>
      <c r="E3458">
        <v>155000</v>
      </c>
      <c r="F3458" t="s">
        <v>13</v>
      </c>
      <c r="G3458" t="s">
        <v>14</v>
      </c>
      <c r="H3458">
        <v>3</v>
      </c>
      <c r="I3458">
        <v>2</v>
      </c>
      <c r="J3458">
        <v>910</v>
      </c>
      <c r="K3458">
        <v>1.4223079999999999</v>
      </c>
      <c r="L3458" t="s">
        <v>22</v>
      </c>
    </row>
    <row r="3459" spans="1:12" x14ac:dyDescent="0.3">
      <c r="A3459" s="1">
        <v>43259</v>
      </c>
      <c r="B3459">
        <v>2018</v>
      </c>
      <c r="C3459" t="s">
        <v>18</v>
      </c>
      <c r="D3459">
        <v>196510</v>
      </c>
      <c r="E3459">
        <v>340500</v>
      </c>
      <c r="F3459" t="s">
        <v>13</v>
      </c>
      <c r="G3459" t="s">
        <v>14</v>
      </c>
      <c r="H3459">
        <v>3</v>
      </c>
      <c r="I3459">
        <v>3</v>
      </c>
      <c r="J3459">
        <v>1054</v>
      </c>
      <c r="K3459">
        <v>1.4223079999999999</v>
      </c>
      <c r="L3459" t="s">
        <v>25</v>
      </c>
    </row>
    <row r="3460" spans="1:12" x14ac:dyDescent="0.3">
      <c r="A3460" s="1">
        <v>43260</v>
      </c>
      <c r="B3460">
        <v>2018</v>
      </c>
      <c r="C3460" t="s">
        <v>12</v>
      </c>
      <c r="D3460">
        <v>93310</v>
      </c>
      <c r="E3460">
        <v>159500</v>
      </c>
      <c r="F3460" t="s">
        <v>13</v>
      </c>
      <c r="G3460" t="s">
        <v>14</v>
      </c>
      <c r="H3460">
        <v>3</v>
      </c>
      <c r="I3460">
        <v>1</v>
      </c>
      <c r="J3460">
        <v>1009</v>
      </c>
      <c r="K3460">
        <v>1.4223079999999999</v>
      </c>
      <c r="L3460" t="s">
        <v>22</v>
      </c>
    </row>
    <row r="3461" spans="1:12" x14ac:dyDescent="0.3">
      <c r="A3461" s="1">
        <v>43260</v>
      </c>
      <c r="B3461">
        <v>2018</v>
      </c>
      <c r="C3461" t="s">
        <v>29</v>
      </c>
      <c r="D3461">
        <v>258790</v>
      </c>
      <c r="E3461">
        <v>385000</v>
      </c>
      <c r="F3461" t="s">
        <v>13</v>
      </c>
      <c r="G3461" t="s">
        <v>14</v>
      </c>
      <c r="H3461">
        <v>3</v>
      </c>
      <c r="I3461">
        <v>1</v>
      </c>
      <c r="J3461">
        <v>961</v>
      </c>
      <c r="K3461">
        <v>1.4223079999999999</v>
      </c>
      <c r="L3461" t="s">
        <v>16</v>
      </c>
    </row>
    <row r="3462" spans="1:12" x14ac:dyDescent="0.3">
      <c r="A3462" s="1">
        <v>43264</v>
      </c>
      <c r="B3462">
        <v>2018</v>
      </c>
      <c r="C3462" t="s">
        <v>30</v>
      </c>
      <c r="D3462">
        <v>273130</v>
      </c>
      <c r="E3462">
        <v>465000</v>
      </c>
      <c r="F3462" t="s">
        <v>13</v>
      </c>
      <c r="G3462" t="s">
        <v>14</v>
      </c>
      <c r="H3462">
        <v>3</v>
      </c>
      <c r="I3462">
        <v>2</v>
      </c>
      <c r="J3462">
        <v>1001</v>
      </c>
      <c r="K3462">
        <v>1.4223079999999999</v>
      </c>
      <c r="L3462" t="s">
        <v>25</v>
      </c>
    </row>
    <row r="3463" spans="1:12" x14ac:dyDescent="0.3">
      <c r="A3463" s="1">
        <v>43265</v>
      </c>
      <c r="B3463">
        <v>2018</v>
      </c>
      <c r="C3463" t="s">
        <v>12</v>
      </c>
      <c r="D3463">
        <v>31970</v>
      </c>
      <c r="E3463">
        <v>30000</v>
      </c>
      <c r="F3463" t="s">
        <v>19</v>
      </c>
      <c r="G3463" t="s">
        <v>20</v>
      </c>
      <c r="H3463">
        <v>4</v>
      </c>
      <c r="I3463">
        <v>4</v>
      </c>
      <c r="J3463">
        <v>1425</v>
      </c>
      <c r="K3463">
        <v>1.4223079999999999</v>
      </c>
      <c r="L3463" t="s">
        <v>22</v>
      </c>
    </row>
    <row r="3464" spans="1:12" x14ac:dyDescent="0.3">
      <c r="A3464" s="1">
        <v>43265</v>
      </c>
      <c r="B3464">
        <v>2018</v>
      </c>
      <c r="C3464" t="s">
        <v>29</v>
      </c>
      <c r="D3464">
        <v>362250</v>
      </c>
      <c r="E3464">
        <v>160000</v>
      </c>
      <c r="F3464" t="s">
        <v>13</v>
      </c>
      <c r="G3464" t="s">
        <v>14</v>
      </c>
      <c r="H3464">
        <v>3</v>
      </c>
      <c r="I3464">
        <v>3</v>
      </c>
      <c r="J3464">
        <v>988</v>
      </c>
      <c r="K3464">
        <v>1.4223079999999999</v>
      </c>
      <c r="L3464" t="s">
        <v>16</v>
      </c>
    </row>
    <row r="3465" spans="1:12" x14ac:dyDescent="0.3">
      <c r="A3465" s="1">
        <v>43267</v>
      </c>
      <c r="B3465">
        <v>2018</v>
      </c>
      <c r="C3465" t="s">
        <v>30</v>
      </c>
      <c r="D3465">
        <v>193420</v>
      </c>
      <c r="E3465">
        <v>385000</v>
      </c>
      <c r="F3465" t="s">
        <v>19</v>
      </c>
      <c r="G3465" t="s">
        <v>20</v>
      </c>
      <c r="H3465">
        <v>4</v>
      </c>
      <c r="I3465">
        <v>3</v>
      </c>
      <c r="J3465">
        <v>1413</v>
      </c>
      <c r="K3465">
        <v>1.4223079999999999</v>
      </c>
      <c r="L3465" t="s">
        <v>16</v>
      </c>
    </row>
    <row r="3466" spans="1:12" x14ac:dyDescent="0.3">
      <c r="A3466" s="1">
        <v>43268</v>
      </c>
      <c r="B3466">
        <v>2018</v>
      </c>
      <c r="C3466" t="s">
        <v>30</v>
      </c>
      <c r="D3466">
        <v>277970</v>
      </c>
      <c r="E3466">
        <v>420000</v>
      </c>
      <c r="F3466" t="s">
        <v>13</v>
      </c>
      <c r="G3466" t="s">
        <v>14</v>
      </c>
      <c r="H3466">
        <v>3</v>
      </c>
      <c r="I3466">
        <v>3</v>
      </c>
      <c r="J3466">
        <v>1096</v>
      </c>
      <c r="K3466">
        <v>1.4223079999999999</v>
      </c>
      <c r="L3466" t="s">
        <v>22</v>
      </c>
    </row>
    <row r="3467" spans="1:12" x14ac:dyDescent="0.3">
      <c r="A3467" s="1">
        <v>43268</v>
      </c>
      <c r="B3467">
        <v>2018</v>
      </c>
      <c r="C3467" t="s">
        <v>30</v>
      </c>
      <c r="D3467">
        <v>383350</v>
      </c>
      <c r="E3467">
        <v>545000</v>
      </c>
      <c r="F3467" t="s">
        <v>13</v>
      </c>
      <c r="G3467" t="s">
        <v>14</v>
      </c>
      <c r="H3467">
        <v>3</v>
      </c>
      <c r="I3467">
        <v>3</v>
      </c>
      <c r="J3467">
        <v>1081</v>
      </c>
      <c r="K3467">
        <v>1.4223079999999999</v>
      </c>
      <c r="L3467" t="s">
        <v>16</v>
      </c>
    </row>
    <row r="3468" spans="1:12" x14ac:dyDescent="0.3">
      <c r="A3468" s="1">
        <v>43271</v>
      </c>
      <c r="B3468">
        <v>2018</v>
      </c>
      <c r="C3468" t="s">
        <v>18</v>
      </c>
      <c r="D3468">
        <v>189910</v>
      </c>
      <c r="E3468">
        <v>222075</v>
      </c>
      <c r="F3468" t="s">
        <v>13</v>
      </c>
      <c r="G3468" t="s">
        <v>14</v>
      </c>
      <c r="H3468">
        <v>3</v>
      </c>
      <c r="I3468">
        <v>2</v>
      </c>
      <c r="J3468">
        <v>907</v>
      </c>
      <c r="K3468">
        <v>1.4223079999999999</v>
      </c>
      <c r="L3468" t="s">
        <v>15</v>
      </c>
    </row>
    <row r="3469" spans="1:12" x14ac:dyDescent="0.3">
      <c r="A3469" s="1">
        <v>43271</v>
      </c>
      <c r="B3469">
        <v>2018</v>
      </c>
      <c r="C3469" t="s">
        <v>12</v>
      </c>
      <c r="D3469">
        <v>82860</v>
      </c>
      <c r="E3469">
        <v>108000</v>
      </c>
      <c r="F3469" t="s">
        <v>13</v>
      </c>
      <c r="G3469" t="s">
        <v>14</v>
      </c>
      <c r="H3469">
        <v>3</v>
      </c>
      <c r="I3469">
        <v>1</v>
      </c>
      <c r="J3469">
        <v>971</v>
      </c>
      <c r="K3469">
        <v>1.4223079999999999</v>
      </c>
      <c r="L3469" t="s">
        <v>22</v>
      </c>
    </row>
    <row r="3470" spans="1:12" x14ac:dyDescent="0.3">
      <c r="A3470" s="1">
        <v>43272</v>
      </c>
      <c r="B3470">
        <v>2018</v>
      </c>
      <c r="C3470" t="s">
        <v>12</v>
      </c>
      <c r="D3470">
        <v>64310</v>
      </c>
      <c r="E3470">
        <v>138500</v>
      </c>
      <c r="F3470" t="s">
        <v>23</v>
      </c>
      <c r="G3470" t="s">
        <v>24</v>
      </c>
      <c r="H3470">
        <v>6</v>
      </c>
      <c r="I3470">
        <v>5</v>
      </c>
      <c r="J3470">
        <v>1925</v>
      </c>
      <c r="K3470">
        <v>1.4223079999999999</v>
      </c>
      <c r="L3470" t="s">
        <v>15</v>
      </c>
    </row>
    <row r="3471" spans="1:12" x14ac:dyDescent="0.3">
      <c r="A3471" s="1">
        <v>43274</v>
      </c>
      <c r="B3471">
        <v>2018</v>
      </c>
      <c r="C3471" t="s">
        <v>30</v>
      </c>
      <c r="D3471">
        <v>268390</v>
      </c>
      <c r="E3471">
        <v>529000</v>
      </c>
      <c r="F3471" t="s">
        <v>13</v>
      </c>
      <c r="G3471" t="s">
        <v>14</v>
      </c>
      <c r="H3471">
        <v>3</v>
      </c>
      <c r="I3471">
        <v>2</v>
      </c>
      <c r="J3471">
        <v>934</v>
      </c>
      <c r="K3471">
        <v>1.4223079999999999</v>
      </c>
      <c r="L3471" t="s">
        <v>22</v>
      </c>
    </row>
    <row r="3472" spans="1:12" x14ac:dyDescent="0.3">
      <c r="A3472" s="1">
        <v>43278</v>
      </c>
      <c r="B3472">
        <v>2018</v>
      </c>
      <c r="C3472" t="s">
        <v>18</v>
      </c>
      <c r="D3472">
        <v>426588</v>
      </c>
      <c r="E3472">
        <v>722500</v>
      </c>
      <c r="F3472" t="s">
        <v>13</v>
      </c>
      <c r="G3472" t="s">
        <v>14</v>
      </c>
      <c r="H3472">
        <v>3</v>
      </c>
      <c r="I3472">
        <v>1</v>
      </c>
      <c r="J3472">
        <v>999</v>
      </c>
      <c r="K3472">
        <v>1.4223079999999999</v>
      </c>
      <c r="L3472" t="s">
        <v>16</v>
      </c>
    </row>
    <row r="3473" spans="1:12" x14ac:dyDescent="0.3">
      <c r="A3473" s="1">
        <v>43278</v>
      </c>
      <c r="B3473">
        <v>2018</v>
      </c>
      <c r="C3473" t="s">
        <v>30</v>
      </c>
      <c r="D3473">
        <v>219740</v>
      </c>
      <c r="E3473">
        <v>330500</v>
      </c>
      <c r="F3473" t="s">
        <v>19</v>
      </c>
      <c r="G3473" t="s">
        <v>20</v>
      </c>
      <c r="H3473">
        <v>4</v>
      </c>
      <c r="I3473">
        <v>2</v>
      </c>
      <c r="J3473">
        <v>1436</v>
      </c>
      <c r="K3473">
        <v>1.4223079999999999</v>
      </c>
      <c r="L3473" t="s">
        <v>22</v>
      </c>
    </row>
    <row r="3474" spans="1:12" x14ac:dyDescent="0.3">
      <c r="A3474" s="1">
        <v>43279</v>
      </c>
      <c r="B3474">
        <v>2018</v>
      </c>
      <c r="C3474" t="s">
        <v>29</v>
      </c>
      <c r="D3474">
        <v>388640</v>
      </c>
      <c r="E3474">
        <v>765000</v>
      </c>
      <c r="F3474" t="s">
        <v>13</v>
      </c>
      <c r="G3474" t="s">
        <v>14</v>
      </c>
      <c r="H3474">
        <v>3</v>
      </c>
      <c r="I3474">
        <v>1</v>
      </c>
      <c r="J3474">
        <v>907</v>
      </c>
      <c r="K3474">
        <v>1.4223079999999999</v>
      </c>
      <c r="L3474" t="s">
        <v>16</v>
      </c>
    </row>
    <row r="3475" spans="1:12" x14ac:dyDescent="0.3">
      <c r="A3475" s="1">
        <v>43279</v>
      </c>
      <c r="B3475">
        <v>2018</v>
      </c>
      <c r="C3475" t="s">
        <v>12</v>
      </c>
      <c r="D3475">
        <v>124850</v>
      </c>
      <c r="E3475">
        <v>129500</v>
      </c>
      <c r="F3475" t="s">
        <v>19</v>
      </c>
      <c r="G3475" t="s">
        <v>20</v>
      </c>
      <c r="H3475">
        <v>4</v>
      </c>
      <c r="I3475">
        <v>3</v>
      </c>
      <c r="J3475">
        <v>1410</v>
      </c>
      <c r="K3475">
        <v>1.4223079999999999</v>
      </c>
      <c r="L3475" t="s">
        <v>22</v>
      </c>
    </row>
    <row r="3476" spans="1:12" x14ac:dyDescent="0.3">
      <c r="A3476" s="1">
        <v>43280</v>
      </c>
      <c r="B3476">
        <v>2018</v>
      </c>
      <c r="C3476" t="s">
        <v>18</v>
      </c>
      <c r="D3476">
        <v>323030</v>
      </c>
      <c r="E3476">
        <v>392000</v>
      </c>
      <c r="F3476" t="s">
        <v>13</v>
      </c>
      <c r="G3476" t="s">
        <v>14</v>
      </c>
      <c r="H3476">
        <v>3</v>
      </c>
      <c r="I3476">
        <v>3</v>
      </c>
      <c r="J3476">
        <v>1004</v>
      </c>
      <c r="K3476">
        <v>1.4223079999999999</v>
      </c>
      <c r="L3476" t="s">
        <v>22</v>
      </c>
    </row>
    <row r="3477" spans="1:12" x14ac:dyDescent="0.3">
      <c r="A3477" s="1">
        <v>43282</v>
      </c>
      <c r="B3477">
        <v>2018</v>
      </c>
      <c r="C3477" t="s">
        <v>18</v>
      </c>
      <c r="D3477">
        <v>213860</v>
      </c>
      <c r="E3477">
        <v>354000</v>
      </c>
      <c r="F3477" t="s">
        <v>13</v>
      </c>
      <c r="G3477" t="s">
        <v>14</v>
      </c>
      <c r="H3477">
        <v>3</v>
      </c>
      <c r="I3477">
        <v>2</v>
      </c>
      <c r="J3477">
        <v>1055</v>
      </c>
      <c r="K3477">
        <v>1.4223079999999999</v>
      </c>
      <c r="L3477" t="s">
        <v>25</v>
      </c>
    </row>
    <row r="3478" spans="1:12" x14ac:dyDescent="0.3">
      <c r="A3478" s="1">
        <v>43282</v>
      </c>
      <c r="B3478">
        <v>2018</v>
      </c>
      <c r="C3478" t="s">
        <v>18</v>
      </c>
      <c r="D3478">
        <v>248890</v>
      </c>
      <c r="E3478">
        <v>422500</v>
      </c>
      <c r="F3478" t="s">
        <v>13</v>
      </c>
      <c r="G3478" t="s">
        <v>14</v>
      </c>
      <c r="H3478">
        <v>3</v>
      </c>
      <c r="I3478">
        <v>3</v>
      </c>
      <c r="J3478">
        <v>1069</v>
      </c>
      <c r="K3478">
        <v>1.4223079999999999</v>
      </c>
      <c r="L3478" t="s">
        <v>25</v>
      </c>
    </row>
    <row r="3479" spans="1:12" x14ac:dyDescent="0.3">
      <c r="A3479" s="1">
        <v>43286</v>
      </c>
      <c r="B3479">
        <v>2018</v>
      </c>
      <c r="C3479" t="s">
        <v>29</v>
      </c>
      <c r="D3479">
        <v>173460</v>
      </c>
      <c r="E3479">
        <v>150500</v>
      </c>
      <c r="F3479" t="s">
        <v>13</v>
      </c>
      <c r="G3479" t="s">
        <v>14</v>
      </c>
      <c r="H3479">
        <v>3</v>
      </c>
      <c r="I3479">
        <v>2</v>
      </c>
      <c r="J3479">
        <v>1063</v>
      </c>
      <c r="K3479">
        <v>1.4223079999999999</v>
      </c>
      <c r="L3479" t="s">
        <v>22</v>
      </c>
    </row>
    <row r="3480" spans="1:12" x14ac:dyDescent="0.3">
      <c r="A3480" s="1">
        <v>43286</v>
      </c>
      <c r="B3480">
        <v>2018</v>
      </c>
      <c r="C3480" t="s">
        <v>12</v>
      </c>
      <c r="D3480">
        <v>63970</v>
      </c>
      <c r="E3480">
        <v>20000</v>
      </c>
      <c r="F3480" t="s">
        <v>13</v>
      </c>
      <c r="G3480" t="s">
        <v>14</v>
      </c>
      <c r="H3480">
        <v>3</v>
      </c>
      <c r="I3480">
        <v>1</v>
      </c>
      <c r="J3480">
        <v>1071</v>
      </c>
      <c r="K3480">
        <v>1.4223079999999999</v>
      </c>
      <c r="L3480" t="s">
        <v>22</v>
      </c>
    </row>
    <row r="3481" spans="1:12" x14ac:dyDescent="0.3">
      <c r="A3481" s="1">
        <v>43287</v>
      </c>
      <c r="B3481">
        <v>2018</v>
      </c>
      <c r="C3481" t="s">
        <v>12</v>
      </c>
      <c r="D3481">
        <v>86390</v>
      </c>
      <c r="E3481">
        <v>125000</v>
      </c>
      <c r="F3481" t="s">
        <v>23</v>
      </c>
      <c r="G3481" t="s">
        <v>24</v>
      </c>
      <c r="H3481">
        <v>6</v>
      </c>
      <c r="I3481">
        <v>6</v>
      </c>
      <c r="J3481">
        <v>2019</v>
      </c>
      <c r="K3481">
        <v>1.4223079999999999</v>
      </c>
      <c r="L3481" t="s">
        <v>25</v>
      </c>
    </row>
    <row r="3482" spans="1:12" x14ac:dyDescent="0.3">
      <c r="A3482" s="1">
        <v>43287</v>
      </c>
      <c r="B3482">
        <v>2018</v>
      </c>
      <c r="C3482" t="s">
        <v>12</v>
      </c>
      <c r="D3482">
        <v>70050</v>
      </c>
      <c r="E3482">
        <v>80500</v>
      </c>
      <c r="F3482" t="s">
        <v>27</v>
      </c>
      <c r="G3482" t="s">
        <v>28</v>
      </c>
      <c r="H3482">
        <v>8</v>
      </c>
      <c r="I3482">
        <v>6</v>
      </c>
      <c r="J3482">
        <v>2465</v>
      </c>
      <c r="K3482">
        <v>1.4223079999999999</v>
      </c>
      <c r="L3482" t="s">
        <v>16</v>
      </c>
    </row>
    <row r="3483" spans="1:12" x14ac:dyDescent="0.3">
      <c r="A3483" s="1">
        <v>43287</v>
      </c>
      <c r="B3483">
        <v>2018</v>
      </c>
      <c r="C3483" t="s">
        <v>18</v>
      </c>
      <c r="D3483">
        <v>467700</v>
      </c>
      <c r="E3483">
        <v>745000</v>
      </c>
      <c r="F3483" t="s">
        <v>13</v>
      </c>
      <c r="G3483" t="s">
        <v>14</v>
      </c>
      <c r="H3483">
        <v>3</v>
      </c>
      <c r="I3483">
        <v>3</v>
      </c>
      <c r="J3483">
        <v>926</v>
      </c>
      <c r="K3483">
        <v>1.4223079999999999</v>
      </c>
      <c r="L3483" t="s">
        <v>22</v>
      </c>
    </row>
    <row r="3484" spans="1:12" x14ac:dyDescent="0.3">
      <c r="A3484" s="1">
        <v>43288</v>
      </c>
      <c r="B3484">
        <v>2018</v>
      </c>
      <c r="C3484" t="s">
        <v>29</v>
      </c>
      <c r="D3484">
        <v>537600</v>
      </c>
      <c r="E3484">
        <v>910000</v>
      </c>
      <c r="F3484" t="s">
        <v>13</v>
      </c>
      <c r="G3484" t="s">
        <v>14</v>
      </c>
      <c r="H3484">
        <v>3</v>
      </c>
      <c r="I3484">
        <v>1</v>
      </c>
      <c r="J3484">
        <v>1008</v>
      </c>
      <c r="K3484">
        <v>1.4223079999999999</v>
      </c>
      <c r="L3484" t="s">
        <v>15</v>
      </c>
    </row>
    <row r="3485" spans="1:12" x14ac:dyDescent="0.3">
      <c r="A3485" s="1">
        <v>43289</v>
      </c>
      <c r="B3485">
        <v>2018</v>
      </c>
      <c r="C3485" t="s">
        <v>30</v>
      </c>
      <c r="D3485">
        <v>166540</v>
      </c>
      <c r="E3485">
        <v>250000</v>
      </c>
      <c r="F3485" t="s">
        <v>13</v>
      </c>
      <c r="G3485" t="s">
        <v>14</v>
      </c>
      <c r="H3485">
        <v>3</v>
      </c>
      <c r="I3485">
        <v>1</v>
      </c>
      <c r="J3485">
        <v>941</v>
      </c>
      <c r="K3485">
        <v>1.4223079999999999</v>
      </c>
      <c r="L3485" t="s">
        <v>16</v>
      </c>
    </row>
    <row r="3486" spans="1:12" x14ac:dyDescent="0.3">
      <c r="A3486" s="1">
        <v>43289</v>
      </c>
      <c r="B3486">
        <v>2018</v>
      </c>
      <c r="C3486" t="s">
        <v>30</v>
      </c>
      <c r="D3486">
        <v>465930</v>
      </c>
      <c r="E3486">
        <v>703000</v>
      </c>
      <c r="F3486" t="s">
        <v>13</v>
      </c>
      <c r="G3486" t="s">
        <v>14</v>
      </c>
      <c r="H3486">
        <v>3</v>
      </c>
      <c r="I3486">
        <v>2</v>
      </c>
      <c r="J3486">
        <v>1078</v>
      </c>
      <c r="K3486">
        <v>1.4223079999999999</v>
      </c>
      <c r="L3486" t="s">
        <v>22</v>
      </c>
    </row>
    <row r="3487" spans="1:12" x14ac:dyDescent="0.3">
      <c r="A3487" s="1">
        <v>43292</v>
      </c>
      <c r="B3487">
        <v>2018</v>
      </c>
      <c r="C3487" t="s">
        <v>30</v>
      </c>
      <c r="D3487">
        <v>476640</v>
      </c>
      <c r="E3487">
        <v>675000</v>
      </c>
      <c r="F3487" t="s">
        <v>13</v>
      </c>
      <c r="G3487" t="s">
        <v>14</v>
      </c>
      <c r="H3487">
        <v>3</v>
      </c>
      <c r="I3487">
        <v>3</v>
      </c>
      <c r="J3487">
        <v>1028</v>
      </c>
      <c r="K3487">
        <v>1.4223079999999999</v>
      </c>
      <c r="L3487" t="s">
        <v>22</v>
      </c>
    </row>
    <row r="3488" spans="1:12" x14ac:dyDescent="0.3">
      <c r="A3488" s="1">
        <v>43292</v>
      </c>
      <c r="B3488">
        <v>2018</v>
      </c>
      <c r="C3488" t="s">
        <v>12</v>
      </c>
      <c r="D3488">
        <v>107500</v>
      </c>
      <c r="E3488">
        <v>175200</v>
      </c>
      <c r="F3488" t="s">
        <v>13</v>
      </c>
      <c r="G3488" t="s">
        <v>14</v>
      </c>
      <c r="H3488">
        <v>3</v>
      </c>
      <c r="I3488">
        <v>3</v>
      </c>
      <c r="J3488">
        <v>981</v>
      </c>
      <c r="K3488">
        <v>1.4223079999999999</v>
      </c>
      <c r="L3488" t="s">
        <v>16</v>
      </c>
    </row>
    <row r="3489" spans="1:12" x14ac:dyDescent="0.3">
      <c r="A3489" s="1">
        <v>43293</v>
      </c>
      <c r="B3489">
        <v>2018</v>
      </c>
      <c r="C3489" t="s">
        <v>29</v>
      </c>
      <c r="D3489">
        <v>278530</v>
      </c>
      <c r="E3489">
        <v>375000</v>
      </c>
      <c r="F3489" t="s">
        <v>13</v>
      </c>
      <c r="G3489" t="s">
        <v>14</v>
      </c>
      <c r="H3489">
        <v>3</v>
      </c>
      <c r="I3489">
        <v>1</v>
      </c>
      <c r="J3489">
        <v>994</v>
      </c>
      <c r="K3489">
        <v>1.4223079999999999</v>
      </c>
      <c r="L3489" t="s">
        <v>15</v>
      </c>
    </row>
    <row r="3490" spans="1:12" x14ac:dyDescent="0.3">
      <c r="A3490" s="1">
        <v>43295</v>
      </c>
      <c r="B3490">
        <v>2018</v>
      </c>
      <c r="C3490" t="s">
        <v>29</v>
      </c>
      <c r="D3490">
        <v>172900</v>
      </c>
      <c r="E3490">
        <v>230000</v>
      </c>
      <c r="F3490" t="s">
        <v>13</v>
      </c>
      <c r="G3490" t="s">
        <v>14</v>
      </c>
      <c r="H3490">
        <v>3</v>
      </c>
      <c r="I3490">
        <v>1</v>
      </c>
      <c r="J3490">
        <v>1049</v>
      </c>
      <c r="K3490">
        <v>1.4223079999999999</v>
      </c>
      <c r="L3490" t="s">
        <v>25</v>
      </c>
    </row>
    <row r="3491" spans="1:12" x14ac:dyDescent="0.3">
      <c r="A3491" s="1">
        <v>43295</v>
      </c>
      <c r="B3491">
        <v>2018</v>
      </c>
      <c r="C3491" t="s">
        <v>12</v>
      </c>
      <c r="D3491">
        <v>114340</v>
      </c>
      <c r="E3491">
        <v>125000</v>
      </c>
      <c r="F3491" t="s">
        <v>23</v>
      </c>
      <c r="G3491" t="s">
        <v>24</v>
      </c>
      <c r="H3491">
        <v>6</v>
      </c>
      <c r="I3491">
        <v>6</v>
      </c>
      <c r="J3491">
        <v>2193</v>
      </c>
      <c r="K3491">
        <v>1.4223079999999999</v>
      </c>
      <c r="L3491" t="s">
        <v>16</v>
      </c>
    </row>
    <row r="3492" spans="1:12" x14ac:dyDescent="0.3">
      <c r="A3492" s="1">
        <v>43296</v>
      </c>
      <c r="B3492">
        <v>2018</v>
      </c>
      <c r="C3492" t="s">
        <v>12</v>
      </c>
      <c r="D3492">
        <v>62250</v>
      </c>
      <c r="E3492">
        <v>42387</v>
      </c>
      <c r="F3492" t="s">
        <v>13</v>
      </c>
      <c r="G3492" t="s">
        <v>14</v>
      </c>
      <c r="H3492">
        <v>3</v>
      </c>
      <c r="I3492">
        <v>1</v>
      </c>
      <c r="J3492">
        <v>1046</v>
      </c>
      <c r="K3492">
        <v>1.4223079999999999</v>
      </c>
      <c r="L3492" t="s">
        <v>15</v>
      </c>
    </row>
    <row r="3493" spans="1:12" x14ac:dyDescent="0.3">
      <c r="A3493" s="1">
        <v>43299</v>
      </c>
      <c r="B3493">
        <v>2018</v>
      </c>
      <c r="C3493" t="s">
        <v>29</v>
      </c>
      <c r="D3493">
        <v>154770</v>
      </c>
      <c r="E3493">
        <v>237500</v>
      </c>
      <c r="F3493" t="s">
        <v>13</v>
      </c>
      <c r="G3493" t="s">
        <v>14</v>
      </c>
      <c r="H3493">
        <v>3</v>
      </c>
      <c r="I3493">
        <v>1</v>
      </c>
      <c r="J3493">
        <v>951</v>
      </c>
      <c r="K3493">
        <v>1.4223079999999999</v>
      </c>
      <c r="L3493" t="s">
        <v>15</v>
      </c>
    </row>
    <row r="3494" spans="1:12" x14ac:dyDescent="0.3">
      <c r="A3494" s="1">
        <v>43299</v>
      </c>
      <c r="B3494">
        <v>2018</v>
      </c>
      <c r="C3494" t="s">
        <v>29</v>
      </c>
      <c r="D3494">
        <v>177380</v>
      </c>
      <c r="E3494">
        <v>302500</v>
      </c>
      <c r="F3494" t="s">
        <v>13</v>
      </c>
      <c r="G3494" t="s">
        <v>14</v>
      </c>
      <c r="H3494">
        <v>3</v>
      </c>
      <c r="I3494">
        <v>2</v>
      </c>
      <c r="J3494">
        <v>971</v>
      </c>
      <c r="K3494">
        <v>1.4223079999999999</v>
      </c>
      <c r="L3494" t="s">
        <v>15</v>
      </c>
    </row>
    <row r="3495" spans="1:12" x14ac:dyDescent="0.3">
      <c r="A3495" s="1">
        <v>43302</v>
      </c>
      <c r="B3495">
        <v>2018</v>
      </c>
      <c r="C3495" t="s">
        <v>29</v>
      </c>
      <c r="D3495">
        <v>56700</v>
      </c>
      <c r="E3495">
        <v>104000</v>
      </c>
      <c r="F3495" t="s">
        <v>13</v>
      </c>
      <c r="G3495" t="s">
        <v>14</v>
      </c>
      <c r="H3495">
        <v>3</v>
      </c>
      <c r="I3495">
        <v>2</v>
      </c>
      <c r="J3495">
        <v>908</v>
      </c>
      <c r="K3495">
        <v>1.4223079999999999</v>
      </c>
      <c r="L3495" t="s">
        <v>25</v>
      </c>
    </row>
    <row r="3496" spans="1:12" x14ac:dyDescent="0.3">
      <c r="A3496" s="1">
        <v>43303</v>
      </c>
      <c r="B3496">
        <v>2018</v>
      </c>
      <c r="C3496" t="s">
        <v>18</v>
      </c>
      <c r="D3496">
        <v>203150</v>
      </c>
      <c r="E3496">
        <v>357000</v>
      </c>
      <c r="F3496" t="s">
        <v>13</v>
      </c>
      <c r="G3496" t="s">
        <v>14</v>
      </c>
      <c r="H3496">
        <v>3</v>
      </c>
      <c r="I3496">
        <v>2</v>
      </c>
      <c r="J3496">
        <v>999</v>
      </c>
      <c r="K3496">
        <v>1.4223079999999999</v>
      </c>
      <c r="L3496" t="s">
        <v>25</v>
      </c>
    </row>
    <row r="3497" spans="1:12" x14ac:dyDescent="0.3">
      <c r="A3497" s="1">
        <v>43306</v>
      </c>
      <c r="B3497">
        <v>2018</v>
      </c>
      <c r="C3497" t="s">
        <v>30</v>
      </c>
      <c r="D3497">
        <v>389940</v>
      </c>
      <c r="E3497">
        <v>645000</v>
      </c>
      <c r="F3497" t="s">
        <v>13</v>
      </c>
      <c r="G3497" t="s">
        <v>14</v>
      </c>
      <c r="H3497">
        <v>3</v>
      </c>
      <c r="I3497">
        <v>3</v>
      </c>
      <c r="J3497">
        <v>1022</v>
      </c>
      <c r="K3497">
        <v>1.4223079999999999</v>
      </c>
      <c r="L3497" t="s">
        <v>15</v>
      </c>
    </row>
    <row r="3498" spans="1:12" x14ac:dyDescent="0.3">
      <c r="A3498" s="1">
        <v>43306</v>
      </c>
      <c r="B3498">
        <v>2018</v>
      </c>
      <c r="C3498" t="s">
        <v>12</v>
      </c>
      <c r="D3498">
        <v>81620</v>
      </c>
      <c r="E3498">
        <v>80000</v>
      </c>
      <c r="F3498" t="s">
        <v>13</v>
      </c>
      <c r="G3498" t="s">
        <v>14</v>
      </c>
      <c r="H3498">
        <v>3</v>
      </c>
      <c r="I3498">
        <v>3</v>
      </c>
      <c r="J3498">
        <v>919</v>
      </c>
      <c r="K3498">
        <v>1.4223079999999999</v>
      </c>
      <c r="L3498" t="s">
        <v>22</v>
      </c>
    </row>
    <row r="3499" spans="1:12" x14ac:dyDescent="0.3">
      <c r="A3499" s="1">
        <v>43306</v>
      </c>
      <c r="B3499">
        <v>2018</v>
      </c>
      <c r="C3499" t="s">
        <v>30</v>
      </c>
      <c r="D3499">
        <v>206440</v>
      </c>
      <c r="E3499">
        <v>380000</v>
      </c>
      <c r="F3499" t="s">
        <v>13</v>
      </c>
      <c r="G3499" t="s">
        <v>14</v>
      </c>
      <c r="H3499">
        <v>3</v>
      </c>
      <c r="I3499">
        <v>1</v>
      </c>
      <c r="J3499">
        <v>948</v>
      </c>
      <c r="K3499">
        <v>1.4223079999999999</v>
      </c>
      <c r="L3499" t="s">
        <v>15</v>
      </c>
    </row>
    <row r="3500" spans="1:12" x14ac:dyDescent="0.3">
      <c r="A3500" s="1">
        <v>43306</v>
      </c>
      <c r="B3500">
        <v>2018</v>
      </c>
      <c r="C3500" t="s">
        <v>12</v>
      </c>
      <c r="D3500">
        <v>116430</v>
      </c>
      <c r="E3500">
        <v>169000</v>
      </c>
      <c r="F3500" t="s">
        <v>13</v>
      </c>
      <c r="G3500" t="s">
        <v>14</v>
      </c>
      <c r="H3500">
        <v>3</v>
      </c>
      <c r="I3500">
        <v>3</v>
      </c>
      <c r="J3500">
        <v>944</v>
      </c>
      <c r="K3500">
        <v>1.4223079999999999</v>
      </c>
      <c r="L3500" t="s">
        <v>15</v>
      </c>
    </row>
    <row r="3501" spans="1:12" x14ac:dyDescent="0.3">
      <c r="A3501" s="1">
        <v>43307</v>
      </c>
      <c r="B3501">
        <v>2018</v>
      </c>
      <c r="C3501" t="s">
        <v>29</v>
      </c>
      <c r="D3501">
        <v>188020</v>
      </c>
      <c r="E3501">
        <v>330000</v>
      </c>
      <c r="F3501" t="s">
        <v>13</v>
      </c>
      <c r="G3501" t="s">
        <v>14</v>
      </c>
      <c r="H3501">
        <v>3</v>
      </c>
      <c r="I3501">
        <v>3</v>
      </c>
      <c r="J3501">
        <v>923</v>
      </c>
      <c r="K3501">
        <v>1.4223079999999999</v>
      </c>
      <c r="L3501" t="s">
        <v>22</v>
      </c>
    </row>
    <row r="3502" spans="1:12" x14ac:dyDescent="0.3">
      <c r="A3502" s="1">
        <v>43308</v>
      </c>
      <c r="B3502">
        <v>2018</v>
      </c>
      <c r="C3502" t="s">
        <v>30</v>
      </c>
      <c r="D3502">
        <v>532770</v>
      </c>
      <c r="E3502">
        <v>700000</v>
      </c>
      <c r="F3502" t="s">
        <v>13</v>
      </c>
      <c r="G3502" t="s">
        <v>14</v>
      </c>
      <c r="H3502">
        <v>3</v>
      </c>
      <c r="I3502">
        <v>2</v>
      </c>
      <c r="J3502">
        <v>913</v>
      </c>
      <c r="K3502">
        <v>1.4223079999999999</v>
      </c>
      <c r="L3502" t="s">
        <v>15</v>
      </c>
    </row>
    <row r="3503" spans="1:12" x14ac:dyDescent="0.3">
      <c r="A3503" s="1">
        <v>43309</v>
      </c>
      <c r="B3503">
        <v>2018</v>
      </c>
      <c r="C3503" t="s">
        <v>29</v>
      </c>
      <c r="D3503">
        <v>127960</v>
      </c>
      <c r="E3503">
        <v>160500</v>
      </c>
      <c r="F3503" t="s">
        <v>13</v>
      </c>
      <c r="G3503" t="s">
        <v>14</v>
      </c>
      <c r="H3503">
        <v>3</v>
      </c>
      <c r="I3503">
        <v>2</v>
      </c>
      <c r="J3503">
        <v>920</v>
      </c>
      <c r="K3503">
        <v>1.4223079999999999</v>
      </c>
      <c r="L3503" t="s">
        <v>15</v>
      </c>
    </row>
    <row r="3504" spans="1:12" x14ac:dyDescent="0.3">
      <c r="A3504" s="1">
        <v>43310</v>
      </c>
      <c r="B3504">
        <v>2018</v>
      </c>
      <c r="C3504" t="s">
        <v>12</v>
      </c>
      <c r="D3504">
        <v>65860</v>
      </c>
      <c r="E3504">
        <v>56175</v>
      </c>
      <c r="F3504" t="s">
        <v>19</v>
      </c>
      <c r="G3504" t="s">
        <v>20</v>
      </c>
      <c r="H3504">
        <v>4</v>
      </c>
      <c r="I3504">
        <v>3</v>
      </c>
      <c r="J3504">
        <v>1344</v>
      </c>
      <c r="K3504">
        <v>1.4223079999999999</v>
      </c>
      <c r="L3504" t="s">
        <v>22</v>
      </c>
    </row>
    <row r="3505" spans="1:12" x14ac:dyDescent="0.3">
      <c r="A3505" s="1">
        <v>43310</v>
      </c>
      <c r="B3505">
        <v>2018</v>
      </c>
      <c r="C3505" t="s">
        <v>12</v>
      </c>
      <c r="D3505">
        <v>80400</v>
      </c>
      <c r="E3505">
        <v>106000</v>
      </c>
      <c r="F3505" t="s">
        <v>13</v>
      </c>
      <c r="G3505" t="s">
        <v>14</v>
      </c>
      <c r="H3505">
        <v>3</v>
      </c>
      <c r="I3505">
        <v>2</v>
      </c>
      <c r="J3505">
        <v>911</v>
      </c>
      <c r="K3505">
        <v>1.4223079999999999</v>
      </c>
      <c r="L3505" t="s">
        <v>25</v>
      </c>
    </row>
    <row r="3506" spans="1:12" x14ac:dyDescent="0.3">
      <c r="A3506" s="1">
        <v>43313</v>
      </c>
      <c r="B3506">
        <v>2018</v>
      </c>
      <c r="C3506" t="s">
        <v>30</v>
      </c>
      <c r="D3506">
        <v>269350</v>
      </c>
      <c r="E3506">
        <v>428500</v>
      </c>
      <c r="F3506" t="s">
        <v>13</v>
      </c>
      <c r="G3506" t="s">
        <v>14</v>
      </c>
      <c r="H3506">
        <v>3</v>
      </c>
      <c r="I3506">
        <v>1</v>
      </c>
      <c r="J3506">
        <v>1015</v>
      </c>
      <c r="K3506">
        <v>1.4223079999999999</v>
      </c>
      <c r="L3506" t="s">
        <v>16</v>
      </c>
    </row>
    <row r="3507" spans="1:12" x14ac:dyDescent="0.3">
      <c r="A3507" s="1">
        <v>43313</v>
      </c>
      <c r="B3507">
        <v>2018</v>
      </c>
      <c r="C3507" t="s">
        <v>29</v>
      </c>
      <c r="D3507">
        <v>165550</v>
      </c>
      <c r="E3507">
        <v>268000</v>
      </c>
      <c r="F3507" t="s">
        <v>13</v>
      </c>
      <c r="G3507" t="s">
        <v>14</v>
      </c>
      <c r="H3507">
        <v>3</v>
      </c>
      <c r="I3507">
        <v>1</v>
      </c>
      <c r="J3507">
        <v>1081</v>
      </c>
      <c r="K3507">
        <v>1.4223079999999999</v>
      </c>
      <c r="L3507" t="s">
        <v>25</v>
      </c>
    </row>
    <row r="3508" spans="1:12" x14ac:dyDescent="0.3">
      <c r="A3508" s="1">
        <v>43313</v>
      </c>
      <c r="B3508">
        <v>2018</v>
      </c>
      <c r="C3508" t="s">
        <v>12</v>
      </c>
      <c r="D3508">
        <v>154200</v>
      </c>
      <c r="E3508">
        <v>235000</v>
      </c>
      <c r="F3508" t="s">
        <v>23</v>
      </c>
      <c r="G3508" t="s">
        <v>24</v>
      </c>
      <c r="H3508">
        <v>6</v>
      </c>
      <c r="I3508">
        <v>4</v>
      </c>
      <c r="J3508">
        <v>1957</v>
      </c>
      <c r="K3508">
        <v>1.4223079999999999</v>
      </c>
      <c r="L3508" t="s">
        <v>22</v>
      </c>
    </row>
    <row r="3509" spans="1:12" x14ac:dyDescent="0.3">
      <c r="A3509" s="1">
        <v>43314</v>
      </c>
      <c r="B3509">
        <v>2018</v>
      </c>
      <c r="C3509" t="s">
        <v>12</v>
      </c>
      <c r="D3509">
        <v>113340</v>
      </c>
      <c r="E3509">
        <v>165800</v>
      </c>
      <c r="F3509" t="s">
        <v>13</v>
      </c>
      <c r="G3509" t="s">
        <v>14</v>
      </c>
      <c r="H3509">
        <v>3</v>
      </c>
      <c r="I3509">
        <v>3</v>
      </c>
      <c r="J3509">
        <v>1090</v>
      </c>
      <c r="K3509">
        <v>1.4223079999999999</v>
      </c>
      <c r="L3509" t="s">
        <v>16</v>
      </c>
    </row>
    <row r="3510" spans="1:12" x14ac:dyDescent="0.3">
      <c r="A3510" s="1">
        <v>43315</v>
      </c>
      <c r="B3510">
        <v>2018</v>
      </c>
      <c r="C3510" t="s">
        <v>30</v>
      </c>
      <c r="D3510">
        <v>302360</v>
      </c>
      <c r="E3510">
        <v>538350</v>
      </c>
      <c r="F3510" t="s">
        <v>13</v>
      </c>
      <c r="G3510" t="s">
        <v>14</v>
      </c>
      <c r="H3510">
        <v>3</v>
      </c>
      <c r="I3510">
        <v>3</v>
      </c>
      <c r="J3510">
        <v>916</v>
      </c>
      <c r="K3510">
        <v>1.4223079999999999</v>
      </c>
      <c r="L3510" t="s">
        <v>15</v>
      </c>
    </row>
    <row r="3511" spans="1:12" x14ac:dyDescent="0.3">
      <c r="A3511" s="1">
        <v>43315</v>
      </c>
      <c r="B3511">
        <v>2018</v>
      </c>
      <c r="C3511" t="s">
        <v>29</v>
      </c>
      <c r="D3511">
        <v>310030</v>
      </c>
      <c r="E3511">
        <v>500000</v>
      </c>
      <c r="F3511" t="s">
        <v>13</v>
      </c>
      <c r="G3511" t="s">
        <v>14</v>
      </c>
      <c r="H3511">
        <v>3</v>
      </c>
      <c r="I3511">
        <v>1</v>
      </c>
      <c r="J3511">
        <v>971</v>
      </c>
      <c r="K3511">
        <v>1.4223079999999999</v>
      </c>
      <c r="L3511" t="s">
        <v>15</v>
      </c>
    </row>
    <row r="3512" spans="1:12" x14ac:dyDescent="0.3">
      <c r="A3512" s="1">
        <v>43315</v>
      </c>
      <c r="B3512">
        <v>2018</v>
      </c>
      <c r="C3512" t="s">
        <v>30</v>
      </c>
      <c r="D3512">
        <v>363260</v>
      </c>
      <c r="E3512">
        <v>780000</v>
      </c>
      <c r="F3512" t="s">
        <v>13</v>
      </c>
      <c r="G3512" t="s">
        <v>14</v>
      </c>
      <c r="H3512">
        <v>3</v>
      </c>
      <c r="I3512">
        <v>1</v>
      </c>
      <c r="J3512">
        <v>1009</v>
      </c>
      <c r="K3512">
        <v>1.4223079999999999</v>
      </c>
      <c r="L3512" t="s">
        <v>16</v>
      </c>
    </row>
    <row r="3513" spans="1:12" x14ac:dyDescent="0.3">
      <c r="A3513" s="1">
        <v>43315</v>
      </c>
      <c r="B3513">
        <v>2018</v>
      </c>
      <c r="C3513" t="s">
        <v>29</v>
      </c>
      <c r="D3513">
        <v>236250</v>
      </c>
      <c r="E3513">
        <v>329000</v>
      </c>
      <c r="F3513" t="s">
        <v>13</v>
      </c>
      <c r="G3513" t="s">
        <v>14</v>
      </c>
      <c r="H3513">
        <v>3</v>
      </c>
      <c r="I3513">
        <v>3</v>
      </c>
      <c r="J3513">
        <v>920</v>
      </c>
      <c r="K3513">
        <v>1.4223079999999999</v>
      </c>
      <c r="L3513" t="s">
        <v>25</v>
      </c>
    </row>
    <row r="3514" spans="1:12" x14ac:dyDescent="0.3">
      <c r="A3514" s="1">
        <v>43315</v>
      </c>
      <c r="B3514">
        <v>2018</v>
      </c>
      <c r="C3514" t="s">
        <v>29</v>
      </c>
      <c r="D3514">
        <v>391160</v>
      </c>
      <c r="E3514">
        <v>625000</v>
      </c>
      <c r="F3514" t="s">
        <v>13</v>
      </c>
      <c r="G3514" t="s">
        <v>14</v>
      </c>
      <c r="H3514">
        <v>3</v>
      </c>
      <c r="I3514">
        <v>2</v>
      </c>
      <c r="J3514">
        <v>1055</v>
      </c>
      <c r="K3514">
        <v>1.4223079999999999</v>
      </c>
      <c r="L3514" t="s">
        <v>15</v>
      </c>
    </row>
    <row r="3515" spans="1:12" x14ac:dyDescent="0.3">
      <c r="A3515" s="1">
        <v>43316</v>
      </c>
      <c r="B3515">
        <v>2018</v>
      </c>
      <c r="C3515" t="s">
        <v>30</v>
      </c>
      <c r="D3515">
        <v>614250</v>
      </c>
      <c r="E3515">
        <v>1065000</v>
      </c>
      <c r="F3515" t="s">
        <v>13</v>
      </c>
      <c r="G3515" t="s">
        <v>14</v>
      </c>
      <c r="H3515">
        <v>3</v>
      </c>
      <c r="I3515">
        <v>3</v>
      </c>
      <c r="J3515">
        <v>1096</v>
      </c>
      <c r="K3515">
        <v>1.4223079999999999</v>
      </c>
      <c r="L3515" t="s">
        <v>16</v>
      </c>
    </row>
    <row r="3516" spans="1:12" x14ac:dyDescent="0.3">
      <c r="A3516" s="1">
        <v>43316</v>
      </c>
      <c r="B3516">
        <v>2018</v>
      </c>
      <c r="C3516" t="s">
        <v>18</v>
      </c>
      <c r="D3516">
        <v>156840</v>
      </c>
      <c r="E3516">
        <v>255000</v>
      </c>
      <c r="F3516" t="s">
        <v>19</v>
      </c>
      <c r="G3516" t="s">
        <v>20</v>
      </c>
      <c r="H3516">
        <v>4</v>
      </c>
      <c r="I3516">
        <v>3</v>
      </c>
      <c r="J3516">
        <v>1239</v>
      </c>
      <c r="K3516">
        <v>1.4223079999999999</v>
      </c>
      <c r="L3516" t="s">
        <v>16</v>
      </c>
    </row>
    <row r="3517" spans="1:12" x14ac:dyDescent="0.3">
      <c r="A3517" s="1">
        <v>43317</v>
      </c>
      <c r="B3517">
        <v>2018</v>
      </c>
      <c r="C3517" t="s">
        <v>12</v>
      </c>
      <c r="D3517">
        <v>25970</v>
      </c>
      <c r="E3517">
        <v>35000</v>
      </c>
      <c r="F3517" t="s">
        <v>23</v>
      </c>
      <c r="G3517" t="s">
        <v>24</v>
      </c>
      <c r="H3517">
        <v>6</v>
      </c>
      <c r="I3517">
        <v>6</v>
      </c>
      <c r="J3517">
        <v>1830</v>
      </c>
      <c r="K3517">
        <v>1.4223079999999999</v>
      </c>
      <c r="L3517" t="s">
        <v>15</v>
      </c>
    </row>
    <row r="3518" spans="1:12" x14ac:dyDescent="0.3">
      <c r="A3518" s="1">
        <v>43317</v>
      </c>
      <c r="B3518">
        <v>2018</v>
      </c>
      <c r="C3518" t="s">
        <v>12</v>
      </c>
      <c r="D3518">
        <v>92450</v>
      </c>
      <c r="E3518">
        <v>95000</v>
      </c>
      <c r="F3518" t="s">
        <v>13</v>
      </c>
      <c r="G3518" t="s">
        <v>14</v>
      </c>
      <c r="H3518">
        <v>3</v>
      </c>
      <c r="I3518">
        <v>3</v>
      </c>
      <c r="J3518">
        <v>921</v>
      </c>
      <c r="K3518">
        <v>1.4223079999999999</v>
      </c>
      <c r="L3518" t="s">
        <v>16</v>
      </c>
    </row>
    <row r="3519" spans="1:12" x14ac:dyDescent="0.3">
      <c r="A3519" s="1">
        <v>43320</v>
      </c>
      <c r="B3519">
        <v>2018</v>
      </c>
      <c r="C3519" t="s">
        <v>30</v>
      </c>
      <c r="D3519">
        <v>310610</v>
      </c>
      <c r="E3519">
        <v>456000</v>
      </c>
      <c r="F3519" t="s">
        <v>13</v>
      </c>
      <c r="G3519" t="s">
        <v>14</v>
      </c>
      <c r="H3519">
        <v>3</v>
      </c>
      <c r="I3519">
        <v>1</v>
      </c>
      <c r="J3519">
        <v>1092</v>
      </c>
      <c r="K3519">
        <v>1.4223079999999999</v>
      </c>
      <c r="L3519" t="s">
        <v>15</v>
      </c>
    </row>
    <row r="3520" spans="1:12" x14ac:dyDescent="0.3">
      <c r="A3520" s="1">
        <v>43321</v>
      </c>
      <c r="B3520">
        <v>2018</v>
      </c>
      <c r="C3520" t="s">
        <v>30</v>
      </c>
      <c r="D3520">
        <v>1547280</v>
      </c>
      <c r="E3520">
        <v>2100000</v>
      </c>
      <c r="F3520" t="s">
        <v>13</v>
      </c>
      <c r="G3520" t="s">
        <v>14</v>
      </c>
      <c r="H3520">
        <v>3</v>
      </c>
      <c r="I3520">
        <v>3</v>
      </c>
      <c r="J3520">
        <v>1024</v>
      </c>
      <c r="K3520">
        <v>1.4223079999999999</v>
      </c>
      <c r="L3520" t="s">
        <v>16</v>
      </c>
    </row>
    <row r="3521" spans="1:12" x14ac:dyDescent="0.3">
      <c r="A3521" s="1">
        <v>43322</v>
      </c>
      <c r="B3521">
        <v>2018</v>
      </c>
      <c r="C3521" t="s">
        <v>18</v>
      </c>
      <c r="D3521">
        <v>350960</v>
      </c>
      <c r="E3521">
        <v>855000</v>
      </c>
      <c r="F3521" t="s">
        <v>13</v>
      </c>
      <c r="G3521" t="s">
        <v>14</v>
      </c>
      <c r="H3521">
        <v>3</v>
      </c>
      <c r="I3521">
        <v>3</v>
      </c>
      <c r="J3521">
        <v>904</v>
      </c>
      <c r="K3521">
        <v>1.4223079999999999</v>
      </c>
      <c r="L3521" t="s">
        <v>25</v>
      </c>
    </row>
    <row r="3522" spans="1:12" x14ac:dyDescent="0.3">
      <c r="A3522" s="1">
        <v>43322</v>
      </c>
      <c r="B3522">
        <v>2018</v>
      </c>
      <c r="C3522" t="s">
        <v>12</v>
      </c>
      <c r="D3522">
        <v>77160</v>
      </c>
      <c r="E3522">
        <v>91000</v>
      </c>
      <c r="F3522" t="s">
        <v>13</v>
      </c>
      <c r="G3522" t="s">
        <v>14</v>
      </c>
      <c r="H3522">
        <v>3</v>
      </c>
      <c r="I3522">
        <v>1</v>
      </c>
      <c r="J3522">
        <v>998</v>
      </c>
      <c r="K3522">
        <v>1.4223079999999999</v>
      </c>
      <c r="L3522" t="s">
        <v>16</v>
      </c>
    </row>
    <row r="3523" spans="1:12" x14ac:dyDescent="0.3">
      <c r="A3523" s="1">
        <v>43327</v>
      </c>
      <c r="B3523">
        <v>2018</v>
      </c>
      <c r="C3523" t="s">
        <v>12</v>
      </c>
      <c r="D3523">
        <v>100480</v>
      </c>
      <c r="E3523">
        <v>66150</v>
      </c>
      <c r="F3523" t="s">
        <v>13</v>
      </c>
      <c r="G3523" t="s">
        <v>14</v>
      </c>
      <c r="H3523">
        <v>3</v>
      </c>
      <c r="I3523">
        <v>2</v>
      </c>
      <c r="J3523">
        <v>904</v>
      </c>
      <c r="K3523">
        <v>1.4223079999999999</v>
      </c>
      <c r="L3523" t="s">
        <v>16</v>
      </c>
    </row>
    <row r="3524" spans="1:12" x14ac:dyDescent="0.3">
      <c r="A3524" s="1">
        <v>43327</v>
      </c>
      <c r="B3524">
        <v>2018</v>
      </c>
      <c r="C3524" t="s">
        <v>12</v>
      </c>
      <c r="D3524">
        <v>86760</v>
      </c>
      <c r="E3524">
        <v>65000</v>
      </c>
      <c r="F3524" t="s">
        <v>13</v>
      </c>
      <c r="G3524" t="s">
        <v>14</v>
      </c>
      <c r="H3524">
        <v>3</v>
      </c>
      <c r="I3524">
        <v>3</v>
      </c>
      <c r="J3524">
        <v>1070</v>
      </c>
      <c r="K3524">
        <v>1.4223079999999999</v>
      </c>
      <c r="L3524" t="s">
        <v>22</v>
      </c>
    </row>
    <row r="3525" spans="1:12" x14ac:dyDescent="0.3">
      <c r="A3525" s="1">
        <v>43328</v>
      </c>
      <c r="B3525">
        <v>2018</v>
      </c>
      <c r="C3525" t="s">
        <v>12</v>
      </c>
      <c r="D3525">
        <v>94430</v>
      </c>
      <c r="E3525">
        <v>160000</v>
      </c>
      <c r="F3525" t="s">
        <v>27</v>
      </c>
      <c r="G3525" t="s">
        <v>28</v>
      </c>
      <c r="H3525">
        <v>8</v>
      </c>
      <c r="I3525">
        <v>8</v>
      </c>
      <c r="J3525">
        <v>2472</v>
      </c>
      <c r="K3525">
        <v>1.4223079999999999</v>
      </c>
      <c r="L3525" t="s">
        <v>16</v>
      </c>
    </row>
    <row r="3526" spans="1:12" x14ac:dyDescent="0.3">
      <c r="A3526" s="1">
        <v>43328</v>
      </c>
      <c r="B3526">
        <v>2018</v>
      </c>
      <c r="C3526" t="s">
        <v>12</v>
      </c>
      <c r="D3526">
        <v>81030</v>
      </c>
      <c r="E3526">
        <v>93000</v>
      </c>
      <c r="F3526" t="s">
        <v>13</v>
      </c>
      <c r="G3526" t="s">
        <v>14</v>
      </c>
      <c r="H3526">
        <v>3</v>
      </c>
      <c r="I3526">
        <v>3</v>
      </c>
      <c r="J3526">
        <v>948</v>
      </c>
      <c r="K3526">
        <v>1.4223079999999999</v>
      </c>
      <c r="L3526" t="s">
        <v>22</v>
      </c>
    </row>
    <row r="3527" spans="1:12" x14ac:dyDescent="0.3">
      <c r="A3527" s="1">
        <v>43329</v>
      </c>
      <c r="B3527">
        <v>2018</v>
      </c>
      <c r="C3527" t="s">
        <v>12</v>
      </c>
      <c r="D3527">
        <v>74490</v>
      </c>
      <c r="E3527">
        <v>31500</v>
      </c>
      <c r="F3527" t="s">
        <v>13</v>
      </c>
      <c r="G3527" t="s">
        <v>14</v>
      </c>
      <c r="H3527">
        <v>3</v>
      </c>
      <c r="I3527">
        <v>2</v>
      </c>
      <c r="J3527">
        <v>1024</v>
      </c>
      <c r="K3527">
        <v>1.4223079999999999</v>
      </c>
      <c r="L3527" t="s">
        <v>15</v>
      </c>
    </row>
    <row r="3528" spans="1:12" x14ac:dyDescent="0.3">
      <c r="A3528" s="1">
        <v>43329</v>
      </c>
      <c r="B3528">
        <v>2018</v>
      </c>
      <c r="C3528" t="s">
        <v>29</v>
      </c>
      <c r="D3528">
        <v>179480</v>
      </c>
      <c r="E3528">
        <v>290000</v>
      </c>
      <c r="F3528" t="s">
        <v>13</v>
      </c>
      <c r="G3528" t="s">
        <v>14</v>
      </c>
      <c r="H3528">
        <v>3</v>
      </c>
      <c r="I3528">
        <v>3</v>
      </c>
      <c r="J3528">
        <v>1017</v>
      </c>
      <c r="K3528">
        <v>1.4223079999999999</v>
      </c>
      <c r="L3528" t="s">
        <v>22</v>
      </c>
    </row>
    <row r="3529" spans="1:12" x14ac:dyDescent="0.3">
      <c r="A3529" s="1">
        <v>43329</v>
      </c>
      <c r="B3529">
        <v>2018</v>
      </c>
      <c r="C3529" t="s">
        <v>12</v>
      </c>
      <c r="D3529">
        <v>76270</v>
      </c>
      <c r="E3529">
        <v>112000</v>
      </c>
      <c r="F3529" t="s">
        <v>13</v>
      </c>
      <c r="G3529" t="s">
        <v>14</v>
      </c>
      <c r="H3529">
        <v>3</v>
      </c>
      <c r="I3529">
        <v>2</v>
      </c>
      <c r="J3529">
        <v>1053</v>
      </c>
      <c r="K3529">
        <v>1.4223079999999999</v>
      </c>
      <c r="L3529" t="s">
        <v>25</v>
      </c>
    </row>
    <row r="3530" spans="1:12" x14ac:dyDescent="0.3">
      <c r="A3530" s="1">
        <v>43330</v>
      </c>
      <c r="B3530">
        <v>2018</v>
      </c>
      <c r="C3530" t="s">
        <v>12</v>
      </c>
      <c r="D3530">
        <v>75760</v>
      </c>
      <c r="E3530">
        <v>55000</v>
      </c>
      <c r="F3530" t="s">
        <v>13</v>
      </c>
      <c r="G3530" t="s">
        <v>14</v>
      </c>
      <c r="H3530">
        <v>3</v>
      </c>
      <c r="I3530">
        <v>2</v>
      </c>
      <c r="J3530">
        <v>1096</v>
      </c>
      <c r="K3530">
        <v>1.4223079999999999</v>
      </c>
      <c r="L3530" t="s">
        <v>15</v>
      </c>
    </row>
    <row r="3531" spans="1:12" x14ac:dyDescent="0.3">
      <c r="A3531" s="1">
        <v>43330</v>
      </c>
      <c r="B3531">
        <v>2018</v>
      </c>
      <c r="C3531" t="s">
        <v>30</v>
      </c>
      <c r="D3531">
        <v>635360</v>
      </c>
      <c r="E3531">
        <v>1375000</v>
      </c>
      <c r="F3531" t="s">
        <v>13</v>
      </c>
      <c r="G3531" t="s">
        <v>14</v>
      </c>
      <c r="H3531">
        <v>3</v>
      </c>
      <c r="I3531">
        <v>3</v>
      </c>
      <c r="J3531">
        <v>1015</v>
      </c>
      <c r="K3531">
        <v>1.4223079999999999</v>
      </c>
      <c r="L3531" t="s">
        <v>15</v>
      </c>
    </row>
    <row r="3532" spans="1:12" x14ac:dyDescent="0.3">
      <c r="A3532" s="1">
        <v>43330</v>
      </c>
      <c r="B3532">
        <v>2018</v>
      </c>
      <c r="C3532" t="s">
        <v>18</v>
      </c>
      <c r="D3532">
        <v>708250</v>
      </c>
      <c r="E3532">
        <v>1260000</v>
      </c>
      <c r="F3532" t="s">
        <v>13</v>
      </c>
      <c r="G3532" t="s">
        <v>14</v>
      </c>
      <c r="H3532">
        <v>3</v>
      </c>
      <c r="I3532">
        <v>1</v>
      </c>
      <c r="J3532">
        <v>1026</v>
      </c>
      <c r="K3532">
        <v>1.4223079999999999</v>
      </c>
      <c r="L3532" t="s">
        <v>25</v>
      </c>
    </row>
    <row r="3533" spans="1:12" x14ac:dyDescent="0.3">
      <c r="A3533" s="1">
        <v>43334</v>
      </c>
      <c r="B3533">
        <v>2018</v>
      </c>
      <c r="C3533" t="s">
        <v>29</v>
      </c>
      <c r="D3533">
        <v>213430</v>
      </c>
      <c r="E3533">
        <v>317000</v>
      </c>
      <c r="F3533" t="s">
        <v>13</v>
      </c>
      <c r="G3533" t="s">
        <v>14</v>
      </c>
      <c r="H3533">
        <v>3</v>
      </c>
      <c r="I3533">
        <v>3</v>
      </c>
      <c r="J3533">
        <v>921</v>
      </c>
      <c r="K3533">
        <v>1.4223079999999999</v>
      </c>
      <c r="L3533" t="s">
        <v>16</v>
      </c>
    </row>
    <row r="3534" spans="1:12" x14ac:dyDescent="0.3">
      <c r="A3534" s="1">
        <v>43335</v>
      </c>
      <c r="B3534">
        <v>2018</v>
      </c>
      <c r="C3534" t="s">
        <v>29</v>
      </c>
      <c r="D3534">
        <v>159740</v>
      </c>
      <c r="E3534">
        <v>282000</v>
      </c>
      <c r="F3534" t="s">
        <v>13</v>
      </c>
      <c r="G3534" t="s">
        <v>14</v>
      </c>
      <c r="H3534">
        <v>3</v>
      </c>
      <c r="I3534">
        <v>3</v>
      </c>
      <c r="J3534">
        <v>973</v>
      </c>
      <c r="K3534">
        <v>1.4223079999999999</v>
      </c>
      <c r="L3534" t="s">
        <v>25</v>
      </c>
    </row>
    <row r="3535" spans="1:12" x14ac:dyDescent="0.3">
      <c r="A3535" s="1">
        <v>43335</v>
      </c>
      <c r="B3535">
        <v>2018</v>
      </c>
      <c r="C3535" t="s">
        <v>12</v>
      </c>
      <c r="D3535">
        <v>70570</v>
      </c>
      <c r="E3535">
        <v>85000</v>
      </c>
      <c r="F3535" t="s">
        <v>13</v>
      </c>
      <c r="G3535" t="s">
        <v>14</v>
      </c>
      <c r="H3535">
        <v>3</v>
      </c>
      <c r="I3535">
        <v>3</v>
      </c>
      <c r="J3535">
        <v>951</v>
      </c>
      <c r="K3535">
        <v>1.4223079999999999</v>
      </c>
      <c r="L3535" t="s">
        <v>16</v>
      </c>
    </row>
    <row r="3536" spans="1:12" x14ac:dyDescent="0.3">
      <c r="A3536" s="1">
        <v>43335</v>
      </c>
      <c r="B3536">
        <v>2018</v>
      </c>
      <c r="C3536" t="s">
        <v>29</v>
      </c>
      <c r="D3536">
        <v>222880</v>
      </c>
      <c r="E3536">
        <v>315000</v>
      </c>
      <c r="F3536" t="s">
        <v>13</v>
      </c>
      <c r="G3536" t="s">
        <v>14</v>
      </c>
      <c r="H3536">
        <v>3</v>
      </c>
      <c r="I3536">
        <v>3</v>
      </c>
      <c r="J3536">
        <v>1046</v>
      </c>
      <c r="K3536">
        <v>1.4223079999999999</v>
      </c>
      <c r="L3536" t="s">
        <v>22</v>
      </c>
    </row>
    <row r="3537" spans="1:12" x14ac:dyDescent="0.3">
      <c r="A3537" s="1">
        <v>43336</v>
      </c>
      <c r="B3537">
        <v>2018</v>
      </c>
      <c r="C3537" t="s">
        <v>30</v>
      </c>
      <c r="D3537">
        <v>242040</v>
      </c>
      <c r="E3537">
        <v>455000</v>
      </c>
      <c r="F3537" t="s">
        <v>13</v>
      </c>
      <c r="G3537" t="s">
        <v>14</v>
      </c>
      <c r="H3537">
        <v>3</v>
      </c>
      <c r="I3537">
        <v>1</v>
      </c>
      <c r="J3537">
        <v>1008</v>
      </c>
      <c r="K3537">
        <v>1.4223079999999999</v>
      </c>
      <c r="L3537" t="s">
        <v>16</v>
      </c>
    </row>
    <row r="3538" spans="1:12" x14ac:dyDescent="0.3">
      <c r="A3538" s="1">
        <v>43337</v>
      </c>
      <c r="B3538">
        <v>2018</v>
      </c>
      <c r="C3538" t="s">
        <v>12</v>
      </c>
      <c r="D3538">
        <v>64140</v>
      </c>
      <c r="E3538">
        <v>50500</v>
      </c>
      <c r="F3538" t="s">
        <v>13</v>
      </c>
      <c r="G3538" t="s">
        <v>14</v>
      </c>
      <c r="H3538">
        <v>3</v>
      </c>
      <c r="I3538">
        <v>1</v>
      </c>
      <c r="J3538">
        <v>1096</v>
      </c>
      <c r="K3538">
        <v>1.4223079999999999</v>
      </c>
      <c r="L3538" t="s">
        <v>25</v>
      </c>
    </row>
    <row r="3539" spans="1:12" x14ac:dyDescent="0.3">
      <c r="A3539" s="1">
        <v>43338</v>
      </c>
      <c r="B3539">
        <v>2018</v>
      </c>
      <c r="C3539" t="s">
        <v>12</v>
      </c>
      <c r="D3539">
        <v>62720</v>
      </c>
      <c r="E3539">
        <v>45000</v>
      </c>
      <c r="F3539" t="s">
        <v>23</v>
      </c>
      <c r="G3539" t="s">
        <v>24</v>
      </c>
      <c r="H3539">
        <v>6</v>
      </c>
      <c r="I3539">
        <v>5</v>
      </c>
      <c r="J3539">
        <v>2027</v>
      </c>
      <c r="K3539">
        <v>1.4223079999999999</v>
      </c>
      <c r="L3539" t="s">
        <v>16</v>
      </c>
    </row>
    <row r="3540" spans="1:12" x14ac:dyDescent="0.3">
      <c r="A3540" s="1">
        <v>43341</v>
      </c>
      <c r="B3540">
        <v>2018</v>
      </c>
      <c r="C3540" t="s">
        <v>29</v>
      </c>
      <c r="D3540">
        <v>224420</v>
      </c>
      <c r="E3540">
        <v>335000</v>
      </c>
      <c r="F3540" t="s">
        <v>13</v>
      </c>
      <c r="G3540" t="s">
        <v>14</v>
      </c>
      <c r="H3540">
        <v>3</v>
      </c>
      <c r="I3540">
        <v>1</v>
      </c>
      <c r="J3540">
        <v>1036</v>
      </c>
      <c r="K3540">
        <v>1.4223079999999999</v>
      </c>
      <c r="L3540" t="s">
        <v>16</v>
      </c>
    </row>
    <row r="3541" spans="1:12" x14ac:dyDescent="0.3">
      <c r="A3541" s="1">
        <v>43342</v>
      </c>
      <c r="B3541">
        <v>2018</v>
      </c>
      <c r="C3541" t="s">
        <v>30</v>
      </c>
      <c r="D3541">
        <v>232750</v>
      </c>
      <c r="E3541">
        <v>380000</v>
      </c>
      <c r="F3541" t="s">
        <v>13</v>
      </c>
      <c r="G3541" t="s">
        <v>14</v>
      </c>
      <c r="H3541">
        <v>3</v>
      </c>
      <c r="I3541">
        <v>1</v>
      </c>
      <c r="J3541">
        <v>1067</v>
      </c>
      <c r="K3541">
        <v>1.4223079999999999</v>
      </c>
      <c r="L3541" t="s">
        <v>16</v>
      </c>
    </row>
    <row r="3542" spans="1:12" x14ac:dyDescent="0.3">
      <c r="A3542" s="1">
        <v>43342</v>
      </c>
      <c r="B3542">
        <v>2018</v>
      </c>
      <c r="C3542" t="s">
        <v>30</v>
      </c>
      <c r="D3542">
        <v>370810</v>
      </c>
      <c r="E3542">
        <v>435000</v>
      </c>
      <c r="F3542" t="s">
        <v>13</v>
      </c>
      <c r="G3542" t="s">
        <v>14</v>
      </c>
      <c r="H3542">
        <v>3</v>
      </c>
      <c r="I3542">
        <v>3</v>
      </c>
      <c r="J3542">
        <v>997</v>
      </c>
      <c r="K3542">
        <v>1.4223079999999999</v>
      </c>
      <c r="L3542" t="s">
        <v>15</v>
      </c>
    </row>
    <row r="3543" spans="1:12" x14ac:dyDescent="0.3">
      <c r="A3543" s="1">
        <v>43343</v>
      </c>
      <c r="B3543">
        <v>2018</v>
      </c>
      <c r="C3543" t="s">
        <v>12</v>
      </c>
      <c r="D3543">
        <v>71400</v>
      </c>
      <c r="E3543">
        <v>81600</v>
      </c>
      <c r="F3543" t="s">
        <v>13</v>
      </c>
      <c r="G3543" t="s">
        <v>14</v>
      </c>
      <c r="H3543">
        <v>3</v>
      </c>
      <c r="I3543">
        <v>3</v>
      </c>
      <c r="J3543">
        <v>923</v>
      </c>
      <c r="K3543">
        <v>1.4223079999999999</v>
      </c>
      <c r="L3543" t="s">
        <v>22</v>
      </c>
    </row>
    <row r="3544" spans="1:12" x14ac:dyDescent="0.3">
      <c r="A3544" s="1">
        <v>43343</v>
      </c>
      <c r="B3544">
        <v>2018</v>
      </c>
      <c r="C3544" t="s">
        <v>12</v>
      </c>
      <c r="D3544">
        <v>76030</v>
      </c>
      <c r="E3544">
        <v>120000</v>
      </c>
      <c r="F3544" t="s">
        <v>13</v>
      </c>
      <c r="G3544" t="s">
        <v>14</v>
      </c>
      <c r="H3544">
        <v>3</v>
      </c>
      <c r="I3544">
        <v>3</v>
      </c>
      <c r="J3544">
        <v>1060</v>
      </c>
      <c r="K3544">
        <v>1.4223079999999999</v>
      </c>
      <c r="L3544" t="s">
        <v>16</v>
      </c>
    </row>
    <row r="3545" spans="1:12" x14ac:dyDescent="0.3">
      <c r="A3545" s="1">
        <v>43343</v>
      </c>
      <c r="B3545">
        <v>2018</v>
      </c>
      <c r="C3545" t="s">
        <v>30</v>
      </c>
      <c r="D3545">
        <v>286810</v>
      </c>
      <c r="E3545">
        <v>320000</v>
      </c>
      <c r="F3545" t="s">
        <v>13</v>
      </c>
      <c r="G3545" t="s">
        <v>14</v>
      </c>
      <c r="H3545">
        <v>3</v>
      </c>
      <c r="I3545">
        <v>2</v>
      </c>
      <c r="J3545">
        <v>994</v>
      </c>
      <c r="K3545">
        <v>1.4223079999999999</v>
      </c>
      <c r="L3545" t="s">
        <v>22</v>
      </c>
    </row>
    <row r="3546" spans="1:12" x14ac:dyDescent="0.3">
      <c r="A3546" s="1">
        <v>43344</v>
      </c>
      <c r="B3546">
        <v>2018</v>
      </c>
      <c r="C3546" t="s">
        <v>12</v>
      </c>
      <c r="D3546">
        <v>110510</v>
      </c>
      <c r="E3546">
        <v>50350</v>
      </c>
      <c r="F3546" t="s">
        <v>13</v>
      </c>
      <c r="G3546" t="s">
        <v>14</v>
      </c>
      <c r="H3546">
        <v>3</v>
      </c>
      <c r="I3546">
        <v>3</v>
      </c>
      <c r="J3546">
        <v>938</v>
      </c>
      <c r="K3546">
        <v>1.4223079999999999</v>
      </c>
      <c r="L3546" t="s">
        <v>15</v>
      </c>
    </row>
    <row r="3547" spans="1:12" x14ac:dyDescent="0.3">
      <c r="A3547" s="1">
        <v>43345</v>
      </c>
      <c r="B3547">
        <v>2018</v>
      </c>
      <c r="C3547" t="s">
        <v>29</v>
      </c>
      <c r="D3547">
        <v>502250</v>
      </c>
      <c r="E3547">
        <v>686000</v>
      </c>
      <c r="F3547" t="s">
        <v>13</v>
      </c>
      <c r="G3547" t="s">
        <v>14</v>
      </c>
      <c r="H3547">
        <v>3</v>
      </c>
      <c r="I3547">
        <v>1</v>
      </c>
      <c r="J3547">
        <v>954</v>
      </c>
      <c r="K3547">
        <v>1.4223079999999999</v>
      </c>
      <c r="L3547" t="s">
        <v>15</v>
      </c>
    </row>
    <row r="3548" spans="1:12" x14ac:dyDescent="0.3">
      <c r="A3548" s="1">
        <v>43345</v>
      </c>
      <c r="B3548">
        <v>2018</v>
      </c>
      <c r="C3548" t="s">
        <v>30</v>
      </c>
      <c r="D3548">
        <v>226450</v>
      </c>
      <c r="E3548">
        <v>480000</v>
      </c>
      <c r="F3548" t="s">
        <v>19</v>
      </c>
      <c r="G3548" t="s">
        <v>20</v>
      </c>
      <c r="H3548">
        <v>4</v>
      </c>
      <c r="I3548">
        <v>2</v>
      </c>
      <c r="J3548">
        <v>1234</v>
      </c>
      <c r="K3548">
        <v>1.4223079999999999</v>
      </c>
      <c r="L3548" t="s">
        <v>15</v>
      </c>
    </row>
    <row r="3549" spans="1:12" x14ac:dyDescent="0.3">
      <c r="A3549" s="1">
        <v>43349</v>
      </c>
      <c r="B3549">
        <v>2018</v>
      </c>
      <c r="C3549" t="s">
        <v>30</v>
      </c>
      <c r="D3549">
        <v>191860</v>
      </c>
      <c r="E3549">
        <v>316000</v>
      </c>
      <c r="F3549" t="s">
        <v>13</v>
      </c>
      <c r="G3549" t="s">
        <v>14</v>
      </c>
      <c r="H3549">
        <v>3</v>
      </c>
      <c r="I3549">
        <v>3</v>
      </c>
      <c r="J3549">
        <v>1077</v>
      </c>
      <c r="K3549">
        <v>1.4223079999999999</v>
      </c>
      <c r="L3549" t="s">
        <v>25</v>
      </c>
    </row>
    <row r="3550" spans="1:12" x14ac:dyDescent="0.3">
      <c r="A3550" s="1">
        <v>43352</v>
      </c>
      <c r="B3550">
        <v>2018</v>
      </c>
      <c r="C3550" t="s">
        <v>30</v>
      </c>
      <c r="D3550">
        <v>270050</v>
      </c>
      <c r="E3550">
        <v>452000</v>
      </c>
      <c r="F3550" t="s">
        <v>13</v>
      </c>
      <c r="G3550" t="s">
        <v>14</v>
      </c>
      <c r="H3550">
        <v>3</v>
      </c>
      <c r="I3550">
        <v>3</v>
      </c>
      <c r="J3550">
        <v>967</v>
      </c>
      <c r="K3550">
        <v>1.4223079999999999</v>
      </c>
      <c r="L3550" t="s">
        <v>16</v>
      </c>
    </row>
    <row r="3551" spans="1:12" x14ac:dyDescent="0.3">
      <c r="A3551" s="1">
        <v>43355</v>
      </c>
      <c r="B3551">
        <v>2018</v>
      </c>
      <c r="C3551" t="s">
        <v>29</v>
      </c>
      <c r="D3551">
        <v>202230</v>
      </c>
      <c r="E3551">
        <v>445000</v>
      </c>
      <c r="F3551" t="s">
        <v>13</v>
      </c>
      <c r="G3551" t="s">
        <v>14</v>
      </c>
      <c r="H3551">
        <v>3</v>
      </c>
      <c r="I3551">
        <v>2</v>
      </c>
      <c r="J3551">
        <v>921</v>
      </c>
      <c r="K3551">
        <v>1.4223079999999999</v>
      </c>
      <c r="L3551" t="s">
        <v>15</v>
      </c>
    </row>
    <row r="3552" spans="1:12" x14ac:dyDescent="0.3">
      <c r="A3552" s="1">
        <v>43355</v>
      </c>
      <c r="B3552">
        <v>2018</v>
      </c>
      <c r="C3552" t="s">
        <v>12</v>
      </c>
      <c r="D3552">
        <v>75090</v>
      </c>
      <c r="E3552">
        <v>62500</v>
      </c>
      <c r="F3552" t="s">
        <v>23</v>
      </c>
      <c r="G3552" t="s">
        <v>24</v>
      </c>
      <c r="H3552">
        <v>6</v>
      </c>
      <c r="I3552">
        <v>5</v>
      </c>
      <c r="J3552">
        <v>1990</v>
      </c>
      <c r="K3552">
        <v>1.4223079999999999</v>
      </c>
      <c r="L3552" t="s">
        <v>25</v>
      </c>
    </row>
    <row r="3553" spans="1:12" x14ac:dyDescent="0.3">
      <c r="A3553" s="1">
        <v>43362</v>
      </c>
      <c r="B3553">
        <v>2018</v>
      </c>
      <c r="C3553" t="s">
        <v>30</v>
      </c>
      <c r="D3553">
        <v>384820</v>
      </c>
      <c r="E3553">
        <v>555000</v>
      </c>
      <c r="F3553" t="s">
        <v>13</v>
      </c>
      <c r="G3553" t="s">
        <v>14</v>
      </c>
      <c r="H3553">
        <v>3</v>
      </c>
      <c r="I3553">
        <v>3</v>
      </c>
      <c r="J3553">
        <v>949</v>
      </c>
      <c r="K3553">
        <v>1.4223079999999999</v>
      </c>
      <c r="L3553" t="s">
        <v>15</v>
      </c>
    </row>
    <row r="3554" spans="1:12" x14ac:dyDescent="0.3">
      <c r="A3554" s="1">
        <v>43364</v>
      </c>
      <c r="B3554">
        <v>2018</v>
      </c>
      <c r="C3554" t="s">
        <v>12</v>
      </c>
      <c r="D3554">
        <v>37670</v>
      </c>
      <c r="E3554">
        <v>30000</v>
      </c>
      <c r="F3554" t="s">
        <v>13</v>
      </c>
      <c r="G3554" t="s">
        <v>14</v>
      </c>
      <c r="H3554">
        <v>3</v>
      </c>
      <c r="I3554">
        <v>2</v>
      </c>
      <c r="J3554">
        <v>1064</v>
      </c>
      <c r="K3554">
        <v>1.4223079999999999</v>
      </c>
      <c r="L3554" t="s">
        <v>22</v>
      </c>
    </row>
    <row r="3555" spans="1:12" x14ac:dyDescent="0.3">
      <c r="A3555" s="1">
        <v>43366</v>
      </c>
      <c r="B3555">
        <v>2018</v>
      </c>
      <c r="C3555" t="s">
        <v>12</v>
      </c>
      <c r="D3555">
        <v>95520</v>
      </c>
      <c r="E3555">
        <v>236000</v>
      </c>
      <c r="F3555" t="s">
        <v>19</v>
      </c>
      <c r="G3555" t="s">
        <v>20</v>
      </c>
      <c r="H3555">
        <v>4</v>
      </c>
      <c r="I3555">
        <v>4</v>
      </c>
      <c r="J3555">
        <v>1215</v>
      </c>
      <c r="K3555">
        <v>1.4223079999999999</v>
      </c>
      <c r="L3555" t="s">
        <v>22</v>
      </c>
    </row>
    <row r="3556" spans="1:12" x14ac:dyDescent="0.3">
      <c r="A3556" s="1">
        <v>43369</v>
      </c>
      <c r="B3556">
        <v>2018</v>
      </c>
      <c r="C3556" t="s">
        <v>12</v>
      </c>
      <c r="D3556">
        <v>66560</v>
      </c>
      <c r="E3556">
        <v>93000</v>
      </c>
      <c r="F3556" t="s">
        <v>13</v>
      </c>
      <c r="G3556" t="s">
        <v>14</v>
      </c>
      <c r="H3556">
        <v>3</v>
      </c>
      <c r="I3556">
        <v>1</v>
      </c>
      <c r="J3556">
        <v>980</v>
      </c>
      <c r="K3556">
        <v>1.4223079999999999</v>
      </c>
      <c r="L3556" t="s">
        <v>25</v>
      </c>
    </row>
    <row r="3557" spans="1:12" x14ac:dyDescent="0.3">
      <c r="A3557" s="1">
        <v>43369</v>
      </c>
      <c r="B3557">
        <v>2018</v>
      </c>
      <c r="C3557" t="s">
        <v>12</v>
      </c>
      <c r="D3557">
        <v>105840</v>
      </c>
      <c r="E3557">
        <v>120000</v>
      </c>
      <c r="F3557" t="s">
        <v>13</v>
      </c>
      <c r="G3557" t="s">
        <v>14</v>
      </c>
      <c r="H3557">
        <v>3</v>
      </c>
      <c r="I3557">
        <v>1</v>
      </c>
      <c r="J3557">
        <v>1032</v>
      </c>
      <c r="K3557">
        <v>1.4223079999999999</v>
      </c>
      <c r="L3557" t="s">
        <v>15</v>
      </c>
    </row>
    <row r="3558" spans="1:12" x14ac:dyDescent="0.3">
      <c r="A3558" s="1">
        <v>43369</v>
      </c>
      <c r="B3558">
        <v>2018</v>
      </c>
      <c r="C3558" t="s">
        <v>30</v>
      </c>
      <c r="D3558">
        <v>272530</v>
      </c>
      <c r="E3558">
        <v>470000</v>
      </c>
      <c r="F3558" t="s">
        <v>13</v>
      </c>
      <c r="G3558" t="s">
        <v>14</v>
      </c>
      <c r="H3558">
        <v>3</v>
      </c>
      <c r="I3558">
        <v>3</v>
      </c>
      <c r="J3558">
        <v>949</v>
      </c>
      <c r="K3558">
        <v>1.4223079999999999</v>
      </c>
      <c r="L3558" t="s">
        <v>25</v>
      </c>
    </row>
    <row r="3559" spans="1:12" x14ac:dyDescent="0.3">
      <c r="A3559" s="1">
        <v>43371</v>
      </c>
      <c r="B3559">
        <v>2018</v>
      </c>
      <c r="C3559" t="s">
        <v>12</v>
      </c>
      <c r="D3559">
        <v>53800</v>
      </c>
      <c r="E3559">
        <v>46000</v>
      </c>
      <c r="F3559" t="s">
        <v>13</v>
      </c>
      <c r="G3559" t="s">
        <v>14</v>
      </c>
      <c r="H3559">
        <v>3</v>
      </c>
      <c r="I3559">
        <v>1</v>
      </c>
      <c r="J3559">
        <v>908</v>
      </c>
      <c r="K3559">
        <v>1.4223079999999999</v>
      </c>
      <c r="L3559" t="s">
        <v>25</v>
      </c>
    </row>
    <row r="3560" spans="1:12" x14ac:dyDescent="0.3">
      <c r="A3560" s="1">
        <v>43372</v>
      </c>
      <c r="B3560">
        <v>2018</v>
      </c>
      <c r="C3560" t="s">
        <v>12</v>
      </c>
      <c r="D3560">
        <v>103160</v>
      </c>
      <c r="E3560">
        <v>169000</v>
      </c>
      <c r="F3560" t="s">
        <v>13</v>
      </c>
      <c r="G3560" t="s">
        <v>14</v>
      </c>
      <c r="H3560">
        <v>3</v>
      </c>
      <c r="I3560">
        <v>1</v>
      </c>
      <c r="J3560">
        <v>1049</v>
      </c>
      <c r="K3560">
        <v>1.4223079999999999</v>
      </c>
      <c r="L3560" t="s">
        <v>15</v>
      </c>
    </row>
    <row r="3561" spans="1:12" x14ac:dyDescent="0.3">
      <c r="A3561" s="1">
        <v>43373</v>
      </c>
      <c r="B3561">
        <v>2018</v>
      </c>
      <c r="C3561" t="s">
        <v>29</v>
      </c>
      <c r="D3561">
        <v>144830</v>
      </c>
      <c r="E3561">
        <v>189900</v>
      </c>
      <c r="F3561" t="s">
        <v>13</v>
      </c>
      <c r="G3561" t="s">
        <v>14</v>
      </c>
      <c r="H3561">
        <v>3</v>
      </c>
      <c r="I3561">
        <v>1</v>
      </c>
      <c r="J3561">
        <v>960</v>
      </c>
      <c r="K3561">
        <v>1.4223079999999999</v>
      </c>
      <c r="L3561" t="s">
        <v>16</v>
      </c>
    </row>
    <row r="3562" spans="1:12" x14ac:dyDescent="0.3">
      <c r="A3562" s="1">
        <v>43373</v>
      </c>
      <c r="B3562">
        <v>2018</v>
      </c>
      <c r="C3562" t="s">
        <v>30</v>
      </c>
      <c r="D3562">
        <v>313020</v>
      </c>
      <c r="E3562">
        <v>595000</v>
      </c>
      <c r="F3562" t="s">
        <v>13</v>
      </c>
      <c r="G3562" t="s">
        <v>14</v>
      </c>
      <c r="H3562">
        <v>3</v>
      </c>
      <c r="I3562">
        <v>1</v>
      </c>
      <c r="J3562">
        <v>1097</v>
      </c>
      <c r="K3562">
        <v>1.4223079999999999</v>
      </c>
      <c r="L3562" t="s">
        <v>22</v>
      </c>
    </row>
    <row r="3563" spans="1:12" x14ac:dyDescent="0.3">
      <c r="A3563" s="1">
        <v>43376</v>
      </c>
      <c r="B3563">
        <v>2018</v>
      </c>
      <c r="C3563" t="s">
        <v>30</v>
      </c>
      <c r="D3563">
        <v>746710</v>
      </c>
      <c r="E3563">
        <v>1085000</v>
      </c>
      <c r="F3563" t="s">
        <v>13</v>
      </c>
      <c r="G3563" t="s">
        <v>14</v>
      </c>
      <c r="H3563">
        <v>3</v>
      </c>
      <c r="I3563">
        <v>1</v>
      </c>
      <c r="J3563">
        <v>1079</v>
      </c>
      <c r="K3563">
        <v>1.4223079999999999</v>
      </c>
      <c r="L3563" t="s">
        <v>16</v>
      </c>
    </row>
    <row r="3564" spans="1:12" x14ac:dyDescent="0.3">
      <c r="A3564" s="1">
        <v>43376</v>
      </c>
      <c r="B3564">
        <v>2018</v>
      </c>
      <c r="C3564" t="s">
        <v>12</v>
      </c>
      <c r="D3564">
        <v>122220</v>
      </c>
      <c r="E3564">
        <v>133000</v>
      </c>
      <c r="F3564" t="s">
        <v>19</v>
      </c>
      <c r="G3564" t="s">
        <v>20</v>
      </c>
      <c r="H3564">
        <v>4</v>
      </c>
      <c r="I3564">
        <v>2</v>
      </c>
      <c r="J3564">
        <v>1441</v>
      </c>
      <c r="K3564">
        <v>1.4223079999999999</v>
      </c>
      <c r="L3564" t="s">
        <v>25</v>
      </c>
    </row>
    <row r="3565" spans="1:12" x14ac:dyDescent="0.3">
      <c r="A3565" s="1">
        <v>43377</v>
      </c>
      <c r="B3565">
        <v>2018</v>
      </c>
      <c r="C3565" t="s">
        <v>21</v>
      </c>
      <c r="D3565">
        <v>986020</v>
      </c>
      <c r="E3565">
        <v>1715000</v>
      </c>
      <c r="F3565" t="s">
        <v>13</v>
      </c>
      <c r="G3565" t="s">
        <v>14</v>
      </c>
      <c r="H3565">
        <v>3</v>
      </c>
      <c r="I3565">
        <v>1</v>
      </c>
      <c r="J3565">
        <v>924</v>
      </c>
      <c r="K3565">
        <v>1.4223079999999999</v>
      </c>
      <c r="L3565" t="s">
        <v>22</v>
      </c>
    </row>
    <row r="3566" spans="1:12" x14ac:dyDescent="0.3">
      <c r="A3566" s="1">
        <v>43377</v>
      </c>
      <c r="B3566">
        <v>2018</v>
      </c>
      <c r="C3566" t="s">
        <v>18</v>
      </c>
      <c r="D3566">
        <v>277030</v>
      </c>
      <c r="E3566">
        <v>375000</v>
      </c>
      <c r="F3566" t="s">
        <v>13</v>
      </c>
      <c r="G3566" t="s">
        <v>14</v>
      </c>
      <c r="H3566">
        <v>3</v>
      </c>
      <c r="I3566">
        <v>1</v>
      </c>
      <c r="J3566">
        <v>1089</v>
      </c>
      <c r="K3566">
        <v>1.4223079999999999</v>
      </c>
      <c r="L3566" t="s">
        <v>15</v>
      </c>
    </row>
    <row r="3567" spans="1:12" x14ac:dyDescent="0.3">
      <c r="A3567" s="1">
        <v>43378</v>
      </c>
      <c r="B3567">
        <v>2018</v>
      </c>
      <c r="C3567" t="s">
        <v>18</v>
      </c>
      <c r="D3567">
        <v>997440</v>
      </c>
      <c r="E3567">
        <v>1630000</v>
      </c>
      <c r="F3567" t="s">
        <v>13</v>
      </c>
      <c r="G3567" t="s">
        <v>14</v>
      </c>
      <c r="H3567">
        <v>3</v>
      </c>
      <c r="I3567">
        <v>3</v>
      </c>
      <c r="J3567">
        <v>951</v>
      </c>
      <c r="K3567">
        <v>1.4223079999999999</v>
      </c>
      <c r="L3567" t="s">
        <v>16</v>
      </c>
    </row>
    <row r="3568" spans="1:12" x14ac:dyDescent="0.3">
      <c r="A3568" s="1">
        <v>43378</v>
      </c>
      <c r="B3568">
        <v>2018</v>
      </c>
      <c r="C3568" t="s">
        <v>30</v>
      </c>
      <c r="D3568">
        <v>232330</v>
      </c>
      <c r="E3568">
        <v>395000</v>
      </c>
      <c r="F3568" t="s">
        <v>13</v>
      </c>
      <c r="G3568" t="s">
        <v>14</v>
      </c>
      <c r="H3568">
        <v>3</v>
      </c>
      <c r="I3568">
        <v>1</v>
      </c>
      <c r="J3568">
        <v>919</v>
      </c>
      <c r="K3568">
        <v>1.4223079999999999</v>
      </c>
      <c r="L3568" t="s">
        <v>25</v>
      </c>
    </row>
    <row r="3569" spans="1:12" x14ac:dyDescent="0.3">
      <c r="A3569" s="1">
        <v>43378</v>
      </c>
      <c r="B3569">
        <v>2018</v>
      </c>
      <c r="C3569" t="s">
        <v>30</v>
      </c>
      <c r="D3569">
        <v>539390</v>
      </c>
      <c r="E3569">
        <v>825000</v>
      </c>
      <c r="F3569" t="s">
        <v>13</v>
      </c>
      <c r="G3569" t="s">
        <v>14</v>
      </c>
      <c r="H3569">
        <v>3</v>
      </c>
      <c r="I3569">
        <v>1</v>
      </c>
      <c r="J3569">
        <v>949</v>
      </c>
      <c r="K3569">
        <v>1.4223079999999999</v>
      </c>
      <c r="L3569" t="s">
        <v>22</v>
      </c>
    </row>
    <row r="3570" spans="1:12" x14ac:dyDescent="0.3">
      <c r="A3570" s="1">
        <v>43380</v>
      </c>
      <c r="B3570">
        <v>2018</v>
      </c>
      <c r="C3570" t="s">
        <v>26</v>
      </c>
      <c r="D3570">
        <v>565180</v>
      </c>
      <c r="E3570">
        <v>900000</v>
      </c>
      <c r="F3570" t="s">
        <v>13</v>
      </c>
      <c r="G3570" t="s">
        <v>14</v>
      </c>
      <c r="H3570">
        <v>3</v>
      </c>
      <c r="I3570">
        <v>3</v>
      </c>
      <c r="J3570">
        <v>904</v>
      </c>
      <c r="K3570">
        <v>1.4223079999999999</v>
      </c>
      <c r="L3570" t="s">
        <v>22</v>
      </c>
    </row>
    <row r="3571" spans="1:12" x14ac:dyDescent="0.3">
      <c r="A3571" s="1">
        <v>43384</v>
      </c>
      <c r="B3571">
        <v>2018</v>
      </c>
      <c r="C3571" t="s">
        <v>30</v>
      </c>
      <c r="D3571">
        <v>852280</v>
      </c>
      <c r="E3571">
        <v>1085000</v>
      </c>
      <c r="F3571" t="s">
        <v>13</v>
      </c>
      <c r="G3571" t="s">
        <v>14</v>
      </c>
      <c r="H3571">
        <v>3</v>
      </c>
      <c r="I3571">
        <v>1</v>
      </c>
      <c r="J3571">
        <v>930</v>
      </c>
      <c r="K3571">
        <v>1.4223079999999999</v>
      </c>
      <c r="L3571" t="s">
        <v>22</v>
      </c>
    </row>
    <row r="3572" spans="1:12" x14ac:dyDescent="0.3">
      <c r="A3572" s="1">
        <v>43385</v>
      </c>
      <c r="B3572">
        <v>2018</v>
      </c>
      <c r="C3572" t="s">
        <v>30</v>
      </c>
      <c r="D3572">
        <v>317150</v>
      </c>
      <c r="E3572">
        <v>558125</v>
      </c>
      <c r="F3572" t="s">
        <v>13</v>
      </c>
      <c r="G3572" t="s">
        <v>14</v>
      </c>
      <c r="H3572">
        <v>3</v>
      </c>
      <c r="I3572">
        <v>1</v>
      </c>
      <c r="J3572">
        <v>926</v>
      </c>
      <c r="K3572">
        <v>1.4223079999999999</v>
      </c>
      <c r="L3572" t="s">
        <v>15</v>
      </c>
    </row>
    <row r="3573" spans="1:12" x14ac:dyDescent="0.3">
      <c r="A3573" s="1">
        <v>43385</v>
      </c>
      <c r="B3573">
        <v>2018</v>
      </c>
      <c r="C3573" t="s">
        <v>12</v>
      </c>
      <c r="D3573">
        <v>87710</v>
      </c>
      <c r="E3573">
        <v>137500</v>
      </c>
      <c r="F3573" t="s">
        <v>19</v>
      </c>
      <c r="G3573" t="s">
        <v>20</v>
      </c>
      <c r="H3573">
        <v>4</v>
      </c>
      <c r="I3573">
        <v>4</v>
      </c>
      <c r="J3573">
        <v>1298</v>
      </c>
      <c r="K3573">
        <v>1.4223079999999999</v>
      </c>
      <c r="L3573" t="s">
        <v>25</v>
      </c>
    </row>
    <row r="3574" spans="1:12" x14ac:dyDescent="0.3">
      <c r="A3574" s="1">
        <v>43385</v>
      </c>
      <c r="B3574">
        <v>2018</v>
      </c>
      <c r="C3574" t="s">
        <v>18</v>
      </c>
      <c r="D3574">
        <v>688160</v>
      </c>
      <c r="E3574">
        <v>789000</v>
      </c>
      <c r="F3574" t="s">
        <v>13</v>
      </c>
      <c r="G3574" t="s">
        <v>14</v>
      </c>
      <c r="H3574">
        <v>3</v>
      </c>
      <c r="I3574">
        <v>1</v>
      </c>
      <c r="J3574">
        <v>968</v>
      </c>
      <c r="K3574">
        <v>1.4223079999999999</v>
      </c>
      <c r="L3574" t="s">
        <v>25</v>
      </c>
    </row>
    <row r="3575" spans="1:12" x14ac:dyDescent="0.3">
      <c r="A3575" s="1">
        <v>43385</v>
      </c>
      <c r="B3575">
        <v>2018</v>
      </c>
      <c r="C3575" t="s">
        <v>12</v>
      </c>
      <c r="D3575">
        <v>158560</v>
      </c>
      <c r="E3575">
        <v>200000</v>
      </c>
      <c r="F3575" t="s">
        <v>13</v>
      </c>
      <c r="G3575" t="s">
        <v>14</v>
      </c>
      <c r="H3575">
        <v>3</v>
      </c>
      <c r="I3575">
        <v>2</v>
      </c>
      <c r="J3575">
        <v>1003</v>
      </c>
      <c r="K3575">
        <v>1.4223079999999999</v>
      </c>
      <c r="L3575" t="s">
        <v>25</v>
      </c>
    </row>
    <row r="3576" spans="1:12" x14ac:dyDescent="0.3">
      <c r="A3576" s="1">
        <v>43385</v>
      </c>
      <c r="B3576">
        <v>2018</v>
      </c>
      <c r="C3576" t="s">
        <v>30</v>
      </c>
      <c r="D3576">
        <v>265840</v>
      </c>
      <c r="E3576">
        <v>450000</v>
      </c>
      <c r="F3576" t="s">
        <v>19</v>
      </c>
      <c r="G3576" t="s">
        <v>20</v>
      </c>
      <c r="H3576">
        <v>4</v>
      </c>
      <c r="I3576">
        <v>3</v>
      </c>
      <c r="J3576">
        <v>1478</v>
      </c>
      <c r="K3576">
        <v>1.4223079999999999</v>
      </c>
      <c r="L3576" t="s">
        <v>22</v>
      </c>
    </row>
    <row r="3577" spans="1:12" x14ac:dyDescent="0.3">
      <c r="A3577" s="1">
        <v>43385</v>
      </c>
      <c r="B3577">
        <v>2018</v>
      </c>
      <c r="C3577" t="s">
        <v>18</v>
      </c>
      <c r="D3577">
        <v>934800</v>
      </c>
      <c r="E3577">
        <v>1838520</v>
      </c>
      <c r="F3577" t="s">
        <v>13</v>
      </c>
      <c r="G3577" t="s">
        <v>14</v>
      </c>
      <c r="H3577">
        <v>3</v>
      </c>
      <c r="I3577">
        <v>2</v>
      </c>
      <c r="J3577">
        <v>923</v>
      </c>
      <c r="K3577">
        <v>1.4223079999999999</v>
      </c>
      <c r="L3577" t="s">
        <v>16</v>
      </c>
    </row>
    <row r="3578" spans="1:12" x14ac:dyDescent="0.3">
      <c r="A3578" s="1">
        <v>43386</v>
      </c>
      <c r="B3578">
        <v>2018</v>
      </c>
      <c r="C3578" t="s">
        <v>18</v>
      </c>
      <c r="D3578">
        <v>264360</v>
      </c>
      <c r="E3578">
        <v>285000</v>
      </c>
      <c r="F3578" t="s">
        <v>13</v>
      </c>
      <c r="G3578" t="s">
        <v>14</v>
      </c>
      <c r="H3578">
        <v>3</v>
      </c>
      <c r="I3578">
        <v>1</v>
      </c>
      <c r="J3578">
        <v>917</v>
      </c>
      <c r="K3578">
        <v>1.4223079999999999</v>
      </c>
      <c r="L3578" t="s">
        <v>22</v>
      </c>
    </row>
    <row r="3579" spans="1:12" x14ac:dyDescent="0.3">
      <c r="A3579" s="1">
        <v>43387</v>
      </c>
      <c r="B3579">
        <v>2018</v>
      </c>
      <c r="C3579" t="s">
        <v>21</v>
      </c>
      <c r="D3579">
        <v>2948050</v>
      </c>
      <c r="E3579">
        <v>4350000</v>
      </c>
      <c r="F3579" t="s">
        <v>13</v>
      </c>
      <c r="G3579" t="s">
        <v>14</v>
      </c>
      <c r="H3579">
        <v>3</v>
      </c>
      <c r="I3579">
        <v>2</v>
      </c>
      <c r="J3579">
        <v>939</v>
      </c>
      <c r="K3579">
        <v>1.4223079999999999</v>
      </c>
      <c r="L3579" t="s">
        <v>15</v>
      </c>
    </row>
    <row r="3580" spans="1:12" x14ac:dyDescent="0.3">
      <c r="A3580" s="1">
        <v>43387</v>
      </c>
      <c r="B3580">
        <v>2018</v>
      </c>
      <c r="C3580" t="s">
        <v>21</v>
      </c>
      <c r="D3580">
        <v>432950</v>
      </c>
      <c r="E3580">
        <v>575000</v>
      </c>
      <c r="F3580" t="s">
        <v>19</v>
      </c>
      <c r="G3580" t="s">
        <v>20</v>
      </c>
      <c r="H3580">
        <v>4</v>
      </c>
      <c r="I3580">
        <v>4</v>
      </c>
      <c r="J3580">
        <v>1346</v>
      </c>
      <c r="K3580">
        <v>1.4223079999999999</v>
      </c>
      <c r="L3580" t="s">
        <v>25</v>
      </c>
    </row>
    <row r="3581" spans="1:12" x14ac:dyDescent="0.3">
      <c r="A3581" s="1">
        <v>43387</v>
      </c>
      <c r="B3581">
        <v>2018</v>
      </c>
      <c r="C3581" t="s">
        <v>12</v>
      </c>
      <c r="D3581">
        <v>32800</v>
      </c>
      <c r="E3581">
        <v>6500</v>
      </c>
      <c r="F3581" t="s">
        <v>23</v>
      </c>
      <c r="G3581" t="s">
        <v>24</v>
      </c>
      <c r="H3581">
        <v>6</v>
      </c>
      <c r="I3581">
        <v>6</v>
      </c>
      <c r="J3581">
        <v>2130</v>
      </c>
      <c r="K3581">
        <v>1.4223079999999999</v>
      </c>
      <c r="L3581" t="s">
        <v>15</v>
      </c>
    </row>
    <row r="3582" spans="1:12" x14ac:dyDescent="0.3">
      <c r="A3582" s="1">
        <v>43387</v>
      </c>
      <c r="B3582">
        <v>2018</v>
      </c>
      <c r="C3582" t="s">
        <v>18</v>
      </c>
      <c r="D3582">
        <v>162250</v>
      </c>
      <c r="E3582">
        <v>165000</v>
      </c>
      <c r="F3582" t="s">
        <v>13</v>
      </c>
      <c r="G3582" t="s">
        <v>14</v>
      </c>
      <c r="H3582">
        <v>3</v>
      </c>
      <c r="I3582">
        <v>2</v>
      </c>
      <c r="J3582">
        <v>909</v>
      </c>
      <c r="K3582">
        <v>1.4223079999999999</v>
      </c>
      <c r="L3582" t="s">
        <v>25</v>
      </c>
    </row>
    <row r="3583" spans="1:12" x14ac:dyDescent="0.3">
      <c r="A3583" s="1">
        <v>43389</v>
      </c>
      <c r="B3583">
        <v>2018</v>
      </c>
      <c r="C3583" t="s">
        <v>26</v>
      </c>
      <c r="D3583">
        <v>268520</v>
      </c>
      <c r="E3583">
        <v>266000</v>
      </c>
      <c r="F3583" t="s">
        <v>13</v>
      </c>
      <c r="G3583" t="s">
        <v>14</v>
      </c>
      <c r="H3583">
        <v>3</v>
      </c>
      <c r="I3583">
        <v>1</v>
      </c>
      <c r="J3583">
        <v>975</v>
      </c>
      <c r="K3583">
        <v>1.4223079999999999</v>
      </c>
      <c r="L3583" t="s">
        <v>25</v>
      </c>
    </row>
    <row r="3584" spans="1:12" x14ac:dyDescent="0.3">
      <c r="A3584" s="1">
        <v>43390</v>
      </c>
      <c r="B3584">
        <v>2018</v>
      </c>
      <c r="C3584" t="s">
        <v>17</v>
      </c>
      <c r="D3584">
        <v>97440</v>
      </c>
      <c r="E3584">
        <v>44000</v>
      </c>
      <c r="F3584" t="s">
        <v>13</v>
      </c>
      <c r="G3584" t="s">
        <v>14</v>
      </c>
      <c r="H3584">
        <v>3</v>
      </c>
      <c r="I3584">
        <v>2</v>
      </c>
      <c r="J3584">
        <v>1018</v>
      </c>
      <c r="K3584">
        <v>1.4223079999999999</v>
      </c>
      <c r="L3584" t="s">
        <v>25</v>
      </c>
    </row>
    <row r="3585" spans="1:12" x14ac:dyDescent="0.3">
      <c r="A3585" s="1">
        <v>43390</v>
      </c>
      <c r="B3585">
        <v>2018</v>
      </c>
      <c r="C3585" t="s">
        <v>26</v>
      </c>
      <c r="D3585">
        <v>401240</v>
      </c>
      <c r="E3585">
        <v>420000</v>
      </c>
      <c r="F3585" t="s">
        <v>13</v>
      </c>
      <c r="G3585" t="s">
        <v>14</v>
      </c>
      <c r="H3585">
        <v>3</v>
      </c>
      <c r="I3585">
        <v>2</v>
      </c>
      <c r="J3585">
        <v>1067</v>
      </c>
      <c r="K3585">
        <v>1.4223079999999999</v>
      </c>
      <c r="L3585" t="s">
        <v>25</v>
      </c>
    </row>
    <row r="3586" spans="1:12" x14ac:dyDescent="0.3">
      <c r="A3586" s="1">
        <v>43391</v>
      </c>
      <c r="B3586">
        <v>2018</v>
      </c>
      <c r="C3586" t="s">
        <v>17</v>
      </c>
      <c r="D3586">
        <v>94870</v>
      </c>
      <c r="E3586">
        <v>160000</v>
      </c>
      <c r="F3586" t="s">
        <v>13</v>
      </c>
      <c r="G3586" t="s">
        <v>14</v>
      </c>
      <c r="H3586">
        <v>3</v>
      </c>
      <c r="I3586">
        <v>1</v>
      </c>
      <c r="J3586">
        <v>901</v>
      </c>
      <c r="K3586">
        <v>1.4223079999999999</v>
      </c>
      <c r="L3586" t="s">
        <v>15</v>
      </c>
    </row>
    <row r="3587" spans="1:12" x14ac:dyDescent="0.3">
      <c r="A3587" s="1">
        <v>43391</v>
      </c>
      <c r="B3587">
        <v>2018</v>
      </c>
      <c r="C3587" t="s">
        <v>17</v>
      </c>
      <c r="D3587">
        <v>124440</v>
      </c>
      <c r="E3587">
        <v>102000</v>
      </c>
      <c r="F3587" t="s">
        <v>19</v>
      </c>
      <c r="G3587" t="s">
        <v>20</v>
      </c>
      <c r="H3587">
        <v>4</v>
      </c>
      <c r="I3587">
        <v>2</v>
      </c>
      <c r="J3587">
        <v>1411</v>
      </c>
      <c r="K3587">
        <v>1.4223079999999999</v>
      </c>
      <c r="L3587" t="s">
        <v>25</v>
      </c>
    </row>
    <row r="3588" spans="1:12" x14ac:dyDescent="0.3">
      <c r="A3588" s="1">
        <v>43392</v>
      </c>
      <c r="B3588">
        <v>2018</v>
      </c>
      <c r="C3588" t="s">
        <v>12</v>
      </c>
      <c r="D3588">
        <v>73230</v>
      </c>
      <c r="E3588">
        <v>83660</v>
      </c>
      <c r="F3588" t="s">
        <v>13</v>
      </c>
      <c r="G3588" t="s">
        <v>14</v>
      </c>
      <c r="H3588">
        <v>3</v>
      </c>
      <c r="I3588">
        <v>1</v>
      </c>
      <c r="J3588">
        <v>1086</v>
      </c>
      <c r="K3588">
        <v>1.4223079999999999</v>
      </c>
      <c r="L3588" t="s">
        <v>15</v>
      </c>
    </row>
    <row r="3589" spans="1:12" x14ac:dyDescent="0.3">
      <c r="A3589" s="1">
        <v>43392</v>
      </c>
      <c r="B3589">
        <v>2018</v>
      </c>
      <c r="C3589" t="s">
        <v>26</v>
      </c>
      <c r="D3589">
        <v>450170</v>
      </c>
      <c r="E3589">
        <v>840000</v>
      </c>
      <c r="F3589" t="s">
        <v>13</v>
      </c>
      <c r="G3589" t="s">
        <v>14</v>
      </c>
      <c r="H3589">
        <v>3</v>
      </c>
      <c r="I3589">
        <v>3</v>
      </c>
      <c r="J3589">
        <v>950</v>
      </c>
      <c r="K3589">
        <v>1.4223079999999999</v>
      </c>
      <c r="L3589" t="s">
        <v>16</v>
      </c>
    </row>
    <row r="3590" spans="1:12" x14ac:dyDescent="0.3">
      <c r="A3590" s="1">
        <v>43392</v>
      </c>
      <c r="B3590">
        <v>2018</v>
      </c>
      <c r="C3590" t="s">
        <v>17</v>
      </c>
      <c r="D3590">
        <v>131200</v>
      </c>
      <c r="E3590">
        <v>220000</v>
      </c>
      <c r="F3590" t="s">
        <v>13</v>
      </c>
      <c r="G3590" t="s">
        <v>14</v>
      </c>
      <c r="H3590">
        <v>3</v>
      </c>
      <c r="I3590">
        <v>2</v>
      </c>
      <c r="J3590">
        <v>968</v>
      </c>
      <c r="K3590">
        <v>1.4223079999999999</v>
      </c>
      <c r="L3590" t="s">
        <v>15</v>
      </c>
    </row>
    <row r="3591" spans="1:12" x14ac:dyDescent="0.3">
      <c r="A3591" s="1">
        <v>43394</v>
      </c>
      <c r="B3591">
        <v>2018</v>
      </c>
      <c r="C3591" t="s">
        <v>12</v>
      </c>
      <c r="D3591">
        <v>84020</v>
      </c>
      <c r="E3591">
        <v>170000</v>
      </c>
      <c r="F3591" t="s">
        <v>13</v>
      </c>
      <c r="G3591" t="s">
        <v>14</v>
      </c>
      <c r="H3591">
        <v>3</v>
      </c>
      <c r="I3591">
        <v>2</v>
      </c>
      <c r="J3591">
        <v>1076</v>
      </c>
      <c r="K3591">
        <v>1.4223079999999999</v>
      </c>
      <c r="L3591" t="s">
        <v>22</v>
      </c>
    </row>
    <row r="3592" spans="1:12" x14ac:dyDescent="0.3">
      <c r="A3592" s="1">
        <v>43397</v>
      </c>
      <c r="B3592">
        <v>2018</v>
      </c>
      <c r="C3592" t="s">
        <v>18</v>
      </c>
      <c r="D3592">
        <v>330900</v>
      </c>
      <c r="E3592">
        <v>570000</v>
      </c>
      <c r="F3592" t="s">
        <v>13</v>
      </c>
      <c r="G3592" t="s">
        <v>14</v>
      </c>
      <c r="H3592">
        <v>3</v>
      </c>
      <c r="I3592">
        <v>2</v>
      </c>
      <c r="J3592">
        <v>1011</v>
      </c>
      <c r="K3592">
        <v>1.4223079999999999</v>
      </c>
      <c r="L3592" t="s">
        <v>15</v>
      </c>
    </row>
    <row r="3593" spans="1:12" x14ac:dyDescent="0.3">
      <c r="A3593" s="1">
        <v>43397</v>
      </c>
      <c r="B3593">
        <v>2018</v>
      </c>
      <c r="C3593" t="s">
        <v>18</v>
      </c>
      <c r="D3593">
        <v>188020</v>
      </c>
      <c r="E3593">
        <v>405000</v>
      </c>
      <c r="F3593" t="s">
        <v>19</v>
      </c>
      <c r="G3593" t="s">
        <v>20</v>
      </c>
      <c r="H3593">
        <v>4</v>
      </c>
      <c r="I3593">
        <v>2</v>
      </c>
      <c r="J3593">
        <v>1259</v>
      </c>
      <c r="K3593">
        <v>1.4223079999999999</v>
      </c>
      <c r="L3593" t="s">
        <v>16</v>
      </c>
    </row>
    <row r="3594" spans="1:12" x14ac:dyDescent="0.3">
      <c r="A3594" s="1">
        <v>43397</v>
      </c>
      <c r="B3594">
        <v>2018</v>
      </c>
      <c r="C3594" t="s">
        <v>26</v>
      </c>
      <c r="D3594">
        <v>228480</v>
      </c>
      <c r="E3594">
        <v>230000</v>
      </c>
      <c r="F3594" t="s">
        <v>13</v>
      </c>
      <c r="G3594" t="s">
        <v>14</v>
      </c>
      <c r="H3594">
        <v>3</v>
      </c>
      <c r="I3594">
        <v>3</v>
      </c>
      <c r="J3594">
        <v>1040</v>
      </c>
      <c r="K3594">
        <v>1.4223079999999999</v>
      </c>
      <c r="L3594" t="s">
        <v>25</v>
      </c>
    </row>
    <row r="3595" spans="1:12" x14ac:dyDescent="0.3">
      <c r="A3595" s="1">
        <v>43398</v>
      </c>
      <c r="B3595">
        <v>2018</v>
      </c>
      <c r="C3595" t="s">
        <v>26</v>
      </c>
      <c r="D3595">
        <v>432040</v>
      </c>
      <c r="E3595">
        <v>747500</v>
      </c>
      <c r="F3595" t="s">
        <v>13</v>
      </c>
      <c r="G3595" t="s">
        <v>14</v>
      </c>
      <c r="H3595">
        <v>3</v>
      </c>
      <c r="I3595">
        <v>3</v>
      </c>
      <c r="J3595">
        <v>913</v>
      </c>
      <c r="K3595">
        <v>1.4223079999999999</v>
      </c>
      <c r="L3595" t="s">
        <v>25</v>
      </c>
    </row>
    <row r="3596" spans="1:12" x14ac:dyDescent="0.3">
      <c r="A3596" s="1">
        <v>43398</v>
      </c>
      <c r="B3596">
        <v>2018</v>
      </c>
      <c r="C3596" t="s">
        <v>17</v>
      </c>
      <c r="D3596">
        <v>92060</v>
      </c>
      <c r="E3596">
        <v>80001</v>
      </c>
      <c r="F3596" t="s">
        <v>13</v>
      </c>
      <c r="G3596" t="s">
        <v>14</v>
      </c>
      <c r="H3596">
        <v>3</v>
      </c>
      <c r="I3596">
        <v>1</v>
      </c>
      <c r="J3596">
        <v>990</v>
      </c>
      <c r="K3596">
        <v>1.4223079999999999</v>
      </c>
      <c r="L3596" t="s">
        <v>15</v>
      </c>
    </row>
    <row r="3597" spans="1:12" x14ac:dyDescent="0.3">
      <c r="A3597" s="1">
        <v>43400</v>
      </c>
      <c r="B3597">
        <v>2018</v>
      </c>
      <c r="C3597" t="s">
        <v>12</v>
      </c>
      <c r="D3597">
        <v>108766</v>
      </c>
      <c r="E3597">
        <v>90000</v>
      </c>
      <c r="F3597" t="s">
        <v>19</v>
      </c>
      <c r="G3597" t="s">
        <v>20</v>
      </c>
      <c r="H3597">
        <v>4</v>
      </c>
      <c r="I3597">
        <v>3</v>
      </c>
      <c r="J3597">
        <v>1306</v>
      </c>
      <c r="K3597">
        <v>1.4223079999999999</v>
      </c>
      <c r="L3597" t="s">
        <v>22</v>
      </c>
    </row>
    <row r="3598" spans="1:12" x14ac:dyDescent="0.3">
      <c r="A3598" s="1">
        <v>43400</v>
      </c>
      <c r="B3598">
        <v>2018</v>
      </c>
      <c r="C3598" t="s">
        <v>30</v>
      </c>
      <c r="D3598">
        <v>280550</v>
      </c>
      <c r="E3598">
        <v>550000</v>
      </c>
      <c r="F3598" t="s">
        <v>13</v>
      </c>
      <c r="G3598" t="s">
        <v>14</v>
      </c>
      <c r="H3598">
        <v>3</v>
      </c>
      <c r="I3598">
        <v>1</v>
      </c>
      <c r="J3598">
        <v>929</v>
      </c>
      <c r="K3598">
        <v>1.4223079999999999</v>
      </c>
      <c r="L3598" t="s">
        <v>16</v>
      </c>
    </row>
    <row r="3599" spans="1:12" x14ac:dyDescent="0.3">
      <c r="A3599" s="1">
        <v>43400</v>
      </c>
      <c r="B3599">
        <v>2018</v>
      </c>
      <c r="C3599" t="s">
        <v>30</v>
      </c>
      <c r="D3599">
        <v>314410</v>
      </c>
      <c r="E3599">
        <v>470000</v>
      </c>
      <c r="F3599" t="s">
        <v>13</v>
      </c>
      <c r="G3599" t="s">
        <v>14</v>
      </c>
      <c r="H3599">
        <v>3</v>
      </c>
      <c r="I3599">
        <v>1</v>
      </c>
      <c r="J3599">
        <v>955</v>
      </c>
      <c r="K3599">
        <v>1.4223079999999999</v>
      </c>
      <c r="L3599" t="s">
        <v>16</v>
      </c>
    </row>
    <row r="3600" spans="1:12" x14ac:dyDescent="0.3">
      <c r="A3600" s="1">
        <v>43401</v>
      </c>
      <c r="B3600">
        <v>2018</v>
      </c>
      <c r="C3600" t="s">
        <v>30</v>
      </c>
      <c r="D3600">
        <v>677420</v>
      </c>
      <c r="E3600">
        <v>975500</v>
      </c>
      <c r="F3600" t="s">
        <v>13</v>
      </c>
      <c r="G3600" t="s">
        <v>14</v>
      </c>
      <c r="H3600">
        <v>3</v>
      </c>
      <c r="I3600">
        <v>1</v>
      </c>
      <c r="J3600">
        <v>1017</v>
      </c>
      <c r="K3600">
        <v>1.4223079999999999</v>
      </c>
      <c r="L3600" t="s">
        <v>16</v>
      </c>
    </row>
    <row r="3601" spans="1:12" x14ac:dyDescent="0.3">
      <c r="A3601" s="1">
        <v>43401</v>
      </c>
      <c r="B3601">
        <v>2018</v>
      </c>
      <c r="C3601" t="s">
        <v>12</v>
      </c>
      <c r="D3601">
        <v>86860</v>
      </c>
      <c r="E3601">
        <v>55000</v>
      </c>
      <c r="F3601" t="s">
        <v>23</v>
      </c>
      <c r="G3601" t="s">
        <v>24</v>
      </c>
      <c r="H3601">
        <v>6</v>
      </c>
      <c r="I3601">
        <v>6</v>
      </c>
      <c r="J3601">
        <v>2083</v>
      </c>
      <c r="K3601">
        <v>1.4223079999999999</v>
      </c>
      <c r="L3601" t="s">
        <v>22</v>
      </c>
    </row>
    <row r="3602" spans="1:12" x14ac:dyDescent="0.3">
      <c r="A3602" s="1">
        <v>43401</v>
      </c>
      <c r="B3602">
        <v>2018</v>
      </c>
      <c r="C3602" t="s">
        <v>21</v>
      </c>
      <c r="D3602">
        <v>2312380</v>
      </c>
      <c r="E3602">
        <v>3775000</v>
      </c>
      <c r="F3602" t="s">
        <v>13</v>
      </c>
      <c r="G3602" t="s">
        <v>14</v>
      </c>
      <c r="H3602">
        <v>3</v>
      </c>
      <c r="I3602">
        <v>3</v>
      </c>
      <c r="J3602">
        <v>1000</v>
      </c>
      <c r="K3602">
        <v>1.4223079999999999</v>
      </c>
      <c r="L3602" t="s">
        <v>16</v>
      </c>
    </row>
    <row r="3603" spans="1:12" x14ac:dyDescent="0.3">
      <c r="A3603" s="1">
        <v>43401</v>
      </c>
      <c r="B3603">
        <v>2018</v>
      </c>
      <c r="C3603" t="s">
        <v>26</v>
      </c>
      <c r="D3603">
        <v>165200</v>
      </c>
      <c r="E3603">
        <v>201500</v>
      </c>
      <c r="F3603" t="s">
        <v>13</v>
      </c>
      <c r="G3603" t="s">
        <v>14</v>
      </c>
      <c r="H3603">
        <v>3</v>
      </c>
      <c r="I3603">
        <v>1</v>
      </c>
      <c r="J3603">
        <v>925</v>
      </c>
      <c r="K3603">
        <v>1.4223079999999999</v>
      </c>
      <c r="L3603" t="s">
        <v>15</v>
      </c>
    </row>
    <row r="3604" spans="1:12" x14ac:dyDescent="0.3">
      <c r="A3604" s="1">
        <v>43404</v>
      </c>
      <c r="B3604">
        <v>2018</v>
      </c>
      <c r="C3604" t="s">
        <v>18</v>
      </c>
      <c r="D3604">
        <v>424830</v>
      </c>
      <c r="E3604">
        <v>715000</v>
      </c>
      <c r="F3604" t="s">
        <v>13</v>
      </c>
      <c r="G3604" t="s">
        <v>14</v>
      </c>
      <c r="H3604">
        <v>3</v>
      </c>
      <c r="I3604">
        <v>3</v>
      </c>
      <c r="J3604">
        <v>1063</v>
      </c>
      <c r="K3604">
        <v>1.4223079999999999</v>
      </c>
      <c r="L3604" t="s">
        <v>15</v>
      </c>
    </row>
    <row r="3605" spans="1:12" x14ac:dyDescent="0.3">
      <c r="A3605" s="1">
        <v>43405</v>
      </c>
      <c r="B3605">
        <v>2018</v>
      </c>
      <c r="C3605" t="s">
        <v>30</v>
      </c>
      <c r="D3605">
        <v>503120</v>
      </c>
      <c r="E3605">
        <v>764000</v>
      </c>
      <c r="F3605" t="s">
        <v>13</v>
      </c>
      <c r="G3605" t="s">
        <v>14</v>
      </c>
      <c r="H3605">
        <v>3</v>
      </c>
      <c r="I3605">
        <v>1</v>
      </c>
      <c r="J3605">
        <v>926</v>
      </c>
      <c r="K3605">
        <v>1.4223079999999999</v>
      </c>
      <c r="L3605" t="s">
        <v>22</v>
      </c>
    </row>
    <row r="3606" spans="1:12" x14ac:dyDescent="0.3">
      <c r="A3606" s="1">
        <v>43405</v>
      </c>
      <c r="B3606">
        <v>2018</v>
      </c>
      <c r="C3606" t="s">
        <v>30</v>
      </c>
      <c r="D3606">
        <v>240200</v>
      </c>
      <c r="E3606">
        <v>412000</v>
      </c>
      <c r="F3606" t="s">
        <v>13</v>
      </c>
      <c r="G3606" t="s">
        <v>14</v>
      </c>
      <c r="H3606">
        <v>3</v>
      </c>
      <c r="I3606">
        <v>1</v>
      </c>
      <c r="J3606">
        <v>1075</v>
      </c>
      <c r="K3606">
        <v>1.4223079999999999</v>
      </c>
      <c r="L3606" t="s">
        <v>22</v>
      </c>
    </row>
    <row r="3607" spans="1:12" x14ac:dyDescent="0.3">
      <c r="A3607" s="1">
        <v>43405</v>
      </c>
      <c r="B3607">
        <v>2018</v>
      </c>
      <c r="C3607" t="s">
        <v>18</v>
      </c>
      <c r="D3607">
        <v>249720</v>
      </c>
      <c r="E3607">
        <v>479000</v>
      </c>
      <c r="F3607" t="s">
        <v>13</v>
      </c>
      <c r="G3607" t="s">
        <v>14</v>
      </c>
      <c r="H3607">
        <v>3</v>
      </c>
      <c r="I3607">
        <v>3</v>
      </c>
      <c r="J3607">
        <v>973</v>
      </c>
      <c r="K3607">
        <v>1.4223079999999999</v>
      </c>
      <c r="L3607" t="s">
        <v>16</v>
      </c>
    </row>
    <row r="3608" spans="1:12" x14ac:dyDescent="0.3">
      <c r="A3608" s="1">
        <v>43407</v>
      </c>
      <c r="B3608">
        <v>2018</v>
      </c>
      <c r="C3608" t="s">
        <v>18</v>
      </c>
      <c r="D3608">
        <v>209730</v>
      </c>
      <c r="E3608">
        <v>145000</v>
      </c>
      <c r="F3608" t="s">
        <v>19</v>
      </c>
      <c r="G3608" t="s">
        <v>20</v>
      </c>
      <c r="H3608">
        <v>4</v>
      </c>
      <c r="I3608">
        <v>2</v>
      </c>
      <c r="J3608">
        <v>1351</v>
      </c>
      <c r="K3608">
        <v>1.4223079999999999</v>
      </c>
      <c r="L3608" t="s">
        <v>16</v>
      </c>
    </row>
    <row r="3609" spans="1:12" x14ac:dyDescent="0.3">
      <c r="A3609" s="1">
        <v>43408</v>
      </c>
      <c r="B3609">
        <v>2018</v>
      </c>
      <c r="C3609" t="s">
        <v>18</v>
      </c>
      <c r="D3609">
        <v>226980</v>
      </c>
      <c r="E3609">
        <v>348000</v>
      </c>
      <c r="F3609" t="s">
        <v>19</v>
      </c>
      <c r="G3609" t="s">
        <v>20</v>
      </c>
      <c r="H3609">
        <v>4</v>
      </c>
      <c r="I3609">
        <v>4</v>
      </c>
      <c r="J3609">
        <v>1228</v>
      </c>
      <c r="K3609">
        <v>1.4223079999999999</v>
      </c>
      <c r="L3609" t="s">
        <v>15</v>
      </c>
    </row>
    <row r="3610" spans="1:12" x14ac:dyDescent="0.3">
      <c r="A3610" s="1">
        <v>43413</v>
      </c>
      <c r="B3610">
        <v>2018</v>
      </c>
      <c r="C3610" t="s">
        <v>26</v>
      </c>
      <c r="D3610">
        <v>1039430</v>
      </c>
      <c r="E3610">
        <v>1350000</v>
      </c>
      <c r="F3610" t="s">
        <v>13</v>
      </c>
      <c r="G3610" t="s">
        <v>14</v>
      </c>
      <c r="H3610">
        <v>3</v>
      </c>
      <c r="I3610">
        <v>2</v>
      </c>
      <c r="J3610">
        <v>1049</v>
      </c>
      <c r="K3610">
        <v>1.4223079999999999</v>
      </c>
      <c r="L3610" t="s">
        <v>22</v>
      </c>
    </row>
    <row r="3611" spans="1:12" x14ac:dyDescent="0.3">
      <c r="A3611" s="1">
        <v>43413</v>
      </c>
      <c r="B3611">
        <v>2018</v>
      </c>
      <c r="C3611" t="s">
        <v>30</v>
      </c>
      <c r="D3611">
        <v>264400</v>
      </c>
      <c r="E3611">
        <v>487000</v>
      </c>
      <c r="F3611" t="s">
        <v>13</v>
      </c>
      <c r="G3611" t="s">
        <v>14</v>
      </c>
      <c r="H3611">
        <v>3</v>
      </c>
      <c r="I3611">
        <v>3</v>
      </c>
      <c r="J3611">
        <v>1076</v>
      </c>
      <c r="K3611">
        <v>1.4223079999999999</v>
      </c>
      <c r="L3611" t="s">
        <v>25</v>
      </c>
    </row>
    <row r="3612" spans="1:12" x14ac:dyDescent="0.3">
      <c r="A3612" s="1">
        <v>43414</v>
      </c>
      <c r="B3612">
        <v>2018</v>
      </c>
      <c r="C3612" t="s">
        <v>12</v>
      </c>
      <c r="D3612">
        <v>35210</v>
      </c>
      <c r="E3612">
        <v>71000</v>
      </c>
      <c r="F3612" t="s">
        <v>23</v>
      </c>
      <c r="G3612" t="s">
        <v>24</v>
      </c>
      <c r="H3612">
        <v>6</v>
      </c>
      <c r="I3612">
        <v>6</v>
      </c>
      <c r="J3612">
        <v>1974</v>
      </c>
      <c r="K3612">
        <v>1.4223079999999999</v>
      </c>
      <c r="L3612" t="s">
        <v>25</v>
      </c>
    </row>
    <row r="3613" spans="1:12" x14ac:dyDescent="0.3">
      <c r="A3613" s="1">
        <v>43414</v>
      </c>
      <c r="B3613">
        <v>2018</v>
      </c>
      <c r="C3613" t="s">
        <v>12</v>
      </c>
      <c r="D3613">
        <v>63470</v>
      </c>
      <c r="E3613">
        <v>55000</v>
      </c>
      <c r="F3613" t="s">
        <v>13</v>
      </c>
      <c r="G3613" t="s">
        <v>14</v>
      </c>
      <c r="H3613">
        <v>3</v>
      </c>
      <c r="I3613">
        <v>2</v>
      </c>
      <c r="J3613">
        <v>1067</v>
      </c>
      <c r="K3613">
        <v>1.4223079999999999</v>
      </c>
      <c r="L3613" t="s">
        <v>22</v>
      </c>
    </row>
    <row r="3614" spans="1:12" x14ac:dyDescent="0.3">
      <c r="A3614" s="1">
        <v>43414</v>
      </c>
      <c r="B3614">
        <v>2018</v>
      </c>
      <c r="C3614" t="s">
        <v>17</v>
      </c>
      <c r="D3614">
        <v>90770</v>
      </c>
      <c r="E3614">
        <v>83000</v>
      </c>
      <c r="F3614" t="s">
        <v>19</v>
      </c>
      <c r="G3614" t="s">
        <v>20</v>
      </c>
      <c r="H3614">
        <v>4</v>
      </c>
      <c r="I3614">
        <v>4</v>
      </c>
      <c r="J3614">
        <v>1425</v>
      </c>
      <c r="K3614">
        <v>1.4223079999999999</v>
      </c>
      <c r="L3614" t="s">
        <v>22</v>
      </c>
    </row>
    <row r="3615" spans="1:12" x14ac:dyDescent="0.3">
      <c r="A3615" s="1">
        <v>43414</v>
      </c>
      <c r="B3615">
        <v>2018</v>
      </c>
      <c r="C3615" t="s">
        <v>21</v>
      </c>
      <c r="D3615">
        <v>1220450</v>
      </c>
      <c r="E3615">
        <v>1550000</v>
      </c>
      <c r="F3615" t="s">
        <v>13</v>
      </c>
      <c r="G3615" t="s">
        <v>14</v>
      </c>
      <c r="H3615">
        <v>3</v>
      </c>
      <c r="I3615">
        <v>3</v>
      </c>
      <c r="J3615">
        <v>1053</v>
      </c>
      <c r="K3615">
        <v>1.4223079999999999</v>
      </c>
      <c r="L3615" t="s">
        <v>22</v>
      </c>
    </row>
    <row r="3616" spans="1:12" x14ac:dyDescent="0.3">
      <c r="A3616" s="1">
        <v>43414</v>
      </c>
      <c r="B3616">
        <v>2018</v>
      </c>
      <c r="C3616" t="s">
        <v>12</v>
      </c>
      <c r="D3616">
        <v>90850</v>
      </c>
      <c r="E3616">
        <v>158900</v>
      </c>
      <c r="F3616" t="s">
        <v>13</v>
      </c>
      <c r="G3616" t="s">
        <v>14</v>
      </c>
      <c r="H3616">
        <v>3</v>
      </c>
      <c r="I3616">
        <v>3</v>
      </c>
      <c r="J3616">
        <v>1013</v>
      </c>
      <c r="K3616">
        <v>1.4223079999999999</v>
      </c>
      <c r="L3616" t="s">
        <v>15</v>
      </c>
    </row>
    <row r="3617" spans="1:12" x14ac:dyDescent="0.3">
      <c r="A3617" s="1">
        <v>43418</v>
      </c>
      <c r="B3617">
        <v>2018</v>
      </c>
      <c r="C3617" t="s">
        <v>12</v>
      </c>
      <c r="D3617">
        <v>59780</v>
      </c>
      <c r="E3617">
        <v>31633</v>
      </c>
      <c r="F3617" t="s">
        <v>13</v>
      </c>
      <c r="G3617" t="s">
        <v>14</v>
      </c>
      <c r="H3617">
        <v>3</v>
      </c>
      <c r="I3617">
        <v>2</v>
      </c>
      <c r="J3617">
        <v>959</v>
      </c>
      <c r="K3617">
        <v>1.4223079999999999</v>
      </c>
      <c r="L3617" t="s">
        <v>15</v>
      </c>
    </row>
    <row r="3618" spans="1:12" x14ac:dyDescent="0.3">
      <c r="A3618" s="1">
        <v>43419</v>
      </c>
      <c r="B3618">
        <v>2018</v>
      </c>
      <c r="C3618" t="s">
        <v>26</v>
      </c>
      <c r="D3618">
        <v>615720</v>
      </c>
      <c r="E3618">
        <v>737500</v>
      </c>
      <c r="F3618" t="s">
        <v>13</v>
      </c>
      <c r="G3618" t="s">
        <v>14</v>
      </c>
      <c r="H3618">
        <v>3</v>
      </c>
      <c r="I3618">
        <v>1</v>
      </c>
      <c r="J3618">
        <v>1027</v>
      </c>
      <c r="K3618">
        <v>1.4223079999999999</v>
      </c>
      <c r="L3618" t="s">
        <v>15</v>
      </c>
    </row>
    <row r="3619" spans="1:12" x14ac:dyDescent="0.3">
      <c r="A3619" s="1">
        <v>43419</v>
      </c>
      <c r="B3619">
        <v>2018</v>
      </c>
      <c r="C3619" t="s">
        <v>18</v>
      </c>
      <c r="D3619">
        <v>267280</v>
      </c>
      <c r="E3619">
        <v>217875</v>
      </c>
      <c r="F3619" t="s">
        <v>13</v>
      </c>
      <c r="G3619" t="s">
        <v>14</v>
      </c>
      <c r="H3619">
        <v>3</v>
      </c>
      <c r="I3619">
        <v>1</v>
      </c>
      <c r="J3619">
        <v>991</v>
      </c>
      <c r="K3619">
        <v>1.4223079999999999</v>
      </c>
      <c r="L3619" t="s">
        <v>25</v>
      </c>
    </row>
    <row r="3620" spans="1:12" x14ac:dyDescent="0.3">
      <c r="A3620" s="1">
        <v>43419</v>
      </c>
      <c r="B3620">
        <v>2018</v>
      </c>
      <c r="C3620" t="s">
        <v>30</v>
      </c>
      <c r="D3620">
        <v>186870</v>
      </c>
      <c r="E3620">
        <v>385000</v>
      </c>
      <c r="F3620" t="s">
        <v>19</v>
      </c>
      <c r="G3620" t="s">
        <v>20</v>
      </c>
      <c r="H3620">
        <v>4</v>
      </c>
      <c r="I3620">
        <v>2</v>
      </c>
      <c r="J3620">
        <v>1343</v>
      </c>
      <c r="K3620">
        <v>1.4223079999999999</v>
      </c>
      <c r="L3620" t="s">
        <v>22</v>
      </c>
    </row>
    <row r="3621" spans="1:12" x14ac:dyDescent="0.3">
      <c r="A3621" s="1">
        <v>43419</v>
      </c>
      <c r="B3621">
        <v>2018</v>
      </c>
      <c r="C3621" t="s">
        <v>30</v>
      </c>
      <c r="D3621">
        <v>354350</v>
      </c>
      <c r="E3621">
        <v>580000</v>
      </c>
      <c r="F3621" t="s">
        <v>13</v>
      </c>
      <c r="G3621" t="s">
        <v>14</v>
      </c>
      <c r="H3621">
        <v>3</v>
      </c>
      <c r="I3621">
        <v>3</v>
      </c>
      <c r="J3621">
        <v>953</v>
      </c>
      <c r="K3621">
        <v>1.4223079999999999</v>
      </c>
      <c r="L3621" t="s">
        <v>16</v>
      </c>
    </row>
    <row r="3622" spans="1:12" x14ac:dyDescent="0.3">
      <c r="A3622" s="1">
        <v>43420</v>
      </c>
      <c r="B3622">
        <v>2018</v>
      </c>
      <c r="C3622" t="s">
        <v>30</v>
      </c>
      <c r="D3622">
        <v>435380</v>
      </c>
      <c r="E3622">
        <v>835000</v>
      </c>
      <c r="F3622" t="s">
        <v>13</v>
      </c>
      <c r="G3622" t="s">
        <v>14</v>
      </c>
      <c r="H3622">
        <v>3</v>
      </c>
      <c r="I3622">
        <v>2</v>
      </c>
      <c r="J3622">
        <v>933</v>
      </c>
      <c r="K3622">
        <v>1.4223079999999999</v>
      </c>
      <c r="L3622" t="s">
        <v>16</v>
      </c>
    </row>
    <row r="3623" spans="1:12" x14ac:dyDescent="0.3">
      <c r="A3623" s="1">
        <v>43420</v>
      </c>
      <c r="B3623">
        <v>2018</v>
      </c>
      <c r="C3623" t="s">
        <v>17</v>
      </c>
      <c r="D3623">
        <v>117220</v>
      </c>
      <c r="E3623">
        <v>163000</v>
      </c>
      <c r="F3623" t="s">
        <v>13</v>
      </c>
      <c r="G3623" t="s">
        <v>14</v>
      </c>
      <c r="H3623">
        <v>3</v>
      </c>
      <c r="I3623">
        <v>3</v>
      </c>
      <c r="J3623">
        <v>1063</v>
      </c>
      <c r="K3623">
        <v>1.4223079999999999</v>
      </c>
      <c r="L3623" t="s">
        <v>22</v>
      </c>
    </row>
    <row r="3624" spans="1:12" x14ac:dyDescent="0.3">
      <c r="A3624" s="1">
        <v>43421</v>
      </c>
      <c r="B3624">
        <v>2018</v>
      </c>
      <c r="C3624" t="s">
        <v>30</v>
      </c>
      <c r="D3624">
        <v>396950</v>
      </c>
      <c r="E3624">
        <v>605000</v>
      </c>
      <c r="F3624" t="s">
        <v>13</v>
      </c>
      <c r="G3624" t="s">
        <v>14</v>
      </c>
      <c r="H3624">
        <v>3</v>
      </c>
      <c r="I3624">
        <v>2</v>
      </c>
      <c r="J3624">
        <v>1025</v>
      </c>
      <c r="K3624">
        <v>1.4223079999999999</v>
      </c>
      <c r="L3624" t="s">
        <v>25</v>
      </c>
    </row>
    <row r="3625" spans="1:12" x14ac:dyDescent="0.3">
      <c r="A3625" s="1">
        <v>43421</v>
      </c>
      <c r="B3625">
        <v>2018</v>
      </c>
      <c r="C3625" t="s">
        <v>12</v>
      </c>
      <c r="D3625">
        <v>91800</v>
      </c>
      <c r="E3625">
        <v>50000</v>
      </c>
      <c r="F3625" t="s">
        <v>13</v>
      </c>
      <c r="G3625" t="s">
        <v>14</v>
      </c>
      <c r="H3625">
        <v>3</v>
      </c>
      <c r="I3625">
        <v>1</v>
      </c>
      <c r="J3625">
        <v>1016</v>
      </c>
      <c r="K3625">
        <v>1.4223079999999999</v>
      </c>
      <c r="L3625" t="s">
        <v>16</v>
      </c>
    </row>
    <row r="3626" spans="1:12" x14ac:dyDescent="0.3">
      <c r="A3626" s="1">
        <v>43422</v>
      </c>
      <c r="B3626">
        <v>2018</v>
      </c>
      <c r="C3626" t="s">
        <v>17</v>
      </c>
      <c r="D3626">
        <v>118330</v>
      </c>
      <c r="E3626">
        <v>150000</v>
      </c>
      <c r="F3626" t="s">
        <v>23</v>
      </c>
      <c r="G3626" t="s">
        <v>24</v>
      </c>
      <c r="H3626">
        <v>6</v>
      </c>
      <c r="I3626">
        <v>6</v>
      </c>
      <c r="J3626">
        <v>2068</v>
      </c>
      <c r="K3626">
        <v>1.4223079999999999</v>
      </c>
      <c r="L3626" t="s">
        <v>25</v>
      </c>
    </row>
    <row r="3627" spans="1:12" x14ac:dyDescent="0.3">
      <c r="A3627" s="1">
        <v>43422</v>
      </c>
      <c r="B3627">
        <v>2018</v>
      </c>
      <c r="C3627" t="s">
        <v>26</v>
      </c>
      <c r="D3627">
        <v>3237290</v>
      </c>
      <c r="E3627">
        <v>4900000</v>
      </c>
      <c r="F3627" t="s">
        <v>13</v>
      </c>
      <c r="G3627" t="s">
        <v>14</v>
      </c>
      <c r="H3627">
        <v>3</v>
      </c>
      <c r="I3627">
        <v>1</v>
      </c>
      <c r="J3627">
        <v>955</v>
      </c>
      <c r="K3627">
        <v>1.4223079999999999</v>
      </c>
      <c r="L3627" t="s">
        <v>15</v>
      </c>
    </row>
    <row r="3628" spans="1:12" x14ac:dyDescent="0.3">
      <c r="A3628" s="1">
        <v>43422</v>
      </c>
      <c r="B3628">
        <v>2018</v>
      </c>
      <c r="C3628" t="s">
        <v>18</v>
      </c>
      <c r="D3628">
        <v>212780</v>
      </c>
      <c r="E3628">
        <v>300000</v>
      </c>
      <c r="F3628" t="s">
        <v>13</v>
      </c>
      <c r="G3628" t="s">
        <v>14</v>
      </c>
      <c r="H3628">
        <v>3</v>
      </c>
      <c r="I3628">
        <v>2</v>
      </c>
      <c r="J3628">
        <v>1061</v>
      </c>
      <c r="K3628">
        <v>1.4223079999999999</v>
      </c>
      <c r="L3628" t="s">
        <v>15</v>
      </c>
    </row>
    <row r="3629" spans="1:12" x14ac:dyDescent="0.3">
      <c r="A3629" s="1">
        <v>43425</v>
      </c>
      <c r="B3629">
        <v>2018</v>
      </c>
      <c r="C3629" t="s">
        <v>12</v>
      </c>
      <c r="D3629">
        <v>156320</v>
      </c>
      <c r="E3629">
        <v>100000</v>
      </c>
      <c r="F3629" t="s">
        <v>13</v>
      </c>
      <c r="G3629" t="s">
        <v>14</v>
      </c>
      <c r="H3629">
        <v>3</v>
      </c>
      <c r="I3629">
        <v>2</v>
      </c>
      <c r="J3629">
        <v>934</v>
      </c>
      <c r="K3629">
        <v>1.4223079999999999</v>
      </c>
      <c r="L3629" t="s">
        <v>25</v>
      </c>
    </row>
    <row r="3630" spans="1:12" x14ac:dyDescent="0.3">
      <c r="A3630" s="1">
        <v>43425</v>
      </c>
      <c r="B3630">
        <v>2018</v>
      </c>
      <c r="C3630" t="s">
        <v>26</v>
      </c>
      <c r="D3630">
        <v>203770</v>
      </c>
      <c r="E3630">
        <v>315000</v>
      </c>
      <c r="F3630" t="s">
        <v>13</v>
      </c>
      <c r="G3630" t="s">
        <v>14</v>
      </c>
      <c r="H3630">
        <v>3</v>
      </c>
      <c r="I3630">
        <v>3</v>
      </c>
      <c r="J3630">
        <v>1096</v>
      </c>
      <c r="K3630">
        <v>1.4223079999999999</v>
      </c>
      <c r="L3630" t="s">
        <v>15</v>
      </c>
    </row>
    <row r="3631" spans="1:12" x14ac:dyDescent="0.3">
      <c r="A3631" s="1">
        <v>43425</v>
      </c>
      <c r="B3631">
        <v>2018</v>
      </c>
      <c r="C3631" t="s">
        <v>17</v>
      </c>
      <c r="D3631">
        <v>152710</v>
      </c>
      <c r="E3631">
        <v>300000</v>
      </c>
      <c r="F3631" t="s">
        <v>13</v>
      </c>
      <c r="G3631" t="s">
        <v>14</v>
      </c>
      <c r="H3631">
        <v>3</v>
      </c>
      <c r="I3631">
        <v>3</v>
      </c>
      <c r="J3631">
        <v>905</v>
      </c>
      <c r="K3631">
        <v>1.4223079999999999</v>
      </c>
      <c r="L3631" t="s">
        <v>22</v>
      </c>
    </row>
    <row r="3632" spans="1:12" x14ac:dyDescent="0.3">
      <c r="A3632" s="1">
        <v>43426</v>
      </c>
      <c r="B3632">
        <v>2018</v>
      </c>
      <c r="C3632" t="s">
        <v>18</v>
      </c>
      <c r="D3632">
        <v>333223</v>
      </c>
      <c r="E3632">
        <v>408000</v>
      </c>
      <c r="F3632" t="s">
        <v>13</v>
      </c>
      <c r="G3632" t="s">
        <v>14</v>
      </c>
      <c r="H3632">
        <v>3</v>
      </c>
      <c r="I3632">
        <v>2</v>
      </c>
      <c r="J3632">
        <v>931</v>
      </c>
      <c r="K3632">
        <v>1.4223079999999999</v>
      </c>
      <c r="L3632" t="s">
        <v>16</v>
      </c>
    </row>
    <row r="3633" spans="1:12" x14ac:dyDescent="0.3">
      <c r="A3633" s="1">
        <v>43426</v>
      </c>
      <c r="B3633">
        <v>2018</v>
      </c>
      <c r="C3633" t="s">
        <v>30</v>
      </c>
      <c r="D3633">
        <v>415650</v>
      </c>
      <c r="E3633">
        <v>655000</v>
      </c>
      <c r="F3633" t="s">
        <v>13</v>
      </c>
      <c r="G3633" t="s">
        <v>14</v>
      </c>
      <c r="H3633">
        <v>3</v>
      </c>
      <c r="I3633">
        <v>1</v>
      </c>
      <c r="J3633">
        <v>904</v>
      </c>
      <c r="K3633">
        <v>1.4223079999999999</v>
      </c>
      <c r="L3633" t="s">
        <v>16</v>
      </c>
    </row>
    <row r="3634" spans="1:12" x14ac:dyDescent="0.3">
      <c r="A3634" s="1">
        <v>43433</v>
      </c>
      <c r="B3634">
        <v>2018</v>
      </c>
      <c r="C3634" t="s">
        <v>26</v>
      </c>
      <c r="D3634">
        <v>290080</v>
      </c>
      <c r="E3634">
        <v>450000</v>
      </c>
      <c r="F3634" t="s">
        <v>13</v>
      </c>
      <c r="G3634" t="s">
        <v>14</v>
      </c>
      <c r="H3634">
        <v>3</v>
      </c>
      <c r="I3634">
        <v>3</v>
      </c>
      <c r="J3634">
        <v>985</v>
      </c>
      <c r="K3634">
        <v>1.4223079999999999</v>
      </c>
      <c r="L3634" t="s">
        <v>25</v>
      </c>
    </row>
    <row r="3635" spans="1:12" x14ac:dyDescent="0.3">
      <c r="A3635" s="1">
        <v>43434</v>
      </c>
      <c r="B3635">
        <v>2018</v>
      </c>
      <c r="C3635" t="s">
        <v>12</v>
      </c>
      <c r="D3635">
        <v>91830</v>
      </c>
      <c r="E3635">
        <v>145000</v>
      </c>
      <c r="F3635" t="s">
        <v>13</v>
      </c>
      <c r="G3635" t="s">
        <v>14</v>
      </c>
      <c r="H3635">
        <v>3</v>
      </c>
      <c r="I3635">
        <v>1</v>
      </c>
      <c r="J3635">
        <v>1047</v>
      </c>
      <c r="K3635">
        <v>1.4223079999999999</v>
      </c>
      <c r="L3635" t="s">
        <v>15</v>
      </c>
    </row>
    <row r="3636" spans="1:12" x14ac:dyDescent="0.3">
      <c r="A3636" s="1">
        <v>43434</v>
      </c>
      <c r="B3636">
        <v>2018</v>
      </c>
      <c r="C3636" t="s">
        <v>17</v>
      </c>
      <c r="D3636">
        <v>119790</v>
      </c>
      <c r="E3636">
        <v>140000</v>
      </c>
      <c r="F3636" t="s">
        <v>19</v>
      </c>
      <c r="G3636" t="s">
        <v>20</v>
      </c>
      <c r="H3636">
        <v>4</v>
      </c>
      <c r="I3636">
        <v>2</v>
      </c>
      <c r="J3636">
        <v>1289</v>
      </c>
      <c r="K3636">
        <v>1.4223079999999999</v>
      </c>
      <c r="L3636" t="s">
        <v>22</v>
      </c>
    </row>
    <row r="3637" spans="1:12" x14ac:dyDescent="0.3">
      <c r="A3637" s="1">
        <v>43434</v>
      </c>
      <c r="B3637">
        <v>2018</v>
      </c>
      <c r="C3637" t="s">
        <v>12</v>
      </c>
      <c r="D3637">
        <v>84690</v>
      </c>
      <c r="E3637">
        <v>130000</v>
      </c>
      <c r="F3637" t="s">
        <v>13</v>
      </c>
      <c r="G3637" t="s">
        <v>14</v>
      </c>
      <c r="H3637">
        <v>3</v>
      </c>
      <c r="I3637">
        <v>3</v>
      </c>
      <c r="J3637">
        <v>987</v>
      </c>
      <c r="K3637">
        <v>1.4223079999999999</v>
      </c>
      <c r="L3637" t="s">
        <v>16</v>
      </c>
    </row>
    <row r="3638" spans="1:12" x14ac:dyDescent="0.3">
      <c r="A3638" s="1">
        <v>43435</v>
      </c>
      <c r="B3638">
        <v>2018</v>
      </c>
      <c r="C3638" t="s">
        <v>21</v>
      </c>
      <c r="D3638">
        <v>943040</v>
      </c>
      <c r="E3638">
        <v>1900000</v>
      </c>
      <c r="F3638" t="s">
        <v>13</v>
      </c>
      <c r="G3638" t="s">
        <v>14</v>
      </c>
      <c r="H3638">
        <v>3</v>
      </c>
      <c r="I3638">
        <v>2</v>
      </c>
      <c r="J3638">
        <v>949</v>
      </c>
      <c r="K3638">
        <v>1.4223079999999999</v>
      </c>
      <c r="L3638" t="s">
        <v>16</v>
      </c>
    </row>
    <row r="3639" spans="1:12" x14ac:dyDescent="0.3">
      <c r="A3639" s="1">
        <v>43435</v>
      </c>
      <c r="B3639">
        <v>2018</v>
      </c>
      <c r="C3639" t="s">
        <v>17</v>
      </c>
      <c r="D3639">
        <v>160060</v>
      </c>
      <c r="E3639">
        <v>6608</v>
      </c>
      <c r="F3639" t="s">
        <v>27</v>
      </c>
      <c r="G3639" t="s">
        <v>28</v>
      </c>
      <c r="H3639">
        <v>8</v>
      </c>
      <c r="I3639">
        <v>8</v>
      </c>
      <c r="J3639">
        <v>2635</v>
      </c>
      <c r="K3639">
        <v>1.4223079999999999</v>
      </c>
      <c r="L3639" t="s">
        <v>22</v>
      </c>
    </row>
    <row r="3640" spans="1:12" x14ac:dyDescent="0.3">
      <c r="A3640" s="1">
        <v>43435</v>
      </c>
      <c r="B3640">
        <v>2018</v>
      </c>
      <c r="C3640" t="s">
        <v>12</v>
      </c>
      <c r="D3640">
        <v>83060</v>
      </c>
      <c r="E3640">
        <v>118000</v>
      </c>
      <c r="F3640" t="s">
        <v>13</v>
      </c>
      <c r="G3640" t="s">
        <v>14</v>
      </c>
      <c r="H3640">
        <v>3</v>
      </c>
      <c r="I3640">
        <v>3</v>
      </c>
      <c r="J3640">
        <v>999</v>
      </c>
      <c r="K3640">
        <v>1.4223079999999999</v>
      </c>
      <c r="L3640" t="s">
        <v>25</v>
      </c>
    </row>
    <row r="3641" spans="1:12" x14ac:dyDescent="0.3">
      <c r="A3641" s="1">
        <v>43435</v>
      </c>
      <c r="B3641">
        <v>2018</v>
      </c>
      <c r="C3641" t="s">
        <v>17</v>
      </c>
      <c r="D3641">
        <v>131470</v>
      </c>
      <c r="E3641">
        <v>141200</v>
      </c>
      <c r="F3641" t="s">
        <v>13</v>
      </c>
      <c r="G3641" t="s">
        <v>14</v>
      </c>
      <c r="H3641">
        <v>3</v>
      </c>
      <c r="I3641">
        <v>2</v>
      </c>
      <c r="J3641">
        <v>1096</v>
      </c>
      <c r="K3641">
        <v>1.4223079999999999</v>
      </c>
      <c r="L3641" t="s">
        <v>16</v>
      </c>
    </row>
    <row r="3642" spans="1:12" x14ac:dyDescent="0.3">
      <c r="A3642" s="1">
        <v>43435</v>
      </c>
      <c r="B3642">
        <v>2018</v>
      </c>
      <c r="C3642" t="s">
        <v>12</v>
      </c>
      <c r="D3642">
        <v>69330</v>
      </c>
      <c r="E3642">
        <v>350000</v>
      </c>
      <c r="F3642" t="s">
        <v>13</v>
      </c>
      <c r="G3642" t="s">
        <v>14</v>
      </c>
      <c r="H3642">
        <v>3</v>
      </c>
      <c r="I3642">
        <v>1</v>
      </c>
      <c r="J3642">
        <v>1035</v>
      </c>
      <c r="K3642">
        <v>1.4223079999999999</v>
      </c>
      <c r="L3642" t="s">
        <v>15</v>
      </c>
    </row>
    <row r="3643" spans="1:12" x14ac:dyDescent="0.3">
      <c r="A3643" s="1">
        <v>43439</v>
      </c>
      <c r="B3643">
        <v>2018</v>
      </c>
      <c r="C3643" t="s">
        <v>26</v>
      </c>
      <c r="D3643">
        <v>237370</v>
      </c>
      <c r="E3643">
        <v>335000</v>
      </c>
      <c r="F3643" t="s">
        <v>13</v>
      </c>
      <c r="G3643" t="s">
        <v>14</v>
      </c>
      <c r="H3643">
        <v>3</v>
      </c>
      <c r="I3643">
        <v>1</v>
      </c>
      <c r="J3643">
        <v>990</v>
      </c>
      <c r="K3643">
        <v>1.4223079999999999</v>
      </c>
      <c r="L3643" t="s">
        <v>15</v>
      </c>
    </row>
    <row r="3644" spans="1:12" x14ac:dyDescent="0.3">
      <c r="A3644" s="1">
        <v>43440</v>
      </c>
      <c r="B3644">
        <v>2018</v>
      </c>
      <c r="C3644" t="s">
        <v>12</v>
      </c>
      <c r="D3644">
        <v>56140</v>
      </c>
      <c r="E3644">
        <v>98000</v>
      </c>
      <c r="F3644" t="s">
        <v>23</v>
      </c>
      <c r="G3644" t="s">
        <v>24</v>
      </c>
      <c r="H3644">
        <v>6</v>
      </c>
      <c r="I3644">
        <v>5</v>
      </c>
      <c r="J3644">
        <v>1883</v>
      </c>
      <c r="K3644">
        <v>1.4223079999999999</v>
      </c>
      <c r="L3644" t="s">
        <v>15</v>
      </c>
    </row>
    <row r="3645" spans="1:12" x14ac:dyDescent="0.3">
      <c r="A3645" s="1">
        <v>43441</v>
      </c>
      <c r="B3645">
        <v>2018</v>
      </c>
      <c r="C3645" t="s">
        <v>12</v>
      </c>
      <c r="D3645">
        <v>256710</v>
      </c>
      <c r="E3645">
        <v>317000</v>
      </c>
      <c r="F3645" t="s">
        <v>23</v>
      </c>
      <c r="G3645" t="s">
        <v>24</v>
      </c>
      <c r="H3645">
        <v>6</v>
      </c>
      <c r="I3645">
        <v>5</v>
      </c>
      <c r="J3645">
        <v>1823</v>
      </c>
      <c r="K3645">
        <v>1.4223079999999999</v>
      </c>
      <c r="L3645" t="s">
        <v>16</v>
      </c>
    </row>
    <row r="3646" spans="1:12" x14ac:dyDescent="0.3">
      <c r="A3646" s="1">
        <v>43446</v>
      </c>
      <c r="B3646">
        <v>2018</v>
      </c>
      <c r="C3646" t="s">
        <v>21</v>
      </c>
      <c r="D3646">
        <v>1081640</v>
      </c>
      <c r="E3646">
        <v>1885000</v>
      </c>
      <c r="F3646" t="s">
        <v>13</v>
      </c>
      <c r="G3646" t="s">
        <v>14</v>
      </c>
      <c r="H3646">
        <v>3</v>
      </c>
      <c r="I3646">
        <v>3</v>
      </c>
      <c r="J3646">
        <v>996</v>
      </c>
      <c r="K3646">
        <v>1.4223079999999999</v>
      </c>
      <c r="L3646" t="s">
        <v>22</v>
      </c>
    </row>
    <row r="3647" spans="1:12" x14ac:dyDescent="0.3">
      <c r="A3647" s="1">
        <v>43447</v>
      </c>
      <c r="B3647">
        <v>2018</v>
      </c>
      <c r="C3647" t="s">
        <v>21</v>
      </c>
      <c r="D3647">
        <v>1238860</v>
      </c>
      <c r="E3647">
        <v>2315000</v>
      </c>
      <c r="F3647" t="s">
        <v>13</v>
      </c>
      <c r="G3647" t="s">
        <v>14</v>
      </c>
      <c r="H3647">
        <v>3</v>
      </c>
      <c r="I3647">
        <v>2</v>
      </c>
      <c r="J3647">
        <v>914</v>
      </c>
      <c r="K3647">
        <v>1.4223079999999999</v>
      </c>
      <c r="L3647" t="s">
        <v>25</v>
      </c>
    </row>
    <row r="3648" spans="1:12" x14ac:dyDescent="0.3">
      <c r="A3648" s="1">
        <v>43447</v>
      </c>
      <c r="B3648">
        <v>2018</v>
      </c>
      <c r="C3648" t="s">
        <v>18</v>
      </c>
      <c r="D3648">
        <v>351950</v>
      </c>
      <c r="E3648">
        <v>382850</v>
      </c>
      <c r="F3648" t="s">
        <v>13</v>
      </c>
      <c r="G3648" t="s">
        <v>14</v>
      </c>
      <c r="H3648">
        <v>3</v>
      </c>
      <c r="I3648">
        <v>2</v>
      </c>
      <c r="J3648">
        <v>995</v>
      </c>
      <c r="K3648">
        <v>1.4223079999999999</v>
      </c>
      <c r="L3648" t="s">
        <v>16</v>
      </c>
    </row>
    <row r="3649" spans="1:12" x14ac:dyDescent="0.3">
      <c r="A3649" s="1">
        <v>43448</v>
      </c>
      <c r="B3649">
        <v>2018</v>
      </c>
      <c r="C3649" t="s">
        <v>21</v>
      </c>
      <c r="D3649">
        <v>3285940</v>
      </c>
      <c r="E3649">
        <v>3000000</v>
      </c>
      <c r="F3649" t="s">
        <v>13</v>
      </c>
      <c r="G3649" t="s">
        <v>14</v>
      </c>
      <c r="H3649">
        <v>3</v>
      </c>
      <c r="I3649">
        <v>1</v>
      </c>
      <c r="J3649">
        <v>935</v>
      </c>
      <c r="K3649">
        <v>1.4223079999999999</v>
      </c>
      <c r="L3649" t="s">
        <v>25</v>
      </c>
    </row>
    <row r="3650" spans="1:12" x14ac:dyDescent="0.3">
      <c r="A3650" s="1">
        <v>43448</v>
      </c>
      <c r="B3650">
        <v>2018</v>
      </c>
      <c r="C3650" t="s">
        <v>26</v>
      </c>
      <c r="D3650">
        <v>214130</v>
      </c>
      <c r="E3650">
        <v>195000</v>
      </c>
      <c r="F3650" t="s">
        <v>13</v>
      </c>
      <c r="G3650" t="s">
        <v>14</v>
      </c>
      <c r="H3650">
        <v>3</v>
      </c>
      <c r="I3650">
        <v>3</v>
      </c>
      <c r="J3650">
        <v>985</v>
      </c>
      <c r="K3650">
        <v>1.4223079999999999</v>
      </c>
      <c r="L3650" t="s">
        <v>15</v>
      </c>
    </row>
    <row r="3651" spans="1:12" x14ac:dyDescent="0.3">
      <c r="A3651" s="1">
        <v>43449</v>
      </c>
      <c r="B3651">
        <v>2018</v>
      </c>
      <c r="C3651" t="s">
        <v>26</v>
      </c>
      <c r="D3651">
        <v>725130</v>
      </c>
      <c r="E3651">
        <v>1065000</v>
      </c>
      <c r="F3651" t="s">
        <v>13</v>
      </c>
      <c r="G3651" t="s">
        <v>14</v>
      </c>
      <c r="H3651">
        <v>3</v>
      </c>
      <c r="I3651">
        <v>2</v>
      </c>
      <c r="J3651">
        <v>1015</v>
      </c>
      <c r="K3651">
        <v>1.4223079999999999</v>
      </c>
      <c r="L3651" t="s">
        <v>16</v>
      </c>
    </row>
    <row r="3652" spans="1:12" x14ac:dyDescent="0.3">
      <c r="A3652" s="1">
        <v>43450</v>
      </c>
      <c r="B3652">
        <v>2018</v>
      </c>
      <c r="C3652" t="s">
        <v>26</v>
      </c>
      <c r="D3652">
        <v>867510</v>
      </c>
      <c r="E3652">
        <v>1580000</v>
      </c>
      <c r="F3652" t="s">
        <v>13</v>
      </c>
      <c r="G3652" t="s">
        <v>14</v>
      </c>
      <c r="H3652">
        <v>3</v>
      </c>
      <c r="I3652">
        <v>1</v>
      </c>
      <c r="J3652">
        <v>928</v>
      </c>
      <c r="K3652">
        <v>1.4223079999999999</v>
      </c>
      <c r="L3652" t="s">
        <v>22</v>
      </c>
    </row>
    <row r="3653" spans="1:12" x14ac:dyDescent="0.3">
      <c r="A3653" s="1">
        <v>43450</v>
      </c>
      <c r="B3653">
        <v>2018</v>
      </c>
      <c r="C3653" t="s">
        <v>18</v>
      </c>
      <c r="D3653">
        <v>1327030</v>
      </c>
      <c r="E3653">
        <v>1725000</v>
      </c>
      <c r="F3653" t="s">
        <v>13</v>
      </c>
      <c r="G3653" t="s">
        <v>14</v>
      </c>
      <c r="H3653">
        <v>3</v>
      </c>
      <c r="I3653">
        <v>3</v>
      </c>
      <c r="J3653">
        <v>903</v>
      </c>
      <c r="K3653">
        <v>1.4223079999999999</v>
      </c>
      <c r="L3653" t="s">
        <v>22</v>
      </c>
    </row>
    <row r="3654" spans="1:12" x14ac:dyDescent="0.3">
      <c r="A3654" s="1">
        <v>43450</v>
      </c>
      <c r="B3654">
        <v>2018</v>
      </c>
      <c r="C3654" t="s">
        <v>18</v>
      </c>
      <c r="D3654">
        <v>792810</v>
      </c>
      <c r="E3654">
        <v>940000</v>
      </c>
      <c r="F3654" t="s">
        <v>13</v>
      </c>
      <c r="G3654" t="s">
        <v>14</v>
      </c>
      <c r="H3654">
        <v>3</v>
      </c>
      <c r="I3654">
        <v>2</v>
      </c>
      <c r="J3654">
        <v>920</v>
      </c>
      <c r="K3654">
        <v>1.4223079999999999</v>
      </c>
      <c r="L3654" t="s">
        <v>16</v>
      </c>
    </row>
    <row r="3655" spans="1:12" x14ac:dyDescent="0.3">
      <c r="A3655" s="1">
        <v>43450</v>
      </c>
      <c r="B3655">
        <v>2018</v>
      </c>
      <c r="C3655" t="s">
        <v>12</v>
      </c>
      <c r="D3655">
        <v>119330</v>
      </c>
      <c r="E3655">
        <v>120000</v>
      </c>
      <c r="F3655" t="s">
        <v>13</v>
      </c>
      <c r="G3655" t="s">
        <v>14</v>
      </c>
      <c r="H3655">
        <v>3</v>
      </c>
      <c r="I3655">
        <v>2</v>
      </c>
      <c r="J3655">
        <v>1093</v>
      </c>
      <c r="K3655">
        <v>1.4223079999999999</v>
      </c>
      <c r="L3655" t="s">
        <v>22</v>
      </c>
    </row>
    <row r="3656" spans="1:12" x14ac:dyDescent="0.3">
      <c r="A3656" s="1">
        <v>43450</v>
      </c>
      <c r="B3656">
        <v>2018</v>
      </c>
      <c r="C3656" t="s">
        <v>30</v>
      </c>
      <c r="D3656">
        <v>433160</v>
      </c>
      <c r="E3656">
        <v>570000</v>
      </c>
      <c r="F3656" t="s">
        <v>13</v>
      </c>
      <c r="G3656" t="s">
        <v>14</v>
      </c>
      <c r="H3656">
        <v>3</v>
      </c>
      <c r="I3656">
        <v>2</v>
      </c>
      <c r="J3656">
        <v>1015</v>
      </c>
      <c r="K3656">
        <v>1.4223079999999999</v>
      </c>
      <c r="L3656" t="s">
        <v>16</v>
      </c>
    </row>
    <row r="3657" spans="1:12" x14ac:dyDescent="0.3">
      <c r="A3657" s="1">
        <v>43454</v>
      </c>
      <c r="B3657">
        <v>2018</v>
      </c>
      <c r="C3657" t="s">
        <v>17</v>
      </c>
      <c r="D3657">
        <v>126190</v>
      </c>
      <c r="E3657">
        <v>195000</v>
      </c>
      <c r="F3657" t="s">
        <v>13</v>
      </c>
      <c r="G3657" t="s">
        <v>14</v>
      </c>
      <c r="H3657">
        <v>3</v>
      </c>
      <c r="I3657">
        <v>1</v>
      </c>
      <c r="J3657">
        <v>994</v>
      </c>
      <c r="K3657">
        <v>1.4223079999999999</v>
      </c>
      <c r="L3657" t="s">
        <v>22</v>
      </c>
    </row>
    <row r="3658" spans="1:12" x14ac:dyDescent="0.3">
      <c r="A3658" s="1">
        <v>43454</v>
      </c>
      <c r="B3658">
        <v>2018</v>
      </c>
      <c r="C3658" t="s">
        <v>21</v>
      </c>
      <c r="D3658">
        <v>338730</v>
      </c>
      <c r="E3658">
        <v>525000</v>
      </c>
      <c r="F3658" t="s">
        <v>13</v>
      </c>
      <c r="G3658" t="s">
        <v>14</v>
      </c>
      <c r="H3658">
        <v>3</v>
      </c>
      <c r="I3658">
        <v>2</v>
      </c>
      <c r="J3658">
        <v>992</v>
      </c>
      <c r="K3658">
        <v>1.4223079999999999</v>
      </c>
      <c r="L3658" t="s">
        <v>22</v>
      </c>
    </row>
    <row r="3659" spans="1:12" x14ac:dyDescent="0.3">
      <c r="A3659" s="1">
        <v>43454</v>
      </c>
      <c r="B3659">
        <v>2018</v>
      </c>
      <c r="C3659" t="s">
        <v>17</v>
      </c>
      <c r="D3659">
        <v>129870</v>
      </c>
      <c r="E3659">
        <v>254500</v>
      </c>
      <c r="F3659" t="s">
        <v>19</v>
      </c>
      <c r="G3659" t="s">
        <v>20</v>
      </c>
      <c r="H3659">
        <v>4</v>
      </c>
      <c r="I3659">
        <v>4</v>
      </c>
      <c r="J3659">
        <v>1211</v>
      </c>
      <c r="K3659">
        <v>1.4223079999999999</v>
      </c>
      <c r="L3659" t="s">
        <v>22</v>
      </c>
    </row>
    <row r="3660" spans="1:12" x14ac:dyDescent="0.3">
      <c r="A3660" s="1">
        <v>43454</v>
      </c>
      <c r="B3660">
        <v>2018</v>
      </c>
      <c r="C3660" t="s">
        <v>12</v>
      </c>
      <c r="D3660">
        <v>121990</v>
      </c>
      <c r="E3660">
        <v>183450</v>
      </c>
      <c r="F3660" t="s">
        <v>13</v>
      </c>
      <c r="G3660" t="s">
        <v>14</v>
      </c>
      <c r="H3660">
        <v>3</v>
      </c>
      <c r="I3660">
        <v>3</v>
      </c>
      <c r="J3660">
        <v>979</v>
      </c>
      <c r="K3660">
        <v>1.4223079999999999</v>
      </c>
      <c r="L3660" t="s">
        <v>25</v>
      </c>
    </row>
    <row r="3661" spans="1:12" x14ac:dyDescent="0.3">
      <c r="A3661" s="1">
        <v>43455</v>
      </c>
      <c r="B3661">
        <v>2018</v>
      </c>
      <c r="C3661" t="s">
        <v>30</v>
      </c>
      <c r="D3661">
        <v>271570</v>
      </c>
      <c r="E3661">
        <v>250000</v>
      </c>
      <c r="F3661" t="s">
        <v>19</v>
      </c>
      <c r="G3661" t="s">
        <v>20</v>
      </c>
      <c r="H3661">
        <v>4</v>
      </c>
      <c r="I3661">
        <v>2</v>
      </c>
      <c r="J3661">
        <v>1458</v>
      </c>
      <c r="K3661">
        <v>1.4223079999999999</v>
      </c>
      <c r="L3661" t="s">
        <v>16</v>
      </c>
    </row>
    <row r="3662" spans="1:12" x14ac:dyDescent="0.3">
      <c r="A3662" s="1">
        <v>43457</v>
      </c>
      <c r="B3662">
        <v>2018</v>
      </c>
      <c r="C3662" t="s">
        <v>26</v>
      </c>
      <c r="D3662">
        <v>791350</v>
      </c>
      <c r="E3662">
        <v>1360000</v>
      </c>
      <c r="F3662" t="s">
        <v>13</v>
      </c>
      <c r="G3662" t="s">
        <v>14</v>
      </c>
      <c r="H3662">
        <v>3</v>
      </c>
      <c r="I3662">
        <v>2</v>
      </c>
      <c r="J3662">
        <v>953</v>
      </c>
      <c r="K3662">
        <v>1.4223079999999999</v>
      </c>
      <c r="L3662" t="s">
        <v>22</v>
      </c>
    </row>
    <row r="3663" spans="1:12" x14ac:dyDescent="0.3">
      <c r="A3663" s="1">
        <v>43461</v>
      </c>
      <c r="B3663">
        <v>2018</v>
      </c>
      <c r="C3663" t="s">
        <v>18</v>
      </c>
      <c r="D3663">
        <v>213130</v>
      </c>
      <c r="E3663">
        <v>307000</v>
      </c>
      <c r="F3663" t="s">
        <v>13</v>
      </c>
      <c r="G3663" t="s">
        <v>14</v>
      </c>
      <c r="H3663">
        <v>3</v>
      </c>
      <c r="I3663">
        <v>1</v>
      </c>
      <c r="J3663">
        <v>1061</v>
      </c>
      <c r="K3663">
        <v>1.4223079999999999</v>
      </c>
      <c r="L3663" t="s">
        <v>25</v>
      </c>
    </row>
    <row r="3664" spans="1:12" x14ac:dyDescent="0.3">
      <c r="A3664" s="1">
        <v>43461</v>
      </c>
      <c r="B3664">
        <v>2018</v>
      </c>
      <c r="C3664" t="s">
        <v>12</v>
      </c>
      <c r="D3664">
        <v>95660</v>
      </c>
      <c r="E3664">
        <v>127900</v>
      </c>
      <c r="F3664" t="s">
        <v>13</v>
      </c>
      <c r="G3664" t="s">
        <v>14</v>
      </c>
      <c r="H3664">
        <v>3</v>
      </c>
      <c r="I3664">
        <v>1</v>
      </c>
      <c r="J3664">
        <v>1065</v>
      </c>
      <c r="K3664">
        <v>1.4223079999999999</v>
      </c>
      <c r="L3664" t="s">
        <v>16</v>
      </c>
    </row>
    <row r="3665" spans="1:12" x14ac:dyDescent="0.3">
      <c r="A3665" s="1">
        <v>43461</v>
      </c>
      <c r="B3665">
        <v>2018</v>
      </c>
      <c r="C3665" t="s">
        <v>12</v>
      </c>
      <c r="D3665">
        <v>70610</v>
      </c>
      <c r="E3665">
        <v>93500</v>
      </c>
      <c r="F3665" t="s">
        <v>13</v>
      </c>
      <c r="G3665" t="s">
        <v>14</v>
      </c>
      <c r="H3665">
        <v>3</v>
      </c>
      <c r="I3665">
        <v>2</v>
      </c>
      <c r="J3665">
        <v>985</v>
      </c>
      <c r="K3665">
        <v>1.4223079999999999</v>
      </c>
      <c r="L3665" t="s">
        <v>16</v>
      </c>
    </row>
    <row r="3666" spans="1:12" x14ac:dyDescent="0.3">
      <c r="A3666" s="1">
        <v>43462</v>
      </c>
      <c r="B3666">
        <v>2018</v>
      </c>
      <c r="C3666" t="s">
        <v>17</v>
      </c>
      <c r="D3666">
        <v>97210</v>
      </c>
      <c r="E3666">
        <v>125000</v>
      </c>
      <c r="F3666" t="s">
        <v>13</v>
      </c>
      <c r="G3666" t="s">
        <v>14</v>
      </c>
      <c r="H3666">
        <v>3</v>
      </c>
      <c r="I3666">
        <v>2</v>
      </c>
      <c r="J3666">
        <v>1045</v>
      </c>
      <c r="K3666">
        <v>1.4223079999999999</v>
      </c>
      <c r="L3666" t="s">
        <v>15</v>
      </c>
    </row>
    <row r="3667" spans="1:12" x14ac:dyDescent="0.3">
      <c r="A3667" s="1">
        <v>43462</v>
      </c>
      <c r="B3667">
        <v>2018</v>
      </c>
      <c r="C3667" t="s">
        <v>18</v>
      </c>
      <c r="D3667">
        <v>670210</v>
      </c>
      <c r="E3667">
        <v>1020000</v>
      </c>
      <c r="F3667" t="s">
        <v>13</v>
      </c>
      <c r="G3667" t="s">
        <v>14</v>
      </c>
      <c r="H3667">
        <v>3</v>
      </c>
      <c r="I3667">
        <v>3</v>
      </c>
      <c r="J3667">
        <v>1034</v>
      </c>
      <c r="K3667">
        <v>1.4223079999999999</v>
      </c>
      <c r="L3667" t="s">
        <v>15</v>
      </c>
    </row>
    <row r="3668" spans="1:12" x14ac:dyDescent="0.3">
      <c r="A3668" s="1">
        <v>43463</v>
      </c>
      <c r="B3668">
        <v>2018</v>
      </c>
      <c r="C3668" t="s">
        <v>26</v>
      </c>
      <c r="D3668">
        <v>403480</v>
      </c>
      <c r="E3668">
        <v>548000</v>
      </c>
      <c r="F3668" t="s">
        <v>13</v>
      </c>
      <c r="G3668" t="s">
        <v>14</v>
      </c>
      <c r="H3668">
        <v>3</v>
      </c>
      <c r="I3668">
        <v>1</v>
      </c>
      <c r="J3668">
        <v>941</v>
      </c>
      <c r="K3668">
        <v>1.4223079999999999</v>
      </c>
      <c r="L3668" t="s">
        <v>15</v>
      </c>
    </row>
    <row r="3669" spans="1:12" x14ac:dyDescent="0.3">
      <c r="A3669" s="1">
        <v>43464</v>
      </c>
      <c r="B3669">
        <v>2018</v>
      </c>
      <c r="C3669" t="s">
        <v>26</v>
      </c>
      <c r="D3669">
        <v>551250</v>
      </c>
      <c r="E3669">
        <v>589000</v>
      </c>
      <c r="F3669" t="s">
        <v>13</v>
      </c>
      <c r="G3669" t="s">
        <v>14</v>
      </c>
      <c r="H3669">
        <v>3</v>
      </c>
      <c r="I3669">
        <v>2</v>
      </c>
      <c r="J3669">
        <v>1082</v>
      </c>
      <c r="K3669">
        <v>1.4223079999999999</v>
      </c>
      <c r="L3669" t="s">
        <v>16</v>
      </c>
    </row>
    <row r="3670" spans="1:12" x14ac:dyDescent="0.3">
      <c r="A3670" s="1">
        <v>43464</v>
      </c>
      <c r="B3670">
        <v>2018</v>
      </c>
      <c r="C3670" t="s">
        <v>18</v>
      </c>
      <c r="D3670">
        <v>277504</v>
      </c>
      <c r="E3670">
        <v>590000</v>
      </c>
      <c r="F3670" t="s">
        <v>13</v>
      </c>
      <c r="G3670" t="s">
        <v>14</v>
      </c>
      <c r="H3670">
        <v>3</v>
      </c>
      <c r="I3670">
        <v>1</v>
      </c>
      <c r="J3670">
        <v>962</v>
      </c>
      <c r="K3670">
        <v>1.4223079999999999</v>
      </c>
      <c r="L3670" t="s">
        <v>15</v>
      </c>
    </row>
    <row r="3671" spans="1:12" x14ac:dyDescent="0.3">
      <c r="A3671" s="1">
        <v>43468</v>
      </c>
      <c r="B3671">
        <v>2019</v>
      </c>
      <c r="C3671" t="s">
        <v>17</v>
      </c>
      <c r="D3671">
        <v>147150</v>
      </c>
      <c r="E3671">
        <v>245000</v>
      </c>
      <c r="F3671" t="s">
        <v>13</v>
      </c>
      <c r="G3671" t="s">
        <v>14</v>
      </c>
      <c r="H3671">
        <v>3</v>
      </c>
      <c r="I3671">
        <v>1</v>
      </c>
      <c r="J3671">
        <v>1000</v>
      </c>
      <c r="K3671">
        <v>1.0258995</v>
      </c>
      <c r="L3671" t="s">
        <v>16</v>
      </c>
    </row>
    <row r="3672" spans="1:12" x14ac:dyDescent="0.3">
      <c r="A3672" s="1">
        <v>43468</v>
      </c>
      <c r="B3672">
        <v>2019</v>
      </c>
      <c r="C3672" t="s">
        <v>17</v>
      </c>
      <c r="D3672">
        <v>121590</v>
      </c>
      <c r="E3672">
        <v>237000</v>
      </c>
      <c r="F3672" t="s">
        <v>13</v>
      </c>
      <c r="G3672" t="s">
        <v>14</v>
      </c>
      <c r="H3672">
        <v>3</v>
      </c>
      <c r="I3672">
        <v>1</v>
      </c>
      <c r="J3672">
        <v>1056</v>
      </c>
      <c r="K3672">
        <v>1.0258995</v>
      </c>
      <c r="L3672" t="s">
        <v>25</v>
      </c>
    </row>
    <row r="3673" spans="1:12" x14ac:dyDescent="0.3">
      <c r="A3673" s="1">
        <v>43469</v>
      </c>
      <c r="B3673">
        <v>2019</v>
      </c>
      <c r="C3673" t="s">
        <v>17</v>
      </c>
      <c r="D3673">
        <v>95810</v>
      </c>
      <c r="E3673">
        <v>80500</v>
      </c>
      <c r="F3673" t="s">
        <v>13</v>
      </c>
      <c r="G3673" t="s">
        <v>14</v>
      </c>
      <c r="H3673">
        <v>3</v>
      </c>
      <c r="I3673">
        <v>1</v>
      </c>
      <c r="J3673">
        <v>1053</v>
      </c>
      <c r="K3673">
        <v>1.0258995</v>
      </c>
      <c r="L3673" t="s">
        <v>16</v>
      </c>
    </row>
    <row r="3674" spans="1:12" x14ac:dyDescent="0.3">
      <c r="A3674" s="1">
        <v>43469</v>
      </c>
      <c r="B3674">
        <v>2019</v>
      </c>
      <c r="C3674" t="s">
        <v>18</v>
      </c>
      <c r="D3674">
        <v>308240</v>
      </c>
      <c r="E3674">
        <v>475000</v>
      </c>
      <c r="F3674" t="s">
        <v>13</v>
      </c>
      <c r="G3674" t="s">
        <v>14</v>
      </c>
      <c r="H3674">
        <v>3</v>
      </c>
      <c r="I3674">
        <v>3</v>
      </c>
      <c r="J3674">
        <v>1039</v>
      </c>
      <c r="K3674">
        <v>1.0258995</v>
      </c>
      <c r="L3674" t="s">
        <v>25</v>
      </c>
    </row>
    <row r="3675" spans="1:12" x14ac:dyDescent="0.3">
      <c r="A3675" s="1">
        <v>43470</v>
      </c>
      <c r="B3675">
        <v>2019</v>
      </c>
      <c r="C3675" t="s">
        <v>12</v>
      </c>
      <c r="D3675">
        <v>91740</v>
      </c>
      <c r="E3675">
        <v>110000</v>
      </c>
      <c r="F3675" t="s">
        <v>13</v>
      </c>
      <c r="G3675" t="s">
        <v>14</v>
      </c>
      <c r="H3675">
        <v>3</v>
      </c>
      <c r="I3675">
        <v>3</v>
      </c>
      <c r="J3675">
        <v>1008</v>
      </c>
      <c r="K3675">
        <v>1.0258995</v>
      </c>
      <c r="L3675" t="s">
        <v>16</v>
      </c>
    </row>
    <row r="3676" spans="1:12" x14ac:dyDescent="0.3">
      <c r="A3676" s="1">
        <v>43471</v>
      </c>
      <c r="B3676">
        <v>2019</v>
      </c>
      <c r="C3676" t="s">
        <v>18</v>
      </c>
      <c r="D3676">
        <v>273020</v>
      </c>
      <c r="E3676">
        <v>395000</v>
      </c>
      <c r="F3676" t="s">
        <v>13</v>
      </c>
      <c r="G3676" t="s">
        <v>14</v>
      </c>
      <c r="H3676">
        <v>3</v>
      </c>
      <c r="I3676">
        <v>3</v>
      </c>
      <c r="J3676">
        <v>994</v>
      </c>
      <c r="K3676">
        <v>1.0258995</v>
      </c>
      <c r="L3676" t="s">
        <v>22</v>
      </c>
    </row>
    <row r="3677" spans="1:12" x14ac:dyDescent="0.3">
      <c r="A3677" s="1">
        <v>43471</v>
      </c>
      <c r="B3677">
        <v>2019</v>
      </c>
      <c r="C3677" t="s">
        <v>18</v>
      </c>
      <c r="D3677">
        <v>229590</v>
      </c>
      <c r="E3677">
        <v>325000</v>
      </c>
      <c r="F3677" t="s">
        <v>13</v>
      </c>
      <c r="G3677" t="s">
        <v>14</v>
      </c>
      <c r="H3677">
        <v>3</v>
      </c>
      <c r="I3677">
        <v>3</v>
      </c>
      <c r="J3677">
        <v>922</v>
      </c>
      <c r="K3677">
        <v>1.0258995</v>
      </c>
      <c r="L3677" t="s">
        <v>25</v>
      </c>
    </row>
    <row r="3678" spans="1:12" x14ac:dyDescent="0.3">
      <c r="A3678" s="1">
        <v>43471</v>
      </c>
      <c r="B3678">
        <v>2019</v>
      </c>
      <c r="C3678" t="s">
        <v>26</v>
      </c>
      <c r="D3678">
        <v>912940</v>
      </c>
      <c r="E3678">
        <v>1307500</v>
      </c>
      <c r="F3678" t="s">
        <v>13</v>
      </c>
      <c r="G3678" t="s">
        <v>14</v>
      </c>
      <c r="H3678">
        <v>3</v>
      </c>
      <c r="I3678">
        <v>1</v>
      </c>
      <c r="J3678">
        <v>1086</v>
      </c>
      <c r="K3678">
        <v>1.0258995</v>
      </c>
      <c r="L3678" t="s">
        <v>16</v>
      </c>
    </row>
    <row r="3679" spans="1:12" x14ac:dyDescent="0.3">
      <c r="A3679" s="1">
        <v>43474</v>
      </c>
      <c r="B3679">
        <v>2019</v>
      </c>
      <c r="C3679" t="s">
        <v>18</v>
      </c>
      <c r="D3679">
        <v>464820</v>
      </c>
      <c r="E3679">
        <v>140000</v>
      </c>
      <c r="F3679" t="s">
        <v>13</v>
      </c>
      <c r="G3679" t="s">
        <v>14</v>
      </c>
      <c r="H3679">
        <v>3</v>
      </c>
      <c r="I3679">
        <v>2</v>
      </c>
      <c r="J3679">
        <v>1049</v>
      </c>
      <c r="K3679">
        <v>1.0258995</v>
      </c>
      <c r="L3679" t="s">
        <v>16</v>
      </c>
    </row>
    <row r="3680" spans="1:12" x14ac:dyDescent="0.3">
      <c r="A3680" s="1">
        <v>43474</v>
      </c>
      <c r="B3680">
        <v>2019</v>
      </c>
      <c r="C3680" t="s">
        <v>17</v>
      </c>
      <c r="D3680">
        <v>130360</v>
      </c>
      <c r="E3680">
        <v>190000</v>
      </c>
      <c r="F3680" t="s">
        <v>13</v>
      </c>
      <c r="G3680" t="s">
        <v>14</v>
      </c>
      <c r="H3680">
        <v>3</v>
      </c>
      <c r="I3680">
        <v>2</v>
      </c>
      <c r="J3680">
        <v>978</v>
      </c>
      <c r="K3680">
        <v>1.0258995</v>
      </c>
      <c r="L3680" t="s">
        <v>16</v>
      </c>
    </row>
    <row r="3681" spans="1:12" x14ac:dyDescent="0.3">
      <c r="A3681" s="1">
        <v>43475</v>
      </c>
      <c r="B3681">
        <v>2019</v>
      </c>
      <c r="C3681" t="s">
        <v>18</v>
      </c>
      <c r="D3681">
        <v>327840</v>
      </c>
      <c r="E3681">
        <v>390000</v>
      </c>
      <c r="F3681" t="s">
        <v>13</v>
      </c>
      <c r="G3681" t="s">
        <v>14</v>
      </c>
      <c r="H3681">
        <v>3</v>
      </c>
      <c r="I3681">
        <v>2</v>
      </c>
      <c r="J3681">
        <v>922</v>
      </c>
      <c r="K3681">
        <v>1.0258995</v>
      </c>
      <c r="L3681" t="s">
        <v>25</v>
      </c>
    </row>
    <row r="3682" spans="1:12" x14ac:dyDescent="0.3">
      <c r="A3682" s="1">
        <v>43475</v>
      </c>
      <c r="B3682">
        <v>2019</v>
      </c>
      <c r="C3682" t="s">
        <v>21</v>
      </c>
      <c r="D3682">
        <v>670460</v>
      </c>
      <c r="E3682">
        <v>951000</v>
      </c>
      <c r="F3682" t="s">
        <v>13</v>
      </c>
      <c r="G3682" t="s">
        <v>14</v>
      </c>
      <c r="H3682">
        <v>3</v>
      </c>
      <c r="I3682">
        <v>1</v>
      </c>
      <c r="J3682">
        <v>1069</v>
      </c>
      <c r="K3682">
        <v>1.0258995</v>
      </c>
      <c r="L3682" t="s">
        <v>15</v>
      </c>
    </row>
    <row r="3683" spans="1:12" x14ac:dyDescent="0.3">
      <c r="A3683" s="1">
        <v>43475</v>
      </c>
      <c r="B3683">
        <v>2019</v>
      </c>
      <c r="C3683" t="s">
        <v>17</v>
      </c>
      <c r="D3683">
        <v>121520</v>
      </c>
      <c r="E3683">
        <v>185000</v>
      </c>
      <c r="F3683" t="s">
        <v>13</v>
      </c>
      <c r="G3683" t="s">
        <v>14</v>
      </c>
      <c r="H3683">
        <v>3</v>
      </c>
      <c r="I3683">
        <v>3</v>
      </c>
      <c r="J3683">
        <v>1050</v>
      </c>
      <c r="K3683">
        <v>1.0258995</v>
      </c>
      <c r="L3683" t="s">
        <v>16</v>
      </c>
    </row>
    <row r="3684" spans="1:12" x14ac:dyDescent="0.3">
      <c r="A3684" s="1">
        <v>43477</v>
      </c>
      <c r="B3684">
        <v>2019</v>
      </c>
      <c r="C3684" t="s">
        <v>30</v>
      </c>
      <c r="D3684">
        <v>453700</v>
      </c>
      <c r="E3684">
        <v>765000</v>
      </c>
      <c r="F3684" t="s">
        <v>13</v>
      </c>
      <c r="G3684" t="s">
        <v>14</v>
      </c>
      <c r="H3684">
        <v>3</v>
      </c>
      <c r="I3684">
        <v>3</v>
      </c>
      <c r="J3684">
        <v>1011</v>
      </c>
      <c r="K3684">
        <v>1.0258995</v>
      </c>
      <c r="L3684" t="s">
        <v>22</v>
      </c>
    </row>
    <row r="3685" spans="1:12" x14ac:dyDescent="0.3">
      <c r="A3685" s="1">
        <v>43477</v>
      </c>
      <c r="B3685">
        <v>2019</v>
      </c>
      <c r="C3685" t="s">
        <v>21</v>
      </c>
      <c r="D3685">
        <v>676830</v>
      </c>
      <c r="E3685">
        <v>1275000</v>
      </c>
      <c r="F3685" t="s">
        <v>13</v>
      </c>
      <c r="G3685" t="s">
        <v>14</v>
      </c>
      <c r="H3685">
        <v>3</v>
      </c>
      <c r="I3685">
        <v>3</v>
      </c>
      <c r="J3685">
        <v>925</v>
      </c>
      <c r="K3685">
        <v>1.0258995</v>
      </c>
      <c r="L3685" t="s">
        <v>22</v>
      </c>
    </row>
    <row r="3686" spans="1:12" x14ac:dyDescent="0.3">
      <c r="A3686" s="1">
        <v>43477</v>
      </c>
      <c r="B3686">
        <v>2019</v>
      </c>
      <c r="C3686" t="s">
        <v>12</v>
      </c>
      <c r="D3686">
        <v>75520</v>
      </c>
      <c r="E3686">
        <v>150000</v>
      </c>
      <c r="F3686" t="s">
        <v>13</v>
      </c>
      <c r="G3686" t="s">
        <v>14</v>
      </c>
      <c r="H3686">
        <v>3</v>
      </c>
      <c r="I3686">
        <v>3</v>
      </c>
      <c r="J3686">
        <v>1044</v>
      </c>
      <c r="K3686">
        <v>1.0258995</v>
      </c>
      <c r="L3686" t="s">
        <v>22</v>
      </c>
    </row>
    <row r="3687" spans="1:12" x14ac:dyDescent="0.3">
      <c r="A3687" s="1">
        <v>43477</v>
      </c>
      <c r="B3687">
        <v>2019</v>
      </c>
      <c r="C3687" t="s">
        <v>18</v>
      </c>
      <c r="D3687">
        <v>220780</v>
      </c>
      <c r="E3687">
        <v>392500</v>
      </c>
      <c r="F3687" t="s">
        <v>19</v>
      </c>
      <c r="G3687" t="s">
        <v>20</v>
      </c>
      <c r="H3687">
        <v>4</v>
      </c>
      <c r="I3687">
        <v>4</v>
      </c>
      <c r="J3687">
        <v>1209</v>
      </c>
      <c r="K3687">
        <v>1.0258995</v>
      </c>
      <c r="L3687" t="s">
        <v>22</v>
      </c>
    </row>
    <row r="3688" spans="1:12" x14ac:dyDescent="0.3">
      <c r="A3688" s="1">
        <v>43478</v>
      </c>
      <c r="B3688">
        <v>2019</v>
      </c>
      <c r="C3688" t="s">
        <v>12</v>
      </c>
      <c r="D3688">
        <v>82400</v>
      </c>
      <c r="E3688">
        <v>137500</v>
      </c>
      <c r="F3688" t="s">
        <v>13</v>
      </c>
      <c r="G3688" t="s">
        <v>14</v>
      </c>
      <c r="H3688">
        <v>3</v>
      </c>
      <c r="I3688">
        <v>3</v>
      </c>
      <c r="J3688">
        <v>928</v>
      </c>
      <c r="K3688">
        <v>1.0258995</v>
      </c>
      <c r="L3688" t="s">
        <v>15</v>
      </c>
    </row>
    <row r="3689" spans="1:12" x14ac:dyDescent="0.3">
      <c r="A3689" s="1">
        <v>43478</v>
      </c>
      <c r="B3689">
        <v>2019</v>
      </c>
      <c r="C3689" t="s">
        <v>21</v>
      </c>
      <c r="D3689">
        <v>2632840</v>
      </c>
      <c r="E3689">
        <v>3650000</v>
      </c>
      <c r="F3689" t="s">
        <v>13</v>
      </c>
      <c r="G3689" t="s">
        <v>14</v>
      </c>
      <c r="H3689">
        <v>3</v>
      </c>
      <c r="I3689">
        <v>3</v>
      </c>
      <c r="J3689">
        <v>1039</v>
      </c>
      <c r="K3689">
        <v>1.0258995</v>
      </c>
      <c r="L3689" t="s">
        <v>25</v>
      </c>
    </row>
    <row r="3690" spans="1:12" x14ac:dyDescent="0.3">
      <c r="A3690" s="1">
        <v>43482</v>
      </c>
      <c r="B3690">
        <v>2019</v>
      </c>
      <c r="C3690" t="s">
        <v>26</v>
      </c>
      <c r="D3690">
        <v>366310</v>
      </c>
      <c r="E3690">
        <v>475000</v>
      </c>
      <c r="F3690" t="s">
        <v>13</v>
      </c>
      <c r="G3690" t="s">
        <v>14</v>
      </c>
      <c r="H3690">
        <v>3</v>
      </c>
      <c r="I3690">
        <v>3</v>
      </c>
      <c r="J3690">
        <v>1058</v>
      </c>
      <c r="K3690">
        <v>1.0258995</v>
      </c>
      <c r="L3690" t="s">
        <v>25</v>
      </c>
    </row>
    <row r="3691" spans="1:12" x14ac:dyDescent="0.3">
      <c r="A3691" s="1">
        <v>43482</v>
      </c>
      <c r="B3691">
        <v>2019</v>
      </c>
      <c r="C3691" t="s">
        <v>17</v>
      </c>
      <c r="D3691">
        <v>155359</v>
      </c>
      <c r="E3691">
        <v>139999</v>
      </c>
      <c r="F3691" t="s">
        <v>19</v>
      </c>
      <c r="G3691" t="s">
        <v>20</v>
      </c>
      <c r="H3691">
        <v>4</v>
      </c>
      <c r="I3691">
        <v>2</v>
      </c>
      <c r="J3691">
        <v>1420</v>
      </c>
      <c r="K3691">
        <v>1.0258995</v>
      </c>
      <c r="L3691" t="s">
        <v>25</v>
      </c>
    </row>
    <row r="3692" spans="1:12" x14ac:dyDescent="0.3">
      <c r="A3692" s="1">
        <v>43482</v>
      </c>
      <c r="B3692">
        <v>2019</v>
      </c>
      <c r="C3692" t="s">
        <v>12</v>
      </c>
      <c r="D3692">
        <v>121040</v>
      </c>
      <c r="E3692">
        <v>150000</v>
      </c>
      <c r="F3692" t="s">
        <v>13</v>
      </c>
      <c r="G3692" t="s">
        <v>14</v>
      </c>
      <c r="H3692">
        <v>3</v>
      </c>
      <c r="I3692">
        <v>2</v>
      </c>
      <c r="J3692">
        <v>1047</v>
      </c>
      <c r="K3692">
        <v>1.0258995</v>
      </c>
      <c r="L3692" t="s">
        <v>22</v>
      </c>
    </row>
    <row r="3693" spans="1:12" x14ac:dyDescent="0.3">
      <c r="A3693" s="1">
        <v>43483</v>
      </c>
      <c r="B3693">
        <v>2019</v>
      </c>
      <c r="C3693" t="s">
        <v>21</v>
      </c>
      <c r="D3693">
        <v>553630</v>
      </c>
      <c r="E3693">
        <v>755000</v>
      </c>
      <c r="F3693" t="s">
        <v>13</v>
      </c>
      <c r="G3693" t="s">
        <v>14</v>
      </c>
      <c r="H3693">
        <v>3</v>
      </c>
      <c r="I3693">
        <v>1</v>
      </c>
      <c r="J3693">
        <v>1040</v>
      </c>
      <c r="K3693">
        <v>1.0258995</v>
      </c>
      <c r="L3693" t="s">
        <v>25</v>
      </c>
    </row>
    <row r="3694" spans="1:12" x14ac:dyDescent="0.3">
      <c r="A3694" s="1">
        <v>43484</v>
      </c>
      <c r="B3694">
        <v>2019</v>
      </c>
      <c r="C3694" t="s">
        <v>18</v>
      </c>
      <c r="D3694">
        <v>181660</v>
      </c>
      <c r="E3694">
        <v>135000</v>
      </c>
      <c r="F3694" t="s">
        <v>13</v>
      </c>
      <c r="G3694" t="s">
        <v>14</v>
      </c>
      <c r="H3694">
        <v>3</v>
      </c>
      <c r="I3694">
        <v>1</v>
      </c>
      <c r="J3694">
        <v>1017</v>
      </c>
      <c r="K3694">
        <v>1.0258995</v>
      </c>
      <c r="L3694" t="s">
        <v>15</v>
      </c>
    </row>
    <row r="3695" spans="1:12" x14ac:dyDescent="0.3">
      <c r="A3695" s="1">
        <v>43488</v>
      </c>
      <c r="B3695">
        <v>2019</v>
      </c>
      <c r="C3695" t="s">
        <v>17</v>
      </c>
      <c r="D3695">
        <v>164050</v>
      </c>
      <c r="E3695">
        <v>248000</v>
      </c>
      <c r="F3695" t="s">
        <v>23</v>
      </c>
      <c r="G3695" t="s">
        <v>24</v>
      </c>
      <c r="H3695">
        <v>6</v>
      </c>
      <c r="I3695">
        <v>5</v>
      </c>
      <c r="J3695">
        <v>1904</v>
      </c>
      <c r="K3695">
        <v>1.0258995</v>
      </c>
      <c r="L3695" t="s">
        <v>25</v>
      </c>
    </row>
    <row r="3696" spans="1:12" x14ac:dyDescent="0.3">
      <c r="A3696" s="1">
        <v>43488</v>
      </c>
      <c r="B3696">
        <v>2019</v>
      </c>
      <c r="C3696" t="s">
        <v>21</v>
      </c>
      <c r="D3696">
        <v>967190</v>
      </c>
      <c r="E3696">
        <v>1375000</v>
      </c>
      <c r="F3696" t="s">
        <v>13</v>
      </c>
      <c r="G3696" t="s">
        <v>14</v>
      </c>
      <c r="H3696">
        <v>3</v>
      </c>
      <c r="I3696">
        <v>3</v>
      </c>
      <c r="J3696">
        <v>957</v>
      </c>
      <c r="K3696">
        <v>1.0258995</v>
      </c>
      <c r="L3696" t="s">
        <v>22</v>
      </c>
    </row>
    <row r="3697" spans="1:12" x14ac:dyDescent="0.3">
      <c r="A3697" s="1">
        <v>43488</v>
      </c>
      <c r="B3697">
        <v>2019</v>
      </c>
      <c r="C3697" t="s">
        <v>26</v>
      </c>
      <c r="D3697">
        <v>331310</v>
      </c>
      <c r="E3697">
        <v>550000</v>
      </c>
      <c r="F3697" t="s">
        <v>13</v>
      </c>
      <c r="G3697" t="s">
        <v>14</v>
      </c>
      <c r="H3697">
        <v>3</v>
      </c>
      <c r="I3697">
        <v>2</v>
      </c>
      <c r="J3697">
        <v>1041</v>
      </c>
      <c r="K3697">
        <v>1.0258995</v>
      </c>
      <c r="L3697" t="s">
        <v>25</v>
      </c>
    </row>
    <row r="3698" spans="1:12" x14ac:dyDescent="0.3">
      <c r="A3698" s="1">
        <v>43488</v>
      </c>
      <c r="B3698">
        <v>2019</v>
      </c>
      <c r="C3698" t="s">
        <v>18</v>
      </c>
      <c r="D3698">
        <v>224290</v>
      </c>
      <c r="E3698">
        <v>165000</v>
      </c>
      <c r="F3698" t="s">
        <v>13</v>
      </c>
      <c r="G3698" t="s">
        <v>14</v>
      </c>
      <c r="H3698">
        <v>3</v>
      </c>
      <c r="I3698">
        <v>1</v>
      </c>
      <c r="J3698">
        <v>1099</v>
      </c>
      <c r="K3698">
        <v>1.0258995</v>
      </c>
      <c r="L3698" t="s">
        <v>25</v>
      </c>
    </row>
    <row r="3699" spans="1:12" x14ac:dyDescent="0.3">
      <c r="A3699" s="1">
        <v>43488</v>
      </c>
      <c r="B3699">
        <v>2019</v>
      </c>
      <c r="C3699" t="s">
        <v>26</v>
      </c>
      <c r="D3699">
        <v>260540</v>
      </c>
      <c r="E3699">
        <v>305000</v>
      </c>
      <c r="F3699" t="s">
        <v>13</v>
      </c>
      <c r="G3699" t="s">
        <v>14</v>
      </c>
      <c r="H3699">
        <v>3</v>
      </c>
      <c r="I3699">
        <v>1</v>
      </c>
      <c r="J3699">
        <v>1026</v>
      </c>
      <c r="K3699">
        <v>1.0258995</v>
      </c>
      <c r="L3699" t="s">
        <v>25</v>
      </c>
    </row>
    <row r="3700" spans="1:12" x14ac:dyDescent="0.3">
      <c r="A3700" s="1">
        <v>43490</v>
      </c>
      <c r="B3700">
        <v>2019</v>
      </c>
      <c r="C3700" t="s">
        <v>30</v>
      </c>
      <c r="D3700">
        <v>154500</v>
      </c>
      <c r="E3700">
        <v>940000</v>
      </c>
      <c r="F3700" t="s">
        <v>13</v>
      </c>
      <c r="G3700" t="s">
        <v>14</v>
      </c>
      <c r="H3700">
        <v>3</v>
      </c>
      <c r="I3700">
        <v>2</v>
      </c>
      <c r="J3700">
        <v>1089</v>
      </c>
      <c r="K3700">
        <v>1.0258995</v>
      </c>
      <c r="L3700" t="s">
        <v>15</v>
      </c>
    </row>
    <row r="3701" spans="1:12" x14ac:dyDescent="0.3">
      <c r="A3701" s="1">
        <v>43491</v>
      </c>
      <c r="B3701">
        <v>2019</v>
      </c>
      <c r="C3701" t="s">
        <v>17</v>
      </c>
      <c r="D3701">
        <v>102350</v>
      </c>
      <c r="E3701">
        <v>65000</v>
      </c>
      <c r="F3701" t="s">
        <v>19</v>
      </c>
      <c r="G3701" t="s">
        <v>20</v>
      </c>
      <c r="H3701">
        <v>4</v>
      </c>
      <c r="I3701">
        <v>2</v>
      </c>
      <c r="J3701">
        <v>1261</v>
      </c>
      <c r="K3701">
        <v>1.0258995</v>
      </c>
      <c r="L3701" t="s">
        <v>25</v>
      </c>
    </row>
    <row r="3702" spans="1:12" x14ac:dyDescent="0.3">
      <c r="A3702" s="1">
        <v>43491</v>
      </c>
      <c r="B3702">
        <v>2019</v>
      </c>
      <c r="C3702" t="s">
        <v>21</v>
      </c>
      <c r="D3702">
        <v>3590230</v>
      </c>
      <c r="E3702">
        <v>3400000</v>
      </c>
      <c r="F3702" t="s">
        <v>13</v>
      </c>
      <c r="G3702" t="s">
        <v>14</v>
      </c>
      <c r="H3702">
        <v>3</v>
      </c>
      <c r="I3702">
        <v>3</v>
      </c>
      <c r="J3702">
        <v>968</v>
      </c>
      <c r="K3702">
        <v>1.0258995</v>
      </c>
      <c r="L3702" t="s">
        <v>25</v>
      </c>
    </row>
    <row r="3703" spans="1:12" x14ac:dyDescent="0.3">
      <c r="A3703" s="1">
        <v>43492</v>
      </c>
      <c r="B3703">
        <v>2019</v>
      </c>
      <c r="C3703" t="s">
        <v>17</v>
      </c>
      <c r="D3703">
        <v>93490</v>
      </c>
      <c r="E3703">
        <v>130101</v>
      </c>
      <c r="F3703" t="s">
        <v>23</v>
      </c>
      <c r="G3703" t="s">
        <v>24</v>
      </c>
      <c r="H3703">
        <v>6</v>
      </c>
      <c r="I3703">
        <v>6</v>
      </c>
      <c r="J3703">
        <v>2056</v>
      </c>
      <c r="K3703">
        <v>1.0258995</v>
      </c>
      <c r="L3703" t="s">
        <v>25</v>
      </c>
    </row>
    <row r="3704" spans="1:12" x14ac:dyDescent="0.3">
      <c r="A3704" s="1">
        <v>43492</v>
      </c>
      <c r="B3704">
        <v>2019</v>
      </c>
      <c r="C3704" t="s">
        <v>26</v>
      </c>
      <c r="D3704">
        <v>1006040</v>
      </c>
      <c r="E3704">
        <v>1695000</v>
      </c>
      <c r="F3704" t="s">
        <v>13</v>
      </c>
      <c r="G3704" t="s">
        <v>14</v>
      </c>
      <c r="H3704">
        <v>3</v>
      </c>
      <c r="I3704">
        <v>1</v>
      </c>
      <c r="J3704">
        <v>1057</v>
      </c>
      <c r="K3704">
        <v>1.0258995</v>
      </c>
      <c r="L3704" t="s">
        <v>16</v>
      </c>
    </row>
    <row r="3705" spans="1:12" x14ac:dyDescent="0.3">
      <c r="A3705" s="1">
        <v>43492</v>
      </c>
      <c r="B3705">
        <v>2019</v>
      </c>
      <c r="C3705" t="s">
        <v>30</v>
      </c>
      <c r="D3705">
        <v>613490</v>
      </c>
      <c r="E3705">
        <v>905000</v>
      </c>
      <c r="F3705" t="s">
        <v>13</v>
      </c>
      <c r="G3705" t="s">
        <v>14</v>
      </c>
      <c r="H3705">
        <v>3</v>
      </c>
      <c r="I3705">
        <v>3</v>
      </c>
      <c r="J3705">
        <v>1096</v>
      </c>
      <c r="K3705">
        <v>1.0258995</v>
      </c>
      <c r="L3705" t="s">
        <v>22</v>
      </c>
    </row>
    <row r="3706" spans="1:12" x14ac:dyDescent="0.3">
      <c r="A3706" s="1">
        <v>43495</v>
      </c>
      <c r="B3706">
        <v>2019</v>
      </c>
      <c r="C3706" t="s">
        <v>18</v>
      </c>
      <c r="D3706">
        <v>342400</v>
      </c>
      <c r="E3706">
        <v>400000</v>
      </c>
      <c r="F3706" t="s">
        <v>13</v>
      </c>
      <c r="G3706" t="s">
        <v>14</v>
      </c>
      <c r="H3706">
        <v>3</v>
      </c>
      <c r="I3706">
        <v>1</v>
      </c>
      <c r="J3706">
        <v>903</v>
      </c>
      <c r="K3706">
        <v>1.0258995</v>
      </c>
      <c r="L3706" t="s">
        <v>15</v>
      </c>
    </row>
    <row r="3707" spans="1:12" x14ac:dyDescent="0.3">
      <c r="A3707" s="1">
        <v>43496</v>
      </c>
      <c r="B3707">
        <v>2019</v>
      </c>
      <c r="C3707" t="s">
        <v>12</v>
      </c>
      <c r="D3707">
        <v>83280</v>
      </c>
      <c r="E3707">
        <v>40100</v>
      </c>
      <c r="F3707" t="s">
        <v>13</v>
      </c>
      <c r="G3707" t="s">
        <v>14</v>
      </c>
      <c r="H3707">
        <v>3</v>
      </c>
      <c r="I3707">
        <v>1</v>
      </c>
      <c r="J3707">
        <v>991</v>
      </c>
      <c r="K3707">
        <v>1.0258995</v>
      </c>
      <c r="L3707" t="s">
        <v>15</v>
      </c>
    </row>
    <row r="3708" spans="1:12" x14ac:dyDescent="0.3">
      <c r="A3708" s="1">
        <v>43496</v>
      </c>
      <c r="B3708">
        <v>2019</v>
      </c>
      <c r="C3708" t="s">
        <v>12</v>
      </c>
      <c r="D3708">
        <v>81080</v>
      </c>
      <c r="E3708">
        <v>127500</v>
      </c>
      <c r="F3708" t="s">
        <v>13</v>
      </c>
      <c r="G3708" t="s">
        <v>14</v>
      </c>
      <c r="H3708">
        <v>3</v>
      </c>
      <c r="I3708">
        <v>3</v>
      </c>
      <c r="J3708">
        <v>1090</v>
      </c>
      <c r="K3708">
        <v>1.0258995</v>
      </c>
      <c r="L3708" t="s">
        <v>16</v>
      </c>
    </row>
    <row r="3709" spans="1:12" x14ac:dyDescent="0.3">
      <c r="A3709" s="1">
        <v>43496</v>
      </c>
      <c r="B3709">
        <v>2019</v>
      </c>
      <c r="C3709" t="s">
        <v>30</v>
      </c>
      <c r="D3709">
        <v>213650</v>
      </c>
      <c r="E3709">
        <v>310299</v>
      </c>
      <c r="F3709" t="s">
        <v>19</v>
      </c>
      <c r="G3709" t="s">
        <v>20</v>
      </c>
      <c r="H3709">
        <v>4</v>
      </c>
      <c r="I3709">
        <v>2</v>
      </c>
      <c r="J3709">
        <v>1381</v>
      </c>
      <c r="K3709">
        <v>1.0258995</v>
      </c>
      <c r="L3709" t="s">
        <v>22</v>
      </c>
    </row>
    <row r="3710" spans="1:12" x14ac:dyDescent="0.3">
      <c r="A3710" s="1">
        <v>43497</v>
      </c>
      <c r="B3710">
        <v>2019</v>
      </c>
      <c r="C3710" t="s">
        <v>18</v>
      </c>
      <c r="D3710">
        <v>1090380</v>
      </c>
      <c r="E3710">
        <v>1695000</v>
      </c>
      <c r="F3710" t="s">
        <v>13</v>
      </c>
      <c r="G3710" t="s">
        <v>14</v>
      </c>
      <c r="H3710">
        <v>3</v>
      </c>
      <c r="I3710">
        <v>3</v>
      </c>
      <c r="J3710">
        <v>1065</v>
      </c>
      <c r="K3710">
        <v>1.0258995</v>
      </c>
      <c r="L3710" t="s">
        <v>25</v>
      </c>
    </row>
    <row r="3711" spans="1:12" x14ac:dyDescent="0.3">
      <c r="A3711" s="1">
        <v>43499</v>
      </c>
      <c r="B3711">
        <v>2019</v>
      </c>
      <c r="C3711" t="s">
        <v>17</v>
      </c>
      <c r="D3711">
        <v>122330</v>
      </c>
      <c r="E3711">
        <v>65000</v>
      </c>
      <c r="F3711" t="s">
        <v>23</v>
      </c>
      <c r="G3711" t="s">
        <v>24</v>
      </c>
      <c r="H3711">
        <v>6</v>
      </c>
      <c r="I3711">
        <v>6</v>
      </c>
      <c r="J3711">
        <v>1934</v>
      </c>
      <c r="K3711">
        <v>1.0258995</v>
      </c>
      <c r="L3711" t="s">
        <v>15</v>
      </c>
    </row>
    <row r="3712" spans="1:12" x14ac:dyDescent="0.3">
      <c r="A3712" s="1">
        <v>43499</v>
      </c>
      <c r="B3712">
        <v>2019</v>
      </c>
      <c r="C3712" t="s">
        <v>12</v>
      </c>
      <c r="D3712">
        <v>74570</v>
      </c>
      <c r="E3712">
        <v>35000</v>
      </c>
      <c r="F3712" t="s">
        <v>13</v>
      </c>
      <c r="G3712" t="s">
        <v>14</v>
      </c>
      <c r="H3712">
        <v>3</v>
      </c>
      <c r="I3712">
        <v>1</v>
      </c>
      <c r="J3712">
        <v>1032</v>
      </c>
      <c r="K3712">
        <v>1.0258995</v>
      </c>
      <c r="L3712" t="s">
        <v>22</v>
      </c>
    </row>
    <row r="3713" spans="1:12" x14ac:dyDescent="0.3">
      <c r="A3713" s="1">
        <v>43502</v>
      </c>
      <c r="B3713">
        <v>2019</v>
      </c>
      <c r="C3713" t="s">
        <v>17</v>
      </c>
      <c r="D3713">
        <v>97230</v>
      </c>
      <c r="E3713">
        <v>118000</v>
      </c>
      <c r="F3713" t="s">
        <v>13</v>
      </c>
      <c r="G3713" t="s">
        <v>14</v>
      </c>
      <c r="H3713">
        <v>3</v>
      </c>
      <c r="I3713">
        <v>2</v>
      </c>
      <c r="J3713">
        <v>985</v>
      </c>
      <c r="K3713">
        <v>1.0258995</v>
      </c>
      <c r="L3713" t="s">
        <v>25</v>
      </c>
    </row>
    <row r="3714" spans="1:12" x14ac:dyDescent="0.3">
      <c r="A3714" s="1">
        <v>43502</v>
      </c>
      <c r="B3714">
        <v>2019</v>
      </c>
      <c r="C3714" t="s">
        <v>12</v>
      </c>
      <c r="D3714">
        <v>107120</v>
      </c>
      <c r="E3714">
        <v>97000</v>
      </c>
      <c r="F3714" t="s">
        <v>13</v>
      </c>
      <c r="G3714" t="s">
        <v>14</v>
      </c>
      <c r="H3714">
        <v>3</v>
      </c>
      <c r="I3714">
        <v>1</v>
      </c>
      <c r="J3714">
        <v>965</v>
      </c>
      <c r="K3714">
        <v>1.0258995</v>
      </c>
      <c r="L3714" t="s">
        <v>22</v>
      </c>
    </row>
    <row r="3715" spans="1:12" x14ac:dyDescent="0.3">
      <c r="A3715" s="1">
        <v>43502</v>
      </c>
      <c r="B3715">
        <v>2019</v>
      </c>
      <c r="C3715" t="s">
        <v>12</v>
      </c>
      <c r="D3715">
        <v>14630</v>
      </c>
      <c r="E3715">
        <v>7000</v>
      </c>
      <c r="F3715" t="s">
        <v>13</v>
      </c>
      <c r="G3715" t="s">
        <v>14</v>
      </c>
      <c r="H3715">
        <v>3</v>
      </c>
      <c r="I3715">
        <v>2</v>
      </c>
      <c r="J3715">
        <v>1005</v>
      </c>
      <c r="K3715">
        <v>1.0258995</v>
      </c>
      <c r="L3715" t="s">
        <v>15</v>
      </c>
    </row>
    <row r="3716" spans="1:12" x14ac:dyDescent="0.3">
      <c r="A3716" s="1">
        <v>43502</v>
      </c>
      <c r="B3716">
        <v>2019</v>
      </c>
      <c r="C3716" t="s">
        <v>30</v>
      </c>
      <c r="D3716">
        <v>515940</v>
      </c>
      <c r="E3716">
        <v>815000</v>
      </c>
      <c r="F3716" t="s">
        <v>13</v>
      </c>
      <c r="G3716" t="s">
        <v>14</v>
      </c>
      <c r="H3716">
        <v>3</v>
      </c>
      <c r="I3716">
        <v>1</v>
      </c>
      <c r="J3716">
        <v>1095</v>
      </c>
      <c r="K3716">
        <v>1.0258995</v>
      </c>
      <c r="L3716" t="s">
        <v>25</v>
      </c>
    </row>
    <row r="3717" spans="1:12" x14ac:dyDescent="0.3">
      <c r="A3717" s="1">
        <v>43504</v>
      </c>
      <c r="B3717">
        <v>2019</v>
      </c>
      <c r="C3717" t="s">
        <v>30</v>
      </c>
      <c r="D3717">
        <v>286070</v>
      </c>
      <c r="E3717">
        <v>415000</v>
      </c>
      <c r="F3717" t="s">
        <v>13</v>
      </c>
      <c r="G3717" t="s">
        <v>14</v>
      </c>
      <c r="H3717">
        <v>3</v>
      </c>
      <c r="I3717">
        <v>1</v>
      </c>
      <c r="J3717">
        <v>1010</v>
      </c>
      <c r="K3717">
        <v>1.0258995</v>
      </c>
      <c r="L3717" t="s">
        <v>16</v>
      </c>
    </row>
    <row r="3718" spans="1:12" x14ac:dyDescent="0.3">
      <c r="A3718" s="1">
        <v>43506</v>
      </c>
      <c r="B3718">
        <v>2019</v>
      </c>
      <c r="C3718" t="s">
        <v>30</v>
      </c>
      <c r="D3718">
        <v>237430</v>
      </c>
      <c r="E3718">
        <v>269000</v>
      </c>
      <c r="F3718" t="s">
        <v>13</v>
      </c>
      <c r="G3718" t="s">
        <v>14</v>
      </c>
      <c r="H3718">
        <v>3</v>
      </c>
      <c r="I3718">
        <v>1</v>
      </c>
      <c r="J3718">
        <v>957</v>
      </c>
      <c r="K3718">
        <v>1.0258995</v>
      </c>
      <c r="L3718" t="s">
        <v>16</v>
      </c>
    </row>
    <row r="3719" spans="1:12" x14ac:dyDescent="0.3">
      <c r="A3719" s="1">
        <v>43510</v>
      </c>
      <c r="B3719">
        <v>2019</v>
      </c>
      <c r="C3719" t="s">
        <v>17</v>
      </c>
      <c r="D3719">
        <v>119530</v>
      </c>
      <c r="E3719">
        <v>100800</v>
      </c>
      <c r="F3719" t="s">
        <v>13</v>
      </c>
      <c r="G3719" t="s">
        <v>14</v>
      </c>
      <c r="H3719">
        <v>3</v>
      </c>
      <c r="I3719">
        <v>3</v>
      </c>
      <c r="J3719">
        <v>1084</v>
      </c>
      <c r="K3719">
        <v>1.0258995</v>
      </c>
      <c r="L3719" t="s">
        <v>15</v>
      </c>
    </row>
    <row r="3720" spans="1:12" x14ac:dyDescent="0.3">
      <c r="A3720" s="1">
        <v>43510</v>
      </c>
      <c r="B3720">
        <v>2019</v>
      </c>
      <c r="C3720" t="s">
        <v>26</v>
      </c>
      <c r="D3720">
        <v>551250</v>
      </c>
      <c r="E3720">
        <v>580000</v>
      </c>
      <c r="F3720" t="s">
        <v>13</v>
      </c>
      <c r="G3720" t="s">
        <v>14</v>
      </c>
      <c r="H3720">
        <v>3</v>
      </c>
      <c r="I3720">
        <v>2</v>
      </c>
      <c r="J3720">
        <v>1050</v>
      </c>
      <c r="K3720">
        <v>1.0258995</v>
      </c>
      <c r="L3720" t="s">
        <v>16</v>
      </c>
    </row>
    <row r="3721" spans="1:12" x14ac:dyDescent="0.3">
      <c r="A3721" s="1">
        <v>43510</v>
      </c>
      <c r="B3721">
        <v>2019</v>
      </c>
      <c r="C3721" t="s">
        <v>30</v>
      </c>
      <c r="D3721">
        <v>217750</v>
      </c>
      <c r="E3721">
        <v>370000</v>
      </c>
      <c r="F3721" t="s">
        <v>13</v>
      </c>
      <c r="G3721" t="s">
        <v>14</v>
      </c>
      <c r="H3721">
        <v>3</v>
      </c>
      <c r="I3721">
        <v>2</v>
      </c>
      <c r="J3721">
        <v>967</v>
      </c>
      <c r="K3721">
        <v>1.0258995</v>
      </c>
      <c r="L3721" t="s">
        <v>16</v>
      </c>
    </row>
    <row r="3722" spans="1:12" x14ac:dyDescent="0.3">
      <c r="A3722" s="1">
        <v>43512</v>
      </c>
      <c r="B3722">
        <v>2019</v>
      </c>
      <c r="C3722" t="s">
        <v>18</v>
      </c>
      <c r="D3722">
        <v>239590</v>
      </c>
      <c r="E3722">
        <v>320000</v>
      </c>
      <c r="F3722" t="s">
        <v>13</v>
      </c>
      <c r="G3722" t="s">
        <v>14</v>
      </c>
      <c r="H3722">
        <v>3</v>
      </c>
      <c r="I3722">
        <v>2</v>
      </c>
      <c r="J3722">
        <v>905</v>
      </c>
      <c r="K3722">
        <v>1.0258995</v>
      </c>
      <c r="L3722" t="s">
        <v>22</v>
      </c>
    </row>
    <row r="3723" spans="1:12" x14ac:dyDescent="0.3">
      <c r="A3723" s="1">
        <v>43513</v>
      </c>
      <c r="B3723">
        <v>2019</v>
      </c>
      <c r="C3723" t="s">
        <v>30</v>
      </c>
      <c r="D3723">
        <v>194620</v>
      </c>
      <c r="E3723">
        <v>405000</v>
      </c>
      <c r="F3723" t="s">
        <v>19</v>
      </c>
      <c r="G3723" t="s">
        <v>20</v>
      </c>
      <c r="H3723">
        <v>4</v>
      </c>
      <c r="I3723">
        <v>2</v>
      </c>
      <c r="J3723">
        <v>1398</v>
      </c>
      <c r="K3723">
        <v>1.0258995</v>
      </c>
      <c r="L3723" t="s">
        <v>16</v>
      </c>
    </row>
    <row r="3724" spans="1:12" x14ac:dyDescent="0.3">
      <c r="A3724" s="1">
        <v>43513</v>
      </c>
      <c r="B3724">
        <v>2019</v>
      </c>
      <c r="C3724" t="s">
        <v>30</v>
      </c>
      <c r="D3724">
        <v>1146510</v>
      </c>
      <c r="E3724">
        <v>1850000</v>
      </c>
      <c r="F3724" t="s">
        <v>13</v>
      </c>
      <c r="G3724" t="s">
        <v>14</v>
      </c>
      <c r="H3724">
        <v>3</v>
      </c>
      <c r="I3724">
        <v>3</v>
      </c>
      <c r="J3724">
        <v>906</v>
      </c>
      <c r="K3724">
        <v>1.0258995</v>
      </c>
      <c r="L3724" t="s">
        <v>16</v>
      </c>
    </row>
    <row r="3725" spans="1:12" x14ac:dyDescent="0.3">
      <c r="A3725" s="1">
        <v>43517</v>
      </c>
      <c r="B3725">
        <v>2019</v>
      </c>
      <c r="C3725" t="s">
        <v>17</v>
      </c>
      <c r="D3725">
        <v>129180</v>
      </c>
      <c r="E3725">
        <v>240000</v>
      </c>
      <c r="F3725" t="s">
        <v>19</v>
      </c>
      <c r="G3725" t="s">
        <v>20</v>
      </c>
      <c r="H3725">
        <v>4</v>
      </c>
      <c r="I3725">
        <v>4</v>
      </c>
      <c r="J3725">
        <v>1415</v>
      </c>
      <c r="K3725">
        <v>1.0258995</v>
      </c>
      <c r="L3725" t="s">
        <v>15</v>
      </c>
    </row>
    <row r="3726" spans="1:12" x14ac:dyDescent="0.3">
      <c r="A3726" s="1">
        <v>43517</v>
      </c>
      <c r="B3726">
        <v>2019</v>
      </c>
      <c r="C3726" t="s">
        <v>17</v>
      </c>
      <c r="D3726">
        <v>144950</v>
      </c>
      <c r="E3726">
        <v>148000</v>
      </c>
      <c r="F3726" t="s">
        <v>19</v>
      </c>
      <c r="G3726" t="s">
        <v>20</v>
      </c>
      <c r="H3726">
        <v>4</v>
      </c>
      <c r="I3726">
        <v>4</v>
      </c>
      <c r="J3726">
        <v>1292</v>
      </c>
      <c r="K3726">
        <v>1.0258995</v>
      </c>
      <c r="L3726" t="s">
        <v>15</v>
      </c>
    </row>
    <row r="3727" spans="1:12" x14ac:dyDescent="0.3">
      <c r="A3727" s="1">
        <v>43517</v>
      </c>
      <c r="B3727">
        <v>2019</v>
      </c>
      <c r="C3727" t="s">
        <v>21</v>
      </c>
      <c r="D3727">
        <v>359940</v>
      </c>
      <c r="E3727">
        <v>642000</v>
      </c>
      <c r="F3727" t="s">
        <v>13</v>
      </c>
      <c r="G3727" t="s">
        <v>14</v>
      </c>
      <c r="H3727">
        <v>3</v>
      </c>
      <c r="I3727">
        <v>2</v>
      </c>
      <c r="J3727">
        <v>1027</v>
      </c>
      <c r="K3727">
        <v>1.0258995</v>
      </c>
      <c r="L3727" t="s">
        <v>25</v>
      </c>
    </row>
    <row r="3728" spans="1:12" x14ac:dyDescent="0.3">
      <c r="A3728" s="1">
        <v>43518</v>
      </c>
      <c r="B3728">
        <v>2019</v>
      </c>
      <c r="C3728" t="s">
        <v>26</v>
      </c>
      <c r="D3728">
        <v>365890</v>
      </c>
      <c r="E3728">
        <v>615000</v>
      </c>
      <c r="F3728" t="s">
        <v>13</v>
      </c>
      <c r="G3728" t="s">
        <v>14</v>
      </c>
      <c r="H3728">
        <v>3</v>
      </c>
      <c r="I3728">
        <v>2</v>
      </c>
      <c r="J3728">
        <v>1065</v>
      </c>
      <c r="K3728">
        <v>1.0258995</v>
      </c>
      <c r="L3728" t="s">
        <v>15</v>
      </c>
    </row>
    <row r="3729" spans="1:12" x14ac:dyDescent="0.3">
      <c r="A3729" s="1">
        <v>43518</v>
      </c>
      <c r="B3729">
        <v>2019</v>
      </c>
      <c r="C3729" t="s">
        <v>17</v>
      </c>
      <c r="D3729">
        <v>112260</v>
      </c>
      <c r="E3729">
        <v>159900</v>
      </c>
      <c r="F3729" t="s">
        <v>13</v>
      </c>
      <c r="G3729" t="s">
        <v>14</v>
      </c>
      <c r="H3729">
        <v>3</v>
      </c>
      <c r="I3729">
        <v>2</v>
      </c>
      <c r="J3729">
        <v>1076</v>
      </c>
      <c r="K3729">
        <v>1.0258995</v>
      </c>
      <c r="L3729" t="s">
        <v>25</v>
      </c>
    </row>
    <row r="3730" spans="1:12" x14ac:dyDescent="0.3">
      <c r="A3730" s="1">
        <v>43519</v>
      </c>
      <c r="B3730">
        <v>2019</v>
      </c>
      <c r="C3730" t="s">
        <v>21</v>
      </c>
      <c r="D3730">
        <v>309190</v>
      </c>
      <c r="E3730">
        <v>495000</v>
      </c>
      <c r="F3730" t="s">
        <v>13</v>
      </c>
      <c r="G3730" t="s">
        <v>14</v>
      </c>
      <c r="H3730">
        <v>3</v>
      </c>
      <c r="I3730">
        <v>3</v>
      </c>
      <c r="J3730">
        <v>947</v>
      </c>
      <c r="K3730">
        <v>1.0258995</v>
      </c>
      <c r="L3730" t="s">
        <v>16</v>
      </c>
    </row>
    <row r="3731" spans="1:12" x14ac:dyDescent="0.3">
      <c r="A3731" s="1">
        <v>43520</v>
      </c>
      <c r="B3731">
        <v>2019</v>
      </c>
      <c r="C3731" t="s">
        <v>17</v>
      </c>
      <c r="D3731">
        <v>78860</v>
      </c>
      <c r="E3731">
        <v>110000</v>
      </c>
      <c r="F3731" t="s">
        <v>19</v>
      </c>
      <c r="G3731" t="s">
        <v>20</v>
      </c>
      <c r="H3731">
        <v>4</v>
      </c>
      <c r="I3731">
        <v>2</v>
      </c>
      <c r="J3731">
        <v>1431</v>
      </c>
      <c r="K3731">
        <v>1.0258995</v>
      </c>
      <c r="L3731" t="s">
        <v>16</v>
      </c>
    </row>
    <row r="3732" spans="1:12" x14ac:dyDescent="0.3">
      <c r="A3732" s="1">
        <v>43520</v>
      </c>
      <c r="B3732">
        <v>2019</v>
      </c>
      <c r="C3732" t="s">
        <v>18</v>
      </c>
      <c r="D3732">
        <v>334640</v>
      </c>
      <c r="E3732">
        <v>530000</v>
      </c>
      <c r="F3732" t="s">
        <v>13</v>
      </c>
      <c r="G3732" t="s">
        <v>14</v>
      </c>
      <c r="H3732">
        <v>3</v>
      </c>
      <c r="I3732">
        <v>1</v>
      </c>
      <c r="J3732">
        <v>1065</v>
      </c>
      <c r="K3732">
        <v>1.0258995</v>
      </c>
      <c r="L3732" t="s">
        <v>15</v>
      </c>
    </row>
    <row r="3733" spans="1:12" x14ac:dyDescent="0.3">
      <c r="A3733" s="1">
        <v>43520</v>
      </c>
      <c r="B3733">
        <v>2019</v>
      </c>
      <c r="C3733" t="s">
        <v>30</v>
      </c>
      <c r="D3733">
        <v>244260</v>
      </c>
      <c r="E3733">
        <v>525000</v>
      </c>
      <c r="F3733" t="s">
        <v>23</v>
      </c>
      <c r="G3733" t="s">
        <v>24</v>
      </c>
      <c r="H3733">
        <v>6</v>
      </c>
      <c r="I3733">
        <v>6</v>
      </c>
      <c r="J3733">
        <v>1892</v>
      </c>
      <c r="K3733">
        <v>1.0258995</v>
      </c>
      <c r="L3733" t="s">
        <v>22</v>
      </c>
    </row>
    <row r="3734" spans="1:12" x14ac:dyDescent="0.3">
      <c r="A3734" s="1">
        <v>43520</v>
      </c>
      <c r="B3734">
        <v>2019</v>
      </c>
      <c r="C3734" t="s">
        <v>12</v>
      </c>
      <c r="D3734">
        <v>77810</v>
      </c>
      <c r="E3734">
        <v>60000</v>
      </c>
      <c r="F3734" t="s">
        <v>13</v>
      </c>
      <c r="G3734" t="s">
        <v>14</v>
      </c>
      <c r="H3734">
        <v>3</v>
      </c>
      <c r="I3734">
        <v>2</v>
      </c>
      <c r="J3734">
        <v>1027</v>
      </c>
      <c r="K3734">
        <v>1.0258995</v>
      </c>
      <c r="L3734" t="s">
        <v>25</v>
      </c>
    </row>
    <row r="3735" spans="1:12" x14ac:dyDescent="0.3">
      <c r="A3735" s="1">
        <v>43523</v>
      </c>
      <c r="B3735">
        <v>2019</v>
      </c>
      <c r="C3735" t="s">
        <v>30</v>
      </c>
      <c r="D3735">
        <v>267390</v>
      </c>
      <c r="E3735">
        <v>245000</v>
      </c>
      <c r="F3735" t="s">
        <v>13</v>
      </c>
      <c r="G3735" t="s">
        <v>14</v>
      </c>
      <c r="H3735">
        <v>3</v>
      </c>
      <c r="I3735">
        <v>3</v>
      </c>
      <c r="J3735">
        <v>920</v>
      </c>
      <c r="K3735">
        <v>1.0258995</v>
      </c>
      <c r="L3735" t="s">
        <v>25</v>
      </c>
    </row>
    <row r="3736" spans="1:12" x14ac:dyDescent="0.3">
      <c r="A3736" s="1">
        <v>43523</v>
      </c>
      <c r="B3736">
        <v>2019</v>
      </c>
      <c r="C3736" t="s">
        <v>26</v>
      </c>
      <c r="D3736">
        <v>440160</v>
      </c>
      <c r="E3736">
        <v>620000</v>
      </c>
      <c r="F3736" t="s">
        <v>13</v>
      </c>
      <c r="G3736" t="s">
        <v>14</v>
      </c>
      <c r="H3736">
        <v>3</v>
      </c>
      <c r="I3736">
        <v>1</v>
      </c>
      <c r="J3736">
        <v>980</v>
      </c>
      <c r="K3736">
        <v>1.0258995</v>
      </c>
      <c r="L3736" t="s">
        <v>15</v>
      </c>
    </row>
    <row r="3737" spans="1:12" x14ac:dyDescent="0.3">
      <c r="A3737" s="1">
        <v>43524</v>
      </c>
      <c r="B3737">
        <v>2019</v>
      </c>
      <c r="C3737" t="s">
        <v>30</v>
      </c>
      <c r="D3737">
        <v>483800</v>
      </c>
      <c r="E3737">
        <v>610000</v>
      </c>
      <c r="F3737" t="s">
        <v>13</v>
      </c>
      <c r="G3737" t="s">
        <v>14</v>
      </c>
      <c r="H3737">
        <v>3</v>
      </c>
      <c r="I3737">
        <v>3</v>
      </c>
      <c r="J3737">
        <v>1042</v>
      </c>
      <c r="K3737">
        <v>1.0258995</v>
      </c>
      <c r="L3737" t="s">
        <v>25</v>
      </c>
    </row>
    <row r="3738" spans="1:12" x14ac:dyDescent="0.3">
      <c r="A3738" s="1">
        <v>43524</v>
      </c>
      <c r="B3738">
        <v>2019</v>
      </c>
      <c r="C3738" t="s">
        <v>12</v>
      </c>
      <c r="D3738">
        <v>58330</v>
      </c>
      <c r="E3738">
        <v>55400</v>
      </c>
      <c r="F3738" t="s">
        <v>13</v>
      </c>
      <c r="G3738" t="s">
        <v>14</v>
      </c>
      <c r="H3738">
        <v>3</v>
      </c>
      <c r="I3738">
        <v>1</v>
      </c>
      <c r="J3738">
        <v>952</v>
      </c>
      <c r="K3738">
        <v>1.0258995</v>
      </c>
      <c r="L3738" t="s">
        <v>25</v>
      </c>
    </row>
    <row r="3739" spans="1:12" x14ac:dyDescent="0.3">
      <c r="A3739" s="1">
        <v>43525</v>
      </c>
      <c r="B3739">
        <v>2019</v>
      </c>
      <c r="C3739" t="s">
        <v>17</v>
      </c>
      <c r="D3739">
        <v>91580</v>
      </c>
      <c r="E3739">
        <v>90000</v>
      </c>
      <c r="F3739" t="s">
        <v>19</v>
      </c>
      <c r="G3739" t="s">
        <v>20</v>
      </c>
      <c r="H3739">
        <v>4</v>
      </c>
      <c r="I3739">
        <v>3</v>
      </c>
      <c r="J3739">
        <v>1218</v>
      </c>
      <c r="K3739">
        <v>1.0258995</v>
      </c>
      <c r="L3739" t="s">
        <v>16</v>
      </c>
    </row>
    <row r="3740" spans="1:12" x14ac:dyDescent="0.3">
      <c r="A3740" s="1">
        <v>43525</v>
      </c>
      <c r="B3740">
        <v>2019</v>
      </c>
      <c r="C3740" t="s">
        <v>12</v>
      </c>
      <c r="D3740">
        <v>90010</v>
      </c>
      <c r="E3740">
        <v>160000</v>
      </c>
      <c r="F3740" t="s">
        <v>13</v>
      </c>
      <c r="G3740" t="s">
        <v>14</v>
      </c>
      <c r="H3740">
        <v>3</v>
      </c>
      <c r="I3740">
        <v>3</v>
      </c>
      <c r="J3740">
        <v>1002</v>
      </c>
      <c r="K3740">
        <v>1.0258995</v>
      </c>
      <c r="L3740" t="s">
        <v>15</v>
      </c>
    </row>
    <row r="3741" spans="1:12" x14ac:dyDescent="0.3">
      <c r="A3741" s="1">
        <v>43526</v>
      </c>
      <c r="B3741">
        <v>2019</v>
      </c>
      <c r="C3741" t="s">
        <v>21</v>
      </c>
      <c r="D3741">
        <v>561960</v>
      </c>
      <c r="E3741">
        <v>617500</v>
      </c>
      <c r="F3741" t="s">
        <v>13</v>
      </c>
      <c r="G3741" t="s">
        <v>14</v>
      </c>
      <c r="H3741">
        <v>3</v>
      </c>
      <c r="I3741">
        <v>2</v>
      </c>
      <c r="J3741">
        <v>1001</v>
      </c>
      <c r="K3741">
        <v>1.0258995</v>
      </c>
      <c r="L3741" t="s">
        <v>22</v>
      </c>
    </row>
    <row r="3742" spans="1:12" x14ac:dyDescent="0.3">
      <c r="A3742" s="1">
        <v>43527</v>
      </c>
      <c r="B3742">
        <v>2019</v>
      </c>
      <c r="C3742" t="s">
        <v>30</v>
      </c>
      <c r="D3742">
        <v>864740</v>
      </c>
      <c r="E3742">
        <v>925000</v>
      </c>
      <c r="F3742" t="s">
        <v>13</v>
      </c>
      <c r="G3742" t="s">
        <v>14</v>
      </c>
      <c r="H3742">
        <v>3</v>
      </c>
      <c r="I3742">
        <v>1</v>
      </c>
      <c r="J3742">
        <v>1046</v>
      </c>
      <c r="K3742">
        <v>1.0258995</v>
      </c>
      <c r="L3742" t="s">
        <v>16</v>
      </c>
    </row>
    <row r="3743" spans="1:12" x14ac:dyDescent="0.3">
      <c r="A3743" s="1">
        <v>43527</v>
      </c>
      <c r="B3743">
        <v>2019</v>
      </c>
      <c r="C3743" t="s">
        <v>12</v>
      </c>
      <c r="D3743">
        <v>155520</v>
      </c>
      <c r="E3743">
        <v>200000</v>
      </c>
      <c r="F3743" t="s">
        <v>13</v>
      </c>
      <c r="G3743" t="s">
        <v>14</v>
      </c>
      <c r="H3743">
        <v>3</v>
      </c>
      <c r="I3743">
        <v>1</v>
      </c>
      <c r="J3743">
        <v>1044</v>
      </c>
      <c r="K3743">
        <v>1.0258995</v>
      </c>
      <c r="L3743" t="s">
        <v>16</v>
      </c>
    </row>
    <row r="3744" spans="1:12" x14ac:dyDescent="0.3">
      <c r="A3744" s="1">
        <v>43527</v>
      </c>
      <c r="B3744">
        <v>2019</v>
      </c>
      <c r="C3744" t="s">
        <v>30</v>
      </c>
      <c r="D3744">
        <v>1121800</v>
      </c>
      <c r="E3744">
        <v>1632500</v>
      </c>
      <c r="F3744" t="s">
        <v>13</v>
      </c>
      <c r="G3744" t="s">
        <v>14</v>
      </c>
      <c r="H3744">
        <v>3</v>
      </c>
      <c r="I3744">
        <v>1</v>
      </c>
      <c r="J3744">
        <v>1029</v>
      </c>
      <c r="K3744">
        <v>1.0258995</v>
      </c>
      <c r="L3744" t="s">
        <v>16</v>
      </c>
    </row>
    <row r="3745" spans="1:12" x14ac:dyDescent="0.3">
      <c r="A3745" s="1">
        <v>43527</v>
      </c>
      <c r="B3745">
        <v>2019</v>
      </c>
      <c r="C3745" t="s">
        <v>30</v>
      </c>
      <c r="D3745">
        <v>791480</v>
      </c>
      <c r="E3745">
        <v>1050524</v>
      </c>
      <c r="F3745" t="s">
        <v>13</v>
      </c>
      <c r="G3745" t="s">
        <v>14</v>
      </c>
      <c r="H3745">
        <v>3</v>
      </c>
      <c r="I3745">
        <v>1</v>
      </c>
      <c r="J3745">
        <v>951</v>
      </c>
      <c r="K3745">
        <v>1.0258995</v>
      </c>
      <c r="L3745" t="s">
        <v>15</v>
      </c>
    </row>
    <row r="3746" spans="1:12" x14ac:dyDescent="0.3">
      <c r="A3746" s="1">
        <v>43527</v>
      </c>
      <c r="B3746">
        <v>2019</v>
      </c>
      <c r="C3746" t="s">
        <v>30</v>
      </c>
      <c r="D3746">
        <v>627347</v>
      </c>
      <c r="E3746">
        <v>845000</v>
      </c>
      <c r="F3746" t="s">
        <v>13</v>
      </c>
      <c r="G3746" t="s">
        <v>14</v>
      </c>
      <c r="H3746">
        <v>3</v>
      </c>
      <c r="I3746">
        <v>1</v>
      </c>
      <c r="J3746">
        <v>1053</v>
      </c>
      <c r="K3746">
        <v>1.0258995</v>
      </c>
      <c r="L3746" t="s">
        <v>15</v>
      </c>
    </row>
    <row r="3747" spans="1:12" x14ac:dyDescent="0.3">
      <c r="A3747" s="1">
        <v>43530</v>
      </c>
      <c r="B3747">
        <v>2019</v>
      </c>
      <c r="C3747" t="s">
        <v>26</v>
      </c>
      <c r="D3747">
        <v>359940</v>
      </c>
      <c r="E3747">
        <v>550000</v>
      </c>
      <c r="F3747" t="s">
        <v>13</v>
      </c>
      <c r="G3747" t="s">
        <v>14</v>
      </c>
      <c r="H3747">
        <v>3</v>
      </c>
      <c r="I3747">
        <v>1</v>
      </c>
      <c r="J3747">
        <v>1030</v>
      </c>
      <c r="K3747">
        <v>1.0258995</v>
      </c>
      <c r="L3747" t="s">
        <v>15</v>
      </c>
    </row>
    <row r="3748" spans="1:12" x14ac:dyDescent="0.3">
      <c r="A3748" s="1">
        <v>43530</v>
      </c>
      <c r="B3748">
        <v>2019</v>
      </c>
      <c r="C3748" t="s">
        <v>17</v>
      </c>
      <c r="D3748">
        <v>103220</v>
      </c>
      <c r="E3748">
        <v>135000</v>
      </c>
      <c r="F3748" t="s">
        <v>13</v>
      </c>
      <c r="G3748" t="s">
        <v>14</v>
      </c>
      <c r="H3748">
        <v>3</v>
      </c>
      <c r="I3748">
        <v>3</v>
      </c>
      <c r="J3748">
        <v>954</v>
      </c>
      <c r="K3748">
        <v>1.0258995</v>
      </c>
      <c r="L3748" t="s">
        <v>15</v>
      </c>
    </row>
    <row r="3749" spans="1:12" x14ac:dyDescent="0.3">
      <c r="A3749" s="1">
        <v>43530</v>
      </c>
      <c r="B3749">
        <v>2019</v>
      </c>
      <c r="C3749" t="s">
        <v>26</v>
      </c>
      <c r="D3749">
        <v>646660</v>
      </c>
      <c r="E3749">
        <v>1000000</v>
      </c>
      <c r="F3749" t="s">
        <v>13</v>
      </c>
      <c r="G3749" t="s">
        <v>14</v>
      </c>
      <c r="H3749">
        <v>3</v>
      </c>
      <c r="I3749">
        <v>3</v>
      </c>
      <c r="J3749">
        <v>951</v>
      </c>
      <c r="K3749">
        <v>1.0258995</v>
      </c>
      <c r="L3749" t="s">
        <v>25</v>
      </c>
    </row>
    <row r="3750" spans="1:12" x14ac:dyDescent="0.3">
      <c r="A3750" s="1">
        <v>43530</v>
      </c>
      <c r="B3750">
        <v>2019</v>
      </c>
      <c r="C3750" t="s">
        <v>21</v>
      </c>
      <c r="D3750">
        <v>3964870</v>
      </c>
      <c r="E3750">
        <v>5620000</v>
      </c>
      <c r="F3750" t="s">
        <v>13</v>
      </c>
      <c r="G3750" t="s">
        <v>14</v>
      </c>
      <c r="H3750">
        <v>3</v>
      </c>
      <c r="I3750">
        <v>3</v>
      </c>
      <c r="J3750">
        <v>941</v>
      </c>
      <c r="K3750">
        <v>1.0258995</v>
      </c>
      <c r="L3750" t="s">
        <v>15</v>
      </c>
    </row>
    <row r="3751" spans="1:12" x14ac:dyDescent="0.3">
      <c r="A3751" s="1">
        <v>43531</v>
      </c>
      <c r="B3751">
        <v>2019</v>
      </c>
      <c r="C3751" t="s">
        <v>17</v>
      </c>
      <c r="D3751">
        <v>66170</v>
      </c>
      <c r="E3751">
        <v>43377</v>
      </c>
      <c r="F3751" t="s">
        <v>13</v>
      </c>
      <c r="G3751" t="s">
        <v>14</v>
      </c>
      <c r="H3751">
        <v>3</v>
      </c>
      <c r="I3751">
        <v>1</v>
      </c>
      <c r="J3751">
        <v>969</v>
      </c>
      <c r="K3751">
        <v>1.0258995</v>
      </c>
      <c r="L3751" t="s">
        <v>16</v>
      </c>
    </row>
    <row r="3752" spans="1:12" x14ac:dyDescent="0.3">
      <c r="A3752" s="1">
        <v>43531</v>
      </c>
      <c r="B3752">
        <v>2019</v>
      </c>
      <c r="C3752" t="s">
        <v>30</v>
      </c>
      <c r="D3752">
        <v>508820</v>
      </c>
      <c r="E3752">
        <v>763000</v>
      </c>
      <c r="F3752" t="s">
        <v>13</v>
      </c>
      <c r="G3752" t="s">
        <v>14</v>
      </c>
      <c r="H3752">
        <v>3</v>
      </c>
      <c r="I3752">
        <v>3</v>
      </c>
      <c r="J3752">
        <v>1066</v>
      </c>
      <c r="K3752">
        <v>1.0258995</v>
      </c>
      <c r="L3752" t="s">
        <v>25</v>
      </c>
    </row>
    <row r="3753" spans="1:12" x14ac:dyDescent="0.3">
      <c r="A3753" s="1">
        <v>43531</v>
      </c>
      <c r="B3753">
        <v>2019</v>
      </c>
      <c r="C3753" t="s">
        <v>30</v>
      </c>
      <c r="D3753">
        <v>275360</v>
      </c>
      <c r="E3753">
        <v>680000</v>
      </c>
      <c r="F3753" t="s">
        <v>19</v>
      </c>
      <c r="G3753" t="s">
        <v>20</v>
      </c>
      <c r="H3753">
        <v>4</v>
      </c>
      <c r="I3753">
        <v>4</v>
      </c>
      <c r="J3753">
        <v>1277</v>
      </c>
      <c r="K3753">
        <v>1.0258995</v>
      </c>
      <c r="L3753" t="s">
        <v>22</v>
      </c>
    </row>
    <row r="3754" spans="1:12" x14ac:dyDescent="0.3">
      <c r="A3754" s="1">
        <v>43533</v>
      </c>
      <c r="B3754">
        <v>2019</v>
      </c>
      <c r="C3754" t="s">
        <v>18</v>
      </c>
      <c r="D3754">
        <v>176430</v>
      </c>
      <c r="E3754">
        <v>174399</v>
      </c>
      <c r="F3754" t="s">
        <v>13</v>
      </c>
      <c r="G3754" t="s">
        <v>14</v>
      </c>
      <c r="H3754">
        <v>3</v>
      </c>
      <c r="I3754">
        <v>1</v>
      </c>
      <c r="J3754">
        <v>990</v>
      </c>
      <c r="K3754">
        <v>1.0258995</v>
      </c>
      <c r="L3754" t="s">
        <v>25</v>
      </c>
    </row>
    <row r="3755" spans="1:12" x14ac:dyDescent="0.3">
      <c r="A3755" s="1">
        <v>43533</v>
      </c>
      <c r="B3755">
        <v>2019</v>
      </c>
      <c r="C3755" t="s">
        <v>17</v>
      </c>
      <c r="D3755">
        <v>104200</v>
      </c>
      <c r="E3755">
        <v>215000</v>
      </c>
      <c r="F3755" t="s">
        <v>13</v>
      </c>
      <c r="G3755" t="s">
        <v>14</v>
      </c>
      <c r="H3755">
        <v>3</v>
      </c>
      <c r="I3755">
        <v>2</v>
      </c>
      <c r="J3755">
        <v>965</v>
      </c>
      <c r="K3755">
        <v>1.0258995</v>
      </c>
      <c r="L3755" t="s">
        <v>25</v>
      </c>
    </row>
    <row r="3756" spans="1:12" x14ac:dyDescent="0.3">
      <c r="A3756" s="1">
        <v>43537</v>
      </c>
      <c r="B3756">
        <v>2019</v>
      </c>
      <c r="C3756" t="s">
        <v>21</v>
      </c>
      <c r="D3756">
        <v>1721510</v>
      </c>
      <c r="E3756">
        <v>2525000</v>
      </c>
      <c r="F3756" t="s">
        <v>13</v>
      </c>
      <c r="G3756" t="s">
        <v>14</v>
      </c>
      <c r="H3756">
        <v>3</v>
      </c>
      <c r="I3756">
        <v>2</v>
      </c>
      <c r="J3756">
        <v>1099</v>
      </c>
      <c r="K3756">
        <v>1.0258995</v>
      </c>
      <c r="L3756" t="s">
        <v>25</v>
      </c>
    </row>
    <row r="3757" spans="1:12" x14ac:dyDescent="0.3">
      <c r="A3757" s="1">
        <v>43537</v>
      </c>
      <c r="B3757">
        <v>2019</v>
      </c>
      <c r="C3757" t="s">
        <v>18</v>
      </c>
      <c r="D3757">
        <v>266790</v>
      </c>
      <c r="E3757">
        <v>570000</v>
      </c>
      <c r="F3757" t="s">
        <v>23</v>
      </c>
      <c r="G3757" t="s">
        <v>24</v>
      </c>
      <c r="H3757">
        <v>6</v>
      </c>
      <c r="I3757">
        <v>6</v>
      </c>
      <c r="J3757">
        <v>1998</v>
      </c>
      <c r="K3757">
        <v>1.0258995</v>
      </c>
      <c r="L3757" t="s">
        <v>15</v>
      </c>
    </row>
    <row r="3758" spans="1:12" x14ac:dyDescent="0.3">
      <c r="A3758" s="1">
        <v>43537</v>
      </c>
      <c r="B3758">
        <v>2019</v>
      </c>
      <c r="C3758" t="s">
        <v>17</v>
      </c>
      <c r="D3758">
        <v>106250</v>
      </c>
      <c r="E3758">
        <v>115000</v>
      </c>
      <c r="F3758" t="s">
        <v>13</v>
      </c>
      <c r="G3758" t="s">
        <v>14</v>
      </c>
      <c r="H3758">
        <v>3</v>
      </c>
      <c r="I3758">
        <v>3</v>
      </c>
      <c r="J3758">
        <v>912</v>
      </c>
      <c r="K3758">
        <v>1.0258995</v>
      </c>
      <c r="L3758" t="s">
        <v>25</v>
      </c>
    </row>
    <row r="3759" spans="1:12" x14ac:dyDescent="0.3">
      <c r="A3759" s="1">
        <v>43537</v>
      </c>
      <c r="B3759">
        <v>2019</v>
      </c>
      <c r="C3759" t="s">
        <v>18</v>
      </c>
      <c r="D3759">
        <v>312610</v>
      </c>
      <c r="E3759">
        <v>525000</v>
      </c>
      <c r="F3759" t="s">
        <v>13</v>
      </c>
      <c r="G3759" t="s">
        <v>14</v>
      </c>
      <c r="H3759">
        <v>3</v>
      </c>
      <c r="I3759">
        <v>1</v>
      </c>
      <c r="J3759">
        <v>905</v>
      </c>
      <c r="K3759">
        <v>1.0258995</v>
      </c>
      <c r="L3759" t="s">
        <v>16</v>
      </c>
    </row>
    <row r="3760" spans="1:12" x14ac:dyDescent="0.3">
      <c r="A3760" s="1">
        <v>43540</v>
      </c>
      <c r="B3760">
        <v>2019</v>
      </c>
      <c r="C3760" t="s">
        <v>17</v>
      </c>
      <c r="D3760">
        <v>93090</v>
      </c>
      <c r="E3760">
        <v>115815</v>
      </c>
      <c r="F3760" t="s">
        <v>13</v>
      </c>
      <c r="G3760" t="s">
        <v>14</v>
      </c>
      <c r="H3760">
        <v>3</v>
      </c>
      <c r="I3760">
        <v>2</v>
      </c>
      <c r="J3760">
        <v>1051</v>
      </c>
      <c r="K3760">
        <v>1.0258995</v>
      </c>
      <c r="L3760" t="s">
        <v>25</v>
      </c>
    </row>
    <row r="3761" spans="1:12" x14ac:dyDescent="0.3">
      <c r="A3761" s="1">
        <v>43540</v>
      </c>
      <c r="B3761">
        <v>2019</v>
      </c>
      <c r="C3761" t="s">
        <v>17</v>
      </c>
      <c r="D3761">
        <v>111130</v>
      </c>
      <c r="E3761">
        <v>230000</v>
      </c>
      <c r="F3761" t="s">
        <v>13</v>
      </c>
      <c r="G3761" t="s">
        <v>14</v>
      </c>
      <c r="H3761">
        <v>3</v>
      </c>
      <c r="I3761">
        <v>3</v>
      </c>
      <c r="J3761">
        <v>1076</v>
      </c>
      <c r="K3761">
        <v>1.0258995</v>
      </c>
      <c r="L3761" t="s">
        <v>16</v>
      </c>
    </row>
    <row r="3762" spans="1:12" x14ac:dyDescent="0.3">
      <c r="A3762" s="1">
        <v>43540</v>
      </c>
      <c r="B3762">
        <v>2019</v>
      </c>
      <c r="C3762" t="s">
        <v>18</v>
      </c>
      <c r="D3762">
        <v>275160</v>
      </c>
      <c r="E3762">
        <v>455000</v>
      </c>
      <c r="F3762" t="s">
        <v>13</v>
      </c>
      <c r="G3762" t="s">
        <v>14</v>
      </c>
      <c r="H3762">
        <v>3</v>
      </c>
      <c r="I3762">
        <v>3</v>
      </c>
      <c r="J3762">
        <v>919</v>
      </c>
      <c r="K3762">
        <v>1.0258995</v>
      </c>
      <c r="L3762" t="s">
        <v>15</v>
      </c>
    </row>
    <row r="3763" spans="1:12" x14ac:dyDescent="0.3">
      <c r="A3763" s="1">
        <v>43541</v>
      </c>
      <c r="B3763">
        <v>2019</v>
      </c>
      <c r="C3763" t="s">
        <v>26</v>
      </c>
      <c r="D3763">
        <v>772030</v>
      </c>
      <c r="E3763">
        <v>1300000</v>
      </c>
      <c r="F3763" t="s">
        <v>13</v>
      </c>
      <c r="G3763" t="s">
        <v>14</v>
      </c>
      <c r="H3763">
        <v>3</v>
      </c>
      <c r="I3763">
        <v>3</v>
      </c>
      <c r="J3763">
        <v>936</v>
      </c>
      <c r="K3763">
        <v>1.0258995</v>
      </c>
      <c r="L3763" t="s">
        <v>22</v>
      </c>
    </row>
    <row r="3764" spans="1:12" x14ac:dyDescent="0.3">
      <c r="A3764" s="1">
        <v>43541</v>
      </c>
      <c r="B3764">
        <v>2019</v>
      </c>
      <c r="C3764" t="s">
        <v>26</v>
      </c>
      <c r="D3764">
        <v>243110</v>
      </c>
      <c r="E3764">
        <v>1425000</v>
      </c>
      <c r="F3764" t="s">
        <v>13</v>
      </c>
      <c r="G3764" t="s">
        <v>14</v>
      </c>
      <c r="H3764">
        <v>3</v>
      </c>
      <c r="I3764">
        <v>1</v>
      </c>
      <c r="J3764">
        <v>1080</v>
      </c>
      <c r="K3764">
        <v>1.0258995</v>
      </c>
      <c r="L3764" t="s">
        <v>16</v>
      </c>
    </row>
    <row r="3765" spans="1:12" x14ac:dyDescent="0.3">
      <c r="A3765" s="1">
        <v>43541</v>
      </c>
      <c r="B3765">
        <v>2019</v>
      </c>
      <c r="C3765" t="s">
        <v>18</v>
      </c>
      <c r="D3765">
        <v>678530</v>
      </c>
      <c r="E3765">
        <v>840000</v>
      </c>
      <c r="F3765" t="s">
        <v>13</v>
      </c>
      <c r="G3765" t="s">
        <v>14</v>
      </c>
      <c r="H3765">
        <v>3</v>
      </c>
      <c r="I3765">
        <v>3</v>
      </c>
      <c r="J3765">
        <v>1058</v>
      </c>
      <c r="K3765">
        <v>1.0258995</v>
      </c>
      <c r="L3765" t="s">
        <v>16</v>
      </c>
    </row>
    <row r="3766" spans="1:12" x14ac:dyDescent="0.3">
      <c r="A3766" s="1">
        <v>43541</v>
      </c>
      <c r="B3766">
        <v>2019</v>
      </c>
      <c r="C3766" t="s">
        <v>18</v>
      </c>
      <c r="D3766">
        <v>283620</v>
      </c>
      <c r="E3766">
        <v>412500</v>
      </c>
      <c r="F3766" t="s">
        <v>13</v>
      </c>
      <c r="G3766" t="s">
        <v>14</v>
      </c>
      <c r="H3766">
        <v>3</v>
      </c>
      <c r="I3766">
        <v>1</v>
      </c>
      <c r="J3766">
        <v>1089</v>
      </c>
      <c r="K3766">
        <v>1.0258995</v>
      </c>
      <c r="L3766" t="s">
        <v>16</v>
      </c>
    </row>
    <row r="3767" spans="1:12" x14ac:dyDescent="0.3">
      <c r="A3767" s="1">
        <v>43541</v>
      </c>
      <c r="B3767">
        <v>2019</v>
      </c>
      <c r="C3767" t="s">
        <v>12</v>
      </c>
      <c r="D3767">
        <v>87280</v>
      </c>
      <c r="E3767">
        <v>97000</v>
      </c>
      <c r="F3767" t="s">
        <v>13</v>
      </c>
      <c r="G3767" t="s">
        <v>14</v>
      </c>
      <c r="H3767">
        <v>3</v>
      </c>
      <c r="I3767">
        <v>3</v>
      </c>
      <c r="J3767">
        <v>971</v>
      </c>
      <c r="K3767">
        <v>1.0258995</v>
      </c>
      <c r="L3767" t="s">
        <v>16</v>
      </c>
    </row>
    <row r="3768" spans="1:12" x14ac:dyDescent="0.3">
      <c r="A3768" s="1">
        <v>43541</v>
      </c>
      <c r="B3768">
        <v>2019</v>
      </c>
      <c r="C3768" t="s">
        <v>18</v>
      </c>
      <c r="D3768">
        <v>279250</v>
      </c>
      <c r="E3768">
        <v>200000</v>
      </c>
      <c r="F3768" t="s">
        <v>13</v>
      </c>
      <c r="G3768" t="s">
        <v>14</v>
      </c>
      <c r="H3768">
        <v>3</v>
      </c>
      <c r="I3768">
        <v>1</v>
      </c>
      <c r="J3768">
        <v>926</v>
      </c>
      <c r="K3768">
        <v>1.0258995</v>
      </c>
      <c r="L3768" t="s">
        <v>22</v>
      </c>
    </row>
    <row r="3769" spans="1:12" x14ac:dyDescent="0.3">
      <c r="A3769" s="1">
        <v>43544</v>
      </c>
      <c r="B3769">
        <v>2019</v>
      </c>
      <c r="C3769" t="s">
        <v>12</v>
      </c>
      <c r="D3769">
        <v>59370</v>
      </c>
      <c r="E3769">
        <v>92000</v>
      </c>
      <c r="F3769" t="s">
        <v>13</v>
      </c>
      <c r="G3769" t="s">
        <v>14</v>
      </c>
      <c r="H3769">
        <v>3</v>
      </c>
      <c r="I3769">
        <v>1</v>
      </c>
      <c r="J3769">
        <v>949</v>
      </c>
      <c r="K3769">
        <v>1.0258995</v>
      </c>
      <c r="L3769" t="s">
        <v>16</v>
      </c>
    </row>
    <row r="3770" spans="1:12" x14ac:dyDescent="0.3">
      <c r="A3770" s="1">
        <v>43544</v>
      </c>
      <c r="B3770">
        <v>2019</v>
      </c>
      <c r="C3770" t="s">
        <v>26</v>
      </c>
      <c r="D3770">
        <v>380660</v>
      </c>
      <c r="E3770">
        <v>389000</v>
      </c>
      <c r="F3770" t="s">
        <v>13</v>
      </c>
      <c r="G3770" t="s">
        <v>14</v>
      </c>
      <c r="H3770">
        <v>3</v>
      </c>
      <c r="I3770">
        <v>1</v>
      </c>
      <c r="J3770">
        <v>1048</v>
      </c>
      <c r="K3770">
        <v>1.0258995</v>
      </c>
      <c r="L3770" t="s">
        <v>22</v>
      </c>
    </row>
    <row r="3771" spans="1:12" x14ac:dyDescent="0.3">
      <c r="A3771" s="1">
        <v>43545</v>
      </c>
      <c r="B3771">
        <v>2019</v>
      </c>
      <c r="C3771" t="s">
        <v>17</v>
      </c>
      <c r="D3771">
        <v>111650</v>
      </c>
      <c r="E3771">
        <v>85000</v>
      </c>
      <c r="F3771" t="s">
        <v>19</v>
      </c>
      <c r="G3771" t="s">
        <v>20</v>
      </c>
      <c r="H3771">
        <v>4</v>
      </c>
      <c r="I3771">
        <v>4</v>
      </c>
      <c r="J3771">
        <v>1372</v>
      </c>
      <c r="K3771">
        <v>1.0258995</v>
      </c>
      <c r="L3771" t="s">
        <v>22</v>
      </c>
    </row>
    <row r="3772" spans="1:12" x14ac:dyDescent="0.3">
      <c r="A3772" s="1">
        <v>43545</v>
      </c>
      <c r="B3772">
        <v>2019</v>
      </c>
      <c r="C3772" t="s">
        <v>17</v>
      </c>
      <c r="D3772">
        <v>121960</v>
      </c>
      <c r="E3772">
        <v>102100</v>
      </c>
      <c r="F3772" t="s">
        <v>23</v>
      </c>
      <c r="G3772" t="s">
        <v>24</v>
      </c>
      <c r="H3772">
        <v>6</v>
      </c>
      <c r="I3772">
        <v>5</v>
      </c>
      <c r="J3772">
        <v>1920</v>
      </c>
      <c r="K3772">
        <v>1.0258995</v>
      </c>
      <c r="L3772" t="s">
        <v>16</v>
      </c>
    </row>
    <row r="3773" spans="1:12" x14ac:dyDescent="0.3">
      <c r="A3773" s="1">
        <v>43546</v>
      </c>
      <c r="B3773">
        <v>2019</v>
      </c>
      <c r="C3773" t="s">
        <v>12</v>
      </c>
      <c r="D3773">
        <v>77430</v>
      </c>
      <c r="E3773">
        <v>106500</v>
      </c>
      <c r="F3773" t="s">
        <v>13</v>
      </c>
      <c r="G3773" t="s">
        <v>14</v>
      </c>
      <c r="H3773">
        <v>3</v>
      </c>
      <c r="I3773">
        <v>2</v>
      </c>
      <c r="J3773">
        <v>960</v>
      </c>
      <c r="K3773">
        <v>1.0258995</v>
      </c>
      <c r="L3773" t="s">
        <v>25</v>
      </c>
    </row>
    <row r="3774" spans="1:12" x14ac:dyDescent="0.3">
      <c r="A3774" s="1">
        <v>43547</v>
      </c>
      <c r="B3774">
        <v>2019</v>
      </c>
      <c r="C3774" t="s">
        <v>30</v>
      </c>
      <c r="D3774">
        <v>181740</v>
      </c>
      <c r="E3774">
        <v>371000</v>
      </c>
      <c r="F3774" t="s">
        <v>19</v>
      </c>
      <c r="G3774" t="s">
        <v>20</v>
      </c>
      <c r="H3774">
        <v>4</v>
      </c>
      <c r="I3774">
        <v>4</v>
      </c>
      <c r="J3774">
        <v>1284</v>
      </c>
      <c r="K3774">
        <v>1.0258995</v>
      </c>
      <c r="L3774" t="s">
        <v>25</v>
      </c>
    </row>
    <row r="3775" spans="1:12" x14ac:dyDescent="0.3">
      <c r="A3775" s="1">
        <v>43548</v>
      </c>
      <c r="B3775">
        <v>2019</v>
      </c>
      <c r="C3775" t="s">
        <v>30</v>
      </c>
      <c r="D3775">
        <v>253030</v>
      </c>
      <c r="E3775">
        <v>460000</v>
      </c>
      <c r="F3775" t="s">
        <v>13</v>
      </c>
      <c r="G3775" t="s">
        <v>14</v>
      </c>
      <c r="H3775">
        <v>3</v>
      </c>
      <c r="I3775">
        <v>3</v>
      </c>
      <c r="J3775">
        <v>930</v>
      </c>
      <c r="K3775">
        <v>1.0258995</v>
      </c>
      <c r="L3775" t="s">
        <v>16</v>
      </c>
    </row>
    <row r="3776" spans="1:12" x14ac:dyDescent="0.3">
      <c r="A3776" s="1">
        <v>43548</v>
      </c>
      <c r="B3776">
        <v>2019</v>
      </c>
      <c r="C3776" t="s">
        <v>26</v>
      </c>
      <c r="D3776">
        <v>820470</v>
      </c>
      <c r="E3776">
        <v>1075000</v>
      </c>
      <c r="F3776" t="s">
        <v>13</v>
      </c>
      <c r="G3776" t="s">
        <v>14</v>
      </c>
      <c r="H3776">
        <v>3</v>
      </c>
      <c r="I3776">
        <v>3</v>
      </c>
      <c r="J3776">
        <v>972</v>
      </c>
      <c r="K3776">
        <v>1.0258995</v>
      </c>
      <c r="L3776" t="s">
        <v>15</v>
      </c>
    </row>
    <row r="3777" spans="1:12" x14ac:dyDescent="0.3">
      <c r="A3777" s="1">
        <v>43552</v>
      </c>
      <c r="B3777">
        <v>2019</v>
      </c>
      <c r="C3777" t="s">
        <v>12</v>
      </c>
      <c r="D3777">
        <v>48400</v>
      </c>
      <c r="E3777">
        <v>114500</v>
      </c>
      <c r="F3777" t="s">
        <v>13</v>
      </c>
      <c r="G3777" t="s">
        <v>14</v>
      </c>
      <c r="H3777">
        <v>3</v>
      </c>
      <c r="I3777">
        <v>3</v>
      </c>
      <c r="J3777">
        <v>948</v>
      </c>
      <c r="K3777">
        <v>1.0258995</v>
      </c>
      <c r="L3777" t="s">
        <v>16</v>
      </c>
    </row>
    <row r="3778" spans="1:12" x14ac:dyDescent="0.3">
      <c r="A3778" s="1">
        <v>43552</v>
      </c>
      <c r="B3778">
        <v>2019</v>
      </c>
      <c r="C3778" t="s">
        <v>30</v>
      </c>
      <c r="D3778">
        <v>444190</v>
      </c>
      <c r="E3778">
        <v>415000</v>
      </c>
      <c r="F3778" t="s">
        <v>13</v>
      </c>
      <c r="G3778" t="s">
        <v>14</v>
      </c>
      <c r="H3778">
        <v>3</v>
      </c>
      <c r="I3778">
        <v>3</v>
      </c>
      <c r="J3778">
        <v>991</v>
      </c>
      <c r="K3778">
        <v>1.0258995</v>
      </c>
      <c r="L3778" t="s">
        <v>16</v>
      </c>
    </row>
    <row r="3779" spans="1:12" x14ac:dyDescent="0.3">
      <c r="A3779" s="1">
        <v>43553</v>
      </c>
      <c r="B3779">
        <v>2019</v>
      </c>
      <c r="C3779" t="s">
        <v>30</v>
      </c>
      <c r="D3779">
        <v>387620</v>
      </c>
      <c r="E3779">
        <v>620000</v>
      </c>
      <c r="F3779" t="s">
        <v>13</v>
      </c>
      <c r="G3779" t="s">
        <v>14</v>
      </c>
      <c r="H3779">
        <v>3</v>
      </c>
      <c r="I3779">
        <v>1</v>
      </c>
      <c r="J3779">
        <v>935</v>
      </c>
      <c r="K3779">
        <v>1.0258995</v>
      </c>
      <c r="L3779" t="s">
        <v>22</v>
      </c>
    </row>
    <row r="3780" spans="1:12" x14ac:dyDescent="0.3">
      <c r="A3780" s="1">
        <v>43553</v>
      </c>
      <c r="B3780">
        <v>2019</v>
      </c>
      <c r="C3780" t="s">
        <v>12</v>
      </c>
      <c r="D3780">
        <v>89680</v>
      </c>
      <c r="E3780">
        <v>112900</v>
      </c>
      <c r="F3780" t="s">
        <v>13</v>
      </c>
      <c r="G3780" t="s">
        <v>14</v>
      </c>
      <c r="H3780">
        <v>3</v>
      </c>
      <c r="I3780">
        <v>2</v>
      </c>
      <c r="J3780">
        <v>960</v>
      </c>
      <c r="K3780">
        <v>1.0258995</v>
      </c>
      <c r="L3780" t="s">
        <v>16</v>
      </c>
    </row>
    <row r="3781" spans="1:12" x14ac:dyDescent="0.3">
      <c r="A3781" s="1">
        <v>43553</v>
      </c>
      <c r="B3781">
        <v>2019</v>
      </c>
      <c r="C3781" t="s">
        <v>12</v>
      </c>
      <c r="D3781">
        <v>82880</v>
      </c>
      <c r="E3781">
        <v>106000</v>
      </c>
      <c r="F3781" t="s">
        <v>13</v>
      </c>
      <c r="G3781" t="s">
        <v>14</v>
      </c>
      <c r="H3781">
        <v>3</v>
      </c>
      <c r="I3781">
        <v>1</v>
      </c>
      <c r="J3781">
        <v>992</v>
      </c>
      <c r="K3781">
        <v>1.0258995</v>
      </c>
      <c r="L3781" t="s">
        <v>22</v>
      </c>
    </row>
    <row r="3782" spans="1:12" x14ac:dyDescent="0.3">
      <c r="A3782" s="1">
        <v>43553</v>
      </c>
      <c r="B3782">
        <v>2019</v>
      </c>
      <c r="C3782" t="s">
        <v>12</v>
      </c>
      <c r="D3782">
        <v>120880</v>
      </c>
      <c r="E3782">
        <v>125000</v>
      </c>
      <c r="F3782" t="s">
        <v>23</v>
      </c>
      <c r="G3782" t="s">
        <v>24</v>
      </c>
      <c r="H3782">
        <v>6</v>
      </c>
      <c r="I3782">
        <v>4</v>
      </c>
      <c r="J3782">
        <v>2090</v>
      </c>
      <c r="K3782">
        <v>1.0258995</v>
      </c>
      <c r="L3782" t="s">
        <v>16</v>
      </c>
    </row>
    <row r="3783" spans="1:12" x14ac:dyDescent="0.3">
      <c r="A3783" s="1">
        <v>43553</v>
      </c>
      <c r="B3783">
        <v>2019</v>
      </c>
      <c r="C3783" t="s">
        <v>17</v>
      </c>
      <c r="D3783">
        <v>100150</v>
      </c>
      <c r="E3783">
        <v>60000</v>
      </c>
      <c r="F3783" t="s">
        <v>23</v>
      </c>
      <c r="G3783" t="s">
        <v>24</v>
      </c>
      <c r="H3783">
        <v>6</v>
      </c>
      <c r="I3783">
        <v>5</v>
      </c>
      <c r="J3783">
        <v>2086</v>
      </c>
      <c r="K3783">
        <v>1.0258995</v>
      </c>
      <c r="L3783" t="s">
        <v>22</v>
      </c>
    </row>
    <row r="3784" spans="1:12" x14ac:dyDescent="0.3">
      <c r="A3784" s="1">
        <v>43554</v>
      </c>
      <c r="B3784">
        <v>2019</v>
      </c>
      <c r="C3784" t="s">
        <v>21</v>
      </c>
      <c r="D3784">
        <v>1262450</v>
      </c>
      <c r="E3784">
        <v>1989000</v>
      </c>
      <c r="F3784" t="s">
        <v>13</v>
      </c>
      <c r="G3784" t="s">
        <v>14</v>
      </c>
      <c r="H3784">
        <v>3</v>
      </c>
      <c r="I3784">
        <v>2</v>
      </c>
      <c r="J3784">
        <v>1043</v>
      </c>
      <c r="K3784">
        <v>1.0258995</v>
      </c>
      <c r="L3784" t="s">
        <v>22</v>
      </c>
    </row>
    <row r="3785" spans="1:12" x14ac:dyDescent="0.3">
      <c r="A3785" s="1">
        <v>43554</v>
      </c>
      <c r="B3785">
        <v>2019</v>
      </c>
      <c r="C3785" t="s">
        <v>21</v>
      </c>
      <c r="D3785">
        <v>1770720</v>
      </c>
      <c r="E3785">
        <v>2710000</v>
      </c>
      <c r="F3785" t="s">
        <v>13</v>
      </c>
      <c r="G3785" t="s">
        <v>14</v>
      </c>
      <c r="H3785">
        <v>3</v>
      </c>
      <c r="I3785">
        <v>3</v>
      </c>
      <c r="J3785">
        <v>1022</v>
      </c>
      <c r="K3785">
        <v>1.0258995</v>
      </c>
      <c r="L3785" t="s">
        <v>22</v>
      </c>
    </row>
    <row r="3786" spans="1:12" x14ac:dyDescent="0.3">
      <c r="A3786" s="1">
        <v>43554</v>
      </c>
      <c r="B3786">
        <v>2019</v>
      </c>
      <c r="C3786" t="s">
        <v>26</v>
      </c>
      <c r="D3786">
        <v>339920</v>
      </c>
      <c r="E3786">
        <v>441000</v>
      </c>
      <c r="F3786" t="s">
        <v>13</v>
      </c>
      <c r="G3786" t="s">
        <v>14</v>
      </c>
      <c r="H3786">
        <v>3</v>
      </c>
      <c r="I3786">
        <v>3</v>
      </c>
      <c r="J3786">
        <v>955</v>
      </c>
      <c r="K3786">
        <v>1.0258995</v>
      </c>
      <c r="L3786" t="s">
        <v>16</v>
      </c>
    </row>
    <row r="3787" spans="1:12" x14ac:dyDescent="0.3">
      <c r="A3787" s="1">
        <v>43558</v>
      </c>
      <c r="B3787">
        <v>2019</v>
      </c>
      <c r="C3787" t="s">
        <v>30</v>
      </c>
      <c r="D3787">
        <v>264620</v>
      </c>
      <c r="E3787">
        <v>510000</v>
      </c>
      <c r="F3787" t="s">
        <v>19</v>
      </c>
      <c r="G3787" t="s">
        <v>20</v>
      </c>
      <c r="H3787">
        <v>4</v>
      </c>
      <c r="I3787">
        <v>2</v>
      </c>
      <c r="J3787">
        <v>1416</v>
      </c>
      <c r="K3787">
        <v>1.0258995</v>
      </c>
      <c r="L3787" t="s">
        <v>15</v>
      </c>
    </row>
    <row r="3788" spans="1:12" x14ac:dyDescent="0.3">
      <c r="A3788" s="1">
        <v>43559</v>
      </c>
      <c r="B3788">
        <v>2019</v>
      </c>
      <c r="C3788" t="s">
        <v>18</v>
      </c>
      <c r="D3788">
        <v>287610</v>
      </c>
      <c r="E3788">
        <v>512500</v>
      </c>
      <c r="F3788" t="s">
        <v>13</v>
      </c>
      <c r="G3788" t="s">
        <v>14</v>
      </c>
      <c r="H3788">
        <v>3</v>
      </c>
      <c r="I3788">
        <v>3</v>
      </c>
      <c r="J3788">
        <v>971</v>
      </c>
      <c r="K3788">
        <v>1.0258995</v>
      </c>
      <c r="L3788" t="s">
        <v>22</v>
      </c>
    </row>
    <row r="3789" spans="1:12" x14ac:dyDescent="0.3">
      <c r="A3789" s="1">
        <v>43559</v>
      </c>
      <c r="B3789">
        <v>2019</v>
      </c>
      <c r="C3789" t="s">
        <v>17</v>
      </c>
      <c r="D3789">
        <v>108070</v>
      </c>
      <c r="E3789">
        <v>106000</v>
      </c>
      <c r="F3789" t="s">
        <v>23</v>
      </c>
      <c r="G3789" t="s">
        <v>24</v>
      </c>
      <c r="H3789">
        <v>6</v>
      </c>
      <c r="I3789">
        <v>5</v>
      </c>
      <c r="J3789">
        <v>1931</v>
      </c>
      <c r="K3789">
        <v>1.0258995</v>
      </c>
      <c r="L3789" t="s">
        <v>16</v>
      </c>
    </row>
    <row r="3790" spans="1:12" x14ac:dyDescent="0.3">
      <c r="A3790" s="1">
        <v>43559</v>
      </c>
      <c r="B3790">
        <v>2019</v>
      </c>
      <c r="C3790" t="s">
        <v>30</v>
      </c>
      <c r="D3790">
        <v>268910</v>
      </c>
      <c r="E3790">
        <v>430000</v>
      </c>
      <c r="F3790" t="s">
        <v>13</v>
      </c>
      <c r="G3790" t="s">
        <v>14</v>
      </c>
      <c r="H3790">
        <v>3</v>
      </c>
      <c r="I3790">
        <v>1</v>
      </c>
      <c r="J3790">
        <v>950</v>
      </c>
      <c r="K3790">
        <v>1.0258995</v>
      </c>
      <c r="L3790" t="s">
        <v>22</v>
      </c>
    </row>
    <row r="3791" spans="1:12" x14ac:dyDescent="0.3">
      <c r="A3791" s="1">
        <v>43559</v>
      </c>
      <c r="B3791">
        <v>2019</v>
      </c>
      <c r="C3791" t="s">
        <v>17</v>
      </c>
      <c r="D3791">
        <v>124440</v>
      </c>
      <c r="E3791">
        <v>190000</v>
      </c>
      <c r="F3791" t="s">
        <v>19</v>
      </c>
      <c r="G3791" t="s">
        <v>20</v>
      </c>
      <c r="H3791">
        <v>4</v>
      </c>
      <c r="I3791">
        <v>3</v>
      </c>
      <c r="J3791">
        <v>1325</v>
      </c>
      <c r="K3791">
        <v>1.0258995</v>
      </c>
      <c r="L3791" t="s">
        <v>15</v>
      </c>
    </row>
    <row r="3792" spans="1:12" x14ac:dyDescent="0.3">
      <c r="A3792" s="1">
        <v>43560</v>
      </c>
      <c r="B3792">
        <v>2019</v>
      </c>
      <c r="C3792" t="s">
        <v>26</v>
      </c>
      <c r="D3792">
        <v>614460</v>
      </c>
      <c r="E3792">
        <v>975000</v>
      </c>
      <c r="F3792" t="s">
        <v>13</v>
      </c>
      <c r="G3792" t="s">
        <v>14</v>
      </c>
      <c r="H3792">
        <v>3</v>
      </c>
      <c r="I3792">
        <v>1</v>
      </c>
      <c r="J3792">
        <v>933</v>
      </c>
      <c r="K3792">
        <v>1.0258995</v>
      </c>
      <c r="L3792" t="s">
        <v>16</v>
      </c>
    </row>
    <row r="3793" spans="1:12" x14ac:dyDescent="0.3">
      <c r="A3793" s="1">
        <v>43560</v>
      </c>
      <c r="B3793">
        <v>2019</v>
      </c>
      <c r="C3793" t="s">
        <v>30</v>
      </c>
      <c r="D3793">
        <v>263320</v>
      </c>
      <c r="E3793">
        <v>475000</v>
      </c>
      <c r="F3793" t="s">
        <v>13</v>
      </c>
      <c r="G3793" t="s">
        <v>14</v>
      </c>
      <c r="H3793">
        <v>3</v>
      </c>
      <c r="I3793">
        <v>1</v>
      </c>
      <c r="J3793">
        <v>1041</v>
      </c>
      <c r="K3793">
        <v>1.0258995</v>
      </c>
      <c r="L3793" t="s">
        <v>15</v>
      </c>
    </row>
    <row r="3794" spans="1:12" x14ac:dyDescent="0.3">
      <c r="A3794" s="1">
        <v>43560</v>
      </c>
      <c r="B3794">
        <v>2019</v>
      </c>
      <c r="C3794" t="s">
        <v>12</v>
      </c>
      <c r="D3794">
        <v>105400</v>
      </c>
      <c r="E3794">
        <v>234070</v>
      </c>
      <c r="F3794" t="s">
        <v>27</v>
      </c>
      <c r="G3794" t="s">
        <v>28</v>
      </c>
      <c r="H3794">
        <v>8</v>
      </c>
      <c r="I3794">
        <v>8</v>
      </c>
      <c r="J3794">
        <v>2401</v>
      </c>
      <c r="K3794">
        <v>1.0258995</v>
      </c>
      <c r="L3794" t="s">
        <v>25</v>
      </c>
    </row>
    <row r="3795" spans="1:12" x14ac:dyDescent="0.3">
      <c r="A3795" s="1">
        <v>43561</v>
      </c>
      <c r="B3795">
        <v>2019</v>
      </c>
      <c r="C3795" t="s">
        <v>30</v>
      </c>
      <c r="D3795">
        <v>631710</v>
      </c>
      <c r="E3795">
        <v>990000</v>
      </c>
      <c r="F3795" t="s">
        <v>13</v>
      </c>
      <c r="G3795" t="s">
        <v>14</v>
      </c>
      <c r="H3795">
        <v>3</v>
      </c>
      <c r="I3795">
        <v>1</v>
      </c>
      <c r="J3795">
        <v>1095</v>
      </c>
      <c r="K3795">
        <v>1.0258995</v>
      </c>
      <c r="L3795" t="s">
        <v>22</v>
      </c>
    </row>
    <row r="3796" spans="1:12" x14ac:dyDescent="0.3">
      <c r="A3796" s="1">
        <v>43562</v>
      </c>
      <c r="B3796">
        <v>2019</v>
      </c>
      <c r="C3796" t="s">
        <v>17</v>
      </c>
      <c r="D3796">
        <v>131800</v>
      </c>
      <c r="E3796">
        <v>106000</v>
      </c>
      <c r="F3796" t="s">
        <v>23</v>
      </c>
      <c r="G3796" t="s">
        <v>24</v>
      </c>
      <c r="H3796">
        <v>6</v>
      </c>
      <c r="I3796">
        <v>4</v>
      </c>
      <c r="J3796">
        <v>1860</v>
      </c>
      <c r="K3796">
        <v>1.0258995</v>
      </c>
      <c r="L3796" t="s">
        <v>16</v>
      </c>
    </row>
    <row r="3797" spans="1:12" x14ac:dyDescent="0.3">
      <c r="A3797" s="1">
        <v>43562</v>
      </c>
      <c r="B3797">
        <v>2019</v>
      </c>
      <c r="C3797" t="s">
        <v>26</v>
      </c>
      <c r="D3797">
        <v>1114960</v>
      </c>
      <c r="E3797">
        <v>1700000</v>
      </c>
      <c r="F3797" t="s">
        <v>13</v>
      </c>
      <c r="G3797" t="s">
        <v>14</v>
      </c>
      <c r="H3797">
        <v>3</v>
      </c>
      <c r="I3797">
        <v>1</v>
      </c>
      <c r="J3797">
        <v>985</v>
      </c>
      <c r="K3797">
        <v>1.0258995</v>
      </c>
      <c r="L3797" t="s">
        <v>25</v>
      </c>
    </row>
    <row r="3798" spans="1:12" x14ac:dyDescent="0.3">
      <c r="A3798" s="1">
        <v>43562</v>
      </c>
      <c r="B3798">
        <v>2019</v>
      </c>
      <c r="C3798" t="s">
        <v>12</v>
      </c>
      <c r="D3798">
        <v>85250</v>
      </c>
      <c r="E3798">
        <v>100000</v>
      </c>
      <c r="F3798" t="s">
        <v>13</v>
      </c>
      <c r="G3798" t="s">
        <v>14</v>
      </c>
      <c r="H3798">
        <v>3</v>
      </c>
      <c r="I3798">
        <v>2</v>
      </c>
      <c r="J3798">
        <v>1080</v>
      </c>
      <c r="K3798">
        <v>1.0258995</v>
      </c>
      <c r="L3798" t="s">
        <v>15</v>
      </c>
    </row>
    <row r="3799" spans="1:12" x14ac:dyDescent="0.3">
      <c r="A3799" s="1">
        <v>43565</v>
      </c>
      <c r="B3799">
        <v>2019</v>
      </c>
      <c r="C3799" t="s">
        <v>17</v>
      </c>
      <c r="D3799">
        <v>148770</v>
      </c>
      <c r="E3799">
        <v>110000</v>
      </c>
      <c r="F3799" t="s">
        <v>23</v>
      </c>
      <c r="G3799" t="s">
        <v>24</v>
      </c>
      <c r="H3799">
        <v>6</v>
      </c>
      <c r="I3799">
        <v>4</v>
      </c>
      <c r="J3799">
        <v>2014</v>
      </c>
      <c r="K3799">
        <v>1.0258995</v>
      </c>
      <c r="L3799" t="s">
        <v>25</v>
      </c>
    </row>
    <row r="3800" spans="1:12" x14ac:dyDescent="0.3">
      <c r="A3800" s="1">
        <v>43565</v>
      </c>
      <c r="B3800">
        <v>2019</v>
      </c>
      <c r="C3800" t="s">
        <v>18</v>
      </c>
      <c r="D3800">
        <v>250690</v>
      </c>
      <c r="E3800">
        <v>420000</v>
      </c>
      <c r="F3800" t="s">
        <v>13</v>
      </c>
      <c r="G3800" t="s">
        <v>14</v>
      </c>
      <c r="H3800">
        <v>3</v>
      </c>
      <c r="I3800">
        <v>1</v>
      </c>
      <c r="J3800">
        <v>991</v>
      </c>
      <c r="K3800">
        <v>1.0258995</v>
      </c>
      <c r="L3800" t="s">
        <v>15</v>
      </c>
    </row>
    <row r="3801" spans="1:12" x14ac:dyDescent="0.3">
      <c r="A3801" s="1">
        <v>43565</v>
      </c>
      <c r="B3801">
        <v>2019</v>
      </c>
      <c r="C3801" t="s">
        <v>12</v>
      </c>
      <c r="D3801">
        <v>77270</v>
      </c>
      <c r="E3801">
        <v>107000</v>
      </c>
      <c r="F3801" t="s">
        <v>13</v>
      </c>
      <c r="G3801" t="s">
        <v>14</v>
      </c>
      <c r="H3801">
        <v>3</v>
      </c>
      <c r="I3801">
        <v>1</v>
      </c>
      <c r="J3801">
        <v>957</v>
      </c>
      <c r="K3801">
        <v>1.0258995</v>
      </c>
      <c r="L3801" t="s">
        <v>22</v>
      </c>
    </row>
    <row r="3802" spans="1:12" x14ac:dyDescent="0.3">
      <c r="A3802" s="1">
        <v>43566</v>
      </c>
      <c r="B3802">
        <v>2019</v>
      </c>
      <c r="C3802" t="s">
        <v>12</v>
      </c>
      <c r="D3802">
        <v>41160</v>
      </c>
      <c r="E3802">
        <v>30000</v>
      </c>
      <c r="F3802" t="s">
        <v>23</v>
      </c>
      <c r="G3802" t="s">
        <v>24</v>
      </c>
      <c r="H3802">
        <v>6</v>
      </c>
      <c r="I3802">
        <v>5</v>
      </c>
      <c r="J3802">
        <v>2115</v>
      </c>
      <c r="K3802">
        <v>1.0258995</v>
      </c>
      <c r="L3802" t="s">
        <v>25</v>
      </c>
    </row>
    <row r="3803" spans="1:12" x14ac:dyDescent="0.3">
      <c r="A3803" s="1">
        <v>43566</v>
      </c>
      <c r="B3803">
        <v>2019</v>
      </c>
      <c r="C3803" t="s">
        <v>30</v>
      </c>
      <c r="D3803">
        <v>302210</v>
      </c>
      <c r="E3803">
        <v>597000</v>
      </c>
      <c r="F3803" t="s">
        <v>27</v>
      </c>
      <c r="G3803" t="s">
        <v>28</v>
      </c>
      <c r="H3803">
        <v>8</v>
      </c>
      <c r="I3803">
        <v>8</v>
      </c>
      <c r="J3803">
        <v>2904</v>
      </c>
      <c r="K3803">
        <v>1.0258995</v>
      </c>
      <c r="L3803" t="s">
        <v>22</v>
      </c>
    </row>
    <row r="3804" spans="1:12" x14ac:dyDescent="0.3">
      <c r="A3804" s="1">
        <v>43568</v>
      </c>
      <c r="B3804">
        <v>2019</v>
      </c>
      <c r="C3804" t="s">
        <v>21</v>
      </c>
      <c r="D3804">
        <v>5305650</v>
      </c>
      <c r="E3804">
        <v>5800000</v>
      </c>
      <c r="F3804" t="s">
        <v>13</v>
      </c>
      <c r="G3804" t="s">
        <v>14</v>
      </c>
      <c r="H3804">
        <v>3</v>
      </c>
      <c r="I3804">
        <v>1</v>
      </c>
      <c r="J3804">
        <v>958</v>
      </c>
      <c r="K3804">
        <v>1.0258995</v>
      </c>
      <c r="L3804" t="s">
        <v>22</v>
      </c>
    </row>
    <row r="3805" spans="1:12" x14ac:dyDescent="0.3">
      <c r="A3805" s="1">
        <v>43568</v>
      </c>
      <c r="B3805">
        <v>2019</v>
      </c>
      <c r="C3805" t="s">
        <v>26</v>
      </c>
      <c r="D3805">
        <v>605780</v>
      </c>
      <c r="E3805">
        <v>891500</v>
      </c>
      <c r="F3805" t="s">
        <v>13</v>
      </c>
      <c r="G3805" t="s">
        <v>14</v>
      </c>
      <c r="H3805">
        <v>3</v>
      </c>
      <c r="I3805">
        <v>3</v>
      </c>
      <c r="J3805">
        <v>1067</v>
      </c>
      <c r="K3805">
        <v>1.0258995</v>
      </c>
      <c r="L3805" t="s">
        <v>16</v>
      </c>
    </row>
    <row r="3806" spans="1:12" x14ac:dyDescent="0.3">
      <c r="A3806" s="1">
        <v>43568</v>
      </c>
      <c r="B3806">
        <v>2019</v>
      </c>
      <c r="C3806" t="s">
        <v>26</v>
      </c>
      <c r="D3806">
        <v>321720</v>
      </c>
      <c r="E3806">
        <v>195000</v>
      </c>
      <c r="F3806" t="s">
        <v>13</v>
      </c>
      <c r="G3806" t="s">
        <v>14</v>
      </c>
      <c r="H3806">
        <v>3</v>
      </c>
      <c r="I3806">
        <v>1</v>
      </c>
      <c r="J3806">
        <v>932</v>
      </c>
      <c r="K3806">
        <v>1.0258995</v>
      </c>
      <c r="L3806" t="s">
        <v>25</v>
      </c>
    </row>
    <row r="3807" spans="1:12" x14ac:dyDescent="0.3">
      <c r="A3807" s="1">
        <v>43568</v>
      </c>
      <c r="B3807">
        <v>2019</v>
      </c>
      <c r="C3807" t="s">
        <v>12</v>
      </c>
      <c r="D3807">
        <v>76690</v>
      </c>
      <c r="E3807">
        <v>77000</v>
      </c>
      <c r="F3807" t="s">
        <v>13</v>
      </c>
      <c r="G3807" t="s">
        <v>14</v>
      </c>
      <c r="H3807">
        <v>3</v>
      </c>
      <c r="I3807">
        <v>2</v>
      </c>
      <c r="J3807">
        <v>1039</v>
      </c>
      <c r="K3807">
        <v>1.0258995</v>
      </c>
      <c r="L3807" t="s">
        <v>15</v>
      </c>
    </row>
    <row r="3808" spans="1:12" x14ac:dyDescent="0.3">
      <c r="A3808" s="1">
        <v>43568</v>
      </c>
      <c r="B3808">
        <v>2019</v>
      </c>
      <c r="C3808" t="s">
        <v>30</v>
      </c>
      <c r="D3808">
        <v>460380</v>
      </c>
      <c r="E3808">
        <v>802500</v>
      </c>
      <c r="F3808" t="s">
        <v>13</v>
      </c>
      <c r="G3808" t="s">
        <v>14</v>
      </c>
      <c r="H3808">
        <v>3</v>
      </c>
      <c r="I3808">
        <v>2</v>
      </c>
      <c r="J3808">
        <v>1090</v>
      </c>
      <c r="K3808">
        <v>1.0258995</v>
      </c>
      <c r="L3808" t="s">
        <v>16</v>
      </c>
    </row>
    <row r="3809" spans="1:12" x14ac:dyDescent="0.3">
      <c r="A3809" s="1">
        <v>43572</v>
      </c>
      <c r="B3809">
        <v>2019</v>
      </c>
      <c r="C3809" t="s">
        <v>17</v>
      </c>
      <c r="D3809">
        <v>100850</v>
      </c>
      <c r="E3809">
        <v>16000</v>
      </c>
      <c r="F3809" t="s">
        <v>13</v>
      </c>
      <c r="G3809" t="s">
        <v>14</v>
      </c>
      <c r="H3809">
        <v>3</v>
      </c>
      <c r="I3809">
        <v>1</v>
      </c>
      <c r="J3809">
        <v>1037</v>
      </c>
      <c r="K3809">
        <v>1.0258995</v>
      </c>
      <c r="L3809" t="s">
        <v>15</v>
      </c>
    </row>
    <row r="3810" spans="1:12" x14ac:dyDescent="0.3">
      <c r="A3810" s="1">
        <v>43573</v>
      </c>
      <c r="B3810">
        <v>2019</v>
      </c>
      <c r="C3810" t="s">
        <v>26</v>
      </c>
      <c r="D3810">
        <v>307860</v>
      </c>
      <c r="E3810">
        <v>522000</v>
      </c>
      <c r="F3810" t="s">
        <v>13</v>
      </c>
      <c r="G3810" t="s">
        <v>14</v>
      </c>
      <c r="H3810">
        <v>3</v>
      </c>
      <c r="I3810">
        <v>3</v>
      </c>
      <c r="J3810">
        <v>1088</v>
      </c>
      <c r="K3810">
        <v>1.0258995</v>
      </c>
      <c r="L3810" t="s">
        <v>25</v>
      </c>
    </row>
    <row r="3811" spans="1:12" x14ac:dyDescent="0.3">
      <c r="A3811" s="1">
        <v>43573</v>
      </c>
      <c r="B3811">
        <v>2019</v>
      </c>
      <c r="C3811" t="s">
        <v>18</v>
      </c>
      <c r="D3811">
        <v>171060</v>
      </c>
      <c r="E3811">
        <v>175000</v>
      </c>
      <c r="F3811" t="s">
        <v>19</v>
      </c>
      <c r="G3811" t="s">
        <v>20</v>
      </c>
      <c r="H3811">
        <v>4</v>
      </c>
      <c r="I3811">
        <v>2</v>
      </c>
      <c r="J3811">
        <v>1392</v>
      </c>
      <c r="K3811">
        <v>1.0258995</v>
      </c>
      <c r="L3811" t="s">
        <v>25</v>
      </c>
    </row>
    <row r="3812" spans="1:12" x14ac:dyDescent="0.3">
      <c r="A3812" s="1">
        <v>43576</v>
      </c>
      <c r="B3812">
        <v>2019</v>
      </c>
      <c r="C3812" t="s">
        <v>26</v>
      </c>
      <c r="D3812">
        <v>595700</v>
      </c>
      <c r="E3812">
        <v>952500</v>
      </c>
      <c r="F3812" t="s">
        <v>13</v>
      </c>
      <c r="G3812" t="s">
        <v>14</v>
      </c>
      <c r="H3812">
        <v>3</v>
      </c>
      <c r="I3812">
        <v>2</v>
      </c>
      <c r="J3812">
        <v>971</v>
      </c>
      <c r="K3812">
        <v>1.0258995</v>
      </c>
      <c r="L3812" t="s">
        <v>15</v>
      </c>
    </row>
    <row r="3813" spans="1:12" x14ac:dyDescent="0.3">
      <c r="A3813" s="1">
        <v>43576</v>
      </c>
      <c r="B3813">
        <v>2019</v>
      </c>
      <c r="C3813" t="s">
        <v>17</v>
      </c>
      <c r="D3813">
        <v>117670</v>
      </c>
      <c r="E3813">
        <v>93500</v>
      </c>
      <c r="F3813" t="s">
        <v>23</v>
      </c>
      <c r="G3813" t="s">
        <v>24</v>
      </c>
      <c r="H3813">
        <v>6</v>
      </c>
      <c r="I3813">
        <v>6</v>
      </c>
      <c r="J3813">
        <v>2152</v>
      </c>
      <c r="K3813">
        <v>1.0258995</v>
      </c>
      <c r="L3813" t="s">
        <v>16</v>
      </c>
    </row>
    <row r="3814" spans="1:12" x14ac:dyDescent="0.3">
      <c r="A3814" s="1">
        <v>43579</v>
      </c>
      <c r="B3814">
        <v>2019</v>
      </c>
      <c r="C3814" t="s">
        <v>21</v>
      </c>
      <c r="D3814">
        <v>471240</v>
      </c>
      <c r="E3814">
        <v>639500</v>
      </c>
      <c r="F3814" t="s">
        <v>13</v>
      </c>
      <c r="G3814" t="s">
        <v>14</v>
      </c>
      <c r="H3814">
        <v>3</v>
      </c>
      <c r="I3814">
        <v>3</v>
      </c>
      <c r="J3814">
        <v>993</v>
      </c>
      <c r="K3814">
        <v>1.0258995</v>
      </c>
      <c r="L3814" t="s">
        <v>15</v>
      </c>
    </row>
    <row r="3815" spans="1:12" x14ac:dyDescent="0.3">
      <c r="A3815" s="1">
        <v>43579</v>
      </c>
      <c r="B3815">
        <v>2019</v>
      </c>
      <c r="C3815" t="s">
        <v>18</v>
      </c>
      <c r="D3815">
        <v>872430</v>
      </c>
      <c r="E3815">
        <v>1500000</v>
      </c>
      <c r="F3815" t="s">
        <v>19</v>
      </c>
      <c r="G3815" t="s">
        <v>20</v>
      </c>
      <c r="H3815">
        <v>4</v>
      </c>
      <c r="I3815">
        <v>3</v>
      </c>
      <c r="J3815">
        <v>1488</v>
      </c>
      <c r="K3815">
        <v>1.0258995</v>
      </c>
      <c r="L3815" t="s">
        <v>22</v>
      </c>
    </row>
    <row r="3816" spans="1:12" x14ac:dyDescent="0.3">
      <c r="A3816" s="1">
        <v>43579</v>
      </c>
      <c r="B3816">
        <v>2019</v>
      </c>
      <c r="C3816" t="s">
        <v>26</v>
      </c>
      <c r="D3816">
        <v>267680</v>
      </c>
      <c r="E3816">
        <v>438000</v>
      </c>
      <c r="F3816" t="s">
        <v>13</v>
      </c>
      <c r="G3816" t="s">
        <v>14</v>
      </c>
      <c r="H3816">
        <v>3</v>
      </c>
      <c r="I3816">
        <v>3</v>
      </c>
      <c r="J3816">
        <v>987</v>
      </c>
      <c r="K3816">
        <v>1.0258995</v>
      </c>
      <c r="L3816" t="s">
        <v>22</v>
      </c>
    </row>
    <row r="3817" spans="1:12" x14ac:dyDescent="0.3">
      <c r="A3817" s="1">
        <v>43579</v>
      </c>
      <c r="B3817">
        <v>2019</v>
      </c>
      <c r="C3817" t="s">
        <v>30</v>
      </c>
      <c r="D3817">
        <v>486760</v>
      </c>
      <c r="E3817">
        <v>790000</v>
      </c>
      <c r="F3817" t="s">
        <v>13</v>
      </c>
      <c r="G3817" t="s">
        <v>14</v>
      </c>
      <c r="H3817">
        <v>3</v>
      </c>
      <c r="I3817">
        <v>1</v>
      </c>
      <c r="J3817">
        <v>1098</v>
      </c>
      <c r="K3817">
        <v>1.0258995</v>
      </c>
      <c r="L3817" t="s">
        <v>22</v>
      </c>
    </row>
    <row r="3818" spans="1:12" x14ac:dyDescent="0.3">
      <c r="A3818" s="1">
        <v>43580</v>
      </c>
      <c r="B3818">
        <v>2019</v>
      </c>
      <c r="C3818" t="s">
        <v>12</v>
      </c>
      <c r="D3818">
        <v>137580</v>
      </c>
      <c r="E3818">
        <v>215000</v>
      </c>
      <c r="F3818" t="s">
        <v>19</v>
      </c>
      <c r="G3818" t="s">
        <v>20</v>
      </c>
      <c r="H3818">
        <v>4</v>
      </c>
      <c r="I3818">
        <v>2</v>
      </c>
      <c r="J3818">
        <v>1301</v>
      </c>
      <c r="K3818">
        <v>1.0258995</v>
      </c>
      <c r="L3818" t="s">
        <v>22</v>
      </c>
    </row>
    <row r="3819" spans="1:12" x14ac:dyDescent="0.3">
      <c r="A3819" s="1">
        <v>43581</v>
      </c>
      <c r="B3819">
        <v>2019</v>
      </c>
      <c r="C3819" t="s">
        <v>17</v>
      </c>
      <c r="D3819">
        <v>101850</v>
      </c>
      <c r="E3819">
        <v>79900</v>
      </c>
      <c r="F3819" t="s">
        <v>13</v>
      </c>
      <c r="G3819" t="s">
        <v>14</v>
      </c>
      <c r="H3819">
        <v>3</v>
      </c>
      <c r="I3819">
        <v>1</v>
      </c>
      <c r="J3819">
        <v>979</v>
      </c>
      <c r="K3819">
        <v>1.0258995</v>
      </c>
      <c r="L3819" t="s">
        <v>25</v>
      </c>
    </row>
    <row r="3820" spans="1:12" x14ac:dyDescent="0.3">
      <c r="A3820" s="1">
        <v>43581</v>
      </c>
      <c r="B3820">
        <v>2019</v>
      </c>
      <c r="C3820" t="s">
        <v>30</v>
      </c>
      <c r="D3820">
        <v>230280</v>
      </c>
      <c r="E3820">
        <v>240000</v>
      </c>
      <c r="F3820" t="s">
        <v>13</v>
      </c>
      <c r="G3820" t="s">
        <v>14</v>
      </c>
      <c r="H3820">
        <v>3</v>
      </c>
      <c r="I3820">
        <v>3</v>
      </c>
      <c r="J3820">
        <v>1005</v>
      </c>
      <c r="K3820">
        <v>1.0258995</v>
      </c>
      <c r="L3820" t="s">
        <v>22</v>
      </c>
    </row>
    <row r="3821" spans="1:12" x14ac:dyDescent="0.3">
      <c r="A3821" s="1">
        <v>43581</v>
      </c>
      <c r="B3821">
        <v>2019</v>
      </c>
      <c r="C3821" t="s">
        <v>26</v>
      </c>
      <c r="D3821">
        <v>800030</v>
      </c>
      <c r="E3821">
        <v>1120000</v>
      </c>
      <c r="F3821" t="s">
        <v>13</v>
      </c>
      <c r="G3821" t="s">
        <v>14</v>
      </c>
      <c r="H3821">
        <v>3</v>
      </c>
      <c r="I3821">
        <v>1</v>
      </c>
      <c r="J3821">
        <v>922</v>
      </c>
      <c r="K3821">
        <v>1.0258995</v>
      </c>
      <c r="L3821" t="s">
        <v>22</v>
      </c>
    </row>
    <row r="3822" spans="1:12" x14ac:dyDescent="0.3">
      <c r="A3822" s="1">
        <v>43583</v>
      </c>
      <c r="B3822">
        <v>2019</v>
      </c>
      <c r="C3822" t="s">
        <v>26</v>
      </c>
      <c r="D3822">
        <v>298690</v>
      </c>
      <c r="E3822">
        <v>478000</v>
      </c>
      <c r="F3822" t="s">
        <v>13</v>
      </c>
      <c r="G3822" t="s">
        <v>14</v>
      </c>
      <c r="H3822">
        <v>3</v>
      </c>
      <c r="I3822">
        <v>3</v>
      </c>
      <c r="J3822">
        <v>1011</v>
      </c>
      <c r="K3822">
        <v>1.0258995</v>
      </c>
      <c r="L3822" t="s">
        <v>22</v>
      </c>
    </row>
    <row r="3823" spans="1:12" x14ac:dyDescent="0.3">
      <c r="A3823" s="1">
        <v>43586</v>
      </c>
      <c r="B3823">
        <v>2019</v>
      </c>
      <c r="C3823" t="s">
        <v>18</v>
      </c>
      <c r="D3823">
        <v>340870</v>
      </c>
      <c r="E3823">
        <v>427000</v>
      </c>
      <c r="F3823" t="s">
        <v>13</v>
      </c>
      <c r="G3823" t="s">
        <v>14</v>
      </c>
      <c r="H3823">
        <v>3</v>
      </c>
      <c r="I3823">
        <v>2</v>
      </c>
      <c r="J3823">
        <v>916</v>
      </c>
      <c r="K3823">
        <v>1.0258995</v>
      </c>
      <c r="L3823" t="s">
        <v>16</v>
      </c>
    </row>
    <row r="3824" spans="1:12" x14ac:dyDescent="0.3">
      <c r="A3824" s="1">
        <v>43586</v>
      </c>
      <c r="B3824">
        <v>2019</v>
      </c>
      <c r="C3824" t="s">
        <v>30</v>
      </c>
      <c r="D3824">
        <v>569370</v>
      </c>
      <c r="E3824">
        <v>380704</v>
      </c>
      <c r="F3824" t="s">
        <v>13</v>
      </c>
      <c r="G3824" t="s">
        <v>14</v>
      </c>
      <c r="H3824">
        <v>3</v>
      </c>
      <c r="I3824">
        <v>2</v>
      </c>
      <c r="J3824">
        <v>995</v>
      </c>
      <c r="K3824">
        <v>1.0258995</v>
      </c>
      <c r="L3824" t="s">
        <v>16</v>
      </c>
    </row>
    <row r="3825" spans="1:12" x14ac:dyDescent="0.3">
      <c r="A3825" s="1">
        <v>43586</v>
      </c>
      <c r="B3825">
        <v>2019</v>
      </c>
      <c r="C3825" t="s">
        <v>21</v>
      </c>
      <c r="D3825">
        <v>989730</v>
      </c>
      <c r="E3825">
        <v>1600000</v>
      </c>
      <c r="F3825" t="s">
        <v>13</v>
      </c>
      <c r="G3825" t="s">
        <v>14</v>
      </c>
      <c r="H3825">
        <v>3</v>
      </c>
      <c r="I3825">
        <v>3</v>
      </c>
      <c r="J3825">
        <v>1024</v>
      </c>
      <c r="K3825">
        <v>1.0258995</v>
      </c>
      <c r="L3825" t="s">
        <v>25</v>
      </c>
    </row>
    <row r="3826" spans="1:12" x14ac:dyDescent="0.3">
      <c r="A3826" s="1">
        <v>43586</v>
      </c>
      <c r="B3826">
        <v>2019</v>
      </c>
      <c r="C3826" t="s">
        <v>18</v>
      </c>
      <c r="D3826">
        <v>268290</v>
      </c>
      <c r="E3826">
        <v>489500</v>
      </c>
      <c r="F3826" t="s">
        <v>13</v>
      </c>
      <c r="G3826" t="s">
        <v>14</v>
      </c>
      <c r="H3826">
        <v>3</v>
      </c>
      <c r="I3826">
        <v>3</v>
      </c>
      <c r="J3826">
        <v>1019</v>
      </c>
      <c r="K3826">
        <v>1.0258995</v>
      </c>
      <c r="L3826" t="s">
        <v>15</v>
      </c>
    </row>
    <row r="3827" spans="1:12" x14ac:dyDescent="0.3">
      <c r="A3827" s="1">
        <v>43586</v>
      </c>
      <c r="B3827">
        <v>2019</v>
      </c>
      <c r="C3827" t="s">
        <v>17</v>
      </c>
      <c r="D3827">
        <v>112970</v>
      </c>
      <c r="E3827">
        <v>88000</v>
      </c>
      <c r="F3827" t="s">
        <v>23</v>
      </c>
      <c r="G3827" t="s">
        <v>24</v>
      </c>
      <c r="H3827">
        <v>6</v>
      </c>
      <c r="I3827">
        <v>6</v>
      </c>
      <c r="J3827">
        <v>2066</v>
      </c>
      <c r="K3827">
        <v>1.0258995</v>
      </c>
      <c r="L3827" t="s">
        <v>15</v>
      </c>
    </row>
    <row r="3828" spans="1:12" x14ac:dyDescent="0.3">
      <c r="A3828" s="1">
        <v>43586</v>
      </c>
      <c r="B3828">
        <v>2019</v>
      </c>
      <c r="C3828" t="s">
        <v>12</v>
      </c>
      <c r="D3828">
        <v>78050</v>
      </c>
      <c r="E3828">
        <v>97000</v>
      </c>
      <c r="F3828" t="s">
        <v>13</v>
      </c>
      <c r="G3828" t="s">
        <v>14</v>
      </c>
      <c r="H3828">
        <v>3</v>
      </c>
      <c r="I3828">
        <v>3</v>
      </c>
      <c r="J3828">
        <v>1054</v>
      </c>
      <c r="K3828">
        <v>1.0258995</v>
      </c>
      <c r="L3828" t="s">
        <v>15</v>
      </c>
    </row>
    <row r="3829" spans="1:12" x14ac:dyDescent="0.3">
      <c r="A3829" s="1">
        <v>43586</v>
      </c>
      <c r="B3829">
        <v>2019</v>
      </c>
      <c r="C3829" t="s">
        <v>26</v>
      </c>
      <c r="D3829">
        <v>246260</v>
      </c>
      <c r="E3829">
        <v>273000</v>
      </c>
      <c r="F3829" t="s">
        <v>13</v>
      </c>
      <c r="G3829" t="s">
        <v>14</v>
      </c>
      <c r="H3829">
        <v>3</v>
      </c>
      <c r="I3829">
        <v>3</v>
      </c>
      <c r="J3829">
        <v>922</v>
      </c>
      <c r="K3829">
        <v>1.0258995</v>
      </c>
      <c r="L3829" t="s">
        <v>22</v>
      </c>
    </row>
    <row r="3830" spans="1:12" x14ac:dyDescent="0.3">
      <c r="A3830" s="1">
        <v>43586</v>
      </c>
      <c r="B3830">
        <v>2019</v>
      </c>
      <c r="C3830" t="s">
        <v>17</v>
      </c>
      <c r="D3830">
        <v>119350</v>
      </c>
      <c r="E3830">
        <v>196000</v>
      </c>
      <c r="F3830" t="s">
        <v>13</v>
      </c>
      <c r="G3830" t="s">
        <v>14</v>
      </c>
      <c r="H3830">
        <v>3</v>
      </c>
      <c r="I3830">
        <v>3</v>
      </c>
      <c r="J3830">
        <v>936</v>
      </c>
      <c r="K3830">
        <v>1.0258995</v>
      </c>
      <c r="L3830" t="s">
        <v>25</v>
      </c>
    </row>
    <row r="3831" spans="1:12" x14ac:dyDescent="0.3">
      <c r="A3831" s="1">
        <v>43586</v>
      </c>
      <c r="B3831">
        <v>2019</v>
      </c>
      <c r="C3831" t="s">
        <v>30</v>
      </c>
      <c r="D3831">
        <v>434880</v>
      </c>
      <c r="E3831">
        <v>820000</v>
      </c>
      <c r="F3831" t="s">
        <v>13</v>
      </c>
      <c r="G3831" t="s">
        <v>14</v>
      </c>
      <c r="H3831">
        <v>3</v>
      </c>
      <c r="I3831">
        <v>1</v>
      </c>
      <c r="J3831">
        <v>1080</v>
      </c>
      <c r="K3831">
        <v>1.0258995</v>
      </c>
      <c r="L3831" t="s">
        <v>15</v>
      </c>
    </row>
    <row r="3832" spans="1:12" x14ac:dyDescent="0.3">
      <c r="A3832" s="1">
        <v>43586</v>
      </c>
      <c r="B3832">
        <v>2019</v>
      </c>
      <c r="C3832" t="s">
        <v>17</v>
      </c>
      <c r="D3832">
        <v>138220</v>
      </c>
      <c r="E3832">
        <v>140000</v>
      </c>
      <c r="F3832" t="s">
        <v>23</v>
      </c>
      <c r="G3832" t="s">
        <v>24</v>
      </c>
      <c r="H3832">
        <v>6</v>
      </c>
      <c r="I3832">
        <v>4</v>
      </c>
      <c r="J3832">
        <v>1830</v>
      </c>
      <c r="K3832">
        <v>1.0258995</v>
      </c>
      <c r="L3832" t="s">
        <v>22</v>
      </c>
    </row>
    <row r="3833" spans="1:12" x14ac:dyDescent="0.3">
      <c r="A3833" s="1">
        <v>43587</v>
      </c>
      <c r="B3833">
        <v>2019</v>
      </c>
      <c r="C3833" t="s">
        <v>26</v>
      </c>
      <c r="D3833">
        <v>287630</v>
      </c>
      <c r="E3833">
        <v>430000</v>
      </c>
      <c r="F3833" t="s">
        <v>19</v>
      </c>
      <c r="G3833" t="s">
        <v>20</v>
      </c>
      <c r="H3833">
        <v>4</v>
      </c>
      <c r="I3833">
        <v>3</v>
      </c>
      <c r="J3833">
        <v>1422</v>
      </c>
      <c r="K3833">
        <v>1.0258995</v>
      </c>
      <c r="L3833" t="s">
        <v>25</v>
      </c>
    </row>
    <row r="3834" spans="1:12" x14ac:dyDescent="0.3">
      <c r="A3834" s="1">
        <v>43587</v>
      </c>
      <c r="B3834">
        <v>2019</v>
      </c>
      <c r="C3834" t="s">
        <v>12</v>
      </c>
      <c r="D3834">
        <v>89280</v>
      </c>
      <c r="E3834">
        <v>64000</v>
      </c>
      <c r="F3834" t="s">
        <v>23</v>
      </c>
      <c r="G3834" t="s">
        <v>24</v>
      </c>
      <c r="H3834">
        <v>6</v>
      </c>
      <c r="I3834">
        <v>6</v>
      </c>
      <c r="J3834">
        <v>1911</v>
      </c>
      <c r="K3834">
        <v>1.0258995</v>
      </c>
      <c r="L3834" t="s">
        <v>15</v>
      </c>
    </row>
    <row r="3835" spans="1:12" x14ac:dyDescent="0.3">
      <c r="A3835" s="1">
        <v>43587</v>
      </c>
      <c r="B3835">
        <v>2019</v>
      </c>
      <c r="C3835" t="s">
        <v>21</v>
      </c>
      <c r="D3835">
        <v>455980</v>
      </c>
      <c r="E3835">
        <v>567500</v>
      </c>
      <c r="F3835" t="s">
        <v>13</v>
      </c>
      <c r="G3835" t="s">
        <v>14</v>
      </c>
      <c r="H3835">
        <v>3</v>
      </c>
      <c r="I3835">
        <v>2</v>
      </c>
      <c r="J3835">
        <v>1006</v>
      </c>
      <c r="K3835">
        <v>1.0258995</v>
      </c>
      <c r="L3835" t="s">
        <v>15</v>
      </c>
    </row>
    <row r="3836" spans="1:12" x14ac:dyDescent="0.3">
      <c r="A3836" s="1">
        <v>43587</v>
      </c>
      <c r="B3836">
        <v>2019</v>
      </c>
      <c r="C3836" t="s">
        <v>26</v>
      </c>
      <c r="D3836">
        <v>263270</v>
      </c>
      <c r="E3836">
        <v>300000</v>
      </c>
      <c r="F3836" t="s">
        <v>13</v>
      </c>
      <c r="G3836" t="s">
        <v>14</v>
      </c>
      <c r="H3836">
        <v>3</v>
      </c>
      <c r="I3836">
        <v>1</v>
      </c>
      <c r="J3836">
        <v>1024</v>
      </c>
      <c r="K3836">
        <v>1.0258995</v>
      </c>
      <c r="L3836" t="s">
        <v>22</v>
      </c>
    </row>
    <row r="3837" spans="1:12" x14ac:dyDescent="0.3">
      <c r="A3837" s="1">
        <v>43588</v>
      </c>
      <c r="B3837">
        <v>2019</v>
      </c>
      <c r="C3837" t="s">
        <v>26</v>
      </c>
      <c r="D3837">
        <v>406070</v>
      </c>
      <c r="E3837">
        <v>625000</v>
      </c>
      <c r="F3837" t="s">
        <v>13</v>
      </c>
      <c r="G3837" t="s">
        <v>14</v>
      </c>
      <c r="H3837">
        <v>3</v>
      </c>
      <c r="I3837">
        <v>3</v>
      </c>
      <c r="J3837">
        <v>1079</v>
      </c>
      <c r="K3837">
        <v>1.0258995</v>
      </c>
      <c r="L3837" t="s">
        <v>16</v>
      </c>
    </row>
    <row r="3838" spans="1:12" x14ac:dyDescent="0.3">
      <c r="A3838" s="1">
        <v>43588</v>
      </c>
      <c r="B3838">
        <v>2019</v>
      </c>
      <c r="C3838" t="s">
        <v>26</v>
      </c>
      <c r="D3838">
        <v>644490</v>
      </c>
      <c r="E3838">
        <v>875000</v>
      </c>
      <c r="F3838" t="s">
        <v>13</v>
      </c>
      <c r="G3838" t="s">
        <v>14</v>
      </c>
      <c r="H3838">
        <v>3</v>
      </c>
      <c r="I3838">
        <v>1</v>
      </c>
      <c r="J3838">
        <v>983</v>
      </c>
      <c r="K3838">
        <v>1.0258995</v>
      </c>
      <c r="L3838" t="s">
        <v>15</v>
      </c>
    </row>
    <row r="3839" spans="1:12" x14ac:dyDescent="0.3">
      <c r="A3839" s="1">
        <v>43588</v>
      </c>
      <c r="B3839">
        <v>2019</v>
      </c>
      <c r="C3839" t="s">
        <v>30</v>
      </c>
      <c r="D3839">
        <v>652490</v>
      </c>
      <c r="E3839">
        <v>1050000</v>
      </c>
      <c r="F3839" t="s">
        <v>13</v>
      </c>
      <c r="G3839" t="s">
        <v>14</v>
      </c>
      <c r="H3839">
        <v>3</v>
      </c>
      <c r="I3839">
        <v>1</v>
      </c>
      <c r="J3839">
        <v>1013</v>
      </c>
      <c r="K3839">
        <v>1.0258995</v>
      </c>
      <c r="L3839" t="s">
        <v>22</v>
      </c>
    </row>
    <row r="3840" spans="1:12" x14ac:dyDescent="0.3">
      <c r="A3840" s="1">
        <v>43589</v>
      </c>
      <c r="B3840">
        <v>2019</v>
      </c>
      <c r="C3840" t="s">
        <v>17</v>
      </c>
      <c r="D3840">
        <v>103290</v>
      </c>
      <c r="E3840">
        <v>74250</v>
      </c>
      <c r="F3840" t="s">
        <v>19</v>
      </c>
      <c r="G3840" t="s">
        <v>20</v>
      </c>
      <c r="H3840">
        <v>4</v>
      </c>
      <c r="I3840">
        <v>3</v>
      </c>
      <c r="J3840">
        <v>1348</v>
      </c>
      <c r="K3840">
        <v>1.0258995</v>
      </c>
      <c r="L3840" t="s">
        <v>25</v>
      </c>
    </row>
    <row r="3841" spans="1:12" x14ac:dyDescent="0.3">
      <c r="A3841" s="1">
        <v>43590</v>
      </c>
      <c r="B3841">
        <v>2019</v>
      </c>
      <c r="C3841" t="s">
        <v>30</v>
      </c>
      <c r="D3841">
        <v>241380</v>
      </c>
      <c r="E3841">
        <v>545000</v>
      </c>
      <c r="F3841" t="s">
        <v>19</v>
      </c>
      <c r="G3841" t="s">
        <v>20</v>
      </c>
      <c r="H3841">
        <v>4</v>
      </c>
      <c r="I3841">
        <v>2</v>
      </c>
      <c r="J3841">
        <v>1406</v>
      </c>
      <c r="K3841">
        <v>1.0258995</v>
      </c>
      <c r="L3841" t="s">
        <v>25</v>
      </c>
    </row>
    <row r="3842" spans="1:12" x14ac:dyDescent="0.3">
      <c r="A3842" s="1">
        <v>43590</v>
      </c>
      <c r="B3842">
        <v>2019</v>
      </c>
      <c r="C3842" t="s">
        <v>17</v>
      </c>
      <c r="D3842">
        <v>116700</v>
      </c>
      <c r="E3842">
        <v>177000</v>
      </c>
      <c r="F3842" t="s">
        <v>13</v>
      </c>
      <c r="G3842" t="s">
        <v>14</v>
      </c>
      <c r="H3842">
        <v>3</v>
      </c>
      <c r="I3842">
        <v>2</v>
      </c>
      <c r="J3842">
        <v>900</v>
      </c>
      <c r="K3842">
        <v>1.0258995</v>
      </c>
      <c r="L3842" t="s">
        <v>25</v>
      </c>
    </row>
    <row r="3843" spans="1:12" x14ac:dyDescent="0.3">
      <c r="A3843" s="1">
        <v>43590</v>
      </c>
      <c r="B3843">
        <v>2019</v>
      </c>
      <c r="C3843" t="s">
        <v>30</v>
      </c>
      <c r="D3843">
        <v>240920</v>
      </c>
      <c r="E3843">
        <v>1525000</v>
      </c>
      <c r="F3843" t="s">
        <v>13</v>
      </c>
      <c r="G3843" t="s">
        <v>14</v>
      </c>
      <c r="H3843">
        <v>3</v>
      </c>
      <c r="I3843">
        <v>2</v>
      </c>
      <c r="J3843">
        <v>974</v>
      </c>
      <c r="K3843">
        <v>1.0258995</v>
      </c>
      <c r="L3843" t="s">
        <v>22</v>
      </c>
    </row>
    <row r="3844" spans="1:12" x14ac:dyDescent="0.3">
      <c r="A3844" s="1">
        <v>43593</v>
      </c>
      <c r="B3844">
        <v>2019</v>
      </c>
      <c r="C3844" t="s">
        <v>30</v>
      </c>
      <c r="D3844">
        <v>225940</v>
      </c>
      <c r="E3844">
        <v>233000</v>
      </c>
      <c r="F3844" t="s">
        <v>13</v>
      </c>
      <c r="G3844" t="s">
        <v>14</v>
      </c>
      <c r="H3844">
        <v>3</v>
      </c>
      <c r="I3844">
        <v>3</v>
      </c>
      <c r="J3844">
        <v>1016</v>
      </c>
      <c r="K3844">
        <v>1.0258995</v>
      </c>
      <c r="L3844" t="s">
        <v>25</v>
      </c>
    </row>
    <row r="3845" spans="1:12" x14ac:dyDescent="0.3">
      <c r="A3845" s="1">
        <v>43593</v>
      </c>
      <c r="B3845">
        <v>2019</v>
      </c>
      <c r="C3845" t="s">
        <v>17</v>
      </c>
      <c r="D3845">
        <v>145320</v>
      </c>
      <c r="E3845">
        <v>192225</v>
      </c>
      <c r="F3845" t="s">
        <v>13</v>
      </c>
      <c r="G3845" t="s">
        <v>14</v>
      </c>
      <c r="H3845">
        <v>3</v>
      </c>
      <c r="I3845">
        <v>1</v>
      </c>
      <c r="J3845">
        <v>1056</v>
      </c>
      <c r="K3845">
        <v>1.0258995</v>
      </c>
      <c r="L3845" t="s">
        <v>16</v>
      </c>
    </row>
    <row r="3846" spans="1:12" x14ac:dyDescent="0.3">
      <c r="A3846" s="1">
        <v>43594</v>
      </c>
      <c r="B3846">
        <v>2019</v>
      </c>
      <c r="C3846" t="s">
        <v>18</v>
      </c>
      <c r="D3846">
        <v>835120</v>
      </c>
      <c r="E3846">
        <v>950000</v>
      </c>
      <c r="F3846" t="s">
        <v>13</v>
      </c>
      <c r="G3846" t="s">
        <v>14</v>
      </c>
      <c r="H3846">
        <v>3</v>
      </c>
      <c r="I3846">
        <v>3</v>
      </c>
      <c r="J3846">
        <v>978</v>
      </c>
      <c r="K3846">
        <v>1.0258995</v>
      </c>
      <c r="L3846" t="s">
        <v>15</v>
      </c>
    </row>
    <row r="3847" spans="1:12" x14ac:dyDescent="0.3">
      <c r="A3847" s="1">
        <v>43595</v>
      </c>
      <c r="B3847">
        <v>2019</v>
      </c>
      <c r="C3847" t="s">
        <v>18</v>
      </c>
      <c r="D3847">
        <v>196840</v>
      </c>
      <c r="E3847">
        <v>315000</v>
      </c>
      <c r="F3847" t="s">
        <v>19</v>
      </c>
      <c r="G3847" t="s">
        <v>20</v>
      </c>
      <c r="H3847">
        <v>4</v>
      </c>
      <c r="I3847">
        <v>2</v>
      </c>
      <c r="J3847">
        <v>1477</v>
      </c>
      <c r="K3847">
        <v>1.0258995</v>
      </c>
      <c r="L3847" t="s">
        <v>22</v>
      </c>
    </row>
    <row r="3848" spans="1:12" x14ac:dyDescent="0.3">
      <c r="A3848" s="1">
        <v>43596</v>
      </c>
      <c r="B3848">
        <v>2019</v>
      </c>
      <c r="C3848" t="s">
        <v>12</v>
      </c>
      <c r="D3848">
        <v>170300</v>
      </c>
      <c r="E3848">
        <v>182000</v>
      </c>
      <c r="F3848" t="s">
        <v>13</v>
      </c>
      <c r="G3848" t="s">
        <v>14</v>
      </c>
      <c r="H3848">
        <v>3</v>
      </c>
      <c r="I3848">
        <v>1</v>
      </c>
      <c r="J3848">
        <v>1015</v>
      </c>
      <c r="K3848">
        <v>1.0258995</v>
      </c>
      <c r="L3848" t="s">
        <v>15</v>
      </c>
    </row>
    <row r="3849" spans="1:12" x14ac:dyDescent="0.3">
      <c r="A3849" s="1">
        <v>43597</v>
      </c>
      <c r="B3849">
        <v>2019</v>
      </c>
      <c r="C3849" t="s">
        <v>21</v>
      </c>
      <c r="D3849">
        <v>1298500</v>
      </c>
      <c r="E3849">
        <v>3100000</v>
      </c>
      <c r="F3849" t="s">
        <v>13</v>
      </c>
      <c r="G3849" t="s">
        <v>14</v>
      </c>
      <c r="H3849">
        <v>3</v>
      </c>
      <c r="I3849">
        <v>1</v>
      </c>
      <c r="J3849">
        <v>997</v>
      </c>
      <c r="K3849">
        <v>1.0258995</v>
      </c>
      <c r="L3849" t="s">
        <v>22</v>
      </c>
    </row>
    <row r="3850" spans="1:12" x14ac:dyDescent="0.3">
      <c r="A3850" s="1">
        <v>43600</v>
      </c>
      <c r="B3850">
        <v>2019</v>
      </c>
      <c r="C3850" t="s">
        <v>30</v>
      </c>
      <c r="D3850">
        <v>252110</v>
      </c>
      <c r="E3850">
        <v>520000</v>
      </c>
      <c r="F3850" t="s">
        <v>19</v>
      </c>
      <c r="G3850" t="s">
        <v>20</v>
      </c>
      <c r="H3850">
        <v>4</v>
      </c>
      <c r="I3850">
        <v>3</v>
      </c>
      <c r="J3850">
        <v>1207</v>
      </c>
      <c r="K3850">
        <v>1.0258995</v>
      </c>
      <c r="L3850" t="s">
        <v>15</v>
      </c>
    </row>
    <row r="3851" spans="1:12" x14ac:dyDescent="0.3">
      <c r="A3851" s="1">
        <v>43600</v>
      </c>
      <c r="B3851">
        <v>2019</v>
      </c>
      <c r="C3851" t="s">
        <v>30</v>
      </c>
      <c r="D3851">
        <v>313940</v>
      </c>
      <c r="E3851">
        <v>450000</v>
      </c>
      <c r="F3851" t="s">
        <v>13</v>
      </c>
      <c r="G3851" t="s">
        <v>14</v>
      </c>
      <c r="H3851">
        <v>3</v>
      </c>
      <c r="I3851">
        <v>3</v>
      </c>
      <c r="J3851">
        <v>903</v>
      </c>
      <c r="K3851">
        <v>1.0258995</v>
      </c>
      <c r="L3851" t="s">
        <v>22</v>
      </c>
    </row>
    <row r="3852" spans="1:12" x14ac:dyDescent="0.3">
      <c r="A3852" s="1">
        <v>43600</v>
      </c>
      <c r="B3852">
        <v>2019</v>
      </c>
      <c r="C3852" t="s">
        <v>12</v>
      </c>
      <c r="D3852">
        <v>91540</v>
      </c>
      <c r="E3852">
        <v>44000</v>
      </c>
      <c r="F3852" t="s">
        <v>13</v>
      </c>
      <c r="G3852" t="s">
        <v>14</v>
      </c>
      <c r="H3852">
        <v>3</v>
      </c>
      <c r="I3852">
        <v>1</v>
      </c>
      <c r="J3852">
        <v>944</v>
      </c>
      <c r="K3852">
        <v>1.0258995</v>
      </c>
      <c r="L3852" t="s">
        <v>16</v>
      </c>
    </row>
    <row r="3853" spans="1:12" x14ac:dyDescent="0.3">
      <c r="A3853" s="1">
        <v>43600</v>
      </c>
      <c r="B3853">
        <v>2019</v>
      </c>
      <c r="C3853" t="s">
        <v>12</v>
      </c>
      <c r="D3853">
        <v>140570</v>
      </c>
      <c r="E3853">
        <v>197000</v>
      </c>
      <c r="F3853" t="s">
        <v>13</v>
      </c>
      <c r="G3853" t="s">
        <v>14</v>
      </c>
      <c r="H3853">
        <v>3</v>
      </c>
      <c r="I3853">
        <v>1</v>
      </c>
      <c r="J3853">
        <v>1035</v>
      </c>
      <c r="K3853">
        <v>1.0258995</v>
      </c>
      <c r="L3853" t="s">
        <v>25</v>
      </c>
    </row>
    <row r="3854" spans="1:12" x14ac:dyDescent="0.3">
      <c r="A3854" s="1">
        <v>43600</v>
      </c>
      <c r="B3854">
        <v>2019</v>
      </c>
      <c r="C3854" t="s">
        <v>26</v>
      </c>
      <c r="D3854">
        <v>295260</v>
      </c>
      <c r="E3854">
        <v>295000</v>
      </c>
      <c r="F3854" t="s">
        <v>13</v>
      </c>
      <c r="G3854" t="s">
        <v>14</v>
      </c>
      <c r="H3854">
        <v>3</v>
      </c>
      <c r="I3854">
        <v>2</v>
      </c>
      <c r="J3854">
        <v>969</v>
      </c>
      <c r="K3854">
        <v>1.0258995</v>
      </c>
      <c r="L3854" t="s">
        <v>25</v>
      </c>
    </row>
    <row r="3855" spans="1:12" x14ac:dyDescent="0.3">
      <c r="A3855" s="1">
        <v>43601</v>
      </c>
      <c r="B3855">
        <v>2019</v>
      </c>
      <c r="C3855" t="s">
        <v>17</v>
      </c>
      <c r="D3855">
        <v>143300</v>
      </c>
      <c r="E3855">
        <v>116000</v>
      </c>
      <c r="F3855" t="s">
        <v>13</v>
      </c>
      <c r="G3855" t="s">
        <v>14</v>
      </c>
      <c r="H3855">
        <v>3</v>
      </c>
      <c r="I3855">
        <v>1</v>
      </c>
      <c r="J3855">
        <v>1091</v>
      </c>
      <c r="K3855">
        <v>1.0258995</v>
      </c>
      <c r="L3855" t="s">
        <v>25</v>
      </c>
    </row>
    <row r="3856" spans="1:12" x14ac:dyDescent="0.3">
      <c r="A3856" s="1">
        <v>43601</v>
      </c>
      <c r="B3856">
        <v>2019</v>
      </c>
      <c r="C3856" t="s">
        <v>12</v>
      </c>
      <c r="D3856">
        <v>100160</v>
      </c>
      <c r="E3856">
        <v>118500</v>
      </c>
      <c r="F3856" t="s">
        <v>13</v>
      </c>
      <c r="G3856" t="s">
        <v>14</v>
      </c>
      <c r="H3856">
        <v>3</v>
      </c>
      <c r="I3856">
        <v>1</v>
      </c>
      <c r="J3856">
        <v>1053</v>
      </c>
      <c r="K3856">
        <v>1.0258995</v>
      </c>
      <c r="L3856" t="s">
        <v>22</v>
      </c>
    </row>
    <row r="3857" spans="1:12" x14ac:dyDescent="0.3">
      <c r="A3857" s="1">
        <v>43601</v>
      </c>
      <c r="B3857">
        <v>2019</v>
      </c>
      <c r="C3857" t="s">
        <v>18</v>
      </c>
      <c r="D3857">
        <v>304200</v>
      </c>
      <c r="E3857">
        <v>149058</v>
      </c>
      <c r="F3857" t="s">
        <v>19</v>
      </c>
      <c r="G3857" t="s">
        <v>20</v>
      </c>
      <c r="H3857">
        <v>4</v>
      </c>
      <c r="I3857">
        <v>4</v>
      </c>
      <c r="J3857">
        <v>1244</v>
      </c>
      <c r="K3857">
        <v>1.0258995</v>
      </c>
      <c r="L3857" t="s">
        <v>16</v>
      </c>
    </row>
    <row r="3858" spans="1:12" x14ac:dyDescent="0.3">
      <c r="A3858" s="1">
        <v>43602</v>
      </c>
      <c r="B3858">
        <v>2019</v>
      </c>
      <c r="C3858" t="s">
        <v>12</v>
      </c>
      <c r="D3858">
        <v>14630</v>
      </c>
      <c r="E3858">
        <v>16000</v>
      </c>
      <c r="F3858" t="s">
        <v>13</v>
      </c>
      <c r="G3858" t="s">
        <v>14</v>
      </c>
      <c r="H3858">
        <v>3</v>
      </c>
      <c r="I3858">
        <v>1</v>
      </c>
      <c r="J3858">
        <v>1044</v>
      </c>
      <c r="K3858">
        <v>1.0258995</v>
      </c>
      <c r="L3858" t="s">
        <v>22</v>
      </c>
    </row>
    <row r="3859" spans="1:12" x14ac:dyDescent="0.3">
      <c r="A3859" s="1">
        <v>43602</v>
      </c>
      <c r="B3859">
        <v>2019</v>
      </c>
      <c r="C3859" t="s">
        <v>18</v>
      </c>
      <c r="D3859">
        <v>458180</v>
      </c>
      <c r="E3859">
        <v>685000</v>
      </c>
      <c r="F3859" t="s">
        <v>13</v>
      </c>
      <c r="G3859" t="s">
        <v>14</v>
      </c>
      <c r="H3859">
        <v>3</v>
      </c>
      <c r="I3859">
        <v>3</v>
      </c>
      <c r="J3859">
        <v>1059</v>
      </c>
      <c r="K3859">
        <v>1.0258995</v>
      </c>
      <c r="L3859" t="s">
        <v>25</v>
      </c>
    </row>
    <row r="3860" spans="1:12" x14ac:dyDescent="0.3">
      <c r="A3860" s="1">
        <v>43603</v>
      </c>
      <c r="B3860">
        <v>2019</v>
      </c>
      <c r="C3860" t="s">
        <v>17</v>
      </c>
      <c r="D3860">
        <v>125810</v>
      </c>
      <c r="E3860">
        <v>137800</v>
      </c>
      <c r="F3860" t="s">
        <v>23</v>
      </c>
      <c r="G3860" t="s">
        <v>24</v>
      </c>
      <c r="H3860">
        <v>6</v>
      </c>
      <c r="I3860">
        <v>5</v>
      </c>
      <c r="J3860">
        <v>1828</v>
      </c>
      <c r="K3860">
        <v>1.0258995</v>
      </c>
      <c r="L3860" t="s">
        <v>25</v>
      </c>
    </row>
    <row r="3861" spans="1:12" x14ac:dyDescent="0.3">
      <c r="A3861" s="1">
        <v>43603</v>
      </c>
      <c r="B3861">
        <v>2019</v>
      </c>
      <c r="C3861" t="s">
        <v>21</v>
      </c>
      <c r="D3861">
        <v>3225950</v>
      </c>
      <c r="E3861">
        <v>3700000</v>
      </c>
      <c r="F3861" t="s">
        <v>13</v>
      </c>
      <c r="G3861" t="s">
        <v>14</v>
      </c>
      <c r="H3861">
        <v>3</v>
      </c>
      <c r="I3861">
        <v>2</v>
      </c>
      <c r="J3861">
        <v>1059</v>
      </c>
      <c r="K3861">
        <v>1.0258995</v>
      </c>
      <c r="L3861" t="s">
        <v>16</v>
      </c>
    </row>
    <row r="3862" spans="1:12" x14ac:dyDescent="0.3">
      <c r="A3862" s="1">
        <v>43603</v>
      </c>
      <c r="B3862">
        <v>2019</v>
      </c>
      <c r="C3862" t="s">
        <v>18</v>
      </c>
      <c r="D3862">
        <v>255120</v>
      </c>
      <c r="E3862">
        <v>435000</v>
      </c>
      <c r="F3862" t="s">
        <v>13</v>
      </c>
      <c r="G3862" t="s">
        <v>14</v>
      </c>
      <c r="H3862">
        <v>3</v>
      </c>
      <c r="I3862">
        <v>2</v>
      </c>
      <c r="J3862">
        <v>978</v>
      </c>
      <c r="K3862">
        <v>1.0258995</v>
      </c>
      <c r="L3862" t="s">
        <v>25</v>
      </c>
    </row>
    <row r="3863" spans="1:12" x14ac:dyDescent="0.3">
      <c r="A3863" s="1">
        <v>43603</v>
      </c>
      <c r="B3863">
        <v>2019</v>
      </c>
      <c r="C3863" t="s">
        <v>30</v>
      </c>
      <c r="D3863">
        <v>184350</v>
      </c>
      <c r="E3863">
        <v>450000</v>
      </c>
      <c r="F3863" t="s">
        <v>19</v>
      </c>
      <c r="G3863" t="s">
        <v>20</v>
      </c>
      <c r="H3863">
        <v>4</v>
      </c>
      <c r="I3863">
        <v>2</v>
      </c>
      <c r="J3863">
        <v>1251</v>
      </c>
      <c r="K3863">
        <v>1.0258995</v>
      </c>
      <c r="L3863" t="s">
        <v>25</v>
      </c>
    </row>
    <row r="3864" spans="1:12" x14ac:dyDescent="0.3">
      <c r="A3864" s="1">
        <v>43603</v>
      </c>
      <c r="B3864">
        <v>2019</v>
      </c>
      <c r="C3864" t="s">
        <v>21</v>
      </c>
      <c r="D3864">
        <v>364210</v>
      </c>
      <c r="E3864">
        <v>615000</v>
      </c>
      <c r="F3864" t="s">
        <v>13</v>
      </c>
      <c r="G3864" t="s">
        <v>14</v>
      </c>
      <c r="H3864">
        <v>3</v>
      </c>
      <c r="I3864">
        <v>3</v>
      </c>
      <c r="J3864">
        <v>1025</v>
      </c>
      <c r="K3864">
        <v>1.0258995</v>
      </c>
      <c r="L3864" t="s">
        <v>25</v>
      </c>
    </row>
    <row r="3865" spans="1:12" x14ac:dyDescent="0.3">
      <c r="A3865" s="1">
        <v>43603</v>
      </c>
      <c r="B3865">
        <v>2019</v>
      </c>
      <c r="C3865" t="s">
        <v>18</v>
      </c>
      <c r="D3865">
        <v>856890</v>
      </c>
      <c r="E3865">
        <v>790000</v>
      </c>
      <c r="F3865" t="s">
        <v>13</v>
      </c>
      <c r="G3865" t="s">
        <v>14</v>
      </c>
      <c r="H3865">
        <v>3</v>
      </c>
      <c r="I3865">
        <v>3</v>
      </c>
      <c r="J3865">
        <v>1041</v>
      </c>
      <c r="K3865">
        <v>1.0258995</v>
      </c>
      <c r="L3865" t="s">
        <v>15</v>
      </c>
    </row>
    <row r="3866" spans="1:12" x14ac:dyDescent="0.3">
      <c r="A3866" s="1">
        <v>43604</v>
      </c>
      <c r="B3866">
        <v>2019</v>
      </c>
      <c r="C3866" t="s">
        <v>30</v>
      </c>
      <c r="D3866">
        <v>393090</v>
      </c>
      <c r="E3866">
        <v>713000</v>
      </c>
      <c r="F3866" t="s">
        <v>13</v>
      </c>
      <c r="G3866" t="s">
        <v>14</v>
      </c>
      <c r="H3866">
        <v>3</v>
      </c>
      <c r="I3866">
        <v>3</v>
      </c>
      <c r="J3866">
        <v>1056</v>
      </c>
      <c r="K3866">
        <v>1.0258995</v>
      </c>
      <c r="L3866" t="s">
        <v>25</v>
      </c>
    </row>
    <row r="3867" spans="1:12" x14ac:dyDescent="0.3">
      <c r="A3867" s="1">
        <v>43607</v>
      </c>
      <c r="B3867">
        <v>2019</v>
      </c>
      <c r="C3867" t="s">
        <v>12</v>
      </c>
      <c r="D3867">
        <v>54110</v>
      </c>
      <c r="E3867">
        <v>50000</v>
      </c>
      <c r="F3867" t="s">
        <v>13</v>
      </c>
      <c r="G3867" t="s">
        <v>14</v>
      </c>
      <c r="H3867">
        <v>3</v>
      </c>
      <c r="I3867">
        <v>1</v>
      </c>
      <c r="J3867">
        <v>994</v>
      </c>
      <c r="K3867">
        <v>1.0258995</v>
      </c>
      <c r="L3867" t="s">
        <v>25</v>
      </c>
    </row>
    <row r="3868" spans="1:12" x14ac:dyDescent="0.3">
      <c r="A3868" s="1">
        <v>43610</v>
      </c>
      <c r="B3868">
        <v>2019</v>
      </c>
      <c r="C3868" t="s">
        <v>12</v>
      </c>
      <c r="D3868">
        <v>102090</v>
      </c>
      <c r="E3868">
        <v>132500</v>
      </c>
      <c r="F3868" t="s">
        <v>13</v>
      </c>
      <c r="G3868" t="s">
        <v>14</v>
      </c>
      <c r="H3868">
        <v>3</v>
      </c>
      <c r="I3868">
        <v>3</v>
      </c>
      <c r="J3868">
        <v>924</v>
      </c>
      <c r="K3868">
        <v>1.0258995</v>
      </c>
      <c r="L3868" t="s">
        <v>16</v>
      </c>
    </row>
    <row r="3869" spans="1:12" x14ac:dyDescent="0.3">
      <c r="A3869" s="1">
        <v>43610</v>
      </c>
      <c r="B3869">
        <v>2019</v>
      </c>
      <c r="C3869" t="s">
        <v>30</v>
      </c>
      <c r="D3869">
        <v>1220320</v>
      </c>
      <c r="E3869">
        <v>1610000</v>
      </c>
      <c r="F3869" t="s">
        <v>13</v>
      </c>
      <c r="G3869" t="s">
        <v>14</v>
      </c>
      <c r="H3869">
        <v>3</v>
      </c>
      <c r="I3869">
        <v>3</v>
      </c>
      <c r="J3869">
        <v>1054</v>
      </c>
      <c r="K3869">
        <v>1.0258995</v>
      </c>
      <c r="L3869" t="s">
        <v>16</v>
      </c>
    </row>
    <row r="3870" spans="1:12" x14ac:dyDescent="0.3">
      <c r="A3870" s="1">
        <v>43611</v>
      </c>
      <c r="B3870">
        <v>2019</v>
      </c>
      <c r="C3870" t="s">
        <v>21</v>
      </c>
      <c r="D3870">
        <v>1444450</v>
      </c>
      <c r="E3870">
        <v>2850000</v>
      </c>
      <c r="F3870" t="s">
        <v>13</v>
      </c>
      <c r="G3870" t="s">
        <v>14</v>
      </c>
      <c r="H3870">
        <v>3</v>
      </c>
      <c r="I3870">
        <v>2</v>
      </c>
      <c r="J3870">
        <v>965</v>
      </c>
      <c r="K3870">
        <v>1.0258995</v>
      </c>
      <c r="L3870" t="s">
        <v>16</v>
      </c>
    </row>
    <row r="3871" spans="1:12" x14ac:dyDescent="0.3">
      <c r="A3871" s="1">
        <v>43611</v>
      </c>
      <c r="B3871">
        <v>2019</v>
      </c>
      <c r="C3871" t="s">
        <v>30</v>
      </c>
      <c r="D3871">
        <v>612570</v>
      </c>
      <c r="E3871">
        <v>1010000</v>
      </c>
      <c r="F3871" t="s">
        <v>13</v>
      </c>
      <c r="G3871" t="s">
        <v>14</v>
      </c>
      <c r="H3871">
        <v>3</v>
      </c>
      <c r="I3871">
        <v>3</v>
      </c>
      <c r="J3871">
        <v>945</v>
      </c>
      <c r="K3871">
        <v>1.0258995</v>
      </c>
      <c r="L3871" t="s">
        <v>15</v>
      </c>
    </row>
    <row r="3872" spans="1:12" x14ac:dyDescent="0.3">
      <c r="A3872" s="1">
        <v>43611</v>
      </c>
      <c r="B3872">
        <v>2019</v>
      </c>
      <c r="C3872" t="s">
        <v>26</v>
      </c>
      <c r="D3872">
        <v>306950</v>
      </c>
      <c r="E3872">
        <v>341000</v>
      </c>
      <c r="F3872" t="s">
        <v>13</v>
      </c>
      <c r="G3872" t="s">
        <v>14</v>
      </c>
      <c r="H3872">
        <v>3</v>
      </c>
      <c r="I3872">
        <v>2</v>
      </c>
      <c r="J3872">
        <v>1017</v>
      </c>
      <c r="K3872">
        <v>1.0258995</v>
      </c>
      <c r="L3872" t="s">
        <v>16</v>
      </c>
    </row>
    <row r="3873" spans="1:12" x14ac:dyDescent="0.3">
      <c r="A3873" s="1">
        <v>43611</v>
      </c>
      <c r="B3873">
        <v>2019</v>
      </c>
      <c r="C3873" t="s">
        <v>30</v>
      </c>
      <c r="D3873">
        <v>596890</v>
      </c>
      <c r="E3873">
        <v>1079000</v>
      </c>
      <c r="F3873" t="s">
        <v>13</v>
      </c>
      <c r="G3873" t="s">
        <v>14</v>
      </c>
      <c r="H3873">
        <v>3</v>
      </c>
      <c r="I3873">
        <v>3</v>
      </c>
      <c r="J3873">
        <v>953</v>
      </c>
      <c r="K3873">
        <v>1.0258995</v>
      </c>
      <c r="L3873" t="s">
        <v>16</v>
      </c>
    </row>
    <row r="3874" spans="1:12" x14ac:dyDescent="0.3">
      <c r="A3874" s="1">
        <v>43615</v>
      </c>
      <c r="B3874">
        <v>2019</v>
      </c>
      <c r="C3874" t="s">
        <v>12</v>
      </c>
      <c r="D3874">
        <v>43360</v>
      </c>
      <c r="E3874">
        <v>55000</v>
      </c>
      <c r="F3874" t="s">
        <v>27</v>
      </c>
      <c r="G3874" t="s">
        <v>28</v>
      </c>
      <c r="H3874">
        <v>8</v>
      </c>
      <c r="I3874">
        <v>7</v>
      </c>
      <c r="J3874">
        <v>2900</v>
      </c>
      <c r="K3874">
        <v>1.0258995</v>
      </c>
      <c r="L3874" t="s">
        <v>15</v>
      </c>
    </row>
    <row r="3875" spans="1:12" x14ac:dyDescent="0.3">
      <c r="A3875" s="1">
        <v>43615</v>
      </c>
      <c r="B3875">
        <v>2019</v>
      </c>
      <c r="C3875" t="s">
        <v>30</v>
      </c>
      <c r="D3875">
        <v>239550</v>
      </c>
      <c r="E3875">
        <v>551000</v>
      </c>
      <c r="F3875" t="s">
        <v>13</v>
      </c>
      <c r="G3875" t="s">
        <v>14</v>
      </c>
      <c r="H3875">
        <v>3</v>
      </c>
      <c r="I3875">
        <v>3</v>
      </c>
      <c r="J3875">
        <v>1060</v>
      </c>
      <c r="K3875">
        <v>1.0258995</v>
      </c>
      <c r="L3875" t="s">
        <v>22</v>
      </c>
    </row>
    <row r="3876" spans="1:12" x14ac:dyDescent="0.3">
      <c r="A3876" s="1">
        <v>43616</v>
      </c>
      <c r="B3876">
        <v>2019</v>
      </c>
      <c r="C3876" t="s">
        <v>21</v>
      </c>
      <c r="D3876">
        <v>2925230</v>
      </c>
      <c r="E3876">
        <v>4200000</v>
      </c>
      <c r="F3876" t="s">
        <v>13</v>
      </c>
      <c r="G3876" t="s">
        <v>14</v>
      </c>
      <c r="H3876">
        <v>3</v>
      </c>
      <c r="I3876">
        <v>1</v>
      </c>
      <c r="J3876">
        <v>955</v>
      </c>
      <c r="K3876">
        <v>1.0258995</v>
      </c>
      <c r="L3876" t="s">
        <v>25</v>
      </c>
    </row>
    <row r="3877" spans="1:12" x14ac:dyDescent="0.3">
      <c r="A3877" s="1">
        <v>43616</v>
      </c>
      <c r="B3877">
        <v>2019</v>
      </c>
      <c r="C3877" t="s">
        <v>21</v>
      </c>
      <c r="D3877">
        <v>815640</v>
      </c>
      <c r="E3877">
        <v>1200000</v>
      </c>
      <c r="F3877" t="s">
        <v>13</v>
      </c>
      <c r="G3877" t="s">
        <v>14</v>
      </c>
      <c r="H3877">
        <v>3</v>
      </c>
      <c r="I3877">
        <v>3</v>
      </c>
      <c r="J3877">
        <v>910</v>
      </c>
      <c r="K3877">
        <v>1.0258995</v>
      </c>
      <c r="L3877" t="s">
        <v>16</v>
      </c>
    </row>
    <row r="3878" spans="1:12" x14ac:dyDescent="0.3">
      <c r="A3878" s="1">
        <v>43616</v>
      </c>
      <c r="B3878">
        <v>2019</v>
      </c>
      <c r="C3878" t="s">
        <v>18</v>
      </c>
      <c r="D3878">
        <v>236570</v>
      </c>
      <c r="E3878">
        <v>375000</v>
      </c>
      <c r="F3878" t="s">
        <v>23</v>
      </c>
      <c r="G3878" t="s">
        <v>24</v>
      </c>
      <c r="H3878">
        <v>6</v>
      </c>
      <c r="I3878">
        <v>4</v>
      </c>
      <c r="J3878">
        <v>1842</v>
      </c>
      <c r="K3878">
        <v>1.0258995</v>
      </c>
      <c r="L3878" t="s">
        <v>16</v>
      </c>
    </row>
    <row r="3879" spans="1:12" x14ac:dyDescent="0.3">
      <c r="A3879" s="1">
        <v>43617</v>
      </c>
      <c r="B3879">
        <v>2019</v>
      </c>
      <c r="C3879" t="s">
        <v>21</v>
      </c>
      <c r="D3879">
        <v>3709720</v>
      </c>
      <c r="E3879">
        <v>6775000</v>
      </c>
      <c r="F3879" t="s">
        <v>13</v>
      </c>
      <c r="G3879" t="s">
        <v>14</v>
      </c>
      <c r="H3879">
        <v>3</v>
      </c>
      <c r="I3879">
        <v>2</v>
      </c>
      <c r="J3879">
        <v>1025</v>
      </c>
      <c r="K3879">
        <v>1.0258995</v>
      </c>
      <c r="L3879" t="s">
        <v>22</v>
      </c>
    </row>
    <row r="3880" spans="1:12" x14ac:dyDescent="0.3">
      <c r="A3880" s="1">
        <v>43617</v>
      </c>
      <c r="B3880">
        <v>2019</v>
      </c>
      <c r="C3880" t="s">
        <v>30</v>
      </c>
      <c r="D3880">
        <v>677310</v>
      </c>
      <c r="E3880">
        <v>1050000</v>
      </c>
      <c r="F3880" t="s">
        <v>13</v>
      </c>
      <c r="G3880" t="s">
        <v>14</v>
      </c>
      <c r="H3880">
        <v>3</v>
      </c>
      <c r="I3880">
        <v>2</v>
      </c>
      <c r="J3880">
        <v>932</v>
      </c>
      <c r="K3880">
        <v>1.0258995</v>
      </c>
      <c r="L3880" t="s">
        <v>16</v>
      </c>
    </row>
    <row r="3881" spans="1:12" x14ac:dyDescent="0.3">
      <c r="A3881" s="1">
        <v>43618</v>
      </c>
      <c r="B3881">
        <v>2019</v>
      </c>
      <c r="C3881" t="s">
        <v>12</v>
      </c>
      <c r="D3881">
        <v>113810</v>
      </c>
      <c r="E3881">
        <v>160000</v>
      </c>
      <c r="F3881" t="s">
        <v>13</v>
      </c>
      <c r="G3881" t="s">
        <v>14</v>
      </c>
      <c r="H3881">
        <v>3</v>
      </c>
      <c r="I3881">
        <v>2</v>
      </c>
      <c r="J3881">
        <v>933</v>
      </c>
      <c r="K3881">
        <v>1.0258995</v>
      </c>
      <c r="L3881" t="s">
        <v>15</v>
      </c>
    </row>
    <row r="3882" spans="1:12" x14ac:dyDescent="0.3">
      <c r="A3882" s="1">
        <v>43618</v>
      </c>
      <c r="B3882">
        <v>2019</v>
      </c>
      <c r="C3882" t="s">
        <v>21</v>
      </c>
      <c r="D3882">
        <v>1464820</v>
      </c>
      <c r="E3882">
        <v>1717000</v>
      </c>
      <c r="F3882" t="s">
        <v>13</v>
      </c>
      <c r="G3882" t="s">
        <v>14</v>
      </c>
      <c r="H3882">
        <v>3</v>
      </c>
      <c r="I3882">
        <v>2</v>
      </c>
      <c r="J3882">
        <v>910</v>
      </c>
      <c r="K3882">
        <v>1.0258995</v>
      </c>
      <c r="L3882" t="s">
        <v>25</v>
      </c>
    </row>
    <row r="3883" spans="1:12" x14ac:dyDescent="0.3">
      <c r="A3883" s="1">
        <v>43621</v>
      </c>
      <c r="B3883">
        <v>2019</v>
      </c>
      <c r="C3883" t="s">
        <v>26</v>
      </c>
      <c r="D3883">
        <v>526470</v>
      </c>
      <c r="E3883">
        <v>825000</v>
      </c>
      <c r="F3883" t="s">
        <v>13</v>
      </c>
      <c r="G3883" t="s">
        <v>14</v>
      </c>
      <c r="H3883">
        <v>3</v>
      </c>
      <c r="I3883">
        <v>1</v>
      </c>
      <c r="J3883">
        <v>1058</v>
      </c>
      <c r="K3883">
        <v>1.0258995</v>
      </c>
      <c r="L3883" t="s">
        <v>15</v>
      </c>
    </row>
    <row r="3884" spans="1:12" x14ac:dyDescent="0.3">
      <c r="A3884" s="1">
        <v>43622</v>
      </c>
      <c r="B3884">
        <v>2019</v>
      </c>
      <c r="C3884" t="s">
        <v>30</v>
      </c>
      <c r="D3884">
        <v>295340</v>
      </c>
      <c r="E3884">
        <v>535000</v>
      </c>
      <c r="F3884" t="s">
        <v>13</v>
      </c>
      <c r="G3884" t="s">
        <v>14</v>
      </c>
      <c r="H3884">
        <v>3</v>
      </c>
      <c r="I3884">
        <v>1</v>
      </c>
      <c r="J3884">
        <v>950</v>
      </c>
      <c r="K3884">
        <v>1.0258995</v>
      </c>
      <c r="L3884" t="s">
        <v>25</v>
      </c>
    </row>
    <row r="3885" spans="1:12" x14ac:dyDescent="0.3">
      <c r="A3885" s="1">
        <v>43625</v>
      </c>
      <c r="B3885">
        <v>2019</v>
      </c>
      <c r="C3885" t="s">
        <v>26</v>
      </c>
      <c r="D3885">
        <v>845040</v>
      </c>
      <c r="E3885">
        <v>1300000</v>
      </c>
      <c r="F3885" t="s">
        <v>13</v>
      </c>
      <c r="G3885" t="s">
        <v>14</v>
      </c>
      <c r="H3885">
        <v>3</v>
      </c>
      <c r="I3885">
        <v>1</v>
      </c>
      <c r="J3885">
        <v>903</v>
      </c>
      <c r="K3885">
        <v>1.0258995</v>
      </c>
      <c r="L3885" t="s">
        <v>15</v>
      </c>
    </row>
    <row r="3886" spans="1:12" x14ac:dyDescent="0.3">
      <c r="A3886" s="1">
        <v>43625</v>
      </c>
      <c r="B3886">
        <v>2019</v>
      </c>
      <c r="C3886" t="s">
        <v>26</v>
      </c>
      <c r="D3886">
        <v>272230</v>
      </c>
      <c r="E3886">
        <v>375500</v>
      </c>
      <c r="F3886" t="s">
        <v>13</v>
      </c>
      <c r="G3886" t="s">
        <v>14</v>
      </c>
      <c r="H3886">
        <v>3</v>
      </c>
      <c r="I3886">
        <v>2</v>
      </c>
      <c r="J3886">
        <v>1008</v>
      </c>
      <c r="K3886">
        <v>1.0258995</v>
      </c>
      <c r="L3886" t="s">
        <v>15</v>
      </c>
    </row>
    <row r="3887" spans="1:12" x14ac:dyDescent="0.3">
      <c r="A3887" s="1">
        <v>43628</v>
      </c>
      <c r="B3887">
        <v>2019</v>
      </c>
      <c r="C3887" t="s">
        <v>26</v>
      </c>
      <c r="D3887">
        <v>356160</v>
      </c>
      <c r="E3887">
        <v>398000</v>
      </c>
      <c r="F3887" t="s">
        <v>13</v>
      </c>
      <c r="G3887" t="s">
        <v>14</v>
      </c>
      <c r="H3887">
        <v>3</v>
      </c>
      <c r="I3887">
        <v>1</v>
      </c>
      <c r="J3887">
        <v>1072</v>
      </c>
      <c r="K3887">
        <v>1.0258995</v>
      </c>
      <c r="L3887" t="s">
        <v>25</v>
      </c>
    </row>
    <row r="3888" spans="1:12" x14ac:dyDescent="0.3">
      <c r="A3888" s="1">
        <v>43631</v>
      </c>
      <c r="B3888">
        <v>2019</v>
      </c>
      <c r="C3888" t="s">
        <v>26</v>
      </c>
      <c r="D3888">
        <v>269920</v>
      </c>
      <c r="E3888">
        <v>425000</v>
      </c>
      <c r="F3888" t="s">
        <v>13</v>
      </c>
      <c r="G3888" t="s">
        <v>14</v>
      </c>
      <c r="H3888">
        <v>3</v>
      </c>
      <c r="I3888">
        <v>1</v>
      </c>
      <c r="J3888">
        <v>912</v>
      </c>
      <c r="K3888">
        <v>1.0258995</v>
      </c>
      <c r="L3888" t="s">
        <v>25</v>
      </c>
    </row>
    <row r="3889" spans="1:12" x14ac:dyDescent="0.3">
      <c r="A3889" s="1">
        <v>43632</v>
      </c>
      <c r="B3889">
        <v>2019</v>
      </c>
      <c r="C3889" t="s">
        <v>21</v>
      </c>
      <c r="D3889">
        <v>3830540</v>
      </c>
      <c r="E3889">
        <v>5800000</v>
      </c>
      <c r="F3889" t="s">
        <v>13</v>
      </c>
      <c r="G3889" t="s">
        <v>14</v>
      </c>
      <c r="H3889">
        <v>3</v>
      </c>
      <c r="I3889">
        <v>1</v>
      </c>
      <c r="J3889">
        <v>1079</v>
      </c>
      <c r="K3889">
        <v>1.0258995</v>
      </c>
      <c r="L3889" t="s">
        <v>22</v>
      </c>
    </row>
    <row r="3890" spans="1:12" x14ac:dyDescent="0.3">
      <c r="A3890" s="1">
        <v>43632</v>
      </c>
      <c r="B3890">
        <v>2019</v>
      </c>
      <c r="C3890" t="s">
        <v>12</v>
      </c>
      <c r="D3890">
        <v>70840</v>
      </c>
      <c r="E3890">
        <v>66900</v>
      </c>
      <c r="F3890" t="s">
        <v>13</v>
      </c>
      <c r="G3890" t="s">
        <v>14</v>
      </c>
      <c r="H3890">
        <v>3</v>
      </c>
      <c r="I3890">
        <v>3</v>
      </c>
      <c r="J3890">
        <v>1021</v>
      </c>
      <c r="K3890">
        <v>1.0258995</v>
      </c>
      <c r="L3890" t="s">
        <v>16</v>
      </c>
    </row>
    <row r="3891" spans="1:12" x14ac:dyDescent="0.3">
      <c r="A3891" s="1">
        <v>43632</v>
      </c>
      <c r="B3891">
        <v>2019</v>
      </c>
      <c r="C3891" t="s">
        <v>17</v>
      </c>
      <c r="D3891">
        <v>99140</v>
      </c>
      <c r="E3891">
        <v>80000</v>
      </c>
      <c r="F3891" t="s">
        <v>19</v>
      </c>
      <c r="G3891" t="s">
        <v>20</v>
      </c>
      <c r="H3891">
        <v>4</v>
      </c>
      <c r="I3891">
        <v>2</v>
      </c>
      <c r="J3891">
        <v>1392</v>
      </c>
      <c r="K3891">
        <v>1.0258995</v>
      </c>
      <c r="L3891" t="s">
        <v>25</v>
      </c>
    </row>
    <row r="3892" spans="1:12" x14ac:dyDescent="0.3">
      <c r="A3892" s="1">
        <v>43632</v>
      </c>
      <c r="B3892">
        <v>2019</v>
      </c>
      <c r="C3892" t="s">
        <v>18</v>
      </c>
      <c r="D3892">
        <v>345080</v>
      </c>
      <c r="E3892">
        <v>460000</v>
      </c>
      <c r="F3892" t="s">
        <v>13</v>
      </c>
      <c r="G3892" t="s">
        <v>14</v>
      </c>
      <c r="H3892">
        <v>3</v>
      </c>
      <c r="I3892">
        <v>3</v>
      </c>
      <c r="J3892">
        <v>1040</v>
      </c>
      <c r="K3892">
        <v>1.0258995</v>
      </c>
      <c r="L3892" t="s">
        <v>25</v>
      </c>
    </row>
    <row r="3893" spans="1:12" x14ac:dyDescent="0.3">
      <c r="A3893" s="1">
        <v>43632</v>
      </c>
      <c r="B3893">
        <v>2019</v>
      </c>
      <c r="C3893" t="s">
        <v>30</v>
      </c>
      <c r="D3893">
        <v>398320</v>
      </c>
      <c r="E3893">
        <v>615000</v>
      </c>
      <c r="F3893" t="s">
        <v>13</v>
      </c>
      <c r="G3893" t="s">
        <v>14</v>
      </c>
      <c r="H3893">
        <v>3</v>
      </c>
      <c r="I3893">
        <v>2</v>
      </c>
      <c r="J3893">
        <v>927</v>
      </c>
      <c r="K3893">
        <v>1.0258995</v>
      </c>
      <c r="L3893" t="s">
        <v>16</v>
      </c>
    </row>
    <row r="3894" spans="1:12" x14ac:dyDescent="0.3">
      <c r="A3894" s="1">
        <v>43635</v>
      </c>
      <c r="B3894">
        <v>2019</v>
      </c>
      <c r="C3894" t="s">
        <v>18</v>
      </c>
      <c r="D3894">
        <v>279510</v>
      </c>
      <c r="E3894">
        <v>519000</v>
      </c>
      <c r="F3894" t="s">
        <v>13</v>
      </c>
      <c r="G3894" t="s">
        <v>14</v>
      </c>
      <c r="H3894">
        <v>3</v>
      </c>
      <c r="I3894">
        <v>3</v>
      </c>
      <c r="J3894">
        <v>1026</v>
      </c>
      <c r="K3894">
        <v>1.0258995</v>
      </c>
      <c r="L3894" t="s">
        <v>15</v>
      </c>
    </row>
    <row r="3895" spans="1:12" x14ac:dyDescent="0.3">
      <c r="A3895" s="1">
        <v>43636</v>
      </c>
      <c r="B3895">
        <v>2019</v>
      </c>
      <c r="C3895" t="s">
        <v>26</v>
      </c>
      <c r="D3895">
        <v>760130</v>
      </c>
      <c r="E3895">
        <v>975000</v>
      </c>
      <c r="F3895" t="s">
        <v>13</v>
      </c>
      <c r="G3895" t="s">
        <v>14</v>
      </c>
      <c r="H3895">
        <v>3</v>
      </c>
      <c r="I3895">
        <v>2</v>
      </c>
      <c r="J3895">
        <v>1014</v>
      </c>
      <c r="K3895">
        <v>1.0258995</v>
      </c>
      <c r="L3895" t="s">
        <v>25</v>
      </c>
    </row>
    <row r="3896" spans="1:12" x14ac:dyDescent="0.3">
      <c r="A3896" s="1">
        <v>43636</v>
      </c>
      <c r="B3896">
        <v>2019</v>
      </c>
      <c r="C3896" t="s">
        <v>21</v>
      </c>
      <c r="D3896">
        <v>2657200</v>
      </c>
      <c r="E3896">
        <v>4066000</v>
      </c>
      <c r="F3896" t="s">
        <v>13</v>
      </c>
      <c r="G3896" t="s">
        <v>14</v>
      </c>
      <c r="H3896">
        <v>3</v>
      </c>
      <c r="I3896">
        <v>3</v>
      </c>
      <c r="J3896">
        <v>980</v>
      </c>
      <c r="K3896">
        <v>1.0258995</v>
      </c>
      <c r="L3896" t="s">
        <v>25</v>
      </c>
    </row>
    <row r="3897" spans="1:12" x14ac:dyDescent="0.3">
      <c r="A3897" s="1">
        <v>43636</v>
      </c>
      <c r="B3897">
        <v>2019</v>
      </c>
      <c r="C3897" t="s">
        <v>26</v>
      </c>
      <c r="D3897">
        <v>609490</v>
      </c>
      <c r="E3897">
        <v>870000</v>
      </c>
      <c r="F3897" t="s">
        <v>13</v>
      </c>
      <c r="G3897" t="s">
        <v>14</v>
      </c>
      <c r="H3897">
        <v>3</v>
      </c>
      <c r="I3897">
        <v>1</v>
      </c>
      <c r="J3897">
        <v>971</v>
      </c>
      <c r="K3897">
        <v>1.0258995</v>
      </c>
      <c r="L3897" t="s">
        <v>15</v>
      </c>
    </row>
    <row r="3898" spans="1:12" x14ac:dyDescent="0.3">
      <c r="A3898" s="1">
        <v>43636</v>
      </c>
      <c r="B3898">
        <v>2019</v>
      </c>
      <c r="C3898" t="s">
        <v>17</v>
      </c>
      <c r="D3898">
        <v>108750</v>
      </c>
      <c r="E3898">
        <v>130000</v>
      </c>
      <c r="F3898" t="s">
        <v>23</v>
      </c>
      <c r="G3898" t="s">
        <v>24</v>
      </c>
      <c r="H3898">
        <v>6</v>
      </c>
      <c r="I3898">
        <v>4</v>
      </c>
      <c r="J3898">
        <v>1872</v>
      </c>
      <c r="K3898">
        <v>1.0258995</v>
      </c>
      <c r="L3898" t="s">
        <v>22</v>
      </c>
    </row>
    <row r="3899" spans="1:12" x14ac:dyDescent="0.3">
      <c r="A3899" s="1">
        <v>43636</v>
      </c>
      <c r="B3899">
        <v>2019</v>
      </c>
      <c r="C3899" t="s">
        <v>30</v>
      </c>
      <c r="D3899">
        <v>747190</v>
      </c>
      <c r="E3899">
        <v>983000</v>
      </c>
      <c r="F3899" t="s">
        <v>13</v>
      </c>
      <c r="G3899" t="s">
        <v>14</v>
      </c>
      <c r="H3899">
        <v>3</v>
      </c>
      <c r="I3899">
        <v>3</v>
      </c>
      <c r="J3899">
        <v>970</v>
      </c>
      <c r="K3899">
        <v>1.0258995</v>
      </c>
      <c r="L3899" t="s">
        <v>15</v>
      </c>
    </row>
    <row r="3900" spans="1:12" x14ac:dyDescent="0.3">
      <c r="A3900" s="1">
        <v>43636</v>
      </c>
      <c r="B3900">
        <v>2019</v>
      </c>
      <c r="C3900" t="s">
        <v>30</v>
      </c>
      <c r="D3900">
        <v>754540</v>
      </c>
      <c r="E3900">
        <v>1275000</v>
      </c>
      <c r="F3900" t="s">
        <v>13</v>
      </c>
      <c r="G3900" t="s">
        <v>14</v>
      </c>
      <c r="H3900">
        <v>3</v>
      </c>
      <c r="I3900">
        <v>2</v>
      </c>
      <c r="J3900">
        <v>1094</v>
      </c>
      <c r="K3900">
        <v>1.0258995</v>
      </c>
      <c r="L3900" t="s">
        <v>22</v>
      </c>
    </row>
    <row r="3901" spans="1:12" x14ac:dyDescent="0.3">
      <c r="A3901" s="1">
        <v>43637</v>
      </c>
      <c r="B3901">
        <v>2019</v>
      </c>
      <c r="C3901" t="s">
        <v>30</v>
      </c>
      <c r="D3901">
        <v>496900</v>
      </c>
      <c r="E3901">
        <v>800000</v>
      </c>
      <c r="F3901" t="s">
        <v>19</v>
      </c>
      <c r="G3901" t="s">
        <v>20</v>
      </c>
      <c r="H3901">
        <v>4</v>
      </c>
      <c r="I3901">
        <v>2</v>
      </c>
      <c r="J3901">
        <v>1202</v>
      </c>
      <c r="K3901">
        <v>1.0258995</v>
      </c>
      <c r="L3901" t="s">
        <v>15</v>
      </c>
    </row>
    <row r="3902" spans="1:12" x14ac:dyDescent="0.3">
      <c r="A3902" s="1">
        <v>43638</v>
      </c>
      <c r="B3902">
        <v>2019</v>
      </c>
      <c r="C3902" t="s">
        <v>17</v>
      </c>
      <c r="D3902">
        <v>192030</v>
      </c>
      <c r="E3902">
        <v>327400</v>
      </c>
      <c r="F3902" t="s">
        <v>13</v>
      </c>
      <c r="G3902" t="s">
        <v>14</v>
      </c>
      <c r="H3902">
        <v>3</v>
      </c>
      <c r="I3902">
        <v>3</v>
      </c>
      <c r="J3902">
        <v>1089</v>
      </c>
      <c r="K3902">
        <v>1.0258995</v>
      </c>
      <c r="L3902" t="s">
        <v>16</v>
      </c>
    </row>
    <row r="3903" spans="1:12" x14ac:dyDescent="0.3">
      <c r="A3903" s="1">
        <v>43638</v>
      </c>
      <c r="B3903">
        <v>2019</v>
      </c>
      <c r="C3903" t="s">
        <v>17</v>
      </c>
      <c r="D3903">
        <v>96150</v>
      </c>
      <c r="E3903">
        <v>120000</v>
      </c>
      <c r="F3903" t="s">
        <v>23</v>
      </c>
      <c r="G3903" t="s">
        <v>24</v>
      </c>
      <c r="H3903">
        <v>6</v>
      </c>
      <c r="I3903">
        <v>6</v>
      </c>
      <c r="J3903">
        <v>2195</v>
      </c>
      <c r="K3903">
        <v>1.0258995</v>
      </c>
      <c r="L3903" t="s">
        <v>22</v>
      </c>
    </row>
    <row r="3904" spans="1:12" x14ac:dyDescent="0.3">
      <c r="A3904" s="1">
        <v>43639</v>
      </c>
      <c r="B3904">
        <v>2019</v>
      </c>
      <c r="C3904" t="s">
        <v>18</v>
      </c>
      <c r="D3904">
        <v>231330</v>
      </c>
      <c r="E3904">
        <v>439000</v>
      </c>
      <c r="F3904" t="s">
        <v>13</v>
      </c>
      <c r="G3904" t="s">
        <v>14</v>
      </c>
      <c r="H3904">
        <v>3</v>
      </c>
      <c r="I3904">
        <v>2</v>
      </c>
      <c r="J3904">
        <v>911</v>
      </c>
      <c r="K3904">
        <v>1.0258995</v>
      </c>
      <c r="L3904" t="s">
        <v>25</v>
      </c>
    </row>
    <row r="3905" spans="1:12" x14ac:dyDescent="0.3">
      <c r="A3905" s="1">
        <v>43639</v>
      </c>
      <c r="B3905">
        <v>2019</v>
      </c>
      <c r="C3905" t="s">
        <v>18</v>
      </c>
      <c r="D3905">
        <v>313520</v>
      </c>
      <c r="E3905">
        <v>586000</v>
      </c>
      <c r="F3905" t="s">
        <v>13</v>
      </c>
      <c r="G3905" t="s">
        <v>14</v>
      </c>
      <c r="H3905">
        <v>3</v>
      </c>
      <c r="I3905">
        <v>2</v>
      </c>
      <c r="J3905">
        <v>950</v>
      </c>
      <c r="K3905">
        <v>1.0258995</v>
      </c>
      <c r="L3905" t="s">
        <v>15</v>
      </c>
    </row>
    <row r="3906" spans="1:12" x14ac:dyDescent="0.3">
      <c r="A3906" s="1">
        <v>43642</v>
      </c>
      <c r="B3906">
        <v>2019</v>
      </c>
      <c r="C3906" t="s">
        <v>18</v>
      </c>
      <c r="D3906">
        <v>2539330</v>
      </c>
      <c r="E3906">
        <v>3900000</v>
      </c>
      <c r="F3906" t="s">
        <v>13</v>
      </c>
      <c r="G3906" t="s">
        <v>14</v>
      </c>
      <c r="H3906">
        <v>3</v>
      </c>
      <c r="I3906">
        <v>3</v>
      </c>
      <c r="J3906">
        <v>1045</v>
      </c>
      <c r="K3906">
        <v>1.0258995</v>
      </c>
      <c r="L3906" t="s">
        <v>16</v>
      </c>
    </row>
    <row r="3907" spans="1:12" x14ac:dyDescent="0.3">
      <c r="A3907" s="1">
        <v>43643</v>
      </c>
      <c r="B3907">
        <v>2019</v>
      </c>
      <c r="C3907" t="s">
        <v>21</v>
      </c>
      <c r="D3907">
        <v>659750</v>
      </c>
      <c r="E3907">
        <v>1110000</v>
      </c>
      <c r="F3907" t="s">
        <v>13</v>
      </c>
      <c r="G3907" t="s">
        <v>14</v>
      </c>
      <c r="H3907">
        <v>3</v>
      </c>
      <c r="I3907">
        <v>1</v>
      </c>
      <c r="J3907">
        <v>922</v>
      </c>
      <c r="K3907">
        <v>1.0258995</v>
      </c>
      <c r="L3907" t="s">
        <v>15</v>
      </c>
    </row>
    <row r="3908" spans="1:12" x14ac:dyDescent="0.3">
      <c r="A3908" s="1">
        <v>43643</v>
      </c>
      <c r="B3908">
        <v>2019</v>
      </c>
      <c r="C3908" t="s">
        <v>18</v>
      </c>
      <c r="D3908">
        <v>526100</v>
      </c>
      <c r="E3908">
        <v>765500</v>
      </c>
      <c r="F3908" t="s">
        <v>13</v>
      </c>
      <c r="G3908" t="s">
        <v>14</v>
      </c>
      <c r="H3908">
        <v>3</v>
      </c>
      <c r="I3908">
        <v>3</v>
      </c>
      <c r="J3908">
        <v>979</v>
      </c>
      <c r="K3908">
        <v>1.0258995</v>
      </c>
      <c r="L3908" t="s">
        <v>16</v>
      </c>
    </row>
    <row r="3909" spans="1:12" x14ac:dyDescent="0.3">
      <c r="A3909" s="1">
        <v>43643</v>
      </c>
      <c r="B3909">
        <v>2019</v>
      </c>
      <c r="C3909" t="s">
        <v>26</v>
      </c>
      <c r="D3909">
        <v>458290</v>
      </c>
      <c r="E3909">
        <v>695000</v>
      </c>
      <c r="F3909" t="s">
        <v>13</v>
      </c>
      <c r="G3909" t="s">
        <v>14</v>
      </c>
      <c r="H3909">
        <v>3</v>
      </c>
      <c r="I3909">
        <v>1</v>
      </c>
      <c r="J3909">
        <v>1018</v>
      </c>
      <c r="K3909">
        <v>1.0258995</v>
      </c>
      <c r="L3909" t="s">
        <v>25</v>
      </c>
    </row>
    <row r="3910" spans="1:12" x14ac:dyDescent="0.3">
      <c r="A3910" s="1">
        <v>43643</v>
      </c>
      <c r="B3910">
        <v>2019</v>
      </c>
      <c r="C3910" t="s">
        <v>18</v>
      </c>
      <c r="D3910">
        <v>2221680</v>
      </c>
      <c r="E3910">
        <v>3850000</v>
      </c>
      <c r="F3910" t="s">
        <v>13</v>
      </c>
      <c r="G3910" t="s">
        <v>14</v>
      </c>
      <c r="H3910">
        <v>3</v>
      </c>
      <c r="I3910">
        <v>2</v>
      </c>
      <c r="J3910">
        <v>984</v>
      </c>
      <c r="K3910">
        <v>1.0258995</v>
      </c>
      <c r="L3910" t="s">
        <v>15</v>
      </c>
    </row>
    <row r="3911" spans="1:12" x14ac:dyDescent="0.3">
      <c r="A3911" s="1">
        <v>43643</v>
      </c>
      <c r="B3911">
        <v>2019</v>
      </c>
      <c r="C3911" t="s">
        <v>26</v>
      </c>
      <c r="D3911">
        <v>718340</v>
      </c>
      <c r="E3911">
        <v>1000000</v>
      </c>
      <c r="F3911" t="s">
        <v>13</v>
      </c>
      <c r="G3911" t="s">
        <v>14</v>
      </c>
      <c r="H3911">
        <v>3</v>
      </c>
      <c r="I3911">
        <v>1</v>
      </c>
      <c r="J3911">
        <v>944</v>
      </c>
      <c r="K3911">
        <v>1.0258995</v>
      </c>
      <c r="L3911" t="s">
        <v>16</v>
      </c>
    </row>
    <row r="3912" spans="1:12" x14ac:dyDescent="0.3">
      <c r="A3912" s="1">
        <v>43644</v>
      </c>
      <c r="B3912">
        <v>2019</v>
      </c>
      <c r="C3912" t="s">
        <v>26</v>
      </c>
      <c r="D3912">
        <v>627270</v>
      </c>
      <c r="E3912">
        <v>870000</v>
      </c>
      <c r="F3912" t="s">
        <v>13</v>
      </c>
      <c r="G3912" t="s">
        <v>14</v>
      </c>
      <c r="H3912">
        <v>3</v>
      </c>
      <c r="I3912">
        <v>3</v>
      </c>
      <c r="J3912">
        <v>936</v>
      </c>
      <c r="K3912">
        <v>1.0258995</v>
      </c>
      <c r="L3912" t="s">
        <v>15</v>
      </c>
    </row>
    <row r="3913" spans="1:12" x14ac:dyDescent="0.3">
      <c r="A3913" s="1">
        <v>43644</v>
      </c>
      <c r="B3913">
        <v>2019</v>
      </c>
      <c r="C3913" t="s">
        <v>26</v>
      </c>
      <c r="D3913">
        <v>446460</v>
      </c>
      <c r="E3913">
        <v>665000</v>
      </c>
      <c r="F3913" t="s">
        <v>13</v>
      </c>
      <c r="G3913" t="s">
        <v>14</v>
      </c>
      <c r="H3913">
        <v>3</v>
      </c>
      <c r="I3913">
        <v>1</v>
      </c>
      <c r="J3913">
        <v>1030</v>
      </c>
      <c r="K3913">
        <v>1.0258995</v>
      </c>
      <c r="L3913" t="s">
        <v>16</v>
      </c>
    </row>
    <row r="3914" spans="1:12" x14ac:dyDescent="0.3">
      <c r="A3914" s="1">
        <v>43644</v>
      </c>
      <c r="B3914">
        <v>2019</v>
      </c>
      <c r="C3914" t="s">
        <v>26</v>
      </c>
      <c r="D3914">
        <v>244580</v>
      </c>
      <c r="E3914">
        <v>332000</v>
      </c>
      <c r="F3914" t="s">
        <v>13</v>
      </c>
      <c r="G3914" t="s">
        <v>14</v>
      </c>
      <c r="H3914">
        <v>3</v>
      </c>
      <c r="I3914">
        <v>1</v>
      </c>
      <c r="J3914">
        <v>922</v>
      </c>
      <c r="K3914">
        <v>1.0258995</v>
      </c>
      <c r="L3914" t="s">
        <v>16</v>
      </c>
    </row>
    <row r="3915" spans="1:12" x14ac:dyDescent="0.3">
      <c r="A3915" s="1">
        <v>43644</v>
      </c>
      <c r="B3915">
        <v>2019</v>
      </c>
      <c r="C3915" t="s">
        <v>18</v>
      </c>
      <c r="D3915">
        <v>182650</v>
      </c>
      <c r="E3915">
        <v>340000</v>
      </c>
      <c r="F3915" t="s">
        <v>13</v>
      </c>
      <c r="G3915" t="s">
        <v>14</v>
      </c>
      <c r="H3915">
        <v>3</v>
      </c>
      <c r="I3915">
        <v>1</v>
      </c>
      <c r="J3915">
        <v>983</v>
      </c>
      <c r="K3915">
        <v>1.0258995</v>
      </c>
      <c r="L3915" t="s">
        <v>22</v>
      </c>
    </row>
    <row r="3916" spans="1:12" x14ac:dyDescent="0.3">
      <c r="A3916" s="1">
        <v>43645</v>
      </c>
      <c r="B3916">
        <v>2019</v>
      </c>
      <c r="C3916" t="s">
        <v>21</v>
      </c>
      <c r="D3916">
        <v>1192800</v>
      </c>
      <c r="E3916">
        <v>2200000</v>
      </c>
      <c r="F3916" t="s">
        <v>13</v>
      </c>
      <c r="G3916" t="s">
        <v>14</v>
      </c>
      <c r="H3916">
        <v>3</v>
      </c>
      <c r="I3916">
        <v>1</v>
      </c>
      <c r="J3916">
        <v>1046</v>
      </c>
      <c r="K3916">
        <v>1.0258995</v>
      </c>
      <c r="L3916" t="s">
        <v>22</v>
      </c>
    </row>
    <row r="3917" spans="1:12" x14ac:dyDescent="0.3">
      <c r="A3917" s="1">
        <v>43646</v>
      </c>
      <c r="B3917">
        <v>2019</v>
      </c>
      <c r="C3917" t="s">
        <v>17</v>
      </c>
      <c r="D3917">
        <v>172430</v>
      </c>
      <c r="E3917">
        <v>224900</v>
      </c>
      <c r="F3917" t="s">
        <v>13</v>
      </c>
      <c r="G3917" t="s">
        <v>14</v>
      </c>
      <c r="H3917">
        <v>3</v>
      </c>
      <c r="I3917">
        <v>2</v>
      </c>
      <c r="J3917">
        <v>1062</v>
      </c>
      <c r="K3917">
        <v>1.0258995</v>
      </c>
      <c r="L3917" t="s">
        <v>22</v>
      </c>
    </row>
    <row r="3918" spans="1:12" x14ac:dyDescent="0.3">
      <c r="A3918" s="1">
        <v>43646</v>
      </c>
      <c r="B3918">
        <v>2019</v>
      </c>
      <c r="C3918" t="s">
        <v>30</v>
      </c>
      <c r="D3918">
        <v>541560</v>
      </c>
      <c r="E3918">
        <v>882000</v>
      </c>
      <c r="F3918" t="s">
        <v>13</v>
      </c>
      <c r="G3918" t="s">
        <v>14</v>
      </c>
      <c r="H3918">
        <v>3</v>
      </c>
      <c r="I3918">
        <v>2</v>
      </c>
      <c r="J3918">
        <v>908</v>
      </c>
      <c r="K3918">
        <v>1.0258995</v>
      </c>
      <c r="L3918" t="s">
        <v>22</v>
      </c>
    </row>
    <row r="3919" spans="1:12" x14ac:dyDescent="0.3">
      <c r="A3919" s="1">
        <v>43646</v>
      </c>
      <c r="B3919">
        <v>2019</v>
      </c>
      <c r="C3919" t="s">
        <v>30</v>
      </c>
      <c r="D3919">
        <v>420740</v>
      </c>
      <c r="E3919">
        <v>625000</v>
      </c>
      <c r="F3919" t="s">
        <v>13</v>
      </c>
      <c r="G3919" t="s">
        <v>14</v>
      </c>
      <c r="H3919">
        <v>3</v>
      </c>
      <c r="I3919">
        <v>3</v>
      </c>
      <c r="J3919">
        <v>952</v>
      </c>
      <c r="K3919">
        <v>1.0258995</v>
      </c>
      <c r="L3919" t="s">
        <v>16</v>
      </c>
    </row>
    <row r="3920" spans="1:12" x14ac:dyDescent="0.3">
      <c r="A3920" s="1">
        <v>43646</v>
      </c>
      <c r="B3920">
        <v>2019</v>
      </c>
      <c r="C3920" t="s">
        <v>26</v>
      </c>
      <c r="D3920">
        <v>696080</v>
      </c>
      <c r="E3920">
        <v>843375</v>
      </c>
      <c r="F3920" t="s">
        <v>13</v>
      </c>
      <c r="G3920" t="s">
        <v>14</v>
      </c>
      <c r="H3920">
        <v>3</v>
      </c>
      <c r="I3920">
        <v>2</v>
      </c>
      <c r="J3920">
        <v>1001</v>
      </c>
      <c r="K3920">
        <v>1.0258995</v>
      </c>
      <c r="L3920" t="s">
        <v>16</v>
      </c>
    </row>
    <row r="3921" spans="1:12" x14ac:dyDescent="0.3">
      <c r="A3921" s="1">
        <v>43649</v>
      </c>
      <c r="B3921">
        <v>2019</v>
      </c>
      <c r="C3921" t="s">
        <v>12</v>
      </c>
      <c r="D3921">
        <v>94650</v>
      </c>
      <c r="E3921">
        <v>149900</v>
      </c>
      <c r="F3921" t="s">
        <v>13</v>
      </c>
      <c r="G3921" t="s">
        <v>14</v>
      </c>
      <c r="H3921">
        <v>3</v>
      </c>
      <c r="I3921">
        <v>3</v>
      </c>
      <c r="J3921">
        <v>1013</v>
      </c>
      <c r="K3921">
        <v>1.0258995</v>
      </c>
      <c r="L3921" t="s">
        <v>15</v>
      </c>
    </row>
    <row r="3922" spans="1:12" x14ac:dyDescent="0.3">
      <c r="A3922" s="1">
        <v>43649</v>
      </c>
      <c r="B3922">
        <v>2019</v>
      </c>
      <c r="C3922" t="s">
        <v>18</v>
      </c>
      <c r="D3922">
        <v>230520</v>
      </c>
      <c r="E3922">
        <v>384000</v>
      </c>
      <c r="F3922" t="s">
        <v>13</v>
      </c>
      <c r="G3922" t="s">
        <v>14</v>
      </c>
      <c r="H3922">
        <v>3</v>
      </c>
      <c r="I3922">
        <v>1</v>
      </c>
      <c r="J3922">
        <v>947</v>
      </c>
      <c r="K3922">
        <v>1.0258995</v>
      </c>
      <c r="L3922" t="s">
        <v>15</v>
      </c>
    </row>
    <row r="3923" spans="1:12" x14ac:dyDescent="0.3">
      <c r="A3923" s="1">
        <v>43649</v>
      </c>
      <c r="B3923">
        <v>2019</v>
      </c>
      <c r="C3923" t="s">
        <v>12</v>
      </c>
      <c r="D3923">
        <v>90180</v>
      </c>
      <c r="E3923">
        <v>125000</v>
      </c>
      <c r="F3923" t="s">
        <v>13</v>
      </c>
      <c r="G3923" t="s">
        <v>14</v>
      </c>
      <c r="H3923">
        <v>3</v>
      </c>
      <c r="I3923">
        <v>2</v>
      </c>
      <c r="J3923">
        <v>1016</v>
      </c>
      <c r="K3923">
        <v>1.0258995</v>
      </c>
      <c r="L3923" t="s">
        <v>25</v>
      </c>
    </row>
    <row r="3924" spans="1:12" x14ac:dyDescent="0.3">
      <c r="A3924" s="1">
        <v>43651</v>
      </c>
      <c r="B3924">
        <v>2019</v>
      </c>
      <c r="C3924" t="s">
        <v>26</v>
      </c>
      <c r="D3924">
        <v>326690</v>
      </c>
      <c r="E3924">
        <v>445000</v>
      </c>
      <c r="F3924" t="s">
        <v>13</v>
      </c>
      <c r="G3924" t="s">
        <v>14</v>
      </c>
      <c r="H3924">
        <v>3</v>
      </c>
      <c r="I3924">
        <v>3</v>
      </c>
      <c r="J3924">
        <v>941</v>
      </c>
      <c r="K3924">
        <v>1.0258995</v>
      </c>
      <c r="L3924" t="s">
        <v>15</v>
      </c>
    </row>
    <row r="3925" spans="1:12" x14ac:dyDescent="0.3">
      <c r="A3925" s="1">
        <v>43651</v>
      </c>
      <c r="B3925">
        <v>2019</v>
      </c>
      <c r="C3925" t="s">
        <v>12</v>
      </c>
      <c r="D3925">
        <v>63010</v>
      </c>
      <c r="E3925">
        <v>108000</v>
      </c>
      <c r="F3925" t="s">
        <v>13</v>
      </c>
      <c r="G3925" t="s">
        <v>14</v>
      </c>
      <c r="H3925">
        <v>3</v>
      </c>
      <c r="I3925">
        <v>3</v>
      </c>
      <c r="J3925">
        <v>926</v>
      </c>
      <c r="K3925">
        <v>1.0258995</v>
      </c>
      <c r="L3925" t="s">
        <v>16</v>
      </c>
    </row>
    <row r="3926" spans="1:12" x14ac:dyDescent="0.3">
      <c r="A3926" s="1">
        <v>43653</v>
      </c>
      <c r="B3926">
        <v>2019</v>
      </c>
      <c r="C3926" t="s">
        <v>30</v>
      </c>
      <c r="D3926">
        <v>280960</v>
      </c>
      <c r="E3926">
        <v>500000</v>
      </c>
      <c r="F3926" t="s">
        <v>13</v>
      </c>
      <c r="G3926" t="s">
        <v>14</v>
      </c>
      <c r="H3926">
        <v>3</v>
      </c>
      <c r="I3926">
        <v>3</v>
      </c>
      <c r="J3926">
        <v>997</v>
      </c>
      <c r="K3926">
        <v>1.0258995</v>
      </c>
      <c r="L3926" t="s">
        <v>25</v>
      </c>
    </row>
    <row r="3927" spans="1:12" x14ac:dyDescent="0.3">
      <c r="A3927" s="1">
        <v>43656</v>
      </c>
      <c r="B3927">
        <v>2019</v>
      </c>
      <c r="C3927" t="s">
        <v>18</v>
      </c>
      <c r="D3927">
        <v>941430</v>
      </c>
      <c r="E3927">
        <v>1725000</v>
      </c>
      <c r="F3927" t="s">
        <v>13</v>
      </c>
      <c r="G3927" t="s">
        <v>14</v>
      </c>
      <c r="H3927">
        <v>3</v>
      </c>
      <c r="I3927">
        <v>2</v>
      </c>
      <c r="J3927">
        <v>938</v>
      </c>
      <c r="K3927">
        <v>1.0258995</v>
      </c>
      <c r="L3927" t="s">
        <v>16</v>
      </c>
    </row>
    <row r="3928" spans="1:12" x14ac:dyDescent="0.3">
      <c r="A3928" s="1">
        <v>43656</v>
      </c>
      <c r="B3928">
        <v>2019</v>
      </c>
      <c r="C3928" t="s">
        <v>30</v>
      </c>
      <c r="D3928">
        <v>275120</v>
      </c>
      <c r="E3928">
        <v>475000</v>
      </c>
      <c r="F3928" t="s">
        <v>19</v>
      </c>
      <c r="G3928" t="s">
        <v>20</v>
      </c>
      <c r="H3928">
        <v>4</v>
      </c>
      <c r="I3928">
        <v>3</v>
      </c>
      <c r="J3928">
        <v>1225</v>
      </c>
      <c r="K3928">
        <v>1.0258995</v>
      </c>
      <c r="L3928" t="s">
        <v>25</v>
      </c>
    </row>
    <row r="3929" spans="1:12" x14ac:dyDescent="0.3">
      <c r="A3929" s="1">
        <v>43657</v>
      </c>
      <c r="B3929">
        <v>2019</v>
      </c>
      <c r="C3929" t="s">
        <v>21</v>
      </c>
      <c r="D3929">
        <v>507010</v>
      </c>
      <c r="E3929">
        <v>751000</v>
      </c>
      <c r="F3929" t="s">
        <v>13</v>
      </c>
      <c r="G3929" t="s">
        <v>14</v>
      </c>
      <c r="H3929">
        <v>3</v>
      </c>
      <c r="I3929">
        <v>2</v>
      </c>
      <c r="J3929">
        <v>1012</v>
      </c>
      <c r="K3929">
        <v>1.0258995</v>
      </c>
      <c r="L3929" t="s">
        <v>16</v>
      </c>
    </row>
    <row r="3930" spans="1:12" x14ac:dyDescent="0.3">
      <c r="A3930" s="1">
        <v>43657</v>
      </c>
      <c r="B3930">
        <v>2019</v>
      </c>
      <c r="C3930" t="s">
        <v>30</v>
      </c>
      <c r="D3930">
        <v>229060</v>
      </c>
      <c r="E3930">
        <v>420000</v>
      </c>
      <c r="F3930" t="s">
        <v>19</v>
      </c>
      <c r="G3930" t="s">
        <v>20</v>
      </c>
      <c r="H3930">
        <v>4</v>
      </c>
      <c r="I3930">
        <v>4</v>
      </c>
      <c r="J3930">
        <v>1378</v>
      </c>
      <c r="K3930">
        <v>1.0258995</v>
      </c>
      <c r="L3930" t="s">
        <v>25</v>
      </c>
    </row>
    <row r="3931" spans="1:12" x14ac:dyDescent="0.3">
      <c r="A3931" s="1">
        <v>43657</v>
      </c>
      <c r="B3931">
        <v>2019</v>
      </c>
      <c r="C3931" t="s">
        <v>21</v>
      </c>
      <c r="D3931">
        <v>1711500</v>
      </c>
      <c r="E3931">
        <v>2160000</v>
      </c>
      <c r="F3931" t="s">
        <v>13</v>
      </c>
      <c r="G3931" t="s">
        <v>14</v>
      </c>
      <c r="H3931">
        <v>3</v>
      </c>
      <c r="I3931">
        <v>3</v>
      </c>
      <c r="J3931">
        <v>988</v>
      </c>
      <c r="K3931">
        <v>1.0258995</v>
      </c>
      <c r="L3931" t="s">
        <v>16</v>
      </c>
    </row>
    <row r="3932" spans="1:12" x14ac:dyDescent="0.3">
      <c r="A3932" s="1">
        <v>43658</v>
      </c>
      <c r="B3932">
        <v>2019</v>
      </c>
      <c r="C3932" t="s">
        <v>17</v>
      </c>
      <c r="D3932">
        <v>231270</v>
      </c>
      <c r="E3932">
        <v>350000</v>
      </c>
      <c r="F3932" t="s">
        <v>27</v>
      </c>
      <c r="G3932" t="s">
        <v>28</v>
      </c>
      <c r="H3932">
        <v>8</v>
      </c>
      <c r="I3932">
        <v>6</v>
      </c>
      <c r="J3932">
        <v>2960</v>
      </c>
      <c r="K3932">
        <v>1.0258995</v>
      </c>
      <c r="L3932" t="s">
        <v>22</v>
      </c>
    </row>
    <row r="3933" spans="1:12" x14ac:dyDescent="0.3">
      <c r="A3933" s="1">
        <v>43658</v>
      </c>
      <c r="B3933">
        <v>2019</v>
      </c>
      <c r="C3933" t="s">
        <v>26</v>
      </c>
      <c r="D3933">
        <v>312900</v>
      </c>
      <c r="E3933">
        <v>449000</v>
      </c>
      <c r="F3933" t="s">
        <v>13</v>
      </c>
      <c r="G3933" t="s">
        <v>14</v>
      </c>
      <c r="H3933">
        <v>3</v>
      </c>
      <c r="I3933">
        <v>3</v>
      </c>
      <c r="J3933">
        <v>908</v>
      </c>
      <c r="K3933">
        <v>1.0258995</v>
      </c>
      <c r="L3933" t="s">
        <v>25</v>
      </c>
    </row>
    <row r="3934" spans="1:12" x14ac:dyDescent="0.3">
      <c r="A3934" s="1">
        <v>43659</v>
      </c>
      <c r="B3934">
        <v>2019</v>
      </c>
      <c r="C3934" t="s">
        <v>12</v>
      </c>
      <c r="D3934">
        <v>118370</v>
      </c>
      <c r="E3934">
        <v>145000</v>
      </c>
      <c r="F3934" t="s">
        <v>13</v>
      </c>
      <c r="G3934" t="s">
        <v>14</v>
      </c>
      <c r="H3934">
        <v>3</v>
      </c>
      <c r="I3934">
        <v>2</v>
      </c>
      <c r="J3934">
        <v>1014</v>
      </c>
      <c r="K3934">
        <v>1.0258995</v>
      </c>
      <c r="L3934" t="s">
        <v>15</v>
      </c>
    </row>
    <row r="3935" spans="1:12" x14ac:dyDescent="0.3">
      <c r="A3935" s="1">
        <v>43659</v>
      </c>
      <c r="B3935">
        <v>2019</v>
      </c>
      <c r="C3935" t="s">
        <v>17</v>
      </c>
      <c r="D3935">
        <v>159380</v>
      </c>
      <c r="E3935">
        <v>259000</v>
      </c>
      <c r="F3935" t="s">
        <v>23</v>
      </c>
      <c r="G3935" t="s">
        <v>24</v>
      </c>
      <c r="H3935">
        <v>6</v>
      </c>
      <c r="I3935">
        <v>6</v>
      </c>
      <c r="J3935">
        <v>2172</v>
      </c>
      <c r="K3935">
        <v>1.0258995</v>
      </c>
      <c r="L3935" t="s">
        <v>22</v>
      </c>
    </row>
    <row r="3936" spans="1:12" x14ac:dyDescent="0.3">
      <c r="A3936" s="1">
        <v>43660</v>
      </c>
      <c r="B3936">
        <v>2019</v>
      </c>
      <c r="C3936" t="s">
        <v>12</v>
      </c>
      <c r="D3936">
        <v>65580</v>
      </c>
      <c r="E3936">
        <v>109000</v>
      </c>
      <c r="F3936" t="s">
        <v>13</v>
      </c>
      <c r="G3936" t="s">
        <v>14</v>
      </c>
      <c r="H3936">
        <v>3</v>
      </c>
      <c r="I3936">
        <v>2</v>
      </c>
      <c r="J3936">
        <v>1012</v>
      </c>
      <c r="K3936">
        <v>1.0258995</v>
      </c>
      <c r="L3936" t="s">
        <v>16</v>
      </c>
    </row>
    <row r="3937" spans="1:12" x14ac:dyDescent="0.3">
      <c r="A3937" s="1">
        <v>43660</v>
      </c>
      <c r="B3937">
        <v>2019</v>
      </c>
      <c r="C3937" t="s">
        <v>12</v>
      </c>
      <c r="D3937">
        <v>82830</v>
      </c>
      <c r="E3937">
        <v>124900</v>
      </c>
      <c r="F3937" t="s">
        <v>13</v>
      </c>
      <c r="G3937" t="s">
        <v>14</v>
      </c>
      <c r="H3937">
        <v>3</v>
      </c>
      <c r="I3937">
        <v>2</v>
      </c>
      <c r="J3937">
        <v>1022</v>
      </c>
      <c r="K3937">
        <v>1.0258995</v>
      </c>
      <c r="L3937" t="s">
        <v>22</v>
      </c>
    </row>
    <row r="3938" spans="1:12" x14ac:dyDescent="0.3">
      <c r="A3938" s="1">
        <v>43660</v>
      </c>
      <c r="B3938">
        <v>2019</v>
      </c>
      <c r="C3938" t="s">
        <v>12</v>
      </c>
      <c r="D3938">
        <v>62160</v>
      </c>
      <c r="E3938">
        <v>72000</v>
      </c>
      <c r="F3938" t="s">
        <v>13</v>
      </c>
      <c r="G3938" t="s">
        <v>14</v>
      </c>
      <c r="H3938">
        <v>3</v>
      </c>
      <c r="I3938">
        <v>1</v>
      </c>
      <c r="J3938">
        <v>902</v>
      </c>
      <c r="K3938">
        <v>1.0258995</v>
      </c>
      <c r="L3938" t="s">
        <v>25</v>
      </c>
    </row>
    <row r="3939" spans="1:12" x14ac:dyDescent="0.3">
      <c r="A3939" s="1">
        <v>43660</v>
      </c>
      <c r="B3939">
        <v>2019</v>
      </c>
      <c r="C3939" t="s">
        <v>21</v>
      </c>
      <c r="D3939">
        <v>1666630</v>
      </c>
      <c r="E3939">
        <v>2600000</v>
      </c>
      <c r="F3939" t="s">
        <v>13</v>
      </c>
      <c r="G3939" t="s">
        <v>14</v>
      </c>
      <c r="H3939">
        <v>3</v>
      </c>
      <c r="I3939">
        <v>1</v>
      </c>
      <c r="J3939">
        <v>1013</v>
      </c>
      <c r="K3939">
        <v>1.0258995</v>
      </c>
      <c r="L3939" t="s">
        <v>25</v>
      </c>
    </row>
    <row r="3940" spans="1:12" x14ac:dyDescent="0.3">
      <c r="A3940" s="1">
        <v>43663</v>
      </c>
      <c r="B3940">
        <v>2019</v>
      </c>
      <c r="C3940" t="s">
        <v>26</v>
      </c>
      <c r="D3940">
        <v>279510</v>
      </c>
      <c r="E3940">
        <v>512000</v>
      </c>
      <c r="F3940" t="s">
        <v>13</v>
      </c>
      <c r="G3940" t="s">
        <v>14</v>
      </c>
      <c r="H3940">
        <v>3</v>
      </c>
      <c r="I3940">
        <v>3</v>
      </c>
      <c r="J3940">
        <v>1070</v>
      </c>
      <c r="K3940">
        <v>1.0258995</v>
      </c>
      <c r="L3940" t="s">
        <v>15</v>
      </c>
    </row>
    <row r="3941" spans="1:12" x14ac:dyDescent="0.3">
      <c r="A3941" s="1">
        <v>43663</v>
      </c>
      <c r="B3941">
        <v>2019</v>
      </c>
      <c r="C3941" t="s">
        <v>17</v>
      </c>
      <c r="D3941">
        <v>182500</v>
      </c>
      <c r="E3941">
        <v>329000</v>
      </c>
      <c r="F3941" t="s">
        <v>13</v>
      </c>
      <c r="G3941" t="s">
        <v>14</v>
      </c>
      <c r="H3941">
        <v>3</v>
      </c>
      <c r="I3941">
        <v>2</v>
      </c>
      <c r="J3941">
        <v>980</v>
      </c>
      <c r="K3941">
        <v>1.0258995</v>
      </c>
      <c r="L3941" t="s">
        <v>15</v>
      </c>
    </row>
    <row r="3942" spans="1:12" x14ac:dyDescent="0.3">
      <c r="A3942" s="1">
        <v>43663</v>
      </c>
      <c r="B3942">
        <v>2019</v>
      </c>
      <c r="C3942" t="s">
        <v>17</v>
      </c>
      <c r="D3942">
        <v>216170</v>
      </c>
      <c r="E3942">
        <v>239604</v>
      </c>
      <c r="F3942" t="s">
        <v>27</v>
      </c>
      <c r="G3942" t="s">
        <v>28</v>
      </c>
      <c r="H3942">
        <v>8</v>
      </c>
      <c r="I3942">
        <v>6</v>
      </c>
      <c r="J3942">
        <v>2898</v>
      </c>
      <c r="K3942">
        <v>1.0258995</v>
      </c>
      <c r="L3942" t="s">
        <v>16</v>
      </c>
    </row>
    <row r="3943" spans="1:12" x14ac:dyDescent="0.3">
      <c r="A3943" s="1">
        <v>43663</v>
      </c>
      <c r="B3943">
        <v>2019</v>
      </c>
      <c r="C3943" t="s">
        <v>26</v>
      </c>
      <c r="D3943">
        <v>535290</v>
      </c>
      <c r="E3943">
        <v>785000</v>
      </c>
      <c r="F3943" t="s">
        <v>13</v>
      </c>
      <c r="G3943" t="s">
        <v>14</v>
      </c>
      <c r="H3943">
        <v>3</v>
      </c>
      <c r="I3943">
        <v>3</v>
      </c>
      <c r="J3943">
        <v>963</v>
      </c>
      <c r="K3943">
        <v>1.0258995</v>
      </c>
      <c r="L3943" t="s">
        <v>22</v>
      </c>
    </row>
    <row r="3944" spans="1:12" x14ac:dyDescent="0.3">
      <c r="A3944" s="1">
        <v>43663</v>
      </c>
      <c r="B3944">
        <v>2019</v>
      </c>
      <c r="C3944" t="s">
        <v>21</v>
      </c>
      <c r="D3944">
        <v>2261840</v>
      </c>
      <c r="E3944">
        <v>4900000</v>
      </c>
      <c r="F3944" t="s">
        <v>13</v>
      </c>
      <c r="G3944" t="s">
        <v>14</v>
      </c>
      <c r="H3944">
        <v>3</v>
      </c>
      <c r="I3944">
        <v>1</v>
      </c>
      <c r="J3944">
        <v>1099</v>
      </c>
      <c r="K3944">
        <v>1.0258995</v>
      </c>
      <c r="L3944" t="s">
        <v>22</v>
      </c>
    </row>
    <row r="3945" spans="1:12" x14ac:dyDescent="0.3">
      <c r="A3945" s="1">
        <v>43663</v>
      </c>
      <c r="B3945">
        <v>2019</v>
      </c>
      <c r="C3945" t="s">
        <v>17</v>
      </c>
      <c r="D3945">
        <v>154620</v>
      </c>
      <c r="E3945">
        <v>220000</v>
      </c>
      <c r="F3945" t="s">
        <v>23</v>
      </c>
      <c r="G3945" t="s">
        <v>24</v>
      </c>
      <c r="H3945">
        <v>6</v>
      </c>
      <c r="I3945">
        <v>5</v>
      </c>
      <c r="J3945">
        <v>2150</v>
      </c>
      <c r="K3945">
        <v>1.0258995</v>
      </c>
      <c r="L3945" t="s">
        <v>16</v>
      </c>
    </row>
    <row r="3946" spans="1:12" x14ac:dyDescent="0.3">
      <c r="A3946" s="1">
        <v>43663</v>
      </c>
      <c r="B3946">
        <v>2019</v>
      </c>
      <c r="C3946" t="s">
        <v>18</v>
      </c>
      <c r="D3946">
        <v>449265</v>
      </c>
      <c r="E3946">
        <v>620000</v>
      </c>
      <c r="F3946" t="s">
        <v>13</v>
      </c>
      <c r="G3946" t="s">
        <v>14</v>
      </c>
      <c r="H3946">
        <v>3</v>
      </c>
      <c r="I3946">
        <v>1</v>
      </c>
      <c r="J3946">
        <v>949</v>
      </c>
      <c r="K3946">
        <v>1.0258995</v>
      </c>
      <c r="L3946" t="s">
        <v>22</v>
      </c>
    </row>
    <row r="3947" spans="1:12" x14ac:dyDescent="0.3">
      <c r="A3947" s="1">
        <v>43664</v>
      </c>
      <c r="B3947">
        <v>2019</v>
      </c>
      <c r="C3947" t="s">
        <v>17</v>
      </c>
      <c r="D3947">
        <v>137640</v>
      </c>
      <c r="E3947">
        <v>240000</v>
      </c>
      <c r="F3947" t="s">
        <v>13</v>
      </c>
      <c r="G3947" t="s">
        <v>14</v>
      </c>
      <c r="H3947">
        <v>3</v>
      </c>
      <c r="I3947">
        <v>3</v>
      </c>
      <c r="J3947">
        <v>1011</v>
      </c>
      <c r="K3947">
        <v>1.0258995</v>
      </c>
      <c r="L3947" t="s">
        <v>22</v>
      </c>
    </row>
    <row r="3948" spans="1:12" x14ac:dyDescent="0.3">
      <c r="A3948" s="1">
        <v>43664</v>
      </c>
      <c r="B3948">
        <v>2019</v>
      </c>
      <c r="C3948" t="s">
        <v>12</v>
      </c>
      <c r="D3948">
        <v>89120</v>
      </c>
      <c r="E3948">
        <v>73000</v>
      </c>
      <c r="F3948" t="s">
        <v>13</v>
      </c>
      <c r="G3948" t="s">
        <v>14</v>
      </c>
      <c r="H3948">
        <v>3</v>
      </c>
      <c r="I3948">
        <v>3</v>
      </c>
      <c r="J3948">
        <v>909</v>
      </c>
      <c r="K3948">
        <v>1.0258995</v>
      </c>
      <c r="L3948" t="s">
        <v>25</v>
      </c>
    </row>
    <row r="3949" spans="1:12" x14ac:dyDescent="0.3">
      <c r="A3949" s="1">
        <v>43664</v>
      </c>
      <c r="B3949">
        <v>2019</v>
      </c>
      <c r="C3949" t="s">
        <v>12</v>
      </c>
      <c r="D3949">
        <v>53920</v>
      </c>
      <c r="E3949">
        <v>117775</v>
      </c>
      <c r="F3949" t="s">
        <v>13</v>
      </c>
      <c r="G3949" t="s">
        <v>14</v>
      </c>
      <c r="H3949">
        <v>3</v>
      </c>
      <c r="I3949">
        <v>1</v>
      </c>
      <c r="J3949">
        <v>1028</v>
      </c>
      <c r="K3949">
        <v>1.0258995</v>
      </c>
      <c r="L3949" t="s">
        <v>15</v>
      </c>
    </row>
    <row r="3950" spans="1:12" x14ac:dyDescent="0.3">
      <c r="A3950" s="1">
        <v>43664</v>
      </c>
      <c r="B3950">
        <v>2019</v>
      </c>
      <c r="C3950" t="s">
        <v>17</v>
      </c>
      <c r="D3950">
        <v>116270</v>
      </c>
      <c r="E3950">
        <v>235000</v>
      </c>
      <c r="F3950" t="s">
        <v>13</v>
      </c>
      <c r="G3950" t="s">
        <v>14</v>
      </c>
      <c r="H3950">
        <v>3</v>
      </c>
      <c r="I3950">
        <v>1</v>
      </c>
      <c r="J3950">
        <v>1093</v>
      </c>
      <c r="K3950">
        <v>1.0258995</v>
      </c>
      <c r="L3950" t="s">
        <v>16</v>
      </c>
    </row>
    <row r="3951" spans="1:12" x14ac:dyDescent="0.3">
      <c r="A3951" s="1">
        <v>43665</v>
      </c>
      <c r="B3951">
        <v>2019</v>
      </c>
      <c r="C3951" t="s">
        <v>26</v>
      </c>
      <c r="D3951">
        <v>403340</v>
      </c>
      <c r="E3951">
        <v>632500</v>
      </c>
      <c r="F3951" t="s">
        <v>13</v>
      </c>
      <c r="G3951" t="s">
        <v>14</v>
      </c>
      <c r="H3951">
        <v>3</v>
      </c>
      <c r="I3951">
        <v>1</v>
      </c>
      <c r="J3951">
        <v>1058</v>
      </c>
      <c r="K3951">
        <v>1.0258995</v>
      </c>
      <c r="L3951" t="s">
        <v>25</v>
      </c>
    </row>
    <row r="3952" spans="1:12" x14ac:dyDescent="0.3">
      <c r="A3952" s="1">
        <v>43665</v>
      </c>
      <c r="B3952">
        <v>2019</v>
      </c>
      <c r="C3952" t="s">
        <v>17</v>
      </c>
      <c r="D3952">
        <v>157870</v>
      </c>
      <c r="E3952">
        <v>275000</v>
      </c>
      <c r="F3952" t="s">
        <v>23</v>
      </c>
      <c r="G3952" t="s">
        <v>24</v>
      </c>
      <c r="H3952">
        <v>6</v>
      </c>
      <c r="I3952">
        <v>6</v>
      </c>
      <c r="J3952">
        <v>1845</v>
      </c>
      <c r="K3952">
        <v>1.0258995</v>
      </c>
      <c r="L3952" t="s">
        <v>15</v>
      </c>
    </row>
    <row r="3953" spans="1:12" x14ac:dyDescent="0.3">
      <c r="A3953" s="1">
        <v>43666</v>
      </c>
      <c r="B3953">
        <v>2019</v>
      </c>
      <c r="C3953" t="s">
        <v>17</v>
      </c>
      <c r="D3953">
        <v>121950</v>
      </c>
      <c r="E3953">
        <v>40000</v>
      </c>
      <c r="F3953" t="s">
        <v>19</v>
      </c>
      <c r="G3953" t="s">
        <v>20</v>
      </c>
      <c r="H3953">
        <v>4</v>
      </c>
      <c r="I3953">
        <v>4</v>
      </c>
      <c r="J3953">
        <v>1257</v>
      </c>
      <c r="K3953">
        <v>1.0258995</v>
      </c>
      <c r="L3953" t="s">
        <v>15</v>
      </c>
    </row>
    <row r="3954" spans="1:12" x14ac:dyDescent="0.3">
      <c r="A3954" s="1">
        <v>43666</v>
      </c>
      <c r="B3954">
        <v>2019</v>
      </c>
      <c r="C3954" t="s">
        <v>17</v>
      </c>
      <c r="D3954">
        <v>121950</v>
      </c>
      <c r="E3954">
        <v>40000</v>
      </c>
      <c r="F3954" t="s">
        <v>19</v>
      </c>
      <c r="G3954" t="s">
        <v>20</v>
      </c>
      <c r="H3954">
        <v>4</v>
      </c>
      <c r="I3954">
        <v>2</v>
      </c>
      <c r="J3954">
        <v>1215</v>
      </c>
      <c r="K3954">
        <v>1.0258995</v>
      </c>
      <c r="L3954" t="s">
        <v>25</v>
      </c>
    </row>
    <row r="3955" spans="1:12" x14ac:dyDescent="0.3">
      <c r="A3955" s="1">
        <v>43667</v>
      </c>
      <c r="B3955">
        <v>2019</v>
      </c>
      <c r="C3955" t="s">
        <v>12</v>
      </c>
      <c r="D3955">
        <v>54480</v>
      </c>
      <c r="E3955">
        <v>25500</v>
      </c>
      <c r="F3955" t="s">
        <v>19</v>
      </c>
      <c r="G3955" t="s">
        <v>20</v>
      </c>
      <c r="H3955">
        <v>4</v>
      </c>
      <c r="I3955">
        <v>2</v>
      </c>
      <c r="J3955">
        <v>1204</v>
      </c>
      <c r="K3955">
        <v>1.0258995</v>
      </c>
      <c r="L3955" t="s">
        <v>15</v>
      </c>
    </row>
    <row r="3956" spans="1:12" x14ac:dyDescent="0.3">
      <c r="A3956" s="1">
        <v>43670</v>
      </c>
      <c r="B3956">
        <v>2019</v>
      </c>
      <c r="C3956" t="s">
        <v>18</v>
      </c>
      <c r="D3956">
        <v>218000</v>
      </c>
      <c r="E3956">
        <v>440000</v>
      </c>
      <c r="F3956" t="s">
        <v>13</v>
      </c>
      <c r="G3956" t="s">
        <v>14</v>
      </c>
      <c r="H3956">
        <v>3</v>
      </c>
      <c r="I3956">
        <v>3</v>
      </c>
      <c r="J3956">
        <v>1028</v>
      </c>
      <c r="K3956">
        <v>1.0258995</v>
      </c>
      <c r="L3956" t="s">
        <v>25</v>
      </c>
    </row>
    <row r="3957" spans="1:12" x14ac:dyDescent="0.3">
      <c r="A3957" s="1">
        <v>43671</v>
      </c>
      <c r="B3957">
        <v>2019</v>
      </c>
      <c r="C3957" t="s">
        <v>17</v>
      </c>
      <c r="D3957">
        <v>236430</v>
      </c>
      <c r="E3957">
        <v>385000</v>
      </c>
      <c r="F3957" t="s">
        <v>13</v>
      </c>
      <c r="G3957" t="s">
        <v>14</v>
      </c>
      <c r="H3957">
        <v>3</v>
      </c>
      <c r="I3957">
        <v>1</v>
      </c>
      <c r="J3957">
        <v>1068</v>
      </c>
      <c r="K3957">
        <v>1.0258995</v>
      </c>
      <c r="L3957" t="s">
        <v>22</v>
      </c>
    </row>
    <row r="3958" spans="1:12" x14ac:dyDescent="0.3">
      <c r="A3958" s="1">
        <v>43672</v>
      </c>
      <c r="B3958">
        <v>2019</v>
      </c>
      <c r="C3958" t="s">
        <v>12</v>
      </c>
      <c r="D3958">
        <v>54240</v>
      </c>
      <c r="E3958">
        <v>79500</v>
      </c>
      <c r="F3958" t="s">
        <v>13</v>
      </c>
      <c r="G3958" t="s">
        <v>14</v>
      </c>
      <c r="H3958">
        <v>3</v>
      </c>
      <c r="I3958">
        <v>2</v>
      </c>
      <c r="J3958">
        <v>999</v>
      </c>
      <c r="K3958">
        <v>1.0258995</v>
      </c>
      <c r="L3958" t="s">
        <v>16</v>
      </c>
    </row>
    <row r="3959" spans="1:12" x14ac:dyDescent="0.3">
      <c r="A3959" s="1">
        <v>43672</v>
      </c>
      <c r="B3959">
        <v>2019</v>
      </c>
      <c r="C3959" t="s">
        <v>18</v>
      </c>
      <c r="D3959">
        <v>208250</v>
      </c>
      <c r="E3959">
        <v>216500</v>
      </c>
      <c r="F3959" t="s">
        <v>13</v>
      </c>
      <c r="G3959" t="s">
        <v>14</v>
      </c>
      <c r="H3959">
        <v>3</v>
      </c>
      <c r="I3959">
        <v>3</v>
      </c>
      <c r="J3959">
        <v>1003</v>
      </c>
      <c r="K3959">
        <v>1.0258995</v>
      </c>
      <c r="L3959" t="s">
        <v>15</v>
      </c>
    </row>
    <row r="3960" spans="1:12" x14ac:dyDescent="0.3">
      <c r="A3960" s="1">
        <v>43673</v>
      </c>
      <c r="B3960">
        <v>2019</v>
      </c>
      <c r="C3960" t="s">
        <v>26</v>
      </c>
      <c r="D3960">
        <v>414610</v>
      </c>
      <c r="E3960">
        <v>562000</v>
      </c>
      <c r="F3960" t="s">
        <v>13</v>
      </c>
      <c r="G3960" t="s">
        <v>14</v>
      </c>
      <c r="H3960">
        <v>3</v>
      </c>
      <c r="I3960">
        <v>1</v>
      </c>
      <c r="J3960">
        <v>921</v>
      </c>
      <c r="K3960">
        <v>1.0258995</v>
      </c>
      <c r="L3960" t="s">
        <v>25</v>
      </c>
    </row>
    <row r="3961" spans="1:12" x14ac:dyDescent="0.3">
      <c r="A3961" s="1">
        <v>43673</v>
      </c>
      <c r="B3961">
        <v>2019</v>
      </c>
      <c r="C3961" t="s">
        <v>21</v>
      </c>
      <c r="D3961">
        <v>2859570</v>
      </c>
      <c r="E3961">
        <v>4275000</v>
      </c>
      <c r="F3961" t="s">
        <v>13</v>
      </c>
      <c r="G3961" t="s">
        <v>14</v>
      </c>
      <c r="H3961">
        <v>3</v>
      </c>
      <c r="I3961">
        <v>2</v>
      </c>
      <c r="J3961">
        <v>1086</v>
      </c>
      <c r="K3961">
        <v>1.0258995</v>
      </c>
      <c r="L3961" t="s">
        <v>22</v>
      </c>
    </row>
    <row r="3962" spans="1:12" x14ac:dyDescent="0.3">
      <c r="A3962" s="1">
        <v>43674</v>
      </c>
      <c r="B3962">
        <v>2019</v>
      </c>
      <c r="C3962" t="s">
        <v>30</v>
      </c>
      <c r="D3962">
        <v>486460</v>
      </c>
      <c r="E3962">
        <v>630000</v>
      </c>
      <c r="F3962" t="s">
        <v>13</v>
      </c>
      <c r="G3962" t="s">
        <v>14</v>
      </c>
      <c r="H3962">
        <v>3</v>
      </c>
      <c r="I3962">
        <v>1</v>
      </c>
      <c r="J3962">
        <v>1067</v>
      </c>
      <c r="K3962">
        <v>1.0258995</v>
      </c>
      <c r="L3962" t="s">
        <v>22</v>
      </c>
    </row>
    <row r="3963" spans="1:12" x14ac:dyDescent="0.3">
      <c r="A3963" s="1">
        <v>43677</v>
      </c>
      <c r="B3963">
        <v>2019</v>
      </c>
      <c r="C3963" t="s">
        <v>30</v>
      </c>
      <c r="D3963">
        <v>331190</v>
      </c>
      <c r="E3963">
        <v>584400</v>
      </c>
      <c r="F3963" t="s">
        <v>13</v>
      </c>
      <c r="G3963" t="s">
        <v>14</v>
      </c>
      <c r="H3963">
        <v>3</v>
      </c>
      <c r="I3963">
        <v>2</v>
      </c>
      <c r="J3963">
        <v>993</v>
      </c>
      <c r="K3963">
        <v>1.0258995</v>
      </c>
      <c r="L3963" t="s">
        <v>15</v>
      </c>
    </row>
    <row r="3964" spans="1:12" x14ac:dyDescent="0.3">
      <c r="A3964" s="1">
        <v>43677</v>
      </c>
      <c r="B3964">
        <v>2019</v>
      </c>
      <c r="C3964" t="s">
        <v>12</v>
      </c>
      <c r="D3964">
        <v>113450</v>
      </c>
      <c r="E3964">
        <v>136171</v>
      </c>
      <c r="F3964" t="s">
        <v>13</v>
      </c>
      <c r="G3964" t="s">
        <v>14</v>
      </c>
      <c r="H3964">
        <v>3</v>
      </c>
      <c r="I3964">
        <v>3</v>
      </c>
      <c r="J3964">
        <v>973</v>
      </c>
      <c r="K3964">
        <v>1.0258995</v>
      </c>
      <c r="L3964" t="s">
        <v>25</v>
      </c>
    </row>
    <row r="3965" spans="1:12" x14ac:dyDescent="0.3">
      <c r="A3965" s="1">
        <v>43677</v>
      </c>
      <c r="B3965">
        <v>2019</v>
      </c>
      <c r="C3965" t="s">
        <v>17</v>
      </c>
      <c r="D3965">
        <v>125670</v>
      </c>
      <c r="E3965">
        <v>142000</v>
      </c>
      <c r="F3965" t="s">
        <v>19</v>
      </c>
      <c r="G3965" t="s">
        <v>20</v>
      </c>
      <c r="H3965">
        <v>4</v>
      </c>
      <c r="I3965">
        <v>4</v>
      </c>
      <c r="J3965">
        <v>1274</v>
      </c>
      <c r="K3965">
        <v>1.0258995</v>
      </c>
      <c r="L3965" t="s">
        <v>22</v>
      </c>
    </row>
    <row r="3966" spans="1:12" x14ac:dyDescent="0.3">
      <c r="A3966" s="1">
        <v>43677</v>
      </c>
      <c r="B3966">
        <v>2019</v>
      </c>
      <c r="C3966" t="s">
        <v>17</v>
      </c>
      <c r="D3966">
        <v>140070</v>
      </c>
      <c r="E3966">
        <v>171383</v>
      </c>
      <c r="F3966" t="s">
        <v>23</v>
      </c>
      <c r="G3966" t="s">
        <v>24</v>
      </c>
      <c r="H3966">
        <v>6</v>
      </c>
      <c r="I3966">
        <v>4</v>
      </c>
      <c r="J3966">
        <v>2102</v>
      </c>
      <c r="K3966">
        <v>1.0258995</v>
      </c>
      <c r="L3966" t="s">
        <v>22</v>
      </c>
    </row>
    <row r="3967" spans="1:12" x14ac:dyDescent="0.3">
      <c r="A3967" s="1">
        <v>43677</v>
      </c>
      <c r="B3967">
        <v>2019</v>
      </c>
      <c r="C3967" t="s">
        <v>12</v>
      </c>
      <c r="D3967">
        <v>95950</v>
      </c>
      <c r="E3967">
        <v>75000</v>
      </c>
      <c r="F3967" t="s">
        <v>13</v>
      </c>
      <c r="G3967" t="s">
        <v>14</v>
      </c>
      <c r="H3967">
        <v>3</v>
      </c>
      <c r="I3967">
        <v>2</v>
      </c>
      <c r="J3967">
        <v>914</v>
      </c>
      <c r="K3967">
        <v>1.0258995</v>
      </c>
      <c r="L3967" t="s">
        <v>25</v>
      </c>
    </row>
    <row r="3968" spans="1:12" x14ac:dyDescent="0.3">
      <c r="A3968" s="1">
        <v>43677</v>
      </c>
      <c r="B3968">
        <v>2019</v>
      </c>
      <c r="C3968" t="s">
        <v>30</v>
      </c>
      <c r="D3968">
        <v>407350</v>
      </c>
      <c r="E3968">
        <v>625000</v>
      </c>
      <c r="F3968" t="s">
        <v>13</v>
      </c>
      <c r="G3968" t="s">
        <v>14</v>
      </c>
      <c r="H3968">
        <v>3</v>
      </c>
      <c r="I3968">
        <v>3</v>
      </c>
      <c r="J3968">
        <v>922</v>
      </c>
      <c r="K3968">
        <v>1.0258995</v>
      </c>
      <c r="L3968" t="s">
        <v>22</v>
      </c>
    </row>
    <row r="3969" spans="1:12" x14ac:dyDescent="0.3">
      <c r="A3969" s="1">
        <v>43677</v>
      </c>
      <c r="B3969">
        <v>2019</v>
      </c>
      <c r="C3969" t="s">
        <v>17</v>
      </c>
      <c r="D3969">
        <v>121850</v>
      </c>
      <c r="E3969">
        <v>169900</v>
      </c>
      <c r="F3969" t="s">
        <v>19</v>
      </c>
      <c r="G3969" t="s">
        <v>20</v>
      </c>
      <c r="H3969">
        <v>4</v>
      </c>
      <c r="I3969">
        <v>4</v>
      </c>
      <c r="J3969">
        <v>1302</v>
      </c>
      <c r="K3969">
        <v>1.0258995</v>
      </c>
      <c r="L3969" t="s">
        <v>15</v>
      </c>
    </row>
    <row r="3970" spans="1:12" x14ac:dyDescent="0.3">
      <c r="A3970" s="1">
        <v>43678</v>
      </c>
      <c r="B3970">
        <v>2019</v>
      </c>
      <c r="C3970" t="s">
        <v>26</v>
      </c>
      <c r="D3970">
        <v>255360</v>
      </c>
      <c r="E3970">
        <v>325000</v>
      </c>
      <c r="F3970" t="s">
        <v>13</v>
      </c>
      <c r="G3970" t="s">
        <v>14</v>
      </c>
      <c r="H3970">
        <v>3</v>
      </c>
      <c r="I3970">
        <v>2</v>
      </c>
      <c r="J3970">
        <v>924</v>
      </c>
      <c r="K3970">
        <v>1.0258995</v>
      </c>
      <c r="L3970" t="s">
        <v>15</v>
      </c>
    </row>
    <row r="3971" spans="1:12" x14ac:dyDescent="0.3">
      <c r="A3971" s="1">
        <v>43678</v>
      </c>
      <c r="B3971">
        <v>2019</v>
      </c>
      <c r="C3971" t="s">
        <v>12</v>
      </c>
      <c r="D3971">
        <v>68390</v>
      </c>
      <c r="E3971">
        <v>38507</v>
      </c>
      <c r="F3971" t="s">
        <v>13</v>
      </c>
      <c r="G3971" t="s">
        <v>14</v>
      </c>
      <c r="H3971">
        <v>3</v>
      </c>
      <c r="I3971">
        <v>1</v>
      </c>
      <c r="J3971">
        <v>935</v>
      </c>
      <c r="K3971">
        <v>1.0258995</v>
      </c>
      <c r="L3971" t="s">
        <v>16</v>
      </c>
    </row>
    <row r="3972" spans="1:12" x14ac:dyDescent="0.3">
      <c r="A3972" s="1">
        <v>43679</v>
      </c>
      <c r="B3972">
        <v>2019</v>
      </c>
      <c r="C3972" t="s">
        <v>30</v>
      </c>
      <c r="D3972">
        <v>599930</v>
      </c>
      <c r="E3972">
        <v>1200000</v>
      </c>
      <c r="F3972" t="s">
        <v>13</v>
      </c>
      <c r="G3972" t="s">
        <v>14</v>
      </c>
      <c r="H3972">
        <v>3</v>
      </c>
      <c r="I3972">
        <v>3</v>
      </c>
      <c r="J3972">
        <v>905</v>
      </c>
      <c r="K3972">
        <v>1.0258995</v>
      </c>
      <c r="L3972" t="s">
        <v>16</v>
      </c>
    </row>
    <row r="3973" spans="1:12" x14ac:dyDescent="0.3">
      <c r="A3973" s="1">
        <v>43679</v>
      </c>
      <c r="B3973">
        <v>2019</v>
      </c>
      <c r="C3973" t="s">
        <v>18</v>
      </c>
      <c r="D3973">
        <v>185000</v>
      </c>
      <c r="E3973">
        <v>267000</v>
      </c>
      <c r="F3973" t="s">
        <v>13</v>
      </c>
      <c r="G3973" t="s">
        <v>14</v>
      </c>
      <c r="H3973">
        <v>3</v>
      </c>
      <c r="I3973">
        <v>1</v>
      </c>
      <c r="J3973">
        <v>986</v>
      </c>
      <c r="K3973">
        <v>1.0258995</v>
      </c>
      <c r="L3973" t="s">
        <v>22</v>
      </c>
    </row>
    <row r="3974" spans="1:12" x14ac:dyDescent="0.3">
      <c r="A3974" s="1">
        <v>43680</v>
      </c>
      <c r="B3974">
        <v>2019</v>
      </c>
      <c r="C3974" t="s">
        <v>12</v>
      </c>
      <c r="D3974">
        <v>68020</v>
      </c>
      <c r="E3974">
        <v>85000</v>
      </c>
      <c r="F3974" t="s">
        <v>13</v>
      </c>
      <c r="G3974" t="s">
        <v>14</v>
      </c>
      <c r="H3974">
        <v>3</v>
      </c>
      <c r="I3974">
        <v>2</v>
      </c>
      <c r="J3974">
        <v>906</v>
      </c>
      <c r="K3974">
        <v>1.0258995</v>
      </c>
      <c r="L3974" t="s">
        <v>16</v>
      </c>
    </row>
    <row r="3975" spans="1:12" x14ac:dyDescent="0.3">
      <c r="A3975" s="1">
        <v>43681</v>
      </c>
      <c r="B3975">
        <v>2019</v>
      </c>
      <c r="C3975" t="s">
        <v>26</v>
      </c>
      <c r="D3975">
        <v>338380</v>
      </c>
      <c r="E3975">
        <v>565000</v>
      </c>
      <c r="F3975" t="s">
        <v>13</v>
      </c>
      <c r="G3975" t="s">
        <v>14</v>
      </c>
      <c r="H3975">
        <v>3</v>
      </c>
      <c r="I3975">
        <v>1</v>
      </c>
      <c r="J3975">
        <v>1027</v>
      </c>
      <c r="K3975">
        <v>1.0258995</v>
      </c>
      <c r="L3975" t="s">
        <v>16</v>
      </c>
    </row>
    <row r="3976" spans="1:12" x14ac:dyDescent="0.3">
      <c r="A3976" s="1">
        <v>43684</v>
      </c>
      <c r="B3976">
        <v>2019</v>
      </c>
      <c r="C3976" t="s">
        <v>17</v>
      </c>
      <c r="D3976">
        <v>141800</v>
      </c>
      <c r="E3976">
        <v>109900</v>
      </c>
      <c r="F3976" t="s">
        <v>27</v>
      </c>
      <c r="G3976" t="s">
        <v>28</v>
      </c>
      <c r="H3976">
        <v>8</v>
      </c>
      <c r="I3976">
        <v>8</v>
      </c>
      <c r="J3976">
        <v>2739</v>
      </c>
      <c r="K3976">
        <v>1.0258995</v>
      </c>
      <c r="L3976" t="s">
        <v>25</v>
      </c>
    </row>
    <row r="3977" spans="1:12" x14ac:dyDescent="0.3">
      <c r="A3977" s="1">
        <v>43684</v>
      </c>
      <c r="B3977">
        <v>2019</v>
      </c>
      <c r="C3977" t="s">
        <v>21</v>
      </c>
      <c r="D3977">
        <v>6978930</v>
      </c>
      <c r="E3977">
        <v>6650000</v>
      </c>
      <c r="F3977" t="s">
        <v>13</v>
      </c>
      <c r="G3977" t="s">
        <v>14</v>
      </c>
      <c r="H3977">
        <v>3</v>
      </c>
      <c r="I3977">
        <v>1</v>
      </c>
      <c r="J3977">
        <v>922</v>
      </c>
      <c r="K3977">
        <v>1.0258995</v>
      </c>
      <c r="L3977" t="s">
        <v>15</v>
      </c>
    </row>
    <row r="3978" spans="1:12" x14ac:dyDescent="0.3">
      <c r="A3978" s="1">
        <v>43684</v>
      </c>
      <c r="B3978">
        <v>2019</v>
      </c>
      <c r="C3978" t="s">
        <v>30</v>
      </c>
      <c r="D3978">
        <v>304850</v>
      </c>
      <c r="E3978">
        <v>365500</v>
      </c>
      <c r="F3978" t="s">
        <v>13</v>
      </c>
      <c r="G3978" t="s">
        <v>14</v>
      </c>
      <c r="H3978">
        <v>3</v>
      </c>
      <c r="I3978">
        <v>3</v>
      </c>
      <c r="J3978">
        <v>1040</v>
      </c>
      <c r="K3978">
        <v>1.0258995</v>
      </c>
      <c r="L3978" t="s">
        <v>15</v>
      </c>
    </row>
    <row r="3979" spans="1:12" x14ac:dyDescent="0.3">
      <c r="A3979" s="1">
        <v>43684</v>
      </c>
      <c r="B3979">
        <v>2019</v>
      </c>
      <c r="C3979" t="s">
        <v>12</v>
      </c>
      <c r="D3979">
        <v>56210</v>
      </c>
      <c r="E3979">
        <v>27000</v>
      </c>
      <c r="F3979" t="s">
        <v>23</v>
      </c>
      <c r="G3979" t="s">
        <v>24</v>
      </c>
      <c r="H3979">
        <v>6</v>
      </c>
      <c r="I3979">
        <v>4</v>
      </c>
      <c r="J3979">
        <v>2176</v>
      </c>
      <c r="K3979">
        <v>1.0258995</v>
      </c>
      <c r="L3979" t="s">
        <v>25</v>
      </c>
    </row>
    <row r="3980" spans="1:12" x14ac:dyDescent="0.3">
      <c r="A3980" s="1">
        <v>43684</v>
      </c>
      <c r="B3980">
        <v>2019</v>
      </c>
      <c r="C3980" t="s">
        <v>12</v>
      </c>
      <c r="D3980">
        <v>70420</v>
      </c>
      <c r="E3980">
        <v>95700</v>
      </c>
      <c r="F3980" t="s">
        <v>13</v>
      </c>
      <c r="G3980" t="s">
        <v>14</v>
      </c>
      <c r="H3980">
        <v>3</v>
      </c>
      <c r="I3980">
        <v>1</v>
      </c>
      <c r="J3980">
        <v>977</v>
      </c>
      <c r="K3980">
        <v>1.0258995</v>
      </c>
      <c r="L3980" t="s">
        <v>16</v>
      </c>
    </row>
    <row r="3981" spans="1:12" x14ac:dyDescent="0.3">
      <c r="A3981" s="1">
        <v>43685</v>
      </c>
      <c r="B3981">
        <v>2019</v>
      </c>
      <c r="C3981" t="s">
        <v>17</v>
      </c>
      <c r="D3981">
        <v>110750</v>
      </c>
      <c r="E3981">
        <v>100800</v>
      </c>
      <c r="F3981" t="s">
        <v>13</v>
      </c>
      <c r="G3981" t="s">
        <v>14</v>
      </c>
      <c r="H3981">
        <v>3</v>
      </c>
      <c r="I3981">
        <v>1</v>
      </c>
      <c r="J3981">
        <v>943</v>
      </c>
      <c r="K3981">
        <v>1.0258995</v>
      </c>
      <c r="L3981" t="s">
        <v>22</v>
      </c>
    </row>
    <row r="3982" spans="1:12" x14ac:dyDescent="0.3">
      <c r="A3982" s="1">
        <v>43685</v>
      </c>
      <c r="B3982">
        <v>2019</v>
      </c>
      <c r="C3982" t="s">
        <v>26</v>
      </c>
      <c r="D3982">
        <v>381780</v>
      </c>
      <c r="E3982">
        <v>730000</v>
      </c>
      <c r="F3982" t="s">
        <v>13</v>
      </c>
      <c r="G3982" t="s">
        <v>14</v>
      </c>
      <c r="H3982">
        <v>3</v>
      </c>
      <c r="I3982">
        <v>2</v>
      </c>
      <c r="J3982">
        <v>933</v>
      </c>
      <c r="K3982">
        <v>1.0258995</v>
      </c>
      <c r="L3982" t="s">
        <v>16</v>
      </c>
    </row>
    <row r="3983" spans="1:12" x14ac:dyDescent="0.3">
      <c r="A3983" s="1">
        <v>43685</v>
      </c>
      <c r="B3983">
        <v>2019</v>
      </c>
      <c r="C3983" t="s">
        <v>26</v>
      </c>
      <c r="D3983">
        <v>543480</v>
      </c>
      <c r="E3983">
        <v>550000</v>
      </c>
      <c r="F3983" t="s">
        <v>13</v>
      </c>
      <c r="G3983" t="s">
        <v>14</v>
      </c>
      <c r="H3983">
        <v>3</v>
      </c>
      <c r="I3983">
        <v>3</v>
      </c>
      <c r="J3983">
        <v>949</v>
      </c>
      <c r="K3983">
        <v>1.0258995</v>
      </c>
      <c r="L3983" t="s">
        <v>25</v>
      </c>
    </row>
    <row r="3984" spans="1:12" x14ac:dyDescent="0.3">
      <c r="A3984" s="1">
        <v>43685</v>
      </c>
      <c r="B3984">
        <v>2019</v>
      </c>
      <c r="C3984" t="s">
        <v>21</v>
      </c>
      <c r="D3984">
        <v>2071230</v>
      </c>
      <c r="E3984">
        <v>2200000</v>
      </c>
      <c r="F3984" t="s">
        <v>13</v>
      </c>
      <c r="G3984" t="s">
        <v>14</v>
      </c>
      <c r="H3984">
        <v>3</v>
      </c>
      <c r="I3984">
        <v>3</v>
      </c>
      <c r="J3984">
        <v>946</v>
      </c>
      <c r="K3984">
        <v>1.0258995</v>
      </c>
      <c r="L3984" t="s">
        <v>22</v>
      </c>
    </row>
    <row r="3985" spans="1:12" x14ac:dyDescent="0.3">
      <c r="A3985" s="1">
        <v>43685</v>
      </c>
      <c r="B3985">
        <v>2019</v>
      </c>
      <c r="C3985" t="s">
        <v>18</v>
      </c>
      <c r="D3985">
        <v>153460</v>
      </c>
      <c r="E3985">
        <v>200000</v>
      </c>
      <c r="F3985" t="s">
        <v>13</v>
      </c>
      <c r="G3985" t="s">
        <v>14</v>
      </c>
      <c r="H3985">
        <v>3</v>
      </c>
      <c r="I3985">
        <v>2</v>
      </c>
      <c r="J3985">
        <v>969</v>
      </c>
      <c r="K3985">
        <v>1.0258995</v>
      </c>
      <c r="L3985" t="s">
        <v>16</v>
      </c>
    </row>
    <row r="3986" spans="1:12" x14ac:dyDescent="0.3">
      <c r="A3986" s="1">
        <v>43686</v>
      </c>
      <c r="B3986">
        <v>2019</v>
      </c>
      <c r="C3986" t="s">
        <v>26</v>
      </c>
      <c r="D3986">
        <v>574980</v>
      </c>
      <c r="E3986">
        <v>640000</v>
      </c>
      <c r="F3986" t="s">
        <v>13</v>
      </c>
      <c r="G3986" t="s">
        <v>14</v>
      </c>
      <c r="H3986">
        <v>3</v>
      </c>
      <c r="I3986">
        <v>1</v>
      </c>
      <c r="J3986">
        <v>1020</v>
      </c>
      <c r="K3986">
        <v>1.0258995</v>
      </c>
      <c r="L3986" t="s">
        <v>15</v>
      </c>
    </row>
    <row r="3987" spans="1:12" x14ac:dyDescent="0.3">
      <c r="A3987" s="1">
        <v>43686</v>
      </c>
      <c r="B3987">
        <v>2019</v>
      </c>
      <c r="C3987" t="s">
        <v>17</v>
      </c>
      <c r="D3987">
        <v>102000</v>
      </c>
      <c r="E3987">
        <v>165000</v>
      </c>
      <c r="F3987" t="s">
        <v>13</v>
      </c>
      <c r="G3987" t="s">
        <v>14</v>
      </c>
      <c r="H3987">
        <v>3</v>
      </c>
      <c r="I3987">
        <v>2</v>
      </c>
      <c r="J3987">
        <v>1068</v>
      </c>
      <c r="K3987">
        <v>1.0258995</v>
      </c>
      <c r="L3987" t="s">
        <v>22</v>
      </c>
    </row>
    <row r="3988" spans="1:12" x14ac:dyDescent="0.3">
      <c r="A3988" s="1">
        <v>43687</v>
      </c>
      <c r="B3988">
        <v>2019</v>
      </c>
      <c r="C3988" t="s">
        <v>17</v>
      </c>
      <c r="D3988">
        <v>117630</v>
      </c>
      <c r="E3988">
        <v>180000</v>
      </c>
      <c r="F3988" t="s">
        <v>13</v>
      </c>
      <c r="G3988" t="s">
        <v>14</v>
      </c>
      <c r="H3988">
        <v>3</v>
      </c>
      <c r="I3988">
        <v>3</v>
      </c>
      <c r="J3988">
        <v>1022</v>
      </c>
      <c r="K3988">
        <v>1.0258995</v>
      </c>
      <c r="L3988" t="s">
        <v>25</v>
      </c>
    </row>
    <row r="3989" spans="1:12" x14ac:dyDescent="0.3">
      <c r="A3989" s="1">
        <v>43688</v>
      </c>
      <c r="B3989">
        <v>2019</v>
      </c>
      <c r="C3989" t="s">
        <v>26</v>
      </c>
      <c r="D3989">
        <v>199990</v>
      </c>
      <c r="E3989">
        <v>372000</v>
      </c>
      <c r="F3989" t="s">
        <v>13</v>
      </c>
      <c r="G3989" t="s">
        <v>14</v>
      </c>
      <c r="H3989">
        <v>3</v>
      </c>
      <c r="I3989">
        <v>3</v>
      </c>
      <c r="J3989">
        <v>960</v>
      </c>
      <c r="K3989">
        <v>1.0258995</v>
      </c>
      <c r="L3989" t="s">
        <v>16</v>
      </c>
    </row>
    <row r="3990" spans="1:12" x14ac:dyDescent="0.3">
      <c r="A3990" s="1">
        <v>43688</v>
      </c>
      <c r="B3990">
        <v>2019</v>
      </c>
      <c r="C3990" t="s">
        <v>12</v>
      </c>
      <c r="D3990">
        <v>89230</v>
      </c>
      <c r="E3990">
        <v>108000</v>
      </c>
      <c r="F3990" t="s">
        <v>13</v>
      </c>
      <c r="G3990" t="s">
        <v>14</v>
      </c>
      <c r="H3990">
        <v>3</v>
      </c>
      <c r="I3990">
        <v>3</v>
      </c>
      <c r="J3990">
        <v>937</v>
      </c>
      <c r="K3990">
        <v>1.0258995</v>
      </c>
      <c r="L3990" t="s">
        <v>22</v>
      </c>
    </row>
    <row r="3991" spans="1:12" x14ac:dyDescent="0.3">
      <c r="A3991" s="1">
        <v>43688</v>
      </c>
      <c r="B3991">
        <v>2019</v>
      </c>
      <c r="C3991" t="s">
        <v>18</v>
      </c>
      <c r="D3991">
        <v>231850</v>
      </c>
      <c r="E3991">
        <v>425500</v>
      </c>
      <c r="F3991" t="s">
        <v>13</v>
      </c>
      <c r="G3991" t="s">
        <v>14</v>
      </c>
      <c r="H3991">
        <v>3</v>
      </c>
      <c r="I3991">
        <v>3</v>
      </c>
      <c r="J3991">
        <v>923</v>
      </c>
      <c r="K3991">
        <v>1.0258995</v>
      </c>
      <c r="L3991" t="s">
        <v>22</v>
      </c>
    </row>
    <row r="3992" spans="1:12" x14ac:dyDescent="0.3">
      <c r="A3992" s="1">
        <v>43691</v>
      </c>
      <c r="B3992">
        <v>2019</v>
      </c>
      <c r="C3992" t="s">
        <v>17</v>
      </c>
      <c r="D3992">
        <v>319360</v>
      </c>
      <c r="E3992">
        <v>396147</v>
      </c>
      <c r="F3992" t="s">
        <v>13</v>
      </c>
      <c r="G3992" t="s">
        <v>14</v>
      </c>
      <c r="H3992">
        <v>3</v>
      </c>
      <c r="I3992">
        <v>2</v>
      </c>
      <c r="J3992">
        <v>949</v>
      </c>
      <c r="K3992">
        <v>1.0258995</v>
      </c>
      <c r="L3992" t="s">
        <v>22</v>
      </c>
    </row>
    <row r="3993" spans="1:12" x14ac:dyDescent="0.3">
      <c r="A3993" s="1">
        <v>43691</v>
      </c>
      <c r="B3993">
        <v>2019</v>
      </c>
      <c r="C3993" t="s">
        <v>17</v>
      </c>
      <c r="D3993">
        <v>205370</v>
      </c>
      <c r="E3993">
        <v>400000</v>
      </c>
      <c r="F3993" t="s">
        <v>13</v>
      </c>
      <c r="G3993" t="s">
        <v>14</v>
      </c>
      <c r="H3993">
        <v>3</v>
      </c>
      <c r="I3993">
        <v>2</v>
      </c>
      <c r="J3993">
        <v>984</v>
      </c>
      <c r="K3993">
        <v>1.0258995</v>
      </c>
      <c r="L3993" t="s">
        <v>22</v>
      </c>
    </row>
    <row r="3994" spans="1:12" x14ac:dyDescent="0.3">
      <c r="A3994" s="1">
        <v>43693</v>
      </c>
      <c r="B3994">
        <v>2019</v>
      </c>
      <c r="C3994" t="s">
        <v>18</v>
      </c>
      <c r="D3994">
        <v>679100</v>
      </c>
      <c r="E3994">
        <v>1335750</v>
      </c>
      <c r="F3994" t="s">
        <v>13</v>
      </c>
      <c r="G3994" t="s">
        <v>14</v>
      </c>
      <c r="H3994">
        <v>3</v>
      </c>
      <c r="I3994">
        <v>3</v>
      </c>
      <c r="J3994">
        <v>991</v>
      </c>
      <c r="K3994">
        <v>1.0258995</v>
      </c>
      <c r="L3994" t="s">
        <v>15</v>
      </c>
    </row>
    <row r="3995" spans="1:12" x14ac:dyDescent="0.3">
      <c r="A3995" s="1">
        <v>43693</v>
      </c>
      <c r="B3995">
        <v>2019</v>
      </c>
      <c r="C3995" t="s">
        <v>30</v>
      </c>
      <c r="D3995">
        <v>280830</v>
      </c>
      <c r="E3995">
        <v>475000</v>
      </c>
      <c r="F3995" t="s">
        <v>13</v>
      </c>
      <c r="G3995" t="s">
        <v>14</v>
      </c>
      <c r="H3995">
        <v>3</v>
      </c>
      <c r="I3995">
        <v>2</v>
      </c>
      <c r="J3995">
        <v>995</v>
      </c>
      <c r="K3995">
        <v>1.0258995</v>
      </c>
      <c r="L3995" t="s">
        <v>25</v>
      </c>
    </row>
    <row r="3996" spans="1:12" x14ac:dyDescent="0.3">
      <c r="A3996" s="1">
        <v>43693</v>
      </c>
      <c r="B3996">
        <v>2019</v>
      </c>
      <c r="C3996" t="s">
        <v>21</v>
      </c>
      <c r="D3996">
        <v>970550</v>
      </c>
      <c r="E3996">
        <v>1100000</v>
      </c>
      <c r="F3996" t="s">
        <v>13</v>
      </c>
      <c r="G3996" t="s">
        <v>14</v>
      </c>
      <c r="H3996">
        <v>3</v>
      </c>
      <c r="I3996">
        <v>1</v>
      </c>
      <c r="J3996">
        <v>1061</v>
      </c>
      <c r="K3996">
        <v>1.0258995</v>
      </c>
      <c r="L3996" t="s">
        <v>16</v>
      </c>
    </row>
    <row r="3997" spans="1:12" x14ac:dyDescent="0.3">
      <c r="A3997" s="1">
        <v>43694</v>
      </c>
      <c r="B3997">
        <v>2019</v>
      </c>
      <c r="C3997" t="s">
        <v>12</v>
      </c>
      <c r="D3997">
        <v>46100</v>
      </c>
      <c r="E3997">
        <v>71000</v>
      </c>
      <c r="F3997" t="s">
        <v>23</v>
      </c>
      <c r="G3997" t="s">
        <v>24</v>
      </c>
      <c r="H3997">
        <v>6</v>
      </c>
      <c r="I3997">
        <v>4</v>
      </c>
      <c r="J3997">
        <v>1873</v>
      </c>
      <c r="K3997">
        <v>1.0258995</v>
      </c>
      <c r="L3997" t="s">
        <v>15</v>
      </c>
    </row>
    <row r="3998" spans="1:12" x14ac:dyDescent="0.3">
      <c r="A3998" s="1">
        <v>43694</v>
      </c>
      <c r="B3998">
        <v>2019</v>
      </c>
      <c r="C3998" t="s">
        <v>18</v>
      </c>
      <c r="D3998">
        <v>215160</v>
      </c>
      <c r="E3998">
        <v>330000</v>
      </c>
      <c r="F3998" t="s">
        <v>13</v>
      </c>
      <c r="G3998" t="s">
        <v>14</v>
      </c>
      <c r="H3998">
        <v>3</v>
      </c>
      <c r="I3998">
        <v>2</v>
      </c>
      <c r="J3998">
        <v>991</v>
      </c>
      <c r="K3998">
        <v>1.0258995</v>
      </c>
      <c r="L3998" t="s">
        <v>25</v>
      </c>
    </row>
    <row r="3999" spans="1:12" x14ac:dyDescent="0.3">
      <c r="A3999" s="1">
        <v>43694</v>
      </c>
      <c r="B3999">
        <v>2019</v>
      </c>
      <c r="C3999" t="s">
        <v>30</v>
      </c>
      <c r="D3999">
        <v>440390</v>
      </c>
      <c r="E3999">
        <v>645000</v>
      </c>
      <c r="F3999" t="s">
        <v>13</v>
      </c>
      <c r="G3999" t="s">
        <v>14</v>
      </c>
      <c r="H3999">
        <v>3</v>
      </c>
      <c r="I3999">
        <v>1</v>
      </c>
      <c r="J3999">
        <v>995</v>
      </c>
      <c r="K3999">
        <v>1.0258995</v>
      </c>
      <c r="L3999" t="s">
        <v>22</v>
      </c>
    </row>
    <row r="4000" spans="1:12" x14ac:dyDescent="0.3">
      <c r="A4000" s="1">
        <v>43695</v>
      </c>
      <c r="B4000">
        <v>2019</v>
      </c>
      <c r="C4000" t="s">
        <v>26</v>
      </c>
      <c r="D4000">
        <v>943600</v>
      </c>
      <c r="E4000">
        <v>1485000</v>
      </c>
      <c r="F4000" t="s">
        <v>13</v>
      </c>
      <c r="G4000" t="s">
        <v>14</v>
      </c>
      <c r="H4000">
        <v>3</v>
      </c>
      <c r="I4000">
        <v>2</v>
      </c>
      <c r="J4000">
        <v>909</v>
      </c>
      <c r="K4000">
        <v>1.0258995</v>
      </c>
      <c r="L4000" t="s">
        <v>22</v>
      </c>
    </row>
    <row r="4001" spans="1:12" x14ac:dyDescent="0.3">
      <c r="A4001" s="1">
        <v>43698</v>
      </c>
      <c r="B4001">
        <v>2019</v>
      </c>
      <c r="C4001" t="s">
        <v>12</v>
      </c>
      <c r="D4001">
        <v>141710</v>
      </c>
      <c r="E4001">
        <v>179900</v>
      </c>
      <c r="F4001" t="s">
        <v>13</v>
      </c>
      <c r="G4001" t="s">
        <v>14</v>
      </c>
      <c r="H4001">
        <v>3</v>
      </c>
      <c r="I4001">
        <v>1</v>
      </c>
      <c r="J4001">
        <v>1002</v>
      </c>
      <c r="K4001">
        <v>1.0258995</v>
      </c>
      <c r="L4001" t="s">
        <v>15</v>
      </c>
    </row>
    <row r="4002" spans="1:12" x14ac:dyDescent="0.3">
      <c r="A4002" s="1">
        <v>43698</v>
      </c>
      <c r="B4002">
        <v>2019</v>
      </c>
      <c r="C4002" t="s">
        <v>12</v>
      </c>
      <c r="D4002">
        <v>121250</v>
      </c>
      <c r="E4002">
        <v>70000</v>
      </c>
      <c r="F4002" t="s">
        <v>13</v>
      </c>
      <c r="G4002" t="s">
        <v>14</v>
      </c>
      <c r="H4002">
        <v>3</v>
      </c>
      <c r="I4002">
        <v>2</v>
      </c>
      <c r="J4002">
        <v>1094</v>
      </c>
      <c r="K4002">
        <v>1.0258995</v>
      </c>
      <c r="L4002" t="s">
        <v>25</v>
      </c>
    </row>
    <row r="4003" spans="1:12" x14ac:dyDescent="0.3">
      <c r="A4003" s="1">
        <v>43699</v>
      </c>
      <c r="B4003">
        <v>2019</v>
      </c>
      <c r="C4003" t="s">
        <v>26</v>
      </c>
      <c r="D4003">
        <v>281050</v>
      </c>
      <c r="E4003">
        <v>450000</v>
      </c>
      <c r="F4003" t="s">
        <v>13</v>
      </c>
      <c r="G4003" t="s">
        <v>14</v>
      </c>
      <c r="H4003">
        <v>3</v>
      </c>
      <c r="I4003">
        <v>2</v>
      </c>
      <c r="J4003">
        <v>1043</v>
      </c>
      <c r="K4003">
        <v>1.0258995</v>
      </c>
      <c r="L4003" t="s">
        <v>22</v>
      </c>
    </row>
    <row r="4004" spans="1:12" x14ac:dyDescent="0.3">
      <c r="A4004" s="1">
        <v>43699</v>
      </c>
      <c r="B4004">
        <v>2019</v>
      </c>
      <c r="C4004" t="s">
        <v>12</v>
      </c>
      <c r="D4004">
        <v>53130</v>
      </c>
      <c r="E4004">
        <v>35000</v>
      </c>
      <c r="F4004" t="s">
        <v>19</v>
      </c>
      <c r="G4004" t="s">
        <v>20</v>
      </c>
      <c r="H4004">
        <v>4</v>
      </c>
      <c r="I4004">
        <v>2</v>
      </c>
      <c r="J4004">
        <v>1222</v>
      </c>
      <c r="K4004">
        <v>1.0258995</v>
      </c>
      <c r="L4004" t="s">
        <v>16</v>
      </c>
    </row>
    <row r="4005" spans="1:12" x14ac:dyDescent="0.3">
      <c r="A4005" s="1">
        <v>43699</v>
      </c>
      <c r="B4005">
        <v>2019</v>
      </c>
      <c r="C4005" t="s">
        <v>17</v>
      </c>
      <c r="D4005">
        <v>96070</v>
      </c>
      <c r="E4005">
        <v>185000</v>
      </c>
      <c r="F4005" t="s">
        <v>13</v>
      </c>
      <c r="G4005" t="s">
        <v>14</v>
      </c>
      <c r="H4005">
        <v>3</v>
      </c>
      <c r="I4005">
        <v>1</v>
      </c>
      <c r="J4005">
        <v>940</v>
      </c>
      <c r="K4005">
        <v>1.0258995</v>
      </c>
      <c r="L4005" t="s">
        <v>15</v>
      </c>
    </row>
    <row r="4006" spans="1:12" x14ac:dyDescent="0.3">
      <c r="A4006" s="1">
        <v>43700</v>
      </c>
      <c r="B4006">
        <v>2019</v>
      </c>
      <c r="C4006" t="s">
        <v>18</v>
      </c>
      <c r="D4006">
        <v>291820</v>
      </c>
      <c r="E4006">
        <v>560000</v>
      </c>
      <c r="F4006" t="s">
        <v>13</v>
      </c>
      <c r="G4006" t="s">
        <v>14</v>
      </c>
      <c r="H4006">
        <v>3</v>
      </c>
      <c r="I4006">
        <v>3</v>
      </c>
      <c r="J4006">
        <v>934</v>
      </c>
      <c r="K4006">
        <v>1.0258995</v>
      </c>
      <c r="L4006" t="s">
        <v>15</v>
      </c>
    </row>
    <row r="4007" spans="1:12" x14ac:dyDescent="0.3">
      <c r="A4007" s="1">
        <v>43700</v>
      </c>
      <c r="B4007">
        <v>2019</v>
      </c>
      <c r="C4007" t="s">
        <v>17</v>
      </c>
      <c r="D4007">
        <v>92610</v>
      </c>
      <c r="E4007">
        <v>75000</v>
      </c>
      <c r="F4007" t="s">
        <v>19</v>
      </c>
      <c r="G4007" t="s">
        <v>20</v>
      </c>
      <c r="H4007">
        <v>4</v>
      </c>
      <c r="I4007">
        <v>4</v>
      </c>
      <c r="J4007">
        <v>1480</v>
      </c>
      <c r="K4007">
        <v>1.0258995</v>
      </c>
      <c r="L4007" t="s">
        <v>15</v>
      </c>
    </row>
    <row r="4008" spans="1:12" x14ac:dyDescent="0.3">
      <c r="A4008" s="1">
        <v>43700</v>
      </c>
      <c r="B4008">
        <v>2019</v>
      </c>
      <c r="C4008" t="s">
        <v>12</v>
      </c>
      <c r="D4008">
        <v>82490</v>
      </c>
      <c r="E4008">
        <v>90000</v>
      </c>
      <c r="F4008" t="s">
        <v>13</v>
      </c>
      <c r="G4008" t="s">
        <v>14</v>
      </c>
      <c r="H4008">
        <v>3</v>
      </c>
      <c r="I4008">
        <v>1</v>
      </c>
      <c r="J4008">
        <v>1062</v>
      </c>
      <c r="K4008">
        <v>1.0258995</v>
      </c>
      <c r="L4008" t="s">
        <v>25</v>
      </c>
    </row>
    <row r="4009" spans="1:12" x14ac:dyDescent="0.3">
      <c r="A4009" s="1">
        <v>43700</v>
      </c>
      <c r="B4009">
        <v>2019</v>
      </c>
      <c r="C4009" t="s">
        <v>18</v>
      </c>
      <c r="D4009">
        <v>329630</v>
      </c>
      <c r="E4009">
        <v>400000</v>
      </c>
      <c r="F4009" t="s">
        <v>13</v>
      </c>
      <c r="G4009" t="s">
        <v>14</v>
      </c>
      <c r="H4009">
        <v>3</v>
      </c>
      <c r="I4009">
        <v>3</v>
      </c>
      <c r="J4009">
        <v>1084</v>
      </c>
      <c r="K4009">
        <v>1.0258995</v>
      </c>
      <c r="L4009" t="s">
        <v>16</v>
      </c>
    </row>
    <row r="4010" spans="1:12" x14ac:dyDescent="0.3">
      <c r="A4010" s="1">
        <v>43700</v>
      </c>
      <c r="B4010">
        <v>2019</v>
      </c>
      <c r="C4010" t="s">
        <v>12</v>
      </c>
      <c r="D4010">
        <v>32440</v>
      </c>
      <c r="E4010">
        <v>15000</v>
      </c>
      <c r="F4010" t="s">
        <v>13</v>
      </c>
      <c r="G4010" t="s">
        <v>14</v>
      </c>
      <c r="H4010">
        <v>3</v>
      </c>
      <c r="I4010">
        <v>1</v>
      </c>
      <c r="J4010">
        <v>1090</v>
      </c>
      <c r="K4010">
        <v>1.0258995</v>
      </c>
      <c r="L4010" t="s">
        <v>25</v>
      </c>
    </row>
    <row r="4011" spans="1:12" x14ac:dyDescent="0.3">
      <c r="A4011" s="1">
        <v>43700</v>
      </c>
      <c r="B4011">
        <v>2019</v>
      </c>
      <c r="C4011" t="s">
        <v>30</v>
      </c>
      <c r="D4011">
        <v>372180</v>
      </c>
      <c r="E4011">
        <v>650000</v>
      </c>
      <c r="F4011" t="s">
        <v>13</v>
      </c>
      <c r="G4011" t="s">
        <v>14</v>
      </c>
      <c r="H4011">
        <v>3</v>
      </c>
      <c r="I4011">
        <v>3</v>
      </c>
      <c r="J4011">
        <v>1016</v>
      </c>
      <c r="K4011">
        <v>1.0258995</v>
      </c>
      <c r="L4011" t="s">
        <v>22</v>
      </c>
    </row>
    <row r="4012" spans="1:12" x14ac:dyDescent="0.3">
      <c r="A4012" s="1">
        <v>43701</v>
      </c>
      <c r="B4012">
        <v>2019</v>
      </c>
      <c r="C4012" t="s">
        <v>26</v>
      </c>
      <c r="D4012">
        <v>732060</v>
      </c>
      <c r="E4012">
        <v>820000</v>
      </c>
      <c r="F4012" t="s">
        <v>13</v>
      </c>
      <c r="G4012" t="s">
        <v>14</v>
      </c>
      <c r="H4012">
        <v>3</v>
      </c>
      <c r="I4012">
        <v>1</v>
      </c>
      <c r="J4012">
        <v>981</v>
      </c>
      <c r="K4012">
        <v>1.0258995</v>
      </c>
      <c r="L4012" t="s">
        <v>22</v>
      </c>
    </row>
    <row r="4013" spans="1:12" x14ac:dyDescent="0.3">
      <c r="A4013" s="1">
        <v>43701</v>
      </c>
      <c r="B4013">
        <v>2019</v>
      </c>
      <c r="C4013" t="s">
        <v>12</v>
      </c>
      <c r="D4013">
        <v>89160</v>
      </c>
      <c r="E4013">
        <v>160000</v>
      </c>
      <c r="F4013" t="s">
        <v>13</v>
      </c>
      <c r="G4013" t="s">
        <v>14</v>
      </c>
      <c r="H4013">
        <v>3</v>
      </c>
      <c r="I4013">
        <v>2</v>
      </c>
      <c r="J4013">
        <v>1007</v>
      </c>
      <c r="K4013">
        <v>1.0258995</v>
      </c>
      <c r="L4013" t="s">
        <v>16</v>
      </c>
    </row>
    <row r="4014" spans="1:12" x14ac:dyDescent="0.3">
      <c r="A4014" s="1">
        <v>43701</v>
      </c>
      <c r="B4014">
        <v>2019</v>
      </c>
      <c r="C4014" t="s">
        <v>12</v>
      </c>
      <c r="D4014">
        <v>45640</v>
      </c>
      <c r="E4014">
        <v>15000</v>
      </c>
      <c r="F4014" t="s">
        <v>13</v>
      </c>
      <c r="G4014" t="s">
        <v>14</v>
      </c>
      <c r="H4014">
        <v>3</v>
      </c>
      <c r="I4014">
        <v>2</v>
      </c>
      <c r="J4014">
        <v>951</v>
      </c>
      <c r="K4014">
        <v>1.0258995</v>
      </c>
      <c r="L4014" t="s">
        <v>22</v>
      </c>
    </row>
    <row r="4015" spans="1:12" x14ac:dyDescent="0.3">
      <c r="A4015" s="1">
        <v>43702</v>
      </c>
      <c r="B4015">
        <v>2019</v>
      </c>
      <c r="C4015" t="s">
        <v>30</v>
      </c>
      <c r="D4015">
        <v>1044330</v>
      </c>
      <c r="E4015">
        <v>1285000</v>
      </c>
      <c r="F4015" t="s">
        <v>13</v>
      </c>
      <c r="G4015" t="s">
        <v>14</v>
      </c>
      <c r="H4015">
        <v>3</v>
      </c>
      <c r="I4015">
        <v>2</v>
      </c>
      <c r="J4015">
        <v>1050</v>
      </c>
      <c r="K4015">
        <v>1.0258995</v>
      </c>
      <c r="L4015" t="s">
        <v>15</v>
      </c>
    </row>
    <row r="4016" spans="1:12" x14ac:dyDescent="0.3">
      <c r="A4016" s="1">
        <v>43705</v>
      </c>
      <c r="B4016">
        <v>2019</v>
      </c>
      <c r="C4016" t="s">
        <v>12</v>
      </c>
      <c r="D4016">
        <v>61890</v>
      </c>
      <c r="E4016">
        <v>17000</v>
      </c>
      <c r="F4016" t="s">
        <v>13</v>
      </c>
      <c r="G4016" t="s">
        <v>14</v>
      </c>
      <c r="H4016">
        <v>3</v>
      </c>
      <c r="I4016">
        <v>2</v>
      </c>
      <c r="J4016">
        <v>946</v>
      </c>
      <c r="K4016">
        <v>1.0258995</v>
      </c>
      <c r="L4016" t="s">
        <v>16</v>
      </c>
    </row>
    <row r="4017" spans="1:12" x14ac:dyDescent="0.3">
      <c r="A4017" s="1">
        <v>43705</v>
      </c>
      <c r="B4017">
        <v>2019</v>
      </c>
      <c r="C4017" t="s">
        <v>12</v>
      </c>
      <c r="D4017">
        <v>147540</v>
      </c>
      <c r="E4017">
        <v>150000</v>
      </c>
      <c r="F4017" t="s">
        <v>13</v>
      </c>
      <c r="G4017" t="s">
        <v>14</v>
      </c>
      <c r="H4017">
        <v>3</v>
      </c>
      <c r="I4017">
        <v>1</v>
      </c>
      <c r="J4017">
        <v>916</v>
      </c>
      <c r="K4017">
        <v>1.0258995</v>
      </c>
      <c r="L4017" t="s">
        <v>22</v>
      </c>
    </row>
    <row r="4018" spans="1:12" x14ac:dyDescent="0.3">
      <c r="A4018" s="1">
        <v>43706</v>
      </c>
      <c r="B4018">
        <v>2019</v>
      </c>
      <c r="C4018" t="s">
        <v>30</v>
      </c>
      <c r="D4018">
        <v>506370</v>
      </c>
      <c r="E4018">
        <v>895000</v>
      </c>
      <c r="F4018" t="s">
        <v>13</v>
      </c>
      <c r="G4018" t="s">
        <v>14</v>
      </c>
      <c r="H4018">
        <v>3</v>
      </c>
      <c r="I4018">
        <v>1</v>
      </c>
      <c r="J4018">
        <v>1024</v>
      </c>
      <c r="K4018">
        <v>1.0258995</v>
      </c>
      <c r="L4018" t="s">
        <v>15</v>
      </c>
    </row>
    <row r="4019" spans="1:12" x14ac:dyDescent="0.3">
      <c r="A4019" s="1">
        <v>43706</v>
      </c>
      <c r="B4019">
        <v>2019</v>
      </c>
      <c r="C4019" t="s">
        <v>30</v>
      </c>
      <c r="D4019">
        <v>257620</v>
      </c>
      <c r="E4019">
        <v>520000</v>
      </c>
      <c r="F4019" t="s">
        <v>13</v>
      </c>
      <c r="G4019" t="s">
        <v>14</v>
      </c>
      <c r="H4019">
        <v>3</v>
      </c>
      <c r="I4019">
        <v>1</v>
      </c>
      <c r="J4019">
        <v>905</v>
      </c>
      <c r="K4019">
        <v>1.0258995</v>
      </c>
      <c r="L4019" t="s">
        <v>25</v>
      </c>
    </row>
    <row r="4020" spans="1:12" x14ac:dyDescent="0.3">
      <c r="A4020" s="1">
        <v>43707</v>
      </c>
      <c r="B4020">
        <v>2019</v>
      </c>
      <c r="C4020" t="s">
        <v>30</v>
      </c>
      <c r="D4020">
        <v>468530</v>
      </c>
      <c r="E4020">
        <v>662000</v>
      </c>
      <c r="F4020" t="s">
        <v>13</v>
      </c>
      <c r="G4020" t="s">
        <v>14</v>
      </c>
      <c r="H4020">
        <v>3</v>
      </c>
      <c r="I4020">
        <v>1</v>
      </c>
      <c r="J4020">
        <v>1099</v>
      </c>
      <c r="K4020">
        <v>1.0258995</v>
      </c>
      <c r="L4020" t="s">
        <v>16</v>
      </c>
    </row>
    <row r="4021" spans="1:12" x14ac:dyDescent="0.3">
      <c r="A4021" s="1">
        <v>43707</v>
      </c>
      <c r="B4021">
        <v>2019</v>
      </c>
      <c r="C4021" t="s">
        <v>26</v>
      </c>
      <c r="D4021">
        <v>1080310</v>
      </c>
      <c r="E4021">
        <v>2080000</v>
      </c>
      <c r="F4021" t="s">
        <v>13</v>
      </c>
      <c r="G4021" t="s">
        <v>14</v>
      </c>
      <c r="H4021">
        <v>3</v>
      </c>
      <c r="I4021">
        <v>2</v>
      </c>
      <c r="J4021">
        <v>933</v>
      </c>
      <c r="K4021">
        <v>1.0258995</v>
      </c>
      <c r="L4021" t="s">
        <v>16</v>
      </c>
    </row>
    <row r="4022" spans="1:12" x14ac:dyDescent="0.3">
      <c r="A4022" s="1">
        <v>43707</v>
      </c>
      <c r="B4022">
        <v>2019</v>
      </c>
      <c r="C4022" t="s">
        <v>30</v>
      </c>
      <c r="D4022">
        <v>402720</v>
      </c>
      <c r="E4022">
        <v>601000</v>
      </c>
      <c r="F4022" t="s">
        <v>13</v>
      </c>
      <c r="G4022" t="s">
        <v>14</v>
      </c>
      <c r="H4022">
        <v>3</v>
      </c>
      <c r="I4022">
        <v>1</v>
      </c>
      <c r="J4022">
        <v>1054</v>
      </c>
      <c r="K4022">
        <v>1.0258995</v>
      </c>
      <c r="L4022" t="s">
        <v>25</v>
      </c>
    </row>
    <row r="4023" spans="1:12" x14ac:dyDescent="0.3">
      <c r="A4023" s="1">
        <v>43707</v>
      </c>
      <c r="B4023">
        <v>2019</v>
      </c>
      <c r="C4023" t="s">
        <v>18</v>
      </c>
      <c r="D4023">
        <v>234360</v>
      </c>
      <c r="E4023">
        <v>340000</v>
      </c>
      <c r="F4023" t="s">
        <v>13</v>
      </c>
      <c r="G4023" t="s">
        <v>14</v>
      </c>
      <c r="H4023">
        <v>3</v>
      </c>
      <c r="I4023">
        <v>2</v>
      </c>
      <c r="J4023">
        <v>1051</v>
      </c>
      <c r="K4023">
        <v>1.0258995</v>
      </c>
      <c r="L4023" t="s">
        <v>22</v>
      </c>
    </row>
    <row r="4024" spans="1:12" x14ac:dyDescent="0.3">
      <c r="A4024" s="1">
        <v>43707</v>
      </c>
      <c r="B4024">
        <v>2019</v>
      </c>
      <c r="C4024" t="s">
        <v>18</v>
      </c>
      <c r="D4024">
        <v>308820</v>
      </c>
      <c r="E4024">
        <v>493000</v>
      </c>
      <c r="F4024" t="s">
        <v>13</v>
      </c>
      <c r="G4024" t="s">
        <v>14</v>
      </c>
      <c r="H4024">
        <v>3</v>
      </c>
      <c r="I4024">
        <v>1</v>
      </c>
      <c r="J4024">
        <v>981</v>
      </c>
      <c r="K4024">
        <v>1.0258995</v>
      </c>
      <c r="L4024" t="s">
        <v>15</v>
      </c>
    </row>
    <row r="4025" spans="1:12" x14ac:dyDescent="0.3">
      <c r="A4025" s="1">
        <v>43708</v>
      </c>
      <c r="B4025">
        <v>2019</v>
      </c>
      <c r="C4025" t="s">
        <v>17</v>
      </c>
      <c r="D4025">
        <v>131100</v>
      </c>
      <c r="E4025">
        <v>230000</v>
      </c>
      <c r="F4025" t="s">
        <v>13</v>
      </c>
      <c r="G4025" t="s">
        <v>14</v>
      </c>
      <c r="H4025">
        <v>3</v>
      </c>
      <c r="I4025">
        <v>1</v>
      </c>
      <c r="J4025">
        <v>1016</v>
      </c>
      <c r="K4025">
        <v>1.0258995</v>
      </c>
      <c r="L4025" t="s">
        <v>25</v>
      </c>
    </row>
    <row r="4026" spans="1:12" x14ac:dyDescent="0.3">
      <c r="A4026" s="1">
        <v>43708</v>
      </c>
      <c r="B4026">
        <v>2019</v>
      </c>
      <c r="C4026" t="s">
        <v>12</v>
      </c>
      <c r="D4026">
        <v>47060</v>
      </c>
      <c r="E4026">
        <v>45000</v>
      </c>
      <c r="F4026" t="s">
        <v>23</v>
      </c>
      <c r="G4026" t="s">
        <v>24</v>
      </c>
      <c r="H4026">
        <v>6</v>
      </c>
      <c r="I4026">
        <v>4</v>
      </c>
      <c r="J4026">
        <v>2133</v>
      </c>
      <c r="K4026">
        <v>1.0258995</v>
      </c>
      <c r="L4026" t="s">
        <v>22</v>
      </c>
    </row>
    <row r="4027" spans="1:12" x14ac:dyDescent="0.3">
      <c r="A4027" s="1">
        <v>43708</v>
      </c>
      <c r="B4027">
        <v>2019</v>
      </c>
      <c r="C4027" t="s">
        <v>26</v>
      </c>
      <c r="D4027">
        <v>447370</v>
      </c>
      <c r="E4027">
        <v>800000</v>
      </c>
      <c r="F4027" t="s">
        <v>13</v>
      </c>
      <c r="G4027" t="s">
        <v>14</v>
      </c>
      <c r="H4027">
        <v>3</v>
      </c>
      <c r="I4027">
        <v>1</v>
      </c>
      <c r="J4027">
        <v>1018</v>
      </c>
      <c r="K4027">
        <v>1.0258995</v>
      </c>
      <c r="L4027" t="s">
        <v>25</v>
      </c>
    </row>
    <row r="4028" spans="1:12" x14ac:dyDescent="0.3">
      <c r="A4028" s="1">
        <v>43708</v>
      </c>
      <c r="B4028">
        <v>2019</v>
      </c>
      <c r="C4028" t="s">
        <v>12</v>
      </c>
      <c r="D4028">
        <v>98190</v>
      </c>
      <c r="E4028">
        <v>100000</v>
      </c>
      <c r="F4028" t="s">
        <v>13</v>
      </c>
      <c r="G4028" t="s">
        <v>14</v>
      </c>
      <c r="H4028">
        <v>3</v>
      </c>
      <c r="I4028">
        <v>1</v>
      </c>
      <c r="J4028">
        <v>961</v>
      </c>
      <c r="K4028">
        <v>1.0258995</v>
      </c>
      <c r="L4028" t="s">
        <v>25</v>
      </c>
    </row>
    <row r="4029" spans="1:12" x14ac:dyDescent="0.3">
      <c r="A4029" s="1">
        <v>43709</v>
      </c>
      <c r="B4029">
        <v>2019</v>
      </c>
      <c r="C4029" t="s">
        <v>21</v>
      </c>
      <c r="D4029">
        <v>461580</v>
      </c>
      <c r="E4029">
        <v>1190000</v>
      </c>
      <c r="F4029" t="s">
        <v>13</v>
      </c>
      <c r="G4029" t="s">
        <v>14</v>
      </c>
      <c r="H4029">
        <v>3</v>
      </c>
      <c r="I4029">
        <v>1</v>
      </c>
      <c r="J4029">
        <v>927</v>
      </c>
      <c r="K4029">
        <v>1.0258995</v>
      </c>
      <c r="L4029" t="s">
        <v>15</v>
      </c>
    </row>
    <row r="4030" spans="1:12" x14ac:dyDescent="0.3">
      <c r="A4030" s="1">
        <v>43709</v>
      </c>
      <c r="B4030">
        <v>2019</v>
      </c>
      <c r="C4030" t="s">
        <v>26</v>
      </c>
      <c r="D4030">
        <v>232400</v>
      </c>
      <c r="E4030">
        <v>378000</v>
      </c>
      <c r="F4030" t="s">
        <v>13</v>
      </c>
      <c r="G4030" t="s">
        <v>14</v>
      </c>
      <c r="H4030">
        <v>3</v>
      </c>
      <c r="I4030">
        <v>1</v>
      </c>
      <c r="J4030">
        <v>991</v>
      </c>
      <c r="K4030">
        <v>1.0258995</v>
      </c>
      <c r="L4030" t="s">
        <v>25</v>
      </c>
    </row>
    <row r="4031" spans="1:12" x14ac:dyDescent="0.3">
      <c r="A4031" s="1">
        <v>43713</v>
      </c>
      <c r="B4031">
        <v>2019</v>
      </c>
      <c r="C4031" t="s">
        <v>12</v>
      </c>
      <c r="D4031">
        <v>87490</v>
      </c>
      <c r="E4031">
        <v>63100</v>
      </c>
      <c r="F4031" t="s">
        <v>13</v>
      </c>
      <c r="G4031" t="s">
        <v>14</v>
      </c>
      <c r="H4031">
        <v>3</v>
      </c>
      <c r="I4031">
        <v>1</v>
      </c>
      <c r="J4031">
        <v>1026</v>
      </c>
      <c r="K4031">
        <v>1.0258995</v>
      </c>
      <c r="L4031" t="s">
        <v>22</v>
      </c>
    </row>
    <row r="4032" spans="1:12" x14ac:dyDescent="0.3">
      <c r="A4032" s="1">
        <v>43713</v>
      </c>
      <c r="B4032">
        <v>2019</v>
      </c>
      <c r="C4032" t="s">
        <v>30</v>
      </c>
      <c r="D4032">
        <v>395490</v>
      </c>
      <c r="E4032">
        <v>679000</v>
      </c>
      <c r="F4032" t="s">
        <v>13</v>
      </c>
      <c r="G4032" t="s">
        <v>14</v>
      </c>
      <c r="H4032">
        <v>3</v>
      </c>
      <c r="I4032">
        <v>1</v>
      </c>
      <c r="J4032">
        <v>1093</v>
      </c>
      <c r="K4032">
        <v>1.0258995</v>
      </c>
      <c r="L4032" t="s">
        <v>25</v>
      </c>
    </row>
    <row r="4033" spans="1:12" x14ac:dyDescent="0.3">
      <c r="A4033" s="1">
        <v>43713</v>
      </c>
      <c r="B4033">
        <v>2019</v>
      </c>
      <c r="C4033" t="s">
        <v>30</v>
      </c>
      <c r="D4033">
        <v>352000</v>
      </c>
      <c r="E4033">
        <v>521000</v>
      </c>
      <c r="F4033" t="s">
        <v>13</v>
      </c>
      <c r="G4033" t="s">
        <v>14</v>
      </c>
      <c r="H4033">
        <v>3</v>
      </c>
      <c r="I4033">
        <v>1</v>
      </c>
      <c r="J4033">
        <v>912</v>
      </c>
      <c r="K4033">
        <v>1.0258995</v>
      </c>
      <c r="L4033" t="s">
        <v>25</v>
      </c>
    </row>
    <row r="4034" spans="1:12" x14ac:dyDescent="0.3">
      <c r="A4034" s="1">
        <v>43713</v>
      </c>
      <c r="B4034">
        <v>2019</v>
      </c>
      <c r="C4034" t="s">
        <v>30</v>
      </c>
      <c r="D4034">
        <v>238750</v>
      </c>
      <c r="E4034">
        <v>390000</v>
      </c>
      <c r="F4034" t="s">
        <v>13</v>
      </c>
      <c r="G4034" t="s">
        <v>14</v>
      </c>
      <c r="H4034">
        <v>3</v>
      </c>
      <c r="I4034">
        <v>1</v>
      </c>
      <c r="J4034">
        <v>903</v>
      </c>
      <c r="K4034">
        <v>1.0258995</v>
      </c>
      <c r="L4034" t="s">
        <v>25</v>
      </c>
    </row>
    <row r="4035" spans="1:12" x14ac:dyDescent="0.3">
      <c r="A4035" s="1">
        <v>43714</v>
      </c>
      <c r="B4035">
        <v>2019</v>
      </c>
      <c r="C4035" t="s">
        <v>12</v>
      </c>
      <c r="D4035">
        <v>26220</v>
      </c>
      <c r="E4035">
        <v>30000</v>
      </c>
      <c r="F4035" t="s">
        <v>13</v>
      </c>
      <c r="G4035" t="s">
        <v>14</v>
      </c>
      <c r="H4035">
        <v>3</v>
      </c>
      <c r="I4035">
        <v>1</v>
      </c>
      <c r="J4035">
        <v>1051</v>
      </c>
      <c r="K4035">
        <v>1.0258995</v>
      </c>
      <c r="L4035" t="s">
        <v>15</v>
      </c>
    </row>
    <row r="4036" spans="1:12" x14ac:dyDescent="0.3">
      <c r="A4036" s="1">
        <v>43714</v>
      </c>
      <c r="B4036">
        <v>2019</v>
      </c>
      <c r="C4036" t="s">
        <v>17</v>
      </c>
      <c r="D4036">
        <v>108440</v>
      </c>
      <c r="E4036">
        <v>125000</v>
      </c>
      <c r="F4036" t="s">
        <v>19</v>
      </c>
      <c r="G4036" t="s">
        <v>20</v>
      </c>
      <c r="H4036">
        <v>4</v>
      </c>
      <c r="I4036">
        <v>3</v>
      </c>
      <c r="J4036">
        <v>1218</v>
      </c>
      <c r="K4036">
        <v>1.0258995</v>
      </c>
      <c r="L4036" t="s">
        <v>25</v>
      </c>
    </row>
    <row r="4037" spans="1:12" x14ac:dyDescent="0.3">
      <c r="A4037" s="1">
        <v>43714</v>
      </c>
      <c r="B4037">
        <v>2019</v>
      </c>
      <c r="C4037" t="s">
        <v>21</v>
      </c>
      <c r="D4037">
        <v>5764710</v>
      </c>
      <c r="E4037">
        <v>7125000</v>
      </c>
      <c r="F4037" t="s">
        <v>13</v>
      </c>
      <c r="G4037" t="s">
        <v>14</v>
      </c>
      <c r="H4037">
        <v>3</v>
      </c>
      <c r="I4037">
        <v>3</v>
      </c>
      <c r="J4037">
        <v>1077</v>
      </c>
      <c r="K4037">
        <v>1.0258995</v>
      </c>
      <c r="L4037" t="s">
        <v>16</v>
      </c>
    </row>
    <row r="4038" spans="1:12" x14ac:dyDescent="0.3">
      <c r="A4038" s="1">
        <v>43715</v>
      </c>
      <c r="B4038">
        <v>2019</v>
      </c>
      <c r="C4038" t="s">
        <v>26</v>
      </c>
      <c r="D4038">
        <v>986720</v>
      </c>
      <c r="E4038">
        <v>1175000</v>
      </c>
      <c r="F4038" t="s">
        <v>13</v>
      </c>
      <c r="G4038" t="s">
        <v>14</v>
      </c>
      <c r="H4038">
        <v>3</v>
      </c>
      <c r="I4038">
        <v>1</v>
      </c>
      <c r="J4038">
        <v>958</v>
      </c>
      <c r="K4038">
        <v>1.0258995</v>
      </c>
      <c r="L4038" t="s">
        <v>15</v>
      </c>
    </row>
    <row r="4039" spans="1:12" x14ac:dyDescent="0.3">
      <c r="A4039" s="1">
        <v>43715</v>
      </c>
      <c r="B4039">
        <v>2019</v>
      </c>
      <c r="C4039" t="s">
        <v>21</v>
      </c>
      <c r="D4039">
        <v>1062530</v>
      </c>
      <c r="E4039">
        <v>1605000</v>
      </c>
      <c r="F4039" t="s">
        <v>13</v>
      </c>
      <c r="G4039" t="s">
        <v>14</v>
      </c>
      <c r="H4039">
        <v>3</v>
      </c>
      <c r="I4039">
        <v>1</v>
      </c>
      <c r="J4039">
        <v>909</v>
      </c>
      <c r="K4039">
        <v>1.0258995</v>
      </c>
      <c r="L4039" t="s">
        <v>22</v>
      </c>
    </row>
    <row r="4040" spans="1:12" x14ac:dyDescent="0.3">
      <c r="A4040" s="1">
        <v>43716</v>
      </c>
      <c r="B4040">
        <v>2019</v>
      </c>
      <c r="C4040" t="s">
        <v>30</v>
      </c>
      <c r="D4040">
        <v>220680</v>
      </c>
      <c r="E4040">
        <v>342000</v>
      </c>
      <c r="F4040" t="s">
        <v>13</v>
      </c>
      <c r="G4040" t="s">
        <v>14</v>
      </c>
      <c r="H4040">
        <v>3</v>
      </c>
      <c r="I4040">
        <v>1</v>
      </c>
      <c r="J4040">
        <v>1065</v>
      </c>
      <c r="K4040">
        <v>1.0258995</v>
      </c>
      <c r="L4040" t="s">
        <v>25</v>
      </c>
    </row>
    <row r="4041" spans="1:12" x14ac:dyDescent="0.3">
      <c r="A4041" s="1">
        <v>43720</v>
      </c>
      <c r="B4041">
        <v>2019</v>
      </c>
      <c r="C4041" t="s">
        <v>21</v>
      </c>
      <c r="D4041">
        <v>2442300</v>
      </c>
      <c r="E4041">
        <v>2700000</v>
      </c>
      <c r="F4041" t="s">
        <v>13</v>
      </c>
      <c r="G4041" t="s">
        <v>14</v>
      </c>
      <c r="H4041">
        <v>3</v>
      </c>
      <c r="I4041">
        <v>3</v>
      </c>
      <c r="J4041">
        <v>1078</v>
      </c>
      <c r="K4041">
        <v>1.0258995</v>
      </c>
      <c r="L4041" t="s">
        <v>16</v>
      </c>
    </row>
    <row r="4042" spans="1:12" x14ac:dyDescent="0.3">
      <c r="A4042" s="1">
        <v>43721</v>
      </c>
      <c r="B4042">
        <v>2019</v>
      </c>
      <c r="C4042" t="s">
        <v>12</v>
      </c>
      <c r="D4042">
        <v>109480</v>
      </c>
      <c r="E4042">
        <v>125000</v>
      </c>
      <c r="F4042" t="s">
        <v>13</v>
      </c>
      <c r="G4042" t="s">
        <v>14</v>
      </c>
      <c r="H4042">
        <v>3</v>
      </c>
      <c r="I4042">
        <v>3</v>
      </c>
      <c r="J4042">
        <v>910</v>
      </c>
      <c r="K4042">
        <v>1.0258995</v>
      </c>
      <c r="L4042" t="s">
        <v>16</v>
      </c>
    </row>
    <row r="4043" spans="1:12" x14ac:dyDescent="0.3">
      <c r="A4043" s="1">
        <v>43722</v>
      </c>
      <c r="B4043">
        <v>2019</v>
      </c>
      <c r="C4043" t="s">
        <v>17</v>
      </c>
      <c r="D4043">
        <v>158220</v>
      </c>
      <c r="E4043">
        <v>219000</v>
      </c>
      <c r="F4043" t="s">
        <v>13</v>
      </c>
      <c r="G4043" t="s">
        <v>14</v>
      </c>
      <c r="H4043">
        <v>3</v>
      </c>
      <c r="I4043">
        <v>2</v>
      </c>
      <c r="J4043">
        <v>902</v>
      </c>
      <c r="K4043">
        <v>1.0258995</v>
      </c>
      <c r="L4043" t="s">
        <v>15</v>
      </c>
    </row>
    <row r="4044" spans="1:12" x14ac:dyDescent="0.3">
      <c r="A4044" s="1">
        <v>43722</v>
      </c>
      <c r="B4044">
        <v>2019</v>
      </c>
      <c r="C4044" t="s">
        <v>18</v>
      </c>
      <c r="D4044">
        <v>353370</v>
      </c>
      <c r="E4044">
        <v>600000</v>
      </c>
      <c r="F4044" t="s">
        <v>13</v>
      </c>
      <c r="G4044" t="s">
        <v>14</v>
      </c>
      <c r="H4044">
        <v>3</v>
      </c>
      <c r="I4044">
        <v>2</v>
      </c>
      <c r="J4044">
        <v>1038</v>
      </c>
      <c r="K4044">
        <v>1.0258995</v>
      </c>
      <c r="L4044" t="s">
        <v>22</v>
      </c>
    </row>
    <row r="4045" spans="1:12" x14ac:dyDescent="0.3">
      <c r="A4045" s="1">
        <v>43723</v>
      </c>
      <c r="B4045">
        <v>2019</v>
      </c>
      <c r="C4045" t="s">
        <v>30</v>
      </c>
      <c r="D4045">
        <v>609270</v>
      </c>
      <c r="E4045">
        <v>875000</v>
      </c>
      <c r="F4045" t="s">
        <v>13</v>
      </c>
      <c r="G4045" t="s">
        <v>14</v>
      </c>
      <c r="H4045">
        <v>3</v>
      </c>
      <c r="I4045">
        <v>2</v>
      </c>
      <c r="J4045">
        <v>1097</v>
      </c>
      <c r="K4045">
        <v>1.0258995</v>
      </c>
      <c r="L4045" t="s">
        <v>22</v>
      </c>
    </row>
    <row r="4046" spans="1:12" x14ac:dyDescent="0.3">
      <c r="A4046" s="1">
        <v>43726</v>
      </c>
      <c r="B4046">
        <v>2019</v>
      </c>
      <c r="C4046" t="s">
        <v>18</v>
      </c>
      <c r="D4046">
        <v>272700</v>
      </c>
      <c r="E4046">
        <v>425000</v>
      </c>
      <c r="F4046" t="s">
        <v>13</v>
      </c>
      <c r="G4046" t="s">
        <v>14</v>
      </c>
      <c r="H4046">
        <v>3</v>
      </c>
      <c r="I4046">
        <v>3</v>
      </c>
      <c r="J4046">
        <v>916</v>
      </c>
      <c r="K4046">
        <v>1.0258995</v>
      </c>
      <c r="L4046" t="s">
        <v>25</v>
      </c>
    </row>
    <row r="4047" spans="1:12" x14ac:dyDescent="0.3">
      <c r="A4047" s="1">
        <v>43726</v>
      </c>
      <c r="B4047">
        <v>2019</v>
      </c>
      <c r="C4047" t="s">
        <v>17</v>
      </c>
      <c r="D4047">
        <v>113470</v>
      </c>
      <c r="E4047">
        <v>265000</v>
      </c>
      <c r="F4047" t="s">
        <v>19</v>
      </c>
      <c r="G4047" t="s">
        <v>20</v>
      </c>
      <c r="H4047">
        <v>4</v>
      </c>
      <c r="I4047">
        <v>4</v>
      </c>
      <c r="J4047">
        <v>1273</v>
      </c>
      <c r="K4047">
        <v>1.0258995</v>
      </c>
      <c r="L4047" t="s">
        <v>25</v>
      </c>
    </row>
    <row r="4048" spans="1:12" x14ac:dyDescent="0.3">
      <c r="A4048" s="1">
        <v>43726</v>
      </c>
      <c r="B4048">
        <v>2019</v>
      </c>
      <c r="C4048" t="s">
        <v>17</v>
      </c>
      <c r="D4048">
        <v>139150</v>
      </c>
      <c r="E4048">
        <v>237500</v>
      </c>
      <c r="F4048" t="s">
        <v>13</v>
      </c>
      <c r="G4048" t="s">
        <v>14</v>
      </c>
      <c r="H4048">
        <v>3</v>
      </c>
      <c r="I4048">
        <v>1</v>
      </c>
      <c r="J4048">
        <v>916</v>
      </c>
      <c r="K4048">
        <v>1.0258995</v>
      </c>
      <c r="L4048" t="s">
        <v>16</v>
      </c>
    </row>
    <row r="4049" spans="1:12" x14ac:dyDescent="0.3">
      <c r="A4049" s="1">
        <v>43726</v>
      </c>
      <c r="B4049">
        <v>2019</v>
      </c>
      <c r="C4049" t="s">
        <v>26</v>
      </c>
      <c r="D4049">
        <v>240170</v>
      </c>
      <c r="E4049">
        <v>345000</v>
      </c>
      <c r="F4049" t="s">
        <v>13</v>
      </c>
      <c r="G4049" t="s">
        <v>14</v>
      </c>
      <c r="H4049">
        <v>3</v>
      </c>
      <c r="I4049">
        <v>3</v>
      </c>
      <c r="J4049">
        <v>1031</v>
      </c>
      <c r="K4049">
        <v>1.0258995</v>
      </c>
      <c r="L4049" t="s">
        <v>16</v>
      </c>
    </row>
    <row r="4050" spans="1:12" x14ac:dyDescent="0.3">
      <c r="A4050" s="1">
        <v>43726</v>
      </c>
      <c r="B4050">
        <v>2019</v>
      </c>
      <c r="C4050" t="s">
        <v>18</v>
      </c>
      <c r="D4050">
        <v>222300</v>
      </c>
      <c r="E4050">
        <v>500000</v>
      </c>
      <c r="F4050" t="s">
        <v>23</v>
      </c>
      <c r="G4050" t="s">
        <v>24</v>
      </c>
      <c r="H4050">
        <v>6</v>
      </c>
      <c r="I4050">
        <v>5</v>
      </c>
      <c r="J4050">
        <v>1875</v>
      </c>
      <c r="K4050">
        <v>1.0258995</v>
      </c>
      <c r="L4050" t="s">
        <v>15</v>
      </c>
    </row>
    <row r="4051" spans="1:12" x14ac:dyDescent="0.3">
      <c r="A4051" s="1">
        <v>43727</v>
      </c>
      <c r="B4051">
        <v>2019</v>
      </c>
      <c r="C4051" t="s">
        <v>17</v>
      </c>
      <c r="D4051">
        <v>142690</v>
      </c>
      <c r="E4051">
        <v>160250</v>
      </c>
      <c r="F4051" t="s">
        <v>13</v>
      </c>
      <c r="G4051" t="s">
        <v>14</v>
      </c>
      <c r="H4051">
        <v>3</v>
      </c>
      <c r="I4051">
        <v>2</v>
      </c>
      <c r="J4051">
        <v>993</v>
      </c>
      <c r="K4051">
        <v>1.0258995</v>
      </c>
      <c r="L4051" t="s">
        <v>15</v>
      </c>
    </row>
    <row r="4052" spans="1:12" x14ac:dyDescent="0.3">
      <c r="A4052" s="1">
        <v>43727</v>
      </c>
      <c r="B4052">
        <v>2019</v>
      </c>
      <c r="C4052" t="s">
        <v>26</v>
      </c>
      <c r="D4052">
        <v>294040</v>
      </c>
      <c r="E4052">
        <v>887000</v>
      </c>
      <c r="F4052" t="s">
        <v>13</v>
      </c>
      <c r="G4052" t="s">
        <v>14</v>
      </c>
      <c r="H4052">
        <v>3</v>
      </c>
      <c r="I4052">
        <v>2</v>
      </c>
      <c r="J4052">
        <v>1079</v>
      </c>
      <c r="K4052">
        <v>1.0258995</v>
      </c>
      <c r="L4052" t="s">
        <v>22</v>
      </c>
    </row>
    <row r="4053" spans="1:12" x14ac:dyDescent="0.3">
      <c r="A4053" s="1">
        <v>43727</v>
      </c>
      <c r="B4053">
        <v>2019</v>
      </c>
      <c r="C4053" t="s">
        <v>30</v>
      </c>
      <c r="D4053">
        <v>188070</v>
      </c>
      <c r="E4053">
        <v>275000</v>
      </c>
      <c r="F4053" t="s">
        <v>13</v>
      </c>
      <c r="G4053" t="s">
        <v>14</v>
      </c>
      <c r="H4053">
        <v>3</v>
      </c>
      <c r="I4053">
        <v>3</v>
      </c>
      <c r="J4053">
        <v>901</v>
      </c>
      <c r="K4053">
        <v>1.0258995</v>
      </c>
      <c r="L4053" t="s">
        <v>22</v>
      </c>
    </row>
    <row r="4054" spans="1:12" x14ac:dyDescent="0.3">
      <c r="A4054" s="1">
        <v>43728</v>
      </c>
      <c r="B4054">
        <v>2019</v>
      </c>
      <c r="C4054" t="s">
        <v>30</v>
      </c>
      <c r="D4054">
        <v>588520</v>
      </c>
      <c r="E4054">
        <v>967500</v>
      </c>
      <c r="F4054" t="s">
        <v>13</v>
      </c>
      <c r="G4054" t="s">
        <v>14</v>
      </c>
      <c r="H4054">
        <v>3</v>
      </c>
      <c r="I4054">
        <v>3</v>
      </c>
      <c r="J4054">
        <v>969</v>
      </c>
      <c r="K4054">
        <v>1.0258995</v>
      </c>
      <c r="L4054" t="s">
        <v>25</v>
      </c>
    </row>
    <row r="4055" spans="1:12" x14ac:dyDescent="0.3">
      <c r="A4055" s="1">
        <v>43729</v>
      </c>
      <c r="B4055">
        <v>2019</v>
      </c>
      <c r="C4055" t="s">
        <v>12</v>
      </c>
      <c r="D4055">
        <v>100450</v>
      </c>
      <c r="E4055">
        <v>102901</v>
      </c>
      <c r="F4055" t="s">
        <v>13</v>
      </c>
      <c r="G4055" t="s">
        <v>14</v>
      </c>
      <c r="H4055">
        <v>3</v>
      </c>
      <c r="I4055">
        <v>1</v>
      </c>
      <c r="J4055">
        <v>969</v>
      </c>
      <c r="K4055">
        <v>1.0258995</v>
      </c>
      <c r="L4055" t="s">
        <v>22</v>
      </c>
    </row>
    <row r="4056" spans="1:12" x14ac:dyDescent="0.3">
      <c r="A4056" s="1">
        <v>43729</v>
      </c>
      <c r="B4056">
        <v>2019</v>
      </c>
      <c r="C4056" t="s">
        <v>26</v>
      </c>
      <c r="D4056">
        <v>986370</v>
      </c>
      <c r="E4056">
        <v>1570000</v>
      </c>
      <c r="F4056" t="s">
        <v>13</v>
      </c>
      <c r="G4056" t="s">
        <v>14</v>
      </c>
      <c r="H4056">
        <v>3</v>
      </c>
      <c r="I4056">
        <v>2</v>
      </c>
      <c r="J4056">
        <v>953</v>
      </c>
      <c r="K4056">
        <v>1.0258995</v>
      </c>
      <c r="L4056" t="s">
        <v>22</v>
      </c>
    </row>
    <row r="4057" spans="1:12" x14ac:dyDescent="0.3">
      <c r="A4057" s="1">
        <v>43730</v>
      </c>
      <c r="B4057">
        <v>2019</v>
      </c>
      <c r="C4057" t="s">
        <v>26</v>
      </c>
      <c r="D4057">
        <v>334740</v>
      </c>
      <c r="E4057">
        <v>460000</v>
      </c>
      <c r="F4057" t="s">
        <v>13</v>
      </c>
      <c r="G4057" t="s">
        <v>14</v>
      </c>
      <c r="H4057">
        <v>3</v>
      </c>
      <c r="I4057">
        <v>3</v>
      </c>
      <c r="J4057">
        <v>954</v>
      </c>
      <c r="K4057">
        <v>1.0258995</v>
      </c>
      <c r="L4057" t="s">
        <v>22</v>
      </c>
    </row>
    <row r="4058" spans="1:12" x14ac:dyDescent="0.3">
      <c r="A4058" s="1">
        <v>43733</v>
      </c>
      <c r="B4058">
        <v>2019</v>
      </c>
      <c r="C4058" t="s">
        <v>18</v>
      </c>
      <c r="D4058">
        <v>343500</v>
      </c>
      <c r="E4058">
        <v>489352</v>
      </c>
      <c r="F4058" t="s">
        <v>13</v>
      </c>
      <c r="G4058" t="s">
        <v>14</v>
      </c>
      <c r="H4058">
        <v>3</v>
      </c>
      <c r="I4058">
        <v>3</v>
      </c>
      <c r="J4058">
        <v>969</v>
      </c>
      <c r="K4058">
        <v>1.0258995</v>
      </c>
      <c r="L4058" t="s">
        <v>22</v>
      </c>
    </row>
    <row r="4059" spans="1:12" x14ac:dyDescent="0.3">
      <c r="A4059" s="1">
        <v>43733</v>
      </c>
      <c r="B4059">
        <v>2019</v>
      </c>
      <c r="C4059" t="s">
        <v>26</v>
      </c>
      <c r="D4059">
        <v>516110</v>
      </c>
      <c r="E4059">
        <v>785000</v>
      </c>
      <c r="F4059" t="s">
        <v>13</v>
      </c>
      <c r="G4059" t="s">
        <v>14</v>
      </c>
      <c r="H4059">
        <v>3</v>
      </c>
      <c r="I4059">
        <v>1</v>
      </c>
      <c r="J4059">
        <v>901</v>
      </c>
      <c r="K4059">
        <v>1.0258995</v>
      </c>
      <c r="L4059" t="s">
        <v>22</v>
      </c>
    </row>
    <row r="4060" spans="1:12" x14ac:dyDescent="0.3">
      <c r="A4060" s="1">
        <v>43734</v>
      </c>
      <c r="B4060">
        <v>2019</v>
      </c>
      <c r="C4060" t="s">
        <v>12</v>
      </c>
      <c r="D4060">
        <v>85020</v>
      </c>
      <c r="E4060">
        <v>100000</v>
      </c>
      <c r="F4060" t="s">
        <v>13</v>
      </c>
      <c r="G4060" t="s">
        <v>14</v>
      </c>
      <c r="H4060">
        <v>3</v>
      </c>
      <c r="I4060">
        <v>1</v>
      </c>
      <c r="J4060">
        <v>1088</v>
      </c>
      <c r="K4060">
        <v>1.0258995</v>
      </c>
      <c r="L4060" t="s">
        <v>15</v>
      </c>
    </row>
    <row r="4061" spans="1:12" x14ac:dyDescent="0.3">
      <c r="A4061" s="1">
        <v>43734</v>
      </c>
      <c r="B4061">
        <v>2019</v>
      </c>
      <c r="C4061" t="s">
        <v>12</v>
      </c>
      <c r="D4061">
        <v>79750</v>
      </c>
      <c r="E4061">
        <v>119900</v>
      </c>
      <c r="F4061" t="s">
        <v>13</v>
      </c>
      <c r="G4061" t="s">
        <v>14</v>
      </c>
      <c r="H4061">
        <v>3</v>
      </c>
      <c r="I4061">
        <v>2</v>
      </c>
      <c r="J4061">
        <v>943</v>
      </c>
      <c r="K4061">
        <v>1.0258995</v>
      </c>
      <c r="L4061" t="s">
        <v>15</v>
      </c>
    </row>
    <row r="4062" spans="1:12" x14ac:dyDescent="0.3">
      <c r="A4062" s="1">
        <v>43734</v>
      </c>
      <c r="B4062">
        <v>2019</v>
      </c>
      <c r="C4062" t="s">
        <v>26</v>
      </c>
      <c r="D4062">
        <v>214480</v>
      </c>
      <c r="E4062">
        <v>347500</v>
      </c>
      <c r="F4062" t="s">
        <v>13</v>
      </c>
      <c r="G4062" t="s">
        <v>14</v>
      </c>
      <c r="H4062">
        <v>3</v>
      </c>
      <c r="I4062">
        <v>1</v>
      </c>
      <c r="J4062">
        <v>1085</v>
      </c>
      <c r="K4062">
        <v>1.0258995</v>
      </c>
      <c r="L4062" t="s">
        <v>25</v>
      </c>
    </row>
    <row r="4063" spans="1:12" x14ac:dyDescent="0.3">
      <c r="A4063" s="1">
        <v>43734</v>
      </c>
      <c r="B4063">
        <v>2019</v>
      </c>
      <c r="C4063" t="s">
        <v>17</v>
      </c>
      <c r="D4063">
        <v>137350</v>
      </c>
      <c r="E4063">
        <v>190000</v>
      </c>
      <c r="F4063" t="s">
        <v>23</v>
      </c>
      <c r="G4063" t="s">
        <v>24</v>
      </c>
      <c r="H4063">
        <v>6</v>
      </c>
      <c r="I4063">
        <v>4</v>
      </c>
      <c r="J4063">
        <v>1961</v>
      </c>
      <c r="K4063">
        <v>1.0258995</v>
      </c>
      <c r="L4063" t="s">
        <v>22</v>
      </c>
    </row>
    <row r="4064" spans="1:12" x14ac:dyDescent="0.3">
      <c r="A4064" s="1">
        <v>43734</v>
      </c>
      <c r="B4064">
        <v>2019</v>
      </c>
      <c r="C4064" t="s">
        <v>26</v>
      </c>
      <c r="D4064">
        <v>381150</v>
      </c>
      <c r="E4064">
        <v>509000</v>
      </c>
      <c r="F4064" t="s">
        <v>13</v>
      </c>
      <c r="G4064" t="s">
        <v>14</v>
      </c>
      <c r="H4064">
        <v>3</v>
      </c>
      <c r="I4064">
        <v>2</v>
      </c>
      <c r="J4064">
        <v>998</v>
      </c>
      <c r="K4064">
        <v>1.0258995</v>
      </c>
      <c r="L4064" t="s">
        <v>22</v>
      </c>
    </row>
    <row r="4065" spans="1:12" x14ac:dyDescent="0.3">
      <c r="A4065" s="1">
        <v>43735</v>
      </c>
      <c r="B4065">
        <v>2019</v>
      </c>
      <c r="C4065" t="s">
        <v>17</v>
      </c>
      <c r="D4065">
        <v>107780</v>
      </c>
      <c r="E4065">
        <v>229900</v>
      </c>
      <c r="F4065" t="s">
        <v>13</v>
      </c>
      <c r="G4065" t="s">
        <v>14</v>
      </c>
      <c r="H4065">
        <v>3</v>
      </c>
      <c r="I4065">
        <v>1</v>
      </c>
      <c r="J4065">
        <v>983</v>
      </c>
      <c r="K4065">
        <v>1.0258995</v>
      </c>
      <c r="L4065" t="s">
        <v>16</v>
      </c>
    </row>
    <row r="4066" spans="1:12" x14ac:dyDescent="0.3">
      <c r="A4066" s="1">
        <v>43735</v>
      </c>
      <c r="B4066">
        <v>2019</v>
      </c>
      <c r="C4066" t="s">
        <v>17</v>
      </c>
      <c r="D4066">
        <v>78170</v>
      </c>
      <c r="E4066">
        <v>73500</v>
      </c>
      <c r="F4066" t="s">
        <v>13</v>
      </c>
      <c r="G4066" t="s">
        <v>14</v>
      </c>
      <c r="H4066">
        <v>3</v>
      </c>
      <c r="I4066">
        <v>1</v>
      </c>
      <c r="J4066">
        <v>937</v>
      </c>
      <c r="K4066">
        <v>1.0258995</v>
      </c>
      <c r="L4066" t="s">
        <v>25</v>
      </c>
    </row>
    <row r="4067" spans="1:12" x14ac:dyDescent="0.3">
      <c r="A4067" s="1">
        <v>43735</v>
      </c>
      <c r="B4067">
        <v>2019</v>
      </c>
      <c r="C4067" t="s">
        <v>12</v>
      </c>
      <c r="D4067">
        <v>77370</v>
      </c>
      <c r="E4067">
        <v>155000</v>
      </c>
      <c r="F4067" t="s">
        <v>19</v>
      </c>
      <c r="G4067" t="s">
        <v>20</v>
      </c>
      <c r="H4067">
        <v>4</v>
      </c>
      <c r="I4067">
        <v>2</v>
      </c>
      <c r="J4067">
        <v>1490</v>
      </c>
      <c r="K4067">
        <v>1.0258995</v>
      </c>
      <c r="L4067" t="s">
        <v>22</v>
      </c>
    </row>
    <row r="4068" spans="1:12" x14ac:dyDescent="0.3">
      <c r="A4068" s="1">
        <v>43735</v>
      </c>
      <c r="B4068">
        <v>2019</v>
      </c>
      <c r="C4068" t="s">
        <v>18</v>
      </c>
      <c r="D4068">
        <v>291180</v>
      </c>
      <c r="E4068">
        <v>900000</v>
      </c>
      <c r="F4068" t="s">
        <v>19</v>
      </c>
      <c r="G4068" t="s">
        <v>20</v>
      </c>
      <c r="H4068">
        <v>4</v>
      </c>
      <c r="I4068">
        <v>2</v>
      </c>
      <c r="J4068">
        <v>1216</v>
      </c>
      <c r="K4068">
        <v>1.0258995</v>
      </c>
      <c r="L4068" t="s">
        <v>15</v>
      </c>
    </row>
    <row r="4069" spans="1:12" x14ac:dyDescent="0.3">
      <c r="A4069" s="1">
        <v>43736</v>
      </c>
      <c r="B4069">
        <v>2019</v>
      </c>
      <c r="C4069" t="s">
        <v>17</v>
      </c>
      <c r="D4069">
        <v>118090</v>
      </c>
      <c r="E4069">
        <v>195000</v>
      </c>
      <c r="F4069" t="s">
        <v>13</v>
      </c>
      <c r="G4069" t="s">
        <v>14</v>
      </c>
      <c r="H4069">
        <v>3</v>
      </c>
      <c r="I4069">
        <v>2</v>
      </c>
      <c r="J4069">
        <v>904</v>
      </c>
      <c r="K4069">
        <v>1.0258995</v>
      </c>
      <c r="L4069" t="s">
        <v>25</v>
      </c>
    </row>
    <row r="4070" spans="1:12" x14ac:dyDescent="0.3">
      <c r="A4070" s="1">
        <v>43736</v>
      </c>
      <c r="B4070">
        <v>2019</v>
      </c>
      <c r="C4070" t="s">
        <v>26</v>
      </c>
      <c r="D4070">
        <v>192570</v>
      </c>
      <c r="E4070">
        <v>285000</v>
      </c>
      <c r="F4070" t="s">
        <v>13</v>
      </c>
      <c r="G4070" t="s">
        <v>14</v>
      </c>
      <c r="H4070">
        <v>3</v>
      </c>
      <c r="I4070">
        <v>2</v>
      </c>
      <c r="J4070">
        <v>977</v>
      </c>
      <c r="K4070">
        <v>1.0258995</v>
      </c>
      <c r="L4070" t="s">
        <v>25</v>
      </c>
    </row>
    <row r="4071" spans="1:12" x14ac:dyDescent="0.3">
      <c r="A4071" s="1">
        <v>43736</v>
      </c>
      <c r="B4071">
        <v>2019</v>
      </c>
      <c r="C4071" t="s">
        <v>17</v>
      </c>
      <c r="D4071">
        <v>151420</v>
      </c>
      <c r="E4071">
        <v>169000</v>
      </c>
      <c r="F4071" t="s">
        <v>13</v>
      </c>
      <c r="G4071" t="s">
        <v>14</v>
      </c>
      <c r="H4071">
        <v>3</v>
      </c>
      <c r="I4071">
        <v>2</v>
      </c>
      <c r="J4071">
        <v>954</v>
      </c>
      <c r="K4071">
        <v>1.0258995</v>
      </c>
      <c r="L4071" t="s">
        <v>25</v>
      </c>
    </row>
    <row r="4072" spans="1:12" x14ac:dyDescent="0.3">
      <c r="A4072" s="1">
        <v>43736</v>
      </c>
      <c r="B4072">
        <v>2019</v>
      </c>
      <c r="C4072" t="s">
        <v>17</v>
      </c>
      <c r="D4072">
        <v>123730</v>
      </c>
      <c r="E4072">
        <v>131100</v>
      </c>
      <c r="F4072" t="s">
        <v>23</v>
      </c>
      <c r="G4072" t="s">
        <v>24</v>
      </c>
      <c r="H4072">
        <v>6</v>
      </c>
      <c r="I4072">
        <v>4</v>
      </c>
      <c r="J4072">
        <v>1860</v>
      </c>
      <c r="K4072">
        <v>1.0258995</v>
      </c>
      <c r="L4072" t="s">
        <v>22</v>
      </c>
    </row>
    <row r="4073" spans="1:12" x14ac:dyDescent="0.3">
      <c r="A4073" s="1">
        <v>43737</v>
      </c>
      <c r="B4073">
        <v>2019</v>
      </c>
      <c r="C4073" t="s">
        <v>12</v>
      </c>
      <c r="D4073">
        <v>150710</v>
      </c>
      <c r="E4073">
        <v>270000</v>
      </c>
      <c r="F4073" t="s">
        <v>13</v>
      </c>
      <c r="G4073" t="s">
        <v>14</v>
      </c>
      <c r="H4073">
        <v>3</v>
      </c>
      <c r="I4073">
        <v>2</v>
      </c>
      <c r="J4073">
        <v>928</v>
      </c>
      <c r="K4073">
        <v>1.0258995</v>
      </c>
      <c r="L4073" t="s">
        <v>22</v>
      </c>
    </row>
    <row r="4074" spans="1:12" x14ac:dyDescent="0.3">
      <c r="A4074" s="1">
        <v>43737</v>
      </c>
      <c r="B4074">
        <v>2019</v>
      </c>
      <c r="C4074" t="s">
        <v>17</v>
      </c>
      <c r="D4074">
        <v>123050</v>
      </c>
      <c r="E4074">
        <v>180000</v>
      </c>
      <c r="F4074" t="s">
        <v>13</v>
      </c>
      <c r="G4074" t="s">
        <v>14</v>
      </c>
      <c r="H4074">
        <v>3</v>
      </c>
      <c r="I4074">
        <v>3</v>
      </c>
      <c r="J4074">
        <v>1076</v>
      </c>
      <c r="K4074">
        <v>1.0258995</v>
      </c>
      <c r="L4074" t="s">
        <v>22</v>
      </c>
    </row>
    <row r="4075" spans="1:12" x14ac:dyDescent="0.3">
      <c r="A4075" s="1">
        <v>43737</v>
      </c>
      <c r="B4075">
        <v>2019</v>
      </c>
      <c r="C4075" t="s">
        <v>18</v>
      </c>
      <c r="D4075">
        <v>215420</v>
      </c>
      <c r="E4075">
        <v>300000</v>
      </c>
      <c r="F4075" t="s">
        <v>13</v>
      </c>
      <c r="G4075" t="s">
        <v>14</v>
      </c>
      <c r="H4075">
        <v>3</v>
      </c>
      <c r="I4075">
        <v>1</v>
      </c>
      <c r="J4075">
        <v>1016</v>
      </c>
      <c r="K4075">
        <v>1.0258995</v>
      </c>
      <c r="L4075" t="s">
        <v>25</v>
      </c>
    </row>
    <row r="4076" spans="1:12" x14ac:dyDescent="0.3">
      <c r="A4076" s="1">
        <v>43740</v>
      </c>
      <c r="B4076">
        <v>2019</v>
      </c>
      <c r="C4076" t="s">
        <v>17</v>
      </c>
      <c r="D4076">
        <v>115060</v>
      </c>
      <c r="E4076">
        <v>227000</v>
      </c>
      <c r="F4076" t="s">
        <v>13</v>
      </c>
      <c r="G4076" t="s">
        <v>14</v>
      </c>
      <c r="H4076">
        <v>3</v>
      </c>
      <c r="I4076">
        <v>1</v>
      </c>
      <c r="J4076">
        <v>1089</v>
      </c>
      <c r="K4076">
        <v>1.0258995</v>
      </c>
      <c r="L4076" t="s">
        <v>16</v>
      </c>
    </row>
    <row r="4077" spans="1:12" x14ac:dyDescent="0.3">
      <c r="A4077" s="1">
        <v>43740</v>
      </c>
      <c r="B4077">
        <v>2019</v>
      </c>
      <c r="C4077" t="s">
        <v>29</v>
      </c>
      <c r="D4077">
        <v>246890</v>
      </c>
      <c r="E4077">
        <v>385000</v>
      </c>
      <c r="F4077" t="s">
        <v>13</v>
      </c>
      <c r="G4077" t="s">
        <v>14</v>
      </c>
      <c r="H4077">
        <v>3</v>
      </c>
      <c r="I4077">
        <v>1</v>
      </c>
      <c r="J4077">
        <v>1096</v>
      </c>
      <c r="K4077">
        <v>1.0258995</v>
      </c>
      <c r="L4077" t="s">
        <v>15</v>
      </c>
    </row>
    <row r="4078" spans="1:12" x14ac:dyDescent="0.3">
      <c r="A4078" s="1">
        <v>43742</v>
      </c>
      <c r="B4078">
        <v>2019</v>
      </c>
      <c r="C4078" t="s">
        <v>18</v>
      </c>
      <c r="D4078">
        <v>805780</v>
      </c>
      <c r="E4078">
        <v>1325000</v>
      </c>
      <c r="F4078" t="s">
        <v>13</v>
      </c>
      <c r="G4078" t="s">
        <v>14</v>
      </c>
      <c r="H4078">
        <v>3</v>
      </c>
      <c r="I4078">
        <v>2</v>
      </c>
      <c r="J4078">
        <v>900</v>
      </c>
      <c r="K4078">
        <v>1.0258995</v>
      </c>
      <c r="L4078" t="s">
        <v>25</v>
      </c>
    </row>
    <row r="4079" spans="1:12" x14ac:dyDescent="0.3">
      <c r="A4079" s="1">
        <v>43743</v>
      </c>
      <c r="B4079">
        <v>2019</v>
      </c>
      <c r="C4079" t="s">
        <v>29</v>
      </c>
      <c r="D4079">
        <v>168840</v>
      </c>
      <c r="E4079">
        <v>268000</v>
      </c>
      <c r="F4079" t="s">
        <v>13</v>
      </c>
      <c r="G4079" t="s">
        <v>14</v>
      </c>
      <c r="H4079">
        <v>3</v>
      </c>
      <c r="I4079">
        <v>1</v>
      </c>
      <c r="J4079">
        <v>979</v>
      </c>
      <c r="K4079">
        <v>1.0258995</v>
      </c>
      <c r="L4079" t="s">
        <v>16</v>
      </c>
    </row>
    <row r="4080" spans="1:12" x14ac:dyDescent="0.3">
      <c r="A4080" s="1">
        <v>43744</v>
      </c>
      <c r="B4080">
        <v>2019</v>
      </c>
      <c r="C4080" t="s">
        <v>21</v>
      </c>
      <c r="D4080">
        <v>424900</v>
      </c>
      <c r="E4080">
        <v>1200000</v>
      </c>
      <c r="F4080" t="s">
        <v>19</v>
      </c>
      <c r="G4080" t="s">
        <v>20</v>
      </c>
      <c r="H4080">
        <v>4</v>
      </c>
      <c r="I4080">
        <v>2</v>
      </c>
      <c r="J4080">
        <v>1278</v>
      </c>
      <c r="K4080">
        <v>1.0258995</v>
      </c>
      <c r="L4080" t="s">
        <v>16</v>
      </c>
    </row>
    <row r="4081" spans="1:12" x14ac:dyDescent="0.3">
      <c r="A4081" s="1">
        <v>43744</v>
      </c>
      <c r="B4081">
        <v>2019</v>
      </c>
      <c r="C4081" t="s">
        <v>26</v>
      </c>
      <c r="D4081">
        <v>5008920</v>
      </c>
      <c r="E4081">
        <v>5900000</v>
      </c>
      <c r="F4081" t="s">
        <v>13</v>
      </c>
      <c r="G4081" t="s">
        <v>14</v>
      </c>
      <c r="H4081">
        <v>3</v>
      </c>
      <c r="I4081">
        <v>2</v>
      </c>
      <c r="J4081">
        <v>1000</v>
      </c>
      <c r="K4081">
        <v>1.0258995</v>
      </c>
      <c r="L4081" t="s">
        <v>16</v>
      </c>
    </row>
    <row r="4082" spans="1:12" x14ac:dyDescent="0.3">
      <c r="A4082" s="1">
        <v>43748</v>
      </c>
      <c r="B4082">
        <v>2019</v>
      </c>
      <c r="C4082" t="s">
        <v>18</v>
      </c>
      <c r="D4082">
        <v>226660</v>
      </c>
      <c r="E4082">
        <v>255000</v>
      </c>
      <c r="F4082" t="s">
        <v>13</v>
      </c>
      <c r="G4082" t="s">
        <v>14</v>
      </c>
      <c r="H4082">
        <v>3</v>
      </c>
      <c r="I4082">
        <v>3</v>
      </c>
      <c r="J4082">
        <v>912</v>
      </c>
      <c r="K4082">
        <v>1.0258995</v>
      </c>
      <c r="L4082" t="s">
        <v>22</v>
      </c>
    </row>
    <row r="4083" spans="1:12" x14ac:dyDescent="0.3">
      <c r="A4083" s="1">
        <v>43748</v>
      </c>
      <c r="B4083">
        <v>2019</v>
      </c>
      <c r="C4083" t="s">
        <v>29</v>
      </c>
      <c r="D4083">
        <v>166250</v>
      </c>
      <c r="E4083">
        <v>232000</v>
      </c>
      <c r="F4083" t="s">
        <v>13</v>
      </c>
      <c r="G4083" t="s">
        <v>14</v>
      </c>
      <c r="H4083">
        <v>3</v>
      </c>
      <c r="I4083">
        <v>3</v>
      </c>
      <c r="J4083">
        <v>1000</v>
      </c>
      <c r="K4083">
        <v>1.0258995</v>
      </c>
      <c r="L4083" t="s">
        <v>22</v>
      </c>
    </row>
    <row r="4084" spans="1:12" x14ac:dyDescent="0.3">
      <c r="A4084" s="1">
        <v>43749</v>
      </c>
      <c r="B4084">
        <v>2019</v>
      </c>
      <c r="C4084" t="s">
        <v>18</v>
      </c>
      <c r="D4084">
        <v>256320</v>
      </c>
      <c r="E4084">
        <v>400000</v>
      </c>
      <c r="F4084" t="s">
        <v>13</v>
      </c>
      <c r="G4084" t="s">
        <v>14</v>
      </c>
      <c r="H4084">
        <v>3</v>
      </c>
      <c r="I4084">
        <v>3</v>
      </c>
      <c r="J4084">
        <v>1039</v>
      </c>
      <c r="K4084">
        <v>1.0258995</v>
      </c>
      <c r="L4084" t="s">
        <v>16</v>
      </c>
    </row>
    <row r="4085" spans="1:12" x14ac:dyDescent="0.3">
      <c r="A4085" s="1">
        <v>43749</v>
      </c>
      <c r="B4085">
        <v>2019</v>
      </c>
      <c r="C4085" t="s">
        <v>21</v>
      </c>
      <c r="D4085">
        <v>332220</v>
      </c>
      <c r="E4085">
        <v>645000</v>
      </c>
      <c r="F4085" t="s">
        <v>13</v>
      </c>
      <c r="G4085" t="s">
        <v>14</v>
      </c>
      <c r="H4085">
        <v>3</v>
      </c>
      <c r="I4085">
        <v>1</v>
      </c>
      <c r="J4085">
        <v>958</v>
      </c>
      <c r="K4085">
        <v>1.0258995</v>
      </c>
      <c r="L4085" t="s">
        <v>22</v>
      </c>
    </row>
    <row r="4086" spans="1:12" x14ac:dyDescent="0.3">
      <c r="A4086" s="1">
        <v>43751</v>
      </c>
      <c r="B4086">
        <v>2019</v>
      </c>
      <c r="C4086" t="s">
        <v>18</v>
      </c>
      <c r="D4086">
        <v>920460</v>
      </c>
      <c r="E4086">
        <v>1850000</v>
      </c>
      <c r="F4086" t="s">
        <v>13</v>
      </c>
      <c r="G4086" t="s">
        <v>14</v>
      </c>
      <c r="H4086">
        <v>3</v>
      </c>
      <c r="I4086">
        <v>1</v>
      </c>
      <c r="J4086">
        <v>1041</v>
      </c>
      <c r="K4086">
        <v>1.0258995</v>
      </c>
      <c r="L4086" t="s">
        <v>15</v>
      </c>
    </row>
    <row r="4087" spans="1:12" x14ac:dyDescent="0.3">
      <c r="A4087" s="1">
        <v>43754</v>
      </c>
      <c r="B4087">
        <v>2019</v>
      </c>
      <c r="C4087" t="s">
        <v>18</v>
      </c>
      <c r="D4087">
        <v>298000</v>
      </c>
      <c r="E4087">
        <v>450000</v>
      </c>
      <c r="F4087" t="s">
        <v>13</v>
      </c>
      <c r="G4087" t="s">
        <v>14</v>
      </c>
      <c r="H4087">
        <v>3</v>
      </c>
      <c r="I4087">
        <v>3</v>
      </c>
      <c r="J4087">
        <v>957</v>
      </c>
      <c r="K4087">
        <v>1.0258995</v>
      </c>
      <c r="L4087" t="s">
        <v>15</v>
      </c>
    </row>
    <row r="4088" spans="1:12" x14ac:dyDescent="0.3">
      <c r="A4088" s="1">
        <v>43755</v>
      </c>
      <c r="B4088">
        <v>2019</v>
      </c>
      <c r="C4088" t="s">
        <v>29</v>
      </c>
      <c r="D4088">
        <v>250460</v>
      </c>
      <c r="E4088">
        <v>318000</v>
      </c>
      <c r="F4088" t="s">
        <v>13</v>
      </c>
      <c r="G4088" t="s">
        <v>14</v>
      </c>
      <c r="H4088">
        <v>3</v>
      </c>
      <c r="I4088">
        <v>3</v>
      </c>
      <c r="J4088">
        <v>963</v>
      </c>
      <c r="K4088">
        <v>1.0258995</v>
      </c>
      <c r="L4088" t="s">
        <v>22</v>
      </c>
    </row>
    <row r="4089" spans="1:12" x14ac:dyDescent="0.3">
      <c r="A4089" s="1">
        <v>43755</v>
      </c>
      <c r="B4089">
        <v>2019</v>
      </c>
      <c r="C4089" t="s">
        <v>29</v>
      </c>
      <c r="D4089">
        <v>226940</v>
      </c>
      <c r="E4089">
        <v>330000</v>
      </c>
      <c r="F4089" t="s">
        <v>13</v>
      </c>
      <c r="G4089" t="s">
        <v>14</v>
      </c>
      <c r="H4089">
        <v>3</v>
      </c>
      <c r="I4089">
        <v>3</v>
      </c>
      <c r="J4089">
        <v>1026</v>
      </c>
      <c r="K4089">
        <v>1.0258995</v>
      </c>
      <c r="L4089" t="s">
        <v>25</v>
      </c>
    </row>
    <row r="4090" spans="1:12" x14ac:dyDescent="0.3">
      <c r="A4090" s="1">
        <v>43755</v>
      </c>
      <c r="B4090">
        <v>2019</v>
      </c>
      <c r="C4090" t="s">
        <v>17</v>
      </c>
      <c r="D4090">
        <v>127470</v>
      </c>
      <c r="E4090">
        <v>165000</v>
      </c>
      <c r="F4090" t="s">
        <v>23</v>
      </c>
      <c r="G4090" t="s">
        <v>24</v>
      </c>
      <c r="H4090">
        <v>6</v>
      </c>
      <c r="I4090">
        <v>6</v>
      </c>
      <c r="J4090">
        <v>1925</v>
      </c>
      <c r="K4090">
        <v>1.0258995</v>
      </c>
      <c r="L4090" t="s">
        <v>25</v>
      </c>
    </row>
    <row r="4091" spans="1:12" x14ac:dyDescent="0.3">
      <c r="A4091" s="1">
        <v>43758</v>
      </c>
      <c r="B4091">
        <v>2019</v>
      </c>
      <c r="C4091" t="s">
        <v>29</v>
      </c>
      <c r="D4091">
        <v>135380</v>
      </c>
      <c r="E4091">
        <v>205000</v>
      </c>
      <c r="F4091" t="s">
        <v>13</v>
      </c>
      <c r="G4091" t="s">
        <v>14</v>
      </c>
      <c r="H4091">
        <v>3</v>
      </c>
      <c r="I4091">
        <v>2</v>
      </c>
      <c r="J4091">
        <v>970</v>
      </c>
      <c r="K4091">
        <v>1.0258995</v>
      </c>
      <c r="L4091" t="s">
        <v>25</v>
      </c>
    </row>
    <row r="4092" spans="1:12" x14ac:dyDescent="0.3">
      <c r="A4092" s="1">
        <v>43761</v>
      </c>
      <c r="B4092">
        <v>2019</v>
      </c>
      <c r="C4092" t="s">
        <v>18</v>
      </c>
      <c r="D4092">
        <v>358120</v>
      </c>
      <c r="E4092">
        <v>548000</v>
      </c>
      <c r="F4092" t="s">
        <v>13</v>
      </c>
      <c r="G4092" t="s">
        <v>14</v>
      </c>
      <c r="H4092">
        <v>3</v>
      </c>
      <c r="I4092">
        <v>3</v>
      </c>
      <c r="J4092">
        <v>933</v>
      </c>
      <c r="K4092">
        <v>1.0258995</v>
      </c>
      <c r="L4092" t="s">
        <v>22</v>
      </c>
    </row>
    <row r="4093" spans="1:12" x14ac:dyDescent="0.3">
      <c r="A4093" s="1">
        <v>43761</v>
      </c>
      <c r="B4093">
        <v>2019</v>
      </c>
      <c r="C4093" t="s">
        <v>21</v>
      </c>
      <c r="D4093">
        <v>3835090</v>
      </c>
      <c r="E4093">
        <v>5688200</v>
      </c>
      <c r="F4093" t="s">
        <v>13</v>
      </c>
      <c r="G4093" t="s">
        <v>14</v>
      </c>
      <c r="H4093">
        <v>3</v>
      </c>
      <c r="I4093">
        <v>1</v>
      </c>
      <c r="J4093">
        <v>1051</v>
      </c>
      <c r="K4093">
        <v>1.0258995</v>
      </c>
      <c r="L4093" t="s">
        <v>16</v>
      </c>
    </row>
    <row r="4094" spans="1:12" x14ac:dyDescent="0.3">
      <c r="A4094" s="1">
        <v>43762</v>
      </c>
      <c r="B4094">
        <v>2019</v>
      </c>
      <c r="C4094" t="s">
        <v>26</v>
      </c>
      <c r="D4094">
        <v>246960</v>
      </c>
      <c r="E4094">
        <v>370000</v>
      </c>
      <c r="F4094" t="s">
        <v>13</v>
      </c>
      <c r="G4094" t="s">
        <v>14</v>
      </c>
      <c r="H4094">
        <v>3</v>
      </c>
      <c r="I4094">
        <v>2</v>
      </c>
      <c r="J4094">
        <v>1058</v>
      </c>
      <c r="K4094">
        <v>1.0258995</v>
      </c>
      <c r="L4094" t="s">
        <v>25</v>
      </c>
    </row>
    <row r="4095" spans="1:12" x14ac:dyDescent="0.3">
      <c r="A4095" s="1">
        <v>43762</v>
      </c>
      <c r="B4095">
        <v>2019</v>
      </c>
      <c r="C4095" t="s">
        <v>18</v>
      </c>
      <c r="D4095">
        <v>236870</v>
      </c>
      <c r="E4095">
        <v>480000</v>
      </c>
      <c r="F4095" t="s">
        <v>19</v>
      </c>
      <c r="G4095" t="s">
        <v>20</v>
      </c>
      <c r="H4095">
        <v>4</v>
      </c>
      <c r="I4095">
        <v>4</v>
      </c>
      <c r="J4095">
        <v>1366</v>
      </c>
      <c r="K4095">
        <v>1.0258995</v>
      </c>
      <c r="L4095" t="s">
        <v>25</v>
      </c>
    </row>
    <row r="4096" spans="1:12" x14ac:dyDescent="0.3">
      <c r="A4096" s="1">
        <v>43763</v>
      </c>
      <c r="B4096">
        <v>2019</v>
      </c>
      <c r="C4096" t="s">
        <v>29</v>
      </c>
      <c r="D4096">
        <v>147280</v>
      </c>
      <c r="E4096">
        <v>248000</v>
      </c>
      <c r="F4096" t="s">
        <v>19</v>
      </c>
      <c r="G4096" t="s">
        <v>20</v>
      </c>
      <c r="H4096">
        <v>4</v>
      </c>
      <c r="I4096">
        <v>3</v>
      </c>
      <c r="J4096">
        <v>1496</v>
      </c>
      <c r="K4096">
        <v>1.0258995</v>
      </c>
      <c r="L4096" t="s">
        <v>15</v>
      </c>
    </row>
    <row r="4097" spans="1:12" x14ac:dyDescent="0.3">
      <c r="A4097" s="1">
        <v>43763</v>
      </c>
      <c r="B4097">
        <v>2019</v>
      </c>
      <c r="C4097" t="s">
        <v>26</v>
      </c>
      <c r="D4097">
        <v>155890</v>
      </c>
      <c r="E4097">
        <v>170000</v>
      </c>
      <c r="F4097" t="s">
        <v>13</v>
      </c>
      <c r="G4097" t="s">
        <v>14</v>
      </c>
      <c r="H4097">
        <v>3</v>
      </c>
      <c r="I4097">
        <v>3</v>
      </c>
      <c r="J4097">
        <v>1060</v>
      </c>
      <c r="K4097">
        <v>1.0258995</v>
      </c>
      <c r="L4097" t="s">
        <v>22</v>
      </c>
    </row>
    <row r="4098" spans="1:12" x14ac:dyDescent="0.3">
      <c r="A4098" s="1">
        <v>43764</v>
      </c>
      <c r="B4098">
        <v>2019</v>
      </c>
      <c r="C4098" t="s">
        <v>17</v>
      </c>
      <c r="D4098">
        <v>119220</v>
      </c>
      <c r="E4098">
        <v>258000</v>
      </c>
      <c r="F4098" t="s">
        <v>13</v>
      </c>
      <c r="G4098" t="s">
        <v>14</v>
      </c>
      <c r="H4098">
        <v>3</v>
      </c>
      <c r="I4098">
        <v>1</v>
      </c>
      <c r="J4098">
        <v>1089</v>
      </c>
      <c r="K4098">
        <v>1.0258995</v>
      </c>
      <c r="L4098" t="s">
        <v>15</v>
      </c>
    </row>
    <row r="4099" spans="1:12" x14ac:dyDescent="0.3">
      <c r="A4099" s="1">
        <v>43764</v>
      </c>
      <c r="B4099">
        <v>2019</v>
      </c>
      <c r="C4099" t="s">
        <v>21</v>
      </c>
      <c r="D4099">
        <v>2610720</v>
      </c>
      <c r="E4099">
        <v>3200000</v>
      </c>
      <c r="F4099" t="s">
        <v>13</v>
      </c>
      <c r="G4099" t="s">
        <v>14</v>
      </c>
      <c r="H4099">
        <v>3</v>
      </c>
      <c r="I4099">
        <v>1</v>
      </c>
      <c r="J4099">
        <v>1034</v>
      </c>
      <c r="K4099">
        <v>1.0258995</v>
      </c>
      <c r="L4099" t="s">
        <v>22</v>
      </c>
    </row>
    <row r="4100" spans="1:12" x14ac:dyDescent="0.3">
      <c r="A4100" s="1">
        <v>43765</v>
      </c>
      <c r="B4100">
        <v>2019</v>
      </c>
      <c r="C4100" t="s">
        <v>17</v>
      </c>
      <c r="D4100">
        <v>71520</v>
      </c>
      <c r="E4100">
        <v>60000</v>
      </c>
      <c r="F4100" t="s">
        <v>13</v>
      </c>
      <c r="G4100" t="s">
        <v>14</v>
      </c>
      <c r="H4100">
        <v>3</v>
      </c>
      <c r="I4100">
        <v>1</v>
      </c>
      <c r="J4100">
        <v>932</v>
      </c>
      <c r="K4100">
        <v>1.0258995</v>
      </c>
      <c r="L4100" t="s">
        <v>22</v>
      </c>
    </row>
    <row r="4101" spans="1:12" x14ac:dyDescent="0.3">
      <c r="A4101" s="1">
        <v>43768</v>
      </c>
      <c r="B4101">
        <v>2019</v>
      </c>
      <c r="C4101" t="s">
        <v>29</v>
      </c>
      <c r="D4101">
        <v>244300</v>
      </c>
      <c r="E4101">
        <v>482500</v>
      </c>
      <c r="F4101" t="s">
        <v>13</v>
      </c>
      <c r="G4101" t="s">
        <v>14</v>
      </c>
      <c r="H4101">
        <v>3</v>
      </c>
      <c r="I4101">
        <v>1</v>
      </c>
      <c r="J4101">
        <v>915</v>
      </c>
      <c r="K4101">
        <v>1.0258995</v>
      </c>
      <c r="L4101" t="s">
        <v>22</v>
      </c>
    </row>
    <row r="4102" spans="1:12" x14ac:dyDescent="0.3">
      <c r="A4102" s="1">
        <v>43768</v>
      </c>
      <c r="B4102">
        <v>2019</v>
      </c>
      <c r="C4102" t="s">
        <v>17</v>
      </c>
      <c r="D4102">
        <v>124240</v>
      </c>
      <c r="E4102">
        <v>223000</v>
      </c>
      <c r="F4102" t="s">
        <v>13</v>
      </c>
      <c r="G4102" t="s">
        <v>14</v>
      </c>
      <c r="H4102">
        <v>3</v>
      </c>
      <c r="I4102">
        <v>2</v>
      </c>
      <c r="J4102">
        <v>1052</v>
      </c>
      <c r="K4102">
        <v>1.0258995</v>
      </c>
      <c r="L4102" t="s">
        <v>25</v>
      </c>
    </row>
    <row r="4103" spans="1:12" x14ac:dyDescent="0.3">
      <c r="A4103" s="1">
        <v>43769</v>
      </c>
      <c r="B4103">
        <v>2019</v>
      </c>
      <c r="C4103" t="s">
        <v>17</v>
      </c>
      <c r="D4103">
        <v>118740</v>
      </c>
      <c r="E4103">
        <v>169750</v>
      </c>
      <c r="F4103" t="s">
        <v>23</v>
      </c>
      <c r="G4103" t="s">
        <v>24</v>
      </c>
      <c r="H4103">
        <v>6</v>
      </c>
      <c r="I4103">
        <v>5</v>
      </c>
      <c r="J4103">
        <v>2016</v>
      </c>
      <c r="K4103">
        <v>1.0258995</v>
      </c>
      <c r="L4103" t="s">
        <v>16</v>
      </c>
    </row>
    <row r="4104" spans="1:12" x14ac:dyDescent="0.3">
      <c r="A4104" s="1">
        <v>43769</v>
      </c>
      <c r="B4104">
        <v>2019</v>
      </c>
      <c r="C4104" t="s">
        <v>17</v>
      </c>
      <c r="D4104">
        <v>150380</v>
      </c>
      <c r="E4104">
        <v>153000</v>
      </c>
      <c r="F4104" t="s">
        <v>13</v>
      </c>
      <c r="G4104" t="s">
        <v>14</v>
      </c>
      <c r="H4104">
        <v>3</v>
      </c>
      <c r="I4104">
        <v>1</v>
      </c>
      <c r="J4104">
        <v>918</v>
      </c>
      <c r="K4104">
        <v>1.0258995</v>
      </c>
      <c r="L4104" t="s">
        <v>25</v>
      </c>
    </row>
    <row r="4105" spans="1:12" x14ac:dyDescent="0.3">
      <c r="A4105" s="1">
        <v>43770</v>
      </c>
      <c r="B4105">
        <v>2019</v>
      </c>
      <c r="C4105" t="s">
        <v>21</v>
      </c>
      <c r="D4105">
        <v>689150</v>
      </c>
      <c r="E4105">
        <v>1250000</v>
      </c>
      <c r="F4105" t="s">
        <v>13</v>
      </c>
      <c r="G4105" t="s">
        <v>14</v>
      </c>
      <c r="H4105">
        <v>3</v>
      </c>
      <c r="I4105">
        <v>1</v>
      </c>
      <c r="J4105">
        <v>902</v>
      </c>
      <c r="K4105">
        <v>1.0258995</v>
      </c>
      <c r="L4105" t="s">
        <v>16</v>
      </c>
    </row>
    <row r="4106" spans="1:12" x14ac:dyDescent="0.3">
      <c r="A4106" s="1">
        <v>43770</v>
      </c>
      <c r="B4106">
        <v>2019</v>
      </c>
      <c r="C4106" t="s">
        <v>21</v>
      </c>
      <c r="D4106">
        <v>1321530</v>
      </c>
      <c r="E4106">
        <v>2675000</v>
      </c>
      <c r="F4106" t="s">
        <v>13</v>
      </c>
      <c r="G4106" t="s">
        <v>14</v>
      </c>
      <c r="H4106">
        <v>3</v>
      </c>
      <c r="I4106">
        <v>2</v>
      </c>
      <c r="J4106">
        <v>973</v>
      </c>
      <c r="K4106">
        <v>1.0258995</v>
      </c>
      <c r="L4106" t="s">
        <v>16</v>
      </c>
    </row>
    <row r="4107" spans="1:12" x14ac:dyDescent="0.3">
      <c r="A4107" s="1">
        <v>43770</v>
      </c>
      <c r="B4107">
        <v>2019</v>
      </c>
      <c r="C4107" t="s">
        <v>26</v>
      </c>
      <c r="D4107">
        <v>275940</v>
      </c>
      <c r="E4107">
        <v>275000</v>
      </c>
      <c r="F4107" t="s">
        <v>13</v>
      </c>
      <c r="G4107" t="s">
        <v>14</v>
      </c>
      <c r="H4107">
        <v>3</v>
      </c>
      <c r="I4107">
        <v>3</v>
      </c>
      <c r="J4107">
        <v>1010</v>
      </c>
      <c r="K4107">
        <v>1.0258995</v>
      </c>
      <c r="L4107" t="s">
        <v>22</v>
      </c>
    </row>
    <row r="4108" spans="1:12" x14ac:dyDescent="0.3">
      <c r="A4108" s="1">
        <v>43772</v>
      </c>
      <c r="B4108">
        <v>2019</v>
      </c>
      <c r="C4108" t="s">
        <v>26</v>
      </c>
      <c r="D4108">
        <v>225260</v>
      </c>
      <c r="E4108">
        <v>370000</v>
      </c>
      <c r="F4108" t="s">
        <v>13</v>
      </c>
      <c r="G4108" t="s">
        <v>14</v>
      </c>
      <c r="H4108">
        <v>3</v>
      </c>
      <c r="I4108">
        <v>2</v>
      </c>
      <c r="J4108">
        <v>1086</v>
      </c>
      <c r="K4108">
        <v>1.0258995</v>
      </c>
      <c r="L4108" t="s">
        <v>16</v>
      </c>
    </row>
    <row r="4109" spans="1:12" x14ac:dyDescent="0.3">
      <c r="A4109" s="1">
        <v>43772</v>
      </c>
      <c r="B4109">
        <v>2019</v>
      </c>
      <c r="C4109" t="s">
        <v>21</v>
      </c>
      <c r="D4109">
        <v>1275120</v>
      </c>
      <c r="E4109">
        <v>1600000</v>
      </c>
      <c r="F4109" t="s">
        <v>13</v>
      </c>
      <c r="G4109" t="s">
        <v>14</v>
      </c>
      <c r="H4109">
        <v>3</v>
      </c>
      <c r="I4109">
        <v>2</v>
      </c>
      <c r="J4109">
        <v>1078</v>
      </c>
      <c r="K4109">
        <v>1.0258995</v>
      </c>
      <c r="L4109" t="s">
        <v>16</v>
      </c>
    </row>
    <row r="4110" spans="1:12" x14ac:dyDescent="0.3">
      <c r="A4110" s="1">
        <v>43776</v>
      </c>
      <c r="B4110">
        <v>2019</v>
      </c>
      <c r="C4110" t="s">
        <v>26</v>
      </c>
      <c r="D4110">
        <v>1213310</v>
      </c>
      <c r="E4110">
        <v>2200000</v>
      </c>
      <c r="F4110" t="s">
        <v>13</v>
      </c>
      <c r="G4110" t="s">
        <v>14</v>
      </c>
      <c r="H4110">
        <v>3</v>
      </c>
      <c r="I4110">
        <v>1</v>
      </c>
      <c r="J4110">
        <v>1042</v>
      </c>
      <c r="K4110">
        <v>1.0258995</v>
      </c>
      <c r="L4110" t="s">
        <v>25</v>
      </c>
    </row>
    <row r="4111" spans="1:12" x14ac:dyDescent="0.3">
      <c r="A4111" s="1">
        <v>43776</v>
      </c>
      <c r="B4111">
        <v>2019</v>
      </c>
      <c r="C4111" t="s">
        <v>18</v>
      </c>
      <c r="D4111">
        <v>327500</v>
      </c>
      <c r="E4111">
        <v>399999</v>
      </c>
      <c r="F4111" t="s">
        <v>13</v>
      </c>
      <c r="G4111" t="s">
        <v>14</v>
      </c>
      <c r="H4111">
        <v>3</v>
      </c>
      <c r="I4111">
        <v>3</v>
      </c>
      <c r="J4111">
        <v>1066</v>
      </c>
      <c r="K4111">
        <v>1.0258995</v>
      </c>
      <c r="L4111" t="s">
        <v>16</v>
      </c>
    </row>
    <row r="4112" spans="1:12" x14ac:dyDescent="0.3">
      <c r="A4112" s="1">
        <v>43778</v>
      </c>
      <c r="B4112">
        <v>2019</v>
      </c>
      <c r="C4112" t="s">
        <v>17</v>
      </c>
      <c r="D4112">
        <v>103020</v>
      </c>
      <c r="E4112">
        <v>120000</v>
      </c>
      <c r="F4112" t="s">
        <v>13</v>
      </c>
      <c r="G4112" t="s">
        <v>14</v>
      </c>
      <c r="H4112">
        <v>3</v>
      </c>
      <c r="I4112">
        <v>1</v>
      </c>
      <c r="J4112">
        <v>956</v>
      </c>
      <c r="K4112">
        <v>1.0258995</v>
      </c>
      <c r="L4112" t="s">
        <v>15</v>
      </c>
    </row>
    <row r="4113" spans="1:12" x14ac:dyDescent="0.3">
      <c r="A4113" s="1">
        <v>43778</v>
      </c>
      <c r="B4113">
        <v>2019</v>
      </c>
      <c r="C4113" t="s">
        <v>18</v>
      </c>
      <c r="D4113">
        <v>400040</v>
      </c>
      <c r="E4113">
        <v>725000</v>
      </c>
      <c r="F4113" t="s">
        <v>13</v>
      </c>
      <c r="G4113" t="s">
        <v>14</v>
      </c>
      <c r="H4113">
        <v>3</v>
      </c>
      <c r="I4113">
        <v>2</v>
      </c>
      <c r="J4113">
        <v>926</v>
      </c>
      <c r="K4113">
        <v>1.0258995</v>
      </c>
      <c r="L4113" t="s">
        <v>25</v>
      </c>
    </row>
    <row r="4114" spans="1:12" x14ac:dyDescent="0.3">
      <c r="A4114" s="1">
        <v>43782</v>
      </c>
      <c r="B4114">
        <v>2019</v>
      </c>
      <c r="C4114" t="s">
        <v>17</v>
      </c>
      <c r="D4114">
        <v>147590</v>
      </c>
      <c r="E4114">
        <v>215400</v>
      </c>
      <c r="F4114" t="s">
        <v>19</v>
      </c>
      <c r="G4114" t="s">
        <v>20</v>
      </c>
      <c r="H4114">
        <v>4</v>
      </c>
      <c r="I4114">
        <v>4</v>
      </c>
      <c r="J4114">
        <v>1301</v>
      </c>
      <c r="K4114">
        <v>1.0258995</v>
      </c>
      <c r="L4114" t="s">
        <v>25</v>
      </c>
    </row>
    <row r="4115" spans="1:12" x14ac:dyDescent="0.3">
      <c r="A4115" s="1">
        <v>43782</v>
      </c>
      <c r="B4115">
        <v>2019</v>
      </c>
      <c r="C4115" t="s">
        <v>26</v>
      </c>
      <c r="D4115">
        <v>250950</v>
      </c>
      <c r="E4115">
        <v>327000</v>
      </c>
      <c r="F4115" t="s">
        <v>13</v>
      </c>
      <c r="G4115" t="s">
        <v>14</v>
      </c>
      <c r="H4115">
        <v>3</v>
      </c>
      <c r="I4115">
        <v>1</v>
      </c>
      <c r="J4115">
        <v>1057</v>
      </c>
      <c r="K4115">
        <v>1.0258995</v>
      </c>
      <c r="L4115" t="s">
        <v>16</v>
      </c>
    </row>
    <row r="4116" spans="1:12" x14ac:dyDescent="0.3">
      <c r="A4116" s="1">
        <v>43782</v>
      </c>
      <c r="B4116">
        <v>2019</v>
      </c>
      <c r="C4116" t="s">
        <v>17</v>
      </c>
      <c r="D4116">
        <v>147590</v>
      </c>
      <c r="E4116">
        <v>215400</v>
      </c>
      <c r="F4116" t="s">
        <v>19</v>
      </c>
      <c r="G4116" t="s">
        <v>20</v>
      </c>
      <c r="H4116">
        <v>4</v>
      </c>
      <c r="I4116">
        <v>3</v>
      </c>
      <c r="J4116">
        <v>1486</v>
      </c>
      <c r="K4116">
        <v>1.0258995</v>
      </c>
      <c r="L4116" t="s">
        <v>16</v>
      </c>
    </row>
    <row r="4117" spans="1:12" x14ac:dyDescent="0.3">
      <c r="A4117" s="1">
        <v>43782</v>
      </c>
      <c r="B4117">
        <v>2019</v>
      </c>
      <c r="C4117" t="s">
        <v>26</v>
      </c>
      <c r="D4117">
        <v>570990</v>
      </c>
      <c r="E4117">
        <v>880000</v>
      </c>
      <c r="F4117" t="s">
        <v>13</v>
      </c>
      <c r="G4117" t="s">
        <v>14</v>
      </c>
      <c r="H4117">
        <v>3</v>
      </c>
      <c r="I4117">
        <v>3</v>
      </c>
      <c r="J4117">
        <v>922</v>
      </c>
      <c r="K4117">
        <v>1.0258995</v>
      </c>
      <c r="L4117" t="s">
        <v>25</v>
      </c>
    </row>
    <row r="4118" spans="1:12" x14ac:dyDescent="0.3">
      <c r="A4118" s="1">
        <v>43782</v>
      </c>
      <c r="B4118">
        <v>2019</v>
      </c>
      <c r="C4118" t="s">
        <v>17</v>
      </c>
      <c r="D4118">
        <v>108490</v>
      </c>
      <c r="E4118">
        <v>269000</v>
      </c>
      <c r="F4118" t="s">
        <v>19</v>
      </c>
      <c r="G4118" t="s">
        <v>20</v>
      </c>
      <c r="H4118">
        <v>4</v>
      </c>
      <c r="I4118">
        <v>3</v>
      </c>
      <c r="J4118">
        <v>1462</v>
      </c>
      <c r="K4118">
        <v>1.0258995</v>
      </c>
      <c r="L4118" t="s">
        <v>15</v>
      </c>
    </row>
    <row r="4119" spans="1:12" x14ac:dyDescent="0.3">
      <c r="A4119" s="1">
        <v>43784</v>
      </c>
      <c r="B4119">
        <v>2019</v>
      </c>
      <c r="C4119" t="s">
        <v>17</v>
      </c>
      <c r="D4119">
        <v>96560</v>
      </c>
      <c r="E4119">
        <v>97500</v>
      </c>
      <c r="F4119" t="s">
        <v>13</v>
      </c>
      <c r="G4119" t="s">
        <v>14</v>
      </c>
      <c r="H4119">
        <v>3</v>
      </c>
      <c r="I4119">
        <v>2</v>
      </c>
      <c r="J4119">
        <v>931</v>
      </c>
      <c r="K4119">
        <v>1.0258995</v>
      </c>
      <c r="L4119" t="s">
        <v>22</v>
      </c>
    </row>
    <row r="4120" spans="1:12" x14ac:dyDescent="0.3">
      <c r="A4120" s="1">
        <v>43784</v>
      </c>
      <c r="B4120">
        <v>2019</v>
      </c>
      <c r="C4120" t="s">
        <v>18</v>
      </c>
      <c r="D4120">
        <v>294110</v>
      </c>
      <c r="E4120">
        <v>397000</v>
      </c>
      <c r="F4120" t="s">
        <v>13</v>
      </c>
      <c r="G4120" t="s">
        <v>14</v>
      </c>
      <c r="H4120">
        <v>3</v>
      </c>
      <c r="I4120">
        <v>3</v>
      </c>
      <c r="J4120">
        <v>1093</v>
      </c>
      <c r="K4120">
        <v>1.0258995</v>
      </c>
      <c r="L4120" t="s">
        <v>16</v>
      </c>
    </row>
    <row r="4121" spans="1:12" x14ac:dyDescent="0.3">
      <c r="A4121" s="1">
        <v>43784</v>
      </c>
      <c r="B4121">
        <v>2019</v>
      </c>
      <c r="C4121" t="s">
        <v>17</v>
      </c>
      <c r="D4121">
        <v>149670</v>
      </c>
      <c r="E4121">
        <v>208000</v>
      </c>
      <c r="F4121" t="s">
        <v>13</v>
      </c>
      <c r="G4121" t="s">
        <v>14</v>
      </c>
      <c r="H4121">
        <v>3</v>
      </c>
      <c r="I4121">
        <v>3</v>
      </c>
      <c r="J4121">
        <v>1030</v>
      </c>
      <c r="K4121">
        <v>1.0258995</v>
      </c>
      <c r="L4121" t="s">
        <v>16</v>
      </c>
    </row>
    <row r="4122" spans="1:12" x14ac:dyDescent="0.3">
      <c r="A4122" s="1">
        <v>43785</v>
      </c>
      <c r="B4122">
        <v>2019</v>
      </c>
      <c r="C4122" t="s">
        <v>21</v>
      </c>
      <c r="D4122">
        <v>1093960</v>
      </c>
      <c r="E4122">
        <v>1970000</v>
      </c>
      <c r="F4122" t="s">
        <v>13</v>
      </c>
      <c r="G4122" t="s">
        <v>14</v>
      </c>
      <c r="H4122">
        <v>3</v>
      </c>
      <c r="I4122">
        <v>1</v>
      </c>
      <c r="J4122">
        <v>996</v>
      </c>
      <c r="K4122">
        <v>1.0258995</v>
      </c>
      <c r="L4122" t="s">
        <v>15</v>
      </c>
    </row>
    <row r="4123" spans="1:12" x14ac:dyDescent="0.3">
      <c r="A4123" s="1">
        <v>43785</v>
      </c>
      <c r="B4123">
        <v>2019</v>
      </c>
      <c r="C4123" t="s">
        <v>18</v>
      </c>
      <c r="D4123">
        <v>592710</v>
      </c>
      <c r="E4123">
        <v>851568</v>
      </c>
      <c r="F4123" t="s">
        <v>13</v>
      </c>
      <c r="G4123" t="s">
        <v>14</v>
      </c>
      <c r="H4123">
        <v>3</v>
      </c>
      <c r="I4123">
        <v>1</v>
      </c>
      <c r="J4123">
        <v>1066</v>
      </c>
      <c r="K4123">
        <v>1.0258995</v>
      </c>
      <c r="L4123" t="s">
        <v>15</v>
      </c>
    </row>
    <row r="4124" spans="1:12" x14ac:dyDescent="0.3">
      <c r="A4124" s="1">
        <v>43786</v>
      </c>
      <c r="B4124">
        <v>2019</v>
      </c>
      <c r="C4124" t="s">
        <v>29</v>
      </c>
      <c r="D4124">
        <v>158830</v>
      </c>
      <c r="E4124">
        <v>270000</v>
      </c>
      <c r="F4124" t="s">
        <v>13</v>
      </c>
      <c r="G4124" t="s">
        <v>14</v>
      </c>
      <c r="H4124">
        <v>3</v>
      </c>
      <c r="I4124">
        <v>1</v>
      </c>
      <c r="J4124">
        <v>963</v>
      </c>
      <c r="K4124">
        <v>1.0258995</v>
      </c>
      <c r="L4124" t="s">
        <v>25</v>
      </c>
    </row>
    <row r="4125" spans="1:12" x14ac:dyDescent="0.3">
      <c r="A4125" s="1">
        <v>43786</v>
      </c>
      <c r="B4125">
        <v>2019</v>
      </c>
      <c r="C4125" t="s">
        <v>26</v>
      </c>
      <c r="D4125">
        <v>367150</v>
      </c>
      <c r="E4125">
        <v>470000</v>
      </c>
      <c r="F4125" t="s">
        <v>13</v>
      </c>
      <c r="G4125" t="s">
        <v>14</v>
      </c>
      <c r="H4125">
        <v>3</v>
      </c>
      <c r="I4125">
        <v>3</v>
      </c>
      <c r="J4125">
        <v>942</v>
      </c>
      <c r="K4125">
        <v>1.0258995</v>
      </c>
      <c r="L4125" t="s">
        <v>16</v>
      </c>
    </row>
    <row r="4126" spans="1:12" x14ac:dyDescent="0.3">
      <c r="A4126" s="1">
        <v>43789</v>
      </c>
      <c r="B4126">
        <v>2019</v>
      </c>
      <c r="C4126" t="s">
        <v>18</v>
      </c>
      <c r="D4126">
        <v>398980</v>
      </c>
      <c r="E4126">
        <v>530000</v>
      </c>
      <c r="F4126" t="s">
        <v>13</v>
      </c>
      <c r="G4126" t="s">
        <v>14</v>
      </c>
      <c r="H4126">
        <v>3</v>
      </c>
      <c r="I4126">
        <v>3</v>
      </c>
      <c r="J4126">
        <v>947</v>
      </c>
      <c r="K4126">
        <v>1.0258995</v>
      </c>
      <c r="L4126" t="s">
        <v>22</v>
      </c>
    </row>
    <row r="4127" spans="1:12" x14ac:dyDescent="0.3">
      <c r="A4127" s="1">
        <v>43789</v>
      </c>
      <c r="B4127">
        <v>2019</v>
      </c>
      <c r="C4127" t="s">
        <v>29</v>
      </c>
      <c r="D4127">
        <v>169890</v>
      </c>
      <c r="E4127">
        <v>264000</v>
      </c>
      <c r="F4127" t="s">
        <v>13</v>
      </c>
      <c r="G4127" t="s">
        <v>14</v>
      </c>
      <c r="H4127">
        <v>3</v>
      </c>
      <c r="I4127">
        <v>2</v>
      </c>
      <c r="J4127">
        <v>985</v>
      </c>
      <c r="K4127">
        <v>1.0258995</v>
      </c>
      <c r="L4127" t="s">
        <v>15</v>
      </c>
    </row>
    <row r="4128" spans="1:12" x14ac:dyDescent="0.3">
      <c r="A4128" s="1">
        <v>43789</v>
      </c>
      <c r="B4128">
        <v>2019</v>
      </c>
      <c r="C4128" t="s">
        <v>29</v>
      </c>
      <c r="D4128">
        <v>258580</v>
      </c>
      <c r="E4128">
        <v>406667</v>
      </c>
      <c r="F4128" t="s">
        <v>13</v>
      </c>
      <c r="G4128" t="s">
        <v>14</v>
      </c>
      <c r="H4128">
        <v>3</v>
      </c>
      <c r="I4128">
        <v>1</v>
      </c>
      <c r="J4128">
        <v>1011</v>
      </c>
      <c r="K4128">
        <v>1.0258995</v>
      </c>
      <c r="L4128" t="s">
        <v>22</v>
      </c>
    </row>
    <row r="4129" spans="1:12" x14ac:dyDescent="0.3">
      <c r="A4129" s="1">
        <v>43789</v>
      </c>
      <c r="B4129">
        <v>2019</v>
      </c>
      <c r="C4129" t="s">
        <v>17</v>
      </c>
      <c r="D4129">
        <v>113140</v>
      </c>
      <c r="E4129">
        <v>160000</v>
      </c>
      <c r="F4129" t="s">
        <v>19</v>
      </c>
      <c r="G4129" t="s">
        <v>20</v>
      </c>
      <c r="H4129">
        <v>4</v>
      </c>
      <c r="I4129">
        <v>4</v>
      </c>
      <c r="J4129">
        <v>1370</v>
      </c>
      <c r="K4129">
        <v>1.0258995</v>
      </c>
      <c r="L4129" t="s">
        <v>22</v>
      </c>
    </row>
    <row r="4130" spans="1:12" x14ac:dyDescent="0.3">
      <c r="A4130" s="1">
        <v>43789</v>
      </c>
      <c r="B4130">
        <v>2019</v>
      </c>
      <c r="C4130" t="s">
        <v>18</v>
      </c>
      <c r="D4130">
        <v>274820</v>
      </c>
      <c r="E4130">
        <v>395000</v>
      </c>
      <c r="F4130" t="s">
        <v>13</v>
      </c>
      <c r="G4130" t="s">
        <v>14</v>
      </c>
      <c r="H4130">
        <v>3</v>
      </c>
      <c r="I4130">
        <v>3</v>
      </c>
      <c r="J4130">
        <v>1065</v>
      </c>
      <c r="K4130">
        <v>1.0258995</v>
      </c>
      <c r="L4130" t="s">
        <v>15</v>
      </c>
    </row>
    <row r="4131" spans="1:12" x14ac:dyDescent="0.3">
      <c r="A4131" s="1">
        <v>43790</v>
      </c>
      <c r="B4131">
        <v>2019</v>
      </c>
      <c r="C4131" t="s">
        <v>26</v>
      </c>
      <c r="D4131">
        <v>427140</v>
      </c>
      <c r="E4131">
        <v>845000</v>
      </c>
      <c r="F4131" t="s">
        <v>13</v>
      </c>
      <c r="G4131" t="s">
        <v>14</v>
      </c>
      <c r="H4131">
        <v>3</v>
      </c>
      <c r="I4131">
        <v>2</v>
      </c>
      <c r="J4131">
        <v>1065</v>
      </c>
      <c r="K4131">
        <v>1.0258995</v>
      </c>
      <c r="L4131" t="s">
        <v>22</v>
      </c>
    </row>
    <row r="4132" spans="1:12" x14ac:dyDescent="0.3">
      <c r="A4132" s="1">
        <v>43790</v>
      </c>
      <c r="B4132">
        <v>2019</v>
      </c>
      <c r="C4132" t="s">
        <v>26</v>
      </c>
      <c r="D4132">
        <v>286160</v>
      </c>
      <c r="E4132">
        <v>220000</v>
      </c>
      <c r="F4132" t="s">
        <v>13</v>
      </c>
      <c r="G4132" t="s">
        <v>14</v>
      </c>
      <c r="H4132">
        <v>3</v>
      </c>
      <c r="I4132">
        <v>3</v>
      </c>
      <c r="J4132">
        <v>1041</v>
      </c>
      <c r="K4132">
        <v>1.0258995</v>
      </c>
      <c r="L4132" t="s">
        <v>25</v>
      </c>
    </row>
    <row r="4133" spans="1:12" x14ac:dyDescent="0.3">
      <c r="A4133" s="1">
        <v>43796</v>
      </c>
      <c r="B4133">
        <v>2019</v>
      </c>
      <c r="C4133" t="s">
        <v>17</v>
      </c>
      <c r="D4133">
        <v>101110</v>
      </c>
      <c r="E4133">
        <v>41000</v>
      </c>
      <c r="F4133" t="s">
        <v>19</v>
      </c>
      <c r="G4133" t="s">
        <v>20</v>
      </c>
      <c r="H4133">
        <v>4</v>
      </c>
      <c r="I4133">
        <v>2</v>
      </c>
      <c r="J4133">
        <v>1447</v>
      </c>
      <c r="K4133">
        <v>1.0258995</v>
      </c>
      <c r="L4133" t="s">
        <v>16</v>
      </c>
    </row>
    <row r="4134" spans="1:12" x14ac:dyDescent="0.3">
      <c r="A4134" s="1">
        <v>43798</v>
      </c>
      <c r="B4134">
        <v>2019</v>
      </c>
      <c r="C4134" t="s">
        <v>18</v>
      </c>
      <c r="D4134">
        <v>244150</v>
      </c>
      <c r="E4134">
        <v>400000</v>
      </c>
      <c r="F4134" t="s">
        <v>13</v>
      </c>
      <c r="G4134" t="s">
        <v>14</v>
      </c>
      <c r="H4134">
        <v>3</v>
      </c>
      <c r="I4134">
        <v>3</v>
      </c>
      <c r="J4134">
        <v>913</v>
      </c>
      <c r="K4134">
        <v>1.0258995</v>
      </c>
      <c r="L4134" t="s">
        <v>22</v>
      </c>
    </row>
    <row r="4135" spans="1:12" x14ac:dyDescent="0.3">
      <c r="A4135" s="1">
        <v>43799</v>
      </c>
      <c r="B4135">
        <v>2019</v>
      </c>
      <c r="C4135" t="s">
        <v>18</v>
      </c>
      <c r="D4135">
        <v>222190</v>
      </c>
      <c r="E4135">
        <v>379000</v>
      </c>
      <c r="F4135" t="s">
        <v>13</v>
      </c>
      <c r="G4135" t="s">
        <v>14</v>
      </c>
      <c r="H4135">
        <v>3</v>
      </c>
      <c r="I4135">
        <v>2</v>
      </c>
      <c r="J4135">
        <v>1040</v>
      </c>
      <c r="K4135">
        <v>1.0258995</v>
      </c>
      <c r="L4135" t="s">
        <v>22</v>
      </c>
    </row>
    <row r="4136" spans="1:12" x14ac:dyDescent="0.3">
      <c r="A4136" s="1">
        <v>43799</v>
      </c>
      <c r="B4136">
        <v>2019</v>
      </c>
      <c r="C4136" t="s">
        <v>26</v>
      </c>
      <c r="D4136">
        <v>469000</v>
      </c>
      <c r="E4136">
        <v>790000</v>
      </c>
      <c r="F4136" t="s">
        <v>13</v>
      </c>
      <c r="G4136" t="s">
        <v>14</v>
      </c>
      <c r="H4136">
        <v>3</v>
      </c>
      <c r="I4136">
        <v>1</v>
      </c>
      <c r="J4136">
        <v>926</v>
      </c>
      <c r="K4136">
        <v>1.0258995</v>
      </c>
      <c r="L4136" t="s">
        <v>16</v>
      </c>
    </row>
    <row r="4137" spans="1:12" x14ac:dyDescent="0.3">
      <c r="A4137" s="1">
        <v>43803</v>
      </c>
      <c r="B4137">
        <v>2019</v>
      </c>
      <c r="C4137" t="s">
        <v>29</v>
      </c>
      <c r="D4137">
        <v>122010</v>
      </c>
      <c r="E4137">
        <v>205000</v>
      </c>
      <c r="F4137" t="s">
        <v>13</v>
      </c>
      <c r="G4137" t="s">
        <v>14</v>
      </c>
      <c r="H4137">
        <v>3</v>
      </c>
      <c r="I4137">
        <v>3</v>
      </c>
      <c r="J4137">
        <v>930</v>
      </c>
      <c r="K4137">
        <v>1.0258995</v>
      </c>
      <c r="L4137" t="s">
        <v>15</v>
      </c>
    </row>
    <row r="4138" spans="1:12" x14ac:dyDescent="0.3">
      <c r="A4138" s="1">
        <v>43803</v>
      </c>
      <c r="B4138">
        <v>2019</v>
      </c>
      <c r="C4138" t="s">
        <v>29</v>
      </c>
      <c r="D4138">
        <v>257530</v>
      </c>
      <c r="E4138">
        <v>350000</v>
      </c>
      <c r="F4138" t="s">
        <v>13</v>
      </c>
      <c r="G4138" t="s">
        <v>14</v>
      </c>
      <c r="H4138">
        <v>3</v>
      </c>
      <c r="I4138">
        <v>1</v>
      </c>
      <c r="J4138">
        <v>967</v>
      </c>
      <c r="K4138">
        <v>1.0258995</v>
      </c>
      <c r="L4138" t="s">
        <v>15</v>
      </c>
    </row>
    <row r="4139" spans="1:12" x14ac:dyDescent="0.3">
      <c r="A4139" s="1">
        <v>43803</v>
      </c>
      <c r="B4139">
        <v>2019</v>
      </c>
      <c r="C4139" t="s">
        <v>29</v>
      </c>
      <c r="D4139">
        <v>277340</v>
      </c>
      <c r="E4139">
        <v>385000</v>
      </c>
      <c r="F4139" t="s">
        <v>13</v>
      </c>
      <c r="G4139" t="s">
        <v>14</v>
      </c>
      <c r="H4139">
        <v>3</v>
      </c>
      <c r="I4139">
        <v>2</v>
      </c>
      <c r="J4139">
        <v>1019</v>
      </c>
      <c r="K4139">
        <v>1.0258995</v>
      </c>
      <c r="L4139" t="s">
        <v>25</v>
      </c>
    </row>
    <row r="4140" spans="1:12" x14ac:dyDescent="0.3">
      <c r="A4140" s="1">
        <v>43803</v>
      </c>
      <c r="B4140">
        <v>2019</v>
      </c>
      <c r="C4140" t="s">
        <v>29</v>
      </c>
      <c r="D4140">
        <v>203140</v>
      </c>
      <c r="E4140">
        <v>302500</v>
      </c>
      <c r="F4140" t="s">
        <v>13</v>
      </c>
      <c r="G4140" t="s">
        <v>14</v>
      </c>
      <c r="H4140">
        <v>3</v>
      </c>
      <c r="I4140">
        <v>3</v>
      </c>
      <c r="J4140">
        <v>1044</v>
      </c>
      <c r="K4140">
        <v>1.0258995</v>
      </c>
      <c r="L4140" t="s">
        <v>22</v>
      </c>
    </row>
    <row r="4141" spans="1:12" x14ac:dyDescent="0.3">
      <c r="A4141" s="1">
        <v>43803</v>
      </c>
      <c r="B4141">
        <v>2019</v>
      </c>
      <c r="C4141" t="s">
        <v>26</v>
      </c>
      <c r="D4141">
        <v>199080</v>
      </c>
      <c r="E4141">
        <v>355000</v>
      </c>
      <c r="F4141" t="s">
        <v>19</v>
      </c>
      <c r="G4141" t="s">
        <v>20</v>
      </c>
      <c r="H4141">
        <v>4</v>
      </c>
      <c r="I4141">
        <v>4</v>
      </c>
      <c r="J4141">
        <v>1236</v>
      </c>
      <c r="K4141">
        <v>1.0258995</v>
      </c>
      <c r="L4141" t="s">
        <v>25</v>
      </c>
    </row>
    <row r="4142" spans="1:12" x14ac:dyDescent="0.3">
      <c r="A4142" s="1">
        <v>43805</v>
      </c>
      <c r="B4142">
        <v>2019</v>
      </c>
      <c r="C4142" t="s">
        <v>17</v>
      </c>
      <c r="D4142">
        <v>144450</v>
      </c>
      <c r="E4142">
        <v>279900</v>
      </c>
      <c r="F4142" t="s">
        <v>19</v>
      </c>
      <c r="G4142" t="s">
        <v>20</v>
      </c>
      <c r="H4142">
        <v>4</v>
      </c>
      <c r="I4142">
        <v>4</v>
      </c>
      <c r="J4142">
        <v>1270</v>
      </c>
      <c r="K4142">
        <v>1.0258995</v>
      </c>
      <c r="L4142" t="s">
        <v>25</v>
      </c>
    </row>
    <row r="4143" spans="1:12" x14ac:dyDescent="0.3">
      <c r="A4143" s="1">
        <v>43805</v>
      </c>
      <c r="B4143">
        <v>2019</v>
      </c>
      <c r="C4143" t="s">
        <v>17</v>
      </c>
      <c r="D4143">
        <v>123530</v>
      </c>
      <c r="E4143">
        <v>268000</v>
      </c>
      <c r="F4143" t="s">
        <v>19</v>
      </c>
      <c r="G4143" t="s">
        <v>20</v>
      </c>
      <c r="H4143">
        <v>4</v>
      </c>
      <c r="I4143">
        <v>3</v>
      </c>
      <c r="J4143">
        <v>1418</v>
      </c>
      <c r="K4143">
        <v>1.0258995</v>
      </c>
      <c r="L4143" t="s">
        <v>25</v>
      </c>
    </row>
    <row r="4144" spans="1:12" x14ac:dyDescent="0.3">
      <c r="A4144" s="1">
        <v>43806</v>
      </c>
      <c r="B4144">
        <v>2019</v>
      </c>
      <c r="C4144" t="s">
        <v>26</v>
      </c>
      <c r="D4144">
        <v>728070</v>
      </c>
      <c r="E4144">
        <v>690000</v>
      </c>
      <c r="F4144" t="s">
        <v>19</v>
      </c>
      <c r="G4144" t="s">
        <v>20</v>
      </c>
      <c r="H4144">
        <v>4</v>
      </c>
      <c r="I4144">
        <v>4</v>
      </c>
      <c r="J4144">
        <v>1269</v>
      </c>
      <c r="K4144">
        <v>1.0258995</v>
      </c>
      <c r="L4144" t="s">
        <v>15</v>
      </c>
    </row>
    <row r="4145" spans="1:12" x14ac:dyDescent="0.3">
      <c r="A4145" s="1">
        <v>43806</v>
      </c>
      <c r="B4145">
        <v>2019</v>
      </c>
      <c r="C4145" t="s">
        <v>17</v>
      </c>
      <c r="D4145">
        <v>234570</v>
      </c>
      <c r="E4145">
        <v>335000</v>
      </c>
      <c r="F4145" t="s">
        <v>19</v>
      </c>
      <c r="G4145" t="s">
        <v>20</v>
      </c>
      <c r="H4145">
        <v>4</v>
      </c>
      <c r="I4145">
        <v>2</v>
      </c>
      <c r="J4145">
        <v>1341</v>
      </c>
      <c r="K4145">
        <v>1.0258995</v>
      </c>
      <c r="L4145" t="s">
        <v>15</v>
      </c>
    </row>
    <row r="4146" spans="1:12" x14ac:dyDescent="0.3">
      <c r="A4146" s="1">
        <v>43807</v>
      </c>
      <c r="B4146">
        <v>2019</v>
      </c>
      <c r="C4146" t="s">
        <v>29</v>
      </c>
      <c r="D4146">
        <v>129850</v>
      </c>
      <c r="E4146">
        <v>239200</v>
      </c>
      <c r="F4146" t="s">
        <v>13</v>
      </c>
      <c r="G4146" t="s">
        <v>14</v>
      </c>
      <c r="H4146">
        <v>3</v>
      </c>
      <c r="I4146">
        <v>1</v>
      </c>
      <c r="J4146">
        <v>956</v>
      </c>
      <c r="K4146">
        <v>1.0258995</v>
      </c>
      <c r="L4146" t="s">
        <v>15</v>
      </c>
    </row>
    <row r="4147" spans="1:12" x14ac:dyDescent="0.3">
      <c r="A4147" s="1">
        <v>43807</v>
      </c>
      <c r="B4147">
        <v>2019</v>
      </c>
      <c r="C4147" t="s">
        <v>21</v>
      </c>
      <c r="D4147">
        <v>727230</v>
      </c>
      <c r="E4147">
        <v>990000</v>
      </c>
      <c r="F4147" t="s">
        <v>13</v>
      </c>
      <c r="G4147" t="s">
        <v>14</v>
      </c>
      <c r="H4147">
        <v>3</v>
      </c>
      <c r="I4147">
        <v>3</v>
      </c>
      <c r="J4147">
        <v>1073</v>
      </c>
      <c r="K4147">
        <v>1.0258995</v>
      </c>
      <c r="L4147" t="s">
        <v>15</v>
      </c>
    </row>
    <row r="4148" spans="1:12" x14ac:dyDescent="0.3">
      <c r="A4148" s="1">
        <v>43810</v>
      </c>
      <c r="B4148">
        <v>2019</v>
      </c>
      <c r="C4148" t="s">
        <v>17</v>
      </c>
      <c r="D4148">
        <v>111390</v>
      </c>
      <c r="E4148">
        <v>198000</v>
      </c>
      <c r="F4148" t="s">
        <v>13</v>
      </c>
      <c r="G4148" t="s">
        <v>14</v>
      </c>
      <c r="H4148">
        <v>3</v>
      </c>
      <c r="I4148">
        <v>3</v>
      </c>
      <c r="J4148">
        <v>961</v>
      </c>
      <c r="K4148">
        <v>1.0258995</v>
      </c>
      <c r="L4148" t="s">
        <v>25</v>
      </c>
    </row>
    <row r="4149" spans="1:12" x14ac:dyDescent="0.3">
      <c r="A4149" s="1">
        <v>43810</v>
      </c>
      <c r="B4149">
        <v>2019</v>
      </c>
      <c r="C4149" t="s">
        <v>17</v>
      </c>
      <c r="D4149">
        <v>146580</v>
      </c>
      <c r="E4149">
        <v>239900</v>
      </c>
      <c r="F4149" t="s">
        <v>19</v>
      </c>
      <c r="G4149" t="s">
        <v>20</v>
      </c>
      <c r="H4149">
        <v>4</v>
      </c>
      <c r="I4149">
        <v>4</v>
      </c>
      <c r="J4149">
        <v>1241</v>
      </c>
      <c r="K4149">
        <v>1.0258995</v>
      </c>
      <c r="L4149" t="s">
        <v>15</v>
      </c>
    </row>
    <row r="4150" spans="1:12" x14ac:dyDescent="0.3">
      <c r="A4150" s="1">
        <v>43810</v>
      </c>
      <c r="B4150">
        <v>2019</v>
      </c>
      <c r="C4150" t="s">
        <v>21</v>
      </c>
      <c r="D4150">
        <v>1503250</v>
      </c>
      <c r="E4150">
        <v>1700000</v>
      </c>
      <c r="F4150" t="s">
        <v>13</v>
      </c>
      <c r="G4150" t="s">
        <v>14</v>
      </c>
      <c r="H4150">
        <v>3</v>
      </c>
      <c r="I4150">
        <v>2</v>
      </c>
      <c r="J4150">
        <v>954</v>
      </c>
      <c r="K4150">
        <v>1.0258995</v>
      </c>
      <c r="L4150" t="s">
        <v>25</v>
      </c>
    </row>
    <row r="4151" spans="1:12" x14ac:dyDescent="0.3">
      <c r="A4151" s="1">
        <v>43812</v>
      </c>
      <c r="B4151">
        <v>2019</v>
      </c>
      <c r="C4151" t="s">
        <v>17</v>
      </c>
      <c r="D4151">
        <v>129610</v>
      </c>
      <c r="E4151">
        <v>89228</v>
      </c>
      <c r="F4151" t="s">
        <v>13</v>
      </c>
      <c r="G4151" t="s">
        <v>14</v>
      </c>
      <c r="H4151">
        <v>3</v>
      </c>
      <c r="I4151">
        <v>3</v>
      </c>
      <c r="J4151">
        <v>941</v>
      </c>
      <c r="K4151">
        <v>1.0258995</v>
      </c>
      <c r="L4151" t="s">
        <v>22</v>
      </c>
    </row>
    <row r="4152" spans="1:12" x14ac:dyDescent="0.3">
      <c r="A4152" s="1">
        <v>43813</v>
      </c>
      <c r="B4152">
        <v>2019</v>
      </c>
      <c r="C4152" t="s">
        <v>17</v>
      </c>
      <c r="D4152">
        <v>121760</v>
      </c>
      <c r="E4152">
        <v>120000</v>
      </c>
      <c r="F4152" t="s">
        <v>23</v>
      </c>
      <c r="G4152" t="s">
        <v>24</v>
      </c>
      <c r="H4152">
        <v>6</v>
      </c>
      <c r="I4152">
        <v>4</v>
      </c>
      <c r="J4152">
        <v>2108</v>
      </c>
      <c r="K4152">
        <v>1.0258995</v>
      </c>
      <c r="L4152" t="s">
        <v>25</v>
      </c>
    </row>
    <row r="4153" spans="1:12" x14ac:dyDescent="0.3">
      <c r="A4153" s="1">
        <v>43814</v>
      </c>
      <c r="B4153">
        <v>2019</v>
      </c>
      <c r="C4153" t="s">
        <v>21</v>
      </c>
      <c r="D4153">
        <v>885640</v>
      </c>
      <c r="E4153">
        <v>1230000</v>
      </c>
      <c r="F4153" t="s">
        <v>13</v>
      </c>
      <c r="G4153" t="s">
        <v>14</v>
      </c>
      <c r="H4153">
        <v>3</v>
      </c>
      <c r="I4153">
        <v>2</v>
      </c>
      <c r="J4153">
        <v>952</v>
      </c>
      <c r="K4153">
        <v>1.0258995</v>
      </c>
      <c r="L4153" t="s">
        <v>22</v>
      </c>
    </row>
    <row r="4154" spans="1:12" x14ac:dyDescent="0.3">
      <c r="A4154" s="1">
        <v>43817</v>
      </c>
      <c r="B4154">
        <v>2019</v>
      </c>
      <c r="C4154" t="s">
        <v>18</v>
      </c>
      <c r="D4154">
        <v>883540</v>
      </c>
      <c r="E4154">
        <v>1955278</v>
      </c>
      <c r="F4154" t="s">
        <v>13</v>
      </c>
      <c r="G4154" t="s">
        <v>14</v>
      </c>
      <c r="H4154">
        <v>3</v>
      </c>
      <c r="I4154">
        <v>3</v>
      </c>
      <c r="J4154">
        <v>1061</v>
      </c>
      <c r="K4154">
        <v>1.0258995</v>
      </c>
      <c r="L4154" t="s">
        <v>16</v>
      </c>
    </row>
    <row r="4155" spans="1:12" x14ac:dyDescent="0.3">
      <c r="A4155" s="1">
        <v>43818</v>
      </c>
      <c r="B4155">
        <v>2019</v>
      </c>
      <c r="C4155" t="s">
        <v>29</v>
      </c>
      <c r="D4155">
        <v>315280</v>
      </c>
      <c r="E4155">
        <v>525000</v>
      </c>
      <c r="F4155" t="s">
        <v>13</v>
      </c>
      <c r="G4155" t="s">
        <v>14</v>
      </c>
      <c r="H4155">
        <v>3</v>
      </c>
      <c r="I4155">
        <v>1</v>
      </c>
      <c r="J4155">
        <v>1008</v>
      </c>
      <c r="K4155">
        <v>1.0258995</v>
      </c>
      <c r="L4155" t="s">
        <v>15</v>
      </c>
    </row>
    <row r="4156" spans="1:12" x14ac:dyDescent="0.3">
      <c r="A4156" s="1">
        <v>43820</v>
      </c>
      <c r="B4156">
        <v>2019</v>
      </c>
      <c r="C4156" t="s">
        <v>18</v>
      </c>
      <c r="D4156">
        <v>274850</v>
      </c>
      <c r="E4156">
        <v>345000</v>
      </c>
      <c r="F4156" t="s">
        <v>13</v>
      </c>
      <c r="G4156" t="s">
        <v>14</v>
      </c>
      <c r="H4156">
        <v>3</v>
      </c>
      <c r="I4156">
        <v>2</v>
      </c>
      <c r="J4156">
        <v>965</v>
      </c>
      <c r="K4156">
        <v>1.0258995</v>
      </c>
      <c r="L4156" t="s">
        <v>22</v>
      </c>
    </row>
    <row r="4157" spans="1:12" x14ac:dyDescent="0.3">
      <c r="A4157" s="1">
        <v>43825</v>
      </c>
      <c r="B4157">
        <v>2019</v>
      </c>
      <c r="C4157" t="s">
        <v>21</v>
      </c>
      <c r="D4157">
        <v>349090</v>
      </c>
      <c r="E4157">
        <v>380000</v>
      </c>
      <c r="F4157" t="s">
        <v>19</v>
      </c>
      <c r="G4157" t="s">
        <v>20</v>
      </c>
      <c r="H4157">
        <v>4</v>
      </c>
      <c r="I4157">
        <v>3</v>
      </c>
      <c r="J4157">
        <v>1426</v>
      </c>
      <c r="K4157">
        <v>1.0258995</v>
      </c>
      <c r="L4157" t="s">
        <v>15</v>
      </c>
    </row>
    <row r="4158" spans="1:12" x14ac:dyDescent="0.3">
      <c r="A4158" s="1">
        <v>43828</v>
      </c>
      <c r="B4158">
        <v>2019</v>
      </c>
      <c r="C4158" t="s">
        <v>21</v>
      </c>
      <c r="D4158">
        <v>4357640</v>
      </c>
      <c r="E4158">
        <v>5511000</v>
      </c>
      <c r="F4158" t="s">
        <v>13</v>
      </c>
      <c r="G4158" t="s">
        <v>14</v>
      </c>
      <c r="H4158">
        <v>3</v>
      </c>
      <c r="I4158">
        <v>1</v>
      </c>
      <c r="J4158">
        <v>1029</v>
      </c>
      <c r="K4158">
        <v>1.0258995</v>
      </c>
      <c r="L4158" t="s">
        <v>25</v>
      </c>
    </row>
    <row r="4159" spans="1:12" x14ac:dyDescent="0.3">
      <c r="A4159" s="1">
        <v>43832</v>
      </c>
      <c r="B4159">
        <v>2020</v>
      </c>
      <c r="C4159" t="s">
        <v>17</v>
      </c>
      <c r="D4159">
        <v>116830</v>
      </c>
      <c r="E4159">
        <v>137550</v>
      </c>
      <c r="F4159" t="s">
        <v>13</v>
      </c>
      <c r="G4159" t="s">
        <v>14</v>
      </c>
      <c r="H4159">
        <v>3</v>
      </c>
      <c r="I4159">
        <v>1</v>
      </c>
      <c r="J4159">
        <v>1050</v>
      </c>
      <c r="K4159">
        <v>1.0254395000000001</v>
      </c>
      <c r="L4159" t="s">
        <v>15</v>
      </c>
    </row>
    <row r="4160" spans="1:12" x14ac:dyDescent="0.3">
      <c r="A4160" s="1">
        <v>43832</v>
      </c>
      <c r="B4160">
        <v>2020</v>
      </c>
      <c r="C4160" t="s">
        <v>17</v>
      </c>
      <c r="D4160">
        <v>153660</v>
      </c>
      <c r="E4160">
        <v>243500</v>
      </c>
      <c r="F4160" t="s">
        <v>13</v>
      </c>
      <c r="G4160" t="s">
        <v>14</v>
      </c>
      <c r="H4160">
        <v>3</v>
      </c>
      <c r="I4160">
        <v>1</v>
      </c>
      <c r="J4160">
        <v>1063</v>
      </c>
      <c r="K4160">
        <v>1.0254395000000001</v>
      </c>
      <c r="L4160" t="s">
        <v>25</v>
      </c>
    </row>
    <row r="4161" spans="1:12" x14ac:dyDescent="0.3">
      <c r="A4161" s="1">
        <v>43835</v>
      </c>
      <c r="B4161">
        <v>2020</v>
      </c>
      <c r="C4161" t="s">
        <v>26</v>
      </c>
      <c r="D4161">
        <v>265510</v>
      </c>
      <c r="E4161">
        <v>418000</v>
      </c>
      <c r="F4161" t="s">
        <v>13</v>
      </c>
      <c r="G4161" t="s">
        <v>14</v>
      </c>
      <c r="H4161">
        <v>3</v>
      </c>
      <c r="I4161">
        <v>1</v>
      </c>
      <c r="J4161">
        <v>1058</v>
      </c>
      <c r="K4161">
        <v>1.0254395000000001</v>
      </c>
      <c r="L4161" t="s">
        <v>16</v>
      </c>
    </row>
    <row r="4162" spans="1:12" x14ac:dyDescent="0.3">
      <c r="A4162" s="1">
        <v>43838</v>
      </c>
      <c r="B4162">
        <v>2020</v>
      </c>
      <c r="C4162" t="s">
        <v>18</v>
      </c>
      <c r="D4162">
        <v>286480</v>
      </c>
      <c r="E4162">
        <v>393500</v>
      </c>
      <c r="F4162" t="s">
        <v>13</v>
      </c>
      <c r="G4162" t="s">
        <v>14</v>
      </c>
      <c r="H4162">
        <v>3</v>
      </c>
      <c r="I4162">
        <v>1</v>
      </c>
      <c r="J4162">
        <v>938</v>
      </c>
      <c r="K4162">
        <v>1.0254395000000001</v>
      </c>
      <c r="L4162" t="s">
        <v>25</v>
      </c>
    </row>
    <row r="4163" spans="1:12" x14ac:dyDescent="0.3">
      <c r="A4163" s="1">
        <v>43838</v>
      </c>
      <c r="B4163">
        <v>2020</v>
      </c>
      <c r="C4163" t="s">
        <v>18</v>
      </c>
      <c r="D4163">
        <v>345920</v>
      </c>
      <c r="E4163">
        <v>630000</v>
      </c>
      <c r="F4163" t="s">
        <v>13</v>
      </c>
      <c r="G4163" t="s">
        <v>14</v>
      </c>
      <c r="H4163">
        <v>3</v>
      </c>
      <c r="I4163">
        <v>1</v>
      </c>
      <c r="J4163">
        <v>938</v>
      </c>
      <c r="K4163">
        <v>1.0254395000000001</v>
      </c>
      <c r="L4163" t="s">
        <v>16</v>
      </c>
    </row>
    <row r="4164" spans="1:12" x14ac:dyDescent="0.3">
      <c r="A4164" s="1">
        <v>43838</v>
      </c>
      <c r="B4164">
        <v>2020</v>
      </c>
      <c r="C4164" t="s">
        <v>26</v>
      </c>
      <c r="D4164">
        <v>291340</v>
      </c>
      <c r="E4164">
        <v>331000</v>
      </c>
      <c r="F4164" t="s">
        <v>13</v>
      </c>
      <c r="G4164" t="s">
        <v>14</v>
      </c>
      <c r="H4164">
        <v>3</v>
      </c>
      <c r="I4164">
        <v>3</v>
      </c>
      <c r="J4164">
        <v>901</v>
      </c>
      <c r="K4164">
        <v>1.0254395000000001</v>
      </c>
      <c r="L4164" t="s">
        <v>15</v>
      </c>
    </row>
    <row r="4165" spans="1:12" x14ac:dyDescent="0.3">
      <c r="A4165" s="1">
        <v>43839</v>
      </c>
      <c r="B4165">
        <v>2020</v>
      </c>
      <c r="C4165" t="s">
        <v>17</v>
      </c>
      <c r="D4165">
        <v>109710</v>
      </c>
      <c r="E4165">
        <v>112513</v>
      </c>
      <c r="F4165" t="s">
        <v>13</v>
      </c>
      <c r="G4165" t="s">
        <v>14</v>
      </c>
      <c r="H4165">
        <v>3</v>
      </c>
      <c r="I4165">
        <v>1</v>
      </c>
      <c r="J4165">
        <v>955</v>
      </c>
      <c r="K4165">
        <v>1.0254395000000001</v>
      </c>
      <c r="L4165" t="s">
        <v>16</v>
      </c>
    </row>
    <row r="4166" spans="1:12" x14ac:dyDescent="0.3">
      <c r="A4166" s="1">
        <v>43842</v>
      </c>
      <c r="B4166">
        <v>2020</v>
      </c>
      <c r="C4166" t="s">
        <v>26</v>
      </c>
      <c r="D4166">
        <v>296660</v>
      </c>
      <c r="E4166">
        <v>462000</v>
      </c>
      <c r="F4166" t="s">
        <v>13</v>
      </c>
      <c r="G4166" t="s">
        <v>14</v>
      </c>
      <c r="H4166">
        <v>3</v>
      </c>
      <c r="I4166">
        <v>1</v>
      </c>
      <c r="J4166">
        <v>972</v>
      </c>
      <c r="K4166">
        <v>1.0254395000000001</v>
      </c>
      <c r="L4166" t="s">
        <v>25</v>
      </c>
    </row>
    <row r="4167" spans="1:12" x14ac:dyDescent="0.3">
      <c r="A4167" s="1">
        <v>43847</v>
      </c>
      <c r="B4167">
        <v>2020</v>
      </c>
      <c r="C4167" t="s">
        <v>26</v>
      </c>
      <c r="D4167">
        <v>316960</v>
      </c>
      <c r="E4167">
        <v>333247</v>
      </c>
      <c r="F4167" t="s">
        <v>13</v>
      </c>
      <c r="G4167" t="s">
        <v>14</v>
      </c>
      <c r="H4167">
        <v>3</v>
      </c>
      <c r="I4167">
        <v>3</v>
      </c>
      <c r="J4167">
        <v>985</v>
      </c>
      <c r="K4167">
        <v>1.0254395000000001</v>
      </c>
      <c r="L4167" t="s">
        <v>16</v>
      </c>
    </row>
    <row r="4168" spans="1:12" x14ac:dyDescent="0.3">
      <c r="A4168" s="1">
        <v>43861</v>
      </c>
      <c r="B4168">
        <v>2020</v>
      </c>
      <c r="C4168" t="s">
        <v>29</v>
      </c>
      <c r="D4168">
        <v>193410</v>
      </c>
      <c r="E4168">
        <v>295000</v>
      </c>
      <c r="F4168" t="s">
        <v>13</v>
      </c>
      <c r="G4168" t="s">
        <v>14</v>
      </c>
      <c r="H4168">
        <v>3</v>
      </c>
      <c r="I4168">
        <v>3</v>
      </c>
      <c r="J4168">
        <v>1097</v>
      </c>
      <c r="K4168">
        <v>1.0254395000000001</v>
      </c>
      <c r="L4168" t="s">
        <v>16</v>
      </c>
    </row>
    <row r="4169" spans="1:12" x14ac:dyDescent="0.3">
      <c r="A4169" s="1">
        <v>43870</v>
      </c>
      <c r="B4169">
        <v>2020</v>
      </c>
      <c r="C4169" t="s">
        <v>17</v>
      </c>
      <c r="D4169">
        <v>138770</v>
      </c>
      <c r="E4169">
        <v>220000</v>
      </c>
      <c r="F4169" t="s">
        <v>13</v>
      </c>
      <c r="G4169" t="s">
        <v>14</v>
      </c>
      <c r="H4169">
        <v>3</v>
      </c>
      <c r="I4169">
        <v>2</v>
      </c>
      <c r="J4169">
        <v>912</v>
      </c>
      <c r="K4169">
        <v>1.0254395000000001</v>
      </c>
      <c r="L4169" t="s">
        <v>15</v>
      </c>
    </row>
    <row r="4170" spans="1:12" x14ac:dyDescent="0.3">
      <c r="A4170" s="1">
        <v>43870</v>
      </c>
      <c r="B4170">
        <v>2020</v>
      </c>
      <c r="C4170" t="s">
        <v>21</v>
      </c>
      <c r="D4170">
        <v>423220</v>
      </c>
      <c r="E4170">
        <v>655000</v>
      </c>
      <c r="F4170" t="s">
        <v>19</v>
      </c>
      <c r="G4170" t="s">
        <v>20</v>
      </c>
      <c r="H4170">
        <v>4</v>
      </c>
      <c r="I4170">
        <v>2</v>
      </c>
      <c r="J4170">
        <v>1248</v>
      </c>
      <c r="K4170">
        <v>1.0254395000000001</v>
      </c>
      <c r="L4170" t="s">
        <v>16</v>
      </c>
    </row>
    <row r="4171" spans="1:12" x14ac:dyDescent="0.3">
      <c r="A4171" s="1">
        <v>43873</v>
      </c>
      <c r="B4171">
        <v>2020</v>
      </c>
      <c r="C4171" t="s">
        <v>26</v>
      </c>
      <c r="D4171">
        <v>354410</v>
      </c>
      <c r="E4171">
        <v>300000</v>
      </c>
      <c r="F4171" t="s">
        <v>13</v>
      </c>
      <c r="G4171" t="s">
        <v>14</v>
      </c>
      <c r="H4171">
        <v>3</v>
      </c>
      <c r="I4171">
        <v>3</v>
      </c>
      <c r="J4171">
        <v>1003</v>
      </c>
      <c r="K4171">
        <v>1.0254395000000001</v>
      </c>
      <c r="L4171" t="s">
        <v>25</v>
      </c>
    </row>
    <row r="4172" spans="1:12" x14ac:dyDescent="0.3">
      <c r="A4172" s="1">
        <v>43873</v>
      </c>
      <c r="B4172">
        <v>2020</v>
      </c>
      <c r="C4172" t="s">
        <v>17</v>
      </c>
      <c r="D4172">
        <v>183510</v>
      </c>
      <c r="E4172">
        <v>260000</v>
      </c>
      <c r="F4172" t="s">
        <v>13</v>
      </c>
      <c r="G4172" t="s">
        <v>14</v>
      </c>
      <c r="H4172">
        <v>3</v>
      </c>
      <c r="I4172">
        <v>3</v>
      </c>
      <c r="J4172">
        <v>903</v>
      </c>
      <c r="K4172">
        <v>1.0254395000000001</v>
      </c>
      <c r="L4172" t="s">
        <v>22</v>
      </c>
    </row>
    <row r="4173" spans="1:12" x14ac:dyDescent="0.3">
      <c r="A4173" s="1">
        <v>43875</v>
      </c>
      <c r="B4173">
        <v>2020</v>
      </c>
      <c r="C4173" t="s">
        <v>29</v>
      </c>
      <c r="D4173">
        <v>407750</v>
      </c>
      <c r="E4173">
        <v>630700</v>
      </c>
      <c r="F4173" t="s">
        <v>13</v>
      </c>
      <c r="G4173" t="s">
        <v>14</v>
      </c>
      <c r="H4173">
        <v>3</v>
      </c>
      <c r="I4173">
        <v>1</v>
      </c>
      <c r="J4173">
        <v>1041</v>
      </c>
      <c r="K4173">
        <v>1.0254395000000001</v>
      </c>
      <c r="L4173" t="s">
        <v>25</v>
      </c>
    </row>
    <row r="4174" spans="1:12" x14ac:dyDescent="0.3">
      <c r="A4174" s="1">
        <v>43875</v>
      </c>
      <c r="B4174">
        <v>2020</v>
      </c>
      <c r="C4174" t="s">
        <v>26</v>
      </c>
      <c r="D4174">
        <v>356650</v>
      </c>
      <c r="E4174">
        <v>510000</v>
      </c>
      <c r="F4174" t="s">
        <v>13</v>
      </c>
      <c r="G4174" t="s">
        <v>14</v>
      </c>
      <c r="H4174">
        <v>3</v>
      </c>
      <c r="I4174">
        <v>1</v>
      </c>
      <c r="J4174">
        <v>986</v>
      </c>
      <c r="K4174">
        <v>1.0254395000000001</v>
      </c>
      <c r="L4174" t="s">
        <v>16</v>
      </c>
    </row>
    <row r="4175" spans="1:12" x14ac:dyDescent="0.3">
      <c r="A4175" s="1">
        <v>43875</v>
      </c>
      <c r="B4175">
        <v>2020</v>
      </c>
      <c r="C4175" t="s">
        <v>26</v>
      </c>
      <c r="D4175">
        <v>823270</v>
      </c>
      <c r="E4175">
        <v>550000</v>
      </c>
      <c r="F4175" t="s">
        <v>13</v>
      </c>
      <c r="G4175" t="s">
        <v>14</v>
      </c>
      <c r="H4175">
        <v>3</v>
      </c>
      <c r="I4175">
        <v>1</v>
      </c>
      <c r="J4175">
        <v>1076</v>
      </c>
      <c r="K4175">
        <v>1.0254395000000001</v>
      </c>
      <c r="L4175" t="s">
        <v>22</v>
      </c>
    </row>
    <row r="4176" spans="1:12" x14ac:dyDescent="0.3">
      <c r="A4176" s="1">
        <v>43876</v>
      </c>
      <c r="B4176">
        <v>2020</v>
      </c>
      <c r="C4176" t="s">
        <v>21</v>
      </c>
      <c r="D4176">
        <v>1232070</v>
      </c>
      <c r="E4176">
        <v>2000000</v>
      </c>
      <c r="F4176" t="s">
        <v>13</v>
      </c>
      <c r="G4176" t="s">
        <v>14</v>
      </c>
      <c r="H4176">
        <v>3</v>
      </c>
      <c r="I4176">
        <v>1</v>
      </c>
      <c r="J4176">
        <v>935</v>
      </c>
      <c r="K4176">
        <v>1.0254395000000001</v>
      </c>
      <c r="L4176" t="s">
        <v>25</v>
      </c>
    </row>
    <row r="4177" spans="1:12" x14ac:dyDescent="0.3">
      <c r="A4177" s="1">
        <v>43881</v>
      </c>
      <c r="B4177">
        <v>2020</v>
      </c>
      <c r="C4177" t="s">
        <v>21</v>
      </c>
      <c r="D4177">
        <v>1039500</v>
      </c>
      <c r="E4177">
        <v>1500000</v>
      </c>
      <c r="F4177" t="s">
        <v>13</v>
      </c>
      <c r="G4177" t="s">
        <v>14</v>
      </c>
      <c r="H4177">
        <v>3</v>
      </c>
      <c r="I4177">
        <v>2</v>
      </c>
      <c r="J4177">
        <v>1005</v>
      </c>
      <c r="K4177">
        <v>1.0254395000000001</v>
      </c>
      <c r="L4177" t="s">
        <v>25</v>
      </c>
    </row>
    <row r="4178" spans="1:12" x14ac:dyDescent="0.3">
      <c r="A4178" s="1">
        <v>43881</v>
      </c>
      <c r="B4178">
        <v>2020</v>
      </c>
      <c r="C4178" t="s">
        <v>17</v>
      </c>
      <c r="D4178">
        <v>124980</v>
      </c>
      <c r="E4178">
        <v>131000</v>
      </c>
      <c r="F4178" t="s">
        <v>23</v>
      </c>
      <c r="G4178" t="s">
        <v>24</v>
      </c>
      <c r="H4178">
        <v>6</v>
      </c>
      <c r="I4178">
        <v>6</v>
      </c>
      <c r="J4178">
        <v>2175</v>
      </c>
      <c r="K4178">
        <v>1.0254395000000001</v>
      </c>
      <c r="L4178" t="s">
        <v>22</v>
      </c>
    </row>
    <row r="4179" spans="1:12" x14ac:dyDescent="0.3">
      <c r="A4179" s="1">
        <v>43881</v>
      </c>
      <c r="B4179">
        <v>2020</v>
      </c>
      <c r="C4179" t="s">
        <v>17</v>
      </c>
      <c r="D4179">
        <v>133060</v>
      </c>
      <c r="E4179">
        <v>220000</v>
      </c>
      <c r="F4179" t="s">
        <v>13</v>
      </c>
      <c r="G4179" t="s">
        <v>14</v>
      </c>
      <c r="H4179">
        <v>3</v>
      </c>
      <c r="I4179">
        <v>1</v>
      </c>
      <c r="J4179">
        <v>912</v>
      </c>
      <c r="K4179">
        <v>1.0254395000000001</v>
      </c>
      <c r="L4179" t="s">
        <v>16</v>
      </c>
    </row>
    <row r="4180" spans="1:12" x14ac:dyDescent="0.3">
      <c r="A4180" s="1">
        <v>43883</v>
      </c>
      <c r="B4180">
        <v>2020</v>
      </c>
      <c r="C4180" t="s">
        <v>17</v>
      </c>
      <c r="D4180">
        <v>141820</v>
      </c>
      <c r="E4180">
        <v>200000</v>
      </c>
      <c r="F4180" t="s">
        <v>13</v>
      </c>
      <c r="G4180" t="s">
        <v>14</v>
      </c>
      <c r="H4180">
        <v>3</v>
      </c>
      <c r="I4180">
        <v>2</v>
      </c>
      <c r="J4180">
        <v>956</v>
      </c>
      <c r="K4180">
        <v>1.0254395000000001</v>
      </c>
      <c r="L4180" t="s">
        <v>22</v>
      </c>
    </row>
    <row r="4181" spans="1:12" x14ac:dyDescent="0.3">
      <c r="A4181" s="1">
        <v>43883</v>
      </c>
      <c r="B4181">
        <v>2020</v>
      </c>
      <c r="C4181" t="s">
        <v>17</v>
      </c>
      <c r="D4181">
        <v>92180</v>
      </c>
      <c r="E4181">
        <v>88250</v>
      </c>
      <c r="F4181" t="s">
        <v>19</v>
      </c>
      <c r="G4181" t="s">
        <v>20</v>
      </c>
      <c r="H4181">
        <v>4</v>
      </c>
      <c r="I4181">
        <v>3</v>
      </c>
      <c r="J4181">
        <v>1311</v>
      </c>
      <c r="K4181">
        <v>1.0254395000000001</v>
      </c>
      <c r="L4181" t="s">
        <v>25</v>
      </c>
    </row>
    <row r="4182" spans="1:12" x14ac:dyDescent="0.3">
      <c r="A4182" s="1">
        <v>43884</v>
      </c>
      <c r="B4182">
        <v>2020</v>
      </c>
      <c r="C4182" t="s">
        <v>17</v>
      </c>
      <c r="D4182">
        <v>94360</v>
      </c>
      <c r="E4182">
        <v>90000</v>
      </c>
      <c r="F4182" t="s">
        <v>19</v>
      </c>
      <c r="G4182" t="s">
        <v>20</v>
      </c>
      <c r="H4182">
        <v>4</v>
      </c>
      <c r="I4182">
        <v>3</v>
      </c>
      <c r="J4182">
        <v>1200</v>
      </c>
      <c r="K4182">
        <v>1.0254395000000001</v>
      </c>
      <c r="L4182" t="s">
        <v>15</v>
      </c>
    </row>
    <row r="4183" spans="1:12" x14ac:dyDescent="0.3">
      <c r="A4183" s="1">
        <v>43884</v>
      </c>
      <c r="B4183">
        <v>2020</v>
      </c>
      <c r="C4183" t="s">
        <v>29</v>
      </c>
      <c r="D4183">
        <v>246120</v>
      </c>
      <c r="E4183">
        <v>391100</v>
      </c>
      <c r="F4183" t="s">
        <v>19</v>
      </c>
      <c r="G4183" t="s">
        <v>20</v>
      </c>
      <c r="H4183">
        <v>4</v>
      </c>
      <c r="I4183">
        <v>4</v>
      </c>
      <c r="J4183">
        <v>1451</v>
      </c>
      <c r="K4183">
        <v>1.0254395000000001</v>
      </c>
      <c r="L4183" t="s">
        <v>25</v>
      </c>
    </row>
    <row r="4184" spans="1:12" x14ac:dyDescent="0.3">
      <c r="A4184" s="1">
        <v>43887</v>
      </c>
      <c r="B4184">
        <v>2020</v>
      </c>
      <c r="C4184" t="s">
        <v>26</v>
      </c>
      <c r="D4184">
        <v>207690</v>
      </c>
      <c r="E4184">
        <v>226700</v>
      </c>
      <c r="F4184" t="s">
        <v>13</v>
      </c>
      <c r="G4184" t="s">
        <v>14</v>
      </c>
      <c r="H4184">
        <v>3</v>
      </c>
      <c r="I4184">
        <v>1</v>
      </c>
      <c r="J4184">
        <v>931</v>
      </c>
      <c r="K4184">
        <v>1.0254395000000001</v>
      </c>
      <c r="L4184" t="s">
        <v>15</v>
      </c>
    </row>
    <row r="4185" spans="1:12" x14ac:dyDescent="0.3">
      <c r="A4185" s="1">
        <v>43888</v>
      </c>
      <c r="B4185">
        <v>2020</v>
      </c>
      <c r="C4185" t="s">
        <v>21</v>
      </c>
      <c r="D4185">
        <v>393400</v>
      </c>
      <c r="E4185">
        <v>755000</v>
      </c>
      <c r="F4185" t="s">
        <v>13</v>
      </c>
      <c r="G4185" t="s">
        <v>14</v>
      </c>
      <c r="H4185">
        <v>3</v>
      </c>
      <c r="I4185">
        <v>1</v>
      </c>
      <c r="J4185">
        <v>984</v>
      </c>
      <c r="K4185">
        <v>1.0254395000000001</v>
      </c>
      <c r="L4185" t="s">
        <v>22</v>
      </c>
    </row>
    <row r="4186" spans="1:12" x14ac:dyDescent="0.3">
      <c r="A4186" s="1">
        <v>43889</v>
      </c>
      <c r="B4186">
        <v>2020</v>
      </c>
      <c r="C4186" t="s">
        <v>18</v>
      </c>
      <c r="D4186">
        <v>554630</v>
      </c>
      <c r="E4186">
        <v>1196000</v>
      </c>
      <c r="F4186" t="s">
        <v>13</v>
      </c>
      <c r="G4186" t="s">
        <v>14</v>
      </c>
      <c r="H4186">
        <v>3</v>
      </c>
      <c r="I4186">
        <v>1</v>
      </c>
      <c r="J4186">
        <v>1063</v>
      </c>
      <c r="K4186">
        <v>1.0254395000000001</v>
      </c>
      <c r="L4186" t="s">
        <v>15</v>
      </c>
    </row>
    <row r="4187" spans="1:12" x14ac:dyDescent="0.3">
      <c r="A4187" s="1">
        <v>43891</v>
      </c>
      <c r="B4187">
        <v>2020</v>
      </c>
      <c r="C4187" t="s">
        <v>18</v>
      </c>
      <c r="D4187">
        <v>1975335</v>
      </c>
      <c r="E4187">
        <v>2800000</v>
      </c>
      <c r="F4187" t="s">
        <v>13</v>
      </c>
      <c r="G4187" t="s">
        <v>14</v>
      </c>
      <c r="H4187">
        <v>3</v>
      </c>
      <c r="I4187">
        <v>2</v>
      </c>
      <c r="J4187">
        <v>1091</v>
      </c>
      <c r="K4187">
        <v>1.0254395000000001</v>
      </c>
      <c r="L4187" t="s">
        <v>25</v>
      </c>
    </row>
    <row r="4188" spans="1:12" x14ac:dyDescent="0.3">
      <c r="A4188" s="1">
        <v>43891</v>
      </c>
      <c r="B4188">
        <v>2020</v>
      </c>
      <c r="C4188" t="s">
        <v>18</v>
      </c>
      <c r="D4188">
        <v>320460</v>
      </c>
      <c r="E4188">
        <v>385000</v>
      </c>
      <c r="F4188" t="s">
        <v>13</v>
      </c>
      <c r="G4188" t="s">
        <v>14</v>
      </c>
      <c r="H4188">
        <v>3</v>
      </c>
      <c r="I4188">
        <v>3</v>
      </c>
      <c r="J4188">
        <v>992</v>
      </c>
      <c r="K4188">
        <v>1.0254395000000001</v>
      </c>
      <c r="L4188" t="s">
        <v>16</v>
      </c>
    </row>
    <row r="4189" spans="1:12" x14ac:dyDescent="0.3">
      <c r="A4189" s="1">
        <v>43891</v>
      </c>
      <c r="B4189">
        <v>2020</v>
      </c>
      <c r="C4189" t="s">
        <v>17</v>
      </c>
      <c r="D4189">
        <v>142390</v>
      </c>
      <c r="E4189">
        <v>200000</v>
      </c>
      <c r="F4189" t="s">
        <v>13</v>
      </c>
      <c r="G4189" t="s">
        <v>14</v>
      </c>
      <c r="H4189">
        <v>3</v>
      </c>
      <c r="I4189">
        <v>3</v>
      </c>
      <c r="J4189">
        <v>946</v>
      </c>
      <c r="K4189">
        <v>1.0254395000000001</v>
      </c>
      <c r="L4189" t="s">
        <v>16</v>
      </c>
    </row>
    <row r="4190" spans="1:12" x14ac:dyDescent="0.3">
      <c r="A4190" s="1">
        <v>43891</v>
      </c>
      <c r="B4190">
        <v>2020</v>
      </c>
      <c r="C4190" t="s">
        <v>29</v>
      </c>
      <c r="D4190">
        <v>188580</v>
      </c>
      <c r="E4190">
        <v>295000</v>
      </c>
      <c r="F4190" t="s">
        <v>13</v>
      </c>
      <c r="G4190" t="s">
        <v>14</v>
      </c>
      <c r="H4190">
        <v>3</v>
      </c>
      <c r="I4190">
        <v>1</v>
      </c>
      <c r="J4190">
        <v>946</v>
      </c>
      <c r="K4190">
        <v>1.0254395000000001</v>
      </c>
      <c r="L4190" t="s">
        <v>16</v>
      </c>
    </row>
    <row r="4191" spans="1:12" x14ac:dyDescent="0.3">
      <c r="A4191" s="1">
        <v>43892</v>
      </c>
      <c r="B4191">
        <v>2020</v>
      </c>
      <c r="C4191" t="s">
        <v>17</v>
      </c>
      <c r="D4191">
        <v>104630</v>
      </c>
      <c r="E4191">
        <v>172000</v>
      </c>
      <c r="F4191" t="s">
        <v>13</v>
      </c>
      <c r="G4191" t="s">
        <v>14</v>
      </c>
      <c r="H4191">
        <v>3</v>
      </c>
      <c r="I4191">
        <v>2</v>
      </c>
      <c r="J4191">
        <v>919</v>
      </c>
      <c r="K4191">
        <v>1.0254395000000001</v>
      </c>
      <c r="L4191" t="s">
        <v>22</v>
      </c>
    </row>
    <row r="4192" spans="1:12" x14ac:dyDescent="0.3">
      <c r="A4192" s="1">
        <v>43895</v>
      </c>
      <c r="B4192">
        <v>2020</v>
      </c>
      <c r="C4192" t="s">
        <v>17</v>
      </c>
      <c r="D4192">
        <v>345690</v>
      </c>
      <c r="E4192">
        <v>675000</v>
      </c>
      <c r="F4192" t="s">
        <v>13</v>
      </c>
      <c r="G4192" t="s">
        <v>14</v>
      </c>
      <c r="H4192">
        <v>3</v>
      </c>
      <c r="I4192">
        <v>3</v>
      </c>
      <c r="J4192">
        <v>1024</v>
      </c>
      <c r="K4192">
        <v>1.0254395000000001</v>
      </c>
      <c r="L4192" t="s">
        <v>25</v>
      </c>
    </row>
    <row r="4193" spans="1:12" x14ac:dyDescent="0.3">
      <c r="A4193" s="1">
        <v>43896</v>
      </c>
      <c r="B4193">
        <v>2020</v>
      </c>
      <c r="C4193" t="s">
        <v>17</v>
      </c>
      <c r="D4193">
        <v>102750</v>
      </c>
      <c r="E4193">
        <v>125000</v>
      </c>
      <c r="F4193" t="s">
        <v>19</v>
      </c>
      <c r="G4193" t="s">
        <v>20</v>
      </c>
      <c r="H4193">
        <v>4</v>
      </c>
      <c r="I4193">
        <v>2</v>
      </c>
      <c r="J4193">
        <v>1301</v>
      </c>
      <c r="K4193">
        <v>1.0254395000000001</v>
      </c>
      <c r="L4193" t="s">
        <v>16</v>
      </c>
    </row>
    <row r="4194" spans="1:12" x14ac:dyDescent="0.3">
      <c r="A4194" s="1">
        <v>43898</v>
      </c>
      <c r="B4194">
        <v>2020</v>
      </c>
      <c r="C4194" t="s">
        <v>26</v>
      </c>
      <c r="D4194">
        <v>612080</v>
      </c>
      <c r="E4194">
        <v>1355000</v>
      </c>
      <c r="F4194" t="s">
        <v>13</v>
      </c>
      <c r="G4194" t="s">
        <v>14</v>
      </c>
      <c r="H4194">
        <v>3</v>
      </c>
      <c r="I4194">
        <v>3</v>
      </c>
      <c r="J4194">
        <v>921</v>
      </c>
      <c r="K4194">
        <v>1.0254395000000001</v>
      </c>
      <c r="L4194" t="s">
        <v>16</v>
      </c>
    </row>
    <row r="4195" spans="1:12" x14ac:dyDescent="0.3">
      <c r="A4195" s="1">
        <v>43898</v>
      </c>
      <c r="B4195">
        <v>2020</v>
      </c>
      <c r="C4195" t="s">
        <v>21</v>
      </c>
      <c r="D4195">
        <v>1144150</v>
      </c>
      <c r="E4195">
        <v>1200000</v>
      </c>
      <c r="F4195" t="s">
        <v>13</v>
      </c>
      <c r="G4195" t="s">
        <v>14</v>
      </c>
      <c r="H4195">
        <v>3</v>
      </c>
      <c r="I4195">
        <v>1</v>
      </c>
      <c r="J4195">
        <v>1040</v>
      </c>
      <c r="K4195">
        <v>1.0254395000000001</v>
      </c>
      <c r="L4195" t="s">
        <v>25</v>
      </c>
    </row>
    <row r="4196" spans="1:12" x14ac:dyDescent="0.3">
      <c r="A4196" s="1">
        <v>43898</v>
      </c>
      <c r="B4196">
        <v>2020</v>
      </c>
      <c r="C4196" t="s">
        <v>17</v>
      </c>
      <c r="D4196">
        <v>105040</v>
      </c>
      <c r="E4196">
        <v>108000</v>
      </c>
      <c r="F4196" t="s">
        <v>23</v>
      </c>
      <c r="G4196" t="s">
        <v>24</v>
      </c>
      <c r="H4196">
        <v>6</v>
      </c>
      <c r="I4196">
        <v>6</v>
      </c>
      <c r="J4196">
        <v>1929</v>
      </c>
      <c r="K4196">
        <v>1.0254395000000001</v>
      </c>
      <c r="L4196" t="s">
        <v>22</v>
      </c>
    </row>
    <row r="4197" spans="1:12" x14ac:dyDescent="0.3">
      <c r="A4197" s="1">
        <v>43902</v>
      </c>
      <c r="B4197">
        <v>2020</v>
      </c>
      <c r="C4197" t="s">
        <v>18</v>
      </c>
      <c r="D4197">
        <v>489650</v>
      </c>
      <c r="E4197">
        <v>731000</v>
      </c>
      <c r="F4197" t="s">
        <v>13</v>
      </c>
      <c r="G4197" t="s">
        <v>14</v>
      </c>
      <c r="H4197">
        <v>3</v>
      </c>
      <c r="I4197">
        <v>1</v>
      </c>
      <c r="J4197">
        <v>950</v>
      </c>
      <c r="K4197">
        <v>1.0254395000000001</v>
      </c>
      <c r="L4197" t="s">
        <v>25</v>
      </c>
    </row>
    <row r="4198" spans="1:12" x14ac:dyDescent="0.3">
      <c r="A4198" s="1">
        <v>43902</v>
      </c>
      <c r="B4198">
        <v>2020</v>
      </c>
      <c r="C4198" t="s">
        <v>29</v>
      </c>
      <c r="D4198">
        <v>258860</v>
      </c>
      <c r="E4198">
        <v>400000</v>
      </c>
      <c r="F4198" t="s">
        <v>23</v>
      </c>
      <c r="G4198" t="s">
        <v>24</v>
      </c>
      <c r="H4198">
        <v>6</v>
      </c>
      <c r="I4198">
        <v>5</v>
      </c>
      <c r="J4198">
        <v>1993</v>
      </c>
      <c r="K4198">
        <v>1.0254395000000001</v>
      </c>
      <c r="L4198" t="s">
        <v>22</v>
      </c>
    </row>
    <row r="4199" spans="1:12" x14ac:dyDescent="0.3">
      <c r="A4199" s="1">
        <v>43909</v>
      </c>
      <c r="B4199">
        <v>2020</v>
      </c>
      <c r="C4199" t="s">
        <v>17</v>
      </c>
      <c r="D4199">
        <v>148120</v>
      </c>
      <c r="E4199">
        <v>267000</v>
      </c>
      <c r="F4199" t="s">
        <v>13</v>
      </c>
      <c r="G4199" t="s">
        <v>14</v>
      </c>
      <c r="H4199">
        <v>3</v>
      </c>
      <c r="I4199">
        <v>3</v>
      </c>
      <c r="J4199">
        <v>1058</v>
      </c>
      <c r="K4199">
        <v>1.0254395000000001</v>
      </c>
      <c r="L4199" t="s">
        <v>16</v>
      </c>
    </row>
    <row r="4200" spans="1:12" x14ac:dyDescent="0.3">
      <c r="A4200" s="1">
        <v>43910</v>
      </c>
      <c r="B4200">
        <v>2020</v>
      </c>
      <c r="C4200" t="s">
        <v>29</v>
      </c>
      <c r="D4200">
        <v>163800</v>
      </c>
      <c r="E4200">
        <v>269900</v>
      </c>
      <c r="F4200" t="s">
        <v>13</v>
      </c>
      <c r="G4200" t="s">
        <v>14</v>
      </c>
      <c r="H4200">
        <v>3</v>
      </c>
      <c r="I4200">
        <v>3</v>
      </c>
      <c r="J4200">
        <v>973</v>
      </c>
      <c r="K4200">
        <v>1.0254395000000001</v>
      </c>
      <c r="L4200" t="s">
        <v>16</v>
      </c>
    </row>
    <row r="4201" spans="1:12" x14ac:dyDescent="0.3">
      <c r="A4201" s="1">
        <v>43911</v>
      </c>
      <c r="B4201">
        <v>2020</v>
      </c>
      <c r="C4201" t="s">
        <v>17</v>
      </c>
      <c r="D4201">
        <v>94560</v>
      </c>
      <c r="E4201">
        <v>107500</v>
      </c>
      <c r="F4201" t="s">
        <v>13</v>
      </c>
      <c r="G4201" t="s">
        <v>14</v>
      </c>
      <c r="H4201">
        <v>3</v>
      </c>
      <c r="I4201">
        <v>2</v>
      </c>
      <c r="J4201">
        <v>991</v>
      </c>
      <c r="K4201">
        <v>1.0254395000000001</v>
      </c>
      <c r="L4201" t="s">
        <v>15</v>
      </c>
    </row>
    <row r="4202" spans="1:12" x14ac:dyDescent="0.3">
      <c r="A4202" s="1">
        <v>43913</v>
      </c>
      <c r="B4202">
        <v>2020</v>
      </c>
      <c r="C4202" t="s">
        <v>26</v>
      </c>
      <c r="D4202">
        <v>233310</v>
      </c>
      <c r="E4202">
        <v>260000</v>
      </c>
      <c r="F4202" t="s">
        <v>13</v>
      </c>
      <c r="G4202" t="s">
        <v>14</v>
      </c>
      <c r="H4202">
        <v>3</v>
      </c>
      <c r="I4202">
        <v>1</v>
      </c>
      <c r="J4202">
        <v>1086</v>
      </c>
      <c r="K4202">
        <v>1.0254395000000001</v>
      </c>
      <c r="L4202" t="s">
        <v>25</v>
      </c>
    </row>
    <row r="4203" spans="1:12" x14ac:dyDescent="0.3">
      <c r="A4203" s="1">
        <v>43913</v>
      </c>
      <c r="B4203">
        <v>2020</v>
      </c>
      <c r="C4203" t="s">
        <v>21</v>
      </c>
      <c r="D4203">
        <v>659470</v>
      </c>
      <c r="E4203">
        <v>995000</v>
      </c>
      <c r="F4203" t="s">
        <v>13</v>
      </c>
      <c r="G4203" t="s">
        <v>14</v>
      </c>
      <c r="H4203">
        <v>3</v>
      </c>
      <c r="I4203">
        <v>1</v>
      </c>
      <c r="J4203">
        <v>1072</v>
      </c>
      <c r="K4203">
        <v>1.0254395000000001</v>
      </c>
      <c r="L4203" t="s">
        <v>25</v>
      </c>
    </row>
    <row r="4204" spans="1:12" x14ac:dyDescent="0.3">
      <c r="A4204" s="1">
        <v>43916</v>
      </c>
      <c r="B4204">
        <v>2020</v>
      </c>
      <c r="C4204" t="s">
        <v>29</v>
      </c>
      <c r="D4204">
        <v>237930</v>
      </c>
      <c r="E4204">
        <v>380000</v>
      </c>
      <c r="F4204" t="s">
        <v>13</v>
      </c>
      <c r="G4204" t="s">
        <v>14</v>
      </c>
      <c r="H4204">
        <v>3</v>
      </c>
      <c r="I4204">
        <v>3</v>
      </c>
      <c r="J4204">
        <v>985</v>
      </c>
      <c r="K4204">
        <v>1.0254395000000001</v>
      </c>
      <c r="L4204" t="s">
        <v>22</v>
      </c>
    </row>
    <row r="4205" spans="1:12" x14ac:dyDescent="0.3">
      <c r="A4205" s="1">
        <v>43916</v>
      </c>
      <c r="B4205">
        <v>2020</v>
      </c>
      <c r="C4205" t="s">
        <v>29</v>
      </c>
      <c r="D4205">
        <v>262850</v>
      </c>
      <c r="E4205">
        <v>440000</v>
      </c>
      <c r="F4205" t="s">
        <v>13</v>
      </c>
      <c r="G4205" t="s">
        <v>14</v>
      </c>
      <c r="H4205">
        <v>3</v>
      </c>
      <c r="I4205">
        <v>3</v>
      </c>
      <c r="J4205">
        <v>1038</v>
      </c>
      <c r="K4205">
        <v>1.0254395000000001</v>
      </c>
      <c r="L4205" t="s">
        <v>15</v>
      </c>
    </row>
    <row r="4206" spans="1:12" x14ac:dyDescent="0.3">
      <c r="A4206" s="1">
        <v>43917</v>
      </c>
      <c r="B4206">
        <v>2020</v>
      </c>
      <c r="C4206" t="s">
        <v>17</v>
      </c>
      <c r="D4206">
        <v>97300</v>
      </c>
      <c r="E4206">
        <v>180000</v>
      </c>
      <c r="F4206" t="s">
        <v>19</v>
      </c>
      <c r="G4206" t="s">
        <v>20</v>
      </c>
      <c r="H4206">
        <v>4</v>
      </c>
      <c r="I4206">
        <v>3</v>
      </c>
      <c r="J4206">
        <v>1440</v>
      </c>
      <c r="K4206">
        <v>1.0254395000000001</v>
      </c>
      <c r="L4206" t="s">
        <v>15</v>
      </c>
    </row>
    <row r="4207" spans="1:12" x14ac:dyDescent="0.3">
      <c r="A4207" s="1">
        <v>43917</v>
      </c>
      <c r="B4207">
        <v>2020</v>
      </c>
      <c r="C4207" t="s">
        <v>17</v>
      </c>
      <c r="D4207">
        <v>91580</v>
      </c>
      <c r="E4207">
        <v>322000</v>
      </c>
      <c r="F4207" t="s">
        <v>19</v>
      </c>
      <c r="G4207" t="s">
        <v>20</v>
      </c>
      <c r="H4207">
        <v>4</v>
      </c>
      <c r="I4207">
        <v>3</v>
      </c>
      <c r="J4207">
        <v>1234</v>
      </c>
      <c r="K4207">
        <v>1.0254395000000001</v>
      </c>
      <c r="L4207" t="s">
        <v>25</v>
      </c>
    </row>
    <row r="4208" spans="1:12" x14ac:dyDescent="0.3">
      <c r="A4208" s="1">
        <v>43917</v>
      </c>
      <c r="B4208">
        <v>2020</v>
      </c>
      <c r="C4208" t="s">
        <v>17</v>
      </c>
      <c r="D4208">
        <v>91870</v>
      </c>
      <c r="E4208">
        <v>205000</v>
      </c>
      <c r="F4208" t="s">
        <v>19</v>
      </c>
      <c r="G4208" t="s">
        <v>20</v>
      </c>
      <c r="H4208">
        <v>4</v>
      </c>
      <c r="I4208">
        <v>2</v>
      </c>
      <c r="J4208">
        <v>1482</v>
      </c>
      <c r="K4208">
        <v>1.0254395000000001</v>
      </c>
      <c r="L4208" t="s">
        <v>15</v>
      </c>
    </row>
    <row r="4209" spans="1:12" x14ac:dyDescent="0.3">
      <c r="A4209" s="1">
        <v>43919</v>
      </c>
      <c r="B4209">
        <v>2020</v>
      </c>
      <c r="C4209" t="s">
        <v>29</v>
      </c>
      <c r="D4209">
        <v>141820</v>
      </c>
      <c r="E4209">
        <v>269000</v>
      </c>
      <c r="F4209" t="s">
        <v>19</v>
      </c>
      <c r="G4209" t="s">
        <v>20</v>
      </c>
      <c r="H4209">
        <v>4</v>
      </c>
      <c r="I4209">
        <v>2</v>
      </c>
      <c r="J4209">
        <v>1372</v>
      </c>
      <c r="K4209">
        <v>1.0254395000000001</v>
      </c>
      <c r="L4209" t="s">
        <v>16</v>
      </c>
    </row>
    <row r="4210" spans="1:12" x14ac:dyDescent="0.3">
      <c r="A4210" s="1">
        <v>43923</v>
      </c>
      <c r="B4210">
        <v>2020</v>
      </c>
      <c r="C4210" t="s">
        <v>29</v>
      </c>
      <c r="D4210">
        <v>155820</v>
      </c>
      <c r="E4210">
        <v>238000</v>
      </c>
      <c r="F4210" t="s">
        <v>13</v>
      </c>
      <c r="G4210" t="s">
        <v>14</v>
      </c>
      <c r="H4210">
        <v>3</v>
      </c>
      <c r="I4210">
        <v>1</v>
      </c>
      <c r="J4210">
        <v>949</v>
      </c>
      <c r="K4210">
        <v>1.0254395000000001</v>
      </c>
      <c r="L4210" t="s">
        <v>25</v>
      </c>
    </row>
    <row r="4211" spans="1:12" x14ac:dyDescent="0.3">
      <c r="A4211" s="1">
        <v>43923</v>
      </c>
      <c r="B4211">
        <v>2020</v>
      </c>
      <c r="C4211" t="s">
        <v>18</v>
      </c>
      <c r="D4211">
        <v>206250</v>
      </c>
      <c r="E4211">
        <v>385000</v>
      </c>
      <c r="F4211" t="s">
        <v>13</v>
      </c>
      <c r="G4211" t="s">
        <v>14</v>
      </c>
      <c r="H4211">
        <v>3</v>
      </c>
      <c r="I4211">
        <v>2</v>
      </c>
      <c r="J4211">
        <v>1060</v>
      </c>
      <c r="K4211">
        <v>1.0254395000000001</v>
      </c>
      <c r="L4211" t="s">
        <v>15</v>
      </c>
    </row>
    <row r="4212" spans="1:12" x14ac:dyDescent="0.3">
      <c r="A4212" s="1">
        <v>43924</v>
      </c>
      <c r="B4212">
        <v>2020</v>
      </c>
      <c r="C4212" t="s">
        <v>21</v>
      </c>
      <c r="D4212">
        <v>2007110</v>
      </c>
      <c r="E4212">
        <v>3500000</v>
      </c>
      <c r="F4212" t="s">
        <v>13</v>
      </c>
      <c r="G4212" t="s">
        <v>14</v>
      </c>
      <c r="H4212">
        <v>3</v>
      </c>
      <c r="I4212">
        <v>1</v>
      </c>
      <c r="J4212">
        <v>909</v>
      </c>
      <c r="K4212">
        <v>1.0254395000000001</v>
      </c>
      <c r="L4212" t="s">
        <v>16</v>
      </c>
    </row>
    <row r="4213" spans="1:12" x14ac:dyDescent="0.3">
      <c r="A4213" s="1">
        <v>43925</v>
      </c>
      <c r="B4213">
        <v>2020</v>
      </c>
      <c r="C4213" t="s">
        <v>29</v>
      </c>
      <c r="D4213">
        <v>278600</v>
      </c>
      <c r="E4213">
        <v>432000</v>
      </c>
      <c r="F4213" t="s">
        <v>13</v>
      </c>
      <c r="G4213" t="s">
        <v>14</v>
      </c>
      <c r="H4213">
        <v>3</v>
      </c>
      <c r="I4213">
        <v>2</v>
      </c>
      <c r="J4213">
        <v>900</v>
      </c>
      <c r="K4213">
        <v>1.0254395000000001</v>
      </c>
      <c r="L4213" t="s">
        <v>25</v>
      </c>
    </row>
    <row r="4214" spans="1:12" x14ac:dyDescent="0.3">
      <c r="A4214" s="1">
        <v>43925</v>
      </c>
      <c r="B4214">
        <v>2020</v>
      </c>
      <c r="C4214" t="s">
        <v>18</v>
      </c>
      <c r="D4214">
        <v>643230</v>
      </c>
      <c r="E4214">
        <v>1526000</v>
      </c>
      <c r="F4214" t="s">
        <v>13</v>
      </c>
      <c r="G4214" t="s">
        <v>14</v>
      </c>
      <c r="H4214">
        <v>3</v>
      </c>
      <c r="I4214">
        <v>2</v>
      </c>
      <c r="J4214">
        <v>1008</v>
      </c>
      <c r="K4214">
        <v>1.0254395000000001</v>
      </c>
      <c r="L4214" t="s">
        <v>25</v>
      </c>
    </row>
    <row r="4215" spans="1:12" x14ac:dyDescent="0.3">
      <c r="A4215" s="1">
        <v>43926</v>
      </c>
      <c r="B4215">
        <v>2020</v>
      </c>
      <c r="C4215" t="s">
        <v>26</v>
      </c>
      <c r="D4215">
        <v>322770</v>
      </c>
      <c r="E4215">
        <v>310800</v>
      </c>
      <c r="F4215" t="s">
        <v>13</v>
      </c>
      <c r="G4215" t="s">
        <v>14</v>
      </c>
      <c r="H4215">
        <v>3</v>
      </c>
      <c r="I4215">
        <v>2</v>
      </c>
      <c r="J4215">
        <v>1012</v>
      </c>
      <c r="K4215">
        <v>1.0254395000000001</v>
      </c>
      <c r="L4215" t="s">
        <v>25</v>
      </c>
    </row>
    <row r="4216" spans="1:12" x14ac:dyDescent="0.3">
      <c r="A4216" s="1">
        <v>43927</v>
      </c>
      <c r="B4216">
        <v>2020</v>
      </c>
      <c r="C4216" t="s">
        <v>18</v>
      </c>
      <c r="D4216">
        <v>511310</v>
      </c>
      <c r="E4216">
        <v>715000</v>
      </c>
      <c r="F4216" t="s">
        <v>13</v>
      </c>
      <c r="G4216" t="s">
        <v>14</v>
      </c>
      <c r="H4216">
        <v>3</v>
      </c>
      <c r="I4216">
        <v>3</v>
      </c>
      <c r="J4216">
        <v>1074</v>
      </c>
      <c r="K4216">
        <v>1.0254395000000001</v>
      </c>
      <c r="L4216" t="s">
        <v>15</v>
      </c>
    </row>
    <row r="4217" spans="1:12" x14ac:dyDescent="0.3">
      <c r="A4217" s="1">
        <v>43927</v>
      </c>
      <c r="B4217">
        <v>2020</v>
      </c>
      <c r="C4217" t="s">
        <v>21</v>
      </c>
      <c r="D4217">
        <v>578830</v>
      </c>
      <c r="E4217">
        <v>950000</v>
      </c>
      <c r="F4217" t="s">
        <v>13</v>
      </c>
      <c r="G4217" t="s">
        <v>14</v>
      </c>
      <c r="H4217">
        <v>3</v>
      </c>
      <c r="I4217">
        <v>1</v>
      </c>
      <c r="J4217">
        <v>1079</v>
      </c>
      <c r="K4217">
        <v>1.0254395000000001</v>
      </c>
      <c r="L4217" t="s">
        <v>15</v>
      </c>
    </row>
    <row r="4218" spans="1:12" x14ac:dyDescent="0.3">
      <c r="A4218" s="1">
        <v>43930</v>
      </c>
      <c r="B4218">
        <v>2020</v>
      </c>
      <c r="C4218" t="s">
        <v>29</v>
      </c>
      <c r="D4218">
        <v>294840</v>
      </c>
      <c r="E4218">
        <v>525000</v>
      </c>
      <c r="F4218" t="s">
        <v>13</v>
      </c>
      <c r="G4218" t="s">
        <v>14</v>
      </c>
      <c r="H4218">
        <v>3</v>
      </c>
      <c r="I4218">
        <v>1</v>
      </c>
      <c r="J4218">
        <v>1028</v>
      </c>
      <c r="K4218">
        <v>1.0254395000000001</v>
      </c>
      <c r="L4218" t="s">
        <v>16</v>
      </c>
    </row>
    <row r="4219" spans="1:12" x14ac:dyDescent="0.3">
      <c r="A4219" s="1">
        <v>43930</v>
      </c>
      <c r="B4219">
        <v>2020</v>
      </c>
      <c r="C4219" t="s">
        <v>17</v>
      </c>
      <c r="D4219">
        <v>103970</v>
      </c>
      <c r="E4219">
        <v>235500</v>
      </c>
      <c r="F4219" t="s">
        <v>13</v>
      </c>
      <c r="G4219" t="s">
        <v>14</v>
      </c>
      <c r="H4219">
        <v>3</v>
      </c>
      <c r="I4219">
        <v>1</v>
      </c>
      <c r="J4219">
        <v>1018</v>
      </c>
      <c r="K4219">
        <v>1.0254395000000001</v>
      </c>
      <c r="L4219" t="s">
        <v>22</v>
      </c>
    </row>
    <row r="4220" spans="1:12" x14ac:dyDescent="0.3">
      <c r="A4220" s="1">
        <v>43931</v>
      </c>
      <c r="B4220">
        <v>2020</v>
      </c>
      <c r="C4220" t="s">
        <v>17</v>
      </c>
      <c r="D4220">
        <v>106310</v>
      </c>
      <c r="E4220">
        <v>161500</v>
      </c>
      <c r="F4220" t="s">
        <v>13</v>
      </c>
      <c r="G4220" t="s">
        <v>14</v>
      </c>
      <c r="H4220">
        <v>3</v>
      </c>
      <c r="I4220">
        <v>1</v>
      </c>
      <c r="J4220">
        <v>1031</v>
      </c>
      <c r="K4220">
        <v>1.0254395000000001</v>
      </c>
      <c r="L4220" t="s">
        <v>25</v>
      </c>
    </row>
    <row r="4221" spans="1:12" x14ac:dyDescent="0.3">
      <c r="A4221" s="1">
        <v>43931</v>
      </c>
      <c r="B4221">
        <v>2020</v>
      </c>
      <c r="C4221" t="s">
        <v>17</v>
      </c>
      <c r="D4221">
        <v>88150</v>
      </c>
      <c r="E4221">
        <v>55375</v>
      </c>
      <c r="F4221" t="s">
        <v>19</v>
      </c>
      <c r="G4221" t="s">
        <v>20</v>
      </c>
      <c r="H4221">
        <v>4</v>
      </c>
      <c r="I4221">
        <v>4</v>
      </c>
      <c r="J4221">
        <v>1238</v>
      </c>
      <c r="K4221">
        <v>1.0254395000000001</v>
      </c>
      <c r="L4221" t="s">
        <v>22</v>
      </c>
    </row>
    <row r="4222" spans="1:12" x14ac:dyDescent="0.3">
      <c r="A4222" s="1">
        <v>43934</v>
      </c>
      <c r="B4222">
        <v>2020</v>
      </c>
      <c r="C4222" t="s">
        <v>18</v>
      </c>
      <c r="D4222">
        <v>783120</v>
      </c>
      <c r="E4222">
        <v>1006000</v>
      </c>
      <c r="F4222" t="s">
        <v>13</v>
      </c>
      <c r="G4222" t="s">
        <v>14</v>
      </c>
      <c r="H4222">
        <v>3</v>
      </c>
      <c r="I4222">
        <v>3</v>
      </c>
      <c r="J4222">
        <v>952</v>
      </c>
      <c r="K4222">
        <v>1.0254395000000001</v>
      </c>
      <c r="L4222" t="s">
        <v>15</v>
      </c>
    </row>
    <row r="4223" spans="1:12" x14ac:dyDescent="0.3">
      <c r="A4223" s="1">
        <v>43934</v>
      </c>
      <c r="B4223">
        <v>2020</v>
      </c>
      <c r="C4223" t="s">
        <v>29</v>
      </c>
      <c r="D4223">
        <v>264180</v>
      </c>
      <c r="E4223">
        <v>375000</v>
      </c>
      <c r="F4223" t="s">
        <v>13</v>
      </c>
      <c r="G4223" t="s">
        <v>14</v>
      </c>
      <c r="H4223">
        <v>3</v>
      </c>
      <c r="I4223">
        <v>2</v>
      </c>
      <c r="J4223">
        <v>1029</v>
      </c>
      <c r="K4223">
        <v>1.0254395000000001</v>
      </c>
      <c r="L4223" t="s">
        <v>25</v>
      </c>
    </row>
    <row r="4224" spans="1:12" x14ac:dyDescent="0.3">
      <c r="A4224" s="1">
        <v>43937</v>
      </c>
      <c r="B4224">
        <v>2020</v>
      </c>
      <c r="C4224" t="s">
        <v>21</v>
      </c>
      <c r="D4224">
        <v>1323420</v>
      </c>
      <c r="E4224">
        <v>1795000</v>
      </c>
      <c r="F4224" t="s">
        <v>13</v>
      </c>
      <c r="G4224" t="s">
        <v>14</v>
      </c>
      <c r="H4224">
        <v>3</v>
      </c>
      <c r="I4224">
        <v>3</v>
      </c>
      <c r="J4224">
        <v>1030</v>
      </c>
      <c r="K4224">
        <v>1.0254395000000001</v>
      </c>
      <c r="L4224" t="s">
        <v>25</v>
      </c>
    </row>
    <row r="4225" spans="1:12" x14ac:dyDescent="0.3">
      <c r="A4225" s="1">
        <v>43937</v>
      </c>
      <c r="B4225">
        <v>2020</v>
      </c>
      <c r="C4225" t="s">
        <v>21</v>
      </c>
      <c r="D4225">
        <v>3172260</v>
      </c>
      <c r="E4225">
        <v>4800000</v>
      </c>
      <c r="F4225" t="s">
        <v>13</v>
      </c>
      <c r="G4225" t="s">
        <v>14</v>
      </c>
      <c r="H4225">
        <v>3</v>
      </c>
      <c r="I4225">
        <v>3</v>
      </c>
      <c r="J4225">
        <v>954</v>
      </c>
      <c r="K4225">
        <v>1.0254395000000001</v>
      </c>
      <c r="L4225" t="s">
        <v>22</v>
      </c>
    </row>
    <row r="4226" spans="1:12" x14ac:dyDescent="0.3">
      <c r="A4226" s="1">
        <v>43938</v>
      </c>
      <c r="B4226">
        <v>2020</v>
      </c>
      <c r="C4226" t="s">
        <v>17</v>
      </c>
      <c r="D4226">
        <v>111190</v>
      </c>
      <c r="E4226">
        <v>131200</v>
      </c>
      <c r="F4226" t="s">
        <v>19</v>
      </c>
      <c r="G4226" t="s">
        <v>20</v>
      </c>
      <c r="H4226">
        <v>4</v>
      </c>
      <c r="I4226">
        <v>3</v>
      </c>
      <c r="J4226">
        <v>1482</v>
      </c>
      <c r="K4226">
        <v>1.0254395000000001</v>
      </c>
      <c r="L4226" t="s">
        <v>22</v>
      </c>
    </row>
    <row r="4227" spans="1:12" x14ac:dyDescent="0.3">
      <c r="A4227" s="1">
        <v>43939</v>
      </c>
      <c r="B4227">
        <v>2020</v>
      </c>
      <c r="C4227" t="s">
        <v>21</v>
      </c>
      <c r="D4227">
        <v>1360380</v>
      </c>
      <c r="E4227">
        <v>1925000</v>
      </c>
      <c r="F4227" t="s">
        <v>13</v>
      </c>
      <c r="G4227" t="s">
        <v>14</v>
      </c>
      <c r="H4227">
        <v>3</v>
      </c>
      <c r="I4227">
        <v>2</v>
      </c>
      <c r="J4227">
        <v>948</v>
      </c>
      <c r="K4227">
        <v>1.0254395000000001</v>
      </c>
      <c r="L4227" t="s">
        <v>15</v>
      </c>
    </row>
    <row r="4228" spans="1:12" x14ac:dyDescent="0.3">
      <c r="A4228" s="1">
        <v>43940</v>
      </c>
      <c r="B4228">
        <v>2020</v>
      </c>
      <c r="C4228" t="s">
        <v>29</v>
      </c>
      <c r="D4228">
        <v>190960</v>
      </c>
      <c r="E4228">
        <v>147500</v>
      </c>
      <c r="F4228" t="s">
        <v>13</v>
      </c>
      <c r="G4228" t="s">
        <v>14</v>
      </c>
      <c r="H4228">
        <v>3</v>
      </c>
      <c r="I4228">
        <v>1</v>
      </c>
      <c r="J4228">
        <v>948</v>
      </c>
      <c r="K4228">
        <v>1.0254395000000001</v>
      </c>
      <c r="L4228" t="s">
        <v>22</v>
      </c>
    </row>
    <row r="4229" spans="1:12" x14ac:dyDescent="0.3">
      <c r="A4229" s="1">
        <v>43944</v>
      </c>
      <c r="B4229">
        <v>2020</v>
      </c>
      <c r="C4229" t="s">
        <v>29</v>
      </c>
      <c r="D4229">
        <v>157080</v>
      </c>
      <c r="E4229">
        <v>222549</v>
      </c>
      <c r="F4229" t="s">
        <v>13</v>
      </c>
      <c r="G4229" t="s">
        <v>14</v>
      </c>
      <c r="H4229">
        <v>3</v>
      </c>
      <c r="I4229">
        <v>2</v>
      </c>
      <c r="J4229">
        <v>1100</v>
      </c>
      <c r="K4229">
        <v>1.0254395000000001</v>
      </c>
      <c r="L4229" t="s">
        <v>22</v>
      </c>
    </row>
    <row r="4230" spans="1:12" x14ac:dyDescent="0.3">
      <c r="A4230" s="1">
        <v>43944</v>
      </c>
      <c r="B4230">
        <v>2020</v>
      </c>
      <c r="C4230" t="s">
        <v>17</v>
      </c>
      <c r="D4230">
        <v>111130</v>
      </c>
      <c r="E4230">
        <v>165000</v>
      </c>
      <c r="F4230" t="s">
        <v>13</v>
      </c>
      <c r="G4230" t="s">
        <v>14</v>
      </c>
      <c r="H4230">
        <v>3</v>
      </c>
      <c r="I4230">
        <v>2</v>
      </c>
      <c r="J4230">
        <v>916</v>
      </c>
      <c r="K4230">
        <v>1.0254395000000001</v>
      </c>
      <c r="L4230" t="s">
        <v>15</v>
      </c>
    </row>
    <row r="4231" spans="1:12" x14ac:dyDescent="0.3">
      <c r="A4231" s="1">
        <v>43944</v>
      </c>
      <c r="B4231">
        <v>2020</v>
      </c>
      <c r="C4231" t="s">
        <v>29</v>
      </c>
      <c r="D4231">
        <v>219240</v>
      </c>
      <c r="E4231">
        <v>340000</v>
      </c>
      <c r="F4231" t="s">
        <v>13</v>
      </c>
      <c r="G4231" t="s">
        <v>14</v>
      </c>
      <c r="H4231">
        <v>3</v>
      </c>
      <c r="I4231">
        <v>1</v>
      </c>
      <c r="J4231">
        <v>1069</v>
      </c>
      <c r="K4231">
        <v>1.0254395000000001</v>
      </c>
      <c r="L4231" t="s">
        <v>25</v>
      </c>
    </row>
    <row r="4232" spans="1:12" x14ac:dyDescent="0.3">
      <c r="A4232" s="1">
        <v>43945</v>
      </c>
      <c r="B4232">
        <v>2020</v>
      </c>
      <c r="C4232" t="s">
        <v>17</v>
      </c>
      <c r="D4232">
        <v>108890</v>
      </c>
      <c r="E4232">
        <v>190000</v>
      </c>
      <c r="F4232" t="s">
        <v>13</v>
      </c>
      <c r="G4232" t="s">
        <v>14</v>
      </c>
      <c r="H4232">
        <v>3</v>
      </c>
      <c r="I4232">
        <v>1</v>
      </c>
      <c r="J4232">
        <v>1008</v>
      </c>
      <c r="K4232">
        <v>1.0254395000000001</v>
      </c>
      <c r="L4232" t="s">
        <v>25</v>
      </c>
    </row>
    <row r="4233" spans="1:12" x14ac:dyDescent="0.3">
      <c r="A4233" s="1">
        <v>43947</v>
      </c>
      <c r="B4233">
        <v>2020</v>
      </c>
      <c r="C4233" t="s">
        <v>18</v>
      </c>
      <c r="D4233">
        <v>508120</v>
      </c>
      <c r="E4233">
        <v>999000</v>
      </c>
      <c r="F4233" t="s">
        <v>13</v>
      </c>
      <c r="G4233" t="s">
        <v>14</v>
      </c>
      <c r="H4233">
        <v>3</v>
      </c>
      <c r="I4233">
        <v>1</v>
      </c>
      <c r="J4233">
        <v>1090</v>
      </c>
      <c r="K4233">
        <v>1.0254395000000001</v>
      </c>
      <c r="L4233" t="s">
        <v>25</v>
      </c>
    </row>
    <row r="4234" spans="1:12" x14ac:dyDescent="0.3">
      <c r="A4234" s="1">
        <v>43951</v>
      </c>
      <c r="B4234">
        <v>2020</v>
      </c>
      <c r="C4234" t="s">
        <v>21</v>
      </c>
      <c r="D4234">
        <v>866320</v>
      </c>
      <c r="E4234">
        <v>1225000</v>
      </c>
      <c r="F4234" t="s">
        <v>13</v>
      </c>
      <c r="G4234" t="s">
        <v>14</v>
      </c>
      <c r="H4234">
        <v>3</v>
      </c>
      <c r="I4234">
        <v>1</v>
      </c>
      <c r="J4234">
        <v>1096</v>
      </c>
      <c r="K4234">
        <v>1.0254395000000001</v>
      </c>
      <c r="L4234" t="s">
        <v>15</v>
      </c>
    </row>
    <row r="4235" spans="1:12" x14ac:dyDescent="0.3">
      <c r="A4235" s="1">
        <v>43951</v>
      </c>
      <c r="B4235">
        <v>2020</v>
      </c>
      <c r="C4235" t="s">
        <v>26</v>
      </c>
      <c r="D4235">
        <v>477400</v>
      </c>
      <c r="E4235">
        <v>580000</v>
      </c>
      <c r="F4235" t="s">
        <v>13</v>
      </c>
      <c r="G4235" t="s">
        <v>14</v>
      </c>
      <c r="H4235">
        <v>3</v>
      </c>
      <c r="I4235">
        <v>2</v>
      </c>
      <c r="J4235">
        <v>1014</v>
      </c>
      <c r="K4235">
        <v>1.0254395000000001</v>
      </c>
      <c r="L4235" t="s">
        <v>16</v>
      </c>
    </row>
    <row r="4236" spans="1:12" x14ac:dyDescent="0.3">
      <c r="A4236" s="1">
        <v>43951</v>
      </c>
      <c r="B4236">
        <v>2020</v>
      </c>
      <c r="C4236" t="s">
        <v>18</v>
      </c>
      <c r="D4236">
        <v>294110</v>
      </c>
      <c r="E4236">
        <v>563500</v>
      </c>
      <c r="F4236" t="s">
        <v>13</v>
      </c>
      <c r="G4236" t="s">
        <v>14</v>
      </c>
      <c r="H4236">
        <v>3</v>
      </c>
      <c r="I4236">
        <v>1</v>
      </c>
      <c r="J4236">
        <v>1066</v>
      </c>
      <c r="K4236">
        <v>1.0254395000000001</v>
      </c>
      <c r="L4236" t="s">
        <v>25</v>
      </c>
    </row>
    <row r="4237" spans="1:12" x14ac:dyDescent="0.3">
      <c r="A4237" s="1">
        <v>43952</v>
      </c>
      <c r="B4237">
        <v>2020</v>
      </c>
      <c r="C4237" t="s">
        <v>17</v>
      </c>
      <c r="D4237">
        <v>306460</v>
      </c>
      <c r="E4237">
        <v>300000</v>
      </c>
      <c r="F4237" t="s">
        <v>13</v>
      </c>
      <c r="G4237" t="s">
        <v>14</v>
      </c>
      <c r="H4237">
        <v>3</v>
      </c>
      <c r="I4237">
        <v>3</v>
      </c>
      <c r="J4237">
        <v>1057</v>
      </c>
      <c r="K4237">
        <v>1.0254395000000001</v>
      </c>
      <c r="L4237" t="s">
        <v>15</v>
      </c>
    </row>
    <row r="4238" spans="1:12" x14ac:dyDescent="0.3">
      <c r="A4238" s="1">
        <v>43952</v>
      </c>
      <c r="B4238">
        <v>2020</v>
      </c>
      <c r="C4238" t="s">
        <v>21</v>
      </c>
      <c r="D4238">
        <v>1660890</v>
      </c>
      <c r="E4238">
        <v>1700000</v>
      </c>
      <c r="F4238" t="s">
        <v>13</v>
      </c>
      <c r="G4238" t="s">
        <v>14</v>
      </c>
      <c r="H4238">
        <v>3</v>
      </c>
      <c r="I4238">
        <v>3</v>
      </c>
      <c r="J4238">
        <v>929</v>
      </c>
      <c r="K4238">
        <v>1.0254395000000001</v>
      </c>
      <c r="L4238" t="s">
        <v>25</v>
      </c>
    </row>
    <row r="4239" spans="1:12" x14ac:dyDescent="0.3">
      <c r="A4239" s="1">
        <v>43952</v>
      </c>
      <c r="B4239">
        <v>2020</v>
      </c>
      <c r="C4239" t="s">
        <v>29</v>
      </c>
      <c r="D4239">
        <v>124530</v>
      </c>
      <c r="E4239">
        <v>182000</v>
      </c>
      <c r="F4239" t="s">
        <v>13</v>
      </c>
      <c r="G4239" t="s">
        <v>14</v>
      </c>
      <c r="H4239">
        <v>3</v>
      </c>
      <c r="I4239">
        <v>1</v>
      </c>
      <c r="J4239">
        <v>978</v>
      </c>
      <c r="K4239">
        <v>1.0254395000000001</v>
      </c>
      <c r="L4239" t="s">
        <v>22</v>
      </c>
    </row>
    <row r="4240" spans="1:12" x14ac:dyDescent="0.3">
      <c r="A4240" s="1">
        <v>43953</v>
      </c>
      <c r="B4240">
        <v>2020</v>
      </c>
      <c r="C4240" t="s">
        <v>29</v>
      </c>
      <c r="D4240">
        <v>116480</v>
      </c>
      <c r="E4240">
        <v>200000</v>
      </c>
      <c r="F4240" t="s">
        <v>13</v>
      </c>
      <c r="G4240" t="s">
        <v>14</v>
      </c>
      <c r="H4240">
        <v>3</v>
      </c>
      <c r="I4240">
        <v>3</v>
      </c>
      <c r="J4240">
        <v>1009</v>
      </c>
      <c r="K4240">
        <v>1.0254395000000001</v>
      </c>
      <c r="L4240" t="s">
        <v>15</v>
      </c>
    </row>
    <row r="4241" spans="1:12" x14ac:dyDescent="0.3">
      <c r="A4241" s="1">
        <v>43954</v>
      </c>
      <c r="B4241">
        <v>2020</v>
      </c>
      <c r="C4241" t="s">
        <v>17</v>
      </c>
      <c r="D4241">
        <v>83210</v>
      </c>
      <c r="E4241">
        <v>136500</v>
      </c>
      <c r="F4241" t="s">
        <v>13</v>
      </c>
      <c r="G4241" t="s">
        <v>14</v>
      </c>
      <c r="H4241">
        <v>3</v>
      </c>
      <c r="I4241">
        <v>2</v>
      </c>
      <c r="J4241">
        <v>1035</v>
      </c>
      <c r="K4241">
        <v>1.0254395000000001</v>
      </c>
      <c r="L4241" t="s">
        <v>16</v>
      </c>
    </row>
    <row r="4242" spans="1:12" x14ac:dyDescent="0.3">
      <c r="A4242" s="1">
        <v>43955</v>
      </c>
      <c r="B4242">
        <v>2020</v>
      </c>
      <c r="C4242" t="s">
        <v>29</v>
      </c>
      <c r="D4242">
        <v>127960</v>
      </c>
      <c r="E4242">
        <v>191099</v>
      </c>
      <c r="F4242" t="s">
        <v>13</v>
      </c>
      <c r="G4242" t="s">
        <v>14</v>
      </c>
      <c r="H4242">
        <v>3</v>
      </c>
      <c r="I4242">
        <v>2</v>
      </c>
      <c r="J4242">
        <v>1089</v>
      </c>
      <c r="K4242">
        <v>1.0254395000000001</v>
      </c>
      <c r="L4242" t="s">
        <v>22</v>
      </c>
    </row>
    <row r="4243" spans="1:12" x14ac:dyDescent="0.3">
      <c r="A4243" s="1">
        <v>43958</v>
      </c>
      <c r="B4243">
        <v>2020</v>
      </c>
      <c r="C4243" t="s">
        <v>17</v>
      </c>
      <c r="D4243">
        <v>280760</v>
      </c>
      <c r="E4243">
        <v>180000</v>
      </c>
      <c r="F4243" t="s">
        <v>13</v>
      </c>
      <c r="G4243" t="s">
        <v>14</v>
      </c>
      <c r="H4243">
        <v>3</v>
      </c>
      <c r="I4243">
        <v>3</v>
      </c>
      <c r="J4243">
        <v>906</v>
      </c>
      <c r="K4243">
        <v>1.0254395000000001</v>
      </c>
      <c r="L4243" t="s">
        <v>22</v>
      </c>
    </row>
    <row r="4244" spans="1:12" x14ac:dyDescent="0.3">
      <c r="A4244" s="1">
        <v>43958</v>
      </c>
      <c r="B4244">
        <v>2020</v>
      </c>
      <c r="C4244" t="s">
        <v>21</v>
      </c>
      <c r="D4244">
        <v>550550</v>
      </c>
      <c r="E4244">
        <v>796500</v>
      </c>
      <c r="F4244" t="s">
        <v>19</v>
      </c>
      <c r="G4244" t="s">
        <v>20</v>
      </c>
      <c r="H4244">
        <v>4</v>
      </c>
      <c r="I4244">
        <v>2</v>
      </c>
      <c r="J4244">
        <v>1314</v>
      </c>
      <c r="K4244">
        <v>1.0254395000000001</v>
      </c>
      <c r="L4244" t="s">
        <v>22</v>
      </c>
    </row>
    <row r="4245" spans="1:12" x14ac:dyDescent="0.3">
      <c r="A4245" s="1">
        <v>43958</v>
      </c>
      <c r="B4245">
        <v>2020</v>
      </c>
      <c r="C4245" t="s">
        <v>18</v>
      </c>
      <c r="D4245">
        <v>213250</v>
      </c>
      <c r="E4245">
        <v>423500</v>
      </c>
      <c r="F4245" t="s">
        <v>19</v>
      </c>
      <c r="G4245" t="s">
        <v>20</v>
      </c>
      <c r="H4245">
        <v>4</v>
      </c>
      <c r="I4245">
        <v>2</v>
      </c>
      <c r="J4245">
        <v>1247</v>
      </c>
      <c r="K4245">
        <v>1.0254395000000001</v>
      </c>
      <c r="L4245" t="s">
        <v>22</v>
      </c>
    </row>
    <row r="4246" spans="1:12" x14ac:dyDescent="0.3">
      <c r="A4246" s="1">
        <v>43958</v>
      </c>
      <c r="B4246">
        <v>2020</v>
      </c>
      <c r="C4246" t="s">
        <v>26</v>
      </c>
      <c r="D4246">
        <v>288750</v>
      </c>
      <c r="E4246">
        <v>430000</v>
      </c>
      <c r="F4246" t="s">
        <v>13</v>
      </c>
      <c r="G4246" t="s">
        <v>14</v>
      </c>
      <c r="H4246">
        <v>3</v>
      </c>
      <c r="I4246">
        <v>2</v>
      </c>
      <c r="J4246">
        <v>988</v>
      </c>
      <c r="K4246">
        <v>1.0254395000000001</v>
      </c>
      <c r="L4246" t="s">
        <v>15</v>
      </c>
    </row>
    <row r="4247" spans="1:12" x14ac:dyDescent="0.3">
      <c r="A4247" s="1">
        <v>43959</v>
      </c>
      <c r="B4247">
        <v>2020</v>
      </c>
      <c r="C4247" t="s">
        <v>18</v>
      </c>
      <c r="D4247">
        <v>208710</v>
      </c>
      <c r="E4247">
        <v>425500</v>
      </c>
      <c r="F4247" t="s">
        <v>19</v>
      </c>
      <c r="G4247" t="s">
        <v>20</v>
      </c>
      <c r="H4247">
        <v>4</v>
      </c>
      <c r="I4247">
        <v>3</v>
      </c>
      <c r="J4247">
        <v>1223</v>
      </c>
      <c r="K4247">
        <v>1.0254395000000001</v>
      </c>
      <c r="L4247" t="s">
        <v>16</v>
      </c>
    </row>
    <row r="4248" spans="1:12" x14ac:dyDescent="0.3">
      <c r="A4248" s="1">
        <v>43959</v>
      </c>
      <c r="B4248">
        <v>2020</v>
      </c>
      <c r="C4248" t="s">
        <v>21</v>
      </c>
      <c r="D4248">
        <v>1966580</v>
      </c>
      <c r="E4248">
        <v>3100000</v>
      </c>
      <c r="F4248" t="s">
        <v>13</v>
      </c>
      <c r="G4248" t="s">
        <v>14</v>
      </c>
      <c r="H4248">
        <v>3</v>
      </c>
      <c r="I4248">
        <v>2</v>
      </c>
      <c r="J4248">
        <v>920</v>
      </c>
      <c r="K4248">
        <v>1.0254395000000001</v>
      </c>
      <c r="L4248" t="s">
        <v>25</v>
      </c>
    </row>
    <row r="4249" spans="1:12" x14ac:dyDescent="0.3">
      <c r="A4249" s="1">
        <v>43960</v>
      </c>
      <c r="B4249">
        <v>2020</v>
      </c>
      <c r="C4249" t="s">
        <v>26</v>
      </c>
      <c r="D4249">
        <v>344960</v>
      </c>
      <c r="E4249">
        <v>625000</v>
      </c>
      <c r="F4249" t="s">
        <v>13</v>
      </c>
      <c r="G4249" t="s">
        <v>14</v>
      </c>
      <c r="H4249">
        <v>3</v>
      </c>
      <c r="I4249">
        <v>1</v>
      </c>
      <c r="J4249">
        <v>1084</v>
      </c>
      <c r="K4249">
        <v>1.0254395000000001</v>
      </c>
      <c r="L4249" t="s">
        <v>15</v>
      </c>
    </row>
    <row r="4250" spans="1:12" x14ac:dyDescent="0.3">
      <c r="A4250" s="1">
        <v>43960</v>
      </c>
      <c r="B4250">
        <v>2020</v>
      </c>
      <c r="C4250" t="s">
        <v>26</v>
      </c>
      <c r="D4250">
        <v>664650</v>
      </c>
      <c r="E4250">
        <v>930000</v>
      </c>
      <c r="F4250" t="s">
        <v>13</v>
      </c>
      <c r="G4250" t="s">
        <v>14</v>
      </c>
      <c r="H4250">
        <v>3</v>
      </c>
      <c r="I4250">
        <v>3</v>
      </c>
      <c r="J4250">
        <v>1097</v>
      </c>
      <c r="K4250">
        <v>1.0254395000000001</v>
      </c>
      <c r="L4250" t="s">
        <v>22</v>
      </c>
    </row>
    <row r="4251" spans="1:12" x14ac:dyDescent="0.3">
      <c r="A4251" s="1">
        <v>43961</v>
      </c>
      <c r="B4251">
        <v>2020</v>
      </c>
      <c r="C4251" t="s">
        <v>18</v>
      </c>
      <c r="D4251">
        <v>262440</v>
      </c>
      <c r="E4251">
        <v>426500</v>
      </c>
      <c r="F4251" t="s">
        <v>13</v>
      </c>
      <c r="G4251" t="s">
        <v>14</v>
      </c>
      <c r="H4251">
        <v>3</v>
      </c>
      <c r="I4251">
        <v>1</v>
      </c>
      <c r="J4251">
        <v>948</v>
      </c>
      <c r="K4251">
        <v>1.0254395000000001</v>
      </c>
      <c r="L4251" t="s">
        <v>15</v>
      </c>
    </row>
    <row r="4252" spans="1:12" x14ac:dyDescent="0.3">
      <c r="A4252" s="1">
        <v>43961</v>
      </c>
      <c r="B4252">
        <v>2020</v>
      </c>
      <c r="C4252" t="s">
        <v>18</v>
      </c>
      <c r="D4252">
        <v>165760</v>
      </c>
      <c r="E4252">
        <v>325000</v>
      </c>
      <c r="F4252" t="s">
        <v>13</v>
      </c>
      <c r="G4252" t="s">
        <v>14</v>
      </c>
      <c r="H4252">
        <v>3</v>
      </c>
      <c r="I4252">
        <v>2</v>
      </c>
      <c r="J4252">
        <v>1022</v>
      </c>
      <c r="K4252">
        <v>1.0254395000000001</v>
      </c>
      <c r="L4252" t="s">
        <v>22</v>
      </c>
    </row>
    <row r="4253" spans="1:12" x14ac:dyDescent="0.3">
      <c r="A4253" s="1">
        <v>43962</v>
      </c>
      <c r="B4253">
        <v>2020</v>
      </c>
      <c r="C4253" t="s">
        <v>18</v>
      </c>
      <c r="D4253">
        <v>240080</v>
      </c>
      <c r="E4253">
        <v>390299</v>
      </c>
      <c r="F4253" t="s">
        <v>13</v>
      </c>
      <c r="G4253" t="s">
        <v>14</v>
      </c>
      <c r="H4253">
        <v>3</v>
      </c>
      <c r="I4253">
        <v>1</v>
      </c>
      <c r="J4253">
        <v>932</v>
      </c>
      <c r="K4253">
        <v>1.0254395000000001</v>
      </c>
      <c r="L4253" t="s">
        <v>15</v>
      </c>
    </row>
    <row r="4254" spans="1:12" x14ac:dyDescent="0.3">
      <c r="A4254" s="1">
        <v>43965</v>
      </c>
      <c r="B4254">
        <v>2020</v>
      </c>
      <c r="C4254" t="s">
        <v>29</v>
      </c>
      <c r="D4254">
        <v>522480</v>
      </c>
      <c r="E4254">
        <v>547500</v>
      </c>
      <c r="F4254" t="s">
        <v>13</v>
      </c>
      <c r="G4254" t="s">
        <v>14</v>
      </c>
      <c r="H4254">
        <v>3</v>
      </c>
      <c r="I4254">
        <v>1</v>
      </c>
      <c r="J4254">
        <v>1002</v>
      </c>
      <c r="K4254">
        <v>1.0254395000000001</v>
      </c>
      <c r="L4254" t="s">
        <v>15</v>
      </c>
    </row>
    <row r="4255" spans="1:12" x14ac:dyDescent="0.3">
      <c r="A4255" s="1">
        <v>43965</v>
      </c>
      <c r="B4255">
        <v>2020</v>
      </c>
      <c r="C4255" t="s">
        <v>17</v>
      </c>
      <c r="D4255">
        <v>64580</v>
      </c>
      <c r="E4255">
        <v>75000</v>
      </c>
      <c r="F4255" t="s">
        <v>13</v>
      </c>
      <c r="G4255" t="s">
        <v>14</v>
      </c>
      <c r="H4255">
        <v>3</v>
      </c>
      <c r="I4255">
        <v>2</v>
      </c>
      <c r="J4255">
        <v>973</v>
      </c>
      <c r="K4255">
        <v>1.0254395000000001</v>
      </c>
      <c r="L4255" t="s">
        <v>22</v>
      </c>
    </row>
    <row r="4256" spans="1:12" x14ac:dyDescent="0.3">
      <c r="A4256" s="1">
        <v>43966</v>
      </c>
      <c r="B4256">
        <v>2020</v>
      </c>
      <c r="C4256" t="s">
        <v>21</v>
      </c>
      <c r="D4256">
        <v>1128190</v>
      </c>
      <c r="E4256">
        <v>1865000</v>
      </c>
      <c r="F4256" t="s">
        <v>13</v>
      </c>
      <c r="G4256" t="s">
        <v>14</v>
      </c>
      <c r="H4256">
        <v>3</v>
      </c>
      <c r="I4256">
        <v>1</v>
      </c>
      <c r="J4256">
        <v>987</v>
      </c>
      <c r="K4256">
        <v>1.0254395000000001</v>
      </c>
      <c r="L4256" t="s">
        <v>22</v>
      </c>
    </row>
    <row r="4257" spans="1:12" x14ac:dyDescent="0.3">
      <c r="A4257" s="1">
        <v>43966</v>
      </c>
      <c r="B4257">
        <v>2020</v>
      </c>
      <c r="C4257" t="s">
        <v>26</v>
      </c>
      <c r="D4257">
        <v>276710</v>
      </c>
      <c r="E4257">
        <v>380000</v>
      </c>
      <c r="F4257" t="s">
        <v>13</v>
      </c>
      <c r="G4257" t="s">
        <v>14</v>
      </c>
      <c r="H4257">
        <v>3</v>
      </c>
      <c r="I4257">
        <v>1</v>
      </c>
      <c r="J4257">
        <v>1021</v>
      </c>
      <c r="K4257">
        <v>1.0254395000000001</v>
      </c>
      <c r="L4257" t="s">
        <v>16</v>
      </c>
    </row>
    <row r="4258" spans="1:12" x14ac:dyDescent="0.3">
      <c r="A4258" s="1">
        <v>43966</v>
      </c>
      <c r="B4258">
        <v>2020</v>
      </c>
      <c r="C4258" t="s">
        <v>17</v>
      </c>
      <c r="D4258">
        <v>123960</v>
      </c>
      <c r="E4258">
        <v>272000</v>
      </c>
      <c r="F4258" t="s">
        <v>23</v>
      </c>
      <c r="G4258" t="s">
        <v>24</v>
      </c>
      <c r="H4258">
        <v>6</v>
      </c>
      <c r="I4258">
        <v>5</v>
      </c>
      <c r="J4258">
        <v>1878</v>
      </c>
      <c r="K4258">
        <v>1.0254395000000001</v>
      </c>
      <c r="L4258" t="s">
        <v>25</v>
      </c>
    </row>
    <row r="4259" spans="1:12" x14ac:dyDescent="0.3">
      <c r="A4259" s="1">
        <v>43966</v>
      </c>
      <c r="B4259">
        <v>2020</v>
      </c>
      <c r="C4259" t="s">
        <v>21</v>
      </c>
      <c r="D4259">
        <v>258230</v>
      </c>
      <c r="E4259">
        <v>679900</v>
      </c>
      <c r="F4259" t="s">
        <v>19</v>
      </c>
      <c r="G4259" t="s">
        <v>20</v>
      </c>
      <c r="H4259">
        <v>4</v>
      </c>
      <c r="I4259">
        <v>4</v>
      </c>
      <c r="J4259">
        <v>1418</v>
      </c>
      <c r="K4259">
        <v>1.0254395000000001</v>
      </c>
      <c r="L4259" t="s">
        <v>15</v>
      </c>
    </row>
    <row r="4260" spans="1:12" x14ac:dyDescent="0.3">
      <c r="A4260" s="1">
        <v>43967</v>
      </c>
      <c r="B4260">
        <v>2020</v>
      </c>
      <c r="C4260" t="s">
        <v>18</v>
      </c>
      <c r="D4260">
        <v>335480</v>
      </c>
      <c r="E4260">
        <v>600000</v>
      </c>
      <c r="F4260" t="s">
        <v>13</v>
      </c>
      <c r="G4260" t="s">
        <v>14</v>
      </c>
      <c r="H4260">
        <v>3</v>
      </c>
      <c r="I4260">
        <v>2</v>
      </c>
      <c r="J4260">
        <v>928</v>
      </c>
      <c r="K4260">
        <v>1.0254395000000001</v>
      </c>
      <c r="L4260" t="s">
        <v>25</v>
      </c>
    </row>
    <row r="4261" spans="1:12" x14ac:dyDescent="0.3">
      <c r="A4261" s="1">
        <v>43968</v>
      </c>
      <c r="B4261">
        <v>2020</v>
      </c>
      <c r="C4261" t="s">
        <v>17</v>
      </c>
      <c r="D4261">
        <v>106120</v>
      </c>
      <c r="E4261">
        <v>167000</v>
      </c>
      <c r="F4261" t="s">
        <v>13</v>
      </c>
      <c r="G4261" t="s">
        <v>14</v>
      </c>
      <c r="H4261">
        <v>3</v>
      </c>
      <c r="I4261">
        <v>3</v>
      </c>
      <c r="J4261">
        <v>934</v>
      </c>
      <c r="K4261">
        <v>1.0254395000000001</v>
      </c>
      <c r="L4261" t="s">
        <v>16</v>
      </c>
    </row>
    <row r="4262" spans="1:12" x14ac:dyDescent="0.3">
      <c r="A4262" s="1">
        <v>43968</v>
      </c>
      <c r="B4262">
        <v>2020</v>
      </c>
      <c r="C4262" t="s">
        <v>29</v>
      </c>
      <c r="D4262">
        <v>257110</v>
      </c>
      <c r="E4262">
        <v>457500</v>
      </c>
      <c r="F4262" t="s">
        <v>13</v>
      </c>
      <c r="G4262" t="s">
        <v>14</v>
      </c>
      <c r="H4262">
        <v>3</v>
      </c>
      <c r="I4262">
        <v>3</v>
      </c>
      <c r="J4262">
        <v>1022</v>
      </c>
      <c r="K4262">
        <v>1.0254395000000001</v>
      </c>
      <c r="L4262" t="s">
        <v>22</v>
      </c>
    </row>
    <row r="4263" spans="1:12" x14ac:dyDescent="0.3">
      <c r="A4263" s="1">
        <v>43968</v>
      </c>
      <c r="B4263">
        <v>2020</v>
      </c>
      <c r="C4263" t="s">
        <v>17</v>
      </c>
      <c r="D4263">
        <v>133680</v>
      </c>
      <c r="E4263">
        <v>233000</v>
      </c>
      <c r="F4263" t="s">
        <v>13</v>
      </c>
      <c r="G4263" t="s">
        <v>14</v>
      </c>
      <c r="H4263">
        <v>3</v>
      </c>
      <c r="I4263">
        <v>2</v>
      </c>
      <c r="J4263">
        <v>1036</v>
      </c>
      <c r="K4263">
        <v>1.0254395000000001</v>
      </c>
      <c r="L4263" t="s">
        <v>25</v>
      </c>
    </row>
    <row r="4264" spans="1:12" x14ac:dyDescent="0.3">
      <c r="A4264" s="1">
        <v>43969</v>
      </c>
      <c r="B4264">
        <v>2020</v>
      </c>
      <c r="C4264" t="s">
        <v>21</v>
      </c>
      <c r="D4264">
        <v>3642380</v>
      </c>
      <c r="E4264">
        <v>4250000</v>
      </c>
      <c r="F4264" t="s">
        <v>13</v>
      </c>
      <c r="G4264" t="s">
        <v>14</v>
      </c>
      <c r="H4264">
        <v>3</v>
      </c>
      <c r="I4264">
        <v>2</v>
      </c>
      <c r="J4264">
        <v>916</v>
      </c>
      <c r="K4264">
        <v>1.0254395000000001</v>
      </c>
      <c r="L4264" t="s">
        <v>16</v>
      </c>
    </row>
    <row r="4265" spans="1:12" x14ac:dyDescent="0.3">
      <c r="A4265" s="1">
        <v>43969</v>
      </c>
      <c r="B4265">
        <v>2020</v>
      </c>
      <c r="C4265" t="s">
        <v>26</v>
      </c>
      <c r="D4265">
        <v>470820</v>
      </c>
      <c r="E4265">
        <v>640000</v>
      </c>
      <c r="F4265" t="s">
        <v>13</v>
      </c>
      <c r="G4265" t="s">
        <v>14</v>
      </c>
      <c r="H4265">
        <v>3</v>
      </c>
      <c r="I4265">
        <v>2</v>
      </c>
      <c r="J4265">
        <v>917</v>
      </c>
      <c r="K4265">
        <v>1.0254395000000001</v>
      </c>
      <c r="L4265" t="s">
        <v>25</v>
      </c>
    </row>
    <row r="4266" spans="1:12" x14ac:dyDescent="0.3">
      <c r="A4266" s="1">
        <v>43972</v>
      </c>
      <c r="B4266">
        <v>2020</v>
      </c>
      <c r="C4266" t="s">
        <v>17</v>
      </c>
      <c r="D4266">
        <v>159310</v>
      </c>
      <c r="E4266">
        <v>240000</v>
      </c>
      <c r="F4266" t="s">
        <v>23</v>
      </c>
      <c r="G4266" t="s">
        <v>24</v>
      </c>
      <c r="H4266">
        <v>6</v>
      </c>
      <c r="I4266">
        <v>5</v>
      </c>
      <c r="J4266">
        <v>2053</v>
      </c>
      <c r="K4266">
        <v>1.0254395000000001</v>
      </c>
      <c r="L4266" t="s">
        <v>22</v>
      </c>
    </row>
    <row r="4267" spans="1:12" x14ac:dyDescent="0.3">
      <c r="A4267" s="1">
        <v>43973</v>
      </c>
      <c r="B4267">
        <v>2020</v>
      </c>
      <c r="C4267" t="s">
        <v>21</v>
      </c>
      <c r="D4267">
        <v>1224230</v>
      </c>
      <c r="E4267">
        <v>2495000</v>
      </c>
      <c r="F4267" t="s">
        <v>13</v>
      </c>
      <c r="G4267" t="s">
        <v>14</v>
      </c>
      <c r="H4267">
        <v>3</v>
      </c>
      <c r="I4267">
        <v>2</v>
      </c>
      <c r="J4267">
        <v>956</v>
      </c>
      <c r="K4267">
        <v>1.0254395000000001</v>
      </c>
      <c r="L4267" t="s">
        <v>22</v>
      </c>
    </row>
    <row r="4268" spans="1:12" x14ac:dyDescent="0.3">
      <c r="A4268" s="1">
        <v>43973</v>
      </c>
      <c r="B4268">
        <v>2020</v>
      </c>
      <c r="C4268" t="s">
        <v>26</v>
      </c>
      <c r="D4268">
        <v>246750</v>
      </c>
      <c r="E4268">
        <v>370000</v>
      </c>
      <c r="F4268" t="s">
        <v>13</v>
      </c>
      <c r="G4268" t="s">
        <v>14</v>
      </c>
      <c r="H4268">
        <v>3</v>
      </c>
      <c r="I4268">
        <v>3</v>
      </c>
      <c r="J4268">
        <v>989</v>
      </c>
      <c r="K4268">
        <v>1.0254395000000001</v>
      </c>
      <c r="L4268" t="s">
        <v>15</v>
      </c>
    </row>
    <row r="4269" spans="1:12" x14ac:dyDescent="0.3">
      <c r="A4269" s="1">
        <v>43975</v>
      </c>
      <c r="B4269">
        <v>2020</v>
      </c>
      <c r="C4269" t="s">
        <v>17</v>
      </c>
      <c r="D4269">
        <v>161840</v>
      </c>
      <c r="E4269">
        <v>280000</v>
      </c>
      <c r="F4269" t="s">
        <v>23</v>
      </c>
      <c r="G4269" t="s">
        <v>24</v>
      </c>
      <c r="H4269">
        <v>6</v>
      </c>
      <c r="I4269">
        <v>5</v>
      </c>
      <c r="J4269">
        <v>2097</v>
      </c>
      <c r="K4269">
        <v>1.0254395000000001</v>
      </c>
      <c r="L4269" t="s">
        <v>22</v>
      </c>
    </row>
    <row r="4270" spans="1:12" x14ac:dyDescent="0.3">
      <c r="A4270" s="1">
        <v>43976</v>
      </c>
      <c r="B4270">
        <v>2020</v>
      </c>
      <c r="C4270" t="s">
        <v>17</v>
      </c>
      <c r="D4270">
        <v>88830</v>
      </c>
      <c r="E4270">
        <v>165000</v>
      </c>
      <c r="F4270" t="s">
        <v>13</v>
      </c>
      <c r="G4270" t="s">
        <v>14</v>
      </c>
      <c r="H4270">
        <v>3</v>
      </c>
      <c r="I4270">
        <v>1</v>
      </c>
      <c r="J4270">
        <v>1017</v>
      </c>
      <c r="K4270">
        <v>1.0254395000000001</v>
      </c>
      <c r="L4270" t="s">
        <v>15</v>
      </c>
    </row>
    <row r="4271" spans="1:12" x14ac:dyDescent="0.3">
      <c r="A4271" s="1">
        <v>43976</v>
      </c>
      <c r="B4271">
        <v>2020</v>
      </c>
      <c r="C4271" t="s">
        <v>21</v>
      </c>
      <c r="D4271">
        <v>426790</v>
      </c>
      <c r="E4271">
        <v>915000</v>
      </c>
      <c r="F4271" t="s">
        <v>19</v>
      </c>
      <c r="G4271" t="s">
        <v>20</v>
      </c>
      <c r="H4271">
        <v>4</v>
      </c>
      <c r="I4271">
        <v>2</v>
      </c>
      <c r="J4271">
        <v>1438</v>
      </c>
      <c r="K4271">
        <v>1.0254395000000001</v>
      </c>
      <c r="L4271" t="s">
        <v>25</v>
      </c>
    </row>
    <row r="4272" spans="1:12" x14ac:dyDescent="0.3">
      <c r="A4272" s="1">
        <v>43980</v>
      </c>
      <c r="B4272">
        <v>2020</v>
      </c>
      <c r="C4272" t="s">
        <v>18</v>
      </c>
      <c r="D4272">
        <v>362800</v>
      </c>
      <c r="E4272">
        <v>595000</v>
      </c>
      <c r="F4272" t="s">
        <v>13</v>
      </c>
      <c r="G4272" t="s">
        <v>14</v>
      </c>
      <c r="H4272">
        <v>3</v>
      </c>
      <c r="I4272">
        <v>1</v>
      </c>
      <c r="J4272">
        <v>1089</v>
      </c>
      <c r="K4272">
        <v>1.0254395000000001</v>
      </c>
      <c r="L4272" t="s">
        <v>15</v>
      </c>
    </row>
    <row r="4273" spans="1:12" x14ac:dyDescent="0.3">
      <c r="A4273" s="1">
        <v>43980</v>
      </c>
      <c r="B4273">
        <v>2020</v>
      </c>
      <c r="C4273" t="s">
        <v>18</v>
      </c>
      <c r="D4273">
        <v>180460</v>
      </c>
      <c r="E4273">
        <v>105000</v>
      </c>
      <c r="F4273" t="s">
        <v>13</v>
      </c>
      <c r="G4273" t="s">
        <v>14</v>
      </c>
      <c r="H4273">
        <v>3</v>
      </c>
      <c r="I4273">
        <v>3</v>
      </c>
      <c r="J4273">
        <v>1076</v>
      </c>
      <c r="K4273">
        <v>1.0254395000000001</v>
      </c>
      <c r="L4273" t="s">
        <v>22</v>
      </c>
    </row>
    <row r="4274" spans="1:12" x14ac:dyDescent="0.3">
      <c r="A4274" s="1">
        <v>43981</v>
      </c>
      <c r="B4274">
        <v>2020</v>
      </c>
      <c r="C4274" t="s">
        <v>29</v>
      </c>
      <c r="D4274">
        <v>309820</v>
      </c>
      <c r="E4274">
        <v>385000</v>
      </c>
      <c r="F4274" t="s">
        <v>13</v>
      </c>
      <c r="G4274" t="s">
        <v>14</v>
      </c>
      <c r="H4274">
        <v>3</v>
      </c>
      <c r="I4274">
        <v>3</v>
      </c>
      <c r="J4274">
        <v>962</v>
      </c>
      <c r="K4274">
        <v>1.0254395000000001</v>
      </c>
      <c r="L4274" t="s">
        <v>16</v>
      </c>
    </row>
    <row r="4275" spans="1:12" x14ac:dyDescent="0.3">
      <c r="A4275" s="1">
        <v>43981</v>
      </c>
      <c r="B4275">
        <v>2020</v>
      </c>
      <c r="C4275" t="s">
        <v>29</v>
      </c>
      <c r="D4275">
        <v>192290</v>
      </c>
      <c r="E4275">
        <v>399000</v>
      </c>
      <c r="F4275" t="s">
        <v>13</v>
      </c>
      <c r="G4275" t="s">
        <v>14</v>
      </c>
      <c r="H4275">
        <v>3</v>
      </c>
      <c r="I4275">
        <v>3</v>
      </c>
      <c r="J4275">
        <v>1079</v>
      </c>
      <c r="K4275">
        <v>1.0254395000000001</v>
      </c>
      <c r="L4275" t="s">
        <v>22</v>
      </c>
    </row>
    <row r="4276" spans="1:12" x14ac:dyDescent="0.3">
      <c r="A4276" s="1">
        <v>43983</v>
      </c>
      <c r="B4276">
        <v>2020</v>
      </c>
      <c r="C4276" t="s">
        <v>29</v>
      </c>
      <c r="D4276">
        <v>160160</v>
      </c>
      <c r="E4276">
        <v>300000</v>
      </c>
      <c r="F4276" t="s">
        <v>13</v>
      </c>
      <c r="G4276" t="s">
        <v>14</v>
      </c>
      <c r="H4276">
        <v>3</v>
      </c>
      <c r="I4276">
        <v>2</v>
      </c>
      <c r="J4276">
        <v>946</v>
      </c>
      <c r="K4276">
        <v>1.0254395000000001</v>
      </c>
      <c r="L4276" t="s">
        <v>16</v>
      </c>
    </row>
    <row r="4277" spans="1:12" x14ac:dyDescent="0.3">
      <c r="A4277" s="1">
        <v>43983</v>
      </c>
      <c r="B4277">
        <v>2020</v>
      </c>
      <c r="C4277" t="s">
        <v>21</v>
      </c>
      <c r="D4277">
        <v>513380</v>
      </c>
      <c r="E4277">
        <v>775000</v>
      </c>
      <c r="F4277" t="s">
        <v>13</v>
      </c>
      <c r="G4277" t="s">
        <v>14</v>
      </c>
      <c r="H4277">
        <v>3</v>
      </c>
      <c r="I4277">
        <v>2</v>
      </c>
      <c r="J4277">
        <v>1063</v>
      </c>
      <c r="K4277">
        <v>1.0254395000000001</v>
      </c>
      <c r="L4277" t="s">
        <v>25</v>
      </c>
    </row>
    <row r="4278" spans="1:12" x14ac:dyDescent="0.3">
      <c r="A4278" s="1">
        <v>43983</v>
      </c>
      <c r="B4278">
        <v>2020</v>
      </c>
      <c r="C4278" t="s">
        <v>21</v>
      </c>
      <c r="D4278">
        <v>459480</v>
      </c>
      <c r="E4278">
        <v>690000</v>
      </c>
      <c r="F4278" t="s">
        <v>13</v>
      </c>
      <c r="G4278" t="s">
        <v>14</v>
      </c>
      <c r="H4278">
        <v>3</v>
      </c>
      <c r="I4278">
        <v>3</v>
      </c>
      <c r="J4278">
        <v>1029</v>
      </c>
      <c r="K4278">
        <v>1.0254395000000001</v>
      </c>
      <c r="L4278" t="s">
        <v>16</v>
      </c>
    </row>
    <row r="4279" spans="1:12" x14ac:dyDescent="0.3">
      <c r="A4279" s="1">
        <v>43983</v>
      </c>
      <c r="B4279">
        <v>2020</v>
      </c>
      <c r="C4279" t="s">
        <v>21</v>
      </c>
      <c r="D4279">
        <v>1742510</v>
      </c>
      <c r="E4279">
        <v>1765000</v>
      </c>
      <c r="F4279" t="s">
        <v>13</v>
      </c>
      <c r="G4279" t="s">
        <v>14</v>
      </c>
      <c r="H4279">
        <v>3</v>
      </c>
      <c r="I4279">
        <v>2</v>
      </c>
      <c r="J4279">
        <v>913</v>
      </c>
      <c r="K4279">
        <v>1.0254395000000001</v>
      </c>
      <c r="L4279" t="s">
        <v>22</v>
      </c>
    </row>
    <row r="4280" spans="1:12" x14ac:dyDescent="0.3">
      <c r="A4280" s="1">
        <v>43983</v>
      </c>
      <c r="B4280">
        <v>2020</v>
      </c>
      <c r="C4280" t="s">
        <v>18</v>
      </c>
      <c r="D4280">
        <v>429382</v>
      </c>
      <c r="E4280">
        <v>709000</v>
      </c>
      <c r="F4280" t="s">
        <v>13</v>
      </c>
      <c r="G4280" t="s">
        <v>14</v>
      </c>
      <c r="H4280">
        <v>3</v>
      </c>
      <c r="I4280">
        <v>3</v>
      </c>
      <c r="J4280">
        <v>944</v>
      </c>
      <c r="K4280">
        <v>1.0254395000000001</v>
      </c>
      <c r="L4280" t="s">
        <v>22</v>
      </c>
    </row>
    <row r="4281" spans="1:12" x14ac:dyDescent="0.3">
      <c r="A4281" s="1">
        <v>43986</v>
      </c>
      <c r="B4281">
        <v>2020</v>
      </c>
      <c r="C4281" t="s">
        <v>29</v>
      </c>
      <c r="D4281">
        <v>186060</v>
      </c>
      <c r="E4281">
        <v>263000</v>
      </c>
      <c r="F4281" t="s">
        <v>13</v>
      </c>
      <c r="G4281" t="s">
        <v>14</v>
      </c>
      <c r="H4281">
        <v>3</v>
      </c>
      <c r="I4281">
        <v>2</v>
      </c>
      <c r="J4281">
        <v>911</v>
      </c>
      <c r="K4281">
        <v>1.0254395000000001</v>
      </c>
      <c r="L4281" t="s">
        <v>15</v>
      </c>
    </row>
    <row r="4282" spans="1:12" x14ac:dyDescent="0.3">
      <c r="A4282" s="1">
        <v>43986</v>
      </c>
      <c r="B4282">
        <v>2020</v>
      </c>
      <c r="C4282" t="s">
        <v>26</v>
      </c>
      <c r="D4282">
        <v>699020</v>
      </c>
      <c r="E4282">
        <v>975000</v>
      </c>
      <c r="F4282" t="s">
        <v>13</v>
      </c>
      <c r="G4282" t="s">
        <v>14</v>
      </c>
      <c r="H4282">
        <v>3</v>
      </c>
      <c r="I4282">
        <v>2</v>
      </c>
      <c r="J4282">
        <v>1032</v>
      </c>
      <c r="K4282">
        <v>1.0254395000000001</v>
      </c>
      <c r="L4282" t="s">
        <v>25</v>
      </c>
    </row>
    <row r="4283" spans="1:12" x14ac:dyDescent="0.3">
      <c r="A4283" s="1">
        <v>43986</v>
      </c>
      <c r="B4283">
        <v>2020</v>
      </c>
      <c r="C4283" t="s">
        <v>29</v>
      </c>
      <c r="D4283">
        <v>214900</v>
      </c>
      <c r="E4283">
        <v>390000</v>
      </c>
      <c r="F4283" t="s">
        <v>13</v>
      </c>
      <c r="G4283" t="s">
        <v>14</v>
      </c>
      <c r="H4283">
        <v>3</v>
      </c>
      <c r="I4283">
        <v>2</v>
      </c>
      <c r="J4283">
        <v>942</v>
      </c>
      <c r="K4283">
        <v>1.0254395000000001</v>
      </c>
      <c r="L4283" t="s">
        <v>22</v>
      </c>
    </row>
    <row r="4284" spans="1:12" x14ac:dyDescent="0.3">
      <c r="A4284" s="1">
        <v>43986</v>
      </c>
      <c r="B4284">
        <v>2020</v>
      </c>
      <c r="C4284" t="s">
        <v>29</v>
      </c>
      <c r="D4284">
        <v>162050</v>
      </c>
      <c r="E4284">
        <v>210000</v>
      </c>
      <c r="F4284" t="s">
        <v>13</v>
      </c>
      <c r="G4284" t="s">
        <v>14</v>
      </c>
      <c r="H4284">
        <v>3</v>
      </c>
      <c r="I4284">
        <v>1</v>
      </c>
      <c r="J4284">
        <v>948</v>
      </c>
      <c r="K4284">
        <v>1.0254395000000001</v>
      </c>
      <c r="L4284" t="s">
        <v>15</v>
      </c>
    </row>
    <row r="4285" spans="1:12" x14ac:dyDescent="0.3">
      <c r="A4285" s="1">
        <v>43986</v>
      </c>
      <c r="B4285">
        <v>2020</v>
      </c>
      <c r="C4285" t="s">
        <v>29</v>
      </c>
      <c r="D4285">
        <v>200690</v>
      </c>
      <c r="E4285">
        <v>326500</v>
      </c>
      <c r="F4285" t="s">
        <v>13</v>
      </c>
      <c r="G4285" t="s">
        <v>14</v>
      </c>
      <c r="H4285">
        <v>3</v>
      </c>
      <c r="I4285">
        <v>3</v>
      </c>
      <c r="J4285">
        <v>975</v>
      </c>
      <c r="K4285">
        <v>1.0254395000000001</v>
      </c>
      <c r="L4285" t="s">
        <v>16</v>
      </c>
    </row>
    <row r="4286" spans="1:12" x14ac:dyDescent="0.3">
      <c r="A4286" s="1">
        <v>43987</v>
      </c>
      <c r="B4286">
        <v>2020</v>
      </c>
      <c r="C4286" t="s">
        <v>26</v>
      </c>
      <c r="D4286">
        <v>310240</v>
      </c>
      <c r="E4286">
        <v>655000</v>
      </c>
      <c r="F4286" t="s">
        <v>13</v>
      </c>
      <c r="G4286" t="s">
        <v>14</v>
      </c>
      <c r="H4286">
        <v>3</v>
      </c>
      <c r="I4286">
        <v>2</v>
      </c>
      <c r="J4286">
        <v>917</v>
      </c>
      <c r="K4286">
        <v>1.0254395000000001</v>
      </c>
      <c r="L4286" t="s">
        <v>22</v>
      </c>
    </row>
    <row r="4287" spans="1:12" x14ac:dyDescent="0.3">
      <c r="A4287" s="1">
        <v>43990</v>
      </c>
      <c r="B4287">
        <v>2020</v>
      </c>
      <c r="C4287" t="s">
        <v>18</v>
      </c>
      <c r="D4287">
        <v>280700</v>
      </c>
      <c r="E4287">
        <v>480000</v>
      </c>
      <c r="F4287" t="s">
        <v>13</v>
      </c>
      <c r="G4287" t="s">
        <v>14</v>
      </c>
      <c r="H4287">
        <v>3</v>
      </c>
      <c r="I4287">
        <v>1</v>
      </c>
      <c r="J4287">
        <v>1017</v>
      </c>
      <c r="K4287">
        <v>1.0254395000000001</v>
      </c>
      <c r="L4287" t="s">
        <v>22</v>
      </c>
    </row>
    <row r="4288" spans="1:12" x14ac:dyDescent="0.3">
      <c r="A4288" s="1">
        <v>43990</v>
      </c>
      <c r="B4288">
        <v>2020</v>
      </c>
      <c r="C4288" t="s">
        <v>21</v>
      </c>
      <c r="D4288">
        <v>780430</v>
      </c>
      <c r="E4288">
        <v>1207500</v>
      </c>
      <c r="F4288" t="s">
        <v>13</v>
      </c>
      <c r="G4288" t="s">
        <v>14</v>
      </c>
      <c r="H4288">
        <v>3</v>
      </c>
      <c r="I4288">
        <v>1</v>
      </c>
      <c r="J4288">
        <v>935</v>
      </c>
      <c r="K4288">
        <v>1.0254395000000001</v>
      </c>
      <c r="L4288" t="s">
        <v>16</v>
      </c>
    </row>
    <row r="4289" spans="1:12" x14ac:dyDescent="0.3">
      <c r="A4289" s="1">
        <v>43990</v>
      </c>
      <c r="B4289">
        <v>2020</v>
      </c>
      <c r="C4289" t="s">
        <v>18</v>
      </c>
      <c r="D4289">
        <v>340460</v>
      </c>
      <c r="E4289">
        <v>490000</v>
      </c>
      <c r="F4289" t="s">
        <v>13</v>
      </c>
      <c r="G4289" t="s">
        <v>14</v>
      </c>
      <c r="H4289">
        <v>3</v>
      </c>
      <c r="I4289">
        <v>3</v>
      </c>
      <c r="J4289">
        <v>974</v>
      </c>
      <c r="K4289">
        <v>1.0254395000000001</v>
      </c>
      <c r="L4289" t="s">
        <v>22</v>
      </c>
    </row>
    <row r="4290" spans="1:12" x14ac:dyDescent="0.3">
      <c r="A4290" s="1">
        <v>43990</v>
      </c>
      <c r="B4290">
        <v>2020</v>
      </c>
      <c r="C4290" t="s">
        <v>26</v>
      </c>
      <c r="D4290">
        <v>499380</v>
      </c>
      <c r="E4290">
        <v>810000</v>
      </c>
      <c r="F4290" t="s">
        <v>13</v>
      </c>
      <c r="G4290" t="s">
        <v>14</v>
      </c>
      <c r="H4290">
        <v>3</v>
      </c>
      <c r="I4290">
        <v>3</v>
      </c>
      <c r="J4290">
        <v>973</v>
      </c>
      <c r="K4290">
        <v>1.0254395000000001</v>
      </c>
      <c r="L4290" t="s">
        <v>22</v>
      </c>
    </row>
    <row r="4291" spans="1:12" x14ac:dyDescent="0.3">
      <c r="A4291" s="1">
        <v>43993</v>
      </c>
      <c r="B4291">
        <v>2020</v>
      </c>
      <c r="C4291" t="s">
        <v>26</v>
      </c>
      <c r="D4291">
        <v>310380</v>
      </c>
      <c r="E4291">
        <v>535000</v>
      </c>
      <c r="F4291" t="s">
        <v>13</v>
      </c>
      <c r="G4291" t="s">
        <v>14</v>
      </c>
      <c r="H4291">
        <v>3</v>
      </c>
      <c r="I4291">
        <v>2</v>
      </c>
      <c r="J4291">
        <v>904</v>
      </c>
      <c r="K4291">
        <v>1.0254395000000001</v>
      </c>
      <c r="L4291" t="s">
        <v>15</v>
      </c>
    </row>
    <row r="4292" spans="1:12" x14ac:dyDescent="0.3">
      <c r="A4292" s="1">
        <v>43993</v>
      </c>
      <c r="B4292">
        <v>2020</v>
      </c>
      <c r="C4292" t="s">
        <v>26</v>
      </c>
      <c r="D4292">
        <v>297990</v>
      </c>
      <c r="E4292">
        <v>300000</v>
      </c>
      <c r="F4292" t="s">
        <v>13</v>
      </c>
      <c r="G4292" t="s">
        <v>14</v>
      </c>
      <c r="H4292">
        <v>3</v>
      </c>
      <c r="I4292">
        <v>1</v>
      </c>
      <c r="J4292">
        <v>911</v>
      </c>
      <c r="K4292">
        <v>1.0254395000000001</v>
      </c>
      <c r="L4292" t="s">
        <v>16</v>
      </c>
    </row>
    <row r="4293" spans="1:12" x14ac:dyDescent="0.3">
      <c r="A4293" s="1">
        <v>43994</v>
      </c>
      <c r="B4293">
        <v>2020</v>
      </c>
      <c r="C4293" t="s">
        <v>17</v>
      </c>
      <c r="D4293">
        <v>167130</v>
      </c>
      <c r="E4293">
        <v>250000</v>
      </c>
      <c r="F4293" t="s">
        <v>19</v>
      </c>
      <c r="G4293" t="s">
        <v>20</v>
      </c>
      <c r="H4293">
        <v>4</v>
      </c>
      <c r="I4293">
        <v>2</v>
      </c>
      <c r="J4293">
        <v>1242</v>
      </c>
      <c r="K4293">
        <v>1.0254395000000001</v>
      </c>
      <c r="L4293" t="s">
        <v>16</v>
      </c>
    </row>
    <row r="4294" spans="1:12" x14ac:dyDescent="0.3">
      <c r="A4294" s="1">
        <v>43995</v>
      </c>
      <c r="B4294">
        <v>2020</v>
      </c>
      <c r="C4294" t="s">
        <v>29</v>
      </c>
      <c r="D4294">
        <v>157150</v>
      </c>
      <c r="E4294">
        <v>255000</v>
      </c>
      <c r="F4294" t="s">
        <v>13</v>
      </c>
      <c r="G4294" t="s">
        <v>14</v>
      </c>
      <c r="H4294">
        <v>3</v>
      </c>
      <c r="I4294">
        <v>3</v>
      </c>
      <c r="J4294">
        <v>950</v>
      </c>
      <c r="K4294">
        <v>1.0254395000000001</v>
      </c>
      <c r="L4294" t="s">
        <v>25</v>
      </c>
    </row>
    <row r="4295" spans="1:12" x14ac:dyDescent="0.3">
      <c r="A4295" s="1">
        <v>43995</v>
      </c>
      <c r="B4295">
        <v>2020</v>
      </c>
      <c r="C4295" t="s">
        <v>18</v>
      </c>
      <c r="D4295">
        <v>377380</v>
      </c>
      <c r="E4295">
        <v>595000</v>
      </c>
      <c r="F4295" t="s">
        <v>13</v>
      </c>
      <c r="G4295" t="s">
        <v>14</v>
      </c>
      <c r="H4295">
        <v>3</v>
      </c>
      <c r="I4295">
        <v>1</v>
      </c>
      <c r="J4295">
        <v>981</v>
      </c>
      <c r="K4295">
        <v>1.0254395000000001</v>
      </c>
      <c r="L4295" t="s">
        <v>16</v>
      </c>
    </row>
    <row r="4296" spans="1:12" x14ac:dyDescent="0.3">
      <c r="A4296" s="1">
        <v>43996</v>
      </c>
      <c r="B4296">
        <v>2020</v>
      </c>
      <c r="C4296" t="s">
        <v>29</v>
      </c>
      <c r="D4296">
        <v>149800</v>
      </c>
      <c r="E4296">
        <v>250000</v>
      </c>
      <c r="F4296" t="s">
        <v>13</v>
      </c>
      <c r="G4296" t="s">
        <v>14</v>
      </c>
      <c r="H4296">
        <v>3</v>
      </c>
      <c r="I4296">
        <v>1</v>
      </c>
      <c r="J4296">
        <v>959</v>
      </c>
      <c r="K4296">
        <v>1.0254395000000001</v>
      </c>
      <c r="L4296" t="s">
        <v>25</v>
      </c>
    </row>
    <row r="4297" spans="1:12" x14ac:dyDescent="0.3">
      <c r="A4297" s="1">
        <v>43996</v>
      </c>
      <c r="B4297">
        <v>2020</v>
      </c>
      <c r="C4297" t="s">
        <v>29</v>
      </c>
      <c r="D4297">
        <v>217140</v>
      </c>
      <c r="E4297">
        <v>293000</v>
      </c>
      <c r="F4297" t="s">
        <v>13</v>
      </c>
      <c r="G4297" t="s">
        <v>14</v>
      </c>
      <c r="H4297">
        <v>3</v>
      </c>
      <c r="I4297">
        <v>2</v>
      </c>
      <c r="J4297">
        <v>1080</v>
      </c>
      <c r="K4297">
        <v>1.0254395000000001</v>
      </c>
      <c r="L4297" t="s">
        <v>16</v>
      </c>
    </row>
    <row r="4298" spans="1:12" x14ac:dyDescent="0.3">
      <c r="A4298" s="1">
        <v>43997</v>
      </c>
      <c r="B4298">
        <v>2020</v>
      </c>
      <c r="C4298" t="s">
        <v>18</v>
      </c>
      <c r="D4298">
        <v>286690</v>
      </c>
      <c r="E4298">
        <v>414000</v>
      </c>
      <c r="F4298" t="s">
        <v>13</v>
      </c>
      <c r="G4298" t="s">
        <v>14</v>
      </c>
      <c r="H4298">
        <v>3</v>
      </c>
      <c r="I4298">
        <v>1</v>
      </c>
      <c r="J4298">
        <v>903</v>
      </c>
      <c r="K4298">
        <v>1.0254395000000001</v>
      </c>
      <c r="L4298" t="s">
        <v>16</v>
      </c>
    </row>
    <row r="4299" spans="1:12" x14ac:dyDescent="0.3">
      <c r="A4299" s="1">
        <v>44000</v>
      </c>
      <c r="B4299">
        <v>2020</v>
      </c>
      <c r="C4299" t="s">
        <v>18</v>
      </c>
      <c r="D4299">
        <v>295470</v>
      </c>
      <c r="E4299">
        <v>450000</v>
      </c>
      <c r="F4299" t="s">
        <v>13</v>
      </c>
      <c r="G4299" t="s">
        <v>14</v>
      </c>
      <c r="H4299">
        <v>3</v>
      </c>
      <c r="I4299">
        <v>2</v>
      </c>
      <c r="J4299">
        <v>983</v>
      </c>
      <c r="K4299">
        <v>1.0254395000000001</v>
      </c>
      <c r="L4299" t="s">
        <v>15</v>
      </c>
    </row>
    <row r="4300" spans="1:12" x14ac:dyDescent="0.3">
      <c r="A4300" s="1">
        <v>44001</v>
      </c>
      <c r="B4300">
        <v>2020</v>
      </c>
      <c r="C4300" t="s">
        <v>17</v>
      </c>
      <c r="D4300">
        <v>206520</v>
      </c>
      <c r="E4300">
        <v>405000</v>
      </c>
      <c r="F4300" t="s">
        <v>23</v>
      </c>
      <c r="G4300" t="s">
        <v>24</v>
      </c>
      <c r="H4300">
        <v>6</v>
      </c>
      <c r="I4300">
        <v>6</v>
      </c>
      <c r="J4300">
        <v>2177</v>
      </c>
      <c r="K4300">
        <v>1.0254395000000001</v>
      </c>
      <c r="L4300" t="s">
        <v>22</v>
      </c>
    </row>
    <row r="4301" spans="1:12" x14ac:dyDescent="0.3">
      <c r="A4301" s="1">
        <v>44002</v>
      </c>
      <c r="B4301">
        <v>2020</v>
      </c>
      <c r="C4301" t="s">
        <v>26</v>
      </c>
      <c r="D4301">
        <v>336700</v>
      </c>
      <c r="E4301">
        <v>495000</v>
      </c>
      <c r="F4301" t="s">
        <v>13</v>
      </c>
      <c r="G4301" t="s">
        <v>14</v>
      </c>
      <c r="H4301">
        <v>3</v>
      </c>
      <c r="I4301">
        <v>1</v>
      </c>
      <c r="J4301">
        <v>968</v>
      </c>
      <c r="K4301">
        <v>1.0254395000000001</v>
      </c>
      <c r="L4301" t="s">
        <v>16</v>
      </c>
    </row>
    <row r="4302" spans="1:12" x14ac:dyDescent="0.3">
      <c r="A4302" s="1">
        <v>44002</v>
      </c>
      <c r="B4302">
        <v>2020</v>
      </c>
      <c r="C4302" t="s">
        <v>29</v>
      </c>
      <c r="D4302">
        <v>81690</v>
      </c>
      <c r="E4302">
        <v>236000</v>
      </c>
      <c r="F4302" t="s">
        <v>13</v>
      </c>
      <c r="G4302" t="s">
        <v>14</v>
      </c>
      <c r="H4302">
        <v>3</v>
      </c>
      <c r="I4302">
        <v>1</v>
      </c>
      <c r="J4302">
        <v>956</v>
      </c>
      <c r="K4302">
        <v>1.0254395000000001</v>
      </c>
      <c r="L4302" t="s">
        <v>16</v>
      </c>
    </row>
    <row r="4303" spans="1:12" x14ac:dyDescent="0.3">
      <c r="A4303" s="1">
        <v>44003</v>
      </c>
      <c r="B4303">
        <v>2020</v>
      </c>
      <c r="C4303" t="s">
        <v>29</v>
      </c>
      <c r="D4303">
        <v>216650</v>
      </c>
      <c r="E4303">
        <v>329900</v>
      </c>
      <c r="F4303" t="s">
        <v>13</v>
      </c>
      <c r="G4303" t="s">
        <v>14</v>
      </c>
      <c r="H4303">
        <v>3</v>
      </c>
      <c r="I4303">
        <v>3</v>
      </c>
      <c r="J4303">
        <v>1060</v>
      </c>
      <c r="K4303">
        <v>1.0254395000000001</v>
      </c>
      <c r="L4303" t="s">
        <v>16</v>
      </c>
    </row>
    <row r="4304" spans="1:12" x14ac:dyDescent="0.3">
      <c r="A4304" s="1">
        <v>44004</v>
      </c>
      <c r="B4304">
        <v>2020</v>
      </c>
      <c r="C4304" t="s">
        <v>26</v>
      </c>
      <c r="D4304">
        <v>310170</v>
      </c>
      <c r="E4304">
        <v>2500000</v>
      </c>
      <c r="F4304" t="s">
        <v>13</v>
      </c>
      <c r="G4304" t="s">
        <v>14</v>
      </c>
      <c r="H4304">
        <v>3</v>
      </c>
      <c r="I4304">
        <v>3</v>
      </c>
      <c r="J4304">
        <v>1043</v>
      </c>
      <c r="K4304">
        <v>1.0254395000000001</v>
      </c>
      <c r="L4304" t="s">
        <v>22</v>
      </c>
    </row>
    <row r="4305" spans="1:12" x14ac:dyDescent="0.3">
      <c r="A4305" s="1">
        <v>44004</v>
      </c>
      <c r="B4305">
        <v>2020</v>
      </c>
      <c r="C4305" t="s">
        <v>26</v>
      </c>
      <c r="D4305">
        <v>358610</v>
      </c>
      <c r="E4305">
        <v>590000</v>
      </c>
      <c r="F4305" t="s">
        <v>13</v>
      </c>
      <c r="G4305" t="s">
        <v>14</v>
      </c>
      <c r="H4305">
        <v>3</v>
      </c>
      <c r="I4305">
        <v>2</v>
      </c>
      <c r="J4305">
        <v>942</v>
      </c>
      <c r="K4305">
        <v>1.0254395000000001</v>
      </c>
      <c r="L4305" t="s">
        <v>22</v>
      </c>
    </row>
    <row r="4306" spans="1:12" x14ac:dyDescent="0.3">
      <c r="A4306" s="1">
        <v>44004</v>
      </c>
      <c r="B4306">
        <v>2020</v>
      </c>
      <c r="C4306" t="s">
        <v>17</v>
      </c>
      <c r="D4306">
        <v>131910</v>
      </c>
      <c r="E4306">
        <v>132000</v>
      </c>
      <c r="F4306" t="s">
        <v>13</v>
      </c>
      <c r="G4306" t="s">
        <v>14</v>
      </c>
      <c r="H4306">
        <v>3</v>
      </c>
      <c r="I4306">
        <v>2</v>
      </c>
      <c r="J4306">
        <v>981</v>
      </c>
      <c r="K4306">
        <v>1.0254395000000001</v>
      </c>
      <c r="L4306" t="s">
        <v>15</v>
      </c>
    </row>
    <row r="4307" spans="1:12" x14ac:dyDescent="0.3">
      <c r="A4307" s="1">
        <v>44007</v>
      </c>
      <c r="B4307">
        <v>2020</v>
      </c>
      <c r="C4307" t="s">
        <v>29</v>
      </c>
      <c r="D4307">
        <v>260120</v>
      </c>
      <c r="E4307">
        <v>430000</v>
      </c>
      <c r="F4307" t="s">
        <v>13</v>
      </c>
      <c r="G4307" t="s">
        <v>14</v>
      </c>
      <c r="H4307">
        <v>3</v>
      </c>
      <c r="I4307">
        <v>3</v>
      </c>
      <c r="J4307">
        <v>1051</v>
      </c>
      <c r="K4307">
        <v>1.0254395000000001</v>
      </c>
      <c r="L4307" t="s">
        <v>22</v>
      </c>
    </row>
    <row r="4308" spans="1:12" x14ac:dyDescent="0.3">
      <c r="A4308" s="1">
        <v>44007</v>
      </c>
      <c r="B4308">
        <v>2020</v>
      </c>
      <c r="C4308" t="s">
        <v>21</v>
      </c>
      <c r="D4308">
        <v>2158030</v>
      </c>
      <c r="E4308">
        <v>2525000</v>
      </c>
      <c r="F4308" t="s">
        <v>13</v>
      </c>
      <c r="G4308" t="s">
        <v>14</v>
      </c>
      <c r="H4308">
        <v>3</v>
      </c>
      <c r="I4308">
        <v>1</v>
      </c>
      <c r="J4308">
        <v>1037</v>
      </c>
      <c r="K4308">
        <v>1.0254395000000001</v>
      </c>
      <c r="L4308" t="s">
        <v>22</v>
      </c>
    </row>
    <row r="4309" spans="1:12" x14ac:dyDescent="0.3">
      <c r="A4309" s="1">
        <v>44007</v>
      </c>
      <c r="B4309">
        <v>2020</v>
      </c>
      <c r="C4309" t="s">
        <v>26</v>
      </c>
      <c r="D4309">
        <v>253750</v>
      </c>
      <c r="E4309">
        <v>360000</v>
      </c>
      <c r="F4309" t="s">
        <v>13</v>
      </c>
      <c r="G4309" t="s">
        <v>14</v>
      </c>
      <c r="H4309">
        <v>3</v>
      </c>
      <c r="I4309">
        <v>3</v>
      </c>
      <c r="J4309">
        <v>929</v>
      </c>
      <c r="K4309">
        <v>1.0254395000000001</v>
      </c>
      <c r="L4309" t="s">
        <v>15</v>
      </c>
    </row>
    <row r="4310" spans="1:12" x14ac:dyDescent="0.3">
      <c r="A4310" s="1">
        <v>44007</v>
      </c>
      <c r="B4310">
        <v>2020</v>
      </c>
      <c r="C4310" t="s">
        <v>21</v>
      </c>
      <c r="D4310">
        <v>521220</v>
      </c>
      <c r="E4310">
        <v>863800</v>
      </c>
      <c r="F4310" t="s">
        <v>13</v>
      </c>
      <c r="G4310" t="s">
        <v>14</v>
      </c>
      <c r="H4310">
        <v>3</v>
      </c>
      <c r="I4310">
        <v>1</v>
      </c>
      <c r="J4310">
        <v>961</v>
      </c>
      <c r="K4310">
        <v>1.0254395000000001</v>
      </c>
      <c r="L4310" t="s">
        <v>16</v>
      </c>
    </row>
    <row r="4311" spans="1:12" x14ac:dyDescent="0.3">
      <c r="A4311" s="1">
        <v>44007</v>
      </c>
      <c r="B4311">
        <v>2020</v>
      </c>
      <c r="C4311" t="s">
        <v>26</v>
      </c>
      <c r="D4311">
        <v>231770</v>
      </c>
      <c r="E4311">
        <v>338000</v>
      </c>
      <c r="F4311" t="s">
        <v>13</v>
      </c>
      <c r="G4311" t="s">
        <v>14</v>
      </c>
      <c r="H4311">
        <v>3</v>
      </c>
      <c r="I4311">
        <v>2</v>
      </c>
      <c r="J4311">
        <v>953</v>
      </c>
      <c r="K4311">
        <v>1.0254395000000001</v>
      </c>
      <c r="L4311" t="s">
        <v>16</v>
      </c>
    </row>
    <row r="4312" spans="1:12" x14ac:dyDescent="0.3">
      <c r="A4312" s="1">
        <v>44008</v>
      </c>
      <c r="B4312">
        <v>2020</v>
      </c>
      <c r="C4312" t="s">
        <v>18</v>
      </c>
      <c r="D4312">
        <v>184330</v>
      </c>
      <c r="E4312">
        <v>314000</v>
      </c>
      <c r="F4312" t="s">
        <v>13</v>
      </c>
      <c r="G4312" t="s">
        <v>14</v>
      </c>
      <c r="H4312">
        <v>3</v>
      </c>
      <c r="I4312">
        <v>2</v>
      </c>
      <c r="J4312">
        <v>1006</v>
      </c>
      <c r="K4312">
        <v>1.0254395000000001</v>
      </c>
      <c r="L4312" t="s">
        <v>22</v>
      </c>
    </row>
    <row r="4313" spans="1:12" x14ac:dyDescent="0.3">
      <c r="A4313" s="1">
        <v>44009</v>
      </c>
      <c r="B4313">
        <v>2020</v>
      </c>
      <c r="C4313" t="s">
        <v>18</v>
      </c>
      <c r="D4313">
        <v>252950</v>
      </c>
      <c r="E4313">
        <v>360000</v>
      </c>
      <c r="F4313" t="s">
        <v>13</v>
      </c>
      <c r="G4313" t="s">
        <v>14</v>
      </c>
      <c r="H4313">
        <v>3</v>
      </c>
      <c r="I4313">
        <v>2</v>
      </c>
      <c r="J4313">
        <v>909</v>
      </c>
      <c r="K4313">
        <v>1.0254395000000001</v>
      </c>
      <c r="L4313" t="s">
        <v>22</v>
      </c>
    </row>
    <row r="4314" spans="1:12" x14ac:dyDescent="0.3">
      <c r="A4314" s="1">
        <v>44009</v>
      </c>
      <c r="B4314">
        <v>2020</v>
      </c>
      <c r="C4314" t="s">
        <v>29</v>
      </c>
      <c r="D4314">
        <v>200550</v>
      </c>
      <c r="E4314">
        <v>240000</v>
      </c>
      <c r="F4314" t="s">
        <v>13</v>
      </c>
      <c r="G4314" t="s">
        <v>14</v>
      </c>
      <c r="H4314">
        <v>3</v>
      </c>
      <c r="I4314">
        <v>3</v>
      </c>
      <c r="J4314">
        <v>1033</v>
      </c>
      <c r="K4314">
        <v>1.0254395000000001</v>
      </c>
      <c r="L4314" t="s">
        <v>16</v>
      </c>
    </row>
    <row r="4315" spans="1:12" x14ac:dyDescent="0.3">
      <c r="A4315" s="1">
        <v>44009</v>
      </c>
      <c r="B4315">
        <v>2020</v>
      </c>
      <c r="C4315" t="s">
        <v>17</v>
      </c>
      <c r="D4315">
        <v>113450</v>
      </c>
      <c r="E4315">
        <v>215000</v>
      </c>
      <c r="F4315" t="s">
        <v>13</v>
      </c>
      <c r="G4315" t="s">
        <v>14</v>
      </c>
      <c r="H4315">
        <v>3</v>
      </c>
      <c r="I4315">
        <v>3</v>
      </c>
      <c r="J4315">
        <v>1001</v>
      </c>
      <c r="K4315">
        <v>1.0254395000000001</v>
      </c>
      <c r="L4315" t="s">
        <v>15</v>
      </c>
    </row>
    <row r="4316" spans="1:12" x14ac:dyDescent="0.3">
      <c r="A4316" s="1">
        <v>44010</v>
      </c>
      <c r="B4316">
        <v>2020</v>
      </c>
      <c r="C4316" t="s">
        <v>17</v>
      </c>
      <c r="D4316">
        <v>208630</v>
      </c>
      <c r="E4316">
        <v>265000</v>
      </c>
      <c r="F4316" t="s">
        <v>19</v>
      </c>
      <c r="G4316" t="s">
        <v>20</v>
      </c>
      <c r="H4316">
        <v>4</v>
      </c>
      <c r="I4316">
        <v>4</v>
      </c>
      <c r="J4316">
        <v>1283</v>
      </c>
      <c r="K4316">
        <v>1.0254395000000001</v>
      </c>
      <c r="L4316" t="s">
        <v>25</v>
      </c>
    </row>
    <row r="4317" spans="1:12" x14ac:dyDescent="0.3">
      <c r="A4317" s="1">
        <v>44010</v>
      </c>
      <c r="B4317">
        <v>2020</v>
      </c>
      <c r="C4317" t="s">
        <v>26</v>
      </c>
      <c r="D4317">
        <v>444220</v>
      </c>
      <c r="E4317">
        <v>638000</v>
      </c>
      <c r="F4317" t="s">
        <v>13</v>
      </c>
      <c r="G4317" t="s">
        <v>14</v>
      </c>
      <c r="H4317">
        <v>3</v>
      </c>
      <c r="I4317">
        <v>3</v>
      </c>
      <c r="J4317">
        <v>1013</v>
      </c>
      <c r="K4317">
        <v>1.0254395000000001</v>
      </c>
      <c r="L4317" t="s">
        <v>15</v>
      </c>
    </row>
    <row r="4318" spans="1:12" x14ac:dyDescent="0.3">
      <c r="A4318" s="1">
        <v>44010</v>
      </c>
      <c r="B4318">
        <v>2020</v>
      </c>
      <c r="C4318" t="s">
        <v>26</v>
      </c>
      <c r="D4318">
        <v>736330</v>
      </c>
      <c r="E4318">
        <v>935000</v>
      </c>
      <c r="F4318" t="s">
        <v>13</v>
      </c>
      <c r="G4318" t="s">
        <v>14</v>
      </c>
      <c r="H4318">
        <v>3</v>
      </c>
      <c r="I4318">
        <v>3</v>
      </c>
      <c r="J4318">
        <v>962</v>
      </c>
      <c r="K4318">
        <v>1.0254395000000001</v>
      </c>
      <c r="L4318" t="s">
        <v>22</v>
      </c>
    </row>
    <row r="4319" spans="1:12" x14ac:dyDescent="0.3">
      <c r="A4319" s="1">
        <v>44010</v>
      </c>
      <c r="B4319">
        <v>2020</v>
      </c>
      <c r="C4319" t="s">
        <v>26</v>
      </c>
      <c r="D4319">
        <v>758450</v>
      </c>
      <c r="E4319">
        <v>1085000</v>
      </c>
      <c r="F4319" t="s">
        <v>13</v>
      </c>
      <c r="G4319" t="s">
        <v>14</v>
      </c>
      <c r="H4319">
        <v>3</v>
      </c>
      <c r="I4319">
        <v>3</v>
      </c>
      <c r="J4319">
        <v>1050</v>
      </c>
      <c r="K4319">
        <v>1.0254395000000001</v>
      </c>
      <c r="L4319" t="s">
        <v>16</v>
      </c>
    </row>
    <row r="4320" spans="1:12" x14ac:dyDescent="0.3">
      <c r="A4320" s="1">
        <v>44011</v>
      </c>
      <c r="B4320">
        <v>2020</v>
      </c>
      <c r="C4320" t="s">
        <v>29</v>
      </c>
      <c r="D4320">
        <v>209020</v>
      </c>
      <c r="E4320">
        <v>309900</v>
      </c>
      <c r="F4320" t="s">
        <v>13</v>
      </c>
      <c r="G4320" t="s">
        <v>14</v>
      </c>
      <c r="H4320">
        <v>3</v>
      </c>
      <c r="I4320">
        <v>2</v>
      </c>
      <c r="J4320">
        <v>1099</v>
      </c>
      <c r="K4320">
        <v>1.0254395000000001</v>
      </c>
      <c r="L4320" t="s">
        <v>22</v>
      </c>
    </row>
    <row r="4321" spans="1:12" x14ac:dyDescent="0.3">
      <c r="A4321" s="1">
        <v>44011</v>
      </c>
      <c r="B4321">
        <v>2020</v>
      </c>
      <c r="C4321" t="s">
        <v>21</v>
      </c>
      <c r="D4321">
        <v>800870</v>
      </c>
      <c r="E4321">
        <v>1400000</v>
      </c>
      <c r="F4321" t="s">
        <v>19</v>
      </c>
      <c r="G4321" t="s">
        <v>20</v>
      </c>
      <c r="H4321">
        <v>4</v>
      </c>
      <c r="I4321">
        <v>4</v>
      </c>
      <c r="J4321">
        <v>1387</v>
      </c>
      <c r="K4321">
        <v>1.0254395000000001</v>
      </c>
      <c r="L4321" t="s">
        <v>25</v>
      </c>
    </row>
    <row r="4322" spans="1:12" x14ac:dyDescent="0.3">
      <c r="A4322" s="1">
        <v>44014</v>
      </c>
      <c r="B4322">
        <v>2020</v>
      </c>
      <c r="C4322" t="s">
        <v>29</v>
      </c>
      <c r="D4322">
        <v>151200</v>
      </c>
      <c r="E4322">
        <v>265000</v>
      </c>
      <c r="F4322" t="s">
        <v>13</v>
      </c>
      <c r="G4322" t="s">
        <v>14</v>
      </c>
      <c r="H4322">
        <v>3</v>
      </c>
      <c r="I4322">
        <v>3</v>
      </c>
      <c r="J4322">
        <v>924</v>
      </c>
      <c r="K4322">
        <v>1.0254395000000001</v>
      </c>
      <c r="L4322" t="s">
        <v>25</v>
      </c>
    </row>
    <row r="4323" spans="1:12" x14ac:dyDescent="0.3">
      <c r="A4323" s="1">
        <v>44014</v>
      </c>
      <c r="B4323">
        <v>2020</v>
      </c>
      <c r="C4323" t="s">
        <v>29</v>
      </c>
      <c r="D4323">
        <v>188720</v>
      </c>
      <c r="E4323">
        <v>372000</v>
      </c>
      <c r="F4323" t="s">
        <v>13</v>
      </c>
      <c r="G4323" t="s">
        <v>14</v>
      </c>
      <c r="H4323">
        <v>3</v>
      </c>
      <c r="I4323">
        <v>2</v>
      </c>
      <c r="J4323">
        <v>915</v>
      </c>
      <c r="K4323">
        <v>1.0254395000000001</v>
      </c>
      <c r="L4323" t="s">
        <v>25</v>
      </c>
    </row>
    <row r="4324" spans="1:12" x14ac:dyDescent="0.3">
      <c r="A4324" s="1">
        <v>44014</v>
      </c>
      <c r="B4324">
        <v>2020</v>
      </c>
      <c r="C4324" t="s">
        <v>17</v>
      </c>
      <c r="D4324">
        <v>226630</v>
      </c>
      <c r="E4324">
        <v>355000</v>
      </c>
      <c r="F4324" t="s">
        <v>27</v>
      </c>
      <c r="G4324" t="s">
        <v>28</v>
      </c>
      <c r="H4324">
        <v>8</v>
      </c>
      <c r="I4324">
        <v>7</v>
      </c>
      <c r="J4324">
        <v>2530</v>
      </c>
      <c r="K4324">
        <v>1.0254395000000001</v>
      </c>
      <c r="L4324" t="s">
        <v>25</v>
      </c>
    </row>
    <row r="4325" spans="1:12" x14ac:dyDescent="0.3">
      <c r="A4325" s="1">
        <v>44014</v>
      </c>
      <c r="B4325">
        <v>2020</v>
      </c>
      <c r="C4325" t="s">
        <v>29</v>
      </c>
      <c r="D4325">
        <v>433160</v>
      </c>
      <c r="E4325">
        <v>620000</v>
      </c>
      <c r="F4325" t="s">
        <v>13</v>
      </c>
      <c r="G4325" t="s">
        <v>14</v>
      </c>
      <c r="H4325">
        <v>3</v>
      </c>
      <c r="I4325">
        <v>1</v>
      </c>
      <c r="J4325">
        <v>965</v>
      </c>
      <c r="K4325">
        <v>1.0254395000000001</v>
      </c>
      <c r="L4325" t="s">
        <v>25</v>
      </c>
    </row>
    <row r="4326" spans="1:12" x14ac:dyDescent="0.3">
      <c r="A4326" s="1">
        <v>44014</v>
      </c>
      <c r="B4326">
        <v>2020</v>
      </c>
      <c r="C4326" t="s">
        <v>26</v>
      </c>
      <c r="D4326">
        <v>201390</v>
      </c>
      <c r="E4326">
        <v>260000</v>
      </c>
      <c r="F4326" t="s">
        <v>13</v>
      </c>
      <c r="G4326" t="s">
        <v>14</v>
      </c>
      <c r="H4326">
        <v>3</v>
      </c>
      <c r="I4326">
        <v>1</v>
      </c>
      <c r="J4326">
        <v>1080</v>
      </c>
      <c r="K4326">
        <v>1.0254395000000001</v>
      </c>
      <c r="L4326" t="s">
        <v>22</v>
      </c>
    </row>
    <row r="4327" spans="1:12" x14ac:dyDescent="0.3">
      <c r="A4327" s="1">
        <v>44015</v>
      </c>
      <c r="B4327">
        <v>2020</v>
      </c>
      <c r="C4327" t="s">
        <v>29</v>
      </c>
      <c r="D4327">
        <v>251930</v>
      </c>
      <c r="E4327">
        <v>435000</v>
      </c>
      <c r="F4327" t="s">
        <v>13</v>
      </c>
      <c r="G4327" t="s">
        <v>14</v>
      </c>
      <c r="H4327">
        <v>3</v>
      </c>
      <c r="I4327">
        <v>3</v>
      </c>
      <c r="J4327">
        <v>958</v>
      </c>
      <c r="K4327">
        <v>1.0254395000000001</v>
      </c>
      <c r="L4327" t="s">
        <v>22</v>
      </c>
    </row>
    <row r="4328" spans="1:12" x14ac:dyDescent="0.3">
      <c r="A4328" s="1">
        <v>44015</v>
      </c>
      <c r="B4328">
        <v>2020</v>
      </c>
      <c r="C4328" t="s">
        <v>29</v>
      </c>
      <c r="D4328">
        <v>190120</v>
      </c>
      <c r="E4328">
        <v>322500</v>
      </c>
      <c r="F4328" t="s">
        <v>13</v>
      </c>
      <c r="G4328" t="s">
        <v>14</v>
      </c>
      <c r="H4328">
        <v>3</v>
      </c>
      <c r="I4328">
        <v>2</v>
      </c>
      <c r="J4328">
        <v>1014</v>
      </c>
      <c r="K4328">
        <v>1.0254395000000001</v>
      </c>
      <c r="L4328" t="s">
        <v>15</v>
      </c>
    </row>
    <row r="4329" spans="1:12" x14ac:dyDescent="0.3">
      <c r="A4329" s="1">
        <v>44015</v>
      </c>
      <c r="B4329">
        <v>2020</v>
      </c>
      <c r="C4329" t="s">
        <v>18</v>
      </c>
      <c r="D4329">
        <v>557440</v>
      </c>
      <c r="E4329">
        <v>1040000</v>
      </c>
      <c r="F4329" t="s">
        <v>13</v>
      </c>
      <c r="G4329" t="s">
        <v>14</v>
      </c>
      <c r="H4329">
        <v>3</v>
      </c>
      <c r="I4329">
        <v>1</v>
      </c>
      <c r="J4329">
        <v>1061</v>
      </c>
      <c r="K4329">
        <v>1.0254395000000001</v>
      </c>
      <c r="L4329" t="s">
        <v>15</v>
      </c>
    </row>
    <row r="4330" spans="1:12" x14ac:dyDescent="0.3">
      <c r="A4330" s="1">
        <v>44015</v>
      </c>
      <c r="B4330">
        <v>2020</v>
      </c>
      <c r="C4330" t="s">
        <v>17</v>
      </c>
      <c r="D4330">
        <v>133440</v>
      </c>
      <c r="E4330">
        <v>225000</v>
      </c>
      <c r="F4330" t="s">
        <v>13</v>
      </c>
      <c r="G4330" t="s">
        <v>14</v>
      </c>
      <c r="H4330">
        <v>3</v>
      </c>
      <c r="I4330">
        <v>3</v>
      </c>
      <c r="J4330">
        <v>1051</v>
      </c>
      <c r="K4330">
        <v>1.0254395000000001</v>
      </c>
      <c r="L4330" t="s">
        <v>16</v>
      </c>
    </row>
    <row r="4331" spans="1:12" x14ac:dyDescent="0.3">
      <c r="A4331" s="1">
        <v>44015</v>
      </c>
      <c r="B4331">
        <v>2020</v>
      </c>
      <c r="C4331" t="s">
        <v>17</v>
      </c>
      <c r="D4331">
        <v>127550</v>
      </c>
      <c r="E4331">
        <v>186500</v>
      </c>
      <c r="F4331" t="s">
        <v>13</v>
      </c>
      <c r="G4331" t="s">
        <v>14</v>
      </c>
      <c r="H4331">
        <v>3</v>
      </c>
      <c r="I4331">
        <v>2</v>
      </c>
      <c r="J4331">
        <v>985</v>
      </c>
      <c r="K4331">
        <v>1.0254395000000001</v>
      </c>
      <c r="L4331" t="s">
        <v>16</v>
      </c>
    </row>
    <row r="4332" spans="1:12" x14ac:dyDescent="0.3">
      <c r="A4332" s="1">
        <v>44015</v>
      </c>
      <c r="B4332">
        <v>2020</v>
      </c>
      <c r="C4332" t="s">
        <v>29</v>
      </c>
      <c r="D4332">
        <v>176120</v>
      </c>
      <c r="E4332">
        <v>285000</v>
      </c>
      <c r="F4332" t="s">
        <v>13</v>
      </c>
      <c r="G4332" t="s">
        <v>14</v>
      </c>
      <c r="H4332">
        <v>3</v>
      </c>
      <c r="I4332">
        <v>2</v>
      </c>
      <c r="J4332">
        <v>1048</v>
      </c>
      <c r="K4332">
        <v>1.0254395000000001</v>
      </c>
      <c r="L4332" t="s">
        <v>22</v>
      </c>
    </row>
    <row r="4333" spans="1:12" x14ac:dyDescent="0.3">
      <c r="A4333" s="1">
        <v>44015</v>
      </c>
      <c r="B4333">
        <v>2020</v>
      </c>
      <c r="C4333" t="s">
        <v>17</v>
      </c>
      <c r="D4333">
        <v>156310</v>
      </c>
      <c r="E4333">
        <v>315000</v>
      </c>
      <c r="F4333" t="s">
        <v>19</v>
      </c>
      <c r="G4333" t="s">
        <v>20</v>
      </c>
      <c r="H4333">
        <v>4</v>
      </c>
      <c r="I4333">
        <v>3</v>
      </c>
      <c r="J4333">
        <v>1457</v>
      </c>
      <c r="K4333">
        <v>1.0254395000000001</v>
      </c>
      <c r="L4333" t="s">
        <v>25</v>
      </c>
    </row>
    <row r="4334" spans="1:12" x14ac:dyDescent="0.3">
      <c r="A4334" s="1">
        <v>44015</v>
      </c>
      <c r="B4334">
        <v>2020</v>
      </c>
      <c r="C4334" t="s">
        <v>17</v>
      </c>
      <c r="D4334">
        <v>118970</v>
      </c>
      <c r="E4334">
        <v>185000</v>
      </c>
      <c r="F4334" t="s">
        <v>13</v>
      </c>
      <c r="G4334" t="s">
        <v>14</v>
      </c>
      <c r="H4334">
        <v>3</v>
      </c>
      <c r="I4334">
        <v>2</v>
      </c>
      <c r="J4334">
        <v>1076</v>
      </c>
      <c r="K4334">
        <v>1.0254395000000001</v>
      </c>
      <c r="L4334" t="s">
        <v>15</v>
      </c>
    </row>
    <row r="4335" spans="1:12" x14ac:dyDescent="0.3">
      <c r="A4335" s="1">
        <v>44017</v>
      </c>
      <c r="B4335">
        <v>2020</v>
      </c>
      <c r="C4335" t="s">
        <v>26</v>
      </c>
      <c r="D4335">
        <v>825160</v>
      </c>
      <c r="E4335">
        <v>1075500</v>
      </c>
      <c r="F4335" t="s">
        <v>13</v>
      </c>
      <c r="G4335" t="s">
        <v>14</v>
      </c>
      <c r="H4335">
        <v>3</v>
      </c>
      <c r="I4335">
        <v>3</v>
      </c>
      <c r="J4335">
        <v>1071</v>
      </c>
      <c r="K4335">
        <v>1.0254395000000001</v>
      </c>
      <c r="L4335" t="s">
        <v>25</v>
      </c>
    </row>
    <row r="4336" spans="1:12" x14ac:dyDescent="0.3">
      <c r="A4336" s="1">
        <v>44018</v>
      </c>
      <c r="B4336">
        <v>2020</v>
      </c>
      <c r="C4336" t="s">
        <v>21</v>
      </c>
      <c r="D4336">
        <v>2688070</v>
      </c>
      <c r="E4336">
        <v>5230000</v>
      </c>
      <c r="F4336" t="s">
        <v>13</v>
      </c>
      <c r="G4336" t="s">
        <v>14</v>
      </c>
      <c r="H4336">
        <v>3</v>
      </c>
      <c r="I4336">
        <v>3</v>
      </c>
      <c r="J4336">
        <v>1086</v>
      </c>
      <c r="K4336">
        <v>1.0254395000000001</v>
      </c>
      <c r="L4336" t="s">
        <v>16</v>
      </c>
    </row>
    <row r="4337" spans="1:12" x14ac:dyDescent="0.3">
      <c r="A4337" s="1">
        <v>44019</v>
      </c>
      <c r="B4337">
        <v>2020</v>
      </c>
      <c r="C4337" t="s">
        <v>21</v>
      </c>
      <c r="D4337">
        <v>1531040</v>
      </c>
      <c r="E4337">
        <v>1760000</v>
      </c>
      <c r="F4337" t="s">
        <v>13</v>
      </c>
      <c r="G4337" t="s">
        <v>14</v>
      </c>
      <c r="H4337">
        <v>3</v>
      </c>
      <c r="I4337">
        <v>3</v>
      </c>
      <c r="J4337">
        <v>1080</v>
      </c>
      <c r="K4337">
        <v>1.0254395000000001</v>
      </c>
      <c r="L4337" t="s">
        <v>16</v>
      </c>
    </row>
    <row r="4338" spans="1:12" x14ac:dyDescent="0.3">
      <c r="A4338" s="1">
        <v>44023</v>
      </c>
      <c r="B4338">
        <v>2020</v>
      </c>
      <c r="C4338" t="s">
        <v>17</v>
      </c>
      <c r="D4338">
        <v>81550</v>
      </c>
      <c r="E4338">
        <v>175000</v>
      </c>
      <c r="F4338" t="s">
        <v>13</v>
      </c>
      <c r="G4338" t="s">
        <v>14</v>
      </c>
      <c r="H4338">
        <v>3</v>
      </c>
      <c r="I4338">
        <v>1</v>
      </c>
      <c r="J4338">
        <v>1061</v>
      </c>
      <c r="K4338">
        <v>1.0254395000000001</v>
      </c>
      <c r="L4338" t="s">
        <v>25</v>
      </c>
    </row>
    <row r="4339" spans="1:12" x14ac:dyDescent="0.3">
      <c r="A4339" s="1">
        <v>44023</v>
      </c>
      <c r="B4339">
        <v>2020</v>
      </c>
      <c r="C4339" t="s">
        <v>21</v>
      </c>
      <c r="D4339">
        <v>3969490</v>
      </c>
      <c r="E4339">
        <v>4649400</v>
      </c>
      <c r="F4339" t="s">
        <v>13</v>
      </c>
      <c r="G4339" t="s">
        <v>14</v>
      </c>
      <c r="H4339">
        <v>3</v>
      </c>
      <c r="I4339">
        <v>1</v>
      </c>
      <c r="J4339">
        <v>1049</v>
      </c>
      <c r="K4339">
        <v>1.0254395000000001</v>
      </c>
      <c r="L4339" t="s">
        <v>15</v>
      </c>
    </row>
    <row r="4340" spans="1:12" x14ac:dyDescent="0.3">
      <c r="A4340" s="1">
        <v>44024</v>
      </c>
      <c r="B4340">
        <v>2020</v>
      </c>
      <c r="C4340" t="s">
        <v>21</v>
      </c>
      <c r="D4340">
        <v>1139390</v>
      </c>
      <c r="E4340">
        <v>1892500</v>
      </c>
      <c r="F4340" t="s">
        <v>13</v>
      </c>
      <c r="G4340" t="s">
        <v>14</v>
      </c>
      <c r="H4340">
        <v>3</v>
      </c>
      <c r="I4340">
        <v>1</v>
      </c>
      <c r="J4340">
        <v>975</v>
      </c>
      <c r="K4340">
        <v>1.0254395000000001</v>
      </c>
      <c r="L4340" t="s">
        <v>22</v>
      </c>
    </row>
    <row r="4341" spans="1:12" x14ac:dyDescent="0.3">
      <c r="A4341" s="1">
        <v>44024</v>
      </c>
      <c r="B4341">
        <v>2020</v>
      </c>
      <c r="C4341" t="s">
        <v>21</v>
      </c>
      <c r="D4341">
        <v>1251110</v>
      </c>
      <c r="E4341">
        <v>2090000</v>
      </c>
      <c r="F4341" t="s">
        <v>13</v>
      </c>
      <c r="G4341" t="s">
        <v>14</v>
      </c>
      <c r="H4341">
        <v>3</v>
      </c>
      <c r="I4341">
        <v>1</v>
      </c>
      <c r="J4341">
        <v>1092</v>
      </c>
      <c r="K4341">
        <v>1.0254395000000001</v>
      </c>
      <c r="L4341" t="s">
        <v>16</v>
      </c>
    </row>
    <row r="4342" spans="1:12" x14ac:dyDescent="0.3">
      <c r="A4342" s="1">
        <v>44024</v>
      </c>
      <c r="B4342">
        <v>2020</v>
      </c>
      <c r="C4342" t="s">
        <v>21</v>
      </c>
      <c r="D4342">
        <v>749280</v>
      </c>
      <c r="E4342">
        <v>1300000</v>
      </c>
      <c r="F4342" t="s">
        <v>13</v>
      </c>
      <c r="G4342" t="s">
        <v>14</v>
      </c>
      <c r="H4342">
        <v>3</v>
      </c>
      <c r="I4342">
        <v>2</v>
      </c>
      <c r="J4342">
        <v>1090</v>
      </c>
      <c r="K4342">
        <v>1.0254395000000001</v>
      </c>
      <c r="L4342" t="s">
        <v>25</v>
      </c>
    </row>
    <row r="4343" spans="1:12" x14ac:dyDescent="0.3">
      <c r="A4343" s="1">
        <v>44025</v>
      </c>
      <c r="B4343">
        <v>2020</v>
      </c>
      <c r="C4343" t="s">
        <v>26</v>
      </c>
      <c r="D4343">
        <v>1082060</v>
      </c>
      <c r="E4343">
        <v>2000000</v>
      </c>
      <c r="F4343" t="s">
        <v>13</v>
      </c>
      <c r="G4343" t="s">
        <v>14</v>
      </c>
      <c r="H4343">
        <v>3</v>
      </c>
      <c r="I4343">
        <v>2</v>
      </c>
      <c r="J4343">
        <v>950</v>
      </c>
      <c r="K4343">
        <v>1.0254395000000001</v>
      </c>
      <c r="L4343" t="s">
        <v>22</v>
      </c>
    </row>
    <row r="4344" spans="1:12" x14ac:dyDescent="0.3">
      <c r="A4344" s="1">
        <v>44028</v>
      </c>
      <c r="B4344">
        <v>2020</v>
      </c>
      <c r="C4344" t="s">
        <v>21</v>
      </c>
      <c r="D4344">
        <v>383810</v>
      </c>
      <c r="E4344">
        <v>750000</v>
      </c>
      <c r="F4344" t="s">
        <v>13</v>
      </c>
      <c r="G4344" t="s">
        <v>14</v>
      </c>
      <c r="H4344">
        <v>3</v>
      </c>
      <c r="I4344">
        <v>1</v>
      </c>
      <c r="J4344">
        <v>1045</v>
      </c>
      <c r="K4344">
        <v>1.0254395000000001</v>
      </c>
      <c r="L4344" t="s">
        <v>22</v>
      </c>
    </row>
    <row r="4345" spans="1:12" x14ac:dyDescent="0.3">
      <c r="A4345" s="1">
        <v>44028</v>
      </c>
      <c r="B4345">
        <v>2020</v>
      </c>
      <c r="C4345" t="s">
        <v>21</v>
      </c>
      <c r="D4345">
        <v>3820180</v>
      </c>
      <c r="E4345">
        <v>5000000</v>
      </c>
      <c r="F4345" t="s">
        <v>13</v>
      </c>
      <c r="G4345" t="s">
        <v>14</v>
      </c>
      <c r="H4345">
        <v>3</v>
      </c>
      <c r="I4345">
        <v>3</v>
      </c>
      <c r="J4345">
        <v>903</v>
      </c>
      <c r="K4345">
        <v>1.0254395000000001</v>
      </c>
      <c r="L4345" t="s">
        <v>22</v>
      </c>
    </row>
    <row r="4346" spans="1:12" x14ac:dyDescent="0.3">
      <c r="A4346" s="1">
        <v>44028</v>
      </c>
      <c r="B4346">
        <v>2020</v>
      </c>
      <c r="C4346" t="s">
        <v>29</v>
      </c>
      <c r="D4346">
        <v>264740</v>
      </c>
      <c r="E4346">
        <v>390000</v>
      </c>
      <c r="F4346" t="s">
        <v>13</v>
      </c>
      <c r="G4346" t="s">
        <v>14</v>
      </c>
      <c r="H4346">
        <v>3</v>
      </c>
      <c r="I4346">
        <v>1</v>
      </c>
      <c r="J4346">
        <v>1072</v>
      </c>
      <c r="K4346">
        <v>1.0254395000000001</v>
      </c>
      <c r="L4346" t="s">
        <v>16</v>
      </c>
    </row>
    <row r="4347" spans="1:12" x14ac:dyDescent="0.3">
      <c r="A4347" s="1">
        <v>44029</v>
      </c>
      <c r="B4347">
        <v>2020</v>
      </c>
      <c r="C4347" t="s">
        <v>18</v>
      </c>
      <c r="D4347">
        <v>210430</v>
      </c>
      <c r="E4347">
        <v>459000</v>
      </c>
      <c r="F4347" t="s">
        <v>13</v>
      </c>
      <c r="G4347" t="s">
        <v>14</v>
      </c>
      <c r="H4347">
        <v>3</v>
      </c>
      <c r="I4347">
        <v>3</v>
      </c>
      <c r="J4347">
        <v>980</v>
      </c>
      <c r="K4347">
        <v>1.0254395000000001</v>
      </c>
      <c r="L4347" t="s">
        <v>16</v>
      </c>
    </row>
    <row r="4348" spans="1:12" x14ac:dyDescent="0.3">
      <c r="A4348" s="1">
        <v>44029</v>
      </c>
      <c r="B4348">
        <v>2020</v>
      </c>
      <c r="C4348" t="s">
        <v>17</v>
      </c>
      <c r="D4348">
        <v>133350</v>
      </c>
      <c r="E4348">
        <v>287000</v>
      </c>
      <c r="F4348" t="s">
        <v>13</v>
      </c>
      <c r="G4348" t="s">
        <v>14</v>
      </c>
      <c r="H4348">
        <v>3</v>
      </c>
      <c r="I4348">
        <v>3</v>
      </c>
      <c r="J4348">
        <v>1021</v>
      </c>
      <c r="K4348">
        <v>1.0254395000000001</v>
      </c>
      <c r="L4348" t="s">
        <v>25</v>
      </c>
    </row>
    <row r="4349" spans="1:12" x14ac:dyDescent="0.3">
      <c r="A4349" s="1">
        <v>44030</v>
      </c>
      <c r="B4349">
        <v>2020</v>
      </c>
      <c r="C4349" t="s">
        <v>21</v>
      </c>
      <c r="D4349">
        <v>427350</v>
      </c>
      <c r="E4349">
        <v>770000</v>
      </c>
      <c r="F4349" t="s">
        <v>13</v>
      </c>
      <c r="G4349" t="s">
        <v>14</v>
      </c>
      <c r="H4349">
        <v>3</v>
      </c>
      <c r="I4349">
        <v>2</v>
      </c>
      <c r="J4349">
        <v>1073</v>
      </c>
      <c r="K4349">
        <v>1.0254395000000001</v>
      </c>
      <c r="L4349" t="s">
        <v>15</v>
      </c>
    </row>
    <row r="4350" spans="1:12" x14ac:dyDescent="0.3">
      <c r="A4350" s="1">
        <v>44030</v>
      </c>
      <c r="B4350">
        <v>2020</v>
      </c>
      <c r="C4350" t="s">
        <v>17</v>
      </c>
      <c r="D4350">
        <v>114270</v>
      </c>
      <c r="E4350">
        <v>190000</v>
      </c>
      <c r="F4350" t="s">
        <v>19</v>
      </c>
      <c r="G4350" t="s">
        <v>20</v>
      </c>
      <c r="H4350">
        <v>4</v>
      </c>
      <c r="I4350">
        <v>3</v>
      </c>
      <c r="J4350">
        <v>1408</v>
      </c>
      <c r="K4350">
        <v>1.0254395000000001</v>
      </c>
      <c r="L4350" t="s">
        <v>16</v>
      </c>
    </row>
    <row r="4351" spans="1:12" x14ac:dyDescent="0.3">
      <c r="A4351" s="1">
        <v>44030</v>
      </c>
      <c r="B4351">
        <v>2020</v>
      </c>
      <c r="C4351" t="s">
        <v>18</v>
      </c>
      <c r="D4351">
        <v>285990</v>
      </c>
      <c r="E4351">
        <v>570000</v>
      </c>
      <c r="F4351" t="s">
        <v>13</v>
      </c>
      <c r="G4351" t="s">
        <v>14</v>
      </c>
      <c r="H4351">
        <v>3</v>
      </c>
      <c r="I4351">
        <v>1</v>
      </c>
      <c r="J4351">
        <v>930</v>
      </c>
      <c r="K4351">
        <v>1.0254395000000001</v>
      </c>
      <c r="L4351" t="s">
        <v>15</v>
      </c>
    </row>
    <row r="4352" spans="1:12" x14ac:dyDescent="0.3">
      <c r="A4352" s="1">
        <v>44031</v>
      </c>
      <c r="B4352">
        <v>2020</v>
      </c>
      <c r="C4352" t="s">
        <v>26</v>
      </c>
      <c r="D4352">
        <v>310100</v>
      </c>
      <c r="E4352">
        <v>406500</v>
      </c>
      <c r="F4352" t="s">
        <v>13</v>
      </c>
      <c r="G4352" t="s">
        <v>14</v>
      </c>
      <c r="H4352">
        <v>3</v>
      </c>
      <c r="I4352">
        <v>2</v>
      </c>
      <c r="J4352">
        <v>1014</v>
      </c>
      <c r="K4352">
        <v>1.0254395000000001</v>
      </c>
      <c r="L4352" t="s">
        <v>16</v>
      </c>
    </row>
    <row r="4353" spans="1:12" x14ac:dyDescent="0.3">
      <c r="A4353" s="1">
        <v>44032</v>
      </c>
      <c r="B4353">
        <v>2020</v>
      </c>
      <c r="C4353" t="s">
        <v>18</v>
      </c>
      <c r="D4353">
        <v>237800</v>
      </c>
      <c r="E4353">
        <v>475000</v>
      </c>
      <c r="F4353" t="s">
        <v>19</v>
      </c>
      <c r="G4353" t="s">
        <v>20</v>
      </c>
      <c r="H4353">
        <v>4</v>
      </c>
      <c r="I4353">
        <v>3</v>
      </c>
      <c r="J4353">
        <v>1306</v>
      </c>
      <c r="K4353">
        <v>1.0254395000000001</v>
      </c>
      <c r="L4353" t="s">
        <v>15</v>
      </c>
    </row>
    <row r="4354" spans="1:12" x14ac:dyDescent="0.3">
      <c r="A4354" s="1">
        <v>44035</v>
      </c>
      <c r="B4354">
        <v>2020</v>
      </c>
      <c r="C4354" t="s">
        <v>17</v>
      </c>
      <c r="D4354">
        <v>116140</v>
      </c>
      <c r="E4354">
        <v>250000</v>
      </c>
      <c r="F4354" t="s">
        <v>19</v>
      </c>
      <c r="G4354" t="s">
        <v>20</v>
      </c>
      <c r="H4354">
        <v>4</v>
      </c>
      <c r="I4354">
        <v>4</v>
      </c>
      <c r="J4354">
        <v>1480</v>
      </c>
      <c r="K4354">
        <v>1.0254395000000001</v>
      </c>
      <c r="L4354" t="s">
        <v>15</v>
      </c>
    </row>
    <row r="4355" spans="1:12" x14ac:dyDescent="0.3">
      <c r="A4355" s="1">
        <v>44035</v>
      </c>
      <c r="B4355">
        <v>2020</v>
      </c>
      <c r="C4355" t="s">
        <v>26</v>
      </c>
      <c r="D4355">
        <v>452480</v>
      </c>
      <c r="E4355">
        <v>700000</v>
      </c>
      <c r="F4355" t="s">
        <v>13</v>
      </c>
      <c r="G4355" t="s">
        <v>14</v>
      </c>
      <c r="H4355">
        <v>3</v>
      </c>
      <c r="I4355">
        <v>1</v>
      </c>
      <c r="J4355">
        <v>908</v>
      </c>
      <c r="K4355">
        <v>1.0254395000000001</v>
      </c>
      <c r="L4355" t="s">
        <v>16</v>
      </c>
    </row>
    <row r="4356" spans="1:12" x14ac:dyDescent="0.3">
      <c r="A4356" s="1">
        <v>44036</v>
      </c>
      <c r="B4356">
        <v>2020</v>
      </c>
      <c r="C4356" t="s">
        <v>18</v>
      </c>
      <c r="D4356">
        <v>198040</v>
      </c>
      <c r="E4356">
        <v>246667</v>
      </c>
      <c r="F4356" t="s">
        <v>19</v>
      </c>
      <c r="G4356" t="s">
        <v>20</v>
      </c>
      <c r="H4356">
        <v>4</v>
      </c>
      <c r="I4356">
        <v>2</v>
      </c>
      <c r="J4356">
        <v>1482</v>
      </c>
      <c r="K4356">
        <v>1.0254395000000001</v>
      </c>
      <c r="L4356" t="s">
        <v>22</v>
      </c>
    </row>
    <row r="4357" spans="1:12" x14ac:dyDescent="0.3">
      <c r="A4357" s="1">
        <v>44036</v>
      </c>
      <c r="B4357">
        <v>2020</v>
      </c>
      <c r="C4357" t="s">
        <v>29</v>
      </c>
      <c r="D4357">
        <v>409150</v>
      </c>
      <c r="E4357">
        <v>705000</v>
      </c>
      <c r="F4357" t="s">
        <v>13</v>
      </c>
      <c r="G4357" t="s">
        <v>14</v>
      </c>
      <c r="H4357">
        <v>3</v>
      </c>
      <c r="I4357">
        <v>1</v>
      </c>
      <c r="J4357">
        <v>943</v>
      </c>
      <c r="K4357">
        <v>1.0254395000000001</v>
      </c>
      <c r="L4357" t="s">
        <v>16</v>
      </c>
    </row>
    <row r="4358" spans="1:12" x14ac:dyDescent="0.3">
      <c r="A4358" s="1">
        <v>44037</v>
      </c>
      <c r="B4358">
        <v>2020</v>
      </c>
      <c r="C4358" t="s">
        <v>21</v>
      </c>
      <c r="D4358">
        <v>2668120</v>
      </c>
      <c r="E4358">
        <v>2625000</v>
      </c>
      <c r="F4358" t="s">
        <v>13</v>
      </c>
      <c r="G4358" t="s">
        <v>14</v>
      </c>
      <c r="H4358">
        <v>3</v>
      </c>
      <c r="I4358">
        <v>3</v>
      </c>
      <c r="J4358">
        <v>948</v>
      </c>
      <c r="K4358">
        <v>1.0254395000000001</v>
      </c>
      <c r="L4358" t="s">
        <v>15</v>
      </c>
    </row>
    <row r="4359" spans="1:12" x14ac:dyDescent="0.3">
      <c r="A4359" s="1">
        <v>44037</v>
      </c>
      <c r="B4359">
        <v>2020</v>
      </c>
      <c r="C4359" t="s">
        <v>26</v>
      </c>
      <c r="D4359">
        <v>634760</v>
      </c>
      <c r="E4359">
        <v>865000</v>
      </c>
      <c r="F4359" t="s">
        <v>13</v>
      </c>
      <c r="G4359" t="s">
        <v>14</v>
      </c>
      <c r="H4359">
        <v>3</v>
      </c>
      <c r="I4359">
        <v>1</v>
      </c>
      <c r="J4359">
        <v>973</v>
      </c>
      <c r="K4359">
        <v>1.0254395000000001</v>
      </c>
      <c r="L4359" t="s">
        <v>25</v>
      </c>
    </row>
    <row r="4360" spans="1:12" x14ac:dyDescent="0.3">
      <c r="A4360" s="1">
        <v>44037</v>
      </c>
      <c r="B4360">
        <v>2020</v>
      </c>
      <c r="C4360" t="s">
        <v>29</v>
      </c>
      <c r="D4360">
        <v>217980</v>
      </c>
      <c r="E4360">
        <v>325000</v>
      </c>
      <c r="F4360" t="s">
        <v>19</v>
      </c>
      <c r="G4360" t="s">
        <v>20</v>
      </c>
      <c r="H4360">
        <v>4</v>
      </c>
      <c r="I4360">
        <v>3</v>
      </c>
      <c r="J4360">
        <v>1377</v>
      </c>
      <c r="K4360">
        <v>1.0254395000000001</v>
      </c>
      <c r="L4360" t="s">
        <v>15</v>
      </c>
    </row>
    <row r="4361" spans="1:12" x14ac:dyDescent="0.3">
      <c r="A4361" s="1">
        <v>44037</v>
      </c>
      <c r="B4361">
        <v>2020</v>
      </c>
      <c r="C4361" t="s">
        <v>29</v>
      </c>
      <c r="D4361">
        <v>176540</v>
      </c>
      <c r="E4361">
        <v>325000</v>
      </c>
      <c r="F4361" t="s">
        <v>13</v>
      </c>
      <c r="G4361" t="s">
        <v>14</v>
      </c>
      <c r="H4361">
        <v>3</v>
      </c>
      <c r="I4361">
        <v>2</v>
      </c>
      <c r="J4361">
        <v>1057</v>
      </c>
      <c r="K4361">
        <v>1.0254395000000001</v>
      </c>
      <c r="L4361" t="s">
        <v>22</v>
      </c>
    </row>
    <row r="4362" spans="1:12" x14ac:dyDescent="0.3">
      <c r="A4362" s="1">
        <v>44038</v>
      </c>
      <c r="B4362">
        <v>2020</v>
      </c>
      <c r="C4362" t="s">
        <v>17</v>
      </c>
      <c r="D4362">
        <v>81680</v>
      </c>
      <c r="E4362">
        <v>102375</v>
      </c>
      <c r="F4362" t="s">
        <v>13</v>
      </c>
      <c r="G4362" t="s">
        <v>14</v>
      </c>
      <c r="H4362">
        <v>3</v>
      </c>
      <c r="I4362">
        <v>2</v>
      </c>
      <c r="J4362">
        <v>907</v>
      </c>
      <c r="K4362">
        <v>1.0254395000000001</v>
      </c>
      <c r="L4362" t="s">
        <v>22</v>
      </c>
    </row>
    <row r="4363" spans="1:12" x14ac:dyDescent="0.3">
      <c r="A4363" s="1">
        <v>44039</v>
      </c>
      <c r="B4363">
        <v>2020</v>
      </c>
      <c r="C4363" t="s">
        <v>26</v>
      </c>
      <c r="D4363">
        <v>238210</v>
      </c>
      <c r="E4363">
        <v>460000</v>
      </c>
      <c r="F4363" t="s">
        <v>13</v>
      </c>
      <c r="G4363" t="s">
        <v>14</v>
      </c>
      <c r="H4363">
        <v>3</v>
      </c>
      <c r="I4363">
        <v>3</v>
      </c>
      <c r="J4363">
        <v>968</v>
      </c>
      <c r="K4363">
        <v>1.0254395000000001</v>
      </c>
      <c r="L4363" t="s">
        <v>22</v>
      </c>
    </row>
    <row r="4364" spans="1:12" x14ac:dyDescent="0.3">
      <c r="A4364" s="1">
        <v>44042</v>
      </c>
      <c r="B4364">
        <v>2020</v>
      </c>
      <c r="C4364" t="s">
        <v>21</v>
      </c>
      <c r="D4364">
        <v>2394980</v>
      </c>
      <c r="E4364">
        <v>3382200</v>
      </c>
      <c r="F4364" t="s">
        <v>13</v>
      </c>
      <c r="G4364" t="s">
        <v>14</v>
      </c>
      <c r="H4364">
        <v>3</v>
      </c>
      <c r="I4364">
        <v>1</v>
      </c>
      <c r="J4364">
        <v>1033</v>
      </c>
      <c r="K4364">
        <v>1.0254395000000001</v>
      </c>
      <c r="L4364" t="s">
        <v>15</v>
      </c>
    </row>
    <row r="4365" spans="1:12" x14ac:dyDescent="0.3">
      <c r="A4365" s="1">
        <v>44042</v>
      </c>
      <c r="B4365">
        <v>2020</v>
      </c>
      <c r="C4365" t="s">
        <v>17</v>
      </c>
      <c r="D4365">
        <v>174940</v>
      </c>
      <c r="E4365">
        <v>285000</v>
      </c>
      <c r="F4365" t="s">
        <v>23</v>
      </c>
      <c r="G4365" t="s">
        <v>24</v>
      </c>
      <c r="H4365">
        <v>6</v>
      </c>
      <c r="I4365">
        <v>5</v>
      </c>
      <c r="J4365">
        <v>2169</v>
      </c>
      <c r="K4365">
        <v>1.0254395000000001</v>
      </c>
      <c r="L4365" t="s">
        <v>25</v>
      </c>
    </row>
    <row r="4366" spans="1:12" x14ac:dyDescent="0.3">
      <c r="A4366" s="1">
        <v>44042</v>
      </c>
      <c r="B4366">
        <v>2020</v>
      </c>
      <c r="C4366" t="s">
        <v>29</v>
      </c>
      <c r="D4366">
        <v>315490</v>
      </c>
      <c r="E4366">
        <v>471850</v>
      </c>
      <c r="F4366" t="s">
        <v>13</v>
      </c>
      <c r="G4366" t="s">
        <v>14</v>
      </c>
      <c r="H4366">
        <v>3</v>
      </c>
      <c r="I4366">
        <v>3</v>
      </c>
      <c r="J4366">
        <v>1000</v>
      </c>
      <c r="K4366">
        <v>1.0254395000000001</v>
      </c>
      <c r="L4366" t="s">
        <v>15</v>
      </c>
    </row>
    <row r="4367" spans="1:12" x14ac:dyDescent="0.3">
      <c r="A4367" s="1">
        <v>44042</v>
      </c>
      <c r="B4367">
        <v>2020</v>
      </c>
      <c r="C4367" t="s">
        <v>17</v>
      </c>
      <c r="D4367">
        <v>68570</v>
      </c>
      <c r="E4367">
        <v>113000</v>
      </c>
      <c r="F4367" t="s">
        <v>13</v>
      </c>
      <c r="G4367" t="s">
        <v>14</v>
      </c>
      <c r="H4367">
        <v>3</v>
      </c>
      <c r="I4367">
        <v>1</v>
      </c>
      <c r="J4367">
        <v>904</v>
      </c>
      <c r="K4367">
        <v>1.0254395000000001</v>
      </c>
      <c r="L4367" t="s">
        <v>16</v>
      </c>
    </row>
    <row r="4368" spans="1:12" x14ac:dyDescent="0.3">
      <c r="A4368" s="1">
        <v>44042</v>
      </c>
      <c r="B4368">
        <v>2020</v>
      </c>
      <c r="C4368" t="s">
        <v>29</v>
      </c>
      <c r="D4368">
        <v>151270</v>
      </c>
      <c r="E4368">
        <v>230000</v>
      </c>
      <c r="F4368" t="s">
        <v>13</v>
      </c>
      <c r="G4368" t="s">
        <v>14</v>
      </c>
      <c r="H4368">
        <v>3</v>
      </c>
      <c r="I4368">
        <v>1</v>
      </c>
      <c r="J4368">
        <v>907</v>
      </c>
      <c r="K4368">
        <v>1.0254395000000001</v>
      </c>
      <c r="L4368" t="s">
        <v>22</v>
      </c>
    </row>
    <row r="4369" spans="1:12" x14ac:dyDescent="0.3">
      <c r="A4369" s="1">
        <v>44043</v>
      </c>
      <c r="B4369">
        <v>2020</v>
      </c>
      <c r="C4369" t="s">
        <v>26</v>
      </c>
      <c r="D4369">
        <v>882000</v>
      </c>
      <c r="E4369">
        <v>1450000</v>
      </c>
      <c r="F4369" t="s">
        <v>13</v>
      </c>
      <c r="G4369" t="s">
        <v>14</v>
      </c>
      <c r="H4369">
        <v>3</v>
      </c>
      <c r="I4369">
        <v>3</v>
      </c>
      <c r="J4369">
        <v>969</v>
      </c>
      <c r="K4369">
        <v>1.0254395000000001</v>
      </c>
      <c r="L4369" t="s">
        <v>16</v>
      </c>
    </row>
    <row r="4370" spans="1:12" x14ac:dyDescent="0.3">
      <c r="A4370" s="1">
        <v>44043</v>
      </c>
      <c r="B4370">
        <v>2020</v>
      </c>
      <c r="C4370" t="s">
        <v>17</v>
      </c>
      <c r="D4370">
        <v>76660</v>
      </c>
      <c r="E4370">
        <v>218000</v>
      </c>
      <c r="F4370" t="s">
        <v>13</v>
      </c>
      <c r="G4370" t="s">
        <v>14</v>
      </c>
      <c r="H4370">
        <v>3</v>
      </c>
      <c r="I4370">
        <v>2</v>
      </c>
      <c r="J4370">
        <v>1028</v>
      </c>
      <c r="K4370">
        <v>1.0254395000000001</v>
      </c>
      <c r="L4370" t="s">
        <v>15</v>
      </c>
    </row>
    <row r="4371" spans="1:12" x14ac:dyDescent="0.3">
      <c r="A4371" s="1">
        <v>44043</v>
      </c>
      <c r="B4371">
        <v>2020</v>
      </c>
      <c r="C4371" t="s">
        <v>18</v>
      </c>
      <c r="D4371">
        <v>277770</v>
      </c>
      <c r="E4371">
        <v>87000</v>
      </c>
      <c r="F4371" t="s">
        <v>13</v>
      </c>
      <c r="G4371" t="s">
        <v>14</v>
      </c>
      <c r="H4371">
        <v>3</v>
      </c>
      <c r="I4371">
        <v>3</v>
      </c>
      <c r="J4371">
        <v>1076</v>
      </c>
      <c r="K4371">
        <v>1.0254395000000001</v>
      </c>
      <c r="L4371" t="s">
        <v>25</v>
      </c>
    </row>
    <row r="4372" spans="1:12" x14ac:dyDescent="0.3">
      <c r="A4372" s="1">
        <v>44043</v>
      </c>
      <c r="B4372">
        <v>2020</v>
      </c>
      <c r="C4372" t="s">
        <v>18</v>
      </c>
      <c r="D4372">
        <v>150110</v>
      </c>
      <c r="E4372">
        <v>950000</v>
      </c>
      <c r="F4372" t="s">
        <v>19</v>
      </c>
      <c r="G4372" t="s">
        <v>20</v>
      </c>
      <c r="H4372">
        <v>4</v>
      </c>
      <c r="I4372">
        <v>4</v>
      </c>
      <c r="J4372">
        <v>1424</v>
      </c>
      <c r="K4372">
        <v>1.0254395000000001</v>
      </c>
      <c r="L4372" t="s">
        <v>22</v>
      </c>
    </row>
    <row r="4373" spans="1:12" x14ac:dyDescent="0.3">
      <c r="A4373" s="1">
        <v>44043</v>
      </c>
      <c r="B4373">
        <v>2020</v>
      </c>
      <c r="C4373" t="s">
        <v>18</v>
      </c>
      <c r="D4373">
        <v>385490</v>
      </c>
      <c r="E4373">
        <v>590000</v>
      </c>
      <c r="F4373" t="s">
        <v>13</v>
      </c>
      <c r="G4373" t="s">
        <v>14</v>
      </c>
      <c r="H4373">
        <v>3</v>
      </c>
      <c r="I4373">
        <v>3</v>
      </c>
      <c r="J4373">
        <v>917</v>
      </c>
      <c r="K4373">
        <v>1.0254395000000001</v>
      </c>
      <c r="L4373" t="s">
        <v>22</v>
      </c>
    </row>
    <row r="4374" spans="1:12" x14ac:dyDescent="0.3">
      <c r="A4374" s="1">
        <v>44044</v>
      </c>
      <c r="B4374">
        <v>2020</v>
      </c>
      <c r="C4374" t="s">
        <v>26</v>
      </c>
      <c r="D4374">
        <v>349370</v>
      </c>
      <c r="E4374">
        <v>555000</v>
      </c>
      <c r="F4374" t="s">
        <v>13</v>
      </c>
      <c r="G4374" t="s">
        <v>14</v>
      </c>
      <c r="H4374">
        <v>3</v>
      </c>
      <c r="I4374">
        <v>3</v>
      </c>
      <c r="J4374">
        <v>922</v>
      </c>
      <c r="K4374">
        <v>1.0254395000000001</v>
      </c>
      <c r="L4374" t="s">
        <v>16</v>
      </c>
    </row>
    <row r="4375" spans="1:12" x14ac:dyDescent="0.3">
      <c r="A4375" s="1">
        <v>44044</v>
      </c>
      <c r="B4375">
        <v>2020</v>
      </c>
      <c r="C4375" t="s">
        <v>26</v>
      </c>
      <c r="D4375">
        <v>255500</v>
      </c>
      <c r="E4375">
        <v>315000</v>
      </c>
      <c r="F4375" t="s">
        <v>13</v>
      </c>
      <c r="G4375" t="s">
        <v>14</v>
      </c>
      <c r="H4375">
        <v>3</v>
      </c>
      <c r="I4375">
        <v>2</v>
      </c>
      <c r="J4375">
        <v>994</v>
      </c>
      <c r="K4375">
        <v>1.0254395000000001</v>
      </c>
      <c r="L4375" t="s">
        <v>25</v>
      </c>
    </row>
    <row r="4376" spans="1:12" x14ac:dyDescent="0.3">
      <c r="A4376" s="1">
        <v>44045</v>
      </c>
      <c r="B4376">
        <v>2020</v>
      </c>
      <c r="C4376" t="s">
        <v>17</v>
      </c>
      <c r="D4376">
        <v>107360</v>
      </c>
      <c r="E4376">
        <v>150000</v>
      </c>
      <c r="F4376" t="s">
        <v>19</v>
      </c>
      <c r="G4376" t="s">
        <v>20</v>
      </c>
      <c r="H4376">
        <v>4</v>
      </c>
      <c r="I4376">
        <v>3</v>
      </c>
      <c r="J4376">
        <v>1376</v>
      </c>
      <c r="K4376">
        <v>1.0254395000000001</v>
      </c>
      <c r="L4376" t="s">
        <v>22</v>
      </c>
    </row>
    <row r="4377" spans="1:12" x14ac:dyDescent="0.3">
      <c r="A4377" s="1">
        <v>44049</v>
      </c>
      <c r="B4377">
        <v>2020</v>
      </c>
      <c r="C4377" t="s">
        <v>26</v>
      </c>
      <c r="D4377">
        <v>178290</v>
      </c>
      <c r="E4377">
        <v>296000</v>
      </c>
      <c r="F4377" t="s">
        <v>13</v>
      </c>
      <c r="G4377" t="s">
        <v>14</v>
      </c>
      <c r="H4377">
        <v>3</v>
      </c>
      <c r="I4377">
        <v>3</v>
      </c>
      <c r="J4377">
        <v>1061</v>
      </c>
      <c r="K4377">
        <v>1.0254395000000001</v>
      </c>
      <c r="L4377" t="s">
        <v>15</v>
      </c>
    </row>
    <row r="4378" spans="1:12" x14ac:dyDescent="0.3">
      <c r="A4378" s="1">
        <v>44050</v>
      </c>
      <c r="B4378">
        <v>2020</v>
      </c>
      <c r="C4378" t="s">
        <v>18</v>
      </c>
      <c r="D4378">
        <v>329630</v>
      </c>
      <c r="E4378">
        <v>301000</v>
      </c>
      <c r="F4378" t="s">
        <v>13</v>
      </c>
      <c r="G4378" t="s">
        <v>14</v>
      </c>
      <c r="H4378">
        <v>3</v>
      </c>
      <c r="I4378">
        <v>1</v>
      </c>
      <c r="J4378">
        <v>1061</v>
      </c>
      <c r="K4378">
        <v>1.0254395000000001</v>
      </c>
      <c r="L4378" t="s">
        <v>16</v>
      </c>
    </row>
    <row r="4379" spans="1:12" x14ac:dyDescent="0.3">
      <c r="A4379" s="1">
        <v>44050</v>
      </c>
      <c r="B4379">
        <v>2020</v>
      </c>
      <c r="C4379" t="s">
        <v>21</v>
      </c>
      <c r="D4379">
        <v>2245320</v>
      </c>
      <c r="E4379">
        <v>2100000</v>
      </c>
      <c r="F4379" t="s">
        <v>13</v>
      </c>
      <c r="G4379" t="s">
        <v>14</v>
      </c>
      <c r="H4379">
        <v>3</v>
      </c>
      <c r="I4379">
        <v>3</v>
      </c>
      <c r="J4379">
        <v>989</v>
      </c>
      <c r="K4379">
        <v>1.0254395000000001</v>
      </c>
      <c r="L4379" t="s">
        <v>15</v>
      </c>
    </row>
    <row r="4380" spans="1:12" x14ac:dyDescent="0.3">
      <c r="A4380" s="1">
        <v>44051</v>
      </c>
      <c r="B4380">
        <v>2020</v>
      </c>
      <c r="C4380" t="s">
        <v>26</v>
      </c>
      <c r="D4380">
        <v>1186990</v>
      </c>
      <c r="E4380">
        <v>1700000</v>
      </c>
      <c r="F4380" t="s">
        <v>13</v>
      </c>
      <c r="G4380" t="s">
        <v>14</v>
      </c>
      <c r="H4380">
        <v>3</v>
      </c>
      <c r="I4380">
        <v>2</v>
      </c>
      <c r="J4380">
        <v>935</v>
      </c>
      <c r="K4380">
        <v>1.0254395000000001</v>
      </c>
      <c r="L4380" t="s">
        <v>16</v>
      </c>
    </row>
    <row r="4381" spans="1:12" x14ac:dyDescent="0.3">
      <c r="A4381" s="1">
        <v>44053</v>
      </c>
      <c r="B4381">
        <v>2020</v>
      </c>
      <c r="C4381" t="s">
        <v>29</v>
      </c>
      <c r="D4381">
        <v>190260</v>
      </c>
      <c r="E4381">
        <v>300000</v>
      </c>
      <c r="F4381" t="s">
        <v>13</v>
      </c>
      <c r="G4381" t="s">
        <v>14</v>
      </c>
      <c r="H4381">
        <v>3</v>
      </c>
      <c r="I4381">
        <v>1</v>
      </c>
      <c r="J4381">
        <v>975</v>
      </c>
      <c r="K4381">
        <v>1.0254395000000001</v>
      </c>
      <c r="L4381" t="s">
        <v>22</v>
      </c>
    </row>
    <row r="4382" spans="1:12" x14ac:dyDescent="0.3">
      <c r="A4382" s="1">
        <v>44056</v>
      </c>
      <c r="B4382">
        <v>2020</v>
      </c>
      <c r="C4382" t="s">
        <v>29</v>
      </c>
      <c r="D4382">
        <v>183470</v>
      </c>
      <c r="E4382">
        <v>263000</v>
      </c>
      <c r="F4382" t="s">
        <v>13</v>
      </c>
      <c r="G4382" t="s">
        <v>14</v>
      </c>
      <c r="H4382">
        <v>3</v>
      </c>
      <c r="I4382">
        <v>3</v>
      </c>
      <c r="J4382">
        <v>1016</v>
      </c>
      <c r="K4382">
        <v>1.0254395000000001</v>
      </c>
      <c r="L4382" t="s">
        <v>16</v>
      </c>
    </row>
    <row r="4383" spans="1:12" x14ac:dyDescent="0.3">
      <c r="A4383" s="1">
        <v>44057</v>
      </c>
      <c r="B4383">
        <v>2020</v>
      </c>
      <c r="C4383" t="s">
        <v>29</v>
      </c>
      <c r="D4383">
        <v>119910</v>
      </c>
      <c r="E4383">
        <v>162000</v>
      </c>
      <c r="F4383" t="s">
        <v>13</v>
      </c>
      <c r="G4383" t="s">
        <v>14</v>
      </c>
      <c r="H4383">
        <v>3</v>
      </c>
      <c r="I4383">
        <v>3</v>
      </c>
      <c r="J4383">
        <v>1038</v>
      </c>
      <c r="K4383">
        <v>1.0254395000000001</v>
      </c>
      <c r="L4383" t="s">
        <v>25</v>
      </c>
    </row>
    <row r="4384" spans="1:12" x14ac:dyDescent="0.3">
      <c r="A4384" s="1">
        <v>44057</v>
      </c>
      <c r="B4384">
        <v>2020</v>
      </c>
      <c r="C4384" t="s">
        <v>17</v>
      </c>
      <c r="D4384">
        <v>115650</v>
      </c>
      <c r="E4384">
        <v>130000</v>
      </c>
      <c r="F4384" t="s">
        <v>13</v>
      </c>
      <c r="G4384" t="s">
        <v>14</v>
      </c>
      <c r="H4384">
        <v>3</v>
      </c>
      <c r="I4384">
        <v>1</v>
      </c>
      <c r="J4384">
        <v>970</v>
      </c>
      <c r="K4384">
        <v>1.0254395000000001</v>
      </c>
      <c r="L4384" t="s">
        <v>15</v>
      </c>
    </row>
    <row r="4385" spans="1:12" x14ac:dyDescent="0.3">
      <c r="A4385" s="1">
        <v>44057</v>
      </c>
      <c r="B4385">
        <v>2020</v>
      </c>
      <c r="C4385" t="s">
        <v>29</v>
      </c>
      <c r="D4385">
        <v>179760</v>
      </c>
      <c r="E4385">
        <v>325000</v>
      </c>
      <c r="F4385" t="s">
        <v>19</v>
      </c>
      <c r="G4385" t="s">
        <v>20</v>
      </c>
      <c r="H4385">
        <v>4</v>
      </c>
      <c r="I4385">
        <v>2</v>
      </c>
      <c r="J4385">
        <v>1219</v>
      </c>
      <c r="K4385">
        <v>1.0254395000000001</v>
      </c>
      <c r="L4385" t="s">
        <v>25</v>
      </c>
    </row>
    <row r="4386" spans="1:12" x14ac:dyDescent="0.3">
      <c r="A4386" s="1">
        <v>44058</v>
      </c>
      <c r="B4386">
        <v>2020</v>
      </c>
      <c r="C4386" t="s">
        <v>17</v>
      </c>
      <c r="D4386">
        <v>256210</v>
      </c>
      <c r="E4386">
        <v>245286</v>
      </c>
      <c r="F4386" t="s">
        <v>13</v>
      </c>
      <c r="G4386" t="s">
        <v>14</v>
      </c>
      <c r="H4386">
        <v>3</v>
      </c>
      <c r="I4386">
        <v>3</v>
      </c>
      <c r="J4386">
        <v>1030</v>
      </c>
      <c r="K4386">
        <v>1.0254395000000001</v>
      </c>
      <c r="L4386" t="s">
        <v>16</v>
      </c>
    </row>
    <row r="4387" spans="1:12" x14ac:dyDescent="0.3">
      <c r="A4387" s="1">
        <v>44058</v>
      </c>
      <c r="B4387">
        <v>2020</v>
      </c>
      <c r="C4387" t="s">
        <v>26</v>
      </c>
      <c r="D4387">
        <v>576310</v>
      </c>
      <c r="E4387">
        <v>900000</v>
      </c>
      <c r="F4387" t="s">
        <v>13</v>
      </c>
      <c r="G4387" t="s">
        <v>14</v>
      </c>
      <c r="H4387">
        <v>3</v>
      </c>
      <c r="I4387">
        <v>2</v>
      </c>
      <c r="J4387">
        <v>1062</v>
      </c>
      <c r="K4387">
        <v>1.0254395000000001</v>
      </c>
      <c r="L4387" t="s">
        <v>25</v>
      </c>
    </row>
    <row r="4388" spans="1:12" x14ac:dyDescent="0.3">
      <c r="A4388" s="1">
        <v>44058</v>
      </c>
      <c r="B4388">
        <v>2020</v>
      </c>
      <c r="C4388" t="s">
        <v>18</v>
      </c>
      <c r="D4388">
        <v>582370</v>
      </c>
      <c r="E4388">
        <v>720000</v>
      </c>
      <c r="F4388" t="s">
        <v>13</v>
      </c>
      <c r="G4388" t="s">
        <v>14</v>
      </c>
      <c r="H4388">
        <v>3</v>
      </c>
      <c r="I4388">
        <v>3</v>
      </c>
      <c r="J4388">
        <v>980</v>
      </c>
      <c r="K4388">
        <v>1.0254395000000001</v>
      </c>
      <c r="L4388" t="s">
        <v>15</v>
      </c>
    </row>
    <row r="4389" spans="1:12" x14ac:dyDescent="0.3">
      <c r="A4389" s="1">
        <v>44058</v>
      </c>
      <c r="B4389">
        <v>2020</v>
      </c>
      <c r="C4389" t="s">
        <v>29</v>
      </c>
      <c r="D4389">
        <v>255500</v>
      </c>
      <c r="E4389">
        <v>429900</v>
      </c>
      <c r="F4389" t="s">
        <v>13</v>
      </c>
      <c r="G4389" t="s">
        <v>14</v>
      </c>
      <c r="H4389">
        <v>3</v>
      </c>
      <c r="I4389">
        <v>1</v>
      </c>
      <c r="J4389">
        <v>1079</v>
      </c>
      <c r="K4389">
        <v>1.0254395000000001</v>
      </c>
      <c r="L4389" t="s">
        <v>25</v>
      </c>
    </row>
    <row r="4390" spans="1:12" x14ac:dyDescent="0.3">
      <c r="A4390" s="1">
        <v>44063</v>
      </c>
      <c r="B4390">
        <v>2020</v>
      </c>
      <c r="C4390" t="s">
        <v>29</v>
      </c>
      <c r="D4390">
        <v>167440</v>
      </c>
      <c r="E4390">
        <v>260000</v>
      </c>
      <c r="F4390" t="s">
        <v>13</v>
      </c>
      <c r="G4390" t="s">
        <v>14</v>
      </c>
      <c r="H4390">
        <v>3</v>
      </c>
      <c r="I4390">
        <v>1</v>
      </c>
      <c r="J4390">
        <v>1084</v>
      </c>
      <c r="K4390">
        <v>1.0254395000000001</v>
      </c>
      <c r="L4390" t="s">
        <v>25</v>
      </c>
    </row>
    <row r="4391" spans="1:12" x14ac:dyDescent="0.3">
      <c r="A4391" s="1">
        <v>44063</v>
      </c>
      <c r="B4391">
        <v>2020</v>
      </c>
      <c r="C4391" t="s">
        <v>26</v>
      </c>
      <c r="D4391">
        <v>372750</v>
      </c>
      <c r="E4391">
        <v>505000</v>
      </c>
      <c r="F4391" t="s">
        <v>13</v>
      </c>
      <c r="G4391" t="s">
        <v>14</v>
      </c>
      <c r="H4391">
        <v>3</v>
      </c>
      <c r="I4391">
        <v>2</v>
      </c>
      <c r="J4391">
        <v>1017</v>
      </c>
      <c r="K4391">
        <v>1.0254395000000001</v>
      </c>
      <c r="L4391" t="s">
        <v>15</v>
      </c>
    </row>
    <row r="4392" spans="1:12" x14ac:dyDescent="0.3">
      <c r="A4392" s="1">
        <v>44064</v>
      </c>
      <c r="B4392">
        <v>2020</v>
      </c>
      <c r="C4392" t="s">
        <v>17</v>
      </c>
      <c r="D4392">
        <v>129040</v>
      </c>
      <c r="E4392">
        <v>210000</v>
      </c>
      <c r="F4392" t="s">
        <v>13</v>
      </c>
      <c r="G4392" t="s">
        <v>14</v>
      </c>
      <c r="H4392">
        <v>3</v>
      </c>
      <c r="I4392">
        <v>1</v>
      </c>
      <c r="J4392">
        <v>1040</v>
      </c>
      <c r="K4392">
        <v>1.0254395000000001</v>
      </c>
      <c r="L4392" t="s">
        <v>25</v>
      </c>
    </row>
    <row r="4393" spans="1:12" x14ac:dyDescent="0.3">
      <c r="A4393" s="1">
        <v>44065</v>
      </c>
      <c r="B4393">
        <v>2020</v>
      </c>
      <c r="C4393" t="s">
        <v>29</v>
      </c>
      <c r="D4393">
        <v>128030</v>
      </c>
      <c r="E4393">
        <v>204000</v>
      </c>
      <c r="F4393" t="s">
        <v>13</v>
      </c>
      <c r="G4393" t="s">
        <v>14</v>
      </c>
      <c r="H4393">
        <v>3</v>
      </c>
      <c r="I4393">
        <v>1</v>
      </c>
      <c r="J4393">
        <v>1095</v>
      </c>
      <c r="K4393">
        <v>1.0254395000000001</v>
      </c>
      <c r="L4393" t="s">
        <v>16</v>
      </c>
    </row>
    <row r="4394" spans="1:12" x14ac:dyDescent="0.3">
      <c r="A4394" s="1">
        <v>44065</v>
      </c>
      <c r="B4394">
        <v>2020</v>
      </c>
      <c r="C4394" t="s">
        <v>29</v>
      </c>
      <c r="D4394">
        <v>177940</v>
      </c>
      <c r="E4394">
        <v>333000</v>
      </c>
      <c r="F4394" t="s">
        <v>13</v>
      </c>
      <c r="G4394" t="s">
        <v>14</v>
      </c>
      <c r="H4394">
        <v>3</v>
      </c>
      <c r="I4394">
        <v>1</v>
      </c>
      <c r="J4394">
        <v>1061</v>
      </c>
      <c r="K4394">
        <v>1.0254395000000001</v>
      </c>
      <c r="L4394" t="s">
        <v>15</v>
      </c>
    </row>
    <row r="4395" spans="1:12" x14ac:dyDescent="0.3">
      <c r="A4395" s="1">
        <v>44065</v>
      </c>
      <c r="B4395">
        <v>2020</v>
      </c>
      <c r="C4395" t="s">
        <v>29</v>
      </c>
      <c r="D4395">
        <v>147840</v>
      </c>
      <c r="E4395">
        <v>255000</v>
      </c>
      <c r="F4395" t="s">
        <v>13</v>
      </c>
      <c r="G4395" t="s">
        <v>14</v>
      </c>
      <c r="H4395">
        <v>3</v>
      </c>
      <c r="I4395">
        <v>1</v>
      </c>
      <c r="J4395">
        <v>966</v>
      </c>
      <c r="K4395">
        <v>1.0254395000000001</v>
      </c>
      <c r="L4395" t="s">
        <v>16</v>
      </c>
    </row>
    <row r="4396" spans="1:12" x14ac:dyDescent="0.3">
      <c r="A4396" s="1">
        <v>44067</v>
      </c>
      <c r="B4396">
        <v>2020</v>
      </c>
      <c r="C4396" t="s">
        <v>29</v>
      </c>
      <c r="D4396">
        <v>167580</v>
      </c>
      <c r="E4396">
        <v>220000</v>
      </c>
      <c r="F4396" t="s">
        <v>13</v>
      </c>
      <c r="G4396" t="s">
        <v>14</v>
      </c>
      <c r="H4396">
        <v>3</v>
      </c>
      <c r="I4396">
        <v>2</v>
      </c>
      <c r="J4396">
        <v>1031</v>
      </c>
      <c r="K4396">
        <v>1.0254395000000001</v>
      </c>
      <c r="L4396" t="s">
        <v>15</v>
      </c>
    </row>
    <row r="4397" spans="1:12" x14ac:dyDescent="0.3">
      <c r="A4397" s="1">
        <v>44067</v>
      </c>
      <c r="B4397">
        <v>2020</v>
      </c>
      <c r="C4397" t="s">
        <v>21</v>
      </c>
      <c r="D4397">
        <v>1817480</v>
      </c>
      <c r="E4397">
        <v>2600000</v>
      </c>
      <c r="F4397" t="s">
        <v>13</v>
      </c>
      <c r="G4397" t="s">
        <v>14</v>
      </c>
      <c r="H4397">
        <v>3</v>
      </c>
      <c r="I4397">
        <v>1</v>
      </c>
      <c r="J4397">
        <v>935</v>
      </c>
      <c r="K4397">
        <v>1.0254395000000001</v>
      </c>
      <c r="L4397" t="s">
        <v>22</v>
      </c>
    </row>
    <row r="4398" spans="1:12" x14ac:dyDescent="0.3">
      <c r="A4398" s="1">
        <v>44067</v>
      </c>
      <c r="B4398">
        <v>2020</v>
      </c>
      <c r="C4398" t="s">
        <v>26</v>
      </c>
      <c r="D4398">
        <v>888230</v>
      </c>
      <c r="E4398">
        <v>1075000</v>
      </c>
      <c r="F4398" t="s">
        <v>13</v>
      </c>
      <c r="G4398" t="s">
        <v>14</v>
      </c>
      <c r="H4398">
        <v>3</v>
      </c>
      <c r="I4398">
        <v>3</v>
      </c>
      <c r="J4398">
        <v>941</v>
      </c>
      <c r="K4398">
        <v>1.0254395000000001</v>
      </c>
      <c r="L4398" t="s">
        <v>25</v>
      </c>
    </row>
    <row r="4399" spans="1:12" x14ac:dyDescent="0.3">
      <c r="A4399" s="1">
        <v>44072</v>
      </c>
      <c r="B4399">
        <v>2020</v>
      </c>
      <c r="C4399" t="s">
        <v>29</v>
      </c>
      <c r="D4399">
        <v>354830</v>
      </c>
      <c r="E4399">
        <v>545100</v>
      </c>
      <c r="F4399" t="s">
        <v>13</v>
      </c>
      <c r="G4399" t="s">
        <v>14</v>
      </c>
      <c r="H4399">
        <v>3</v>
      </c>
      <c r="I4399">
        <v>3</v>
      </c>
      <c r="J4399">
        <v>1093</v>
      </c>
      <c r="K4399">
        <v>1.0254395000000001</v>
      </c>
      <c r="L4399" t="s">
        <v>16</v>
      </c>
    </row>
    <row r="4400" spans="1:12" x14ac:dyDescent="0.3">
      <c r="A4400" s="1">
        <v>44072</v>
      </c>
      <c r="B4400">
        <v>2020</v>
      </c>
      <c r="C4400" t="s">
        <v>26</v>
      </c>
      <c r="D4400">
        <v>147140</v>
      </c>
      <c r="E4400">
        <v>255000</v>
      </c>
      <c r="F4400" t="s">
        <v>13</v>
      </c>
      <c r="G4400" t="s">
        <v>14</v>
      </c>
      <c r="H4400">
        <v>3</v>
      </c>
      <c r="I4400">
        <v>2</v>
      </c>
      <c r="J4400">
        <v>974</v>
      </c>
      <c r="K4400">
        <v>1.0254395000000001</v>
      </c>
      <c r="L4400" t="s">
        <v>25</v>
      </c>
    </row>
    <row r="4401" spans="1:12" x14ac:dyDescent="0.3">
      <c r="A4401" s="1">
        <v>44073</v>
      </c>
      <c r="B4401">
        <v>2020</v>
      </c>
      <c r="C4401" t="s">
        <v>21</v>
      </c>
      <c r="D4401">
        <v>1913870</v>
      </c>
      <c r="E4401">
        <v>1700000</v>
      </c>
      <c r="F4401" t="s">
        <v>13</v>
      </c>
      <c r="G4401" t="s">
        <v>14</v>
      </c>
      <c r="H4401">
        <v>3</v>
      </c>
      <c r="I4401">
        <v>3</v>
      </c>
      <c r="J4401">
        <v>1050</v>
      </c>
      <c r="K4401">
        <v>1.0254395000000001</v>
      </c>
      <c r="L4401" t="s">
        <v>22</v>
      </c>
    </row>
    <row r="4402" spans="1:12" x14ac:dyDescent="0.3">
      <c r="A4402" s="1">
        <v>44073</v>
      </c>
      <c r="B4402">
        <v>2020</v>
      </c>
      <c r="C4402" t="s">
        <v>17</v>
      </c>
      <c r="D4402">
        <v>83390</v>
      </c>
      <c r="E4402">
        <v>123000</v>
      </c>
      <c r="F4402" t="s">
        <v>19</v>
      </c>
      <c r="G4402" t="s">
        <v>20</v>
      </c>
      <c r="H4402">
        <v>4</v>
      </c>
      <c r="I4402">
        <v>4</v>
      </c>
      <c r="J4402">
        <v>1352</v>
      </c>
      <c r="K4402">
        <v>1.0254395000000001</v>
      </c>
      <c r="L4402" t="s">
        <v>22</v>
      </c>
    </row>
    <row r="4403" spans="1:12" x14ac:dyDescent="0.3">
      <c r="A4403" s="1">
        <v>44073</v>
      </c>
      <c r="B4403">
        <v>2020</v>
      </c>
      <c r="C4403" t="s">
        <v>26</v>
      </c>
      <c r="D4403">
        <v>237720</v>
      </c>
      <c r="E4403">
        <v>300000</v>
      </c>
      <c r="F4403" t="s">
        <v>13</v>
      </c>
      <c r="G4403" t="s">
        <v>14</v>
      </c>
      <c r="H4403">
        <v>3</v>
      </c>
      <c r="I4403">
        <v>2</v>
      </c>
      <c r="J4403">
        <v>1059</v>
      </c>
      <c r="K4403">
        <v>1.0254395000000001</v>
      </c>
      <c r="L4403" t="s">
        <v>22</v>
      </c>
    </row>
    <row r="4404" spans="1:12" x14ac:dyDescent="0.3">
      <c r="A4404" s="1">
        <v>44078</v>
      </c>
      <c r="B4404">
        <v>2020</v>
      </c>
      <c r="C4404" t="s">
        <v>26</v>
      </c>
      <c r="D4404">
        <v>207200</v>
      </c>
      <c r="E4404">
        <v>289900</v>
      </c>
      <c r="F4404" t="s">
        <v>13</v>
      </c>
      <c r="G4404" t="s">
        <v>14</v>
      </c>
      <c r="H4404">
        <v>3</v>
      </c>
      <c r="I4404">
        <v>1</v>
      </c>
      <c r="J4404">
        <v>954</v>
      </c>
      <c r="K4404">
        <v>1.0254395000000001</v>
      </c>
      <c r="L4404" t="s">
        <v>25</v>
      </c>
    </row>
    <row r="4405" spans="1:12" x14ac:dyDescent="0.3">
      <c r="A4405" s="1">
        <v>44079</v>
      </c>
      <c r="B4405">
        <v>2020</v>
      </c>
      <c r="C4405" t="s">
        <v>29</v>
      </c>
      <c r="D4405">
        <v>323890</v>
      </c>
      <c r="E4405">
        <v>548000</v>
      </c>
      <c r="F4405" t="s">
        <v>13</v>
      </c>
      <c r="G4405" t="s">
        <v>14</v>
      </c>
      <c r="H4405">
        <v>3</v>
      </c>
      <c r="I4405">
        <v>3</v>
      </c>
      <c r="J4405">
        <v>1057</v>
      </c>
      <c r="K4405">
        <v>1.0254395000000001</v>
      </c>
      <c r="L4405" t="s">
        <v>15</v>
      </c>
    </row>
    <row r="4406" spans="1:12" x14ac:dyDescent="0.3">
      <c r="A4406" s="1">
        <v>44079</v>
      </c>
      <c r="B4406">
        <v>2020</v>
      </c>
      <c r="C4406" t="s">
        <v>17</v>
      </c>
      <c r="D4406">
        <v>92380</v>
      </c>
      <c r="E4406">
        <v>150000</v>
      </c>
      <c r="F4406" t="s">
        <v>13</v>
      </c>
      <c r="G4406" t="s">
        <v>14</v>
      </c>
      <c r="H4406">
        <v>3</v>
      </c>
      <c r="I4406">
        <v>2</v>
      </c>
      <c r="J4406">
        <v>946</v>
      </c>
      <c r="K4406">
        <v>1.0254395000000001</v>
      </c>
      <c r="L4406" t="s">
        <v>16</v>
      </c>
    </row>
    <row r="4407" spans="1:12" x14ac:dyDescent="0.3">
      <c r="A4407" s="1">
        <v>44079</v>
      </c>
      <c r="B4407">
        <v>2020</v>
      </c>
      <c r="C4407" t="s">
        <v>21</v>
      </c>
      <c r="D4407">
        <v>736820</v>
      </c>
      <c r="E4407">
        <v>1500000</v>
      </c>
      <c r="F4407" t="s">
        <v>13</v>
      </c>
      <c r="G4407" t="s">
        <v>14</v>
      </c>
      <c r="H4407">
        <v>3</v>
      </c>
      <c r="I4407">
        <v>3</v>
      </c>
      <c r="J4407">
        <v>1069</v>
      </c>
      <c r="K4407">
        <v>1.0254395000000001</v>
      </c>
      <c r="L4407" t="s">
        <v>15</v>
      </c>
    </row>
    <row r="4408" spans="1:12" x14ac:dyDescent="0.3">
      <c r="A4408" s="1">
        <v>44080</v>
      </c>
      <c r="B4408">
        <v>2020</v>
      </c>
      <c r="C4408" t="s">
        <v>18</v>
      </c>
      <c r="D4408">
        <v>200980</v>
      </c>
      <c r="E4408">
        <v>425000</v>
      </c>
      <c r="F4408" t="s">
        <v>23</v>
      </c>
      <c r="G4408" t="s">
        <v>24</v>
      </c>
      <c r="H4408">
        <v>6</v>
      </c>
      <c r="I4408">
        <v>4</v>
      </c>
      <c r="J4408">
        <v>1812</v>
      </c>
      <c r="K4408">
        <v>1.0254395000000001</v>
      </c>
      <c r="L4408" t="s">
        <v>15</v>
      </c>
    </row>
    <row r="4409" spans="1:12" x14ac:dyDescent="0.3">
      <c r="A4409" s="1">
        <v>44084</v>
      </c>
      <c r="B4409">
        <v>2020</v>
      </c>
      <c r="C4409" t="s">
        <v>29</v>
      </c>
      <c r="D4409">
        <v>207830</v>
      </c>
      <c r="E4409">
        <v>259000</v>
      </c>
      <c r="F4409" t="s">
        <v>13</v>
      </c>
      <c r="G4409" t="s">
        <v>14</v>
      </c>
      <c r="H4409">
        <v>3</v>
      </c>
      <c r="I4409">
        <v>3</v>
      </c>
      <c r="J4409">
        <v>1073</v>
      </c>
      <c r="K4409">
        <v>1.0254395000000001</v>
      </c>
      <c r="L4409" t="s">
        <v>15</v>
      </c>
    </row>
    <row r="4410" spans="1:12" x14ac:dyDescent="0.3">
      <c r="A4410" s="1">
        <v>44084</v>
      </c>
      <c r="B4410">
        <v>2020</v>
      </c>
      <c r="C4410" t="s">
        <v>17</v>
      </c>
      <c r="D4410">
        <v>126300</v>
      </c>
      <c r="E4410">
        <v>180000</v>
      </c>
      <c r="F4410" t="s">
        <v>23</v>
      </c>
      <c r="G4410" t="s">
        <v>24</v>
      </c>
      <c r="H4410">
        <v>6</v>
      </c>
      <c r="I4410">
        <v>5</v>
      </c>
      <c r="J4410">
        <v>2146</v>
      </c>
      <c r="K4410">
        <v>1.0254395000000001</v>
      </c>
      <c r="L4410" t="s">
        <v>16</v>
      </c>
    </row>
    <row r="4411" spans="1:12" x14ac:dyDescent="0.3">
      <c r="A4411" s="1">
        <v>44084</v>
      </c>
      <c r="B4411">
        <v>2020</v>
      </c>
      <c r="C4411" t="s">
        <v>26</v>
      </c>
      <c r="D4411">
        <v>236110</v>
      </c>
      <c r="E4411">
        <v>280000</v>
      </c>
      <c r="F4411" t="s">
        <v>13</v>
      </c>
      <c r="G4411" t="s">
        <v>14</v>
      </c>
      <c r="H4411">
        <v>3</v>
      </c>
      <c r="I4411">
        <v>3</v>
      </c>
      <c r="J4411">
        <v>1041</v>
      </c>
      <c r="K4411">
        <v>1.0254395000000001</v>
      </c>
      <c r="L4411" t="s">
        <v>22</v>
      </c>
    </row>
    <row r="4412" spans="1:12" x14ac:dyDescent="0.3">
      <c r="A4412" s="1">
        <v>44084</v>
      </c>
      <c r="B4412">
        <v>2020</v>
      </c>
      <c r="C4412" t="s">
        <v>18</v>
      </c>
      <c r="D4412">
        <v>1985490</v>
      </c>
      <c r="E4412">
        <v>1600000</v>
      </c>
      <c r="F4412" t="s">
        <v>13</v>
      </c>
      <c r="G4412" t="s">
        <v>14</v>
      </c>
      <c r="H4412">
        <v>3</v>
      </c>
      <c r="I4412">
        <v>2</v>
      </c>
      <c r="J4412">
        <v>1070</v>
      </c>
      <c r="K4412">
        <v>1.0254395000000001</v>
      </c>
      <c r="L4412" t="s">
        <v>15</v>
      </c>
    </row>
    <row r="4413" spans="1:12" x14ac:dyDescent="0.3">
      <c r="A4413" s="1">
        <v>44084</v>
      </c>
      <c r="B4413">
        <v>2020</v>
      </c>
      <c r="C4413" t="s">
        <v>17</v>
      </c>
      <c r="D4413">
        <v>117220</v>
      </c>
      <c r="E4413">
        <v>181000</v>
      </c>
      <c r="F4413" t="s">
        <v>23</v>
      </c>
      <c r="G4413" t="s">
        <v>24</v>
      </c>
      <c r="H4413">
        <v>6</v>
      </c>
      <c r="I4413">
        <v>4</v>
      </c>
      <c r="J4413">
        <v>2148</v>
      </c>
      <c r="K4413">
        <v>1.0254395000000001</v>
      </c>
      <c r="L4413" t="s">
        <v>25</v>
      </c>
    </row>
    <row r="4414" spans="1:12" x14ac:dyDescent="0.3">
      <c r="A4414" s="1">
        <v>44084</v>
      </c>
      <c r="B4414">
        <v>2020</v>
      </c>
      <c r="C4414" t="s">
        <v>17</v>
      </c>
      <c r="D4414">
        <v>87120</v>
      </c>
      <c r="E4414">
        <v>233000</v>
      </c>
      <c r="F4414" t="s">
        <v>23</v>
      </c>
      <c r="G4414" t="s">
        <v>24</v>
      </c>
      <c r="H4414">
        <v>6</v>
      </c>
      <c r="I4414">
        <v>4</v>
      </c>
      <c r="J4414">
        <v>1819</v>
      </c>
      <c r="K4414">
        <v>1.0254395000000001</v>
      </c>
      <c r="L4414" t="s">
        <v>15</v>
      </c>
    </row>
    <row r="4415" spans="1:12" x14ac:dyDescent="0.3">
      <c r="A4415" s="1">
        <v>44084</v>
      </c>
      <c r="B4415">
        <v>2020</v>
      </c>
      <c r="C4415" t="s">
        <v>18</v>
      </c>
      <c r="D4415">
        <v>369500</v>
      </c>
      <c r="E4415">
        <v>570000</v>
      </c>
      <c r="F4415" t="s">
        <v>13</v>
      </c>
      <c r="G4415" t="s">
        <v>14</v>
      </c>
      <c r="H4415">
        <v>3</v>
      </c>
      <c r="I4415">
        <v>2</v>
      </c>
      <c r="J4415">
        <v>933</v>
      </c>
      <c r="K4415">
        <v>1.0254395000000001</v>
      </c>
      <c r="L4415" t="s">
        <v>15</v>
      </c>
    </row>
    <row r="4416" spans="1:12" x14ac:dyDescent="0.3">
      <c r="A4416" s="1">
        <v>44089</v>
      </c>
      <c r="B4416">
        <v>2020</v>
      </c>
      <c r="C4416" t="s">
        <v>21</v>
      </c>
      <c r="D4416">
        <v>1485120</v>
      </c>
      <c r="E4416">
        <v>1700000</v>
      </c>
      <c r="F4416" t="s">
        <v>13</v>
      </c>
      <c r="G4416" t="s">
        <v>14</v>
      </c>
      <c r="H4416">
        <v>3</v>
      </c>
      <c r="I4416">
        <v>3</v>
      </c>
      <c r="J4416">
        <v>903</v>
      </c>
      <c r="K4416">
        <v>1.0254395000000001</v>
      </c>
      <c r="L4416" t="s">
        <v>25</v>
      </c>
    </row>
    <row r="4417" spans="1:12" x14ac:dyDescent="0.3">
      <c r="A4417" s="1">
        <v>44091</v>
      </c>
      <c r="B4417">
        <v>2020</v>
      </c>
      <c r="C4417" t="s">
        <v>26</v>
      </c>
      <c r="D4417">
        <v>260190</v>
      </c>
      <c r="E4417">
        <v>284701</v>
      </c>
      <c r="F4417" t="s">
        <v>13</v>
      </c>
      <c r="G4417" t="s">
        <v>14</v>
      </c>
      <c r="H4417">
        <v>3</v>
      </c>
      <c r="I4417">
        <v>3</v>
      </c>
      <c r="J4417">
        <v>953</v>
      </c>
      <c r="K4417">
        <v>1.0254395000000001</v>
      </c>
      <c r="L4417" t="s">
        <v>25</v>
      </c>
    </row>
    <row r="4418" spans="1:12" x14ac:dyDescent="0.3">
      <c r="A4418" s="1">
        <v>44092</v>
      </c>
      <c r="B4418">
        <v>2020</v>
      </c>
      <c r="C4418" t="s">
        <v>17</v>
      </c>
      <c r="D4418">
        <v>236250</v>
      </c>
      <c r="E4418">
        <v>335000</v>
      </c>
      <c r="F4418" t="s">
        <v>13</v>
      </c>
      <c r="G4418" t="s">
        <v>14</v>
      </c>
      <c r="H4418">
        <v>3</v>
      </c>
      <c r="I4418">
        <v>2</v>
      </c>
      <c r="J4418">
        <v>1011</v>
      </c>
      <c r="K4418">
        <v>1.0254395000000001</v>
      </c>
      <c r="L4418" t="s">
        <v>16</v>
      </c>
    </row>
    <row r="4419" spans="1:12" x14ac:dyDescent="0.3">
      <c r="A4419" s="1">
        <v>44092</v>
      </c>
      <c r="B4419">
        <v>2020</v>
      </c>
      <c r="C4419" t="s">
        <v>29</v>
      </c>
      <c r="D4419">
        <v>150150</v>
      </c>
      <c r="E4419">
        <v>260000</v>
      </c>
      <c r="F4419" t="s">
        <v>13</v>
      </c>
      <c r="G4419" t="s">
        <v>14</v>
      </c>
      <c r="H4419">
        <v>3</v>
      </c>
      <c r="I4419">
        <v>3</v>
      </c>
      <c r="J4419">
        <v>912</v>
      </c>
      <c r="K4419">
        <v>1.0254395000000001</v>
      </c>
      <c r="L4419" t="s">
        <v>25</v>
      </c>
    </row>
    <row r="4420" spans="1:12" x14ac:dyDescent="0.3">
      <c r="A4420" s="1">
        <v>44092</v>
      </c>
      <c r="B4420">
        <v>2020</v>
      </c>
      <c r="C4420" t="s">
        <v>26</v>
      </c>
      <c r="D4420">
        <v>360150</v>
      </c>
      <c r="E4420">
        <v>670000</v>
      </c>
      <c r="F4420" t="s">
        <v>13</v>
      </c>
      <c r="G4420" t="s">
        <v>14</v>
      </c>
      <c r="H4420">
        <v>3</v>
      </c>
      <c r="I4420">
        <v>3</v>
      </c>
      <c r="J4420">
        <v>1049</v>
      </c>
      <c r="K4420">
        <v>1.0254395000000001</v>
      </c>
      <c r="L4420" t="s">
        <v>25</v>
      </c>
    </row>
    <row r="4421" spans="1:12" x14ac:dyDescent="0.3">
      <c r="A4421" s="1">
        <v>44092</v>
      </c>
      <c r="B4421">
        <v>2020</v>
      </c>
      <c r="C4421" t="s">
        <v>21</v>
      </c>
      <c r="D4421">
        <v>902230</v>
      </c>
      <c r="E4421">
        <v>1175000</v>
      </c>
      <c r="F4421" t="s">
        <v>13</v>
      </c>
      <c r="G4421" t="s">
        <v>14</v>
      </c>
      <c r="H4421">
        <v>3</v>
      </c>
      <c r="I4421">
        <v>1</v>
      </c>
      <c r="J4421">
        <v>1074</v>
      </c>
      <c r="K4421">
        <v>1.0254395000000001</v>
      </c>
      <c r="L4421" t="s">
        <v>16</v>
      </c>
    </row>
    <row r="4422" spans="1:12" x14ac:dyDescent="0.3">
      <c r="A4422" s="1">
        <v>44093</v>
      </c>
      <c r="B4422">
        <v>2020</v>
      </c>
      <c r="C4422" t="s">
        <v>17</v>
      </c>
      <c r="D4422">
        <v>329840</v>
      </c>
      <c r="E4422">
        <v>674933</v>
      </c>
      <c r="F4422" t="s">
        <v>13</v>
      </c>
      <c r="G4422" t="s">
        <v>14</v>
      </c>
      <c r="H4422">
        <v>3</v>
      </c>
      <c r="I4422">
        <v>3</v>
      </c>
      <c r="J4422">
        <v>1069</v>
      </c>
      <c r="K4422">
        <v>1.0254395000000001</v>
      </c>
      <c r="L4422" t="s">
        <v>22</v>
      </c>
    </row>
    <row r="4423" spans="1:12" x14ac:dyDescent="0.3">
      <c r="A4423" s="1">
        <v>44094</v>
      </c>
      <c r="B4423">
        <v>2020</v>
      </c>
      <c r="C4423" t="s">
        <v>26</v>
      </c>
      <c r="D4423">
        <v>620340</v>
      </c>
      <c r="E4423">
        <v>910000</v>
      </c>
      <c r="F4423" t="s">
        <v>13</v>
      </c>
      <c r="G4423" t="s">
        <v>14</v>
      </c>
      <c r="H4423">
        <v>3</v>
      </c>
      <c r="I4423">
        <v>1</v>
      </c>
      <c r="J4423">
        <v>1065</v>
      </c>
      <c r="K4423">
        <v>1.0254395000000001</v>
      </c>
      <c r="L4423" t="s">
        <v>22</v>
      </c>
    </row>
    <row r="4424" spans="1:12" x14ac:dyDescent="0.3">
      <c r="A4424" s="1">
        <v>44095</v>
      </c>
      <c r="B4424">
        <v>2020</v>
      </c>
      <c r="C4424" t="s">
        <v>17</v>
      </c>
      <c r="D4424">
        <v>116810</v>
      </c>
      <c r="E4424">
        <v>116600</v>
      </c>
      <c r="F4424" t="s">
        <v>19</v>
      </c>
      <c r="G4424" t="s">
        <v>20</v>
      </c>
      <c r="H4424">
        <v>4</v>
      </c>
      <c r="I4424">
        <v>2</v>
      </c>
      <c r="J4424">
        <v>1392</v>
      </c>
      <c r="K4424">
        <v>1.0254395000000001</v>
      </c>
      <c r="L4424" t="s">
        <v>22</v>
      </c>
    </row>
    <row r="4425" spans="1:12" x14ac:dyDescent="0.3">
      <c r="A4425" s="1">
        <v>44095</v>
      </c>
      <c r="B4425">
        <v>2020</v>
      </c>
      <c r="C4425" t="s">
        <v>17</v>
      </c>
      <c r="D4425">
        <v>150830</v>
      </c>
      <c r="E4425">
        <v>225000</v>
      </c>
      <c r="F4425" t="s">
        <v>19</v>
      </c>
      <c r="G4425" t="s">
        <v>20</v>
      </c>
      <c r="H4425">
        <v>4</v>
      </c>
      <c r="I4425">
        <v>4</v>
      </c>
      <c r="J4425">
        <v>1480</v>
      </c>
      <c r="K4425">
        <v>1.0254395000000001</v>
      </c>
      <c r="L4425" t="s">
        <v>22</v>
      </c>
    </row>
    <row r="4426" spans="1:12" x14ac:dyDescent="0.3">
      <c r="A4426" s="1">
        <v>44100</v>
      </c>
      <c r="B4426">
        <v>2020</v>
      </c>
      <c r="C4426" t="s">
        <v>26</v>
      </c>
      <c r="D4426">
        <v>234430</v>
      </c>
      <c r="E4426">
        <v>350000</v>
      </c>
      <c r="F4426" t="s">
        <v>13</v>
      </c>
      <c r="G4426" t="s">
        <v>14</v>
      </c>
      <c r="H4426">
        <v>3</v>
      </c>
      <c r="I4426">
        <v>1</v>
      </c>
      <c r="J4426">
        <v>959</v>
      </c>
      <c r="K4426">
        <v>1.0254395000000001</v>
      </c>
      <c r="L4426" t="s">
        <v>16</v>
      </c>
    </row>
    <row r="4427" spans="1:12" x14ac:dyDescent="0.3">
      <c r="A4427" s="1">
        <v>44100</v>
      </c>
      <c r="B4427">
        <v>2020</v>
      </c>
      <c r="C4427" t="s">
        <v>21</v>
      </c>
      <c r="D4427">
        <v>698250</v>
      </c>
      <c r="E4427">
        <v>950000</v>
      </c>
      <c r="F4427" t="s">
        <v>19</v>
      </c>
      <c r="G4427" t="s">
        <v>20</v>
      </c>
      <c r="H4427">
        <v>4</v>
      </c>
      <c r="I4427">
        <v>3</v>
      </c>
      <c r="J4427">
        <v>1231</v>
      </c>
      <c r="K4427">
        <v>1.0254395000000001</v>
      </c>
      <c r="L4427" t="s">
        <v>25</v>
      </c>
    </row>
    <row r="4428" spans="1:12" x14ac:dyDescent="0.3">
      <c r="A4428" s="1">
        <v>44101</v>
      </c>
      <c r="B4428">
        <v>2020</v>
      </c>
      <c r="C4428" t="s">
        <v>29</v>
      </c>
      <c r="D4428">
        <v>261310</v>
      </c>
      <c r="E4428">
        <v>407500</v>
      </c>
      <c r="F4428" t="s">
        <v>13</v>
      </c>
      <c r="G4428" t="s">
        <v>14</v>
      </c>
      <c r="H4428">
        <v>3</v>
      </c>
      <c r="I4428">
        <v>2</v>
      </c>
      <c r="J4428">
        <v>907</v>
      </c>
      <c r="K4428">
        <v>1.0254395000000001</v>
      </c>
      <c r="L4428" t="s">
        <v>15</v>
      </c>
    </row>
    <row r="4429" spans="1:12" x14ac:dyDescent="0.3">
      <c r="A4429" s="1">
        <v>44101</v>
      </c>
      <c r="B4429">
        <v>2020</v>
      </c>
      <c r="C4429" t="s">
        <v>21</v>
      </c>
      <c r="D4429">
        <v>914200</v>
      </c>
      <c r="E4429">
        <v>1529500</v>
      </c>
      <c r="F4429" t="s">
        <v>13</v>
      </c>
      <c r="G4429" t="s">
        <v>14</v>
      </c>
      <c r="H4429">
        <v>3</v>
      </c>
      <c r="I4429">
        <v>1</v>
      </c>
      <c r="J4429">
        <v>1046</v>
      </c>
      <c r="K4429">
        <v>1.0254395000000001</v>
      </c>
      <c r="L4429" t="s">
        <v>25</v>
      </c>
    </row>
    <row r="4430" spans="1:12" x14ac:dyDescent="0.3">
      <c r="A4430" s="1">
        <v>44101</v>
      </c>
      <c r="B4430">
        <v>2020</v>
      </c>
      <c r="C4430" t="s">
        <v>17</v>
      </c>
      <c r="D4430">
        <v>90960</v>
      </c>
      <c r="E4430">
        <v>120000</v>
      </c>
      <c r="F4430" t="s">
        <v>13</v>
      </c>
      <c r="G4430" t="s">
        <v>14</v>
      </c>
      <c r="H4430">
        <v>3</v>
      </c>
      <c r="I4430">
        <v>1</v>
      </c>
      <c r="J4430">
        <v>1030</v>
      </c>
      <c r="K4430">
        <v>1.0254395000000001</v>
      </c>
      <c r="L4430" t="s">
        <v>15</v>
      </c>
    </row>
    <row r="4431" spans="1:12" x14ac:dyDescent="0.3">
      <c r="A4431" s="1">
        <v>44101</v>
      </c>
      <c r="B4431">
        <v>2020</v>
      </c>
      <c r="C4431" t="s">
        <v>29</v>
      </c>
      <c r="D4431">
        <v>238980</v>
      </c>
      <c r="E4431">
        <v>150000</v>
      </c>
      <c r="F4431" t="s">
        <v>19</v>
      </c>
      <c r="G4431" t="s">
        <v>20</v>
      </c>
      <c r="H4431">
        <v>4</v>
      </c>
      <c r="I4431">
        <v>3</v>
      </c>
      <c r="J4431">
        <v>1398</v>
      </c>
      <c r="K4431">
        <v>1.0254395000000001</v>
      </c>
      <c r="L4431" t="s">
        <v>25</v>
      </c>
    </row>
    <row r="4432" spans="1:12" x14ac:dyDescent="0.3">
      <c r="A4432" s="1">
        <v>44101</v>
      </c>
      <c r="B4432">
        <v>2020</v>
      </c>
      <c r="C4432" t="s">
        <v>29</v>
      </c>
      <c r="D4432">
        <v>158900</v>
      </c>
      <c r="E4432">
        <v>195000</v>
      </c>
      <c r="F4432" t="s">
        <v>13</v>
      </c>
      <c r="G4432" t="s">
        <v>14</v>
      </c>
      <c r="H4432">
        <v>3</v>
      </c>
      <c r="I4432">
        <v>3</v>
      </c>
      <c r="J4432">
        <v>937</v>
      </c>
      <c r="K4432">
        <v>1.0254395000000001</v>
      </c>
      <c r="L4432" t="s">
        <v>25</v>
      </c>
    </row>
    <row r="4433" spans="1:12" x14ac:dyDescent="0.3">
      <c r="A4433" s="1">
        <v>44105</v>
      </c>
      <c r="B4433">
        <v>2020</v>
      </c>
      <c r="C4433" t="s">
        <v>21</v>
      </c>
      <c r="D4433">
        <v>2972060</v>
      </c>
      <c r="E4433">
        <v>6300000</v>
      </c>
      <c r="F4433" t="s">
        <v>13</v>
      </c>
      <c r="G4433" t="s">
        <v>14</v>
      </c>
      <c r="H4433">
        <v>3</v>
      </c>
      <c r="I4433">
        <v>1</v>
      </c>
      <c r="J4433">
        <v>1100</v>
      </c>
      <c r="K4433">
        <v>1.0254395000000001</v>
      </c>
      <c r="L4433" t="s">
        <v>15</v>
      </c>
    </row>
    <row r="4434" spans="1:12" x14ac:dyDescent="0.3">
      <c r="A4434" s="1">
        <v>44105</v>
      </c>
      <c r="B4434">
        <v>2020</v>
      </c>
      <c r="C4434" t="s">
        <v>26</v>
      </c>
      <c r="D4434">
        <v>195580</v>
      </c>
      <c r="E4434">
        <v>305000</v>
      </c>
      <c r="F4434" t="s">
        <v>19</v>
      </c>
      <c r="G4434" t="s">
        <v>20</v>
      </c>
      <c r="H4434">
        <v>4</v>
      </c>
      <c r="I4434">
        <v>3</v>
      </c>
      <c r="J4434">
        <v>1210</v>
      </c>
      <c r="K4434">
        <v>1.0254395000000001</v>
      </c>
      <c r="L4434" t="s">
        <v>16</v>
      </c>
    </row>
    <row r="4435" spans="1:12" x14ac:dyDescent="0.3">
      <c r="A4435" s="1">
        <v>44105</v>
      </c>
      <c r="B4435">
        <v>2020</v>
      </c>
      <c r="C4435" t="s">
        <v>26</v>
      </c>
      <c r="D4435">
        <v>320530</v>
      </c>
      <c r="E4435">
        <v>450000</v>
      </c>
      <c r="F4435" t="s">
        <v>13</v>
      </c>
      <c r="G4435" t="s">
        <v>14</v>
      </c>
      <c r="H4435">
        <v>3</v>
      </c>
      <c r="I4435">
        <v>2</v>
      </c>
      <c r="J4435">
        <v>908</v>
      </c>
      <c r="K4435">
        <v>1.0254395000000001</v>
      </c>
      <c r="L4435" t="s">
        <v>15</v>
      </c>
    </row>
    <row r="4436" spans="1:12" x14ac:dyDescent="0.3">
      <c r="A4436" s="1">
        <v>44105</v>
      </c>
      <c r="B4436">
        <v>2020</v>
      </c>
      <c r="C4436" t="s">
        <v>12</v>
      </c>
      <c r="D4436">
        <v>126810</v>
      </c>
      <c r="E4436">
        <v>230000</v>
      </c>
      <c r="F4436" t="s">
        <v>13</v>
      </c>
      <c r="G4436" t="s">
        <v>14</v>
      </c>
      <c r="H4436">
        <v>3</v>
      </c>
      <c r="I4436">
        <v>1</v>
      </c>
      <c r="J4436">
        <v>1023</v>
      </c>
      <c r="K4436">
        <v>1.0254395000000001</v>
      </c>
      <c r="L4436" t="s">
        <v>15</v>
      </c>
    </row>
    <row r="4437" spans="1:12" x14ac:dyDescent="0.3">
      <c r="A4437" s="1">
        <v>44105</v>
      </c>
      <c r="B4437">
        <v>2020</v>
      </c>
      <c r="C4437" t="s">
        <v>21</v>
      </c>
      <c r="D4437">
        <v>452480</v>
      </c>
      <c r="E4437">
        <v>750000</v>
      </c>
      <c r="F4437" t="s">
        <v>19</v>
      </c>
      <c r="G4437" t="s">
        <v>20</v>
      </c>
      <c r="H4437">
        <v>4</v>
      </c>
      <c r="I4437">
        <v>3</v>
      </c>
      <c r="J4437">
        <v>1386</v>
      </c>
      <c r="K4437">
        <v>1.0254395000000001</v>
      </c>
      <c r="L4437" t="s">
        <v>15</v>
      </c>
    </row>
    <row r="4438" spans="1:12" x14ac:dyDescent="0.3">
      <c r="A4438" s="1">
        <v>44105</v>
      </c>
      <c r="B4438">
        <v>2020</v>
      </c>
      <c r="C4438" t="s">
        <v>17</v>
      </c>
      <c r="D4438">
        <v>188210</v>
      </c>
      <c r="E4438">
        <v>413000</v>
      </c>
      <c r="F4438" t="s">
        <v>23</v>
      </c>
      <c r="G4438" t="s">
        <v>24</v>
      </c>
      <c r="H4438">
        <v>6</v>
      </c>
      <c r="I4438">
        <v>4</v>
      </c>
      <c r="J4438">
        <v>1985</v>
      </c>
      <c r="K4438">
        <v>1.0254395000000001</v>
      </c>
      <c r="L4438" t="s">
        <v>16</v>
      </c>
    </row>
    <row r="4439" spans="1:12" x14ac:dyDescent="0.3">
      <c r="A4439" s="1">
        <v>44106</v>
      </c>
      <c r="B4439">
        <v>2020</v>
      </c>
      <c r="C4439" t="s">
        <v>30</v>
      </c>
      <c r="D4439">
        <v>437270</v>
      </c>
      <c r="E4439">
        <v>745000</v>
      </c>
      <c r="F4439" t="s">
        <v>13</v>
      </c>
      <c r="G4439" t="s">
        <v>14</v>
      </c>
      <c r="H4439">
        <v>3</v>
      </c>
      <c r="I4439">
        <v>2</v>
      </c>
      <c r="J4439">
        <v>916</v>
      </c>
      <c r="K4439">
        <v>1.0254395000000001</v>
      </c>
      <c r="L4439" t="s">
        <v>25</v>
      </c>
    </row>
    <row r="4440" spans="1:12" x14ac:dyDescent="0.3">
      <c r="A4440" s="1">
        <v>44106</v>
      </c>
      <c r="B4440">
        <v>2020</v>
      </c>
      <c r="C4440" t="s">
        <v>30</v>
      </c>
      <c r="D4440">
        <v>236140</v>
      </c>
      <c r="E4440">
        <v>440000</v>
      </c>
      <c r="F4440" t="s">
        <v>19</v>
      </c>
      <c r="G4440" t="s">
        <v>20</v>
      </c>
      <c r="H4440">
        <v>4</v>
      </c>
      <c r="I4440">
        <v>2</v>
      </c>
      <c r="J4440">
        <v>1418</v>
      </c>
      <c r="K4440">
        <v>1.0254395000000001</v>
      </c>
      <c r="L4440" t="s">
        <v>22</v>
      </c>
    </row>
    <row r="4441" spans="1:12" x14ac:dyDescent="0.3">
      <c r="A4441" s="1">
        <v>44106</v>
      </c>
      <c r="B4441">
        <v>2020</v>
      </c>
      <c r="C4441" t="s">
        <v>30</v>
      </c>
      <c r="D4441">
        <v>275890</v>
      </c>
      <c r="E4441">
        <v>425000</v>
      </c>
      <c r="F4441" t="s">
        <v>13</v>
      </c>
      <c r="G4441" t="s">
        <v>14</v>
      </c>
      <c r="H4441">
        <v>3</v>
      </c>
      <c r="I4441">
        <v>2</v>
      </c>
      <c r="J4441">
        <v>1036</v>
      </c>
      <c r="K4441">
        <v>1.0254395000000001</v>
      </c>
      <c r="L4441" t="s">
        <v>22</v>
      </c>
    </row>
    <row r="4442" spans="1:12" x14ac:dyDescent="0.3">
      <c r="A4442" s="1">
        <v>44106</v>
      </c>
      <c r="B4442">
        <v>2020</v>
      </c>
      <c r="C4442" t="s">
        <v>17</v>
      </c>
      <c r="D4442">
        <v>88440</v>
      </c>
      <c r="E4442">
        <v>199800</v>
      </c>
      <c r="F4442" t="s">
        <v>13</v>
      </c>
      <c r="G4442" t="s">
        <v>14</v>
      </c>
      <c r="H4442">
        <v>3</v>
      </c>
      <c r="I4442">
        <v>3</v>
      </c>
      <c r="J4442">
        <v>913</v>
      </c>
      <c r="K4442">
        <v>1.0254395000000001</v>
      </c>
      <c r="L4442" t="s">
        <v>25</v>
      </c>
    </row>
    <row r="4443" spans="1:12" x14ac:dyDescent="0.3">
      <c r="A4443" s="1">
        <v>44107</v>
      </c>
      <c r="B4443">
        <v>2020</v>
      </c>
      <c r="C4443" t="s">
        <v>30</v>
      </c>
      <c r="D4443">
        <v>279450</v>
      </c>
      <c r="E4443">
        <v>500000</v>
      </c>
      <c r="F4443" t="s">
        <v>19</v>
      </c>
      <c r="G4443" t="s">
        <v>20</v>
      </c>
      <c r="H4443">
        <v>4</v>
      </c>
      <c r="I4443">
        <v>4</v>
      </c>
      <c r="J4443">
        <v>1473</v>
      </c>
      <c r="K4443">
        <v>1.0254395000000001</v>
      </c>
      <c r="L4443" t="s">
        <v>16</v>
      </c>
    </row>
    <row r="4444" spans="1:12" x14ac:dyDescent="0.3">
      <c r="A4444" s="1">
        <v>44107</v>
      </c>
      <c r="B4444">
        <v>2020</v>
      </c>
      <c r="C4444" t="s">
        <v>26</v>
      </c>
      <c r="D4444">
        <v>374710</v>
      </c>
      <c r="E4444">
        <v>565000</v>
      </c>
      <c r="F4444" t="s">
        <v>13</v>
      </c>
      <c r="G4444" t="s">
        <v>14</v>
      </c>
      <c r="H4444">
        <v>3</v>
      </c>
      <c r="I4444">
        <v>3</v>
      </c>
      <c r="J4444">
        <v>1035</v>
      </c>
      <c r="K4444">
        <v>1.0254395000000001</v>
      </c>
      <c r="L4444" t="s">
        <v>22</v>
      </c>
    </row>
    <row r="4445" spans="1:12" x14ac:dyDescent="0.3">
      <c r="A4445" s="1">
        <v>44108</v>
      </c>
      <c r="B4445">
        <v>2020</v>
      </c>
      <c r="C4445" t="s">
        <v>30</v>
      </c>
      <c r="D4445">
        <v>246320</v>
      </c>
      <c r="E4445">
        <v>257000</v>
      </c>
      <c r="F4445" t="s">
        <v>13</v>
      </c>
      <c r="G4445" t="s">
        <v>14</v>
      </c>
      <c r="H4445">
        <v>3</v>
      </c>
      <c r="I4445">
        <v>1</v>
      </c>
      <c r="J4445">
        <v>1090</v>
      </c>
      <c r="K4445">
        <v>1.0254395000000001</v>
      </c>
      <c r="L4445" t="s">
        <v>22</v>
      </c>
    </row>
    <row r="4446" spans="1:12" x14ac:dyDescent="0.3">
      <c r="A4446" s="1">
        <v>44113</v>
      </c>
      <c r="B4446">
        <v>2020</v>
      </c>
      <c r="C4446" t="s">
        <v>21</v>
      </c>
      <c r="D4446">
        <v>533750</v>
      </c>
      <c r="E4446">
        <v>809200</v>
      </c>
      <c r="F4446" t="s">
        <v>13</v>
      </c>
      <c r="G4446" t="s">
        <v>14</v>
      </c>
      <c r="H4446">
        <v>3</v>
      </c>
      <c r="I4446">
        <v>3</v>
      </c>
      <c r="J4446">
        <v>999</v>
      </c>
      <c r="K4446">
        <v>1.0254395000000001</v>
      </c>
      <c r="L4446" t="s">
        <v>16</v>
      </c>
    </row>
    <row r="4447" spans="1:12" x14ac:dyDescent="0.3">
      <c r="A4447" s="1">
        <v>44114</v>
      </c>
      <c r="B4447">
        <v>2020</v>
      </c>
      <c r="C4447" t="s">
        <v>21</v>
      </c>
      <c r="D4447">
        <v>218890</v>
      </c>
      <c r="E4447">
        <v>399900</v>
      </c>
      <c r="F4447" t="s">
        <v>13</v>
      </c>
      <c r="G4447" t="s">
        <v>14</v>
      </c>
      <c r="H4447">
        <v>3</v>
      </c>
      <c r="I4447">
        <v>1</v>
      </c>
      <c r="J4447">
        <v>903</v>
      </c>
      <c r="K4447">
        <v>1.0254395000000001</v>
      </c>
      <c r="L4447" t="s">
        <v>16</v>
      </c>
    </row>
    <row r="4448" spans="1:12" x14ac:dyDescent="0.3">
      <c r="A4448" s="1">
        <v>44114</v>
      </c>
      <c r="B4448">
        <v>2020</v>
      </c>
      <c r="C4448" t="s">
        <v>17</v>
      </c>
      <c r="D4448">
        <v>117610</v>
      </c>
      <c r="E4448">
        <v>239000</v>
      </c>
      <c r="F4448" t="s">
        <v>13</v>
      </c>
      <c r="G4448" t="s">
        <v>14</v>
      </c>
      <c r="H4448">
        <v>3</v>
      </c>
      <c r="I4448">
        <v>1</v>
      </c>
      <c r="J4448">
        <v>919</v>
      </c>
      <c r="K4448">
        <v>1.0254395000000001</v>
      </c>
      <c r="L4448" t="s">
        <v>25</v>
      </c>
    </row>
    <row r="4449" spans="1:12" x14ac:dyDescent="0.3">
      <c r="A4449" s="1">
        <v>44115</v>
      </c>
      <c r="B4449">
        <v>2020</v>
      </c>
      <c r="C4449" t="s">
        <v>17</v>
      </c>
      <c r="D4449">
        <v>86210</v>
      </c>
      <c r="E4449">
        <v>86000</v>
      </c>
      <c r="F4449" t="s">
        <v>13</v>
      </c>
      <c r="G4449" t="s">
        <v>14</v>
      </c>
      <c r="H4449">
        <v>3</v>
      </c>
      <c r="I4449">
        <v>1</v>
      </c>
      <c r="J4449">
        <v>1100</v>
      </c>
      <c r="K4449">
        <v>1.0254395000000001</v>
      </c>
      <c r="L4449" t="s">
        <v>22</v>
      </c>
    </row>
    <row r="4450" spans="1:12" x14ac:dyDescent="0.3">
      <c r="A4450" s="1">
        <v>44115</v>
      </c>
      <c r="B4450">
        <v>2020</v>
      </c>
      <c r="C4450" t="s">
        <v>17</v>
      </c>
      <c r="D4450">
        <v>92600</v>
      </c>
      <c r="E4450">
        <v>144000</v>
      </c>
      <c r="F4450" t="s">
        <v>23</v>
      </c>
      <c r="G4450" t="s">
        <v>24</v>
      </c>
      <c r="H4450">
        <v>6</v>
      </c>
      <c r="I4450">
        <v>4</v>
      </c>
      <c r="J4450">
        <v>1850</v>
      </c>
      <c r="K4450">
        <v>1.0254395000000001</v>
      </c>
      <c r="L4450" t="s">
        <v>16</v>
      </c>
    </row>
    <row r="4451" spans="1:12" x14ac:dyDescent="0.3">
      <c r="A4451" s="1">
        <v>44116</v>
      </c>
      <c r="B4451">
        <v>2020</v>
      </c>
      <c r="C4451" t="s">
        <v>12</v>
      </c>
      <c r="D4451">
        <v>98690</v>
      </c>
      <c r="E4451">
        <v>175901</v>
      </c>
      <c r="F4451" t="s">
        <v>19</v>
      </c>
      <c r="G4451" t="s">
        <v>20</v>
      </c>
      <c r="H4451">
        <v>4</v>
      </c>
      <c r="I4451">
        <v>2</v>
      </c>
      <c r="J4451">
        <v>1431</v>
      </c>
      <c r="K4451">
        <v>1.0254395000000001</v>
      </c>
      <c r="L4451" t="s">
        <v>25</v>
      </c>
    </row>
    <row r="4452" spans="1:12" x14ac:dyDescent="0.3">
      <c r="A4452" s="1">
        <v>44116</v>
      </c>
      <c r="B4452">
        <v>2020</v>
      </c>
      <c r="C4452" t="s">
        <v>29</v>
      </c>
      <c r="D4452">
        <v>222180</v>
      </c>
      <c r="E4452">
        <v>310000</v>
      </c>
      <c r="F4452" t="s">
        <v>19</v>
      </c>
      <c r="G4452" t="s">
        <v>20</v>
      </c>
      <c r="H4452">
        <v>4</v>
      </c>
      <c r="I4452">
        <v>3</v>
      </c>
      <c r="J4452">
        <v>1389</v>
      </c>
      <c r="K4452">
        <v>1.0254395000000001</v>
      </c>
      <c r="L4452" t="s">
        <v>22</v>
      </c>
    </row>
    <row r="4453" spans="1:12" x14ac:dyDescent="0.3">
      <c r="A4453" s="1">
        <v>44119</v>
      </c>
      <c r="B4453">
        <v>2020</v>
      </c>
      <c r="C4453" t="s">
        <v>26</v>
      </c>
      <c r="D4453">
        <v>207270</v>
      </c>
      <c r="E4453">
        <v>340000</v>
      </c>
      <c r="F4453" t="s">
        <v>13</v>
      </c>
      <c r="G4453" t="s">
        <v>14</v>
      </c>
      <c r="H4453">
        <v>3</v>
      </c>
      <c r="I4453">
        <v>3</v>
      </c>
      <c r="J4453">
        <v>915</v>
      </c>
      <c r="K4453">
        <v>1.0254395000000001</v>
      </c>
      <c r="L4453" t="s">
        <v>22</v>
      </c>
    </row>
    <row r="4454" spans="1:12" x14ac:dyDescent="0.3">
      <c r="A4454" s="1">
        <v>44120</v>
      </c>
      <c r="B4454">
        <v>2020</v>
      </c>
      <c r="C4454" t="s">
        <v>30</v>
      </c>
      <c r="D4454">
        <v>275500</v>
      </c>
      <c r="E4454">
        <v>453000</v>
      </c>
      <c r="F4454" t="s">
        <v>13</v>
      </c>
      <c r="G4454" t="s">
        <v>14</v>
      </c>
      <c r="H4454">
        <v>3</v>
      </c>
      <c r="I4454">
        <v>3</v>
      </c>
      <c r="J4454">
        <v>1030</v>
      </c>
      <c r="K4454">
        <v>1.0254395000000001</v>
      </c>
      <c r="L4454" t="s">
        <v>22</v>
      </c>
    </row>
    <row r="4455" spans="1:12" x14ac:dyDescent="0.3">
      <c r="A4455" s="1">
        <v>44122</v>
      </c>
      <c r="B4455">
        <v>2020</v>
      </c>
      <c r="C4455" t="s">
        <v>29</v>
      </c>
      <c r="D4455">
        <v>147070</v>
      </c>
      <c r="E4455">
        <v>231000</v>
      </c>
      <c r="F4455" t="s">
        <v>13</v>
      </c>
      <c r="G4455" t="s">
        <v>14</v>
      </c>
      <c r="H4455">
        <v>3</v>
      </c>
      <c r="I4455">
        <v>1</v>
      </c>
      <c r="J4455">
        <v>950</v>
      </c>
      <c r="K4455">
        <v>1.0254395000000001</v>
      </c>
      <c r="L4455" t="s">
        <v>15</v>
      </c>
    </row>
    <row r="4456" spans="1:12" x14ac:dyDescent="0.3">
      <c r="A4456" s="1">
        <v>44126</v>
      </c>
      <c r="B4456">
        <v>2020</v>
      </c>
      <c r="C4456" t="s">
        <v>29</v>
      </c>
      <c r="D4456">
        <v>332290</v>
      </c>
      <c r="E4456">
        <v>520000</v>
      </c>
      <c r="F4456" t="s">
        <v>13</v>
      </c>
      <c r="G4456" t="s">
        <v>14</v>
      </c>
      <c r="H4456">
        <v>3</v>
      </c>
      <c r="I4456">
        <v>2</v>
      </c>
      <c r="J4456">
        <v>1069</v>
      </c>
      <c r="K4456">
        <v>1.0254395000000001</v>
      </c>
      <c r="L4456" t="s">
        <v>22</v>
      </c>
    </row>
    <row r="4457" spans="1:12" x14ac:dyDescent="0.3">
      <c r="A4457" s="1">
        <v>44127</v>
      </c>
      <c r="B4457">
        <v>2020</v>
      </c>
      <c r="C4457" t="s">
        <v>26</v>
      </c>
      <c r="D4457">
        <v>315560</v>
      </c>
      <c r="E4457">
        <v>485000</v>
      </c>
      <c r="F4457" t="s">
        <v>19</v>
      </c>
      <c r="G4457" t="s">
        <v>20</v>
      </c>
      <c r="H4457">
        <v>4</v>
      </c>
      <c r="I4457">
        <v>4</v>
      </c>
      <c r="J4457">
        <v>1256</v>
      </c>
      <c r="K4457">
        <v>1.0254395000000001</v>
      </c>
      <c r="L4457" t="s">
        <v>16</v>
      </c>
    </row>
    <row r="4458" spans="1:12" x14ac:dyDescent="0.3">
      <c r="A4458" s="1">
        <v>44129</v>
      </c>
      <c r="B4458">
        <v>2020</v>
      </c>
      <c r="C4458" t="s">
        <v>26</v>
      </c>
      <c r="D4458">
        <v>384510</v>
      </c>
      <c r="E4458">
        <v>470000</v>
      </c>
      <c r="F4458" t="s">
        <v>13</v>
      </c>
      <c r="G4458" t="s">
        <v>14</v>
      </c>
      <c r="H4458">
        <v>3</v>
      </c>
      <c r="I4458">
        <v>2</v>
      </c>
      <c r="J4458">
        <v>951</v>
      </c>
      <c r="K4458">
        <v>1.0254395000000001</v>
      </c>
      <c r="L4458" t="s">
        <v>25</v>
      </c>
    </row>
    <row r="4459" spans="1:12" x14ac:dyDescent="0.3">
      <c r="A4459" s="1">
        <v>44130</v>
      </c>
      <c r="B4459">
        <v>2020</v>
      </c>
      <c r="C4459" t="s">
        <v>17</v>
      </c>
      <c r="D4459">
        <v>136480</v>
      </c>
      <c r="E4459">
        <v>317500</v>
      </c>
      <c r="F4459" t="s">
        <v>13</v>
      </c>
      <c r="G4459" t="s">
        <v>14</v>
      </c>
      <c r="H4459">
        <v>3</v>
      </c>
      <c r="I4459">
        <v>2</v>
      </c>
      <c r="J4459">
        <v>987</v>
      </c>
      <c r="K4459">
        <v>1.0254395000000001</v>
      </c>
      <c r="L4459" t="s">
        <v>25</v>
      </c>
    </row>
    <row r="4460" spans="1:12" x14ac:dyDescent="0.3">
      <c r="A4460" s="1">
        <v>44130</v>
      </c>
      <c r="B4460">
        <v>2020</v>
      </c>
      <c r="C4460" t="s">
        <v>30</v>
      </c>
      <c r="D4460">
        <v>473120</v>
      </c>
      <c r="E4460">
        <v>600000</v>
      </c>
      <c r="F4460" t="s">
        <v>13</v>
      </c>
      <c r="G4460" t="s">
        <v>14</v>
      </c>
      <c r="H4460">
        <v>3</v>
      </c>
      <c r="I4460">
        <v>1</v>
      </c>
      <c r="J4460">
        <v>1027</v>
      </c>
      <c r="K4460">
        <v>1.0254395000000001</v>
      </c>
      <c r="L4460" t="s">
        <v>25</v>
      </c>
    </row>
    <row r="4461" spans="1:12" x14ac:dyDescent="0.3">
      <c r="A4461" s="1">
        <v>44133</v>
      </c>
      <c r="B4461">
        <v>2020</v>
      </c>
      <c r="C4461" t="s">
        <v>29</v>
      </c>
      <c r="D4461">
        <v>158620</v>
      </c>
      <c r="E4461">
        <v>260000</v>
      </c>
      <c r="F4461" t="s">
        <v>13</v>
      </c>
      <c r="G4461" t="s">
        <v>14</v>
      </c>
      <c r="H4461">
        <v>3</v>
      </c>
      <c r="I4461">
        <v>1</v>
      </c>
      <c r="J4461">
        <v>1027</v>
      </c>
      <c r="K4461">
        <v>1.0254395000000001</v>
      </c>
      <c r="L4461" t="s">
        <v>15</v>
      </c>
    </row>
    <row r="4462" spans="1:12" x14ac:dyDescent="0.3">
      <c r="A4462" s="1">
        <v>44133</v>
      </c>
      <c r="B4462">
        <v>2020</v>
      </c>
      <c r="C4462" t="s">
        <v>12</v>
      </c>
      <c r="D4462">
        <v>72070</v>
      </c>
      <c r="E4462">
        <v>89500</v>
      </c>
      <c r="F4462" t="s">
        <v>13</v>
      </c>
      <c r="G4462" t="s">
        <v>14</v>
      </c>
      <c r="H4462">
        <v>3</v>
      </c>
      <c r="I4462">
        <v>2</v>
      </c>
      <c r="J4462">
        <v>985</v>
      </c>
      <c r="K4462">
        <v>1.0254395000000001</v>
      </c>
      <c r="L4462" t="s">
        <v>25</v>
      </c>
    </row>
    <row r="4463" spans="1:12" x14ac:dyDescent="0.3">
      <c r="A4463" s="1">
        <v>44133</v>
      </c>
      <c r="B4463">
        <v>2020</v>
      </c>
      <c r="C4463" t="s">
        <v>17</v>
      </c>
      <c r="D4463">
        <v>59950</v>
      </c>
      <c r="E4463">
        <v>115500</v>
      </c>
      <c r="F4463" t="s">
        <v>13</v>
      </c>
      <c r="G4463" t="s">
        <v>14</v>
      </c>
      <c r="H4463">
        <v>3</v>
      </c>
      <c r="I4463">
        <v>2</v>
      </c>
      <c r="J4463">
        <v>926</v>
      </c>
      <c r="K4463">
        <v>1.0254395000000001</v>
      </c>
      <c r="L4463" t="s">
        <v>22</v>
      </c>
    </row>
    <row r="4464" spans="1:12" x14ac:dyDescent="0.3">
      <c r="A4464" s="1">
        <v>44133</v>
      </c>
      <c r="B4464">
        <v>2020</v>
      </c>
      <c r="C4464" t="s">
        <v>21</v>
      </c>
      <c r="D4464">
        <v>2020270</v>
      </c>
      <c r="E4464">
        <v>2050000</v>
      </c>
      <c r="F4464" t="s">
        <v>13</v>
      </c>
      <c r="G4464" t="s">
        <v>14</v>
      </c>
      <c r="H4464">
        <v>3</v>
      </c>
      <c r="I4464">
        <v>1</v>
      </c>
      <c r="J4464">
        <v>1077</v>
      </c>
      <c r="K4464">
        <v>1.0254395000000001</v>
      </c>
      <c r="L4464" t="s">
        <v>15</v>
      </c>
    </row>
    <row r="4465" spans="1:12" x14ac:dyDescent="0.3">
      <c r="A4465" s="1">
        <v>44134</v>
      </c>
      <c r="B4465">
        <v>2020</v>
      </c>
      <c r="C4465" t="s">
        <v>21</v>
      </c>
      <c r="D4465">
        <v>781410</v>
      </c>
      <c r="E4465">
        <v>1275000</v>
      </c>
      <c r="F4465" t="s">
        <v>13</v>
      </c>
      <c r="G4465" t="s">
        <v>14</v>
      </c>
      <c r="H4465">
        <v>3</v>
      </c>
      <c r="I4465">
        <v>2</v>
      </c>
      <c r="J4465">
        <v>1063</v>
      </c>
      <c r="K4465">
        <v>1.0254395000000001</v>
      </c>
      <c r="L4465" t="s">
        <v>22</v>
      </c>
    </row>
    <row r="4466" spans="1:12" x14ac:dyDescent="0.3">
      <c r="A4466" s="1">
        <v>44134</v>
      </c>
      <c r="B4466">
        <v>2020</v>
      </c>
      <c r="C4466" t="s">
        <v>30</v>
      </c>
      <c r="D4466">
        <v>479370</v>
      </c>
      <c r="E4466">
        <v>725000</v>
      </c>
      <c r="F4466" t="s">
        <v>13</v>
      </c>
      <c r="G4466" t="s">
        <v>14</v>
      </c>
      <c r="H4466">
        <v>3</v>
      </c>
      <c r="I4466">
        <v>3</v>
      </c>
      <c r="J4466">
        <v>908</v>
      </c>
      <c r="K4466">
        <v>1.0254395000000001</v>
      </c>
      <c r="L4466" t="s">
        <v>15</v>
      </c>
    </row>
    <row r="4467" spans="1:12" x14ac:dyDescent="0.3">
      <c r="A4467" s="1">
        <v>44135</v>
      </c>
      <c r="B4467">
        <v>2020</v>
      </c>
      <c r="C4467" t="s">
        <v>17</v>
      </c>
      <c r="D4467">
        <v>185480</v>
      </c>
      <c r="E4467">
        <v>212533</v>
      </c>
      <c r="F4467" t="s">
        <v>13</v>
      </c>
      <c r="G4467" t="s">
        <v>14</v>
      </c>
      <c r="H4467">
        <v>3</v>
      </c>
      <c r="I4467">
        <v>3</v>
      </c>
      <c r="J4467">
        <v>977</v>
      </c>
      <c r="K4467">
        <v>1.0254395000000001</v>
      </c>
      <c r="L4467" t="s">
        <v>15</v>
      </c>
    </row>
    <row r="4468" spans="1:12" x14ac:dyDescent="0.3">
      <c r="A4468" s="1">
        <v>44135</v>
      </c>
      <c r="B4468">
        <v>2020</v>
      </c>
      <c r="C4468" t="s">
        <v>17</v>
      </c>
      <c r="D4468">
        <v>124190</v>
      </c>
      <c r="E4468">
        <v>170000</v>
      </c>
      <c r="F4468" t="s">
        <v>13</v>
      </c>
      <c r="G4468" t="s">
        <v>14</v>
      </c>
      <c r="H4468">
        <v>3</v>
      </c>
      <c r="I4468">
        <v>2</v>
      </c>
      <c r="J4468">
        <v>1057</v>
      </c>
      <c r="K4468">
        <v>1.0254395000000001</v>
      </c>
      <c r="L4468" t="s">
        <v>16</v>
      </c>
    </row>
    <row r="4469" spans="1:12" x14ac:dyDescent="0.3">
      <c r="A4469" s="1">
        <v>44136</v>
      </c>
      <c r="B4469">
        <v>2020</v>
      </c>
      <c r="C4469" t="s">
        <v>21</v>
      </c>
      <c r="D4469">
        <v>1479100</v>
      </c>
      <c r="E4469">
        <v>1945000</v>
      </c>
      <c r="F4469" t="s">
        <v>13</v>
      </c>
      <c r="G4469" t="s">
        <v>14</v>
      </c>
      <c r="H4469">
        <v>3</v>
      </c>
      <c r="I4469">
        <v>2</v>
      </c>
      <c r="J4469">
        <v>949</v>
      </c>
      <c r="K4469">
        <v>1.0254395000000001</v>
      </c>
      <c r="L4469" t="s">
        <v>15</v>
      </c>
    </row>
    <row r="4470" spans="1:12" x14ac:dyDescent="0.3">
      <c r="A4470" s="1">
        <v>44136</v>
      </c>
      <c r="B4470">
        <v>2020</v>
      </c>
      <c r="C4470" t="s">
        <v>29</v>
      </c>
      <c r="D4470">
        <v>365540</v>
      </c>
      <c r="E4470">
        <v>523000</v>
      </c>
      <c r="F4470" t="s">
        <v>13</v>
      </c>
      <c r="G4470" t="s">
        <v>14</v>
      </c>
      <c r="H4470">
        <v>3</v>
      </c>
      <c r="I4470">
        <v>1</v>
      </c>
      <c r="J4470">
        <v>1017</v>
      </c>
      <c r="K4470">
        <v>1.0254395000000001</v>
      </c>
      <c r="L4470" t="s">
        <v>22</v>
      </c>
    </row>
    <row r="4471" spans="1:12" x14ac:dyDescent="0.3">
      <c r="A4471" s="1">
        <v>44136</v>
      </c>
      <c r="B4471">
        <v>2020</v>
      </c>
      <c r="C4471" t="s">
        <v>26</v>
      </c>
      <c r="D4471">
        <v>253190</v>
      </c>
      <c r="E4471">
        <v>325000</v>
      </c>
      <c r="F4471" t="s">
        <v>13</v>
      </c>
      <c r="G4471" t="s">
        <v>14</v>
      </c>
      <c r="H4471">
        <v>3</v>
      </c>
      <c r="I4471">
        <v>2</v>
      </c>
      <c r="J4471">
        <v>964</v>
      </c>
      <c r="K4471">
        <v>1.0254395000000001</v>
      </c>
      <c r="L4471" t="s">
        <v>25</v>
      </c>
    </row>
    <row r="4472" spans="1:12" x14ac:dyDescent="0.3">
      <c r="A4472" s="1">
        <v>44136</v>
      </c>
      <c r="B4472">
        <v>2020</v>
      </c>
      <c r="C4472" t="s">
        <v>17</v>
      </c>
      <c r="D4472">
        <v>101920</v>
      </c>
      <c r="E4472">
        <v>190550</v>
      </c>
      <c r="F4472" t="s">
        <v>13</v>
      </c>
      <c r="G4472" t="s">
        <v>14</v>
      </c>
      <c r="H4472">
        <v>3</v>
      </c>
      <c r="I4472">
        <v>2</v>
      </c>
      <c r="J4472">
        <v>1060</v>
      </c>
      <c r="K4472">
        <v>1.0254395000000001</v>
      </c>
      <c r="L4472" t="s">
        <v>16</v>
      </c>
    </row>
    <row r="4473" spans="1:12" x14ac:dyDescent="0.3">
      <c r="A4473" s="1">
        <v>44136</v>
      </c>
      <c r="B4473">
        <v>2020</v>
      </c>
      <c r="C4473" t="s">
        <v>30</v>
      </c>
      <c r="D4473">
        <v>437110</v>
      </c>
      <c r="E4473">
        <v>705000</v>
      </c>
      <c r="F4473" t="s">
        <v>13</v>
      </c>
      <c r="G4473" t="s">
        <v>14</v>
      </c>
      <c r="H4473">
        <v>3</v>
      </c>
      <c r="I4473">
        <v>2</v>
      </c>
      <c r="J4473">
        <v>958</v>
      </c>
      <c r="K4473">
        <v>1.0254395000000001</v>
      </c>
      <c r="L4473" t="s">
        <v>25</v>
      </c>
    </row>
    <row r="4474" spans="1:12" x14ac:dyDescent="0.3">
      <c r="A4474" s="1">
        <v>44137</v>
      </c>
      <c r="B4474">
        <v>2020</v>
      </c>
      <c r="C4474" t="s">
        <v>17</v>
      </c>
      <c r="D4474">
        <v>156960</v>
      </c>
      <c r="E4474">
        <v>170000</v>
      </c>
      <c r="F4474" t="s">
        <v>13</v>
      </c>
      <c r="G4474" t="s">
        <v>14</v>
      </c>
      <c r="H4474">
        <v>3</v>
      </c>
      <c r="I4474">
        <v>3</v>
      </c>
      <c r="J4474">
        <v>1075</v>
      </c>
      <c r="K4474">
        <v>1.0254395000000001</v>
      </c>
      <c r="L4474" t="s">
        <v>16</v>
      </c>
    </row>
    <row r="4475" spans="1:12" x14ac:dyDescent="0.3">
      <c r="A4475" s="1">
        <v>44137</v>
      </c>
      <c r="B4475">
        <v>2020</v>
      </c>
      <c r="C4475" t="s">
        <v>30</v>
      </c>
      <c r="D4475">
        <v>479270</v>
      </c>
      <c r="E4475">
        <v>725000</v>
      </c>
      <c r="F4475" t="s">
        <v>13</v>
      </c>
      <c r="G4475" t="s">
        <v>14</v>
      </c>
      <c r="H4475">
        <v>3</v>
      </c>
      <c r="I4475">
        <v>2</v>
      </c>
      <c r="J4475">
        <v>1093</v>
      </c>
      <c r="K4475">
        <v>1.0254395000000001</v>
      </c>
      <c r="L4475" t="s">
        <v>16</v>
      </c>
    </row>
    <row r="4476" spans="1:12" x14ac:dyDescent="0.3">
      <c r="A4476" s="1">
        <v>44140</v>
      </c>
      <c r="B4476">
        <v>2020</v>
      </c>
      <c r="C4476" t="s">
        <v>29</v>
      </c>
      <c r="D4476">
        <v>134680</v>
      </c>
      <c r="E4476">
        <v>178000</v>
      </c>
      <c r="F4476" t="s">
        <v>13</v>
      </c>
      <c r="G4476" t="s">
        <v>14</v>
      </c>
      <c r="H4476">
        <v>3</v>
      </c>
      <c r="I4476">
        <v>3</v>
      </c>
      <c r="J4476">
        <v>1029</v>
      </c>
      <c r="K4476">
        <v>1.0254395000000001</v>
      </c>
      <c r="L4476" t="s">
        <v>25</v>
      </c>
    </row>
    <row r="4477" spans="1:12" x14ac:dyDescent="0.3">
      <c r="A4477" s="1">
        <v>44140</v>
      </c>
      <c r="B4477">
        <v>2020</v>
      </c>
      <c r="C4477" t="s">
        <v>17</v>
      </c>
      <c r="D4477">
        <v>131350</v>
      </c>
      <c r="E4477">
        <v>252500</v>
      </c>
      <c r="F4477" t="s">
        <v>13</v>
      </c>
      <c r="G4477" t="s">
        <v>14</v>
      </c>
      <c r="H4477">
        <v>3</v>
      </c>
      <c r="I4477">
        <v>3</v>
      </c>
      <c r="J4477">
        <v>998</v>
      </c>
      <c r="K4477">
        <v>1.0254395000000001</v>
      </c>
      <c r="L4477" t="s">
        <v>22</v>
      </c>
    </row>
    <row r="4478" spans="1:12" x14ac:dyDescent="0.3">
      <c r="A4478" s="1">
        <v>44140</v>
      </c>
      <c r="B4478">
        <v>2020</v>
      </c>
      <c r="C4478" t="s">
        <v>17</v>
      </c>
      <c r="D4478">
        <v>102360</v>
      </c>
      <c r="E4478">
        <v>170000</v>
      </c>
      <c r="F4478" t="s">
        <v>13</v>
      </c>
      <c r="G4478" t="s">
        <v>14</v>
      </c>
      <c r="H4478">
        <v>3</v>
      </c>
      <c r="I4478">
        <v>2</v>
      </c>
      <c r="J4478">
        <v>973</v>
      </c>
      <c r="K4478">
        <v>1.0254395000000001</v>
      </c>
      <c r="L4478" t="s">
        <v>25</v>
      </c>
    </row>
    <row r="4479" spans="1:12" x14ac:dyDescent="0.3">
      <c r="A4479" s="1">
        <v>44141</v>
      </c>
      <c r="B4479">
        <v>2020</v>
      </c>
      <c r="C4479" t="s">
        <v>26</v>
      </c>
      <c r="D4479">
        <v>283500</v>
      </c>
      <c r="E4479">
        <v>445500</v>
      </c>
      <c r="F4479" t="s">
        <v>13</v>
      </c>
      <c r="G4479" t="s">
        <v>14</v>
      </c>
      <c r="H4479">
        <v>3</v>
      </c>
      <c r="I4479">
        <v>3</v>
      </c>
      <c r="J4479">
        <v>1041</v>
      </c>
      <c r="K4479">
        <v>1.0254395000000001</v>
      </c>
      <c r="L4479" t="s">
        <v>22</v>
      </c>
    </row>
    <row r="4480" spans="1:12" x14ac:dyDescent="0.3">
      <c r="A4480" s="1">
        <v>44142</v>
      </c>
      <c r="B4480">
        <v>2020</v>
      </c>
      <c r="C4480" t="s">
        <v>12</v>
      </c>
      <c r="D4480">
        <v>50990</v>
      </c>
      <c r="E4480">
        <v>80000</v>
      </c>
      <c r="F4480" t="s">
        <v>23</v>
      </c>
      <c r="G4480" t="s">
        <v>24</v>
      </c>
      <c r="H4480">
        <v>6</v>
      </c>
      <c r="I4480">
        <v>4</v>
      </c>
      <c r="J4480">
        <v>2148</v>
      </c>
      <c r="K4480">
        <v>1.0254395000000001</v>
      </c>
      <c r="L4480" t="s">
        <v>25</v>
      </c>
    </row>
    <row r="4481" spans="1:12" x14ac:dyDescent="0.3">
      <c r="A4481" s="1">
        <v>44142</v>
      </c>
      <c r="B4481">
        <v>2020</v>
      </c>
      <c r="C4481" t="s">
        <v>12</v>
      </c>
      <c r="D4481">
        <v>82620</v>
      </c>
      <c r="E4481">
        <v>209000</v>
      </c>
      <c r="F4481" t="s">
        <v>13</v>
      </c>
      <c r="G4481" t="s">
        <v>14</v>
      </c>
      <c r="H4481">
        <v>3</v>
      </c>
      <c r="I4481">
        <v>2</v>
      </c>
      <c r="J4481">
        <v>1070</v>
      </c>
      <c r="K4481">
        <v>1.0254395000000001</v>
      </c>
      <c r="L4481" t="s">
        <v>16</v>
      </c>
    </row>
    <row r="4482" spans="1:12" x14ac:dyDescent="0.3">
      <c r="A4482" s="1">
        <v>44142</v>
      </c>
      <c r="B4482">
        <v>2020</v>
      </c>
      <c r="C4482" t="s">
        <v>12</v>
      </c>
      <c r="D4482">
        <v>32740</v>
      </c>
      <c r="E4482">
        <v>103000</v>
      </c>
      <c r="F4482" t="s">
        <v>13</v>
      </c>
      <c r="G4482" t="s">
        <v>14</v>
      </c>
      <c r="H4482">
        <v>3</v>
      </c>
      <c r="I4482">
        <v>1</v>
      </c>
      <c r="J4482">
        <v>998</v>
      </c>
      <c r="K4482">
        <v>1.0254395000000001</v>
      </c>
      <c r="L4482" t="s">
        <v>15</v>
      </c>
    </row>
    <row r="4483" spans="1:12" x14ac:dyDescent="0.3">
      <c r="A4483" s="1">
        <v>44142</v>
      </c>
      <c r="B4483">
        <v>2020</v>
      </c>
      <c r="C4483" t="s">
        <v>30</v>
      </c>
      <c r="D4483">
        <v>380200</v>
      </c>
      <c r="E4483">
        <v>500000</v>
      </c>
      <c r="F4483" t="s">
        <v>13</v>
      </c>
      <c r="G4483" t="s">
        <v>14</v>
      </c>
      <c r="H4483">
        <v>3</v>
      </c>
      <c r="I4483">
        <v>3</v>
      </c>
      <c r="J4483">
        <v>1026</v>
      </c>
      <c r="K4483">
        <v>1.0254395000000001</v>
      </c>
      <c r="L4483" t="s">
        <v>25</v>
      </c>
    </row>
    <row r="4484" spans="1:12" x14ac:dyDescent="0.3">
      <c r="A4484" s="1">
        <v>44143</v>
      </c>
      <c r="B4484">
        <v>2020</v>
      </c>
      <c r="C4484" t="s">
        <v>17</v>
      </c>
      <c r="D4484">
        <v>113970</v>
      </c>
      <c r="E4484">
        <v>113000</v>
      </c>
      <c r="F4484" t="s">
        <v>19</v>
      </c>
      <c r="G4484" t="s">
        <v>20</v>
      </c>
      <c r="H4484">
        <v>4</v>
      </c>
      <c r="I4484">
        <v>3</v>
      </c>
      <c r="J4484">
        <v>1456</v>
      </c>
      <c r="K4484">
        <v>1.0254395000000001</v>
      </c>
      <c r="L4484" t="s">
        <v>22</v>
      </c>
    </row>
    <row r="4485" spans="1:12" x14ac:dyDescent="0.3">
      <c r="A4485" s="1">
        <v>44148</v>
      </c>
      <c r="B4485">
        <v>2020</v>
      </c>
      <c r="C4485" t="s">
        <v>29</v>
      </c>
      <c r="D4485">
        <v>102340</v>
      </c>
      <c r="E4485">
        <v>169900</v>
      </c>
      <c r="F4485" t="s">
        <v>13</v>
      </c>
      <c r="G4485" t="s">
        <v>14</v>
      </c>
      <c r="H4485">
        <v>3</v>
      </c>
      <c r="I4485">
        <v>3</v>
      </c>
      <c r="J4485">
        <v>926</v>
      </c>
      <c r="K4485">
        <v>1.0254395000000001</v>
      </c>
      <c r="L4485" t="s">
        <v>16</v>
      </c>
    </row>
    <row r="4486" spans="1:12" x14ac:dyDescent="0.3">
      <c r="A4486" s="1">
        <v>44148</v>
      </c>
      <c r="B4486">
        <v>2020</v>
      </c>
      <c r="C4486" t="s">
        <v>26</v>
      </c>
      <c r="D4486">
        <v>451850</v>
      </c>
      <c r="E4486">
        <v>685000</v>
      </c>
      <c r="F4486" t="s">
        <v>13</v>
      </c>
      <c r="G4486" t="s">
        <v>14</v>
      </c>
      <c r="H4486">
        <v>3</v>
      </c>
      <c r="I4486">
        <v>1</v>
      </c>
      <c r="J4486">
        <v>979</v>
      </c>
      <c r="K4486">
        <v>1.0254395000000001</v>
      </c>
      <c r="L4486" t="s">
        <v>25</v>
      </c>
    </row>
    <row r="4487" spans="1:12" x14ac:dyDescent="0.3">
      <c r="A4487" s="1">
        <v>44148</v>
      </c>
      <c r="B4487">
        <v>2020</v>
      </c>
      <c r="C4487" t="s">
        <v>29</v>
      </c>
      <c r="D4487">
        <v>363020</v>
      </c>
      <c r="E4487">
        <v>418000</v>
      </c>
      <c r="F4487" t="s">
        <v>13</v>
      </c>
      <c r="G4487" t="s">
        <v>14</v>
      </c>
      <c r="H4487">
        <v>3</v>
      </c>
      <c r="I4487">
        <v>3</v>
      </c>
      <c r="J4487">
        <v>932</v>
      </c>
      <c r="K4487">
        <v>1.0254395000000001</v>
      </c>
      <c r="L4487" t="s">
        <v>25</v>
      </c>
    </row>
    <row r="4488" spans="1:12" x14ac:dyDescent="0.3">
      <c r="A4488" s="1">
        <v>44148</v>
      </c>
      <c r="B4488">
        <v>2020</v>
      </c>
      <c r="C4488" t="s">
        <v>12</v>
      </c>
      <c r="D4488">
        <v>149710</v>
      </c>
      <c r="E4488">
        <v>125000</v>
      </c>
      <c r="F4488" t="s">
        <v>19</v>
      </c>
      <c r="G4488" t="s">
        <v>20</v>
      </c>
      <c r="H4488">
        <v>4</v>
      </c>
      <c r="I4488">
        <v>4</v>
      </c>
      <c r="J4488">
        <v>1203</v>
      </c>
      <c r="K4488">
        <v>1.0254395000000001</v>
      </c>
      <c r="L4488" t="s">
        <v>16</v>
      </c>
    </row>
    <row r="4489" spans="1:12" x14ac:dyDescent="0.3">
      <c r="A4489" s="1">
        <v>44148</v>
      </c>
      <c r="B4489">
        <v>2020</v>
      </c>
      <c r="C4489" t="s">
        <v>17</v>
      </c>
      <c r="D4489">
        <v>147770</v>
      </c>
      <c r="E4489">
        <v>285000</v>
      </c>
      <c r="F4489" t="s">
        <v>13</v>
      </c>
      <c r="G4489" t="s">
        <v>14</v>
      </c>
      <c r="H4489">
        <v>3</v>
      </c>
      <c r="I4489">
        <v>3</v>
      </c>
      <c r="J4489">
        <v>1069</v>
      </c>
      <c r="K4489">
        <v>1.0254395000000001</v>
      </c>
      <c r="L4489" t="s">
        <v>15</v>
      </c>
    </row>
    <row r="4490" spans="1:12" x14ac:dyDescent="0.3">
      <c r="A4490" s="1">
        <v>44149</v>
      </c>
      <c r="B4490">
        <v>2020</v>
      </c>
      <c r="C4490" t="s">
        <v>29</v>
      </c>
      <c r="D4490">
        <v>157080</v>
      </c>
      <c r="E4490">
        <v>250000</v>
      </c>
      <c r="F4490" t="s">
        <v>13</v>
      </c>
      <c r="G4490" t="s">
        <v>14</v>
      </c>
      <c r="H4490">
        <v>3</v>
      </c>
      <c r="I4490">
        <v>2</v>
      </c>
      <c r="J4490">
        <v>1088</v>
      </c>
      <c r="K4490">
        <v>1.0254395000000001</v>
      </c>
      <c r="L4490" t="s">
        <v>22</v>
      </c>
    </row>
    <row r="4491" spans="1:12" x14ac:dyDescent="0.3">
      <c r="A4491" s="1">
        <v>44149</v>
      </c>
      <c r="B4491">
        <v>2020</v>
      </c>
      <c r="C4491" t="s">
        <v>17</v>
      </c>
      <c r="D4491">
        <v>94860</v>
      </c>
      <c r="E4491">
        <v>57957</v>
      </c>
      <c r="F4491" t="s">
        <v>13</v>
      </c>
      <c r="G4491" t="s">
        <v>14</v>
      </c>
      <c r="H4491">
        <v>3</v>
      </c>
      <c r="I4491">
        <v>2</v>
      </c>
      <c r="J4491">
        <v>1030</v>
      </c>
      <c r="K4491">
        <v>1.0254395000000001</v>
      </c>
      <c r="L4491" t="s">
        <v>22</v>
      </c>
    </row>
    <row r="4492" spans="1:12" x14ac:dyDescent="0.3">
      <c r="A4492" s="1">
        <v>44149</v>
      </c>
      <c r="B4492">
        <v>2020</v>
      </c>
      <c r="C4492" t="s">
        <v>17</v>
      </c>
      <c r="D4492">
        <v>94860</v>
      </c>
      <c r="E4492">
        <v>19985</v>
      </c>
      <c r="F4492" t="s">
        <v>13</v>
      </c>
      <c r="G4492" t="s">
        <v>14</v>
      </c>
      <c r="H4492">
        <v>3</v>
      </c>
      <c r="I4492">
        <v>2</v>
      </c>
      <c r="J4492">
        <v>920</v>
      </c>
      <c r="K4492">
        <v>1.0254395000000001</v>
      </c>
      <c r="L4492" t="s">
        <v>15</v>
      </c>
    </row>
    <row r="4493" spans="1:12" x14ac:dyDescent="0.3">
      <c r="A4493" s="1">
        <v>44149</v>
      </c>
      <c r="B4493">
        <v>2020</v>
      </c>
      <c r="C4493" t="s">
        <v>17</v>
      </c>
      <c r="D4493">
        <v>95600</v>
      </c>
      <c r="E4493">
        <v>172000</v>
      </c>
      <c r="F4493" t="s">
        <v>19</v>
      </c>
      <c r="G4493" t="s">
        <v>20</v>
      </c>
      <c r="H4493">
        <v>4</v>
      </c>
      <c r="I4493">
        <v>3</v>
      </c>
      <c r="J4493">
        <v>1497</v>
      </c>
      <c r="K4493">
        <v>1.0254395000000001</v>
      </c>
      <c r="L4493" t="s">
        <v>22</v>
      </c>
    </row>
    <row r="4494" spans="1:12" x14ac:dyDescent="0.3">
      <c r="A4494" s="1">
        <v>44150</v>
      </c>
      <c r="B4494">
        <v>2020</v>
      </c>
      <c r="C4494" t="s">
        <v>26</v>
      </c>
      <c r="D4494">
        <v>415520</v>
      </c>
      <c r="E4494">
        <v>445000</v>
      </c>
      <c r="F4494" t="s">
        <v>13</v>
      </c>
      <c r="G4494" t="s">
        <v>14</v>
      </c>
      <c r="H4494">
        <v>3</v>
      </c>
      <c r="I4494">
        <v>1</v>
      </c>
      <c r="J4494">
        <v>1004</v>
      </c>
      <c r="K4494">
        <v>1.0254395000000001</v>
      </c>
      <c r="L4494" t="s">
        <v>15</v>
      </c>
    </row>
    <row r="4495" spans="1:12" x14ac:dyDescent="0.3">
      <c r="A4495" s="1">
        <v>44150</v>
      </c>
      <c r="B4495">
        <v>2020</v>
      </c>
      <c r="C4495" t="s">
        <v>17</v>
      </c>
      <c r="D4495">
        <v>114970</v>
      </c>
      <c r="E4495">
        <v>185000</v>
      </c>
      <c r="F4495" t="s">
        <v>13</v>
      </c>
      <c r="G4495" t="s">
        <v>14</v>
      </c>
      <c r="H4495">
        <v>3</v>
      </c>
      <c r="I4495">
        <v>2</v>
      </c>
      <c r="J4495">
        <v>978</v>
      </c>
      <c r="K4495">
        <v>1.0254395000000001</v>
      </c>
      <c r="L4495" t="s">
        <v>15</v>
      </c>
    </row>
    <row r="4496" spans="1:12" x14ac:dyDescent="0.3">
      <c r="A4496" s="1">
        <v>44151</v>
      </c>
      <c r="B4496">
        <v>2020</v>
      </c>
      <c r="C4496" t="s">
        <v>17</v>
      </c>
      <c r="D4496">
        <v>95200</v>
      </c>
      <c r="E4496">
        <v>135555</v>
      </c>
      <c r="F4496" t="s">
        <v>19</v>
      </c>
      <c r="G4496" t="s">
        <v>20</v>
      </c>
      <c r="H4496">
        <v>4</v>
      </c>
      <c r="I4496">
        <v>3</v>
      </c>
      <c r="J4496">
        <v>1216</v>
      </c>
      <c r="K4496">
        <v>1.0254395000000001</v>
      </c>
      <c r="L4496" t="s">
        <v>25</v>
      </c>
    </row>
    <row r="4497" spans="1:12" x14ac:dyDescent="0.3">
      <c r="A4497" s="1">
        <v>44151</v>
      </c>
      <c r="B4497">
        <v>2020</v>
      </c>
      <c r="C4497" t="s">
        <v>26</v>
      </c>
      <c r="D4497">
        <v>527030</v>
      </c>
      <c r="E4497">
        <v>670000</v>
      </c>
      <c r="F4497" t="s">
        <v>13</v>
      </c>
      <c r="G4497" t="s">
        <v>14</v>
      </c>
      <c r="H4497">
        <v>3</v>
      </c>
      <c r="I4497">
        <v>3</v>
      </c>
      <c r="J4497">
        <v>923</v>
      </c>
      <c r="K4497">
        <v>1.0254395000000001</v>
      </c>
      <c r="L4497" t="s">
        <v>25</v>
      </c>
    </row>
    <row r="4498" spans="1:12" x14ac:dyDescent="0.3">
      <c r="A4498" s="1">
        <v>44154</v>
      </c>
      <c r="B4498">
        <v>2020</v>
      </c>
      <c r="C4498" t="s">
        <v>29</v>
      </c>
      <c r="D4498">
        <v>131600</v>
      </c>
      <c r="E4498">
        <v>217000</v>
      </c>
      <c r="F4498" t="s">
        <v>13</v>
      </c>
      <c r="G4498" t="s">
        <v>14</v>
      </c>
      <c r="H4498">
        <v>3</v>
      </c>
      <c r="I4498">
        <v>2</v>
      </c>
      <c r="J4498">
        <v>1061</v>
      </c>
      <c r="K4498">
        <v>1.0254395000000001</v>
      </c>
      <c r="L4498" t="s">
        <v>22</v>
      </c>
    </row>
    <row r="4499" spans="1:12" x14ac:dyDescent="0.3">
      <c r="A4499" s="1">
        <v>44154</v>
      </c>
      <c r="B4499">
        <v>2020</v>
      </c>
      <c r="C4499" t="s">
        <v>26</v>
      </c>
      <c r="D4499">
        <v>315980</v>
      </c>
      <c r="E4499">
        <v>510000</v>
      </c>
      <c r="F4499" t="s">
        <v>13</v>
      </c>
      <c r="G4499" t="s">
        <v>14</v>
      </c>
      <c r="H4499">
        <v>3</v>
      </c>
      <c r="I4499">
        <v>1</v>
      </c>
      <c r="J4499">
        <v>1006</v>
      </c>
      <c r="K4499">
        <v>1.0254395000000001</v>
      </c>
      <c r="L4499" t="s">
        <v>22</v>
      </c>
    </row>
    <row r="4500" spans="1:12" x14ac:dyDescent="0.3">
      <c r="A4500" s="1">
        <v>44154</v>
      </c>
      <c r="B4500">
        <v>2020</v>
      </c>
      <c r="C4500" t="s">
        <v>21</v>
      </c>
      <c r="D4500">
        <v>1417290</v>
      </c>
      <c r="E4500">
        <v>1385000</v>
      </c>
      <c r="F4500" t="s">
        <v>13</v>
      </c>
      <c r="G4500" t="s">
        <v>14</v>
      </c>
      <c r="H4500">
        <v>3</v>
      </c>
      <c r="I4500">
        <v>1</v>
      </c>
      <c r="J4500">
        <v>1028</v>
      </c>
      <c r="K4500">
        <v>1.0254395000000001</v>
      </c>
      <c r="L4500" t="s">
        <v>25</v>
      </c>
    </row>
    <row r="4501" spans="1:12" x14ac:dyDescent="0.3">
      <c r="A4501" s="1">
        <v>44154</v>
      </c>
      <c r="B4501">
        <v>2020</v>
      </c>
      <c r="C4501" t="s">
        <v>30</v>
      </c>
      <c r="D4501">
        <v>560550</v>
      </c>
      <c r="E4501">
        <v>975000</v>
      </c>
      <c r="F4501" t="s">
        <v>13</v>
      </c>
      <c r="G4501" t="s">
        <v>14</v>
      </c>
      <c r="H4501">
        <v>3</v>
      </c>
      <c r="I4501">
        <v>3</v>
      </c>
      <c r="J4501">
        <v>931</v>
      </c>
      <c r="K4501">
        <v>1.0254395000000001</v>
      </c>
      <c r="L4501" t="s">
        <v>22</v>
      </c>
    </row>
    <row r="4502" spans="1:12" x14ac:dyDescent="0.3">
      <c r="A4502" s="1">
        <v>44155</v>
      </c>
      <c r="B4502">
        <v>2020</v>
      </c>
      <c r="C4502" t="s">
        <v>29</v>
      </c>
      <c r="D4502">
        <v>258370</v>
      </c>
      <c r="E4502">
        <v>369000</v>
      </c>
      <c r="F4502" t="s">
        <v>13</v>
      </c>
      <c r="G4502" t="s">
        <v>14</v>
      </c>
      <c r="H4502">
        <v>3</v>
      </c>
      <c r="I4502">
        <v>1</v>
      </c>
      <c r="J4502">
        <v>1088</v>
      </c>
      <c r="K4502">
        <v>1.0254395000000001</v>
      </c>
      <c r="L4502" t="s">
        <v>15</v>
      </c>
    </row>
    <row r="4503" spans="1:12" x14ac:dyDescent="0.3">
      <c r="A4503" s="1">
        <v>44156</v>
      </c>
      <c r="B4503">
        <v>2020</v>
      </c>
      <c r="C4503" t="s">
        <v>30</v>
      </c>
      <c r="D4503">
        <v>442970</v>
      </c>
      <c r="E4503">
        <v>750000</v>
      </c>
      <c r="F4503" t="s">
        <v>13</v>
      </c>
      <c r="G4503" t="s">
        <v>14</v>
      </c>
      <c r="H4503">
        <v>3</v>
      </c>
      <c r="I4503">
        <v>3</v>
      </c>
      <c r="J4503">
        <v>945</v>
      </c>
      <c r="K4503">
        <v>1.0254395000000001</v>
      </c>
      <c r="L4503" t="s">
        <v>25</v>
      </c>
    </row>
    <row r="4504" spans="1:12" x14ac:dyDescent="0.3">
      <c r="A4504" s="1">
        <v>44161</v>
      </c>
      <c r="B4504">
        <v>2020</v>
      </c>
      <c r="C4504" t="s">
        <v>26</v>
      </c>
      <c r="D4504">
        <v>236950</v>
      </c>
      <c r="E4504">
        <v>405000</v>
      </c>
      <c r="F4504" t="s">
        <v>13</v>
      </c>
      <c r="G4504" t="s">
        <v>14</v>
      </c>
      <c r="H4504">
        <v>3</v>
      </c>
      <c r="I4504">
        <v>2</v>
      </c>
      <c r="J4504">
        <v>1042</v>
      </c>
      <c r="K4504">
        <v>1.0254395000000001</v>
      </c>
      <c r="L4504" t="s">
        <v>25</v>
      </c>
    </row>
    <row r="4505" spans="1:12" x14ac:dyDescent="0.3">
      <c r="A4505" s="1">
        <v>44162</v>
      </c>
      <c r="B4505">
        <v>2020</v>
      </c>
      <c r="C4505" t="s">
        <v>17</v>
      </c>
      <c r="D4505">
        <v>75890</v>
      </c>
      <c r="E4505">
        <v>134000</v>
      </c>
      <c r="F4505" t="s">
        <v>13</v>
      </c>
      <c r="G4505" t="s">
        <v>14</v>
      </c>
      <c r="H4505">
        <v>3</v>
      </c>
      <c r="I4505">
        <v>3</v>
      </c>
      <c r="J4505">
        <v>1042</v>
      </c>
      <c r="K4505">
        <v>1.0254395000000001</v>
      </c>
      <c r="L4505" t="s">
        <v>22</v>
      </c>
    </row>
    <row r="4506" spans="1:12" x14ac:dyDescent="0.3">
      <c r="A4506" s="1">
        <v>44162</v>
      </c>
      <c r="B4506">
        <v>2020</v>
      </c>
      <c r="C4506" t="s">
        <v>17</v>
      </c>
      <c r="D4506">
        <v>367580</v>
      </c>
      <c r="E4506">
        <v>330000</v>
      </c>
      <c r="F4506" t="s">
        <v>13</v>
      </c>
      <c r="G4506" t="s">
        <v>14</v>
      </c>
      <c r="H4506">
        <v>3</v>
      </c>
      <c r="I4506">
        <v>2</v>
      </c>
      <c r="J4506">
        <v>964</v>
      </c>
      <c r="K4506">
        <v>1.0254395000000001</v>
      </c>
      <c r="L4506" t="s">
        <v>15</v>
      </c>
    </row>
    <row r="4507" spans="1:12" x14ac:dyDescent="0.3">
      <c r="A4507" s="1">
        <v>44162</v>
      </c>
      <c r="B4507">
        <v>2020</v>
      </c>
      <c r="C4507" t="s">
        <v>29</v>
      </c>
      <c r="D4507">
        <v>172480</v>
      </c>
      <c r="E4507">
        <v>279900</v>
      </c>
      <c r="F4507" t="s">
        <v>13</v>
      </c>
      <c r="G4507" t="s">
        <v>14</v>
      </c>
      <c r="H4507">
        <v>3</v>
      </c>
      <c r="I4507">
        <v>3</v>
      </c>
      <c r="J4507">
        <v>1027</v>
      </c>
      <c r="K4507">
        <v>1.0254395000000001</v>
      </c>
      <c r="L4507" t="s">
        <v>22</v>
      </c>
    </row>
    <row r="4508" spans="1:12" x14ac:dyDescent="0.3">
      <c r="A4508" s="1">
        <v>44162</v>
      </c>
      <c r="B4508">
        <v>2020</v>
      </c>
      <c r="C4508" t="s">
        <v>12</v>
      </c>
      <c r="D4508">
        <v>56770</v>
      </c>
      <c r="E4508">
        <v>50000</v>
      </c>
      <c r="F4508" t="s">
        <v>23</v>
      </c>
      <c r="G4508" t="s">
        <v>24</v>
      </c>
      <c r="H4508">
        <v>6</v>
      </c>
      <c r="I4508">
        <v>6</v>
      </c>
      <c r="J4508">
        <v>2033</v>
      </c>
      <c r="K4508">
        <v>1.0254395000000001</v>
      </c>
      <c r="L4508" t="s">
        <v>22</v>
      </c>
    </row>
    <row r="4509" spans="1:12" x14ac:dyDescent="0.3">
      <c r="A4509" s="1">
        <v>44164</v>
      </c>
      <c r="B4509">
        <v>2020</v>
      </c>
      <c r="C4509" t="s">
        <v>17</v>
      </c>
      <c r="D4509">
        <v>103200</v>
      </c>
      <c r="E4509">
        <v>180500</v>
      </c>
      <c r="F4509" t="s">
        <v>19</v>
      </c>
      <c r="G4509" t="s">
        <v>20</v>
      </c>
      <c r="H4509">
        <v>4</v>
      </c>
      <c r="I4509">
        <v>3</v>
      </c>
      <c r="J4509">
        <v>1258</v>
      </c>
      <c r="K4509">
        <v>1.0254395000000001</v>
      </c>
      <c r="L4509" t="s">
        <v>25</v>
      </c>
    </row>
    <row r="4510" spans="1:12" x14ac:dyDescent="0.3">
      <c r="A4510" s="1">
        <v>44165</v>
      </c>
      <c r="B4510">
        <v>2020</v>
      </c>
      <c r="C4510" t="s">
        <v>12</v>
      </c>
      <c r="D4510">
        <v>73960</v>
      </c>
      <c r="E4510">
        <v>118750</v>
      </c>
      <c r="F4510" t="s">
        <v>13</v>
      </c>
      <c r="G4510" t="s">
        <v>14</v>
      </c>
      <c r="H4510">
        <v>3</v>
      </c>
      <c r="I4510">
        <v>1</v>
      </c>
      <c r="J4510">
        <v>1074</v>
      </c>
      <c r="K4510">
        <v>1.0254395000000001</v>
      </c>
      <c r="L4510" t="s">
        <v>22</v>
      </c>
    </row>
    <row r="4511" spans="1:12" x14ac:dyDescent="0.3">
      <c r="A4511" s="1">
        <v>44165</v>
      </c>
      <c r="B4511">
        <v>2020</v>
      </c>
      <c r="C4511" t="s">
        <v>12</v>
      </c>
      <c r="D4511">
        <v>43090</v>
      </c>
      <c r="E4511">
        <v>40000</v>
      </c>
      <c r="F4511" t="s">
        <v>19</v>
      </c>
      <c r="G4511" t="s">
        <v>20</v>
      </c>
      <c r="H4511">
        <v>4</v>
      </c>
      <c r="I4511">
        <v>3</v>
      </c>
      <c r="J4511">
        <v>1366</v>
      </c>
      <c r="K4511">
        <v>1.0254395000000001</v>
      </c>
      <c r="L4511" t="s">
        <v>25</v>
      </c>
    </row>
    <row r="4512" spans="1:12" x14ac:dyDescent="0.3">
      <c r="A4512" s="1">
        <v>44165</v>
      </c>
      <c r="B4512">
        <v>2020</v>
      </c>
      <c r="C4512" t="s">
        <v>30</v>
      </c>
      <c r="D4512">
        <v>315480</v>
      </c>
      <c r="E4512">
        <v>370000</v>
      </c>
      <c r="F4512" t="s">
        <v>13</v>
      </c>
      <c r="G4512" t="s">
        <v>14</v>
      </c>
      <c r="H4512">
        <v>3</v>
      </c>
      <c r="I4512">
        <v>1</v>
      </c>
      <c r="J4512">
        <v>995</v>
      </c>
      <c r="K4512">
        <v>1.0254395000000001</v>
      </c>
      <c r="L4512" t="s">
        <v>25</v>
      </c>
    </row>
    <row r="4513" spans="1:12" x14ac:dyDescent="0.3">
      <c r="A4513" s="1">
        <v>44165</v>
      </c>
      <c r="B4513">
        <v>2020</v>
      </c>
      <c r="C4513" t="s">
        <v>30</v>
      </c>
      <c r="D4513">
        <v>386940</v>
      </c>
      <c r="E4513">
        <v>591500</v>
      </c>
      <c r="F4513" t="s">
        <v>13</v>
      </c>
      <c r="G4513" t="s">
        <v>14</v>
      </c>
      <c r="H4513">
        <v>3</v>
      </c>
      <c r="I4513">
        <v>2</v>
      </c>
      <c r="J4513">
        <v>1017</v>
      </c>
      <c r="K4513">
        <v>1.0254395000000001</v>
      </c>
      <c r="L4513" t="s">
        <v>25</v>
      </c>
    </row>
    <row r="4514" spans="1:12" x14ac:dyDescent="0.3">
      <c r="A4514" s="1">
        <v>44165</v>
      </c>
      <c r="B4514">
        <v>2020</v>
      </c>
      <c r="C4514" t="s">
        <v>12</v>
      </c>
      <c r="D4514">
        <v>97070</v>
      </c>
      <c r="E4514">
        <v>85400</v>
      </c>
      <c r="F4514" t="s">
        <v>19</v>
      </c>
      <c r="G4514" t="s">
        <v>20</v>
      </c>
      <c r="H4514">
        <v>4</v>
      </c>
      <c r="I4514">
        <v>3</v>
      </c>
      <c r="J4514">
        <v>1271</v>
      </c>
      <c r="K4514">
        <v>1.0254395000000001</v>
      </c>
      <c r="L4514" t="s">
        <v>15</v>
      </c>
    </row>
    <row r="4515" spans="1:12" x14ac:dyDescent="0.3">
      <c r="A4515" s="1">
        <v>44168</v>
      </c>
      <c r="B4515">
        <v>2020</v>
      </c>
      <c r="C4515" t="s">
        <v>17</v>
      </c>
      <c r="D4515">
        <v>80060</v>
      </c>
      <c r="E4515">
        <v>107000</v>
      </c>
      <c r="F4515" t="s">
        <v>13</v>
      </c>
      <c r="G4515" t="s">
        <v>14</v>
      </c>
      <c r="H4515">
        <v>3</v>
      </c>
      <c r="I4515">
        <v>3</v>
      </c>
      <c r="J4515">
        <v>1089</v>
      </c>
      <c r="K4515">
        <v>1.0254395000000001</v>
      </c>
      <c r="L4515" t="s">
        <v>22</v>
      </c>
    </row>
    <row r="4516" spans="1:12" x14ac:dyDescent="0.3">
      <c r="A4516" s="1">
        <v>44168</v>
      </c>
      <c r="B4516">
        <v>2020</v>
      </c>
      <c r="C4516" t="s">
        <v>17</v>
      </c>
      <c r="D4516">
        <v>137540</v>
      </c>
      <c r="E4516">
        <v>220000</v>
      </c>
      <c r="F4516" t="s">
        <v>19</v>
      </c>
      <c r="G4516" t="s">
        <v>20</v>
      </c>
      <c r="H4516">
        <v>4</v>
      </c>
      <c r="I4516">
        <v>2</v>
      </c>
      <c r="J4516">
        <v>1230</v>
      </c>
      <c r="K4516">
        <v>1.0254395000000001</v>
      </c>
      <c r="L4516" t="s">
        <v>16</v>
      </c>
    </row>
    <row r="4517" spans="1:12" x14ac:dyDescent="0.3">
      <c r="A4517" s="1">
        <v>44168</v>
      </c>
      <c r="B4517">
        <v>2020</v>
      </c>
      <c r="C4517" t="s">
        <v>30</v>
      </c>
      <c r="D4517">
        <v>286700</v>
      </c>
      <c r="E4517">
        <v>426000</v>
      </c>
      <c r="F4517" t="s">
        <v>13</v>
      </c>
      <c r="G4517" t="s">
        <v>14</v>
      </c>
      <c r="H4517">
        <v>3</v>
      </c>
      <c r="I4517">
        <v>2</v>
      </c>
      <c r="J4517">
        <v>1087</v>
      </c>
      <c r="K4517">
        <v>1.0254395000000001</v>
      </c>
      <c r="L4517" t="s">
        <v>25</v>
      </c>
    </row>
    <row r="4518" spans="1:12" x14ac:dyDescent="0.3">
      <c r="A4518" s="1">
        <v>44168</v>
      </c>
      <c r="B4518">
        <v>2020</v>
      </c>
      <c r="C4518" t="s">
        <v>29</v>
      </c>
      <c r="D4518">
        <v>153510</v>
      </c>
      <c r="E4518">
        <v>186000</v>
      </c>
      <c r="F4518" t="s">
        <v>13</v>
      </c>
      <c r="G4518" t="s">
        <v>14</v>
      </c>
      <c r="H4518">
        <v>3</v>
      </c>
      <c r="I4518">
        <v>3</v>
      </c>
      <c r="J4518">
        <v>900</v>
      </c>
      <c r="K4518">
        <v>1.0254395000000001</v>
      </c>
      <c r="L4518" t="s">
        <v>15</v>
      </c>
    </row>
    <row r="4519" spans="1:12" x14ac:dyDescent="0.3">
      <c r="A4519" s="1">
        <v>44168</v>
      </c>
      <c r="B4519">
        <v>2020</v>
      </c>
      <c r="C4519" t="s">
        <v>30</v>
      </c>
      <c r="D4519">
        <v>338080</v>
      </c>
      <c r="E4519">
        <v>525000</v>
      </c>
      <c r="F4519" t="s">
        <v>19</v>
      </c>
      <c r="G4519" t="s">
        <v>20</v>
      </c>
      <c r="H4519">
        <v>4</v>
      </c>
      <c r="I4519">
        <v>2</v>
      </c>
      <c r="J4519">
        <v>1241</v>
      </c>
      <c r="K4519">
        <v>1.0254395000000001</v>
      </c>
      <c r="L4519" t="s">
        <v>25</v>
      </c>
    </row>
    <row r="4520" spans="1:12" x14ac:dyDescent="0.3">
      <c r="A4520" s="1">
        <v>44168</v>
      </c>
      <c r="B4520">
        <v>2020</v>
      </c>
      <c r="C4520" t="s">
        <v>21</v>
      </c>
      <c r="D4520">
        <v>3679900</v>
      </c>
      <c r="E4520">
        <v>4985000</v>
      </c>
      <c r="F4520" t="s">
        <v>13</v>
      </c>
      <c r="G4520" t="s">
        <v>14</v>
      </c>
      <c r="H4520">
        <v>3</v>
      </c>
      <c r="I4520">
        <v>3</v>
      </c>
      <c r="J4520">
        <v>942</v>
      </c>
      <c r="K4520">
        <v>1.0254395000000001</v>
      </c>
      <c r="L4520" t="s">
        <v>15</v>
      </c>
    </row>
    <row r="4521" spans="1:12" x14ac:dyDescent="0.3">
      <c r="A4521" s="1">
        <v>44168</v>
      </c>
      <c r="B4521">
        <v>2020</v>
      </c>
      <c r="C4521" t="s">
        <v>26</v>
      </c>
      <c r="D4521">
        <v>236600</v>
      </c>
      <c r="E4521">
        <v>359000</v>
      </c>
      <c r="F4521" t="s">
        <v>13</v>
      </c>
      <c r="G4521" t="s">
        <v>14</v>
      </c>
      <c r="H4521">
        <v>3</v>
      </c>
      <c r="I4521">
        <v>3</v>
      </c>
      <c r="J4521">
        <v>949</v>
      </c>
      <c r="K4521">
        <v>1.0254395000000001</v>
      </c>
      <c r="L4521" t="s">
        <v>16</v>
      </c>
    </row>
    <row r="4522" spans="1:12" x14ac:dyDescent="0.3">
      <c r="A4522" s="1">
        <v>44169</v>
      </c>
      <c r="B4522">
        <v>2020</v>
      </c>
      <c r="C4522" t="s">
        <v>12</v>
      </c>
      <c r="D4522">
        <v>89960</v>
      </c>
      <c r="E4522">
        <v>109200</v>
      </c>
      <c r="F4522" t="s">
        <v>13</v>
      </c>
      <c r="G4522" t="s">
        <v>14</v>
      </c>
      <c r="H4522">
        <v>3</v>
      </c>
      <c r="I4522">
        <v>3</v>
      </c>
      <c r="J4522">
        <v>1076</v>
      </c>
      <c r="K4522">
        <v>1.0254395000000001</v>
      </c>
      <c r="L4522" t="s">
        <v>25</v>
      </c>
    </row>
    <row r="4523" spans="1:12" x14ac:dyDescent="0.3">
      <c r="A4523" s="1">
        <v>44169</v>
      </c>
      <c r="B4523">
        <v>2020</v>
      </c>
      <c r="C4523" t="s">
        <v>29</v>
      </c>
      <c r="D4523">
        <v>306670</v>
      </c>
      <c r="E4523">
        <v>460000</v>
      </c>
      <c r="F4523" t="s">
        <v>13</v>
      </c>
      <c r="G4523" t="s">
        <v>14</v>
      </c>
      <c r="H4523">
        <v>3</v>
      </c>
      <c r="I4523">
        <v>3</v>
      </c>
      <c r="J4523">
        <v>1099</v>
      </c>
      <c r="K4523">
        <v>1.0254395000000001</v>
      </c>
      <c r="L4523" t="s">
        <v>15</v>
      </c>
    </row>
    <row r="4524" spans="1:12" x14ac:dyDescent="0.3">
      <c r="A4524" s="1">
        <v>44169</v>
      </c>
      <c r="B4524">
        <v>2020</v>
      </c>
      <c r="C4524" t="s">
        <v>26</v>
      </c>
      <c r="D4524">
        <v>278110</v>
      </c>
      <c r="E4524">
        <v>475000</v>
      </c>
      <c r="F4524" t="s">
        <v>13</v>
      </c>
      <c r="G4524" t="s">
        <v>14</v>
      </c>
      <c r="H4524">
        <v>3</v>
      </c>
      <c r="I4524">
        <v>2</v>
      </c>
      <c r="J4524">
        <v>904</v>
      </c>
      <c r="K4524">
        <v>1.0254395000000001</v>
      </c>
      <c r="L4524" t="s">
        <v>16</v>
      </c>
    </row>
    <row r="4525" spans="1:12" x14ac:dyDescent="0.3">
      <c r="A4525" s="1">
        <v>44169</v>
      </c>
      <c r="B4525">
        <v>2020</v>
      </c>
      <c r="C4525" t="s">
        <v>30</v>
      </c>
      <c r="D4525">
        <v>336110</v>
      </c>
      <c r="E4525">
        <v>950000</v>
      </c>
      <c r="F4525" t="s">
        <v>19</v>
      </c>
      <c r="G4525" t="s">
        <v>20</v>
      </c>
      <c r="H4525">
        <v>4</v>
      </c>
      <c r="I4525">
        <v>3</v>
      </c>
      <c r="J4525">
        <v>1399</v>
      </c>
      <c r="K4525">
        <v>1.0254395000000001</v>
      </c>
      <c r="L4525" t="s">
        <v>22</v>
      </c>
    </row>
    <row r="4526" spans="1:12" x14ac:dyDescent="0.3">
      <c r="A4526" s="1">
        <v>44170</v>
      </c>
      <c r="B4526">
        <v>2020</v>
      </c>
      <c r="C4526" t="s">
        <v>12</v>
      </c>
      <c r="D4526">
        <v>76200</v>
      </c>
      <c r="E4526">
        <v>138000</v>
      </c>
      <c r="F4526" t="s">
        <v>13</v>
      </c>
      <c r="G4526" t="s">
        <v>14</v>
      </c>
      <c r="H4526">
        <v>3</v>
      </c>
      <c r="I4526">
        <v>1</v>
      </c>
      <c r="J4526">
        <v>1007</v>
      </c>
      <c r="K4526">
        <v>1.0254395000000001</v>
      </c>
      <c r="L4526" t="s">
        <v>16</v>
      </c>
    </row>
    <row r="4527" spans="1:12" x14ac:dyDescent="0.3">
      <c r="A4527" s="1">
        <v>44170</v>
      </c>
      <c r="B4527">
        <v>2020</v>
      </c>
      <c r="C4527" t="s">
        <v>12</v>
      </c>
      <c r="D4527">
        <v>80060</v>
      </c>
      <c r="E4527">
        <v>125000</v>
      </c>
      <c r="F4527" t="s">
        <v>13</v>
      </c>
      <c r="G4527" t="s">
        <v>14</v>
      </c>
      <c r="H4527">
        <v>3</v>
      </c>
      <c r="I4527">
        <v>2</v>
      </c>
      <c r="J4527">
        <v>1036</v>
      </c>
      <c r="K4527">
        <v>1.0254395000000001</v>
      </c>
      <c r="L4527" t="s">
        <v>25</v>
      </c>
    </row>
    <row r="4528" spans="1:12" x14ac:dyDescent="0.3">
      <c r="A4528" s="1">
        <v>44170</v>
      </c>
      <c r="B4528">
        <v>2020</v>
      </c>
      <c r="C4528" t="s">
        <v>26</v>
      </c>
      <c r="D4528">
        <v>394800</v>
      </c>
      <c r="E4528">
        <v>402000</v>
      </c>
      <c r="F4528" t="s">
        <v>13</v>
      </c>
      <c r="G4528" t="s">
        <v>14</v>
      </c>
      <c r="H4528">
        <v>3</v>
      </c>
      <c r="I4528">
        <v>3</v>
      </c>
      <c r="J4528">
        <v>923</v>
      </c>
      <c r="K4528">
        <v>1.0254395000000001</v>
      </c>
      <c r="L4528" t="s">
        <v>22</v>
      </c>
    </row>
    <row r="4529" spans="1:12" x14ac:dyDescent="0.3">
      <c r="A4529" s="1">
        <v>44171</v>
      </c>
      <c r="B4529">
        <v>2020</v>
      </c>
      <c r="C4529" t="s">
        <v>21</v>
      </c>
      <c r="D4529">
        <v>2862020</v>
      </c>
      <c r="E4529">
        <v>3550000</v>
      </c>
      <c r="F4529" t="s">
        <v>13</v>
      </c>
      <c r="G4529" t="s">
        <v>14</v>
      </c>
      <c r="H4529">
        <v>3</v>
      </c>
      <c r="I4529">
        <v>3</v>
      </c>
      <c r="J4529">
        <v>1097</v>
      </c>
      <c r="K4529">
        <v>1.0254395000000001</v>
      </c>
      <c r="L4529" t="s">
        <v>22</v>
      </c>
    </row>
    <row r="4530" spans="1:12" x14ac:dyDescent="0.3">
      <c r="A4530" s="1">
        <v>44171</v>
      </c>
      <c r="B4530">
        <v>2020</v>
      </c>
      <c r="C4530" t="s">
        <v>12</v>
      </c>
      <c r="D4530">
        <v>27250</v>
      </c>
      <c r="E4530">
        <v>55000</v>
      </c>
      <c r="F4530" t="s">
        <v>13</v>
      </c>
      <c r="G4530" t="s">
        <v>14</v>
      </c>
      <c r="H4530">
        <v>3</v>
      </c>
      <c r="I4530">
        <v>1</v>
      </c>
      <c r="J4530">
        <v>904</v>
      </c>
      <c r="K4530">
        <v>1.0254395000000001</v>
      </c>
      <c r="L4530" t="s">
        <v>15</v>
      </c>
    </row>
    <row r="4531" spans="1:12" x14ac:dyDescent="0.3">
      <c r="A4531" s="1">
        <v>44171</v>
      </c>
      <c r="B4531">
        <v>2020</v>
      </c>
      <c r="C4531" t="s">
        <v>29</v>
      </c>
      <c r="D4531">
        <v>145180</v>
      </c>
      <c r="E4531">
        <v>245000</v>
      </c>
      <c r="F4531" t="s">
        <v>13</v>
      </c>
      <c r="G4531" t="s">
        <v>14</v>
      </c>
      <c r="H4531">
        <v>3</v>
      </c>
      <c r="I4531">
        <v>2</v>
      </c>
      <c r="J4531">
        <v>1074</v>
      </c>
      <c r="K4531">
        <v>1.0254395000000001</v>
      </c>
      <c r="L4531" t="s">
        <v>15</v>
      </c>
    </row>
    <row r="4532" spans="1:12" x14ac:dyDescent="0.3">
      <c r="A4532" s="1">
        <v>44171</v>
      </c>
      <c r="B4532">
        <v>2020</v>
      </c>
      <c r="C4532" t="s">
        <v>30</v>
      </c>
      <c r="D4532">
        <v>390100</v>
      </c>
      <c r="E4532">
        <v>452000</v>
      </c>
      <c r="F4532" t="s">
        <v>13</v>
      </c>
      <c r="G4532" t="s">
        <v>14</v>
      </c>
      <c r="H4532">
        <v>3</v>
      </c>
      <c r="I4532">
        <v>3</v>
      </c>
      <c r="J4532">
        <v>921</v>
      </c>
      <c r="K4532">
        <v>1.0254395000000001</v>
      </c>
      <c r="L4532" t="s">
        <v>25</v>
      </c>
    </row>
    <row r="4533" spans="1:12" x14ac:dyDescent="0.3">
      <c r="A4533" s="1">
        <v>44171</v>
      </c>
      <c r="B4533">
        <v>2020</v>
      </c>
      <c r="C4533" t="s">
        <v>17</v>
      </c>
      <c r="D4533">
        <v>122180</v>
      </c>
      <c r="E4533">
        <v>163500</v>
      </c>
      <c r="F4533" t="s">
        <v>13</v>
      </c>
      <c r="G4533" t="s">
        <v>14</v>
      </c>
      <c r="H4533">
        <v>3</v>
      </c>
      <c r="I4533">
        <v>2</v>
      </c>
      <c r="J4533">
        <v>980</v>
      </c>
      <c r="K4533">
        <v>1.0254395000000001</v>
      </c>
      <c r="L4533" t="s">
        <v>22</v>
      </c>
    </row>
    <row r="4534" spans="1:12" x14ac:dyDescent="0.3">
      <c r="A4534" s="1">
        <v>44172</v>
      </c>
      <c r="B4534">
        <v>2020</v>
      </c>
      <c r="C4534" t="s">
        <v>12</v>
      </c>
      <c r="D4534">
        <v>61780</v>
      </c>
      <c r="E4534">
        <v>80000</v>
      </c>
      <c r="F4534" t="s">
        <v>23</v>
      </c>
      <c r="G4534" t="s">
        <v>24</v>
      </c>
      <c r="H4534">
        <v>6</v>
      </c>
      <c r="I4534">
        <v>5</v>
      </c>
      <c r="J4534">
        <v>1980</v>
      </c>
      <c r="K4534">
        <v>1.0254395000000001</v>
      </c>
      <c r="L4534" t="s">
        <v>16</v>
      </c>
    </row>
    <row r="4535" spans="1:12" x14ac:dyDescent="0.3">
      <c r="A4535" s="1">
        <v>44175</v>
      </c>
      <c r="B4535">
        <v>2020</v>
      </c>
      <c r="C4535" t="s">
        <v>30</v>
      </c>
      <c r="D4535">
        <v>523840</v>
      </c>
      <c r="E4535">
        <v>665000</v>
      </c>
      <c r="F4535" t="s">
        <v>13</v>
      </c>
      <c r="G4535" t="s">
        <v>14</v>
      </c>
      <c r="H4535">
        <v>3</v>
      </c>
      <c r="I4535">
        <v>1</v>
      </c>
      <c r="J4535">
        <v>1021</v>
      </c>
      <c r="K4535">
        <v>1.0254395000000001</v>
      </c>
      <c r="L4535" t="s">
        <v>25</v>
      </c>
    </row>
    <row r="4536" spans="1:12" x14ac:dyDescent="0.3">
      <c r="A4536" s="1">
        <v>44176</v>
      </c>
      <c r="B4536">
        <v>2020</v>
      </c>
      <c r="C4536" t="s">
        <v>21</v>
      </c>
      <c r="D4536">
        <v>879830</v>
      </c>
      <c r="E4536">
        <v>975000</v>
      </c>
      <c r="F4536" t="s">
        <v>13</v>
      </c>
      <c r="G4536" t="s">
        <v>14</v>
      </c>
      <c r="H4536">
        <v>3</v>
      </c>
      <c r="I4536">
        <v>2</v>
      </c>
      <c r="J4536">
        <v>1028</v>
      </c>
      <c r="K4536">
        <v>1.0254395000000001</v>
      </c>
      <c r="L4536" t="s">
        <v>15</v>
      </c>
    </row>
    <row r="4537" spans="1:12" x14ac:dyDescent="0.3">
      <c r="A4537" s="1">
        <v>44176</v>
      </c>
      <c r="B4537">
        <v>2020</v>
      </c>
      <c r="C4537" t="s">
        <v>26</v>
      </c>
      <c r="D4537">
        <v>508480</v>
      </c>
      <c r="E4537">
        <v>660000</v>
      </c>
      <c r="F4537" t="s">
        <v>13</v>
      </c>
      <c r="G4537" t="s">
        <v>14</v>
      </c>
      <c r="H4537">
        <v>3</v>
      </c>
      <c r="I4537">
        <v>3</v>
      </c>
      <c r="J4537">
        <v>1071</v>
      </c>
      <c r="K4537">
        <v>1.0254395000000001</v>
      </c>
      <c r="L4537" t="s">
        <v>16</v>
      </c>
    </row>
    <row r="4538" spans="1:12" x14ac:dyDescent="0.3">
      <c r="A4538" s="1">
        <v>44176</v>
      </c>
      <c r="B4538">
        <v>2020</v>
      </c>
      <c r="C4538" t="s">
        <v>26</v>
      </c>
      <c r="D4538">
        <v>446320</v>
      </c>
      <c r="E4538">
        <v>745000</v>
      </c>
      <c r="F4538" t="s">
        <v>13</v>
      </c>
      <c r="G4538" t="s">
        <v>14</v>
      </c>
      <c r="H4538">
        <v>3</v>
      </c>
      <c r="I4538">
        <v>2</v>
      </c>
      <c r="J4538">
        <v>1051</v>
      </c>
      <c r="K4538">
        <v>1.0254395000000001</v>
      </c>
      <c r="L4538" t="s">
        <v>22</v>
      </c>
    </row>
    <row r="4539" spans="1:12" x14ac:dyDescent="0.3">
      <c r="A4539" s="1">
        <v>44177</v>
      </c>
      <c r="B4539">
        <v>2020</v>
      </c>
      <c r="C4539" t="s">
        <v>29</v>
      </c>
      <c r="D4539">
        <v>157500</v>
      </c>
      <c r="E4539">
        <v>263000</v>
      </c>
      <c r="F4539" t="s">
        <v>13</v>
      </c>
      <c r="G4539" t="s">
        <v>14</v>
      </c>
      <c r="H4539">
        <v>3</v>
      </c>
      <c r="I4539">
        <v>3</v>
      </c>
      <c r="J4539">
        <v>937</v>
      </c>
      <c r="K4539">
        <v>1.0254395000000001</v>
      </c>
      <c r="L4539" t="s">
        <v>16</v>
      </c>
    </row>
    <row r="4540" spans="1:12" x14ac:dyDescent="0.3">
      <c r="A4540" s="1">
        <v>44177</v>
      </c>
      <c r="B4540">
        <v>2020</v>
      </c>
      <c r="C4540" t="s">
        <v>26</v>
      </c>
      <c r="D4540">
        <v>1520680</v>
      </c>
      <c r="E4540">
        <v>2332500</v>
      </c>
      <c r="F4540" t="s">
        <v>13</v>
      </c>
      <c r="G4540" t="s">
        <v>14</v>
      </c>
      <c r="H4540">
        <v>3</v>
      </c>
      <c r="I4540">
        <v>3</v>
      </c>
      <c r="J4540">
        <v>1085</v>
      </c>
      <c r="K4540">
        <v>1.0254395000000001</v>
      </c>
      <c r="L4540" t="s">
        <v>16</v>
      </c>
    </row>
    <row r="4541" spans="1:12" x14ac:dyDescent="0.3">
      <c r="A4541" s="1">
        <v>44178</v>
      </c>
      <c r="B4541">
        <v>2020</v>
      </c>
      <c r="C4541" t="s">
        <v>29</v>
      </c>
      <c r="D4541">
        <v>170100</v>
      </c>
      <c r="E4541">
        <v>230000</v>
      </c>
      <c r="F4541" t="s">
        <v>13</v>
      </c>
      <c r="G4541" t="s">
        <v>14</v>
      </c>
      <c r="H4541">
        <v>3</v>
      </c>
      <c r="I4541">
        <v>1</v>
      </c>
      <c r="J4541">
        <v>1077</v>
      </c>
      <c r="K4541">
        <v>1.0254395000000001</v>
      </c>
      <c r="L4541" t="s">
        <v>15</v>
      </c>
    </row>
    <row r="4542" spans="1:12" x14ac:dyDescent="0.3">
      <c r="A4542" s="1">
        <v>44178</v>
      </c>
      <c r="B4542">
        <v>2020</v>
      </c>
      <c r="C4542" t="s">
        <v>21</v>
      </c>
      <c r="D4542">
        <v>577150</v>
      </c>
      <c r="E4542">
        <v>910000</v>
      </c>
      <c r="F4542" t="s">
        <v>13</v>
      </c>
      <c r="G4542" t="s">
        <v>14</v>
      </c>
      <c r="H4542">
        <v>3</v>
      </c>
      <c r="I4542">
        <v>2</v>
      </c>
      <c r="J4542">
        <v>912</v>
      </c>
      <c r="K4542">
        <v>1.0254395000000001</v>
      </c>
      <c r="L4542" t="s">
        <v>15</v>
      </c>
    </row>
    <row r="4543" spans="1:12" x14ac:dyDescent="0.3">
      <c r="A4543" s="1">
        <v>44182</v>
      </c>
      <c r="B4543">
        <v>2020</v>
      </c>
      <c r="C4543" t="s">
        <v>21</v>
      </c>
      <c r="D4543">
        <v>1218700</v>
      </c>
      <c r="E4543">
        <v>1395000</v>
      </c>
      <c r="F4543" t="s">
        <v>13</v>
      </c>
      <c r="G4543" t="s">
        <v>14</v>
      </c>
      <c r="H4543">
        <v>3</v>
      </c>
      <c r="I4543">
        <v>2</v>
      </c>
      <c r="J4543">
        <v>961</v>
      </c>
      <c r="K4543">
        <v>1.0254395000000001</v>
      </c>
      <c r="L4543" t="s">
        <v>16</v>
      </c>
    </row>
    <row r="4544" spans="1:12" x14ac:dyDescent="0.3">
      <c r="A4544" s="1">
        <v>44182</v>
      </c>
      <c r="B4544">
        <v>2020</v>
      </c>
      <c r="C4544" t="s">
        <v>17</v>
      </c>
      <c r="D4544">
        <v>140120</v>
      </c>
      <c r="E4544">
        <v>250000</v>
      </c>
      <c r="F4544" t="s">
        <v>13</v>
      </c>
      <c r="G4544" t="s">
        <v>14</v>
      </c>
      <c r="H4544">
        <v>3</v>
      </c>
      <c r="I4544">
        <v>2</v>
      </c>
      <c r="J4544">
        <v>1063</v>
      </c>
      <c r="K4544">
        <v>1.0254395000000001</v>
      </c>
      <c r="L4544" t="s">
        <v>22</v>
      </c>
    </row>
    <row r="4545" spans="1:12" x14ac:dyDescent="0.3">
      <c r="A4545" s="1">
        <v>44182</v>
      </c>
      <c r="B4545">
        <v>2020</v>
      </c>
      <c r="C4545" t="s">
        <v>29</v>
      </c>
      <c r="D4545">
        <v>202650</v>
      </c>
      <c r="E4545">
        <v>328500</v>
      </c>
      <c r="F4545" t="s">
        <v>13</v>
      </c>
      <c r="G4545" t="s">
        <v>14</v>
      </c>
      <c r="H4545">
        <v>3</v>
      </c>
      <c r="I4545">
        <v>1</v>
      </c>
      <c r="J4545">
        <v>1058</v>
      </c>
      <c r="K4545">
        <v>1.0254395000000001</v>
      </c>
      <c r="L4545" t="s">
        <v>25</v>
      </c>
    </row>
    <row r="4546" spans="1:12" x14ac:dyDescent="0.3">
      <c r="A4546" s="1">
        <v>44182</v>
      </c>
      <c r="B4546">
        <v>2020</v>
      </c>
      <c r="C4546" t="s">
        <v>29</v>
      </c>
      <c r="D4546">
        <v>289450</v>
      </c>
      <c r="E4546">
        <v>368000</v>
      </c>
      <c r="F4546" t="s">
        <v>13</v>
      </c>
      <c r="G4546" t="s">
        <v>14</v>
      </c>
      <c r="H4546">
        <v>3</v>
      </c>
      <c r="I4546">
        <v>3</v>
      </c>
      <c r="J4546">
        <v>1025</v>
      </c>
      <c r="K4546">
        <v>1.0254395000000001</v>
      </c>
      <c r="L4546" t="s">
        <v>15</v>
      </c>
    </row>
    <row r="4547" spans="1:12" x14ac:dyDescent="0.3">
      <c r="A4547" s="1">
        <v>44183</v>
      </c>
      <c r="B4547">
        <v>2020</v>
      </c>
      <c r="C4547" t="s">
        <v>29</v>
      </c>
      <c r="D4547">
        <v>171990</v>
      </c>
      <c r="E4547">
        <v>190000</v>
      </c>
      <c r="F4547" t="s">
        <v>13</v>
      </c>
      <c r="G4547" t="s">
        <v>14</v>
      </c>
      <c r="H4547">
        <v>3</v>
      </c>
      <c r="I4547">
        <v>2</v>
      </c>
      <c r="J4547">
        <v>1092</v>
      </c>
      <c r="K4547">
        <v>1.0254395000000001</v>
      </c>
      <c r="L4547" t="s">
        <v>16</v>
      </c>
    </row>
    <row r="4548" spans="1:12" x14ac:dyDescent="0.3">
      <c r="A4548" s="1">
        <v>44183</v>
      </c>
      <c r="B4548">
        <v>2020</v>
      </c>
      <c r="C4548" t="s">
        <v>30</v>
      </c>
      <c r="D4548">
        <v>639190</v>
      </c>
      <c r="E4548">
        <v>1065061</v>
      </c>
      <c r="F4548" t="s">
        <v>13</v>
      </c>
      <c r="G4548" t="s">
        <v>14</v>
      </c>
      <c r="H4548">
        <v>3</v>
      </c>
      <c r="I4548">
        <v>2</v>
      </c>
      <c r="J4548">
        <v>1032</v>
      </c>
      <c r="K4548">
        <v>1.0254395000000001</v>
      </c>
      <c r="L4548" t="s">
        <v>15</v>
      </c>
    </row>
    <row r="4549" spans="1:12" x14ac:dyDescent="0.3">
      <c r="A4549" s="1">
        <v>44183</v>
      </c>
      <c r="B4549">
        <v>2020</v>
      </c>
      <c r="C4549" t="s">
        <v>21</v>
      </c>
      <c r="D4549">
        <v>502040</v>
      </c>
      <c r="E4549">
        <v>805000</v>
      </c>
      <c r="F4549" t="s">
        <v>13</v>
      </c>
      <c r="G4549" t="s">
        <v>14</v>
      </c>
      <c r="H4549">
        <v>3</v>
      </c>
      <c r="I4549">
        <v>2</v>
      </c>
      <c r="J4549">
        <v>986</v>
      </c>
      <c r="K4549">
        <v>1.0254395000000001</v>
      </c>
      <c r="L4549" t="s">
        <v>22</v>
      </c>
    </row>
    <row r="4550" spans="1:12" x14ac:dyDescent="0.3">
      <c r="A4550" s="1">
        <v>44183</v>
      </c>
      <c r="B4550">
        <v>2020</v>
      </c>
      <c r="C4550" t="s">
        <v>30</v>
      </c>
      <c r="D4550">
        <v>214570</v>
      </c>
      <c r="E4550">
        <v>279900</v>
      </c>
      <c r="F4550" t="s">
        <v>19</v>
      </c>
      <c r="G4550" t="s">
        <v>20</v>
      </c>
      <c r="H4550">
        <v>4</v>
      </c>
      <c r="I4550">
        <v>3</v>
      </c>
      <c r="J4550">
        <v>1333</v>
      </c>
      <c r="K4550">
        <v>1.0254395000000001</v>
      </c>
      <c r="L4550" t="s">
        <v>15</v>
      </c>
    </row>
    <row r="4551" spans="1:12" x14ac:dyDescent="0.3">
      <c r="A4551" s="1">
        <v>44184</v>
      </c>
      <c r="B4551">
        <v>2020</v>
      </c>
      <c r="C4551" t="s">
        <v>17</v>
      </c>
      <c r="D4551">
        <v>85920</v>
      </c>
      <c r="E4551">
        <v>205000</v>
      </c>
      <c r="F4551" t="s">
        <v>19</v>
      </c>
      <c r="G4551" t="s">
        <v>20</v>
      </c>
      <c r="H4551">
        <v>4</v>
      </c>
      <c r="I4551">
        <v>3</v>
      </c>
      <c r="J4551">
        <v>1250</v>
      </c>
      <c r="K4551">
        <v>1.0254395000000001</v>
      </c>
      <c r="L4551" t="s">
        <v>15</v>
      </c>
    </row>
    <row r="4552" spans="1:12" x14ac:dyDescent="0.3">
      <c r="A4552" s="1">
        <v>44185</v>
      </c>
      <c r="B4552">
        <v>2020</v>
      </c>
      <c r="C4552" t="s">
        <v>17</v>
      </c>
      <c r="D4552">
        <v>106930</v>
      </c>
      <c r="E4552">
        <v>163000</v>
      </c>
      <c r="F4552" t="s">
        <v>13</v>
      </c>
      <c r="G4552" t="s">
        <v>14</v>
      </c>
      <c r="H4552">
        <v>3</v>
      </c>
      <c r="I4552">
        <v>1</v>
      </c>
      <c r="J4552">
        <v>965</v>
      </c>
      <c r="K4552">
        <v>1.0254395000000001</v>
      </c>
      <c r="L4552" t="s">
        <v>25</v>
      </c>
    </row>
    <row r="4553" spans="1:12" x14ac:dyDescent="0.3">
      <c r="A4553" s="1">
        <v>44185</v>
      </c>
      <c r="B4553">
        <v>2020</v>
      </c>
      <c r="C4553" t="s">
        <v>26</v>
      </c>
      <c r="D4553">
        <v>2443630</v>
      </c>
      <c r="E4553">
        <v>2640000</v>
      </c>
      <c r="F4553" t="s">
        <v>13</v>
      </c>
      <c r="G4553" t="s">
        <v>14</v>
      </c>
      <c r="H4553">
        <v>3</v>
      </c>
      <c r="I4553">
        <v>2</v>
      </c>
      <c r="J4553">
        <v>924</v>
      </c>
      <c r="K4553">
        <v>1.0254395000000001</v>
      </c>
      <c r="L4553" t="s">
        <v>25</v>
      </c>
    </row>
    <row r="4554" spans="1:12" x14ac:dyDescent="0.3">
      <c r="A4554" s="1">
        <v>44185</v>
      </c>
      <c r="B4554">
        <v>2020</v>
      </c>
      <c r="C4554" t="s">
        <v>17</v>
      </c>
      <c r="D4554">
        <v>106930</v>
      </c>
      <c r="E4554">
        <v>163000</v>
      </c>
      <c r="F4554" t="s">
        <v>13</v>
      </c>
      <c r="G4554" t="s">
        <v>14</v>
      </c>
      <c r="H4554">
        <v>3</v>
      </c>
      <c r="I4554">
        <v>2</v>
      </c>
      <c r="J4554">
        <v>1082</v>
      </c>
      <c r="K4554">
        <v>1.0254395000000001</v>
      </c>
      <c r="L4554" t="s">
        <v>16</v>
      </c>
    </row>
    <row r="4555" spans="1:12" x14ac:dyDescent="0.3">
      <c r="A4555" s="1">
        <v>44185</v>
      </c>
      <c r="B4555">
        <v>2020</v>
      </c>
      <c r="C4555" t="s">
        <v>29</v>
      </c>
      <c r="D4555">
        <v>368900</v>
      </c>
      <c r="E4555">
        <v>690000</v>
      </c>
      <c r="F4555" t="s">
        <v>13</v>
      </c>
      <c r="G4555" t="s">
        <v>14</v>
      </c>
      <c r="H4555">
        <v>3</v>
      </c>
      <c r="I4555">
        <v>2</v>
      </c>
      <c r="J4555">
        <v>955</v>
      </c>
      <c r="K4555">
        <v>1.0254395000000001</v>
      </c>
      <c r="L4555" t="s">
        <v>22</v>
      </c>
    </row>
    <row r="4556" spans="1:12" x14ac:dyDescent="0.3">
      <c r="A4556" s="1">
        <v>44185</v>
      </c>
      <c r="B4556">
        <v>2020</v>
      </c>
      <c r="C4556" t="s">
        <v>30</v>
      </c>
      <c r="D4556">
        <v>451410</v>
      </c>
      <c r="E4556">
        <v>958000</v>
      </c>
      <c r="F4556" t="s">
        <v>13</v>
      </c>
      <c r="G4556" t="s">
        <v>14</v>
      </c>
      <c r="H4556">
        <v>3</v>
      </c>
      <c r="I4556">
        <v>1</v>
      </c>
      <c r="J4556">
        <v>1008</v>
      </c>
      <c r="K4556">
        <v>1.0254395000000001</v>
      </c>
      <c r="L4556" t="s">
        <v>15</v>
      </c>
    </row>
    <row r="4557" spans="1:12" x14ac:dyDescent="0.3">
      <c r="A4557" s="1">
        <v>44186</v>
      </c>
      <c r="B4557">
        <v>2020</v>
      </c>
      <c r="C4557" t="s">
        <v>30</v>
      </c>
      <c r="D4557">
        <v>604830</v>
      </c>
      <c r="E4557">
        <v>650000</v>
      </c>
      <c r="F4557" t="s">
        <v>13</v>
      </c>
      <c r="G4557" t="s">
        <v>14</v>
      </c>
      <c r="H4557">
        <v>3</v>
      </c>
      <c r="I4557">
        <v>2</v>
      </c>
      <c r="J4557">
        <v>1070</v>
      </c>
      <c r="K4557">
        <v>1.0254395000000001</v>
      </c>
      <c r="L4557" t="s">
        <v>15</v>
      </c>
    </row>
    <row r="4558" spans="1:12" x14ac:dyDescent="0.3">
      <c r="A4558" s="1">
        <v>44186</v>
      </c>
      <c r="B4558">
        <v>2020</v>
      </c>
      <c r="C4558" t="s">
        <v>17</v>
      </c>
      <c r="D4558">
        <v>114130</v>
      </c>
      <c r="E4558">
        <v>100000</v>
      </c>
      <c r="F4558" t="s">
        <v>13</v>
      </c>
      <c r="G4558" t="s">
        <v>14</v>
      </c>
      <c r="H4558">
        <v>3</v>
      </c>
      <c r="I4558">
        <v>1</v>
      </c>
      <c r="J4558">
        <v>926</v>
      </c>
      <c r="K4558">
        <v>1.0254395000000001</v>
      </c>
      <c r="L4558" t="s">
        <v>16</v>
      </c>
    </row>
    <row r="4559" spans="1:12" x14ac:dyDescent="0.3">
      <c r="A4559" s="1">
        <v>44186</v>
      </c>
      <c r="B4559">
        <v>2020</v>
      </c>
      <c r="C4559" t="s">
        <v>30</v>
      </c>
      <c r="D4559">
        <v>1190000</v>
      </c>
      <c r="E4559">
        <v>1500000</v>
      </c>
      <c r="F4559" t="s">
        <v>13</v>
      </c>
      <c r="G4559" t="s">
        <v>14</v>
      </c>
      <c r="H4559">
        <v>3</v>
      </c>
      <c r="I4559">
        <v>2</v>
      </c>
      <c r="J4559">
        <v>993</v>
      </c>
      <c r="K4559">
        <v>1.0254395000000001</v>
      </c>
      <c r="L4559" t="s">
        <v>16</v>
      </c>
    </row>
    <row r="4560" spans="1:12" x14ac:dyDescent="0.3">
      <c r="A4560" s="1">
        <v>44191</v>
      </c>
      <c r="B4560">
        <v>2020</v>
      </c>
      <c r="C4560" t="s">
        <v>12</v>
      </c>
      <c r="D4560">
        <v>68000</v>
      </c>
      <c r="E4560">
        <v>55000</v>
      </c>
      <c r="F4560" t="s">
        <v>13</v>
      </c>
      <c r="G4560" t="s">
        <v>14</v>
      </c>
      <c r="H4560">
        <v>3</v>
      </c>
      <c r="I4560">
        <v>3</v>
      </c>
      <c r="J4560">
        <v>1096</v>
      </c>
      <c r="K4560">
        <v>1.0254395000000001</v>
      </c>
      <c r="L4560" t="s">
        <v>25</v>
      </c>
    </row>
    <row r="4561" spans="1:12" x14ac:dyDescent="0.3">
      <c r="A4561" s="1">
        <v>44192</v>
      </c>
      <c r="B4561">
        <v>2020</v>
      </c>
      <c r="C4561" t="s">
        <v>12</v>
      </c>
      <c r="D4561">
        <v>13590</v>
      </c>
      <c r="E4561">
        <v>10000</v>
      </c>
      <c r="F4561" t="s">
        <v>13</v>
      </c>
      <c r="G4561" t="s">
        <v>14</v>
      </c>
      <c r="H4561">
        <v>3</v>
      </c>
      <c r="I4561">
        <v>2</v>
      </c>
      <c r="J4561">
        <v>1086</v>
      </c>
      <c r="K4561">
        <v>1.0254395000000001</v>
      </c>
      <c r="L4561" t="s">
        <v>15</v>
      </c>
    </row>
    <row r="4562" spans="1:12" x14ac:dyDescent="0.3">
      <c r="A4562" s="1">
        <v>44192</v>
      </c>
      <c r="B4562">
        <v>2020</v>
      </c>
      <c r="C4562" t="s">
        <v>26</v>
      </c>
      <c r="D4562">
        <v>567770</v>
      </c>
      <c r="E4562">
        <v>575000</v>
      </c>
      <c r="F4562" t="s">
        <v>13</v>
      </c>
      <c r="G4562" t="s">
        <v>14</v>
      </c>
      <c r="H4562">
        <v>3</v>
      </c>
      <c r="I4562">
        <v>3</v>
      </c>
      <c r="J4562">
        <v>973</v>
      </c>
      <c r="K4562">
        <v>1.0254395000000001</v>
      </c>
      <c r="L4562" t="s">
        <v>15</v>
      </c>
    </row>
    <row r="4563" spans="1:12" x14ac:dyDescent="0.3">
      <c r="A4563" s="1">
        <v>44193</v>
      </c>
      <c r="B4563">
        <v>2020</v>
      </c>
      <c r="C4563" t="s">
        <v>26</v>
      </c>
      <c r="D4563">
        <v>158550</v>
      </c>
      <c r="E4563">
        <v>205000</v>
      </c>
      <c r="F4563" t="s">
        <v>13</v>
      </c>
      <c r="G4563" t="s">
        <v>14</v>
      </c>
      <c r="H4563">
        <v>3</v>
      </c>
      <c r="I4563">
        <v>1</v>
      </c>
      <c r="J4563">
        <v>926</v>
      </c>
      <c r="K4563">
        <v>1.0254395000000001</v>
      </c>
      <c r="L4563" t="s">
        <v>16</v>
      </c>
    </row>
    <row r="4564" spans="1:12" x14ac:dyDescent="0.3">
      <c r="A4564" s="1">
        <v>44193</v>
      </c>
      <c r="B4564">
        <v>2020</v>
      </c>
      <c r="C4564" t="s">
        <v>12</v>
      </c>
      <c r="D4564">
        <v>48390</v>
      </c>
      <c r="E4564">
        <v>79000</v>
      </c>
      <c r="F4564" t="s">
        <v>13</v>
      </c>
      <c r="G4564" t="s">
        <v>14</v>
      </c>
      <c r="H4564">
        <v>3</v>
      </c>
      <c r="I4564">
        <v>2</v>
      </c>
      <c r="J4564">
        <v>972</v>
      </c>
      <c r="K4564">
        <v>1.0254395000000001</v>
      </c>
      <c r="L4564" t="s">
        <v>15</v>
      </c>
    </row>
    <row r="4565" spans="1:12" x14ac:dyDescent="0.3">
      <c r="A4565" s="1">
        <v>44196</v>
      </c>
      <c r="B4565">
        <v>2020</v>
      </c>
      <c r="C4565" t="s">
        <v>12</v>
      </c>
      <c r="D4565">
        <v>87750</v>
      </c>
      <c r="E4565">
        <v>120000</v>
      </c>
      <c r="F4565" t="s">
        <v>13</v>
      </c>
      <c r="G4565" t="s">
        <v>14</v>
      </c>
      <c r="H4565">
        <v>3</v>
      </c>
      <c r="I4565">
        <v>1</v>
      </c>
      <c r="J4565">
        <v>1013</v>
      </c>
      <c r="K4565">
        <v>1.0254395000000001</v>
      </c>
      <c r="L4565" t="s">
        <v>25</v>
      </c>
    </row>
    <row r="4566" spans="1:12" x14ac:dyDescent="0.3">
      <c r="A4566" s="1">
        <v>44196</v>
      </c>
      <c r="B4566">
        <v>2020</v>
      </c>
      <c r="C4566" t="s">
        <v>12</v>
      </c>
      <c r="D4566">
        <v>71310</v>
      </c>
      <c r="E4566">
        <v>120000</v>
      </c>
      <c r="F4566" t="s">
        <v>13</v>
      </c>
      <c r="G4566" t="s">
        <v>14</v>
      </c>
      <c r="H4566">
        <v>3</v>
      </c>
      <c r="I4566">
        <v>1</v>
      </c>
      <c r="J4566">
        <v>983</v>
      </c>
      <c r="K4566">
        <v>1.0254395000000001</v>
      </c>
      <c r="L4566" t="s">
        <v>16</v>
      </c>
    </row>
    <row r="4567" spans="1:12" x14ac:dyDescent="0.3">
      <c r="A4567" s="1">
        <v>44199</v>
      </c>
      <c r="B4567">
        <v>2021</v>
      </c>
      <c r="C4567" t="s">
        <v>12</v>
      </c>
      <c r="D4567">
        <v>99060</v>
      </c>
      <c r="E4567">
        <v>173000</v>
      </c>
      <c r="F4567" t="s">
        <v>13</v>
      </c>
      <c r="G4567" t="s">
        <v>14</v>
      </c>
      <c r="H4567">
        <v>3</v>
      </c>
      <c r="I4567">
        <v>2</v>
      </c>
      <c r="J4567">
        <v>964</v>
      </c>
      <c r="K4567">
        <v>1.0234954999999999</v>
      </c>
      <c r="L4567" t="s">
        <v>22</v>
      </c>
    </row>
    <row r="4568" spans="1:12" x14ac:dyDescent="0.3">
      <c r="A4568" s="1">
        <v>44200</v>
      </c>
      <c r="B4568">
        <v>2021</v>
      </c>
      <c r="C4568" t="s">
        <v>21</v>
      </c>
      <c r="D4568">
        <v>949270</v>
      </c>
      <c r="E4568">
        <v>1305000</v>
      </c>
      <c r="F4568" t="s">
        <v>13</v>
      </c>
      <c r="G4568" t="s">
        <v>14</v>
      </c>
      <c r="H4568">
        <v>3</v>
      </c>
      <c r="I4568">
        <v>2</v>
      </c>
      <c r="J4568">
        <v>1006</v>
      </c>
      <c r="K4568">
        <v>1.0234954999999999</v>
      </c>
      <c r="L4568" t="s">
        <v>25</v>
      </c>
    </row>
    <row r="4569" spans="1:12" x14ac:dyDescent="0.3">
      <c r="A4569" s="1">
        <v>44203</v>
      </c>
      <c r="B4569">
        <v>2021</v>
      </c>
      <c r="C4569" t="s">
        <v>12</v>
      </c>
      <c r="D4569">
        <v>98600</v>
      </c>
      <c r="E4569">
        <v>159900</v>
      </c>
      <c r="F4569" t="s">
        <v>19</v>
      </c>
      <c r="G4569" t="s">
        <v>20</v>
      </c>
      <c r="H4569">
        <v>4</v>
      </c>
      <c r="I4569">
        <v>3</v>
      </c>
      <c r="J4569">
        <v>1447</v>
      </c>
      <c r="K4569">
        <v>1.0234954999999999</v>
      </c>
      <c r="L4569" t="s">
        <v>22</v>
      </c>
    </row>
    <row r="4570" spans="1:12" x14ac:dyDescent="0.3">
      <c r="A4570" s="1">
        <v>44203</v>
      </c>
      <c r="B4570">
        <v>2021</v>
      </c>
      <c r="C4570" t="s">
        <v>17</v>
      </c>
      <c r="D4570">
        <v>99160</v>
      </c>
      <c r="E4570">
        <v>140000</v>
      </c>
      <c r="F4570" t="s">
        <v>13</v>
      </c>
      <c r="G4570" t="s">
        <v>14</v>
      </c>
      <c r="H4570">
        <v>3</v>
      </c>
      <c r="I4570">
        <v>1</v>
      </c>
      <c r="J4570">
        <v>928</v>
      </c>
      <c r="K4570">
        <v>1.0234954999999999</v>
      </c>
      <c r="L4570" t="s">
        <v>22</v>
      </c>
    </row>
    <row r="4571" spans="1:12" x14ac:dyDescent="0.3">
      <c r="A4571" s="1">
        <v>44204</v>
      </c>
      <c r="B4571">
        <v>2021</v>
      </c>
      <c r="C4571" t="s">
        <v>29</v>
      </c>
      <c r="D4571">
        <v>375060</v>
      </c>
      <c r="E4571">
        <v>610000</v>
      </c>
      <c r="F4571" t="s">
        <v>13</v>
      </c>
      <c r="G4571" t="s">
        <v>14</v>
      </c>
      <c r="H4571">
        <v>3</v>
      </c>
      <c r="I4571">
        <v>2</v>
      </c>
      <c r="J4571">
        <v>934</v>
      </c>
      <c r="K4571">
        <v>1.0234954999999999</v>
      </c>
      <c r="L4571" t="s">
        <v>25</v>
      </c>
    </row>
    <row r="4572" spans="1:12" x14ac:dyDescent="0.3">
      <c r="A4572" s="1">
        <v>44204</v>
      </c>
      <c r="B4572">
        <v>2021</v>
      </c>
      <c r="C4572" t="s">
        <v>17</v>
      </c>
      <c r="D4572">
        <v>166320</v>
      </c>
      <c r="E4572">
        <v>225000</v>
      </c>
      <c r="F4572" t="s">
        <v>23</v>
      </c>
      <c r="G4572" t="s">
        <v>24</v>
      </c>
      <c r="H4572">
        <v>6</v>
      </c>
      <c r="I4572">
        <v>4</v>
      </c>
      <c r="J4572">
        <v>1889</v>
      </c>
      <c r="K4572">
        <v>1.0234954999999999</v>
      </c>
      <c r="L4572" t="s">
        <v>15</v>
      </c>
    </row>
    <row r="4573" spans="1:12" x14ac:dyDescent="0.3">
      <c r="A4573" s="1">
        <v>44204</v>
      </c>
      <c r="B4573">
        <v>2021</v>
      </c>
      <c r="C4573" t="s">
        <v>12</v>
      </c>
      <c r="D4573">
        <v>60260</v>
      </c>
      <c r="E4573">
        <v>69825</v>
      </c>
      <c r="F4573" t="s">
        <v>27</v>
      </c>
      <c r="G4573" t="s">
        <v>28</v>
      </c>
      <c r="H4573">
        <v>8</v>
      </c>
      <c r="I4573">
        <v>8</v>
      </c>
      <c r="J4573">
        <v>2425</v>
      </c>
      <c r="K4573">
        <v>1.0234954999999999</v>
      </c>
      <c r="L4573" t="s">
        <v>22</v>
      </c>
    </row>
    <row r="4574" spans="1:12" x14ac:dyDescent="0.3">
      <c r="A4574" s="1">
        <v>44204</v>
      </c>
      <c r="B4574">
        <v>2021</v>
      </c>
      <c r="C4574" t="s">
        <v>17</v>
      </c>
      <c r="D4574">
        <v>166820</v>
      </c>
      <c r="E4574">
        <v>250000</v>
      </c>
      <c r="F4574" t="s">
        <v>19</v>
      </c>
      <c r="G4574" t="s">
        <v>20</v>
      </c>
      <c r="H4574">
        <v>4</v>
      </c>
      <c r="I4574">
        <v>3</v>
      </c>
      <c r="J4574">
        <v>1283</v>
      </c>
      <c r="K4574">
        <v>1.0234954999999999</v>
      </c>
      <c r="L4574" t="s">
        <v>16</v>
      </c>
    </row>
    <row r="4575" spans="1:12" x14ac:dyDescent="0.3">
      <c r="A4575" s="1">
        <v>44207</v>
      </c>
      <c r="B4575">
        <v>2021</v>
      </c>
      <c r="C4575" t="s">
        <v>12</v>
      </c>
      <c r="D4575">
        <v>85500</v>
      </c>
      <c r="E4575">
        <v>149900</v>
      </c>
      <c r="F4575" t="s">
        <v>13</v>
      </c>
      <c r="G4575" t="s">
        <v>14</v>
      </c>
      <c r="H4575">
        <v>3</v>
      </c>
      <c r="I4575">
        <v>2</v>
      </c>
      <c r="J4575">
        <v>934</v>
      </c>
      <c r="K4575">
        <v>1.0234954999999999</v>
      </c>
      <c r="L4575" t="s">
        <v>16</v>
      </c>
    </row>
    <row r="4576" spans="1:12" x14ac:dyDescent="0.3">
      <c r="A4576" s="1">
        <v>44212</v>
      </c>
      <c r="B4576">
        <v>2021</v>
      </c>
      <c r="C4576" t="s">
        <v>29</v>
      </c>
      <c r="D4576">
        <v>293510</v>
      </c>
      <c r="E4576">
        <v>386500</v>
      </c>
      <c r="F4576" t="s">
        <v>19</v>
      </c>
      <c r="G4576" t="s">
        <v>20</v>
      </c>
      <c r="H4576">
        <v>4</v>
      </c>
      <c r="I4576">
        <v>3</v>
      </c>
      <c r="J4576">
        <v>1410</v>
      </c>
      <c r="K4576">
        <v>1.0234954999999999</v>
      </c>
      <c r="L4576" t="s">
        <v>25</v>
      </c>
    </row>
    <row r="4577" spans="1:12" x14ac:dyDescent="0.3">
      <c r="A4577" s="1">
        <v>44212</v>
      </c>
      <c r="B4577">
        <v>2021</v>
      </c>
      <c r="C4577" t="s">
        <v>26</v>
      </c>
      <c r="D4577">
        <v>251860</v>
      </c>
      <c r="E4577">
        <v>505000</v>
      </c>
      <c r="F4577" t="s">
        <v>13</v>
      </c>
      <c r="G4577" t="s">
        <v>14</v>
      </c>
      <c r="H4577">
        <v>3</v>
      </c>
      <c r="I4577">
        <v>1</v>
      </c>
      <c r="J4577">
        <v>912</v>
      </c>
      <c r="K4577">
        <v>1.0234954999999999</v>
      </c>
      <c r="L4577" t="s">
        <v>25</v>
      </c>
    </row>
    <row r="4578" spans="1:12" x14ac:dyDescent="0.3">
      <c r="A4578" s="1">
        <v>44213</v>
      </c>
      <c r="B4578">
        <v>2021</v>
      </c>
      <c r="C4578" t="s">
        <v>12</v>
      </c>
      <c r="D4578">
        <v>80290</v>
      </c>
      <c r="E4578">
        <v>30000</v>
      </c>
      <c r="F4578" t="s">
        <v>13</v>
      </c>
      <c r="G4578" t="s">
        <v>14</v>
      </c>
      <c r="H4578">
        <v>3</v>
      </c>
      <c r="I4578">
        <v>2</v>
      </c>
      <c r="J4578">
        <v>951</v>
      </c>
      <c r="K4578">
        <v>1.0234954999999999</v>
      </c>
      <c r="L4578" t="s">
        <v>22</v>
      </c>
    </row>
    <row r="4579" spans="1:12" x14ac:dyDescent="0.3">
      <c r="A4579" s="1">
        <v>44214</v>
      </c>
      <c r="B4579">
        <v>2021</v>
      </c>
      <c r="C4579" t="s">
        <v>30</v>
      </c>
      <c r="D4579">
        <v>267880</v>
      </c>
      <c r="E4579">
        <v>423150</v>
      </c>
      <c r="F4579" t="s">
        <v>13</v>
      </c>
      <c r="G4579" t="s">
        <v>14</v>
      </c>
      <c r="H4579">
        <v>3</v>
      </c>
      <c r="I4579">
        <v>3</v>
      </c>
      <c r="J4579">
        <v>1037</v>
      </c>
      <c r="K4579">
        <v>1.0234954999999999</v>
      </c>
      <c r="L4579" t="s">
        <v>16</v>
      </c>
    </row>
    <row r="4580" spans="1:12" x14ac:dyDescent="0.3">
      <c r="A4580" s="1">
        <v>44218</v>
      </c>
      <c r="B4580">
        <v>2021</v>
      </c>
      <c r="C4580" t="s">
        <v>17</v>
      </c>
      <c r="D4580">
        <v>99360</v>
      </c>
      <c r="E4580">
        <v>130000</v>
      </c>
      <c r="F4580" t="s">
        <v>19</v>
      </c>
      <c r="G4580" t="s">
        <v>20</v>
      </c>
      <c r="H4580">
        <v>4</v>
      </c>
      <c r="I4580">
        <v>2</v>
      </c>
      <c r="J4580">
        <v>1308</v>
      </c>
      <c r="K4580">
        <v>1.0234954999999999</v>
      </c>
      <c r="L4580" t="s">
        <v>15</v>
      </c>
    </row>
    <row r="4581" spans="1:12" x14ac:dyDescent="0.3">
      <c r="A4581" s="1">
        <v>44218</v>
      </c>
      <c r="B4581">
        <v>2021</v>
      </c>
      <c r="C4581" t="s">
        <v>30</v>
      </c>
      <c r="D4581">
        <v>481820</v>
      </c>
      <c r="E4581">
        <v>646000</v>
      </c>
      <c r="F4581" t="s">
        <v>13</v>
      </c>
      <c r="G4581" t="s">
        <v>14</v>
      </c>
      <c r="H4581">
        <v>3</v>
      </c>
      <c r="I4581">
        <v>1</v>
      </c>
      <c r="J4581">
        <v>911</v>
      </c>
      <c r="K4581">
        <v>1.0234954999999999</v>
      </c>
      <c r="L4581" t="s">
        <v>15</v>
      </c>
    </row>
    <row r="4582" spans="1:12" x14ac:dyDescent="0.3">
      <c r="A4582" s="1">
        <v>44219</v>
      </c>
      <c r="B4582">
        <v>2021</v>
      </c>
      <c r="C4582" t="s">
        <v>30</v>
      </c>
      <c r="D4582">
        <v>181090</v>
      </c>
      <c r="E4582">
        <v>2140000</v>
      </c>
      <c r="F4582" t="s">
        <v>13</v>
      </c>
      <c r="G4582" t="s">
        <v>14</v>
      </c>
      <c r="H4582">
        <v>3</v>
      </c>
      <c r="I4582">
        <v>2</v>
      </c>
      <c r="J4582">
        <v>1041</v>
      </c>
      <c r="K4582">
        <v>1.0234954999999999</v>
      </c>
      <c r="L4582" t="s">
        <v>22</v>
      </c>
    </row>
    <row r="4583" spans="1:12" x14ac:dyDescent="0.3">
      <c r="A4583" s="1">
        <v>44219</v>
      </c>
      <c r="B4583">
        <v>2021</v>
      </c>
      <c r="C4583" t="s">
        <v>30</v>
      </c>
      <c r="D4583">
        <v>228350</v>
      </c>
      <c r="E4583">
        <v>2140000</v>
      </c>
      <c r="F4583" t="s">
        <v>19</v>
      </c>
      <c r="G4583" t="s">
        <v>20</v>
      </c>
      <c r="H4583">
        <v>4</v>
      </c>
      <c r="I4583">
        <v>2</v>
      </c>
      <c r="J4583">
        <v>1332</v>
      </c>
      <c r="K4583">
        <v>1.0234954999999999</v>
      </c>
      <c r="L4583" t="s">
        <v>25</v>
      </c>
    </row>
    <row r="4584" spans="1:12" x14ac:dyDescent="0.3">
      <c r="A4584" s="1">
        <v>44219</v>
      </c>
      <c r="B4584">
        <v>2021</v>
      </c>
      <c r="C4584" t="s">
        <v>30</v>
      </c>
      <c r="D4584">
        <v>261150</v>
      </c>
      <c r="E4584">
        <v>2140000</v>
      </c>
      <c r="F4584" t="s">
        <v>13</v>
      </c>
      <c r="G4584" t="s">
        <v>14</v>
      </c>
      <c r="H4584">
        <v>3</v>
      </c>
      <c r="I4584">
        <v>1</v>
      </c>
      <c r="J4584">
        <v>1050</v>
      </c>
      <c r="K4584">
        <v>1.0234954999999999</v>
      </c>
      <c r="L4584" t="s">
        <v>15</v>
      </c>
    </row>
    <row r="4585" spans="1:12" x14ac:dyDescent="0.3">
      <c r="A4585" s="1">
        <v>44220</v>
      </c>
      <c r="B4585">
        <v>2021</v>
      </c>
      <c r="C4585" t="s">
        <v>17</v>
      </c>
      <c r="D4585">
        <v>74100</v>
      </c>
      <c r="E4585">
        <v>10800</v>
      </c>
      <c r="F4585" t="s">
        <v>13</v>
      </c>
      <c r="G4585" t="s">
        <v>14</v>
      </c>
      <c r="H4585">
        <v>3</v>
      </c>
      <c r="I4585">
        <v>2</v>
      </c>
      <c r="J4585">
        <v>999</v>
      </c>
      <c r="K4585">
        <v>1.0234954999999999</v>
      </c>
      <c r="L4585" t="s">
        <v>22</v>
      </c>
    </row>
    <row r="4586" spans="1:12" x14ac:dyDescent="0.3">
      <c r="A4586" s="1">
        <v>44220</v>
      </c>
      <c r="B4586">
        <v>2021</v>
      </c>
      <c r="C4586" t="s">
        <v>12</v>
      </c>
      <c r="D4586">
        <v>58910</v>
      </c>
      <c r="E4586">
        <v>50000</v>
      </c>
      <c r="F4586" t="s">
        <v>19</v>
      </c>
      <c r="G4586" t="s">
        <v>20</v>
      </c>
      <c r="H4586">
        <v>4</v>
      </c>
      <c r="I4586">
        <v>3</v>
      </c>
      <c r="J4586">
        <v>1395</v>
      </c>
      <c r="K4586">
        <v>1.0234954999999999</v>
      </c>
      <c r="L4586" t="s">
        <v>25</v>
      </c>
    </row>
    <row r="4587" spans="1:12" x14ac:dyDescent="0.3">
      <c r="A4587" s="1">
        <v>44220</v>
      </c>
      <c r="B4587">
        <v>2021</v>
      </c>
      <c r="C4587" t="s">
        <v>17</v>
      </c>
      <c r="D4587">
        <v>167580</v>
      </c>
      <c r="E4587">
        <v>295700</v>
      </c>
      <c r="F4587" t="s">
        <v>23</v>
      </c>
      <c r="G4587" t="s">
        <v>24</v>
      </c>
      <c r="H4587">
        <v>6</v>
      </c>
      <c r="I4587">
        <v>5</v>
      </c>
      <c r="J4587">
        <v>2093</v>
      </c>
      <c r="K4587">
        <v>1.0234954999999999</v>
      </c>
      <c r="L4587" t="s">
        <v>16</v>
      </c>
    </row>
    <row r="4588" spans="1:12" x14ac:dyDescent="0.3">
      <c r="A4588" s="1">
        <v>44221</v>
      </c>
      <c r="B4588">
        <v>2021</v>
      </c>
      <c r="C4588" t="s">
        <v>29</v>
      </c>
      <c r="D4588">
        <v>162540</v>
      </c>
      <c r="E4588">
        <v>196000</v>
      </c>
      <c r="F4588" t="s">
        <v>13</v>
      </c>
      <c r="G4588" t="s">
        <v>14</v>
      </c>
      <c r="H4588">
        <v>3</v>
      </c>
      <c r="I4588">
        <v>2</v>
      </c>
      <c r="J4588">
        <v>904</v>
      </c>
      <c r="K4588">
        <v>1.0234954999999999</v>
      </c>
      <c r="L4588" t="s">
        <v>22</v>
      </c>
    </row>
    <row r="4589" spans="1:12" x14ac:dyDescent="0.3">
      <c r="A4589" s="1">
        <v>44224</v>
      </c>
      <c r="B4589">
        <v>2021</v>
      </c>
      <c r="C4589" t="s">
        <v>17</v>
      </c>
      <c r="D4589">
        <v>120710</v>
      </c>
      <c r="E4589">
        <v>230000</v>
      </c>
      <c r="F4589" t="s">
        <v>19</v>
      </c>
      <c r="G4589" t="s">
        <v>20</v>
      </c>
      <c r="H4589">
        <v>4</v>
      </c>
      <c r="I4589">
        <v>4</v>
      </c>
      <c r="J4589">
        <v>1431</v>
      </c>
      <c r="K4589">
        <v>1.0234954999999999</v>
      </c>
      <c r="L4589" t="s">
        <v>15</v>
      </c>
    </row>
    <row r="4590" spans="1:12" x14ac:dyDescent="0.3">
      <c r="A4590" s="1">
        <v>44224</v>
      </c>
      <c r="B4590">
        <v>2021</v>
      </c>
      <c r="C4590" t="s">
        <v>21</v>
      </c>
      <c r="D4590">
        <v>442750</v>
      </c>
      <c r="E4590">
        <v>500000</v>
      </c>
      <c r="F4590" t="s">
        <v>13</v>
      </c>
      <c r="G4590" t="s">
        <v>14</v>
      </c>
      <c r="H4590">
        <v>3</v>
      </c>
      <c r="I4590">
        <v>1</v>
      </c>
      <c r="J4590">
        <v>1084</v>
      </c>
      <c r="K4590">
        <v>1.0234954999999999</v>
      </c>
      <c r="L4590" t="s">
        <v>16</v>
      </c>
    </row>
    <row r="4591" spans="1:12" x14ac:dyDescent="0.3">
      <c r="A4591" s="1">
        <v>44224</v>
      </c>
      <c r="B4591">
        <v>2021</v>
      </c>
      <c r="C4591" t="s">
        <v>12</v>
      </c>
      <c r="D4591">
        <v>96830</v>
      </c>
      <c r="E4591">
        <v>95000</v>
      </c>
      <c r="F4591" t="s">
        <v>13</v>
      </c>
      <c r="G4591" t="s">
        <v>14</v>
      </c>
      <c r="H4591">
        <v>3</v>
      </c>
      <c r="I4591">
        <v>3</v>
      </c>
      <c r="J4591">
        <v>927</v>
      </c>
      <c r="K4591">
        <v>1.0234954999999999</v>
      </c>
      <c r="L4591" t="s">
        <v>22</v>
      </c>
    </row>
    <row r="4592" spans="1:12" x14ac:dyDescent="0.3">
      <c r="A4592" s="1">
        <v>44224</v>
      </c>
      <c r="B4592">
        <v>2021</v>
      </c>
      <c r="C4592" t="s">
        <v>30</v>
      </c>
      <c r="D4592">
        <v>318390</v>
      </c>
      <c r="E4592">
        <v>485000</v>
      </c>
      <c r="F4592" t="s">
        <v>13</v>
      </c>
      <c r="G4592" t="s">
        <v>14</v>
      </c>
      <c r="H4592">
        <v>3</v>
      </c>
      <c r="I4592">
        <v>2</v>
      </c>
      <c r="J4592">
        <v>965</v>
      </c>
      <c r="K4592">
        <v>1.0234954999999999</v>
      </c>
      <c r="L4592" t="s">
        <v>22</v>
      </c>
    </row>
    <row r="4593" spans="1:12" x14ac:dyDescent="0.3">
      <c r="A4593" s="1">
        <v>44224</v>
      </c>
      <c r="B4593">
        <v>2021</v>
      </c>
      <c r="C4593" t="s">
        <v>26</v>
      </c>
      <c r="D4593">
        <v>279440</v>
      </c>
      <c r="E4593">
        <v>285000</v>
      </c>
      <c r="F4593" t="s">
        <v>13</v>
      </c>
      <c r="G4593" t="s">
        <v>14</v>
      </c>
      <c r="H4593">
        <v>3</v>
      </c>
      <c r="I4593">
        <v>3</v>
      </c>
      <c r="J4593">
        <v>1004</v>
      </c>
      <c r="K4593">
        <v>1.0234954999999999</v>
      </c>
      <c r="L4593" t="s">
        <v>25</v>
      </c>
    </row>
    <row r="4594" spans="1:12" x14ac:dyDescent="0.3">
      <c r="A4594" s="1">
        <v>44225</v>
      </c>
      <c r="B4594">
        <v>2021</v>
      </c>
      <c r="C4594" t="s">
        <v>30</v>
      </c>
      <c r="D4594">
        <v>535690</v>
      </c>
      <c r="E4594">
        <v>630000</v>
      </c>
      <c r="F4594" t="s">
        <v>13</v>
      </c>
      <c r="G4594" t="s">
        <v>14</v>
      </c>
      <c r="H4594">
        <v>3</v>
      </c>
      <c r="I4594">
        <v>1</v>
      </c>
      <c r="J4594">
        <v>906</v>
      </c>
      <c r="K4594">
        <v>1.0234954999999999</v>
      </c>
      <c r="L4594" t="s">
        <v>15</v>
      </c>
    </row>
    <row r="4595" spans="1:12" x14ac:dyDescent="0.3">
      <c r="A4595" s="1">
        <v>44225</v>
      </c>
      <c r="B4595">
        <v>2021</v>
      </c>
      <c r="C4595" t="s">
        <v>17</v>
      </c>
      <c r="D4595">
        <v>138470</v>
      </c>
      <c r="E4595">
        <v>320000</v>
      </c>
      <c r="F4595" t="s">
        <v>19</v>
      </c>
      <c r="G4595" t="s">
        <v>20</v>
      </c>
      <c r="H4595">
        <v>4</v>
      </c>
      <c r="I4595">
        <v>3</v>
      </c>
      <c r="J4595">
        <v>1421</v>
      </c>
      <c r="K4595">
        <v>1.0234954999999999</v>
      </c>
      <c r="L4595" t="s">
        <v>15</v>
      </c>
    </row>
    <row r="4596" spans="1:12" x14ac:dyDescent="0.3">
      <c r="A4596" s="1">
        <v>44227</v>
      </c>
      <c r="B4596">
        <v>2021</v>
      </c>
      <c r="C4596" t="s">
        <v>29</v>
      </c>
      <c r="D4596">
        <v>210420</v>
      </c>
      <c r="E4596">
        <v>255000</v>
      </c>
      <c r="F4596" t="s">
        <v>13</v>
      </c>
      <c r="G4596" t="s">
        <v>14</v>
      </c>
      <c r="H4596">
        <v>3</v>
      </c>
      <c r="I4596">
        <v>3</v>
      </c>
      <c r="J4596">
        <v>949</v>
      </c>
      <c r="K4596">
        <v>1.0234954999999999</v>
      </c>
      <c r="L4596" t="s">
        <v>25</v>
      </c>
    </row>
    <row r="4597" spans="1:12" x14ac:dyDescent="0.3">
      <c r="A4597" s="1">
        <v>44227</v>
      </c>
      <c r="B4597">
        <v>2021</v>
      </c>
      <c r="C4597" t="s">
        <v>12</v>
      </c>
      <c r="D4597">
        <v>95810</v>
      </c>
      <c r="E4597">
        <v>310417</v>
      </c>
      <c r="F4597" t="s">
        <v>23</v>
      </c>
      <c r="G4597" t="s">
        <v>24</v>
      </c>
      <c r="H4597">
        <v>6</v>
      </c>
      <c r="I4597">
        <v>5</v>
      </c>
      <c r="J4597">
        <v>1969</v>
      </c>
      <c r="K4597">
        <v>1.0234954999999999</v>
      </c>
      <c r="L4597" t="s">
        <v>22</v>
      </c>
    </row>
    <row r="4598" spans="1:12" x14ac:dyDescent="0.3">
      <c r="A4598" s="1">
        <v>44228</v>
      </c>
      <c r="B4598">
        <v>2021</v>
      </c>
      <c r="C4598" t="s">
        <v>26</v>
      </c>
      <c r="D4598">
        <v>399560</v>
      </c>
      <c r="E4598">
        <v>550000</v>
      </c>
      <c r="F4598" t="s">
        <v>13</v>
      </c>
      <c r="G4598" t="s">
        <v>14</v>
      </c>
      <c r="H4598">
        <v>3</v>
      </c>
      <c r="I4598">
        <v>1</v>
      </c>
      <c r="J4598">
        <v>1072</v>
      </c>
      <c r="K4598">
        <v>1.0234954999999999</v>
      </c>
      <c r="L4598" t="s">
        <v>25</v>
      </c>
    </row>
    <row r="4599" spans="1:12" x14ac:dyDescent="0.3">
      <c r="A4599" s="1">
        <v>44228</v>
      </c>
      <c r="B4599">
        <v>2021</v>
      </c>
      <c r="C4599" t="s">
        <v>26</v>
      </c>
      <c r="D4599">
        <v>1201690</v>
      </c>
      <c r="E4599">
        <v>1637500</v>
      </c>
      <c r="F4599" t="s">
        <v>13</v>
      </c>
      <c r="G4599" t="s">
        <v>14</v>
      </c>
      <c r="H4599">
        <v>3</v>
      </c>
      <c r="I4599">
        <v>3</v>
      </c>
      <c r="J4599">
        <v>968</v>
      </c>
      <c r="K4599">
        <v>1.0234954999999999</v>
      </c>
      <c r="L4599" t="s">
        <v>15</v>
      </c>
    </row>
    <row r="4600" spans="1:12" x14ac:dyDescent="0.3">
      <c r="A4600" s="1">
        <v>44232</v>
      </c>
      <c r="B4600">
        <v>2021</v>
      </c>
      <c r="C4600" t="s">
        <v>17</v>
      </c>
      <c r="D4600">
        <v>134710</v>
      </c>
      <c r="E4600">
        <v>202000</v>
      </c>
      <c r="F4600" t="s">
        <v>23</v>
      </c>
      <c r="G4600" t="s">
        <v>24</v>
      </c>
      <c r="H4600">
        <v>6</v>
      </c>
      <c r="I4600">
        <v>6</v>
      </c>
      <c r="J4600">
        <v>1997</v>
      </c>
      <c r="K4600">
        <v>1.0234954999999999</v>
      </c>
      <c r="L4600" t="s">
        <v>16</v>
      </c>
    </row>
    <row r="4601" spans="1:12" x14ac:dyDescent="0.3">
      <c r="A4601" s="1">
        <v>44232</v>
      </c>
      <c r="B4601">
        <v>2021</v>
      </c>
      <c r="C4601" t="s">
        <v>21</v>
      </c>
      <c r="D4601">
        <v>368620</v>
      </c>
      <c r="E4601">
        <v>680000</v>
      </c>
      <c r="F4601" t="s">
        <v>19</v>
      </c>
      <c r="G4601" t="s">
        <v>20</v>
      </c>
      <c r="H4601">
        <v>4</v>
      </c>
      <c r="I4601">
        <v>3</v>
      </c>
      <c r="J4601">
        <v>1250</v>
      </c>
      <c r="K4601">
        <v>1.0234954999999999</v>
      </c>
      <c r="L4601" t="s">
        <v>25</v>
      </c>
    </row>
    <row r="4602" spans="1:12" x14ac:dyDescent="0.3">
      <c r="A4602" s="1">
        <v>44232</v>
      </c>
      <c r="B4602">
        <v>2021</v>
      </c>
      <c r="C4602" t="s">
        <v>17</v>
      </c>
      <c r="D4602">
        <v>98360</v>
      </c>
      <c r="E4602">
        <v>179000</v>
      </c>
      <c r="F4602" t="s">
        <v>19</v>
      </c>
      <c r="G4602" t="s">
        <v>20</v>
      </c>
      <c r="H4602">
        <v>4</v>
      </c>
      <c r="I4602">
        <v>4</v>
      </c>
      <c r="J4602">
        <v>1241</v>
      </c>
      <c r="K4602">
        <v>1.0234954999999999</v>
      </c>
      <c r="L4602" t="s">
        <v>16</v>
      </c>
    </row>
    <row r="4603" spans="1:12" x14ac:dyDescent="0.3">
      <c r="A4603" s="1">
        <v>44233</v>
      </c>
      <c r="B4603">
        <v>2021</v>
      </c>
      <c r="C4603" t="s">
        <v>12</v>
      </c>
      <c r="D4603">
        <v>47310</v>
      </c>
      <c r="E4603">
        <v>53000</v>
      </c>
      <c r="F4603" t="s">
        <v>13</v>
      </c>
      <c r="G4603" t="s">
        <v>14</v>
      </c>
      <c r="H4603">
        <v>3</v>
      </c>
      <c r="I4603">
        <v>1</v>
      </c>
      <c r="J4603">
        <v>1062</v>
      </c>
      <c r="K4603">
        <v>1.0234954999999999</v>
      </c>
      <c r="L4603" t="s">
        <v>25</v>
      </c>
    </row>
    <row r="4604" spans="1:12" x14ac:dyDescent="0.3">
      <c r="A4604" s="1">
        <v>44235</v>
      </c>
      <c r="B4604">
        <v>2021</v>
      </c>
      <c r="C4604" t="s">
        <v>12</v>
      </c>
      <c r="D4604">
        <v>83360</v>
      </c>
      <c r="E4604">
        <v>110500</v>
      </c>
      <c r="F4604" t="s">
        <v>19</v>
      </c>
      <c r="G4604" t="s">
        <v>20</v>
      </c>
      <c r="H4604">
        <v>4</v>
      </c>
      <c r="I4604">
        <v>3</v>
      </c>
      <c r="J4604">
        <v>1441</v>
      </c>
      <c r="K4604">
        <v>1.0234954999999999</v>
      </c>
      <c r="L4604" t="s">
        <v>15</v>
      </c>
    </row>
    <row r="4605" spans="1:12" x14ac:dyDescent="0.3">
      <c r="A4605" s="1">
        <v>44235</v>
      </c>
      <c r="B4605">
        <v>2021</v>
      </c>
      <c r="C4605" t="s">
        <v>12</v>
      </c>
      <c r="D4605">
        <v>75300</v>
      </c>
      <c r="E4605">
        <v>144000</v>
      </c>
      <c r="F4605" t="s">
        <v>13</v>
      </c>
      <c r="G4605" t="s">
        <v>14</v>
      </c>
      <c r="H4605">
        <v>3</v>
      </c>
      <c r="I4605">
        <v>1</v>
      </c>
      <c r="J4605">
        <v>1040</v>
      </c>
      <c r="K4605">
        <v>1.0234954999999999</v>
      </c>
      <c r="L4605" t="s">
        <v>22</v>
      </c>
    </row>
    <row r="4606" spans="1:12" x14ac:dyDescent="0.3">
      <c r="A4606" s="1">
        <v>44238</v>
      </c>
      <c r="B4606">
        <v>2021</v>
      </c>
      <c r="C4606" t="s">
        <v>17</v>
      </c>
      <c r="D4606">
        <v>396920</v>
      </c>
      <c r="E4606">
        <v>350000</v>
      </c>
      <c r="F4606" t="s">
        <v>13</v>
      </c>
      <c r="G4606" t="s">
        <v>14</v>
      </c>
      <c r="H4606">
        <v>3</v>
      </c>
      <c r="I4606">
        <v>3</v>
      </c>
      <c r="J4606">
        <v>1002</v>
      </c>
      <c r="K4606">
        <v>1.0234954999999999</v>
      </c>
      <c r="L4606" t="s">
        <v>25</v>
      </c>
    </row>
    <row r="4607" spans="1:12" x14ac:dyDescent="0.3">
      <c r="A4607" s="1">
        <v>44238</v>
      </c>
      <c r="B4607">
        <v>2021</v>
      </c>
      <c r="C4607" t="s">
        <v>12</v>
      </c>
      <c r="D4607">
        <v>119690</v>
      </c>
      <c r="E4607">
        <v>114000</v>
      </c>
      <c r="F4607" t="s">
        <v>13</v>
      </c>
      <c r="G4607" t="s">
        <v>14</v>
      </c>
      <c r="H4607">
        <v>3</v>
      </c>
      <c r="I4607">
        <v>1</v>
      </c>
      <c r="J4607">
        <v>1006</v>
      </c>
      <c r="K4607">
        <v>1.0234954999999999</v>
      </c>
      <c r="L4607" t="s">
        <v>15</v>
      </c>
    </row>
    <row r="4608" spans="1:12" x14ac:dyDescent="0.3">
      <c r="A4608" s="1">
        <v>44240</v>
      </c>
      <c r="B4608">
        <v>2021</v>
      </c>
      <c r="C4608" t="s">
        <v>12</v>
      </c>
      <c r="D4608">
        <v>76340</v>
      </c>
      <c r="E4608">
        <v>15000</v>
      </c>
      <c r="F4608" t="s">
        <v>13</v>
      </c>
      <c r="G4608" t="s">
        <v>14</v>
      </c>
      <c r="H4608">
        <v>3</v>
      </c>
      <c r="I4608">
        <v>2</v>
      </c>
      <c r="J4608">
        <v>997</v>
      </c>
      <c r="K4608">
        <v>1.0234954999999999</v>
      </c>
      <c r="L4608" t="s">
        <v>16</v>
      </c>
    </row>
    <row r="4609" spans="1:12" x14ac:dyDescent="0.3">
      <c r="A4609" s="1">
        <v>44246</v>
      </c>
      <c r="B4609">
        <v>2021</v>
      </c>
      <c r="C4609" t="s">
        <v>17</v>
      </c>
      <c r="D4609">
        <v>170180</v>
      </c>
      <c r="E4609">
        <v>340000</v>
      </c>
      <c r="F4609" t="s">
        <v>19</v>
      </c>
      <c r="G4609" t="s">
        <v>20</v>
      </c>
      <c r="H4609">
        <v>4</v>
      </c>
      <c r="I4609">
        <v>3</v>
      </c>
      <c r="J4609">
        <v>1293</v>
      </c>
      <c r="K4609">
        <v>1.0234954999999999</v>
      </c>
      <c r="L4609" t="s">
        <v>25</v>
      </c>
    </row>
    <row r="4610" spans="1:12" x14ac:dyDescent="0.3">
      <c r="A4610" s="1">
        <v>44246</v>
      </c>
      <c r="B4610">
        <v>2021</v>
      </c>
      <c r="C4610" t="s">
        <v>12</v>
      </c>
      <c r="D4610">
        <v>106270</v>
      </c>
      <c r="E4610">
        <v>140250</v>
      </c>
      <c r="F4610" t="s">
        <v>23</v>
      </c>
      <c r="G4610" t="s">
        <v>24</v>
      </c>
      <c r="H4610">
        <v>6</v>
      </c>
      <c r="I4610">
        <v>6</v>
      </c>
      <c r="J4610">
        <v>2043</v>
      </c>
      <c r="K4610">
        <v>1.0234954999999999</v>
      </c>
      <c r="L4610" t="s">
        <v>15</v>
      </c>
    </row>
    <row r="4611" spans="1:12" x14ac:dyDescent="0.3">
      <c r="A4611" s="1">
        <v>44246</v>
      </c>
      <c r="B4611">
        <v>2021</v>
      </c>
      <c r="C4611" t="s">
        <v>12</v>
      </c>
      <c r="D4611">
        <v>316840</v>
      </c>
      <c r="E4611">
        <v>450000</v>
      </c>
      <c r="F4611" t="s">
        <v>13</v>
      </c>
      <c r="G4611" t="s">
        <v>14</v>
      </c>
      <c r="H4611">
        <v>3</v>
      </c>
      <c r="I4611">
        <v>2</v>
      </c>
      <c r="J4611">
        <v>1035</v>
      </c>
      <c r="K4611">
        <v>1.0234954999999999</v>
      </c>
      <c r="L4611" t="s">
        <v>25</v>
      </c>
    </row>
    <row r="4612" spans="1:12" x14ac:dyDescent="0.3">
      <c r="A4612" s="1">
        <v>44246</v>
      </c>
      <c r="B4612">
        <v>2021</v>
      </c>
      <c r="C4612" t="s">
        <v>26</v>
      </c>
      <c r="D4612">
        <v>348110</v>
      </c>
      <c r="E4612">
        <v>540900</v>
      </c>
      <c r="F4612" t="s">
        <v>13</v>
      </c>
      <c r="G4612" t="s">
        <v>14</v>
      </c>
      <c r="H4612">
        <v>3</v>
      </c>
      <c r="I4612">
        <v>2</v>
      </c>
      <c r="J4612">
        <v>967</v>
      </c>
      <c r="K4612">
        <v>1.0234954999999999</v>
      </c>
      <c r="L4612" t="s">
        <v>25</v>
      </c>
    </row>
    <row r="4613" spans="1:12" x14ac:dyDescent="0.3">
      <c r="A4613" s="1">
        <v>44247</v>
      </c>
      <c r="B4613">
        <v>2021</v>
      </c>
      <c r="C4613" t="s">
        <v>17</v>
      </c>
      <c r="D4613">
        <v>122270</v>
      </c>
      <c r="E4613">
        <v>375000</v>
      </c>
      <c r="F4613" t="s">
        <v>19</v>
      </c>
      <c r="G4613" t="s">
        <v>20</v>
      </c>
      <c r="H4613">
        <v>4</v>
      </c>
      <c r="I4613">
        <v>4</v>
      </c>
      <c r="J4613">
        <v>1371</v>
      </c>
      <c r="K4613">
        <v>1.0234954999999999</v>
      </c>
      <c r="L4613" t="s">
        <v>15</v>
      </c>
    </row>
    <row r="4614" spans="1:12" x14ac:dyDescent="0.3">
      <c r="A4614" s="1">
        <v>44248</v>
      </c>
      <c r="B4614">
        <v>2021</v>
      </c>
      <c r="C4614" t="s">
        <v>17</v>
      </c>
      <c r="D4614">
        <v>314840</v>
      </c>
      <c r="E4614">
        <v>422000</v>
      </c>
      <c r="F4614" t="s">
        <v>13</v>
      </c>
      <c r="G4614" t="s">
        <v>14</v>
      </c>
      <c r="H4614">
        <v>3</v>
      </c>
      <c r="I4614">
        <v>3</v>
      </c>
      <c r="J4614">
        <v>1025</v>
      </c>
      <c r="K4614">
        <v>1.0234954999999999</v>
      </c>
      <c r="L4614" t="s">
        <v>22</v>
      </c>
    </row>
    <row r="4615" spans="1:12" x14ac:dyDescent="0.3">
      <c r="A4615" s="1">
        <v>44248</v>
      </c>
      <c r="B4615">
        <v>2021</v>
      </c>
      <c r="C4615" t="s">
        <v>29</v>
      </c>
      <c r="D4615">
        <v>227080</v>
      </c>
      <c r="E4615">
        <v>305000</v>
      </c>
      <c r="F4615" t="s">
        <v>13</v>
      </c>
      <c r="G4615" t="s">
        <v>14</v>
      </c>
      <c r="H4615">
        <v>3</v>
      </c>
      <c r="I4615">
        <v>2</v>
      </c>
      <c r="J4615">
        <v>945</v>
      </c>
      <c r="K4615">
        <v>1.0234954999999999</v>
      </c>
      <c r="L4615" t="s">
        <v>16</v>
      </c>
    </row>
    <row r="4616" spans="1:12" x14ac:dyDescent="0.3">
      <c r="A4616" s="1">
        <v>44252</v>
      </c>
      <c r="B4616">
        <v>2021</v>
      </c>
      <c r="C4616" t="s">
        <v>30</v>
      </c>
      <c r="D4616">
        <v>458680</v>
      </c>
      <c r="E4616">
        <v>699000</v>
      </c>
      <c r="F4616" t="s">
        <v>13</v>
      </c>
      <c r="G4616" t="s">
        <v>14</v>
      </c>
      <c r="H4616">
        <v>3</v>
      </c>
      <c r="I4616">
        <v>2</v>
      </c>
      <c r="J4616">
        <v>1011</v>
      </c>
      <c r="K4616">
        <v>1.0234954999999999</v>
      </c>
      <c r="L4616" t="s">
        <v>22</v>
      </c>
    </row>
    <row r="4617" spans="1:12" x14ac:dyDescent="0.3">
      <c r="A4617" s="1">
        <v>44253</v>
      </c>
      <c r="B4617">
        <v>2021</v>
      </c>
      <c r="C4617" t="s">
        <v>26</v>
      </c>
      <c r="D4617">
        <v>280350</v>
      </c>
      <c r="E4617">
        <v>415000</v>
      </c>
      <c r="F4617" t="s">
        <v>13</v>
      </c>
      <c r="G4617" t="s">
        <v>14</v>
      </c>
      <c r="H4617">
        <v>3</v>
      </c>
      <c r="I4617">
        <v>2</v>
      </c>
      <c r="J4617">
        <v>1065</v>
      </c>
      <c r="K4617">
        <v>1.0234954999999999</v>
      </c>
      <c r="L4617" t="s">
        <v>22</v>
      </c>
    </row>
    <row r="4618" spans="1:12" x14ac:dyDescent="0.3">
      <c r="A4618" s="1">
        <v>44255</v>
      </c>
      <c r="B4618">
        <v>2021</v>
      </c>
      <c r="C4618" t="s">
        <v>12</v>
      </c>
      <c r="D4618">
        <v>56070</v>
      </c>
      <c r="E4618">
        <v>70000</v>
      </c>
      <c r="F4618" t="s">
        <v>13</v>
      </c>
      <c r="G4618" t="s">
        <v>14</v>
      </c>
      <c r="H4618">
        <v>3</v>
      </c>
      <c r="I4618">
        <v>2</v>
      </c>
      <c r="J4618">
        <v>1078</v>
      </c>
      <c r="K4618">
        <v>1.0234954999999999</v>
      </c>
      <c r="L4618" t="s">
        <v>25</v>
      </c>
    </row>
    <row r="4619" spans="1:12" x14ac:dyDescent="0.3">
      <c r="A4619" s="1">
        <v>44255</v>
      </c>
      <c r="B4619">
        <v>2021</v>
      </c>
      <c r="C4619" t="s">
        <v>26</v>
      </c>
      <c r="D4619">
        <v>375830</v>
      </c>
      <c r="E4619">
        <v>530000</v>
      </c>
      <c r="F4619" t="s">
        <v>13</v>
      </c>
      <c r="G4619" t="s">
        <v>14</v>
      </c>
      <c r="H4619">
        <v>3</v>
      </c>
      <c r="I4619">
        <v>1</v>
      </c>
      <c r="J4619">
        <v>911</v>
      </c>
      <c r="K4619">
        <v>1.0234954999999999</v>
      </c>
      <c r="L4619" t="s">
        <v>25</v>
      </c>
    </row>
    <row r="4620" spans="1:12" x14ac:dyDescent="0.3">
      <c r="A4620" s="1">
        <v>44255</v>
      </c>
      <c r="B4620">
        <v>2021</v>
      </c>
      <c r="C4620" t="s">
        <v>29</v>
      </c>
      <c r="D4620">
        <v>123830</v>
      </c>
      <c r="E4620">
        <v>185000</v>
      </c>
      <c r="F4620" t="s">
        <v>13</v>
      </c>
      <c r="G4620" t="s">
        <v>14</v>
      </c>
      <c r="H4620">
        <v>3</v>
      </c>
      <c r="I4620">
        <v>1</v>
      </c>
      <c r="J4620">
        <v>940</v>
      </c>
      <c r="K4620">
        <v>1.0234954999999999</v>
      </c>
      <c r="L4620" t="s">
        <v>15</v>
      </c>
    </row>
    <row r="4621" spans="1:12" x14ac:dyDescent="0.3">
      <c r="A4621" s="1">
        <v>44255</v>
      </c>
      <c r="B4621">
        <v>2021</v>
      </c>
      <c r="C4621" t="s">
        <v>12</v>
      </c>
      <c r="D4621">
        <v>62840</v>
      </c>
      <c r="E4621">
        <v>116000</v>
      </c>
      <c r="F4621" t="s">
        <v>13</v>
      </c>
      <c r="G4621" t="s">
        <v>14</v>
      </c>
      <c r="H4621">
        <v>3</v>
      </c>
      <c r="I4621">
        <v>2</v>
      </c>
      <c r="J4621">
        <v>1093</v>
      </c>
      <c r="K4621">
        <v>1.0234954999999999</v>
      </c>
      <c r="L4621" t="s">
        <v>22</v>
      </c>
    </row>
    <row r="4622" spans="1:12" x14ac:dyDescent="0.3">
      <c r="A4622" s="1">
        <v>44255</v>
      </c>
      <c r="B4622">
        <v>2021</v>
      </c>
      <c r="C4622" t="s">
        <v>12</v>
      </c>
      <c r="D4622">
        <v>74680</v>
      </c>
      <c r="E4622">
        <v>148000</v>
      </c>
      <c r="F4622" t="s">
        <v>13</v>
      </c>
      <c r="G4622" t="s">
        <v>14</v>
      </c>
      <c r="H4622">
        <v>3</v>
      </c>
      <c r="I4622">
        <v>1</v>
      </c>
      <c r="J4622">
        <v>1098</v>
      </c>
      <c r="K4622">
        <v>1.0234954999999999</v>
      </c>
      <c r="L4622" t="s">
        <v>25</v>
      </c>
    </row>
    <row r="4623" spans="1:12" x14ac:dyDescent="0.3">
      <c r="A4623" s="1">
        <v>44256</v>
      </c>
      <c r="B4623">
        <v>2021</v>
      </c>
      <c r="C4623" t="s">
        <v>26</v>
      </c>
      <c r="D4623">
        <v>189350</v>
      </c>
      <c r="E4623">
        <v>305000</v>
      </c>
      <c r="F4623" t="s">
        <v>13</v>
      </c>
      <c r="G4623" t="s">
        <v>14</v>
      </c>
      <c r="H4623">
        <v>3</v>
      </c>
      <c r="I4623">
        <v>1</v>
      </c>
      <c r="J4623">
        <v>975</v>
      </c>
      <c r="K4623">
        <v>1.0234954999999999</v>
      </c>
      <c r="L4623" t="s">
        <v>25</v>
      </c>
    </row>
    <row r="4624" spans="1:12" x14ac:dyDescent="0.3">
      <c r="A4624" s="1">
        <v>44256</v>
      </c>
      <c r="B4624">
        <v>2021</v>
      </c>
      <c r="C4624" t="s">
        <v>12</v>
      </c>
      <c r="D4624">
        <v>72380</v>
      </c>
      <c r="E4624">
        <v>80000</v>
      </c>
      <c r="F4624" t="s">
        <v>13</v>
      </c>
      <c r="G4624" t="s">
        <v>14</v>
      </c>
      <c r="H4624">
        <v>3</v>
      </c>
      <c r="I4624">
        <v>1</v>
      </c>
      <c r="J4624">
        <v>1068</v>
      </c>
      <c r="K4624">
        <v>1.0234954999999999</v>
      </c>
      <c r="L4624" t="s">
        <v>16</v>
      </c>
    </row>
    <row r="4625" spans="1:12" x14ac:dyDescent="0.3">
      <c r="A4625" s="1">
        <v>44256</v>
      </c>
      <c r="B4625">
        <v>2021</v>
      </c>
      <c r="C4625" t="s">
        <v>26</v>
      </c>
      <c r="D4625">
        <v>220780</v>
      </c>
      <c r="E4625">
        <v>250000</v>
      </c>
      <c r="F4625" t="s">
        <v>13</v>
      </c>
      <c r="G4625" t="s">
        <v>14</v>
      </c>
      <c r="H4625">
        <v>3</v>
      </c>
      <c r="I4625">
        <v>2</v>
      </c>
      <c r="J4625">
        <v>927</v>
      </c>
      <c r="K4625">
        <v>1.0234954999999999</v>
      </c>
      <c r="L4625" t="s">
        <v>22</v>
      </c>
    </row>
    <row r="4626" spans="1:12" x14ac:dyDescent="0.3">
      <c r="A4626" s="1">
        <v>44259</v>
      </c>
      <c r="B4626">
        <v>2021</v>
      </c>
      <c r="C4626" t="s">
        <v>26</v>
      </c>
      <c r="D4626">
        <v>1037750</v>
      </c>
      <c r="E4626">
        <v>1325000</v>
      </c>
      <c r="F4626" t="s">
        <v>13</v>
      </c>
      <c r="G4626" t="s">
        <v>14</v>
      </c>
      <c r="H4626">
        <v>3</v>
      </c>
      <c r="I4626">
        <v>3</v>
      </c>
      <c r="J4626">
        <v>903</v>
      </c>
      <c r="K4626">
        <v>1.0234954999999999</v>
      </c>
      <c r="L4626" t="s">
        <v>15</v>
      </c>
    </row>
    <row r="4627" spans="1:12" x14ac:dyDescent="0.3">
      <c r="A4627" s="1">
        <v>44259</v>
      </c>
      <c r="B4627">
        <v>2021</v>
      </c>
      <c r="C4627" t="s">
        <v>12</v>
      </c>
      <c r="D4627">
        <v>67800</v>
      </c>
      <c r="E4627">
        <v>115000</v>
      </c>
      <c r="F4627" t="s">
        <v>13</v>
      </c>
      <c r="G4627" t="s">
        <v>14</v>
      </c>
      <c r="H4627">
        <v>3</v>
      </c>
      <c r="I4627">
        <v>1</v>
      </c>
      <c r="J4627">
        <v>1037</v>
      </c>
      <c r="K4627">
        <v>1.0234954999999999</v>
      </c>
      <c r="L4627" t="s">
        <v>15</v>
      </c>
    </row>
    <row r="4628" spans="1:12" x14ac:dyDescent="0.3">
      <c r="A4628" s="1">
        <v>44259</v>
      </c>
      <c r="B4628">
        <v>2021</v>
      </c>
      <c r="C4628" t="s">
        <v>26</v>
      </c>
      <c r="D4628">
        <v>634760</v>
      </c>
      <c r="E4628">
        <v>925000</v>
      </c>
      <c r="F4628" t="s">
        <v>13</v>
      </c>
      <c r="G4628" t="s">
        <v>14</v>
      </c>
      <c r="H4628">
        <v>3</v>
      </c>
      <c r="I4628">
        <v>2</v>
      </c>
      <c r="J4628">
        <v>1082</v>
      </c>
      <c r="K4628">
        <v>1.0234954999999999</v>
      </c>
      <c r="L4628" t="s">
        <v>15</v>
      </c>
    </row>
    <row r="4629" spans="1:12" x14ac:dyDescent="0.3">
      <c r="A4629" s="1">
        <v>44259</v>
      </c>
      <c r="B4629">
        <v>2021</v>
      </c>
      <c r="C4629" t="s">
        <v>30</v>
      </c>
      <c r="D4629">
        <v>469870</v>
      </c>
      <c r="E4629">
        <v>630000</v>
      </c>
      <c r="F4629" t="s">
        <v>13</v>
      </c>
      <c r="G4629" t="s">
        <v>14</v>
      </c>
      <c r="H4629">
        <v>3</v>
      </c>
      <c r="I4629">
        <v>2</v>
      </c>
      <c r="J4629">
        <v>1054</v>
      </c>
      <c r="K4629">
        <v>1.0234954999999999</v>
      </c>
      <c r="L4629" t="s">
        <v>22</v>
      </c>
    </row>
    <row r="4630" spans="1:12" x14ac:dyDescent="0.3">
      <c r="A4630" s="1">
        <v>44260</v>
      </c>
      <c r="B4630">
        <v>2021</v>
      </c>
      <c r="C4630" t="s">
        <v>17</v>
      </c>
      <c r="D4630">
        <v>101920</v>
      </c>
      <c r="E4630">
        <v>190550</v>
      </c>
      <c r="F4630" t="s">
        <v>13</v>
      </c>
      <c r="G4630" t="s">
        <v>14</v>
      </c>
      <c r="H4630">
        <v>3</v>
      </c>
      <c r="I4630">
        <v>1</v>
      </c>
      <c r="J4630">
        <v>966</v>
      </c>
      <c r="K4630">
        <v>1.0234954999999999</v>
      </c>
      <c r="L4630" t="s">
        <v>15</v>
      </c>
    </row>
    <row r="4631" spans="1:12" x14ac:dyDescent="0.3">
      <c r="A4631" s="1">
        <v>44260</v>
      </c>
      <c r="B4631">
        <v>2021</v>
      </c>
      <c r="C4631" t="s">
        <v>29</v>
      </c>
      <c r="D4631">
        <v>304430</v>
      </c>
      <c r="E4631">
        <v>315000</v>
      </c>
      <c r="F4631" t="s">
        <v>13</v>
      </c>
      <c r="G4631" t="s">
        <v>14</v>
      </c>
      <c r="H4631">
        <v>3</v>
      </c>
      <c r="I4631">
        <v>1</v>
      </c>
      <c r="J4631">
        <v>960</v>
      </c>
      <c r="K4631">
        <v>1.0234954999999999</v>
      </c>
      <c r="L4631" t="s">
        <v>16</v>
      </c>
    </row>
    <row r="4632" spans="1:12" x14ac:dyDescent="0.3">
      <c r="A4632" s="1">
        <v>44261</v>
      </c>
      <c r="B4632">
        <v>2021</v>
      </c>
      <c r="C4632" t="s">
        <v>12</v>
      </c>
      <c r="D4632">
        <v>112920</v>
      </c>
      <c r="E4632">
        <v>227501</v>
      </c>
      <c r="F4632" t="s">
        <v>13</v>
      </c>
      <c r="G4632" t="s">
        <v>14</v>
      </c>
      <c r="H4632">
        <v>3</v>
      </c>
      <c r="I4632">
        <v>1</v>
      </c>
      <c r="J4632">
        <v>1038</v>
      </c>
      <c r="K4632">
        <v>1.0234954999999999</v>
      </c>
      <c r="L4632" t="s">
        <v>15</v>
      </c>
    </row>
    <row r="4633" spans="1:12" x14ac:dyDescent="0.3">
      <c r="A4633" s="1">
        <v>44262</v>
      </c>
      <c r="B4633">
        <v>2021</v>
      </c>
      <c r="C4633" t="s">
        <v>17</v>
      </c>
      <c r="D4633">
        <v>100760</v>
      </c>
      <c r="E4633">
        <v>21000</v>
      </c>
      <c r="F4633" t="s">
        <v>13</v>
      </c>
      <c r="G4633" t="s">
        <v>14</v>
      </c>
      <c r="H4633">
        <v>3</v>
      </c>
      <c r="I4633">
        <v>1</v>
      </c>
      <c r="J4633">
        <v>1020</v>
      </c>
      <c r="K4633">
        <v>1.0234954999999999</v>
      </c>
      <c r="L4633" t="s">
        <v>22</v>
      </c>
    </row>
    <row r="4634" spans="1:12" x14ac:dyDescent="0.3">
      <c r="A4634" s="1">
        <v>44262</v>
      </c>
      <c r="B4634">
        <v>2021</v>
      </c>
      <c r="C4634" t="s">
        <v>30</v>
      </c>
      <c r="D4634">
        <v>333280</v>
      </c>
      <c r="E4634">
        <v>380000</v>
      </c>
      <c r="F4634" t="s">
        <v>13</v>
      </c>
      <c r="G4634" t="s">
        <v>14</v>
      </c>
      <c r="H4634">
        <v>3</v>
      </c>
      <c r="I4634">
        <v>1</v>
      </c>
      <c r="J4634">
        <v>931</v>
      </c>
      <c r="K4634">
        <v>1.0234954999999999</v>
      </c>
      <c r="L4634" t="s">
        <v>22</v>
      </c>
    </row>
    <row r="4635" spans="1:12" x14ac:dyDescent="0.3">
      <c r="A4635" s="1">
        <v>44263</v>
      </c>
      <c r="B4635">
        <v>2021</v>
      </c>
      <c r="C4635" t="s">
        <v>21</v>
      </c>
      <c r="D4635">
        <v>323400</v>
      </c>
      <c r="E4635">
        <v>725000</v>
      </c>
      <c r="F4635" t="s">
        <v>19</v>
      </c>
      <c r="G4635" t="s">
        <v>20</v>
      </c>
      <c r="H4635">
        <v>4</v>
      </c>
      <c r="I4635">
        <v>2</v>
      </c>
      <c r="J4635">
        <v>1358</v>
      </c>
      <c r="K4635">
        <v>1.0234954999999999</v>
      </c>
      <c r="L4635" t="s">
        <v>15</v>
      </c>
    </row>
    <row r="4636" spans="1:12" x14ac:dyDescent="0.3">
      <c r="A4636" s="1">
        <v>44266</v>
      </c>
      <c r="B4636">
        <v>2021</v>
      </c>
      <c r="C4636" t="s">
        <v>30</v>
      </c>
      <c r="D4636">
        <v>507230</v>
      </c>
      <c r="E4636">
        <v>739000</v>
      </c>
      <c r="F4636" t="s">
        <v>13</v>
      </c>
      <c r="G4636" t="s">
        <v>14</v>
      </c>
      <c r="H4636">
        <v>3</v>
      </c>
      <c r="I4636">
        <v>2</v>
      </c>
      <c r="J4636">
        <v>1062</v>
      </c>
      <c r="K4636">
        <v>1.0234954999999999</v>
      </c>
      <c r="L4636" t="s">
        <v>22</v>
      </c>
    </row>
    <row r="4637" spans="1:12" x14ac:dyDescent="0.3">
      <c r="A4637" s="1">
        <v>44267</v>
      </c>
      <c r="B4637">
        <v>2021</v>
      </c>
      <c r="C4637" t="s">
        <v>17</v>
      </c>
      <c r="D4637">
        <v>75730</v>
      </c>
      <c r="E4637">
        <v>170000</v>
      </c>
      <c r="F4637" t="s">
        <v>13</v>
      </c>
      <c r="G4637" t="s">
        <v>14</v>
      </c>
      <c r="H4637">
        <v>3</v>
      </c>
      <c r="I4637">
        <v>3</v>
      </c>
      <c r="J4637">
        <v>989</v>
      </c>
      <c r="K4637">
        <v>1.0234954999999999</v>
      </c>
      <c r="L4637" t="s">
        <v>15</v>
      </c>
    </row>
    <row r="4638" spans="1:12" x14ac:dyDescent="0.3">
      <c r="A4638" s="1">
        <v>44267</v>
      </c>
      <c r="B4638">
        <v>2021</v>
      </c>
      <c r="C4638" t="s">
        <v>17</v>
      </c>
      <c r="D4638">
        <v>101680</v>
      </c>
      <c r="E4638">
        <v>154500</v>
      </c>
      <c r="F4638" t="s">
        <v>13</v>
      </c>
      <c r="G4638" t="s">
        <v>14</v>
      </c>
      <c r="H4638">
        <v>3</v>
      </c>
      <c r="I4638">
        <v>2</v>
      </c>
      <c r="J4638">
        <v>1099</v>
      </c>
      <c r="K4638">
        <v>1.0234954999999999</v>
      </c>
      <c r="L4638" t="s">
        <v>25</v>
      </c>
    </row>
    <row r="4639" spans="1:12" x14ac:dyDescent="0.3">
      <c r="A4639" s="1">
        <v>44267</v>
      </c>
      <c r="B4639">
        <v>2021</v>
      </c>
      <c r="C4639" t="s">
        <v>29</v>
      </c>
      <c r="D4639">
        <v>163590</v>
      </c>
      <c r="E4639">
        <v>262000</v>
      </c>
      <c r="F4639" t="s">
        <v>13</v>
      </c>
      <c r="G4639" t="s">
        <v>14</v>
      </c>
      <c r="H4639">
        <v>3</v>
      </c>
      <c r="I4639">
        <v>2</v>
      </c>
      <c r="J4639">
        <v>1050</v>
      </c>
      <c r="K4639">
        <v>1.0234954999999999</v>
      </c>
      <c r="L4639" t="s">
        <v>15</v>
      </c>
    </row>
    <row r="4640" spans="1:12" x14ac:dyDescent="0.3">
      <c r="A4640" s="1">
        <v>44268</v>
      </c>
      <c r="B4640">
        <v>2021</v>
      </c>
      <c r="C4640" t="s">
        <v>17</v>
      </c>
      <c r="D4640">
        <v>87640</v>
      </c>
      <c r="E4640">
        <v>189000</v>
      </c>
      <c r="F4640" t="s">
        <v>19</v>
      </c>
      <c r="G4640" t="s">
        <v>20</v>
      </c>
      <c r="H4640">
        <v>4</v>
      </c>
      <c r="I4640">
        <v>4</v>
      </c>
      <c r="J4640">
        <v>1445</v>
      </c>
      <c r="K4640">
        <v>1.0234954999999999</v>
      </c>
      <c r="L4640" t="s">
        <v>22</v>
      </c>
    </row>
    <row r="4641" spans="1:12" x14ac:dyDescent="0.3">
      <c r="A4641" s="1">
        <v>44273</v>
      </c>
      <c r="B4641">
        <v>2021</v>
      </c>
      <c r="C4641" t="s">
        <v>29</v>
      </c>
      <c r="D4641">
        <v>101080</v>
      </c>
      <c r="E4641">
        <v>127500</v>
      </c>
      <c r="F4641" t="s">
        <v>13</v>
      </c>
      <c r="G4641" t="s">
        <v>14</v>
      </c>
      <c r="H4641">
        <v>3</v>
      </c>
      <c r="I4641">
        <v>1</v>
      </c>
      <c r="J4641">
        <v>1067</v>
      </c>
      <c r="K4641">
        <v>1.0234954999999999</v>
      </c>
      <c r="L4641" t="s">
        <v>16</v>
      </c>
    </row>
    <row r="4642" spans="1:12" x14ac:dyDescent="0.3">
      <c r="A4642" s="1">
        <v>44273</v>
      </c>
      <c r="B4642">
        <v>2021</v>
      </c>
      <c r="C4642" t="s">
        <v>12</v>
      </c>
      <c r="D4642">
        <v>88030</v>
      </c>
      <c r="E4642">
        <v>130000</v>
      </c>
      <c r="F4642" t="s">
        <v>23</v>
      </c>
      <c r="G4642" t="s">
        <v>24</v>
      </c>
      <c r="H4642">
        <v>6</v>
      </c>
      <c r="I4642">
        <v>6</v>
      </c>
      <c r="J4642">
        <v>1966</v>
      </c>
      <c r="K4642">
        <v>1.0234954999999999</v>
      </c>
      <c r="L4642" t="s">
        <v>15</v>
      </c>
    </row>
    <row r="4643" spans="1:12" x14ac:dyDescent="0.3">
      <c r="A4643" s="1">
        <v>44274</v>
      </c>
      <c r="B4643">
        <v>2021</v>
      </c>
      <c r="C4643" t="s">
        <v>12</v>
      </c>
      <c r="D4643">
        <v>88910</v>
      </c>
      <c r="E4643">
        <v>180000</v>
      </c>
      <c r="F4643" t="s">
        <v>13</v>
      </c>
      <c r="G4643" t="s">
        <v>14</v>
      </c>
      <c r="H4643">
        <v>3</v>
      </c>
      <c r="I4643">
        <v>3</v>
      </c>
      <c r="J4643">
        <v>1091</v>
      </c>
      <c r="K4643">
        <v>1.0234954999999999</v>
      </c>
      <c r="L4643" t="s">
        <v>25</v>
      </c>
    </row>
    <row r="4644" spans="1:12" x14ac:dyDescent="0.3">
      <c r="A4644" s="1">
        <v>44274</v>
      </c>
      <c r="B4644">
        <v>2021</v>
      </c>
      <c r="C4644" t="s">
        <v>12</v>
      </c>
      <c r="D4644">
        <v>76570</v>
      </c>
      <c r="E4644">
        <v>131900</v>
      </c>
      <c r="F4644" t="s">
        <v>19</v>
      </c>
      <c r="G4644" t="s">
        <v>20</v>
      </c>
      <c r="H4644">
        <v>4</v>
      </c>
      <c r="I4644">
        <v>4</v>
      </c>
      <c r="J4644">
        <v>1490</v>
      </c>
      <c r="K4644">
        <v>1.0234954999999999</v>
      </c>
      <c r="L4644" t="s">
        <v>22</v>
      </c>
    </row>
    <row r="4645" spans="1:12" x14ac:dyDescent="0.3">
      <c r="A4645" s="1">
        <v>44276</v>
      </c>
      <c r="B4645">
        <v>2021</v>
      </c>
      <c r="C4645" t="s">
        <v>12</v>
      </c>
      <c r="D4645">
        <v>178740</v>
      </c>
      <c r="E4645">
        <v>260000</v>
      </c>
      <c r="F4645" t="s">
        <v>13</v>
      </c>
      <c r="G4645" t="s">
        <v>14</v>
      </c>
      <c r="H4645">
        <v>3</v>
      </c>
      <c r="I4645">
        <v>3</v>
      </c>
      <c r="J4645">
        <v>1032</v>
      </c>
      <c r="K4645">
        <v>1.0234954999999999</v>
      </c>
      <c r="L4645" t="s">
        <v>22</v>
      </c>
    </row>
    <row r="4646" spans="1:12" x14ac:dyDescent="0.3">
      <c r="A4646" s="1">
        <v>44277</v>
      </c>
      <c r="B4646">
        <v>2021</v>
      </c>
      <c r="C4646" t="s">
        <v>17</v>
      </c>
      <c r="D4646">
        <v>136490</v>
      </c>
      <c r="E4646">
        <v>283500</v>
      </c>
      <c r="F4646" t="s">
        <v>13</v>
      </c>
      <c r="G4646" t="s">
        <v>14</v>
      </c>
      <c r="H4646">
        <v>3</v>
      </c>
      <c r="I4646">
        <v>1</v>
      </c>
      <c r="J4646">
        <v>973</v>
      </c>
      <c r="K4646">
        <v>1.0234954999999999</v>
      </c>
      <c r="L4646" t="s">
        <v>22</v>
      </c>
    </row>
    <row r="4647" spans="1:12" x14ac:dyDescent="0.3">
      <c r="A4647" s="1">
        <v>44280</v>
      </c>
      <c r="B4647">
        <v>2021</v>
      </c>
      <c r="C4647" t="s">
        <v>21</v>
      </c>
      <c r="D4647">
        <v>2624230</v>
      </c>
      <c r="E4647">
        <v>3850000</v>
      </c>
      <c r="F4647" t="s">
        <v>13</v>
      </c>
      <c r="G4647" t="s">
        <v>14</v>
      </c>
      <c r="H4647">
        <v>3</v>
      </c>
      <c r="I4647">
        <v>1</v>
      </c>
      <c r="J4647">
        <v>991</v>
      </c>
      <c r="K4647">
        <v>1.0234954999999999</v>
      </c>
      <c r="L4647" t="s">
        <v>15</v>
      </c>
    </row>
    <row r="4648" spans="1:12" x14ac:dyDescent="0.3">
      <c r="A4648" s="1">
        <v>44280</v>
      </c>
      <c r="B4648">
        <v>2021</v>
      </c>
      <c r="C4648" t="s">
        <v>17</v>
      </c>
      <c r="D4648">
        <v>99690</v>
      </c>
      <c r="E4648">
        <v>200000</v>
      </c>
      <c r="F4648" t="s">
        <v>13</v>
      </c>
      <c r="G4648" t="s">
        <v>14</v>
      </c>
      <c r="H4648">
        <v>3</v>
      </c>
      <c r="I4648">
        <v>2</v>
      </c>
      <c r="J4648">
        <v>1089</v>
      </c>
      <c r="K4648">
        <v>1.0234954999999999</v>
      </c>
      <c r="L4648" t="s">
        <v>16</v>
      </c>
    </row>
    <row r="4649" spans="1:12" x14ac:dyDescent="0.3">
      <c r="A4649" s="1">
        <v>44280</v>
      </c>
      <c r="B4649">
        <v>2021</v>
      </c>
      <c r="C4649" t="s">
        <v>26</v>
      </c>
      <c r="D4649">
        <v>292250</v>
      </c>
      <c r="E4649">
        <v>416000</v>
      </c>
      <c r="F4649" t="s">
        <v>13</v>
      </c>
      <c r="G4649" t="s">
        <v>14</v>
      </c>
      <c r="H4649">
        <v>3</v>
      </c>
      <c r="I4649">
        <v>3</v>
      </c>
      <c r="J4649">
        <v>951</v>
      </c>
      <c r="K4649">
        <v>1.0234954999999999</v>
      </c>
      <c r="L4649" t="s">
        <v>25</v>
      </c>
    </row>
    <row r="4650" spans="1:12" x14ac:dyDescent="0.3">
      <c r="A4650" s="1">
        <v>44281</v>
      </c>
      <c r="B4650">
        <v>2021</v>
      </c>
      <c r="C4650" t="s">
        <v>12</v>
      </c>
      <c r="D4650">
        <v>89190</v>
      </c>
      <c r="E4650">
        <v>177000</v>
      </c>
      <c r="F4650" t="s">
        <v>13</v>
      </c>
      <c r="G4650" t="s">
        <v>14</v>
      </c>
      <c r="H4650">
        <v>3</v>
      </c>
      <c r="I4650">
        <v>2</v>
      </c>
      <c r="J4650">
        <v>1005</v>
      </c>
      <c r="K4650">
        <v>1.0234954999999999</v>
      </c>
      <c r="L4650" t="s">
        <v>16</v>
      </c>
    </row>
    <row r="4651" spans="1:12" x14ac:dyDescent="0.3">
      <c r="A4651" s="1">
        <v>44283</v>
      </c>
      <c r="B4651">
        <v>2021</v>
      </c>
      <c r="C4651" t="s">
        <v>12</v>
      </c>
      <c r="D4651">
        <v>35160</v>
      </c>
      <c r="E4651">
        <v>32000</v>
      </c>
      <c r="F4651" t="s">
        <v>13</v>
      </c>
      <c r="G4651" t="s">
        <v>14</v>
      </c>
      <c r="H4651">
        <v>3</v>
      </c>
      <c r="I4651">
        <v>3</v>
      </c>
      <c r="J4651">
        <v>1097</v>
      </c>
      <c r="K4651">
        <v>1.0234954999999999</v>
      </c>
      <c r="L4651" t="s">
        <v>15</v>
      </c>
    </row>
    <row r="4652" spans="1:12" x14ac:dyDescent="0.3">
      <c r="A4652" s="1">
        <v>44283</v>
      </c>
      <c r="B4652">
        <v>2021</v>
      </c>
      <c r="C4652" t="s">
        <v>26</v>
      </c>
      <c r="D4652">
        <v>172410</v>
      </c>
      <c r="E4652">
        <v>475000</v>
      </c>
      <c r="F4652" t="s">
        <v>13</v>
      </c>
      <c r="G4652" t="s">
        <v>14</v>
      </c>
      <c r="H4652">
        <v>3</v>
      </c>
      <c r="I4652">
        <v>3</v>
      </c>
      <c r="J4652">
        <v>914</v>
      </c>
      <c r="K4652">
        <v>1.0234954999999999</v>
      </c>
      <c r="L4652" t="s">
        <v>25</v>
      </c>
    </row>
    <row r="4653" spans="1:12" x14ac:dyDescent="0.3">
      <c r="A4653" s="1">
        <v>44283</v>
      </c>
      <c r="B4653">
        <v>2021</v>
      </c>
      <c r="C4653" t="s">
        <v>21</v>
      </c>
      <c r="D4653">
        <v>772520</v>
      </c>
      <c r="E4653">
        <v>1200000</v>
      </c>
      <c r="F4653" t="s">
        <v>13</v>
      </c>
      <c r="G4653" t="s">
        <v>14</v>
      </c>
      <c r="H4653">
        <v>3</v>
      </c>
      <c r="I4653">
        <v>2</v>
      </c>
      <c r="J4653">
        <v>948</v>
      </c>
      <c r="K4653">
        <v>1.0234954999999999</v>
      </c>
      <c r="L4653" t="s">
        <v>22</v>
      </c>
    </row>
    <row r="4654" spans="1:12" x14ac:dyDescent="0.3">
      <c r="A4654" s="1">
        <v>44283</v>
      </c>
      <c r="B4654">
        <v>2021</v>
      </c>
      <c r="C4654" t="s">
        <v>17</v>
      </c>
      <c r="D4654">
        <v>97490</v>
      </c>
      <c r="E4654">
        <v>128000</v>
      </c>
      <c r="F4654" t="s">
        <v>13</v>
      </c>
      <c r="G4654" t="s">
        <v>14</v>
      </c>
      <c r="H4654">
        <v>3</v>
      </c>
      <c r="I4654">
        <v>2</v>
      </c>
      <c r="J4654">
        <v>922</v>
      </c>
      <c r="K4654">
        <v>1.0234954999999999</v>
      </c>
      <c r="L4654" t="s">
        <v>16</v>
      </c>
    </row>
    <row r="4655" spans="1:12" x14ac:dyDescent="0.3">
      <c r="A4655" s="1">
        <v>44284</v>
      </c>
      <c r="B4655">
        <v>2021</v>
      </c>
      <c r="C4655" t="s">
        <v>30</v>
      </c>
      <c r="D4655">
        <v>256180</v>
      </c>
      <c r="E4655">
        <v>512500</v>
      </c>
      <c r="F4655" t="s">
        <v>13</v>
      </c>
      <c r="G4655" t="s">
        <v>14</v>
      </c>
      <c r="H4655">
        <v>3</v>
      </c>
      <c r="I4655">
        <v>3</v>
      </c>
      <c r="J4655">
        <v>1013</v>
      </c>
      <c r="K4655">
        <v>1.0234954999999999</v>
      </c>
      <c r="L4655" t="s">
        <v>15</v>
      </c>
    </row>
    <row r="4656" spans="1:12" x14ac:dyDescent="0.3">
      <c r="A4656" s="1">
        <v>44287</v>
      </c>
      <c r="B4656">
        <v>2021</v>
      </c>
      <c r="C4656" t="s">
        <v>17</v>
      </c>
      <c r="D4656">
        <v>103010</v>
      </c>
      <c r="E4656">
        <v>205000</v>
      </c>
      <c r="F4656" t="s">
        <v>19</v>
      </c>
      <c r="G4656" t="s">
        <v>20</v>
      </c>
      <c r="H4656">
        <v>4</v>
      </c>
      <c r="I4656">
        <v>4</v>
      </c>
      <c r="J4656">
        <v>1249</v>
      </c>
      <c r="K4656">
        <v>1.0234954999999999</v>
      </c>
      <c r="L4656" t="s">
        <v>25</v>
      </c>
    </row>
    <row r="4657" spans="1:12" x14ac:dyDescent="0.3">
      <c r="A4657" s="1">
        <v>44287</v>
      </c>
      <c r="B4657">
        <v>2021</v>
      </c>
      <c r="C4657" t="s">
        <v>12</v>
      </c>
      <c r="D4657">
        <v>78590</v>
      </c>
      <c r="E4657">
        <v>134900</v>
      </c>
      <c r="F4657" t="s">
        <v>13</v>
      </c>
      <c r="G4657" t="s">
        <v>14</v>
      </c>
      <c r="H4657">
        <v>3</v>
      </c>
      <c r="I4657">
        <v>2</v>
      </c>
      <c r="J4657">
        <v>1017</v>
      </c>
      <c r="K4657">
        <v>1.0234954999999999</v>
      </c>
      <c r="L4657" t="s">
        <v>15</v>
      </c>
    </row>
    <row r="4658" spans="1:12" x14ac:dyDescent="0.3">
      <c r="A4658" s="1">
        <v>44287</v>
      </c>
      <c r="B4658">
        <v>2021</v>
      </c>
      <c r="C4658" t="s">
        <v>17</v>
      </c>
      <c r="D4658">
        <v>74640</v>
      </c>
      <c r="E4658">
        <v>138000</v>
      </c>
      <c r="F4658" t="s">
        <v>13</v>
      </c>
      <c r="G4658" t="s">
        <v>14</v>
      </c>
      <c r="H4658">
        <v>3</v>
      </c>
      <c r="I4658">
        <v>2</v>
      </c>
      <c r="J4658">
        <v>965</v>
      </c>
      <c r="K4658">
        <v>1.0234954999999999</v>
      </c>
      <c r="L4658" t="s">
        <v>16</v>
      </c>
    </row>
    <row r="4659" spans="1:12" x14ac:dyDescent="0.3">
      <c r="A4659" s="1">
        <v>44287</v>
      </c>
      <c r="B4659">
        <v>2021</v>
      </c>
      <c r="C4659" t="s">
        <v>17</v>
      </c>
      <c r="D4659">
        <v>78510</v>
      </c>
      <c r="E4659">
        <v>100700</v>
      </c>
      <c r="F4659" t="s">
        <v>13</v>
      </c>
      <c r="G4659" t="s">
        <v>14</v>
      </c>
      <c r="H4659">
        <v>3</v>
      </c>
      <c r="I4659">
        <v>1</v>
      </c>
      <c r="J4659">
        <v>936</v>
      </c>
      <c r="K4659">
        <v>1.0234954999999999</v>
      </c>
      <c r="L4659" t="s">
        <v>25</v>
      </c>
    </row>
    <row r="4660" spans="1:12" x14ac:dyDescent="0.3">
      <c r="A4660" s="1">
        <v>44287</v>
      </c>
      <c r="B4660">
        <v>2021</v>
      </c>
      <c r="C4660" t="s">
        <v>29</v>
      </c>
      <c r="D4660">
        <v>189140</v>
      </c>
      <c r="E4660">
        <v>285000</v>
      </c>
      <c r="F4660" t="s">
        <v>13</v>
      </c>
      <c r="G4660" t="s">
        <v>14</v>
      </c>
      <c r="H4660">
        <v>3</v>
      </c>
      <c r="I4660">
        <v>3</v>
      </c>
      <c r="J4660">
        <v>925</v>
      </c>
      <c r="K4660">
        <v>1.0234954999999999</v>
      </c>
      <c r="L4660" t="s">
        <v>25</v>
      </c>
    </row>
    <row r="4661" spans="1:12" x14ac:dyDescent="0.3">
      <c r="A4661" s="1">
        <v>44288</v>
      </c>
      <c r="B4661">
        <v>2021</v>
      </c>
      <c r="C4661" t="s">
        <v>26</v>
      </c>
      <c r="D4661">
        <v>403340</v>
      </c>
      <c r="E4661">
        <v>473200</v>
      </c>
      <c r="F4661" t="s">
        <v>13</v>
      </c>
      <c r="G4661" t="s">
        <v>14</v>
      </c>
      <c r="H4661">
        <v>3</v>
      </c>
      <c r="I4661">
        <v>2</v>
      </c>
      <c r="J4661">
        <v>1099</v>
      </c>
      <c r="K4661">
        <v>1.0234954999999999</v>
      </c>
      <c r="L4661" t="s">
        <v>25</v>
      </c>
    </row>
    <row r="4662" spans="1:12" x14ac:dyDescent="0.3">
      <c r="A4662" s="1">
        <v>44288</v>
      </c>
      <c r="B4662">
        <v>2021</v>
      </c>
      <c r="C4662" t="s">
        <v>21</v>
      </c>
      <c r="D4662">
        <v>1547000</v>
      </c>
      <c r="E4662">
        <v>2250000</v>
      </c>
      <c r="F4662" t="s">
        <v>13</v>
      </c>
      <c r="G4662" t="s">
        <v>14</v>
      </c>
      <c r="H4662">
        <v>3</v>
      </c>
      <c r="I4662">
        <v>3</v>
      </c>
      <c r="J4662">
        <v>1025</v>
      </c>
      <c r="K4662">
        <v>1.0234954999999999</v>
      </c>
      <c r="L4662" t="s">
        <v>22</v>
      </c>
    </row>
    <row r="4663" spans="1:12" x14ac:dyDescent="0.3">
      <c r="A4663" s="1">
        <v>44288</v>
      </c>
      <c r="B4663">
        <v>2021</v>
      </c>
      <c r="C4663" t="s">
        <v>12</v>
      </c>
      <c r="D4663">
        <v>94670</v>
      </c>
      <c r="E4663">
        <v>120000</v>
      </c>
      <c r="F4663" t="s">
        <v>19</v>
      </c>
      <c r="G4663" t="s">
        <v>20</v>
      </c>
      <c r="H4663">
        <v>4</v>
      </c>
      <c r="I4663">
        <v>2</v>
      </c>
      <c r="J4663">
        <v>1212</v>
      </c>
      <c r="K4663">
        <v>1.0234954999999999</v>
      </c>
      <c r="L4663" t="s">
        <v>15</v>
      </c>
    </row>
    <row r="4664" spans="1:12" x14ac:dyDescent="0.3">
      <c r="A4664" s="1">
        <v>44290</v>
      </c>
      <c r="B4664">
        <v>2021</v>
      </c>
      <c r="C4664" t="s">
        <v>17</v>
      </c>
      <c r="D4664">
        <v>127170</v>
      </c>
      <c r="E4664">
        <v>355000</v>
      </c>
      <c r="F4664" t="s">
        <v>19</v>
      </c>
      <c r="G4664" t="s">
        <v>20</v>
      </c>
      <c r="H4664">
        <v>4</v>
      </c>
      <c r="I4664">
        <v>3</v>
      </c>
      <c r="J4664">
        <v>1346</v>
      </c>
      <c r="K4664">
        <v>1.0234954999999999</v>
      </c>
      <c r="L4664" t="s">
        <v>25</v>
      </c>
    </row>
    <row r="4665" spans="1:12" x14ac:dyDescent="0.3">
      <c r="A4665" s="1">
        <v>44290</v>
      </c>
      <c r="B4665">
        <v>2021</v>
      </c>
      <c r="C4665" t="s">
        <v>26</v>
      </c>
      <c r="D4665">
        <v>501410</v>
      </c>
      <c r="E4665">
        <v>660000</v>
      </c>
      <c r="F4665" t="s">
        <v>13</v>
      </c>
      <c r="G4665" t="s">
        <v>14</v>
      </c>
      <c r="H4665">
        <v>3</v>
      </c>
      <c r="I4665">
        <v>2</v>
      </c>
      <c r="J4665">
        <v>1076</v>
      </c>
      <c r="K4665">
        <v>1.0234954999999999</v>
      </c>
      <c r="L4665" t="s">
        <v>25</v>
      </c>
    </row>
    <row r="4666" spans="1:12" x14ac:dyDescent="0.3">
      <c r="A4666" s="1">
        <v>44290</v>
      </c>
      <c r="B4666">
        <v>2021</v>
      </c>
      <c r="C4666" t="s">
        <v>26</v>
      </c>
      <c r="D4666">
        <v>646240</v>
      </c>
      <c r="E4666">
        <v>745200</v>
      </c>
      <c r="F4666" t="s">
        <v>13</v>
      </c>
      <c r="G4666" t="s">
        <v>14</v>
      </c>
      <c r="H4666">
        <v>3</v>
      </c>
      <c r="I4666">
        <v>3</v>
      </c>
      <c r="J4666">
        <v>986</v>
      </c>
      <c r="K4666">
        <v>1.0234954999999999</v>
      </c>
      <c r="L4666" t="s">
        <v>15</v>
      </c>
    </row>
    <row r="4667" spans="1:12" x14ac:dyDescent="0.3">
      <c r="A4667" s="1">
        <v>44290</v>
      </c>
      <c r="B4667">
        <v>2021</v>
      </c>
      <c r="C4667" t="s">
        <v>17</v>
      </c>
      <c r="D4667">
        <v>93850</v>
      </c>
      <c r="E4667">
        <v>75300</v>
      </c>
      <c r="F4667" t="s">
        <v>19</v>
      </c>
      <c r="G4667" t="s">
        <v>20</v>
      </c>
      <c r="H4667">
        <v>4</v>
      </c>
      <c r="I4667">
        <v>3</v>
      </c>
      <c r="J4667">
        <v>1487</v>
      </c>
      <c r="K4667">
        <v>1.0234954999999999</v>
      </c>
      <c r="L4667" t="s">
        <v>15</v>
      </c>
    </row>
    <row r="4668" spans="1:12" x14ac:dyDescent="0.3">
      <c r="A4668" s="1">
        <v>44291</v>
      </c>
      <c r="B4668">
        <v>2021</v>
      </c>
      <c r="C4668" t="s">
        <v>12</v>
      </c>
      <c r="D4668">
        <v>68340</v>
      </c>
      <c r="E4668">
        <v>35000</v>
      </c>
      <c r="F4668" t="s">
        <v>13</v>
      </c>
      <c r="G4668" t="s">
        <v>14</v>
      </c>
      <c r="H4668">
        <v>3</v>
      </c>
      <c r="I4668">
        <v>1</v>
      </c>
      <c r="J4668">
        <v>969</v>
      </c>
      <c r="K4668">
        <v>1.0234954999999999</v>
      </c>
      <c r="L4668" t="s">
        <v>16</v>
      </c>
    </row>
    <row r="4669" spans="1:12" x14ac:dyDescent="0.3">
      <c r="A4669" s="1">
        <v>44291</v>
      </c>
      <c r="B4669">
        <v>2021</v>
      </c>
      <c r="C4669" t="s">
        <v>21</v>
      </c>
      <c r="D4669">
        <v>1247960</v>
      </c>
      <c r="E4669">
        <v>1910822</v>
      </c>
      <c r="F4669" t="s">
        <v>13</v>
      </c>
      <c r="G4669" t="s">
        <v>14</v>
      </c>
      <c r="H4669">
        <v>3</v>
      </c>
      <c r="I4669">
        <v>3</v>
      </c>
      <c r="J4669">
        <v>938</v>
      </c>
      <c r="K4669">
        <v>1.0234954999999999</v>
      </c>
      <c r="L4669" t="s">
        <v>15</v>
      </c>
    </row>
    <row r="4670" spans="1:12" x14ac:dyDescent="0.3">
      <c r="A4670" s="1">
        <v>44294</v>
      </c>
      <c r="B4670">
        <v>2021</v>
      </c>
      <c r="C4670" t="s">
        <v>12</v>
      </c>
      <c r="D4670">
        <v>36710</v>
      </c>
      <c r="E4670">
        <v>48000</v>
      </c>
      <c r="F4670" t="s">
        <v>13</v>
      </c>
      <c r="G4670" t="s">
        <v>14</v>
      </c>
      <c r="H4670">
        <v>3</v>
      </c>
      <c r="I4670">
        <v>2</v>
      </c>
      <c r="J4670">
        <v>1089</v>
      </c>
      <c r="K4670">
        <v>1.0234954999999999</v>
      </c>
      <c r="L4670" t="s">
        <v>15</v>
      </c>
    </row>
    <row r="4671" spans="1:12" x14ac:dyDescent="0.3">
      <c r="A4671" s="1">
        <v>44294</v>
      </c>
      <c r="B4671">
        <v>2021</v>
      </c>
      <c r="C4671" t="s">
        <v>17</v>
      </c>
      <c r="D4671">
        <v>90380</v>
      </c>
      <c r="E4671">
        <v>230000</v>
      </c>
      <c r="F4671" t="s">
        <v>13</v>
      </c>
      <c r="G4671" t="s">
        <v>14</v>
      </c>
      <c r="H4671">
        <v>3</v>
      </c>
      <c r="I4671">
        <v>1</v>
      </c>
      <c r="J4671">
        <v>1088</v>
      </c>
      <c r="K4671">
        <v>1.0234954999999999</v>
      </c>
      <c r="L4671" t="s">
        <v>16</v>
      </c>
    </row>
    <row r="4672" spans="1:12" x14ac:dyDescent="0.3">
      <c r="A4672" s="1">
        <v>44294</v>
      </c>
      <c r="B4672">
        <v>2021</v>
      </c>
      <c r="C4672" t="s">
        <v>17</v>
      </c>
      <c r="D4672">
        <v>108730</v>
      </c>
      <c r="E4672">
        <v>124687</v>
      </c>
      <c r="F4672" t="s">
        <v>19</v>
      </c>
      <c r="G4672" t="s">
        <v>20</v>
      </c>
      <c r="H4672">
        <v>4</v>
      </c>
      <c r="I4672">
        <v>2</v>
      </c>
      <c r="J4672">
        <v>1481</v>
      </c>
      <c r="K4672">
        <v>1.0234954999999999</v>
      </c>
      <c r="L4672" t="s">
        <v>22</v>
      </c>
    </row>
    <row r="4673" spans="1:12" x14ac:dyDescent="0.3">
      <c r="A4673" s="1">
        <v>44295</v>
      </c>
      <c r="B4673">
        <v>2021</v>
      </c>
      <c r="C4673" t="s">
        <v>17</v>
      </c>
      <c r="D4673">
        <v>103350</v>
      </c>
      <c r="E4673">
        <v>250000</v>
      </c>
      <c r="F4673" t="s">
        <v>13</v>
      </c>
      <c r="G4673" t="s">
        <v>14</v>
      </c>
      <c r="H4673">
        <v>3</v>
      </c>
      <c r="I4673">
        <v>1</v>
      </c>
      <c r="J4673">
        <v>1066</v>
      </c>
      <c r="K4673">
        <v>1.0234954999999999</v>
      </c>
      <c r="L4673" t="s">
        <v>22</v>
      </c>
    </row>
    <row r="4674" spans="1:12" x14ac:dyDescent="0.3">
      <c r="A4674" s="1">
        <v>44295</v>
      </c>
      <c r="B4674">
        <v>2021</v>
      </c>
      <c r="C4674" t="s">
        <v>30</v>
      </c>
      <c r="D4674">
        <v>424950</v>
      </c>
      <c r="E4674">
        <v>589000</v>
      </c>
      <c r="F4674" t="s">
        <v>13</v>
      </c>
      <c r="G4674" t="s">
        <v>14</v>
      </c>
      <c r="H4674">
        <v>3</v>
      </c>
      <c r="I4674">
        <v>1</v>
      </c>
      <c r="J4674">
        <v>1022</v>
      </c>
      <c r="K4674">
        <v>1.0234954999999999</v>
      </c>
      <c r="L4674" t="s">
        <v>16</v>
      </c>
    </row>
    <row r="4675" spans="1:12" x14ac:dyDescent="0.3">
      <c r="A4675" s="1">
        <v>44297</v>
      </c>
      <c r="B4675">
        <v>2021</v>
      </c>
      <c r="C4675" t="s">
        <v>12</v>
      </c>
      <c r="D4675">
        <v>93570</v>
      </c>
      <c r="E4675">
        <v>146000</v>
      </c>
      <c r="F4675" t="s">
        <v>13</v>
      </c>
      <c r="G4675" t="s">
        <v>14</v>
      </c>
      <c r="H4675">
        <v>3</v>
      </c>
      <c r="I4675">
        <v>2</v>
      </c>
      <c r="J4675">
        <v>988</v>
      </c>
      <c r="K4675">
        <v>1.0234954999999999</v>
      </c>
      <c r="L4675" t="s">
        <v>16</v>
      </c>
    </row>
    <row r="4676" spans="1:12" x14ac:dyDescent="0.3">
      <c r="A4676" s="1">
        <v>44297</v>
      </c>
      <c r="B4676">
        <v>2021</v>
      </c>
      <c r="C4676" t="s">
        <v>12</v>
      </c>
      <c r="D4676">
        <v>134680</v>
      </c>
      <c r="E4676">
        <v>210000</v>
      </c>
      <c r="F4676" t="s">
        <v>13</v>
      </c>
      <c r="G4676" t="s">
        <v>14</v>
      </c>
      <c r="H4676">
        <v>3</v>
      </c>
      <c r="I4676">
        <v>2</v>
      </c>
      <c r="J4676">
        <v>985</v>
      </c>
      <c r="K4676">
        <v>1.0234954999999999</v>
      </c>
      <c r="L4676" t="s">
        <v>25</v>
      </c>
    </row>
    <row r="4677" spans="1:12" x14ac:dyDescent="0.3">
      <c r="A4677" s="1">
        <v>44298</v>
      </c>
      <c r="B4677">
        <v>2021</v>
      </c>
      <c r="C4677" t="s">
        <v>21</v>
      </c>
      <c r="D4677">
        <v>1950000</v>
      </c>
      <c r="E4677">
        <v>1328250</v>
      </c>
      <c r="F4677" t="s">
        <v>13</v>
      </c>
      <c r="G4677" t="s">
        <v>14</v>
      </c>
      <c r="H4677">
        <v>3</v>
      </c>
      <c r="I4677">
        <v>1</v>
      </c>
      <c r="J4677">
        <v>915</v>
      </c>
      <c r="K4677">
        <v>1.0234954999999999</v>
      </c>
      <c r="L4677" t="s">
        <v>16</v>
      </c>
    </row>
    <row r="4678" spans="1:12" x14ac:dyDescent="0.3">
      <c r="A4678" s="1">
        <v>44298</v>
      </c>
      <c r="B4678">
        <v>2021</v>
      </c>
      <c r="C4678" t="s">
        <v>12</v>
      </c>
      <c r="D4678">
        <v>13460</v>
      </c>
      <c r="E4678">
        <v>17000</v>
      </c>
      <c r="F4678" t="s">
        <v>13</v>
      </c>
      <c r="G4678" t="s">
        <v>14</v>
      </c>
      <c r="H4678">
        <v>3</v>
      </c>
      <c r="I4678">
        <v>1</v>
      </c>
      <c r="J4678">
        <v>1036</v>
      </c>
      <c r="K4678">
        <v>1.0234954999999999</v>
      </c>
      <c r="L4678" t="s">
        <v>22</v>
      </c>
    </row>
    <row r="4679" spans="1:12" x14ac:dyDescent="0.3">
      <c r="A4679" s="1">
        <v>44298</v>
      </c>
      <c r="B4679">
        <v>2021</v>
      </c>
      <c r="C4679" t="s">
        <v>21</v>
      </c>
      <c r="D4679">
        <v>1735790</v>
      </c>
      <c r="E4679">
        <v>2675000</v>
      </c>
      <c r="F4679" t="s">
        <v>13</v>
      </c>
      <c r="G4679" t="s">
        <v>14</v>
      </c>
      <c r="H4679">
        <v>3</v>
      </c>
      <c r="I4679">
        <v>3</v>
      </c>
      <c r="J4679">
        <v>936</v>
      </c>
      <c r="K4679">
        <v>1.0234954999999999</v>
      </c>
      <c r="L4679" t="s">
        <v>25</v>
      </c>
    </row>
    <row r="4680" spans="1:12" x14ac:dyDescent="0.3">
      <c r="A4680" s="1">
        <v>44298</v>
      </c>
      <c r="B4680">
        <v>2021</v>
      </c>
      <c r="C4680" t="s">
        <v>30</v>
      </c>
      <c r="D4680">
        <v>269180</v>
      </c>
      <c r="E4680">
        <v>390000</v>
      </c>
      <c r="F4680" t="s">
        <v>13</v>
      </c>
      <c r="G4680" t="s">
        <v>14</v>
      </c>
      <c r="H4680">
        <v>3</v>
      </c>
      <c r="I4680">
        <v>3</v>
      </c>
      <c r="J4680">
        <v>986</v>
      </c>
      <c r="K4680">
        <v>1.0234954999999999</v>
      </c>
      <c r="L4680" t="s">
        <v>15</v>
      </c>
    </row>
    <row r="4681" spans="1:12" x14ac:dyDescent="0.3">
      <c r="A4681" s="1">
        <v>44298</v>
      </c>
      <c r="B4681">
        <v>2021</v>
      </c>
      <c r="C4681" t="s">
        <v>12</v>
      </c>
      <c r="D4681">
        <v>113250</v>
      </c>
      <c r="E4681">
        <v>142000</v>
      </c>
      <c r="F4681" t="s">
        <v>19</v>
      </c>
      <c r="G4681" t="s">
        <v>20</v>
      </c>
      <c r="H4681">
        <v>4</v>
      </c>
      <c r="I4681">
        <v>4</v>
      </c>
      <c r="J4681">
        <v>1300</v>
      </c>
      <c r="K4681">
        <v>1.0234954999999999</v>
      </c>
      <c r="L4681" t="s">
        <v>15</v>
      </c>
    </row>
    <row r="4682" spans="1:12" x14ac:dyDescent="0.3">
      <c r="A4682" s="1">
        <v>44301</v>
      </c>
      <c r="B4682">
        <v>2021</v>
      </c>
      <c r="C4682" t="s">
        <v>12</v>
      </c>
      <c r="D4682">
        <v>95580</v>
      </c>
      <c r="E4682">
        <v>145000</v>
      </c>
      <c r="F4682" t="s">
        <v>23</v>
      </c>
      <c r="G4682" t="s">
        <v>24</v>
      </c>
      <c r="H4682">
        <v>6</v>
      </c>
      <c r="I4682">
        <v>5</v>
      </c>
      <c r="J4682">
        <v>2166</v>
      </c>
      <c r="K4682">
        <v>1.0234954999999999</v>
      </c>
      <c r="L4682" t="s">
        <v>25</v>
      </c>
    </row>
    <row r="4683" spans="1:12" x14ac:dyDescent="0.3">
      <c r="A4683" s="1">
        <v>44301</v>
      </c>
      <c r="B4683">
        <v>2021</v>
      </c>
      <c r="C4683" t="s">
        <v>29</v>
      </c>
      <c r="D4683">
        <v>135590</v>
      </c>
      <c r="E4683">
        <v>155000</v>
      </c>
      <c r="F4683" t="s">
        <v>13</v>
      </c>
      <c r="G4683" t="s">
        <v>14</v>
      </c>
      <c r="H4683">
        <v>3</v>
      </c>
      <c r="I4683">
        <v>2</v>
      </c>
      <c r="J4683">
        <v>1001</v>
      </c>
      <c r="K4683">
        <v>1.0234954999999999</v>
      </c>
      <c r="L4683" t="s">
        <v>15</v>
      </c>
    </row>
    <row r="4684" spans="1:12" x14ac:dyDescent="0.3">
      <c r="A4684" s="1">
        <v>44301</v>
      </c>
      <c r="B4684">
        <v>2021</v>
      </c>
      <c r="C4684" t="s">
        <v>17</v>
      </c>
      <c r="D4684">
        <v>56360</v>
      </c>
      <c r="E4684">
        <v>95000</v>
      </c>
      <c r="F4684" t="s">
        <v>13</v>
      </c>
      <c r="G4684" t="s">
        <v>14</v>
      </c>
      <c r="H4684">
        <v>3</v>
      </c>
      <c r="I4684">
        <v>3</v>
      </c>
      <c r="J4684">
        <v>933</v>
      </c>
      <c r="K4684">
        <v>1.0234954999999999</v>
      </c>
      <c r="L4684" t="s">
        <v>22</v>
      </c>
    </row>
    <row r="4685" spans="1:12" x14ac:dyDescent="0.3">
      <c r="A4685" s="1">
        <v>44302</v>
      </c>
      <c r="B4685">
        <v>2021</v>
      </c>
      <c r="C4685" t="s">
        <v>26</v>
      </c>
      <c r="D4685">
        <v>846020</v>
      </c>
      <c r="E4685">
        <v>1670000</v>
      </c>
      <c r="F4685" t="s">
        <v>13</v>
      </c>
      <c r="G4685" t="s">
        <v>14</v>
      </c>
      <c r="H4685">
        <v>3</v>
      </c>
      <c r="I4685">
        <v>1</v>
      </c>
      <c r="J4685">
        <v>977</v>
      </c>
      <c r="K4685">
        <v>1.0234954999999999</v>
      </c>
      <c r="L4685" t="s">
        <v>15</v>
      </c>
    </row>
    <row r="4686" spans="1:12" x14ac:dyDescent="0.3">
      <c r="A4686" s="1">
        <v>44303</v>
      </c>
      <c r="B4686">
        <v>2021</v>
      </c>
      <c r="C4686" t="s">
        <v>17</v>
      </c>
      <c r="D4686">
        <v>90890</v>
      </c>
      <c r="E4686">
        <v>208000</v>
      </c>
      <c r="F4686" t="s">
        <v>13</v>
      </c>
      <c r="G4686" t="s">
        <v>14</v>
      </c>
      <c r="H4686">
        <v>3</v>
      </c>
      <c r="I4686">
        <v>3</v>
      </c>
      <c r="J4686">
        <v>941</v>
      </c>
      <c r="K4686">
        <v>1.0234954999999999</v>
      </c>
      <c r="L4686" t="s">
        <v>16</v>
      </c>
    </row>
    <row r="4687" spans="1:12" x14ac:dyDescent="0.3">
      <c r="A4687" s="1">
        <v>44304</v>
      </c>
      <c r="B4687">
        <v>2021</v>
      </c>
      <c r="C4687" t="s">
        <v>30</v>
      </c>
      <c r="D4687">
        <v>559110</v>
      </c>
      <c r="E4687">
        <v>889000</v>
      </c>
      <c r="F4687" t="s">
        <v>13</v>
      </c>
      <c r="G4687" t="s">
        <v>14</v>
      </c>
      <c r="H4687">
        <v>3</v>
      </c>
      <c r="I4687">
        <v>3</v>
      </c>
      <c r="J4687">
        <v>1041</v>
      </c>
      <c r="K4687">
        <v>1.0234954999999999</v>
      </c>
      <c r="L4687" t="s">
        <v>16</v>
      </c>
    </row>
    <row r="4688" spans="1:12" x14ac:dyDescent="0.3">
      <c r="A4688" s="1">
        <v>44304</v>
      </c>
      <c r="B4688">
        <v>2021</v>
      </c>
      <c r="C4688" t="s">
        <v>17</v>
      </c>
      <c r="D4688">
        <v>95080</v>
      </c>
      <c r="E4688">
        <v>162960</v>
      </c>
      <c r="F4688" t="s">
        <v>13</v>
      </c>
      <c r="G4688" t="s">
        <v>14</v>
      </c>
      <c r="H4688">
        <v>3</v>
      </c>
      <c r="I4688">
        <v>3</v>
      </c>
      <c r="J4688">
        <v>1044</v>
      </c>
      <c r="K4688">
        <v>1.0234954999999999</v>
      </c>
      <c r="L4688" t="s">
        <v>16</v>
      </c>
    </row>
    <row r="4689" spans="1:12" x14ac:dyDescent="0.3">
      <c r="A4689" s="1">
        <v>44304</v>
      </c>
      <c r="B4689">
        <v>2021</v>
      </c>
      <c r="C4689" t="s">
        <v>12</v>
      </c>
      <c r="D4689">
        <v>100620</v>
      </c>
      <c r="E4689">
        <v>175000</v>
      </c>
      <c r="F4689" t="s">
        <v>23</v>
      </c>
      <c r="G4689" t="s">
        <v>24</v>
      </c>
      <c r="H4689">
        <v>6</v>
      </c>
      <c r="I4689">
        <v>4</v>
      </c>
      <c r="J4689">
        <v>1904</v>
      </c>
      <c r="K4689">
        <v>1.0234954999999999</v>
      </c>
      <c r="L4689" t="s">
        <v>25</v>
      </c>
    </row>
    <row r="4690" spans="1:12" x14ac:dyDescent="0.3">
      <c r="A4690" s="1">
        <v>44309</v>
      </c>
      <c r="B4690">
        <v>2021</v>
      </c>
      <c r="C4690" t="s">
        <v>17</v>
      </c>
      <c r="D4690">
        <v>133310</v>
      </c>
      <c r="E4690">
        <v>223125</v>
      </c>
      <c r="F4690" t="s">
        <v>19</v>
      </c>
      <c r="G4690" t="s">
        <v>20</v>
      </c>
      <c r="H4690">
        <v>4</v>
      </c>
      <c r="I4690">
        <v>2</v>
      </c>
      <c r="J4690">
        <v>1222</v>
      </c>
      <c r="K4690">
        <v>1.0234954999999999</v>
      </c>
      <c r="L4690" t="s">
        <v>15</v>
      </c>
    </row>
    <row r="4691" spans="1:12" x14ac:dyDescent="0.3">
      <c r="A4691" s="1">
        <v>44309</v>
      </c>
      <c r="B4691">
        <v>2021</v>
      </c>
      <c r="C4691" t="s">
        <v>12</v>
      </c>
      <c r="D4691">
        <v>59780</v>
      </c>
      <c r="E4691">
        <v>48500</v>
      </c>
      <c r="F4691" t="s">
        <v>13</v>
      </c>
      <c r="G4691" t="s">
        <v>14</v>
      </c>
      <c r="H4691">
        <v>3</v>
      </c>
      <c r="I4691">
        <v>3</v>
      </c>
      <c r="J4691">
        <v>917</v>
      </c>
      <c r="K4691">
        <v>1.0234954999999999</v>
      </c>
      <c r="L4691" t="s">
        <v>22</v>
      </c>
    </row>
    <row r="4692" spans="1:12" x14ac:dyDescent="0.3">
      <c r="A4692" s="1">
        <v>44311</v>
      </c>
      <c r="B4692">
        <v>2021</v>
      </c>
      <c r="C4692" t="s">
        <v>17</v>
      </c>
      <c r="D4692">
        <v>80510</v>
      </c>
      <c r="E4692">
        <v>195000</v>
      </c>
      <c r="F4692" t="s">
        <v>13</v>
      </c>
      <c r="G4692" t="s">
        <v>14</v>
      </c>
      <c r="H4692">
        <v>3</v>
      </c>
      <c r="I4692">
        <v>1</v>
      </c>
      <c r="J4692">
        <v>1100</v>
      </c>
      <c r="K4692">
        <v>1.0234954999999999</v>
      </c>
      <c r="L4692" t="s">
        <v>22</v>
      </c>
    </row>
    <row r="4693" spans="1:12" x14ac:dyDescent="0.3">
      <c r="A4693" s="1">
        <v>44311</v>
      </c>
      <c r="B4693">
        <v>2021</v>
      </c>
      <c r="C4693" t="s">
        <v>21</v>
      </c>
      <c r="D4693">
        <v>349790</v>
      </c>
      <c r="E4693">
        <v>650000</v>
      </c>
      <c r="F4693" t="s">
        <v>23</v>
      </c>
      <c r="G4693" t="s">
        <v>24</v>
      </c>
      <c r="H4693">
        <v>6</v>
      </c>
      <c r="I4693">
        <v>5</v>
      </c>
      <c r="J4693">
        <v>1960</v>
      </c>
      <c r="K4693">
        <v>1.0234954999999999</v>
      </c>
      <c r="L4693" t="s">
        <v>15</v>
      </c>
    </row>
    <row r="4694" spans="1:12" x14ac:dyDescent="0.3">
      <c r="A4694" s="1">
        <v>44311</v>
      </c>
      <c r="B4694">
        <v>2021</v>
      </c>
      <c r="C4694" t="s">
        <v>29</v>
      </c>
      <c r="D4694">
        <v>149870</v>
      </c>
      <c r="E4694">
        <v>227500</v>
      </c>
      <c r="F4694" t="s">
        <v>13</v>
      </c>
      <c r="G4694" t="s">
        <v>14</v>
      </c>
      <c r="H4694">
        <v>3</v>
      </c>
      <c r="I4694">
        <v>2</v>
      </c>
      <c r="J4694">
        <v>1084</v>
      </c>
      <c r="K4694">
        <v>1.0234954999999999</v>
      </c>
      <c r="L4694" t="s">
        <v>22</v>
      </c>
    </row>
    <row r="4695" spans="1:12" x14ac:dyDescent="0.3">
      <c r="A4695" s="1">
        <v>44312</v>
      </c>
      <c r="B4695">
        <v>2021</v>
      </c>
      <c r="C4695" t="s">
        <v>26</v>
      </c>
      <c r="D4695">
        <v>2890790</v>
      </c>
      <c r="E4695">
        <v>3000000</v>
      </c>
      <c r="F4695" t="s">
        <v>13</v>
      </c>
      <c r="G4695" t="s">
        <v>14</v>
      </c>
      <c r="H4695">
        <v>3</v>
      </c>
      <c r="I4695">
        <v>3</v>
      </c>
      <c r="J4695">
        <v>985</v>
      </c>
      <c r="K4695">
        <v>1.0234954999999999</v>
      </c>
      <c r="L4695" t="s">
        <v>22</v>
      </c>
    </row>
    <row r="4696" spans="1:12" x14ac:dyDescent="0.3">
      <c r="A4696" s="1">
        <v>44312</v>
      </c>
      <c r="B4696">
        <v>2021</v>
      </c>
      <c r="C4696" t="s">
        <v>12</v>
      </c>
      <c r="D4696">
        <v>61410</v>
      </c>
      <c r="E4696">
        <v>119000</v>
      </c>
      <c r="F4696" t="s">
        <v>13</v>
      </c>
      <c r="G4696" t="s">
        <v>14</v>
      </c>
      <c r="H4696">
        <v>3</v>
      </c>
      <c r="I4696">
        <v>3</v>
      </c>
      <c r="J4696">
        <v>905</v>
      </c>
      <c r="K4696">
        <v>1.0234954999999999</v>
      </c>
      <c r="L4696" t="s">
        <v>25</v>
      </c>
    </row>
    <row r="4697" spans="1:12" x14ac:dyDescent="0.3">
      <c r="A4697" s="1">
        <v>44312</v>
      </c>
      <c r="B4697">
        <v>2021</v>
      </c>
      <c r="C4697" t="s">
        <v>30</v>
      </c>
      <c r="D4697">
        <v>419930</v>
      </c>
      <c r="E4697">
        <v>675000</v>
      </c>
      <c r="F4697" t="s">
        <v>23</v>
      </c>
      <c r="G4697" t="s">
        <v>24</v>
      </c>
      <c r="H4697">
        <v>6</v>
      </c>
      <c r="I4697">
        <v>6</v>
      </c>
      <c r="J4697">
        <v>2058</v>
      </c>
      <c r="K4697">
        <v>1.0234954999999999</v>
      </c>
      <c r="L4697" t="s">
        <v>16</v>
      </c>
    </row>
    <row r="4698" spans="1:12" x14ac:dyDescent="0.3">
      <c r="A4698" s="1">
        <v>44315</v>
      </c>
      <c r="B4698">
        <v>2021</v>
      </c>
      <c r="C4698" t="s">
        <v>30</v>
      </c>
      <c r="D4698">
        <v>310170</v>
      </c>
      <c r="E4698">
        <v>200000</v>
      </c>
      <c r="F4698" t="s">
        <v>13</v>
      </c>
      <c r="G4698" t="s">
        <v>14</v>
      </c>
      <c r="H4698">
        <v>3</v>
      </c>
      <c r="I4698">
        <v>2</v>
      </c>
      <c r="J4698">
        <v>958</v>
      </c>
      <c r="K4698">
        <v>1.0234954999999999</v>
      </c>
      <c r="L4698" t="s">
        <v>22</v>
      </c>
    </row>
    <row r="4699" spans="1:12" x14ac:dyDescent="0.3">
      <c r="A4699" s="1">
        <v>44315</v>
      </c>
      <c r="B4699">
        <v>2021</v>
      </c>
      <c r="C4699" t="s">
        <v>12</v>
      </c>
      <c r="D4699">
        <v>143500</v>
      </c>
      <c r="E4699">
        <v>123751</v>
      </c>
      <c r="F4699" t="s">
        <v>27</v>
      </c>
      <c r="G4699" t="s">
        <v>28</v>
      </c>
      <c r="H4699">
        <v>8</v>
      </c>
      <c r="I4699">
        <v>8</v>
      </c>
      <c r="J4699">
        <v>2897</v>
      </c>
      <c r="K4699">
        <v>1.0234954999999999</v>
      </c>
      <c r="L4699" t="s">
        <v>25</v>
      </c>
    </row>
    <row r="4700" spans="1:12" x14ac:dyDescent="0.3">
      <c r="A4700" s="1">
        <v>44315</v>
      </c>
      <c r="B4700">
        <v>2021</v>
      </c>
      <c r="C4700" t="s">
        <v>17</v>
      </c>
      <c r="D4700">
        <v>130430</v>
      </c>
      <c r="E4700">
        <v>220000</v>
      </c>
      <c r="F4700" t="s">
        <v>23</v>
      </c>
      <c r="G4700" t="s">
        <v>24</v>
      </c>
      <c r="H4700">
        <v>6</v>
      </c>
      <c r="I4700">
        <v>6</v>
      </c>
      <c r="J4700">
        <v>1960</v>
      </c>
      <c r="K4700">
        <v>1.0234954999999999</v>
      </c>
      <c r="L4700" t="s">
        <v>22</v>
      </c>
    </row>
    <row r="4701" spans="1:12" x14ac:dyDescent="0.3">
      <c r="A4701" s="1">
        <v>44315</v>
      </c>
      <c r="B4701">
        <v>2021</v>
      </c>
      <c r="C4701" t="s">
        <v>12</v>
      </c>
      <c r="D4701">
        <v>56610</v>
      </c>
      <c r="E4701">
        <v>73500</v>
      </c>
      <c r="F4701" t="s">
        <v>13</v>
      </c>
      <c r="G4701" t="s">
        <v>14</v>
      </c>
      <c r="H4701">
        <v>3</v>
      </c>
      <c r="I4701">
        <v>1</v>
      </c>
      <c r="J4701">
        <v>1080</v>
      </c>
      <c r="K4701">
        <v>1.0234954999999999</v>
      </c>
      <c r="L4701" t="s">
        <v>22</v>
      </c>
    </row>
    <row r="4702" spans="1:12" x14ac:dyDescent="0.3">
      <c r="A4702" s="1">
        <v>44316</v>
      </c>
      <c r="B4702">
        <v>2021</v>
      </c>
      <c r="C4702" t="s">
        <v>21</v>
      </c>
      <c r="D4702">
        <v>5958120</v>
      </c>
      <c r="E4702">
        <v>9400000</v>
      </c>
      <c r="F4702" t="s">
        <v>13</v>
      </c>
      <c r="G4702" t="s">
        <v>14</v>
      </c>
      <c r="H4702">
        <v>3</v>
      </c>
      <c r="I4702">
        <v>3</v>
      </c>
      <c r="J4702">
        <v>1080</v>
      </c>
      <c r="K4702">
        <v>1.0234954999999999</v>
      </c>
      <c r="L4702" t="s">
        <v>22</v>
      </c>
    </row>
    <row r="4703" spans="1:12" x14ac:dyDescent="0.3">
      <c r="A4703" s="1">
        <v>44316</v>
      </c>
      <c r="B4703">
        <v>2021</v>
      </c>
      <c r="C4703" t="s">
        <v>17</v>
      </c>
      <c r="D4703">
        <v>89810</v>
      </c>
      <c r="E4703">
        <v>175000</v>
      </c>
      <c r="F4703" t="s">
        <v>19</v>
      </c>
      <c r="G4703" t="s">
        <v>20</v>
      </c>
      <c r="H4703">
        <v>4</v>
      </c>
      <c r="I4703">
        <v>4</v>
      </c>
      <c r="J4703">
        <v>1236</v>
      </c>
      <c r="K4703">
        <v>1.0234954999999999</v>
      </c>
      <c r="L4703" t="s">
        <v>25</v>
      </c>
    </row>
    <row r="4704" spans="1:12" x14ac:dyDescent="0.3">
      <c r="A4704" s="1">
        <v>44316</v>
      </c>
      <c r="B4704">
        <v>2021</v>
      </c>
      <c r="C4704" t="s">
        <v>29</v>
      </c>
      <c r="D4704">
        <v>161280</v>
      </c>
      <c r="E4704">
        <v>220000</v>
      </c>
      <c r="F4704" t="s">
        <v>13</v>
      </c>
      <c r="G4704" t="s">
        <v>14</v>
      </c>
      <c r="H4704">
        <v>3</v>
      </c>
      <c r="I4704">
        <v>1</v>
      </c>
      <c r="J4704">
        <v>976</v>
      </c>
      <c r="K4704">
        <v>1.0234954999999999</v>
      </c>
      <c r="L4704" t="s">
        <v>16</v>
      </c>
    </row>
    <row r="4705" spans="1:12" x14ac:dyDescent="0.3">
      <c r="A4705" s="1">
        <v>44316</v>
      </c>
      <c r="B4705">
        <v>2021</v>
      </c>
      <c r="C4705" t="s">
        <v>12</v>
      </c>
      <c r="D4705">
        <v>71470</v>
      </c>
      <c r="E4705">
        <v>89900</v>
      </c>
      <c r="F4705" t="s">
        <v>23</v>
      </c>
      <c r="G4705" t="s">
        <v>24</v>
      </c>
      <c r="H4705">
        <v>6</v>
      </c>
      <c r="I4705">
        <v>5</v>
      </c>
      <c r="J4705">
        <v>1875</v>
      </c>
      <c r="K4705">
        <v>1.0234954999999999</v>
      </c>
      <c r="L4705" t="s">
        <v>16</v>
      </c>
    </row>
    <row r="4706" spans="1:12" x14ac:dyDescent="0.3">
      <c r="A4706" s="1">
        <v>44316</v>
      </c>
      <c r="B4706">
        <v>2021</v>
      </c>
      <c r="C4706" t="s">
        <v>12</v>
      </c>
      <c r="D4706">
        <v>66550</v>
      </c>
      <c r="E4706">
        <v>113000</v>
      </c>
      <c r="F4706" t="s">
        <v>13</v>
      </c>
      <c r="G4706" t="s">
        <v>14</v>
      </c>
      <c r="H4706">
        <v>3</v>
      </c>
      <c r="I4706">
        <v>3</v>
      </c>
      <c r="J4706">
        <v>938</v>
      </c>
      <c r="K4706">
        <v>1.0234954999999999</v>
      </c>
      <c r="L4706" t="s">
        <v>25</v>
      </c>
    </row>
    <row r="4707" spans="1:12" x14ac:dyDescent="0.3">
      <c r="A4707" s="1">
        <v>44317</v>
      </c>
      <c r="B4707">
        <v>2021</v>
      </c>
      <c r="C4707" t="s">
        <v>17</v>
      </c>
      <c r="D4707">
        <v>123490</v>
      </c>
      <c r="E4707">
        <v>180000</v>
      </c>
      <c r="F4707" t="s">
        <v>13</v>
      </c>
      <c r="G4707" t="s">
        <v>14</v>
      </c>
      <c r="H4707">
        <v>3</v>
      </c>
      <c r="I4707">
        <v>1</v>
      </c>
      <c r="J4707">
        <v>1035</v>
      </c>
      <c r="K4707">
        <v>1.0234954999999999</v>
      </c>
      <c r="L4707" t="s">
        <v>15</v>
      </c>
    </row>
    <row r="4708" spans="1:12" x14ac:dyDescent="0.3">
      <c r="A4708" s="1">
        <v>44317</v>
      </c>
      <c r="B4708">
        <v>2021</v>
      </c>
      <c r="C4708" t="s">
        <v>21</v>
      </c>
      <c r="D4708">
        <v>788200</v>
      </c>
      <c r="E4708">
        <v>2433600</v>
      </c>
      <c r="F4708" t="s">
        <v>13</v>
      </c>
      <c r="G4708" t="s">
        <v>14</v>
      </c>
      <c r="H4708">
        <v>3</v>
      </c>
      <c r="I4708">
        <v>2</v>
      </c>
      <c r="J4708">
        <v>972</v>
      </c>
      <c r="K4708">
        <v>1.0234954999999999</v>
      </c>
      <c r="L4708" t="s">
        <v>25</v>
      </c>
    </row>
    <row r="4709" spans="1:12" x14ac:dyDescent="0.3">
      <c r="A4709" s="1">
        <v>44317</v>
      </c>
      <c r="B4709">
        <v>2021</v>
      </c>
      <c r="C4709" t="s">
        <v>12</v>
      </c>
      <c r="D4709">
        <v>75420</v>
      </c>
      <c r="E4709">
        <v>142500</v>
      </c>
      <c r="F4709" t="s">
        <v>13</v>
      </c>
      <c r="G4709" t="s">
        <v>14</v>
      </c>
      <c r="H4709">
        <v>3</v>
      </c>
      <c r="I4709">
        <v>3</v>
      </c>
      <c r="J4709">
        <v>1062</v>
      </c>
      <c r="K4709">
        <v>1.0234954999999999</v>
      </c>
      <c r="L4709" t="s">
        <v>16</v>
      </c>
    </row>
    <row r="4710" spans="1:12" x14ac:dyDescent="0.3">
      <c r="A4710" s="1">
        <v>44317</v>
      </c>
      <c r="B4710">
        <v>2021</v>
      </c>
      <c r="C4710" t="s">
        <v>30</v>
      </c>
      <c r="D4710">
        <v>515110</v>
      </c>
      <c r="E4710">
        <v>660000</v>
      </c>
      <c r="F4710" t="s">
        <v>13</v>
      </c>
      <c r="G4710" t="s">
        <v>14</v>
      </c>
      <c r="H4710">
        <v>3</v>
      </c>
      <c r="I4710">
        <v>1</v>
      </c>
      <c r="J4710">
        <v>996</v>
      </c>
      <c r="K4710">
        <v>1.0234954999999999</v>
      </c>
      <c r="L4710" t="s">
        <v>16</v>
      </c>
    </row>
    <row r="4711" spans="1:12" x14ac:dyDescent="0.3">
      <c r="A4711" s="1">
        <v>44318</v>
      </c>
      <c r="B4711">
        <v>2021</v>
      </c>
      <c r="C4711" t="s">
        <v>21</v>
      </c>
      <c r="D4711">
        <v>992040</v>
      </c>
      <c r="E4711">
        <v>1275000</v>
      </c>
      <c r="F4711" t="s">
        <v>13</v>
      </c>
      <c r="G4711" t="s">
        <v>14</v>
      </c>
      <c r="H4711">
        <v>3</v>
      </c>
      <c r="I4711">
        <v>1</v>
      </c>
      <c r="J4711">
        <v>904</v>
      </c>
      <c r="K4711">
        <v>1.0234954999999999</v>
      </c>
      <c r="L4711" t="s">
        <v>15</v>
      </c>
    </row>
    <row r="4712" spans="1:12" x14ac:dyDescent="0.3">
      <c r="A4712" s="1">
        <v>44319</v>
      </c>
      <c r="B4712">
        <v>2021</v>
      </c>
      <c r="C4712" t="s">
        <v>12</v>
      </c>
      <c r="D4712">
        <v>65540</v>
      </c>
      <c r="E4712">
        <v>135000</v>
      </c>
      <c r="F4712" t="s">
        <v>13</v>
      </c>
      <c r="G4712" t="s">
        <v>14</v>
      </c>
      <c r="H4712">
        <v>3</v>
      </c>
      <c r="I4712">
        <v>1</v>
      </c>
      <c r="J4712">
        <v>981</v>
      </c>
      <c r="K4712">
        <v>1.0234954999999999</v>
      </c>
      <c r="L4712" t="s">
        <v>15</v>
      </c>
    </row>
    <row r="4713" spans="1:12" x14ac:dyDescent="0.3">
      <c r="A4713" s="1">
        <v>44319</v>
      </c>
      <c r="B4713">
        <v>2021</v>
      </c>
      <c r="C4713" t="s">
        <v>12</v>
      </c>
      <c r="D4713">
        <v>94330</v>
      </c>
      <c r="E4713">
        <v>102500</v>
      </c>
      <c r="F4713" t="s">
        <v>23</v>
      </c>
      <c r="G4713" t="s">
        <v>24</v>
      </c>
      <c r="H4713">
        <v>6</v>
      </c>
      <c r="I4713">
        <v>4</v>
      </c>
      <c r="J4713">
        <v>1973</v>
      </c>
      <c r="K4713">
        <v>1.0234954999999999</v>
      </c>
      <c r="L4713" t="s">
        <v>22</v>
      </c>
    </row>
    <row r="4714" spans="1:12" x14ac:dyDescent="0.3">
      <c r="A4714" s="1">
        <v>44322</v>
      </c>
      <c r="B4714">
        <v>2021</v>
      </c>
      <c r="C4714" t="s">
        <v>12</v>
      </c>
      <c r="D4714">
        <v>133000</v>
      </c>
      <c r="E4714">
        <v>163500</v>
      </c>
      <c r="F4714" t="s">
        <v>13</v>
      </c>
      <c r="G4714" t="s">
        <v>14</v>
      </c>
      <c r="H4714">
        <v>3</v>
      </c>
      <c r="I4714">
        <v>2</v>
      </c>
      <c r="J4714">
        <v>945</v>
      </c>
      <c r="K4714">
        <v>1.0234954999999999</v>
      </c>
      <c r="L4714" t="s">
        <v>15</v>
      </c>
    </row>
    <row r="4715" spans="1:12" x14ac:dyDescent="0.3">
      <c r="A4715" s="1">
        <v>44322</v>
      </c>
      <c r="B4715">
        <v>2021</v>
      </c>
      <c r="C4715" t="s">
        <v>17</v>
      </c>
      <c r="D4715">
        <v>105450</v>
      </c>
      <c r="E4715">
        <v>240000</v>
      </c>
      <c r="F4715" t="s">
        <v>19</v>
      </c>
      <c r="G4715" t="s">
        <v>20</v>
      </c>
      <c r="H4715">
        <v>4</v>
      </c>
      <c r="I4715">
        <v>3</v>
      </c>
      <c r="J4715">
        <v>1457</v>
      </c>
      <c r="K4715">
        <v>1.0234954999999999</v>
      </c>
      <c r="L4715" t="s">
        <v>25</v>
      </c>
    </row>
    <row r="4716" spans="1:12" x14ac:dyDescent="0.3">
      <c r="A4716" s="1">
        <v>44322</v>
      </c>
      <c r="B4716">
        <v>2021</v>
      </c>
      <c r="C4716" t="s">
        <v>21</v>
      </c>
      <c r="D4716">
        <v>653310</v>
      </c>
      <c r="E4716">
        <v>800000</v>
      </c>
      <c r="F4716" t="s">
        <v>13</v>
      </c>
      <c r="G4716" t="s">
        <v>14</v>
      </c>
      <c r="H4716">
        <v>3</v>
      </c>
      <c r="I4716">
        <v>2</v>
      </c>
      <c r="J4716">
        <v>962</v>
      </c>
      <c r="K4716">
        <v>1.0234954999999999</v>
      </c>
      <c r="L4716" t="s">
        <v>16</v>
      </c>
    </row>
    <row r="4717" spans="1:12" x14ac:dyDescent="0.3">
      <c r="A4717" s="1">
        <v>44323</v>
      </c>
      <c r="B4717">
        <v>2021</v>
      </c>
      <c r="C4717" t="s">
        <v>12</v>
      </c>
      <c r="D4717">
        <v>53360</v>
      </c>
      <c r="E4717">
        <v>71500</v>
      </c>
      <c r="F4717" t="s">
        <v>13</v>
      </c>
      <c r="G4717" t="s">
        <v>14</v>
      </c>
      <c r="H4717">
        <v>3</v>
      </c>
      <c r="I4717">
        <v>1</v>
      </c>
      <c r="J4717">
        <v>979</v>
      </c>
      <c r="K4717">
        <v>1.0234954999999999</v>
      </c>
      <c r="L4717" t="s">
        <v>16</v>
      </c>
    </row>
    <row r="4718" spans="1:12" x14ac:dyDescent="0.3">
      <c r="A4718" s="1">
        <v>44323</v>
      </c>
      <c r="B4718">
        <v>2021</v>
      </c>
      <c r="C4718" t="s">
        <v>12</v>
      </c>
      <c r="D4718">
        <v>63020</v>
      </c>
      <c r="E4718">
        <v>70000</v>
      </c>
      <c r="F4718" t="s">
        <v>13</v>
      </c>
      <c r="G4718" t="s">
        <v>14</v>
      </c>
      <c r="H4718">
        <v>3</v>
      </c>
      <c r="I4718">
        <v>3</v>
      </c>
      <c r="J4718">
        <v>977</v>
      </c>
      <c r="K4718">
        <v>1.0234954999999999</v>
      </c>
      <c r="L4718" t="s">
        <v>22</v>
      </c>
    </row>
    <row r="4719" spans="1:12" x14ac:dyDescent="0.3">
      <c r="A4719" s="1">
        <v>44324</v>
      </c>
      <c r="B4719">
        <v>2021</v>
      </c>
      <c r="C4719" t="s">
        <v>21</v>
      </c>
      <c r="D4719">
        <v>801920</v>
      </c>
      <c r="E4719">
        <v>1165000</v>
      </c>
      <c r="F4719" t="s">
        <v>13</v>
      </c>
      <c r="G4719" t="s">
        <v>14</v>
      </c>
      <c r="H4719">
        <v>3</v>
      </c>
      <c r="I4719">
        <v>2</v>
      </c>
      <c r="J4719">
        <v>937</v>
      </c>
      <c r="K4719">
        <v>1.0234954999999999</v>
      </c>
      <c r="L4719" t="s">
        <v>15</v>
      </c>
    </row>
    <row r="4720" spans="1:12" x14ac:dyDescent="0.3">
      <c r="A4720" s="1">
        <v>44325</v>
      </c>
      <c r="B4720">
        <v>2021</v>
      </c>
      <c r="C4720" t="s">
        <v>12</v>
      </c>
      <c r="D4720">
        <v>79530</v>
      </c>
      <c r="E4720">
        <v>84000</v>
      </c>
      <c r="F4720" t="s">
        <v>13</v>
      </c>
      <c r="G4720" t="s">
        <v>14</v>
      </c>
      <c r="H4720">
        <v>3</v>
      </c>
      <c r="I4720">
        <v>3</v>
      </c>
      <c r="J4720">
        <v>1097</v>
      </c>
      <c r="K4720">
        <v>1.0234954999999999</v>
      </c>
      <c r="L4720" t="s">
        <v>25</v>
      </c>
    </row>
    <row r="4721" spans="1:12" x14ac:dyDescent="0.3">
      <c r="A4721" s="1">
        <v>44325</v>
      </c>
      <c r="B4721">
        <v>2021</v>
      </c>
      <c r="C4721" t="s">
        <v>21</v>
      </c>
      <c r="D4721">
        <v>1233890</v>
      </c>
      <c r="E4721">
        <v>1146500</v>
      </c>
      <c r="F4721" t="s">
        <v>13</v>
      </c>
      <c r="G4721" t="s">
        <v>14</v>
      </c>
      <c r="H4721">
        <v>3</v>
      </c>
      <c r="I4721">
        <v>3</v>
      </c>
      <c r="J4721">
        <v>1010</v>
      </c>
      <c r="K4721">
        <v>1.0234954999999999</v>
      </c>
      <c r="L4721" t="s">
        <v>22</v>
      </c>
    </row>
    <row r="4722" spans="1:12" x14ac:dyDescent="0.3">
      <c r="A4722" s="1">
        <v>44326</v>
      </c>
      <c r="B4722">
        <v>2021</v>
      </c>
      <c r="C4722" t="s">
        <v>26</v>
      </c>
      <c r="D4722">
        <v>306670</v>
      </c>
      <c r="E4722">
        <v>398000</v>
      </c>
      <c r="F4722" t="s">
        <v>13</v>
      </c>
      <c r="G4722" t="s">
        <v>14</v>
      </c>
      <c r="H4722">
        <v>3</v>
      </c>
      <c r="I4722">
        <v>1</v>
      </c>
      <c r="J4722">
        <v>967</v>
      </c>
      <c r="K4722">
        <v>1.0234954999999999</v>
      </c>
      <c r="L4722" t="s">
        <v>15</v>
      </c>
    </row>
    <row r="4723" spans="1:12" x14ac:dyDescent="0.3">
      <c r="A4723" s="1">
        <v>44326</v>
      </c>
      <c r="B4723">
        <v>2021</v>
      </c>
      <c r="C4723" t="s">
        <v>12</v>
      </c>
      <c r="D4723">
        <v>83190</v>
      </c>
      <c r="E4723">
        <v>90000</v>
      </c>
      <c r="F4723" t="s">
        <v>13</v>
      </c>
      <c r="G4723" t="s">
        <v>14</v>
      </c>
      <c r="H4723">
        <v>3</v>
      </c>
      <c r="I4723">
        <v>3</v>
      </c>
      <c r="J4723">
        <v>927</v>
      </c>
      <c r="K4723">
        <v>1.0234954999999999</v>
      </c>
      <c r="L4723" t="s">
        <v>16</v>
      </c>
    </row>
    <row r="4724" spans="1:12" x14ac:dyDescent="0.3">
      <c r="A4724" s="1">
        <v>44326</v>
      </c>
      <c r="B4724">
        <v>2021</v>
      </c>
      <c r="C4724" t="s">
        <v>26</v>
      </c>
      <c r="D4724">
        <v>303800</v>
      </c>
      <c r="E4724">
        <v>360000</v>
      </c>
      <c r="F4724" t="s">
        <v>13</v>
      </c>
      <c r="G4724" t="s">
        <v>14</v>
      </c>
      <c r="H4724">
        <v>3</v>
      </c>
      <c r="I4724">
        <v>2</v>
      </c>
      <c r="J4724">
        <v>1095</v>
      </c>
      <c r="K4724">
        <v>1.0234954999999999</v>
      </c>
      <c r="L4724" t="s">
        <v>22</v>
      </c>
    </row>
    <row r="4725" spans="1:12" x14ac:dyDescent="0.3">
      <c r="A4725" s="1">
        <v>44329</v>
      </c>
      <c r="B4725">
        <v>2021</v>
      </c>
      <c r="C4725" t="s">
        <v>17</v>
      </c>
      <c r="D4725">
        <v>127430</v>
      </c>
      <c r="E4725">
        <v>250000</v>
      </c>
      <c r="F4725" t="s">
        <v>23</v>
      </c>
      <c r="G4725" t="s">
        <v>24</v>
      </c>
      <c r="H4725">
        <v>6</v>
      </c>
      <c r="I4725">
        <v>6</v>
      </c>
      <c r="J4725">
        <v>2103</v>
      </c>
      <c r="K4725">
        <v>1.0234954999999999</v>
      </c>
      <c r="L4725" t="s">
        <v>25</v>
      </c>
    </row>
    <row r="4726" spans="1:12" x14ac:dyDescent="0.3">
      <c r="A4726" s="1">
        <v>44329</v>
      </c>
      <c r="B4726">
        <v>2021</v>
      </c>
      <c r="C4726" t="s">
        <v>30</v>
      </c>
      <c r="D4726">
        <v>528300</v>
      </c>
      <c r="E4726">
        <v>775000</v>
      </c>
      <c r="F4726" t="s">
        <v>13</v>
      </c>
      <c r="G4726" t="s">
        <v>14</v>
      </c>
      <c r="H4726">
        <v>3</v>
      </c>
      <c r="I4726">
        <v>2</v>
      </c>
      <c r="J4726">
        <v>919</v>
      </c>
      <c r="K4726">
        <v>1.0234954999999999</v>
      </c>
      <c r="L4726" t="s">
        <v>25</v>
      </c>
    </row>
    <row r="4727" spans="1:12" x14ac:dyDescent="0.3">
      <c r="A4727" s="1">
        <v>44331</v>
      </c>
      <c r="B4727">
        <v>2021</v>
      </c>
      <c r="C4727" t="s">
        <v>17</v>
      </c>
      <c r="D4727">
        <v>114600</v>
      </c>
      <c r="E4727">
        <v>227000</v>
      </c>
      <c r="F4727" t="s">
        <v>13</v>
      </c>
      <c r="G4727" t="s">
        <v>14</v>
      </c>
      <c r="H4727">
        <v>3</v>
      </c>
      <c r="I4727">
        <v>3</v>
      </c>
      <c r="J4727">
        <v>941</v>
      </c>
      <c r="K4727">
        <v>1.0234954999999999</v>
      </c>
      <c r="L4727" t="s">
        <v>22</v>
      </c>
    </row>
    <row r="4728" spans="1:12" x14ac:dyDescent="0.3">
      <c r="A4728" s="1">
        <v>44331</v>
      </c>
      <c r="B4728">
        <v>2021</v>
      </c>
      <c r="C4728" t="s">
        <v>29</v>
      </c>
      <c r="D4728">
        <v>205450</v>
      </c>
      <c r="E4728">
        <v>322000</v>
      </c>
      <c r="F4728" t="s">
        <v>13</v>
      </c>
      <c r="G4728" t="s">
        <v>14</v>
      </c>
      <c r="H4728">
        <v>3</v>
      </c>
      <c r="I4728">
        <v>2</v>
      </c>
      <c r="J4728">
        <v>1000</v>
      </c>
      <c r="K4728">
        <v>1.0234954999999999</v>
      </c>
      <c r="L4728" t="s">
        <v>25</v>
      </c>
    </row>
    <row r="4729" spans="1:12" x14ac:dyDescent="0.3">
      <c r="A4729" s="1">
        <v>44331</v>
      </c>
      <c r="B4729">
        <v>2021</v>
      </c>
      <c r="C4729" t="s">
        <v>17</v>
      </c>
      <c r="D4729">
        <v>218250</v>
      </c>
      <c r="E4729">
        <v>420000</v>
      </c>
      <c r="F4729" t="s">
        <v>19</v>
      </c>
      <c r="G4729" t="s">
        <v>20</v>
      </c>
      <c r="H4729">
        <v>4</v>
      </c>
      <c r="I4729">
        <v>3</v>
      </c>
      <c r="J4729">
        <v>1493</v>
      </c>
      <c r="K4729">
        <v>1.0234954999999999</v>
      </c>
      <c r="L4729" t="s">
        <v>16</v>
      </c>
    </row>
    <row r="4730" spans="1:12" x14ac:dyDescent="0.3">
      <c r="A4730" s="1">
        <v>44332</v>
      </c>
      <c r="B4730">
        <v>2021</v>
      </c>
      <c r="C4730" t="s">
        <v>21</v>
      </c>
      <c r="D4730">
        <v>1946140</v>
      </c>
      <c r="E4730">
        <v>2500000</v>
      </c>
      <c r="F4730" t="s">
        <v>13</v>
      </c>
      <c r="G4730" t="s">
        <v>14</v>
      </c>
      <c r="H4730">
        <v>3</v>
      </c>
      <c r="I4730">
        <v>3</v>
      </c>
      <c r="J4730">
        <v>1049</v>
      </c>
      <c r="K4730">
        <v>1.0234954999999999</v>
      </c>
      <c r="L4730" t="s">
        <v>25</v>
      </c>
    </row>
    <row r="4731" spans="1:12" x14ac:dyDescent="0.3">
      <c r="A4731" s="1">
        <v>44332</v>
      </c>
      <c r="B4731">
        <v>2021</v>
      </c>
      <c r="C4731" t="s">
        <v>12</v>
      </c>
      <c r="D4731">
        <v>31000</v>
      </c>
      <c r="E4731">
        <v>130000</v>
      </c>
      <c r="F4731" t="s">
        <v>23</v>
      </c>
      <c r="G4731" t="s">
        <v>24</v>
      </c>
      <c r="H4731">
        <v>6</v>
      </c>
      <c r="I4731">
        <v>6</v>
      </c>
      <c r="J4731">
        <v>1921</v>
      </c>
      <c r="K4731">
        <v>1.0234954999999999</v>
      </c>
      <c r="L4731" t="s">
        <v>16</v>
      </c>
    </row>
    <row r="4732" spans="1:12" x14ac:dyDescent="0.3">
      <c r="A4732" s="1">
        <v>44333</v>
      </c>
      <c r="B4732">
        <v>2021</v>
      </c>
      <c r="C4732" t="s">
        <v>30</v>
      </c>
      <c r="D4732">
        <v>365560</v>
      </c>
      <c r="E4732">
        <v>650000</v>
      </c>
      <c r="F4732" t="s">
        <v>19</v>
      </c>
      <c r="G4732" t="s">
        <v>20</v>
      </c>
      <c r="H4732">
        <v>4</v>
      </c>
      <c r="I4732">
        <v>3</v>
      </c>
      <c r="J4732">
        <v>1440</v>
      </c>
      <c r="K4732">
        <v>1.0234954999999999</v>
      </c>
      <c r="L4732" t="s">
        <v>16</v>
      </c>
    </row>
    <row r="4733" spans="1:12" x14ac:dyDescent="0.3">
      <c r="A4733" s="1">
        <v>44336</v>
      </c>
      <c r="B4733">
        <v>2021</v>
      </c>
      <c r="C4733" t="s">
        <v>26</v>
      </c>
      <c r="D4733">
        <v>199850</v>
      </c>
      <c r="E4733">
        <v>388000</v>
      </c>
      <c r="F4733" t="s">
        <v>13</v>
      </c>
      <c r="G4733" t="s">
        <v>14</v>
      </c>
      <c r="H4733">
        <v>3</v>
      </c>
      <c r="I4733">
        <v>2</v>
      </c>
      <c r="J4733">
        <v>1097</v>
      </c>
      <c r="K4733">
        <v>1.0234954999999999</v>
      </c>
      <c r="L4733" t="s">
        <v>22</v>
      </c>
    </row>
    <row r="4734" spans="1:12" x14ac:dyDescent="0.3">
      <c r="A4734" s="1">
        <v>44336</v>
      </c>
      <c r="B4734">
        <v>2021</v>
      </c>
      <c r="C4734" t="s">
        <v>29</v>
      </c>
      <c r="D4734">
        <v>245910</v>
      </c>
      <c r="E4734">
        <v>395000</v>
      </c>
      <c r="F4734" t="s">
        <v>13</v>
      </c>
      <c r="G4734" t="s">
        <v>14</v>
      </c>
      <c r="H4734">
        <v>3</v>
      </c>
      <c r="I4734">
        <v>1</v>
      </c>
      <c r="J4734">
        <v>997</v>
      </c>
      <c r="K4734">
        <v>1.0234954999999999</v>
      </c>
      <c r="L4734" t="s">
        <v>25</v>
      </c>
    </row>
    <row r="4735" spans="1:12" x14ac:dyDescent="0.3">
      <c r="A4735" s="1">
        <v>44337</v>
      </c>
      <c r="B4735">
        <v>2021</v>
      </c>
      <c r="C4735" t="s">
        <v>30</v>
      </c>
      <c r="D4735">
        <v>297890</v>
      </c>
      <c r="E4735">
        <v>395000</v>
      </c>
      <c r="F4735" t="s">
        <v>13</v>
      </c>
      <c r="G4735" t="s">
        <v>14</v>
      </c>
      <c r="H4735">
        <v>3</v>
      </c>
      <c r="I4735">
        <v>3</v>
      </c>
      <c r="J4735">
        <v>980</v>
      </c>
      <c r="K4735">
        <v>1.0234954999999999</v>
      </c>
      <c r="L4735" t="s">
        <v>25</v>
      </c>
    </row>
    <row r="4736" spans="1:12" x14ac:dyDescent="0.3">
      <c r="A4736" s="1">
        <v>44338</v>
      </c>
      <c r="B4736">
        <v>2021</v>
      </c>
      <c r="C4736" t="s">
        <v>21</v>
      </c>
      <c r="D4736">
        <v>1899450</v>
      </c>
      <c r="E4736">
        <v>1850000</v>
      </c>
      <c r="F4736" t="s">
        <v>13</v>
      </c>
      <c r="G4736" t="s">
        <v>14</v>
      </c>
      <c r="H4736">
        <v>3</v>
      </c>
      <c r="I4736">
        <v>1</v>
      </c>
      <c r="J4736">
        <v>1035</v>
      </c>
      <c r="K4736">
        <v>1.0234954999999999</v>
      </c>
      <c r="L4736" t="s">
        <v>22</v>
      </c>
    </row>
    <row r="4737" spans="1:12" x14ac:dyDescent="0.3">
      <c r="A4737" s="1">
        <v>44338</v>
      </c>
      <c r="B4737">
        <v>2021</v>
      </c>
      <c r="C4737" t="s">
        <v>17</v>
      </c>
      <c r="D4737">
        <v>115760</v>
      </c>
      <c r="E4737">
        <v>130000</v>
      </c>
      <c r="F4737" t="s">
        <v>19</v>
      </c>
      <c r="G4737" t="s">
        <v>20</v>
      </c>
      <c r="H4737">
        <v>4</v>
      </c>
      <c r="I4737">
        <v>3</v>
      </c>
      <c r="J4737">
        <v>1356</v>
      </c>
      <c r="K4737">
        <v>1.0234954999999999</v>
      </c>
      <c r="L4737" t="s">
        <v>15</v>
      </c>
    </row>
    <row r="4738" spans="1:12" x14ac:dyDescent="0.3">
      <c r="A4738" s="1">
        <v>44338</v>
      </c>
      <c r="B4738">
        <v>2021</v>
      </c>
      <c r="C4738" t="s">
        <v>12</v>
      </c>
      <c r="D4738">
        <v>74730</v>
      </c>
      <c r="E4738">
        <v>120000</v>
      </c>
      <c r="F4738" t="s">
        <v>19</v>
      </c>
      <c r="G4738" t="s">
        <v>20</v>
      </c>
      <c r="H4738">
        <v>4</v>
      </c>
      <c r="I4738">
        <v>3</v>
      </c>
      <c r="J4738">
        <v>1248</v>
      </c>
      <c r="K4738">
        <v>1.0234954999999999</v>
      </c>
      <c r="L4738" t="s">
        <v>16</v>
      </c>
    </row>
    <row r="4739" spans="1:12" x14ac:dyDescent="0.3">
      <c r="A4739" s="1">
        <v>44338</v>
      </c>
      <c r="B4739">
        <v>2021</v>
      </c>
      <c r="C4739" t="s">
        <v>12</v>
      </c>
      <c r="D4739">
        <v>85700</v>
      </c>
      <c r="E4739">
        <v>179900</v>
      </c>
      <c r="F4739" t="s">
        <v>13</v>
      </c>
      <c r="G4739" t="s">
        <v>14</v>
      </c>
      <c r="H4739">
        <v>3</v>
      </c>
      <c r="I4739">
        <v>2</v>
      </c>
      <c r="J4739">
        <v>973</v>
      </c>
      <c r="K4739">
        <v>1.0234954999999999</v>
      </c>
      <c r="L4739" t="s">
        <v>22</v>
      </c>
    </row>
    <row r="4740" spans="1:12" x14ac:dyDescent="0.3">
      <c r="A4740" s="1">
        <v>44339</v>
      </c>
      <c r="B4740">
        <v>2021</v>
      </c>
      <c r="C4740" t="s">
        <v>21</v>
      </c>
      <c r="D4740">
        <v>3303300</v>
      </c>
      <c r="E4740">
        <v>3500000</v>
      </c>
      <c r="F4740" t="s">
        <v>13</v>
      </c>
      <c r="G4740" t="s">
        <v>14</v>
      </c>
      <c r="H4740">
        <v>3</v>
      </c>
      <c r="I4740">
        <v>2</v>
      </c>
      <c r="J4740">
        <v>1097</v>
      </c>
      <c r="K4740">
        <v>1.0234954999999999</v>
      </c>
      <c r="L4740" t="s">
        <v>22</v>
      </c>
    </row>
    <row r="4741" spans="1:12" x14ac:dyDescent="0.3">
      <c r="A4741" s="1">
        <v>44339</v>
      </c>
      <c r="B4741">
        <v>2021</v>
      </c>
      <c r="C4741" t="s">
        <v>30</v>
      </c>
      <c r="D4741">
        <v>708520</v>
      </c>
      <c r="E4741">
        <v>1070000</v>
      </c>
      <c r="F4741" t="s">
        <v>13</v>
      </c>
      <c r="G4741" t="s">
        <v>14</v>
      </c>
      <c r="H4741">
        <v>3</v>
      </c>
      <c r="I4741">
        <v>1</v>
      </c>
      <c r="J4741">
        <v>989</v>
      </c>
      <c r="K4741">
        <v>1.0234954999999999</v>
      </c>
      <c r="L4741" t="s">
        <v>22</v>
      </c>
    </row>
    <row r="4742" spans="1:12" x14ac:dyDescent="0.3">
      <c r="A4742" s="1">
        <v>44340</v>
      </c>
      <c r="B4742">
        <v>2021</v>
      </c>
      <c r="C4742" t="s">
        <v>21</v>
      </c>
      <c r="D4742">
        <v>666190</v>
      </c>
      <c r="E4742">
        <v>870000</v>
      </c>
      <c r="F4742" t="s">
        <v>13</v>
      </c>
      <c r="G4742" t="s">
        <v>14</v>
      </c>
      <c r="H4742">
        <v>3</v>
      </c>
      <c r="I4742">
        <v>1</v>
      </c>
      <c r="J4742">
        <v>1062</v>
      </c>
      <c r="K4742">
        <v>1.0234954999999999</v>
      </c>
      <c r="L4742" t="s">
        <v>16</v>
      </c>
    </row>
    <row r="4743" spans="1:12" x14ac:dyDescent="0.3">
      <c r="A4743" s="1">
        <v>44344</v>
      </c>
      <c r="B4743">
        <v>2021</v>
      </c>
      <c r="C4743" t="s">
        <v>29</v>
      </c>
      <c r="D4743">
        <v>149730</v>
      </c>
      <c r="E4743">
        <v>237000</v>
      </c>
      <c r="F4743" t="s">
        <v>13</v>
      </c>
      <c r="G4743" t="s">
        <v>14</v>
      </c>
      <c r="H4743">
        <v>3</v>
      </c>
      <c r="I4743">
        <v>1</v>
      </c>
      <c r="J4743">
        <v>991</v>
      </c>
      <c r="K4743">
        <v>1.0234954999999999</v>
      </c>
      <c r="L4743" t="s">
        <v>16</v>
      </c>
    </row>
    <row r="4744" spans="1:12" x14ac:dyDescent="0.3">
      <c r="A4744" s="1">
        <v>44344</v>
      </c>
      <c r="B4744">
        <v>2021</v>
      </c>
      <c r="C4744" t="s">
        <v>30</v>
      </c>
      <c r="D4744">
        <v>441500</v>
      </c>
      <c r="E4744">
        <v>675000</v>
      </c>
      <c r="F4744" t="s">
        <v>13</v>
      </c>
      <c r="G4744" t="s">
        <v>14</v>
      </c>
      <c r="H4744">
        <v>3</v>
      </c>
      <c r="I4744">
        <v>2</v>
      </c>
      <c r="J4744">
        <v>1017</v>
      </c>
      <c r="K4744">
        <v>1.0234954999999999</v>
      </c>
      <c r="L4744" t="s">
        <v>15</v>
      </c>
    </row>
    <row r="4745" spans="1:12" x14ac:dyDescent="0.3">
      <c r="A4745" s="1">
        <v>44345</v>
      </c>
      <c r="B4745">
        <v>2021</v>
      </c>
      <c r="C4745" t="s">
        <v>12</v>
      </c>
      <c r="D4745">
        <v>74120</v>
      </c>
      <c r="E4745">
        <v>125000</v>
      </c>
      <c r="F4745" t="s">
        <v>13</v>
      </c>
      <c r="G4745" t="s">
        <v>14</v>
      </c>
      <c r="H4745">
        <v>3</v>
      </c>
      <c r="I4745">
        <v>3</v>
      </c>
      <c r="J4745">
        <v>903</v>
      </c>
      <c r="K4745">
        <v>1.0234954999999999</v>
      </c>
      <c r="L4745" t="s">
        <v>25</v>
      </c>
    </row>
    <row r="4746" spans="1:12" x14ac:dyDescent="0.3">
      <c r="A4746" s="1">
        <v>44345</v>
      </c>
      <c r="B4746">
        <v>2021</v>
      </c>
      <c r="C4746" t="s">
        <v>26</v>
      </c>
      <c r="D4746">
        <v>164710</v>
      </c>
      <c r="E4746">
        <v>270000</v>
      </c>
      <c r="F4746" t="s">
        <v>13</v>
      </c>
      <c r="G4746" t="s">
        <v>14</v>
      </c>
      <c r="H4746">
        <v>3</v>
      </c>
      <c r="I4746">
        <v>1</v>
      </c>
      <c r="J4746">
        <v>1021</v>
      </c>
      <c r="K4746">
        <v>1.0234954999999999</v>
      </c>
      <c r="L4746" t="s">
        <v>16</v>
      </c>
    </row>
    <row r="4747" spans="1:12" x14ac:dyDescent="0.3">
      <c r="A4747" s="1">
        <v>44345</v>
      </c>
      <c r="B4747">
        <v>2021</v>
      </c>
      <c r="C4747" t="s">
        <v>17</v>
      </c>
      <c r="D4747">
        <v>113450</v>
      </c>
      <c r="E4747">
        <v>99500</v>
      </c>
      <c r="F4747" t="s">
        <v>19</v>
      </c>
      <c r="G4747" t="s">
        <v>20</v>
      </c>
      <c r="H4747">
        <v>4</v>
      </c>
      <c r="I4747">
        <v>4</v>
      </c>
      <c r="J4747">
        <v>1379</v>
      </c>
      <c r="K4747">
        <v>1.0234954999999999</v>
      </c>
      <c r="L4747" t="s">
        <v>22</v>
      </c>
    </row>
    <row r="4748" spans="1:12" x14ac:dyDescent="0.3">
      <c r="A4748" s="1">
        <v>44346</v>
      </c>
      <c r="B4748">
        <v>2021</v>
      </c>
      <c r="C4748" t="s">
        <v>30</v>
      </c>
      <c r="D4748">
        <v>399360</v>
      </c>
      <c r="E4748">
        <v>492000</v>
      </c>
      <c r="F4748" t="s">
        <v>13</v>
      </c>
      <c r="G4748" t="s">
        <v>14</v>
      </c>
      <c r="H4748">
        <v>3</v>
      </c>
      <c r="I4748">
        <v>3</v>
      </c>
      <c r="J4748">
        <v>971</v>
      </c>
      <c r="K4748">
        <v>1.0234954999999999</v>
      </c>
      <c r="L4748" t="s">
        <v>25</v>
      </c>
    </row>
    <row r="4749" spans="1:12" x14ac:dyDescent="0.3">
      <c r="A4749" s="1">
        <v>44346</v>
      </c>
      <c r="B4749">
        <v>2021</v>
      </c>
      <c r="C4749" t="s">
        <v>21</v>
      </c>
      <c r="D4749">
        <v>1139040</v>
      </c>
      <c r="E4749">
        <v>1212500</v>
      </c>
      <c r="F4749" t="s">
        <v>13</v>
      </c>
      <c r="G4749" t="s">
        <v>14</v>
      </c>
      <c r="H4749">
        <v>3</v>
      </c>
      <c r="I4749">
        <v>2</v>
      </c>
      <c r="J4749">
        <v>910</v>
      </c>
      <c r="K4749">
        <v>1.0234954999999999</v>
      </c>
      <c r="L4749" t="s">
        <v>22</v>
      </c>
    </row>
    <row r="4750" spans="1:12" x14ac:dyDescent="0.3">
      <c r="A4750" s="1">
        <v>44346</v>
      </c>
      <c r="B4750">
        <v>2021</v>
      </c>
      <c r="C4750" t="s">
        <v>29</v>
      </c>
      <c r="D4750">
        <v>200340</v>
      </c>
      <c r="E4750">
        <v>349900</v>
      </c>
      <c r="F4750" t="s">
        <v>13</v>
      </c>
      <c r="G4750" t="s">
        <v>14</v>
      </c>
      <c r="H4750">
        <v>3</v>
      </c>
      <c r="I4750">
        <v>3</v>
      </c>
      <c r="J4750">
        <v>1062</v>
      </c>
      <c r="K4750">
        <v>1.0234954999999999</v>
      </c>
      <c r="L4750" t="s">
        <v>25</v>
      </c>
    </row>
    <row r="4751" spans="1:12" x14ac:dyDescent="0.3">
      <c r="A4751" s="1">
        <v>44346</v>
      </c>
      <c r="B4751">
        <v>2021</v>
      </c>
      <c r="C4751" t="s">
        <v>29</v>
      </c>
      <c r="D4751">
        <v>225960</v>
      </c>
      <c r="E4751">
        <v>364500</v>
      </c>
      <c r="F4751" t="s">
        <v>19</v>
      </c>
      <c r="G4751" t="s">
        <v>20</v>
      </c>
      <c r="H4751">
        <v>4</v>
      </c>
      <c r="I4751">
        <v>3</v>
      </c>
      <c r="J4751">
        <v>1430</v>
      </c>
      <c r="K4751">
        <v>1.0234954999999999</v>
      </c>
      <c r="L4751" t="s">
        <v>22</v>
      </c>
    </row>
    <row r="4752" spans="1:12" x14ac:dyDescent="0.3">
      <c r="A4752" s="1">
        <v>44346</v>
      </c>
      <c r="B4752">
        <v>2021</v>
      </c>
      <c r="C4752" t="s">
        <v>26</v>
      </c>
      <c r="D4752">
        <v>1227240</v>
      </c>
      <c r="E4752">
        <v>1350000</v>
      </c>
      <c r="F4752" t="s">
        <v>13</v>
      </c>
      <c r="G4752" t="s">
        <v>14</v>
      </c>
      <c r="H4752">
        <v>3</v>
      </c>
      <c r="I4752">
        <v>2</v>
      </c>
      <c r="J4752">
        <v>1045</v>
      </c>
      <c r="K4752">
        <v>1.0234954999999999</v>
      </c>
      <c r="L4752" t="s">
        <v>16</v>
      </c>
    </row>
    <row r="4753" spans="1:12" x14ac:dyDescent="0.3">
      <c r="A4753" s="1">
        <v>44346</v>
      </c>
      <c r="B4753">
        <v>2021</v>
      </c>
      <c r="C4753" t="s">
        <v>29</v>
      </c>
      <c r="D4753">
        <v>231140</v>
      </c>
      <c r="E4753">
        <v>258000</v>
      </c>
      <c r="F4753" t="s">
        <v>13</v>
      </c>
      <c r="G4753" t="s">
        <v>14</v>
      </c>
      <c r="H4753">
        <v>3</v>
      </c>
      <c r="I4753">
        <v>3</v>
      </c>
      <c r="J4753">
        <v>1082</v>
      </c>
      <c r="K4753">
        <v>1.0234954999999999</v>
      </c>
      <c r="L4753" t="s">
        <v>15</v>
      </c>
    </row>
    <row r="4754" spans="1:12" x14ac:dyDescent="0.3">
      <c r="A4754" s="1">
        <v>44349</v>
      </c>
      <c r="B4754">
        <v>2021</v>
      </c>
      <c r="C4754" t="s">
        <v>12</v>
      </c>
      <c r="D4754">
        <v>71870</v>
      </c>
      <c r="E4754">
        <v>130000</v>
      </c>
      <c r="F4754" t="s">
        <v>13</v>
      </c>
      <c r="G4754" t="s">
        <v>14</v>
      </c>
      <c r="H4754">
        <v>3</v>
      </c>
      <c r="I4754">
        <v>2</v>
      </c>
      <c r="J4754">
        <v>1059</v>
      </c>
      <c r="K4754">
        <v>1.0234954999999999</v>
      </c>
      <c r="L4754" t="s">
        <v>16</v>
      </c>
    </row>
    <row r="4755" spans="1:12" x14ac:dyDescent="0.3">
      <c r="A4755" s="1">
        <v>44350</v>
      </c>
      <c r="B4755">
        <v>2021</v>
      </c>
      <c r="C4755" t="s">
        <v>12</v>
      </c>
      <c r="D4755">
        <v>92140</v>
      </c>
      <c r="E4755">
        <v>210000</v>
      </c>
      <c r="F4755" t="s">
        <v>27</v>
      </c>
      <c r="G4755" t="s">
        <v>28</v>
      </c>
      <c r="H4755">
        <v>8</v>
      </c>
      <c r="I4755">
        <v>6</v>
      </c>
      <c r="J4755">
        <v>2506</v>
      </c>
      <c r="K4755">
        <v>1.0234954999999999</v>
      </c>
      <c r="L4755" t="s">
        <v>22</v>
      </c>
    </row>
    <row r="4756" spans="1:12" x14ac:dyDescent="0.3">
      <c r="A4756" s="1">
        <v>44350</v>
      </c>
      <c r="B4756">
        <v>2021</v>
      </c>
      <c r="C4756" t="s">
        <v>29</v>
      </c>
      <c r="D4756">
        <v>176190</v>
      </c>
      <c r="E4756">
        <v>294000</v>
      </c>
      <c r="F4756" t="s">
        <v>13</v>
      </c>
      <c r="G4756" t="s">
        <v>14</v>
      </c>
      <c r="H4756">
        <v>3</v>
      </c>
      <c r="I4756">
        <v>3</v>
      </c>
      <c r="J4756">
        <v>1086</v>
      </c>
      <c r="K4756">
        <v>1.0234954999999999</v>
      </c>
      <c r="L4756" t="s">
        <v>22</v>
      </c>
    </row>
    <row r="4757" spans="1:12" x14ac:dyDescent="0.3">
      <c r="A4757" s="1">
        <v>44350</v>
      </c>
      <c r="B4757">
        <v>2021</v>
      </c>
      <c r="C4757" t="s">
        <v>17</v>
      </c>
      <c r="D4757">
        <v>144750</v>
      </c>
      <c r="E4757">
        <v>189000</v>
      </c>
      <c r="F4757" t="s">
        <v>13</v>
      </c>
      <c r="G4757" t="s">
        <v>14</v>
      </c>
      <c r="H4757">
        <v>3</v>
      </c>
      <c r="I4757">
        <v>2</v>
      </c>
      <c r="J4757">
        <v>1013</v>
      </c>
      <c r="K4757">
        <v>1.0234954999999999</v>
      </c>
      <c r="L4757" t="s">
        <v>22</v>
      </c>
    </row>
    <row r="4758" spans="1:12" x14ac:dyDescent="0.3">
      <c r="A4758" s="1">
        <v>44350</v>
      </c>
      <c r="B4758">
        <v>2021</v>
      </c>
      <c r="C4758" t="s">
        <v>17</v>
      </c>
      <c r="D4758">
        <v>98820</v>
      </c>
      <c r="E4758">
        <v>91500</v>
      </c>
      <c r="F4758" t="s">
        <v>19</v>
      </c>
      <c r="G4758" t="s">
        <v>20</v>
      </c>
      <c r="H4758">
        <v>4</v>
      </c>
      <c r="I4758">
        <v>4</v>
      </c>
      <c r="J4758">
        <v>1348</v>
      </c>
      <c r="K4758">
        <v>1.0234954999999999</v>
      </c>
      <c r="L4758" t="s">
        <v>15</v>
      </c>
    </row>
    <row r="4759" spans="1:12" x14ac:dyDescent="0.3">
      <c r="A4759" s="1">
        <v>44350</v>
      </c>
      <c r="B4759">
        <v>2021</v>
      </c>
      <c r="C4759" t="s">
        <v>17</v>
      </c>
      <c r="D4759">
        <v>80730</v>
      </c>
      <c r="E4759">
        <v>182400</v>
      </c>
      <c r="F4759" t="s">
        <v>13</v>
      </c>
      <c r="G4759" t="s">
        <v>14</v>
      </c>
      <c r="H4759">
        <v>3</v>
      </c>
      <c r="I4759">
        <v>1</v>
      </c>
      <c r="J4759">
        <v>1037</v>
      </c>
      <c r="K4759">
        <v>1.0234954999999999</v>
      </c>
      <c r="L4759" t="s">
        <v>15</v>
      </c>
    </row>
    <row r="4760" spans="1:12" x14ac:dyDescent="0.3">
      <c r="A4760" s="1">
        <v>44350</v>
      </c>
      <c r="B4760">
        <v>2021</v>
      </c>
      <c r="C4760" t="s">
        <v>26</v>
      </c>
      <c r="D4760">
        <v>284970</v>
      </c>
      <c r="E4760">
        <v>350000</v>
      </c>
      <c r="F4760" t="s">
        <v>13</v>
      </c>
      <c r="G4760" t="s">
        <v>14</v>
      </c>
      <c r="H4760">
        <v>3</v>
      </c>
      <c r="I4760">
        <v>3</v>
      </c>
      <c r="J4760">
        <v>1039</v>
      </c>
      <c r="K4760">
        <v>1.0234954999999999</v>
      </c>
      <c r="L4760" t="s">
        <v>16</v>
      </c>
    </row>
    <row r="4761" spans="1:12" x14ac:dyDescent="0.3">
      <c r="A4761" s="1">
        <v>44351</v>
      </c>
      <c r="B4761">
        <v>2021</v>
      </c>
      <c r="C4761" t="s">
        <v>30</v>
      </c>
      <c r="D4761">
        <v>633100</v>
      </c>
      <c r="E4761">
        <v>845000</v>
      </c>
      <c r="F4761" t="s">
        <v>13</v>
      </c>
      <c r="G4761" t="s">
        <v>14</v>
      </c>
      <c r="H4761">
        <v>3</v>
      </c>
      <c r="I4761">
        <v>1</v>
      </c>
      <c r="J4761">
        <v>931</v>
      </c>
      <c r="K4761">
        <v>1.0234954999999999</v>
      </c>
      <c r="L4761" t="s">
        <v>15</v>
      </c>
    </row>
    <row r="4762" spans="1:12" x14ac:dyDescent="0.3">
      <c r="A4762" s="1">
        <v>44351</v>
      </c>
      <c r="B4762">
        <v>2021</v>
      </c>
      <c r="C4762" t="s">
        <v>30</v>
      </c>
      <c r="D4762">
        <v>516480</v>
      </c>
      <c r="E4762">
        <v>749000</v>
      </c>
      <c r="F4762" t="s">
        <v>13</v>
      </c>
      <c r="G4762" t="s">
        <v>14</v>
      </c>
      <c r="H4762">
        <v>3</v>
      </c>
      <c r="I4762">
        <v>1</v>
      </c>
      <c r="J4762">
        <v>901</v>
      </c>
      <c r="K4762">
        <v>1.0234954999999999</v>
      </c>
      <c r="L4762" t="s">
        <v>15</v>
      </c>
    </row>
    <row r="4763" spans="1:12" x14ac:dyDescent="0.3">
      <c r="A4763" s="1">
        <v>44352</v>
      </c>
      <c r="B4763">
        <v>2021</v>
      </c>
      <c r="C4763" t="s">
        <v>26</v>
      </c>
      <c r="D4763">
        <v>444220</v>
      </c>
      <c r="E4763">
        <v>900000</v>
      </c>
      <c r="F4763" t="s">
        <v>13</v>
      </c>
      <c r="G4763" t="s">
        <v>14</v>
      </c>
      <c r="H4763">
        <v>3</v>
      </c>
      <c r="I4763">
        <v>1</v>
      </c>
      <c r="J4763">
        <v>1083</v>
      </c>
      <c r="K4763">
        <v>1.0234954999999999</v>
      </c>
      <c r="L4763" t="s">
        <v>16</v>
      </c>
    </row>
    <row r="4764" spans="1:12" x14ac:dyDescent="0.3">
      <c r="A4764" s="1">
        <v>44352</v>
      </c>
      <c r="B4764">
        <v>2021</v>
      </c>
      <c r="C4764" t="s">
        <v>26</v>
      </c>
      <c r="D4764">
        <v>149170</v>
      </c>
      <c r="E4764">
        <v>280500</v>
      </c>
      <c r="F4764" t="s">
        <v>13</v>
      </c>
      <c r="G4764" t="s">
        <v>14</v>
      </c>
      <c r="H4764">
        <v>3</v>
      </c>
      <c r="I4764">
        <v>2</v>
      </c>
      <c r="J4764">
        <v>1051</v>
      </c>
      <c r="K4764">
        <v>1.0234954999999999</v>
      </c>
      <c r="L4764" t="s">
        <v>15</v>
      </c>
    </row>
    <row r="4765" spans="1:12" x14ac:dyDescent="0.3">
      <c r="A4765" s="1">
        <v>44352</v>
      </c>
      <c r="B4765">
        <v>2021</v>
      </c>
      <c r="C4765" t="s">
        <v>12</v>
      </c>
      <c r="D4765">
        <v>87030</v>
      </c>
      <c r="E4765">
        <v>137500</v>
      </c>
      <c r="F4765" t="s">
        <v>13</v>
      </c>
      <c r="G4765" t="s">
        <v>14</v>
      </c>
      <c r="H4765">
        <v>3</v>
      </c>
      <c r="I4765">
        <v>2</v>
      </c>
      <c r="J4765">
        <v>941</v>
      </c>
      <c r="K4765">
        <v>1.0234954999999999</v>
      </c>
      <c r="L4765" t="s">
        <v>16</v>
      </c>
    </row>
    <row r="4766" spans="1:12" x14ac:dyDescent="0.3">
      <c r="A4766" s="1">
        <v>44352</v>
      </c>
      <c r="B4766">
        <v>2021</v>
      </c>
      <c r="C4766" t="s">
        <v>30</v>
      </c>
      <c r="D4766">
        <v>330080</v>
      </c>
      <c r="E4766">
        <v>475000</v>
      </c>
      <c r="F4766" t="s">
        <v>23</v>
      </c>
      <c r="G4766" t="s">
        <v>24</v>
      </c>
      <c r="H4766">
        <v>6</v>
      </c>
      <c r="I4766">
        <v>4</v>
      </c>
      <c r="J4766">
        <v>1912</v>
      </c>
      <c r="K4766">
        <v>1.0234954999999999</v>
      </c>
      <c r="L4766" t="s">
        <v>15</v>
      </c>
    </row>
    <row r="4767" spans="1:12" x14ac:dyDescent="0.3">
      <c r="A4767" s="1">
        <v>44352</v>
      </c>
      <c r="B4767">
        <v>2021</v>
      </c>
      <c r="C4767" t="s">
        <v>30</v>
      </c>
      <c r="D4767">
        <v>80648</v>
      </c>
      <c r="E4767">
        <v>586118</v>
      </c>
      <c r="F4767" t="s">
        <v>13</v>
      </c>
      <c r="G4767" t="s">
        <v>14</v>
      </c>
      <c r="H4767">
        <v>3</v>
      </c>
      <c r="I4767">
        <v>3</v>
      </c>
      <c r="J4767">
        <v>1077</v>
      </c>
      <c r="K4767">
        <v>1.0234954999999999</v>
      </c>
      <c r="L4767" t="s">
        <v>15</v>
      </c>
    </row>
    <row r="4768" spans="1:12" x14ac:dyDescent="0.3">
      <c r="A4768" s="1">
        <v>44358</v>
      </c>
      <c r="B4768">
        <v>2021</v>
      </c>
      <c r="C4768" t="s">
        <v>12</v>
      </c>
      <c r="D4768">
        <v>78950</v>
      </c>
      <c r="E4768">
        <v>140000</v>
      </c>
      <c r="F4768" t="s">
        <v>13</v>
      </c>
      <c r="G4768" t="s">
        <v>14</v>
      </c>
      <c r="H4768">
        <v>3</v>
      </c>
      <c r="I4768">
        <v>3</v>
      </c>
      <c r="J4768">
        <v>915</v>
      </c>
      <c r="K4768">
        <v>1.0234954999999999</v>
      </c>
      <c r="L4768" t="s">
        <v>16</v>
      </c>
    </row>
    <row r="4769" spans="1:12" x14ac:dyDescent="0.3">
      <c r="A4769" s="1">
        <v>44359</v>
      </c>
      <c r="B4769">
        <v>2021</v>
      </c>
      <c r="C4769" t="s">
        <v>21</v>
      </c>
      <c r="D4769">
        <v>2991240</v>
      </c>
      <c r="E4769">
        <v>4640000</v>
      </c>
      <c r="F4769" t="s">
        <v>13</v>
      </c>
      <c r="G4769" t="s">
        <v>14</v>
      </c>
      <c r="H4769">
        <v>3</v>
      </c>
      <c r="I4769">
        <v>1</v>
      </c>
      <c r="J4769">
        <v>1097</v>
      </c>
      <c r="K4769">
        <v>1.0234954999999999</v>
      </c>
      <c r="L4769" t="s">
        <v>16</v>
      </c>
    </row>
    <row r="4770" spans="1:12" x14ac:dyDescent="0.3">
      <c r="A4770" s="1">
        <v>44360</v>
      </c>
      <c r="B4770">
        <v>2021</v>
      </c>
      <c r="C4770" t="s">
        <v>21</v>
      </c>
      <c r="D4770">
        <v>477610</v>
      </c>
      <c r="E4770">
        <v>725000</v>
      </c>
      <c r="F4770" t="s">
        <v>13</v>
      </c>
      <c r="G4770" t="s">
        <v>14</v>
      </c>
      <c r="H4770">
        <v>3</v>
      </c>
      <c r="I4770">
        <v>1</v>
      </c>
      <c r="J4770">
        <v>916</v>
      </c>
      <c r="K4770">
        <v>1.0234954999999999</v>
      </c>
      <c r="L4770" t="s">
        <v>16</v>
      </c>
    </row>
    <row r="4771" spans="1:12" x14ac:dyDescent="0.3">
      <c r="A4771" s="1">
        <v>44361</v>
      </c>
      <c r="B4771">
        <v>2021</v>
      </c>
      <c r="C4771" t="s">
        <v>21</v>
      </c>
      <c r="D4771">
        <v>2973810</v>
      </c>
      <c r="E4771">
        <v>6600000</v>
      </c>
      <c r="F4771" t="s">
        <v>13</v>
      </c>
      <c r="G4771" t="s">
        <v>14</v>
      </c>
      <c r="H4771">
        <v>3</v>
      </c>
      <c r="I4771">
        <v>2</v>
      </c>
      <c r="J4771">
        <v>903</v>
      </c>
      <c r="K4771">
        <v>1.0234954999999999</v>
      </c>
      <c r="L4771" t="s">
        <v>25</v>
      </c>
    </row>
    <row r="4772" spans="1:12" x14ac:dyDescent="0.3">
      <c r="A4772" s="1">
        <v>44361</v>
      </c>
      <c r="B4772">
        <v>2021</v>
      </c>
      <c r="C4772" t="s">
        <v>30</v>
      </c>
      <c r="D4772">
        <v>373720</v>
      </c>
      <c r="E4772">
        <v>610500</v>
      </c>
      <c r="F4772" t="s">
        <v>13</v>
      </c>
      <c r="G4772" t="s">
        <v>14</v>
      </c>
      <c r="H4772">
        <v>3</v>
      </c>
      <c r="I4772">
        <v>1</v>
      </c>
      <c r="J4772">
        <v>933</v>
      </c>
      <c r="K4772">
        <v>1.0234954999999999</v>
      </c>
      <c r="L4772" t="s">
        <v>16</v>
      </c>
    </row>
    <row r="4773" spans="1:12" x14ac:dyDescent="0.3">
      <c r="A4773" s="1">
        <v>44364</v>
      </c>
      <c r="B4773">
        <v>2021</v>
      </c>
      <c r="C4773" t="s">
        <v>26</v>
      </c>
      <c r="D4773">
        <v>510930</v>
      </c>
      <c r="E4773">
        <v>750000</v>
      </c>
      <c r="F4773" t="s">
        <v>13</v>
      </c>
      <c r="G4773" t="s">
        <v>14</v>
      </c>
      <c r="H4773">
        <v>3</v>
      </c>
      <c r="I4773">
        <v>1</v>
      </c>
      <c r="J4773">
        <v>999</v>
      </c>
      <c r="K4773">
        <v>1.0234954999999999</v>
      </c>
      <c r="L4773" t="s">
        <v>25</v>
      </c>
    </row>
    <row r="4774" spans="1:12" x14ac:dyDescent="0.3">
      <c r="A4774" s="1">
        <v>44364</v>
      </c>
      <c r="B4774">
        <v>2021</v>
      </c>
      <c r="C4774" t="s">
        <v>30</v>
      </c>
      <c r="D4774">
        <v>242240</v>
      </c>
      <c r="E4774">
        <v>380000</v>
      </c>
      <c r="F4774" t="s">
        <v>13</v>
      </c>
      <c r="G4774" t="s">
        <v>14</v>
      </c>
      <c r="H4774">
        <v>3</v>
      </c>
      <c r="I4774">
        <v>1</v>
      </c>
      <c r="J4774">
        <v>900</v>
      </c>
      <c r="K4774">
        <v>1.0234954999999999</v>
      </c>
      <c r="L4774" t="s">
        <v>15</v>
      </c>
    </row>
    <row r="4775" spans="1:12" x14ac:dyDescent="0.3">
      <c r="A4775" s="1">
        <v>44364</v>
      </c>
      <c r="B4775">
        <v>2021</v>
      </c>
      <c r="C4775" t="s">
        <v>30</v>
      </c>
      <c r="D4775">
        <v>480190</v>
      </c>
      <c r="E4775">
        <v>770000</v>
      </c>
      <c r="F4775" t="s">
        <v>13</v>
      </c>
      <c r="G4775" t="s">
        <v>14</v>
      </c>
      <c r="H4775">
        <v>3</v>
      </c>
      <c r="I4775">
        <v>3</v>
      </c>
      <c r="J4775">
        <v>1021</v>
      </c>
      <c r="K4775">
        <v>1.0234954999999999</v>
      </c>
      <c r="L4775" t="s">
        <v>25</v>
      </c>
    </row>
    <row r="4776" spans="1:12" x14ac:dyDescent="0.3">
      <c r="A4776" s="1">
        <v>44364</v>
      </c>
      <c r="B4776">
        <v>2021</v>
      </c>
      <c r="C4776" t="s">
        <v>21</v>
      </c>
      <c r="D4776">
        <v>2111340</v>
      </c>
      <c r="E4776">
        <v>3075000</v>
      </c>
      <c r="F4776" t="s">
        <v>13</v>
      </c>
      <c r="G4776" t="s">
        <v>14</v>
      </c>
      <c r="H4776">
        <v>3</v>
      </c>
      <c r="I4776">
        <v>2</v>
      </c>
      <c r="J4776">
        <v>972</v>
      </c>
      <c r="K4776">
        <v>1.0234954999999999</v>
      </c>
      <c r="L4776" t="s">
        <v>16</v>
      </c>
    </row>
    <row r="4777" spans="1:12" x14ac:dyDescent="0.3">
      <c r="A4777" s="1">
        <v>44365</v>
      </c>
      <c r="B4777">
        <v>2021</v>
      </c>
      <c r="C4777" t="s">
        <v>17</v>
      </c>
      <c r="D4777">
        <v>83430</v>
      </c>
      <c r="E4777">
        <v>160000</v>
      </c>
      <c r="F4777" t="s">
        <v>13</v>
      </c>
      <c r="G4777" t="s">
        <v>14</v>
      </c>
      <c r="H4777">
        <v>3</v>
      </c>
      <c r="I4777">
        <v>2</v>
      </c>
      <c r="J4777">
        <v>968</v>
      </c>
      <c r="K4777">
        <v>1.0234954999999999</v>
      </c>
      <c r="L4777" t="s">
        <v>16</v>
      </c>
    </row>
    <row r="4778" spans="1:12" x14ac:dyDescent="0.3">
      <c r="A4778" s="1">
        <v>44366</v>
      </c>
      <c r="B4778">
        <v>2021</v>
      </c>
      <c r="C4778" t="s">
        <v>29</v>
      </c>
      <c r="D4778">
        <v>170800</v>
      </c>
      <c r="E4778">
        <v>150000</v>
      </c>
      <c r="F4778" t="s">
        <v>13</v>
      </c>
      <c r="G4778" t="s">
        <v>14</v>
      </c>
      <c r="H4778">
        <v>3</v>
      </c>
      <c r="I4778">
        <v>3</v>
      </c>
      <c r="J4778">
        <v>1026</v>
      </c>
      <c r="K4778">
        <v>1.0234954999999999</v>
      </c>
      <c r="L4778" t="s">
        <v>15</v>
      </c>
    </row>
    <row r="4779" spans="1:12" x14ac:dyDescent="0.3">
      <c r="A4779" s="1">
        <v>44366</v>
      </c>
      <c r="B4779">
        <v>2021</v>
      </c>
      <c r="C4779" t="s">
        <v>12</v>
      </c>
      <c r="D4779">
        <v>28420</v>
      </c>
      <c r="E4779">
        <v>110000</v>
      </c>
      <c r="F4779" t="s">
        <v>13</v>
      </c>
      <c r="G4779" t="s">
        <v>14</v>
      </c>
      <c r="H4779">
        <v>3</v>
      </c>
      <c r="I4779">
        <v>1</v>
      </c>
      <c r="J4779">
        <v>922</v>
      </c>
      <c r="K4779">
        <v>1.0234954999999999</v>
      </c>
      <c r="L4779" t="s">
        <v>15</v>
      </c>
    </row>
    <row r="4780" spans="1:12" x14ac:dyDescent="0.3">
      <c r="A4780" s="1">
        <v>44367</v>
      </c>
      <c r="B4780">
        <v>2021</v>
      </c>
      <c r="C4780" t="s">
        <v>29</v>
      </c>
      <c r="D4780">
        <v>365190</v>
      </c>
      <c r="E4780">
        <v>650000</v>
      </c>
      <c r="F4780" t="s">
        <v>13</v>
      </c>
      <c r="G4780" t="s">
        <v>14</v>
      </c>
      <c r="H4780">
        <v>3</v>
      </c>
      <c r="I4780">
        <v>1</v>
      </c>
      <c r="J4780">
        <v>1015</v>
      </c>
      <c r="K4780">
        <v>1.0234954999999999</v>
      </c>
      <c r="L4780" t="s">
        <v>25</v>
      </c>
    </row>
    <row r="4781" spans="1:12" x14ac:dyDescent="0.3">
      <c r="A4781" s="1">
        <v>44367</v>
      </c>
      <c r="B4781">
        <v>2021</v>
      </c>
      <c r="C4781" t="s">
        <v>26</v>
      </c>
      <c r="D4781">
        <v>141960</v>
      </c>
      <c r="E4781">
        <v>257000</v>
      </c>
      <c r="F4781" t="s">
        <v>13</v>
      </c>
      <c r="G4781" t="s">
        <v>14</v>
      </c>
      <c r="H4781">
        <v>3</v>
      </c>
      <c r="I4781">
        <v>3</v>
      </c>
      <c r="J4781">
        <v>1048</v>
      </c>
      <c r="K4781">
        <v>1.0234954999999999</v>
      </c>
      <c r="L4781" t="s">
        <v>22</v>
      </c>
    </row>
    <row r="4782" spans="1:12" x14ac:dyDescent="0.3">
      <c r="A4782" s="1">
        <v>44367</v>
      </c>
      <c r="B4782">
        <v>2021</v>
      </c>
      <c r="C4782" t="s">
        <v>30</v>
      </c>
      <c r="D4782">
        <v>488060</v>
      </c>
      <c r="E4782">
        <v>755000</v>
      </c>
      <c r="F4782" t="s">
        <v>13</v>
      </c>
      <c r="G4782" t="s">
        <v>14</v>
      </c>
      <c r="H4782">
        <v>3</v>
      </c>
      <c r="I4782">
        <v>2</v>
      </c>
      <c r="J4782">
        <v>912</v>
      </c>
      <c r="K4782">
        <v>1.0234954999999999</v>
      </c>
      <c r="L4782" t="s">
        <v>16</v>
      </c>
    </row>
    <row r="4783" spans="1:12" x14ac:dyDescent="0.3">
      <c r="A4783" s="1">
        <v>44368</v>
      </c>
      <c r="B4783">
        <v>2021</v>
      </c>
      <c r="C4783" t="s">
        <v>12</v>
      </c>
      <c r="D4783">
        <v>114720</v>
      </c>
      <c r="E4783">
        <v>152000</v>
      </c>
      <c r="F4783" t="s">
        <v>13</v>
      </c>
      <c r="G4783" t="s">
        <v>14</v>
      </c>
      <c r="H4783">
        <v>3</v>
      </c>
      <c r="I4783">
        <v>2</v>
      </c>
      <c r="J4783">
        <v>991</v>
      </c>
      <c r="K4783">
        <v>1.0234954999999999</v>
      </c>
      <c r="L4783" t="s">
        <v>15</v>
      </c>
    </row>
    <row r="4784" spans="1:12" x14ac:dyDescent="0.3">
      <c r="A4784" s="1">
        <v>44368</v>
      </c>
      <c r="B4784">
        <v>2021</v>
      </c>
      <c r="C4784" t="s">
        <v>30</v>
      </c>
      <c r="D4784">
        <v>367840</v>
      </c>
      <c r="E4784">
        <v>520000</v>
      </c>
      <c r="F4784" t="s">
        <v>13</v>
      </c>
      <c r="G4784" t="s">
        <v>14</v>
      </c>
      <c r="H4784">
        <v>3</v>
      </c>
      <c r="I4784">
        <v>3</v>
      </c>
      <c r="J4784">
        <v>1066</v>
      </c>
      <c r="K4784">
        <v>1.0234954999999999</v>
      </c>
      <c r="L4784" t="s">
        <v>25</v>
      </c>
    </row>
    <row r="4785" spans="1:12" x14ac:dyDescent="0.3">
      <c r="A4785" s="1">
        <v>44371</v>
      </c>
      <c r="B4785">
        <v>2021</v>
      </c>
      <c r="C4785" t="s">
        <v>29</v>
      </c>
      <c r="D4785">
        <v>145180</v>
      </c>
      <c r="E4785">
        <v>230000</v>
      </c>
      <c r="F4785" t="s">
        <v>19</v>
      </c>
      <c r="G4785" t="s">
        <v>20</v>
      </c>
      <c r="H4785">
        <v>4</v>
      </c>
      <c r="I4785">
        <v>3</v>
      </c>
      <c r="J4785">
        <v>1347</v>
      </c>
      <c r="K4785">
        <v>1.0234954999999999</v>
      </c>
      <c r="L4785" t="s">
        <v>22</v>
      </c>
    </row>
    <row r="4786" spans="1:12" x14ac:dyDescent="0.3">
      <c r="A4786" s="1">
        <v>44372</v>
      </c>
      <c r="B4786">
        <v>2021</v>
      </c>
      <c r="C4786" t="s">
        <v>26</v>
      </c>
      <c r="D4786">
        <v>307160</v>
      </c>
      <c r="E4786">
        <v>485000</v>
      </c>
      <c r="F4786" t="s">
        <v>13</v>
      </c>
      <c r="G4786" t="s">
        <v>14</v>
      </c>
      <c r="H4786">
        <v>3</v>
      </c>
      <c r="I4786">
        <v>2</v>
      </c>
      <c r="J4786">
        <v>954</v>
      </c>
      <c r="K4786">
        <v>1.0234954999999999</v>
      </c>
      <c r="L4786" t="s">
        <v>15</v>
      </c>
    </row>
    <row r="4787" spans="1:12" x14ac:dyDescent="0.3">
      <c r="A4787" s="1">
        <v>44372</v>
      </c>
      <c r="B4787">
        <v>2021</v>
      </c>
      <c r="C4787" t="s">
        <v>29</v>
      </c>
      <c r="D4787">
        <v>125790</v>
      </c>
      <c r="E4787">
        <v>220000</v>
      </c>
      <c r="F4787" t="s">
        <v>13</v>
      </c>
      <c r="G4787" t="s">
        <v>14</v>
      </c>
      <c r="H4787">
        <v>3</v>
      </c>
      <c r="I4787">
        <v>3</v>
      </c>
      <c r="J4787">
        <v>994</v>
      </c>
      <c r="K4787">
        <v>1.0234954999999999</v>
      </c>
      <c r="L4787" t="s">
        <v>25</v>
      </c>
    </row>
    <row r="4788" spans="1:12" x14ac:dyDescent="0.3">
      <c r="A4788" s="1">
        <v>44372</v>
      </c>
      <c r="B4788">
        <v>2021</v>
      </c>
      <c r="C4788" t="s">
        <v>17</v>
      </c>
      <c r="D4788">
        <v>128150</v>
      </c>
      <c r="E4788">
        <v>175000</v>
      </c>
      <c r="F4788" t="s">
        <v>19</v>
      </c>
      <c r="G4788" t="s">
        <v>20</v>
      </c>
      <c r="H4788">
        <v>4</v>
      </c>
      <c r="I4788">
        <v>3</v>
      </c>
      <c r="J4788">
        <v>1391</v>
      </c>
      <c r="K4788">
        <v>1.0234954999999999</v>
      </c>
      <c r="L4788" t="s">
        <v>22</v>
      </c>
    </row>
    <row r="4789" spans="1:12" x14ac:dyDescent="0.3">
      <c r="A4789" s="1">
        <v>44373</v>
      </c>
      <c r="B4789">
        <v>2021</v>
      </c>
      <c r="C4789" t="s">
        <v>21</v>
      </c>
      <c r="D4789">
        <v>2059750</v>
      </c>
      <c r="E4789">
        <v>2940000</v>
      </c>
      <c r="F4789" t="s">
        <v>13</v>
      </c>
      <c r="G4789" t="s">
        <v>14</v>
      </c>
      <c r="H4789">
        <v>3</v>
      </c>
      <c r="I4789">
        <v>1</v>
      </c>
      <c r="J4789">
        <v>981</v>
      </c>
      <c r="K4789">
        <v>1.0234954999999999</v>
      </c>
      <c r="L4789" t="s">
        <v>15</v>
      </c>
    </row>
    <row r="4790" spans="1:12" x14ac:dyDescent="0.3">
      <c r="A4790" s="1">
        <v>44373</v>
      </c>
      <c r="B4790">
        <v>2021</v>
      </c>
      <c r="C4790" t="s">
        <v>17</v>
      </c>
      <c r="D4790">
        <v>151430</v>
      </c>
      <c r="E4790">
        <v>330000</v>
      </c>
      <c r="F4790" t="s">
        <v>19</v>
      </c>
      <c r="G4790" t="s">
        <v>20</v>
      </c>
      <c r="H4790">
        <v>4</v>
      </c>
      <c r="I4790">
        <v>2</v>
      </c>
      <c r="J4790">
        <v>1391</v>
      </c>
      <c r="K4790">
        <v>1.0234954999999999</v>
      </c>
      <c r="L4790" t="s">
        <v>15</v>
      </c>
    </row>
    <row r="4791" spans="1:12" x14ac:dyDescent="0.3">
      <c r="A4791" s="1">
        <v>44373</v>
      </c>
      <c r="B4791">
        <v>2021</v>
      </c>
      <c r="C4791" t="s">
        <v>30</v>
      </c>
      <c r="D4791">
        <v>208550</v>
      </c>
      <c r="E4791">
        <v>265000</v>
      </c>
      <c r="F4791" t="s">
        <v>13</v>
      </c>
      <c r="G4791" t="s">
        <v>14</v>
      </c>
      <c r="H4791">
        <v>3</v>
      </c>
      <c r="I4791">
        <v>2</v>
      </c>
      <c r="J4791">
        <v>983</v>
      </c>
      <c r="K4791">
        <v>1.0234954999999999</v>
      </c>
      <c r="L4791" t="s">
        <v>25</v>
      </c>
    </row>
    <row r="4792" spans="1:12" x14ac:dyDescent="0.3">
      <c r="A4792" s="1">
        <v>44374</v>
      </c>
      <c r="B4792">
        <v>2021</v>
      </c>
      <c r="C4792" t="s">
        <v>21</v>
      </c>
      <c r="D4792">
        <v>910420</v>
      </c>
      <c r="E4792">
        <v>1165000</v>
      </c>
      <c r="F4792" t="s">
        <v>13</v>
      </c>
      <c r="G4792" t="s">
        <v>14</v>
      </c>
      <c r="H4792">
        <v>3</v>
      </c>
      <c r="I4792">
        <v>1</v>
      </c>
      <c r="J4792">
        <v>1096</v>
      </c>
      <c r="K4792">
        <v>1.0234954999999999</v>
      </c>
      <c r="L4792" t="s">
        <v>22</v>
      </c>
    </row>
    <row r="4793" spans="1:12" x14ac:dyDescent="0.3">
      <c r="A4793" s="1">
        <v>44374</v>
      </c>
      <c r="B4793">
        <v>2021</v>
      </c>
      <c r="C4793" t="s">
        <v>26</v>
      </c>
      <c r="D4793">
        <v>312270</v>
      </c>
      <c r="E4793">
        <v>460000</v>
      </c>
      <c r="F4793" t="s">
        <v>13</v>
      </c>
      <c r="G4793" t="s">
        <v>14</v>
      </c>
      <c r="H4793">
        <v>3</v>
      </c>
      <c r="I4793">
        <v>1</v>
      </c>
      <c r="J4793">
        <v>923</v>
      </c>
      <c r="K4793">
        <v>1.0234954999999999</v>
      </c>
      <c r="L4793" t="s">
        <v>16</v>
      </c>
    </row>
    <row r="4794" spans="1:12" x14ac:dyDescent="0.3">
      <c r="A4794" s="1">
        <v>44374</v>
      </c>
      <c r="B4794">
        <v>2021</v>
      </c>
      <c r="C4794" t="s">
        <v>30</v>
      </c>
      <c r="D4794">
        <v>374450</v>
      </c>
      <c r="E4794">
        <v>440000</v>
      </c>
      <c r="F4794" t="s">
        <v>13</v>
      </c>
      <c r="G4794" t="s">
        <v>14</v>
      </c>
      <c r="H4794">
        <v>3</v>
      </c>
      <c r="I4794">
        <v>3</v>
      </c>
      <c r="J4794">
        <v>1020</v>
      </c>
      <c r="K4794">
        <v>1.0234954999999999</v>
      </c>
      <c r="L4794" t="s">
        <v>15</v>
      </c>
    </row>
    <row r="4795" spans="1:12" x14ac:dyDescent="0.3">
      <c r="A4795" s="1">
        <v>44374</v>
      </c>
      <c r="B4795">
        <v>2021</v>
      </c>
      <c r="C4795" t="s">
        <v>30</v>
      </c>
      <c r="D4795">
        <v>232600</v>
      </c>
      <c r="E4795">
        <v>375000</v>
      </c>
      <c r="F4795" t="s">
        <v>13</v>
      </c>
      <c r="G4795" t="s">
        <v>14</v>
      </c>
      <c r="H4795">
        <v>3</v>
      </c>
      <c r="I4795">
        <v>1</v>
      </c>
      <c r="J4795">
        <v>1043</v>
      </c>
      <c r="K4795">
        <v>1.0234954999999999</v>
      </c>
      <c r="L4795" t="s">
        <v>16</v>
      </c>
    </row>
    <row r="4796" spans="1:12" x14ac:dyDescent="0.3">
      <c r="A4796" s="1">
        <v>44375</v>
      </c>
      <c r="B4796">
        <v>2021</v>
      </c>
      <c r="C4796" t="s">
        <v>17</v>
      </c>
      <c r="D4796">
        <v>158760</v>
      </c>
      <c r="E4796">
        <v>220000</v>
      </c>
      <c r="F4796" t="s">
        <v>13</v>
      </c>
      <c r="G4796" t="s">
        <v>14</v>
      </c>
      <c r="H4796">
        <v>3</v>
      </c>
      <c r="I4796">
        <v>2</v>
      </c>
      <c r="J4796">
        <v>1005</v>
      </c>
      <c r="K4796">
        <v>1.0234954999999999</v>
      </c>
      <c r="L4796" t="s">
        <v>22</v>
      </c>
    </row>
    <row r="4797" spans="1:12" x14ac:dyDescent="0.3">
      <c r="A4797" s="1">
        <v>44375</v>
      </c>
      <c r="B4797">
        <v>2021</v>
      </c>
      <c r="C4797" t="s">
        <v>21</v>
      </c>
      <c r="D4797">
        <v>2402610</v>
      </c>
      <c r="E4797">
        <v>3975000</v>
      </c>
      <c r="F4797" t="s">
        <v>13</v>
      </c>
      <c r="G4797" t="s">
        <v>14</v>
      </c>
      <c r="H4797">
        <v>3</v>
      </c>
      <c r="I4797">
        <v>2</v>
      </c>
      <c r="J4797">
        <v>953</v>
      </c>
      <c r="K4797">
        <v>1.0234954999999999</v>
      </c>
      <c r="L4797" t="s">
        <v>22</v>
      </c>
    </row>
    <row r="4798" spans="1:12" x14ac:dyDescent="0.3">
      <c r="A4798" s="1">
        <v>44375</v>
      </c>
      <c r="B4798">
        <v>2021</v>
      </c>
      <c r="C4798" t="s">
        <v>17</v>
      </c>
      <c r="D4798">
        <v>158420</v>
      </c>
      <c r="E4798">
        <v>319900</v>
      </c>
      <c r="F4798" t="s">
        <v>13</v>
      </c>
      <c r="G4798" t="s">
        <v>14</v>
      </c>
      <c r="H4798">
        <v>3</v>
      </c>
      <c r="I4798">
        <v>1</v>
      </c>
      <c r="J4798">
        <v>1015</v>
      </c>
      <c r="K4798">
        <v>1.0234954999999999</v>
      </c>
      <c r="L4798" t="s">
        <v>16</v>
      </c>
    </row>
    <row r="4799" spans="1:12" x14ac:dyDescent="0.3">
      <c r="A4799" s="1">
        <v>44375</v>
      </c>
      <c r="B4799">
        <v>2021</v>
      </c>
      <c r="C4799" t="s">
        <v>29</v>
      </c>
      <c r="D4799">
        <v>182840</v>
      </c>
      <c r="E4799">
        <v>290000</v>
      </c>
      <c r="F4799" t="s">
        <v>13</v>
      </c>
      <c r="G4799" t="s">
        <v>14</v>
      </c>
      <c r="H4799">
        <v>3</v>
      </c>
      <c r="I4799">
        <v>2</v>
      </c>
      <c r="J4799">
        <v>928</v>
      </c>
      <c r="K4799">
        <v>1.0234954999999999</v>
      </c>
      <c r="L4799" t="s">
        <v>25</v>
      </c>
    </row>
    <row r="4800" spans="1:12" x14ac:dyDescent="0.3">
      <c r="A4800" s="1">
        <v>44378</v>
      </c>
      <c r="B4800">
        <v>2021</v>
      </c>
      <c r="C4800" t="s">
        <v>29</v>
      </c>
      <c r="D4800">
        <v>665490</v>
      </c>
      <c r="E4800">
        <v>945000</v>
      </c>
      <c r="F4800" t="s">
        <v>13</v>
      </c>
      <c r="G4800" t="s">
        <v>14</v>
      </c>
      <c r="H4800">
        <v>3</v>
      </c>
      <c r="I4800">
        <v>3</v>
      </c>
      <c r="J4800">
        <v>1023</v>
      </c>
      <c r="K4800">
        <v>1.0234954999999999</v>
      </c>
      <c r="L4800" t="s">
        <v>25</v>
      </c>
    </row>
    <row r="4801" spans="1:12" x14ac:dyDescent="0.3">
      <c r="A4801" s="1">
        <v>44378</v>
      </c>
      <c r="B4801">
        <v>2021</v>
      </c>
      <c r="C4801" t="s">
        <v>29</v>
      </c>
      <c r="D4801">
        <v>615440</v>
      </c>
      <c r="E4801">
        <v>795000</v>
      </c>
      <c r="F4801" t="s">
        <v>13</v>
      </c>
      <c r="G4801" t="s">
        <v>14</v>
      </c>
      <c r="H4801">
        <v>3</v>
      </c>
      <c r="I4801">
        <v>1</v>
      </c>
      <c r="J4801">
        <v>1057</v>
      </c>
      <c r="K4801">
        <v>1.0234954999999999</v>
      </c>
      <c r="L4801" t="s">
        <v>16</v>
      </c>
    </row>
    <row r="4802" spans="1:12" x14ac:dyDescent="0.3">
      <c r="A4802" s="1">
        <v>44378</v>
      </c>
      <c r="B4802">
        <v>2021</v>
      </c>
      <c r="C4802" t="s">
        <v>30</v>
      </c>
      <c r="D4802">
        <v>556740</v>
      </c>
      <c r="E4802">
        <v>785000</v>
      </c>
      <c r="F4802" t="s">
        <v>13</v>
      </c>
      <c r="G4802" t="s">
        <v>14</v>
      </c>
      <c r="H4802">
        <v>3</v>
      </c>
      <c r="I4802">
        <v>2</v>
      </c>
      <c r="J4802">
        <v>1061</v>
      </c>
      <c r="K4802">
        <v>1.0234954999999999</v>
      </c>
      <c r="L4802" t="s">
        <v>15</v>
      </c>
    </row>
    <row r="4803" spans="1:12" x14ac:dyDescent="0.3">
      <c r="A4803" s="1">
        <v>44378</v>
      </c>
      <c r="B4803">
        <v>2021</v>
      </c>
      <c r="C4803" t="s">
        <v>30</v>
      </c>
      <c r="D4803">
        <v>283240</v>
      </c>
      <c r="E4803">
        <v>425000</v>
      </c>
      <c r="F4803" t="s">
        <v>19</v>
      </c>
      <c r="G4803" t="s">
        <v>20</v>
      </c>
      <c r="H4803">
        <v>4</v>
      </c>
      <c r="I4803">
        <v>4</v>
      </c>
      <c r="J4803">
        <v>1360</v>
      </c>
      <c r="K4803">
        <v>1.0234954999999999</v>
      </c>
      <c r="L4803" t="s">
        <v>25</v>
      </c>
    </row>
    <row r="4804" spans="1:12" x14ac:dyDescent="0.3">
      <c r="A4804" s="1">
        <v>44379</v>
      </c>
      <c r="B4804">
        <v>2021</v>
      </c>
      <c r="C4804" t="s">
        <v>29</v>
      </c>
      <c r="D4804">
        <v>148820</v>
      </c>
      <c r="E4804">
        <v>327000</v>
      </c>
      <c r="F4804" t="s">
        <v>13</v>
      </c>
      <c r="G4804" t="s">
        <v>14</v>
      </c>
      <c r="H4804">
        <v>3</v>
      </c>
      <c r="I4804">
        <v>3</v>
      </c>
      <c r="J4804">
        <v>1080</v>
      </c>
      <c r="K4804">
        <v>1.0234954999999999</v>
      </c>
      <c r="L4804" t="s">
        <v>22</v>
      </c>
    </row>
    <row r="4805" spans="1:12" x14ac:dyDescent="0.3">
      <c r="A4805" s="1">
        <v>44379</v>
      </c>
      <c r="B4805">
        <v>2021</v>
      </c>
      <c r="C4805" t="s">
        <v>26</v>
      </c>
      <c r="D4805">
        <v>278040</v>
      </c>
      <c r="E4805">
        <v>447500</v>
      </c>
      <c r="F4805" t="s">
        <v>13</v>
      </c>
      <c r="G4805" t="s">
        <v>14</v>
      </c>
      <c r="H4805">
        <v>3</v>
      </c>
      <c r="I4805">
        <v>2</v>
      </c>
      <c r="J4805">
        <v>1043</v>
      </c>
      <c r="K4805">
        <v>1.0234954999999999</v>
      </c>
      <c r="L4805" t="s">
        <v>16</v>
      </c>
    </row>
    <row r="4806" spans="1:12" x14ac:dyDescent="0.3">
      <c r="A4806" s="1">
        <v>44379</v>
      </c>
      <c r="B4806">
        <v>2021</v>
      </c>
      <c r="C4806" t="s">
        <v>12</v>
      </c>
      <c r="D4806">
        <v>63490</v>
      </c>
      <c r="E4806">
        <v>103000</v>
      </c>
      <c r="F4806" t="s">
        <v>19</v>
      </c>
      <c r="G4806" t="s">
        <v>20</v>
      </c>
      <c r="H4806">
        <v>4</v>
      </c>
      <c r="I4806">
        <v>2</v>
      </c>
      <c r="J4806">
        <v>1301</v>
      </c>
      <c r="K4806">
        <v>1.0234954999999999</v>
      </c>
      <c r="L4806" t="s">
        <v>15</v>
      </c>
    </row>
    <row r="4807" spans="1:12" x14ac:dyDescent="0.3">
      <c r="A4807" s="1">
        <v>44379</v>
      </c>
      <c r="B4807">
        <v>2021</v>
      </c>
      <c r="C4807" t="s">
        <v>30</v>
      </c>
      <c r="D4807">
        <v>359370</v>
      </c>
      <c r="E4807">
        <v>550000</v>
      </c>
      <c r="F4807" t="s">
        <v>19</v>
      </c>
      <c r="G4807" t="s">
        <v>20</v>
      </c>
      <c r="H4807">
        <v>4</v>
      </c>
      <c r="I4807">
        <v>3</v>
      </c>
      <c r="J4807">
        <v>1314</v>
      </c>
      <c r="K4807">
        <v>1.0234954999999999</v>
      </c>
      <c r="L4807" t="s">
        <v>15</v>
      </c>
    </row>
    <row r="4808" spans="1:12" x14ac:dyDescent="0.3">
      <c r="A4808" s="1">
        <v>44379</v>
      </c>
      <c r="B4808">
        <v>2021</v>
      </c>
      <c r="C4808" t="s">
        <v>26</v>
      </c>
      <c r="D4808">
        <v>194600</v>
      </c>
      <c r="E4808">
        <v>370000</v>
      </c>
      <c r="F4808" t="s">
        <v>13</v>
      </c>
      <c r="G4808" t="s">
        <v>14</v>
      </c>
      <c r="H4808">
        <v>3</v>
      </c>
      <c r="I4808">
        <v>3</v>
      </c>
      <c r="J4808">
        <v>962</v>
      </c>
      <c r="K4808">
        <v>1.0234954999999999</v>
      </c>
      <c r="L4808" t="s">
        <v>15</v>
      </c>
    </row>
    <row r="4809" spans="1:12" x14ac:dyDescent="0.3">
      <c r="A4809" s="1">
        <v>44379</v>
      </c>
      <c r="B4809">
        <v>2021</v>
      </c>
      <c r="C4809" t="s">
        <v>12</v>
      </c>
      <c r="D4809">
        <v>117280</v>
      </c>
      <c r="E4809">
        <v>175000</v>
      </c>
      <c r="F4809" t="s">
        <v>13</v>
      </c>
      <c r="G4809" t="s">
        <v>14</v>
      </c>
      <c r="H4809">
        <v>3</v>
      </c>
      <c r="I4809">
        <v>1</v>
      </c>
      <c r="J4809">
        <v>1039</v>
      </c>
      <c r="K4809">
        <v>1.0234954999999999</v>
      </c>
      <c r="L4809" t="s">
        <v>15</v>
      </c>
    </row>
    <row r="4810" spans="1:12" x14ac:dyDescent="0.3">
      <c r="A4810" s="1">
        <v>44379</v>
      </c>
      <c r="B4810">
        <v>2021</v>
      </c>
      <c r="C4810" t="s">
        <v>30</v>
      </c>
      <c r="D4810">
        <v>389120</v>
      </c>
      <c r="E4810">
        <v>580000</v>
      </c>
      <c r="F4810" t="s">
        <v>13</v>
      </c>
      <c r="G4810" t="s">
        <v>14</v>
      </c>
      <c r="H4810">
        <v>3</v>
      </c>
      <c r="I4810">
        <v>2</v>
      </c>
      <c r="J4810">
        <v>1019</v>
      </c>
      <c r="K4810">
        <v>1.0234954999999999</v>
      </c>
      <c r="L4810" t="s">
        <v>22</v>
      </c>
    </row>
    <row r="4811" spans="1:12" x14ac:dyDescent="0.3">
      <c r="A4811" s="1">
        <v>44379</v>
      </c>
      <c r="B4811">
        <v>2021</v>
      </c>
      <c r="C4811" t="s">
        <v>29</v>
      </c>
      <c r="D4811">
        <v>265370</v>
      </c>
      <c r="E4811">
        <v>465000</v>
      </c>
      <c r="F4811" t="s">
        <v>19</v>
      </c>
      <c r="G4811" t="s">
        <v>20</v>
      </c>
      <c r="H4811">
        <v>4</v>
      </c>
      <c r="I4811">
        <v>2</v>
      </c>
      <c r="J4811">
        <v>1312</v>
      </c>
      <c r="K4811">
        <v>1.0234954999999999</v>
      </c>
      <c r="L4811" t="s">
        <v>15</v>
      </c>
    </row>
    <row r="4812" spans="1:12" x14ac:dyDescent="0.3">
      <c r="A4812" s="1">
        <v>44380</v>
      </c>
      <c r="B4812">
        <v>2021</v>
      </c>
      <c r="C4812" t="s">
        <v>17</v>
      </c>
      <c r="D4812">
        <v>208240</v>
      </c>
      <c r="E4812">
        <v>505000</v>
      </c>
      <c r="F4812" t="s">
        <v>23</v>
      </c>
      <c r="G4812" t="s">
        <v>24</v>
      </c>
      <c r="H4812">
        <v>6</v>
      </c>
      <c r="I4812">
        <v>5</v>
      </c>
      <c r="J4812">
        <v>2163</v>
      </c>
      <c r="K4812">
        <v>1.0234954999999999</v>
      </c>
      <c r="L4812" t="s">
        <v>16</v>
      </c>
    </row>
    <row r="4813" spans="1:12" x14ac:dyDescent="0.3">
      <c r="A4813" s="1">
        <v>44380</v>
      </c>
      <c r="B4813">
        <v>2021</v>
      </c>
      <c r="C4813" t="s">
        <v>17</v>
      </c>
      <c r="D4813">
        <v>149420</v>
      </c>
      <c r="E4813">
        <v>112500</v>
      </c>
      <c r="F4813" t="s">
        <v>13</v>
      </c>
      <c r="G4813" t="s">
        <v>14</v>
      </c>
      <c r="H4813">
        <v>3</v>
      </c>
      <c r="I4813">
        <v>1</v>
      </c>
      <c r="J4813">
        <v>947</v>
      </c>
      <c r="K4813">
        <v>1.0234954999999999</v>
      </c>
      <c r="L4813" t="s">
        <v>22</v>
      </c>
    </row>
    <row r="4814" spans="1:12" x14ac:dyDescent="0.3">
      <c r="A4814" s="1">
        <v>44382</v>
      </c>
      <c r="B4814">
        <v>2021</v>
      </c>
      <c r="C4814" t="s">
        <v>21</v>
      </c>
      <c r="D4814">
        <v>469070</v>
      </c>
      <c r="E4814">
        <v>927000</v>
      </c>
      <c r="F4814" t="s">
        <v>13</v>
      </c>
      <c r="G4814" t="s">
        <v>14</v>
      </c>
      <c r="H4814">
        <v>3</v>
      </c>
      <c r="I4814">
        <v>2</v>
      </c>
      <c r="J4814">
        <v>1059</v>
      </c>
      <c r="K4814">
        <v>1.0234954999999999</v>
      </c>
      <c r="L4814" t="s">
        <v>22</v>
      </c>
    </row>
    <row r="4815" spans="1:12" x14ac:dyDescent="0.3">
      <c r="A4815" s="1">
        <v>44382</v>
      </c>
      <c r="B4815">
        <v>2021</v>
      </c>
      <c r="C4815" t="s">
        <v>12</v>
      </c>
      <c r="D4815">
        <v>12340</v>
      </c>
      <c r="E4815">
        <v>25000</v>
      </c>
      <c r="F4815" t="s">
        <v>13</v>
      </c>
      <c r="G4815" t="s">
        <v>14</v>
      </c>
      <c r="H4815">
        <v>3</v>
      </c>
      <c r="I4815">
        <v>3</v>
      </c>
      <c r="J4815">
        <v>965</v>
      </c>
      <c r="K4815">
        <v>1.0234954999999999</v>
      </c>
      <c r="L4815" t="s">
        <v>22</v>
      </c>
    </row>
    <row r="4816" spans="1:12" x14ac:dyDescent="0.3">
      <c r="A4816" s="1">
        <v>44385</v>
      </c>
      <c r="B4816">
        <v>2021</v>
      </c>
      <c r="C4816" t="s">
        <v>26</v>
      </c>
      <c r="D4816">
        <v>300720</v>
      </c>
      <c r="E4816">
        <v>540000</v>
      </c>
      <c r="F4816" t="s">
        <v>13</v>
      </c>
      <c r="G4816" t="s">
        <v>14</v>
      </c>
      <c r="H4816">
        <v>3</v>
      </c>
      <c r="I4816">
        <v>2</v>
      </c>
      <c r="J4816">
        <v>1094</v>
      </c>
      <c r="K4816">
        <v>1.0234954999999999</v>
      </c>
      <c r="L4816" t="s">
        <v>22</v>
      </c>
    </row>
    <row r="4817" spans="1:12" x14ac:dyDescent="0.3">
      <c r="A4817" s="1">
        <v>44385</v>
      </c>
      <c r="B4817">
        <v>2021</v>
      </c>
      <c r="C4817" t="s">
        <v>17</v>
      </c>
      <c r="D4817">
        <v>88290</v>
      </c>
      <c r="E4817">
        <v>140000</v>
      </c>
      <c r="F4817" t="s">
        <v>19</v>
      </c>
      <c r="G4817" t="s">
        <v>20</v>
      </c>
      <c r="H4817">
        <v>4</v>
      </c>
      <c r="I4817">
        <v>4</v>
      </c>
      <c r="J4817">
        <v>1282</v>
      </c>
      <c r="K4817">
        <v>1.0234954999999999</v>
      </c>
      <c r="L4817" t="s">
        <v>16</v>
      </c>
    </row>
    <row r="4818" spans="1:12" x14ac:dyDescent="0.3">
      <c r="A4818" s="1">
        <v>44387</v>
      </c>
      <c r="B4818">
        <v>2021</v>
      </c>
      <c r="C4818" t="s">
        <v>12</v>
      </c>
      <c r="D4818">
        <v>20140</v>
      </c>
      <c r="E4818">
        <v>73000</v>
      </c>
      <c r="F4818" t="s">
        <v>23</v>
      </c>
      <c r="G4818" t="s">
        <v>24</v>
      </c>
      <c r="H4818">
        <v>6</v>
      </c>
      <c r="I4818">
        <v>5</v>
      </c>
      <c r="J4818">
        <v>2067</v>
      </c>
      <c r="K4818">
        <v>1.0234954999999999</v>
      </c>
      <c r="L4818" t="s">
        <v>22</v>
      </c>
    </row>
    <row r="4819" spans="1:12" x14ac:dyDescent="0.3">
      <c r="A4819" s="1">
        <v>44387</v>
      </c>
      <c r="B4819">
        <v>2021</v>
      </c>
      <c r="C4819" t="s">
        <v>17</v>
      </c>
      <c r="D4819">
        <v>148780</v>
      </c>
      <c r="E4819">
        <v>195000</v>
      </c>
      <c r="F4819" t="s">
        <v>19</v>
      </c>
      <c r="G4819" t="s">
        <v>20</v>
      </c>
      <c r="H4819">
        <v>4</v>
      </c>
      <c r="I4819">
        <v>3</v>
      </c>
      <c r="J4819">
        <v>1491</v>
      </c>
      <c r="K4819">
        <v>1.0234954999999999</v>
      </c>
      <c r="L4819" t="s">
        <v>22</v>
      </c>
    </row>
    <row r="4820" spans="1:12" x14ac:dyDescent="0.3">
      <c r="A4820" s="1">
        <v>44387</v>
      </c>
      <c r="B4820">
        <v>2021</v>
      </c>
      <c r="C4820" t="s">
        <v>26</v>
      </c>
      <c r="D4820">
        <v>295470</v>
      </c>
      <c r="E4820">
        <v>355000</v>
      </c>
      <c r="F4820" t="s">
        <v>13</v>
      </c>
      <c r="G4820" t="s">
        <v>14</v>
      </c>
      <c r="H4820">
        <v>3</v>
      </c>
      <c r="I4820">
        <v>2</v>
      </c>
      <c r="J4820">
        <v>983</v>
      </c>
      <c r="K4820">
        <v>1.0234954999999999</v>
      </c>
      <c r="L4820" t="s">
        <v>22</v>
      </c>
    </row>
    <row r="4821" spans="1:12" x14ac:dyDescent="0.3">
      <c r="A4821" s="1">
        <v>44388</v>
      </c>
      <c r="B4821">
        <v>2021</v>
      </c>
      <c r="C4821" t="s">
        <v>26</v>
      </c>
      <c r="D4821">
        <v>521640</v>
      </c>
      <c r="E4821">
        <v>726500</v>
      </c>
      <c r="F4821" t="s">
        <v>13</v>
      </c>
      <c r="G4821" t="s">
        <v>14</v>
      </c>
      <c r="H4821">
        <v>3</v>
      </c>
      <c r="I4821">
        <v>3</v>
      </c>
      <c r="J4821">
        <v>912</v>
      </c>
      <c r="K4821">
        <v>1.0234954999999999</v>
      </c>
      <c r="L4821" t="s">
        <v>16</v>
      </c>
    </row>
    <row r="4822" spans="1:12" x14ac:dyDescent="0.3">
      <c r="A4822" s="1">
        <v>44388</v>
      </c>
      <c r="B4822">
        <v>2021</v>
      </c>
      <c r="C4822" t="s">
        <v>12</v>
      </c>
      <c r="D4822">
        <v>25420</v>
      </c>
      <c r="E4822">
        <v>130000</v>
      </c>
      <c r="F4822" t="s">
        <v>23</v>
      </c>
      <c r="G4822" t="s">
        <v>24</v>
      </c>
      <c r="H4822">
        <v>6</v>
      </c>
      <c r="I4822">
        <v>5</v>
      </c>
      <c r="J4822">
        <v>2093</v>
      </c>
      <c r="K4822">
        <v>1.0234954999999999</v>
      </c>
      <c r="L4822" t="s">
        <v>25</v>
      </c>
    </row>
    <row r="4823" spans="1:12" x14ac:dyDescent="0.3">
      <c r="A4823" s="1">
        <v>44388</v>
      </c>
      <c r="B4823">
        <v>2021</v>
      </c>
      <c r="C4823" t="s">
        <v>26</v>
      </c>
      <c r="D4823">
        <v>372330</v>
      </c>
      <c r="E4823">
        <v>590000</v>
      </c>
      <c r="F4823" t="s">
        <v>13</v>
      </c>
      <c r="G4823" t="s">
        <v>14</v>
      </c>
      <c r="H4823">
        <v>3</v>
      </c>
      <c r="I4823">
        <v>1</v>
      </c>
      <c r="J4823">
        <v>1024</v>
      </c>
      <c r="K4823">
        <v>1.0234954999999999</v>
      </c>
      <c r="L4823" t="s">
        <v>25</v>
      </c>
    </row>
    <row r="4824" spans="1:12" x14ac:dyDescent="0.3">
      <c r="A4824" s="1">
        <v>44389</v>
      </c>
      <c r="B4824">
        <v>2021</v>
      </c>
      <c r="C4824" t="s">
        <v>26</v>
      </c>
      <c r="D4824">
        <v>355670</v>
      </c>
      <c r="E4824">
        <v>630000</v>
      </c>
      <c r="F4824" t="s">
        <v>13</v>
      </c>
      <c r="G4824" t="s">
        <v>14</v>
      </c>
      <c r="H4824">
        <v>3</v>
      </c>
      <c r="I4824">
        <v>1</v>
      </c>
      <c r="J4824">
        <v>1074</v>
      </c>
      <c r="K4824">
        <v>1.0234954999999999</v>
      </c>
      <c r="L4824" t="s">
        <v>16</v>
      </c>
    </row>
    <row r="4825" spans="1:12" x14ac:dyDescent="0.3">
      <c r="A4825" s="1">
        <v>44392</v>
      </c>
      <c r="B4825">
        <v>2021</v>
      </c>
      <c r="C4825" t="s">
        <v>30</v>
      </c>
      <c r="D4825">
        <v>327760</v>
      </c>
      <c r="E4825">
        <v>427000</v>
      </c>
      <c r="F4825" t="s">
        <v>13</v>
      </c>
      <c r="G4825" t="s">
        <v>14</v>
      </c>
      <c r="H4825">
        <v>3</v>
      </c>
      <c r="I4825">
        <v>2</v>
      </c>
      <c r="J4825">
        <v>975</v>
      </c>
      <c r="K4825">
        <v>1.0234954999999999</v>
      </c>
      <c r="L4825" t="s">
        <v>15</v>
      </c>
    </row>
    <row r="4826" spans="1:12" x14ac:dyDescent="0.3">
      <c r="A4826" s="1">
        <v>44392</v>
      </c>
      <c r="B4826">
        <v>2021</v>
      </c>
      <c r="C4826" t="s">
        <v>30</v>
      </c>
      <c r="D4826">
        <v>316610</v>
      </c>
      <c r="E4826">
        <v>1500000</v>
      </c>
      <c r="F4826" t="s">
        <v>19</v>
      </c>
      <c r="G4826" t="s">
        <v>20</v>
      </c>
      <c r="H4826">
        <v>4</v>
      </c>
      <c r="I4826">
        <v>2</v>
      </c>
      <c r="J4826">
        <v>1422</v>
      </c>
      <c r="K4826">
        <v>1.0234954999999999</v>
      </c>
      <c r="L4826" t="s">
        <v>25</v>
      </c>
    </row>
    <row r="4827" spans="1:12" x14ac:dyDescent="0.3">
      <c r="A4827" s="1">
        <v>44392</v>
      </c>
      <c r="B4827">
        <v>2021</v>
      </c>
      <c r="C4827" t="s">
        <v>12</v>
      </c>
      <c r="D4827">
        <v>145690</v>
      </c>
      <c r="E4827">
        <v>212000</v>
      </c>
      <c r="F4827" t="s">
        <v>13</v>
      </c>
      <c r="G4827" t="s">
        <v>14</v>
      </c>
      <c r="H4827">
        <v>3</v>
      </c>
      <c r="I4827">
        <v>2</v>
      </c>
      <c r="J4827">
        <v>996</v>
      </c>
      <c r="K4827">
        <v>1.0234954999999999</v>
      </c>
      <c r="L4827" t="s">
        <v>22</v>
      </c>
    </row>
    <row r="4828" spans="1:12" x14ac:dyDescent="0.3">
      <c r="A4828" s="1">
        <v>44392</v>
      </c>
      <c r="B4828">
        <v>2021</v>
      </c>
      <c r="C4828" t="s">
        <v>29</v>
      </c>
      <c r="D4828">
        <v>98140</v>
      </c>
      <c r="E4828">
        <v>107000</v>
      </c>
      <c r="F4828" t="s">
        <v>13</v>
      </c>
      <c r="G4828" t="s">
        <v>14</v>
      </c>
      <c r="H4828">
        <v>3</v>
      </c>
      <c r="I4828">
        <v>1</v>
      </c>
      <c r="J4828">
        <v>954</v>
      </c>
      <c r="K4828">
        <v>1.0234954999999999</v>
      </c>
      <c r="L4828" t="s">
        <v>16</v>
      </c>
    </row>
    <row r="4829" spans="1:12" x14ac:dyDescent="0.3">
      <c r="A4829" s="1">
        <v>44393</v>
      </c>
      <c r="B4829">
        <v>2021</v>
      </c>
      <c r="C4829" t="s">
        <v>12</v>
      </c>
      <c r="D4829">
        <v>81150</v>
      </c>
      <c r="E4829">
        <v>157000</v>
      </c>
      <c r="F4829" t="s">
        <v>13</v>
      </c>
      <c r="G4829" t="s">
        <v>14</v>
      </c>
      <c r="H4829">
        <v>3</v>
      </c>
      <c r="I4829">
        <v>1</v>
      </c>
      <c r="J4829">
        <v>1009</v>
      </c>
      <c r="K4829">
        <v>1.0234954999999999</v>
      </c>
      <c r="L4829" t="s">
        <v>15</v>
      </c>
    </row>
    <row r="4830" spans="1:12" x14ac:dyDescent="0.3">
      <c r="A4830" s="1">
        <v>44393</v>
      </c>
      <c r="B4830">
        <v>2021</v>
      </c>
      <c r="C4830" t="s">
        <v>12</v>
      </c>
      <c r="D4830">
        <v>67250</v>
      </c>
      <c r="E4830">
        <v>68629</v>
      </c>
      <c r="F4830" t="s">
        <v>13</v>
      </c>
      <c r="G4830" t="s">
        <v>14</v>
      </c>
      <c r="H4830">
        <v>3</v>
      </c>
      <c r="I4830">
        <v>2</v>
      </c>
      <c r="J4830">
        <v>1031</v>
      </c>
      <c r="K4830">
        <v>1.0234954999999999</v>
      </c>
      <c r="L4830" t="s">
        <v>15</v>
      </c>
    </row>
    <row r="4831" spans="1:12" x14ac:dyDescent="0.3">
      <c r="A4831" s="1">
        <v>44394</v>
      </c>
      <c r="B4831">
        <v>2021</v>
      </c>
      <c r="C4831" t="s">
        <v>17</v>
      </c>
      <c r="D4831">
        <v>104040</v>
      </c>
      <c r="E4831">
        <v>95800</v>
      </c>
      <c r="F4831" t="s">
        <v>13</v>
      </c>
      <c r="G4831" t="s">
        <v>14</v>
      </c>
      <c r="H4831">
        <v>3</v>
      </c>
      <c r="I4831">
        <v>3</v>
      </c>
      <c r="J4831">
        <v>1095</v>
      </c>
      <c r="K4831">
        <v>1.0234954999999999</v>
      </c>
      <c r="L4831" t="s">
        <v>22</v>
      </c>
    </row>
    <row r="4832" spans="1:12" x14ac:dyDescent="0.3">
      <c r="A4832" s="1">
        <v>44395</v>
      </c>
      <c r="B4832">
        <v>2021</v>
      </c>
      <c r="C4832" t="s">
        <v>17</v>
      </c>
      <c r="D4832">
        <v>150950</v>
      </c>
      <c r="E4832">
        <v>335000</v>
      </c>
      <c r="F4832" t="s">
        <v>19</v>
      </c>
      <c r="G4832" t="s">
        <v>20</v>
      </c>
      <c r="H4832">
        <v>4</v>
      </c>
      <c r="I4832">
        <v>3</v>
      </c>
      <c r="J4832">
        <v>1319</v>
      </c>
      <c r="K4832">
        <v>1.0234954999999999</v>
      </c>
      <c r="L4832" t="s">
        <v>15</v>
      </c>
    </row>
    <row r="4833" spans="1:12" x14ac:dyDescent="0.3">
      <c r="A4833" s="1">
        <v>44396</v>
      </c>
      <c r="B4833">
        <v>2021</v>
      </c>
      <c r="C4833" t="s">
        <v>26</v>
      </c>
      <c r="D4833">
        <v>726460</v>
      </c>
      <c r="E4833">
        <v>1520000</v>
      </c>
      <c r="F4833" t="s">
        <v>13</v>
      </c>
      <c r="G4833" t="s">
        <v>14</v>
      </c>
      <c r="H4833">
        <v>3</v>
      </c>
      <c r="I4833">
        <v>3</v>
      </c>
      <c r="J4833">
        <v>1098</v>
      </c>
      <c r="K4833">
        <v>1.0234954999999999</v>
      </c>
      <c r="L4833" t="s">
        <v>15</v>
      </c>
    </row>
    <row r="4834" spans="1:12" x14ac:dyDescent="0.3">
      <c r="A4834" s="1">
        <v>44396</v>
      </c>
      <c r="B4834">
        <v>2021</v>
      </c>
      <c r="C4834" t="s">
        <v>26</v>
      </c>
      <c r="D4834">
        <v>583660</v>
      </c>
      <c r="E4834">
        <v>827000</v>
      </c>
      <c r="F4834" t="s">
        <v>13</v>
      </c>
      <c r="G4834" t="s">
        <v>14</v>
      </c>
      <c r="H4834">
        <v>3</v>
      </c>
      <c r="I4834">
        <v>3</v>
      </c>
      <c r="J4834">
        <v>979</v>
      </c>
      <c r="K4834">
        <v>1.0234954999999999</v>
      </c>
      <c r="L4834" t="s">
        <v>25</v>
      </c>
    </row>
    <row r="4835" spans="1:12" x14ac:dyDescent="0.3">
      <c r="A4835" s="1">
        <v>44396</v>
      </c>
      <c r="B4835">
        <v>2021</v>
      </c>
      <c r="C4835" t="s">
        <v>30</v>
      </c>
      <c r="D4835">
        <v>303690</v>
      </c>
      <c r="E4835">
        <v>410000</v>
      </c>
      <c r="F4835" t="s">
        <v>13</v>
      </c>
      <c r="G4835" t="s">
        <v>14</v>
      </c>
      <c r="H4835">
        <v>3</v>
      </c>
      <c r="I4835">
        <v>2</v>
      </c>
      <c r="J4835">
        <v>955</v>
      </c>
      <c r="K4835">
        <v>1.0234954999999999</v>
      </c>
      <c r="L4835" t="s">
        <v>15</v>
      </c>
    </row>
    <row r="4836" spans="1:12" x14ac:dyDescent="0.3">
      <c r="A4836" s="1">
        <v>44396</v>
      </c>
      <c r="B4836">
        <v>2021</v>
      </c>
      <c r="C4836" t="s">
        <v>12</v>
      </c>
      <c r="D4836">
        <v>72060</v>
      </c>
      <c r="E4836">
        <v>51000</v>
      </c>
      <c r="F4836" t="s">
        <v>13</v>
      </c>
      <c r="G4836" t="s">
        <v>14</v>
      </c>
      <c r="H4836">
        <v>3</v>
      </c>
      <c r="I4836">
        <v>3</v>
      </c>
      <c r="J4836">
        <v>1050</v>
      </c>
      <c r="K4836">
        <v>1.0234954999999999</v>
      </c>
      <c r="L4836" t="s">
        <v>25</v>
      </c>
    </row>
    <row r="4837" spans="1:12" x14ac:dyDescent="0.3">
      <c r="A4837" s="1">
        <v>44396</v>
      </c>
      <c r="B4837">
        <v>2021</v>
      </c>
      <c r="C4837" t="s">
        <v>21</v>
      </c>
      <c r="D4837">
        <v>2520000</v>
      </c>
      <c r="E4837">
        <v>2850000</v>
      </c>
      <c r="F4837" t="s">
        <v>13</v>
      </c>
      <c r="G4837" t="s">
        <v>14</v>
      </c>
      <c r="H4837">
        <v>3</v>
      </c>
      <c r="I4837">
        <v>2</v>
      </c>
      <c r="J4837">
        <v>1093</v>
      </c>
      <c r="K4837">
        <v>1.0234954999999999</v>
      </c>
      <c r="L4837" t="s">
        <v>22</v>
      </c>
    </row>
    <row r="4838" spans="1:12" x14ac:dyDescent="0.3">
      <c r="A4838" s="1">
        <v>44396</v>
      </c>
      <c r="B4838">
        <v>2021</v>
      </c>
      <c r="C4838" t="s">
        <v>12</v>
      </c>
      <c r="D4838">
        <v>38750</v>
      </c>
      <c r="E4838">
        <v>110000</v>
      </c>
      <c r="F4838" t="s">
        <v>23</v>
      </c>
      <c r="G4838" t="s">
        <v>24</v>
      </c>
      <c r="H4838">
        <v>6</v>
      </c>
      <c r="I4838">
        <v>4</v>
      </c>
      <c r="J4838">
        <v>2069</v>
      </c>
      <c r="K4838">
        <v>1.0234954999999999</v>
      </c>
      <c r="L4838" t="s">
        <v>15</v>
      </c>
    </row>
    <row r="4839" spans="1:12" x14ac:dyDescent="0.3">
      <c r="A4839" s="1">
        <v>44400</v>
      </c>
      <c r="B4839">
        <v>2021</v>
      </c>
      <c r="C4839" t="s">
        <v>17</v>
      </c>
      <c r="D4839">
        <v>91180</v>
      </c>
      <c r="E4839">
        <v>79900</v>
      </c>
      <c r="F4839" t="s">
        <v>13</v>
      </c>
      <c r="G4839" t="s">
        <v>14</v>
      </c>
      <c r="H4839">
        <v>3</v>
      </c>
      <c r="I4839">
        <v>2</v>
      </c>
      <c r="J4839">
        <v>949</v>
      </c>
      <c r="K4839">
        <v>1.0234954999999999</v>
      </c>
      <c r="L4839" t="s">
        <v>15</v>
      </c>
    </row>
    <row r="4840" spans="1:12" x14ac:dyDescent="0.3">
      <c r="A4840" s="1">
        <v>44400</v>
      </c>
      <c r="B4840">
        <v>2021</v>
      </c>
      <c r="C4840" t="s">
        <v>29</v>
      </c>
      <c r="D4840">
        <v>188790</v>
      </c>
      <c r="E4840">
        <v>329000</v>
      </c>
      <c r="F4840" t="s">
        <v>13</v>
      </c>
      <c r="G4840" t="s">
        <v>14</v>
      </c>
      <c r="H4840">
        <v>3</v>
      </c>
      <c r="I4840">
        <v>3</v>
      </c>
      <c r="J4840">
        <v>903</v>
      </c>
      <c r="K4840">
        <v>1.0234954999999999</v>
      </c>
      <c r="L4840" t="s">
        <v>15</v>
      </c>
    </row>
    <row r="4841" spans="1:12" x14ac:dyDescent="0.3">
      <c r="A4841" s="1">
        <v>44400</v>
      </c>
      <c r="B4841">
        <v>2021</v>
      </c>
      <c r="C4841" t="s">
        <v>26</v>
      </c>
      <c r="D4841">
        <v>315350</v>
      </c>
      <c r="E4841">
        <v>300000</v>
      </c>
      <c r="F4841" t="s">
        <v>13</v>
      </c>
      <c r="G4841" t="s">
        <v>14</v>
      </c>
      <c r="H4841">
        <v>3</v>
      </c>
      <c r="I4841">
        <v>1</v>
      </c>
      <c r="J4841">
        <v>1005</v>
      </c>
      <c r="K4841">
        <v>1.0234954999999999</v>
      </c>
      <c r="L4841" t="s">
        <v>15</v>
      </c>
    </row>
    <row r="4842" spans="1:12" x14ac:dyDescent="0.3">
      <c r="A4842" s="1">
        <v>44400</v>
      </c>
      <c r="B4842">
        <v>2021</v>
      </c>
      <c r="C4842" t="s">
        <v>17</v>
      </c>
      <c r="D4842">
        <v>113470</v>
      </c>
      <c r="E4842">
        <v>370000</v>
      </c>
      <c r="F4842" t="s">
        <v>19</v>
      </c>
      <c r="G4842" t="s">
        <v>20</v>
      </c>
      <c r="H4842">
        <v>4</v>
      </c>
      <c r="I4842">
        <v>2</v>
      </c>
      <c r="J4842">
        <v>1424</v>
      </c>
      <c r="K4842">
        <v>1.0234954999999999</v>
      </c>
      <c r="L4842" t="s">
        <v>22</v>
      </c>
    </row>
    <row r="4843" spans="1:12" x14ac:dyDescent="0.3">
      <c r="A4843" s="1">
        <v>44400</v>
      </c>
      <c r="B4843">
        <v>2021</v>
      </c>
      <c r="C4843" t="s">
        <v>17</v>
      </c>
      <c r="D4843">
        <v>98440</v>
      </c>
      <c r="E4843">
        <v>160000</v>
      </c>
      <c r="F4843" t="s">
        <v>13</v>
      </c>
      <c r="G4843" t="s">
        <v>14</v>
      </c>
      <c r="H4843">
        <v>3</v>
      </c>
      <c r="I4843">
        <v>3</v>
      </c>
      <c r="J4843">
        <v>1015</v>
      </c>
      <c r="K4843">
        <v>1.0234954999999999</v>
      </c>
      <c r="L4843" t="s">
        <v>22</v>
      </c>
    </row>
    <row r="4844" spans="1:12" x14ac:dyDescent="0.3">
      <c r="A4844" s="1">
        <v>44400</v>
      </c>
      <c r="B4844">
        <v>2021</v>
      </c>
      <c r="C4844" t="s">
        <v>21</v>
      </c>
      <c r="D4844">
        <v>461790</v>
      </c>
      <c r="E4844">
        <v>650000</v>
      </c>
      <c r="F4844" t="s">
        <v>13</v>
      </c>
      <c r="G4844" t="s">
        <v>14</v>
      </c>
      <c r="H4844">
        <v>3</v>
      </c>
      <c r="I4844">
        <v>1</v>
      </c>
      <c r="J4844">
        <v>986</v>
      </c>
      <c r="K4844">
        <v>1.0234954999999999</v>
      </c>
      <c r="L4844" t="s">
        <v>25</v>
      </c>
    </row>
    <row r="4845" spans="1:12" x14ac:dyDescent="0.3">
      <c r="A4845" s="1">
        <v>44403</v>
      </c>
      <c r="B4845">
        <v>2021</v>
      </c>
      <c r="C4845" t="s">
        <v>26</v>
      </c>
      <c r="D4845">
        <v>544460</v>
      </c>
      <c r="E4845">
        <v>742000</v>
      </c>
      <c r="F4845" t="s">
        <v>13</v>
      </c>
      <c r="G4845" t="s">
        <v>14</v>
      </c>
      <c r="H4845">
        <v>3</v>
      </c>
      <c r="I4845">
        <v>2</v>
      </c>
      <c r="J4845">
        <v>1066</v>
      </c>
      <c r="K4845">
        <v>1.0234954999999999</v>
      </c>
      <c r="L4845" t="s">
        <v>25</v>
      </c>
    </row>
    <row r="4846" spans="1:12" x14ac:dyDescent="0.3">
      <c r="A4846" s="1">
        <v>44407</v>
      </c>
      <c r="B4846">
        <v>2021</v>
      </c>
      <c r="C4846" t="s">
        <v>26</v>
      </c>
      <c r="D4846">
        <v>628600</v>
      </c>
      <c r="E4846">
        <v>829000</v>
      </c>
      <c r="F4846" t="s">
        <v>13</v>
      </c>
      <c r="G4846" t="s">
        <v>14</v>
      </c>
      <c r="H4846">
        <v>3</v>
      </c>
      <c r="I4846">
        <v>2</v>
      </c>
      <c r="J4846">
        <v>1047</v>
      </c>
      <c r="K4846">
        <v>1.0234954999999999</v>
      </c>
      <c r="L4846" t="s">
        <v>22</v>
      </c>
    </row>
    <row r="4847" spans="1:12" x14ac:dyDescent="0.3">
      <c r="A4847" s="1">
        <v>44408</v>
      </c>
      <c r="B4847">
        <v>2021</v>
      </c>
      <c r="C4847" t="s">
        <v>12</v>
      </c>
      <c r="D4847">
        <v>48680</v>
      </c>
      <c r="E4847">
        <v>67600</v>
      </c>
      <c r="F4847" t="s">
        <v>23</v>
      </c>
      <c r="G4847" t="s">
        <v>24</v>
      </c>
      <c r="H4847">
        <v>6</v>
      </c>
      <c r="I4847">
        <v>4</v>
      </c>
      <c r="J4847">
        <v>1836</v>
      </c>
      <c r="K4847">
        <v>1.0234954999999999</v>
      </c>
      <c r="L4847" t="s">
        <v>15</v>
      </c>
    </row>
    <row r="4848" spans="1:12" x14ac:dyDescent="0.3">
      <c r="A4848" s="1">
        <v>44409</v>
      </c>
      <c r="B4848">
        <v>2021</v>
      </c>
      <c r="C4848" t="s">
        <v>29</v>
      </c>
      <c r="D4848">
        <v>170870</v>
      </c>
      <c r="E4848">
        <v>279000</v>
      </c>
      <c r="F4848" t="s">
        <v>13</v>
      </c>
      <c r="G4848" t="s">
        <v>14</v>
      </c>
      <c r="H4848">
        <v>3</v>
      </c>
      <c r="I4848">
        <v>1</v>
      </c>
      <c r="J4848">
        <v>969</v>
      </c>
      <c r="K4848">
        <v>1.0234954999999999</v>
      </c>
      <c r="L4848" t="s">
        <v>15</v>
      </c>
    </row>
    <row r="4849" spans="1:12" x14ac:dyDescent="0.3">
      <c r="A4849" s="1">
        <v>44410</v>
      </c>
      <c r="B4849">
        <v>2021</v>
      </c>
      <c r="C4849" t="s">
        <v>26</v>
      </c>
      <c r="D4849">
        <v>595000</v>
      </c>
      <c r="E4849">
        <v>810000</v>
      </c>
      <c r="F4849" t="s">
        <v>13</v>
      </c>
      <c r="G4849" t="s">
        <v>14</v>
      </c>
      <c r="H4849">
        <v>3</v>
      </c>
      <c r="I4849">
        <v>1</v>
      </c>
      <c r="J4849">
        <v>925</v>
      </c>
      <c r="K4849">
        <v>1.0234954999999999</v>
      </c>
      <c r="L4849" t="s">
        <v>25</v>
      </c>
    </row>
    <row r="4850" spans="1:12" x14ac:dyDescent="0.3">
      <c r="A4850" s="1">
        <v>44414</v>
      </c>
      <c r="B4850">
        <v>2021</v>
      </c>
      <c r="C4850" t="s">
        <v>17</v>
      </c>
      <c r="D4850">
        <v>137180</v>
      </c>
      <c r="E4850">
        <v>275000</v>
      </c>
      <c r="F4850" t="s">
        <v>13</v>
      </c>
      <c r="G4850" t="s">
        <v>14</v>
      </c>
      <c r="H4850">
        <v>3</v>
      </c>
      <c r="I4850">
        <v>1</v>
      </c>
      <c r="J4850">
        <v>907</v>
      </c>
      <c r="K4850">
        <v>1.0234954999999999</v>
      </c>
      <c r="L4850" t="s">
        <v>15</v>
      </c>
    </row>
    <row r="4851" spans="1:12" x14ac:dyDescent="0.3">
      <c r="A4851" s="1">
        <v>44415</v>
      </c>
      <c r="B4851">
        <v>2021</v>
      </c>
      <c r="C4851" t="s">
        <v>17</v>
      </c>
      <c r="D4851">
        <v>124470</v>
      </c>
      <c r="E4851">
        <v>215000</v>
      </c>
      <c r="F4851" t="s">
        <v>19</v>
      </c>
      <c r="G4851" t="s">
        <v>20</v>
      </c>
      <c r="H4851">
        <v>4</v>
      </c>
      <c r="I4851">
        <v>2</v>
      </c>
      <c r="J4851">
        <v>1285</v>
      </c>
      <c r="K4851">
        <v>1.0234954999999999</v>
      </c>
      <c r="L4851" t="s">
        <v>22</v>
      </c>
    </row>
    <row r="4852" spans="1:12" x14ac:dyDescent="0.3">
      <c r="A4852" s="1">
        <v>44415</v>
      </c>
      <c r="B4852">
        <v>2021</v>
      </c>
      <c r="C4852" t="s">
        <v>30</v>
      </c>
      <c r="D4852">
        <v>370360</v>
      </c>
      <c r="E4852">
        <v>450000</v>
      </c>
      <c r="F4852" t="s">
        <v>13</v>
      </c>
      <c r="G4852" t="s">
        <v>14</v>
      </c>
      <c r="H4852">
        <v>3</v>
      </c>
      <c r="I4852">
        <v>2</v>
      </c>
      <c r="J4852">
        <v>987</v>
      </c>
      <c r="K4852">
        <v>1.0234954999999999</v>
      </c>
      <c r="L4852" t="s">
        <v>16</v>
      </c>
    </row>
    <row r="4853" spans="1:12" x14ac:dyDescent="0.3">
      <c r="A4853" s="1">
        <v>44416</v>
      </c>
      <c r="B4853">
        <v>2021</v>
      </c>
      <c r="C4853" t="s">
        <v>17</v>
      </c>
      <c r="D4853">
        <v>135150</v>
      </c>
      <c r="E4853">
        <v>168610</v>
      </c>
      <c r="F4853" t="s">
        <v>13</v>
      </c>
      <c r="G4853" t="s">
        <v>14</v>
      </c>
      <c r="H4853">
        <v>3</v>
      </c>
      <c r="I4853">
        <v>3</v>
      </c>
      <c r="J4853">
        <v>1013</v>
      </c>
      <c r="K4853">
        <v>1.0234954999999999</v>
      </c>
      <c r="L4853" t="s">
        <v>16</v>
      </c>
    </row>
    <row r="4854" spans="1:12" x14ac:dyDescent="0.3">
      <c r="A4854" s="1">
        <v>44416</v>
      </c>
      <c r="B4854">
        <v>2021</v>
      </c>
      <c r="C4854" t="s">
        <v>17</v>
      </c>
      <c r="D4854">
        <v>111440</v>
      </c>
      <c r="E4854">
        <v>265000</v>
      </c>
      <c r="F4854" t="s">
        <v>13</v>
      </c>
      <c r="G4854" t="s">
        <v>14</v>
      </c>
      <c r="H4854">
        <v>3</v>
      </c>
      <c r="I4854">
        <v>3</v>
      </c>
      <c r="J4854">
        <v>916</v>
      </c>
      <c r="K4854">
        <v>1.0234954999999999</v>
      </c>
      <c r="L4854" t="s">
        <v>22</v>
      </c>
    </row>
    <row r="4855" spans="1:12" x14ac:dyDescent="0.3">
      <c r="A4855" s="1">
        <v>44417</v>
      </c>
      <c r="B4855">
        <v>2021</v>
      </c>
      <c r="C4855" t="s">
        <v>26</v>
      </c>
      <c r="D4855">
        <v>619990</v>
      </c>
      <c r="E4855">
        <v>901500</v>
      </c>
      <c r="F4855" t="s">
        <v>13</v>
      </c>
      <c r="G4855" t="s">
        <v>14</v>
      </c>
      <c r="H4855">
        <v>3</v>
      </c>
      <c r="I4855">
        <v>2</v>
      </c>
      <c r="J4855">
        <v>1087</v>
      </c>
      <c r="K4855">
        <v>1.0234954999999999</v>
      </c>
      <c r="L4855" t="s">
        <v>25</v>
      </c>
    </row>
    <row r="4856" spans="1:12" x14ac:dyDescent="0.3">
      <c r="A4856" s="1">
        <v>44420</v>
      </c>
      <c r="B4856">
        <v>2021</v>
      </c>
      <c r="C4856" t="s">
        <v>26</v>
      </c>
      <c r="D4856">
        <v>389410</v>
      </c>
      <c r="E4856">
        <v>404000</v>
      </c>
      <c r="F4856" t="s">
        <v>13</v>
      </c>
      <c r="G4856" t="s">
        <v>14</v>
      </c>
      <c r="H4856">
        <v>3</v>
      </c>
      <c r="I4856">
        <v>2</v>
      </c>
      <c r="J4856">
        <v>1061</v>
      </c>
      <c r="K4856">
        <v>1.0234954999999999</v>
      </c>
      <c r="L4856" t="s">
        <v>22</v>
      </c>
    </row>
    <row r="4857" spans="1:12" x14ac:dyDescent="0.3">
      <c r="A4857" s="1">
        <v>44420</v>
      </c>
      <c r="B4857">
        <v>2021</v>
      </c>
      <c r="C4857" t="s">
        <v>29</v>
      </c>
      <c r="D4857">
        <v>292880</v>
      </c>
      <c r="E4857">
        <v>540000</v>
      </c>
      <c r="F4857" t="s">
        <v>13</v>
      </c>
      <c r="G4857" t="s">
        <v>14</v>
      </c>
      <c r="H4857">
        <v>3</v>
      </c>
      <c r="I4857">
        <v>1</v>
      </c>
      <c r="J4857">
        <v>1028</v>
      </c>
      <c r="K4857">
        <v>1.0234954999999999</v>
      </c>
      <c r="L4857" t="s">
        <v>25</v>
      </c>
    </row>
    <row r="4858" spans="1:12" x14ac:dyDescent="0.3">
      <c r="A4858" s="1">
        <v>44420</v>
      </c>
      <c r="B4858">
        <v>2021</v>
      </c>
      <c r="C4858" t="s">
        <v>17</v>
      </c>
      <c r="D4858">
        <v>87270</v>
      </c>
      <c r="E4858">
        <v>88500</v>
      </c>
      <c r="F4858" t="s">
        <v>13</v>
      </c>
      <c r="G4858" t="s">
        <v>14</v>
      </c>
      <c r="H4858">
        <v>3</v>
      </c>
      <c r="I4858">
        <v>2</v>
      </c>
      <c r="J4858">
        <v>908</v>
      </c>
      <c r="K4858">
        <v>1.0234954999999999</v>
      </c>
      <c r="L4858" t="s">
        <v>15</v>
      </c>
    </row>
    <row r="4859" spans="1:12" x14ac:dyDescent="0.3">
      <c r="A4859" s="1">
        <v>44421</v>
      </c>
      <c r="B4859">
        <v>2021</v>
      </c>
      <c r="C4859" t="s">
        <v>17</v>
      </c>
      <c r="D4859">
        <v>140060</v>
      </c>
      <c r="E4859">
        <v>225000</v>
      </c>
      <c r="F4859" t="s">
        <v>13</v>
      </c>
      <c r="G4859" t="s">
        <v>14</v>
      </c>
      <c r="H4859">
        <v>3</v>
      </c>
      <c r="I4859">
        <v>2</v>
      </c>
      <c r="J4859">
        <v>927</v>
      </c>
      <c r="K4859">
        <v>1.0234954999999999</v>
      </c>
      <c r="L4859" t="s">
        <v>22</v>
      </c>
    </row>
    <row r="4860" spans="1:12" x14ac:dyDescent="0.3">
      <c r="A4860" s="1">
        <v>44422</v>
      </c>
      <c r="B4860">
        <v>2021</v>
      </c>
      <c r="C4860" t="s">
        <v>17</v>
      </c>
      <c r="D4860">
        <v>122450</v>
      </c>
      <c r="E4860">
        <v>220000</v>
      </c>
      <c r="F4860" t="s">
        <v>23</v>
      </c>
      <c r="G4860" t="s">
        <v>24</v>
      </c>
      <c r="H4860">
        <v>6</v>
      </c>
      <c r="I4860">
        <v>4</v>
      </c>
      <c r="J4860">
        <v>1848</v>
      </c>
      <c r="K4860">
        <v>1.0234954999999999</v>
      </c>
      <c r="L4860" t="s">
        <v>22</v>
      </c>
    </row>
    <row r="4861" spans="1:12" x14ac:dyDescent="0.3">
      <c r="A4861" s="1">
        <v>44422</v>
      </c>
      <c r="B4861">
        <v>2021</v>
      </c>
      <c r="C4861" t="s">
        <v>29</v>
      </c>
      <c r="D4861">
        <v>439740</v>
      </c>
      <c r="E4861">
        <v>717500</v>
      </c>
      <c r="F4861" t="s">
        <v>13</v>
      </c>
      <c r="G4861" t="s">
        <v>14</v>
      </c>
      <c r="H4861">
        <v>3</v>
      </c>
      <c r="I4861">
        <v>1</v>
      </c>
      <c r="J4861">
        <v>1026</v>
      </c>
      <c r="K4861">
        <v>1.0234954999999999</v>
      </c>
      <c r="L4861" t="s">
        <v>15</v>
      </c>
    </row>
    <row r="4862" spans="1:12" x14ac:dyDescent="0.3">
      <c r="A4862" s="1">
        <v>44422</v>
      </c>
      <c r="B4862">
        <v>2021</v>
      </c>
      <c r="C4862" t="s">
        <v>17</v>
      </c>
      <c r="D4862">
        <v>114260</v>
      </c>
      <c r="E4862">
        <v>398000</v>
      </c>
      <c r="F4862" t="s">
        <v>19</v>
      </c>
      <c r="G4862" t="s">
        <v>20</v>
      </c>
      <c r="H4862">
        <v>4</v>
      </c>
      <c r="I4862">
        <v>3</v>
      </c>
      <c r="J4862">
        <v>1444</v>
      </c>
      <c r="K4862">
        <v>1.0234954999999999</v>
      </c>
      <c r="L4862" t="s">
        <v>25</v>
      </c>
    </row>
    <row r="4863" spans="1:12" x14ac:dyDescent="0.3">
      <c r="A4863" s="1">
        <v>44422</v>
      </c>
      <c r="B4863">
        <v>2021</v>
      </c>
      <c r="C4863" t="s">
        <v>17</v>
      </c>
      <c r="D4863">
        <v>124830</v>
      </c>
      <c r="E4863">
        <v>239000</v>
      </c>
      <c r="F4863" t="s">
        <v>13</v>
      </c>
      <c r="G4863" t="s">
        <v>14</v>
      </c>
      <c r="H4863">
        <v>3</v>
      </c>
      <c r="I4863">
        <v>1</v>
      </c>
      <c r="J4863">
        <v>1019</v>
      </c>
      <c r="K4863">
        <v>1.0234954999999999</v>
      </c>
      <c r="L4863" t="s">
        <v>25</v>
      </c>
    </row>
    <row r="4864" spans="1:12" x14ac:dyDescent="0.3">
      <c r="A4864" s="1">
        <v>44422</v>
      </c>
      <c r="B4864">
        <v>2021</v>
      </c>
      <c r="C4864" t="s">
        <v>12</v>
      </c>
      <c r="D4864">
        <v>86970</v>
      </c>
      <c r="E4864">
        <v>156000</v>
      </c>
      <c r="F4864" t="s">
        <v>13</v>
      </c>
      <c r="G4864" t="s">
        <v>14</v>
      </c>
      <c r="H4864">
        <v>3</v>
      </c>
      <c r="I4864">
        <v>1</v>
      </c>
      <c r="J4864">
        <v>992</v>
      </c>
      <c r="K4864">
        <v>1.0234954999999999</v>
      </c>
      <c r="L4864" t="s">
        <v>22</v>
      </c>
    </row>
    <row r="4865" spans="1:12" x14ac:dyDescent="0.3">
      <c r="A4865" s="1">
        <v>44423</v>
      </c>
      <c r="B4865">
        <v>2021</v>
      </c>
      <c r="C4865" t="s">
        <v>29</v>
      </c>
      <c r="D4865">
        <v>281960</v>
      </c>
      <c r="E4865">
        <v>395000</v>
      </c>
      <c r="F4865" t="s">
        <v>13</v>
      </c>
      <c r="G4865" t="s">
        <v>14</v>
      </c>
      <c r="H4865">
        <v>3</v>
      </c>
      <c r="I4865">
        <v>2</v>
      </c>
      <c r="J4865">
        <v>972</v>
      </c>
      <c r="K4865">
        <v>1.0234954999999999</v>
      </c>
      <c r="L4865" t="s">
        <v>22</v>
      </c>
    </row>
    <row r="4866" spans="1:12" x14ac:dyDescent="0.3">
      <c r="A4866" s="1">
        <v>44423</v>
      </c>
      <c r="B4866">
        <v>2021</v>
      </c>
      <c r="C4866" t="s">
        <v>30</v>
      </c>
      <c r="D4866">
        <v>494120</v>
      </c>
      <c r="E4866">
        <v>746000</v>
      </c>
      <c r="F4866" t="s">
        <v>13</v>
      </c>
      <c r="G4866" t="s">
        <v>14</v>
      </c>
      <c r="H4866">
        <v>3</v>
      </c>
      <c r="I4866">
        <v>3</v>
      </c>
      <c r="J4866">
        <v>1058</v>
      </c>
      <c r="K4866">
        <v>1.0234954999999999</v>
      </c>
      <c r="L4866" t="s">
        <v>25</v>
      </c>
    </row>
    <row r="4867" spans="1:12" x14ac:dyDescent="0.3">
      <c r="A4867" s="1">
        <v>44424</v>
      </c>
      <c r="B4867">
        <v>2021</v>
      </c>
      <c r="C4867" t="s">
        <v>21</v>
      </c>
      <c r="D4867">
        <v>530040</v>
      </c>
      <c r="E4867">
        <v>802500</v>
      </c>
      <c r="F4867" t="s">
        <v>19</v>
      </c>
      <c r="G4867" t="s">
        <v>20</v>
      </c>
      <c r="H4867">
        <v>4</v>
      </c>
      <c r="I4867">
        <v>2</v>
      </c>
      <c r="J4867">
        <v>1329</v>
      </c>
      <c r="K4867">
        <v>1.0234954999999999</v>
      </c>
      <c r="L4867" t="s">
        <v>22</v>
      </c>
    </row>
    <row r="4868" spans="1:12" x14ac:dyDescent="0.3">
      <c r="A4868" s="1">
        <v>44427</v>
      </c>
      <c r="B4868">
        <v>2021</v>
      </c>
      <c r="C4868" t="s">
        <v>26</v>
      </c>
      <c r="D4868">
        <v>291970</v>
      </c>
      <c r="E4868">
        <v>530000</v>
      </c>
      <c r="F4868" t="s">
        <v>13</v>
      </c>
      <c r="G4868" t="s">
        <v>14</v>
      </c>
      <c r="H4868">
        <v>3</v>
      </c>
      <c r="I4868">
        <v>3</v>
      </c>
      <c r="J4868">
        <v>912</v>
      </c>
      <c r="K4868">
        <v>1.0234954999999999</v>
      </c>
      <c r="L4868" t="s">
        <v>16</v>
      </c>
    </row>
    <row r="4869" spans="1:12" x14ac:dyDescent="0.3">
      <c r="A4869" s="1">
        <v>44427</v>
      </c>
      <c r="B4869">
        <v>2021</v>
      </c>
      <c r="C4869" t="s">
        <v>26</v>
      </c>
      <c r="D4869">
        <v>286090</v>
      </c>
      <c r="E4869">
        <v>450000</v>
      </c>
      <c r="F4869" t="s">
        <v>13</v>
      </c>
      <c r="G4869" t="s">
        <v>14</v>
      </c>
      <c r="H4869">
        <v>3</v>
      </c>
      <c r="I4869">
        <v>3</v>
      </c>
      <c r="J4869">
        <v>992</v>
      </c>
      <c r="K4869">
        <v>1.0234954999999999</v>
      </c>
      <c r="L4869" t="s">
        <v>16</v>
      </c>
    </row>
    <row r="4870" spans="1:12" x14ac:dyDescent="0.3">
      <c r="A4870" s="1">
        <v>44428</v>
      </c>
      <c r="B4870">
        <v>2021</v>
      </c>
      <c r="C4870" t="s">
        <v>12</v>
      </c>
      <c r="D4870">
        <v>85750</v>
      </c>
      <c r="E4870">
        <v>105000</v>
      </c>
      <c r="F4870" t="s">
        <v>13</v>
      </c>
      <c r="G4870" t="s">
        <v>14</v>
      </c>
      <c r="H4870">
        <v>3</v>
      </c>
      <c r="I4870">
        <v>2</v>
      </c>
      <c r="J4870">
        <v>1042</v>
      </c>
      <c r="K4870">
        <v>1.0234954999999999</v>
      </c>
      <c r="L4870" t="s">
        <v>15</v>
      </c>
    </row>
    <row r="4871" spans="1:12" x14ac:dyDescent="0.3">
      <c r="A4871" s="1">
        <v>44429</v>
      </c>
      <c r="B4871">
        <v>2021</v>
      </c>
      <c r="C4871" t="s">
        <v>12</v>
      </c>
      <c r="D4871">
        <v>37370</v>
      </c>
      <c r="E4871">
        <v>129900</v>
      </c>
      <c r="F4871" t="s">
        <v>13</v>
      </c>
      <c r="G4871" t="s">
        <v>14</v>
      </c>
      <c r="H4871">
        <v>3</v>
      </c>
      <c r="I4871">
        <v>1</v>
      </c>
      <c r="J4871">
        <v>905</v>
      </c>
      <c r="K4871">
        <v>1.0234954999999999</v>
      </c>
      <c r="L4871" t="s">
        <v>25</v>
      </c>
    </row>
    <row r="4872" spans="1:12" x14ac:dyDescent="0.3">
      <c r="A4872" s="1">
        <v>44429</v>
      </c>
      <c r="B4872">
        <v>2021</v>
      </c>
      <c r="C4872" t="s">
        <v>29</v>
      </c>
      <c r="D4872">
        <v>149310</v>
      </c>
      <c r="E4872">
        <v>243000</v>
      </c>
      <c r="F4872" t="s">
        <v>13</v>
      </c>
      <c r="G4872" t="s">
        <v>14</v>
      </c>
      <c r="H4872">
        <v>3</v>
      </c>
      <c r="I4872">
        <v>2</v>
      </c>
      <c r="J4872">
        <v>990</v>
      </c>
      <c r="K4872">
        <v>1.0234954999999999</v>
      </c>
      <c r="L4872" t="s">
        <v>25</v>
      </c>
    </row>
    <row r="4873" spans="1:12" x14ac:dyDescent="0.3">
      <c r="A4873" s="1">
        <v>44429</v>
      </c>
      <c r="B4873">
        <v>2021</v>
      </c>
      <c r="C4873" t="s">
        <v>12</v>
      </c>
      <c r="D4873">
        <v>20680</v>
      </c>
      <c r="E4873">
        <v>35000</v>
      </c>
      <c r="F4873" t="s">
        <v>13</v>
      </c>
      <c r="G4873" t="s">
        <v>14</v>
      </c>
      <c r="H4873">
        <v>3</v>
      </c>
      <c r="I4873">
        <v>2</v>
      </c>
      <c r="J4873">
        <v>954</v>
      </c>
      <c r="K4873">
        <v>1.0234954999999999</v>
      </c>
      <c r="L4873" t="s">
        <v>15</v>
      </c>
    </row>
    <row r="4874" spans="1:12" x14ac:dyDescent="0.3">
      <c r="A4874" s="1">
        <v>44430</v>
      </c>
      <c r="B4874">
        <v>2021</v>
      </c>
      <c r="C4874" t="s">
        <v>30</v>
      </c>
      <c r="D4874">
        <v>330130</v>
      </c>
      <c r="E4874">
        <v>599950</v>
      </c>
      <c r="F4874" t="s">
        <v>19</v>
      </c>
      <c r="G4874" t="s">
        <v>20</v>
      </c>
      <c r="H4874">
        <v>4</v>
      </c>
      <c r="I4874">
        <v>4</v>
      </c>
      <c r="J4874">
        <v>1277</v>
      </c>
      <c r="K4874">
        <v>1.0234954999999999</v>
      </c>
      <c r="L4874" t="s">
        <v>25</v>
      </c>
    </row>
    <row r="4875" spans="1:12" x14ac:dyDescent="0.3">
      <c r="A4875" s="1">
        <v>44430</v>
      </c>
      <c r="B4875">
        <v>2021</v>
      </c>
      <c r="C4875" t="s">
        <v>26</v>
      </c>
      <c r="D4875">
        <v>447090</v>
      </c>
      <c r="E4875">
        <v>670000</v>
      </c>
      <c r="F4875" t="s">
        <v>13</v>
      </c>
      <c r="G4875" t="s">
        <v>14</v>
      </c>
      <c r="H4875">
        <v>3</v>
      </c>
      <c r="I4875">
        <v>3</v>
      </c>
      <c r="J4875">
        <v>988</v>
      </c>
      <c r="K4875">
        <v>1.0234954999999999</v>
      </c>
      <c r="L4875" t="s">
        <v>22</v>
      </c>
    </row>
    <row r="4876" spans="1:12" x14ac:dyDescent="0.3">
      <c r="A4876" s="1">
        <v>44434</v>
      </c>
      <c r="B4876">
        <v>2021</v>
      </c>
      <c r="C4876" t="s">
        <v>21</v>
      </c>
      <c r="D4876">
        <v>580790</v>
      </c>
      <c r="E4876">
        <v>275000</v>
      </c>
      <c r="F4876" t="s">
        <v>13</v>
      </c>
      <c r="G4876" t="s">
        <v>14</v>
      </c>
      <c r="H4876">
        <v>3</v>
      </c>
      <c r="I4876">
        <v>3</v>
      </c>
      <c r="J4876">
        <v>909</v>
      </c>
      <c r="K4876">
        <v>1.0234954999999999</v>
      </c>
      <c r="L4876" t="s">
        <v>25</v>
      </c>
    </row>
    <row r="4877" spans="1:12" x14ac:dyDescent="0.3">
      <c r="A4877" s="1">
        <v>44434</v>
      </c>
      <c r="B4877">
        <v>2021</v>
      </c>
      <c r="C4877" t="s">
        <v>17</v>
      </c>
      <c r="D4877">
        <v>90310</v>
      </c>
      <c r="E4877">
        <v>180000</v>
      </c>
      <c r="F4877" t="s">
        <v>23</v>
      </c>
      <c r="G4877" t="s">
        <v>24</v>
      </c>
      <c r="H4877">
        <v>6</v>
      </c>
      <c r="I4877">
        <v>5</v>
      </c>
      <c r="J4877">
        <v>1803</v>
      </c>
      <c r="K4877">
        <v>1.0234954999999999</v>
      </c>
      <c r="L4877" t="s">
        <v>16</v>
      </c>
    </row>
    <row r="4878" spans="1:12" x14ac:dyDescent="0.3">
      <c r="A4878" s="1">
        <v>44434</v>
      </c>
      <c r="B4878">
        <v>2021</v>
      </c>
      <c r="C4878" t="s">
        <v>29</v>
      </c>
      <c r="D4878">
        <v>248640</v>
      </c>
      <c r="E4878">
        <v>395000</v>
      </c>
      <c r="F4878" t="s">
        <v>13</v>
      </c>
      <c r="G4878" t="s">
        <v>14</v>
      </c>
      <c r="H4878">
        <v>3</v>
      </c>
      <c r="I4878">
        <v>2</v>
      </c>
      <c r="J4878">
        <v>1076</v>
      </c>
      <c r="K4878">
        <v>1.0234954999999999</v>
      </c>
      <c r="L4878" t="s">
        <v>22</v>
      </c>
    </row>
    <row r="4879" spans="1:12" x14ac:dyDescent="0.3">
      <c r="A4879" s="1">
        <v>44435</v>
      </c>
      <c r="B4879">
        <v>2021</v>
      </c>
      <c r="C4879" t="s">
        <v>17</v>
      </c>
      <c r="D4879">
        <v>206330</v>
      </c>
      <c r="E4879">
        <v>265000</v>
      </c>
      <c r="F4879" t="s">
        <v>27</v>
      </c>
      <c r="G4879" t="s">
        <v>28</v>
      </c>
      <c r="H4879">
        <v>8</v>
      </c>
      <c r="I4879">
        <v>7</v>
      </c>
      <c r="J4879">
        <v>2632</v>
      </c>
      <c r="K4879">
        <v>1.0234954999999999</v>
      </c>
      <c r="L4879" t="s">
        <v>25</v>
      </c>
    </row>
    <row r="4880" spans="1:12" x14ac:dyDescent="0.3">
      <c r="A4880" s="1">
        <v>44435</v>
      </c>
      <c r="B4880">
        <v>2021</v>
      </c>
      <c r="C4880" t="s">
        <v>29</v>
      </c>
      <c r="D4880">
        <v>194460</v>
      </c>
      <c r="E4880">
        <v>285000</v>
      </c>
      <c r="F4880" t="s">
        <v>13</v>
      </c>
      <c r="G4880" t="s">
        <v>14</v>
      </c>
      <c r="H4880">
        <v>3</v>
      </c>
      <c r="I4880">
        <v>2</v>
      </c>
      <c r="J4880">
        <v>1064</v>
      </c>
      <c r="K4880">
        <v>1.0234954999999999</v>
      </c>
      <c r="L4880" t="s">
        <v>15</v>
      </c>
    </row>
    <row r="4881" spans="1:12" x14ac:dyDescent="0.3">
      <c r="A4881" s="1">
        <v>44435</v>
      </c>
      <c r="B4881">
        <v>2021</v>
      </c>
      <c r="C4881" t="s">
        <v>29</v>
      </c>
      <c r="D4881">
        <v>319200</v>
      </c>
      <c r="E4881">
        <v>507500</v>
      </c>
      <c r="F4881" t="s">
        <v>13</v>
      </c>
      <c r="G4881" t="s">
        <v>14</v>
      </c>
      <c r="H4881">
        <v>3</v>
      </c>
      <c r="I4881">
        <v>2</v>
      </c>
      <c r="J4881">
        <v>974</v>
      </c>
      <c r="K4881">
        <v>1.0234954999999999</v>
      </c>
      <c r="L4881" t="s">
        <v>16</v>
      </c>
    </row>
    <row r="4882" spans="1:12" x14ac:dyDescent="0.3">
      <c r="A4882" s="1">
        <v>44436</v>
      </c>
      <c r="B4882">
        <v>2021</v>
      </c>
      <c r="C4882" t="s">
        <v>29</v>
      </c>
      <c r="D4882">
        <v>158830</v>
      </c>
      <c r="E4882">
        <v>256000</v>
      </c>
      <c r="F4882" t="s">
        <v>19</v>
      </c>
      <c r="G4882" t="s">
        <v>20</v>
      </c>
      <c r="H4882">
        <v>4</v>
      </c>
      <c r="I4882">
        <v>4</v>
      </c>
      <c r="J4882">
        <v>1203</v>
      </c>
      <c r="K4882">
        <v>1.0234954999999999</v>
      </c>
      <c r="L4882" t="s">
        <v>22</v>
      </c>
    </row>
    <row r="4883" spans="1:12" x14ac:dyDescent="0.3">
      <c r="A4883" s="1">
        <v>44436</v>
      </c>
      <c r="B4883">
        <v>2021</v>
      </c>
      <c r="C4883" t="s">
        <v>30</v>
      </c>
      <c r="D4883">
        <v>448060</v>
      </c>
      <c r="E4883">
        <v>670000</v>
      </c>
      <c r="F4883" t="s">
        <v>13</v>
      </c>
      <c r="G4883" t="s">
        <v>14</v>
      </c>
      <c r="H4883">
        <v>3</v>
      </c>
      <c r="I4883">
        <v>3</v>
      </c>
      <c r="J4883">
        <v>929</v>
      </c>
      <c r="K4883">
        <v>1.0234954999999999</v>
      </c>
      <c r="L4883" t="s">
        <v>15</v>
      </c>
    </row>
    <row r="4884" spans="1:12" x14ac:dyDescent="0.3">
      <c r="A4884" s="1">
        <v>44437</v>
      </c>
      <c r="B4884">
        <v>2021</v>
      </c>
      <c r="C4884" t="s">
        <v>30</v>
      </c>
      <c r="D4884">
        <v>938580</v>
      </c>
      <c r="E4884">
        <v>1350000</v>
      </c>
      <c r="F4884" t="s">
        <v>13</v>
      </c>
      <c r="G4884" t="s">
        <v>14</v>
      </c>
      <c r="H4884">
        <v>3</v>
      </c>
      <c r="I4884">
        <v>2</v>
      </c>
      <c r="J4884">
        <v>986</v>
      </c>
      <c r="K4884">
        <v>1.0234954999999999</v>
      </c>
      <c r="L4884" t="s">
        <v>15</v>
      </c>
    </row>
    <row r="4885" spans="1:12" x14ac:dyDescent="0.3">
      <c r="A4885" s="1">
        <v>44438</v>
      </c>
      <c r="B4885">
        <v>2021</v>
      </c>
      <c r="C4885" t="s">
        <v>26</v>
      </c>
      <c r="D4885">
        <v>629510</v>
      </c>
      <c r="E4885">
        <v>865000</v>
      </c>
      <c r="F4885" t="s">
        <v>13</v>
      </c>
      <c r="G4885" t="s">
        <v>14</v>
      </c>
      <c r="H4885">
        <v>3</v>
      </c>
      <c r="I4885">
        <v>3</v>
      </c>
      <c r="J4885">
        <v>1058</v>
      </c>
      <c r="K4885">
        <v>1.0234954999999999</v>
      </c>
      <c r="L4885" t="s">
        <v>25</v>
      </c>
    </row>
    <row r="4886" spans="1:12" x14ac:dyDescent="0.3">
      <c r="A4886" s="1">
        <v>44438</v>
      </c>
      <c r="B4886">
        <v>2021</v>
      </c>
      <c r="C4886" t="s">
        <v>26</v>
      </c>
      <c r="D4886">
        <v>797020</v>
      </c>
      <c r="E4886">
        <v>1199000</v>
      </c>
      <c r="F4886" t="s">
        <v>13</v>
      </c>
      <c r="G4886" t="s">
        <v>14</v>
      </c>
      <c r="H4886">
        <v>3</v>
      </c>
      <c r="I4886">
        <v>1</v>
      </c>
      <c r="J4886">
        <v>1029</v>
      </c>
      <c r="K4886">
        <v>1.0234954999999999</v>
      </c>
      <c r="L4886" t="s">
        <v>16</v>
      </c>
    </row>
    <row r="4887" spans="1:12" x14ac:dyDescent="0.3">
      <c r="A4887" s="1">
        <v>44438</v>
      </c>
      <c r="B4887">
        <v>2021</v>
      </c>
      <c r="C4887" t="s">
        <v>30</v>
      </c>
      <c r="D4887">
        <v>486620</v>
      </c>
      <c r="E4887">
        <v>730000</v>
      </c>
      <c r="F4887" t="s">
        <v>13</v>
      </c>
      <c r="G4887" t="s">
        <v>14</v>
      </c>
      <c r="H4887">
        <v>3</v>
      </c>
      <c r="I4887">
        <v>1</v>
      </c>
      <c r="J4887">
        <v>1031</v>
      </c>
      <c r="K4887">
        <v>1.0234954999999999</v>
      </c>
      <c r="L4887" t="s">
        <v>22</v>
      </c>
    </row>
    <row r="4888" spans="1:12" x14ac:dyDescent="0.3">
      <c r="A4888" s="1">
        <v>44442</v>
      </c>
      <c r="B4888">
        <v>2021</v>
      </c>
      <c r="C4888" t="s">
        <v>26</v>
      </c>
      <c r="D4888">
        <v>293440</v>
      </c>
      <c r="E4888">
        <v>360000</v>
      </c>
      <c r="F4888" t="s">
        <v>13</v>
      </c>
      <c r="G4888" t="s">
        <v>14</v>
      </c>
      <c r="H4888">
        <v>3</v>
      </c>
      <c r="I4888">
        <v>3</v>
      </c>
      <c r="J4888">
        <v>925</v>
      </c>
      <c r="K4888">
        <v>1.0234954999999999</v>
      </c>
      <c r="L4888" t="s">
        <v>15</v>
      </c>
    </row>
    <row r="4889" spans="1:12" x14ac:dyDescent="0.3">
      <c r="A4889" s="1">
        <v>44442</v>
      </c>
      <c r="B4889">
        <v>2021</v>
      </c>
      <c r="C4889" t="s">
        <v>30</v>
      </c>
      <c r="D4889">
        <v>724430</v>
      </c>
      <c r="E4889">
        <v>1000000</v>
      </c>
      <c r="F4889" t="s">
        <v>13</v>
      </c>
      <c r="G4889" t="s">
        <v>14</v>
      </c>
      <c r="H4889">
        <v>3</v>
      </c>
      <c r="I4889">
        <v>3</v>
      </c>
      <c r="J4889">
        <v>1068</v>
      </c>
      <c r="K4889">
        <v>1.0234954999999999</v>
      </c>
      <c r="L4889" t="s">
        <v>15</v>
      </c>
    </row>
    <row r="4890" spans="1:12" x14ac:dyDescent="0.3">
      <c r="A4890" s="1">
        <v>44442</v>
      </c>
      <c r="B4890">
        <v>2021</v>
      </c>
      <c r="C4890" t="s">
        <v>29</v>
      </c>
      <c r="D4890">
        <v>251790</v>
      </c>
      <c r="E4890">
        <v>399000</v>
      </c>
      <c r="F4890" t="s">
        <v>13</v>
      </c>
      <c r="G4890" t="s">
        <v>14</v>
      </c>
      <c r="H4890">
        <v>3</v>
      </c>
      <c r="I4890">
        <v>1</v>
      </c>
      <c r="J4890">
        <v>1091</v>
      </c>
      <c r="K4890">
        <v>1.0234954999999999</v>
      </c>
      <c r="L4890" t="s">
        <v>25</v>
      </c>
    </row>
    <row r="4891" spans="1:12" x14ac:dyDescent="0.3">
      <c r="A4891" s="1">
        <v>44443</v>
      </c>
      <c r="B4891">
        <v>2021</v>
      </c>
      <c r="C4891" t="s">
        <v>30</v>
      </c>
      <c r="D4891">
        <v>330350</v>
      </c>
      <c r="E4891">
        <v>438000</v>
      </c>
      <c r="F4891" t="s">
        <v>13</v>
      </c>
      <c r="G4891" t="s">
        <v>14</v>
      </c>
      <c r="H4891">
        <v>3</v>
      </c>
      <c r="I4891">
        <v>1</v>
      </c>
      <c r="J4891">
        <v>1023</v>
      </c>
      <c r="K4891">
        <v>1.0234954999999999</v>
      </c>
      <c r="L4891" t="s">
        <v>25</v>
      </c>
    </row>
    <row r="4892" spans="1:12" x14ac:dyDescent="0.3">
      <c r="A4892" s="1">
        <v>44444</v>
      </c>
      <c r="B4892">
        <v>2021</v>
      </c>
      <c r="C4892" t="s">
        <v>30</v>
      </c>
      <c r="D4892">
        <v>640290</v>
      </c>
      <c r="E4892">
        <v>775300</v>
      </c>
      <c r="F4892" t="s">
        <v>13</v>
      </c>
      <c r="G4892" t="s">
        <v>14</v>
      </c>
      <c r="H4892">
        <v>3</v>
      </c>
      <c r="I4892">
        <v>2</v>
      </c>
      <c r="J4892">
        <v>982</v>
      </c>
      <c r="K4892">
        <v>1.0234954999999999</v>
      </c>
      <c r="L4892" t="s">
        <v>15</v>
      </c>
    </row>
    <row r="4893" spans="1:12" x14ac:dyDescent="0.3">
      <c r="A4893" s="1">
        <v>44444</v>
      </c>
      <c r="B4893">
        <v>2021</v>
      </c>
      <c r="C4893" t="s">
        <v>29</v>
      </c>
      <c r="D4893">
        <v>116970</v>
      </c>
      <c r="E4893">
        <v>203000</v>
      </c>
      <c r="F4893" t="s">
        <v>13</v>
      </c>
      <c r="G4893" t="s">
        <v>14</v>
      </c>
      <c r="H4893">
        <v>3</v>
      </c>
      <c r="I4893">
        <v>3</v>
      </c>
      <c r="J4893">
        <v>1032</v>
      </c>
      <c r="K4893">
        <v>1.0234954999999999</v>
      </c>
      <c r="L4893" t="s">
        <v>15</v>
      </c>
    </row>
    <row r="4894" spans="1:12" x14ac:dyDescent="0.3">
      <c r="A4894" s="1">
        <v>44448</v>
      </c>
      <c r="B4894">
        <v>2021</v>
      </c>
      <c r="C4894" t="s">
        <v>17</v>
      </c>
      <c r="D4894">
        <v>144070</v>
      </c>
      <c r="E4894">
        <v>230000</v>
      </c>
      <c r="F4894" t="s">
        <v>13</v>
      </c>
      <c r="G4894" t="s">
        <v>14</v>
      </c>
      <c r="H4894">
        <v>3</v>
      </c>
      <c r="I4894">
        <v>1</v>
      </c>
      <c r="J4894">
        <v>971</v>
      </c>
      <c r="K4894">
        <v>1.0234954999999999</v>
      </c>
      <c r="L4894" t="s">
        <v>22</v>
      </c>
    </row>
    <row r="4895" spans="1:12" x14ac:dyDescent="0.3">
      <c r="A4895" s="1">
        <v>44449</v>
      </c>
      <c r="B4895">
        <v>2021</v>
      </c>
      <c r="C4895" t="s">
        <v>30</v>
      </c>
      <c r="D4895">
        <v>311070</v>
      </c>
      <c r="E4895">
        <v>453000</v>
      </c>
      <c r="F4895" t="s">
        <v>13</v>
      </c>
      <c r="G4895" t="s">
        <v>14</v>
      </c>
      <c r="H4895">
        <v>3</v>
      </c>
      <c r="I4895">
        <v>1</v>
      </c>
      <c r="J4895">
        <v>917</v>
      </c>
      <c r="K4895">
        <v>1.0234954999999999</v>
      </c>
      <c r="L4895" t="s">
        <v>15</v>
      </c>
    </row>
    <row r="4896" spans="1:12" x14ac:dyDescent="0.3">
      <c r="A4896" s="1">
        <v>44449</v>
      </c>
      <c r="B4896">
        <v>2021</v>
      </c>
      <c r="C4896" t="s">
        <v>12</v>
      </c>
      <c r="D4896">
        <v>57520</v>
      </c>
      <c r="E4896">
        <v>164900</v>
      </c>
      <c r="F4896" t="s">
        <v>23</v>
      </c>
      <c r="G4896" t="s">
        <v>24</v>
      </c>
      <c r="H4896">
        <v>6</v>
      </c>
      <c r="I4896">
        <v>4</v>
      </c>
      <c r="J4896">
        <v>1918</v>
      </c>
      <c r="K4896">
        <v>1.0234954999999999</v>
      </c>
      <c r="L4896" t="s">
        <v>16</v>
      </c>
    </row>
    <row r="4897" spans="1:12" x14ac:dyDescent="0.3">
      <c r="A4897" s="1">
        <v>44450</v>
      </c>
      <c r="B4897">
        <v>2021</v>
      </c>
      <c r="C4897" t="s">
        <v>12</v>
      </c>
      <c r="D4897">
        <v>76960</v>
      </c>
      <c r="E4897">
        <v>121000</v>
      </c>
      <c r="F4897" t="s">
        <v>13</v>
      </c>
      <c r="G4897" t="s">
        <v>14</v>
      </c>
      <c r="H4897">
        <v>3</v>
      </c>
      <c r="I4897">
        <v>1</v>
      </c>
      <c r="J4897">
        <v>903</v>
      </c>
      <c r="K4897">
        <v>1.0234954999999999</v>
      </c>
      <c r="L4897" t="s">
        <v>15</v>
      </c>
    </row>
    <row r="4898" spans="1:12" x14ac:dyDescent="0.3">
      <c r="A4898" s="1">
        <v>44450</v>
      </c>
      <c r="B4898">
        <v>2021</v>
      </c>
      <c r="C4898" t="s">
        <v>29</v>
      </c>
      <c r="D4898">
        <v>224140</v>
      </c>
      <c r="E4898">
        <v>335000</v>
      </c>
      <c r="F4898" t="s">
        <v>13</v>
      </c>
      <c r="G4898" t="s">
        <v>14</v>
      </c>
      <c r="H4898">
        <v>3</v>
      </c>
      <c r="I4898">
        <v>1</v>
      </c>
      <c r="J4898">
        <v>999</v>
      </c>
      <c r="K4898">
        <v>1.0234954999999999</v>
      </c>
      <c r="L4898" t="s">
        <v>16</v>
      </c>
    </row>
    <row r="4899" spans="1:12" x14ac:dyDescent="0.3">
      <c r="A4899" s="1">
        <v>44451</v>
      </c>
      <c r="B4899">
        <v>2021</v>
      </c>
      <c r="C4899" t="s">
        <v>26</v>
      </c>
      <c r="D4899">
        <v>331660</v>
      </c>
      <c r="E4899">
        <v>550000</v>
      </c>
      <c r="F4899" t="s">
        <v>13</v>
      </c>
      <c r="G4899" t="s">
        <v>14</v>
      </c>
      <c r="H4899">
        <v>3</v>
      </c>
      <c r="I4899">
        <v>3</v>
      </c>
      <c r="J4899">
        <v>1014</v>
      </c>
      <c r="K4899">
        <v>1.0234954999999999</v>
      </c>
      <c r="L4899" t="s">
        <v>25</v>
      </c>
    </row>
    <row r="4900" spans="1:12" x14ac:dyDescent="0.3">
      <c r="A4900" s="1">
        <v>44451</v>
      </c>
      <c r="B4900">
        <v>2021</v>
      </c>
      <c r="C4900" t="s">
        <v>17</v>
      </c>
      <c r="D4900">
        <v>82810</v>
      </c>
      <c r="E4900">
        <v>145000</v>
      </c>
      <c r="F4900" t="s">
        <v>13</v>
      </c>
      <c r="G4900" t="s">
        <v>14</v>
      </c>
      <c r="H4900">
        <v>3</v>
      </c>
      <c r="I4900">
        <v>3</v>
      </c>
      <c r="J4900">
        <v>1056</v>
      </c>
      <c r="K4900">
        <v>1.0234954999999999</v>
      </c>
      <c r="L4900" t="s">
        <v>22</v>
      </c>
    </row>
    <row r="4901" spans="1:12" x14ac:dyDescent="0.3">
      <c r="A4901" s="1">
        <v>44451</v>
      </c>
      <c r="B4901">
        <v>2021</v>
      </c>
      <c r="C4901" t="s">
        <v>17</v>
      </c>
      <c r="D4901">
        <v>132740</v>
      </c>
      <c r="E4901">
        <v>250000</v>
      </c>
      <c r="F4901" t="s">
        <v>23</v>
      </c>
      <c r="G4901" t="s">
        <v>24</v>
      </c>
      <c r="H4901">
        <v>6</v>
      </c>
      <c r="I4901">
        <v>6</v>
      </c>
      <c r="J4901">
        <v>1963</v>
      </c>
      <c r="K4901">
        <v>1.0234954999999999</v>
      </c>
      <c r="L4901" t="s">
        <v>22</v>
      </c>
    </row>
    <row r="4902" spans="1:12" x14ac:dyDescent="0.3">
      <c r="A4902" s="1">
        <v>44451</v>
      </c>
      <c r="B4902">
        <v>2021</v>
      </c>
      <c r="C4902" t="s">
        <v>30</v>
      </c>
      <c r="D4902">
        <v>265430</v>
      </c>
      <c r="E4902">
        <v>510000</v>
      </c>
      <c r="F4902" t="s">
        <v>19</v>
      </c>
      <c r="G4902" t="s">
        <v>20</v>
      </c>
      <c r="H4902">
        <v>4</v>
      </c>
      <c r="I4902">
        <v>3</v>
      </c>
      <c r="J4902">
        <v>1432</v>
      </c>
      <c r="K4902">
        <v>1.0234954999999999</v>
      </c>
      <c r="L4902" t="s">
        <v>22</v>
      </c>
    </row>
    <row r="4903" spans="1:12" x14ac:dyDescent="0.3">
      <c r="A4903" s="1">
        <v>44452</v>
      </c>
      <c r="B4903">
        <v>2021</v>
      </c>
      <c r="C4903" t="s">
        <v>30</v>
      </c>
      <c r="D4903">
        <v>298550</v>
      </c>
      <c r="E4903">
        <v>491000</v>
      </c>
      <c r="F4903" t="s">
        <v>13</v>
      </c>
      <c r="G4903" t="s">
        <v>14</v>
      </c>
      <c r="H4903">
        <v>3</v>
      </c>
      <c r="I4903">
        <v>1</v>
      </c>
      <c r="J4903">
        <v>1079</v>
      </c>
      <c r="K4903">
        <v>1.0234954999999999</v>
      </c>
      <c r="L4903" t="s">
        <v>22</v>
      </c>
    </row>
    <row r="4904" spans="1:12" x14ac:dyDescent="0.3">
      <c r="A4904" s="1">
        <v>44455</v>
      </c>
      <c r="B4904">
        <v>2021</v>
      </c>
      <c r="C4904" t="s">
        <v>12</v>
      </c>
      <c r="D4904">
        <v>95530</v>
      </c>
      <c r="E4904">
        <v>164600</v>
      </c>
      <c r="F4904" t="s">
        <v>13</v>
      </c>
      <c r="G4904" t="s">
        <v>14</v>
      </c>
      <c r="H4904">
        <v>3</v>
      </c>
      <c r="I4904">
        <v>2</v>
      </c>
      <c r="J4904">
        <v>1087</v>
      </c>
      <c r="K4904">
        <v>1.0234954999999999</v>
      </c>
      <c r="L4904" t="s">
        <v>15</v>
      </c>
    </row>
    <row r="4905" spans="1:12" x14ac:dyDescent="0.3">
      <c r="A4905" s="1">
        <v>44455</v>
      </c>
      <c r="B4905">
        <v>2021</v>
      </c>
      <c r="C4905" t="s">
        <v>17</v>
      </c>
      <c r="D4905">
        <v>89640</v>
      </c>
      <c r="E4905">
        <v>125000</v>
      </c>
      <c r="F4905" t="s">
        <v>19</v>
      </c>
      <c r="G4905" t="s">
        <v>20</v>
      </c>
      <c r="H4905">
        <v>4</v>
      </c>
      <c r="I4905">
        <v>4</v>
      </c>
      <c r="J4905">
        <v>1435</v>
      </c>
      <c r="K4905">
        <v>1.0234954999999999</v>
      </c>
      <c r="L4905" t="s">
        <v>25</v>
      </c>
    </row>
    <row r="4906" spans="1:12" x14ac:dyDescent="0.3">
      <c r="A4906" s="1">
        <v>44455</v>
      </c>
      <c r="B4906">
        <v>2021</v>
      </c>
      <c r="C4906" t="s">
        <v>30</v>
      </c>
      <c r="D4906">
        <v>449770</v>
      </c>
      <c r="E4906">
        <v>506000</v>
      </c>
      <c r="F4906" t="s">
        <v>13</v>
      </c>
      <c r="G4906" t="s">
        <v>14</v>
      </c>
      <c r="H4906">
        <v>3</v>
      </c>
      <c r="I4906">
        <v>3</v>
      </c>
      <c r="J4906">
        <v>977</v>
      </c>
      <c r="K4906">
        <v>1.0234954999999999</v>
      </c>
      <c r="L4906" t="s">
        <v>15</v>
      </c>
    </row>
    <row r="4907" spans="1:12" x14ac:dyDescent="0.3">
      <c r="A4907" s="1">
        <v>44455</v>
      </c>
      <c r="B4907">
        <v>2021</v>
      </c>
      <c r="C4907" t="s">
        <v>26</v>
      </c>
      <c r="D4907">
        <v>191310</v>
      </c>
      <c r="E4907">
        <v>272000</v>
      </c>
      <c r="F4907" t="s">
        <v>13</v>
      </c>
      <c r="G4907" t="s">
        <v>14</v>
      </c>
      <c r="H4907">
        <v>3</v>
      </c>
      <c r="I4907">
        <v>1</v>
      </c>
      <c r="J4907">
        <v>970</v>
      </c>
      <c r="K4907">
        <v>1.0234954999999999</v>
      </c>
      <c r="L4907" t="s">
        <v>25</v>
      </c>
    </row>
    <row r="4908" spans="1:12" x14ac:dyDescent="0.3">
      <c r="A4908" s="1">
        <v>44456</v>
      </c>
      <c r="B4908">
        <v>2021</v>
      </c>
      <c r="C4908" t="s">
        <v>17</v>
      </c>
      <c r="D4908">
        <v>177000</v>
      </c>
      <c r="E4908">
        <v>333900</v>
      </c>
      <c r="F4908" t="s">
        <v>13</v>
      </c>
      <c r="G4908" t="s">
        <v>14</v>
      </c>
      <c r="H4908">
        <v>3</v>
      </c>
      <c r="I4908">
        <v>2</v>
      </c>
      <c r="J4908">
        <v>1024</v>
      </c>
      <c r="K4908">
        <v>1.0234954999999999</v>
      </c>
      <c r="L4908" t="s">
        <v>25</v>
      </c>
    </row>
    <row r="4909" spans="1:12" x14ac:dyDescent="0.3">
      <c r="A4909" s="1">
        <v>44457</v>
      </c>
      <c r="B4909">
        <v>2021</v>
      </c>
      <c r="C4909" t="s">
        <v>17</v>
      </c>
      <c r="D4909">
        <v>98590</v>
      </c>
      <c r="E4909">
        <v>174000</v>
      </c>
      <c r="F4909" t="s">
        <v>19</v>
      </c>
      <c r="G4909" t="s">
        <v>20</v>
      </c>
      <c r="H4909">
        <v>4</v>
      </c>
      <c r="I4909">
        <v>2</v>
      </c>
      <c r="J4909">
        <v>1451</v>
      </c>
      <c r="K4909">
        <v>1.0234954999999999</v>
      </c>
      <c r="L4909" t="s">
        <v>25</v>
      </c>
    </row>
    <row r="4910" spans="1:12" x14ac:dyDescent="0.3">
      <c r="A4910" s="1">
        <v>44457</v>
      </c>
      <c r="B4910">
        <v>2021</v>
      </c>
      <c r="C4910" t="s">
        <v>21</v>
      </c>
      <c r="D4910">
        <v>582890</v>
      </c>
      <c r="E4910">
        <v>775000</v>
      </c>
      <c r="F4910" t="s">
        <v>13</v>
      </c>
      <c r="G4910" t="s">
        <v>14</v>
      </c>
      <c r="H4910">
        <v>3</v>
      </c>
      <c r="I4910">
        <v>1</v>
      </c>
      <c r="J4910">
        <v>928</v>
      </c>
      <c r="K4910">
        <v>1.0234954999999999</v>
      </c>
      <c r="L4910" t="s">
        <v>22</v>
      </c>
    </row>
    <row r="4911" spans="1:12" x14ac:dyDescent="0.3">
      <c r="A4911" s="1">
        <v>44458</v>
      </c>
      <c r="B4911">
        <v>2021</v>
      </c>
      <c r="C4911" t="s">
        <v>17</v>
      </c>
      <c r="D4911">
        <v>49310</v>
      </c>
      <c r="E4911">
        <v>65000</v>
      </c>
      <c r="F4911" t="s">
        <v>13</v>
      </c>
      <c r="G4911" t="s">
        <v>14</v>
      </c>
      <c r="H4911">
        <v>3</v>
      </c>
      <c r="I4911">
        <v>3</v>
      </c>
      <c r="J4911">
        <v>930</v>
      </c>
      <c r="K4911">
        <v>1.0234954999999999</v>
      </c>
      <c r="L4911" t="s">
        <v>15</v>
      </c>
    </row>
    <row r="4912" spans="1:12" x14ac:dyDescent="0.3">
      <c r="A4912" s="1">
        <v>44458</v>
      </c>
      <c r="B4912">
        <v>2021</v>
      </c>
      <c r="C4912" t="s">
        <v>29</v>
      </c>
      <c r="D4912">
        <v>319060</v>
      </c>
      <c r="E4912">
        <v>485000</v>
      </c>
      <c r="F4912" t="s">
        <v>13</v>
      </c>
      <c r="G4912" t="s">
        <v>14</v>
      </c>
      <c r="H4912">
        <v>3</v>
      </c>
      <c r="I4912">
        <v>2</v>
      </c>
      <c r="J4912">
        <v>1068</v>
      </c>
      <c r="K4912">
        <v>1.0234954999999999</v>
      </c>
      <c r="L4912" t="s">
        <v>22</v>
      </c>
    </row>
    <row r="4913" spans="1:12" x14ac:dyDescent="0.3">
      <c r="A4913" s="1">
        <v>44458</v>
      </c>
      <c r="B4913">
        <v>2021</v>
      </c>
      <c r="C4913" t="s">
        <v>17</v>
      </c>
      <c r="D4913">
        <v>71700</v>
      </c>
      <c r="E4913">
        <v>174250</v>
      </c>
      <c r="F4913" t="s">
        <v>19</v>
      </c>
      <c r="G4913" t="s">
        <v>20</v>
      </c>
      <c r="H4913">
        <v>4</v>
      </c>
      <c r="I4913">
        <v>4</v>
      </c>
      <c r="J4913">
        <v>1419</v>
      </c>
      <c r="K4913">
        <v>1.0234954999999999</v>
      </c>
      <c r="L4913" t="s">
        <v>25</v>
      </c>
    </row>
    <row r="4914" spans="1:12" x14ac:dyDescent="0.3">
      <c r="A4914" s="1">
        <v>44459</v>
      </c>
      <c r="B4914">
        <v>2021</v>
      </c>
      <c r="C4914" t="s">
        <v>30</v>
      </c>
      <c r="D4914">
        <v>518080</v>
      </c>
      <c r="E4914">
        <v>800000</v>
      </c>
      <c r="F4914" t="s">
        <v>13</v>
      </c>
      <c r="G4914" t="s">
        <v>14</v>
      </c>
      <c r="H4914">
        <v>3</v>
      </c>
      <c r="I4914">
        <v>2</v>
      </c>
      <c r="J4914">
        <v>1002</v>
      </c>
      <c r="K4914">
        <v>1.0234954999999999</v>
      </c>
      <c r="L4914" t="s">
        <v>15</v>
      </c>
    </row>
    <row r="4915" spans="1:12" x14ac:dyDescent="0.3">
      <c r="A4915" s="1">
        <v>44459</v>
      </c>
      <c r="B4915">
        <v>2021</v>
      </c>
      <c r="C4915" t="s">
        <v>12</v>
      </c>
      <c r="D4915">
        <v>57170</v>
      </c>
      <c r="E4915">
        <v>60000</v>
      </c>
      <c r="F4915" t="s">
        <v>13</v>
      </c>
      <c r="G4915" t="s">
        <v>14</v>
      </c>
      <c r="H4915">
        <v>3</v>
      </c>
      <c r="I4915">
        <v>3</v>
      </c>
      <c r="J4915">
        <v>1050</v>
      </c>
      <c r="K4915">
        <v>1.0234954999999999</v>
      </c>
      <c r="L4915" t="s">
        <v>16</v>
      </c>
    </row>
    <row r="4916" spans="1:12" x14ac:dyDescent="0.3">
      <c r="A4916" s="1">
        <v>44462</v>
      </c>
      <c r="B4916">
        <v>2021</v>
      </c>
      <c r="C4916" t="s">
        <v>29</v>
      </c>
      <c r="D4916">
        <v>343280</v>
      </c>
      <c r="E4916">
        <v>485000</v>
      </c>
      <c r="F4916" t="s">
        <v>13</v>
      </c>
      <c r="G4916" t="s">
        <v>14</v>
      </c>
      <c r="H4916">
        <v>3</v>
      </c>
      <c r="I4916">
        <v>2</v>
      </c>
      <c r="J4916">
        <v>1035</v>
      </c>
      <c r="K4916">
        <v>1.0234954999999999</v>
      </c>
      <c r="L4916" t="s">
        <v>15</v>
      </c>
    </row>
    <row r="4917" spans="1:12" x14ac:dyDescent="0.3">
      <c r="A4917" s="1">
        <v>44462</v>
      </c>
      <c r="B4917">
        <v>2021</v>
      </c>
      <c r="C4917" t="s">
        <v>17</v>
      </c>
      <c r="D4917">
        <v>84670</v>
      </c>
      <c r="E4917">
        <v>90000</v>
      </c>
      <c r="F4917" t="s">
        <v>13</v>
      </c>
      <c r="G4917" t="s">
        <v>14</v>
      </c>
      <c r="H4917">
        <v>3</v>
      </c>
      <c r="I4917">
        <v>1</v>
      </c>
      <c r="J4917">
        <v>990</v>
      </c>
      <c r="K4917">
        <v>1.0234954999999999</v>
      </c>
      <c r="L4917" t="s">
        <v>25</v>
      </c>
    </row>
    <row r="4918" spans="1:12" x14ac:dyDescent="0.3">
      <c r="A4918" s="1">
        <v>44463</v>
      </c>
      <c r="B4918">
        <v>2021</v>
      </c>
      <c r="C4918" t="s">
        <v>26</v>
      </c>
      <c r="D4918">
        <v>291480</v>
      </c>
      <c r="E4918">
        <v>330000</v>
      </c>
      <c r="F4918" t="s">
        <v>13</v>
      </c>
      <c r="G4918" t="s">
        <v>14</v>
      </c>
      <c r="H4918">
        <v>3</v>
      </c>
      <c r="I4918">
        <v>1</v>
      </c>
      <c r="J4918">
        <v>1090</v>
      </c>
      <c r="K4918">
        <v>1.0234954999999999</v>
      </c>
      <c r="L4918" t="s">
        <v>16</v>
      </c>
    </row>
    <row r="4919" spans="1:12" x14ac:dyDescent="0.3">
      <c r="A4919" s="1">
        <v>44464</v>
      </c>
      <c r="B4919">
        <v>2021</v>
      </c>
      <c r="C4919" t="s">
        <v>21</v>
      </c>
      <c r="D4919">
        <v>2213470</v>
      </c>
      <c r="E4919">
        <v>1500000</v>
      </c>
      <c r="F4919" t="s">
        <v>13</v>
      </c>
      <c r="G4919" t="s">
        <v>14</v>
      </c>
      <c r="H4919">
        <v>3</v>
      </c>
      <c r="I4919">
        <v>3</v>
      </c>
      <c r="J4919">
        <v>916</v>
      </c>
      <c r="K4919">
        <v>1.0234954999999999</v>
      </c>
      <c r="L4919" t="s">
        <v>16</v>
      </c>
    </row>
    <row r="4920" spans="1:12" x14ac:dyDescent="0.3">
      <c r="A4920" s="1">
        <v>44464</v>
      </c>
      <c r="B4920">
        <v>2021</v>
      </c>
      <c r="C4920" t="s">
        <v>12</v>
      </c>
      <c r="D4920">
        <v>69110</v>
      </c>
      <c r="E4920">
        <v>130000</v>
      </c>
      <c r="F4920" t="s">
        <v>13</v>
      </c>
      <c r="G4920" t="s">
        <v>14</v>
      </c>
      <c r="H4920">
        <v>3</v>
      </c>
      <c r="I4920">
        <v>1</v>
      </c>
      <c r="J4920">
        <v>968</v>
      </c>
      <c r="K4920">
        <v>1.0234954999999999</v>
      </c>
      <c r="L4920" t="s">
        <v>15</v>
      </c>
    </row>
    <row r="4921" spans="1:12" x14ac:dyDescent="0.3">
      <c r="A4921" s="1">
        <v>44465</v>
      </c>
      <c r="B4921">
        <v>2021</v>
      </c>
      <c r="C4921" t="s">
        <v>21</v>
      </c>
      <c r="D4921">
        <v>1091160</v>
      </c>
      <c r="E4921">
        <v>2286250</v>
      </c>
      <c r="F4921" t="s">
        <v>13</v>
      </c>
      <c r="G4921" t="s">
        <v>14</v>
      </c>
      <c r="H4921">
        <v>3</v>
      </c>
      <c r="I4921">
        <v>1</v>
      </c>
      <c r="J4921">
        <v>977</v>
      </c>
      <c r="K4921">
        <v>1.0234954999999999</v>
      </c>
      <c r="L4921" t="s">
        <v>25</v>
      </c>
    </row>
    <row r="4922" spans="1:12" x14ac:dyDescent="0.3">
      <c r="A4922" s="1">
        <v>44465</v>
      </c>
      <c r="B4922">
        <v>2021</v>
      </c>
      <c r="C4922" t="s">
        <v>12</v>
      </c>
      <c r="D4922">
        <v>83910</v>
      </c>
      <c r="E4922">
        <v>140000</v>
      </c>
      <c r="F4922" t="s">
        <v>13</v>
      </c>
      <c r="G4922" t="s">
        <v>14</v>
      </c>
      <c r="H4922">
        <v>3</v>
      </c>
      <c r="I4922">
        <v>1</v>
      </c>
      <c r="J4922">
        <v>1025</v>
      </c>
      <c r="K4922">
        <v>1.0234954999999999</v>
      </c>
      <c r="L4922" t="s">
        <v>22</v>
      </c>
    </row>
    <row r="4923" spans="1:12" x14ac:dyDescent="0.3">
      <c r="A4923" s="1">
        <v>44466</v>
      </c>
      <c r="B4923">
        <v>2021</v>
      </c>
      <c r="C4923" t="s">
        <v>12</v>
      </c>
      <c r="D4923">
        <v>64020</v>
      </c>
      <c r="E4923">
        <v>175000</v>
      </c>
      <c r="F4923" t="s">
        <v>27</v>
      </c>
      <c r="G4923" t="s">
        <v>28</v>
      </c>
      <c r="H4923">
        <v>8</v>
      </c>
      <c r="I4923">
        <v>8</v>
      </c>
      <c r="J4923">
        <v>2989</v>
      </c>
      <c r="K4923">
        <v>1.0234954999999999</v>
      </c>
      <c r="L4923" t="s">
        <v>25</v>
      </c>
    </row>
    <row r="4924" spans="1:12" x14ac:dyDescent="0.3">
      <c r="A4924" s="1">
        <v>44466</v>
      </c>
      <c r="B4924">
        <v>2021</v>
      </c>
      <c r="C4924" t="s">
        <v>26</v>
      </c>
      <c r="D4924">
        <v>1029560</v>
      </c>
      <c r="E4924">
        <v>950000</v>
      </c>
      <c r="F4924" t="s">
        <v>13</v>
      </c>
      <c r="G4924" t="s">
        <v>14</v>
      </c>
      <c r="H4924">
        <v>3</v>
      </c>
      <c r="I4924">
        <v>1</v>
      </c>
      <c r="J4924">
        <v>1005</v>
      </c>
      <c r="K4924">
        <v>1.0234954999999999</v>
      </c>
      <c r="L4924" t="s">
        <v>22</v>
      </c>
    </row>
    <row r="4925" spans="1:12" x14ac:dyDescent="0.3">
      <c r="A4925" s="1">
        <v>44466</v>
      </c>
      <c r="B4925">
        <v>2021</v>
      </c>
      <c r="C4925" t="s">
        <v>12</v>
      </c>
      <c r="D4925">
        <v>83350</v>
      </c>
      <c r="E4925">
        <v>195000</v>
      </c>
      <c r="F4925" t="s">
        <v>13</v>
      </c>
      <c r="G4925" t="s">
        <v>14</v>
      </c>
      <c r="H4925">
        <v>3</v>
      </c>
      <c r="I4925">
        <v>1</v>
      </c>
      <c r="J4925">
        <v>1068</v>
      </c>
      <c r="K4925">
        <v>1.0234954999999999</v>
      </c>
      <c r="L4925" t="s">
        <v>22</v>
      </c>
    </row>
    <row r="4926" spans="1:12" x14ac:dyDescent="0.3">
      <c r="A4926" s="1">
        <v>44466</v>
      </c>
      <c r="B4926">
        <v>2021</v>
      </c>
      <c r="C4926" t="s">
        <v>12</v>
      </c>
      <c r="D4926">
        <v>28020</v>
      </c>
      <c r="E4926">
        <v>50000</v>
      </c>
      <c r="F4926" t="s">
        <v>23</v>
      </c>
      <c r="G4926" t="s">
        <v>24</v>
      </c>
      <c r="H4926">
        <v>6</v>
      </c>
      <c r="I4926">
        <v>5</v>
      </c>
      <c r="J4926">
        <v>1911</v>
      </c>
      <c r="K4926">
        <v>1.0234954999999999</v>
      </c>
      <c r="L4926" t="s">
        <v>25</v>
      </c>
    </row>
    <row r="4927" spans="1:12" x14ac:dyDescent="0.3">
      <c r="A4927" s="1">
        <v>44469</v>
      </c>
      <c r="B4927">
        <v>2021</v>
      </c>
      <c r="C4927" t="s">
        <v>26</v>
      </c>
      <c r="D4927">
        <v>376740</v>
      </c>
      <c r="E4927">
        <v>560000</v>
      </c>
      <c r="F4927" t="s">
        <v>13</v>
      </c>
      <c r="G4927" t="s">
        <v>14</v>
      </c>
      <c r="H4927">
        <v>3</v>
      </c>
      <c r="I4927">
        <v>1</v>
      </c>
      <c r="J4927">
        <v>915</v>
      </c>
      <c r="K4927">
        <v>1.0234954999999999</v>
      </c>
      <c r="L4927" t="s">
        <v>25</v>
      </c>
    </row>
    <row r="4928" spans="1:12" x14ac:dyDescent="0.3">
      <c r="A4928" s="1">
        <v>44469</v>
      </c>
      <c r="B4928">
        <v>2021</v>
      </c>
      <c r="C4928" t="s">
        <v>29</v>
      </c>
      <c r="D4928">
        <v>332500</v>
      </c>
      <c r="E4928">
        <v>285000</v>
      </c>
      <c r="F4928" t="s">
        <v>13</v>
      </c>
      <c r="G4928" t="s">
        <v>14</v>
      </c>
      <c r="H4928">
        <v>3</v>
      </c>
      <c r="I4928">
        <v>3</v>
      </c>
      <c r="J4928">
        <v>1077</v>
      </c>
      <c r="K4928">
        <v>1.0234954999999999</v>
      </c>
      <c r="L4928" t="s">
        <v>16</v>
      </c>
    </row>
    <row r="4929" spans="1:12" x14ac:dyDescent="0.3">
      <c r="A4929" s="1">
        <v>44469</v>
      </c>
      <c r="B4929">
        <v>2021</v>
      </c>
      <c r="C4929" t="s">
        <v>12</v>
      </c>
      <c r="D4929">
        <v>76840</v>
      </c>
      <c r="E4929">
        <v>90000</v>
      </c>
      <c r="F4929" t="s">
        <v>13</v>
      </c>
      <c r="G4929" t="s">
        <v>14</v>
      </c>
      <c r="H4929">
        <v>3</v>
      </c>
      <c r="I4929">
        <v>1</v>
      </c>
      <c r="J4929">
        <v>999</v>
      </c>
      <c r="K4929">
        <v>1.0234954999999999</v>
      </c>
      <c r="L4929" t="s">
        <v>15</v>
      </c>
    </row>
    <row r="4930" spans="1:12" x14ac:dyDescent="0.3">
      <c r="A4930" s="1">
        <v>44470</v>
      </c>
      <c r="B4930">
        <v>2021</v>
      </c>
      <c r="C4930" t="s">
        <v>26</v>
      </c>
      <c r="D4930">
        <v>341040</v>
      </c>
      <c r="E4930">
        <v>405000</v>
      </c>
      <c r="F4930" t="s">
        <v>13</v>
      </c>
      <c r="G4930" t="s">
        <v>14</v>
      </c>
      <c r="H4930">
        <v>3</v>
      </c>
      <c r="I4930">
        <v>1</v>
      </c>
      <c r="J4930">
        <v>958</v>
      </c>
      <c r="K4930">
        <v>1.0234954999999999</v>
      </c>
      <c r="L4930" t="s">
        <v>16</v>
      </c>
    </row>
    <row r="4931" spans="1:12" x14ac:dyDescent="0.3">
      <c r="A4931" s="1">
        <v>44470</v>
      </c>
      <c r="B4931">
        <v>2021</v>
      </c>
      <c r="C4931" t="s">
        <v>17</v>
      </c>
      <c r="D4931">
        <v>136550</v>
      </c>
      <c r="E4931">
        <v>250000</v>
      </c>
      <c r="F4931" t="s">
        <v>13</v>
      </c>
      <c r="G4931" t="s">
        <v>14</v>
      </c>
      <c r="H4931">
        <v>3</v>
      </c>
      <c r="I4931">
        <v>3</v>
      </c>
      <c r="J4931">
        <v>1072</v>
      </c>
      <c r="K4931">
        <v>1.0234954999999999</v>
      </c>
      <c r="L4931" t="s">
        <v>25</v>
      </c>
    </row>
    <row r="4932" spans="1:12" x14ac:dyDescent="0.3">
      <c r="A4932" s="1">
        <v>44471</v>
      </c>
      <c r="B4932">
        <v>2021</v>
      </c>
      <c r="C4932" t="s">
        <v>21</v>
      </c>
      <c r="D4932">
        <v>445760</v>
      </c>
      <c r="E4932">
        <v>560000</v>
      </c>
      <c r="F4932" t="s">
        <v>13</v>
      </c>
      <c r="G4932" t="s">
        <v>14</v>
      </c>
      <c r="H4932">
        <v>3</v>
      </c>
      <c r="I4932">
        <v>3</v>
      </c>
      <c r="J4932">
        <v>986</v>
      </c>
      <c r="K4932">
        <v>1.0234954999999999</v>
      </c>
      <c r="L4932" t="s">
        <v>16</v>
      </c>
    </row>
    <row r="4933" spans="1:12" x14ac:dyDescent="0.3">
      <c r="A4933" s="1">
        <v>44472</v>
      </c>
      <c r="B4933">
        <v>2021</v>
      </c>
      <c r="C4933" t="s">
        <v>30</v>
      </c>
      <c r="D4933">
        <v>596820</v>
      </c>
      <c r="E4933">
        <v>475000</v>
      </c>
      <c r="F4933" t="s">
        <v>13</v>
      </c>
      <c r="G4933" t="s">
        <v>14</v>
      </c>
      <c r="H4933">
        <v>3</v>
      </c>
      <c r="I4933">
        <v>2</v>
      </c>
      <c r="J4933">
        <v>1092</v>
      </c>
      <c r="K4933">
        <v>1.0234954999999999</v>
      </c>
      <c r="L4933" t="s">
        <v>15</v>
      </c>
    </row>
    <row r="4934" spans="1:12" x14ac:dyDescent="0.3">
      <c r="A4934" s="1">
        <v>44472</v>
      </c>
      <c r="B4934">
        <v>2021</v>
      </c>
      <c r="C4934" t="s">
        <v>17</v>
      </c>
      <c r="D4934">
        <v>144530</v>
      </c>
      <c r="E4934">
        <v>227500</v>
      </c>
      <c r="F4934" t="s">
        <v>23</v>
      </c>
      <c r="G4934" t="s">
        <v>24</v>
      </c>
      <c r="H4934">
        <v>6</v>
      </c>
      <c r="I4934">
        <v>5</v>
      </c>
      <c r="J4934">
        <v>2055</v>
      </c>
      <c r="K4934">
        <v>1.0234954999999999</v>
      </c>
      <c r="L4934" t="s">
        <v>25</v>
      </c>
    </row>
    <row r="4935" spans="1:12" x14ac:dyDescent="0.3">
      <c r="A4935" s="1">
        <v>44473</v>
      </c>
      <c r="B4935">
        <v>2021</v>
      </c>
      <c r="C4935" t="s">
        <v>30</v>
      </c>
      <c r="D4935">
        <v>497140</v>
      </c>
      <c r="E4935">
        <v>685000</v>
      </c>
      <c r="F4935" t="s">
        <v>13</v>
      </c>
      <c r="G4935" t="s">
        <v>14</v>
      </c>
      <c r="H4935">
        <v>3</v>
      </c>
      <c r="I4935">
        <v>2</v>
      </c>
      <c r="J4935">
        <v>1039</v>
      </c>
      <c r="K4935">
        <v>1.0234954999999999</v>
      </c>
      <c r="L4935" t="s">
        <v>25</v>
      </c>
    </row>
    <row r="4936" spans="1:12" x14ac:dyDescent="0.3">
      <c r="A4936" s="1">
        <v>44476</v>
      </c>
      <c r="B4936">
        <v>2021</v>
      </c>
      <c r="C4936" t="s">
        <v>12</v>
      </c>
      <c r="D4936">
        <v>81730</v>
      </c>
      <c r="E4936">
        <v>157000</v>
      </c>
      <c r="F4936" t="s">
        <v>23</v>
      </c>
      <c r="G4936" t="s">
        <v>24</v>
      </c>
      <c r="H4936">
        <v>6</v>
      </c>
      <c r="I4936">
        <v>5</v>
      </c>
      <c r="J4936">
        <v>1939</v>
      </c>
      <c r="K4936">
        <v>1.0234954999999999</v>
      </c>
      <c r="L4936" t="s">
        <v>15</v>
      </c>
    </row>
    <row r="4937" spans="1:12" x14ac:dyDescent="0.3">
      <c r="A4937" s="1">
        <v>44476</v>
      </c>
      <c r="B4937">
        <v>2021</v>
      </c>
      <c r="C4937" t="s">
        <v>17</v>
      </c>
      <c r="D4937">
        <v>125670</v>
      </c>
      <c r="E4937">
        <v>340000</v>
      </c>
      <c r="F4937" t="s">
        <v>19</v>
      </c>
      <c r="G4937" t="s">
        <v>20</v>
      </c>
      <c r="H4937">
        <v>4</v>
      </c>
      <c r="I4937">
        <v>2</v>
      </c>
      <c r="J4937">
        <v>1472</v>
      </c>
      <c r="K4937">
        <v>1.0234954999999999</v>
      </c>
      <c r="L4937" t="s">
        <v>22</v>
      </c>
    </row>
    <row r="4938" spans="1:12" x14ac:dyDescent="0.3">
      <c r="A4938" s="1">
        <v>44477</v>
      </c>
      <c r="B4938">
        <v>2021</v>
      </c>
      <c r="C4938" t="s">
        <v>30</v>
      </c>
      <c r="D4938">
        <v>436390</v>
      </c>
      <c r="E4938">
        <v>720000</v>
      </c>
      <c r="F4938" t="s">
        <v>13</v>
      </c>
      <c r="G4938" t="s">
        <v>14</v>
      </c>
      <c r="H4938">
        <v>3</v>
      </c>
      <c r="I4938">
        <v>1</v>
      </c>
      <c r="J4938">
        <v>966</v>
      </c>
      <c r="K4938">
        <v>1.0234954999999999</v>
      </c>
      <c r="L4938" t="s">
        <v>15</v>
      </c>
    </row>
    <row r="4939" spans="1:12" x14ac:dyDescent="0.3">
      <c r="A4939" s="1">
        <v>44478</v>
      </c>
      <c r="B4939">
        <v>2021</v>
      </c>
      <c r="C4939" t="s">
        <v>30</v>
      </c>
      <c r="D4939">
        <v>374260</v>
      </c>
      <c r="E4939">
        <v>438000</v>
      </c>
      <c r="F4939" t="s">
        <v>13</v>
      </c>
      <c r="G4939" t="s">
        <v>14</v>
      </c>
      <c r="H4939">
        <v>3</v>
      </c>
      <c r="I4939">
        <v>2</v>
      </c>
      <c r="J4939">
        <v>932</v>
      </c>
      <c r="K4939">
        <v>1.0234954999999999</v>
      </c>
      <c r="L4939" t="s">
        <v>25</v>
      </c>
    </row>
    <row r="4940" spans="1:12" x14ac:dyDescent="0.3">
      <c r="A4940" s="1">
        <v>44484</v>
      </c>
      <c r="B4940">
        <v>2021</v>
      </c>
      <c r="C4940" t="s">
        <v>29</v>
      </c>
      <c r="D4940">
        <v>234500</v>
      </c>
      <c r="E4940">
        <v>325000</v>
      </c>
      <c r="F4940" t="s">
        <v>13</v>
      </c>
      <c r="G4940" t="s">
        <v>14</v>
      </c>
      <c r="H4940">
        <v>3</v>
      </c>
      <c r="I4940">
        <v>2</v>
      </c>
      <c r="J4940">
        <v>1029</v>
      </c>
      <c r="K4940">
        <v>1.0234954999999999</v>
      </c>
      <c r="L4940" t="s">
        <v>15</v>
      </c>
    </row>
    <row r="4941" spans="1:12" x14ac:dyDescent="0.3">
      <c r="A4941" s="1">
        <v>44484</v>
      </c>
      <c r="B4941">
        <v>2021</v>
      </c>
      <c r="C4941" t="s">
        <v>17</v>
      </c>
      <c r="D4941">
        <v>156760</v>
      </c>
      <c r="E4941">
        <v>272000</v>
      </c>
      <c r="F4941" t="s">
        <v>13</v>
      </c>
      <c r="G4941" t="s">
        <v>14</v>
      </c>
      <c r="H4941">
        <v>3</v>
      </c>
      <c r="I4941">
        <v>1</v>
      </c>
      <c r="J4941">
        <v>1047</v>
      </c>
      <c r="K4941">
        <v>1.0234954999999999</v>
      </c>
      <c r="L4941" t="s">
        <v>25</v>
      </c>
    </row>
    <row r="4942" spans="1:12" x14ac:dyDescent="0.3">
      <c r="A4942" s="1">
        <v>44485</v>
      </c>
      <c r="B4942">
        <v>2021</v>
      </c>
      <c r="C4942" t="s">
        <v>26</v>
      </c>
      <c r="D4942">
        <v>693560</v>
      </c>
      <c r="E4942">
        <v>1150000</v>
      </c>
      <c r="F4942" t="s">
        <v>13</v>
      </c>
      <c r="G4942" t="s">
        <v>14</v>
      </c>
      <c r="H4942">
        <v>3</v>
      </c>
      <c r="I4942">
        <v>2</v>
      </c>
      <c r="J4942">
        <v>903</v>
      </c>
      <c r="K4942">
        <v>1.0234954999999999</v>
      </c>
      <c r="L4942" t="s">
        <v>15</v>
      </c>
    </row>
    <row r="4943" spans="1:12" x14ac:dyDescent="0.3">
      <c r="A4943" s="1">
        <v>44485</v>
      </c>
      <c r="B4943">
        <v>2021</v>
      </c>
      <c r="C4943" t="s">
        <v>30</v>
      </c>
      <c r="D4943">
        <v>298730</v>
      </c>
      <c r="E4943">
        <v>475000</v>
      </c>
      <c r="F4943" t="s">
        <v>13</v>
      </c>
      <c r="G4943" t="s">
        <v>14</v>
      </c>
      <c r="H4943">
        <v>3</v>
      </c>
      <c r="I4943">
        <v>3</v>
      </c>
      <c r="J4943">
        <v>965</v>
      </c>
      <c r="K4943">
        <v>1.0234954999999999</v>
      </c>
      <c r="L4943" t="s">
        <v>16</v>
      </c>
    </row>
    <row r="4944" spans="1:12" x14ac:dyDescent="0.3">
      <c r="A4944" s="1">
        <v>44486</v>
      </c>
      <c r="B4944">
        <v>2021</v>
      </c>
      <c r="C4944" t="s">
        <v>17</v>
      </c>
      <c r="D4944">
        <v>106560</v>
      </c>
      <c r="E4944">
        <v>194000</v>
      </c>
      <c r="F4944" t="s">
        <v>19</v>
      </c>
      <c r="G4944" t="s">
        <v>20</v>
      </c>
      <c r="H4944">
        <v>4</v>
      </c>
      <c r="I4944">
        <v>4</v>
      </c>
      <c r="J4944">
        <v>1348</v>
      </c>
      <c r="K4944">
        <v>1.0234954999999999</v>
      </c>
      <c r="L4944" t="s">
        <v>16</v>
      </c>
    </row>
    <row r="4945" spans="1:12" x14ac:dyDescent="0.3">
      <c r="A4945" s="1">
        <v>44486</v>
      </c>
      <c r="B4945">
        <v>2021</v>
      </c>
      <c r="C4945" t="s">
        <v>30</v>
      </c>
      <c r="D4945">
        <v>385030</v>
      </c>
      <c r="E4945">
        <v>600000</v>
      </c>
      <c r="F4945" t="s">
        <v>19</v>
      </c>
      <c r="G4945" t="s">
        <v>20</v>
      </c>
      <c r="H4945">
        <v>4</v>
      </c>
      <c r="I4945">
        <v>2</v>
      </c>
      <c r="J4945">
        <v>1230</v>
      </c>
      <c r="K4945">
        <v>1.0234954999999999</v>
      </c>
      <c r="L4945" t="s">
        <v>25</v>
      </c>
    </row>
    <row r="4946" spans="1:12" x14ac:dyDescent="0.3">
      <c r="A4946" s="1">
        <v>44487</v>
      </c>
      <c r="B4946">
        <v>2021</v>
      </c>
      <c r="C4946" t="s">
        <v>12</v>
      </c>
      <c r="D4946">
        <v>62310</v>
      </c>
      <c r="E4946">
        <v>120000</v>
      </c>
      <c r="F4946" t="s">
        <v>23</v>
      </c>
      <c r="G4946" t="s">
        <v>24</v>
      </c>
      <c r="H4946">
        <v>6</v>
      </c>
      <c r="I4946">
        <v>5</v>
      </c>
      <c r="J4946">
        <v>2183</v>
      </c>
      <c r="K4946">
        <v>1.0234954999999999</v>
      </c>
      <c r="L4946" t="s">
        <v>16</v>
      </c>
    </row>
    <row r="4947" spans="1:12" x14ac:dyDescent="0.3">
      <c r="A4947" s="1">
        <v>44487</v>
      </c>
      <c r="B4947">
        <v>2021</v>
      </c>
      <c r="C4947" t="s">
        <v>29</v>
      </c>
      <c r="D4947">
        <v>399000</v>
      </c>
      <c r="E4947">
        <v>326000</v>
      </c>
      <c r="F4947" t="s">
        <v>13</v>
      </c>
      <c r="G4947" t="s">
        <v>14</v>
      </c>
      <c r="H4947">
        <v>3</v>
      </c>
      <c r="I4947">
        <v>1</v>
      </c>
      <c r="J4947">
        <v>937</v>
      </c>
      <c r="K4947">
        <v>1.0234954999999999</v>
      </c>
      <c r="L4947" t="s">
        <v>16</v>
      </c>
    </row>
    <row r="4948" spans="1:12" x14ac:dyDescent="0.3">
      <c r="A4948" s="1">
        <v>44487</v>
      </c>
      <c r="B4948">
        <v>2021</v>
      </c>
      <c r="C4948" t="s">
        <v>12</v>
      </c>
      <c r="D4948">
        <v>62310</v>
      </c>
      <c r="E4948">
        <v>60000</v>
      </c>
      <c r="F4948" t="s">
        <v>23</v>
      </c>
      <c r="G4948" t="s">
        <v>24</v>
      </c>
      <c r="H4948">
        <v>6</v>
      </c>
      <c r="I4948">
        <v>6</v>
      </c>
      <c r="J4948">
        <v>2029</v>
      </c>
      <c r="K4948">
        <v>1.0234954999999999</v>
      </c>
      <c r="L4948" t="s">
        <v>25</v>
      </c>
    </row>
    <row r="4949" spans="1:12" x14ac:dyDescent="0.3">
      <c r="A4949" s="1">
        <v>44490</v>
      </c>
      <c r="B4949">
        <v>2021</v>
      </c>
      <c r="C4949" t="s">
        <v>12</v>
      </c>
      <c r="D4949">
        <v>62220</v>
      </c>
      <c r="E4949">
        <v>147000</v>
      </c>
      <c r="F4949" t="s">
        <v>13</v>
      </c>
      <c r="G4949" t="s">
        <v>14</v>
      </c>
      <c r="H4949">
        <v>3</v>
      </c>
      <c r="I4949">
        <v>3</v>
      </c>
      <c r="J4949">
        <v>916</v>
      </c>
      <c r="K4949">
        <v>1.0234954999999999</v>
      </c>
      <c r="L4949" t="s">
        <v>16</v>
      </c>
    </row>
    <row r="4950" spans="1:12" x14ac:dyDescent="0.3">
      <c r="A4950" s="1">
        <v>44490</v>
      </c>
      <c r="B4950">
        <v>2021</v>
      </c>
      <c r="C4950" t="s">
        <v>21</v>
      </c>
      <c r="D4950">
        <v>833140</v>
      </c>
      <c r="E4950">
        <v>1005000</v>
      </c>
      <c r="F4950" t="s">
        <v>13</v>
      </c>
      <c r="G4950" t="s">
        <v>14</v>
      </c>
      <c r="H4950">
        <v>3</v>
      </c>
      <c r="I4950">
        <v>1</v>
      </c>
      <c r="J4950">
        <v>911</v>
      </c>
      <c r="K4950">
        <v>1.0234954999999999</v>
      </c>
      <c r="L4950" t="s">
        <v>25</v>
      </c>
    </row>
    <row r="4951" spans="1:12" x14ac:dyDescent="0.3">
      <c r="A4951" s="1">
        <v>44490</v>
      </c>
      <c r="B4951">
        <v>2021</v>
      </c>
      <c r="C4951" t="s">
        <v>17</v>
      </c>
      <c r="D4951">
        <v>96060</v>
      </c>
      <c r="E4951">
        <v>110000</v>
      </c>
      <c r="F4951" t="s">
        <v>13</v>
      </c>
      <c r="G4951" t="s">
        <v>14</v>
      </c>
      <c r="H4951">
        <v>3</v>
      </c>
      <c r="I4951">
        <v>3</v>
      </c>
      <c r="J4951">
        <v>1040</v>
      </c>
      <c r="K4951">
        <v>1.0234954999999999</v>
      </c>
      <c r="L4951" t="s">
        <v>22</v>
      </c>
    </row>
    <row r="4952" spans="1:12" x14ac:dyDescent="0.3">
      <c r="A4952" s="1">
        <v>44490</v>
      </c>
      <c r="B4952">
        <v>2021</v>
      </c>
      <c r="C4952" t="s">
        <v>17</v>
      </c>
      <c r="D4952">
        <v>111440</v>
      </c>
      <c r="E4952">
        <v>325000</v>
      </c>
      <c r="F4952" t="s">
        <v>23</v>
      </c>
      <c r="G4952" t="s">
        <v>24</v>
      </c>
      <c r="H4952">
        <v>6</v>
      </c>
      <c r="I4952">
        <v>5</v>
      </c>
      <c r="J4952">
        <v>1838</v>
      </c>
      <c r="K4952">
        <v>1.0234954999999999</v>
      </c>
      <c r="L4952" t="s">
        <v>15</v>
      </c>
    </row>
    <row r="4953" spans="1:12" x14ac:dyDescent="0.3">
      <c r="A4953" s="1">
        <v>44490</v>
      </c>
      <c r="B4953">
        <v>2021</v>
      </c>
      <c r="C4953" t="s">
        <v>29</v>
      </c>
      <c r="D4953">
        <v>146300</v>
      </c>
      <c r="E4953">
        <v>156000</v>
      </c>
      <c r="F4953" t="s">
        <v>13</v>
      </c>
      <c r="G4953" t="s">
        <v>14</v>
      </c>
      <c r="H4953">
        <v>3</v>
      </c>
      <c r="I4953">
        <v>3</v>
      </c>
      <c r="J4953">
        <v>998</v>
      </c>
      <c r="K4953">
        <v>1.0234954999999999</v>
      </c>
      <c r="L4953" t="s">
        <v>16</v>
      </c>
    </row>
    <row r="4954" spans="1:12" x14ac:dyDescent="0.3">
      <c r="A4954" s="1">
        <v>44492</v>
      </c>
      <c r="B4954">
        <v>2021</v>
      </c>
      <c r="C4954" t="s">
        <v>12</v>
      </c>
      <c r="D4954">
        <v>53800</v>
      </c>
      <c r="E4954">
        <v>68000</v>
      </c>
      <c r="F4954" t="s">
        <v>13</v>
      </c>
      <c r="G4954" t="s">
        <v>14</v>
      </c>
      <c r="H4954">
        <v>3</v>
      </c>
      <c r="I4954">
        <v>1</v>
      </c>
      <c r="J4954">
        <v>966</v>
      </c>
      <c r="K4954">
        <v>1.0234954999999999</v>
      </c>
      <c r="L4954" t="s">
        <v>25</v>
      </c>
    </row>
    <row r="4955" spans="1:12" x14ac:dyDescent="0.3">
      <c r="A4955" s="1">
        <v>44492</v>
      </c>
      <c r="B4955">
        <v>2021</v>
      </c>
      <c r="C4955" t="s">
        <v>26</v>
      </c>
      <c r="D4955">
        <v>702520</v>
      </c>
      <c r="E4955">
        <v>986000</v>
      </c>
      <c r="F4955" t="s">
        <v>13</v>
      </c>
      <c r="G4955" t="s">
        <v>14</v>
      </c>
      <c r="H4955">
        <v>3</v>
      </c>
      <c r="I4955">
        <v>2</v>
      </c>
      <c r="J4955">
        <v>923</v>
      </c>
      <c r="K4955">
        <v>1.0234954999999999</v>
      </c>
      <c r="L4955" t="s">
        <v>22</v>
      </c>
    </row>
    <row r="4956" spans="1:12" x14ac:dyDescent="0.3">
      <c r="A4956" s="1">
        <v>44494</v>
      </c>
      <c r="B4956">
        <v>2021</v>
      </c>
      <c r="C4956" t="s">
        <v>17</v>
      </c>
      <c r="D4956">
        <v>103180</v>
      </c>
      <c r="E4956">
        <v>197500</v>
      </c>
      <c r="F4956" t="s">
        <v>13</v>
      </c>
      <c r="G4956" t="s">
        <v>14</v>
      </c>
      <c r="H4956">
        <v>3</v>
      </c>
      <c r="I4956">
        <v>2</v>
      </c>
      <c r="J4956">
        <v>1071</v>
      </c>
      <c r="K4956">
        <v>1.0234954999999999</v>
      </c>
      <c r="L4956" t="s">
        <v>16</v>
      </c>
    </row>
    <row r="4957" spans="1:12" x14ac:dyDescent="0.3">
      <c r="A4957" s="1">
        <v>44497</v>
      </c>
      <c r="B4957">
        <v>2021</v>
      </c>
      <c r="C4957" t="s">
        <v>17</v>
      </c>
      <c r="D4957">
        <v>115680</v>
      </c>
      <c r="E4957">
        <v>240000</v>
      </c>
      <c r="F4957" t="s">
        <v>19</v>
      </c>
      <c r="G4957" t="s">
        <v>20</v>
      </c>
      <c r="H4957">
        <v>4</v>
      </c>
      <c r="I4957">
        <v>4</v>
      </c>
      <c r="J4957">
        <v>1392</v>
      </c>
      <c r="K4957">
        <v>1.0234954999999999</v>
      </c>
      <c r="L4957" t="s">
        <v>22</v>
      </c>
    </row>
    <row r="4958" spans="1:12" x14ac:dyDescent="0.3">
      <c r="A4958" s="1">
        <v>44497</v>
      </c>
      <c r="B4958">
        <v>2021</v>
      </c>
      <c r="C4958" t="s">
        <v>26</v>
      </c>
      <c r="D4958">
        <v>785470</v>
      </c>
      <c r="E4958">
        <v>1075000</v>
      </c>
      <c r="F4958" t="s">
        <v>13</v>
      </c>
      <c r="G4958" t="s">
        <v>14</v>
      </c>
      <c r="H4958">
        <v>3</v>
      </c>
      <c r="I4958">
        <v>1</v>
      </c>
      <c r="J4958">
        <v>1046</v>
      </c>
      <c r="K4958">
        <v>1.0234954999999999</v>
      </c>
      <c r="L4958" t="s">
        <v>15</v>
      </c>
    </row>
    <row r="4959" spans="1:12" x14ac:dyDescent="0.3">
      <c r="A4959" s="1">
        <v>44497</v>
      </c>
      <c r="B4959">
        <v>2021</v>
      </c>
      <c r="C4959" t="s">
        <v>18</v>
      </c>
      <c r="D4959">
        <v>320840</v>
      </c>
      <c r="E4959">
        <v>415000</v>
      </c>
      <c r="F4959" t="s">
        <v>13</v>
      </c>
      <c r="G4959" t="s">
        <v>14</v>
      </c>
      <c r="H4959">
        <v>3</v>
      </c>
      <c r="I4959">
        <v>2</v>
      </c>
      <c r="J4959">
        <v>946</v>
      </c>
      <c r="K4959">
        <v>1.0234954999999999</v>
      </c>
      <c r="L4959" t="s">
        <v>25</v>
      </c>
    </row>
    <row r="4960" spans="1:12" x14ac:dyDescent="0.3">
      <c r="A4960" s="1">
        <v>44498</v>
      </c>
      <c r="B4960">
        <v>2021</v>
      </c>
      <c r="C4960" t="s">
        <v>12</v>
      </c>
      <c r="D4960">
        <v>67030</v>
      </c>
      <c r="E4960">
        <v>155000</v>
      </c>
      <c r="F4960" t="s">
        <v>13</v>
      </c>
      <c r="G4960" t="s">
        <v>14</v>
      </c>
      <c r="H4960">
        <v>3</v>
      </c>
      <c r="I4960">
        <v>1</v>
      </c>
      <c r="J4960">
        <v>1015</v>
      </c>
      <c r="K4960">
        <v>1.0234954999999999</v>
      </c>
      <c r="L4960" t="s">
        <v>25</v>
      </c>
    </row>
    <row r="4961" spans="1:12" x14ac:dyDescent="0.3">
      <c r="A4961" s="1">
        <v>44498</v>
      </c>
      <c r="B4961">
        <v>2021</v>
      </c>
      <c r="C4961" t="s">
        <v>21</v>
      </c>
      <c r="D4961">
        <v>948780</v>
      </c>
      <c r="E4961">
        <v>2000000</v>
      </c>
      <c r="F4961" t="s">
        <v>13</v>
      </c>
      <c r="G4961" t="s">
        <v>14</v>
      </c>
      <c r="H4961">
        <v>3</v>
      </c>
      <c r="I4961">
        <v>3</v>
      </c>
      <c r="J4961">
        <v>1072</v>
      </c>
      <c r="K4961">
        <v>1.0234954999999999</v>
      </c>
      <c r="L4961" t="s">
        <v>25</v>
      </c>
    </row>
    <row r="4962" spans="1:12" x14ac:dyDescent="0.3">
      <c r="A4962" s="1">
        <v>44498</v>
      </c>
      <c r="B4962">
        <v>2021</v>
      </c>
      <c r="C4962" t="s">
        <v>17</v>
      </c>
      <c r="D4962">
        <v>144800</v>
      </c>
      <c r="E4962">
        <v>96000</v>
      </c>
      <c r="F4962" t="s">
        <v>13</v>
      </c>
      <c r="G4962" t="s">
        <v>14</v>
      </c>
      <c r="H4962">
        <v>3</v>
      </c>
      <c r="I4962">
        <v>3</v>
      </c>
      <c r="J4962">
        <v>1063</v>
      </c>
      <c r="K4962">
        <v>1.0234954999999999</v>
      </c>
      <c r="L4962" t="s">
        <v>15</v>
      </c>
    </row>
    <row r="4963" spans="1:12" x14ac:dyDescent="0.3">
      <c r="A4963" s="1">
        <v>44499</v>
      </c>
      <c r="B4963">
        <v>2021</v>
      </c>
      <c r="C4963" t="s">
        <v>17</v>
      </c>
      <c r="D4963">
        <v>118890</v>
      </c>
      <c r="E4963">
        <v>175000</v>
      </c>
      <c r="F4963" t="s">
        <v>13</v>
      </c>
      <c r="G4963" t="s">
        <v>14</v>
      </c>
      <c r="H4963">
        <v>3</v>
      </c>
      <c r="I4963">
        <v>3</v>
      </c>
      <c r="J4963">
        <v>1051</v>
      </c>
      <c r="K4963">
        <v>1.0234954999999999</v>
      </c>
      <c r="L4963" t="s">
        <v>15</v>
      </c>
    </row>
    <row r="4964" spans="1:12" x14ac:dyDescent="0.3">
      <c r="A4964" s="1">
        <v>44499</v>
      </c>
      <c r="B4964">
        <v>2021</v>
      </c>
      <c r="C4964" t="s">
        <v>17</v>
      </c>
      <c r="D4964">
        <v>173990</v>
      </c>
      <c r="E4964">
        <v>260101</v>
      </c>
      <c r="F4964" t="s">
        <v>23</v>
      </c>
      <c r="G4964" t="s">
        <v>24</v>
      </c>
      <c r="H4964">
        <v>6</v>
      </c>
      <c r="I4964">
        <v>4</v>
      </c>
      <c r="J4964">
        <v>1840</v>
      </c>
      <c r="K4964">
        <v>1.0234954999999999</v>
      </c>
      <c r="L4964" t="s">
        <v>15</v>
      </c>
    </row>
    <row r="4965" spans="1:12" x14ac:dyDescent="0.3">
      <c r="A4965" s="1">
        <v>44499</v>
      </c>
      <c r="B4965">
        <v>2021</v>
      </c>
      <c r="C4965" t="s">
        <v>17</v>
      </c>
      <c r="D4965">
        <v>147880</v>
      </c>
      <c r="E4965">
        <v>217000</v>
      </c>
      <c r="F4965" t="s">
        <v>13</v>
      </c>
      <c r="G4965" t="s">
        <v>14</v>
      </c>
      <c r="H4965">
        <v>3</v>
      </c>
      <c r="I4965">
        <v>2</v>
      </c>
      <c r="J4965">
        <v>993</v>
      </c>
      <c r="K4965">
        <v>1.0234954999999999</v>
      </c>
      <c r="L4965" t="s">
        <v>15</v>
      </c>
    </row>
    <row r="4966" spans="1:12" x14ac:dyDescent="0.3">
      <c r="A4966" s="1">
        <v>44499</v>
      </c>
      <c r="B4966">
        <v>2021</v>
      </c>
      <c r="C4966" t="s">
        <v>26</v>
      </c>
      <c r="D4966">
        <v>511210</v>
      </c>
      <c r="E4966">
        <v>907500</v>
      </c>
      <c r="F4966" t="s">
        <v>13</v>
      </c>
      <c r="G4966" t="s">
        <v>14</v>
      </c>
      <c r="H4966">
        <v>3</v>
      </c>
      <c r="I4966">
        <v>3</v>
      </c>
      <c r="J4966">
        <v>1008</v>
      </c>
      <c r="K4966">
        <v>1.0234954999999999</v>
      </c>
      <c r="L4966" t="s">
        <v>25</v>
      </c>
    </row>
    <row r="4967" spans="1:12" x14ac:dyDescent="0.3">
      <c r="A4967" s="1">
        <v>44500</v>
      </c>
      <c r="B4967">
        <v>2021</v>
      </c>
      <c r="C4967" t="s">
        <v>29</v>
      </c>
      <c r="D4967">
        <v>207200</v>
      </c>
      <c r="E4967">
        <v>297500</v>
      </c>
      <c r="F4967" t="s">
        <v>13</v>
      </c>
      <c r="G4967" t="s">
        <v>14</v>
      </c>
      <c r="H4967">
        <v>3</v>
      </c>
      <c r="I4967">
        <v>2</v>
      </c>
      <c r="J4967">
        <v>1065</v>
      </c>
      <c r="K4967">
        <v>1.0234954999999999</v>
      </c>
      <c r="L4967" t="s">
        <v>15</v>
      </c>
    </row>
    <row r="4968" spans="1:12" x14ac:dyDescent="0.3">
      <c r="A4968" s="1">
        <v>44500</v>
      </c>
      <c r="B4968">
        <v>2021</v>
      </c>
      <c r="C4968" t="s">
        <v>12</v>
      </c>
      <c r="D4968">
        <v>106190</v>
      </c>
      <c r="E4968">
        <v>179000</v>
      </c>
      <c r="F4968" t="s">
        <v>19</v>
      </c>
      <c r="G4968" t="s">
        <v>20</v>
      </c>
      <c r="H4968">
        <v>4</v>
      </c>
      <c r="I4968">
        <v>4</v>
      </c>
      <c r="J4968">
        <v>1421</v>
      </c>
      <c r="K4968">
        <v>1.0234954999999999</v>
      </c>
      <c r="L4968" t="s">
        <v>25</v>
      </c>
    </row>
    <row r="4969" spans="1:12" x14ac:dyDescent="0.3">
      <c r="A4969" s="1">
        <v>44504</v>
      </c>
      <c r="B4969">
        <v>2021</v>
      </c>
      <c r="C4969" t="s">
        <v>17</v>
      </c>
      <c r="D4969">
        <v>57950</v>
      </c>
      <c r="E4969">
        <v>32500</v>
      </c>
      <c r="F4969" t="s">
        <v>13</v>
      </c>
      <c r="G4969" t="s">
        <v>14</v>
      </c>
      <c r="H4969">
        <v>3</v>
      </c>
      <c r="I4969">
        <v>1</v>
      </c>
      <c r="J4969">
        <v>1037</v>
      </c>
      <c r="K4969">
        <v>1.0234954999999999</v>
      </c>
      <c r="L4969" t="s">
        <v>25</v>
      </c>
    </row>
    <row r="4970" spans="1:12" x14ac:dyDescent="0.3">
      <c r="A4970" s="1">
        <v>44504</v>
      </c>
      <c r="B4970">
        <v>2021</v>
      </c>
      <c r="C4970" t="s">
        <v>29</v>
      </c>
      <c r="D4970">
        <v>264950</v>
      </c>
      <c r="E4970">
        <v>430000</v>
      </c>
      <c r="F4970" t="s">
        <v>13</v>
      </c>
      <c r="G4970" t="s">
        <v>14</v>
      </c>
      <c r="H4970">
        <v>3</v>
      </c>
      <c r="I4970">
        <v>1</v>
      </c>
      <c r="J4970">
        <v>921</v>
      </c>
      <c r="K4970">
        <v>1.0234954999999999</v>
      </c>
      <c r="L4970" t="s">
        <v>22</v>
      </c>
    </row>
    <row r="4971" spans="1:12" x14ac:dyDescent="0.3">
      <c r="A4971" s="1">
        <v>44505</v>
      </c>
      <c r="B4971">
        <v>2021</v>
      </c>
      <c r="C4971" t="s">
        <v>30</v>
      </c>
      <c r="D4971">
        <v>398670</v>
      </c>
      <c r="E4971">
        <v>425000</v>
      </c>
      <c r="F4971" t="s">
        <v>13</v>
      </c>
      <c r="G4971" t="s">
        <v>14</v>
      </c>
      <c r="H4971">
        <v>3</v>
      </c>
      <c r="I4971">
        <v>3</v>
      </c>
      <c r="J4971">
        <v>1027</v>
      </c>
      <c r="K4971">
        <v>1.0234954999999999</v>
      </c>
      <c r="L4971" t="s">
        <v>22</v>
      </c>
    </row>
    <row r="4972" spans="1:12" x14ac:dyDescent="0.3">
      <c r="A4972" s="1">
        <v>44505</v>
      </c>
      <c r="B4972">
        <v>2021</v>
      </c>
      <c r="C4972" t="s">
        <v>29</v>
      </c>
      <c r="D4972">
        <v>155190</v>
      </c>
      <c r="E4972">
        <v>185000</v>
      </c>
      <c r="F4972" t="s">
        <v>13</v>
      </c>
      <c r="G4972" t="s">
        <v>14</v>
      </c>
      <c r="H4972">
        <v>3</v>
      </c>
      <c r="I4972">
        <v>3</v>
      </c>
      <c r="J4972">
        <v>1013</v>
      </c>
      <c r="K4972">
        <v>1.0234954999999999</v>
      </c>
      <c r="L4972" t="s">
        <v>25</v>
      </c>
    </row>
    <row r="4973" spans="1:12" x14ac:dyDescent="0.3">
      <c r="A4973" s="1">
        <v>44507</v>
      </c>
      <c r="B4973">
        <v>2021</v>
      </c>
      <c r="C4973" t="s">
        <v>12</v>
      </c>
      <c r="D4973">
        <v>83960</v>
      </c>
      <c r="E4973">
        <v>125000</v>
      </c>
      <c r="F4973" t="s">
        <v>13</v>
      </c>
      <c r="G4973" t="s">
        <v>14</v>
      </c>
      <c r="H4973">
        <v>3</v>
      </c>
      <c r="I4973">
        <v>1</v>
      </c>
      <c r="J4973">
        <v>928</v>
      </c>
      <c r="K4973">
        <v>1.0234954999999999</v>
      </c>
      <c r="L4973" t="s">
        <v>15</v>
      </c>
    </row>
    <row r="4974" spans="1:12" x14ac:dyDescent="0.3">
      <c r="A4974" s="1">
        <v>44507</v>
      </c>
      <c r="B4974">
        <v>2021</v>
      </c>
      <c r="C4974" t="s">
        <v>21</v>
      </c>
      <c r="D4974">
        <v>744660</v>
      </c>
      <c r="E4974">
        <v>1075000</v>
      </c>
      <c r="F4974" t="s">
        <v>13</v>
      </c>
      <c r="G4974" t="s">
        <v>14</v>
      </c>
      <c r="H4974">
        <v>3</v>
      </c>
      <c r="I4974">
        <v>3</v>
      </c>
      <c r="J4974">
        <v>1027</v>
      </c>
      <c r="K4974">
        <v>1.0234954999999999</v>
      </c>
      <c r="L4974" t="s">
        <v>25</v>
      </c>
    </row>
    <row r="4975" spans="1:12" x14ac:dyDescent="0.3">
      <c r="A4975" s="1">
        <v>44507</v>
      </c>
      <c r="B4975">
        <v>2021</v>
      </c>
      <c r="C4975" t="s">
        <v>18</v>
      </c>
      <c r="D4975">
        <v>288640</v>
      </c>
      <c r="E4975">
        <v>420000</v>
      </c>
      <c r="F4975" t="s">
        <v>13</v>
      </c>
      <c r="G4975" t="s">
        <v>14</v>
      </c>
      <c r="H4975">
        <v>3</v>
      </c>
      <c r="I4975">
        <v>2</v>
      </c>
      <c r="J4975">
        <v>1043</v>
      </c>
      <c r="K4975">
        <v>1.0234954999999999</v>
      </c>
      <c r="L4975" t="s">
        <v>22</v>
      </c>
    </row>
    <row r="4976" spans="1:12" x14ac:dyDescent="0.3">
      <c r="A4976" s="1">
        <v>44508</v>
      </c>
      <c r="B4976">
        <v>2021</v>
      </c>
      <c r="C4976" t="s">
        <v>17</v>
      </c>
      <c r="D4976">
        <v>120150</v>
      </c>
      <c r="E4976">
        <v>225225</v>
      </c>
      <c r="F4976" t="s">
        <v>23</v>
      </c>
      <c r="G4976" t="s">
        <v>24</v>
      </c>
      <c r="H4976">
        <v>6</v>
      </c>
      <c r="I4976">
        <v>6</v>
      </c>
      <c r="J4976">
        <v>2097</v>
      </c>
      <c r="K4976">
        <v>1.0234954999999999</v>
      </c>
      <c r="L4976" t="s">
        <v>16</v>
      </c>
    </row>
    <row r="4977" spans="1:12" x14ac:dyDescent="0.3">
      <c r="A4977" s="1">
        <v>44508</v>
      </c>
      <c r="B4977">
        <v>2021</v>
      </c>
      <c r="C4977" t="s">
        <v>12</v>
      </c>
      <c r="D4977">
        <v>69810</v>
      </c>
      <c r="E4977">
        <v>118000</v>
      </c>
      <c r="F4977" t="s">
        <v>13</v>
      </c>
      <c r="G4977" t="s">
        <v>14</v>
      </c>
      <c r="H4977">
        <v>3</v>
      </c>
      <c r="I4977">
        <v>2</v>
      </c>
      <c r="J4977">
        <v>955</v>
      </c>
      <c r="K4977">
        <v>1.0234954999999999</v>
      </c>
      <c r="L4977" t="s">
        <v>22</v>
      </c>
    </row>
    <row r="4978" spans="1:12" x14ac:dyDescent="0.3">
      <c r="A4978" s="1">
        <v>44508</v>
      </c>
      <c r="B4978">
        <v>2021</v>
      </c>
      <c r="C4978" t="s">
        <v>17</v>
      </c>
      <c r="D4978">
        <v>139030</v>
      </c>
      <c r="E4978">
        <v>250000</v>
      </c>
      <c r="F4978" t="s">
        <v>13</v>
      </c>
      <c r="G4978" t="s">
        <v>14</v>
      </c>
      <c r="H4978">
        <v>3</v>
      </c>
      <c r="I4978">
        <v>1</v>
      </c>
      <c r="J4978">
        <v>990</v>
      </c>
      <c r="K4978">
        <v>1.0234954999999999</v>
      </c>
      <c r="L4978" t="s">
        <v>16</v>
      </c>
    </row>
    <row r="4979" spans="1:12" x14ac:dyDescent="0.3">
      <c r="A4979" s="1">
        <v>44512</v>
      </c>
      <c r="B4979">
        <v>2021</v>
      </c>
      <c r="C4979" t="s">
        <v>12</v>
      </c>
      <c r="D4979">
        <v>27780</v>
      </c>
      <c r="E4979">
        <v>165000</v>
      </c>
      <c r="F4979" t="s">
        <v>23</v>
      </c>
      <c r="G4979" t="s">
        <v>24</v>
      </c>
      <c r="H4979">
        <v>6</v>
      </c>
      <c r="I4979">
        <v>4</v>
      </c>
      <c r="J4979">
        <v>2196</v>
      </c>
      <c r="K4979">
        <v>1.0234954999999999</v>
      </c>
      <c r="L4979" t="s">
        <v>16</v>
      </c>
    </row>
    <row r="4980" spans="1:12" x14ac:dyDescent="0.3">
      <c r="A4980" s="1">
        <v>44512</v>
      </c>
      <c r="B4980">
        <v>2021</v>
      </c>
      <c r="C4980" t="s">
        <v>21</v>
      </c>
      <c r="D4980">
        <v>569240</v>
      </c>
      <c r="E4980">
        <v>1075000</v>
      </c>
      <c r="F4980" t="s">
        <v>13</v>
      </c>
      <c r="G4980" t="s">
        <v>14</v>
      </c>
      <c r="H4980">
        <v>3</v>
      </c>
      <c r="I4980">
        <v>3</v>
      </c>
      <c r="J4980">
        <v>943</v>
      </c>
      <c r="K4980">
        <v>1.0234954999999999</v>
      </c>
      <c r="L4980" t="s">
        <v>16</v>
      </c>
    </row>
    <row r="4981" spans="1:12" x14ac:dyDescent="0.3">
      <c r="A4981" s="1">
        <v>44513</v>
      </c>
      <c r="B4981">
        <v>2021</v>
      </c>
      <c r="C4981" t="s">
        <v>17</v>
      </c>
      <c r="D4981">
        <v>130250</v>
      </c>
      <c r="E4981">
        <v>268000</v>
      </c>
      <c r="F4981" t="s">
        <v>13</v>
      </c>
      <c r="G4981" t="s">
        <v>14</v>
      </c>
      <c r="H4981">
        <v>3</v>
      </c>
      <c r="I4981">
        <v>3</v>
      </c>
      <c r="J4981">
        <v>1013</v>
      </c>
      <c r="K4981">
        <v>1.0234954999999999</v>
      </c>
      <c r="L4981" t="s">
        <v>16</v>
      </c>
    </row>
    <row r="4982" spans="1:12" x14ac:dyDescent="0.3">
      <c r="A4982" s="1">
        <v>44513</v>
      </c>
      <c r="B4982">
        <v>2021</v>
      </c>
      <c r="C4982" t="s">
        <v>12</v>
      </c>
      <c r="D4982">
        <v>109720</v>
      </c>
      <c r="E4982">
        <v>153100</v>
      </c>
      <c r="F4982" t="s">
        <v>13</v>
      </c>
      <c r="G4982" t="s">
        <v>14</v>
      </c>
      <c r="H4982">
        <v>3</v>
      </c>
      <c r="I4982">
        <v>1</v>
      </c>
      <c r="J4982">
        <v>1040</v>
      </c>
      <c r="K4982">
        <v>1.0234954999999999</v>
      </c>
      <c r="L4982" t="s">
        <v>22</v>
      </c>
    </row>
    <row r="4983" spans="1:12" x14ac:dyDescent="0.3">
      <c r="A4983" s="1">
        <v>44513</v>
      </c>
      <c r="B4983">
        <v>2021</v>
      </c>
      <c r="C4983" t="s">
        <v>12</v>
      </c>
      <c r="D4983">
        <v>113390</v>
      </c>
      <c r="E4983">
        <v>175000</v>
      </c>
      <c r="F4983" t="s">
        <v>13</v>
      </c>
      <c r="G4983" t="s">
        <v>14</v>
      </c>
      <c r="H4983">
        <v>3</v>
      </c>
      <c r="I4983">
        <v>2</v>
      </c>
      <c r="J4983">
        <v>961</v>
      </c>
      <c r="K4983">
        <v>1.0234954999999999</v>
      </c>
      <c r="L4983" t="s">
        <v>25</v>
      </c>
    </row>
    <row r="4984" spans="1:12" x14ac:dyDescent="0.3">
      <c r="A4984" s="1">
        <v>44514</v>
      </c>
      <c r="B4984">
        <v>2021</v>
      </c>
      <c r="C4984" t="s">
        <v>18</v>
      </c>
      <c r="D4984">
        <v>954160</v>
      </c>
      <c r="E4984">
        <v>2098444</v>
      </c>
      <c r="F4984" t="s">
        <v>13</v>
      </c>
      <c r="G4984" t="s">
        <v>14</v>
      </c>
      <c r="H4984">
        <v>3</v>
      </c>
      <c r="I4984">
        <v>1</v>
      </c>
      <c r="J4984">
        <v>924</v>
      </c>
      <c r="K4984">
        <v>1.0234954999999999</v>
      </c>
      <c r="L4984" t="s">
        <v>25</v>
      </c>
    </row>
    <row r="4985" spans="1:12" x14ac:dyDescent="0.3">
      <c r="A4985" s="1">
        <v>44514</v>
      </c>
      <c r="B4985">
        <v>2021</v>
      </c>
      <c r="C4985" t="s">
        <v>21</v>
      </c>
      <c r="D4985">
        <v>1078910</v>
      </c>
      <c r="E4985">
        <v>1430000</v>
      </c>
      <c r="F4985" t="s">
        <v>13</v>
      </c>
      <c r="G4985" t="s">
        <v>14</v>
      </c>
      <c r="H4985">
        <v>3</v>
      </c>
      <c r="I4985">
        <v>3</v>
      </c>
      <c r="J4985">
        <v>951</v>
      </c>
      <c r="K4985">
        <v>1.0234954999999999</v>
      </c>
      <c r="L4985" t="s">
        <v>15</v>
      </c>
    </row>
    <row r="4986" spans="1:12" x14ac:dyDescent="0.3">
      <c r="A4986" s="1">
        <v>44515</v>
      </c>
      <c r="B4986">
        <v>2021</v>
      </c>
      <c r="C4986" t="s">
        <v>30</v>
      </c>
      <c r="D4986">
        <v>674130</v>
      </c>
      <c r="E4986">
        <v>1025000</v>
      </c>
      <c r="F4986" t="s">
        <v>13</v>
      </c>
      <c r="G4986" t="s">
        <v>14</v>
      </c>
      <c r="H4986">
        <v>3</v>
      </c>
      <c r="I4986">
        <v>1</v>
      </c>
      <c r="J4986">
        <v>975</v>
      </c>
      <c r="K4986">
        <v>1.0234954999999999</v>
      </c>
      <c r="L4986" t="s">
        <v>15</v>
      </c>
    </row>
    <row r="4987" spans="1:12" x14ac:dyDescent="0.3">
      <c r="A4987" s="1">
        <v>44518</v>
      </c>
      <c r="B4987">
        <v>2021</v>
      </c>
      <c r="C4987" t="s">
        <v>30</v>
      </c>
      <c r="D4987">
        <v>388440</v>
      </c>
      <c r="E4987">
        <v>635000</v>
      </c>
      <c r="F4987" t="s">
        <v>13</v>
      </c>
      <c r="G4987" t="s">
        <v>14</v>
      </c>
      <c r="H4987">
        <v>3</v>
      </c>
      <c r="I4987">
        <v>1</v>
      </c>
      <c r="J4987">
        <v>931</v>
      </c>
      <c r="K4987">
        <v>1.0234954999999999</v>
      </c>
      <c r="L4987" t="s">
        <v>22</v>
      </c>
    </row>
    <row r="4988" spans="1:12" x14ac:dyDescent="0.3">
      <c r="A4988" s="1">
        <v>44518</v>
      </c>
      <c r="B4988">
        <v>2021</v>
      </c>
      <c r="C4988" t="s">
        <v>17</v>
      </c>
      <c r="D4988">
        <v>128500</v>
      </c>
      <c r="E4988">
        <v>265000</v>
      </c>
      <c r="F4988" t="s">
        <v>13</v>
      </c>
      <c r="G4988" t="s">
        <v>14</v>
      </c>
      <c r="H4988">
        <v>3</v>
      </c>
      <c r="I4988">
        <v>1</v>
      </c>
      <c r="J4988">
        <v>924</v>
      </c>
      <c r="K4988">
        <v>1.0234954999999999</v>
      </c>
      <c r="L4988" t="s">
        <v>15</v>
      </c>
    </row>
    <row r="4989" spans="1:12" x14ac:dyDescent="0.3">
      <c r="A4989" s="1">
        <v>44518</v>
      </c>
      <c r="B4989">
        <v>2021</v>
      </c>
      <c r="C4989" t="s">
        <v>17</v>
      </c>
      <c r="D4989">
        <v>102300</v>
      </c>
      <c r="E4989">
        <v>195000</v>
      </c>
      <c r="F4989" t="s">
        <v>13</v>
      </c>
      <c r="G4989" t="s">
        <v>14</v>
      </c>
      <c r="H4989">
        <v>3</v>
      </c>
      <c r="I4989">
        <v>3</v>
      </c>
      <c r="J4989">
        <v>1069</v>
      </c>
      <c r="K4989">
        <v>1.0234954999999999</v>
      </c>
      <c r="L4989" t="s">
        <v>16</v>
      </c>
    </row>
    <row r="4990" spans="1:12" x14ac:dyDescent="0.3">
      <c r="A4990" s="1">
        <v>44518</v>
      </c>
      <c r="B4990">
        <v>2021</v>
      </c>
      <c r="C4990" t="s">
        <v>12</v>
      </c>
      <c r="D4990">
        <v>47810</v>
      </c>
      <c r="E4990">
        <v>76000</v>
      </c>
      <c r="F4990" t="s">
        <v>19</v>
      </c>
      <c r="G4990" t="s">
        <v>20</v>
      </c>
      <c r="H4990">
        <v>4</v>
      </c>
      <c r="I4990">
        <v>3</v>
      </c>
      <c r="J4990">
        <v>1343</v>
      </c>
      <c r="K4990">
        <v>1.0234954999999999</v>
      </c>
      <c r="L4990" t="s">
        <v>15</v>
      </c>
    </row>
    <row r="4991" spans="1:12" x14ac:dyDescent="0.3">
      <c r="A4991" s="1">
        <v>44518</v>
      </c>
      <c r="B4991">
        <v>2021</v>
      </c>
      <c r="C4991" t="s">
        <v>26</v>
      </c>
      <c r="D4991">
        <v>617680</v>
      </c>
      <c r="E4991">
        <v>910000</v>
      </c>
      <c r="F4991" t="s">
        <v>13</v>
      </c>
      <c r="G4991" t="s">
        <v>14</v>
      </c>
      <c r="H4991">
        <v>3</v>
      </c>
      <c r="I4991">
        <v>2</v>
      </c>
      <c r="J4991">
        <v>1052</v>
      </c>
      <c r="K4991">
        <v>1.0234954999999999</v>
      </c>
      <c r="L4991" t="s">
        <v>15</v>
      </c>
    </row>
    <row r="4992" spans="1:12" x14ac:dyDescent="0.3">
      <c r="A4992" s="1">
        <v>44519</v>
      </c>
      <c r="B4992">
        <v>2021</v>
      </c>
      <c r="C4992" t="s">
        <v>18</v>
      </c>
      <c r="D4992">
        <v>235400</v>
      </c>
      <c r="E4992">
        <v>375000</v>
      </c>
      <c r="F4992" t="s">
        <v>13</v>
      </c>
      <c r="G4992" t="s">
        <v>14</v>
      </c>
      <c r="H4992">
        <v>3</v>
      </c>
      <c r="I4992">
        <v>3</v>
      </c>
      <c r="J4992">
        <v>951</v>
      </c>
      <c r="K4992">
        <v>1.0234954999999999</v>
      </c>
      <c r="L4992" t="s">
        <v>25</v>
      </c>
    </row>
    <row r="4993" spans="1:12" x14ac:dyDescent="0.3">
      <c r="A4993" s="1">
        <v>44519</v>
      </c>
      <c r="B4993">
        <v>2021</v>
      </c>
      <c r="C4993" t="s">
        <v>18</v>
      </c>
      <c r="D4993">
        <v>1317370</v>
      </c>
      <c r="E4993">
        <v>1700000</v>
      </c>
      <c r="F4993" t="s">
        <v>13</v>
      </c>
      <c r="G4993" t="s">
        <v>14</v>
      </c>
      <c r="H4993">
        <v>3</v>
      </c>
      <c r="I4993">
        <v>1</v>
      </c>
      <c r="J4993">
        <v>1045</v>
      </c>
      <c r="K4993">
        <v>1.0234954999999999</v>
      </c>
      <c r="L4993" t="s">
        <v>15</v>
      </c>
    </row>
    <row r="4994" spans="1:12" x14ac:dyDescent="0.3">
      <c r="A4994" s="1">
        <v>44519</v>
      </c>
      <c r="B4994">
        <v>2021</v>
      </c>
      <c r="C4994" t="s">
        <v>17</v>
      </c>
      <c r="D4994">
        <v>154620</v>
      </c>
      <c r="E4994">
        <v>310000</v>
      </c>
      <c r="F4994" t="s">
        <v>23</v>
      </c>
      <c r="G4994" t="s">
        <v>24</v>
      </c>
      <c r="H4994">
        <v>6</v>
      </c>
      <c r="I4994">
        <v>6</v>
      </c>
      <c r="J4994">
        <v>2076</v>
      </c>
      <c r="K4994">
        <v>1.0234954999999999</v>
      </c>
      <c r="L4994" t="s">
        <v>15</v>
      </c>
    </row>
    <row r="4995" spans="1:12" x14ac:dyDescent="0.3">
      <c r="A4995" s="1">
        <v>44519</v>
      </c>
      <c r="B4995">
        <v>2021</v>
      </c>
      <c r="C4995" t="s">
        <v>26</v>
      </c>
      <c r="D4995">
        <v>725690</v>
      </c>
      <c r="E4995">
        <v>940000</v>
      </c>
      <c r="F4995" t="s">
        <v>13</v>
      </c>
      <c r="G4995" t="s">
        <v>14</v>
      </c>
      <c r="H4995">
        <v>3</v>
      </c>
      <c r="I4995">
        <v>3</v>
      </c>
      <c r="J4995">
        <v>973</v>
      </c>
      <c r="K4995">
        <v>1.0234954999999999</v>
      </c>
      <c r="L4995" t="s">
        <v>16</v>
      </c>
    </row>
    <row r="4996" spans="1:12" x14ac:dyDescent="0.3">
      <c r="A4996" s="1">
        <v>44520</v>
      </c>
      <c r="B4996">
        <v>2021</v>
      </c>
      <c r="C4996" t="s">
        <v>26</v>
      </c>
      <c r="D4996">
        <v>734720</v>
      </c>
      <c r="E4996">
        <v>735000</v>
      </c>
      <c r="F4996" t="s">
        <v>13</v>
      </c>
      <c r="G4996" t="s">
        <v>14</v>
      </c>
      <c r="H4996">
        <v>3</v>
      </c>
      <c r="I4996">
        <v>3</v>
      </c>
      <c r="J4996">
        <v>1044</v>
      </c>
      <c r="K4996">
        <v>1.0234954999999999</v>
      </c>
      <c r="L4996" t="s">
        <v>15</v>
      </c>
    </row>
    <row r="4997" spans="1:12" x14ac:dyDescent="0.3">
      <c r="A4997" s="1">
        <v>44520</v>
      </c>
      <c r="B4997">
        <v>2021</v>
      </c>
      <c r="C4997" t="s">
        <v>12</v>
      </c>
      <c r="D4997">
        <v>84710</v>
      </c>
      <c r="E4997">
        <v>247500</v>
      </c>
      <c r="F4997" t="s">
        <v>23</v>
      </c>
      <c r="G4997" t="s">
        <v>24</v>
      </c>
      <c r="H4997">
        <v>6</v>
      </c>
      <c r="I4997">
        <v>4</v>
      </c>
      <c r="J4997">
        <v>2098</v>
      </c>
      <c r="K4997">
        <v>1.0234954999999999</v>
      </c>
      <c r="L4997" t="s">
        <v>22</v>
      </c>
    </row>
    <row r="4998" spans="1:12" x14ac:dyDescent="0.3">
      <c r="A4998" s="1">
        <v>44520</v>
      </c>
      <c r="B4998">
        <v>2021</v>
      </c>
      <c r="C4998" t="s">
        <v>12</v>
      </c>
      <c r="D4998">
        <v>54730</v>
      </c>
      <c r="E4998">
        <v>89900</v>
      </c>
      <c r="F4998" t="s">
        <v>13</v>
      </c>
      <c r="G4998" t="s">
        <v>14</v>
      </c>
      <c r="H4998">
        <v>3</v>
      </c>
      <c r="I4998">
        <v>2</v>
      </c>
      <c r="J4998">
        <v>945</v>
      </c>
      <c r="K4998">
        <v>1.0234954999999999</v>
      </c>
      <c r="L4998" t="s">
        <v>22</v>
      </c>
    </row>
    <row r="4999" spans="1:12" x14ac:dyDescent="0.3">
      <c r="A4999" s="1">
        <v>44520</v>
      </c>
      <c r="B4999">
        <v>2021</v>
      </c>
      <c r="C4999" t="s">
        <v>17</v>
      </c>
      <c r="D4999">
        <v>88890</v>
      </c>
      <c r="E4999">
        <v>137000</v>
      </c>
      <c r="F4999" t="s">
        <v>13</v>
      </c>
      <c r="G4999" t="s">
        <v>14</v>
      </c>
      <c r="H4999">
        <v>3</v>
      </c>
      <c r="I4999">
        <v>1</v>
      </c>
      <c r="J4999">
        <v>1061</v>
      </c>
      <c r="K4999">
        <v>1.0234954999999999</v>
      </c>
      <c r="L4999" t="s">
        <v>16</v>
      </c>
    </row>
    <row r="5000" spans="1:12" x14ac:dyDescent="0.3">
      <c r="A5000" s="1">
        <v>44520</v>
      </c>
      <c r="B5000">
        <v>2021</v>
      </c>
      <c r="C5000" t="s">
        <v>30</v>
      </c>
      <c r="D5000">
        <v>347670</v>
      </c>
      <c r="E5000">
        <v>445000</v>
      </c>
      <c r="F5000" t="s">
        <v>13</v>
      </c>
      <c r="G5000" t="s">
        <v>14</v>
      </c>
      <c r="H5000">
        <v>3</v>
      </c>
      <c r="I5000">
        <v>1</v>
      </c>
      <c r="J5000">
        <v>1053</v>
      </c>
      <c r="K5000">
        <v>1.0234954999999999</v>
      </c>
      <c r="L5000" t="s">
        <v>22</v>
      </c>
    </row>
    <row r="5001" spans="1:12" x14ac:dyDescent="0.3">
      <c r="A5001" s="1">
        <v>44521</v>
      </c>
      <c r="B5001">
        <v>2021</v>
      </c>
      <c r="C5001" t="s">
        <v>26</v>
      </c>
      <c r="D5001">
        <v>378910</v>
      </c>
      <c r="E5001">
        <v>535000</v>
      </c>
      <c r="F5001" t="s">
        <v>13</v>
      </c>
      <c r="G5001" t="s">
        <v>14</v>
      </c>
      <c r="H5001">
        <v>3</v>
      </c>
      <c r="I5001">
        <v>1</v>
      </c>
      <c r="J5001">
        <v>1003</v>
      </c>
      <c r="K5001">
        <v>1.0234954999999999</v>
      </c>
      <c r="L5001" t="s">
        <v>22</v>
      </c>
    </row>
    <row r="5002" spans="1:12" x14ac:dyDescent="0.3">
      <c r="A5002" s="1">
        <v>44522</v>
      </c>
      <c r="B5002">
        <v>2021</v>
      </c>
      <c r="C5002" t="s">
        <v>17</v>
      </c>
      <c r="D5002">
        <v>120220</v>
      </c>
      <c r="E5002">
        <v>195000</v>
      </c>
      <c r="F5002" t="s">
        <v>19</v>
      </c>
      <c r="G5002" t="s">
        <v>20</v>
      </c>
      <c r="H5002">
        <v>4</v>
      </c>
      <c r="I5002">
        <v>2</v>
      </c>
      <c r="J5002">
        <v>1465</v>
      </c>
      <c r="K5002">
        <v>1.0234954999999999</v>
      </c>
      <c r="L5002" t="s">
        <v>22</v>
      </c>
    </row>
    <row r="5003" spans="1:12" x14ac:dyDescent="0.3">
      <c r="A5003" s="1">
        <v>44522</v>
      </c>
      <c r="B5003">
        <v>2021</v>
      </c>
      <c r="C5003" t="s">
        <v>30</v>
      </c>
      <c r="D5003">
        <v>501620</v>
      </c>
      <c r="E5003">
        <v>715000</v>
      </c>
      <c r="F5003" t="s">
        <v>13</v>
      </c>
      <c r="G5003" t="s">
        <v>14</v>
      </c>
      <c r="H5003">
        <v>3</v>
      </c>
      <c r="I5003">
        <v>2</v>
      </c>
      <c r="J5003">
        <v>1040</v>
      </c>
      <c r="K5003">
        <v>1.0234954999999999</v>
      </c>
      <c r="L5003" t="s">
        <v>25</v>
      </c>
    </row>
    <row r="5004" spans="1:12" x14ac:dyDescent="0.3">
      <c r="A5004" s="1">
        <v>44525</v>
      </c>
      <c r="B5004">
        <v>2021</v>
      </c>
      <c r="C5004" t="s">
        <v>30</v>
      </c>
      <c r="D5004">
        <v>503930</v>
      </c>
      <c r="E5004">
        <v>652222</v>
      </c>
      <c r="F5004" t="s">
        <v>13</v>
      </c>
      <c r="G5004" t="s">
        <v>14</v>
      </c>
      <c r="H5004">
        <v>3</v>
      </c>
      <c r="I5004">
        <v>1</v>
      </c>
      <c r="J5004">
        <v>1089</v>
      </c>
      <c r="K5004">
        <v>1.0234954999999999</v>
      </c>
      <c r="L5004" t="s">
        <v>16</v>
      </c>
    </row>
    <row r="5005" spans="1:12" x14ac:dyDescent="0.3">
      <c r="A5005" s="1">
        <v>44525</v>
      </c>
      <c r="B5005">
        <v>2021</v>
      </c>
      <c r="C5005" t="s">
        <v>17</v>
      </c>
      <c r="D5005">
        <v>186700</v>
      </c>
      <c r="E5005">
        <v>375000</v>
      </c>
      <c r="F5005" t="s">
        <v>13</v>
      </c>
      <c r="G5005" t="s">
        <v>14</v>
      </c>
      <c r="H5005">
        <v>3</v>
      </c>
      <c r="I5005">
        <v>3</v>
      </c>
      <c r="J5005">
        <v>911</v>
      </c>
      <c r="K5005">
        <v>1.0234954999999999</v>
      </c>
      <c r="L5005" t="s">
        <v>16</v>
      </c>
    </row>
    <row r="5006" spans="1:12" x14ac:dyDescent="0.3">
      <c r="A5006" s="1">
        <v>44525</v>
      </c>
      <c r="B5006">
        <v>2021</v>
      </c>
      <c r="C5006" t="s">
        <v>18</v>
      </c>
      <c r="D5006">
        <v>1729660</v>
      </c>
      <c r="E5006">
        <v>3775000</v>
      </c>
      <c r="F5006" t="s">
        <v>13</v>
      </c>
      <c r="G5006" t="s">
        <v>14</v>
      </c>
      <c r="H5006">
        <v>3</v>
      </c>
      <c r="I5006">
        <v>2</v>
      </c>
      <c r="J5006">
        <v>1088</v>
      </c>
      <c r="K5006">
        <v>1.0234954999999999</v>
      </c>
      <c r="L5006" t="s">
        <v>15</v>
      </c>
    </row>
    <row r="5007" spans="1:12" x14ac:dyDescent="0.3">
      <c r="A5007" s="1">
        <v>44527</v>
      </c>
      <c r="B5007">
        <v>2021</v>
      </c>
      <c r="C5007" t="s">
        <v>17</v>
      </c>
      <c r="D5007">
        <v>84650</v>
      </c>
      <c r="E5007">
        <v>150000</v>
      </c>
      <c r="F5007" t="s">
        <v>19</v>
      </c>
      <c r="G5007" t="s">
        <v>20</v>
      </c>
      <c r="H5007">
        <v>4</v>
      </c>
      <c r="I5007">
        <v>2</v>
      </c>
      <c r="J5007">
        <v>1290</v>
      </c>
      <c r="K5007">
        <v>1.0234954999999999</v>
      </c>
      <c r="L5007" t="s">
        <v>25</v>
      </c>
    </row>
    <row r="5008" spans="1:12" x14ac:dyDescent="0.3">
      <c r="A5008" s="1">
        <v>44527</v>
      </c>
      <c r="B5008">
        <v>2021</v>
      </c>
      <c r="C5008" t="s">
        <v>17</v>
      </c>
      <c r="D5008">
        <v>146750</v>
      </c>
      <c r="E5008">
        <v>324000</v>
      </c>
      <c r="F5008" t="s">
        <v>13</v>
      </c>
      <c r="G5008" t="s">
        <v>14</v>
      </c>
      <c r="H5008">
        <v>3</v>
      </c>
      <c r="I5008">
        <v>2</v>
      </c>
      <c r="J5008">
        <v>960</v>
      </c>
      <c r="K5008">
        <v>1.0234954999999999</v>
      </c>
      <c r="L5008" t="s">
        <v>22</v>
      </c>
    </row>
    <row r="5009" spans="1:12" x14ac:dyDescent="0.3">
      <c r="A5009" s="1">
        <v>44527</v>
      </c>
      <c r="B5009">
        <v>2021</v>
      </c>
      <c r="C5009" t="s">
        <v>17</v>
      </c>
      <c r="D5009">
        <v>54560</v>
      </c>
      <c r="E5009">
        <v>125000</v>
      </c>
      <c r="F5009" t="s">
        <v>13</v>
      </c>
      <c r="G5009" t="s">
        <v>14</v>
      </c>
      <c r="H5009">
        <v>3</v>
      </c>
      <c r="I5009">
        <v>1</v>
      </c>
      <c r="J5009">
        <v>1055</v>
      </c>
      <c r="K5009">
        <v>1.0234954999999999</v>
      </c>
      <c r="L5009" t="s">
        <v>15</v>
      </c>
    </row>
    <row r="5010" spans="1:12" x14ac:dyDescent="0.3">
      <c r="A5010" s="1">
        <v>44527</v>
      </c>
      <c r="B5010">
        <v>2021</v>
      </c>
      <c r="C5010" t="s">
        <v>26</v>
      </c>
      <c r="D5010">
        <v>326480</v>
      </c>
      <c r="E5010">
        <v>436250</v>
      </c>
      <c r="F5010" t="s">
        <v>13</v>
      </c>
      <c r="G5010" t="s">
        <v>14</v>
      </c>
      <c r="H5010">
        <v>3</v>
      </c>
      <c r="I5010">
        <v>3</v>
      </c>
      <c r="J5010">
        <v>980</v>
      </c>
      <c r="K5010">
        <v>1.0234954999999999</v>
      </c>
      <c r="L5010" t="s">
        <v>16</v>
      </c>
    </row>
    <row r="5011" spans="1:12" x14ac:dyDescent="0.3">
      <c r="A5011" s="1">
        <v>44527</v>
      </c>
      <c r="B5011">
        <v>2021</v>
      </c>
      <c r="C5011" t="s">
        <v>12</v>
      </c>
      <c r="D5011">
        <v>52640</v>
      </c>
      <c r="E5011">
        <v>46000</v>
      </c>
      <c r="F5011" t="s">
        <v>13</v>
      </c>
      <c r="G5011" t="s">
        <v>14</v>
      </c>
      <c r="H5011">
        <v>3</v>
      </c>
      <c r="I5011">
        <v>1</v>
      </c>
      <c r="J5011">
        <v>946</v>
      </c>
      <c r="K5011">
        <v>1.0234954999999999</v>
      </c>
      <c r="L5011" t="s">
        <v>25</v>
      </c>
    </row>
    <row r="5012" spans="1:12" x14ac:dyDescent="0.3">
      <c r="A5012" s="1">
        <v>44532</v>
      </c>
      <c r="B5012">
        <v>2021</v>
      </c>
      <c r="C5012" t="s">
        <v>29</v>
      </c>
      <c r="D5012">
        <v>170800</v>
      </c>
      <c r="E5012">
        <v>358500</v>
      </c>
      <c r="F5012" t="s">
        <v>13</v>
      </c>
      <c r="G5012" t="s">
        <v>14</v>
      </c>
      <c r="H5012">
        <v>3</v>
      </c>
      <c r="I5012">
        <v>2</v>
      </c>
      <c r="J5012">
        <v>1066</v>
      </c>
      <c r="K5012">
        <v>1.0234954999999999</v>
      </c>
      <c r="L5012" t="s">
        <v>22</v>
      </c>
    </row>
    <row r="5013" spans="1:12" x14ac:dyDescent="0.3">
      <c r="A5013" s="1">
        <v>44532</v>
      </c>
      <c r="B5013">
        <v>2021</v>
      </c>
      <c r="C5013" t="s">
        <v>21</v>
      </c>
      <c r="D5013">
        <v>3265010</v>
      </c>
      <c r="E5013">
        <v>2900000</v>
      </c>
      <c r="F5013" t="s">
        <v>13</v>
      </c>
      <c r="G5013" t="s">
        <v>14</v>
      </c>
      <c r="H5013">
        <v>3</v>
      </c>
      <c r="I5013">
        <v>3</v>
      </c>
      <c r="J5013">
        <v>957</v>
      </c>
      <c r="K5013">
        <v>1.0234954999999999</v>
      </c>
      <c r="L5013" t="s">
        <v>15</v>
      </c>
    </row>
    <row r="5014" spans="1:12" x14ac:dyDescent="0.3">
      <c r="A5014" s="1">
        <v>44533</v>
      </c>
      <c r="B5014">
        <v>2021</v>
      </c>
      <c r="C5014" t="s">
        <v>29</v>
      </c>
      <c r="D5014">
        <v>238560</v>
      </c>
      <c r="E5014">
        <v>295000</v>
      </c>
      <c r="F5014" t="s">
        <v>13</v>
      </c>
      <c r="G5014" t="s">
        <v>14</v>
      </c>
      <c r="H5014">
        <v>3</v>
      </c>
      <c r="I5014">
        <v>3</v>
      </c>
      <c r="J5014">
        <v>1076</v>
      </c>
      <c r="K5014">
        <v>1.0234954999999999</v>
      </c>
      <c r="L5014" t="s">
        <v>15</v>
      </c>
    </row>
    <row r="5015" spans="1:12" x14ac:dyDescent="0.3">
      <c r="A5015" s="1">
        <v>44533</v>
      </c>
      <c r="B5015">
        <v>2021</v>
      </c>
      <c r="C5015" t="s">
        <v>12</v>
      </c>
      <c r="D5015">
        <v>13490</v>
      </c>
      <c r="E5015">
        <v>18000</v>
      </c>
      <c r="F5015" t="s">
        <v>13</v>
      </c>
      <c r="G5015" t="s">
        <v>14</v>
      </c>
      <c r="H5015">
        <v>3</v>
      </c>
      <c r="I5015">
        <v>1</v>
      </c>
      <c r="J5015">
        <v>935</v>
      </c>
      <c r="K5015">
        <v>1.0234954999999999</v>
      </c>
      <c r="L5015" t="s">
        <v>16</v>
      </c>
    </row>
    <row r="5016" spans="1:12" x14ac:dyDescent="0.3">
      <c r="A5016" s="1">
        <v>44533</v>
      </c>
      <c r="B5016">
        <v>2021</v>
      </c>
      <c r="C5016" t="s">
        <v>29</v>
      </c>
      <c r="D5016">
        <v>182420</v>
      </c>
      <c r="E5016">
        <v>285000</v>
      </c>
      <c r="F5016" t="s">
        <v>13</v>
      </c>
      <c r="G5016" t="s">
        <v>14</v>
      </c>
      <c r="H5016">
        <v>3</v>
      </c>
      <c r="I5016">
        <v>1</v>
      </c>
      <c r="J5016">
        <v>985</v>
      </c>
      <c r="K5016">
        <v>1.0234954999999999</v>
      </c>
      <c r="L5016" t="s">
        <v>16</v>
      </c>
    </row>
    <row r="5017" spans="1:12" x14ac:dyDescent="0.3">
      <c r="A5017" s="1">
        <v>44533</v>
      </c>
      <c r="B5017">
        <v>2021</v>
      </c>
      <c r="C5017" t="s">
        <v>17</v>
      </c>
      <c r="D5017">
        <v>85520</v>
      </c>
      <c r="E5017">
        <v>100000</v>
      </c>
      <c r="F5017" t="s">
        <v>13</v>
      </c>
      <c r="G5017" t="s">
        <v>14</v>
      </c>
      <c r="H5017">
        <v>3</v>
      </c>
      <c r="I5017">
        <v>2</v>
      </c>
      <c r="J5017">
        <v>1024</v>
      </c>
      <c r="K5017">
        <v>1.0234954999999999</v>
      </c>
      <c r="L5017" t="s">
        <v>16</v>
      </c>
    </row>
    <row r="5018" spans="1:12" x14ac:dyDescent="0.3">
      <c r="A5018" s="1">
        <v>44534</v>
      </c>
      <c r="B5018">
        <v>2021</v>
      </c>
      <c r="C5018" t="s">
        <v>29</v>
      </c>
      <c r="D5018">
        <v>193410</v>
      </c>
      <c r="E5018">
        <v>322500</v>
      </c>
      <c r="F5018" t="s">
        <v>13</v>
      </c>
      <c r="G5018" t="s">
        <v>14</v>
      </c>
      <c r="H5018">
        <v>3</v>
      </c>
      <c r="I5018">
        <v>3</v>
      </c>
      <c r="J5018">
        <v>988</v>
      </c>
      <c r="K5018">
        <v>1.0234954999999999</v>
      </c>
      <c r="L5018" t="s">
        <v>16</v>
      </c>
    </row>
    <row r="5019" spans="1:12" x14ac:dyDescent="0.3">
      <c r="A5019" s="1">
        <v>44534</v>
      </c>
      <c r="B5019">
        <v>2021</v>
      </c>
      <c r="C5019" t="s">
        <v>21</v>
      </c>
      <c r="D5019">
        <v>1091720</v>
      </c>
      <c r="E5019">
        <v>1600000</v>
      </c>
      <c r="F5019" t="s">
        <v>13</v>
      </c>
      <c r="G5019" t="s">
        <v>14</v>
      </c>
      <c r="H5019">
        <v>3</v>
      </c>
      <c r="I5019">
        <v>1</v>
      </c>
      <c r="J5019">
        <v>1049</v>
      </c>
      <c r="K5019">
        <v>1.0234954999999999</v>
      </c>
      <c r="L5019" t="s">
        <v>22</v>
      </c>
    </row>
    <row r="5020" spans="1:12" x14ac:dyDescent="0.3">
      <c r="A5020" s="1">
        <v>44535</v>
      </c>
      <c r="B5020">
        <v>2021</v>
      </c>
      <c r="C5020" t="s">
        <v>17</v>
      </c>
      <c r="D5020">
        <v>120940</v>
      </c>
      <c r="E5020">
        <v>288000</v>
      </c>
      <c r="F5020" t="s">
        <v>19</v>
      </c>
      <c r="G5020" t="s">
        <v>20</v>
      </c>
      <c r="H5020">
        <v>4</v>
      </c>
      <c r="I5020">
        <v>2</v>
      </c>
      <c r="J5020">
        <v>1209</v>
      </c>
      <c r="K5020">
        <v>1.0234954999999999</v>
      </c>
      <c r="L5020" t="s">
        <v>25</v>
      </c>
    </row>
    <row r="5021" spans="1:12" x14ac:dyDescent="0.3">
      <c r="A5021" s="1">
        <v>44535</v>
      </c>
      <c r="B5021">
        <v>2021</v>
      </c>
      <c r="C5021" t="s">
        <v>26</v>
      </c>
      <c r="D5021">
        <v>209300</v>
      </c>
      <c r="E5021">
        <v>243900</v>
      </c>
      <c r="F5021" t="s">
        <v>13</v>
      </c>
      <c r="G5021" t="s">
        <v>14</v>
      </c>
      <c r="H5021">
        <v>3</v>
      </c>
      <c r="I5021">
        <v>2</v>
      </c>
      <c r="J5021">
        <v>948</v>
      </c>
      <c r="K5021">
        <v>1.0234954999999999</v>
      </c>
      <c r="L5021" t="s">
        <v>16</v>
      </c>
    </row>
    <row r="5022" spans="1:12" x14ac:dyDescent="0.3">
      <c r="A5022" s="1">
        <v>44535</v>
      </c>
      <c r="B5022">
        <v>2021</v>
      </c>
      <c r="C5022" t="s">
        <v>12</v>
      </c>
      <c r="D5022">
        <v>84800</v>
      </c>
      <c r="E5022">
        <v>65000</v>
      </c>
      <c r="F5022" t="s">
        <v>13</v>
      </c>
      <c r="G5022" t="s">
        <v>14</v>
      </c>
      <c r="H5022">
        <v>3</v>
      </c>
      <c r="I5022">
        <v>3</v>
      </c>
      <c r="J5022">
        <v>1090</v>
      </c>
      <c r="K5022">
        <v>1.0234954999999999</v>
      </c>
      <c r="L5022" t="s">
        <v>15</v>
      </c>
    </row>
    <row r="5023" spans="1:12" x14ac:dyDescent="0.3">
      <c r="A5023" s="1">
        <v>44535</v>
      </c>
      <c r="B5023">
        <v>2021</v>
      </c>
      <c r="C5023" t="s">
        <v>12</v>
      </c>
      <c r="D5023">
        <v>70570</v>
      </c>
      <c r="E5023">
        <v>58000</v>
      </c>
      <c r="F5023" t="s">
        <v>13</v>
      </c>
      <c r="G5023" t="s">
        <v>14</v>
      </c>
      <c r="H5023">
        <v>3</v>
      </c>
      <c r="I5023">
        <v>3</v>
      </c>
      <c r="J5023">
        <v>994</v>
      </c>
      <c r="K5023">
        <v>1.0234954999999999</v>
      </c>
      <c r="L5023" t="s">
        <v>22</v>
      </c>
    </row>
    <row r="5024" spans="1:12" x14ac:dyDescent="0.3">
      <c r="A5024" s="1">
        <v>44536</v>
      </c>
      <c r="B5024">
        <v>2021</v>
      </c>
      <c r="C5024" t="s">
        <v>30</v>
      </c>
      <c r="D5024">
        <v>1378070</v>
      </c>
      <c r="E5024">
        <v>3017500</v>
      </c>
      <c r="F5024" t="s">
        <v>13</v>
      </c>
      <c r="G5024" t="s">
        <v>14</v>
      </c>
      <c r="H5024">
        <v>3</v>
      </c>
      <c r="I5024">
        <v>3</v>
      </c>
      <c r="J5024">
        <v>1022</v>
      </c>
      <c r="K5024">
        <v>1.0234954999999999</v>
      </c>
      <c r="L5024" t="s">
        <v>16</v>
      </c>
    </row>
    <row r="5025" spans="1:12" x14ac:dyDescent="0.3">
      <c r="A5025" s="1">
        <v>44536</v>
      </c>
      <c r="B5025">
        <v>2021</v>
      </c>
      <c r="C5025" t="s">
        <v>21</v>
      </c>
      <c r="D5025">
        <v>1858080</v>
      </c>
      <c r="E5025">
        <v>2875000</v>
      </c>
      <c r="F5025" t="s">
        <v>13</v>
      </c>
      <c r="G5025" t="s">
        <v>14</v>
      </c>
      <c r="H5025">
        <v>3</v>
      </c>
      <c r="I5025">
        <v>2</v>
      </c>
      <c r="J5025">
        <v>923</v>
      </c>
      <c r="K5025">
        <v>1.0234954999999999</v>
      </c>
      <c r="L5025" t="s">
        <v>25</v>
      </c>
    </row>
    <row r="5026" spans="1:12" x14ac:dyDescent="0.3">
      <c r="A5026" s="1">
        <v>44536</v>
      </c>
      <c r="B5026">
        <v>2021</v>
      </c>
      <c r="C5026" t="s">
        <v>17</v>
      </c>
      <c r="D5026">
        <v>147010</v>
      </c>
      <c r="E5026">
        <v>180000</v>
      </c>
      <c r="F5026" t="s">
        <v>19</v>
      </c>
      <c r="G5026" t="s">
        <v>20</v>
      </c>
      <c r="H5026">
        <v>4</v>
      </c>
      <c r="I5026">
        <v>4</v>
      </c>
      <c r="J5026">
        <v>1259</v>
      </c>
      <c r="K5026">
        <v>1.0234954999999999</v>
      </c>
      <c r="L5026" t="s">
        <v>15</v>
      </c>
    </row>
    <row r="5027" spans="1:12" x14ac:dyDescent="0.3">
      <c r="A5027" s="1">
        <v>44539</v>
      </c>
      <c r="B5027">
        <v>2021</v>
      </c>
      <c r="C5027" t="s">
        <v>12</v>
      </c>
      <c r="D5027">
        <v>38480</v>
      </c>
      <c r="E5027">
        <v>120000</v>
      </c>
      <c r="F5027" t="s">
        <v>23</v>
      </c>
      <c r="G5027" t="s">
        <v>24</v>
      </c>
      <c r="H5027">
        <v>6</v>
      </c>
      <c r="I5027">
        <v>4</v>
      </c>
      <c r="J5027">
        <v>2137</v>
      </c>
      <c r="K5027">
        <v>1.0234954999999999</v>
      </c>
      <c r="L5027" t="s">
        <v>15</v>
      </c>
    </row>
    <row r="5028" spans="1:12" x14ac:dyDescent="0.3">
      <c r="A5028" s="1">
        <v>44539</v>
      </c>
      <c r="B5028">
        <v>2021</v>
      </c>
      <c r="C5028" t="s">
        <v>18</v>
      </c>
      <c r="D5028">
        <v>238980</v>
      </c>
      <c r="E5028">
        <v>336000</v>
      </c>
      <c r="F5028" t="s">
        <v>13</v>
      </c>
      <c r="G5028" t="s">
        <v>14</v>
      </c>
      <c r="H5028">
        <v>3</v>
      </c>
      <c r="I5028">
        <v>3</v>
      </c>
      <c r="J5028">
        <v>1073</v>
      </c>
      <c r="K5028">
        <v>1.0234954999999999</v>
      </c>
      <c r="L5028" t="s">
        <v>15</v>
      </c>
    </row>
    <row r="5029" spans="1:12" x14ac:dyDescent="0.3">
      <c r="A5029" s="1">
        <v>44539</v>
      </c>
      <c r="B5029">
        <v>2021</v>
      </c>
      <c r="C5029" t="s">
        <v>12</v>
      </c>
      <c r="D5029">
        <v>86840</v>
      </c>
      <c r="E5029">
        <v>150000</v>
      </c>
      <c r="F5029" t="s">
        <v>13</v>
      </c>
      <c r="G5029" t="s">
        <v>14</v>
      </c>
      <c r="H5029">
        <v>3</v>
      </c>
      <c r="I5029">
        <v>1</v>
      </c>
      <c r="J5029">
        <v>977</v>
      </c>
      <c r="K5029">
        <v>1.0234954999999999</v>
      </c>
      <c r="L5029" t="s">
        <v>15</v>
      </c>
    </row>
    <row r="5030" spans="1:12" x14ac:dyDescent="0.3">
      <c r="A5030" s="1">
        <v>44540</v>
      </c>
      <c r="B5030">
        <v>2021</v>
      </c>
      <c r="C5030" t="s">
        <v>21</v>
      </c>
      <c r="D5030">
        <v>1175650</v>
      </c>
      <c r="E5030">
        <v>2020000</v>
      </c>
      <c r="F5030" t="s">
        <v>13</v>
      </c>
      <c r="G5030" t="s">
        <v>14</v>
      </c>
      <c r="H5030">
        <v>3</v>
      </c>
      <c r="I5030">
        <v>2</v>
      </c>
      <c r="J5030">
        <v>922</v>
      </c>
      <c r="K5030">
        <v>1.0234954999999999</v>
      </c>
      <c r="L5030" t="s">
        <v>25</v>
      </c>
    </row>
    <row r="5031" spans="1:12" x14ac:dyDescent="0.3">
      <c r="A5031" s="1">
        <v>44540</v>
      </c>
      <c r="B5031">
        <v>2021</v>
      </c>
      <c r="C5031" t="s">
        <v>18</v>
      </c>
      <c r="D5031">
        <v>190040</v>
      </c>
      <c r="E5031">
        <v>253432</v>
      </c>
      <c r="F5031" t="s">
        <v>13</v>
      </c>
      <c r="G5031" t="s">
        <v>14</v>
      </c>
      <c r="H5031">
        <v>3</v>
      </c>
      <c r="I5031">
        <v>2</v>
      </c>
      <c r="J5031">
        <v>1084</v>
      </c>
      <c r="K5031">
        <v>1.0234954999999999</v>
      </c>
      <c r="L5031" t="s">
        <v>15</v>
      </c>
    </row>
    <row r="5032" spans="1:12" x14ac:dyDescent="0.3">
      <c r="A5032" s="1">
        <v>44541</v>
      </c>
      <c r="B5032">
        <v>2021</v>
      </c>
      <c r="C5032" t="s">
        <v>30</v>
      </c>
      <c r="D5032">
        <v>436710</v>
      </c>
      <c r="E5032">
        <v>550000</v>
      </c>
      <c r="F5032" t="s">
        <v>13</v>
      </c>
      <c r="G5032" t="s">
        <v>14</v>
      </c>
      <c r="H5032">
        <v>3</v>
      </c>
      <c r="I5032">
        <v>1</v>
      </c>
      <c r="J5032">
        <v>1083</v>
      </c>
      <c r="K5032">
        <v>1.0234954999999999</v>
      </c>
      <c r="L5032" t="s">
        <v>15</v>
      </c>
    </row>
    <row r="5033" spans="1:12" x14ac:dyDescent="0.3">
      <c r="A5033" s="1">
        <v>44542</v>
      </c>
      <c r="B5033">
        <v>2021</v>
      </c>
      <c r="C5033" t="s">
        <v>30</v>
      </c>
      <c r="D5033">
        <v>808260</v>
      </c>
      <c r="E5033">
        <v>875000</v>
      </c>
      <c r="F5033" t="s">
        <v>13</v>
      </c>
      <c r="G5033" t="s">
        <v>14</v>
      </c>
      <c r="H5033">
        <v>3</v>
      </c>
      <c r="I5033">
        <v>2</v>
      </c>
      <c r="J5033">
        <v>900</v>
      </c>
      <c r="K5033">
        <v>1.0234954999999999</v>
      </c>
      <c r="L5033" t="s">
        <v>15</v>
      </c>
    </row>
    <row r="5034" spans="1:12" x14ac:dyDescent="0.3">
      <c r="A5034" s="1">
        <v>44542</v>
      </c>
      <c r="B5034">
        <v>2021</v>
      </c>
      <c r="C5034" t="s">
        <v>12</v>
      </c>
      <c r="D5034">
        <v>108740</v>
      </c>
      <c r="E5034">
        <v>230000</v>
      </c>
      <c r="F5034" t="s">
        <v>13</v>
      </c>
      <c r="G5034" t="s">
        <v>14</v>
      </c>
      <c r="H5034">
        <v>3</v>
      </c>
      <c r="I5034">
        <v>2</v>
      </c>
      <c r="J5034">
        <v>1024</v>
      </c>
      <c r="K5034">
        <v>1.0234954999999999</v>
      </c>
      <c r="L5034" t="s">
        <v>25</v>
      </c>
    </row>
    <row r="5035" spans="1:12" x14ac:dyDescent="0.3">
      <c r="A5035" s="1">
        <v>44543</v>
      </c>
      <c r="B5035">
        <v>2021</v>
      </c>
      <c r="C5035" t="s">
        <v>29</v>
      </c>
      <c r="D5035">
        <v>180950</v>
      </c>
      <c r="E5035">
        <v>298000</v>
      </c>
      <c r="F5035" t="s">
        <v>13</v>
      </c>
      <c r="G5035" t="s">
        <v>14</v>
      </c>
      <c r="H5035">
        <v>3</v>
      </c>
      <c r="I5035">
        <v>2</v>
      </c>
      <c r="J5035">
        <v>977</v>
      </c>
      <c r="K5035">
        <v>1.0234954999999999</v>
      </c>
      <c r="L5035" t="s">
        <v>25</v>
      </c>
    </row>
    <row r="5036" spans="1:12" x14ac:dyDescent="0.3">
      <c r="A5036" s="1">
        <v>44546</v>
      </c>
      <c r="B5036">
        <v>2021</v>
      </c>
      <c r="C5036" t="s">
        <v>17</v>
      </c>
      <c r="D5036">
        <v>130250</v>
      </c>
      <c r="E5036">
        <v>180000</v>
      </c>
      <c r="F5036" t="s">
        <v>23</v>
      </c>
      <c r="G5036" t="s">
        <v>24</v>
      </c>
      <c r="H5036">
        <v>6</v>
      </c>
      <c r="I5036">
        <v>6</v>
      </c>
      <c r="J5036">
        <v>1828</v>
      </c>
      <c r="K5036">
        <v>1.0234954999999999</v>
      </c>
      <c r="L5036" t="s">
        <v>22</v>
      </c>
    </row>
    <row r="5037" spans="1:12" x14ac:dyDescent="0.3">
      <c r="A5037" s="1">
        <v>44547</v>
      </c>
      <c r="B5037">
        <v>2021</v>
      </c>
      <c r="C5037" t="s">
        <v>18</v>
      </c>
      <c r="D5037">
        <v>267090</v>
      </c>
      <c r="E5037">
        <v>350000</v>
      </c>
      <c r="F5037" t="s">
        <v>13</v>
      </c>
      <c r="G5037" t="s">
        <v>14</v>
      </c>
      <c r="H5037">
        <v>3</v>
      </c>
      <c r="I5037">
        <v>3</v>
      </c>
      <c r="J5037">
        <v>945</v>
      </c>
      <c r="K5037">
        <v>1.0234954999999999</v>
      </c>
      <c r="L5037" t="s">
        <v>15</v>
      </c>
    </row>
    <row r="5038" spans="1:12" x14ac:dyDescent="0.3">
      <c r="A5038" s="1">
        <v>44547</v>
      </c>
      <c r="B5038">
        <v>2021</v>
      </c>
      <c r="C5038" t="s">
        <v>12</v>
      </c>
      <c r="D5038">
        <v>92010</v>
      </c>
      <c r="E5038">
        <v>160000</v>
      </c>
      <c r="F5038" t="s">
        <v>13</v>
      </c>
      <c r="G5038" t="s">
        <v>14</v>
      </c>
      <c r="H5038">
        <v>3</v>
      </c>
      <c r="I5038">
        <v>3</v>
      </c>
      <c r="J5038">
        <v>942</v>
      </c>
      <c r="K5038">
        <v>1.0234954999999999</v>
      </c>
      <c r="L5038" t="s">
        <v>25</v>
      </c>
    </row>
    <row r="5039" spans="1:12" x14ac:dyDescent="0.3">
      <c r="A5039" s="1">
        <v>44548</v>
      </c>
      <c r="B5039">
        <v>2021</v>
      </c>
      <c r="C5039" t="s">
        <v>17</v>
      </c>
      <c r="D5039">
        <v>176350</v>
      </c>
      <c r="E5039">
        <v>220000</v>
      </c>
      <c r="F5039" t="s">
        <v>13</v>
      </c>
      <c r="G5039" t="s">
        <v>14</v>
      </c>
      <c r="H5039">
        <v>3</v>
      </c>
      <c r="I5039">
        <v>3</v>
      </c>
      <c r="J5039">
        <v>1077</v>
      </c>
      <c r="K5039">
        <v>1.0234954999999999</v>
      </c>
      <c r="L5039" t="s">
        <v>22</v>
      </c>
    </row>
    <row r="5040" spans="1:12" x14ac:dyDescent="0.3">
      <c r="A5040" s="1">
        <v>44550</v>
      </c>
      <c r="B5040">
        <v>2021</v>
      </c>
      <c r="C5040" t="s">
        <v>29</v>
      </c>
      <c r="D5040">
        <v>194040</v>
      </c>
      <c r="E5040">
        <v>205000</v>
      </c>
      <c r="F5040" t="s">
        <v>13</v>
      </c>
      <c r="G5040" t="s">
        <v>14</v>
      </c>
      <c r="H5040">
        <v>3</v>
      </c>
      <c r="I5040">
        <v>2</v>
      </c>
      <c r="J5040">
        <v>996</v>
      </c>
      <c r="K5040">
        <v>1.0234954999999999</v>
      </c>
      <c r="L5040" t="s">
        <v>22</v>
      </c>
    </row>
    <row r="5041" spans="1:12" x14ac:dyDescent="0.3">
      <c r="A5041" s="1">
        <v>44553</v>
      </c>
      <c r="B5041">
        <v>2021</v>
      </c>
      <c r="C5041" t="s">
        <v>18</v>
      </c>
      <c r="D5041">
        <v>219400</v>
      </c>
      <c r="E5041">
        <v>360000</v>
      </c>
      <c r="F5041" t="s">
        <v>13</v>
      </c>
      <c r="G5041" t="s">
        <v>14</v>
      </c>
      <c r="H5041">
        <v>3</v>
      </c>
      <c r="I5041">
        <v>3</v>
      </c>
      <c r="J5041">
        <v>1007</v>
      </c>
      <c r="K5041">
        <v>1.0234954999999999</v>
      </c>
      <c r="L5041" t="s">
        <v>25</v>
      </c>
    </row>
    <row r="5042" spans="1:12" x14ac:dyDescent="0.3">
      <c r="A5042" s="1">
        <v>44554</v>
      </c>
      <c r="B5042">
        <v>2021</v>
      </c>
      <c r="C5042" t="s">
        <v>26</v>
      </c>
      <c r="D5042">
        <v>354410</v>
      </c>
      <c r="E5042">
        <v>700000</v>
      </c>
      <c r="F5042" t="s">
        <v>13</v>
      </c>
      <c r="G5042" t="s">
        <v>14</v>
      </c>
      <c r="H5042">
        <v>3</v>
      </c>
      <c r="I5042">
        <v>3</v>
      </c>
      <c r="J5042">
        <v>953</v>
      </c>
      <c r="K5042">
        <v>1.0234954999999999</v>
      </c>
      <c r="L5042" t="s">
        <v>15</v>
      </c>
    </row>
    <row r="5043" spans="1:12" x14ac:dyDescent="0.3">
      <c r="A5043" s="1">
        <v>44556</v>
      </c>
      <c r="B5043">
        <v>2021</v>
      </c>
      <c r="C5043" t="s">
        <v>29</v>
      </c>
      <c r="D5043">
        <v>198100</v>
      </c>
      <c r="E5043">
        <v>272950</v>
      </c>
      <c r="F5043" t="s">
        <v>13</v>
      </c>
      <c r="G5043" t="s">
        <v>14</v>
      </c>
      <c r="H5043">
        <v>3</v>
      </c>
      <c r="I5043">
        <v>2</v>
      </c>
      <c r="J5043">
        <v>1061</v>
      </c>
      <c r="K5043">
        <v>1.0234954999999999</v>
      </c>
      <c r="L5043" t="s">
        <v>22</v>
      </c>
    </row>
    <row r="5044" spans="1:12" x14ac:dyDescent="0.3">
      <c r="A5044" s="1">
        <v>44556</v>
      </c>
      <c r="B5044">
        <v>2021</v>
      </c>
      <c r="C5044" t="s">
        <v>17</v>
      </c>
      <c r="D5044">
        <v>120790</v>
      </c>
      <c r="E5044">
        <v>244000</v>
      </c>
      <c r="F5044" t="s">
        <v>19</v>
      </c>
      <c r="G5044" t="s">
        <v>20</v>
      </c>
      <c r="H5044">
        <v>4</v>
      </c>
      <c r="I5044">
        <v>2</v>
      </c>
      <c r="J5044">
        <v>1393</v>
      </c>
      <c r="K5044">
        <v>1.0234954999999999</v>
      </c>
      <c r="L5044" t="s">
        <v>25</v>
      </c>
    </row>
    <row r="5045" spans="1:12" x14ac:dyDescent="0.3">
      <c r="A5045" s="1">
        <v>44556</v>
      </c>
      <c r="B5045">
        <v>2021</v>
      </c>
      <c r="C5045" t="s">
        <v>30</v>
      </c>
      <c r="D5045">
        <v>530670</v>
      </c>
      <c r="E5045">
        <v>725000</v>
      </c>
      <c r="F5045" t="s">
        <v>13</v>
      </c>
      <c r="G5045" t="s">
        <v>14</v>
      </c>
      <c r="H5045">
        <v>3</v>
      </c>
      <c r="I5045">
        <v>2</v>
      </c>
      <c r="J5045">
        <v>1067</v>
      </c>
      <c r="K5045">
        <v>1.0234954999999999</v>
      </c>
      <c r="L5045" t="s">
        <v>25</v>
      </c>
    </row>
    <row r="5046" spans="1:12" x14ac:dyDescent="0.3">
      <c r="A5046" s="1">
        <v>44556</v>
      </c>
      <c r="B5046">
        <v>2021</v>
      </c>
      <c r="C5046" t="s">
        <v>30</v>
      </c>
      <c r="D5046">
        <v>267700</v>
      </c>
      <c r="E5046">
        <v>425000</v>
      </c>
      <c r="F5046" t="s">
        <v>13</v>
      </c>
      <c r="G5046" t="s">
        <v>14</v>
      </c>
      <c r="H5046">
        <v>3</v>
      </c>
      <c r="I5046">
        <v>2</v>
      </c>
      <c r="J5046">
        <v>913</v>
      </c>
      <c r="K5046">
        <v>1.0234954999999999</v>
      </c>
      <c r="L5046" t="s">
        <v>22</v>
      </c>
    </row>
    <row r="5047" spans="1:12" x14ac:dyDescent="0.3">
      <c r="A5047" s="1">
        <v>44557</v>
      </c>
      <c r="B5047">
        <v>2021</v>
      </c>
      <c r="C5047" t="s">
        <v>12</v>
      </c>
      <c r="D5047">
        <v>102560</v>
      </c>
      <c r="E5047">
        <v>90000</v>
      </c>
      <c r="F5047" t="s">
        <v>13</v>
      </c>
      <c r="G5047" t="s">
        <v>14</v>
      </c>
      <c r="H5047">
        <v>3</v>
      </c>
      <c r="I5047">
        <v>3</v>
      </c>
      <c r="J5047">
        <v>900</v>
      </c>
      <c r="K5047">
        <v>1.0234954999999999</v>
      </c>
      <c r="L5047" t="s">
        <v>25</v>
      </c>
    </row>
    <row r="5048" spans="1:12" x14ac:dyDescent="0.3">
      <c r="A5048" s="1">
        <v>44557</v>
      </c>
      <c r="B5048">
        <v>2021</v>
      </c>
      <c r="C5048" t="s">
        <v>12</v>
      </c>
      <c r="D5048">
        <v>71100</v>
      </c>
      <c r="E5048">
        <v>57500</v>
      </c>
      <c r="F5048" t="s">
        <v>13</v>
      </c>
      <c r="G5048" t="s">
        <v>14</v>
      </c>
      <c r="H5048">
        <v>3</v>
      </c>
      <c r="I5048">
        <v>2</v>
      </c>
      <c r="J5048">
        <v>943</v>
      </c>
      <c r="K5048">
        <v>1.0234954999999999</v>
      </c>
      <c r="L5048" t="s">
        <v>15</v>
      </c>
    </row>
    <row r="5049" spans="1:12" x14ac:dyDescent="0.3">
      <c r="A5049" s="1">
        <v>44561</v>
      </c>
      <c r="B5049">
        <v>2021</v>
      </c>
      <c r="C5049" t="s">
        <v>29</v>
      </c>
      <c r="D5049">
        <v>102830</v>
      </c>
      <c r="E5049">
        <v>190000</v>
      </c>
      <c r="F5049" t="s">
        <v>13</v>
      </c>
      <c r="G5049" t="s">
        <v>14</v>
      </c>
      <c r="H5049">
        <v>3</v>
      </c>
      <c r="I5049">
        <v>2</v>
      </c>
      <c r="J5049">
        <v>1013</v>
      </c>
      <c r="K5049">
        <v>1.0234954999999999</v>
      </c>
      <c r="L5049" t="s">
        <v>22</v>
      </c>
    </row>
    <row r="5050" spans="1:12" x14ac:dyDescent="0.3">
      <c r="A5050" s="1">
        <v>44561</v>
      </c>
      <c r="B5050">
        <v>2021</v>
      </c>
      <c r="C5050" t="s">
        <v>30</v>
      </c>
      <c r="D5050">
        <v>391060</v>
      </c>
      <c r="E5050">
        <v>578000</v>
      </c>
      <c r="F5050" t="s">
        <v>13</v>
      </c>
      <c r="G5050" t="s">
        <v>14</v>
      </c>
      <c r="H5050">
        <v>3</v>
      </c>
      <c r="I5050">
        <v>1</v>
      </c>
      <c r="J5050">
        <v>1088</v>
      </c>
      <c r="K5050">
        <v>1.0234954999999999</v>
      </c>
      <c r="L5050" t="s">
        <v>16</v>
      </c>
    </row>
    <row r="5051" spans="1:12" x14ac:dyDescent="0.3">
      <c r="A5051" s="1">
        <v>44563</v>
      </c>
      <c r="B5051">
        <v>2022</v>
      </c>
      <c r="C5051" t="s">
        <v>30</v>
      </c>
      <c r="D5051">
        <v>286190</v>
      </c>
      <c r="E5051">
        <v>393250</v>
      </c>
      <c r="F5051" t="s">
        <v>13</v>
      </c>
      <c r="G5051" t="s">
        <v>14</v>
      </c>
      <c r="H5051">
        <v>3</v>
      </c>
      <c r="I5051">
        <v>2</v>
      </c>
      <c r="J5051">
        <v>1025</v>
      </c>
      <c r="K5051">
        <v>1.003979</v>
      </c>
      <c r="L5051" t="s">
        <v>15</v>
      </c>
    </row>
    <row r="5052" spans="1:12" x14ac:dyDescent="0.3">
      <c r="A5052" s="1">
        <v>44564</v>
      </c>
      <c r="B5052">
        <v>2022</v>
      </c>
      <c r="C5052" t="s">
        <v>12</v>
      </c>
      <c r="D5052">
        <v>89180</v>
      </c>
      <c r="E5052">
        <v>174000</v>
      </c>
      <c r="F5052" t="s">
        <v>13</v>
      </c>
      <c r="G5052" t="s">
        <v>14</v>
      </c>
      <c r="H5052">
        <v>3</v>
      </c>
      <c r="I5052">
        <v>3</v>
      </c>
      <c r="J5052">
        <v>1086</v>
      </c>
      <c r="K5052">
        <v>1.003979</v>
      </c>
      <c r="L5052" t="s">
        <v>25</v>
      </c>
    </row>
    <row r="5053" spans="1:12" x14ac:dyDescent="0.3">
      <c r="A5053" s="1">
        <v>44564</v>
      </c>
      <c r="B5053">
        <v>2022</v>
      </c>
      <c r="C5053" t="s">
        <v>12</v>
      </c>
      <c r="D5053">
        <v>103590</v>
      </c>
      <c r="E5053">
        <v>186000</v>
      </c>
      <c r="F5053" t="s">
        <v>23</v>
      </c>
      <c r="G5053" t="s">
        <v>24</v>
      </c>
      <c r="H5053">
        <v>6</v>
      </c>
      <c r="I5053">
        <v>4</v>
      </c>
      <c r="J5053">
        <v>1839</v>
      </c>
      <c r="K5053">
        <v>1.003979</v>
      </c>
      <c r="L5053" t="s">
        <v>25</v>
      </c>
    </row>
    <row r="5054" spans="1:12" x14ac:dyDescent="0.3">
      <c r="A5054" s="1">
        <v>44567</v>
      </c>
      <c r="B5054">
        <v>2022</v>
      </c>
      <c r="C5054" t="s">
        <v>18</v>
      </c>
      <c r="D5054">
        <v>142870</v>
      </c>
      <c r="E5054">
        <v>167000</v>
      </c>
      <c r="F5054" t="s">
        <v>13</v>
      </c>
      <c r="G5054" t="s">
        <v>14</v>
      </c>
      <c r="H5054">
        <v>3</v>
      </c>
      <c r="I5054">
        <v>2</v>
      </c>
      <c r="J5054">
        <v>971</v>
      </c>
      <c r="K5054">
        <v>1.003979</v>
      </c>
      <c r="L5054" t="s">
        <v>16</v>
      </c>
    </row>
    <row r="5055" spans="1:12" x14ac:dyDescent="0.3">
      <c r="A5055" s="1">
        <v>44567</v>
      </c>
      <c r="B5055">
        <v>2022</v>
      </c>
      <c r="C5055" t="s">
        <v>30</v>
      </c>
      <c r="D5055">
        <v>216770</v>
      </c>
      <c r="E5055">
        <v>310000</v>
      </c>
      <c r="F5055" t="s">
        <v>13</v>
      </c>
      <c r="G5055" t="s">
        <v>14</v>
      </c>
      <c r="H5055">
        <v>3</v>
      </c>
      <c r="I5055">
        <v>3</v>
      </c>
      <c r="J5055">
        <v>1058</v>
      </c>
      <c r="K5055">
        <v>1.003979</v>
      </c>
      <c r="L5055" t="s">
        <v>22</v>
      </c>
    </row>
    <row r="5056" spans="1:12" x14ac:dyDescent="0.3">
      <c r="A5056" s="1">
        <v>44568</v>
      </c>
      <c r="B5056">
        <v>2022</v>
      </c>
      <c r="C5056" t="s">
        <v>18</v>
      </c>
      <c r="D5056">
        <v>734670</v>
      </c>
      <c r="E5056">
        <v>1375000</v>
      </c>
      <c r="F5056" t="s">
        <v>13</v>
      </c>
      <c r="G5056" t="s">
        <v>14</v>
      </c>
      <c r="H5056">
        <v>3</v>
      </c>
      <c r="I5056">
        <v>1</v>
      </c>
      <c r="J5056">
        <v>1018</v>
      </c>
      <c r="K5056">
        <v>1.003979</v>
      </c>
      <c r="L5056" t="s">
        <v>16</v>
      </c>
    </row>
    <row r="5057" spans="1:12" x14ac:dyDescent="0.3">
      <c r="A5057" s="1">
        <v>44571</v>
      </c>
      <c r="B5057">
        <v>2022</v>
      </c>
      <c r="C5057" t="s">
        <v>12</v>
      </c>
      <c r="D5057">
        <v>72210</v>
      </c>
      <c r="E5057">
        <v>120000</v>
      </c>
      <c r="F5057" t="s">
        <v>13</v>
      </c>
      <c r="G5057" t="s">
        <v>14</v>
      </c>
      <c r="H5057">
        <v>3</v>
      </c>
      <c r="I5057">
        <v>3</v>
      </c>
      <c r="J5057">
        <v>1046</v>
      </c>
      <c r="K5057">
        <v>1.003979</v>
      </c>
      <c r="L5057" t="s">
        <v>25</v>
      </c>
    </row>
    <row r="5058" spans="1:12" x14ac:dyDescent="0.3">
      <c r="A5058" s="1">
        <v>44574</v>
      </c>
      <c r="B5058">
        <v>2022</v>
      </c>
      <c r="C5058" t="s">
        <v>30</v>
      </c>
      <c r="D5058">
        <v>319780</v>
      </c>
      <c r="E5058">
        <v>485000</v>
      </c>
      <c r="F5058" t="s">
        <v>13</v>
      </c>
      <c r="G5058" t="s">
        <v>14</v>
      </c>
      <c r="H5058">
        <v>3</v>
      </c>
      <c r="I5058">
        <v>1</v>
      </c>
      <c r="J5058">
        <v>991</v>
      </c>
      <c r="K5058">
        <v>1.003979</v>
      </c>
      <c r="L5058" t="s">
        <v>25</v>
      </c>
    </row>
    <row r="5059" spans="1:12" x14ac:dyDescent="0.3">
      <c r="A5059" s="1">
        <v>44575</v>
      </c>
      <c r="B5059">
        <v>2022</v>
      </c>
      <c r="C5059" t="s">
        <v>12</v>
      </c>
      <c r="D5059">
        <v>82590</v>
      </c>
      <c r="E5059">
        <v>171000</v>
      </c>
      <c r="F5059" t="s">
        <v>13</v>
      </c>
      <c r="G5059" t="s">
        <v>14</v>
      </c>
      <c r="H5059">
        <v>3</v>
      </c>
      <c r="I5059">
        <v>1</v>
      </c>
      <c r="J5059">
        <v>985</v>
      </c>
      <c r="K5059">
        <v>1.003979</v>
      </c>
      <c r="L5059" t="s">
        <v>22</v>
      </c>
    </row>
    <row r="5060" spans="1:12" x14ac:dyDescent="0.3">
      <c r="A5060" s="1">
        <v>44577</v>
      </c>
      <c r="B5060">
        <v>2022</v>
      </c>
      <c r="C5060" t="s">
        <v>12</v>
      </c>
      <c r="D5060">
        <v>42970</v>
      </c>
      <c r="E5060">
        <v>12916</v>
      </c>
      <c r="F5060" t="s">
        <v>13</v>
      </c>
      <c r="G5060" t="s">
        <v>14</v>
      </c>
      <c r="H5060">
        <v>3</v>
      </c>
      <c r="I5060">
        <v>3</v>
      </c>
      <c r="J5060">
        <v>1047</v>
      </c>
      <c r="K5060">
        <v>1.003979</v>
      </c>
      <c r="L5060" t="s">
        <v>15</v>
      </c>
    </row>
    <row r="5061" spans="1:12" x14ac:dyDescent="0.3">
      <c r="A5061" s="1">
        <v>44577</v>
      </c>
      <c r="B5061">
        <v>2022</v>
      </c>
      <c r="C5061" t="s">
        <v>12</v>
      </c>
      <c r="D5061">
        <v>87050</v>
      </c>
      <c r="E5061">
        <v>178000</v>
      </c>
      <c r="F5061" t="s">
        <v>13</v>
      </c>
      <c r="G5061" t="s">
        <v>14</v>
      </c>
      <c r="H5061">
        <v>3</v>
      </c>
      <c r="I5061">
        <v>3</v>
      </c>
      <c r="J5061">
        <v>954</v>
      </c>
      <c r="K5061">
        <v>1.003979</v>
      </c>
      <c r="L5061" t="s">
        <v>15</v>
      </c>
    </row>
    <row r="5062" spans="1:12" x14ac:dyDescent="0.3">
      <c r="A5062" s="1">
        <v>44577</v>
      </c>
      <c r="B5062">
        <v>2022</v>
      </c>
      <c r="C5062" t="s">
        <v>12</v>
      </c>
      <c r="D5062">
        <v>42970</v>
      </c>
      <c r="E5062">
        <v>12916</v>
      </c>
      <c r="F5062" t="s">
        <v>13</v>
      </c>
      <c r="G5062" t="s">
        <v>14</v>
      </c>
      <c r="H5062">
        <v>3</v>
      </c>
      <c r="I5062">
        <v>3</v>
      </c>
      <c r="J5062">
        <v>1034</v>
      </c>
      <c r="K5062">
        <v>1.003979</v>
      </c>
      <c r="L5062" t="s">
        <v>16</v>
      </c>
    </row>
    <row r="5063" spans="1:12" x14ac:dyDescent="0.3">
      <c r="A5063" s="1">
        <v>44578</v>
      </c>
      <c r="B5063">
        <v>2022</v>
      </c>
      <c r="C5063" t="s">
        <v>12</v>
      </c>
      <c r="D5063">
        <v>69300</v>
      </c>
      <c r="E5063">
        <v>115000</v>
      </c>
      <c r="F5063" t="s">
        <v>23</v>
      </c>
      <c r="G5063" t="s">
        <v>24</v>
      </c>
      <c r="H5063">
        <v>6</v>
      </c>
      <c r="I5063">
        <v>5</v>
      </c>
      <c r="J5063">
        <v>2121</v>
      </c>
      <c r="K5063">
        <v>1.003979</v>
      </c>
      <c r="L5063" t="s">
        <v>22</v>
      </c>
    </row>
    <row r="5064" spans="1:12" x14ac:dyDescent="0.3">
      <c r="A5064" s="1">
        <v>44582</v>
      </c>
      <c r="B5064">
        <v>2022</v>
      </c>
      <c r="C5064" t="s">
        <v>18</v>
      </c>
      <c r="D5064">
        <v>473720</v>
      </c>
      <c r="E5064">
        <v>867500</v>
      </c>
      <c r="F5064" t="s">
        <v>13</v>
      </c>
      <c r="G5064" t="s">
        <v>14</v>
      </c>
      <c r="H5064">
        <v>3</v>
      </c>
      <c r="I5064">
        <v>2</v>
      </c>
      <c r="J5064">
        <v>980</v>
      </c>
      <c r="K5064">
        <v>1.003979</v>
      </c>
      <c r="L5064" t="s">
        <v>25</v>
      </c>
    </row>
    <row r="5065" spans="1:12" x14ac:dyDescent="0.3">
      <c r="A5065" s="1">
        <v>44582</v>
      </c>
      <c r="B5065">
        <v>2022</v>
      </c>
      <c r="C5065" t="s">
        <v>18</v>
      </c>
      <c r="D5065">
        <v>386620</v>
      </c>
      <c r="E5065">
        <v>750000</v>
      </c>
      <c r="F5065" t="s">
        <v>13</v>
      </c>
      <c r="G5065" t="s">
        <v>14</v>
      </c>
      <c r="H5065">
        <v>3</v>
      </c>
      <c r="I5065">
        <v>2</v>
      </c>
      <c r="J5065">
        <v>1059</v>
      </c>
      <c r="K5065">
        <v>1.003979</v>
      </c>
      <c r="L5065" t="s">
        <v>25</v>
      </c>
    </row>
    <row r="5066" spans="1:12" x14ac:dyDescent="0.3">
      <c r="A5066" s="1">
        <v>44582</v>
      </c>
      <c r="B5066">
        <v>2022</v>
      </c>
      <c r="C5066" t="s">
        <v>21</v>
      </c>
      <c r="D5066">
        <v>3064040</v>
      </c>
      <c r="E5066">
        <v>4250000</v>
      </c>
      <c r="F5066" t="s">
        <v>13</v>
      </c>
      <c r="G5066" t="s">
        <v>14</v>
      </c>
      <c r="H5066">
        <v>3</v>
      </c>
      <c r="I5066">
        <v>2</v>
      </c>
      <c r="J5066">
        <v>1065</v>
      </c>
      <c r="K5066">
        <v>1.003979</v>
      </c>
      <c r="L5066" t="s">
        <v>15</v>
      </c>
    </row>
    <row r="5067" spans="1:12" x14ac:dyDescent="0.3">
      <c r="A5067" s="1">
        <v>44582</v>
      </c>
      <c r="B5067">
        <v>2022</v>
      </c>
      <c r="C5067" t="s">
        <v>17</v>
      </c>
      <c r="D5067">
        <v>115370</v>
      </c>
      <c r="E5067">
        <v>319000</v>
      </c>
      <c r="F5067" t="s">
        <v>19</v>
      </c>
      <c r="G5067" t="s">
        <v>20</v>
      </c>
      <c r="H5067">
        <v>4</v>
      </c>
      <c r="I5067">
        <v>3</v>
      </c>
      <c r="J5067">
        <v>1322</v>
      </c>
      <c r="K5067">
        <v>1.003979</v>
      </c>
      <c r="L5067" t="s">
        <v>22</v>
      </c>
    </row>
    <row r="5068" spans="1:12" x14ac:dyDescent="0.3">
      <c r="A5068" s="1">
        <v>44583</v>
      </c>
      <c r="B5068">
        <v>2022</v>
      </c>
      <c r="C5068" t="s">
        <v>17</v>
      </c>
      <c r="D5068">
        <v>115840</v>
      </c>
      <c r="E5068">
        <v>235000</v>
      </c>
      <c r="F5068" t="s">
        <v>13</v>
      </c>
      <c r="G5068" t="s">
        <v>14</v>
      </c>
      <c r="H5068">
        <v>3</v>
      </c>
      <c r="I5068">
        <v>2</v>
      </c>
      <c r="J5068">
        <v>919</v>
      </c>
      <c r="K5068">
        <v>1.003979</v>
      </c>
      <c r="L5068" t="s">
        <v>15</v>
      </c>
    </row>
    <row r="5069" spans="1:12" x14ac:dyDescent="0.3">
      <c r="A5069" s="1">
        <v>44583</v>
      </c>
      <c r="B5069">
        <v>2022</v>
      </c>
      <c r="C5069" t="s">
        <v>29</v>
      </c>
      <c r="D5069">
        <v>201040</v>
      </c>
      <c r="E5069">
        <v>329000</v>
      </c>
      <c r="F5069" t="s">
        <v>13</v>
      </c>
      <c r="G5069" t="s">
        <v>14</v>
      </c>
      <c r="H5069">
        <v>3</v>
      </c>
      <c r="I5069">
        <v>1</v>
      </c>
      <c r="J5069">
        <v>1087</v>
      </c>
      <c r="K5069">
        <v>1.003979</v>
      </c>
      <c r="L5069" t="s">
        <v>15</v>
      </c>
    </row>
    <row r="5070" spans="1:12" x14ac:dyDescent="0.3">
      <c r="A5070" s="1">
        <v>44583</v>
      </c>
      <c r="B5070">
        <v>2022</v>
      </c>
      <c r="C5070" t="s">
        <v>18</v>
      </c>
      <c r="D5070">
        <v>251960</v>
      </c>
      <c r="E5070">
        <v>283501</v>
      </c>
      <c r="F5070" t="s">
        <v>13</v>
      </c>
      <c r="G5070" t="s">
        <v>14</v>
      </c>
      <c r="H5070">
        <v>3</v>
      </c>
      <c r="I5070">
        <v>1</v>
      </c>
      <c r="J5070">
        <v>935</v>
      </c>
      <c r="K5070">
        <v>1.003979</v>
      </c>
      <c r="L5070" t="s">
        <v>16</v>
      </c>
    </row>
    <row r="5071" spans="1:12" x14ac:dyDescent="0.3">
      <c r="A5071" s="1">
        <v>44585</v>
      </c>
      <c r="B5071">
        <v>2022</v>
      </c>
      <c r="C5071" t="s">
        <v>12</v>
      </c>
      <c r="D5071">
        <v>55670</v>
      </c>
      <c r="E5071">
        <v>169000</v>
      </c>
      <c r="F5071" t="s">
        <v>23</v>
      </c>
      <c r="G5071" t="s">
        <v>24</v>
      </c>
      <c r="H5071">
        <v>6</v>
      </c>
      <c r="I5071">
        <v>5</v>
      </c>
      <c r="J5071">
        <v>1983</v>
      </c>
      <c r="K5071">
        <v>1.003979</v>
      </c>
      <c r="L5071" t="s">
        <v>16</v>
      </c>
    </row>
    <row r="5072" spans="1:12" x14ac:dyDescent="0.3">
      <c r="A5072" s="1">
        <v>44585</v>
      </c>
      <c r="B5072">
        <v>2022</v>
      </c>
      <c r="C5072" t="s">
        <v>18</v>
      </c>
      <c r="D5072">
        <v>413550</v>
      </c>
      <c r="E5072">
        <v>545000</v>
      </c>
      <c r="F5072" t="s">
        <v>13</v>
      </c>
      <c r="G5072" t="s">
        <v>14</v>
      </c>
      <c r="H5072">
        <v>3</v>
      </c>
      <c r="I5072">
        <v>3</v>
      </c>
      <c r="J5072">
        <v>1066</v>
      </c>
      <c r="K5072">
        <v>1.003979</v>
      </c>
      <c r="L5072" t="s">
        <v>15</v>
      </c>
    </row>
    <row r="5073" spans="1:12" x14ac:dyDescent="0.3">
      <c r="A5073" s="1">
        <v>44585</v>
      </c>
      <c r="B5073">
        <v>2022</v>
      </c>
      <c r="C5073" t="s">
        <v>29</v>
      </c>
      <c r="D5073">
        <v>191730</v>
      </c>
      <c r="E5073">
        <v>321900</v>
      </c>
      <c r="F5073" t="s">
        <v>19</v>
      </c>
      <c r="G5073" t="s">
        <v>20</v>
      </c>
      <c r="H5073">
        <v>4</v>
      </c>
      <c r="I5073">
        <v>4</v>
      </c>
      <c r="J5073">
        <v>1400</v>
      </c>
      <c r="K5073">
        <v>1.003979</v>
      </c>
      <c r="L5073" t="s">
        <v>16</v>
      </c>
    </row>
    <row r="5074" spans="1:12" x14ac:dyDescent="0.3">
      <c r="A5074" s="1">
        <v>44585</v>
      </c>
      <c r="B5074">
        <v>2022</v>
      </c>
      <c r="C5074" t="s">
        <v>18</v>
      </c>
      <c r="D5074">
        <v>305530</v>
      </c>
      <c r="E5074">
        <v>420000</v>
      </c>
      <c r="F5074" t="s">
        <v>13</v>
      </c>
      <c r="G5074" t="s">
        <v>14</v>
      </c>
      <c r="H5074">
        <v>3</v>
      </c>
      <c r="I5074">
        <v>3</v>
      </c>
      <c r="J5074">
        <v>944</v>
      </c>
      <c r="K5074">
        <v>1.003979</v>
      </c>
      <c r="L5074" t="s">
        <v>16</v>
      </c>
    </row>
    <row r="5075" spans="1:12" x14ac:dyDescent="0.3">
      <c r="A5075" s="1">
        <v>44588</v>
      </c>
      <c r="B5075">
        <v>2022</v>
      </c>
      <c r="C5075" t="s">
        <v>17</v>
      </c>
      <c r="D5075">
        <v>119800</v>
      </c>
      <c r="E5075">
        <v>235000</v>
      </c>
      <c r="F5075" t="s">
        <v>13</v>
      </c>
      <c r="G5075" t="s">
        <v>14</v>
      </c>
      <c r="H5075">
        <v>3</v>
      </c>
      <c r="I5075">
        <v>3</v>
      </c>
      <c r="J5075">
        <v>905</v>
      </c>
      <c r="K5075">
        <v>1.003979</v>
      </c>
      <c r="L5075" t="s">
        <v>16</v>
      </c>
    </row>
    <row r="5076" spans="1:12" x14ac:dyDescent="0.3">
      <c r="A5076" s="1">
        <v>44589</v>
      </c>
      <c r="B5076">
        <v>2022</v>
      </c>
      <c r="C5076" t="s">
        <v>17</v>
      </c>
      <c r="D5076">
        <v>119550</v>
      </c>
      <c r="E5076">
        <v>215000</v>
      </c>
      <c r="F5076" t="s">
        <v>13</v>
      </c>
      <c r="G5076" t="s">
        <v>14</v>
      </c>
      <c r="H5076">
        <v>3</v>
      </c>
      <c r="I5076">
        <v>1</v>
      </c>
      <c r="J5076">
        <v>1065</v>
      </c>
      <c r="K5076">
        <v>1.003979</v>
      </c>
      <c r="L5076" t="s">
        <v>25</v>
      </c>
    </row>
    <row r="5077" spans="1:12" x14ac:dyDescent="0.3">
      <c r="A5077" s="1">
        <v>44589</v>
      </c>
      <c r="B5077">
        <v>2022</v>
      </c>
      <c r="C5077" t="s">
        <v>26</v>
      </c>
      <c r="D5077">
        <v>475230</v>
      </c>
      <c r="E5077">
        <v>825000</v>
      </c>
      <c r="F5077" t="s">
        <v>13</v>
      </c>
      <c r="G5077" t="s">
        <v>14</v>
      </c>
      <c r="H5077">
        <v>3</v>
      </c>
      <c r="I5077">
        <v>1</v>
      </c>
      <c r="J5077">
        <v>1011</v>
      </c>
      <c r="K5077">
        <v>1.003979</v>
      </c>
      <c r="L5077" t="s">
        <v>15</v>
      </c>
    </row>
    <row r="5078" spans="1:12" x14ac:dyDescent="0.3">
      <c r="A5078" s="1">
        <v>44590</v>
      </c>
      <c r="B5078">
        <v>2022</v>
      </c>
      <c r="C5078" t="s">
        <v>17</v>
      </c>
      <c r="D5078">
        <v>127020</v>
      </c>
      <c r="E5078">
        <v>245000</v>
      </c>
      <c r="F5078" t="s">
        <v>19</v>
      </c>
      <c r="G5078" t="s">
        <v>20</v>
      </c>
      <c r="H5078">
        <v>4</v>
      </c>
      <c r="I5078">
        <v>3</v>
      </c>
      <c r="J5078">
        <v>1499</v>
      </c>
      <c r="K5078">
        <v>1.003979</v>
      </c>
      <c r="L5078" t="s">
        <v>16</v>
      </c>
    </row>
    <row r="5079" spans="1:12" x14ac:dyDescent="0.3">
      <c r="A5079" s="1">
        <v>44590</v>
      </c>
      <c r="B5079">
        <v>2022</v>
      </c>
      <c r="C5079" t="s">
        <v>17</v>
      </c>
      <c r="D5079">
        <v>102880</v>
      </c>
      <c r="E5079">
        <v>147000</v>
      </c>
      <c r="F5079" t="s">
        <v>13</v>
      </c>
      <c r="G5079" t="s">
        <v>14</v>
      </c>
      <c r="H5079">
        <v>3</v>
      </c>
      <c r="I5079">
        <v>1</v>
      </c>
      <c r="J5079">
        <v>1082</v>
      </c>
      <c r="K5079">
        <v>1.003979</v>
      </c>
      <c r="L5079" t="s">
        <v>15</v>
      </c>
    </row>
    <row r="5080" spans="1:12" x14ac:dyDescent="0.3">
      <c r="A5080" s="1">
        <v>44591</v>
      </c>
      <c r="B5080">
        <v>2022</v>
      </c>
      <c r="C5080" t="s">
        <v>30</v>
      </c>
      <c r="D5080">
        <v>678390</v>
      </c>
      <c r="E5080">
        <v>950000</v>
      </c>
      <c r="F5080" t="s">
        <v>13</v>
      </c>
      <c r="G5080" t="s">
        <v>14</v>
      </c>
      <c r="H5080">
        <v>3</v>
      </c>
      <c r="I5080">
        <v>3</v>
      </c>
      <c r="J5080">
        <v>986</v>
      </c>
      <c r="K5080">
        <v>1.003979</v>
      </c>
      <c r="L5080" t="s">
        <v>22</v>
      </c>
    </row>
    <row r="5081" spans="1:12" x14ac:dyDescent="0.3">
      <c r="A5081" s="1">
        <v>44591</v>
      </c>
      <c r="B5081">
        <v>2022</v>
      </c>
      <c r="C5081" t="s">
        <v>17</v>
      </c>
      <c r="D5081">
        <v>113430</v>
      </c>
      <c r="E5081">
        <v>240000</v>
      </c>
      <c r="F5081" t="s">
        <v>19</v>
      </c>
      <c r="G5081" t="s">
        <v>20</v>
      </c>
      <c r="H5081">
        <v>4</v>
      </c>
      <c r="I5081">
        <v>3</v>
      </c>
      <c r="J5081">
        <v>1251</v>
      </c>
      <c r="K5081">
        <v>1.003979</v>
      </c>
      <c r="L5081" t="s">
        <v>15</v>
      </c>
    </row>
    <row r="5082" spans="1:12" x14ac:dyDescent="0.3">
      <c r="A5082" s="1">
        <v>44592</v>
      </c>
      <c r="B5082">
        <v>2022</v>
      </c>
      <c r="C5082" t="s">
        <v>18</v>
      </c>
      <c r="D5082">
        <v>279400</v>
      </c>
      <c r="E5082">
        <v>390000</v>
      </c>
      <c r="F5082" t="s">
        <v>13</v>
      </c>
      <c r="G5082" t="s">
        <v>14</v>
      </c>
      <c r="H5082">
        <v>3</v>
      </c>
      <c r="I5082">
        <v>2</v>
      </c>
      <c r="J5082">
        <v>1041</v>
      </c>
      <c r="K5082">
        <v>1.003979</v>
      </c>
      <c r="L5082" t="s">
        <v>22</v>
      </c>
    </row>
    <row r="5083" spans="1:12" x14ac:dyDescent="0.3">
      <c r="A5083" s="1">
        <v>44592</v>
      </c>
      <c r="B5083">
        <v>2022</v>
      </c>
      <c r="C5083" t="s">
        <v>12</v>
      </c>
      <c r="D5083">
        <v>45270</v>
      </c>
      <c r="E5083">
        <v>163000</v>
      </c>
      <c r="F5083" t="s">
        <v>19</v>
      </c>
      <c r="G5083" t="s">
        <v>20</v>
      </c>
      <c r="H5083">
        <v>4</v>
      </c>
      <c r="I5083">
        <v>3</v>
      </c>
      <c r="J5083">
        <v>1309</v>
      </c>
      <c r="K5083">
        <v>1.003979</v>
      </c>
      <c r="L5083" t="s">
        <v>25</v>
      </c>
    </row>
    <row r="5084" spans="1:12" x14ac:dyDescent="0.3">
      <c r="A5084" s="1">
        <v>44592</v>
      </c>
      <c r="B5084">
        <v>2022</v>
      </c>
      <c r="C5084" t="s">
        <v>26</v>
      </c>
      <c r="D5084">
        <v>1140510</v>
      </c>
      <c r="E5084">
        <v>1350000</v>
      </c>
      <c r="F5084" t="s">
        <v>13</v>
      </c>
      <c r="G5084" t="s">
        <v>14</v>
      </c>
      <c r="H5084">
        <v>3</v>
      </c>
      <c r="I5084">
        <v>3</v>
      </c>
      <c r="J5084">
        <v>1035</v>
      </c>
      <c r="K5084">
        <v>1.003979</v>
      </c>
      <c r="L5084" t="s">
        <v>22</v>
      </c>
    </row>
    <row r="5085" spans="1:12" x14ac:dyDescent="0.3">
      <c r="A5085" s="1">
        <v>44592</v>
      </c>
      <c r="B5085">
        <v>2022</v>
      </c>
      <c r="C5085" t="s">
        <v>21</v>
      </c>
      <c r="D5085">
        <v>970200</v>
      </c>
      <c r="E5085">
        <v>1250000</v>
      </c>
      <c r="F5085" t="s">
        <v>13</v>
      </c>
      <c r="G5085" t="s">
        <v>14</v>
      </c>
      <c r="H5085">
        <v>3</v>
      </c>
      <c r="I5085">
        <v>2</v>
      </c>
      <c r="J5085">
        <v>922</v>
      </c>
      <c r="K5085">
        <v>1.003979</v>
      </c>
      <c r="L5085" t="s">
        <v>22</v>
      </c>
    </row>
    <row r="5086" spans="1:12" x14ac:dyDescent="0.3">
      <c r="A5086" s="1">
        <v>44595</v>
      </c>
      <c r="B5086">
        <v>2022</v>
      </c>
      <c r="C5086" t="s">
        <v>17</v>
      </c>
      <c r="D5086">
        <v>156430</v>
      </c>
      <c r="E5086">
        <v>287000</v>
      </c>
      <c r="F5086" t="s">
        <v>13</v>
      </c>
      <c r="G5086" t="s">
        <v>14</v>
      </c>
      <c r="H5086">
        <v>3</v>
      </c>
      <c r="I5086">
        <v>3</v>
      </c>
      <c r="J5086">
        <v>1009</v>
      </c>
      <c r="K5086">
        <v>1.003979</v>
      </c>
      <c r="L5086" t="s">
        <v>25</v>
      </c>
    </row>
    <row r="5087" spans="1:12" x14ac:dyDescent="0.3">
      <c r="A5087" s="1">
        <v>44595</v>
      </c>
      <c r="B5087">
        <v>2022</v>
      </c>
      <c r="C5087" t="s">
        <v>12</v>
      </c>
      <c r="D5087">
        <v>62770</v>
      </c>
      <c r="E5087">
        <v>95000</v>
      </c>
      <c r="F5087" t="s">
        <v>13</v>
      </c>
      <c r="G5087" t="s">
        <v>14</v>
      </c>
      <c r="H5087">
        <v>3</v>
      </c>
      <c r="I5087">
        <v>3</v>
      </c>
      <c r="J5087">
        <v>1010</v>
      </c>
      <c r="K5087">
        <v>1.003979</v>
      </c>
      <c r="L5087" t="s">
        <v>25</v>
      </c>
    </row>
    <row r="5088" spans="1:12" x14ac:dyDescent="0.3">
      <c r="A5088" s="1">
        <v>44595</v>
      </c>
      <c r="B5088">
        <v>2022</v>
      </c>
      <c r="C5088" t="s">
        <v>17</v>
      </c>
      <c r="D5088">
        <v>120220</v>
      </c>
      <c r="E5088">
        <v>390000</v>
      </c>
      <c r="F5088" t="s">
        <v>23</v>
      </c>
      <c r="G5088" t="s">
        <v>24</v>
      </c>
      <c r="H5088">
        <v>6</v>
      </c>
      <c r="I5088">
        <v>4</v>
      </c>
      <c r="J5088">
        <v>2072</v>
      </c>
      <c r="K5088">
        <v>1.003979</v>
      </c>
      <c r="L5088" t="s">
        <v>25</v>
      </c>
    </row>
    <row r="5089" spans="1:12" x14ac:dyDescent="0.3">
      <c r="A5089" s="1">
        <v>44595</v>
      </c>
      <c r="B5089">
        <v>2022</v>
      </c>
      <c r="C5089" t="s">
        <v>17</v>
      </c>
      <c r="D5089">
        <v>87620</v>
      </c>
      <c r="E5089">
        <v>335000</v>
      </c>
      <c r="F5089" t="s">
        <v>13</v>
      </c>
      <c r="G5089" t="s">
        <v>14</v>
      </c>
      <c r="H5089">
        <v>3</v>
      </c>
      <c r="I5089">
        <v>2</v>
      </c>
      <c r="J5089">
        <v>1044</v>
      </c>
      <c r="K5089">
        <v>1.003979</v>
      </c>
      <c r="L5089" t="s">
        <v>25</v>
      </c>
    </row>
    <row r="5090" spans="1:12" x14ac:dyDescent="0.3">
      <c r="A5090" s="1">
        <v>44595</v>
      </c>
      <c r="B5090">
        <v>2022</v>
      </c>
      <c r="C5090" t="s">
        <v>17</v>
      </c>
      <c r="D5090">
        <v>60980</v>
      </c>
      <c r="E5090">
        <v>80000</v>
      </c>
      <c r="F5090" t="s">
        <v>13</v>
      </c>
      <c r="G5090" t="s">
        <v>14</v>
      </c>
      <c r="H5090">
        <v>3</v>
      </c>
      <c r="I5090">
        <v>2</v>
      </c>
      <c r="J5090">
        <v>1055</v>
      </c>
      <c r="K5090">
        <v>1.003979</v>
      </c>
      <c r="L5090" t="s">
        <v>15</v>
      </c>
    </row>
    <row r="5091" spans="1:12" x14ac:dyDescent="0.3">
      <c r="A5091" s="1">
        <v>44596</v>
      </c>
      <c r="B5091">
        <v>2022</v>
      </c>
      <c r="C5091" t="s">
        <v>21</v>
      </c>
      <c r="D5091">
        <v>2604140</v>
      </c>
      <c r="E5091">
        <v>3350000</v>
      </c>
      <c r="F5091" t="s">
        <v>13</v>
      </c>
      <c r="G5091" t="s">
        <v>14</v>
      </c>
      <c r="H5091">
        <v>3</v>
      </c>
      <c r="I5091">
        <v>2</v>
      </c>
      <c r="J5091">
        <v>914</v>
      </c>
      <c r="K5091">
        <v>1.003979</v>
      </c>
      <c r="L5091" t="s">
        <v>16</v>
      </c>
    </row>
    <row r="5092" spans="1:12" x14ac:dyDescent="0.3">
      <c r="A5092" s="1">
        <v>44597</v>
      </c>
      <c r="B5092">
        <v>2022</v>
      </c>
      <c r="C5092" t="s">
        <v>17</v>
      </c>
      <c r="D5092">
        <v>163560</v>
      </c>
      <c r="E5092">
        <v>212000</v>
      </c>
      <c r="F5092" t="s">
        <v>19</v>
      </c>
      <c r="G5092" t="s">
        <v>20</v>
      </c>
      <c r="H5092">
        <v>4</v>
      </c>
      <c r="I5092">
        <v>3</v>
      </c>
      <c r="J5092">
        <v>1271</v>
      </c>
      <c r="K5092">
        <v>1.003979</v>
      </c>
      <c r="L5092" t="s">
        <v>15</v>
      </c>
    </row>
    <row r="5093" spans="1:12" x14ac:dyDescent="0.3">
      <c r="A5093" s="1">
        <v>44597</v>
      </c>
      <c r="B5093">
        <v>2022</v>
      </c>
      <c r="C5093" t="s">
        <v>26</v>
      </c>
      <c r="D5093">
        <v>250180</v>
      </c>
      <c r="E5093">
        <v>317500</v>
      </c>
      <c r="F5093" t="s">
        <v>13</v>
      </c>
      <c r="G5093" t="s">
        <v>14</v>
      </c>
      <c r="H5093">
        <v>3</v>
      </c>
      <c r="I5093">
        <v>3</v>
      </c>
      <c r="J5093">
        <v>966</v>
      </c>
      <c r="K5093">
        <v>1.003979</v>
      </c>
      <c r="L5093" t="s">
        <v>22</v>
      </c>
    </row>
    <row r="5094" spans="1:12" x14ac:dyDescent="0.3">
      <c r="A5094" s="1">
        <v>44598</v>
      </c>
      <c r="B5094">
        <v>2022</v>
      </c>
      <c r="C5094" t="s">
        <v>26</v>
      </c>
      <c r="D5094">
        <v>273980</v>
      </c>
      <c r="E5094">
        <v>303000</v>
      </c>
      <c r="F5094" t="s">
        <v>13</v>
      </c>
      <c r="G5094" t="s">
        <v>14</v>
      </c>
      <c r="H5094">
        <v>3</v>
      </c>
      <c r="I5094">
        <v>3</v>
      </c>
      <c r="J5094">
        <v>910</v>
      </c>
      <c r="K5094">
        <v>1.003979</v>
      </c>
      <c r="L5094" t="s">
        <v>15</v>
      </c>
    </row>
    <row r="5095" spans="1:12" x14ac:dyDescent="0.3">
      <c r="A5095" s="1">
        <v>44602</v>
      </c>
      <c r="B5095">
        <v>2022</v>
      </c>
      <c r="C5095" t="s">
        <v>21</v>
      </c>
      <c r="D5095">
        <v>797020</v>
      </c>
      <c r="E5095">
        <v>500000</v>
      </c>
      <c r="F5095" t="s">
        <v>13</v>
      </c>
      <c r="G5095" t="s">
        <v>14</v>
      </c>
      <c r="H5095">
        <v>3</v>
      </c>
      <c r="I5095">
        <v>2</v>
      </c>
      <c r="J5095">
        <v>1075</v>
      </c>
      <c r="K5095">
        <v>1.003979</v>
      </c>
      <c r="L5095" t="s">
        <v>16</v>
      </c>
    </row>
    <row r="5096" spans="1:12" x14ac:dyDescent="0.3">
      <c r="A5096" s="1">
        <v>44602</v>
      </c>
      <c r="B5096">
        <v>2022</v>
      </c>
      <c r="C5096" t="s">
        <v>12</v>
      </c>
      <c r="D5096">
        <v>91440</v>
      </c>
      <c r="E5096">
        <v>140000</v>
      </c>
      <c r="F5096" t="s">
        <v>13</v>
      </c>
      <c r="G5096" t="s">
        <v>14</v>
      </c>
      <c r="H5096">
        <v>3</v>
      </c>
      <c r="I5096">
        <v>1</v>
      </c>
      <c r="J5096">
        <v>1070</v>
      </c>
      <c r="K5096">
        <v>1.003979</v>
      </c>
      <c r="L5096" t="s">
        <v>15</v>
      </c>
    </row>
    <row r="5097" spans="1:12" x14ac:dyDescent="0.3">
      <c r="A5097" s="1">
        <v>44605</v>
      </c>
      <c r="B5097">
        <v>2022</v>
      </c>
      <c r="C5097" t="s">
        <v>18</v>
      </c>
      <c r="D5097">
        <v>228100</v>
      </c>
      <c r="E5097">
        <v>6200</v>
      </c>
      <c r="F5097" t="s">
        <v>13</v>
      </c>
      <c r="G5097" t="s">
        <v>14</v>
      </c>
      <c r="H5097">
        <v>3</v>
      </c>
      <c r="I5097">
        <v>3</v>
      </c>
      <c r="J5097">
        <v>942</v>
      </c>
      <c r="K5097">
        <v>1.003979</v>
      </c>
      <c r="L5097" t="s">
        <v>25</v>
      </c>
    </row>
    <row r="5098" spans="1:12" x14ac:dyDescent="0.3">
      <c r="A5098" s="1">
        <v>44606</v>
      </c>
      <c r="B5098">
        <v>2022</v>
      </c>
      <c r="C5098" t="s">
        <v>29</v>
      </c>
      <c r="D5098">
        <v>129010</v>
      </c>
      <c r="E5098">
        <v>219900</v>
      </c>
      <c r="F5098" t="s">
        <v>13</v>
      </c>
      <c r="G5098" t="s">
        <v>14</v>
      </c>
      <c r="H5098">
        <v>3</v>
      </c>
      <c r="I5098">
        <v>3</v>
      </c>
      <c r="J5098">
        <v>1076</v>
      </c>
      <c r="K5098">
        <v>1.003979</v>
      </c>
      <c r="L5098" t="s">
        <v>25</v>
      </c>
    </row>
    <row r="5099" spans="1:12" x14ac:dyDescent="0.3">
      <c r="A5099" s="1">
        <v>44610</v>
      </c>
      <c r="B5099">
        <v>2022</v>
      </c>
      <c r="C5099" t="s">
        <v>12</v>
      </c>
      <c r="D5099">
        <v>139770</v>
      </c>
      <c r="E5099">
        <v>159000</v>
      </c>
      <c r="F5099" t="s">
        <v>13</v>
      </c>
      <c r="G5099" t="s">
        <v>14</v>
      </c>
      <c r="H5099">
        <v>3</v>
      </c>
      <c r="I5099">
        <v>1</v>
      </c>
      <c r="J5099">
        <v>1018</v>
      </c>
      <c r="K5099">
        <v>1.003979</v>
      </c>
      <c r="L5099" t="s">
        <v>15</v>
      </c>
    </row>
    <row r="5100" spans="1:12" x14ac:dyDescent="0.3">
      <c r="A5100" s="1">
        <v>44610</v>
      </c>
      <c r="B5100">
        <v>2022</v>
      </c>
      <c r="C5100" t="s">
        <v>29</v>
      </c>
      <c r="D5100">
        <v>202580</v>
      </c>
      <c r="E5100">
        <v>221000</v>
      </c>
      <c r="F5100" t="s">
        <v>13</v>
      </c>
      <c r="G5100" t="s">
        <v>14</v>
      </c>
      <c r="H5100">
        <v>3</v>
      </c>
      <c r="I5100">
        <v>3</v>
      </c>
      <c r="J5100">
        <v>947</v>
      </c>
      <c r="K5100">
        <v>1.003979</v>
      </c>
      <c r="L5100" t="s">
        <v>15</v>
      </c>
    </row>
    <row r="5101" spans="1:12" x14ac:dyDescent="0.3">
      <c r="A5101" s="1">
        <v>44610</v>
      </c>
      <c r="B5101">
        <v>2022</v>
      </c>
      <c r="C5101" t="s">
        <v>18</v>
      </c>
      <c r="D5101">
        <v>314710</v>
      </c>
      <c r="E5101">
        <v>502000</v>
      </c>
      <c r="F5101" t="s">
        <v>13</v>
      </c>
      <c r="G5101" t="s">
        <v>14</v>
      </c>
      <c r="H5101">
        <v>3</v>
      </c>
      <c r="I5101">
        <v>2</v>
      </c>
      <c r="J5101">
        <v>1058</v>
      </c>
      <c r="K5101">
        <v>1.003979</v>
      </c>
      <c r="L5101" t="s">
        <v>25</v>
      </c>
    </row>
    <row r="5102" spans="1:12" x14ac:dyDescent="0.3">
      <c r="A5102" s="1">
        <v>44611</v>
      </c>
      <c r="B5102">
        <v>2022</v>
      </c>
      <c r="C5102" t="s">
        <v>30</v>
      </c>
      <c r="D5102">
        <v>730670</v>
      </c>
      <c r="E5102">
        <v>625000</v>
      </c>
      <c r="F5102" t="s">
        <v>13</v>
      </c>
      <c r="G5102" t="s">
        <v>14</v>
      </c>
      <c r="H5102">
        <v>3</v>
      </c>
      <c r="I5102">
        <v>2</v>
      </c>
      <c r="J5102">
        <v>936</v>
      </c>
      <c r="K5102">
        <v>1.003979</v>
      </c>
      <c r="L5102" t="s">
        <v>25</v>
      </c>
    </row>
    <row r="5103" spans="1:12" x14ac:dyDescent="0.3">
      <c r="A5103" s="1">
        <v>44612</v>
      </c>
      <c r="B5103">
        <v>2022</v>
      </c>
      <c r="C5103" t="s">
        <v>26</v>
      </c>
      <c r="D5103">
        <v>255430</v>
      </c>
      <c r="E5103">
        <v>302150</v>
      </c>
      <c r="F5103" t="s">
        <v>13</v>
      </c>
      <c r="G5103" t="s">
        <v>14</v>
      </c>
      <c r="H5103">
        <v>3</v>
      </c>
      <c r="I5103">
        <v>3</v>
      </c>
      <c r="J5103">
        <v>936</v>
      </c>
      <c r="K5103">
        <v>1.003979</v>
      </c>
      <c r="L5103" t="s">
        <v>22</v>
      </c>
    </row>
    <row r="5104" spans="1:12" x14ac:dyDescent="0.3">
      <c r="A5104" s="1">
        <v>44613</v>
      </c>
      <c r="B5104">
        <v>2022</v>
      </c>
      <c r="C5104" t="s">
        <v>29</v>
      </c>
      <c r="D5104">
        <v>259630</v>
      </c>
      <c r="E5104">
        <v>370000</v>
      </c>
      <c r="F5104" t="s">
        <v>13</v>
      </c>
      <c r="G5104" t="s">
        <v>14</v>
      </c>
      <c r="H5104">
        <v>3</v>
      </c>
      <c r="I5104">
        <v>3</v>
      </c>
      <c r="J5104">
        <v>930</v>
      </c>
      <c r="K5104">
        <v>1.003979</v>
      </c>
      <c r="L5104" t="s">
        <v>16</v>
      </c>
    </row>
    <row r="5105" spans="1:12" x14ac:dyDescent="0.3">
      <c r="A5105" s="1">
        <v>44616</v>
      </c>
      <c r="B5105">
        <v>2022</v>
      </c>
      <c r="C5105" t="s">
        <v>30</v>
      </c>
      <c r="D5105">
        <v>410660</v>
      </c>
      <c r="E5105">
        <v>748500</v>
      </c>
      <c r="F5105" t="s">
        <v>13</v>
      </c>
      <c r="G5105" t="s">
        <v>14</v>
      </c>
      <c r="H5105">
        <v>3</v>
      </c>
      <c r="I5105">
        <v>1</v>
      </c>
      <c r="J5105">
        <v>981</v>
      </c>
      <c r="K5105">
        <v>1.003979</v>
      </c>
      <c r="L5105" t="s">
        <v>25</v>
      </c>
    </row>
    <row r="5106" spans="1:12" x14ac:dyDescent="0.3">
      <c r="A5106" s="1">
        <v>44616</v>
      </c>
      <c r="B5106">
        <v>2022</v>
      </c>
      <c r="C5106" t="s">
        <v>26</v>
      </c>
      <c r="D5106">
        <v>393610</v>
      </c>
      <c r="E5106">
        <v>1127000</v>
      </c>
      <c r="F5106" t="s">
        <v>13</v>
      </c>
      <c r="G5106" t="s">
        <v>14</v>
      </c>
      <c r="H5106">
        <v>3</v>
      </c>
      <c r="I5106">
        <v>2</v>
      </c>
      <c r="J5106">
        <v>936</v>
      </c>
      <c r="K5106">
        <v>1.003979</v>
      </c>
      <c r="L5106" t="s">
        <v>22</v>
      </c>
    </row>
    <row r="5107" spans="1:12" x14ac:dyDescent="0.3">
      <c r="A5107" s="1">
        <v>44616</v>
      </c>
      <c r="B5107">
        <v>2022</v>
      </c>
      <c r="C5107" t="s">
        <v>12</v>
      </c>
      <c r="D5107">
        <v>83550</v>
      </c>
      <c r="E5107">
        <v>107000</v>
      </c>
      <c r="F5107" t="s">
        <v>13</v>
      </c>
      <c r="G5107" t="s">
        <v>14</v>
      </c>
      <c r="H5107">
        <v>3</v>
      </c>
      <c r="I5107">
        <v>2</v>
      </c>
      <c r="J5107">
        <v>981</v>
      </c>
      <c r="K5107">
        <v>1.003979</v>
      </c>
      <c r="L5107" t="s">
        <v>25</v>
      </c>
    </row>
    <row r="5108" spans="1:12" x14ac:dyDescent="0.3">
      <c r="A5108" s="1">
        <v>44617</v>
      </c>
      <c r="B5108">
        <v>2022</v>
      </c>
      <c r="C5108" t="s">
        <v>17</v>
      </c>
      <c r="D5108">
        <v>148050</v>
      </c>
      <c r="E5108">
        <v>344000</v>
      </c>
      <c r="F5108" t="s">
        <v>13</v>
      </c>
      <c r="G5108" t="s">
        <v>14</v>
      </c>
      <c r="H5108">
        <v>3</v>
      </c>
      <c r="I5108">
        <v>1</v>
      </c>
      <c r="J5108">
        <v>1085</v>
      </c>
      <c r="K5108">
        <v>1.003979</v>
      </c>
      <c r="L5108" t="s">
        <v>25</v>
      </c>
    </row>
    <row r="5109" spans="1:12" x14ac:dyDescent="0.3">
      <c r="A5109" s="1">
        <v>44618</v>
      </c>
      <c r="B5109">
        <v>2022</v>
      </c>
      <c r="C5109" t="s">
        <v>18</v>
      </c>
      <c r="D5109">
        <v>251370</v>
      </c>
      <c r="E5109">
        <v>270000</v>
      </c>
      <c r="F5109" t="s">
        <v>13</v>
      </c>
      <c r="G5109" t="s">
        <v>14</v>
      </c>
      <c r="H5109">
        <v>3</v>
      </c>
      <c r="I5109">
        <v>1</v>
      </c>
      <c r="J5109">
        <v>1002</v>
      </c>
      <c r="K5109">
        <v>1.003979</v>
      </c>
      <c r="L5109" t="s">
        <v>15</v>
      </c>
    </row>
    <row r="5110" spans="1:12" x14ac:dyDescent="0.3">
      <c r="A5110" s="1">
        <v>44619</v>
      </c>
      <c r="B5110">
        <v>2022</v>
      </c>
      <c r="C5110" t="s">
        <v>12</v>
      </c>
      <c r="D5110">
        <v>85490</v>
      </c>
      <c r="E5110">
        <v>190000</v>
      </c>
      <c r="F5110" t="s">
        <v>23</v>
      </c>
      <c r="G5110" t="s">
        <v>24</v>
      </c>
      <c r="H5110">
        <v>6</v>
      </c>
      <c r="I5110">
        <v>6</v>
      </c>
      <c r="J5110">
        <v>1951</v>
      </c>
      <c r="K5110">
        <v>1.003979</v>
      </c>
      <c r="L5110" t="s">
        <v>16</v>
      </c>
    </row>
    <row r="5111" spans="1:12" x14ac:dyDescent="0.3">
      <c r="A5111" s="1">
        <v>44619</v>
      </c>
      <c r="B5111">
        <v>2022</v>
      </c>
      <c r="C5111" t="s">
        <v>12</v>
      </c>
      <c r="D5111">
        <v>59770</v>
      </c>
      <c r="E5111">
        <v>99417</v>
      </c>
      <c r="F5111" t="s">
        <v>13</v>
      </c>
      <c r="G5111" t="s">
        <v>14</v>
      </c>
      <c r="H5111">
        <v>3</v>
      </c>
      <c r="I5111">
        <v>2</v>
      </c>
      <c r="J5111">
        <v>944</v>
      </c>
      <c r="K5111">
        <v>1.003979</v>
      </c>
      <c r="L5111" t="s">
        <v>16</v>
      </c>
    </row>
    <row r="5112" spans="1:12" x14ac:dyDescent="0.3">
      <c r="A5112" s="1">
        <v>44619</v>
      </c>
      <c r="B5112">
        <v>2022</v>
      </c>
      <c r="C5112" t="s">
        <v>18</v>
      </c>
      <c r="D5112">
        <v>289720</v>
      </c>
      <c r="E5112">
        <v>400000</v>
      </c>
      <c r="F5112" t="s">
        <v>19</v>
      </c>
      <c r="G5112" t="s">
        <v>20</v>
      </c>
      <c r="H5112">
        <v>4</v>
      </c>
      <c r="I5112">
        <v>2</v>
      </c>
      <c r="J5112">
        <v>1395</v>
      </c>
      <c r="K5112">
        <v>1.003979</v>
      </c>
      <c r="L5112" t="s">
        <v>22</v>
      </c>
    </row>
    <row r="5113" spans="1:12" x14ac:dyDescent="0.3">
      <c r="A5113" s="1">
        <v>44620</v>
      </c>
      <c r="B5113">
        <v>2022</v>
      </c>
      <c r="C5113" t="s">
        <v>21</v>
      </c>
      <c r="D5113">
        <v>1190000</v>
      </c>
      <c r="E5113">
        <v>1630000</v>
      </c>
      <c r="F5113" t="s">
        <v>13</v>
      </c>
      <c r="G5113" t="s">
        <v>14</v>
      </c>
      <c r="H5113">
        <v>3</v>
      </c>
      <c r="I5113">
        <v>3</v>
      </c>
      <c r="J5113">
        <v>1082</v>
      </c>
      <c r="K5113">
        <v>1.003979</v>
      </c>
      <c r="L5113" t="s">
        <v>16</v>
      </c>
    </row>
    <row r="5114" spans="1:12" x14ac:dyDescent="0.3">
      <c r="A5114" s="1">
        <v>44620</v>
      </c>
      <c r="B5114">
        <v>2022</v>
      </c>
      <c r="C5114" t="s">
        <v>26</v>
      </c>
      <c r="D5114">
        <v>294700</v>
      </c>
      <c r="E5114">
        <v>520000</v>
      </c>
      <c r="F5114" t="s">
        <v>13</v>
      </c>
      <c r="G5114" t="s">
        <v>14</v>
      </c>
      <c r="H5114">
        <v>3</v>
      </c>
      <c r="I5114">
        <v>1</v>
      </c>
      <c r="J5114">
        <v>1042</v>
      </c>
      <c r="K5114">
        <v>1.003979</v>
      </c>
      <c r="L5114" t="s">
        <v>25</v>
      </c>
    </row>
    <row r="5115" spans="1:12" x14ac:dyDescent="0.3">
      <c r="A5115" s="1">
        <v>44620</v>
      </c>
      <c r="B5115">
        <v>2022</v>
      </c>
      <c r="C5115" t="s">
        <v>12</v>
      </c>
      <c r="D5115">
        <v>74610</v>
      </c>
      <c r="E5115">
        <v>118000</v>
      </c>
      <c r="F5115" t="s">
        <v>13</v>
      </c>
      <c r="G5115" t="s">
        <v>14</v>
      </c>
      <c r="H5115">
        <v>3</v>
      </c>
      <c r="I5115">
        <v>2</v>
      </c>
      <c r="J5115">
        <v>1016</v>
      </c>
      <c r="K5115">
        <v>1.003979</v>
      </c>
      <c r="L5115" t="s">
        <v>25</v>
      </c>
    </row>
    <row r="5116" spans="1:12" x14ac:dyDescent="0.3">
      <c r="A5116" s="1">
        <v>44622</v>
      </c>
      <c r="B5116">
        <v>2022</v>
      </c>
      <c r="C5116" t="s">
        <v>18</v>
      </c>
      <c r="D5116">
        <v>222180</v>
      </c>
      <c r="E5116">
        <v>361500</v>
      </c>
      <c r="F5116" t="s">
        <v>13</v>
      </c>
      <c r="G5116" t="s">
        <v>14</v>
      </c>
      <c r="H5116">
        <v>3</v>
      </c>
      <c r="I5116">
        <v>1</v>
      </c>
      <c r="J5116">
        <v>1078</v>
      </c>
      <c r="K5116">
        <v>1.003979</v>
      </c>
      <c r="L5116" t="s">
        <v>16</v>
      </c>
    </row>
    <row r="5117" spans="1:12" x14ac:dyDescent="0.3">
      <c r="A5117" s="1">
        <v>44622</v>
      </c>
      <c r="B5117">
        <v>2022</v>
      </c>
      <c r="C5117" t="s">
        <v>17</v>
      </c>
      <c r="D5117">
        <v>271710</v>
      </c>
      <c r="E5117">
        <v>320500</v>
      </c>
      <c r="F5117" t="s">
        <v>23</v>
      </c>
      <c r="G5117" t="s">
        <v>24</v>
      </c>
      <c r="H5117">
        <v>6</v>
      </c>
      <c r="I5117">
        <v>4</v>
      </c>
      <c r="J5117">
        <v>2044</v>
      </c>
      <c r="K5117">
        <v>1.003979</v>
      </c>
      <c r="L5117" t="s">
        <v>25</v>
      </c>
    </row>
    <row r="5118" spans="1:12" x14ac:dyDescent="0.3">
      <c r="A5118" s="1">
        <v>44622</v>
      </c>
      <c r="B5118">
        <v>2022</v>
      </c>
      <c r="C5118" t="s">
        <v>30</v>
      </c>
      <c r="D5118">
        <v>433640</v>
      </c>
      <c r="E5118">
        <v>565000</v>
      </c>
      <c r="F5118" t="s">
        <v>19</v>
      </c>
      <c r="G5118" t="s">
        <v>20</v>
      </c>
      <c r="H5118">
        <v>4</v>
      </c>
      <c r="I5118">
        <v>3</v>
      </c>
      <c r="J5118">
        <v>1456</v>
      </c>
      <c r="K5118">
        <v>1.003979</v>
      </c>
      <c r="L5118" t="s">
        <v>22</v>
      </c>
    </row>
    <row r="5119" spans="1:12" x14ac:dyDescent="0.3">
      <c r="A5119" s="1">
        <v>44623</v>
      </c>
      <c r="B5119">
        <v>2022</v>
      </c>
      <c r="C5119" t="s">
        <v>17</v>
      </c>
      <c r="D5119">
        <v>191190</v>
      </c>
      <c r="E5119">
        <v>425800</v>
      </c>
      <c r="F5119" t="s">
        <v>23</v>
      </c>
      <c r="G5119" t="s">
        <v>24</v>
      </c>
      <c r="H5119">
        <v>6</v>
      </c>
      <c r="I5119">
        <v>4</v>
      </c>
      <c r="J5119">
        <v>1810</v>
      </c>
      <c r="K5119">
        <v>1.003979</v>
      </c>
      <c r="L5119" t="s">
        <v>22</v>
      </c>
    </row>
    <row r="5120" spans="1:12" x14ac:dyDescent="0.3">
      <c r="A5120" s="1">
        <v>44623</v>
      </c>
      <c r="B5120">
        <v>2022</v>
      </c>
      <c r="C5120" t="s">
        <v>29</v>
      </c>
      <c r="D5120">
        <v>340060</v>
      </c>
      <c r="E5120">
        <v>458750</v>
      </c>
      <c r="F5120" t="s">
        <v>13</v>
      </c>
      <c r="G5120" t="s">
        <v>14</v>
      </c>
      <c r="H5120">
        <v>3</v>
      </c>
      <c r="I5120">
        <v>1</v>
      </c>
      <c r="J5120">
        <v>1065</v>
      </c>
      <c r="K5120">
        <v>1.003979</v>
      </c>
      <c r="L5120" t="s">
        <v>22</v>
      </c>
    </row>
    <row r="5121" spans="1:12" x14ac:dyDescent="0.3">
      <c r="A5121" s="1">
        <v>44623</v>
      </c>
      <c r="B5121">
        <v>2022</v>
      </c>
      <c r="C5121" t="s">
        <v>21</v>
      </c>
      <c r="D5121">
        <v>607390</v>
      </c>
      <c r="E5121">
        <v>1075000</v>
      </c>
      <c r="F5121" t="s">
        <v>13</v>
      </c>
      <c r="G5121" t="s">
        <v>14</v>
      </c>
      <c r="H5121">
        <v>3</v>
      </c>
      <c r="I5121">
        <v>1</v>
      </c>
      <c r="J5121">
        <v>988</v>
      </c>
      <c r="K5121">
        <v>1.003979</v>
      </c>
      <c r="L5121" t="s">
        <v>15</v>
      </c>
    </row>
    <row r="5122" spans="1:12" x14ac:dyDescent="0.3">
      <c r="A5122" s="1">
        <v>44623</v>
      </c>
      <c r="B5122">
        <v>2022</v>
      </c>
      <c r="C5122" t="s">
        <v>29</v>
      </c>
      <c r="D5122">
        <v>115080</v>
      </c>
      <c r="E5122">
        <v>238000</v>
      </c>
      <c r="F5122" t="s">
        <v>13</v>
      </c>
      <c r="G5122" t="s">
        <v>14</v>
      </c>
      <c r="H5122">
        <v>3</v>
      </c>
      <c r="I5122">
        <v>3</v>
      </c>
      <c r="J5122">
        <v>1034</v>
      </c>
      <c r="K5122">
        <v>1.003979</v>
      </c>
      <c r="L5122" t="s">
        <v>16</v>
      </c>
    </row>
    <row r="5123" spans="1:12" x14ac:dyDescent="0.3">
      <c r="A5123" s="1">
        <v>44624</v>
      </c>
      <c r="B5123">
        <v>2022</v>
      </c>
      <c r="C5123" t="s">
        <v>18</v>
      </c>
      <c r="D5123">
        <v>320090</v>
      </c>
      <c r="E5123">
        <v>444000</v>
      </c>
      <c r="F5123" t="s">
        <v>13</v>
      </c>
      <c r="G5123" t="s">
        <v>14</v>
      </c>
      <c r="H5123">
        <v>3</v>
      </c>
      <c r="I5123">
        <v>2</v>
      </c>
      <c r="J5123">
        <v>991</v>
      </c>
      <c r="K5123">
        <v>1.003979</v>
      </c>
      <c r="L5123" t="s">
        <v>15</v>
      </c>
    </row>
    <row r="5124" spans="1:12" x14ac:dyDescent="0.3">
      <c r="A5124" s="1">
        <v>44624</v>
      </c>
      <c r="B5124">
        <v>2022</v>
      </c>
      <c r="C5124" t="s">
        <v>18</v>
      </c>
      <c r="D5124">
        <v>184410</v>
      </c>
      <c r="E5124">
        <v>376000</v>
      </c>
      <c r="F5124" t="s">
        <v>13</v>
      </c>
      <c r="G5124" t="s">
        <v>14</v>
      </c>
      <c r="H5124">
        <v>3</v>
      </c>
      <c r="I5124">
        <v>3</v>
      </c>
      <c r="J5124">
        <v>976</v>
      </c>
      <c r="K5124">
        <v>1.003979</v>
      </c>
      <c r="L5124" t="s">
        <v>16</v>
      </c>
    </row>
    <row r="5125" spans="1:12" x14ac:dyDescent="0.3">
      <c r="A5125" s="1">
        <v>44624</v>
      </c>
      <c r="B5125">
        <v>2022</v>
      </c>
      <c r="C5125" t="s">
        <v>17</v>
      </c>
      <c r="D5125">
        <v>166710</v>
      </c>
      <c r="E5125">
        <v>350000</v>
      </c>
      <c r="F5125" t="s">
        <v>23</v>
      </c>
      <c r="G5125" t="s">
        <v>24</v>
      </c>
      <c r="H5125">
        <v>6</v>
      </c>
      <c r="I5125">
        <v>5</v>
      </c>
      <c r="J5125">
        <v>2041</v>
      </c>
      <c r="K5125">
        <v>1.003979</v>
      </c>
      <c r="L5125" t="s">
        <v>22</v>
      </c>
    </row>
    <row r="5126" spans="1:12" x14ac:dyDescent="0.3">
      <c r="A5126" s="1">
        <v>44625</v>
      </c>
      <c r="B5126">
        <v>2022</v>
      </c>
      <c r="C5126" t="s">
        <v>26</v>
      </c>
      <c r="D5126">
        <v>1995000</v>
      </c>
      <c r="E5126">
        <v>2525000</v>
      </c>
      <c r="F5126" t="s">
        <v>13</v>
      </c>
      <c r="G5126" t="s">
        <v>14</v>
      </c>
      <c r="H5126">
        <v>3</v>
      </c>
      <c r="I5126">
        <v>3</v>
      </c>
      <c r="J5126">
        <v>985</v>
      </c>
      <c r="K5126">
        <v>1.003979</v>
      </c>
      <c r="L5126" t="s">
        <v>25</v>
      </c>
    </row>
    <row r="5127" spans="1:12" x14ac:dyDescent="0.3">
      <c r="A5127" s="1">
        <v>44626</v>
      </c>
      <c r="B5127">
        <v>2022</v>
      </c>
      <c r="C5127" t="s">
        <v>30</v>
      </c>
      <c r="D5127">
        <v>428600</v>
      </c>
      <c r="E5127">
        <v>620000</v>
      </c>
      <c r="F5127" t="s">
        <v>13</v>
      </c>
      <c r="G5127" t="s">
        <v>14</v>
      </c>
      <c r="H5127">
        <v>3</v>
      </c>
      <c r="I5127">
        <v>1</v>
      </c>
      <c r="J5127">
        <v>1095</v>
      </c>
      <c r="K5127">
        <v>1.003979</v>
      </c>
      <c r="L5127" t="s">
        <v>15</v>
      </c>
    </row>
    <row r="5128" spans="1:12" x14ac:dyDescent="0.3">
      <c r="A5128" s="1">
        <v>44629</v>
      </c>
      <c r="B5128">
        <v>2022</v>
      </c>
      <c r="C5128" t="s">
        <v>18</v>
      </c>
      <c r="D5128">
        <v>348970</v>
      </c>
      <c r="E5128">
        <v>470000</v>
      </c>
      <c r="F5128" t="s">
        <v>13</v>
      </c>
      <c r="G5128" t="s">
        <v>14</v>
      </c>
      <c r="H5128">
        <v>3</v>
      </c>
      <c r="I5128">
        <v>3</v>
      </c>
      <c r="J5128">
        <v>943</v>
      </c>
      <c r="K5128">
        <v>1.003979</v>
      </c>
      <c r="L5128" t="s">
        <v>22</v>
      </c>
    </row>
    <row r="5129" spans="1:12" x14ac:dyDescent="0.3">
      <c r="A5129" s="1">
        <v>44630</v>
      </c>
      <c r="B5129">
        <v>2022</v>
      </c>
      <c r="C5129" t="s">
        <v>21</v>
      </c>
      <c r="D5129">
        <v>1069110</v>
      </c>
      <c r="E5129">
        <v>1300000</v>
      </c>
      <c r="F5129" t="s">
        <v>13</v>
      </c>
      <c r="G5129" t="s">
        <v>14</v>
      </c>
      <c r="H5129">
        <v>3</v>
      </c>
      <c r="I5129">
        <v>3</v>
      </c>
      <c r="J5129">
        <v>1009</v>
      </c>
      <c r="K5129">
        <v>1.003979</v>
      </c>
      <c r="L5129" t="s">
        <v>15</v>
      </c>
    </row>
    <row r="5130" spans="1:12" x14ac:dyDescent="0.3">
      <c r="A5130" s="1">
        <v>44630</v>
      </c>
      <c r="B5130">
        <v>2022</v>
      </c>
      <c r="C5130" t="s">
        <v>18</v>
      </c>
      <c r="D5130">
        <v>288870</v>
      </c>
      <c r="E5130">
        <v>345000</v>
      </c>
      <c r="F5130" t="s">
        <v>19</v>
      </c>
      <c r="G5130" t="s">
        <v>20</v>
      </c>
      <c r="H5130">
        <v>4</v>
      </c>
      <c r="I5130">
        <v>2</v>
      </c>
      <c r="J5130">
        <v>1359</v>
      </c>
      <c r="K5130">
        <v>1.003979</v>
      </c>
      <c r="L5130" t="s">
        <v>22</v>
      </c>
    </row>
    <row r="5131" spans="1:12" x14ac:dyDescent="0.3">
      <c r="A5131" s="1">
        <v>44633</v>
      </c>
      <c r="B5131">
        <v>2022</v>
      </c>
      <c r="C5131" t="s">
        <v>21</v>
      </c>
      <c r="D5131">
        <v>2506910</v>
      </c>
      <c r="E5131">
        <v>3262500</v>
      </c>
      <c r="F5131" t="s">
        <v>13</v>
      </c>
      <c r="G5131" t="s">
        <v>14</v>
      </c>
      <c r="H5131">
        <v>3</v>
      </c>
      <c r="I5131">
        <v>1</v>
      </c>
      <c r="J5131">
        <v>1084</v>
      </c>
      <c r="K5131">
        <v>1.003979</v>
      </c>
      <c r="L5131" t="s">
        <v>25</v>
      </c>
    </row>
    <row r="5132" spans="1:12" x14ac:dyDescent="0.3">
      <c r="A5132" s="1">
        <v>44633</v>
      </c>
      <c r="B5132">
        <v>2022</v>
      </c>
      <c r="C5132" t="s">
        <v>30</v>
      </c>
      <c r="D5132">
        <v>269690</v>
      </c>
      <c r="E5132">
        <v>415000</v>
      </c>
      <c r="F5132" t="s">
        <v>13</v>
      </c>
      <c r="G5132" t="s">
        <v>14</v>
      </c>
      <c r="H5132">
        <v>3</v>
      </c>
      <c r="I5132">
        <v>3</v>
      </c>
      <c r="J5132">
        <v>906</v>
      </c>
      <c r="K5132">
        <v>1.003979</v>
      </c>
      <c r="L5132" t="s">
        <v>25</v>
      </c>
    </row>
    <row r="5133" spans="1:12" x14ac:dyDescent="0.3">
      <c r="A5133" s="1">
        <v>44636</v>
      </c>
      <c r="B5133">
        <v>2022</v>
      </c>
      <c r="C5133" t="s">
        <v>26</v>
      </c>
      <c r="D5133">
        <v>337750</v>
      </c>
      <c r="E5133">
        <v>450000</v>
      </c>
      <c r="F5133" t="s">
        <v>19</v>
      </c>
      <c r="G5133" t="s">
        <v>20</v>
      </c>
      <c r="H5133">
        <v>4</v>
      </c>
      <c r="I5133">
        <v>3</v>
      </c>
      <c r="J5133">
        <v>1302</v>
      </c>
      <c r="K5133">
        <v>1.003979</v>
      </c>
      <c r="L5133" t="s">
        <v>25</v>
      </c>
    </row>
    <row r="5134" spans="1:12" x14ac:dyDescent="0.3">
      <c r="A5134" s="1">
        <v>44636</v>
      </c>
      <c r="B5134">
        <v>2022</v>
      </c>
      <c r="C5134" t="s">
        <v>21</v>
      </c>
      <c r="D5134">
        <v>631260</v>
      </c>
      <c r="E5134">
        <v>867500</v>
      </c>
      <c r="F5134" t="s">
        <v>13</v>
      </c>
      <c r="G5134" t="s">
        <v>14</v>
      </c>
      <c r="H5134">
        <v>3</v>
      </c>
      <c r="I5134">
        <v>1</v>
      </c>
      <c r="J5134">
        <v>1040</v>
      </c>
      <c r="K5134">
        <v>1.003979</v>
      </c>
      <c r="L5134" t="s">
        <v>25</v>
      </c>
    </row>
    <row r="5135" spans="1:12" x14ac:dyDescent="0.3">
      <c r="A5135" s="1">
        <v>44636</v>
      </c>
      <c r="B5135">
        <v>2022</v>
      </c>
      <c r="C5135" t="s">
        <v>26</v>
      </c>
      <c r="D5135">
        <v>297570</v>
      </c>
      <c r="E5135">
        <v>500000</v>
      </c>
      <c r="F5135" t="s">
        <v>13</v>
      </c>
      <c r="G5135" t="s">
        <v>14</v>
      </c>
      <c r="H5135">
        <v>3</v>
      </c>
      <c r="I5135">
        <v>1</v>
      </c>
      <c r="J5135">
        <v>911</v>
      </c>
      <c r="K5135">
        <v>1.003979</v>
      </c>
      <c r="L5135" t="s">
        <v>16</v>
      </c>
    </row>
    <row r="5136" spans="1:12" x14ac:dyDescent="0.3">
      <c r="A5136" s="1">
        <v>44636</v>
      </c>
      <c r="B5136">
        <v>2022</v>
      </c>
      <c r="C5136" t="s">
        <v>21</v>
      </c>
      <c r="D5136">
        <v>1282400</v>
      </c>
      <c r="E5136">
        <v>1965750</v>
      </c>
      <c r="F5136" t="s">
        <v>13</v>
      </c>
      <c r="G5136" t="s">
        <v>14</v>
      </c>
      <c r="H5136">
        <v>3</v>
      </c>
      <c r="I5136">
        <v>3</v>
      </c>
      <c r="J5136">
        <v>1009</v>
      </c>
      <c r="K5136">
        <v>1.003979</v>
      </c>
      <c r="L5136" t="s">
        <v>25</v>
      </c>
    </row>
    <row r="5137" spans="1:12" x14ac:dyDescent="0.3">
      <c r="A5137" s="1">
        <v>44637</v>
      </c>
      <c r="B5137">
        <v>2022</v>
      </c>
      <c r="C5137" t="s">
        <v>30</v>
      </c>
      <c r="D5137">
        <v>596380</v>
      </c>
      <c r="E5137">
        <v>575000</v>
      </c>
      <c r="F5137" t="s">
        <v>13</v>
      </c>
      <c r="G5137" t="s">
        <v>14</v>
      </c>
      <c r="H5137">
        <v>3</v>
      </c>
      <c r="I5137">
        <v>1</v>
      </c>
      <c r="J5137">
        <v>1055</v>
      </c>
      <c r="K5137">
        <v>1.003979</v>
      </c>
      <c r="L5137" t="s">
        <v>22</v>
      </c>
    </row>
    <row r="5138" spans="1:12" x14ac:dyDescent="0.3">
      <c r="A5138" s="1">
        <v>44637</v>
      </c>
      <c r="B5138">
        <v>2022</v>
      </c>
      <c r="C5138" t="s">
        <v>12</v>
      </c>
      <c r="D5138">
        <v>102460</v>
      </c>
      <c r="E5138">
        <v>105000</v>
      </c>
      <c r="F5138" t="s">
        <v>13</v>
      </c>
      <c r="G5138" t="s">
        <v>14</v>
      </c>
      <c r="H5138">
        <v>3</v>
      </c>
      <c r="I5138">
        <v>3</v>
      </c>
      <c r="J5138">
        <v>952</v>
      </c>
      <c r="K5138">
        <v>1.003979</v>
      </c>
      <c r="L5138" t="s">
        <v>15</v>
      </c>
    </row>
    <row r="5139" spans="1:12" x14ac:dyDescent="0.3">
      <c r="A5139" s="1">
        <v>44638</v>
      </c>
      <c r="B5139">
        <v>2022</v>
      </c>
      <c r="C5139" t="s">
        <v>12</v>
      </c>
      <c r="D5139">
        <v>41380</v>
      </c>
      <c r="E5139">
        <v>47000</v>
      </c>
      <c r="F5139" t="s">
        <v>13</v>
      </c>
      <c r="G5139" t="s">
        <v>14</v>
      </c>
      <c r="H5139">
        <v>3</v>
      </c>
      <c r="I5139">
        <v>3</v>
      </c>
      <c r="J5139">
        <v>984</v>
      </c>
      <c r="K5139">
        <v>1.003979</v>
      </c>
      <c r="L5139" t="s">
        <v>15</v>
      </c>
    </row>
    <row r="5140" spans="1:12" x14ac:dyDescent="0.3">
      <c r="A5140" s="1">
        <v>44638</v>
      </c>
      <c r="B5140">
        <v>2022</v>
      </c>
      <c r="C5140" t="s">
        <v>12</v>
      </c>
      <c r="D5140">
        <v>77920</v>
      </c>
      <c r="E5140">
        <v>149000</v>
      </c>
      <c r="F5140" t="s">
        <v>13</v>
      </c>
      <c r="G5140" t="s">
        <v>14</v>
      </c>
      <c r="H5140">
        <v>3</v>
      </c>
      <c r="I5140">
        <v>2</v>
      </c>
      <c r="J5140">
        <v>1065</v>
      </c>
      <c r="K5140">
        <v>1.003979</v>
      </c>
      <c r="L5140" t="s">
        <v>25</v>
      </c>
    </row>
    <row r="5141" spans="1:12" x14ac:dyDescent="0.3">
      <c r="A5141" s="1">
        <v>44639</v>
      </c>
      <c r="B5141">
        <v>2022</v>
      </c>
      <c r="C5141" t="s">
        <v>12</v>
      </c>
      <c r="D5141">
        <v>87110</v>
      </c>
      <c r="E5141">
        <v>165000</v>
      </c>
      <c r="F5141" t="s">
        <v>19</v>
      </c>
      <c r="G5141" t="s">
        <v>20</v>
      </c>
      <c r="H5141">
        <v>4</v>
      </c>
      <c r="I5141">
        <v>2</v>
      </c>
      <c r="J5141">
        <v>1476</v>
      </c>
      <c r="K5141">
        <v>1.003979</v>
      </c>
      <c r="L5141" t="s">
        <v>25</v>
      </c>
    </row>
    <row r="5142" spans="1:12" x14ac:dyDescent="0.3">
      <c r="A5142" s="1">
        <v>44640</v>
      </c>
      <c r="B5142">
        <v>2022</v>
      </c>
      <c r="C5142" t="s">
        <v>21</v>
      </c>
      <c r="D5142">
        <v>346080</v>
      </c>
      <c r="E5142">
        <v>715000</v>
      </c>
      <c r="F5142" t="s">
        <v>19</v>
      </c>
      <c r="G5142" t="s">
        <v>20</v>
      </c>
      <c r="H5142">
        <v>4</v>
      </c>
      <c r="I5142">
        <v>3</v>
      </c>
      <c r="J5142">
        <v>1284</v>
      </c>
      <c r="K5142">
        <v>1.003979</v>
      </c>
      <c r="L5142" t="s">
        <v>25</v>
      </c>
    </row>
    <row r="5143" spans="1:12" x14ac:dyDescent="0.3">
      <c r="A5143" s="1">
        <v>44640</v>
      </c>
      <c r="B5143">
        <v>2022</v>
      </c>
      <c r="C5143" t="s">
        <v>12</v>
      </c>
      <c r="D5143">
        <v>52260</v>
      </c>
      <c r="E5143">
        <v>32500</v>
      </c>
      <c r="F5143" t="s">
        <v>13</v>
      </c>
      <c r="G5143" t="s">
        <v>14</v>
      </c>
      <c r="H5143">
        <v>3</v>
      </c>
      <c r="I5143">
        <v>3</v>
      </c>
      <c r="J5143">
        <v>917</v>
      </c>
      <c r="K5143">
        <v>1.003979</v>
      </c>
      <c r="L5143" t="s">
        <v>16</v>
      </c>
    </row>
    <row r="5144" spans="1:12" x14ac:dyDescent="0.3">
      <c r="A5144" s="1">
        <v>44643</v>
      </c>
      <c r="B5144">
        <v>2022</v>
      </c>
      <c r="C5144" t="s">
        <v>30</v>
      </c>
      <c r="D5144">
        <v>339610</v>
      </c>
      <c r="E5144">
        <v>533000</v>
      </c>
      <c r="F5144" t="s">
        <v>19</v>
      </c>
      <c r="G5144" t="s">
        <v>20</v>
      </c>
      <c r="H5144">
        <v>4</v>
      </c>
      <c r="I5144">
        <v>2</v>
      </c>
      <c r="J5144">
        <v>1421</v>
      </c>
      <c r="K5144">
        <v>1.003979</v>
      </c>
      <c r="L5144" t="s">
        <v>16</v>
      </c>
    </row>
    <row r="5145" spans="1:12" x14ac:dyDescent="0.3">
      <c r="A5145" s="1">
        <v>44645</v>
      </c>
      <c r="B5145">
        <v>2022</v>
      </c>
      <c r="C5145" t="s">
        <v>17</v>
      </c>
      <c r="D5145">
        <v>116830</v>
      </c>
      <c r="E5145">
        <v>245000</v>
      </c>
      <c r="F5145" t="s">
        <v>13</v>
      </c>
      <c r="G5145" t="s">
        <v>14</v>
      </c>
      <c r="H5145">
        <v>3</v>
      </c>
      <c r="I5145">
        <v>2</v>
      </c>
      <c r="J5145">
        <v>1043</v>
      </c>
      <c r="K5145">
        <v>1.003979</v>
      </c>
      <c r="L5145" t="s">
        <v>16</v>
      </c>
    </row>
    <row r="5146" spans="1:12" x14ac:dyDescent="0.3">
      <c r="A5146" s="1">
        <v>44647</v>
      </c>
      <c r="B5146">
        <v>2022</v>
      </c>
      <c r="C5146" t="s">
        <v>21</v>
      </c>
      <c r="D5146">
        <v>3856580</v>
      </c>
      <c r="E5146">
        <v>5100000</v>
      </c>
      <c r="F5146" t="s">
        <v>13</v>
      </c>
      <c r="G5146" t="s">
        <v>14</v>
      </c>
      <c r="H5146">
        <v>3</v>
      </c>
      <c r="I5146">
        <v>3</v>
      </c>
      <c r="J5146">
        <v>1025</v>
      </c>
      <c r="K5146">
        <v>1.003979</v>
      </c>
      <c r="L5146" t="s">
        <v>25</v>
      </c>
    </row>
    <row r="5147" spans="1:12" x14ac:dyDescent="0.3">
      <c r="A5147" s="1">
        <v>44647</v>
      </c>
      <c r="B5147">
        <v>2022</v>
      </c>
      <c r="C5147" t="s">
        <v>29</v>
      </c>
      <c r="D5147">
        <v>184100</v>
      </c>
      <c r="E5147">
        <v>280000</v>
      </c>
      <c r="F5147" t="s">
        <v>13</v>
      </c>
      <c r="G5147" t="s">
        <v>14</v>
      </c>
      <c r="H5147">
        <v>3</v>
      </c>
      <c r="I5147">
        <v>3</v>
      </c>
      <c r="J5147">
        <v>989</v>
      </c>
      <c r="K5147">
        <v>1.003979</v>
      </c>
      <c r="L5147" t="s">
        <v>25</v>
      </c>
    </row>
    <row r="5148" spans="1:12" x14ac:dyDescent="0.3">
      <c r="A5148" s="1">
        <v>44647</v>
      </c>
      <c r="B5148">
        <v>2022</v>
      </c>
      <c r="C5148" t="s">
        <v>17</v>
      </c>
      <c r="D5148">
        <v>133060</v>
      </c>
      <c r="E5148">
        <v>240000</v>
      </c>
      <c r="F5148" t="s">
        <v>13</v>
      </c>
      <c r="G5148" t="s">
        <v>14</v>
      </c>
      <c r="H5148">
        <v>3</v>
      </c>
      <c r="I5148">
        <v>1</v>
      </c>
      <c r="J5148">
        <v>907</v>
      </c>
      <c r="K5148">
        <v>1.003979</v>
      </c>
      <c r="L5148" t="s">
        <v>15</v>
      </c>
    </row>
    <row r="5149" spans="1:12" x14ac:dyDescent="0.3">
      <c r="A5149" s="1">
        <v>44650</v>
      </c>
      <c r="B5149">
        <v>2022</v>
      </c>
      <c r="C5149" t="s">
        <v>12</v>
      </c>
      <c r="D5149">
        <v>89130</v>
      </c>
      <c r="E5149">
        <v>49810</v>
      </c>
      <c r="F5149" t="s">
        <v>13</v>
      </c>
      <c r="G5149" t="s">
        <v>14</v>
      </c>
      <c r="H5149">
        <v>3</v>
      </c>
      <c r="I5149">
        <v>1</v>
      </c>
      <c r="J5149">
        <v>984</v>
      </c>
      <c r="K5149">
        <v>1.003979</v>
      </c>
      <c r="L5149" t="s">
        <v>22</v>
      </c>
    </row>
    <row r="5150" spans="1:12" x14ac:dyDescent="0.3">
      <c r="A5150" s="1">
        <v>44650</v>
      </c>
      <c r="B5150">
        <v>2022</v>
      </c>
      <c r="C5150" t="s">
        <v>21</v>
      </c>
      <c r="D5150">
        <v>585130</v>
      </c>
      <c r="E5150">
        <v>1028000</v>
      </c>
      <c r="F5150" t="s">
        <v>13</v>
      </c>
      <c r="G5150" t="s">
        <v>14</v>
      </c>
      <c r="H5150">
        <v>3</v>
      </c>
      <c r="I5150">
        <v>1</v>
      </c>
      <c r="J5150">
        <v>1045</v>
      </c>
      <c r="K5150">
        <v>1.003979</v>
      </c>
      <c r="L5150" t="s">
        <v>25</v>
      </c>
    </row>
    <row r="5151" spans="1:12" x14ac:dyDescent="0.3">
      <c r="A5151" s="1">
        <v>44650</v>
      </c>
      <c r="B5151">
        <v>2022</v>
      </c>
      <c r="C5151" t="s">
        <v>17</v>
      </c>
      <c r="D5151">
        <v>122740</v>
      </c>
      <c r="E5151">
        <v>147500</v>
      </c>
      <c r="F5151" t="s">
        <v>19</v>
      </c>
      <c r="G5151" t="s">
        <v>20</v>
      </c>
      <c r="H5151">
        <v>4</v>
      </c>
      <c r="I5151">
        <v>2</v>
      </c>
      <c r="J5151">
        <v>1285</v>
      </c>
      <c r="K5151">
        <v>1.003979</v>
      </c>
      <c r="L5151" t="s">
        <v>15</v>
      </c>
    </row>
    <row r="5152" spans="1:12" x14ac:dyDescent="0.3">
      <c r="A5152" s="1">
        <v>44652</v>
      </c>
      <c r="B5152">
        <v>2022</v>
      </c>
      <c r="C5152" t="s">
        <v>29</v>
      </c>
      <c r="D5152">
        <v>277830</v>
      </c>
      <c r="E5152">
        <v>490000</v>
      </c>
      <c r="F5152" t="s">
        <v>13</v>
      </c>
      <c r="G5152" t="s">
        <v>14</v>
      </c>
      <c r="H5152">
        <v>3</v>
      </c>
      <c r="I5152">
        <v>2</v>
      </c>
      <c r="J5152">
        <v>953</v>
      </c>
      <c r="K5152">
        <v>1.003979</v>
      </c>
      <c r="L5152" t="s">
        <v>15</v>
      </c>
    </row>
    <row r="5153" spans="1:12" x14ac:dyDescent="0.3">
      <c r="A5153" s="1">
        <v>44652</v>
      </c>
      <c r="B5153">
        <v>2022</v>
      </c>
      <c r="C5153" t="s">
        <v>26</v>
      </c>
      <c r="D5153">
        <v>857220</v>
      </c>
      <c r="E5153">
        <v>1080000</v>
      </c>
      <c r="F5153" t="s">
        <v>13</v>
      </c>
      <c r="G5153" t="s">
        <v>14</v>
      </c>
      <c r="H5153">
        <v>3</v>
      </c>
      <c r="I5153">
        <v>2</v>
      </c>
      <c r="J5153">
        <v>916</v>
      </c>
      <c r="K5153">
        <v>1.003979</v>
      </c>
      <c r="L5153" t="s">
        <v>25</v>
      </c>
    </row>
    <row r="5154" spans="1:12" x14ac:dyDescent="0.3">
      <c r="A5154" s="1">
        <v>44652</v>
      </c>
      <c r="B5154">
        <v>2022</v>
      </c>
      <c r="C5154" t="s">
        <v>17</v>
      </c>
      <c r="D5154">
        <v>81790</v>
      </c>
      <c r="E5154">
        <v>215000</v>
      </c>
      <c r="F5154" t="s">
        <v>13</v>
      </c>
      <c r="G5154" t="s">
        <v>14</v>
      </c>
      <c r="H5154">
        <v>3</v>
      </c>
      <c r="I5154">
        <v>2</v>
      </c>
      <c r="J5154">
        <v>1054</v>
      </c>
      <c r="K5154">
        <v>1.003979</v>
      </c>
      <c r="L5154" t="s">
        <v>22</v>
      </c>
    </row>
    <row r="5155" spans="1:12" x14ac:dyDescent="0.3">
      <c r="A5155" s="1">
        <v>44654</v>
      </c>
      <c r="B5155">
        <v>2022</v>
      </c>
      <c r="C5155" t="s">
        <v>18</v>
      </c>
      <c r="D5155">
        <v>357480</v>
      </c>
      <c r="E5155">
        <v>390000</v>
      </c>
      <c r="F5155" t="s">
        <v>27</v>
      </c>
      <c r="G5155" t="s">
        <v>28</v>
      </c>
      <c r="H5155">
        <v>8</v>
      </c>
      <c r="I5155">
        <v>7</v>
      </c>
      <c r="J5155">
        <v>2499</v>
      </c>
      <c r="K5155">
        <v>1.003979</v>
      </c>
      <c r="L5155" t="s">
        <v>16</v>
      </c>
    </row>
    <row r="5156" spans="1:12" x14ac:dyDescent="0.3">
      <c r="A5156" s="1">
        <v>44659</v>
      </c>
      <c r="B5156">
        <v>2022</v>
      </c>
      <c r="C5156" t="s">
        <v>21</v>
      </c>
      <c r="D5156">
        <v>1797180</v>
      </c>
      <c r="E5156">
        <v>2300000</v>
      </c>
      <c r="F5156" t="s">
        <v>13</v>
      </c>
      <c r="G5156" t="s">
        <v>14</v>
      </c>
      <c r="H5156">
        <v>3</v>
      </c>
      <c r="I5156">
        <v>3</v>
      </c>
      <c r="J5156">
        <v>904</v>
      </c>
      <c r="K5156">
        <v>1.003979</v>
      </c>
      <c r="L5156" t="s">
        <v>25</v>
      </c>
    </row>
    <row r="5157" spans="1:12" x14ac:dyDescent="0.3">
      <c r="A5157" s="1">
        <v>44660</v>
      </c>
      <c r="B5157">
        <v>2022</v>
      </c>
      <c r="C5157" t="s">
        <v>18</v>
      </c>
      <c r="D5157">
        <v>208830</v>
      </c>
      <c r="E5157">
        <v>465000</v>
      </c>
      <c r="F5157" t="s">
        <v>13</v>
      </c>
      <c r="G5157" t="s">
        <v>14</v>
      </c>
      <c r="H5157">
        <v>3</v>
      </c>
      <c r="I5157">
        <v>2</v>
      </c>
      <c r="J5157">
        <v>937</v>
      </c>
      <c r="K5157">
        <v>1.003979</v>
      </c>
      <c r="L5157" t="s">
        <v>15</v>
      </c>
    </row>
    <row r="5158" spans="1:12" x14ac:dyDescent="0.3">
      <c r="A5158" s="1">
        <v>44664</v>
      </c>
      <c r="B5158">
        <v>2022</v>
      </c>
      <c r="C5158" t="s">
        <v>29</v>
      </c>
      <c r="D5158">
        <v>152110</v>
      </c>
      <c r="E5158">
        <v>264000</v>
      </c>
      <c r="F5158" t="s">
        <v>13</v>
      </c>
      <c r="G5158" t="s">
        <v>14</v>
      </c>
      <c r="H5158">
        <v>3</v>
      </c>
      <c r="I5158">
        <v>3</v>
      </c>
      <c r="J5158">
        <v>1024</v>
      </c>
      <c r="K5158">
        <v>1.003979</v>
      </c>
      <c r="L5158" t="s">
        <v>25</v>
      </c>
    </row>
    <row r="5159" spans="1:12" x14ac:dyDescent="0.3">
      <c r="A5159" s="1">
        <v>44664</v>
      </c>
      <c r="B5159">
        <v>2022</v>
      </c>
      <c r="C5159" t="s">
        <v>21</v>
      </c>
      <c r="D5159">
        <v>3313240</v>
      </c>
      <c r="E5159">
        <v>4850000</v>
      </c>
      <c r="F5159" t="s">
        <v>19</v>
      </c>
      <c r="G5159" t="s">
        <v>20</v>
      </c>
      <c r="H5159">
        <v>4</v>
      </c>
      <c r="I5159">
        <v>2</v>
      </c>
      <c r="J5159">
        <v>1313</v>
      </c>
      <c r="K5159">
        <v>1.003979</v>
      </c>
      <c r="L5159" t="s">
        <v>25</v>
      </c>
    </row>
    <row r="5160" spans="1:12" x14ac:dyDescent="0.3">
      <c r="A5160" s="1">
        <v>44664</v>
      </c>
      <c r="B5160">
        <v>2022</v>
      </c>
      <c r="C5160" t="s">
        <v>29</v>
      </c>
      <c r="D5160">
        <v>144480</v>
      </c>
      <c r="E5160">
        <v>279000</v>
      </c>
      <c r="F5160" t="s">
        <v>13</v>
      </c>
      <c r="G5160" t="s">
        <v>14</v>
      </c>
      <c r="H5160">
        <v>3</v>
      </c>
      <c r="I5160">
        <v>2</v>
      </c>
      <c r="J5160">
        <v>976</v>
      </c>
      <c r="K5160">
        <v>1.003979</v>
      </c>
      <c r="L5160" t="s">
        <v>22</v>
      </c>
    </row>
    <row r="5161" spans="1:12" x14ac:dyDescent="0.3">
      <c r="A5161" s="1">
        <v>44665</v>
      </c>
      <c r="B5161">
        <v>2022</v>
      </c>
      <c r="C5161" t="s">
        <v>18</v>
      </c>
      <c r="D5161">
        <v>326010</v>
      </c>
      <c r="E5161">
        <v>450000</v>
      </c>
      <c r="F5161" t="s">
        <v>19</v>
      </c>
      <c r="G5161" t="s">
        <v>20</v>
      </c>
      <c r="H5161">
        <v>4</v>
      </c>
      <c r="I5161">
        <v>2</v>
      </c>
      <c r="J5161">
        <v>1261</v>
      </c>
      <c r="K5161">
        <v>1.003979</v>
      </c>
      <c r="L5161" t="s">
        <v>16</v>
      </c>
    </row>
    <row r="5162" spans="1:12" x14ac:dyDescent="0.3">
      <c r="A5162" s="1">
        <v>44666</v>
      </c>
      <c r="B5162">
        <v>2022</v>
      </c>
      <c r="C5162" t="s">
        <v>29</v>
      </c>
      <c r="D5162">
        <v>223930</v>
      </c>
      <c r="E5162">
        <v>325000</v>
      </c>
      <c r="F5162" t="s">
        <v>13</v>
      </c>
      <c r="G5162" t="s">
        <v>14</v>
      </c>
      <c r="H5162">
        <v>3</v>
      </c>
      <c r="I5162">
        <v>2</v>
      </c>
      <c r="J5162">
        <v>1029</v>
      </c>
      <c r="K5162">
        <v>1.003979</v>
      </c>
      <c r="L5162" t="s">
        <v>16</v>
      </c>
    </row>
    <row r="5163" spans="1:12" x14ac:dyDescent="0.3">
      <c r="A5163" s="1">
        <v>44667</v>
      </c>
      <c r="B5163">
        <v>2022</v>
      </c>
      <c r="C5163" t="s">
        <v>30</v>
      </c>
      <c r="D5163">
        <v>419550</v>
      </c>
      <c r="E5163">
        <v>311000</v>
      </c>
      <c r="F5163" t="s">
        <v>13</v>
      </c>
      <c r="G5163" t="s">
        <v>14</v>
      </c>
      <c r="H5163">
        <v>3</v>
      </c>
      <c r="I5163">
        <v>3</v>
      </c>
      <c r="J5163">
        <v>1004</v>
      </c>
      <c r="K5163">
        <v>1.003979</v>
      </c>
      <c r="L5163" t="s">
        <v>22</v>
      </c>
    </row>
    <row r="5164" spans="1:12" x14ac:dyDescent="0.3">
      <c r="A5164" s="1">
        <v>44672</v>
      </c>
      <c r="B5164">
        <v>2022</v>
      </c>
      <c r="C5164" t="s">
        <v>29</v>
      </c>
      <c r="D5164">
        <v>143430</v>
      </c>
      <c r="E5164">
        <v>238000</v>
      </c>
      <c r="F5164" t="s">
        <v>13</v>
      </c>
      <c r="G5164" t="s">
        <v>14</v>
      </c>
      <c r="H5164">
        <v>3</v>
      </c>
      <c r="I5164">
        <v>1</v>
      </c>
      <c r="J5164">
        <v>1049</v>
      </c>
      <c r="K5164">
        <v>1.003979</v>
      </c>
      <c r="L5164" t="s">
        <v>25</v>
      </c>
    </row>
    <row r="5165" spans="1:12" x14ac:dyDescent="0.3">
      <c r="A5165" s="1">
        <v>44673</v>
      </c>
      <c r="B5165">
        <v>2022</v>
      </c>
      <c r="C5165" t="s">
        <v>18</v>
      </c>
      <c r="D5165">
        <v>873040</v>
      </c>
      <c r="E5165">
        <v>1150000</v>
      </c>
      <c r="F5165" t="s">
        <v>13</v>
      </c>
      <c r="G5165" t="s">
        <v>14</v>
      </c>
      <c r="H5165">
        <v>3</v>
      </c>
      <c r="I5165">
        <v>2</v>
      </c>
      <c r="J5165">
        <v>981</v>
      </c>
      <c r="K5165">
        <v>1.003979</v>
      </c>
      <c r="L5165" t="s">
        <v>16</v>
      </c>
    </row>
    <row r="5166" spans="1:12" x14ac:dyDescent="0.3">
      <c r="A5166" s="1">
        <v>44674</v>
      </c>
      <c r="B5166">
        <v>2022</v>
      </c>
      <c r="C5166" t="s">
        <v>12</v>
      </c>
      <c r="D5166">
        <v>186750</v>
      </c>
      <c r="E5166">
        <v>180000</v>
      </c>
      <c r="F5166" t="s">
        <v>13</v>
      </c>
      <c r="G5166" t="s">
        <v>14</v>
      </c>
      <c r="H5166">
        <v>3</v>
      </c>
      <c r="I5166">
        <v>3</v>
      </c>
      <c r="J5166">
        <v>1080</v>
      </c>
      <c r="K5166">
        <v>1.003979</v>
      </c>
      <c r="L5166" t="s">
        <v>25</v>
      </c>
    </row>
    <row r="5167" spans="1:12" x14ac:dyDescent="0.3">
      <c r="A5167" s="1">
        <v>44674</v>
      </c>
      <c r="B5167">
        <v>2022</v>
      </c>
      <c r="C5167" t="s">
        <v>26</v>
      </c>
      <c r="D5167">
        <v>388500</v>
      </c>
      <c r="E5167">
        <v>682000</v>
      </c>
      <c r="F5167" t="s">
        <v>13</v>
      </c>
      <c r="G5167" t="s">
        <v>14</v>
      </c>
      <c r="H5167">
        <v>3</v>
      </c>
      <c r="I5167">
        <v>1</v>
      </c>
      <c r="J5167">
        <v>980</v>
      </c>
      <c r="K5167">
        <v>1.003979</v>
      </c>
      <c r="L5167" t="s">
        <v>15</v>
      </c>
    </row>
    <row r="5168" spans="1:12" x14ac:dyDescent="0.3">
      <c r="A5168" s="1">
        <v>44675</v>
      </c>
      <c r="B5168">
        <v>2022</v>
      </c>
      <c r="C5168" t="s">
        <v>12</v>
      </c>
      <c r="D5168">
        <v>63030</v>
      </c>
      <c r="E5168">
        <v>62000</v>
      </c>
      <c r="F5168" t="s">
        <v>13</v>
      </c>
      <c r="G5168" t="s">
        <v>14</v>
      </c>
      <c r="H5168">
        <v>3</v>
      </c>
      <c r="I5168">
        <v>2</v>
      </c>
      <c r="J5168">
        <v>950</v>
      </c>
      <c r="K5168">
        <v>1.003979</v>
      </c>
      <c r="L5168" t="s">
        <v>15</v>
      </c>
    </row>
    <row r="5169" spans="1:12" x14ac:dyDescent="0.3">
      <c r="A5169" s="1">
        <v>44679</v>
      </c>
      <c r="B5169">
        <v>2022</v>
      </c>
      <c r="C5169" t="s">
        <v>26</v>
      </c>
      <c r="D5169">
        <v>245770</v>
      </c>
      <c r="E5169">
        <v>394500</v>
      </c>
      <c r="F5169" t="s">
        <v>13</v>
      </c>
      <c r="G5169" t="s">
        <v>14</v>
      </c>
      <c r="H5169">
        <v>3</v>
      </c>
      <c r="I5169">
        <v>3</v>
      </c>
      <c r="J5169">
        <v>950</v>
      </c>
      <c r="K5169">
        <v>1.003979</v>
      </c>
      <c r="L5169" t="s">
        <v>25</v>
      </c>
    </row>
    <row r="5170" spans="1:12" x14ac:dyDescent="0.3">
      <c r="A5170" s="1">
        <v>44680</v>
      </c>
      <c r="B5170">
        <v>2022</v>
      </c>
      <c r="C5170" t="s">
        <v>26</v>
      </c>
      <c r="D5170">
        <v>358120</v>
      </c>
      <c r="E5170">
        <v>535000</v>
      </c>
      <c r="F5170" t="s">
        <v>13</v>
      </c>
      <c r="G5170" t="s">
        <v>14</v>
      </c>
      <c r="H5170">
        <v>3</v>
      </c>
      <c r="I5170">
        <v>1</v>
      </c>
      <c r="J5170">
        <v>930</v>
      </c>
      <c r="K5170">
        <v>1.003979</v>
      </c>
      <c r="L5170" t="s">
        <v>25</v>
      </c>
    </row>
    <row r="5171" spans="1:12" x14ac:dyDescent="0.3">
      <c r="A5171" s="1">
        <v>44680</v>
      </c>
      <c r="B5171">
        <v>2022</v>
      </c>
      <c r="C5171" t="s">
        <v>29</v>
      </c>
      <c r="D5171">
        <v>265440</v>
      </c>
      <c r="E5171">
        <v>215000</v>
      </c>
      <c r="F5171" t="s">
        <v>13</v>
      </c>
      <c r="G5171" t="s">
        <v>14</v>
      </c>
      <c r="H5171">
        <v>3</v>
      </c>
      <c r="I5171">
        <v>1</v>
      </c>
      <c r="J5171">
        <v>983</v>
      </c>
      <c r="K5171">
        <v>1.003979</v>
      </c>
      <c r="L5171" t="s">
        <v>25</v>
      </c>
    </row>
    <row r="5172" spans="1:12" x14ac:dyDescent="0.3">
      <c r="A5172" s="1">
        <v>44681</v>
      </c>
      <c r="B5172">
        <v>2022</v>
      </c>
      <c r="C5172" t="s">
        <v>21</v>
      </c>
      <c r="D5172">
        <v>1400980</v>
      </c>
      <c r="E5172">
        <v>2647838</v>
      </c>
      <c r="F5172" t="s">
        <v>13</v>
      </c>
      <c r="G5172" t="s">
        <v>14</v>
      </c>
      <c r="H5172">
        <v>3</v>
      </c>
      <c r="I5172">
        <v>2</v>
      </c>
      <c r="J5172">
        <v>984</v>
      </c>
      <c r="K5172">
        <v>1.003979</v>
      </c>
      <c r="L5172" t="s">
        <v>25</v>
      </c>
    </row>
    <row r="5173" spans="1:12" x14ac:dyDescent="0.3">
      <c r="A5173" s="1">
        <v>44682</v>
      </c>
      <c r="B5173">
        <v>2022</v>
      </c>
      <c r="C5173" t="s">
        <v>30</v>
      </c>
      <c r="D5173">
        <v>679160</v>
      </c>
      <c r="E5173">
        <v>802000</v>
      </c>
      <c r="F5173" t="s">
        <v>13</v>
      </c>
      <c r="G5173" t="s">
        <v>14</v>
      </c>
      <c r="H5173">
        <v>3</v>
      </c>
      <c r="I5173">
        <v>1</v>
      </c>
      <c r="J5173">
        <v>1015</v>
      </c>
      <c r="K5173">
        <v>1.003979</v>
      </c>
      <c r="L5173" t="s">
        <v>22</v>
      </c>
    </row>
    <row r="5174" spans="1:12" x14ac:dyDescent="0.3">
      <c r="A5174" s="1">
        <v>44682</v>
      </c>
      <c r="B5174">
        <v>2022</v>
      </c>
      <c r="C5174" t="s">
        <v>21</v>
      </c>
      <c r="D5174">
        <v>2170000</v>
      </c>
      <c r="E5174">
        <v>2750000</v>
      </c>
      <c r="F5174" t="s">
        <v>13</v>
      </c>
      <c r="G5174" t="s">
        <v>14</v>
      </c>
      <c r="H5174">
        <v>3</v>
      </c>
      <c r="I5174">
        <v>3</v>
      </c>
      <c r="J5174">
        <v>927</v>
      </c>
      <c r="K5174">
        <v>1.003979</v>
      </c>
      <c r="L5174" t="s">
        <v>16</v>
      </c>
    </row>
    <row r="5175" spans="1:12" x14ac:dyDescent="0.3">
      <c r="A5175" s="1">
        <v>44682</v>
      </c>
      <c r="B5175">
        <v>2022</v>
      </c>
      <c r="C5175" t="s">
        <v>29</v>
      </c>
      <c r="D5175">
        <v>170100</v>
      </c>
      <c r="E5175">
        <v>242000</v>
      </c>
      <c r="F5175" t="s">
        <v>13</v>
      </c>
      <c r="G5175" t="s">
        <v>14</v>
      </c>
      <c r="H5175">
        <v>3</v>
      </c>
      <c r="I5175">
        <v>2</v>
      </c>
      <c r="J5175">
        <v>928</v>
      </c>
      <c r="K5175">
        <v>1.003979</v>
      </c>
      <c r="L5175" t="s">
        <v>22</v>
      </c>
    </row>
    <row r="5176" spans="1:12" x14ac:dyDescent="0.3">
      <c r="A5176" s="1">
        <v>44686</v>
      </c>
      <c r="B5176">
        <v>2022</v>
      </c>
      <c r="C5176" t="s">
        <v>30</v>
      </c>
      <c r="D5176">
        <v>467190</v>
      </c>
      <c r="E5176">
        <v>682550</v>
      </c>
      <c r="F5176" t="s">
        <v>13</v>
      </c>
      <c r="G5176" t="s">
        <v>14</v>
      </c>
      <c r="H5176">
        <v>3</v>
      </c>
      <c r="I5176">
        <v>1</v>
      </c>
      <c r="J5176">
        <v>947</v>
      </c>
      <c r="K5176">
        <v>1.003979</v>
      </c>
      <c r="L5176" t="s">
        <v>25</v>
      </c>
    </row>
    <row r="5177" spans="1:12" x14ac:dyDescent="0.3">
      <c r="A5177" s="1">
        <v>44686</v>
      </c>
      <c r="B5177">
        <v>2022</v>
      </c>
      <c r="C5177" t="s">
        <v>12</v>
      </c>
      <c r="D5177">
        <v>38020</v>
      </c>
      <c r="E5177">
        <v>75000</v>
      </c>
      <c r="F5177" t="s">
        <v>13</v>
      </c>
      <c r="G5177" t="s">
        <v>14</v>
      </c>
      <c r="H5177">
        <v>3</v>
      </c>
      <c r="I5177">
        <v>1</v>
      </c>
      <c r="J5177">
        <v>1069</v>
      </c>
      <c r="K5177">
        <v>1.003979</v>
      </c>
      <c r="L5177" t="s">
        <v>16</v>
      </c>
    </row>
    <row r="5178" spans="1:12" x14ac:dyDescent="0.3">
      <c r="A5178" s="1">
        <v>44686</v>
      </c>
      <c r="B5178">
        <v>2022</v>
      </c>
      <c r="C5178" t="s">
        <v>18</v>
      </c>
      <c r="D5178">
        <v>398940</v>
      </c>
      <c r="E5178">
        <v>589426</v>
      </c>
      <c r="F5178" t="s">
        <v>13</v>
      </c>
      <c r="G5178" t="s">
        <v>14</v>
      </c>
      <c r="H5178">
        <v>3</v>
      </c>
      <c r="I5178">
        <v>3</v>
      </c>
      <c r="J5178">
        <v>1095</v>
      </c>
      <c r="K5178">
        <v>1.003979</v>
      </c>
      <c r="L5178" t="s">
        <v>16</v>
      </c>
    </row>
    <row r="5179" spans="1:12" x14ac:dyDescent="0.3">
      <c r="A5179" s="1">
        <v>44687</v>
      </c>
      <c r="B5179">
        <v>2022</v>
      </c>
      <c r="C5179" t="s">
        <v>21</v>
      </c>
      <c r="D5179">
        <v>2034620</v>
      </c>
      <c r="E5179">
        <v>2180000</v>
      </c>
      <c r="F5179" t="s">
        <v>13</v>
      </c>
      <c r="G5179" t="s">
        <v>14</v>
      </c>
      <c r="H5179">
        <v>3</v>
      </c>
      <c r="I5179">
        <v>2</v>
      </c>
      <c r="J5179">
        <v>1050</v>
      </c>
      <c r="K5179">
        <v>1.003979</v>
      </c>
      <c r="L5179" t="s">
        <v>25</v>
      </c>
    </row>
    <row r="5180" spans="1:12" x14ac:dyDescent="0.3">
      <c r="A5180" s="1">
        <v>44687</v>
      </c>
      <c r="B5180">
        <v>2022</v>
      </c>
      <c r="C5180" t="s">
        <v>12</v>
      </c>
      <c r="D5180">
        <v>185970</v>
      </c>
      <c r="E5180">
        <v>256000</v>
      </c>
      <c r="F5180" t="s">
        <v>19</v>
      </c>
      <c r="G5180" t="s">
        <v>20</v>
      </c>
      <c r="H5180">
        <v>4</v>
      </c>
      <c r="I5180">
        <v>4</v>
      </c>
      <c r="J5180">
        <v>1258</v>
      </c>
      <c r="K5180">
        <v>1.003979</v>
      </c>
      <c r="L5180" t="s">
        <v>15</v>
      </c>
    </row>
    <row r="5181" spans="1:12" x14ac:dyDescent="0.3">
      <c r="A5181" s="1">
        <v>44687</v>
      </c>
      <c r="B5181">
        <v>2022</v>
      </c>
      <c r="C5181" t="s">
        <v>26</v>
      </c>
      <c r="D5181">
        <v>560630</v>
      </c>
      <c r="E5181">
        <v>919000</v>
      </c>
      <c r="F5181" t="s">
        <v>13</v>
      </c>
      <c r="G5181" t="s">
        <v>14</v>
      </c>
      <c r="H5181">
        <v>3</v>
      </c>
      <c r="I5181">
        <v>1</v>
      </c>
      <c r="J5181">
        <v>1040</v>
      </c>
      <c r="K5181">
        <v>1.003979</v>
      </c>
      <c r="L5181" t="s">
        <v>25</v>
      </c>
    </row>
    <row r="5182" spans="1:12" x14ac:dyDescent="0.3">
      <c r="A5182" s="1">
        <v>44687</v>
      </c>
      <c r="B5182">
        <v>2022</v>
      </c>
      <c r="C5182" t="s">
        <v>12</v>
      </c>
      <c r="D5182">
        <v>70980</v>
      </c>
      <c r="E5182">
        <v>162000</v>
      </c>
      <c r="F5182" t="s">
        <v>13</v>
      </c>
      <c r="G5182" t="s">
        <v>14</v>
      </c>
      <c r="H5182">
        <v>3</v>
      </c>
      <c r="I5182">
        <v>3</v>
      </c>
      <c r="J5182">
        <v>1006</v>
      </c>
      <c r="K5182">
        <v>1.003979</v>
      </c>
      <c r="L5182" t="s">
        <v>22</v>
      </c>
    </row>
    <row r="5183" spans="1:12" x14ac:dyDescent="0.3">
      <c r="A5183" s="1">
        <v>44687</v>
      </c>
      <c r="B5183">
        <v>2022</v>
      </c>
      <c r="C5183" t="s">
        <v>29</v>
      </c>
      <c r="D5183">
        <v>180740</v>
      </c>
      <c r="E5183">
        <v>215000</v>
      </c>
      <c r="F5183" t="s">
        <v>13</v>
      </c>
      <c r="G5183" t="s">
        <v>14</v>
      </c>
      <c r="H5183">
        <v>3</v>
      </c>
      <c r="I5183">
        <v>2</v>
      </c>
      <c r="J5183">
        <v>1098</v>
      </c>
      <c r="K5183">
        <v>1.003979</v>
      </c>
      <c r="L5183" t="s">
        <v>16</v>
      </c>
    </row>
    <row r="5184" spans="1:12" x14ac:dyDescent="0.3">
      <c r="A5184" s="1">
        <v>44688</v>
      </c>
      <c r="B5184">
        <v>2022</v>
      </c>
      <c r="C5184" t="s">
        <v>26</v>
      </c>
      <c r="D5184">
        <v>238770</v>
      </c>
      <c r="E5184">
        <v>290000</v>
      </c>
      <c r="F5184" t="s">
        <v>13</v>
      </c>
      <c r="G5184" t="s">
        <v>14</v>
      </c>
      <c r="H5184">
        <v>3</v>
      </c>
      <c r="I5184">
        <v>2</v>
      </c>
      <c r="J5184">
        <v>1041</v>
      </c>
      <c r="K5184">
        <v>1.003979</v>
      </c>
      <c r="L5184" t="s">
        <v>16</v>
      </c>
    </row>
    <row r="5185" spans="1:12" x14ac:dyDescent="0.3">
      <c r="A5185" s="1">
        <v>44689</v>
      </c>
      <c r="B5185">
        <v>2022</v>
      </c>
      <c r="C5185" t="s">
        <v>30</v>
      </c>
      <c r="D5185">
        <v>362220</v>
      </c>
      <c r="E5185">
        <v>510000</v>
      </c>
      <c r="F5185" t="s">
        <v>13</v>
      </c>
      <c r="G5185" t="s">
        <v>14</v>
      </c>
      <c r="H5185">
        <v>3</v>
      </c>
      <c r="I5185">
        <v>3</v>
      </c>
      <c r="J5185">
        <v>1088</v>
      </c>
      <c r="K5185">
        <v>1.003979</v>
      </c>
      <c r="L5185" t="s">
        <v>15</v>
      </c>
    </row>
    <row r="5186" spans="1:12" x14ac:dyDescent="0.3">
      <c r="A5186" s="1">
        <v>44689</v>
      </c>
      <c r="B5186">
        <v>2022</v>
      </c>
      <c r="C5186" t="s">
        <v>21</v>
      </c>
      <c r="D5186">
        <v>366240</v>
      </c>
      <c r="E5186">
        <v>50000</v>
      </c>
      <c r="F5186" t="s">
        <v>13</v>
      </c>
      <c r="G5186" t="s">
        <v>14</v>
      </c>
      <c r="H5186">
        <v>3</v>
      </c>
      <c r="I5186">
        <v>3</v>
      </c>
      <c r="J5186">
        <v>1052</v>
      </c>
      <c r="K5186">
        <v>1.003979</v>
      </c>
      <c r="L5186" t="s">
        <v>25</v>
      </c>
    </row>
    <row r="5187" spans="1:12" x14ac:dyDescent="0.3">
      <c r="A5187" s="1">
        <v>44692</v>
      </c>
      <c r="B5187">
        <v>2022</v>
      </c>
      <c r="C5187" t="s">
        <v>30</v>
      </c>
      <c r="D5187">
        <v>523920</v>
      </c>
      <c r="E5187">
        <v>729000</v>
      </c>
      <c r="F5187" t="s">
        <v>13</v>
      </c>
      <c r="G5187" t="s">
        <v>14</v>
      </c>
      <c r="H5187">
        <v>3</v>
      </c>
      <c r="I5187">
        <v>3</v>
      </c>
      <c r="J5187">
        <v>939</v>
      </c>
      <c r="K5187">
        <v>1.003979</v>
      </c>
      <c r="L5187" t="s">
        <v>22</v>
      </c>
    </row>
    <row r="5188" spans="1:12" x14ac:dyDescent="0.3">
      <c r="A5188" s="1">
        <v>44692</v>
      </c>
      <c r="B5188">
        <v>2022</v>
      </c>
      <c r="C5188" t="s">
        <v>30</v>
      </c>
      <c r="D5188">
        <v>278100</v>
      </c>
      <c r="E5188">
        <v>410000</v>
      </c>
      <c r="F5188" t="s">
        <v>13</v>
      </c>
      <c r="G5188" t="s">
        <v>14</v>
      </c>
      <c r="H5188">
        <v>3</v>
      </c>
      <c r="I5188">
        <v>2</v>
      </c>
      <c r="J5188">
        <v>958</v>
      </c>
      <c r="K5188">
        <v>1.003979</v>
      </c>
      <c r="L5188" t="s">
        <v>15</v>
      </c>
    </row>
    <row r="5189" spans="1:12" x14ac:dyDescent="0.3">
      <c r="A5189" s="1">
        <v>44692</v>
      </c>
      <c r="B5189">
        <v>2022</v>
      </c>
      <c r="C5189" t="s">
        <v>21</v>
      </c>
      <c r="D5189">
        <v>518980</v>
      </c>
      <c r="E5189">
        <v>800000</v>
      </c>
      <c r="F5189" t="s">
        <v>13</v>
      </c>
      <c r="G5189" t="s">
        <v>14</v>
      </c>
      <c r="H5189">
        <v>3</v>
      </c>
      <c r="I5189">
        <v>3</v>
      </c>
      <c r="J5189">
        <v>1064</v>
      </c>
      <c r="K5189">
        <v>1.003979</v>
      </c>
      <c r="L5189" t="s">
        <v>15</v>
      </c>
    </row>
    <row r="5190" spans="1:12" x14ac:dyDescent="0.3">
      <c r="A5190" s="1">
        <v>44692</v>
      </c>
      <c r="B5190">
        <v>2022</v>
      </c>
      <c r="C5190" t="s">
        <v>29</v>
      </c>
      <c r="D5190">
        <v>320810</v>
      </c>
      <c r="E5190">
        <v>491500</v>
      </c>
      <c r="F5190" t="s">
        <v>13</v>
      </c>
      <c r="G5190" t="s">
        <v>14</v>
      </c>
      <c r="H5190">
        <v>3</v>
      </c>
      <c r="I5190">
        <v>2</v>
      </c>
      <c r="J5190">
        <v>976</v>
      </c>
      <c r="K5190">
        <v>1.003979</v>
      </c>
      <c r="L5190" t="s">
        <v>22</v>
      </c>
    </row>
    <row r="5191" spans="1:12" x14ac:dyDescent="0.3">
      <c r="A5191" s="1">
        <v>44692</v>
      </c>
      <c r="B5191">
        <v>2022</v>
      </c>
      <c r="C5191" t="s">
        <v>17</v>
      </c>
      <c r="D5191">
        <v>94890</v>
      </c>
      <c r="E5191">
        <v>95000</v>
      </c>
      <c r="F5191" t="s">
        <v>13</v>
      </c>
      <c r="G5191" t="s">
        <v>14</v>
      </c>
      <c r="H5191">
        <v>3</v>
      </c>
      <c r="I5191">
        <v>3</v>
      </c>
      <c r="J5191">
        <v>950</v>
      </c>
      <c r="K5191">
        <v>1.003979</v>
      </c>
      <c r="L5191" t="s">
        <v>25</v>
      </c>
    </row>
    <row r="5192" spans="1:12" x14ac:dyDescent="0.3">
      <c r="A5192" s="1">
        <v>44692</v>
      </c>
      <c r="B5192">
        <v>2022</v>
      </c>
      <c r="C5192" t="s">
        <v>26</v>
      </c>
      <c r="D5192">
        <v>375550</v>
      </c>
      <c r="E5192">
        <v>549900</v>
      </c>
      <c r="F5192" t="s">
        <v>13</v>
      </c>
      <c r="G5192" t="s">
        <v>14</v>
      </c>
      <c r="H5192">
        <v>3</v>
      </c>
      <c r="I5192">
        <v>3</v>
      </c>
      <c r="J5192">
        <v>926</v>
      </c>
      <c r="K5192">
        <v>1.003979</v>
      </c>
      <c r="L5192" t="s">
        <v>25</v>
      </c>
    </row>
    <row r="5193" spans="1:12" x14ac:dyDescent="0.3">
      <c r="A5193" s="1">
        <v>44693</v>
      </c>
      <c r="B5193">
        <v>2022</v>
      </c>
      <c r="C5193" t="s">
        <v>12</v>
      </c>
      <c r="D5193">
        <v>98500</v>
      </c>
      <c r="E5193">
        <v>98500</v>
      </c>
      <c r="F5193" t="s">
        <v>13</v>
      </c>
      <c r="G5193" t="s">
        <v>14</v>
      </c>
      <c r="H5193">
        <v>3</v>
      </c>
      <c r="I5193">
        <v>2</v>
      </c>
      <c r="J5193">
        <v>967</v>
      </c>
      <c r="K5193">
        <v>1.003979</v>
      </c>
      <c r="L5193" t="s">
        <v>15</v>
      </c>
    </row>
    <row r="5194" spans="1:12" x14ac:dyDescent="0.3">
      <c r="A5194" s="1">
        <v>44694</v>
      </c>
      <c r="B5194">
        <v>2022</v>
      </c>
      <c r="C5194" t="s">
        <v>17</v>
      </c>
      <c r="D5194">
        <v>89070</v>
      </c>
      <c r="E5194">
        <v>260000</v>
      </c>
      <c r="F5194" t="s">
        <v>13</v>
      </c>
      <c r="G5194" t="s">
        <v>14</v>
      </c>
      <c r="H5194">
        <v>3</v>
      </c>
      <c r="I5194">
        <v>3</v>
      </c>
      <c r="J5194">
        <v>913</v>
      </c>
      <c r="K5194">
        <v>1.003979</v>
      </c>
      <c r="L5194" t="s">
        <v>22</v>
      </c>
    </row>
    <row r="5195" spans="1:12" x14ac:dyDescent="0.3">
      <c r="A5195" s="1">
        <v>44694</v>
      </c>
      <c r="B5195">
        <v>2022</v>
      </c>
      <c r="C5195" t="s">
        <v>26</v>
      </c>
      <c r="D5195">
        <v>272020</v>
      </c>
      <c r="E5195">
        <v>280000</v>
      </c>
      <c r="F5195" t="s">
        <v>13</v>
      </c>
      <c r="G5195" t="s">
        <v>14</v>
      </c>
      <c r="H5195">
        <v>3</v>
      </c>
      <c r="I5195">
        <v>1</v>
      </c>
      <c r="J5195">
        <v>1061</v>
      </c>
      <c r="K5195">
        <v>1.003979</v>
      </c>
      <c r="L5195" t="s">
        <v>25</v>
      </c>
    </row>
    <row r="5196" spans="1:12" x14ac:dyDescent="0.3">
      <c r="A5196" s="1">
        <v>44694</v>
      </c>
      <c r="B5196">
        <v>2022</v>
      </c>
      <c r="C5196" t="s">
        <v>30</v>
      </c>
      <c r="D5196">
        <v>347000</v>
      </c>
      <c r="E5196">
        <v>595000</v>
      </c>
      <c r="F5196" t="s">
        <v>19</v>
      </c>
      <c r="G5196" t="s">
        <v>20</v>
      </c>
      <c r="H5196">
        <v>4</v>
      </c>
      <c r="I5196">
        <v>3</v>
      </c>
      <c r="J5196">
        <v>1487</v>
      </c>
      <c r="K5196">
        <v>1.003979</v>
      </c>
      <c r="L5196" t="s">
        <v>15</v>
      </c>
    </row>
    <row r="5197" spans="1:12" x14ac:dyDescent="0.3">
      <c r="A5197" s="1">
        <v>44694</v>
      </c>
      <c r="B5197">
        <v>2022</v>
      </c>
      <c r="C5197" t="s">
        <v>17</v>
      </c>
      <c r="D5197">
        <v>106440</v>
      </c>
      <c r="E5197">
        <v>279500</v>
      </c>
      <c r="F5197" t="s">
        <v>13</v>
      </c>
      <c r="G5197" t="s">
        <v>14</v>
      </c>
      <c r="H5197">
        <v>3</v>
      </c>
      <c r="I5197">
        <v>2</v>
      </c>
      <c r="J5197">
        <v>978</v>
      </c>
      <c r="K5197">
        <v>1.003979</v>
      </c>
      <c r="L5197" t="s">
        <v>25</v>
      </c>
    </row>
    <row r="5198" spans="1:12" x14ac:dyDescent="0.3">
      <c r="A5198" s="1">
        <v>44695</v>
      </c>
      <c r="B5198">
        <v>2022</v>
      </c>
      <c r="C5198" t="s">
        <v>18</v>
      </c>
      <c r="D5198">
        <v>301880</v>
      </c>
      <c r="E5198">
        <v>469000</v>
      </c>
      <c r="F5198" t="s">
        <v>13</v>
      </c>
      <c r="G5198" t="s">
        <v>14</v>
      </c>
      <c r="H5198">
        <v>3</v>
      </c>
      <c r="I5198">
        <v>2</v>
      </c>
      <c r="J5198">
        <v>1086</v>
      </c>
      <c r="K5198">
        <v>1.003979</v>
      </c>
      <c r="L5198" t="s">
        <v>25</v>
      </c>
    </row>
    <row r="5199" spans="1:12" x14ac:dyDescent="0.3">
      <c r="A5199" s="1">
        <v>44695</v>
      </c>
      <c r="B5199">
        <v>2022</v>
      </c>
      <c r="C5199" t="s">
        <v>29</v>
      </c>
      <c r="D5199">
        <v>201250</v>
      </c>
      <c r="E5199">
        <v>385000</v>
      </c>
      <c r="F5199" t="s">
        <v>13</v>
      </c>
      <c r="G5199" t="s">
        <v>14</v>
      </c>
      <c r="H5199">
        <v>3</v>
      </c>
      <c r="I5199">
        <v>1</v>
      </c>
      <c r="J5199">
        <v>915</v>
      </c>
      <c r="K5199">
        <v>1.003979</v>
      </c>
      <c r="L5199" t="s">
        <v>25</v>
      </c>
    </row>
    <row r="5200" spans="1:12" x14ac:dyDescent="0.3">
      <c r="A5200" s="1">
        <v>44695</v>
      </c>
      <c r="B5200">
        <v>2022</v>
      </c>
      <c r="C5200" t="s">
        <v>29</v>
      </c>
      <c r="D5200">
        <v>530250</v>
      </c>
      <c r="E5200">
        <v>610000</v>
      </c>
      <c r="F5200" t="s">
        <v>13</v>
      </c>
      <c r="G5200" t="s">
        <v>14</v>
      </c>
      <c r="H5200">
        <v>3</v>
      </c>
      <c r="I5200">
        <v>2</v>
      </c>
      <c r="J5200">
        <v>993</v>
      </c>
      <c r="K5200">
        <v>1.003979</v>
      </c>
      <c r="L5200" t="s">
        <v>15</v>
      </c>
    </row>
    <row r="5201" spans="1:12" x14ac:dyDescent="0.3">
      <c r="A5201" s="1">
        <v>44696</v>
      </c>
      <c r="B5201">
        <v>2022</v>
      </c>
      <c r="C5201" t="s">
        <v>17</v>
      </c>
      <c r="D5201">
        <v>124750</v>
      </c>
      <c r="E5201">
        <v>146913</v>
      </c>
      <c r="F5201" t="s">
        <v>13</v>
      </c>
      <c r="G5201" t="s">
        <v>14</v>
      </c>
      <c r="H5201">
        <v>3</v>
      </c>
      <c r="I5201">
        <v>2</v>
      </c>
      <c r="J5201">
        <v>1048</v>
      </c>
      <c r="K5201">
        <v>1.003979</v>
      </c>
      <c r="L5201" t="s">
        <v>15</v>
      </c>
    </row>
    <row r="5202" spans="1:12" x14ac:dyDescent="0.3">
      <c r="A5202" s="1">
        <v>44696</v>
      </c>
      <c r="B5202">
        <v>2022</v>
      </c>
      <c r="C5202" t="s">
        <v>21</v>
      </c>
      <c r="D5202">
        <v>940100</v>
      </c>
      <c r="E5202">
        <v>1150000</v>
      </c>
      <c r="F5202" t="s">
        <v>13</v>
      </c>
      <c r="G5202" t="s">
        <v>14</v>
      </c>
      <c r="H5202">
        <v>3</v>
      </c>
      <c r="I5202">
        <v>2</v>
      </c>
      <c r="J5202">
        <v>1088</v>
      </c>
      <c r="K5202">
        <v>1.003979</v>
      </c>
      <c r="L5202" t="s">
        <v>16</v>
      </c>
    </row>
    <row r="5203" spans="1:12" x14ac:dyDescent="0.3">
      <c r="A5203" s="1">
        <v>44696</v>
      </c>
      <c r="B5203">
        <v>2022</v>
      </c>
      <c r="C5203" t="s">
        <v>30</v>
      </c>
      <c r="D5203">
        <v>271910</v>
      </c>
      <c r="E5203">
        <v>25000</v>
      </c>
      <c r="F5203" t="s">
        <v>13</v>
      </c>
      <c r="G5203" t="s">
        <v>14</v>
      </c>
      <c r="H5203">
        <v>3</v>
      </c>
      <c r="I5203">
        <v>1</v>
      </c>
      <c r="J5203">
        <v>943</v>
      </c>
      <c r="K5203">
        <v>1.003979</v>
      </c>
      <c r="L5203" t="s">
        <v>22</v>
      </c>
    </row>
    <row r="5204" spans="1:12" x14ac:dyDescent="0.3">
      <c r="A5204" s="1">
        <v>44699</v>
      </c>
      <c r="B5204">
        <v>2022</v>
      </c>
      <c r="C5204" t="s">
        <v>18</v>
      </c>
      <c r="D5204">
        <v>268300</v>
      </c>
      <c r="E5204">
        <v>450000</v>
      </c>
      <c r="F5204" t="s">
        <v>13</v>
      </c>
      <c r="G5204" t="s">
        <v>14</v>
      </c>
      <c r="H5204">
        <v>3</v>
      </c>
      <c r="I5204">
        <v>2</v>
      </c>
      <c r="J5204">
        <v>941</v>
      </c>
      <c r="K5204">
        <v>1.003979</v>
      </c>
      <c r="L5204" t="s">
        <v>22</v>
      </c>
    </row>
    <row r="5205" spans="1:12" x14ac:dyDescent="0.3">
      <c r="A5205" s="1">
        <v>44699</v>
      </c>
      <c r="B5205">
        <v>2022</v>
      </c>
      <c r="C5205" t="s">
        <v>26</v>
      </c>
      <c r="D5205">
        <v>630070</v>
      </c>
      <c r="E5205">
        <v>899000</v>
      </c>
      <c r="F5205" t="s">
        <v>13</v>
      </c>
      <c r="G5205" t="s">
        <v>14</v>
      </c>
      <c r="H5205">
        <v>3</v>
      </c>
      <c r="I5205">
        <v>1</v>
      </c>
      <c r="J5205">
        <v>947</v>
      </c>
      <c r="K5205">
        <v>1.003979</v>
      </c>
      <c r="L5205" t="s">
        <v>15</v>
      </c>
    </row>
    <row r="5206" spans="1:12" x14ac:dyDescent="0.3">
      <c r="A5206" s="1">
        <v>44699</v>
      </c>
      <c r="B5206">
        <v>2022</v>
      </c>
      <c r="C5206" t="s">
        <v>17</v>
      </c>
      <c r="D5206">
        <v>211300</v>
      </c>
      <c r="E5206">
        <v>349900</v>
      </c>
      <c r="F5206" t="s">
        <v>13</v>
      </c>
      <c r="G5206" t="s">
        <v>14</v>
      </c>
      <c r="H5206">
        <v>3</v>
      </c>
      <c r="I5206">
        <v>3</v>
      </c>
      <c r="J5206">
        <v>1049</v>
      </c>
      <c r="K5206">
        <v>1.003979</v>
      </c>
      <c r="L5206" t="s">
        <v>22</v>
      </c>
    </row>
    <row r="5207" spans="1:12" x14ac:dyDescent="0.3">
      <c r="A5207" s="1">
        <v>44699</v>
      </c>
      <c r="B5207">
        <v>2022</v>
      </c>
      <c r="C5207" t="s">
        <v>21</v>
      </c>
      <c r="D5207">
        <v>1297940</v>
      </c>
      <c r="E5207">
        <v>2200000</v>
      </c>
      <c r="F5207" t="s">
        <v>13</v>
      </c>
      <c r="G5207" t="s">
        <v>14</v>
      </c>
      <c r="H5207">
        <v>3</v>
      </c>
      <c r="I5207">
        <v>2</v>
      </c>
      <c r="J5207">
        <v>1041</v>
      </c>
      <c r="K5207">
        <v>1.003979</v>
      </c>
      <c r="L5207" t="s">
        <v>22</v>
      </c>
    </row>
    <row r="5208" spans="1:12" x14ac:dyDescent="0.3">
      <c r="A5208" s="1">
        <v>44699</v>
      </c>
      <c r="B5208">
        <v>2022</v>
      </c>
      <c r="C5208" t="s">
        <v>17</v>
      </c>
      <c r="D5208">
        <v>150220</v>
      </c>
      <c r="E5208">
        <v>283000</v>
      </c>
      <c r="F5208" t="s">
        <v>13</v>
      </c>
      <c r="G5208" t="s">
        <v>14</v>
      </c>
      <c r="H5208">
        <v>3</v>
      </c>
      <c r="I5208">
        <v>1</v>
      </c>
      <c r="J5208">
        <v>1003</v>
      </c>
      <c r="K5208">
        <v>1.003979</v>
      </c>
      <c r="L5208" t="s">
        <v>15</v>
      </c>
    </row>
    <row r="5209" spans="1:12" x14ac:dyDescent="0.3">
      <c r="A5209" s="1">
        <v>44699</v>
      </c>
      <c r="B5209">
        <v>2022</v>
      </c>
      <c r="C5209" t="s">
        <v>21</v>
      </c>
      <c r="D5209">
        <v>1213170</v>
      </c>
      <c r="E5209">
        <v>1825000</v>
      </c>
      <c r="F5209" t="s">
        <v>13</v>
      </c>
      <c r="G5209" t="s">
        <v>14</v>
      </c>
      <c r="H5209">
        <v>3</v>
      </c>
      <c r="I5209">
        <v>2</v>
      </c>
      <c r="J5209">
        <v>975</v>
      </c>
      <c r="K5209">
        <v>1.003979</v>
      </c>
      <c r="L5209" t="s">
        <v>22</v>
      </c>
    </row>
    <row r="5210" spans="1:12" x14ac:dyDescent="0.3">
      <c r="A5210" s="1">
        <v>44699</v>
      </c>
      <c r="B5210">
        <v>2022</v>
      </c>
      <c r="C5210" t="s">
        <v>21</v>
      </c>
      <c r="D5210">
        <v>2082290</v>
      </c>
      <c r="E5210">
        <v>2500000</v>
      </c>
      <c r="F5210" t="s">
        <v>13</v>
      </c>
      <c r="G5210" t="s">
        <v>14</v>
      </c>
      <c r="H5210">
        <v>3</v>
      </c>
      <c r="I5210">
        <v>1</v>
      </c>
      <c r="J5210">
        <v>1074</v>
      </c>
      <c r="K5210">
        <v>1.003979</v>
      </c>
      <c r="L5210" t="s">
        <v>25</v>
      </c>
    </row>
    <row r="5211" spans="1:12" x14ac:dyDescent="0.3">
      <c r="A5211" s="1">
        <v>44700</v>
      </c>
      <c r="B5211">
        <v>2022</v>
      </c>
      <c r="C5211" t="s">
        <v>30</v>
      </c>
      <c r="D5211">
        <v>285770</v>
      </c>
      <c r="E5211">
        <v>310000</v>
      </c>
      <c r="F5211" t="s">
        <v>13</v>
      </c>
      <c r="G5211" t="s">
        <v>14</v>
      </c>
      <c r="H5211">
        <v>3</v>
      </c>
      <c r="I5211">
        <v>1</v>
      </c>
      <c r="J5211">
        <v>1046</v>
      </c>
      <c r="K5211">
        <v>1.003979</v>
      </c>
      <c r="L5211" t="s">
        <v>22</v>
      </c>
    </row>
    <row r="5212" spans="1:12" x14ac:dyDescent="0.3">
      <c r="A5212" s="1">
        <v>44700</v>
      </c>
      <c r="B5212">
        <v>2022</v>
      </c>
      <c r="C5212" t="s">
        <v>26</v>
      </c>
      <c r="D5212">
        <v>390320</v>
      </c>
      <c r="E5212">
        <v>580000</v>
      </c>
      <c r="F5212" t="s">
        <v>13</v>
      </c>
      <c r="G5212" t="s">
        <v>14</v>
      </c>
      <c r="H5212">
        <v>3</v>
      </c>
      <c r="I5212">
        <v>2</v>
      </c>
      <c r="J5212">
        <v>1008</v>
      </c>
      <c r="K5212">
        <v>1.003979</v>
      </c>
      <c r="L5212" t="s">
        <v>16</v>
      </c>
    </row>
    <row r="5213" spans="1:12" x14ac:dyDescent="0.3">
      <c r="A5213" s="1">
        <v>44700</v>
      </c>
      <c r="B5213">
        <v>2022</v>
      </c>
      <c r="C5213" t="s">
        <v>18</v>
      </c>
      <c r="D5213">
        <v>292030</v>
      </c>
      <c r="E5213">
        <v>406000</v>
      </c>
      <c r="F5213" t="s">
        <v>19</v>
      </c>
      <c r="G5213" t="s">
        <v>20</v>
      </c>
      <c r="H5213">
        <v>4</v>
      </c>
      <c r="I5213">
        <v>3</v>
      </c>
      <c r="J5213">
        <v>1428</v>
      </c>
      <c r="K5213">
        <v>1.003979</v>
      </c>
      <c r="L5213" t="s">
        <v>15</v>
      </c>
    </row>
    <row r="5214" spans="1:12" x14ac:dyDescent="0.3">
      <c r="A5214" s="1">
        <v>44701</v>
      </c>
      <c r="B5214">
        <v>2022</v>
      </c>
      <c r="C5214" t="s">
        <v>26</v>
      </c>
      <c r="D5214">
        <v>236110</v>
      </c>
      <c r="E5214">
        <v>352000</v>
      </c>
      <c r="F5214" t="s">
        <v>13</v>
      </c>
      <c r="G5214" t="s">
        <v>14</v>
      </c>
      <c r="H5214">
        <v>3</v>
      </c>
      <c r="I5214">
        <v>3</v>
      </c>
      <c r="J5214">
        <v>977</v>
      </c>
      <c r="K5214">
        <v>1.003979</v>
      </c>
      <c r="L5214" t="s">
        <v>22</v>
      </c>
    </row>
    <row r="5215" spans="1:12" x14ac:dyDescent="0.3">
      <c r="A5215" s="1">
        <v>44702</v>
      </c>
      <c r="B5215">
        <v>2022</v>
      </c>
      <c r="C5215" t="s">
        <v>30</v>
      </c>
      <c r="D5215">
        <v>433420</v>
      </c>
      <c r="E5215">
        <v>360000</v>
      </c>
      <c r="F5215" t="s">
        <v>13</v>
      </c>
      <c r="G5215" t="s">
        <v>14</v>
      </c>
      <c r="H5215">
        <v>3</v>
      </c>
      <c r="I5215">
        <v>3</v>
      </c>
      <c r="J5215">
        <v>945</v>
      </c>
      <c r="K5215">
        <v>1.003979</v>
      </c>
      <c r="L5215" t="s">
        <v>15</v>
      </c>
    </row>
    <row r="5216" spans="1:12" x14ac:dyDescent="0.3">
      <c r="A5216" s="1">
        <v>44706</v>
      </c>
      <c r="B5216">
        <v>2022</v>
      </c>
      <c r="C5216" t="s">
        <v>17</v>
      </c>
      <c r="D5216">
        <v>197660</v>
      </c>
      <c r="E5216">
        <v>335000</v>
      </c>
      <c r="F5216" t="s">
        <v>13</v>
      </c>
      <c r="G5216" t="s">
        <v>14</v>
      </c>
      <c r="H5216">
        <v>3</v>
      </c>
      <c r="I5216">
        <v>3</v>
      </c>
      <c r="J5216">
        <v>906</v>
      </c>
      <c r="K5216">
        <v>1.003979</v>
      </c>
      <c r="L5216" t="s">
        <v>25</v>
      </c>
    </row>
    <row r="5217" spans="1:12" x14ac:dyDescent="0.3">
      <c r="A5217" s="1">
        <v>44707</v>
      </c>
      <c r="B5217">
        <v>2022</v>
      </c>
      <c r="C5217" t="s">
        <v>26</v>
      </c>
      <c r="D5217">
        <v>267540</v>
      </c>
      <c r="E5217">
        <v>435000</v>
      </c>
      <c r="F5217" t="s">
        <v>13</v>
      </c>
      <c r="G5217" t="s">
        <v>14</v>
      </c>
      <c r="H5217">
        <v>3</v>
      </c>
      <c r="I5217">
        <v>2</v>
      </c>
      <c r="J5217">
        <v>1061</v>
      </c>
      <c r="K5217">
        <v>1.003979</v>
      </c>
      <c r="L5217" t="s">
        <v>22</v>
      </c>
    </row>
    <row r="5218" spans="1:12" x14ac:dyDescent="0.3">
      <c r="A5218" s="1">
        <v>44707</v>
      </c>
      <c r="B5218">
        <v>2022</v>
      </c>
      <c r="C5218" t="s">
        <v>12</v>
      </c>
      <c r="D5218">
        <v>19560</v>
      </c>
      <c r="E5218">
        <v>30000</v>
      </c>
      <c r="F5218" t="s">
        <v>23</v>
      </c>
      <c r="G5218" t="s">
        <v>24</v>
      </c>
      <c r="H5218">
        <v>6</v>
      </c>
      <c r="I5218">
        <v>6</v>
      </c>
      <c r="J5218">
        <v>2047</v>
      </c>
      <c r="K5218">
        <v>1.003979</v>
      </c>
      <c r="L5218" t="s">
        <v>16</v>
      </c>
    </row>
    <row r="5219" spans="1:12" x14ac:dyDescent="0.3">
      <c r="A5219" s="1">
        <v>44707</v>
      </c>
      <c r="B5219">
        <v>2022</v>
      </c>
      <c r="C5219" t="s">
        <v>29</v>
      </c>
      <c r="D5219">
        <v>148190</v>
      </c>
      <c r="E5219">
        <v>295000</v>
      </c>
      <c r="F5219" t="s">
        <v>13</v>
      </c>
      <c r="G5219" t="s">
        <v>14</v>
      </c>
      <c r="H5219">
        <v>3</v>
      </c>
      <c r="I5219">
        <v>1</v>
      </c>
      <c r="J5219">
        <v>950</v>
      </c>
      <c r="K5219">
        <v>1.003979</v>
      </c>
      <c r="L5219" t="s">
        <v>16</v>
      </c>
    </row>
    <row r="5220" spans="1:12" x14ac:dyDescent="0.3">
      <c r="A5220" s="1">
        <v>44708</v>
      </c>
      <c r="B5220">
        <v>2022</v>
      </c>
      <c r="C5220" t="s">
        <v>18</v>
      </c>
      <c r="D5220">
        <v>193560</v>
      </c>
      <c r="E5220">
        <v>261000</v>
      </c>
      <c r="F5220" t="s">
        <v>13</v>
      </c>
      <c r="G5220" t="s">
        <v>14</v>
      </c>
      <c r="H5220">
        <v>3</v>
      </c>
      <c r="I5220">
        <v>3</v>
      </c>
      <c r="J5220">
        <v>930</v>
      </c>
      <c r="K5220">
        <v>1.003979</v>
      </c>
      <c r="L5220" t="s">
        <v>15</v>
      </c>
    </row>
    <row r="5221" spans="1:12" x14ac:dyDescent="0.3">
      <c r="A5221" s="1">
        <v>44708</v>
      </c>
      <c r="B5221">
        <v>2022</v>
      </c>
      <c r="C5221" t="s">
        <v>21</v>
      </c>
      <c r="D5221">
        <v>747600</v>
      </c>
      <c r="E5221">
        <v>1050000</v>
      </c>
      <c r="F5221" t="s">
        <v>13</v>
      </c>
      <c r="G5221" t="s">
        <v>14</v>
      </c>
      <c r="H5221">
        <v>3</v>
      </c>
      <c r="I5221">
        <v>2</v>
      </c>
      <c r="J5221">
        <v>1039</v>
      </c>
      <c r="K5221">
        <v>1.003979</v>
      </c>
      <c r="L5221" t="s">
        <v>15</v>
      </c>
    </row>
    <row r="5222" spans="1:12" x14ac:dyDescent="0.3">
      <c r="A5222" s="1">
        <v>44708</v>
      </c>
      <c r="B5222">
        <v>2022</v>
      </c>
      <c r="C5222" t="s">
        <v>18</v>
      </c>
      <c r="D5222">
        <v>367290</v>
      </c>
      <c r="E5222">
        <v>557500</v>
      </c>
      <c r="F5222" t="s">
        <v>13</v>
      </c>
      <c r="G5222" t="s">
        <v>14</v>
      </c>
      <c r="H5222">
        <v>3</v>
      </c>
      <c r="I5222">
        <v>3</v>
      </c>
      <c r="J5222">
        <v>1089</v>
      </c>
      <c r="K5222">
        <v>1.003979</v>
      </c>
      <c r="L5222" t="s">
        <v>16</v>
      </c>
    </row>
    <row r="5223" spans="1:12" x14ac:dyDescent="0.3">
      <c r="A5223" s="1">
        <v>44709</v>
      </c>
      <c r="B5223">
        <v>2022</v>
      </c>
      <c r="C5223" t="s">
        <v>12</v>
      </c>
      <c r="D5223">
        <v>69410</v>
      </c>
      <c r="E5223">
        <v>111500</v>
      </c>
      <c r="F5223" t="s">
        <v>13</v>
      </c>
      <c r="G5223" t="s">
        <v>14</v>
      </c>
      <c r="H5223">
        <v>3</v>
      </c>
      <c r="I5223">
        <v>3</v>
      </c>
      <c r="J5223">
        <v>1037</v>
      </c>
      <c r="K5223">
        <v>1.003979</v>
      </c>
      <c r="L5223" t="s">
        <v>15</v>
      </c>
    </row>
    <row r="5224" spans="1:12" x14ac:dyDescent="0.3">
      <c r="A5224" s="1">
        <v>44709</v>
      </c>
      <c r="B5224">
        <v>2022</v>
      </c>
      <c r="C5224" t="s">
        <v>12</v>
      </c>
      <c r="D5224">
        <v>63220</v>
      </c>
      <c r="E5224">
        <v>115000</v>
      </c>
      <c r="F5224" t="s">
        <v>13</v>
      </c>
      <c r="G5224" t="s">
        <v>14</v>
      </c>
      <c r="H5224">
        <v>3</v>
      </c>
      <c r="I5224">
        <v>2</v>
      </c>
      <c r="J5224">
        <v>1029</v>
      </c>
      <c r="K5224">
        <v>1.003979</v>
      </c>
      <c r="L5224" t="s">
        <v>22</v>
      </c>
    </row>
    <row r="5225" spans="1:12" x14ac:dyDescent="0.3">
      <c r="A5225" s="1">
        <v>44710</v>
      </c>
      <c r="B5225">
        <v>2022</v>
      </c>
      <c r="C5225" t="s">
        <v>17</v>
      </c>
      <c r="D5225">
        <v>135900</v>
      </c>
      <c r="E5225">
        <v>234000</v>
      </c>
      <c r="F5225" t="s">
        <v>23</v>
      </c>
      <c r="G5225" t="s">
        <v>24</v>
      </c>
      <c r="H5225">
        <v>6</v>
      </c>
      <c r="I5225">
        <v>5</v>
      </c>
      <c r="J5225">
        <v>1980</v>
      </c>
      <c r="K5225">
        <v>1.003979</v>
      </c>
      <c r="L5225" t="s">
        <v>15</v>
      </c>
    </row>
    <row r="5226" spans="1:12" x14ac:dyDescent="0.3">
      <c r="A5226" s="1">
        <v>44713</v>
      </c>
      <c r="B5226">
        <v>2022</v>
      </c>
      <c r="C5226" t="s">
        <v>29</v>
      </c>
      <c r="D5226">
        <v>143360</v>
      </c>
      <c r="E5226">
        <v>139000</v>
      </c>
      <c r="F5226" t="s">
        <v>13</v>
      </c>
      <c r="G5226" t="s">
        <v>14</v>
      </c>
      <c r="H5226">
        <v>3</v>
      </c>
      <c r="I5226">
        <v>2</v>
      </c>
      <c r="J5226">
        <v>1031</v>
      </c>
      <c r="K5226">
        <v>1.003979</v>
      </c>
      <c r="L5226" t="s">
        <v>15</v>
      </c>
    </row>
    <row r="5227" spans="1:12" x14ac:dyDescent="0.3">
      <c r="A5227" s="1">
        <v>44713</v>
      </c>
      <c r="B5227">
        <v>2022</v>
      </c>
      <c r="C5227" t="s">
        <v>26</v>
      </c>
      <c r="D5227">
        <v>301280</v>
      </c>
      <c r="E5227">
        <v>570000</v>
      </c>
      <c r="F5227" t="s">
        <v>13</v>
      </c>
      <c r="G5227" t="s">
        <v>14</v>
      </c>
      <c r="H5227">
        <v>3</v>
      </c>
      <c r="I5227">
        <v>1</v>
      </c>
      <c r="J5227">
        <v>966</v>
      </c>
      <c r="K5227">
        <v>1.003979</v>
      </c>
      <c r="L5227" t="s">
        <v>16</v>
      </c>
    </row>
    <row r="5228" spans="1:12" x14ac:dyDescent="0.3">
      <c r="A5228" s="1">
        <v>44713</v>
      </c>
      <c r="B5228">
        <v>2022</v>
      </c>
      <c r="C5228" t="s">
        <v>17</v>
      </c>
      <c r="D5228">
        <v>178710</v>
      </c>
      <c r="E5228">
        <v>155000</v>
      </c>
      <c r="F5228" t="s">
        <v>13</v>
      </c>
      <c r="G5228" t="s">
        <v>14</v>
      </c>
      <c r="H5228">
        <v>3</v>
      </c>
      <c r="I5228">
        <v>1</v>
      </c>
      <c r="J5228">
        <v>919</v>
      </c>
      <c r="K5228">
        <v>1.003979</v>
      </c>
      <c r="L5228" t="s">
        <v>16</v>
      </c>
    </row>
    <row r="5229" spans="1:12" x14ac:dyDescent="0.3">
      <c r="A5229" s="1">
        <v>44713</v>
      </c>
      <c r="B5229">
        <v>2022</v>
      </c>
      <c r="C5229" t="s">
        <v>18</v>
      </c>
      <c r="D5229">
        <v>373050</v>
      </c>
      <c r="E5229">
        <v>530000</v>
      </c>
      <c r="F5229" t="s">
        <v>13</v>
      </c>
      <c r="G5229" t="s">
        <v>14</v>
      </c>
      <c r="H5229">
        <v>3</v>
      </c>
      <c r="I5229">
        <v>3</v>
      </c>
      <c r="J5229">
        <v>996</v>
      </c>
      <c r="K5229">
        <v>1.003979</v>
      </c>
      <c r="L5229" t="s">
        <v>25</v>
      </c>
    </row>
    <row r="5230" spans="1:12" x14ac:dyDescent="0.3">
      <c r="A5230" s="1">
        <v>44713</v>
      </c>
      <c r="B5230">
        <v>2022</v>
      </c>
      <c r="C5230" t="s">
        <v>17</v>
      </c>
      <c r="D5230">
        <v>169160</v>
      </c>
      <c r="E5230">
        <v>418000</v>
      </c>
      <c r="F5230" t="s">
        <v>23</v>
      </c>
      <c r="G5230" t="s">
        <v>24</v>
      </c>
      <c r="H5230">
        <v>6</v>
      </c>
      <c r="I5230">
        <v>6</v>
      </c>
      <c r="J5230">
        <v>1802</v>
      </c>
      <c r="K5230">
        <v>1.003979</v>
      </c>
      <c r="L5230" t="s">
        <v>22</v>
      </c>
    </row>
    <row r="5231" spans="1:12" x14ac:dyDescent="0.3">
      <c r="A5231" s="1">
        <v>44714</v>
      </c>
      <c r="B5231">
        <v>2022</v>
      </c>
      <c r="C5231" t="s">
        <v>12</v>
      </c>
      <c r="D5231">
        <v>110030</v>
      </c>
      <c r="E5231">
        <v>150000</v>
      </c>
      <c r="F5231" t="s">
        <v>19</v>
      </c>
      <c r="G5231" t="s">
        <v>20</v>
      </c>
      <c r="H5231">
        <v>4</v>
      </c>
      <c r="I5231">
        <v>4</v>
      </c>
      <c r="J5231">
        <v>1449</v>
      </c>
      <c r="K5231">
        <v>1.003979</v>
      </c>
      <c r="L5231" t="s">
        <v>25</v>
      </c>
    </row>
    <row r="5232" spans="1:12" x14ac:dyDescent="0.3">
      <c r="A5232" s="1">
        <v>44714</v>
      </c>
      <c r="B5232">
        <v>2022</v>
      </c>
      <c r="C5232" t="s">
        <v>30</v>
      </c>
      <c r="D5232">
        <v>377020</v>
      </c>
      <c r="E5232">
        <v>567000</v>
      </c>
      <c r="F5232" t="s">
        <v>19</v>
      </c>
      <c r="G5232" t="s">
        <v>20</v>
      </c>
      <c r="H5232">
        <v>4</v>
      </c>
      <c r="I5232">
        <v>3</v>
      </c>
      <c r="J5232">
        <v>1366</v>
      </c>
      <c r="K5232">
        <v>1.003979</v>
      </c>
      <c r="L5232" t="s">
        <v>15</v>
      </c>
    </row>
    <row r="5233" spans="1:12" x14ac:dyDescent="0.3">
      <c r="A5233" s="1">
        <v>44715</v>
      </c>
      <c r="B5233">
        <v>2022</v>
      </c>
      <c r="C5233" t="s">
        <v>30</v>
      </c>
      <c r="D5233">
        <v>624640</v>
      </c>
      <c r="E5233">
        <v>866700</v>
      </c>
      <c r="F5233" t="s">
        <v>13</v>
      </c>
      <c r="G5233" t="s">
        <v>14</v>
      </c>
      <c r="H5233">
        <v>3</v>
      </c>
      <c r="I5233">
        <v>2</v>
      </c>
      <c r="J5233">
        <v>981</v>
      </c>
      <c r="K5233">
        <v>1.003979</v>
      </c>
      <c r="L5233" t="s">
        <v>22</v>
      </c>
    </row>
    <row r="5234" spans="1:12" x14ac:dyDescent="0.3">
      <c r="A5234" s="1">
        <v>44715</v>
      </c>
      <c r="B5234">
        <v>2022</v>
      </c>
      <c r="C5234" t="s">
        <v>18</v>
      </c>
      <c r="D5234">
        <v>211070</v>
      </c>
      <c r="E5234">
        <v>380000</v>
      </c>
      <c r="F5234" t="s">
        <v>13</v>
      </c>
      <c r="G5234" t="s">
        <v>14</v>
      </c>
      <c r="H5234">
        <v>3</v>
      </c>
      <c r="I5234">
        <v>1</v>
      </c>
      <c r="J5234">
        <v>983</v>
      </c>
      <c r="K5234">
        <v>1.003979</v>
      </c>
      <c r="L5234" t="s">
        <v>15</v>
      </c>
    </row>
    <row r="5235" spans="1:12" x14ac:dyDescent="0.3">
      <c r="A5235" s="1">
        <v>44715</v>
      </c>
      <c r="B5235">
        <v>2022</v>
      </c>
      <c r="C5235" t="s">
        <v>18</v>
      </c>
      <c r="D5235">
        <v>380060</v>
      </c>
      <c r="E5235">
        <v>559500</v>
      </c>
      <c r="F5235" t="s">
        <v>13</v>
      </c>
      <c r="G5235" t="s">
        <v>14</v>
      </c>
      <c r="H5235">
        <v>3</v>
      </c>
      <c r="I5235">
        <v>3</v>
      </c>
      <c r="J5235">
        <v>1066</v>
      </c>
      <c r="K5235">
        <v>1.003979</v>
      </c>
      <c r="L5235" t="s">
        <v>16</v>
      </c>
    </row>
    <row r="5236" spans="1:12" x14ac:dyDescent="0.3">
      <c r="A5236" s="1">
        <v>44716</v>
      </c>
      <c r="B5236">
        <v>2022</v>
      </c>
      <c r="C5236" t="s">
        <v>30</v>
      </c>
      <c r="D5236">
        <v>534000</v>
      </c>
      <c r="E5236">
        <v>700000</v>
      </c>
      <c r="F5236" t="s">
        <v>13</v>
      </c>
      <c r="G5236" t="s">
        <v>14</v>
      </c>
      <c r="H5236">
        <v>3</v>
      </c>
      <c r="I5236">
        <v>3</v>
      </c>
      <c r="J5236">
        <v>908</v>
      </c>
      <c r="K5236">
        <v>1.003979</v>
      </c>
      <c r="L5236" t="s">
        <v>25</v>
      </c>
    </row>
    <row r="5237" spans="1:12" x14ac:dyDescent="0.3">
      <c r="A5237" s="1">
        <v>44716</v>
      </c>
      <c r="B5237">
        <v>2022</v>
      </c>
      <c r="C5237" t="s">
        <v>26</v>
      </c>
      <c r="D5237">
        <v>363790</v>
      </c>
      <c r="E5237">
        <v>450000</v>
      </c>
      <c r="F5237" t="s">
        <v>13</v>
      </c>
      <c r="G5237" t="s">
        <v>14</v>
      </c>
      <c r="H5237">
        <v>3</v>
      </c>
      <c r="I5237">
        <v>2</v>
      </c>
      <c r="J5237">
        <v>1048</v>
      </c>
      <c r="K5237">
        <v>1.003979</v>
      </c>
      <c r="L5237" t="s">
        <v>25</v>
      </c>
    </row>
    <row r="5238" spans="1:12" x14ac:dyDescent="0.3">
      <c r="A5238" s="1">
        <v>44716</v>
      </c>
      <c r="B5238">
        <v>2022</v>
      </c>
      <c r="C5238" t="s">
        <v>17</v>
      </c>
      <c r="D5238">
        <v>116600</v>
      </c>
      <c r="E5238">
        <v>250000</v>
      </c>
      <c r="F5238" t="s">
        <v>13</v>
      </c>
      <c r="G5238" t="s">
        <v>14</v>
      </c>
      <c r="H5238">
        <v>3</v>
      </c>
      <c r="I5238">
        <v>1</v>
      </c>
      <c r="J5238">
        <v>947</v>
      </c>
      <c r="K5238">
        <v>1.003979</v>
      </c>
      <c r="L5238" t="s">
        <v>16</v>
      </c>
    </row>
    <row r="5239" spans="1:12" x14ac:dyDescent="0.3">
      <c r="A5239" s="1">
        <v>44716</v>
      </c>
      <c r="B5239">
        <v>2022</v>
      </c>
      <c r="C5239" t="s">
        <v>12</v>
      </c>
      <c r="D5239">
        <v>76250</v>
      </c>
      <c r="E5239">
        <v>200000</v>
      </c>
      <c r="F5239" t="s">
        <v>19</v>
      </c>
      <c r="G5239" t="s">
        <v>20</v>
      </c>
      <c r="H5239">
        <v>4</v>
      </c>
      <c r="I5239">
        <v>4</v>
      </c>
      <c r="J5239">
        <v>1253</v>
      </c>
      <c r="K5239">
        <v>1.003979</v>
      </c>
      <c r="L5239" t="s">
        <v>25</v>
      </c>
    </row>
    <row r="5240" spans="1:12" x14ac:dyDescent="0.3">
      <c r="A5240" s="1">
        <v>44717</v>
      </c>
      <c r="B5240">
        <v>2022</v>
      </c>
      <c r="C5240" t="s">
        <v>17</v>
      </c>
      <c r="D5240">
        <v>104780</v>
      </c>
      <c r="E5240">
        <v>123500</v>
      </c>
      <c r="F5240" t="s">
        <v>13</v>
      </c>
      <c r="G5240" t="s">
        <v>14</v>
      </c>
      <c r="H5240">
        <v>3</v>
      </c>
      <c r="I5240">
        <v>3</v>
      </c>
      <c r="J5240">
        <v>1069</v>
      </c>
      <c r="K5240">
        <v>1.003979</v>
      </c>
      <c r="L5240" t="s">
        <v>22</v>
      </c>
    </row>
    <row r="5241" spans="1:12" x14ac:dyDescent="0.3">
      <c r="A5241" s="1">
        <v>44720</v>
      </c>
      <c r="B5241">
        <v>2022</v>
      </c>
      <c r="C5241" t="s">
        <v>29</v>
      </c>
      <c r="D5241">
        <v>226450</v>
      </c>
      <c r="E5241">
        <v>390000</v>
      </c>
      <c r="F5241" t="s">
        <v>13</v>
      </c>
      <c r="G5241" t="s">
        <v>14</v>
      </c>
      <c r="H5241">
        <v>3</v>
      </c>
      <c r="I5241">
        <v>1</v>
      </c>
      <c r="J5241">
        <v>931</v>
      </c>
      <c r="K5241">
        <v>1.003979</v>
      </c>
      <c r="L5241" t="s">
        <v>25</v>
      </c>
    </row>
    <row r="5242" spans="1:12" x14ac:dyDescent="0.3">
      <c r="A5242" s="1">
        <v>44720</v>
      </c>
      <c r="B5242">
        <v>2022</v>
      </c>
      <c r="C5242" t="s">
        <v>17</v>
      </c>
      <c r="D5242">
        <v>89740</v>
      </c>
      <c r="E5242">
        <v>162886</v>
      </c>
      <c r="F5242" t="s">
        <v>13</v>
      </c>
      <c r="G5242" t="s">
        <v>14</v>
      </c>
      <c r="H5242">
        <v>3</v>
      </c>
      <c r="I5242">
        <v>2</v>
      </c>
      <c r="J5242">
        <v>957</v>
      </c>
      <c r="K5242">
        <v>1.003979</v>
      </c>
      <c r="L5242" t="s">
        <v>16</v>
      </c>
    </row>
    <row r="5243" spans="1:12" x14ac:dyDescent="0.3">
      <c r="A5243" s="1">
        <v>44721</v>
      </c>
      <c r="B5243">
        <v>2022</v>
      </c>
      <c r="C5243" t="s">
        <v>21</v>
      </c>
      <c r="D5243">
        <v>3264450</v>
      </c>
      <c r="E5243">
        <v>4250000</v>
      </c>
      <c r="F5243" t="s">
        <v>13</v>
      </c>
      <c r="G5243" t="s">
        <v>14</v>
      </c>
      <c r="H5243">
        <v>3</v>
      </c>
      <c r="I5243">
        <v>1</v>
      </c>
      <c r="J5243">
        <v>1077</v>
      </c>
      <c r="K5243">
        <v>1.003979</v>
      </c>
      <c r="L5243" t="s">
        <v>16</v>
      </c>
    </row>
    <row r="5244" spans="1:12" x14ac:dyDescent="0.3">
      <c r="A5244" s="1">
        <v>44721</v>
      </c>
      <c r="B5244">
        <v>2022</v>
      </c>
      <c r="C5244" t="s">
        <v>30</v>
      </c>
      <c r="D5244">
        <v>342190</v>
      </c>
      <c r="E5244">
        <v>557000</v>
      </c>
      <c r="F5244" t="s">
        <v>13</v>
      </c>
      <c r="G5244" t="s">
        <v>14</v>
      </c>
      <c r="H5244">
        <v>3</v>
      </c>
      <c r="I5244">
        <v>2</v>
      </c>
      <c r="J5244">
        <v>1098</v>
      </c>
      <c r="K5244">
        <v>1.003979</v>
      </c>
      <c r="L5244" t="s">
        <v>16</v>
      </c>
    </row>
    <row r="5245" spans="1:12" x14ac:dyDescent="0.3">
      <c r="A5245" s="1">
        <v>44722</v>
      </c>
      <c r="B5245">
        <v>2022</v>
      </c>
      <c r="C5245" t="s">
        <v>17</v>
      </c>
      <c r="D5245">
        <v>107080</v>
      </c>
      <c r="E5245">
        <v>249900</v>
      </c>
      <c r="F5245" t="s">
        <v>19</v>
      </c>
      <c r="G5245" t="s">
        <v>20</v>
      </c>
      <c r="H5245">
        <v>4</v>
      </c>
      <c r="I5245">
        <v>2</v>
      </c>
      <c r="J5245">
        <v>1398</v>
      </c>
      <c r="K5245">
        <v>1.003979</v>
      </c>
      <c r="L5245" t="s">
        <v>16</v>
      </c>
    </row>
    <row r="5246" spans="1:12" x14ac:dyDescent="0.3">
      <c r="A5246" s="1">
        <v>44724</v>
      </c>
      <c r="B5246">
        <v>2022</v>
      </c>
      <c r="C5246" t="s">
        <v>17</v>
      </c>
      <c r="D5246">
        <v>62830</v>
      </c>
      <c r="E5246">
        <v>115000</v>
      </c>
      <c r="F5246" t="s">
        <v>13</v>
      </c>
      <c r="G5246" t="s">
        <v>14</v>
      </c>
      <c r="H5246">
        <v>3</v>
      </c>
      <c r="I5246">
        <v>2</v>
      </c>
      <c r="J5246">
        <v>1032</v>
      </c>
      <c r="K5246">
        <v>1.003979</v>
      </c>
      <c r="L5246" t="s">
        <v>16</v>
      </c>
    </row>
    <row r="5247" spans="1:12" x14ac:dyDescent="0.3">
      <c r="A5247" s="1">
        <v>44724</v>
      </c>
      <c r="B5247">
        <v>2022</v>
      </c>
      <c r="C5247" t="s">
        <v>30</v>
      </c>
      <c r="D5247">
        <v>553010</v>
      </c>
      <c r="E5247">
        <v>795000</v>
      </c>
      <c r="F5247" t="s">
        <v>13</v>
      </c>
      <c r="G5247" t="s">
        <v>14</v>
      </c>
      <c r="H5247">
        <v>3</v>
      </c>
      <c r="I5247">
        <v>1</v>
      </c>
      <c r="J5247">
        <v>1083</v>
      </c>
      <c r="K5247">
        <v>1.003979</v>
      </c>
      <c r="L5247" t="s">
        <v>16</v>
      </c>
    </row>
    <row r="5248" spans="1:12" x14ac:dyDescent="0.3">
      <c r="A5248" s="1">
        <v>44724</v>
      </c>
      <c r="B5248">
        <v>2022</v>
      </c>
      <c r="C5248" t="s">
        <v>17</v>
      </c>
      <c r="D5248">
        <v>106690</v>
      </c>
      <c r="E5248">
        <v>150900</v>
      </c>
      <c r="F5248" t="s">
        <v>13</v>
      </c>
      <c r="G5248" t="s">
        <v>14</v>
      </c>
      <c r="H5248">
        <v>3</v>
      </c>
      <c r="I5248">
        <v>2</v>
      </c>
      <c r="J5248">
        <v>1098</v>
      </c>
      <c r="K5248">
        <v>1.003979</v>
      </c>
      <c r="L5248" t="s">
        <v>22</v>
      </c>
    </row>
    <row r="5249" spans="1:12" x14ac:dyDescent="0.3">
      <c r="A5249" s="1">
        <v>44724</v>
      </c>
      <c r="B5249">
        <v>2022</v>
      </c>
      <c r="C5249" t="s">
        <v>17</v>
      </c>
      <c r="D5249">
        <v>151260</v>
      </c>
      <c r="E5249">
        <v>270000</v>
      </c>
      <c r="F5249" t="s">
        <v>13</v>
      </c>
      <c r="G5249" t="s">
        <v>14</v>
      </c>
      <c r="H5249">
        <v>3</v>
      </c>
      <c r="I5249">
        <v>3</v>
      </c>
      <c r="J5249">
        <v>1017</v>
      </c>
      <c r="K5249">
        <v>1.003979</v>
      </c>
      <c r="L5249" t="s">
        <v>25</v>
      </c>
    </row>
    <row r="5250" spans="1:12" x14ac:dyDescent="0.3">
      <c r="A5250" s="1">
        <v>44727</v>
      </c>
      <c r="B5250">
        <v>2022</v>
      </c>
      <c r="C5250" t="s">
        <v>18</v>
      </c>
      <c r="D5250">
        <v>349510</v>
      </c>
      <c r="E5250">
        <v>490000</v>
      </c>
      <c r="F5250" t="s">
        <v>13</v>
      </c>
      <c r="G5250" t="s">
        <v>14</v>
      </c>
      <c r="H5250">
        <v>3</v>
      </c>
      <c r="I5250">
        <v>1</v>
      </c>
      <c r="J5250">
        <v>1082</v>
      </c>
      <c r="K5250">
        <v>1.003979</v>
      </c>
      <c r="L5250" t="s">
        <v>15</v>
      </c>
    </row>
    <row r="5251" spans="1:12" x14ac:dyDescent="0.3">
      <c r="A5251" s="1">
        <v>44727</v>
      </c>
      <c r="B5251">
        <v>2022</v>
      </c>
      <c r="C5251" t="s">
        <v>29</v>
      </c>
      <c r="D5251">
        <v>187530</v>
      </c>
      <c r="E5251">
        <v>280000</v>
      </c>
      <c r="F5251" t="s">
        <v>13</v>
      </c>
      <c r="G5251" t="s">
        <v>14</v>
      </c>
      <c r="H5251">
        <v>3</v>
      </c>
      <c r="I5251">
        <v>2</v>
      </c>
      <c r="J5251">
        <v>1030</v>
      </c>
      <c r="K5251">
        <v>1.003979</v>
      </c>
      <c r="L5251" t="s">
        <v>22</v>
      </c>
    </row>
    <row r="5252" spans="1:12" x14ac:dyDescent="0.3">
      <c r="A5252" s="1">
        <v>44727</v>
      </c>
      <c r="B5252">
        <v>2022</v>
      </c>
      <c r="C5252" t="s">
        <v>17</v>
      </c>
      <c r="D5252">
        <v>112950</v>
      </c>
      <c r="E5252">
        <v>90000</v>
      </c>
      <c r="F5252" t="s">
        <v>13</v>
      </c>
      <c r="G5252" t="s">
        <v>14</v>
      </c>
      <c r="H5252">
        <v>3</v>
      </c>
      <c r="I5252">
        <v>3</v>
      </c>
      <c r="J5252">
        <v>1082</v>
      </c>
      <c r="K5252">
        <v>1.003979</v>
      </c>
      <c r="L5252" t="s">
        <v>15</v>
      </c>
    </row>
    <row r="5253" spans="1:12" x14ac:dyDescent="0.3">
      <c r="A5253" s="1">
        <v>44727</v>
      </c>
      <c r="B5253">
        <v>2022</v>
      </c>
      <c r="C5253" t="s">
        <v>17</v>
      </c>
      <c r="D5253">
        <v>196910</v>
      </c>
      <c r="E5253">
        <v>314500</v>
      </c>
      <c r="F5253" t="s">
        <v>23</v>
      </c>
      <c r="G5253" t="s">
        <v>24</v>
      </c>
      <c r="H5253">
        <v>6</v>
      </c>
      <c r="I5253">
        <v>5</v>
      </c>
      <c r="J5253">
        <v>2116</v>
      </c>
      <c r="K5253">
        <v>1.003979</v>
      </c>
      <c r="L5253" t="s">
        <v>16</v>
      </c>
    </row>
    <row r="5254" spans="1:12" x14ac:dyDescent="0.3">
      <c r="A5254" s="1">
        <v>44728</v>
      </c>
      <c r="B5254">
        <v>2022</v>
      </c>
      <c r="C5254" t="s">
        <v>12</v>
      </c>
      <c r="D5254">
        <v>25740</v>
      </c>
      <c r="E5254">
        <v>45000</v>
      </c>
      <c r="F5254" t="s">
        <v>23</v>
      </c>
      <c r="G5254" t="s">
        <v>24</v>
      </c>
      <c r="H5254">
        <v>6</v>
      </c>
      <c r="I5254">
        <v>5</v>
      </c>
      <c r="J5254">
        <v>1983</v>
      </c>
      <c r="K5254">
        <v>1.003979</v>
      </c>
      <c r="L5254" t="s">
        <v>22</v>
      </c>
    </row>
    <row r="5255" spans="1:12" x14ac:dyDescent="0.3">
      <c r="A5255" s="1">
        <v>44729</v>
      </c>
      <c r="B5255">
        <v>2022</v>
      </c>
      <c r="C5255" t="s">
        <v>29</v>
      </c>
      <c r="D5255">
        <v>216300</v>
      </c>
      <c r="E5255">
        <v>395000</v>
      </c>
      <c r="F5255" t="s">
        <v>23</v>
      </c>
      <c r="G5255" t="s">
        <v>24</v>
      </c>
      <c r="H5255">
        <v>6</v>
      </c>
      <c r="I5255">
        <v>5</v>
      </c>
      <c r="J5255">
        <v>2043</v>
      </c>
      <c r="K5255">
        <v>1.003979</v>
      </c>
      <c r="L5255" t="s">
        <v>22</v>
      </c>
    </row>
    <row r="5256" spans="1:12" x14ac:dyDescent="0.3">
      <c r="A5256" s="1">
        <v>44729</v>
      </c>
      <c r="B5256">
        <v>2022</v>
      </c>
      <c r="C5256" t="s">
        <v>12</v>
      </c>
      <c r="D5256">
        <v>70870</v>
      </c>
      <c r="E5256">
        <v>180000</v>
      </c>
      <c r="F5256" t="s">
        <v>19</v>
      </c>
      <c r="G5256" t="s">
        <v>20</v>
      </c>
      <c r="H5256">
        <v>4</v>
      </c>
      <c r="I5256">
        <v>2</v>
      </c>
      <c r="J5256">
        <v>1258</v>
      </c>
      <c r="K5256">
        <v>1.003979</v>
      </c>
      <c r="L5256" t="s">
        <v>16</v>
      </c>
    </row>
    <row r="5257" spans="1:12" x14ac:dyDescent="0.3">
      <c r="A5257" s="1">
        <v>44729</v>
      </c>
      <c r="B5257">
        <v>2022</v>
      </c>
      <c r="C5257" t="s">
        <v>17</v>
      </c>
      <c r="D5257">
        <v>88370</v>
      </c>
      <c r="E5257">
        <v>210000</v>
      </c>
      <c r="F5257" t="s">
        <v>13</v>
      </c>
      <c r="G5257" t="s">
        <v>14</v>
      </c>
      <c r="H5257">
        <v>3</v>
      </c>
      <c r="I5257">
        <v>1</v>
      </c>
      <c r="J5257">
        <v>1033</v>
      </c>
      <c r="K5257">
        <v>1.003979</v>
      </c>
      <c r="L5257" t="s">
        <v>25</v>
      </c>
    </row>
    <row r="5258" spans="1:12" x14ac:dyDescent="0.3">
      <c r="A5258" s="1">
        <v>44729</v>
      </c>
      <c r="B5258">
        <v>2022</v>
      </c>
      <c r="C5258" t="s">
        <v>29</v>
      </c>
      <c r="D5258">
        <v>239050</v>
      </c>
      <c r="E5258">
        <v>452500</v>
      </c>
      <c r="F5258" t="s">
        <v>13</v>
      </c>
      <c r="G5258" t="s">
        <v>14</v>
      </c>
      <c r="H5258">
        <v>3</v>
      </c>
      <c r="I5258">
        <v>2</v>
      </c>
      <c r="J5258">
        <v>1070</v>
      </c>
      <c r="K5258">
        <v>1.003979</v>
      </c>
      <c r="L5258" t="s">
        <v>15</v>
      </c>
    </row>
    <row r="5259" spans="1:12" x14ac:dyDescent="0.3">
      <c r="A5259" s="1">
        <v>44729</v>
      </c>
      <c r="B5259">
        <v>2022</v>
      </c>
      <c r="C5259" t="s">
        <v>30</v>
      </c>
      <c r="D5259">
        <v>426430</v>
      </c>
      <c r="E5259">
        <v>524475</v>
      </c>
      <c r="F5259" t="s">
        <v>19</v>
      </c>
      <c r="G5259" t="s">
        <v>20</v>
      </c>
      <c r="H5259">
        <v>4</v>
      </c>
      <c r="I5259">
        <v>2</v>
      </c>
      <c r="J5259">
        <v>1366</v>
      </c>
      <c r="K5259">
        <v>1.003979</v>
      </c>
      <c r="L5259" t="s">
        <v>16</v>
      </c>
    </row>
    <row r="5260" spans="1:12" x14ac:dyDescent="0.3">
      <c r="A5260" s="1">
        <v>44731</v>
      </c>
      <c r="B5260">
        <v>2022</v>
      </c>
      <c r="C5260" t="s">
        <v>21</v>
      </c>
      <c r="D5260">
        <v>1070440</v>
      </c>
      <c r="E5260">
        <v>1800000</v>
      </c>
      <c r="F5260" t="s">
        <v>13</v>
      </c>
      <c r="G5260" t="s">
        <v>14</v>
      </c>
      <c r="H5260">
        <v>3</v>
      </c>
      <c r="I5260">
        <v>2</v>
      </c>
      <c r="J5260">
        <v>1098</v>
      </c>
      <c r="K5260">
        <v>1.003979</v>
      </c>
      <c r="L5260" t="s">
        <v>22</v>
      </c>
    </row>
    <row r="5261" spans="1:12" x14ac:dyDescent="0.3">
      <c r="A5261" s="1">
        <v>44731</v>
      </c>
      <c r="B5261">
        <v>2022</v>
      </c>
      <c r="C5261" t="s">
        <v>17</v>
      </c>
      <c r="D5261">
        <v>123140</v>
      </c>
      <c r="E5261">
        <v>190000</v>
      </c>
      <c r="F5261" t="s">
        <v>19</v>
      </c>
      <c r="G5261" t="s">
        <v>20</v>
      </c>
      <c r="H5261">
        <v>4</v>
      </c>
      <c r="I5261">
        <v>2</v>
      </c>
      <c r="J5261">
        <v>1322</v>
      </c>
      <c r="K5261">
        <v>1.003979</v>
      </c>
      <c r="L5261" t="s">
        <v>15</v>
      </c>
    </row>
    <row r="5262" spans="1:12" x14ac:dyDescent="0.3">
      <c r="A5262" s="1">
        <v>44731</v>
      </c>
      <c r="B5262">
        <v>2022</v>
      </c>
      <c r="C5262" t="s">
        <v>17</v>
      </c>
      <c r="D5262">
        <v>128130</v>
      </c>
      <c r="E5262">
        <v>120000</v>
      </c>
      <c r="F5262" t="s">
        <v>13</v>
      </c>
      <c r="G5262" t="s">
        <v>14</v>
      </c>
      <c r="H5262">
        <v>3</v>
      </c>
      <c r="I5262">
        <v>1</v>
      </c>
      <c r="J5262">
        <v>966</v>
      </c>
      <c r="K5262">
        <v>1.003979</v>
      </c>
      <c r="L5262" t="s">
        <v>22</v>
      </c>
    </row>
    <row r="5263" spans="1:12" x14ac:dyDescent="0.3">
      <c r="A5263" s="1">
        <v>44734</v>
      </c>
      <c r="B5263">
        <v>2022</v>
      </c>
      <c r="C5263" t="s">
        <v>29</v>
      </c>
      <c r="D5263">
        <v>206010</v>
      </c>
      <c r="E5263">
        <v>290000</v>
      </c>
      <c r="F5263" t="s">
        <v>13</v>
      </c>
      <c r="G5263" t="s">
        <v>14</v>
      </c>
      <c r="H5263">
        <v>3</v>
      </c>
      <c r="I5263">
        <v>2</v>
      </c>
      <c r="J5263">
        <v>963</v>
      </c>
      <c r="K5263">
        <v>1.003979</v>
      </c>
      <c r="L5263" t="s">
        <v>16</v>
      </c>
    </row>
    <row r="5264" spans="1:12" x14ac:dyDescent="0.3">
      <c r="A5264" s="1">
        <v>44734</v>
      </c>
      <c r="B5264">
        <v>2022</v>
      </c>
      <c r="C5264" t="s">
        <v>17</v>
      </c>
      <c r="D5264">
        <v>177060</v>
      </c>
      <c r="E5264">
        <v>345000</v>
      </c>
      <c r="F5264" t="s">
        <v>13</v>
      </c>
      <c r="G5264" t="s">
        <v>14</v>
      </c>
      <c r="H5264">
        <v>3</v>
      </c>
      <c r="I5264">
        <v>2</v>
      </c>
      <c r="J5264">
        <v>1021</v>
      </c>
      <c r="K5264">
        <v>1.003979</v>
      </c>
      <c r="L5264" t="s">
        <v>15</v>
      </c>
    </row>
    <row r="5265" spans="1:12" x14ac:dyDescent="0.3">
      <c r="A5265" s="1">
        <v>44734</v>
      </c>
      <c r="B5265">
        <v>2022</v>
      </c>
      <c r="C5265" t="s">
        <v>17</v>
      </c>
      <c r="D5265">
        <v>136560</v>
      </c>
      <c r="E5265">
        <v>260000</v>
      </c>
      <c r="F5265" t="s">
        <v>13</v>
      </c>
      <c r="G5265" t="s">
        <v>14</v>
      </c>
      <c r="H5265">
        <v>3</v>
      </c>
      <c r="I5265">
        <v>1</v>
      </c>
      <c r="J5265">
        <v>944</v>
      </c>
      <c r="K5265">
        <v>1.003979</v>
      </c>
      <c r="L5265" t="s">
        <v>22</v>
      </c>
    </row>
    <row r="5266" spans="1:12" x14ac:dyDescent="0.3">
      <c r="A5266" s="1">
        <v>44736</v>
      </c>
      <c r="B5266">
        <v>2022</v>
      </c>
      <c r="C5266" t="s">
        <v>17</v>
      </c>
      <c r="D5266">
        <v>157610</v>
      </c>
      <c r="E5266">
        <v>201000</v>
      </c>
      <c r="F5266" t="s">
        <v>13</v>
      </c>
      <c r="G5266" t="s">
        <v>14</v>
      </c>
      <c r="H5266">
        <v>3</v>
      </c>
      <c r="I5266">
        <v>3</v>
      </c>
      <c r="J5266">
        <v>1056</v>
      </c>
      <c r="K5266">
        <v>1.003979</v>
      </c>
      <c r="L5266" t="s">
        <v>25</v>
      </c>
    </row>
    <row r="5267" spans="1:12" x14ac:dyDescent="0.3">
      <c r="A5267" s="1">
        <v>44736</v>
      </c>
      <c r="B5267">
        <v>2022</v>
      </c>
      <c r="C5267" t="s">
        <v>17</v>
      </c>
      <c r="D5267">
        <v>164890</v>
      </c>
      <c r="E5267">
        <v>295000</v>
      </c>
      <c r="F5267" t="s">
        <v>13</v>
      </c>
      <c r="G5267" t="s">
        <v>14</v>
      </c>
      <c r="H5267">
        <v>3</v>
      </c>
      <c r="I5267">
        <v>1</v>
      </c>
      <c r="J5267">
        <v>909</v>
      </c>
      <c r="K5267">
        <v>1.003979</v>
      </c>
      <c r="L5267" t="s">
        <v>22</v>
      </c>
    </row>
    <row r="5268" spans="1:12" x14ac:dyDescent="0.3">
      <c r="A5268" s="1">
        <v>44738</v>
      </c>
      <c r="B5268">
        <v>2022</v>
      </c>
      <c r="C5268" t="s">
        <v>17</v>
      </c>
      <c r="D5268">
        <v>79120</v>
      </c>
      <c r="E5268">
        <v>280000</v>
      </c>
      <c r="F5268" t="s">
        <v>19</v>
      </c>
      <c r="G5268" t="s">
        <v>20</v>
      </c>
      <c r="H5268">
        <v>4</v>
      </c>
      <c r="I5268">
        <v>4</v>
      </c>
      <c r="J5268">
        <v>1233</v>
      </c>
      <c r="K5268">
        <v>1.003979</v>
      </c>
      <c r="L5268" t="s">
        <v>15</v>
      </c>
    </row>
    <row r="5269" spans="1:12" x14ac:dyDescent="0.3">
      <c r="A5269" s="1">
        <v>44738</v>
      </c>
      <c r="B5269">
        <v>2022</v>
      </c>
      <c r="C5269" t="s">
        <v>17</v>
      </c>
      <c r="D5269">
        <v>136210</v>
      </c>
      <c r="E5269">
        <v>225000</v>
      </c>
      <c r="F5269" t="s">
        <v>19</v>
      </c>
      <c r="G5269" t="s">
        <v>20</v>
      </c>
      <c r="H5269">
        <v>4</v>
      </c>
      <c r="I5269">
        <v>4</v>
      </c>
      <c r="J5269">
        <v>1405</v>
      </c>
      <c r="K5269">
        <v>1.003979</v>
      </c>
      <c r="L5269" t="s">
        <v>16</v>
      </c>
    </row>
    <row r="5270" spans="1:12" x14ac:dyDescent="0.3">
      <c r="A5270" s="1">
        <v>44738</v>
      </c>
      <c r="B5270">
        <v>2022</v>
      </c>
      <c r="C5270" t="s">
        <v>21</v>
      </c>
      <c r="D5270">
        <v>3606190</v>
      </c>
      <c r="E5270">
        <v>3850000</v>
      </c>
      <c r="F5270" t="s">
        <v>13</v>
      </c>
      <c r="G5270" t="s">
        <v>14</v>
      </c>
      <c r="H5270">
        <v>3</v>
      </c>
      <c r="I5270">
        <v>3</v>
      </c>
      <c r="J5270">
        <v>1075</v>
      </c>
      <c r="K5270">
        <v>1.003979</v>
      </c>
      <c r="L5270" t="s">
        <v>25</v>
      </c>
    </row>
    <row r="5271" spans="1:12" x14ac:dyDescent="0.3">
      <c r="A5271" s="1">
        <v>44738</v>
      </c>
      <c r="B5271">
        <v>2022</v>
      </c>
      <c r="C5271" t="s">
        <v>26</v>
      </c>
      <c r="D5271">
        <v>316890</v>
      </c>
      <c r="E5271">
        <v>435000</v>
      </c>
      <c r="F5271" t="s">
        <v>13</v>
      </c>
      <c r="G5271" t="s">
        <v>14</v>
      </c>
      <c r="H5271">
        <v>3</v>
      </c>
      <c r="I5271">
        <v>3</v>
      </c>
      <c r="J5271">
        <v>1048</v>
      </c>
      <c r="K5271">
        <v>1.003979</v>
      </c>
      <c r="L5271" t="s">
        <v>15</v>
      </c>
    </row>
    <row r="5272" spans="1:12" x14ac:dyDescent="0.3">
      <c r="A5272" s="1">
        <v>44741</v>
      </c>
      <c r="B5272">
        <v>2022</v>
      </c>
      <c r="C5272" t="s">
        <v>12</v>
      </c>
      <c r="D5272">
        <v>70990</v>
      </c>
      <c r="E5272">
        <v>145000</v>
      </c>
      <c r="F5272" t="s">
        <v>13</v>
      </c>
      <c r="G5272" t="s">
        <v>14</v>
      </c>
      <c r="H5272">
        <v>3</v>
      </c>
      <c r="I5272">
        <v>2</v>
      </c>
      <c r="J5272">
        <v>907</v>
      </c>
      <c r="K5272">
        <v>1.003979</v>
      </c>
      <c r="L5272" t="s">
        <v>16</v>
      </c>
    </row>
    <row r="5273" spans="1:12" x14ac:dyDescent="0.3">
      <c r="A5273" s="1">
        <v>44741</v>
      </c>
      <c r="B5273">
        <v>2022</v>
      </c>
      <c r="C5273" t="s">
        <v>26</v>
      </c>
      <c r="D5273">
        <v>414080</v>
      </c>
      <c r="E5273">
        <v>490000</v>
      </c>
      <c r="F5273" t="s">
        <v>13</v>
      </c>
      <c r="G5273" t="s">
        <v>14</v>
      </c>
      <c r="H5273">
        <v>3</v>
      </c>
      <c r="I5273">
        <v>3</v>
      </c>
      <c r="J5273">
        <v>985</v>
      </c>
      <c r="K5273">
        <v>1.003979</v>
      </c>
      <c r="L5273" t="s">
        <v>25</v>
      </c>
    </row>
    <row r="5274" spans="1:12" x14ac:dyDescent="0.3">
      <c r="A5274" s="1">
        <v>44741</v>
      </c>
      <c r="B5274">
        <v>2022</v>
      </c>
      <c r="C5274" t="s">
        <v>17</v>
      </c>
      <c r="D5274">
        <v>88730</v>
      </c>
      <c r="E5274">
        <v>205000</v>
      </c>
      <c r="F5274" t="s">
        <v>13</v>
      </c>
      <c r="G5274" t="s">
        <v>14</v>
      </c>
      <c r="H5274">
        <v>3</v>
      </c>
      <c r="I5274">
        <v>2</v>
      </c>
      <c r="J5274">
        <v>1065</v>
      </c>
      <c r="K5274">
        <v>1.003979</v>
      </c>
      <c r="L5274" t="s">
        <v>16</v>
      </c>
    </row>
    <row r="5275" spans="1:12" x14ac:dyDescent="0.3">
      <c r="A5275" s="1">
        <v>44741</v>
      </c>
      <c r="B5275">
        <v>2022</v>
      </c>
      <c r="C5275" t="s">
        <v>30</v>
      </c>
      <c r="D5275">
        <v>428540</v>
      </c>
      <c r="E5275">
        <v>635000</v>
      </c>
      <c r="F5275" t="s">
        <v>13</v>
      </c>
      <c r="G5275" t="s">
        <v>14</v>
      </c>
      <c r="H5275">
        <v>3</v>
      </c>
      <c r="I5275">
        <v>1</v>
      </c>
      <c r="J5275">
        <v>1010</v>
      </c>
      <c r="K5275">
        <v>1.003979</v>
      </c>
      <c r="L5275" t="s">
        <v>25</v>
      </c>
    </row>
    <row r="5276" spans="1:12" x14ac:dyDescent="0.3">
      <c r="A5276" s="1">
        <v>44741</v>
      </c>
      <c r="B5276">
        <v>2022</v>
      </c>
      <c r="C5276" t="s">
        <v>26</v>
      </c>
      <c r="D5276">
        <v>2347730</v>
      </c>
      <c r="E5276">
        <v>4100000</v>
      </c>
      <c r="F5276" t="s">
        <v>13</v>
      </c>
      <c r="G5276" t="s">
        <v>14</v>
      </c>
      <c r="H5276">
        <v>3</v>
      </c>
      <c r="I5276">
        <v>3</v>
      </c>
      <c r="J5276">
        <v>968</v>
      </c>
      <c r="K5276">
        <v>1.003979</v>
      </c>
      <c r="L5276" t="s">
        <v>22</v>
      </c>
    </row>
    <row r="5277" spans="1:12" x14ac:dyDescent="0.3">
      <c r="A5277" s="1">
        <v>44742</v>
      </c>
      <c r="B5277">
        <v>2022</v>
      </c>
      <c r="C5277" t="s">
        <v>30</v>
      </c>
      <c r="D5277">
        <v>653740</v>
      </c>
      <c r="E5277">
        <v>930000</v>
      </c>
      <c r="F5277" t="s">
        <v>13</v>
      </c>
      <c r="G5277" t="s">
        <v>14</v>
      </c>
      <c r="H5277">
        <v>3</v>
      </c>
      <c r="I5277">
        <v>1</v>
      </c>
      <c r="J5277">
        <v>939</v>
      </c>
      <c r="K5277">
        <v>1.003979</v>
      </c>
      <c r="L5277" t="s">
        <v>22</v>
      </c>
    </row>
    <row r="5278" spans="1:12" x14ac:dyDescent="0.3">
      <c r="A5278" s="1">
        <v>44742</v>
      </c>
      <c r="B5278">
        <v>2022</v>
      </c>
      <c r="C5278" t="s">
        <v>30</v>
      </c>
      <c r="D5278">
        <v>280710</v>
      </c>
      <c r="E5278">
        <v>370000</v>
      </c>
      <c r="F5278" t="s">
        <v>13</v>
      </c>
      <c r="G5278" t="s">
        <v>14</v>
      </c>
      <c r="H5278">
        <v>3</v>
      </c>
      <c r="I5278">
        <v>2</v>
      </c>
      <c r="J5278">
        <v>1011</v>
      </c>
      <c r="K5278">
        <v>1.003979</v>
      </c>
      <c r="L5278" t="s">
        <v>25</v>
      </c>
    </row>
    <row r="5279" spans="1:12" x14ac:dyDescent="0.3">
      <c r="A5279" s="1">
        <v>44742</v>
      </c>
      <c r="B5279">
        <v>2022</v>
      </c>
      <c r="C5279" t="s">
        <v>26</v>
      </c>
      <c r="D5279">
        <v>325640</v>
      </c>
      <c r="E5279">
        <v>375000</v>
      </c>
      <c r="F5279" t="s">
        <v>13</v>
      </c>
      <c r="G5279" t="s">
        <v>14</v>
      </c>
      <c r="H5279">
        <v>3</v>
      </c>
      <c r="I5279">
        <v>3</v>
      </c>
      <c r="J5279">
        <v>1095</v>
      </c>
      <c r="K5279">
        <v>1.003979</v>
      </c>
      <c r="L5279" t="s">
        <v>16</v>
      </c>
    </row>
    <row r="5280" spans="1:12" x14ac:dyDescent="0.3">
      <c r="A5280" s="1">
        <v>44742</v>
      </c>
      <c r="B5280">
        <v>2022</v>
      </c>
      <c r="C5280" t="s">
        <v>26</v>
      </c>
      <c r="D5280">
        <v>541450</v>
      </c>
      <c r="E5280">
        <v>748000</v>
      </c>
      <c r="F5280" t="s">
        <v>13</v>
      </c>
      <c r="G5280" t="s">
        <v>14</v>
      </c>
      <c r="H5280">
        <v>3</v>
      </c>
      <c r="I5280">
        <v>1</v>
      </c>
      <c r="J5280">
        <v>1091</v>
      </c>
      <c r="K5280">
        <v>1.003979</v>
      </c>
      <c r="L5280" t="s">
        <v>16</v>
      </c>
    </row>
    <row r="5281" spans="1:12" x14ac:dyDescent="0.3">
      <c r="A5281" s="1">
        <v>44743</v>
      </c>
      <c r="B5281">
        <v>2022</v>
      </c>
      <c r="C5281" t="s">
        <v>21</v>
      </c>
      <c r="D5281">
        <v>957740</v>
      </c>
      <c r="E5281">
        <v>1800000</v>
      </c>
      <c r="F5281" t="s">
        <v>13</v>
      </c>
      <c r="G5281" t="s">
        <v>14</v>
      </c>
      <c r="H5281">
        <v>3</v>
      </c>
      <c r="I5281">
        <v>2</v>
      </c>
      <c r="J5281">
        <v>1033</v>
      </c>
      <c r="K5281">
        <v>1.003979</v>
      </c>
      <c r="L5281" t="s">
        <v>22</v>
      </c>
    </row>
    <row r="5282" spans="1:12" x14ac:dyDescent="0.3">
      <c r="A5282" s="1">
        <v>44743</v>
      </c>
      <c r="B5282">
        <v>2022</v>
      </c>
      <c r="C5282" t="s">
        <v>26</v>
      </c>
      <c r="D5282">
        <v>267960</v>
      </c>
      <c r="E5282">
        <v>1010000</v>
      </c>
      <c r="F5282" t="s">
        <v>13</v>
      </c>
      <c r="G5282" t="s">
        <v>14</v>
      </c>
      <c r="H5282">
        <v>3</v>
      </c>
      <c r="I5282">
        <v>3</v>
      </c>
      <c r="J5282">
        <v>970</v>
      </c>
      <c r="K5282">
        <v>1.003979</v>
      </c>
      <c r="L5282" t="s">
        <v>25</v>
      </c>
    </row>
    <row r="5283" spans="1:12" x14ac:dyDescent="0.3">
      <c r="A5283" s="1">
        <v>44743</v>
      </c>
      <c r="B5283">
        <v>2022</v>
      </c>
      <c r="C5283" t="s">
        <v>26</v>
      </c>
      <c r="D5283">
        <v>1052030</v>
      </c>
      <c r="E5283">
        <v>1039000</v>
      </c>
      <c r="F5283" t="s">
        <v>13</v>
      </c>
      <c r="G5283" t="s">
        <v>14</v>
      </c>
      <c r="H5283">
        <v>3</v>
      </c>
      <c r="I5283">
        <v>1</v>
      </c>
      <c r="J5283">
        <v>965</v>
      </c>
      <c r="K5283">
        <v>1.003979</v>
      </c>
      <c r="L5283" t="s">
        <v>25</v>
      </c>
    </row>
    <row r="5284" spans="1:12" x14ac:dyDescent="0.3">
      <c r="A5284" s="1">
        <v>44744</v>
      </c>
      <c r="B5284">
        <v>2022</v>
      </c>
      <c r="C5284" t="s">
        <v>30</v>
      </c>
      <c r="D5284">
        <v>359300</v>
      </c>
      <c r="E5284">
        <v>630500</v>
      </c>
      <c r="F5284" t="s">
        <v>19</v>
      </c>
      <c r="G5284" t="s">
        <v>20</v>
      </c>
      <c r="H5284">
        <v>4</v>
      </c>
      <c r="I5284">
        <v>2</v>
      </c>
      <c r="J5284">
        <v>1428</v>
      </c>
      <c r="K5284">
        <v>1.003979</v>
      </c>
      <c r="L5284" t="s">
        <v>16</v>
      </c>
    </row>
    <row r="5285" spans="1:12" x14ac:dyDescent="0.3">
      <c r="A5285" s="1">
        <v>44744</v>
      </c>
      <c r="B5285">
        <v>2022</v>
      </c>
      <c r="C5285" t="s">
        <v>18</v>
      </c>
      <c r="D5285">
        <v>253690</v>
      </c>
      <c r="E5285">
        <v>162500</v>
      </c>
      <c r="F5285" t="s">
        <v>13</v>
      </c>
      <c r="G5285" t="s">
        <v>14</v>
      </c>
      <c r="H5285">
        <v>3</v>
      </c>
      <c r="I5285">
        <v>1</v>
      </c>
      <c r="J5285">
        <v>974</v>
      </c>
      <c r="K5285">
        <v>1.003979</v>
      </c>
      <c r="L5285" t="s">
        <v>15</v>
      </c>
    </row>
    <row r="5286" spans="1:12" x14ac:dyDescent="0.3">
      <c r="A5286" s="1">
        <v>44744</v>
      </c>
      <c r="B5286">
        <v>2022</v>
      </c>
      <c r="C5286" t="s">
        <v>30</v>
      </c>
      <c r="D5286">
        <v>296470</v>
      </c>
      <c r="E5286">
        <v>395000</v>
      </c>
      <c r="F5286" t="s">
        <v>13</v>
      </c>
      <c r="G5286" t="s">
        <v>14</v>
      </c>
      <c r="H5286">
        <v>3</v>
      </c>
      <c r="I5286">
        <v>2</v>
      </c>
      <c r="J5286">
        <v>1036</v>
      </c>
      <c r="K5286">
        <v>1.003979</v>
      </c>
      <c r="L5286" t="s">
        <v>25</v>
      </c>
    </row>
    <row r="5287" spans="1:12" x14ac:dyDescent="0.3">
      <c r="A5287" s="1">
        <v>44744</v>
      </c>
      <c r="B5287">
        <v>2022</v>
      </c>
      <c r="C5287" t="s">
        <v>29</v>
      </c>
      <c r="D5287">
        <v>247870</v>
      </c>
      <c r="E5287">
        <v>262500</v>
      </c>
      <c r="F5287" t="s">
        <v>19</v>
      </c>
      <c r="G5287" t="s">
        <v>20</v>
      </c>
      <c r="H5287">
        <v>4</v>
      </c>
      <c r="I5287">
        <v>2</v>
      </c>
      <c r="J5287">
        <v>1450</v>
      </c>
      <c r="K5287">
        <v>1.003979</v>
      </c>
      <c r="L5287" t="s">
        <v>15</v>
      </c>
    </row>
    <row r="5288" spans="1:12" x14ac:dyDescent="0.3">
      <c r="A5288" s="1">
        <v>44744</v>
      </c>
      <c r="B5288">
        <v>2022</v>
      </c>
      <c r="C5288" t="s">
        <v>26</v>
      </c>
      <c r="D5288">
        <v>758940</v>
      </c>
      <c r="E5288">
        <v>892000</v>
      </c>
      <c r="F5288" t="s">
        <v>13</v>
      </c>
      <c r="G5288" t="s">
        <v>14</v>
      </c>
      <c r="H5288">
        <v>3</v>
      </c>
      <c r="I5288">
        <v>3</v>
      </c>
      <c r="J5288">
        <v>997</v>
      </c>
      <c r="K5288">
        <v>1.003979</v>
      </c>
      <c r="L5288" t="s">
        <v>25</v>
      </c>
    </row>
    <row r="5289" spans="1:12" x14ac:dyDescent="0.3">
      <c r="A5289" s="1">
        <v>44748</v>
      </c>
      <c r="B5289">
        <v>2022</v>
      </c>
      <c r="C5289" t="s">
        <v>12</v>
      </c>
      <c r="D5289">
        <v>86720</v>
      </c>
      <c r="E5289">
        <v>160000</v>
      </c>
      <c r="F5289" t="s">
        <v>13</v>
      </c>
      <c r="G5289" t="s">
        <v>14</v>
      </c>
      <c r="H5289">
        <v>3</v>
      </c>
      <c r="I5289">
        <v>2</v>
      </c>
      <c r="J5289">
        <v>973</v>
      </c>
      <c r="K5289">
        <v>1.003979</v>
      </c>
      <c r="L5289" t="s">
        <v>22</v>
      </c>
    </row>
    <row r="5290" spans="1:12" x14ac:dyDescent="0.3">
      <c r="A5290" s="1">
        <v>44748</v>
      </c>
      <c r="B5290">
        <v>2022</v>
      </c>
      <c r="C5290" t="s">
        <v>30</v>
      </c>
      <c r="D5290">
        <v>297970</v>
      </c>
      <c r="E5290">
        <v>345000</v>
      </c>
      <c r="F5290" t="s">
        <v>13</v>
      </c>
      <c r="G5290" t="s">
        <v>14</v>
      </c>
      <c r="H5290">
        <v>3</v>
      </c>
      <c r="I5290">
        <v>1</v>
      </c>
      <c r="J5290">
        <v>941</v>
      </c>
      <c r="K5290">
        <v>1.003979</v>
      </c>
      <c r="L5290" t="s">
        <v>22</v>
      </c>
    </row>
    <row r="5291" spans="1:12" x14ac:dyDescent="0.3">
      <c r="A5291" s="1">
        <v>44750</v>
      </c>
      <c r="B5291">
        <v>2022</v>
      </c>
      <c r="C5291" t="s">
        <v>17</v>
      </c>
      <c r="D5291">
        <v>124900</v>
      </c>
      <c r="E5291">
        <v>280000</v>
      </c>
      <c r="F5291" t="s">
        <v>23</v>
      </c>
      <c r="G5291" t="s">
        <v>24</v>
      </c>
      <c r="H5291">
        <v>6</v>
      </c>
      <c r="I5291">
        <v>4</v>
      </c>
      <c r="J5291">
        <v>1872</v>
      </c>
      <c r="K5291">
        <v>1.003979</v>
      </c>
      <c r="L5291" t="s">
        <v>15</v>
      </c>
    </row>
    <row r="5292" spans="1:12" x14ac:dyDescent="0.3">
      <c r="A5292" s="1">
        <v>44750</v>
      </c>
      <c r="B5292">
        <v>2022</v>
      </c>
      <c r="C5292" t="s">
        <v>21</v>
      </c>
      <c r="D5292">
        <v>387380</v>
      </c>
      <c r="E5292">
        <v>607620</v>
      </c>
      <c r="F5292" t="s">
        <v>13</v>
      </c>
      <c r="G5292" t="s">
        <v>14</v>
      </c>
      <c r="H5292">
        <v>3</v>
      </c>
      <c r="I5292">
        <v>2</v>
      </c>
      <c r="J5292">
        <v>1001</v>
      </c>
      <c r="K5292">
        <v>1.003979</v>
      </c>
      <c r="L5292" t="s">
        <v>15</v>
      </c>
    </row>
    <row r="5293" spans="1:12" x14ac:dyDescent="0.3">
      <c r="A5293" s="1">
        <v>44750</v>
      </c>
      <c r="B5293">
        <v>2022</v>
      </c>
      <c r="C5293" t="s">
        <v>17</v>
      </c>
      <c r="D5293">
        <v>110690</v>
      </c>
      <c r="E5293">
        <v>210000</v>
      </c>
      <c r="F5293" t="s">
        <v>13</v>
      </c>
      <c r="G5293" t="s">
        <v>14</v>
      </c>
      <c r="H5293">
        <v>3</v>
      </c>
      <c r="I5293">
        <v>1</v>
      </c>
      <c r="J5293">
        <v>979</v>
      </c>
      <c r="K5293">
        <v>1.003979</v>
      </c>
      <c r="L5293" t="s">
        <v>15</v>
      </c>
    </row>
    <row r="5294" spans="1:12" x14ac:dyDescent="0.3">
      <c r="A5294" s="1">
        <v>44750</v>
      </c>
      <c r="B5294">
        <v>2022</v>
      </c>
      <c r="C5294" t="s">
        <v>18</v>
      </c>
      <c r="D5294">
        <v>1132190</v>
      </c>
      <c r="E5294">
        <v>1650000</v>
      </c>
      <c r="F5294" t="s">
        <v>13</v>
      </c>
      <c r="G5294" t="s">
        <v>14</v>
      </c>
      <c r="H5294">
        <v>3</v>
      </c>
      <c r="I5294">
        <v>2</v>
      </c>
      <c r="J5294">
        <v>1062</v>
      </c>
      <c r="K5294">
        <v>1.003979</v>
      </c>
      <c r="L5294" t="s">
        <v>25</v>
      </c>
    </row>
    <row r="5295" spans="1:12" x14ac:dyDescent="0.3">
      <c r="A5295" s="1">
        <v>44751</v>
      </c>
      <c r="B5295">
        <v>2022</v>
      </c>
      <c r="C5295" t="s">
        <v>17</v>
      </c>
      <c r="D5295">
        <v>173050</v>
      </c>
      <c r="E5295">
        <v>178000</v>
      </c>
      <c r="F5295" t="s">
        <v>13</v>
      </c>
      <c r="G5295" t="s">
        <v>14</v>
      </c>
      <c r="H5295">
        <v>3</v>
      </c>
      <c r="I5295">
        <v>1</v>
      </c>
      <c r="J5295">
        <v>912</v>
      </c>
      <c r="K5295">
        <v>1.003979</v>
      </c>
      <c r="L5295" t="s">
        <v>16</v>
      </c>
    </row>
    <row r="5296" spans="1:12" x14ac:dyDescent="0.3">
      <c r="A5296" s="1">
        <v>44751</v>
      </c>
      <c r="B5296">
        <v>2022</v>
      </c>
      <c r="C5296" t="s">
        <v>29</v>
      </c>
      <c r="D5296">
        <v>264530</v>
      </c>
      <c r="E5296">
        <v>405000</v>
      </c>
      <c r="F5296" t="s">
        <v>13</v>
      </c>
      <c r="G5296" t="s">
        <v>14</v>
      </c>
      <c r="H5296">
        <v>3</v>
      </c>
      <c r="I5296">
        <v>2</v>
      </c>
      <c r="J5296">
        <v>919</v>
      </c>
      <c r="K5296">
        <v>1.003979</v>
      </c>
      <c r="L5296" t="s">
        <v>16</v>
      </c>
    </row>
    <row r="5297" spans="1:12" x14ac:dyDescent="0.3">
      <c r="A5297" s="1">
        <v>44752</v>
      </c>
      <c r="B5297">
        <v>2022</v>
      </c>
      <c r="C5297" t="s">
        <v>30</v>
      </c>
      <c r="D5297">
        <v>719630</v>
      </c>
      <c r="E5297">
        <v>1100000</v>
      </c>
      <c r="F5297" t="s">
        <v>13</v>
      </c>
      <c r="G5297" t="s">
        <v>14</v>
      </c>
      <c r="H5297">
        <v>3</v>
      </c>
      <c r="I5297">
        <v>2</v>
      </c>
      <c r="J5297">
        <v>960</v>
      </c>
      <c r="K5297">
        <v>1.003979</v>
      </c>
      <c r="L5297" t="s">
        <v>16</v>
      </c>
    </row>
    <row r="5298" spans="1:12" x14ac:dyDescent="0.3">
      <c r="A5298" s="1">
        <v>44755</v>
      </c>
      <c r="B5298">
        <v>2022</v>
      </c>
      <c r="C5298" t="s">
        <v>29</v>
      </c>
      <c r="D5298">
        <v>174930</v>
      </c>
      <c r="E5298">
        <v>250000</v>
      </c>
      <c r="F5298" t="s">
        <v>13</v>
      </c>
      <c r="G5298" t="s">
        <v>14</v>
      </c>
      <c r="H5298">
        <v>3</v>
      </c>
      <c r="I5298">
        <v>3</v>
      </c>
      <c r="J5298">
        <v>992</v>
      </c>
      <c r="K5298">
        <v>1.003979</v>
      </c>
      <c r="L5298" t="s">
        <v>15</v>
      </c>
    </row>
    <row r="5299" spans="1:12" x14ac:dyDescent="0.3">
      <c r="A5299" s="1">
        <v>44755</v>
      </c>
      <c r="B5299">
        <v>2022</v>
      </c>
      <c r="C5299" t="s">
        <v>30</v>
      </c>
      <c r="D5299">
        <v>409000</v>
      </c>
      <c r="E5299">
        <v>615000</v>
      </c>
      <c r="F5299" t="s">
        <v>13</v>
      </c>
      <c r="G5299" t="s">
        <v>14</v>
      </c>
      <c r="H5299">
        <v>3</v>
      </c>
      <c r="I5299">
        <v>1</v>
      </c>
      <c r="J5299">
        <v>1016</v>
      </c>
      <c r="K5299">
        <v>1.003979</v>
      </c>
      <c r="L5299" t="s">
        <v>16</v>
      </c>
    </row>
    <row r="5300" spans="1:12" x14ac:dyDescent="0.3">
      <c r="A5300" s="1">
        <v>44755</v>
      </c>
      <c r="B5300">
        <v>2022</v>
      </c>
      <c r="C5300" t="s">
        <v>12</v>
      </c>
      <c r="D5300">
        <v>77500</v>
      </c>
      <c r="E5300">
        <v>111000</v>
      </c>
      <c r="F5300" t="s">
        <v>13</v>
      </c>
      <c r="G5300" t="s">
        <v>14</v>
      </c>
      <c r="H5300">
        <v>3</v>
      </c>
      <c r="I5300">
        <v>1</v>
      </c>
      <c r="J5300">
        <v>1088</v>
      </c>
      <c r="K5300">
        <v>1.003979</v>
      </c>
      <c r="L5300" t="s">
        <v>25</v>
      </c>
    </row>
    <row r="5301" spans="1:12" x14ac:dyDescent="0.3">
      <c r="A5301" s="1">
        <v>44756</v>
      </c>
      <c r="B5301">
        <v>2022</v>
      </c>
      <c r="C5301" t="s">
        <v>29</v>
      </c>
      <c r="D5301">
        <v>195160</v>
      </c>
      <c r="E5301">
        <v>323000</v>
      </c>
      <c r="F5301" t="s">
        <v>13</v>
      </c>
      <c r="G5301" t="s">
        <v>14</v>
      </c>
      <c r="H5301">
        <v>3</v>
      </c>
      <c r="I5301">
        <v>3</v>
      </c>
      <c r="J5301">
        <v>984</v>
      </c>
      <c r="K5301">
        <v>1.003979</v>
      </c>
      <c r="L5301" t="s">
        <v>25</v>
      </c>
    </row>
    <row r="5302" spans="1:12" x14ac:dyDescent="0.3">
      <c r="A5302" s="1">
        <v>44756</v>
      </c>
      <c r="B5302">
        <v>2022</v>
      </c>
      <c r="C5302" t="s">
        <v>18</v>
      </c>
      <c r="D5302">
        <v>351150</v>
      </c>
      <c r="E5302">
        <v>570000</v>
      </c>
      <c r="F5302" t="s">
        <v>13</v>
      </c>
      <c r="G5302" t="s">
        <v>14</v>
      </c>
      <c r="H5302">
        <v>3</v>
      </c>
      <c r="I5302">
        <v>1</v>
      </c>
      <c r="J5302">
        <v>1012</v>
      </c>
      <c r="K5302">
        <v>1.003979</v>
      </c>
      <c r="L5302" t="s">
        <v>15</v>
      </c>
    </row>
    <row r="5303" spans="1:12" x14ac:dyDescent="0.3">
      <c r="A5303" s="1">
        <v>44756</v>
      </c>
      <c r="B5303">
        <v>2022</v>
      </c>
      <c r="C5303" t="s">
        <v>18</v>
      </c>
      <c r="D5303">
        <v>260750</v>
      </c>
      <c r="E5303">
        <v>490000</v>
      </c>
      <c r="F5303" t="s">
        <v>13</v>
      </c>
      <c r="G5303" t="s">
        <v>14</v>
      </c>
      <c r="H5303">
        <v>3</v>
      </c>
      <c r="I5303">
        <v>3</v>
      </c>
      <c r="J5303">
        <v>1021</v>
      </c>
      <c r="K5303">
        <v>1.003979</v>
      </c>
      <c r="L5303" t="s">
        <v>15</v>
      </c>
    </row>
    <row r="5304" spans="1:12" x14ac:dyDescent="0.3">
      <c r="A5304" s="1">
        <v>44757</v>
      </c>
      <c r="B5304">
        <v>2022</v>
      </c>
      <c r="C5304" t="s">
        <v>30</v>
      </c>
      <c r="D5304">
        <v>424530</v>
      </c>
      <c r="E5304">
        <v>610000</v>
      </c>
      <c r="F5304" t="s">
        <v>13</v>
      </c>
      <c r="G5304" t="s">
        <v>14</v>
      </c>
      <c r="H5304">
        <v>3</v>
      </c>
      <c r="I5304">
        <v>1</v>
      </c>
      <c r="J5304">
        <v>945</v>
      </c>
      <c r="K5304">
        <v>1.003979</v>
      </c>
      <c r="L5304" t="s">
        <v>16</v>
      </c>
    </row>
    <row r="5305" spans="1:12" x14ac:dyDescent="0.3">
      <c r="A5305" s="1">
        <v>44757</v>
      </c>
      <c r="B5305">
        <v>2022</v>
      </c>
      <c r="C5305" t="s">
        <v>26</v>
      </c>
      <c r="D5305">
        <v>470540</v>
      </c>
      <c r="E5305">
        <v>759000</v>
      </c>
      <c r="F5305" t="s">
        <v>13</v>
      </c>
      <c r="G5305" t="s">
        <v>14</v>
      </c>
      <c r="H5305">
        <v>3</v>
      </c>
      <c r="I5305">
        <v>2</v>
      </c>
      <c r="J5305">
        <v>1097</v>
      </c>
      <c r="K5305">
        <v>1.003979</v>
      </c>
      <c r="L5305" t="s">
        <v>16</v>
      </c>
    </row>
    <row r="5306" spans="1:12" x14ac:dyDescent="0.3">
      <c r="A5306" s="1">
        <v>44757</v>
      </c>
      <c r="B5306">
        <v>2022</v>
      </c>
      <c r="C5306" t="s">
        <v>29</v>
      </c>
      <c r="D5306">
        <v>255290</v>
      </c>
      <c r="E5306">
        <v>405000</v>
      </c>
      <c r="F5306" t="s">
        <v>13</v>
      </c>
      <c r="G5306" t="s">
        <v>14</v>
      </c>
      <c r="H5306">
        <v>3</v>
      </c>
      <c r="I5306">
        <v>1</v>
      </c>
      <c r="J5306">
        <v>1045</v>
      </c>
      <c r="K5306">
        <v>1.003979</v>
      </c>
      <c r="L5306" t="s">
        <v>25</v>
      </c>
    </row>
    <row r="5307" spans="1:12" x14ac:dyDescent="0.3">
      <c r="A5307" s="1">
        <v>44757</v>
      </c>
      <c r="B5307">
        <v>2022</v>
      </c>
      <c r="C5307" t="s">
        <v>12</v>
      </c>
      <c r="D5307">
        <v>57140</v>
      </c>
      <c r="E5307">
        <v>150000</v>
      </c>
      <c r="F5307" t="s">
        <v>27</v>
      </c>
      <c r="G5307" t="s">
        <v>28</v>
      </c>
      <c r="H5307">
        <v>8</v>
      </c>
      <c r="I5307">
        <v>6</v>
      </c>
      <c r="J5307">
        <v>2695</v>
      </c>
      <c r="K5307">
        <v>1.003979</v>
      </c>
      <c r="L5307" t="s">
        <v>16</v>
      </c>
    </row>
    <row r="5308" spans="1:12" x14ac:dyDescent="0.3">
      <c r="A5308" s="1">
        <v>44757</v>
      </c>
      <c r="B5308">
        <v>2022</v>
      </c>
      <c r="C5308" t="s">
        <v>21</v>
      </c>
      <c r="D5308">
        <v>1197420</v>
      </c>
      <c r="E5308">
        <v>1795000</v>
      </c>
      <c r="F5308" t="s">
        <v>13</v>
      </c>
      <c r="G5308" t="s">
        <v>14</v>
      </c>
      <c r="H5308">
        <v>3</v>
      </c>
      <c r="I5308">
        <v>2</v>
      </c>
      <c r="J5308">
        <v>1015</v>
      </c>
      <c r="K5308">
        <v>1.003979</v>
      </c>
      <c r="L5308" t="s">
        <v>16</v>
      </c>
    </row>
    <row r="5309" spans="1:12" x14ac:dyDescent="0.3">
      <c r="A5309" s="1">
        <v>44757</v>
      </c>
      <c r="B5309">
        <v>2022</v>
      </c>
      <c r="C5309" t="s">
        <v>18</v>
      </c>
      <c r="D5309">
        <v>310220</v>
      </c>
      <c r="E5309">
        <v>520000</v>
      </c>
      <c r="F5309" t="s">
        <v>13</v>
      </c>
      <c r="G5309" t="s">
        <v>14</v>
      </c>
      <c r="H5309">
        <v>3</v>
      </c>
      <c r="I5309">
        <v>2</v>
      </c>
      <c r="J5309">
        <v>1083</v>
      </c>
      <c r="K5309">
        <v>1.003979</v>
      </c>
      <c r="L5309" t="s">
        <v>16</v>
      </c>
    </row>
    <row r="5310" spans="1:12" x14ac:dyDescent="0.3">
      <c r="A5310" s="1">
        <v>44757</v>
      </c>
      <c r="B5310">
        <v>2022</v>
      </c>
      <c r="C5310" t="s">
        <v>17</v>
      </c>
      <c r="D5310">
        <v>169620</v>
      </c>
      <c r="E5310">
        <v>335000</v>
      </c>
      <c r="F5310" t="s">
        <v>13</v>
      </c>
      <c r="G5310" t="s">
        <v>14</v>
      </c>
      <c r="H5310">
        <v>3</v>
      </c>
      <c r="I5310">
        <v>3</v>
      </c>
      <c r="J5310">
        <v>907</v>
      </c>
      <c r="K5310">
        <v>1.003979</v>
      </c>
      <c r="L5310" t="s">
        <v>15</v>
      </c>
    </row>
    <row r="5311" spans="1:12" x14ac:dyDescent="0.3">
      <c r="A5311" s="1">
        <v>44758</v>
      </c>
      <c r="B5311">
        <v>2022</v>
      </c>
      <c r="C5311" t="s">
        <v>26</v>
      </c>
      <c r="D5311">
        <v>318920</v>
      </c>
      <c r="E5311">
        <v>485000</v>
      </c>
      <c r="F5311" t="s">
        <v>13</v>
      </c>
      <c r="G5311" t="s">
        <v>14</v>
      </c>
      <c r="H5311">
        <v>3</v>
      </c>
      <c r="I5311">
        <v>3</v>
      </c>
      <c r="J5311">
        <v>1094</v>
      </c>
      <c r="K5311">
        <v>1.003979</v>
      </c>
      <c r="L5311" t="s">
        <v>22</v>
      </c>
    </row>
    <row r="5312" spans="1:12" x14ac:dyDescent="0.3">
      <c r="A5312" s="1">
        <v>44758</v>
      </c>
      <c r="B5312">
        <v>2022</v>
      </c>
      <c r="C5312" t="s">
        <v>26</v>
      </c>
      <c r="D5312">
        <v>157690</v>
      </c>
      <c r="E5312">
        <v>400000</v>
      </c>
      <c r="F5312" t="s">
        <v>13</v>
      </c>
      <c r="G5312" t="s">
        <v>14</v>
      </c>
      <c r="H5312">
        <v>3</v>
      </c>
      <c r="I5312">
        <v>3</v>
      </c>
      <c r="J5312">
        <v>945</v>
      </c>
      <c r="K5312">
        <v>1.003979</v>
      </c>
      <c r="L5312" t="s">
        <v>22</v>
      </c>
    </row>
    <row r="5313" spans="1:12" x14ac:dyDescent="0.3">
      <c r="A5313" s="1">
        <v>44758</v>
      </c>
      <c r="B5313">
        <v>2022</v>
      </c>
      <c r="C5313" t="s">
        <v>26</v>
      </c>
      <c r="D5313">
        <v>266700</v>
      </c>
      <c r="E5313">
        <v>418000</v>
      </c>
      <c r="F5313" t="s">
        <v>13</v>
      </c>
      <c r="G5313" t="s">
        <v>14</v>
      </c>
      <c r="H5313">
        <v>3</v>
      </c>
      <c r="I5313">
        <v>1</v>
      </c>
      <c r="J5313">
        <v>1095</v>
      </c>
      <c r="K5313">
        <v>1.003979</v>
      </c>
      <c r="L5313" t="s">
        <v>15</v>
      </c>
    </row>
    <row r="5314" spans="1:12" x14ac:dyDescent="0.3">
      <c r="A5314" s="1">
        <v>44759</v>
      </c>
      <c r="B5314">
        <v>2022</v>
      </c>
      <c r="C5314" t="s">
        <v>30</v>
      </c>
      <c r="D5314">
        <v>393420</v>
      </c>
      <c r="E5314">
        <v>669000</v>
      </c>
      <c r="F5314" t="s">
        <v>13</v>
      </c>
      <c r="G5314" t="s">
        <v>14</v>
      </c>
      <c r="H5314">
        <v>3</v>
      </c>
      <c r="I5314">
        <v>2</v>
      </c>
      <c r="J5314">
        <v>958</v>
      </c>
      <c r="K5314">
        <v>1.003979</v>
      </c>
      <c r="L5314" t="s">
        <v>16</v>
      </c>
    </row>
    <row r="5315" spans="1:12" x14ac:dyDescent="0.3">
      <c r="A5315" s="1">
        <v>44759</v>
      </c>
      <c r="B5315">
        <v>2022</v>
      </c>
      <c r="C5315" t="s">
        <v>26</v>
      </c>
      <c r="D5315">
        <v>256130</v>
      </c>
      <c r="E5315">
        <v>340000</v>
      </c>
      <c r="F5315" t="s">
        <v>13</v>
      </c>
      <c r="G5315" t="s">
        <v>14</v>
      </c>
      <c r="H5315">
        <v>3</v>
      </c>
      <c r="I5315">
        <v>2</v>
      </c>
      <c r="J5315">
        <v>928</v>
      </c>
      <c r="K5315">
        <v>1.003979</v>
      </c>
      <c r="L5315" t="s">
        <v>25</v>
      </c>
    </row>
    <row r="5316" spans="1:12" x14ac:dyDescent="0.3">
      <c r="A5316" s="1">
        <v>44759</v>
      </c>
      <c r="B5316">
        <v>2022</v>
      </c>
      <c r="C5316" t="s">
        <v>26</v>
      </c>
      <c r="D5316">
        <v>493290</v>
      </c>
      <c r="E5316">
        <v>799999</v>
      </c>
      <c r="F5316" t="s">
        <v>13</v>
      </c>
      <c r="G5316" t="s">
        <v>14</v>
      </c>
      <c r="H5316">
        <v>3</v>
      </c>
      <c r="I5316">
        <v>3</v>
      </c>
      <c r="J5316">
        <v>903</v>
      </c>
      <c r="K5316">
        <v>1.003979</v>
      </c>
      <c r="L5316" t="s">
        <v>25</v>
      </c>
    </row>
    <row r="5317" spans="1:12" x14ac:dyDescent="0.3">
      <c r="A5317" s="1">
        <v>44759</v>
      </c>
      <c r="B5317">
        <v>2022</v>
      </c>
      <c r="C5317" t="s">
        <v>18</v>
      </c>
      <c r="D5317">
        <v>281300</v>
      </c>
      <c r="E5317">
        <v>86882</v>
      </c>
      <c r="F5317" t="s">
        <v>13</v>
      </c>
      <c r="G5317" t="s">
        <v>14</v>
      </c>
      <c r="H5317">
        <v>3</v>
      </c>
      <c r="I5317">
        <v>2</v>
      </c>
      <c r="J5317">
        <v>907</v>
      </c>
      <c r="K5317">
        <v>1.003979</v>
      </c>
      <c r="L5317" t="s">
        <v>16</v>
      </c>
    </row>
    <row r="5318" spans="1:12" x14ac:dyDescent="0.3">
      <c r="A5318" s="1">
        <v>44759</v>
      </c>
      <c r="B5318">
        <v>2022</v>
      </c>
      <c r="C5318" t="s">
        <v>26</v>
      </c>
      <c r="D5318">
        <v>562310</v>
      </c>
      <c r="E5318">
        <v>575000</v>
      </c>
      <c r="F5318" t="s">
        <v>13</v>
      </c>
      <c r="G5318" t="s">
        <v>14</v>
      </c>
      <c r="H5318">
        <v>3</v>
      </c>
      <c r="I5318">
        <v>3</v>
      </c>
      <c r="J5318">
        <v>1059</v>
      </c>
      <c r="K5318">
        <v>1.003979</v>
      </c>
      <c r="L5318" t="s">
        <v>25</v>
      </c>
    </row>
    <row r="5319" spans="1:12" x14ac:dyDescent="0.3">
      <c r="A5319" s="1">
        <v>44762</v>
      </c>
      <c r="B5319">
        <v>2022</v>
      </c>
      <c r="C5319" t="s">
        <v>26</v>
      </c>
      <c r="D5319">
        <v>941850</v>
      </c>
      <c r="E5319">
        <v>1565000</v>
      </c>
      <c r="F5319" t="s">
        <v>13</v>
      </c>
      <c r="G5319" t="s">
        <v>14</v>
      </c>
      <c r="H5319">
        <v>3</v>
      </c>
      <c r="I5319">
        <v>3</v>
      </c>
      <c r="J5319">
        <v>994</v>
      </c>
      <c r="K5319">
        <v>1.003979</v>
      </c>
      <c r="L5319" t="s">
        <v>22</v>
      </c>
    </row>
    <row r="5320" spans="1:12" x14ac:dyDescent="0.3">
      <c r="A5320" s="1">
        <v>44762</v>
      </c>
      <c r="B5320">
        <v>2022</v>
      </c>
      <c r="C5320" t="s">
        <v>30</v>
      </c>
      <c r="D5320">
        <v>296980</v>
      </c>
      <c r="E5320">
        <v>415000</v>
      </c>
      <c r="F5320" t="s">
        <v>13</v>
      </c>
      <c r="G5320" t="s">
        <v>14</v>
      </c>
      <c r="H5320">
        <v>3</v>
      </c>
      <c r="I5320">
        <v>2</v>
      </c>
      <c r="J5320">
        <v>1029</v>
      </c>
      <c r="K5320">
        <v>1.003979</v>
      </c>
      <c r="L5320" t="s">
        <v>22</v>
      </c>
    </row>
    <row r="5321" spans="1:12" x14ac:dyDescent="0.3">
      <c r="A5321" s="1">
        <v>44762</v>
      </c>
      <c r="B5321">
        <v>2022</v>
      </c>
      <c r="C5321" t="s">
        <v>26</v>
      </c>
      <c r="D5321">
        <v>486360</v>
      </c>
      <c r="E5321">
        <v>728500</v>
      </c>
      <c r="F5321" t="s">
        <v>13</v>
      </c>
      <c r="G5321" t="s">
        <v>14</v>
      </c>
      <c r="H5321">
        <v>3</v>
      </c>
      <c r="I5321">
        <v>2</v>
      </c>
      <c r="J5321">
        <v>1024</v>
      </c>
      <c r="K5321">
        <v>1.003979</v>
      </c>
      <c r="L5321" t="s">
        <v>25</v>
      </c>
    </row>
    <row r="5322" spans="1:12" x14ac:dyDescent="0.3">
      <c r="A5322" s="1">
        <v>44762</v>
      </c>
      <c r="B5322">
        <v>2022</v>
      </c>
      <c r="C5322" t="s">
        <v>12</v>
      </c>
      <c r="D5322">
        <v>76560</v>
      </c>
      <c r="E5322">
        <v>140000</v>
      </c>
      <c r="F5322" t="s">
        <v>13</v>
      </c>
      <c r="G5322" t="s">
        <v>14</v>
      </c>
      <c r="H5322">
        <v>3</v>
      </c>
      <c r="I5322">
        <v>1</v>
      </c>
      <c r="J5322">
        <v>1069</v>
      </c>
      <c r="K5322">
        <v>1.003979</v>
      </c>
      <c r="L5322" t="s">
        <v>15</v>
      </c>
    </row>
    <row r="5323" spans="1:12" x14ac:dyDescent="0.3">
      <c r="A5323" s="1">
        <v>44762</v>
      </c>
      <c r="B5323">
        <v>2022</v>
      </c>
      <c r="C5323" t="s">
        <v>18</v>
      </c>
      <c r="D5323">
        <v>345280</v>
      </c>
      <c r="E5323">
        <v>542000</v>
      </c>
      <c r="F5323" t="s">
        <v>13</v>
      </c>
      <c r="G5323" t="s">
        <v>14</v>
      </c>
      <c r="H5323">
        <v>3</v>
      </c>
      <c r="I5323">
        <v>1</v>
      </c>
      <c r="J5323">
        <v>999</v>
      </c>
      <c r="K5323">
        <v>1.003979</v>
      </c>
      <c r="L5323" t="s">
        <v>22</v>
      </c>
    </row>
    <row r="5324" spans="1:12" x14ac:dyDescent="0.3">
      <c r="A5324" s="1">
        <v>44762</v>
      </c>
      <c r="B5324">
        <v>2022</v>
      </c>
      <c r="C5324" t="s">
        <v>17</v>
      </c>
      <c r="D5324">
        <v>475790</v>
      </c>
      <c r="E5324">
        <v>625000</v>
      </c>
      <c r="F5324" t="s">
        <v>13</v>
      </c>
      <c r="G5324" t="s">
        <v>14</v>
      </c>
      <c r="H5324">
        <v>3</v>
      </c>
      <c r="I5324">
        <v>2</v>
      </c>
      <c r="J5324">
        <v>1046</v>
      </c>
      <c r="K5324">
        <v>1.003979</v>
      </c>
      <c r="L5324" t="s">
        <v>16</v>
      </c>
    </row>
    <row r="5325" spans="1:12" x14ac:dyDescent="0.3">
      <c r="A5325" s="1">
        <v>44763</v>
      </c>
      <c r="B5325">
        <v>2022</v>
      </c>
      <c r="C5325" t="s">
        <v>30</v>
      </c>
      <c r="D5325">
        <v>451970</v>
      </c>
      <c r="E5325">
        <v>890000</v>
      </c>
      <c r="F5325" t="s">
        <v>13</v>
      </c>
      <c r="G5325" t="s">
        <v>14</v>
      </c>
      <c r="H5325">
        <v>3</v>
      </c>
      <c r="I5325">
        <v>1</v>
      </c>
      <c r="J5325">
        <v>1031</v>
      </c>
      <c r="K5325">
        <v>1.003979</v>
      </c>
      <c r="L5325" t="s">
        <v>25</v>
      </c>
    </row>
    <row r="5326" spans="1:12" x14ac:dyDescent="0.3">
      <c r="A5326" s="1">
        <v>44763</v>
      </c>
      <c r="B5326">
        <v>2022</v>
      </c>
      <c r="C5326" t="s">
        <v>26</v>
      </c>
      <c r="D5326">
        <v>186200</v>
      </c>
      <c r="E5326">
        <v>325000</v>
      </c>
      <c r="F5326" t="s">
        <v>13</v>
      </c>
      <c r="G5326" t="s">
        <v>14</v>
      </c>
      <c r="H5326">
        <v>3</v>
      </c>
      <c r="I5326">
        <v>3</v>
      </c>
      <c r="J5326">
        <v>978</v>
      </c>
      <c r="K5326">
        <v>1.003979</v>
      </c>
      <c r="L5326" t="s">
        <v>16</v>
      </c>
    </row>
    <row r="5327" spans="1:12" x14ac:dyDescent="0.3">
      <c r="A5327" s="1">
        <v>44763</v>
      </c>
      <c r="B5327">
        <v>2022</v>
      </c>
      <c r="C5327" t="s">
        <v>18</v>
      </c>
      <c r="D5327">
        <v>335620</v>
      </c>
      <c r="E5327">
        <v>545000</v>
      </c>
      <c r="F5327" t="s">
        <v>13</v>
      </c>
      <c r="G5327" t="s">
        <v>14</v>
      </c>
      <c r="H5327">
        <v>3</v>
      </c>
      <c r="I5327">
        <v>1</v>
      </c>
      <c r="J5327">
        <v>947</v>
      </c>
      <c r="K5327">
        <v>1.003979</v>
      </c>
      <c r="L5327" t="s">
        <v>16</v>
      </c>
    </row>
    <row r="5328" spans="1:12" x14ac:dyDescent="0.3">
      <c r="A5328" s="1">
        <v>44764</v>
      </c>
      <c r="B5328">
        <v>2022</v>
      </c>
      <c r="C5328" t="s">
        <v>29</v>
      </c>
      <c r="D5328">
        <v>124460</v>
      </c>
      <c r="E5328">
        <v>215000</v>
      </c>
      <c r="F5328" t="s">
        <v>13</v>
      </c>
      <c r="G5328" t="s">
        <v>14</v>
      </c>
      <c r="H5328">
        <v>3</v>
      </c>
      <c r="I5328">
        <v>1</v>
      </c>
      <c r="J5328">
        <v>1078</v>
      </c>
      <c r="K5328">
        <v>1.003979</v>
      </c>
      <c r="L5328" t="s">
        <v>15</v>
      </c>
    </row>
    <row r="5329" spans="1:12" x14ac:dyDescent="0.3">
      <c r="A5329" s="1">
        <v>44764</v>
      </c>
      <c r="B5329">
        <v>2022</v>
      </c>
      <c r="C5329" t="s">
        <v>21</v>
      </c>
      <c r="D5329">
        <v>639100</v>
      </c>
      <c r="E5329">
        <v>975000</v>
      </c>
      <c r="F5329" t="s">
        <v>13</v>
      </c>
      <c r="G5329" t="s">
        <v>14</v>
      </c>
      <c r="H5329">
        <v>3</v>
      </c>
      <c r="I5329">
        <v>1</v>
      </c>
      <c r="J5329">
        <v>1002</v>
      </c>
      <c r="K5329">
        <v>1.003979</v>
      </c>
      <c r="L5329" t="s">
        <v>25</v>
      </c>
    </row>
    <row r="5330" spans="1:12" x14ac:dyDescent="0.3">
      <c r="A5330" s="1">
        <v>44765</v>
      </c>
      <c r="B5330">
        <v>2022</v>
      </c>
      <c r="C5330" t="s">
        <v>21</v>
      </c>
      <c r="D5330">
        <v>389970</v>
      </c>
      <c r="E5330">
        <v>582000</v>
      </c>
      <c r="F5330" t="s">
        <v>13</v>
      </c>
      <c r="G5330" t="s">
        <v>14</v>
      </c>
      <c r="H5330">
        <v>3</v>
      </c>
      <c r="I5330">
        <v>1</v>
      </c>
      <c r="J5330">
        <v>1098</v>
      </c>
      <c r="K5330">
        <v>1.003979</v>
      </c>
      <c r="L5330" t="s">
        <v>15</v>
      </c>
    </row>
    <row r="5331" spans="1:12" x14ac:dyDescent="0.3">
      <c r="A5331" s="1">
        <v>44765</v>
      </c>
      <c r="B5331">
        <v>2022</v>
      </c>
      <c r="C5331" t="s">
        <v>29</v>
      </c>
      <c r="D5331">
        <v>125580</v>
      </c>
      <c r="E5331">
        <v>250000</v>
      </c>
      <c r="F5331" t="s">
        <v>13</v>
      </c>
      <c r="G5331" t="s">
        <v>14</v>
      </c>
      <c r="H5331">
        <v>3</v>
      </c>
      <c r="I5331">
        <v>1</v>
      </c>
      <c r="J5331">
        <v>1013</v>
      </c>
      <c r="K5331">
        <v>1.003979</v>
      </c>
      <c r="L5331" t="s">
        <v>22</v>
      </c>
    </row>
    <row r="5332" spans="1:12" x14ac:dyDescent="0.3">
      <c r="A5332" s="1">
        <v>44765</v>
      </c>
      <c r="B5332">
        <v>2022</v>
      </c>
      <c r="C5332" t="s">
        <v>29</v>
      </c>
      <c r="D5332">
        <v>160720</v>
      </c>
      <c r="E5332">
        <v>295000</v>
      </c>
      <c r="F5332" t="s">
        <v>13</v>
      </c>
      <c r="G5332" t="s">
        <v>14</v>
      </c>
      <c r="H5332">
        <v>3</v>
      </c>
      <c r="I5332">
        <v>1</v>
      </c>
      <c r="J5332">
        <v>1034</v>
      </c>
      <c r="K5332">
        <v>1.003979</v>
      </c>
      <c r="L5332" t="s">
        <v>22</v>
      </c>
    </row>
    <row r="5333" spans="1:12" x14ac:dyDescent="0.3">
      <c r="A5333" s="1">
        <v>44765</v>
      </c>
      <c r="B5333">
        <v>2022</v>
      </c>
      <c r="C5333" t="s">
        <v>29</v>
      </c>
      <c r="D5333">
        <v>300440</v>
      </c>
      <c r="E5333">
        <v>450200</v>
      </c>
      <c r="F5333" t="s">
        <v>13</v>
      </c>
      <c r="G5333" t="s">
        <v>14</v>
      </c>
      <c r="H5333">
        <v>3</v>
      </c>
      <c r="I5333">
        <v>2</v>
      </c>
      <c r="J5333">
        <v>1098</v>
      </c>
      <c r="K5333">
        <v>1.003979</v>
      </c>
      <c r="L5333" t="s">
        <v>22</v>
      </c>
    </row>
    <row r="5334" spans="1:12" x14ac:dyDescent="0.3">
      <c r="A5334" s="1">
        <v>44766</v>
      </c>
      <c r="B5334">
        <v>2022</v>
      </c>
      <c r="C5334" t="s">
        <v>21</v>
      </c>
      <c r="D5334">
        <v>1461180</v>
      </c>
      <c r="E5334">
        <v>2410000</v>
      </c>
      <c r="F5334" t="s">
        <v>13</v>
      </c>
      <c r="G5334" t="s">
        <v>14</v>
      </c>
      <c r="H5334">
        <v>3</v>
      </c>
      <c r="I5334">
        <v>3</v>
      </c>
      <c r="J5334">
        <v>1022</v>
      </c>
      <c r="K5334">
        <v>1.003979</v>
      </c>
      <c r="L5334" t="s">
        <v>16</v>
      </c>
    </row>
    <row r="5335" spans="1:12" x14ac:dyDescent="0.3">
      <c r="A5335" s="1">
        <v>44766</v>
      </c>
      <c r="B5335">
        <v>2022</v>
      </c>
      <c r="C5335" t="s">
        <v>17</v>
      </c>
      <c r="D5335">
        <v>75620</v>
      </c>
      <c r="E5335">
        <v>131000</v>
      </c>
      <c r="F5335" t="s">
        <v>13</v>
      </c>
      <c r="G5335" t="s">
        <v>14</v>
      </c>
      <c r="H5335">
        <v>3</v>
      </c>
      <c r="I5335">
        <v>2</v>
      </c>
      <c r="J5335">
        <v>1033</v>
      </c>
      <c r="K5335">
        <v>1.003979</v>
      </c>
      <c r="L5335" t="s">
        <v>25</v>
      </c>
    </row>
    <row r="5336" spans="1:12" x14ac:dyDescent="0.3">
      <c r="A5336" s="1">
        <v>44766</v>
      </c>
      <c r="B5336">
        <v>2022</v>
      </c>
      <c r="C5336" t="s">
        <v>21</v>
      </c>
      <c r="D5336">
        <v>452060</v>
      </c>
      <c r="E5336">
        <v>800000</v>
      </c>
      <c r="F5336" t="s">
        <v>13</v>
      </c>
      <c r="G5336" t="s">
        <v>14</v>
      </c>
      <c r="H5336">
        <v>3</v>
      </c>
      <c r="I5336">
        <v>3</v>
      </c>
      <c r="J5336">
        <v>1020</v>
      </c>
      <c r="K5336">
        <v>1.003979</v>
      </c>
      <c r="L5336" t="s">
        <v>16</v>
      </c>
    </row>
    <row r="5337" spans="1:12" x14ac:dyDescent="0.3">
      <c r="A5337" s="1">
        <v>44766</v>
      </c>
      <c r="B5337">
        <v>2022</v>
      </c>
      <c r="C5337" t="s">
        <v>29</v>
      </c>
      <c r="D5337">
        <v>165060</v>
      </c>
      <c r="E5337">
        <v>335000</v>
      </c>
      <c r="F5337" t="s">
        <v>13</v>
      </c>
      <c r="G5337" t="s">
        <v>14</v>
      </c>
      <c r="H5337">
        <v>3</v>
      </c>
      <c r="I5337">
        <v>3</v>
      </c>
      <c r="J5337">
        <v>918</v>
      </c>
      <c r="K5337">
        <v>1.003979</v>
      </c>
      <c r="L5337" t="s">
        <v>16</v>
      </c>
    </row>
    <row r="5338" spans="1:12" x14ac:dyDescent="0.3">
      <c r="A5338" s="1">
        <v>44766</v>
      </c>
      <c r="B5338">
        <v>2022</v>
      </c>
      <c r="C5338" t="s">
        <v>17</v>
      </c>
      <c r="D5338">
        <v>69020</v>
      </c>
      <c r="E5338">
        <v>116000</v>
      </c>
      <c r="F5338" t="s">
        <v>19</v>
      </c>
      <c r="G5338" t="s">
        <v>20</v>
      </c>
      <c r="H5338">
        <v>4</v>
      </c>
      <c r="I5338">
        <v>2</v>
      </c>
      <c r="J5338">
        <v>1269</v>
      </c>
      <c r="K5338">
        <v>1.003979</v>
      </c>
      <c r="L5338" t="s">
        <v>25</v>
      </c>
    </row>
    <row r="5339" spans="1:12" x14ac:dyDescent="0.3">
      <c r="A5339" s="1">
        <v>44766</v>
      </c>
      <c r="B5339">
        <v>2022</v>
      </c>
      <c r="C5339" t="s">
        <v>29</v>
      </c>
      <c r="D5339">
        <v>215740</v>
      </c>
      <c r="E5339">
        <v>401500</v>
      </c>
      <c r="F5339" t="s">
        <v>13</v>
      </c>
      <c r="G5339" t="s">
        <v>14</v>
      </c>
      <c r="H5339">
        <v>3</v>
      </c>
      <c r="I5339">
        <v>1</v>
      </c>
      <c r="J5339">
        <v>947</v>
      </c>
      <c r="K5339">
        <v>1.003979</v>
      </c>
      <c r="L5339" t="s">
        <v>22</v>
      </c>
    </row>
    <row r="5340" spans="1:12" x14ac:dyDescent="0.3">
      <c r="A5340" s="1">
        <v>44766</v>
      </c>
      <c r="B5340">
        <v>2022</v>
      </c>
      <c r="C5340" t="s">
        <v>26</v>
      </c>
      <c r="D5340">
        <v>384370</v>
      </c>
      <c r="E5340">
        <v>325000</v>
      </c>
      <c r="F5340" t="s">
        <v>13</v>
      </c>
      <c r="G5340" t="s">
        <v>14</v>
      </c>
      <c r="H5340">
        <v>3</v>
      </c>
      <c r="I5340">
        <v>3</v>
      </c>
      <c r="J5340">
        <v>958</v>
      </c>
      <c r="K5340">
        <v>1.003979</v>
      </c>
      <c r="L5340" t="s">
        <v>25</v>
      </c>
    </row>
    <row r="5341" spans="1:12" x14ac:dyDescent="0.3">
      <c r="A5341" s="1">
        <v>44769</v>
      </c>
      <c r="B5341">
        <v>2022</v>
      </c>
      <c r="C5341" t="s">
        <v>12</v>
      </c>
      <c r="D5341">
        <v>115000</v>
      </c>
      <c r="E5341">
        <v>220000</v>
      </c>
      <c r="F5341" t="s">
        <v>13</v>
      </c>
      <c r="G5341" t="s">
        <v>14</v>
      </c>
      <c r="H5341">
        <v>3</v>
      </c>
      <c r="I5341">
        <v>1</v>
      </c>
      <c r="J5341">
        <v>1088</v>
      </c>
      <c r="K5341">
        <v>1.003979</v>
      </c>
      <c r="L5341" t="s">
        <v>15</v>
      </c>
    </row>
    <row r="5342" spans="1:12" x14ac:dyDescent="0.3">
      <c r="A5342" s="1">
        <v>44769</v>
      </c>
      <c r="B5342">
        <v>2022</v>
      </c>
      <c r="C5342" t="s">
        <v>26</v>
      </c>
      <c r="D5342">
        <v>1347500</v>
      </c>
      <c r="E5342">
        <v>2450000</v>
      </c>
      <c r="F5342" t="s">
        <v>13</v>
      </c>
      <c r="G5342" t="s">
        <v>14</v>
      </c>
      <c r="H5342">
        <v>3</v>
      </c>
      <c r="I5342">
        <v>2</v>
      </c>
      <c r="J5342">
        <v>939</v>
      </c>
      <c r="K5342">
        <v>1.003979</v>
      </c>
      <c r="L5342" t="s">
        <v>25</v>
      </c>
    </row>
    <row r="5343" spans="1:12" x14ac:dyDescent="0.3">
      <c r="A5343" s="1">
        <v>44770</v>
      </c>
      <c r="B5343">
        <v>2022</v>
      </c>
      <c r="C5343" t="s">
        <v>29</v>
      </c>
      <c r="D5343">
        <v>179970</v>
      </c>
      <c r="E5343">
        <v>300000</v>
      </c>
      <c r="F5343" t="s">
        <v>13</v>
      </c>
      <c r="G5343" t="s">
        <v>14</v>
      </c>
      <c r="H5343">
        <v>3</v>
      </c>
      <c r="I5343">
        <v>3</v>
      </c>
      <c r="J5343">
        <v>987</v>
      </c>
      <c r="K5343">
        <v>1.003979</v>
      </c>
      <c r="L5343" t="s">
        <v>25</v>
      </c>
    </row>
    <row r="5344" spans="1:12" x14ac:dyDescent="0.3">
      <c r="A5344" s="1">
        <v>44770</v>
      </c>
      <c r="B5344">
        <v>2022</v>
      </c>
      <c r="C5344" t="s">
        <v>30</v>
      </c>
      <c r="D5344">
        <v>632130</v>
      </c>
      <c r="E5344">
        <v>777500</v>
      </c>
      <c r="F5344" t="s">
        <v>13</v>
      </c>
      <c r="G5344" t="s">
        <v>14</v>
      </c>
      <c r="H5344">
        <v>3</v>
      </c>
      <c r="I5344">
        <v>2</v>
      </c>
      <c r="J5344">
        <v>1098</v>
      </c>
      <c r="K5344">
        <v>1.003979</v>
      </c>
      <c r="L5344" t="s">
        <v>16</v>
      </c>
    </row>
    <row r="5345" spans="1:12" x14ac:dyDescent="0.3">
      <c r="A5345" s="1">
        <v>44770</v>
      </c>
      <c r="B5345">
        <v>2022</v>
      </c>
      <c r="C5345" t="s">
        <v>26</v>
      </c>
      <c r="D5345">
        <v>2572300</v>
      </c>
      <c r="E5345">
        <v>2125000</v>
      </c>
      <c r="F5345" t="s">
        <v>13</v>
      </c>
      <c r="G5345" t="s">
        <v>14</v>
      </c>
      <c r="H5345">
        <v>3</v>
      </c>
      <c r="I5345">
        <v>2</v>
      </c>
      <c r="J5345">
        <v>998</v>
      </c>
      <c r="K5345">
        <v>1.003979</v>
      </c>
      <c r="L5345" t="s">
        <v>16</v>
      </c>
    </row>
    <row r="5346" spans="1:12" x14ac:dyDescent="0.3">
      <c r="A5346" s="1">
        <v>44771</v>
      </c>
      <c r="B5346">
        <v>2022</v>
      </c>
      <c r="C5346" t="s">
        <v>12</v>
      </c>
      <c r="D5346">
        <v>82080</v>
      </c>
      <c r="E5346">
        <v>170000</v>
      </c>
      <c r="F5346" t="s">
        <v>19</v>
      </c>
      <c r="G5346" t="s">
        <v>20</v>
      </c>
      <c r="H5346">
        <v>4</v>
      </c>
      <c r="I5346">
        <v>2</v>
      </c>
      <c r="J5346">
        <v>1313</v>
      </c>
      <c r="K5346">
        <v>1.003979</v>
      </c>
      <c r="L5346" t="s">
        <v>22</v>
      </c>
    </row>
    <row r="5347" spans="1:12" x14ac:dyDescent="0.3">
      <c r="A5347" s="1">
        <v>44771</v>
      </c>
      <c r="B5347">
        <v>2022</v>
      </c>
      <c r="C5347" t="s">
        <v>17</v>
      </c>
      <c r="D5347">
        <v>107090</v>
      </c>
      <c r="E5347">
        <v>267000</v>
      </c>
      <c r="F5347" t="s">
        <v>13</v>
      </c>
      <c r="G5347" t="s">
        <v>14</v>
      </c>
      <c r="H5347">
        <v>3</v>
      </c>
      <c r="I5347">
        <v>2</v>
      </c>
      <c r="J5347">
        <v>912</v>
      </c>
      <c r="K5347">
        <v>1.003979</v>
      </c>
      <c r="L5347" t="s">
        <v>15</v>
      </c>
    </row>
    <row r="5348" spans="1:12" x14ac:dyDescent="0.3">
      <c r="A5348" s="1">
        <v>44771</v>
      </c>
      <c r="B5348">
        <v>2022</v>
      </c>
      <c r="C5348" t="s">
        <v>29</v>
      </c>
      <c r="D5348">
        <v>317800</v>
      </c>
      <c r="E5348">
        <v>400000</v>
      </c>
      <c r="F5348" t="s">
        <v>13</v>
      </c>
      <c r="G5348" t="s">
        <v>14</v>
      </c>
      <c r="H5348">
        <v>3</v>
      </c>
      <c r="I5348">
        <v>3</v>
      </c>
      <c r="J5348">
        <v>1003</v>
      </c>
      <c r="K5348">
        <v>1.003979</v>
      </c>
      <c r="L5348" t="s">
        <v>15</v>
      </c>
    </row>
    <row r="5349" spans="1:12" x14ac:dyDescent="0.3">
      <c r="A5349" s="1">
        <v>44771</v>
      </c>
      <c r="B5349">
        <v>2022</v>
      </c>
      <c r="C5349" t="s">
        <v>17</v>
      </c>
      <c r="D5349">
        <v>177490</v>
      </c>
      <c r="E5349">
        <v>340000</v>
      </c>
      <c r="F5349" t="s">
        <v>23</v>
      </c>
      <c r="G5349" t="s">
        <v>24</v>
      </c>
      <c r="H5349">
        <v>6</v>
      </c>
      <c r="I5349">
        <v>4</v>
      </c>
      <c r="J5349">
        <v>2008</v>
      </c>
      <c r="K5349">
        <v>1.003979</v>
      </c>
      <c r="L5349" t="s">
        <v>25</v>
      </c>
    </row>
    <row r="5350" spans="1:12" x14ac:dyDescent="0.3">
      <c r="A5350" s="1">
        <v>44772</v>
      </c>
      <c r="B5350">
        <v>2022</v>
      </c>
      <c r="C5350" t="s">
        <v>26</v>
      </c>
      <c r="D5350">
        <v>550480</v>
      </c>
      <c r="E5350">
        <v>565000</v>
      </c>
      <c r="F5350" t="s">
        <v>13</v>
      </c>
      <c r="G5350" t="s">
        <v>14</v>
      </c>
      <c r="H5350">
        <v>3</v>
      </c>
      <c r="I5350">
        <v>3</v>
      </c>
      <c r="J5350">
        <v>975</v>
      </c>
      <c r="K5350">
        <v>1.003979</v>
      </c>
      <c r="L5350" t="s">
        <v>16</v>
      </c>
    </row>
    <row r="5351" spans="1:12" x14ac:dyDescent="0.3">
      <c r="A5351" s="1">
        <v>44773</v>
      </c>
      <c r="B5351">
        <v>2022</v>
      </c>
      <c r="C5351" t="s">
        <v>26</v>
      </c>
      <c r="D5351">
        <v>311990</v>
      </c>
      <c r="E5351">
        <v>522500</v>
      </c>
      <c r="F5351" t="s">
        <v>13</v>
      </c>
      <c r="G5351" t="s">
        <v>14</v>
      </c>
      <c r="H5351">
        <v>3</v>
      </c>
      <c r="I5351">
        <v>2</v>
      </c>
      <c r="J5351">
        <v>965</v>
      </c>
      <c r="K5351">
        <v>1.003979</v>
      </c>
      <c r="L5351" t="s">
        <v>16</v>
      </c>
    </row>
    <row r="5352" spans="1:12" x14ac:dyDescent="0.3">
      <c r="A5352" s="1">
        <v>44773</v>
      </c>
      <c r="B5352">
        <v>2022</v>
      </c>
      <c r="C5352" t="s">
        <v>18</v>
      </c>
      <c r="D5352">
        <v>681210</v>
      </c>
      <c r="E5352">
        <v>715000</v>
      </c>
      <c r="F5352" t="s">
        <v>13</v>
      </c>
      <c r="G5352" t="s">
        <v>14</v>
      </c>
      <c r="H5352">
        <v>3</v>
      </c>
      <c r="I5352">
        <v>2</v>
      </c>
      <c r="J5352">
        <v>1008</v>
      </c>
      <c r="K5352">
        <v>1.003979</v>
      </c>
      <c r="L5352" t="s">
        <v>25</v>
      </c>
    </row>
    <row r="5353" spans="1:12" x14ac:dyDescent="0.3">
      <c r="A5353" s="1">
        <v>44773</v>
      </c>
      <c r="B5353">
        <v>2022</v>
      </c>
      <c r="C5353" t="s">
        <v>29</v>
      </c>
      <c r="D5353">
        <v>257250</v>
      </c>
      <c r="E5353">
        <v>460000</v>
      </c>
      <c r="F5353" t="s">
        <v>13</v>
      </c>
      <c r="G5353" t="s">
        <v>14</v>
      </c>
      <c r="H5353">
        <v>3</v>
      </c>
      <c r="I5353">
        <v>3</v>
      </c>
      <c r="J5353">
        <v>917</v>
      </c>
      <c r="K5353">
        <v>1.003979</v>
      </c>
      <c r="L5353" t="s">
        <v>25</v>
      </c>
    </row>
    <row r="5354" spans="1:12" x14ac:dyDescent="0.3">
      <c r="A5354" s="1">
        <v>44773</v>
      </c>
      <c r="B5354">
        <v>2022</v>
      </c>
      <c r="C5354" t="s">
        <v>21</v>
      </c>
      <c r="D5354">
        <v>1372350</v>
      </c>
      <c r="E5354">
        <v>2312000</v>
      </c>
      <c r="F5354" t="s">
        <v>13</v>
      </c>
      <c r="G5354" t="s">
        <v>14</v>
      </c>
      <c r="H5354">
        <v>3</v>
      </c>
      <c r="I5354">
        <v>3</v>
      </c>
      <c r="J5354">
        <v>1079</v>
      </c>
      <c r="K5354">
        <v>1.003979</v>
      </c>
      <c r="L5354" t="s">
        <v>22</v>
      </c>
    </row>
    <row r="5355" spans="1:12" x14ac:dyDescent="0.3">
      <c r="A5355" s="1">
        <v>44776</v>
      </c>
      <c r="B5355">
        <v>2022</v>
      </c>
      <c r="C5355" t="s">
        <v>21</v>
      </c>
      <c r="D5355">
        <v>709520</v>
      </c>
      <c r="E5355">
        <v>1050000</v>
      </c>
      <c r="F5355" t="s">
        <v>19</v>
      </c>
      <c r="G5355" t="s">
        <v>20</v>
      </c>
      <c r="H5355">
        <v>4</v>
      </c>
      <c r="I5355">
        <v>2</v>
      </c>
      <c r="J5355">
        <v>1489</v>
      </c>
      <c r="K5355">
        <v>1.003979</v>
      </c>
      <c r="L5355" t="s">
        <v>16</v>
      </c>
    </row>
    <row r="5356" spans="1:12" x14ac:dyDescent="0.3">
      <c r="A5356" s="1">
        <v>44776</v>
      </c>
      <c r="B5356">
        <v>2022</v>
      </c>
      <c r="C5356" t="s">
        <v>21</v>
      </c>
      <c r="D5356">
        <v>2468830</v>
      </c>
      <c r="E5356">
        <v>4600000</v>
      </c>
      <c r="F5356" t="s">
        <v>13</v>
      </c>
      <c r="G5356" t="s">
        <v>14</v>
      </c>
      <c r="H5356">
        <v>3</v>
      </c>
      <c r="I5356">
        <v>1</v>
      </c>
      <c r="J5356">
        <v>946</v>
      </c>
      <c r="K5356">
        <v>1.003979</v>
      </c>
      <c r="L5356" t="s">
        <v>16</v>
      </c>
    </row>
    <row r="5357" spans="1:12" x14ac:dyDescent="0.3">
      <c r="A5357" s="1">
        <v>44776</v>
      </c>
      <c r="B5357">
        <v>2022</v>
      </c>
      <c r="C5357" t="s">
        <v>30</v>
      </c>
      <c r="D5357">
        <v>283020</v>
      </c>
      <c r="E5357">
        <v>514000</v>
      </c>
      <c r="F5357" t="s">
        <v>13</v>
      </c>
      <c r="G5357" t="s">
        <v>14</v>
      </c>
      <c r="H5357">
        <v>3</v>
      </c>
      <c r="I5357">
        <v>2</v>
      </c>
      <c r="J5357">
        <v>964</v>
      </c>
      <c r="K5357">
        <v>1.003979</v>
      </c>
      <c r="L5357" t="s">
        <v>25</v>
      </c>
    </row>
    <row r="5358" spans="1:12" x14ac:dyDescent="0.3">
      <c r="A5358" s="1">
        <v>44776</v>
      </c>
      <c r="B5358">
        <v>2022</v>
      </c>
      <c r="C5358" t="s">
        <v>18</v>
      </c>
      <c r="D5358">
        <v>303390</v>
      </c>
      <c r="E5358">
        <v>455000</v>
      </c>
      <c r="F5358" t="s">
        <v>13</v>
      </c>
      <c r="G5358" t="s">
        <v>14</v>
      </c>
      <c r="H5358">
        <v>3</v>
      </c>
      <c r="I5358">
        <v>3</v>
      </c>
      <c r="J5358">
        <v>1021</v>
      </c>
      <c r="K5358">
        <v>1.003979</v>
      </c>
      <c r="L5358" t="s">
        <v>25</v>
      </c>
    </row>
    <row r="5359" spans="1:12" x14ac:dyDescent="0.3">
      <c r="A5359" s="1">
        <v>44776</v>
      </c>
      <c r="B5359">
        <v>2022</v>
      </c>
      <c r="C5359" t="s">
        <v>26</v>
      </c>
      <c r="D5359">
        <v>661150</v>
      </c>
      <c r="E5359">
        <v>758000</v>
      </c>
      <c r="F5359" t="s">
        <v>13</v>
      </c>
      <c r="G5359" t="s">
        <v>14</v>
      </c>
      <c r="H5359">
        <v>3</v>
      </c>
      <c r="I5359">
        <v>2</v>
      </c>
      <c r="J5359">
        <v>1060</v>
      </c>
      <c r="K5359">
        <v>1.003979</v>
      </c>
      <c r="L5359" t="s">
        <v>15</v>
      </c>
    </row>
    <row r="5360" spans="1:12" x14ac:dyDescent="0.3">
      <c r="A5360" s="1">
        <v>44776</v>
      </c>
      <c r="B5360">
        <v>2022</v>
      </c>
      <c r="C5360" t="s">
        <v>21</v>
      </c>
      <c r="D5360">
        <v>1206450</v>
      </c>
      <c r="E5360">
        <v>1630000</v>
      </c>
      <c r="F5360" t="s">
        <v>13</v>
      </c>
      <c r="G5360" t="s">
        <v>14</v>
      </c>
      <c r="H5360">
        <v>3</v>
      </c>
      <c r="I5360">
        <v>1</v>
      </c>
      <c r="J5360">
        <v>1085</v>
      </c>
      <c r="K5360">
        <v>1.003979</v>
      </c>
      <c r="L5360" t="s">
        <v>15</v>
      </c>
    </row>
    <row r="5361" spans="1:12" x14ac:dyDescent="0.3">
      <c r="A5361" s="1">
        <v>44777</v>
      </c>
      <c r="B5361">
        <v>2022</v>
      </c>
      <c r="C5361" t="s">
        <v>26</v>
      </c>
      <c r="D5361">
        <v>276080</v>
      </c>
      <c r="E5361">
        <v>475000</v>
      </c>
      <c r="F5361" t="s">
        <v>13</v>
      </c>
      <c r="G5361" t="s">
        <v>14</v>
      </c>
      <c r="H5361">
        <v>3</v>
      </c>
      <c r="I5361">
        <v>2</v>
      </c>
      <c r="J5361">
        <v>1094</v>
      </c>
      <c r="K5361">
        <v>1.003979</v>
      </c>
      <c r="L5361" t="s">
        <v>25</v>
      </c>
    </row>
    <row r="5362" spans="1:12" x14ac:dyDescent="0.3">
      <c r="A5362" s="1">
        <v>44777</v>
      </c>
      <c r="B5362">
        <v>2022</v>
      </c>
      <c r="C5362" t="s">
        <v>30</v>
      </c>
      <c r="D5362">
        <v>306030</v>
      </c>
      <c r="E5362">
        <v>557000</v>
      </c>
      <c r="F5362" t="s">
        <v>13</v>
      </c>
      <c r="G5362" t="s">
        <v>14</v>
      </c>
      <c r="H5362">
        <v>3</v>
      </c>
      <c r="I5362">
        <v>3</v>
      </c>
      <c r="J5362">
        <v>925</v>
      </c>
      <c r="K5362">
        <v>1.003979</v>
      </c>
      <c r="L5362" t="s">
        <v>25</v>
      </c>
    </row>
    <row r="5363" spans="1:12" x14ac:dyDescent="0.3">
      <c r="A5363" s="1">
        <v>44778</v>
      </c>
      <c r="B5363">
        <v>2022</v>
      </c>
      <c r="C5363" t="s">
        <v>17</v>
      </c>
      <c r="D5363">
        <v>279160</v>
      </c>
      <c r="E5363">
        <v>429000</v>
      </c>
      <c r="F5363" t="s">
        <v>13</v>
      </c>
      <c r="G5363" t="s">
        <v>14</v>
      </c>
      <c r="H5363">
        <v>3</v>
      </c>
      <c r="I5363">
        <v>1</v>
      </c>
      <c r="J5363">
        <v>1050</v>
      </c>
      <c r="K5363">
        <v>1.003979</v>
      </c>
      <c r="L5363" t="s">
        <v>16</v>
      </c>
    </row>
    <row r="5364" spans="1:12" x14ac:dyDescent="0.3">
      <c r="A5364" s="1">
        <v>44778</v>
      </c>
      <c r="B5364">
        <v>2022</v>
      </c>
      <c r="C5364" t="s">
        <v>17</v>
      </c>
      <c r="D5364">
        <v>40140</v>
      </c>
      <c r="E5364">
        <v>67500</v>
      </c>
      <c r="F5364" t="s">
        <v>13</v>
      </c>
      <c r="G5364" t="s">
        <v>14</v>
      </c>
      <c r="H5364">
        <v>3</v>
      </c>
      <c r="I5364">
        <v>3</v>
      </c>
      <c r="J5364">
        <v>1067</v>
      </c>
      <c r="K5364">
        <v>1.003979</v>
      </c>
      <c r="L5364" t="s">
        <v>22</v>
      </c>
    </row>
    <row r="5365" spans="1:12" x14ac:dyDescent="0.3">
      <c r="A5365" s="1">
        <v>44778</v>
      </c>
      <c r="B5365">
        <v>2022</v>
      </c>
      <c r="C5365" t="s">
        <v>21</v>
      </c>
      <c r="D5365">
        <v>5195260</v>
      </c>
      <c r="E5365">
        <v>7650000</v>
      </c>
      <c r="F5365" t="s">
        <v>13</v>
      </c>
      <c r="G5365" t="s">
        <v>14</v>
      </c>
      <c r="H5365">
        <v>3</v>
      </c>
      <c r="I5365">
        <v>3</v>
      </c>
      <c r="J5365">
        <v>1072</v>
      </c>
      <c r="K5365">
        <v>1.003979</v>
      </c>
      <c r="L5365" t="s">
        <v>15</v>
      </c>
    </row>
    <row r="5366" spans="1:12" x14ac:dyDescent="0.3">
      <c r="A5366" s="1">
        <v>44779</v>
      </c>
      <c r="B5366">
        <v>2022</v>
      </c>
      <c r="C5366" t="s">
        <v>26</v>
      </c>
      <c r="D5366">
        <v>552860</v>
      </c>
      <c r="E5366">
        <v>710000</v>
      </c>
      <c r="F5366" t="s">
        <v>13</v>
      </c>
      <c r="G5366" t="s">
        <v>14</v>
      </c>
      <c r="H5366">
        <v>3</v>
      </c>
      <c r="I5366">
        <v>1</v>
      </c>
      <c r="J5366">
        <v>941</v>
      </c>
      <c r="K5366">
        <v>1.003979</v>
      </c>
      <c r="L5366" t="s">
        <v>25</v>
      </c>
    </row>
    <row r="5367" spans="1:12" x14ac:dyDescent="0.3">
      <c r="A5367" s="1">
        <v>44779</v>
      </c>
      <c r="B5367">
        <v>2022</v>
      </c>
      <c r="C5367" t="s">
        <v>17</v>
      </c>
      <c r="D5367">
        <v>119030</v>
      </c>
      <c r="E5367">
        <v>295000</v>
      </c>
      <c r="F5367" t="s">
        <v>19</v>
      </c>
      <c r="G5367" t="s">
        <v>20</v>
      </c>
      <c r="H5367">
        <v>4</v>
      </c>
      <c r="I5367">
        <v>2</v>
      </c>
      <c r="J5367">
        <v>1221</v>
      </c>
      <c r="K5367">
        <v>1.003979</v>
      </c>
      <c r="L5367" t="s">
        <v>15</v>
      </c>
    </row>
    <row r="5368" spans="1:12" x14ac:dyDescent="0.3">
      <c r="A5368" s="1">
        <v>44779</v>
      </c>
      <c r="B5368">
        <v>2022</v>
      </c>
      <c r="C5368" t="s">
        <v>26</v>
      </c>
      <c r="D5368">
        <v>274190</v>
      </c>
      <c r="E5368">
        <v>375000</v>
      </c>
      <c r="F5368" t="s">
        <v>13</v>
      </c>
      <c r="G5368" t="s">
        <v>14</v>
      </c>
      <c r="H5368">
        <v>3</v>
      </c>
      <c r="I5368">
        <v>1</v>
      </c>
      <c r="J5368">
        <v>950</v>
      </c>
      <c r="K5368">
        <v>1.003979</v>
      </c>
      <c r="L5368" t="s">
        <v>22</v>
      </c>
    </row>
    <row r="5369" spans="1:12" x14ac:dyDescent="0.3">
      <c r="A5369" s="1">
        <v>44780</v>
      </c>
      <c r="B5369">
        <v>2022</v>
      </c>
      <c r="C5369" t="s">
        <v>21</v>
      </c>
      <c r="D5369">
        <v>425320</v>
      </c>
      <c r="E5369">
        <v>745000</v>
      </c>
      <c r="F5369" t="s">
        <v>19</v>
      </c>
      <c r="G5369" t="s">
        <v>20</v>
      </c>
      <c r="H5369">
        <v>4</v>
      </c>
      <c r="I5369">
        <v>2</v>
      </c>
      <c r="J5369">
        <v>1399</v>
      </c>
      <c r="K5369">
        <v>1.003979</v>
      </c>
      <c r="L5369" t="s">
        <v>25</v>
      </c>
    </row>
    <row r="5370" spans="1:12" x14ac:dyDescent="0.3">
      <c r="A5370" s="1">
        <v>44780</v>
      </c>
      <c r="B5370">
        <v>2022</v>
      </c>
      <c r="C5370" t="s">
        <v>21</v>
      </c>
      <c r="D5370">
        <v>1635480</v>
      </c>
      <c r="E5370">
        <v>2725000</v>
      </c>
      <c r="F5370" t="s">
        <v>13</v>
      </c>
      <c r="G5370" t="s">
        <v>14</v>
      </c>
      <c r="H5370">
        <v>3</v>
      </c>
      <c r="I5370">
        <v>2</v>
      </c>
      <c r="J5370">
        <v>928</v>
      </c>
      <c r="K5370">
        <v>1.003979</v>
      </c>
      <c r="L5370" t="s">
        <v>16</v>
      </c>
    </row>
    <row r="5371" spans="1:12" x14ac:dyDescent="0.3">
      <c r="A5371" s="1">
        <v>44780</v>
      </c>
      <c r="B5371">
        <v>2022</v>
      </c>
      <c r="C5371" t="s">
        <v>29</v>
      </c>
      <c r="D5371">
        <v>279020</v>
      </c>
      <c r="E5371">
        <v>465000</v>
      </c>
      <c r="F5371" t="s">
        <v>13</v>
      </c>
      <c r="G5371" t="s">
        <v>14</v>
      </c>
      <c r="H5371">
        <v>3</v>
      </c>
      <c r="I5371">
        <v>3</v>
      </c>
      <c r="J5371">
        <v>990</v>
      </c>
      <c r="K5371">
        <v>1.003979</v>
      </c>
      <c r="L5371" t="s">
        <v>25</v>
      </c>
    </row>
    <row r="5372" spans="1:12" x14ac:dyDescent="0.3">
      <c r="A5372" s="1">
        <v>44780</v>
      </c>
      <c r="B5372">
        <v>2022</v>
      </c>
      <c r="C5372" t="s">
        <v>17</v>
      </c>
      <c r="D5372">
        <v>264750</v>
      </c>
      <c r="E5372">
        <v>170000</v>
      </c>
      <c r="F5372" t="s">
        <v>13</v>
      </c>
      <c r="G5372" t="s">
        <v>14</v>
      </c>
      <c r="H5372">
        <v>3</v>
      </c>
      <c r="I5372">
        <v>1</v>
      </c>
      <c r="J5372">
        <v>980</v>
      </c>
      <c r="K5372">
        <v>1.003979</v>
      </c>
      <c r="L5372" t="s">
        <v>25</v>
      </c>
    </row>
    <row r="5373" spans="1:12" x14ac:dyDescent="0.3">
      <c r="A5373" s="1">
        <v>44780</v>
      </c>
      <c r="B5373">
        <v>2022</v>
      </c>
      <c r="C5373" t="s">
        <v>26</v>
      </c>
      <c r="D5373">
        <v>597310</v>
      </c>
      <c r="E5373">
        <v>807500</v>
      </c>
      <c r="F5373" t="s">
        <v>13</v>
      </c>
      <c r="G5373" t="s">
        <v>14</v>
      </c>
      <c r="H5373">
        <v>3</v>
      </c>
      <c r="I5373">
        <v>3</v>
      </c>
      <c r="J5373">
        <v>1083</v>
      </c>
      <c r="K5373">
        <v>1.003979</v>
      </c>
      <c r="L5373" t="s">
        <v>16</v>
      </c>
    </row>
    <row r="5374" spans="1:12" x14ac:dyDescent="0.3">
      <c r="A5374" s="1">
        <v>44783</v>
      </c>
      <c r="B5374">
        <v>2022</v>
      </c>
      <c r="C5374" t="s">
        <v>12</v>
      </c>
      <c r="D5374">
        <v>47140</v>
      </c>
      <c r="E5374">
        <v>65000</v>
      </c>
      <c r="F5374" t="s">
        <v>19</v>
      </c>
      <c r="G5374" t="s">
        <v>20</v>
      </c>
      <c r="H5374">
        <v>4</v>
      </c>
      <c r="I5374">
        <v>3</v>
      </c>
      <c r="J5374">
        <v>1298</v>
      </c>
      <c r="K5374">
        <v>1.003979</v>
      </c>
      <c r="L5374" t="s">
        <v>15</v>
      </c>
    </row>
    <row r="5375" spans="1:12" x14ac:dyDescent="0.3">
      <c r="A5375" s="1">
        <v>44784</v>
      </c>
      <c r="B5375">
        <v>2022</v>
      </c>
      <c r="C5375" t="s">
        <v>12</v>
      </c>
      <c r="D5375">
        <v>88400</v>
      </c>
      <c r="E5375">
        <v>185000</v>
      </c>
      <c r="F5375" t="s">
        <v>13</v>
      </c>
      <c r="G5375" t="s">
        <v>14</v>
      </c>
      <c r="H5375">
        <v>3</v>
      </c>
      <c r="I5375">
        <v>3</v>
      </c>
      <c r="J5375">
        <v>1066</v>
      </c>
      <c r="K5375">
        <v>1.003979</v>
      </c>
      <c r="L5375" t="s">
        <v>22</v>
      </c>
    </row>
    <row r="5376" spans="1:12" x14ac:dyDescent="0.3">
      <c r="A5376" s="1">
        <v>44785</v>
      </c>
      <c r="B5376">
        <v>2022</v>
      </c>
      <c r="C5376" t="s">
        <v>21</v>
      </c>
      <c r="D5376">
        <v>1677410</v>
      </c>
      <c r="E5376">
        <v>2700000</v>
      </c>
      <c r="F5376" t="s">
        <v>13</v>
      </c>
      <c r="G5376" t="s">
        <v>14</v>
      </c>
      <c r="H5376">
        <v>3</v>
      </c>
      <c r="I5376">
        <v>2</v>
      </c>
      <c r="J5376">
        <v>936</v>
      </c>
      <c r="K5376">
        <v>1.003979</v>
      </c>
      <c r="L5376" t="s">
        <v>22</v>
      </c>
    </row>
    <row r="5377" spans="1:12" x14ac:dyDescent="0.3">
      <c r="A5377" s="1">
        <v>44785</v>
      </c>
      <c r="B5377">
        <v>2022</v>
      </c>
      <c r="C5377" t="s">
        <v>26</v>
      </c>
      <c r="D5377">
        <v>344680</v>
      </c>
      <c r="E5377">
        <v>650000</v>
      </c>
      <c r="F5377" t="s">
        <v>13</v>
      </c>
      <c r="G5377" t="s">
        <v>14</v>
      </c>
      <c r="H5377">
        <v>3</v>
      </c>
      <c r="I5377">
        <v>3</v>
      </c>
      <c r="J5377">
        <v>990</v>
      </c>
      <c r="K5377">
        <v>1.003979</v>
      </c>
      <c r="L5377" t="s">
        <v>22</v>
      </c>
    </row>
    <row r="5378" spans="1:12" x14ac:dyDescent="0.3">
      <c r="A5378" s="1">
        <v>44786</v>
      </c>
      <c r="B5378">
        <v>2022</v>
      </c>
      <c r="C5378" t="s">
        <v>30</v>
      </c>
      <c r="D5378">
        <v>442090</v>
      </c>
      <c r="E5378">
        <v>735000</v>
      </c>
      <c r="F5378" t="s">
        <v>13</v>
      </c>
      <c r="G5378" t="s">
        <v>14</v>
      </c>
      <c r="H5378">
        <v>3</v>
      </c>
      <c r="I5378">
        <v>1</v>
      </c>
      <c r="J5378">
        <v>1058</v>
      </c>
      <c r="K5378">
        <v>1.003979</v>
      </c>
      <c r="L5378" t="s">
        <v>15</v>
      </c>
    </row>
    <row r="5379" spans="1:12" x14ac:dyDescent="0.3">
      <c r="A5379" s="1">
        <v>44786</v>
      </c>
      <c r="B5379">
        <v>2022</v>
      </c>
      <c r="C5379" t="s">
        <v>26</v>
      </c>
      <c r="D5379">
        <v>612850</v>
      </c>
      <c r="E5379">
        <v>849900</v>
      </c>
      <c r="F5379" t="s">
        <v>13</v>
      </c>
      <c r="G5379" t="s">
        <v>14</v>
      </c>
      <c r="H5379">
        <v>3</v>
      </c>
      <c r="I5379">
        <v>1</v>
      </c>
      <c r="J5379">
        <v>1059</v>
      </c>
      <c r="K5379">
        <v>1.003979</v>
      </c>
      <c r="L5379" t="s">
        <v>15</v>
      </c>
    </row>
    <row r="5380" spans="1:12" x14ac:dyDescent="0.3">
      <c r="A5380" s="1">
        <v>44787</v>
      </c>
      <c r="B5380">
        <v>2022</v>
      </c>
      <c r="C5380" t="s">
        <v>21</v>
      </c>
      <c r="D5380">
        <v>719250</v>
      </c>
      <c r="E5380">
        <v>712500</v>
      </c>
      <c r="F5380" t="s">
        <v>13</v>
      </c>
      <c r="G5380" t="s">
        <v>14</v>
      </c>
      <c r="H5380">
        <v>3</v>
      </c>
      <c r="I5380">
        <v>2</v>
      </c>
      <c r="J5380">
        <v>920</v>
      </c>
      <c r="K5380">
        <v>1.003979</v>
      </c>
      <c r="L5380" t="s">
        <v>25</v>
      </c>
    </row>
    <row r="5381" spans="1:12" x14ac:dyDescent="0.3">
      <c r="A5381" s="1">
        <v>44787</v>
      </c>
      <c r="B5381">
        <v>2022</v>
      </c>
      <c r="C5381" t="s">
        <v>17</v>
      </c>
      <c r="D5381">
        <v>127070</v>
      </c>
      <c r="E5381">
        <v>270000</v>
      </c>
      <c r="F5381" t="s">
        <v>13</v>
      </c>
      <c r="G5381" t="s">
        <v>14</v>
      </c>
      <c r="H5381">
        <v>3</v>
      </c>
      <c r="I5381">
        <v>3</v>
      </c>
      <c r="J5381">
        <v>1094</v>
      </c>
      <c r="K5381">
        <v>1.003979</v>
      </c>
      <c r="L5381" t="s">
        <v>16</v>
      </c>
    </row>
    <row r="5382" spans="1:12" x14ac:dyDescent="0.3">
      <c r="A5382" s="1">
        <v>44790</v>
      </c>
      <c r="B5382">
        <v>2022</v>
      </c>
      <c r="C5382" t="s">
        <v>17</v>
      </c>
      <c r="D5382">
        <v>150220</v>
      </c>
      <c r="E5382">
        <v>320000</v>
      </c>
      <c r="F5382" t="s">
        <v>19</v>
      </c>
      <c r="G5382" t="s">
        <v>20</v>
      </c>
      <c r="H5382">
        <v>4</v>
      </c>
      <c r="I5382">
        <v>3</v>
      </c>
      <c r="J5382">
        <v>1283</v>
      </c>
      <c r="K5382">
        <v>1.003979</v>
      </c>
      <c r="L5382" t="s">
        <v>15</v>
      </c>
    </row>
    <row r="5383" spans="1:12" x14ac:dyDescent="0.3">
      <c r="A5383" s="1">
        <v>44790</v>
      </c>
      <c r="B5383">
        <v>2022</v>
      </c>
      <c r="C5383" t="s">
        <v>18</v>
      </c>
      <c r="D5383">
        <v>296920</v>
      </c>
      <c r="E5383">
        <v>440000</v>
      </c>
      <c r="F5383" t="s">
        <v>13</v>
      </c>
      <c r="G5383" t="s">
        <v>14</v>
      </c>
      <c r="H5383">
        <v>3</v>
      </c>
      <c r="I5383">
        <v>2</v>
      </c>
      <c r="J5383">
        <v>1011</v>
      </c>
      <c r="K5383">
        <v>1.003979</v>
      </c>
      <c r="L5383" t="s">
        <v>22</v>
      </c>
    </row>
    <row r="5384" spans="1:12" x14ac:dyDescent="0.3">
      <c r="A5384" s="1">
        <v>44790</v>
      </c>
      <c r="B5384">
        <v>2022</v>
      </c>
      <c r="C5384" t="s">
        <v>21</v>
      </c>
      <c r="D5384">
        <v>1301790</v>
      </c>
      <c r="E5384">
        <v>1985000</v>
      </c>
      <c r="F5384" t="s">
        <v>13</v>
      </c>
      <c r="G5384" t="s">
        <v>14</v>
      </c>
      <c r="H5384">
        <v>3</v>
      </c>
      <c r="I5384">
        <v>2</v>
      </c>
      <c r="J5384">
        <v>966</v>
      </c>
      <c r="K5384">
        <v>1.003979</v>
      </c>
      <c r="L5384" t="s">
        <v>22</v>
      </c>
    </row>
    <row r="5385" spans="1:12" x14ac:dyDescent="0.3">
      <c r="A5385" s="1">
        <v>44790</v>
      </c>
      <c r="B5385">
        <v>2022</v>
      </c>
      <c r="C5385" t="s">
        <v>26</v>
      </c>
      <c r="D5385">
        <v>209300</v>
      </c>
      <c r="E5385">
        <v>300000</v>
      </c>
      <c r="F5385" t="s">
        <v>13</v>
      </c>
      <c r="G5385" t="s">
        <v>14</v>
      </c>
      <c r="H5385">
        <v>3</v>
      </c>
      <c r="I5385">
        <v>1</v>
      </c>
      <c r="J5385">
        <v>1088</v>
      </c>
      <c r="K5385">
        <v>1.003979</v>
      </c>
      <c r="L5385" t="s">
        <v>25</v>
      </c>
    </row>
    <row r="5386" spans="1:12" x14ac:dyDescent="0.3">
      <c r="A5386" s="1">
        <v>44790</v>
      </c>
      <c r="B5386">
        <v>2022</v>
      </c>
      <c r="C5386" t="s">
        <v>18</v>
      </c>
      <c r="D5386">
        <v>492630</v>
      </c>
      <c r="E5386">
        <v>1450000</v>
      </c>
      <c r="F5386" t="s">
        <v>13</v>
      </c>
      <c r="G5386" t="s">
        <v>14</v>
      </c>
      <c r="H5386">
        <v>3</v>
      </c>
      <c r="I5386">
        <v>3</v>
      </c>
      <c r="J5386">
        <v>1093</v>
      </c>
      <c r="K5386">
        <v>1.003979</v>
      </c>
      <c r="L5386" t="s">
        <v>22</v>
      </c>
    </row>
    <row r="5387" spans="1:12" x14ac:dyDescent="0.3">
      <c r="A5387" s="1">
        <v>44792</v>
      </c>
      <c r="B5387">
        <v>2022</v>
      </c>
      <c r="C5387" t="s">
        <v>26</v>
      </c>
      <c r="D5387">
        <v>292810</v>
      </c>
      <c r="E5387">
        <v>620000</v>
      </c>
      <c r="F5387" t="s">
        <v>13</v>
      </c>
      <c r="G5387" t="s">
        <v>14</v>
      </c>
      <c r="H5387">
        <v>3</v>
      </c>
      <c r="I5387">
        <v>2</v>
      </c>
      <c r="J5387">
        <v>1026</v>
      </c>
      <c r="K5387">
        <v>1.003979</v>
      </c>
      <c r="L5387" t="s">
        <v>15</v>
      </c>
    </row>
    <row r="5388" spans="1:12" x14ac:dyDescent="0.3">
      <c r="A5388" s="1">
        <v>44792</v>
      </c>
      <c r="B5388">
        <v>2022</v>
      </c>
      <c r="C5388" t="s">
        <v>12</v>
      </c>
      <c r="D5388">
        <v>82450</v>
      </c>
      <c r="E5388">
        <v>204000</v>
      </c>
      <c r="F5388" t="s">
        <v>23</v>
      </c>
      <c r="G5388" t="s">
        <v>24</v>
      </c>
      <c r="H5388">
        <v>6</v>
      </c>
      <c r="I5388">
        <v>4</v>
      </c>
      <c r="J5388">
        <v>2024</v>
      </c>
      <c r="K5388">
        <v>1.003979</v>
      </c>
      <c r="L5388" t="s">
        <v>16</v>
      </c>
    </row>
    <row r="5389" spans="1:12" x14ac:dyDescent="0.3">
      <c r="A5389" s="1">
        <v>44792</v>
      </c>
      <c r="B5389">
        <v>2022</v>
      </c>
      <c r="C5389" t="s">
        <v>17</v>
      </c>
      <c r="D5389">
        <v>156160</v>
      </c>
      <c r="E5389">
        <v>275000</v>
      </c>
      <c r="F5389" t="s">
        <v>13</v>
      </c>
      <c r="G5389" t="s">
        <v>14</v>
      </c>
      <c r="H5389">
        <v>3</v>
      </c>
      <c r="I5389">
        <v>2</v>
      </c>
      <c r="J5389">
        <v>1027</v>
      </c>
      <c r="K5389">
        <v>1.003979</v>
      </c>
      <c r="L5389" t="s">
        <v>16</v>
      </c>
    </row>
    <row r="5390" spans="1:12" x14ac:dyDescent="0.3">
      <c r="A5390" s="1">
        <v>44792</v>
      </c>
      <c r="B5390">
        <v>2022</v>
      </c>
      <c r="C5390" t="s">
        <v>29</v>
      </c>
      <c r="D5390">
        <v>371560</v>
      </c>
      <c r="E5390">
        <v>477000</v>
      </c>
      <c r="F5390" t="s">
        <v>13</v>
      </c>
      <c r="G5390" t="s">
        <v>14</v>
      </c>
      <c r="H5390">
        <v>3</v>
      </c>
      <c r="I5390">
        <v>2</v>
      </c>
      <c r="J5390">
        <v>990</v>
      </c>
      <c r="K5390">
        <v>1.003979</v>
      </c>
      <c r="L5390" t="s">
        <v>16</v>
      </c>
    </row>
    <row r="5391" spans="1:12" x14ac:dyDescent="0.3">
      <c r="A5391" s="1">
        <v>44793</v>
      </c>
      <c r="B5391">
        <v>2022</v>
      </c>
      <c r="C5391" t="s">
        <v>29</v>
      </c>
      <c r="D5391">
        <v>132930</v>
      </c>
      <c r="E5391">
        <v>265000</v>
      </c>
      <c r="F5391" t="s">
        <v>13</v>
      </c>
      <c r="G5391" t="s">
        <v>14</v>
      </c>
      <c r="H5391">
        <v>3</v>
      </c>
      <c r="I5391">
        <v>2</v>
      </c>
      <c r="J5391">
        <v>943</v>
      </c>
      <c r="K5391">
        <v>1.003979</v>
      </c>
      <c r="L5391" t="s">
        <v>22</v>
      </c>
    </row>
    <row r="5392" spans="1:12" x14ac:dyDescent="0.3">
      <c r="A5392" s="1">
        <v>44794</v>
      </c>
      <c r="B5392">
        <v>2022</v>
      </c>
      <c r="C5392" t="s">
        <v>17</v>
      </c>
      <c r="D5392">
        <v>153780</v>
      </c>
      <c r="E5392">
        <v>445000</v>
      </c>
      <c r="F5392" t="s">
        <v>19</v>
      </c>
      <c r="G5392" t="s">
        <v>20</v>
      </c>
      <c r="H5392">
        <v>4</v>
      </c>
      <c r="I5392">
        <v>2</v>
      </c>
      <c r="J5392">
        <v>1441</v>
      </c>
      <c r="K5392">
        <v>1.003979</v>
      </c>
      <c r="L5392" t="s">
        <v>16</v>
      </c>
    </row>
    <row r="5393" spans="1:12" x14ac:dyDescent="0.3">
      <c r="A5393" s="1">
        <v>44794</v>
      </c>
      <c r="B5393">
        <v>2022</v>
      </c>
      <c r="C5393" t="s">
        <v>17</v>
      </c>
      <c r="D5393">
        <v>88450</v>
      </c>
      <c r="E5393">
        <v>290000</v>
      </c>
      <c r="F5393" t="s">
        <v>19</v>
      </c>
      <c r="G5393" t="s">
        <v>20</v>
      </c>
      <c r="H5393">
        <v>4</v>
      </c>
      <c r="I5393">
        <v>2</v>
      </c>
      <c r="J5393">
        <v>1266</v>
      </c>
      <c r="K5393">
        <v>1.003979</v>
      </c>
      <c r="L5393" t="s">
        <v>25</v>
      </c>
    </row>
    <row r="5394" spans="1:12" x14ac:dyDescent="0.3">
      <c r="A5394" s="1">
        <v>44794</v>
      </c>
      <c r="B5394">
        <v>2022</v>
      </c>
      <c r="C5394" t="s">
        <v>17</v>
      </c>
      <c r="D5394">
        <v>169000</v>
      </c>
      <c r="E5394">
        <v>374000</v>
      </c>
      <c r="F5394" t="s">
        <v>23</v>
      </c>
      <c r="G5394" t="s">
        <v>24</v>
      </c>
      <c r="H5394">
        <v>6</v>
      </c>
      <c r="I5394">
        <v>5</v>
      </c>
      <c r="J5394">
        <v>2026</v>
      </c>
      <c r="K5394">
        <v>1.003979</v>
      </c>
      <c r="L5394" t="s">
        <v>15</v>
      </c>
    </row>
    <row r="5395" spans="1:12" x14ac:dyDescent="0.3">
      <c r="A5395" s="1">
        <v>44797</v>
      </c>
      <c r="B5395">
        <v>2022</v>
      </c>
      <c r="C5395" t="s">
        <v>21</v>
      </c>
      <c r="D5395">
        <v>335230</v>
      </c>
      <c r="E5395">
        <v>655000</v>
      </c>
      <c r="F5395" t="s">
        <v>13</v>
      </c>
      <c r="G5395" t="s">
        <v>14</v>
      </c>
      <c r="H5395">
        <v>3</v>
      </c>
      <c r="I5395">
        <v>1</v>
      </c>
      <c r="J5395">
        <v>1036</v>
      </c>
      <c r="K5395">
        <v>1.003979</v>
      </c>
      <c r="L5395" t="s">
        <v>25</v>
      </c>
    </row>
    <row r="5396" spans="1:12" x14ac:dyDescent="0.3">
      <c r="A5396" s="1">
        <v>44797</v>
      </c>
      <c r="B5396">
        <v>2022</v>
      </c>
      <c r="C5396" t="s">
        <v>12</v>
      </c>
      <c r="D5396">
        <v>103440</v>
      </c>
      <c r="E5396">
        <v>130000</v>
      </c>
      <c r="F5396" t="s">
        <v>13</v>
      </c>
      <c r="G5396" t="s">
        <v>14</v>
      </c>
      <c r="H5396">
        <v>3</v>
      </c>
      <c r="I5396">
        <v>3</v>
      </c>
      <c r="J5396">
        <v>1080</v>
      </c>
      <c r="K5396">
        <v>1.003979</v>
      </c>
      <c r="L5396" t="s">
        <v>22</v>
      </c>
    </row>
    <row r="5397" spans="1:12" x14ac:dyDescent="0.3">
      <c r="A5397" s="1">
        <v>44797</v>
      </c>
      <c r="B5397">
        <v>2022</v>
      </c>
      <c r="C5397" t="s">
        <v>29</v>
      </c>
      <c r="D5397">
        <v>207690</v>
      </c>
      <c r="E5397">
        <v>342500</v>
      </c>
      <c r="F5397" t="s">
        <v>13</v>
      </c>
      <c r="G5397" t="s">
        <v>14</v>
      </c>
      <c r="H5397">
        <v>3</v>
      </c>
      <c r="I5397">
        <v>1</v>
      </c>
      <c r="J5397">
        <v>941</v>
      </c>
      <c r="K5397">
        <v>1.003979</v>
      </c>
      <c r="L5397" t="s">
        <v>16</v>
      </c>
    </row>
    <row r="5398" spans="1:12" x14ac:dyDescent="0.3">
      <c r="A5398" s="1">
        <v>44797</v>
      </c>
      <c r="B5398">
        <v>2022</v>
      </c>
      <c r="C5398" t="s">
        <v>18</v>
      </c>
      <c r="D5398">
        <v>274060</v>
      </c>
      <c r="E5398">
        <v>490000</v>
      </c>
      <c r="F5398" t="s">
        <v>13</v>
      </c>
      <c r="G5398" t="s">
        <v>14</v>
      </c>
      <c r="H5398">
        <v>3</v>
      </c>
      <c r="I5398">
        <v>2</v>
      </c>
      <c r="J5398">
        <v>1046</v>
      </c>
      <c r="K5398">
        <v>1.003979</v>
      </c>
      <c r="L5398" t="s">
        <v>22</v>
      </c>
    </row>
    <row r="5399" spans="1:12" x14ac:dyDescent="0.3">
      <c r="A5399" s="1">
        <v>44797</v>
      </c>
      <c r="B5399">
        <v>2022</v>
      </c>
      <c r="C5399" t="s">
        <v>18</v>
      </c>
      <c r="D5399">
        <v>446710</v>
      </c>
      <c r="E5399">
        <v>760000</v>
      </c>
      <c r="F5399" t="s">
        <v>13</v>
      </c>
      <c r="G5399" t="s">
        <v>14</v>
      </c>
      <c r="H5399">
        <v>3</v>
      </c>
      <c r="I5399">
        <v>2</v>
      </c>
      <c r="J5399">
        <v>1013</v>
      </c>
      <c r="K5399">
        <v>1.003979</v>
      </c>
      <c r="L5399" t="s">
        <v>15</v>
      </c>
    </row>
    <row r="5400" spans="1:12" x14ac:dyDescent="0.3">
      <c r="A5400" s="1">
        <v>44798</v>
      </c>
      <c r="B5400">
        <v>2022</v>
      </c>
      <c r="C5400" t="s">
        <v>18</v>
      </c>
      <c r="D5400">
        <v>99000</v>
      </c>
      <c r="E5400">
        <v>221070</v>
      </c>
      <c r="F5400" t="s">
        <v>13</v>
      </c>
      <c r="G5400" t="s">
        <v>14</v>
      </c>
      <c r="H5400">
        <v>3</v>
      </c>
      <c r="I5400">
        <v>2</v>
      </c>
      <c r="J5400">
        <v>923</v>
      </c>
      <c r="K5400">
        <v>1.003979</v>
      </c>
      <c r="L5400" t="s">
        <v>16</v>
      </c>
    </row>
    <row r="5401" spans="1:12" x14ac:dyDescent="0.3">
      <c r="A5401" s="1">
        <v>44799</v>
      </c>
      <c r="B5401">
        <v>2022</v>
      </c>
      <c r="C5401" t="s">
        <v>12</v>
      </c>
      <c r="D5401">
        <v>110670</v>
      </c>
      <c r="E5401">
        <v>210000</v>
      </c>
      <c r="F5401" t="s">
        <v>13</v>
      </c>
      <c r="G5401" t="s">
        <v>14</v>
      </c>
      <c r="H5401">
        <v>3</v>
      </c>
      <c r="I5401">
        <v>3</v>
      </c>
      <c r="J5401">
        <v>1092</v>
      </c>
      <c r="K5401">
        <v>1.003979</v>
      </c>
      <c r="L5401" t="s">
        <v>25</v>
      </c>
    </row>
    <row r="5402" spans="1:12" x14ac:dyDescent="0.3">
      <c r="A5402" s="1">
        <v>44799</v>
      </c>
      <c r="B5402">
        <v>2022</v>
      </c>
      <c r="C5402" t="s">
        <v>26</v>
      </c>
      <c r="D5402">
        <v>555590</v>
      </c>
      <c r="E5402">
        <v>810000</v>
      </c>
      <c r="F5402" t="s">
        <v>13</v>
      </c>
      <c r="G5402" t="s">
        <v>14</v>
      </c>
      <c r="H5402">
        <v>3</v>
      </c>
      <c r="I5402">
        <v>2</v>
      </c>
      <c r="J5402">
        <v>1068</v>
      </c>
      <c r="K5402">
        <v>1.003979</v>
      </c>
      <c r="L5402" t="s">
        <v>22</v>
      </c>
    </row>
    <row r="5403" spans="1:12" x14ac:dyDescent="0.3">
      <c r="A5403" s="1">
        <v>44799</v>
      </c>
      <c r="B5403">
        <v>2022</v>
      </c>
      <c r="C5403" t="s">
        <v>29</v>
      </c>
      <c r="D5403">
        <v>205520</v>
      </c>
      <c r="E5403">
        <v>395000</v>
      </c>
      <c r="F5403" t="s">
        <v>19</v>
      </c>
      <c r="G5403" t="s">
        <v>20</v>
      </c>
      <c r="H5403">
        <v>4</v>
      </c>
      <c r="I5403">
        <v>4</v>
      </c>
      <c r="J5403">
        <v>1263</v>
      </c>
      <c r="K5403">
        <v>1.003979</v>
      </c>
      <c r="L5403" t="s">
        <v>25</v>
      </c>
    </row>
    <row r="5404" spans="1:12" x14ac:dyDescent="0.3">
      <c r="A5404" s="1">
        <v>44799</v>
      </c>
      <c r="B5404">
        <v>2022</v>
      </c>
      <c r="C5404" t="s">
        <v>26</v>
      </c>
      <c r="D5404">
        <v>291970</v>
      </c>
      <c r="E5404">
        <v>610100</v>
      </c>
      <c r="F5404" t="s">
        <v>13</v>
      </c>
      <c r="G5404" t="s">
        <v>14</v>
      </c>
      <c r="H5404">
        <v>3</v>
      </c>
      <c r="I5404">
        <v>1</v>
      </c>
      <c r="J5404">
        <v>993</v>
      </c>
      <c r="K5404">
        <v>1.003979</v>
      </c>
      <c r="L5404" t="s">
        <v>25</v>
      </c>
    </row>
    <row r="5405" spans="1:12" x14ac:dyDescent="0.3">
      <c r="A5405" s="1">
        <v>44800</v>
      </c>
      <c r="B5405">
        <v>2022</v>
      </c>
      <c r="C5405" t="s">
        <v>18</v>
      </c>
      <c r="D5405">
        <v>178040</v>
      </c>
      <c r="E5405">
        <v>300000</v>
      </c>
      <c r="F5405" t="s">
        <v>13</v>
      </c>
      <c r="G5405" t="s">
        <v>14</v>
      </c>
      <c r="H5405">
        <v>3</v>
      </c>
      <c r="I5405">
        <v>1</v>
      </c>
      <c r="J5405">
        <v>1001</v>
      </c>
      <c r="K5405">
        <v>1.003979</v>
      </c>
      <c r="L5405" t="s">
        <v>15</v>
      </c>
    </row>
    <row r="5406" spans="1:12" x14ac:dyDescent="0.3">
      <c r="A5406" s="1">
        <v>44800</v>
      </c>
      <c r="B5406">
        <v>2022</v>
      </c>
      <c r="C5406" t="s">
        <v>30</v>
      </c>
      <c r="D5406">
        <v>291980</v>
      </c>
      <c r="E5406">
        <v>360000</v>
      </c>
      <c r="F5406" t="s">
        <v>13</v>
      </c>
      <c r="G5406" t="s">
        <v>14</v>
      </c>
      <c r="H5406">
        <v>3</v>
      </c>
      <c r="I5406">
        <v>3</v>
      </c>
      <c r="J5406">
        <v>970</v>
      </c>
      <c r="K5406">
        <v>1.003979</v>
      </c>
      <c r="L5406" t="s">
        <v>22</v>
      </c>
    </row>
    <row r="5407" spans="1:12" x14ac:dyDescent="0.3">
      <c r="A5407" s="1">
        <v>44800</v>
      </c>
      <c r="B5407">
        <v>2022</v>
      </c>
      <c r="C5407" t="s">
        <v>30</v>
      </c>
      <c r="D5407">
        <v>772090</v>
      </c>
      <c r="E5407">
        <v>1175000</v>
      </c>
      <c r="F5407" t="s">
        <v>13</v>
      </c>
      <c r="G5407" t="s">
        <v>14</v>
      </c>
      <c r="H5407">
        <v>3</v>
      </c>
      <c r="I5407">
        <v>3</v>
      </c>
      <c r="J5407">
        <v>1092</v>
      </c>
      <c r="K5407">
        <v>1.003979</v>
      </c>
      <c r="L5407" t="s">
        <v>16</v>
      </c>
    </row>
    <row r="5408" spans="1:12" x14ac:dyDescent="0.3">
      <c r="A5408" s="1">
        <v>44800</v>
      </c>
      <c r="B5408">
        <v>2022</v>
      </c>
      <c r="C5408" t="s">
        <v>29</v>
      </c>
      <c r="D5408">
        <v>236950</v>
      </c>
      <c r="E5408">
        <v>382500</v>
      </c>
      <c r="F5408" t="s">
        <v>13</v>
      </c>
      <c r="G5408" t="s">
        <v>14</v>
      </c>
      <c r="H5408">
        <v>3</v>
      </c>
      <c r="I5408">
        <v>2</v>
      </c>
      <c r="J5408">
        <v>901</v>
      </c>
      <c r="K5408">
        <v>1.003979</v>
      </c>
      <c r="L5408" t="s">
        <v>15</v>
      </c>
    </row>
    <row r="5409" spans="1:12" x14ac:dyDescent="0.3">
      <c r="A5409" s="1">
        <v>44801</v>
      </c>
      <c r="B5409">
        <v>2022</v>
      </c>
      <c r="C5409" t="s">
        <v>21</v>
      </c>
      <c r="D5409">
        <v>2467780</v>
      </c>
      <c r="E5409">
        <v>2900000</v>
      </c>
      <c r="F5409" t="s">
        <v>13</v>
      </c>
      <c r="G5409" t="s">
        <v>14</v>
      </c>
      <c r="H5409">
        <v>3</v>
      </c>
      <c r="I5409">
        <v>3</v>
      </c>
      <c r="J5409">
        <v>914</v>
      </c>
      <c r="K5409">
        <v>1.003979</v>
      </c>
      <c r="L5409" t="s">
        <v>15</v>
      </c>
    </row>
    <row r="5410" spans="1:12" x14ac:dyDescent="0.3">
      <c r="A5410" s="1">
        <v>44801</v>
      </c>
      <c r="B5410">
        <v>2022</v>
      </c>
      <c r="C5410" t="s">
        <v>17</v>
      </c>
      <c r="D5410">
        <v>108890</v>
      </c>
      <c r="E5410">
        <v>170000</v>
      </c>
      <c r="F5410" t="s">
        <v>13</v>
      </c>
      <c r="G5410" t="s">
        <v>14</v>
      </c>
      <c r="H5410">
        <v>3</v>
      </c>
      <c r="I5410">
        <v>1</v>
      </c>
      <c r="J5410">
        <v>989</v>
      </c>
      <c r="K5410">
        <v>1.003979</v>
      </c>
      <c r="L5410" t="s">
        <v>16</v>
      </c>
    </row>
    <row r="5411" spans="1:12" x14ac:dyDescent="0.3">
      <c r="A5411" s="1">
        <v>44801</v>
      </c>
      <c r="B5411">
        <v>2022</v>
      </c>
      <c r="C5411" t="s">
        <v>12</v>
      </c>
      <c r="D5411">
        <v>40660</v>
      </c>
      <c r="E5411">
        <v>88000</v>
      </c>
      <c r="F5411" t="s">
        <v>19</v>
      </c>
      <c r="G5411" t="s">
        <v>20</v>
      </c>
      <c r="H5411">
        <v>4</v>
      </c>
      <c r="I5411">
        <v>2</v>
      </c>
      <c r="J5411">
        <v>1310</v>
      </c>
      <c r="K5411">
        <v>1.003979</v>
      </c>
      <c r="L5411" t="s">
        <v>22</v>
      </c>
    </row>
    <row r="5412" spans="1:12" x14ac:dyDescent="0.3">
      <c r="A5412" s="1">
        <v>44804</v>
      </c>
      <c r="B5412">
        <v>2022</v>
      </c>
      <c r="C5412" t="s">
        <v>26</v>
      </c>
      <c r="D5412">
        <v>314650</v>
      </c>
      <c r="E5412">
        <v>287000</v>
      </c>
      <c r="F5412" t="s">
        <v>13</v>
      </c>
      <c r="G5412" t="s">
        <v>14</v>
      </c>
      <c r="H5412">
        <v>3</v>
      </c>
      <c r="I5412">
        <v>3</v>
      </c>
      <c r="J5412">
        <v>1012</v>
      </c>
      <c r="K5412">
        <v>1.003979</v>
      </c>
      <c r="L5412" t="s">
        <v>22</v>
      </c>
    </row>
    <row r="5413" spans="1:12" x14ac:dyDescent="0.3">
      <c r="A5413" s="1">
        <v>44804</v>
      </c>
      <c r="B5413">
        <v>2022</v>
      </c>
      <c r="C5413" t="s">
        <v>30</v>
      </c>
      <c r="D5413">
        <v>450990</v>
      </c>
      <c r="E5413">
        <v>540000</v>
      </c>
      <c r="F5413" t="s">
        <v>13</v>
      </c>
      <c r="G5413" t="s">
        <v>14</v>
      </c>
      <c r="H5413">
        <v>3</v>
      </c>
      <c r="I5413">
        <v>1</v>
      </c>
      <c r="J5413">
        <v>1060</v>
      </c>
      <c r="K5413">
        <v>1.003979</v>
      </c>
      <c r="L5413" t="s">
        <v>22</v>
      </c>
    </row>
    <row r="5414" spans="1:12" x14ac:dyDescent="0.3">
      <c r="A5414" s="1">
        <v>44804</v>
      </c>
      <c r="B5414">
        <v>2022</v>
      </c>
      <c r="C5414" t="s">
        <v>30</v>
      </c>
      <c r="D5414">
        <v>1193360</v>
      </c>
      <c r="E5414">
        <v>2225000</v>
      </c>
      <c r="F5414" t="s">
        <v>13</v>
      </c>
      <c r="G5414" t="s">
        <v>14</v>
      </c>
      <c r="H5414">
        <v>3</v>
      </c>
      <c r="I5414">
        <v>1</v>
      </c>
      <c r="J5414">
        <v>1086</v>
      </c>
      <c r="K5414">
        <v>1.003979</v>
      </c>
      <c r="L5414" t="s">
        <v>15</v>
      </c>
    </row>
    <row r="5415" spans="1:12" x14ac:dyDescent="0.3">
      <c r="A5415" s="1">
        <v>44805</v>
      </c>
      <c r="B5415">
        <v>2022</v>
      </c>
      <c r="C5415" t="s">
        <v>30</v>
      </c>
      <c r="D5415">
        <v>690300</v>
      </c>
      <c r="E5415">
        <v>920000</v>
      </c>
      <c r="F5415" t="s">
        <v>13</v>
      </c>
      <c r="G5415" t="s">
        <v>14</v>
      </c>
      <c r="H5415">
        <v>3</v>
      </c>
      <c r="I5415">
        <v>3</v>
      </c>
      <c r="J5415">
        <v>1043</v>
      </c>
      <c r="K5415">
        <v>1.003979</v>
      </c>
      <c r="L5415" t="s">
        <v>22</v>
      </c>
    </row>
    <row r="5416" spans="1:12" x14ac:dyDescent="0.3">
      <c r="A5416" s="1">
        <v>44805</v>
      </c>
      <c r="B5416">
        <v>2022</v>
      </c>
      <c r="C5416" t="s">
        <v>26</v>
      </c>
      <c r="D5416">
        <v>528640</v>
      </c>
      <c r="E5416">
        <v>1098000</v>
      </c>
      <c r="F5416" t="s">
        <v>13</v>
      </c>
      <c r="G5416" t="s">
        <v>14</v>
      </c>
      <c r="H5416">
        <v>3</v>
      </c>
      <c r="I5416">
        <v>1</v>
      </c>
      <c r="J5416">
        <v>1029</v>
      </c>
      <c r="K5416">
        <v>1.003979</v>
      </c>
      <c r="L5416" t="s">
        <v>22</v>
      </c>
    </row>
    <row r="5417" spans="1:12" x14ac:dyDescent="0.3">
      <c r="A5417" s="1">
        <v>44805</v>
      </c>
      <c r="B5417">
        <v>2022</v>
      </c>
      <c r="C5417" t="s">
        <v>26</v>
      </c>
      <c r="D5417">
        <v>415380</v>
      </c>
      <c r="E5417">
        <v>525000</v>
      </c>
      <c r="F5417" t="s">
        <v>13</v>
      </c>
      <c r="G5417" t="s">
        <v>14</v>
      </c>
      <c r="H5417">
        <v>3</v>
      </c>
      <c r="I5417">
        <v>2</v>
      </c>
      <c r="J5417">
        <v>1027</v>
      </c>
      <c r="K5417">
        <v>1.003979</v>
      </c>
      <c r="L5417" t="s">
        <v>15</v>
      </c>
    </row>
    <row r="5418" spans="1:12" x14ac:dyDescent="0.3">
      <c r="A5418" s="1">
        <v>44805</v>
      </c>
      <c r="B5418">
        <v>2022</v>
      </c>
      <c r="C5418" t="s">
        <v>18</v>
      </c>
      <c r="D5418">
        <v>325570</v>
      </c>
      <c r="E5418">
        <v>635000</v>
      </c>
      <c r="F5418" t="s">
        <v>13</v>
      </c>
      <c r="G5418" t="s">
        <v>14</v>
      </c>
      <c r="H5418">
        <v>3</v>
      </c>
      <c r="I5418">
        <v>3</v>
      </c>
      <c r="J5418">
        <v>1081</v>
      </c>
      <c r="K5418">
        <v>1.003979</v>
      </c>
      <c r="L5418" t="s">
        <v>25</v>
      </c>
    </row>
    <row r="5419" spans="1:12" x14ac:dyDescent="0.3">
      <c r="A5419" s="1">
        <v>44805</v>
      </c>
      <c r="B5419">
        <v>2022</v>
      </c>
      <c r="C5419" t="s">
        <v>26</v>
      </c>
      <c r="D5419">
        <v>326410</v>
      </c>
      <c r="E5419">
        <v>477405</v>
      </c>
      <c r="F5419" t="s">
        <v>13</v>
      </c>
      <c r="G5419" t="s">
        <v>14</v>
      </c>
      <c r="H5419">
        <v>3</v>
      </c>
      <c r="I5419">
        <v>1</v>
      </c>
      <c r="J5419">
        <v>1073</v>
      </c>
      <c r="K5419">
        <v>1.003979</v>
      </c>
      <c r="L5419" t="s">
        <v>22</v>
      </c>
    </row>
    <row r="5420" spans="1:12" x14ac:dyDescent="0.3">
      <c r="A5420" s="1">
        <v>44805</v>
      </c>
      <c r="B5420">
        <v>2022</v>
      </c>
      <c r="C5420" t="s">
        <v>18</v>
      </c>
      <c r="D5420">
        <v>417860</v>
      </c>
      <c r="E5420">
        <v>585000</v>
      </c>
      <c r="F5420" t="s">
        <v>13</v>
      </c>
      <c r="G5420" t="s">
        <v>14</v>
      </c>
      <c r="H5420">
        <v>3</v>
      </c>
      <c r="I5420">
        <v>2</v>
      </c>
      <c r="J5420">
        <v>1073</v>
      </c>
      <c r="K5420">
        <v>1.003979</v>
      </c>
      <c r="L5420" t="s">
        <v>15</v>
      </c>
    </row>
    <row r="5421" spans="1:12" x14ac:dyDescent="0.3">
      <c r="A5421" s="1">
        <v>44806</v>
      </c>
      <c r="B5421">
        <v>2022</v>
      </c>
      <c r="C5421" t="s">
        <v>29</v>
      </c>
      <c r="D5421">
        <v>250040</v>
      </c>
      <c r="E5421">
        <v>436500</v>
      </c>
      <c r="F5421" t="s">
        <v>13</v>
      </c>
      <c r="G5421" t="s">
        <v>14</v>
      </c>
      <c r="H5421">
        <v>3</v>
      </c>
      <c r="I5421">
        <v>1</v>
      </c>
      <c r="J5421">
        <v>930</v>
      </c>
      <c r="K5421">
        <v>1.003979</v>
      </c>
      <c r="L5421" t="s">
        <v>25</v>
      </c>
    </row>
    <row r="5422" spans="1:12" x14ac:dyDescent="0.3">
      <c r="A5422" s="1">
        <v>44806</v>
      </c>
      <c r="B5422">
        <v>2022</v>
      </c>
      <c r="C5422" t="s">
        <v>30</v>
      </c>
      <c r="D5422">
        <v>684680</v>
      </c>
      <c r="E5422">
        <v>1110000</v>
      </c>
      <c r="F5422" t="s">
        <v>13</v>
      </c>
      <c r="G5422" t="s">
        <v>14</v>
      </c>
      <c r="H5422">
        <v>3</v>
      </c>
      <c r="I5422">
        <v>2</v>
      </c>
      <c r="J5422">
        <v>978</v>
      </c>
      <c r="K5422">
        <v>1.003979</v>
      </c>
      <c r="L5422" t="s">
        <v>15</v>
      </c>
    </row>
    <row r="5423" spans="1:12" x14ac:dyDescent="0.3">
      <c r="A5423" s="1">
        <v>44806</v>
      </c>
      <c r="B5423">
        <v>2022</v>
      </c>
      <c r="C5423" t="s">
        <v>26</v>
      </c>
      <c r="D5423">
        <v>915040</v>
      </c>
      <c r="E5423">
        <v>1137600</v>
      </c>
      <c r="F5423" t="s">
        <v>13</v>
      </c>
      <c r="G5423" t="s">
        <v>14</v>
      </c>
      <c r="H5423">
        <v>3</v>
      </c>
      <c r="I5423">
        <v>3</v>
      </c>
      <c r="J5423">
        <v>1059</v>
      </c>
      <c r="K5423">
        <v>1.003979</v>
      </c>
      <c r="L5423" t="s">
        <v>25</v>
      </c>
    </row>
    <row r="5424" spans="1:12" x14ac:dyDescent="0.3">
      <c r="A5424" s="1">
        <v>44806</v>
      </c>
      <c r="B5424">
        <v>2022</v>
      </c>
      <c r="C5424" t="s">
        <v>26</v>
      </c>
      <c r="D5424">
        <v>491260</v>
      </c>
      <c r="E5424">
        <v>801000</v>
      </c>
      <c r="F5424" t="s">
        <v>13</v>
      </c>
      <c r="G5424" t="s">
        <v>14</v>
      </c>
      <c r="H5424">
        <v>3</v>
      </c>
      <c r="I5424">
        <v>1</v>
      </c>
      <c r="J5424">
        <v>1070</v>
      </c>
      <c r="K5424">
        <v>1.003979</v>
      </c>
      <c r="L5424" t="s">
        <v>22</v>
      </c>
    </row>
    <row r="5425" spans="1:12" x14ac:dyDescent="0.3">
      <c r="A5425" s="1">
        <v>44806</v>
      </c>
      <c r="B5425">
        <v>2022</v>
      </c>
      <c r="C5425" t="s">
        <v>26</v>
      </c>
      <c r="D5425">
        <v>1219050</v>
      </c>
      <c r="E5425">
        <v>1450000</v>
      </c>
      <c r="F5425" t="s">
        <v>13</v>
      </c>
      <c r="G5425" t="s">
        <v>14</v>
      </c>
      <c r="H5425">
        <v>3</v>
      </c>
      <c r="I5425">
        <v>1</v>
      </c>
      <c r="J5425">
        <v>1062</v>
      </c>
      <c r="K5425">
        <v>1.003979</v>
      </c>
      <c r="L5425" t="s">
        <v>25</v>
      </c>
    </row>
    <row r="5426" spans="1:12" x14ac:dyDescent="0.3">
      <c r="A5426" s="1">
        <v>44807</v>
      </c>
      <c r="B5426">
        <v>2022</v>
      </c>
      <c r="C5426" t="s">
        <v>29</v>
      </c>
      <c r="D5426">
        <v>279510</v>
      </c>
      <c r="E5426">
        <v>420000</v>
      </c>
      <c r="F5426" t="s">
        <v>23</v>
      </c>
      <c r="G5426" t="s">
        <v>24</v>
      </c>
      <c r="H5426">
        <v>6</v>
      </c>
      <c r="I5426">
        <v>4</v>
      </c>
      <c r="J5426">
        <v>1845</v>
      </c>
      <c r="K5426">
        <v>1.003979</v>
      </c>
      <c r="L5426" t="s">
        <v>22</v>
      </c>
    </row>
    <row r="5427" spans="1:12" x14ac:dyDescent="0.3">
      <c r="A5427" s="1">
        <v>44807</v>
      </c>
      <c r="B5427">
        <v>2022</v>
      </c>
      <c r="C5427" t="s">
        <v>18</v>
      </c>
      <c r="D5427">
        <v>244190</v>
      </c>
      <c r="E5427">
        <v>399900</v>
      </c>
      <c r="F5427" t="s">
        <v>13</v>
      </c>
      <c r="G5427" t="s">
        <v>14</v>
      </c>
      <c r="H5427">
        <v>3</v>
      </c>
      <c r="I5427">
        <v>3</v>
      </c>
      <c r="J5427">
        <v>929</v>
      </c>
      <c r="K5427">
        <v>1.003979</v>
      </c>
      <c r="L5427" t="s">
        <v>15</v>
      </c>
    </row>
    <row r="5428" spans="1:12" x14ac:dyDescent="0.3">
      <c r="A5428" s="1">
        <v>44807</v>
      </c>
      <c r="B5428">
        <v>2022</v>
      </c>
      <c r="C5428" t="s">
        <v>12</v>
      </c>
      <c r="D5428">
        <v>204720</v>
      </c>
      <c r="E5428">
        <v>299000</v>
      </c>
      <c r="F5428" t="s">
        <v>13</v>
      </c>
      <c r="G5428" t="s">
        <v>14</v>
      </c>
      <c r="H5428">
        <v>3</v>
      </c>
      <c r="I5428">
        <v>2</v>
      </c>
      <c r="J5428">
        <v>1067</v>
      </c>
      <c r="K5428">
        <v>1.003979</v>
      </c>
      <c r="L5428" t="s">
        <v>25</v>
      </c>
    </row>
    <row r="5429" spans="1:12" x14ac:dyDescent="0.3">
      <c r="A5429" s="1">
        <v>44807</v>
      </c>
      <c r="B5429">
        <v>2022</v>
      </c>
      <c r="C5429" t="s">
        <v>30</v>
      </c>
      <c r="D5429">
        <v>301360</v>
      </c>
      <c r="E5429">
        <v>442350</v>
      </c>
      <c r="F5429" t="s">
        <v>13</v>
      </c>
      <c r="G5429" t="s">
        <v>14</v>
      </c>
      <c r="H5429">
        <v>3</v>
      </c>
      <c r="I5429">
        <v>1</v>
      </c>
      <c r="J5429">
        <v>1043</v>
      </c>
      <c r="K5429">
        <v>1.003979</v>
      </c>
      <c r="L5429" t="s">
        <v>15</v>
      </c>
    </row>
    <row r="5430" spans="1:12" x14ac:dyDescent="0.3">
      <c r="A5430" s="1">
        <v>44808</v>
      </c>
      <c r="B5430">
        <v>2022</v>
      </c>
      <c r="C5430" t="s">
        <v>21</v>
      </c>
      <c r="D5430">
        <v>310660</v>
      </c>
      <c r="E5430">
        <v>500000</v>
      </c>
      <c r="F5430" t="s">
        <v>13</v>
      </c>
      <c r="G5430" t="s">
        <v>14</v>
      </c>
      <c r="H5430">
        <v>3</v>
      </c>
      <c r="I5430">
        <v>2</v>
      </c>
      <c r="J5430">
        <v>1060</v>
      </c>
      <c r="K5430">
        <v>1.003979</v>
      </c>
      <c r="L5430" t="s">
        <v>16</v>
      </c>
    </row>
    <row r="5431" spans="1:12" x14ac:dyDescent="0.3">
      <c r="A5431" s="1">
        <v>44808</v>
      </c>
      <c r="B5431">
        <v>2022</v>
      </c>
      <c r="C5431" t="s">
        <v>26</v>
      </c>
      <c r="D5431">
        <v>432460</v>
      </c>
      <c r="E5431">
        <v>1150000</v>
      </c>
      <c r="F5431" t="s">
        <v>13</v>
      </c>
      <c r="G5431" t="s">
        <v>14</v>
      </c>
      <c r="H5431">
        <v>3</v>
      </c>
      <c r="I5431">
        <v>1</v>
      </c>
      <c r="J5431">
        <v>967</v>
      </c>
      <c r="K5431">
        <v>1.003979</v>
      </c>
      <c r="L5431" t="s">
        <v>22</v>
      </c>
    </row>
    <row r="5432" spans="1:12" x14ac:dyDescent="0.3">
      <c r="A5432" s="1">
        <v>44808</v>
      </c>
      <c r="B5432">
        <v>2022</v>
      </c>
      <c r="C5432" t="s">
        <v>26</v>
      </c>
      <c r="D5432">
        <v>414680</v>
      </c>
      <c r="E5432">
        <v>799000</v>
      </c>
      <c r="F5432" t="s">
        <v>13</v>
      </c>
      <c r="G5432" t="s">
        <v>14</v>
      </c>
      <c r="H5432">
        <v>3</v>
      </c>
      <c r="I5432">
        <v>1</v>
      </c>
      <c r="J5432">
        <v>915</v>
      </c>
      <c r="K5432">
        <v>1.003979</v>
      </c>
      <c r="L5432" t="s">
        <v>22</v>
      </c>
    </row>
    <row r="5433" spans="1:12" x14ac:dyDescent="0.3">
      <c r="A5433" s="1">
        <v>44812</v>
      </c>
      <c r="B5433">
        <v>2022</v>
      </c>
      <c r="C5433" t="s">
        <v>26</v>
      </c>
      <c r="D5433">
        <v>240170</v>
      </c>
      <c r="E5433">
        <v>450000</v>
      </c>
      <c r="F5433" t="s">
        <v>13</v>
      </c>
      <c r="G5433" t="s">
        <v>14</v>
      </c>
      <c r="H5433">
        <v>3</v>
      </c>
      <c r="I5433">
        <v>1</v>
      </c>
      <c r="J5433">
        <v>1078</v>
      </c>
      <c r="K5433">
        <v>1.003979</v>
      </c>
      <c r="L5433" t="s">
        <v>15</v>
      </c>
    </row>
    <row r="5434" spans="1:12" x14ac:dyDescent="0.3">
      <c r="A5434" s="1">
        <v>44812</v>
      </c>
      <c r="B5434">
        <v>2022</v>
      </c>
      <c r="C5434" t="s">
        <v>21</v>
      </c>
      <c r="D5434">
        <v>1139600</v>
      </c>
      <c r="E5434">
        <v>1050000</v>
      </c>
      <c r="F5434" t="s">
        <v>13</v>
      </c>
      <c r="G5434" t="s">
        <v>14</v>
      </c>
      <c r="H5434">
        <v>3</v>
      </c>
      <c r="I5434">
        <v>2</v>
      </c>
      <c r="J5434">
        <v>1034</v>
      </c>
      <c r="K5434">
        <v>1.003979</v>
      </c>
      <c r="L5434" t="s">
        <v>16</v>
      </c>
    </row>
    <row r="5435" spans="1:12" x14ac:dyDescent="0.3">
      <c r="A5435" s="1">
        <v>44812</v>
      </c>
      <c r="B5435">
        <v>2022</v>
      </c>
      <c r="C5435" t="s">
        <v>12</v>
      </c>
      <c r="D5435">
        <v>69460</v>
      </c>
      <c r="E5435">
        <v>140000</v>
      </c>
      <c r="F5435" t="s">
        <v>13</v>
      </c>
      <c r="G5435" t="s">
        <v>14</v>
      </c>
      <c r="H5435">
        <v>3</v>
      </c>
      <c r="I5435">
        <v>2</v>
      </c>
      <c r="J5435">
        <v>1024</v>
      </c>
      <c r="K5435">
        <v>1.003979</v>
      </c>
      <c r="L5435" t="s">
        <v>15</v>
      </c>
    </row>
    <row r="5436" spans="1:12" x14ac:dyDescent="0.3">
      <c r="A5436" s="1">
        <v>44812</v>
      </c>
      <c r="B5436">
        <v>2022</v>
      </c>
      <c r="C5436" t="s">
        <v>30</v>
      </c>
      <c r="D5436">
        <v>506820</v>
      </c>
      <c r="E5436">
        <v>875000</v>
      </c>
      <c r="F5436" t="s">
        <v>23</v>
      </c>
      <c r="G5436" t="s">
        <v>24</v>
      </c>
      <c r="H5436">
        <v>6</v>
      </c>
      <c r="I5436">
        <v>5</v>
      </c>
      <c r="J5436">
        <v>2194</v>
      </c>
      <c r="K5436">
        <v>1.003979</v>
      </c>
      <c r="L5436" t="s">
        <v>15</v>
      </c>
    </row>
    <row r="5437" spans="1:12" x14ac:dyDescent="0.3">
      <c r="A5437" s="1">
        <v>44813</v>
      </c>
      <c r="B5437">
        <v>2022</v>
      </c>
      <c r="C5437" t="s">
        <v>21</v>
      </c>
      <c r="D5437">
        <v>792050</v>
      </c>
      <c r="E5437">
        <v>1500000</v>
      </c>
      <c r="F5437" t="s">
        <v>13</v>
      </c>
      <c r="G5437" t="s">
        <v>14</v>
      </c>
      <c r="H5437">
        <v>3</v>
      </c>
      <c r="I5437">
        <v>3</v>
      </c>
      <c r="J5437">
        <v>980</v>
      </c>
      <c r="K5437">
        <v>1.003979</v>
      </c>
      <c r="L5437" t="s">
        <v>16</v>
      </c>
    </row>
    <row r="5438" spans="1:12" x14ac:dyDescent="0.3">
      <c r="A5438" s="1">
        <v>44813</v>
      </c>
      <c r="B5438">
        <v>2022</v>
      </c>
      <c r="C5438" t="s">
        <v>26</v>
      </c>
      <c r="D5438">
        <v>1142470</v>
      </c>
      <c r="E5438">
        <v>1725000</v>
      </c>
      <c r="F5438" t="s">
        <v>13</v>
      </c>
      <c r="G5438" t="s">
        <v>14</v>
      </c>
      <c r="H5438">
        <v>3</v>
      </c>
      <c r="I5438">
        <v>3</v>
      </c>
      <c r="J5438">
        <v>1089</v>
      </c>
      <c r="K5438">
        <v>1.003979</v>
      </c>
      <c r="L5438" t="s">
        <v>22</v>
      </c>
    </row>
    <row r="5439" spans="1:12" x14ac:dyDescent="0.3">
      <c r="A5439" s="1">
        <v>44813</v>
      </c>
      <c r="B5439">
        <v>2022</v>
      </c>
      <c r="C5439" t="s">
        <v>18</v>
      </c>
      <c r="D5439">
        <v>544250</v>
      </c>
      <c r="E5439">
        <v>912000</v>
      </c>
      <c r="F5439" t="s">
        <v>13</v>
      </c>
      <c r="G5439" t="s">
        <v>14</v>
      </c>
      <c r="H5439">
        <v>3</v>
      </c>
      <c r="I5439">
        <v>2</v>
      </c>
      <c r="J5439">
        <v>1059</v>
      </c>
      <c r="K5439">
        <v>1.003979</v>
      </c>
      <c r="L5439" t="s">
        <v>22</v>
      </c>
    </row>
    <row r="5440" spans="1:12" x14ac:dyDescent="0.3">
      <c r="A5440" s="1">
        <v>44813</v>
      </c>
      <c r="B5440">
        <v>2022</v>
      </c>
      <c r="C5440" t="s">
        <v>26</v>
      </c>
      <c r="D5440">
        <v>490280</v>
      </c>
      <c r="E5440">
        <v>685000</v>
      </c>
      <c r="F5440" t="s">
        <v>13</v>
      </c>
      <c r="G5440" t="s">
        <v>14</v>
      </c>
      <c r="H5440">
        <v>3</v>
      </c>
      <c r="I5440">
        <v>2</v>
      </c>
      <c r="J5440">
        <v>1077</v>
      </c>
      <c r="K5440">
        <v>1.003979</v>
      </c>
      <c r="L5440" t="s">
        <v>15</v>
      </c>
    </row>
    <row r="5441" spans="1:12" x14ac:dyDescent="0.3">
      <c r="A5441" s="1">
        <v>44814</v>
      </c>
      <c r="B5441">
        <v>2022</v>
      </c>
      <c r="C5441" t="s">
        <v>29</v>
      </c>
      <c r="D5441">
        <v>193970</v>
      </c>
      <c r="E5441">
        <v>362500</v>
      </c>
      <c r="F5441" t="s">
        <v>13</v>
      </c>
      <c r="G5441" t="s">
        <v>14</v>
      </c>
      <c r="H5441">
        <v>3</v>
      </c>
      <c r="I5441">
        <v>3</v>
      </c>
      <c r="J5441">
        <v>927</v>
      </c>
      <c r="K5441">
        <v>1.003979</v>
      </c>
      <c r="L5441" t="s">
        <v>22</v>
      </c>
    </row>
    <row r="5442" spans="1:12" x14ac:dyDescent="0.3">
      <c r="A5442" s="1">
        <v>44815</v>
      </c>
      <c r="B5442">
        <v>2022</v>
      </c>
      <c r="C5442" t="s">
        <v>12</v>
      </c>
      <c r="D5442">
        <v>76560</v>
      </c>
      <c r="E5442">
        <v>19798</v>
      </c>
      <c r="F5442" t="s">
        <v>13</v>
      </c>
      <c r="G5442" t="s">
        <v>14</v>
      </c>
      <c r="H5442">
        <v>3</v>
      </c>
      <c r="I5442">
        <v>3</v>
      </c>
      <c r="J5442">
        <v>950</v>
      </c>
      <c r="K5442">
        <v>1.003979</v>
      </c>
      <c r="L5442" t="s">
        <v>25</v>
      </c>
    </row>
    <row r="5443" spans="1:12" x14ac:dyDescent="0.3">
      <c r="A5443" s="1">
        <v>44815</v>
      </c>
      <c r="B5443">
        <v>2022</v>
      </c>
      <c r="C5443" t="s">
        <v>21</v>
      </c>
      <c r="D5443">
        <v>3023160</v>
      </c>
      <c r="E5443">
        <v>4200000</v>
      </c>
      <c r="F5443" t="s">
        <v>13</v>
      </c>
      <c r="G5443" t="s">
        <v>14</v>
      </c>
      <c r="H5443">
        <v>3</v>
      </c>
      <c r="I5443">
        <v>1</v>
      </c>
      <c r="J5443">
        <v>1082</v>
      </c>
      <c r="K5443">
        <v>1.003979</v>
      </c>
      <c r="L5443" t="s">
        <v>15</v>
      </c>
    </row>
    <row r="5444" spans="1:12" x14ac:dyDescent="0.3">
      <c r="A5444" s="1">
        <v>44818</v>
      </c>
      <c r="B5444">
        <v>2022</v>
      </c>
      <c r="C5444" t="s">
        <v>18</v>
      </c>
      <c r="D5444">
        <v>239810</v>
      </c>
      <c r="E5444">
        <v>535000</v>
      </c>
      <c r="F5444" t="s">
        <v>13</v>
      </c>
      <c r="G5444" t="s">
        <v>14</v>
      </c>
      <c r="H5444">
        <v>3</v>
      </c>
      <c r="I5444">
        <v>1</v>
      </c>
      <c r="J5444">
        <v>998</v>
      </c>
      <c r="K5444">
        <v>1.003979</v>
      </c>
      <c r="L5444" t="s">
        <v>22</v>
      </c>
    </row>
    <row r="5445" spans="1:12" x14ac:dyDescent="0.3">
      <c r="A5445" s="1">
        <v>44818</v>
      </c>
      <c r="B5445">
        <v>2022</v>
      </c>
      <c r="C5445" t="s">
        <v>12</v>
      </c>
      <c r="D5445">
        <v>64300</v>
      </c>
      <c r="E5445">
        <v>100000</v>
      </c>
      <c r="F5445" t="s">
        <v>13</v>
      </c>
      <c r="G5445" t="s">
        <v>14</v>
      </c>
      <c r="H5445">
        <v>3</v>
      </c>
      <c r="I5445">
        <v>1</v>
      </c>
      <c r="J5445">
        <v>1100</v>
      </c>
      <c r="K5445">
        <v>1.003979</v>
      </c>
      <c r="L5445" t="s">
        <v>15</v>
      </c>
    </row>
    <row r="5446" spans="1:12" x14ac:dyDescent="0.3">
      <c r="A5446" s="1">
        <v>44818</v>
      </c>
      <c r="B5446">
        <v>2022</v>
      </c>
      <c r="C5446" t="s">
        <v>30</v>
      </c>
      <c r="D5446">
        <v>567490</v>
      </c>
      <c r="E5446">
        <v>845000</v>
      </c>
      <c r="F5446" t="s">
        <v>13</v>
      </c>
      <c r="G5446" t="s">
        <v>14</v>
      </c>
      <c r="H5446">
        <v>3</v>
      </c>
      <c r="I5446">
        <v>2</v>
      </c>
      <c r="J5446">
        <v>1046</v>
      </c>
      <c r="K5446">
        <v>1.003979</v>
      </c>
      <c r="L5446" t="s">
        <v>16</v>
      </c>
    </row>
    <row r="5447" spans="1:12" x14ac:dyDescent="0.3">
      <c r="A5447" s="1">
        <v>44818</v>
      </c>
      <c r="B5447">
        <v>2022</v>
      </c>
      <c r="C5447" t="s">
        <v>12</v>
      </c>
      <c r="D5447">
        <v>59130</v>
      </c>
      <c r="E5447">
        <v>133500</v>
      </c>
      <c r="F5447" t="s">
        <v>13</v>
      </c>
      <c r="G5447" t="s">
        <v>14</v>
      </c>
      <c r="H5447">
        <v>3</v>
      </c>
      <c r="I5447">
        <v>1</v>
      </c>
      <c r="J5447">
        <v>1033</v>
      </c>
      <c r="K5447">
        <v>1.003979</v>
      </c>
      <c r="L5447" t="s">
        <v>16</v>
      </c>
    </row>
    <row r="5448" spans="1:12" x14ac:dyDescent="0.3">
      <c r="A5448" s="1">
        <v>44818</v>
      </c>
      <c r="B5448">
        <v>2022</v>
      </c>
      <c r="C5448" t="s">
        <v>26</v>
      </c>
      <c r="D5448">
        <v>264390</v>
      </c>
      <c r="E5448">
        <v>585000</v>
      </c>
      <c r="F5448" t="s">
        <v>13</v>
      </c>
      <c r="G5448" t="s">
        <v>14</v>
      </c>
      <c r="H5448">
        <v>3</v>
      </c>
      <c r="I5448">
        <v>2</v>
      </c>
      <c r="J5448">
        <v>987</v>
      </c>
      <c r="K5448">
        <v>1.003979</v>
      </c>
      <c r="L5448" t="s">
        <v>16</v>
      </c>
    </row>
    <row r="5449" spans="1:12" x14ac:dyDescent="0.3">
      <c r="A5449" s="1">
        <v>44819</v>
      </c>
      <c r="B5449">
        <v>2022</v>
      </c>
      <c r="C5449" t="s">
        <v>26</v>
      </c>
      <c r="D5449">
        <v>338380</v>
      </c>
      <c r="E5449">
        <v>475000</v>
      </c>
      <c r="F5449" t="s">
        <v>13</v>
      </c>
      <c r="G5449" t="s">
        <v>14</v>
      </c>
      <c r="H5449">
        <v>3</v>
      </c>
      <c r="I5449">
        <v>3</v>
      </c>
      <c r="J5449">
        <v>1001</v>
      </c>
      <c r="K5449">
        <v>1.003979</v>
      </c>
      <c r="L5449" t="s">
        <v>22</v>
      </c>
    </row>
    <row r="5450" spans="1:12" x14ac:dyDescent="0.3">
      <c r="A5450" s="1">
        <v>44819</v>
      </c>
      <c r="B5450">
        <v>2022</v>
      </c>
      <c r="C5450" t="s">
        <v>12</v>
      </c>
      <c r="D5450">
        <v>73940</v>
      </c>
      <c r="E5450">
        <v>150000</v>
      </c>
      <c r="F5450" t="s">
        <v>13</v>
      </c>
      <c r="G5450" t="s">
        <v>14</v>
      </c>
      <c r="H5450">
        <v>3</v>
      </c>
      <c r="I5450">
        <v>2</v>
      </c>
      <c r="J5450">
        <v>928</v>
      </c>
      <c r="K5450">
        <v>1.003979</v>
      </c>
      <c r="L5450" t="s">
        <v>25</v>
      </c>
    </row>
    <row r="5451" spans="1:12" x14ac:dyDescent="0.3">
      <c r="A5451" s="1">
        <v>44819</v>
      </c>
      <c r="B5451">
        <v>2022</v>
      </c>
      <c r="C5451" t="s">
        <v>18</v>
      </c>
      <c r="D5451">
        <v>591560</v>
      </c>
      <c r="E5451">
        <v>1030000</v>
      </c>
      <c r="F5451" t="s">
        <v>13</v>
      </c>
      <c r="G5451" t="s">
        <v>14</v>
      </c>
      <c r="H5451">
        <v>3</v>
      </c>
      <c r="I5451">
        <v>2</v>
      </c>
      <c r="J5451">
        <v>1025</v>
      </c>
      <c r="K5451">
        <v>1.003979</v>
      </c>
      <c r="L5451" t="s">
        <v>16</v>
      </c>
    </row>
    <row r="5452" spans="1:12" x14ac:dyDescent="0.3">
      <c r="A5452" s="1">
        <v>44819</v>
      </c>
      <c r="B5452">
        <v>2022</v>
      </c>
      <c r="C5452" t="s">
        <v>30</v>
      </c>
      <c r="D5452">
        <v>796000</v>
      </c>
      <c r="E5452">
        <v>1300000</v>
      </c>
      <c r="F5452" t="s">
        <v>13</v>
      </c>
      <c r="G5452" t="s">
        <v>14</v>
      </c>
      <c r="H5452">
        <v>3</v>
      </c>
      <c r="I5452">
        <v>2</v>
      </c>
      <c r="J5452">
        <v>938</v>
      </c>
      <c r="K5452">
        <v>1.003979</v>
      </c>
      <c r="L5452" t="s">
        <v>22</v>
      </c>
    </row>
    <row r="5453" spans="1:12" x14ac:dyDescent="0.3">
      <c r="A5453" s="1">
        <v>44820</v>
      </c>
      <c r="B5453">
        <v>2022</v>
      </c>
      <c r="C5453" t="s">
        <v>18</v>
      </c>
      <c r="D5453">
        <v>331420</v>
      </c>
      <c r="E5453">
        <v>454000</v>
      </c>
      <c r="F5453" t="s">
        <v>13</v>
      </c>
      <c r="G5453" t="s">
        <v>14</v>
      </c>
      <c r="H5453">
        <v>3</v>
      </c>
      <c r="I5453">
        <v>1</v>
      </c>
      <c r="J5453">
        <v>939</v>
      </c>
      <c r="K5453">
        <v>1.003979</v>
      </c>
      <c r="L5453" t="s">
        <v>22</v>
      </c>
    </row>
    <row r="5454" spans="1:12" x14ac:dyDescent="0.3">
      <c r="A5454" s="1">
        <v>44820</v>
      </c>
      <c r="B5454">
        <v>2022</v>
      </c>
      <c r="C5454" t="s">
        <v>12</v>
      </c>
      <c r="D5454">
        <v>81310</v>
      </c>
      <c r="E5454">
        <v>180000</v>
      </c>
      <c r="F5454" t="s">
        <v>13</v>
      </c>
      <c r="G5454" t="s">
        <v>14</v>
      </c>
      <c r="H5454">
        <v>3</v>
      </c>
      <c r="I5454">
        <v>1</v>
      </c>
      <c r="J5454">
        <v>968</v>
      </c>
      <c r="K5454">
        <v>1.003979</v>
      </c>
      <c r="L5454" t="s">
        <v>15</v>
      </c>
    </row>
    <row r="5455" spans="1:12" x14ac:dyDescent="0.3">
      <c r="A5455" s="1">
        <v>44821</v>
      </c>
      <c r="B5455">
        <v>2022</v>
      </c>
      <c r="C5455" t="s">
        <v>21</v>
      </c>
      <c r="D5455">
        <v>1740200</v>
      </c>
      <c r="E5455">
        <v>2400000</v>
      </c>
      <c r="F5455" t="s">
        <v>13</v>
      </c>
      <c r="G5455" t="s">
        <v>14</v>
      </c>
      <c r="H5455">
        <v>3</v>
      </c>
      <c r="I5455">
        <v>2</v>
      </c>
      <c r="J5455">
        <v>1089</v>
      </c>
      <c r="K5455">
        <v>1.003979</v>
      </c>
      <c r="L5455" t="s">
        <v>15</v>
      </c>
    </row>
    <row r="5456" spans="1:12" x14ac:dyDescent="0.3">
      <c r="A5456" s="1">
        <v>44821</v>
      </c>
      <c r="B5456">
        <v>2022</v>
      </c>
      <c r="C5456" t="s">
        <v>30</v>
      </c>
      <c r="D5456">
        <v>883500</v>
      </c>
      <c r="E5456">
        <v>2775000</v>
      </c>
      <c r="F5456" t="s">
        <v>13</v>
      </c>
      <c r="G5456" t="s">
        <v>14</v>
      </c>
      <c r="H5456">
        <v>3</v>
      </c>
      <c r="I5456">
        <v>3</v>
      </c>
      <c r="J5456">
        <v>1029</v>
      </c>
      <c r="K5456">
        <v>1.003979</v>
      </c>
      <c r="L5456" t="s">
        <v>15</v>
      </c>
    </row>
    <row r="5457" spans="1:12" x14ac:dyDescent="0.3">
      <c r="A5457" s="1">
        <v>44822</v>
      </c>
      <c r="B5457">
        <v>2022</v>
      </c>
      <c r="C5457" t="s">
        <v>12</v>
      </c>
      <c r="D5457">
        <v>73970</v>
      </c>
      <c r="E5457">
        <v>65000</v>
      </c>
      <c r="F5457" t="s">
        <v>23</v>
      </c>
      <c r="G5457" t="s">
        <v>24</v>
      </c>
      <c r="H5457">
        <v>6</v>
      </c>
      <c r="I5457">
        <v>6</v>
      </c>
      <c r="J5457">
        <v>1984</v>
      </c>
      <c r="K5457">
        <v>1.003979</v>
      </c>
      <c r="L5457" t="s">
        <v>15</v>
      </c>
    </row>
    <row r="5458" spans="1:12" x14ac:dyDescent="0.3">
      <c r="A5458" s="1">
        <v>44822</v>
      </c>
      <c r="B5458">
        <v>2022</v>
      </c>
      <c r="C5458" t="s">
        <v>30</v>
      </c>
      <c r="D5458">
        <v>539140</v>
      </c>
      <c r="E5458">
        <v>930000</v>
      </c>
      <c r="F5458" t="s">
        <v>13</v>
      </c>
      <c r="G5458" t="s">
        <v>14</v>
      </c>
      <c r="H5458">
        <v>3</v>
      </c>
      <c r="I5458">
        <v>3</v>
      </c>
      <c r="J5458">
        <v>986</v>
      </c>
      <c r="K5458">
        <v>1.003979</v>
      </c>
      <c r="L5458" t="s">
        <v>15</v>
      </c>
    </row>
    <row r="5459" spans="1:12" x14ac:dyDescent="0.3">
      <c r="A5459" s="1">
        <v>44822</v>
      </c>
      <c r="B5459">
        <v>2022</v>
      </c>
      <c r="C5459" t="s">
        <v>17</v>
      </c>
      <c r="D5459">
        <v>94350</v>
      </c>
      <c r="E5459">
        <v>50000</v>
      </c>
      <c r="F5459" t="s">
        <v>19</v>
      </c>
      <c r="G5459" t="s">
        <v>20</v>
      </c>
      <c r="H5459">
        <v>4</v>
      </c>
      <c r="I5459">
        <v>4</v>
      </c>
      <c r="J5459">
        <v>1472</v>
      </c>
      <c r="K5459">
        <v>1.003979</v>
      </c>
      <c r="L5459" t="s">
        <v>15</v>
      </c>
    </row>
    <row r="5460" spans="1:12" x14ac:dyDescent="0.3">
      <c r="A5460" s="1">
        <v>44822</v>
      </c>
      <c r="B5460">
        <v>2022</v>
      </c>
      <c r="C5460" t="s">
        <v>21</v>
      </c>
      <c r="D5460">
        <v>7649530</v>
      </c>
      <c r="E5460">
        <v>10000000</v>
      </c>
      <c r="F5460" t="s">
        <v>13</v>
      </c>
      <c r="G5460" t="s">
        <v>14</v>
      </c>
      <c r="H5460">
        <v>3</v>
      </c>
      <c r="I5460">
        <v>2</v>
      </c>
      <c r="J5460">
        <v>980</v>
      </c>
      <c r="K5460">
        <v>1.003979</v>
      </c>
      <c r="L5460" t="s">
        <v>15</v>
      </c>
    </row>
    <row r="5461" spans="1:12" x14ac:dyDescent="0.3">
      <c r="A5461" s="1">
        <v>44822</v>
      </c>
      <c r="B5461">
        <v>2022</v>
      </c>
      <c r="C5461" t="s">
        <v>17</v>
      </c>
      <c r="D5461">
        <v>147880</v>
      </c>
      <c r="E5461">
        <v>305000</v>
      </c>
      <c r="F5461" t="s">
        <v>13</v>
      </c>
      <c r="G5461" t="s">
        <v>14</v>
      </c>
      <c r="H5461">
        <v>3</v>
      </c>
      <c r="I5461">
        <v>1</v>
      </c>
      <c r="J5461">
        <v>1014</v>
      </c>
      <c r="K5461">
        <v>1.003979</v>
      </c>
      <c r="L5461" t="s">
        <v>15</v>
      </c>
    </row>
    <row r="5462" spans="1:12" x14ac:dyDescent="0.3">
      <c r="A5462" s="1">
        <v>44822</v>
      </c>
      <c r="B5462">
        <v>2022</v>
      </c>
      <c r="C5462" t="s">
        <v>17</v>
      </c>
      <c r="D5462">
        <v>117690</v>
      </c>
      <c r="E5462">
        <v>380000</v>
      </c>
      <c r="F5462" t="s">
        <v>13</v>
      </c>
      <c r="G5462" t="s">
        <v>14</v>
      </c>
      <c r="H5462">
        <v>3</v>
      </c>
      <c r="I5462">
        <v>2</v>
      </c>
      <c r="J5462">
        <v>1078</v>
      </c>
      <c r="K5462">
        <v>1.003979</v>
      </c>
      <c r="L5462" t="s">
        <v>22</v>
      </c>
    </row>
    <row r="5463" spans="1:12" x14ac:dyDescent="0.3">
      <c r="A5463" s="1">
        <v>44822</v>
      </c>
      <c r="B5463">
        <v>2022</v>
      </c>
      <c r="C5463" t="s">
        <v>21</v>
      </c>
      <c r="D5463">
        <v>933870</v>
      </c>
      <c r="E5463">
        <v>1325000</v>
      </c>
      <c r="F5463" t="s">
        <v>13</v>
      </c>
      <c r="G5463" t="s">
        <v>14</v>
      </c>
      <c r="H5463">
        <v>3</v>
      </c>
      <c r="I5463">
        <v>2</v>
      </c>
      <c r="J5463">
        <v>918</v>
      </c>
      <c r="K5463">
        <v>1.003979</v>
      </c>
      <c r="L5463" t="s">
        <v>22</v>
      </c>
    </row>
    <row r="5464" spans="1:12" x14ac:dyDescent="0.3">
      <c r="A5464" s="1">
        <v>44825</v>
      </c>
      <c r="B5464">
        <v>2022</v>
      </c>
      <c r="C5464" t="s">
        <v>21</v>
      </c>
      <c r="D5464">
        <v>2786070</v>
      </c>
      <c r="E5464">
        <v>2600000</v>
      </c>
      <c r="F5464" t="s">
        <v>13</v>
      </c>
      <c r="G5464" t="s">
        <v>14</v>
      </c>
      <c r="H5464">
        <v>3</v>
      </c>
      <c r="I5464">
        <v>1</v>
      </c>
      <c r="J5464">
        <v>981</v>
      </c>
      <c r="K5464">
        <v>1.003979</v>
      </c>
      <c r="L5464" t="s">
        <v>25</v>
      </c>
    </row>
    <row r="5465" spans="1:12" x14ac:dyDescent="0.3">
      <c r="A5465" s="1">
        <v>44825</v>
      </c>
      <c r="B5465">
        <v>2022</v>
      </c>
      <c r="C5465" t="s">
        <v>17</v>
      </c>
      <c r="D5465">
        <v>127020</v>
      </c>
      <c r="E5465">
        <v>250000</v>
      </c>
      <c r="F5465" t="s">
        <v>13</v>
      </c>
      <c r="G5465" t="s">
        <v>14</v>
      </c>
      <c r="H5465">
        <v>3</v>
      </c>
      <c r="I5465">
        <v>1</v>
      </c>
      <c r="J5465">
        <v>1061</v>
      </c>
      <c r="K5465">
        <v>1.003979</v>
      </c>
      <c r="L5465" t="s">
        <v>25</v>
      </c>
    </row>
    <row r="5466" spans="1:12" x14ac:dyDescent="0.3">
      <c r="A5466" s="1">
        <v>44825</v>
      </c>
      <c r="B5466">
        <v>2022</v>
      </c>
      <c r="C5466" t="s">
        <v>17</v>
      </c>
      <c r="D5466">
        <v>150650</v>
      </c>
      <c r="E5466">
        <v>278000</v>
      </c>
      <c r="F5466" t="s">
        <v>13</v>
      </c>
      <c r="G5466" t="s">
        <v>14</v>
      </c>
      <c r="H5466">
        <v>3</v>
      </c>
      <c r="I5466">
        <v>2</v>
      </c>
      <c r="J5466">
        <v>1048</v>
      </c>
      <c r="K5466">
        <v>1.003979</v>
      </c>
      <c r="L5466" t="s">
        <v>16</v>
      </c>
    </row>
    <row r="5467" spans="1:12" x14ac:dyDescent="0.3">
      <c r="A5467" s="1">
        <v>44825</v>
      </c>
      <c r="B5467">
        <v>2022</v>
      </c>
      <c r="C5467" t="s">
        <v>26</v>
      </c>
      <c r="D5467">
        <v>191520</v>
      </c>
      <c r="E5467">
        <v>325000</v>
      </c>
      <c r="F5467" t="s">
        <v>13</v>
      </c>
      <c r="G5467" t="s">
        <v>14</v>
      </c>
      <c r="H5467">
        <v>3</v>
      </c>
      <c r="I5467">
        <v>1</v>
      </c>
      <c r="J5467">
        <v>1044</v>
      </c>
      <c r="K5467">
        <v>1.003979</v>
      </c>
      <c r="L5467" t="s">
        <v>22</v>
      </c>
    </row>
    <row r="5468" spans="1:12" x14ac:dyDescent="0.3">
      <c r="A5468" s="1">
        <v>44826</v>
      </c>
      <c r="B5468">
        <v>2022</v>
      </c>
      <c r="C5468" t="s">
        <v>21</v>
      </c>
      <c r="D5468">
        <v>1293950</v>
      </c>
      <c r="E5468">
        <v>1695000</v>
      </c>
      <c r="F5468" t="s">
        <v>13</v>
      </c>
      <c r="G5468" t="s">
        <v>14</v>
      </c>
      <c r="H5468">
        <v>3</v>
      </c>
      <c r="I5468">
        <v>3</v>
      </c>
      <c r="J5468">
        <v>1063</v>
      </c>
      <c r="K5468">
        <v>1.003979</v>
      </c>
      <c r="L5468" t="s">
        <v>22</v>
      </c>
    </row>
    <row r="5469" spans="1:12" x14ac:dyDescent="0.3">
      <c r="A5469" s="1">
        <v>44826</v>
      </c>
      <c r="B5469">
        <v>2022</v>
      </c>
      <c r="C5469" t="s">
        <v>30</v>
      </c>
      <c r="D5469">
        <v>381120</v>
      </c>
      <c r="E5469">
        <v>745000</v>
      </c>
      <c r="F5469" t="s">
        <v>13</v>
      </c>
      <c r="G5469" t="s">
        <v>14</v>
      </c>
      <c r="H5469">
        <v>3</v>
      </c>
      <c r="I5469">
        <v>1</v>
      </c>
      <c r="J5469">
        <v>974</v>
      </c>
      <c r="K5469">
        <v>1.003979</v>
      </c>
      <c r="L5469" t="s">
        <v>25</v>
      </c>
    </row>
    <row r="5470" spans="1:12" x14ac:dyDescent="0.3">
      <c r="A5470" s="1">
        <v>44826</v>
      </c>
      <c r="B5470">
        <v>2022</v>
      </c>
      <c r="C5470" t="s">
        <v>17</v>
      </c>
      <c r="D5470">
        <v>455000</v>
      </c>
      <c r="E5470">
        <v>569400</v>
      </c>
      <c r="F5470" t="s">
        <v>13</v>
      </c>
      <c r="G5470" t="s">
        <v>14</v>
      </c>
      <c r="H5470">
        <v>3</v>
      </c>
      <c r="I5470">
        <v>1</v>
      </c>
      <c r="J5470">
        <v>1060</v>
      </c>
      <c r="K5470">
        <v>1.003979</v>
      </c>
      <c r="L5470" t="s">
        <v>25</v>
      </c>
    </row>
    <row r="5471" spans="1:12" x14ac:dyDescent="0.3">
      <c r="A5471" s="1">
        <v>44826</v>
      </c>
      <c r="B5471">
        <v>2022</v>
      </c>
      <c r="C5471" t="s">
        <v>21</v>
      </c>
      <c r="D5471">
        <v>570640</v>
      </c>
      <c r="E5471">
        <v>1045000</v>
      </c>
      <c r="F5471" t="s">
        <v>13</v>
      </c>
      <c r="G5471" t="s">
        <v>14</v>
      </c>
      <c r="H5471">
        <v>3</v>
      </c>
      <c r="I5471">
        <v>3</v>
      </c>
      <c r="J5471">
        <v>998</v>
      </c>
      <c r="K5471">
        <v>1.003979</v>
      </c>
      <c r="L5471" t="s">
        <v>25</v>
      </c>
    </row>
    <row r="5472" spans="1:12" x14ac:dyDescent="0.3">
      <c r="A5472" s="1">
        <v>44826</v>
      </c>
      <c r="B5472">
        <v>2022</v>
      </c>
      <c r="C5472" t="s">
        <v>26</v>
      </c>
      <c r="D5472">
        <v>495880</v>
      </c>
      <c r="E5472">
        <v>749900</v>
      </c>
      <c r="F5472" t="s">
        <v>13</v>
      </c>
      <c r="G5472" t="s">
        <v>14</v>
      </c>
      <c r="H5472">
        <v>3</v>
      </c>
      <c r="I5472">
        <v>1</v>
      </c>
      <c r="J5472">
        <v>935</v>
      </c>
      <c r="K5472">
        <v>1.003979</v>
      </c>
      <c r="L5472" t="s">
        <v>15</v>
      </c>
    </row>
    <row r="5473" spans="1:12" x14ac:dyDescent="0.3">
      <c r="A5473" s="1">
        <v>44827</v>
      </c>
      <c r="B5473">
        <v>2022</v>
      </c>
      <c r="C5473" t="s">
        <v>26</v>
      </c>
      <c r="D5473">
        <v>1341340</v>
      </c>
      <c r="E5473">
        <v>2000000</v>
      </c>
      <c r="F5473" t="s">
        <v>13</v>
      </c>
      <c r="G5473" t="s">
        <v>14</v>
      </c>
      <c r="H5473">
        <v>3</v>
      </c>
      <c r="I5473">
        <v>3</v>
      </c>
      <c r="J5473">
        <v>930</v>
      </c>
      <c r="K5473">
        <v>1.003979</v>
      </c>
      <c r="L5473" t="s">
        <v>25</v>
      </c>
    </row>
    <row r="5474" spans="1:12" x14ac:dyDescent="0.3">
      <c r="A5474" s="1">
        <v>44827</v>
      </c>
      <c r="B5474">
        <v>2022</v>
      </c>
      <c r="C5474" t="s">
        <v>17</v>
      </c>
      <c r="D5474">
        <v>26010</v>
      </c>
      <c r="E5474">
        <v>65000</v>
      </c>
      <c r="F5474" t="s">
        <v>13</v>
      </c>
      <c r="G5474" t="s">
        <v>14</v>
      </c>
      <c r="H5474">
        <v>3</v>
      </c>
      <c r="I5474">
        <v>2</v>
      </c>
      <c r="J5474">
        <v>1085</v>
      </c>
      <c r="K5474">
        <v>1.003979</v>
      </c>
      <c r="L5474" t="s">
        <v>16</v>
      </c>
    </row>
    <row r="5475" spans="1:12" x14ac:dyDescent="0.3">
      <c r="A5475" s="1">
        <v>44827</v>
      </c>
      <c r="B5475">
        <v>2022</v>
      </c>
      <c r="C5475" t="s">
        <v>30</v>
      </c>
      <c r="D5475">
        <v>419100</v>
      </c>
      <c r="E5475">
        <v>745000</v>
      </c>
      <c r="F5475" t="s">
        <v>13</v>
      </c>
      <c r="G5475" t="s">
        <v>14</v>
      </c>
      <c r="H5475">
        <v>3</v>
      </c>
      <c r="I5475">
        <v>2</v>
      </c>
      <c r="J5475">
        <v>1030</v>
      </c>
      <c r="K5475">
        <v>1.003979</v>
      </c>
      <c r="L5475" t="s">
        <v>16</v>
      </c>
    </row>
    <row r="5476" spans="1:12" x14ac:dyDescent="0.3">
      <c r="A5476" s="1">
        <v>44828</v>
      </c>
      <c r="B5476">
        <v>2022</v>
      </c>
      <c r="C5476" t="s">
        <v>26</v>
      </c>
      <c r="D5476">
        <v>813680</v>
      </c>
      <c r="E5476">
        <v>1350000</v>
      </c>
      <c r="F5476" t="s">
        <v>13</v>
      </c>
      <c r="G5476" t="s">
        <v>14</v>
      </c>
      <c r="H5476">
        <v>3</v>
      </c>
      <c r="I5476">
        <v>1</v>
      </c>
      <c r="J5476">
        <v>933</v>
      </c>
      <c r="K5476">
        <v>1.003979</v>
      </c>
      <c r="L5476" t="s">
        <v>25</v>
      </c>
    </row>
    <row r="5477" spans="1:12" x14ac:dyDescent="0.3">
      <c r="A5477" s="1">
        <v>44828</v>
      </c>
      <c r="B5477">
        <v>2022</v>
      </c>
      <c r="C5477" t="s">
        <v>21</v>
      </c>
      <c r="D5477">
        <v>3162040</v>
      </c>
      <c r="E5477">
        <v>4900000</v>
      </c>
      <c r="F5477" t="s">
        <v>13</v>
      </c>
      <c r="G5477" t="s">
        <v>14</v>
      </c>
      <c r="H5477">
        <v>3</v>
      </c>
      <c r="I5477">
        <v>1</v>
      </c>
      <c r="J5477">
        <v>944</v>
      </c>
      <c r="K5477">
        <v>1.003979</v>
      </c>
      <c r="L5477" t="s">
        <v>15</v>
      </c>
    </row>
    <row r="5478" spans="1:12" x14ac:dyDescent="0.3">
      <c r="A5478" s="1">
        <v>44829</v>
      </c>
      <c r="B5478">
        <v>2022</v>
      </c>
      <c r="C5478" t="s">
        <v>21</v>
      </c>
      <c r="D5478">
        <v>1074290</v>
      </c>
      <c r="E5478">
        <v>1700000</v>
      </c>
      <c r="F5478" t="s">
        <v>13</v>
      </c>
      <c r="G5478" t="s">
        <v>14</v>
      </c>
      <c r="H5478">
        <v>3</v>
      </c>
      <c r="I5478">
        <v>1</v>
      </c>
      <c r="J5478">
        <v>934</v>
      </c>
      <c r="K5478">
        <v>1.003979</v>
      </c>
      <c r="L5478" t="s">
        <v>15</v>
      </c>
    </row>
    <row r="5479" spans="1:12" x14ac:dyDescent="0.3">
      <c r="A5479" s="1">
        <v>44829</v>
      </c>
      <c r="B5479">
        <v>2022</v>
      </c>
      <c r="C5479" t="s">
        <v>17</v>
      </c>
      <c r="D5479">
        <v>118810</v>
      </c>
      <c r="E5479">
        <v>300000</v>
      </c>
      <c r="F5479" t="s">
        <v>19</v>
      </c>
      <c r="G5479" t="s">
        <v>20</v>
      </c>
      <c r="H5479">
        <v>4</v>
      </c>
      <c r="I5479">
        <v>2</v>
      </c>
      <c r="J5479">
        <v>1438</v>
      </c>
      <c r="K5479">
        <v>1.003979</v>
      </c>
      <c r="L5479" t="s">
        <v>25</v>
      </c>
    </row>
    <row r="5480" spans="1:12" x14ac:dyDescent="0.3">
      <c r="A5480" s="1">
        <v>44829</v>
      </c>
      <c r="B5480">
        <v>2022</v>
      </c>
      <c r="C5480" t="s">
        <v>26</v>
      </c>
      <c r="D5480">
        <v>1424920</v>
      </c>
      <c r="E5480">
        <v>3300000</v>
      </c>
      <c r="F5480" t="s">
        <v>13</v>
      </c>
      <c r="G5480" t="s">
        <v>14</v>
      </c>
      <c r="H5480">
        <v>3</v>
      </c>
      <c r="I5480">
        <v>2</v>
      </c>
      <c r="J5480">
        <v>1033</v>
      </c>
      <c r="K5480">
        <v>1.003979</v>
      </c>
      <c r="L5480" t="s">
        <v>22</v>
      </c>
    </row>
    <row r="5481" spans="1:12" x14ac:dyDescent="0.3">
      <c r="A5481" s="1">
        <v>44829</v>
      </c>
      <c r="B5481">
        <v>2022</v>
      </c>
      <c r="C5481" t="s">
        <v>17</v>
      </c>
      <c r="D5481">
        <v>164690</v>
      </c>
      <c r="E5481">
        <v>330000</v>
      </c>
      <c r="F5481" t="s">
        <v>19</v>
      </c>
      <c r="G5481" t="s">
        <v>20</v>
      </c>
      <c r="H5481">
        <v>4</v>
      </c>
      <c r="I5481">
        <v>3</v>
      </c>
      <c r="J5481">
        <v>1463</v>
      </c>
      <c r="K5481">
        <v>1.003979</v>
      </c>
      <c r="L5481" t="s">
        <v>15</v>
      </c>
    </row>
    <row r="5482" spans="1:12" x14ac:dyDescent="0.3">
      <c r="A5482" s="1">
        <v>44829</v>
      </c>
      <c r="B5482">
        <v>2022</v>
      </c>
      <c r="C5482" t="s">
        <v>17</v>
      </c>
      <c r="D5482">
        <v>108800</v>
      </c>
      <c r="E5482">
        <v>285000</v>
      </c>
      <c r="F5482" t="s">
        <v>13</v>
      </c>
      <c r="G5482" t="s">
        <v>14</v>
      </c>
      <c r="H5482">
        <v>3</v>
      </c>
      <c r="I5482">
        <v>2</v>
      </c>
      <c r="J5482">
        <v>1002</v>
      </c>
      <c r="K5482">
        <v>1.003979</v>
      </c>
      <c r="L5482" t="s">
        <v>16</v>
      </c>
    </row>
    <row r="5483" spans="1:12" x14ac:dyDescent="0.3">
      <c r="A5483" s="1">
        <v>44832</v>
      </c>
      <c r="B5483">
        <v>2022</v>
      </c>
      <c r="C5483" t="s">
        <v>30</v>
      </c>
      <c r="D5483">
        <v>267670</v>
      </c>
      <c r="E5483">
        <v>458000</v>
      </c>
      <c r="F5483" t="s">
        <v>19</v>
      </c>
      <c r="G5483" t="s">
        <v>20</v>
      </c>
      <c r="H5483">
        <v>4</v>
      </c>
      <c r="I5483">
        <v>3</v>
      </c>
      <c r="J5483">
        <v>1411</v>
      </c>
      <c r="K5483">
        <v>1.003979</v>
      </c>
      <c r="L5483" t="s">
        <v>25</v>
      </c>
    </row>
    <row r="5484" spans="1:12" x14ac:dyDescent="0.3">
      <c r="A5484" s="1">
        <v>44832</v>
      </c>
      <c r="B5484">
        <v>2022</v>
      </c>
      <c r="C5484" t="s">
        <v>26</v>
      </c>
      <c r="D5484">
        <v>827050</v>
      </c>
      <c r="E5484">
        <v>1069000</v>
      </c>
      <c r="F5484" t="s">
        <v>13</v>
      </c>
      <c r="G5484" t="s">
        <v>14</v>
      </c>
      <c r="H5484">
        <v>3</v>
      </c>
      <c r="I5484">
        <v>3</v>
      </c>
      <c r="J5484">
        <v>961</v>
      </c>
      <c r="K5484">
        <v>1.003979</v>
      </c>
      <c r="L5484" t="s">
        <v>22</v>
      </c>
    </row>
    <row r="5485" spans="1:12" x14ac:dyDescent="0.3">
      <c r="A5485" s="1">
        <v>44832</v>
      </c>
      <c r="B5485">
        <v>2022</v>
      </c>
      <c r="C5485" t="s">
        <v>30</v>
      </c>
      <c r="D5485">
        <v>495020</v>
      </c>
      <c r="E5485">
        <v>855000</v>
      </c>
      <c r="F5485" t="s">
        <v>13</v>
      </c>
      <c r="G5485" t="s">
        <v>14</v>
      </c>
      <c r="H5485">
        <v>3</v>
      </c>
      <c r="I5485">
        <v>1</v>
      </c>
      <c r="J5485">
        <v>981</v>
      </c>
      <c r="K5485">
        <v>1.003979</v>
      </c>
      <c r="L5485" t="s">
        <v>25</v>
      </c>
    </row>
    <row r="5486" spans="1:12" x14ac:dyDescent="0.3">
      <c r="A5486" s="1">
        <v>44832</v>
      </c>
      <c r="B5486">
        <v>2022</v>
      </c>
      <c r="C5486" t="s">
        <v>21</v>
      </c>
      <c r="D5486">
        <v>439320</v>
      </c>
      <c r="E5486">
        <v>865000</v>
      </c>
      <c r="F5486" t="s">
        <v>13</v>
      </c>
      <c r="G5486" t="s">
        <v>14</v>
      </c>
      <c r="H5486">
        <v>3</v>
      </c>
      <c r="I5486">
        <v>1</v>
      </c>
      <c r="J5486">
        <v>1069</v>
      </c>
      <c r="K5486">
        <v>1.003979</v>
      </c>
      <c r="L5486" t="s">
        <v>16</v>
      </c>
    </row>
    <row r="5487" spans="1:12" x14ac:dyDescent="0.3">
      <c r="A5487" s="1">
        <v>44833</v>
      </c>
      <c r="B5487">
        <v>2022</v>
      </c>
      <c r="C5487" t="s">
        <v>12</v>
      </c>
      <c r="D5487">
        <v>55000</v>
      </c>
      <c r="E5487">
        <v>129900</v>
      </c>
      <c r="F5487" t="s">
        <v>13</v>
      </c>
      <c r="G5487" t="s">
        <v>14</v>
      </c>
      <c r="H5487">
        <v>3</v>
      </c>
      <c r="I5487">
        <v>2</v>
      </c>
      <c r="J5487">
        <v>974</v>
      </c>
      <c r="K5487">
        <v>1.003979</v>
      </c>
      <c r="L5487" t="s">
        <v>15</v>
      </c>
    </row>
    <row r="5488" spans="1:12" x14ac:dyDescent="0.3">
      <c r="A5488" s="1">
        <v>44833</v>
      </c>
      <c r="B5488">
        <v>2022</v>
      </c>
      <c r="C5488" t="s">
        <v>30</v>
      </c>
      <c r="D5488">
        <v>295650</v>
      </c>
      <c r="E5488">
        <v>515000</v>
      </c>
      <c r="F5488" t="s">
        <v>13</v>
      </c>
      <c r="G5488" t="s">
        <v>14</v>
      </c>
      <c r="H5488">
        <v>3</v>
      </c>
      <c r="I5488">
        <v>1</v>
      </c>
      <c r="J5488">
        <v>995</v>
      </c>
      <c r="K5488">
        <v>1.003979</v>
      </c>
      <c r="L5488" t="s">
        <v>22</v>
      </c>
    </row>
    <row r="5489" spans="1:12" x14ac:dyDescent="0.3">
      <c r="A5489" s="1">
        <v>44833</v>
      </c>
      <c r="B5489">
        <v>2022</v>
      </c>
      <c r="C5489" t="s">
        <v>30</v>
      </c>
      <c r="D5489">
        <v>700000</v>
      </c>
      <c r="E5489">
        <v>1575000</v>
      </c>
      <c r="F5489" t="s">
        <v>13</v>
      </c>
      <c r="G5489" t="s">
        <v>14</v>
      </c>
      <c r="H5489">
        <v>3</v>
      </c>
      <c r="I5489">
        <v>1</v>
      </c>
      <c r="J5489">
        <v>1073</v>
      </c>
      <c r="K5489">
        <v>1.003979</v>
      </c>
      <c r="L5489" t="s">
        <v>25</v>
      </c>
    </row>
    <row r="5490" spans="1:12" x14ac:dyDescent="0.3">
      <c r="A5490" s="1">
        <v>44833</v>
      </c>
      <c r="B5490">
        <v>2022</v>
      </c>
      <c r="C5490" t="s">
        <v>30</v>
      </c>
      <c r="D5490">
        <v>245260</v>
      </c>
      <c r="E5490">
        <v>437500</v>
      </c>
      <c r="F5490" t="s">
        <v>13</v>
      </c>
      <c r="G5490" t="s">
        <v>14</v>
      </c>
      <c r="H5490">
        <v>3</v>
      </c>
      <c r="I5490">
        <v>1</v>
      </c>
      <c r="J5490">
        <v>944</v>
      </c>
      <c r="K5490">
        <v>1.003979</v>
      </c>
      <c r="L5490" t="s">
        <v>15</v>
      </c>
    </row>
    <row r="5491" spans="1:12" x14ac:dyDescent="0.3">
      <c r="A5491" s="1">
        <v>44834</v>
      </c>
      <c r="B5491">
        <v>2022</v>
      </c>
      <c r="C5491" t="s">
        <v>18</v>
      </c>
      <c r="D5491">
        <v>154920</v>
      </c>
      <c r="E5491">
        <v>196000</v>
      </c>
      <c r="F5491" t="s">
        <v>13</v>
      </c>
      <c r="G5491" t="s">
        <v>14</v>
      </c>
      <c r="H5491">
        <v>3</v>
      </c>
      <c r="I5491">
        <v>1</v>
      </c>
      <c r="J5491">
        <v>932</v>
      </c>
      <c r="K5491">
        <v>1.003979</v>
      </c>
      <c r="L5491" t="s">
        <v>16</v>
      </c>
    </row>
    <row r="5492" spans="1:12" x14ac:dyDescent="0.3">
      <c r="A5492" s="1">
        <v>44834</v>
      </c>
      <c r="B5492">
        <v>2022</v>
      </c>
      <c r="C5492" t="s">
        <v>26</v>
      </c>
      <c r="D5492">
        <v>181020</v>
      </c>
      <c r="E5492">
        <v>340000</v>
      </c>
      <c r="F5492" t="s">
        <v>13</v>
      </c>
      <c r="G5492" t="s">
        <v>14</v>
      </c>
      <c r="H5492">
        <v>3</v>
      </c>
      <c r="I5492">
        <v>2</v>
      </c>
      <c r="J5492">
        <v>916</v>
      </c>
      <c r="K5492">
        <v>1.003979</v>
      </c>
      <c r="L5492" t="s">
        <v>16</v>
      </c>
    </row>
    <row r="5493" spans="1:12" x14ac:dyDescent="0.3">
      <c r="A5493" s="1">
        <v>44834</v>
      </c>
      <c r="B5493">
        <v>2022</v>
      </c>
      <c r="C5493" t="s">
        <v>29</v>
      </c>
      <c r="D5493">
        <v>124740</v>
      </c>
      <c r="E5493">
        <v>225635</v>
      </c>
      <c r="F5493" t="s">
        <v>13</v>
      </c>
      <c r="G5493" t="s">
        <v>14</v>
      </c>
      <c r="H5493">
        <v>3</v>
      </c>
      <c r="I5493">
        <v>1</v>
      </c>
      <c r="J5493">
        <v>922</v>
      </c>
      <c r="K5493">
        <v>1.003979</v>
      </c>
      <c r="L5493" t="s">
        <v>25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8CD771-B3FD-4728-B50A-29791AA0EA61}">
  <dimension ref="A3:L116"/>
  <sheetViews>
    <sheetView topLeftCell="B103" workbookViewId="0">
      <selection activeCell="F126" sqref="F126"/>
    </sheetView>
  </sheetViews>
  <sheetFormatPr defaultRowHeight="14.4" x14ac:dyDescent="0.3"/>
  <cols>
    <col min="1" max="2" width="12.6640625" bestFit="1" customWidth="1"/>
    <col min="3" max="4" width="12.5546875" bestFit="1" customWidth="1"/>
    <col min="5" max="5" width="18.77734375" bestFit="1" customWidth="1"/>
    <col min="6" max="6" width="23.6640625" bestFit="1" customWidth="1"/>
    <col min="7" max="7" width="14.44140625" bestFit="1" customWidth="1"/>
    <col min="8" max="8" width="15.5546875" bestFit="1" customWidth="1"/>
    <col min="9" max="9" width="21.33203125" bestFit="1" customWidth="1"/>
    <col min="10" max="12" width="12" bestFit="1" customWidth="1"/>
  </cols>
  <sheetData>
    <row r="3" spans="1:2" x14ac:dyDescent="0.3">
      <c r="A3" s="10" t="s">
        <v>88</v>
      </c>
      <c r="B3" t="s">
        <v>90</v>
      </c>
    </row>
    <row r="4" spans="1:2" x14ac:dyDescent="0.3">
      <c r="A4" s="11" t="s">
        <v>17</v>
      </c>
      <c r="B4">
        <v>177767.69953051643</v>
      </c>
    </row>
    <row r="5" spans="1:2" x14ac:dyDescent="0.3">
      <c r="A5" s="11" t="s">
        <v>26</v>
      </c>
      <c r="B5">
        <v>738969.45058823528</v>
      </c>
    </row>
    <row r="6" spans="1:2" x14ac:dyDescent="0.3">
      <c r="A6" s="11" t="s">
        <v>21</v>
      </c>
      <c r="B6">
        <v>2229739.7119645495</v>
      </c>
    </row>
    <row r="7" spans="1:2" x14ac:dyDescent="0.3">
      <c r="A7" s="11" t="s">
        <v>18</v>
      </c>
      <c r="B7">
        <v>569822.75905511808</v>
      </c>
    </row>
    <row r="8" spans="1:2" x14ac:dyDescent="0.3">
      <c r="A8" s="11" t="s">
        <v>30</v>
      </c>
      <c r="B8">
        <v>647855.45625000005</v>
      </c>
    </row>
    <row r="9" spans="1:2" x14ac:dyDescent="0.3">
      <c r="A9" s="11" t="s">
        <v>12</v>
      </c>
      <c r="B9">
        <v>108362.86737967914</v>
      </c>
    </row>
    <row r="10" spans="1:2" x14ac:dyDescent="0.3">
      <c r="A10" s="11" t="s">
        <v>29</v>
      </c>
      <c r="B10">
        <v>333589.59130434785</v>
      </c>
    </row>
    <row r="11" spans="1:2" x14ac:dyDescent="0.3">
      <c r="A11" s="11" t="s">
        <v>87</v>
      </c>
      <c r="B11">
        <v>625444.54861616902</v>
      </c>
    </row>
    <row r="19" spans="2:3" x14ac:dyDescent="0.3">
      <c r="B19" s="10" t="s">
        <v>88</v>
      </c>
      <c r="C19" t="s">
        <v>89</v>
      </c>
    </row>
    <row r="20" spans="2:3" x14ac:dyDescent="0.3">
      <c r="B20" s="11" t="s">
        <v>17</v>
      </c>
      <c r="C20">
        <v>189322600</v>
      </c>
    </row>
    <row r="21" spans="2:3" x14ac:dyDescent="0.3">
      <c r="B21" s="11" t="s">
        <v>26</v>
      </c>
      <c r="C21">
        <v>628124033</v>
      </c>
    </row>
    <row r="22" spans="2:3" x14ac:dyDescent="0.3">
      <c r="B22" s="11" t="s">
        <v>21</v>
      </c>
      <c r="C22">
        <v>1509533785</v>
      </c>
    </row>
    <row r="23" spans="2:3" x14ac:dyDescent="0.3">
      <c r="B23" s="11" t="s">
        <v>18</v>
      </c>
      <c r="C23">
        <v>361837452</v>
      </c>
    </row>
    <row r="24" spans="2:3" x14ac:dyDescent="0.3">
      <c r="B24" s="11" t="s">
        <v>30</v>
      </c>
      <c r="C24">
        <v>414627492</v>
      </c>
    </row>
    <row r="25" spans="2:3" x14ac:dyDescent="0.3">
      <c r="B25" s="11" t="s">
        <v>12</v>
      </c>
      <c r="C25">
        <v>101319281</v>
      </c>
    </row>
    <row r="26" spans="2:3" x14ac:dyDescent="0.3">
      <c r="B26" s="11" t="s">
        <v>29</v>
      </c>
      <c r="C26">
        <v>230176818</v>
      </c>
    </row>
    <row r="27" spans="2:3" x14ac:dyDescent="0.3">
      <c r="B27" s="11" t="s">
        <v>87</v>
      </c>
      <c r="C27">
        <v>3434941461</v>
      </c>
    </row>
    <row r="36" spans="4:5" x14ac:dyDescent="0.3">
      <c r="D36" s="10" t="s">
        <v>88</v>
      </c>
      <c r="E36" t="s">
        <v>90</v>
      </c>
    </row>
    <row r="37" spans="4:5" x14ac:dyDescent="0.3">
      <c r="D37" s="11" t="s">
        <v>14</v>
      </c>
      <c r="E37">
        <v>705426.36956521741</v>
      </c>
    </row>
    <row r="38" spans="4:5" x14ac:dyDescent="0.3">
      <c r="D38" s="11" t="s">
        <v>20</v>
      </c>
      <c r="E38">
        <v>270238.44718309859</v>
      </c>
    </row>
    <row r="39" spans="4:5" x14ac:dyDescent="0.3">
      <c r="D39" s="11" t="s">
        <v>28</v>
      </c>
      <c r="E39">
        <v>215878.66666666666</v>
      </c>
    </row>
    <row r="40" spans="4:5" x14ac:dyDescent="0.3">
      <c r="D40" s="11" t="s">
        <v>24</v>
      </c>
      <c r="E40">
        <v>181581.57993730408</v>
      </c>
    </row>
    <row r="41" spans="4:5" x14ac:dyDescent="0.3">
      <c r="D41" s="11" t="s">
        <v>87</v>
      </c>
      <c r="E41">
        <v>625444.54861616902</v>
      </c>
    </row>
    <row r="48" spans="4:5" x14ac:dyDescent="0.3">
      <c r="D48" s="10" t="s">
        <v>88</v>
      </c>
      <c r="E48" t="s">
        <v>90</v>
      </c>
    </row>
    <row r="49" spans="4:6" x14ac:dyDescent="0.3">
      <c r="D49" s="11">
        <v>3</v>
      </c>
      <c r="E49">
        <v>705426.36956521741</v>
      </c>
    </row>
    <row r="50" spans="4:6" x14ac:dyDescent="0.3">
      <c r="D50" s="11">
        <v>4</v>
      </c>
      <c r="E50">
        <v>270238.44718309859</v>
      </c>
    </row>
    <row r="51" spans="4:6" x14ac:dyDescent="0.3">
      <c r="D51" s="11">
        <v>6</v>
      </c>
      <c r="E51">
        <v>181581.57993730408</v>
      </c>
    </row>
    <row r="52" spans="4:6" x14ac:dyDescent="0.3">
      <c r="D52" s="11">
        <v>8</v>
      </c>
      <c r="E52">
        <v>215878.66666666666</v>
      </c>
    </row>
    <row r="53" spans="4:6" x14ac:dyDescent="0.3">
      <c r="D53" s="11" t="s">
        <v>87</v>
      </c>
      <c r="E53">
        <v>625444.54861616902</v>
      </c>
    </row>
    <row r="60" spans="4:6" x14ac:dyDescent="0.3">
      <c r="E60" s="10" t="s">
        <v>88</v>
      </c>
      <c r="F60" t="s">
        <v>91</v>
      </c>
    </row>
    <row r="61" spans="4:6" x14ac:dyDescent="0.3">
      <c r="E61" s="11" t="s">
        <v>17</v>
      </c>
      <c r="F61">
        <v>151.34315237702839</v>
      </c>
    </row>
    <row r="62" spans="4:6" x14ac:dyDescent="0.3">
      <c r="E62" s="11" t="s">
        <v>26</v>
      </c>
      <c r="F62">
        <v>740.78473352051321</v>
      </c>
    </row>
    <row r="63" spans="4:6" x14ac:dyDescent="0.3">
      <c r="E63" s="11" t="s">
        <v>21</v>
      </c>
      <c r="F63">
        <v>2213.8073725223003</v>
      </c>
    </row>
    <row r="64" spans="4:6" x14ac:dyDescent="0.3">
      <c r="E64" s="11" t="s">
        <v>18</v>
      </c>
      <c r="F64">
        <v>558.45667337798636</v>
      </c>
    </row>
    <row r="65" spans="3:6" x14ac:dyDescent="0.3">
      <c r="E65" s="11" t="s">
        <v>30</v>
      </c>
      <c r="F65">
        <v>629.12242341806939</v>
      </c>
    </row>
    <row r="66" spans="3:6" x14ac:dyDescent="0.3">
      <c r="E66" s="11" t="s">
        <v>12</v>
      </c>
      <c r="F66">
        <v>97.074145336095086</v>
      </c>
    </row>
    <row r="67" spans="3:6" x14ac:dyDescent="0.3">
      <c r="E67" s="11" t="s">
        <v>29</v>
      </c>
      <c r="F67">
        <v>329.11941890304581</v>
      </c>
    </row>
    <row r="68" spans="3:6" x14ac:dyDescent="0.3">
      <c r="E68" s="11" t="s">
        <v>87</v>
      </c>
      <c r="F68">
        <v>612.6566160754719</v>
      </c>
    </row>
    <row r="75" spans="3:6" x14ac:dyDescent="0.3">
      <c r="C75" s="10" t="s">
        <v>88</v>
      </c>
      <c r="D75" t="s">
        <v>92</v>
      </c>
    </row>
    <row r="76" spans="3:6" x14ac:dyDescent="0.3">
      <c r="C76" s="11">
        <v>2009</v>
      </c>
      <c r="D76">
        <v>458</v>
      </c>
    </row>
    <row r="77" spans="3:6" x14ac:dyDescent="0.3">
      <c r="C77" s="11">
        <v>2010</v>
      </c>
      <c r="D77">
        <v>276</v>
      </c>
    </row>
    <row r="78" spans="3:6" x14ac:dyDescent="0.3">
      <c r="C78" s="11">
        <v>2011</v>
      </c>
      <c r="D78">
        <v>316</v>
      </c>
    </row>
    <row r="79" spans="3:6" x14ac:dyDescent="0.3">
      <c r="C79" s="11">
        <v>2012</v>
      </c>
      <c r="D79">
        <v>441</v>
      </c>
    </row>
    <row r="80" spans="3:6" x14ac:dyDescent="0.3">
      <c r="C80" s="11">
        <v>2013</v>
      </c>
      <c r="D80">
        <v>273</v>
      </c>
    </row>
    <row r="81" spans="3:9" x14ac:dyDescent="0.3">
      <c r="C81" s="11">
        <v>2014</v>
      </c>
      <c r="D81">
        <v>330</v>
      </c>
    </row>
    <row r="82" spans="3:9" x14ac:dyDescent="0.3">
      <c r="C82" s="11">
        <v>2015</v>
      </c>
      <c r="D82">
        <v>372</v>
      </c>
    </row>
    <row r="83" spans="3:9" x14ac:dyDescent="0.3">
      <c r="C83" s="11">
        <v>2016</v>
      </c>
      <c r="D83">
        <v>452</v>
      </c>
    </row>
    <row r="84" spans="3:9" x14ac:dyDescent="0.3">
      <c r="C84" s="11">
        <v>2017</v>
      </c>
      <c r="D84">
        <v>426</v>
      </c>
    </row>
    <row r="85" spans="3:9" x14ac:dyDescent="0.3">
      <c r="C85" s="11">
        <v>2018</v>
      </c>
      <c r="D85">
        <v>325</v>
      </c>
    </row>
    <row r="86" spans="3:9" x14ac:dyDescent="0.3">
      <c r="C86" s="11">
        <v>2019</v>
      </c>
      <c r="D86">
        <v>488</v>
      </c>
    </row>
    <row r="87" spans="3:9" x14ac:dyDescent="0.3">
      <c r="C87" s="11">
        <v>2020</v>
      </c>
      <c r="D87">
        <v>408</v>
      </c>
    </row>
    <row r="88" spans="3:9" x14ac:dyDescent="0.3">
      <c r="C88" s="11">
        <v>2021</v>
      </c>
      <c r="D88">
        <v>484</v>
      </c>
    </row>
    <row r="89" spans="3:9" x14ac:dyDescent="0.3">
      <c r="C89" s="11">
        <v>2022</v>
      </c>
      <c r="D89">
        <v>443</v>
      </c>
    </row>
    <row r="90" spans="3:9" x14ac:dyDescent="0.3">
      <c r="C90" s="11" t="s">
        <v>87</v>
      </c>
      <c r="D90">
        <v>5492</v>
      </c>
    </row>
    <row r="95" spans="3:9" x14ac:dyDescent="0.3">
      <c r="G95" s="10" t="s">
        <v>88</v>
      </c>
      <c r="H95" t="s">
        <v>89</v>
      </c>
      <c r="I95" t="s">
        <v>93</v>
      </c>
    </row>
    <row r="96" spans="3:9" x14ac:dyDescent="0.3">
      <c r="G96" s="11" t="s">
        <v>14</v>
      </c>
      <c r="H96">
        <v>3212511687</v>
      </c>
      <c r="I96">
        <v>2279847220</v>
      </c>
    </row>
    <row r="97" spans="7:12" x14ac:dyDescent="0.3">
      <c r="G97" s="11" t="s">
        <v>20</v>
      </c>
      <c r="H97">
        <v>153495438</v>
      </c>
      <c r="I97">
        <v>111478307</v>
      </c>
    </row>
    <row r="98" spans="7:12" x14ac:dyDescent="0.3">
      <c r="G98" s="11" t="s">
        <v>28</v>
      </c>
      <c r="H98">
        <v>11009812</v>
      </c>
      <c r="I98">
        <v>9285887</v>
      </c>
    </row>
    <row r="99" spans="7:12" x14ac:dyDescent="0.3">
      <c r="G99" s="11" t="s">
        <v>24</v>
      </c>
      <c r="H99">
        <v>57924524</v>
      </c>
      <c r="I99">
        <v>48332999</v>
      </c>
    </row>
    <row r="100" spans="7:12" x14ac:dyDescent="0.3">
      <c r="G100" s="11" t="s">
        <v>87</v>
      </c>
      <c r="H100">
        <v>3434941461</v>
      </c>
      <c r="I100">
        <v>2448944413</v>
      </c>
    </row>
    <row r="107" spans="7:12" x14ac:dyDescent="0.3">
      <c r="G107" s="10" t="s">
        <v>94</v>
      </c>
      <c r="H107" s="10" t="s">
        <v>86</v>
      </c>
    </row>
    <row r="108" spans="7:12" x14ac:dyDescent="0.3">
      <c r="G108" s="10" t="s">
        <v>88</v>
      </c>
      <c r="H108" t="s">
        <v>27</v>
      </c>
      <c r="I108" t="s">
        <v>13</v>
      </c>
      <c r="J108" t="s">
        <v>23</v>
      </c>
      <c r="K108" t="s">
        <v>19</v>
      </c>
      <c r="L108" t="s">
        <v>87</v>
      </c>
    </row>
    <row r="109" spans="7:12" x14ac:dyDescent="0.3">
      <c r="G109" s="11" t="s">
        <v>17</v>
      </c>
      <c r="H109">
        <v>202321.5</v>
      </c>
      <c r="I109">
        <v>177559.45070422534</v>
      </c>
      <c r="J109">
        <v>194440.71140939597</v>
      </c>
      <c r="K109">
        <v>166428.90980392156</v>
      </c>
      <c r="L109">
        <v>177767.69953051643</v>
      </c>
    </row>
    <row r="110" spans="7:12" x14ac:dyDescent="0.3">
      <c r="G110" s="11" t="s">
        <v>26</v>
      </c>
      <c r="I110">
        <v>744561.18367346935</v>
      </c>
      <c r="J110">
        <v>375000</v>
      </c>
      <c r="K110">
        <v>470597.9375</v>
      </c>
      <c r="L110">
        <v>738969.45058823528</v>
      </c>
    </row>
    <row r="111" spans="7:12" x14ac:dyDescent="0.3">
      <c r="G111" s="11" t="s">
        <v>21</v>
      </c>
      <c r="H111">
        <v>665000</v>
      </c>
      <c r="I111">
        <v>2325925.7914691945</v>
      </c>
      <c r="J111">
        <v>876800</v>
      </c>
      <c r="K111">
        <v>851588.08108108107</v>
      </c>
      <c r="L111">
        <v>2229739.7119645495</v>
      </c>
    </row>
    <row r="112" spans="7:12" x14ac:dyDescent="0.3">
      <c r="G112" s="11" t="s">
        <v>18</v>
      </c>
      <c r="H112">
        <v>314464.25</v>
      </c>
      <c r="I112">
        <v>590816.93520140101</v>
      </c>
      <c r="J112">
        <v>440571.42857142858</v>
      </c>
      <c r="K112">
        <v>379983.49056603771</v>
      </c>
      <c r="L112">
        <v>569822.75905511808</v>
      </c>
    </row>
    <row r="113" spans="7:12" x14ac:dyDescent="0.3">
      <c r="G113" s="11" t="s">
        <v>30</v>
      </c>
      <c r="H113">
        <v>474000</v>
      </c>
      <c r="I113">
        <v>664677.19223985891</v>
      </c>
      <c r="J113">
        <v>473958.33333333331</v>
      </c>
      <c r="K113">
        <v>529333.75438596494</v>
      </c>
      <c r="L113">
        <v>647855.45625000005</v>
      </c>
    </row>
    <row r="114" spans="7:12" x14ac:dyDescent="0.3">
      <c r="G114" s="11" t="s">
        <v>12</v>
      </c>
      <c r="H114">
        <v>109204.31578947368</v>
      </c>
      <c r="I114">
        <v>113332.20211161388</v>
      </c>
      <c r="J114">
        <v>93722</v>
      </c>
      <c r="K114">
        <v>97173.605263157893</v>
      </c>
      <c r="L114">
        <v>108362.86737967914</v>
      </c>
    </row>
    <row r="115" spans="7:12" x14ac:dyDescent="0.3">
      <c r="G115" s="11" t="s">
        <v>29</v>
      </c>
      <c r="I115">
        <v>335112.68209876545</v>
      </c>
      <c r="J115">
        <v>399166.66666666669</v>
      </c>
      <c r="K115">
        <v>295244.44444444444</v>
      </c>
      <c r="L115">
        <v>333589.59130434785</v>
      </c>
    </row>
    <row r="116" spans="7:12" x14ac:dyDescent="0.3">
      <c r="G116" s="11" t="s">
        <v>87</v>
      </c>
      <c r="H116">
        <v>215878.66666666666</v>
      </c>
      <c r="I116">
        <v>705426.36956521741</v>
      </c>
      <c r="J116">
        <v>181581.57993730408</v>
      </c>
      <c r="K116">
        <v>270238.44718309859</v>
      </c>
      <c r="L116">
        <v>625444.54861616902</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CB696-247B-44DA-AB16-219EAD940CA1}">
  <dimension ref="A1:P5493"/>
  <sheetViews>
    <sheetView tabSelected="1" workbookViewId="0">
      <selection activeCell="G12" sqref="G12"/>
    </sheetView>
  </sheetViews>
  <sheetFormatPr defaultRowHeight="14.4" x14ac:dyDescent="0.3"/>
  <cols>
    <col min="1" max="1" width="10.33203125" style="1" bestFit="1" customWidth="1"/>
    <col min="2" max="2" width="6.88671875" bestFit="1" customWidth="1"/>
    <col min="3" max="3" width="12.6640625" bestFit="1" customWidth="1"/>
    <col min="4" max="4" width="16.88671875" bestFit="1" customWidth="1"/>
    <col min="5" max="5" width="11.21875" bestFit="1" customWidth="1"/>
    <col min="6" max="6" width="11.33203125" bestFit="1" customWidth="1"/>
    <col min="7" max="7" width="14.44140625" bestFit="1" customWidth="1"/>
    <col min="8" max="8" width="13.44140625" bestFit="1" customWidth="1"/>
    <col min="9" max="9" width="17.44140625" bestFit="1" customWidth="1"/>
    <col min="10" max="10" width="13.21875" bestFit="1" customWidth="1"/>
    <col min="11" max="11" width="18.5546875" bestFit="1" customWidth="1"/>
    <col min="12" max="12" width="7.6640625" customWidth="1"/>
    <col min="13" max="13" width="16.21875" customWidth="1"/>
    <col min="14" max="14" width="15.88671875" customWidth="1"/>
    <col min="16" max="16" width="51.88671875" customWidth="1"/>
  </cols>
  <sheetData>
    <row r="1" spans="1:16" x14ac:dyDescent="0.3">
      <c r="A1" s="1" t="s">
        <v>0</v>
      </c>
      <c r="B1" t="s">
        <v>1</v>
      </c>
      <c r="C1" t="s">
        <v>2</v>
      </c>
      <c r="D1" t="s">
        <v>3</v>
      </c>
      <c r="E1" s="6" t="s">
        <v>4</v>
      </c>
      <c r="F1" t="s">
        <v>5</v>
      </c>
      <c r="G1" t="s">
        <v>6</v>
      </c>
      <c r="H1" t="s">
        <v>7</v>
      </c>
      <c r="I1" t="s">
        <v>8</v>
      </c>
      <c r="J1" t="s">
        <v>9</v>
      </c>
      <c r="K1" t="s">
        <v>10</v>
      </c>
      <c r="L1" t="s">
        <v>11</v>
      </c>
      <c r="M1" t="s">
        <v>59</v>
      </c>
      <c r="N1" t="s">
        <v>60</v>
      </c>
      <c r="O1" t="s">
        <v>61</v>
      </c>
      <c r="P1" t="s">
        <v>62</v>
      </c>
    </row>
    <row r="2" spans="1:16" x14ac:dyDescent="0.3">
      <c r="A2" s="1">
        <v>39815</v>
      </c>
      <c r="B2">
        <v>2009</v>
      </c>
      <c r="C2" t="s">
        <v>12</v>
      </c>
      <c r="D2">
        <v>111440</v>
      </c>
      <c r="E2">
        <v>185000</v>
      </c>
      <c r="F2" t="s">
        <v>13</v>
      </c>
      <c r="G2" t="s">
        <v>14</v>
      </c>
      <c r="H2">
        <v>3</v>
      </c>
      <c r="I2">
        <v>3</v>
      </c>
      <c r="J2">
        <v>996</v>
      </c>
      <c r="K2">
        <v>1.0259529999999999</v>
      </c>
      <c r="L2" t="s">
        <v>15</v>
      </c>
      <c r="M2">
        <f>V3__67[[#This Row],[Sale Price]]/V3__67[[#This Row],[carpet_area]]</f>
        <v>185.7429718875502</v>
      </c>
      <c r="N2">
        <f>IF(OR(V3__67[[#This Row],[Estimated Value]]="",V3__67[[#This Row],[Estimated Value]]=0),"",V3__67[[#This Row],[Sale Price]]-V3__67[[#This Row],[Estimated Value]])</f>
        <v>73560</v>
      </c>
      <c r="O2">
        <f>IF(OR(V3__67[[#This Row],[Estimated Value]]="",V3__67[[#This Row],[Estimated Value]]=0),"",(V3__67[[#This Row],[Sale Price]]-V3__67[[#This Row],[Estimated Value]])/V3__67[[#This Row],[Estimated Value]])</f>
        <v>0.66008614501076812</v>
      </c>
      <c r="P2" t="str">
        <f t="shared" ref="P2:P65" si="0">IF(N2="","No Estimate",IF(N2&gt;0,"Above Estimate",IF(N2&lt;0,"Below Estimate","At Estimate")))</f>
        <v>Above Estimate</v>
      </c>
    </row>
    <row r="3" spans="1:16" x14ac:dyDescent="0.3">
      <c r="A3" s="1">
        <v>39816</v>
      </c>
      <c r="B3">
        <v>2009</v>
      </c>
      <c r="C3" t="s">
        <v>12</v>
      </c>
      <c r="D3">
        <v>50540</v>
      </c>
      <c r="E3">
        <v>105000</v>
      </c>
      <c r="F3" t="s">
        <v>13</v>
      </c>
      <c r="G3" t="s">
        <v>14</v>
      </c>
      <c r="H3">
        <v>3</v>
      </c>
      <c r="I3">
        <v>1</v>
      </c>
      <c r="J3">
        <v>951</v>
      </c>
      <c r="K3">
        <v>1.0259529999999999</v>
      </c>
      <c r="L3" t="s">
        <v>16</v>
      </c>
      <c r="M3">
        <f>V3__67[[#This Row],[Sale Price]]/V3__67[[#This Row],[carpet_area]]</f>
        <v>110.41009463722398</v>
      </c>
      <c r="N3">
        <f>IF(OR(V3__67[[#This Row],[Estimated Value]]="",V3__67[[#This Row],[Estimated Value]]=0),"",V3__67[[#This Row],[Sale Price]]-V3__67[[#This Row],[Estimated Value]])</f>
        <v>54460</v>
      </c>
      <c r="O3">
        <f>IF(OR(V3__67[[#This Row],[Estimated Value]]="",V3__67[[#This Row],[Estimated Value]]=0),"",(V3__67[[#This Row],[Sale Price]]-V3__67[[#This Row],[Estimated Value]])/V3__67[[#This Row],[Estimated Value]])</f>
        <v>1.077562326869806</v>
      </c>
      <c r="P3" t="str">
        <f t="shared" si="0"/>
        <v>Above Estimate</v>
      </c>
    </row>
    <row r="4" spans="1:16" x14ac:dyDescent="0.3">
      <c r="A4" s="1">
        <v>39817</v>
      </c>
      <c r="B4">
        <v>2009</v>
      </c>
      <c r="C4" t="s">
        <v>17</v>
      </c>
      <c r="D4">
        <v>4775276</v>
      </c>
      <c r="E4">
        <v>272900</v>
      </c>
      <c r="F4" t="s">
        <v>13</v>
      </c>
      <c r="G4" t="s">
        <v>14</v>
      </c>
      <c r="H4">
        <v>3</v>
      </c>
      <c r="I4">
        <v>1</v>
      </c>
      <c r="J4">
        <v>971</v>
      </c>
      <c r="K4">
        <v>1.0259529999999999</v>
      </c>
      <c r="L4" t="s">
        <v>16</v>
      </c>
      <c r="M4">
        <f>V3__67[[#This Row],[Sale Price]]/V3__67[[#This Row],[carpet_area]]</f>
        <v>281.05046343975283</v>
      </c>
      <c r="N4">
        <f>IF(OR(V3__67[[#This Row],[Estimated Value]]="",V3__67[[#This Row],[Estimated Value]]=0),"",V3__67[[#This Row],[Sale Price]]-V3__67[[#This Row],[Estimated Value]])</f>
        <v>-4502376</v>
      </c>
      <c r="O4">
        <f>IF(OR(V3__67[[#This Row],[Estimated Value]]="",V3__67[[#This Row],[Estimated Value]]=0),"",(V3__67[[#This Row],[Sale Price]]-V3__67[[#This Row],[Estimated Value]])/V3__67[[#This Row],[Estimated Value]])</f>
        <v>-0.94285147078409703</v>
      </c>
      <c r="P4" t="str">
        <f t="shared" si="0"/>
        <v>Below Estimate</v>
      </c>
    </row>
    <row r="5" spans="1:16" x14ac:dyDescent="0.3">
      <c r="A5" s="1">
        <v>39818</v>
      </c>
      <c r="B5">
        <v>2009</v>
      </c>
      <c r="C5" t="s">
        <v>18</v>
      </c>
      <c r="D5">
        <v>208880</v>
      </c>
      <c r="E5">
        <v>370000</v>
      </c>
      <c r="F5" t="s">
        <v>13</v>
      </c>
      <c r="G5" t="s">
        <v>14</v>
      </c>
      <c r="H5">
        <v>3</v>
      </c>
      <c r="I5">
        <v>2</v>
      </c>
      <c r="J5">
        <v>1063</v>
      </c>
      <c r="K5">
        <v>1.0259529999999999</v>
      </c>
      <c r="L5" t="s">
        <v>15</v>
      </c>
      <c r="M5">
        <f>V3__67[[#This Row],[Sale Price]]/V3__67[[#This Row],[carpet_area]]</f>
        <v>348.07149576669804</v>
      </c>
      <c r="N5">
        <f>IF(OR(V3__67[[#This Row],[Estimated Value]]="",V3__67[[#This Row],[Estimated Value]]=0),"",V3__67[[#This Row],[Sale Price]]-V3__67[[#This Row],[Estimated Value]])</f>
        <v>161120</v>
      </c>
      <c r="O5">
        <f>IF(OR(V3__67[[#This Row],[Estimated Value]]="",V3__67[[#This Row],[Estimated Value]]=0),"",(V3__67[[#This Row],[Sale Price]]-V3__67[[#This Row],[Estimated Value]])/V3__67[[#This Row],[Estimated Value]])</f>
        <v>0.77135197242435849</v>
      </c>
      <c r="P5" t="str">
        <f t="shared" si="0"/>
        <v>Above Estimate</v>
      </c>
    </row>
    <row r="6" spans="1:16" x14ac:dyDescent="0.3">
      <c r="A6" s="1">
        <v>39819</v>
      </c>
      <c r="B6">
        <v>2009</v>
      </c>
      <c r="C6" t="s">
        <v>12</v>
      </c>
      <c r="D6">
        <v>83300</v>
      </c>
      <c r="E6">
        <v>220000</v>
      </c>
      <c r="F6" t="s">
        <v>19</v>
      </c>
      <c r="G6" t="s">
        <v>20</v>
      </c>
      <c r="H6">
        <v>4</v>
      </c>
      <c r="I6">
        <v>4</v>
      </c>
      <c r="J6">
        <v>1471</v>
      </c>
      <c r="K6">
        <v>1.0259529999999999</v>
      </c>
      <c r="L6" t="s">
        <v>15</v>
      </c>
      <c r="M6">
        <f>V3__67[[#This Row],[Sale Price]]/V3__67[[#This Row],[carpet_area]]</f>
        <v>149.55812372535689</v>
      </c>
      <c r="N6">
        <f>IF(OR(V3__67[[#This Row],[Estimated Value]]="",V3__67[[#This Row],[Estimated Value]]=0),"",V3__67[[#This Row],[Sale Price]]-V3__67[[#This Row],[Estimated Value]])</f>
        <v>136700</v>
      </c>
      <c r="O6">
        <f>IF(OR(V3__67[[#This Row],[Estimated Value]]="",V3__67[[#This Row],[Estimated Value]]=0),"",(V3__67[[#This Row],[Sale Price]]-V3__67[[#This Row],[Estimated Value]])/V3__67[[#This Row],[Estimated Value]])</f>
        <v>1.6410564225690276</v>
      </c>
      <c r="P6" t="str">
        <f t="shared" si="0"/>
        <v>Above Estimate</v>
      </c>
    </row>
    <row r="7" spans="1:16" x14ac:dyDescent="0.3">
      <c r="A7" s="1">
        <v>39820</v>
      </c>
      <c r="B7">
        <v>2009</v>
      </c>
      <c r="C7" t="s">
        <v>21</v>
      </c>
      <c r="D7">
        <v>2095100</v>
      </c>
      <c r="E7">
        <v>2860000</v>
      </c>
      <c r="F7" t="s">
        <v>13</v>
      </c>
      <c r="G7" t="s">
        <v>14</v>
      </c>
      <c r="H7">
        <v>3</v>
      </c>
      <c r="I7">
        <v>1</v>
      </c>
      <c r="J7">
        <v>963</v>
      </c>
      <c r="K7">
        <v>1.0259529999999999</v>
      </c>
      <c r="L7" t="s">
        <v>16</v>
      </c>
      <c r="M7">
        <f>V3__67[[#This Row],[Sale Price]]/V3__67[[#This Row],[carpet_area]]</f>
        <v>2969.8857736240916</v>
      </c>
      <c r="N7">
        <f>IF(OR(V3__67[[#This Row],[Estimated Value]]="",V3__67[[#This Row],[Estimated Value]]=0),"",V3__67[[#This Row],[Sale Price]]-V3__67[[#This Row],[Estimated Value]])</f>
        <v>764900</v>
      </c>
      <c r="O7">
        <f>IF(OR(V3__67[[#This Row],[Estimated Value]]="",V3__67[[#This Row],[Estimated Value]]=0),"",(V3__67[[#This Row],[Sale Price]]-V3__67[[#This Row],[Estimated Value]])/V3__67[[#This Row],[Estimated Value]])</f>
        <v>0.36508997183905301</v>
      </c>
      <c r="P7" t="str">
        <f t="shared" si="0"/>
        <v>Above Estimate</v>
      </c>
    </row>
    <row r="8" spans="1:16" x14ac:dyDescent="0.3">
      <c r="A8" s="1">
        <v>39821</v>
      </c>
      <c r="B8">
        <v>2009</v>
      </c>
      <c r="C8" t="s">
        <v>18</v>
      </c>
      <c r="D8">
        <v>186410</v>
      </c>
      <c r="E8">
        <v>340000</v>
      </c>
      <c r="F8" t="s">
        <v>13</v>
      </c>
      <c r="G8" t="s">
        <v>14</v>
      </c>
      <c r="H8">
        <v>3</v>
      </c>
      <c r="I8">
        <v>2</v>
      </c>
      <c r="J8">
        <v>933</v>
      </c>
      <c r="K8">
        <v>1.0259529999999999</v>
      </c>
      <c r="L8" t="s">
        <v>16</v>
      </c>
      <c r="M8">
        <f>V3__67[[#This Row],[Sale Price]]/V3__67[[#This Row],[carpet_area]]</f>
        <v>364.41586280814579</v>
      </c>
      <c r="N8">
        <f>IF(OR(V3__67[[#This Row],[Estimated Value]]="",V3__67[[#This Row],[Estimated Value]]=0),"",V3__67[[#This Row],[Sale Price]]-V3__67[[#This Row],[Estimated Value]])</f>
        <v>153590</v>
      </c>
      <c r="O8">
        <f>IF(OR(V3__67[[#This Row],[Estimated Value]]="",V3__67[[#This Row],[Estimated Value]]=0),"",(V3__67[[#This Row],[Sale Price]]-V3__67[[#This Row],[Estimated Value]])/V3__67[[#This Row],[Estimated Value]])</f>
        <v>0.82393648409420095</v>
      </c>
      <c r="P8" t="str">
        <f t="shared" si="0"/>
        <v>Above Estimate</v>
      </c>
    </row>
    <row r="9" spans="1:16" x14ac:dyDescent="0.3">
      <c r="A9" s="1">
        <v>39822</v>
      </c>
      <c r="B9">
        <v>2009</v>
      </c>
      <c r="C9" t="s">
        <v>12</v>
      </c>
      <c r="D9">
        <v>56070</v>
      </c>
      <c r="E9">
        <v>75000</v>
      </c>
      <c r="F9" t="s">
        <v>19</v>
      </c>
      <c r="G9" t="s">
        <v>20</v>
      </c>
      <c r="H9">
        <v>4</v>
      </c>
      <c r="I9">
        <v>2</v>
      </c>
      <c r="J9">
        <v>1373</v>
      </c>
      <c r="K9">
        <v>1.0259529999999999</v>
      </c>
      <c r="L9" t="s">
        <v>22</v>
      </c>
      <c r="M9">
        <f>V3__67[[#This Row],[Sale Price]]/V3__67[[#This Row],[carpet_area]]</f>
        <v>54.624908958485072</v>
      </c>
      <c r="N9">
        <f>IF(OR(V3__67[[#This Row],[Estimated Value]]="",V3__67[[#This Row],[Estimated Value]]=0),"",V3__67[[#This Row],[Sale Price]]-V3__67[[#This Row],[Estimated Value]])</f>
        <v>18930</v>
      </c>
      <c r="O9">
        <f>IF(OR(V3__67[[#This Row],[Estimated Value]]="",V3__67[[#This Row],[Estimated Value]]=0),"",(V3__67[[#This Row],[Sale Price]]-V3__67[[#This Row],[Estimated Value]])/V3__67[[#This Row],[Estimated Value]])</f>
        <v>0.33761369716425899</v>
      </c>
      <c r="P9" t="str">
        <f t="shared" si="0"/>
        <v>Above Estimate</v>
      </c>
    </row>
    <row r="10" spans="1:16" x14ac:dyDescent="0.3">
      <c r="A10" s="1">
        <v>39823</v>
      </c>
      <c r="B10">
        <v>2009</v>
      </c>
      <c r="C10" t="s">
        <v>17</v>
      </c>
      <c r="D10">
        <v>160904</v>
      </c>
      <c r="E10">
        <v>399900</v>
      </c>
      <c r="F10" t="s">
        <v>19</v>
      </c>
      <c r="G10" t="s">
        <v>20</v>
      </c>
      <c r="H10">
        <v>4</v>
      </c>
      <c r="I10">
        <v>2</v>
      </c>
      <c r="J10">
        <v>1284</v>
      </c>
      <c r="K10">
        <v>1.0259529999999999</v>
      </c>
      <c r="L10" t="s">
        <v>16</v>
      </c>
      <c r="M10">
        <f>V3__67[[#This Row],[Sale Price]]/V3__67[[#This Row],[carpet_area]]</f>
        <v>311.44859813084111</v>
      </c>
      <c r="N10">
        <f>IF(OR(V3__67[[#This Row],[Estimated Value]]="",V3__67[[#This Row],[Estimated Value]]=0),"",V3__67[[#This Row],[Sale Price]]-V3__67[[#This Row],[Estimated Value]])</f>
        <v>238996</v>
      </c>
      <c r="O10">
        <f>IF(OR(V3__67[[#This Row],[Estimated Value]]="",V3__67[[#This Row],[Estimated Value]]=0),"",(V3__67[[#This Row],[Sale Price]]-V3__67[[#This Row],[Estimated Value]])/V3__67[[#This Row],[Estimated Value]])</f>
        <v>1.4853328692885199</v>
      </c>
      <c r="P10" t="str">
        <f t="shared" si="0"/>
        <v>Above Estimate</v>
      </c>
    </row>
    <row r="11" spans="1:16" x14ac:dyDescent="0.3">
      <c r="A11" s="1">
        <v>39824</v>
      </c>
      <c r="B11">
        <v>2009</v>
      </c>
      <c r="C11" t="s">
        <v>18</v>
      </c>
      <c r="D11">
        <v>342090</v>
      </c>
      <c r="E11">
        <v>850000</v>
      </c>
      <c r="F11" t="s">
        <v>13</v>
      </c>
      <c r="G11" t="s">
        <v>14</v>
      </c>
      <c r="H11">
        <v>3</v>
      </c>
      <c r="I11">
        <v>1</v>
      </c>
      <c r="J11">
        <v>914</v>
      </c>
      <c r="K11">
        <v>1.0259529999999999</v>
      </c>
      <c r="L11" t="s">
        <v>16</v>
      </c>
      <c r="M11">
        <f>V3__67[[#This Row],[Sale Price]]/V3__67[[#This Row],[carpet_area]]</f>
        <v>929.97811816192564</v>
      </c>
      <c r="N11">
        <f>IF(OR(V3__67[[#This Row],[Estimated Value]]="",V3__67[[#This Row],[Estimated Value]]=0),"",V3__67[[#This Row],[Sale Price]]-V3__67[[#This Row],[Estimated Value]])</f>
        <v>507910</v>
      </c>
      <c r="O11">
        <f>IF(OR(V3__67[[#This Row],[Estimated Value]]="",V3__67[[#This Row],[Estimated Value]]=0),"",(V3__67[[#This Row],[Sale Price]]-V3__67[[#This Row],[Estimated Value]])/V3__67[[#This Row],[Estimated Value]])</f>
        <v>1.484726241632319</v>
      </c>
      <c r="P11" t="str">
        <f t="shared" si="0"/>
        <v>Above Estimate</v>
      </c>
    </row>
    <row r="12" spans="1:16" x14ac:dyDescent="0.3">
      <c r="A12" s="1">
        <v>39825</v>
      </c>
      <c r="B12">
        <v>2009</v>
      </c>
      <c r="C12" t="s">
        <v>17</v>
      </c>
      <c r="D12">
        <v>71050</v>
      </c>
      <c r="E12">
        <v>280000</v>
      </c>
      <c r="F12" t="s">
        <v>19</v>
      </c>
      <c r="G12" t="s">
        <v>20</v>
      </c>
      <c r="H12">
        <v>4</v>
      </c>
      <c r="I12">
        <v>3</v>
      </c>
      <c r="J12">
        <v>1295</v>
      </c>
      <c r="K12">
        <v>1.0259529999999999</v>
      </c>
      <c r="L12" t="s">
        <v>16</v>
      </c>
      <c r="M12">
        <f>V3__67[[#This Row],[Sale Price]]/V3__67[[#This Row],[carpet_area]]</f>
        <v>216.21621621621622</v>
      </c>
      <c r="N12">
        <f>IF(OR(V3__67[[#This Row],[Estimated Value]]="",V3__67[[#This Row],[Estimated Value]]=0),"",V3__67[[#This Row],[Sale Price]]-V3__67[[#This Row],[Estimated Value]])</f>
        <v>208950</v>
      </c>
      <c r="O12">
        <f>IF(OR(V3__67[[#This Row],[Estimated Value]]="",V3__67[[#This Row],[Estimated Value]]=0),"",(V3__67[[#This Row],[Sale Price]]-V3__67[[#This Row],[Estimated Value]])/V3__67[[#This Row],[Estimated Value]])</f>
        <v>2.9408866995073892</v>
      </c>
      <c r="P12" t="str">
        <f t="shared" si="0"/>
        <v>Above Estimate</v>
      </c>
    </row>
    <row r="13" spans="1:16" x14ac:dyDescent="0.3">
      <c r="A13" s="1">
        <v>39826</v>
      </c>
      <c r="B13">
        <v>2009</v>
      </c>
      <c r="C13" t="s">
        <v>17</v>
      </c>
      <c r="D13">
        <v>135870</v>
      </c>
      <c r="E13">
        <v>362560</v>
      </c>
      <c r="F13" t="s">
        <v>19</v>
      </c>
      <c r="G13" t="s">
        <v>20</v>
      </c>
      <c r="H13">
        <v>4</v>
      </c>
      <c r="I13">
        <v>2</v>
      </c>
      <c r="J13">
        <v>1338</v>
      </c>
      <c r="K13">
        <v>1.0259529999999999</v>
      </c>
      <c r="L13" t="s">
        <v>22</v>
      </c>
      <c r="M13">
        <f>V3__67[[#This Row],[Sale Price]]/V3__67[[#This Row],[carpet_area]]</f>
        <v>270.97159940209269</v>
      </c>
      <c r="N13">
        <f>IF(OR(V3__67[[#This Row],[Estimated Value]]="",V3__67[[#This Row],[Estimated Value]]=0),"",V3__67[[#This Row],[Sale Price]]-V3__67[[#This Row],[Estimated Value]])</f>
        <v>226690</v>
      </c>
      <c r="O13">
        <f>IF(OR(V3__67[[#This Row],[Estimated Value]]="",V3__67[[#This Row],[Estimated Value]]=0),"",(V3__67[[#This Row],[Sale Price]]-V3__67[[#This Row],[Estimated Value]])/V3__67[[#This Row],[Estimated Value]])</f>
        <v>1.6684330610142049</v>
      </c>
      <c r="P13" t="str">
        <f t="shared" si="0"/>
        <v>Above Estimate</v>
      </c>
    </row>
    <row r="14" spans="1:16" x14ac:dyDescent="0.3">
      <c r="A14" s="1">
        <v>39827</v>
      </c>
      <c r="B14">
        <v>2009</v>
      </c>
      <c r="C14" t="s">
        <v>18</v>
      </c>
      <c r="D14">
        <v>154210</v>
      </c>
      <c r="E14">
        <v>412000</v>
      </c>
      <c r="F14" t="s">
        <v>13</v>
      </c>
      <c r="G14" t="s">
        <v>14</v>
      </c>
      <c r="H14">
        <v>3</v>
      </c>
      <c r="I14">
        <v>1</v>
      </c>
      <c r="J14">
        <v>955</v>
      </c>
      <c r="K14">
        <v>1.0259529999999999</v>
      </c>
      <c r="L14" t="s">
        <v>15</v>
      </c>
      <c r="M14">
        <f>V3__67[[#This Row],[Sale Price]]/V3__67[[#This Row],[carpet_area]]</f>
        <v>431.41361256544502</v>
      </c>
      <c r="N14">
        <f>IF(OR(V3__67[[#This Row],[Estimated Value]]="",V3__67[[#This Row],[Estimated Value]]=0),"",V3__67[[#This Row],[Sale Price]]-V3__67[[#This Row],[Estimated Value]])</f>
        <v>257790</v>
      </c>
      <c r="O14">
        <f>IF(OR(V3__67[[#This Row],[Estimated Value]]="",V3__67[[#This Row],[Estimated Value]]=0),"",(V3__67[[#This Row],[Sale Price]]-V3__67[[#This Row],[Estimated Value]])/V3__67[[#This Row],[Estimated Value]])</f>
        <v>1.6716814733156087</v>
      </c>
      <c r="P14" t="str">
        <f t="shared" si="0"/>
        <v>Above Estimate</v>
      </c>
    </row>
    <row r="15" spans="1:16" x14ac:dyDescent="0.3">
      <c r="A15" s="1">
        <v>39828</v>
      </c>
      <c r="B15">
        <v>2009</v>
      </c>
      <c r="C15" t="s">
        <v>17</v>
      </c>
      <c r="D15">
        <v>121870</v>
      </c>
      <c r="E15">
        <v>305000</v>
      </c>
      <c r="F15" t="s">
        <v>23</v>
      </c>
      <c r="G15" t="s">
        <v>24</v>
      </c>
      <c r="H15">
        <v>6</v>
      </c>
      <c r="I15">
        <v>6</v>
      </c>
      <c r="J15">
        <v>1817</v>
      </c>
      <c r="K15">
        <v>1.0259529999999999</v>
      </c>
      <c r="L15" t="s">
        <v>15</v>
      </c>
      <c r="M15">
        <f>V3__67[[#This Row],[Sale Price]]/V3__67[[#This Row],[carpet_area]]</f>
        <v>167.85910842047332</v>
      </c>
      <c r="N15">
        <f>IF(OR(V3__67[[#This Row],[Estimated Value]]="",V3__67[[#This Row],[Estimated Value]]=0),"",V3__67[[#This Row],[Sale Price]]-V3__67[[#This Row],[Estimated Value]])</f>
        <v>183130</v>
      </c>
      <c r="O15">
        <f>IF(OR(V3__67[[#This Row],[Estimated Value]]="",V3__67[[#This Row],[Estimated Value]]=0),"",(V3__67[[#This Row],[Sale Price]]-V3__67[[#This Row],[Estimated Value]])/V3__67[[#This Row],[Estimated Value]])</f>
        <v>1.5026667760728645</v>
      </c>
      <c r="P15" t="str">
        <f t="shared" si="0"/>
        <v>Above Estimate</v>
      </c>
    </row>
    <row r="16" spans="1:16" x14ac:dyDescent="0.3">
      <c r="A16" s="1">
        <v>39829</v>
      </c>
      <c r="B16">
        <v>2009</v>
      </c>
      <c r="C16" t="s">
        <v>21</v>
      </c>
      <c r="D16">
        <v>2215010</v>
      </c>
      <c r="E16">
        <v>2925000</v>
      </c>
      <c r="F16" t="s">
        <v>13</v>
      </c>
      <c r="G16" t="s">
        <v>14</v>
      </c>
      <c r="H16">
        <v>3</v>
      </c>
      <c r="I16">
        <v>2</v>
      </c>
      <c r="J16">
        <v>1065</v>
      </c>
      <c r="K16">
        <v>1.0259529999999999</v>
      </c>
      <c r="L16" t="s">
        <v>22</v>
      </c>
      <c r="M16">
        <f>V3__67[[#This Row],[Sale Price]]/V3__67[[#This Row],[carpet_area]]</f>
        <v>2746.4788732394368</v>
      </c>
      <c r="N16">
        <f>IF(OR(V3__67[[#This Row],[Estimated Value]]="",V3__67[[#This Row],[Estimated Value]]=0),"",V3__67[[#This Row],[Sale Price]]-V3__67[[#This Row],[Estimated Value]])</f>
        <v>709990</v>
      </c>
      <c r="O16">
        <f>IF(OR(V3__67[[#This Row],[Estimated Value]]="",V3__67[[#This Row],[Estimated Value]]=0),"",(V3__67[[#This Row],[Sale Price]]-V3__67[[#This Row],[Estimated Value]])/V3__67[[#This Row],[Estimated Value]])</f>
        <v>0.32053579893544498</v>
      </c>
      <c r="P16" t="str">
        <f t="shared" si="0"/>
        <v>Above Estimate</v>
      </c>
    </row>
    <row r="17" spans="1:16" x14ac:dyDescent="0.3">
      <c r="A17" s="1">
        <v>39830</v>
      </c>
      <c r="B17">
        <v>2009</v>
      </c>
      <c r="C17" t="s">
        <v>21</v>
      </c>
      <c r="D17">
        <v>1017400</v>
      </c>
      <c r="E17">
        <v>1052000</v>
      </c>
      <c r="F17" t="s">
        <v>13</v>
      </c>
      <c r="G17" t="s">
        <v>14</v>
      </c>
      <c r="H17">
        <v>3</v>
      </c>
      <c r="I17">
        <v>2</v>
      </c>
      <c r="J17">
        <v>984</v>
      </c>
      <c r="K17">
        <v>1.0259529999999999</v>
      </c>
      <c r="L17" t="s">
        <v>16</v>
      </c>
      <c r="M17">
        <f>V3__67[[#This Row],[Sale Price]]/V3__67[[#This Row],[carpet_area]]</f>
        <v>1069.1056910569105</v>
      </c>
      <c r="N17">
        <f>IF(OR(V3__67[[#This Row],[Estimated Value]]="",V3__67[[#This Row],[Estimated Value]]=0),"",V3__67[[#This Row],[Sale Price]]-V3__67[[#This Row],[Estimated Value]])</f>
        <v>34600</v>
      </c>
      <c r="O17">
        <f>IF(OR(V3__67[[#This Row],[Estimated Value]]="",V3__67[[#This Row],[Estimated Value]]=0),"",(V3__67[[#This Row],[Sale Price]]-V3__67[[#This Row],[Estimated Value]])/V3__67[[#This Row],[Estimated Value]])</f>
        <v>3.4008256339689402E-2</v>
      </c>
      <c r="P17" t="str">
        <f t="shared" si="0"/>
        <v>Above Estimate</v>
      </c>
    </row>
    <row r="18" spans="1:16" x14ac:dyDescent="0.3">
      <c r="A18" s="1">
        <v>39831</v>
      </c>
      <c r="B18">
        <v>2009</v>
      </c>
      <c r="C18" t="s">
        <v>17</v>
      </c>
      <c r="D18">
        <v>159460</v>
      </c>
      <c r="E18">
        <v>384000</v>
      </c>
      <c r="F18" t="s">
        <v>23</v>
      </c>
      <c r="G18" t="s">
        <v>24</v>
      </c>
      <c r="H18">
        <v>6</v>
      </c>
      <c r="I18">
        <v>4</v>
      </c>
      <c r="J18">
        <v>2131</v>
      </c>
      <c r="K18">
        <v>1.0259529999999999</v>
      </c>
      <c r="L18" t="s">
        <v>22</v>
      </c>
      <c r="M18">
        <f>V3__67[[#This Row],[Sale Price]]/V3__67[[#This Row],[carpet_area]]</f>
        <v>180.19709056780854</v>
      </c>
      <c r="N18">
        <f>IF(OR(V3__67[[#This Row],[Estimated Value]]="",V3__67[[#This Row],[Estimated Value]]=0),"",V3__67[[#This Row],[Sale Price]]-V3__67[[#This Row],[Estimated Value]])</f>
        <v>224540</v>
      </c>
      <c r="O18">
        <f>IF(OR(V3__67[[#This Row],[Estimated Value]]="",V3__67[[#This Row],[Estimated Value]]=0),"",(V3__67[[#This Row],[Sale Price]]-V3__67[[#This Row],[Estimated Value]])/V3__67[[#This Row],[Estimated Value]])</f>
        <v>1.4081274300765083</v>
      </c>
      <c r="P18" t="str">
        <f t="shared" si="0"/>
        <v>Above Estimate</v>
      </c>
    </row>
    <row r="19" spans="1:16" x14ac:dyDescent="0.3">
      <c r="A19" s="1">
        <v>39832</v>
      </c>
      <c r="B19">
        <v>2009</v>
      </c>
      <c r="C19" t="s">
        <v>17</v>
      </c>
      <c r="D19">
        <v>93521</v>
      </c>
      <c r="E19">
        <v>202500</v>
      </c>
      <c r="F19" t="s">
        <v>13</v>
      </c>
      <c r="G19" t="s">
        <v>14</v>
      </c>
      <c r="H19">
        <v>3</v>
      </c>
      <c r="I19">
        <v>2</v>
      </c>
      <c r="J19">
        <v>952</v>
      </c>
      <c r="K19">
        <v>1.0259529999999999</v>
      </c>
      <c r="L19" t="s">
        <v>16</v>
      </c>
      <c r="M19">
        <f>V3__67[[#This Row],[Sale Price]]/V3__67[[#This Row],[carpet_area]]</f>
        <v>212.71008403361344</v>
      </c>
      <c r="N19">
        <f>IF(OR(V3__67[[#This Row],[Estimated Value]]="",V3__67[[#This Row],[Estimated Value]]=0),"",V3__67[[#This Row],[Sale Price]]-V3__67[[#This Row],[Estimated Value]])</f>
        <v>108979</v>
      </c>
      <c r="O19">
        <f>IF(OR(V3__67[[#This Row],[Estimated Value]]="",V3__67[[#This Row],[Estimated Value]]=0),"",(V3__67[[#This Row],[Sale Price]]-V3__67[[#This Row],[Estimated Value]])/V3__67[[#This Row],[Estimated Value]])</f>
        <v>1.1652890794580897</v>
      </c>
      <c r="P19" t="str">
        <f t="shared" si="0"/>
        <v>Above Estimate</v>
      </c>
    </row>
    <row r="20" spans="1:16" x14ac:dyDescent="0.3">
      <c r="A20" s="1">
        <v>39833</v>
      </c>
      <c r="B20">
        <v>2009</v>
      </c>
      <c r="C20" t="s">
        <v>18</v>
      </c>
      <c r="D20">
        <v>212240</v>
      </c>
      <c r="E20">
        <v>437000</v>
      </c>
      <c r="F20" t="s">
        <v>13</v>
      </c>
      <c r="G20" t="s">
        <v>14</v>
      </c>
      <c r="H20">
        <v>3</v>
      </c>
      <c r="I20">
        <v>3</v>
      </c>
      <c r="J20">
        <v>967</v>
      </c>
      <c r="K20">
        <v>1.0259529999999999</v>
      </c>
      <c r="L20" t="s">
        <v>22</v>
      </c>
      <c r="M20">
        <f>V3__67[[#This Row],[Sale Price]]/V3__67[[#This Row],[carpet_area]]</f>
        <v>451.91313340227509</v>
      </c>
      <c r="N20">
        <f>IF(OR(V3__67[[#This Row],[Estimated Value]]="",V3__67[[#This Row],[Estimated Value]]=0),"",V3__67[[#This Row],[Sale Price]]-V3__67[[#This Row],[Estimated Value]])</f>
        <v>224760</v>
      </c>
      <c r="O20">
        <f>IF(OR(V3__67[[#This Row],[Estimated Value]]="",V3__67[[#This Row],[Estimated Value]]=0),"",(V3__67[[#This Row],[Sale Price]]-V3__67[[#This Row],[Estimated Value]])/V3__67[[#This Row],[Estimated Value]])</f>
        <v>1.0589898228420656</v>
      </c>
      <c r="P20" t="str">
        <f t="shared" si="0"/>
        <v>Above Estimate</v>
      </c>
    </row>
    <row r="21" spans="1:16" x14ac:dyDescent="0.3">
      <c r="A21" s="1">
        <v>39834</v>
      </c>
      <c r="B21">
        <v>2009</v>
      </c>
      <c r="C21" t="s">
        <v>17</v>
      </c>
      <c r="D21">
        <v>115290</v>
      </c>
      <c r="E21">
        <v>289900</v>
      </c>
      <c r="F21" t="s">
        <v>13</v>
      </c>
      <c r="G21" t="s">
        <v>14</v>
      </c>
      <c r="H21">
        <v>3</v>
      </c>
      <c r="I21">
        <v>1</v>
      </c>
      <c r="J21">
        <v>963</v>
      </c>
      <c r="K21">
        <v>1.0259529999999999</v>
      </c>
      <c r="L21" t="s">
        <v>15</v>
      </c>
      <c r="M21">
        <f>V3__67[[#This Row],[Sale Price]]/V3__67[[#This Row],[carpet_area]]</f>
        <v>301.03842159916928</v>
      </c>
      <c r="N21">
        <f>IF(OR(V3__67[[#This Row],[Estimated Value]]="",V3__67[[#This Row],[Estimated Value]]=0),"",V3__67[[#This Row],[Sale Price]]-V3__67[[#This Row],[Estimated Value]])</f>
        <v>174610</v>
      </c>
      <c r="O21">
        <f>IF(OR(V3__67[[#This Row],[Estimated Value]]="",V3__67[[#This Row],[Estimated Value]]=0),"",(V3__67[[#This Row],[Sale Price]]-V3__67[[#This Row],[Estimated Value]])/V3__67[[#This Row],[Estimated Value]])</f>
        <v>1.5145285801023507</v>
      </c>
      <c r="P21" t="str">
        <f t="shared" si="0"/>
        <v>Above Estimate</v>
      </c>
    </row>
    <row r="22" spans="1:16" x14ac:dyDescent="0.3">
      <c r="A22" s="1">
        <v>39835</v>
      </c>
      <c r="B22">
        <v>2009</v>
      </c>
      <c r="C22" t="s">
        <v>17</v>
      </c>
      <c r="D22">
        <v>128381</v>
      </c>
      <c r="E22">
        <v>330000</v>
      </c>
      <c r="F22" t="s">
        <v>13</v>
      </c>
      <c r="G22" t="s">
        <v>14</v>
      </c>
      <c r="H22">
        <v>3</v>
      </c>
      <c r="I22">
        <v>3</v>
      </c>
      <c r="J22">
        <v>959</v>
      </c>
      <c r="K22">
        <v>1.0259529999999999</v>
      </c>
      <c r="L22" t="s">
        <v>25</v>
      </c>
      <c r="M22">
        <f>V3__67[[#This Row],[Sale Price]]/V3__67[[#This Row],[carpet_area]]</f>
        <v>344.10844629822731</v>
      </c>
      <c r="N22">
        <f>IF(OR(V3__67[[#This Row],[Estimated Value]]="",V3__67[[#This Row],[Estimated Value]]=0),"",V3__67[[#This Row],[Sale Price]]-V3__67[[#This Row],[Estimated Value]])</f>
        <v>201619</v>
      </c>
      <c r="O22">
        <f>IF(OR(V3__67[[#This Row],[Estimated Value]]="",V3__67[[#This Row],[Estimated Value]]=0),"",(V3__67[[#This Row],[Sale Price]]-V3__67[[#This Row],[Estimated Value]])/V3__67[[#This Row],[Estimated Value]])</f>
        <v>1.5704738240082254</v>
      </c>
      <c r="P22" t="str">
        <f t="shared" si="0"/>
        <v>Above Estimate</v>
      </c>
    </row>
    <row r="23" spans="1:16" x14ac:dyDescent="0.3">
      <c r="A23" s="1">
        <v>39836</v>
      </c>
      <c r="B23">
        <v>2009</v>
      </c>
      <c r="C23" t="s">
        <v>21</v>
      </c>
      <c r="D23">
        <v>875700</v>
      </c>
      <c r="E23">
        <v>1372500</v>
      </c>
      <c r="F23" t="s">
        <v>13</v>
      </c>
      <c r="G23" t="s">
        <v>14</v>
      </c>
      <c r="H23">
        <v>3</v>
      </c>
      <c r="I23">
        <v>1</v>
      </c>
      <c r="J23">
        <v>1079</v>
      </c>
      <c r="K23">
        <v>1.0259529999999999</v>
      </c>
      <c r="L23" t="s">
        <v>16</v>
      </c>
      <c r="M23">
        <f>V3__67[[#This Row],[Sale Price]]/V3__67[[#This Row],[carpet_area]]</f>
        <v>1272.0111214087117</v>
      </c>
      <c r="N23">
        <f>IF(OR(V3__67[[#This Row],[Estimated Value]]="",V3__67[[#This Row],[Estimated Value]]=0),"",V3__67[[#This Row],[Sale Price]]-V3__67[[#This Row],[Estimated Value]])</f>
        <v>496800</v>
      </c>
      <c r="O23">
        <f>IF(OR(V3__67[[#This Row],[Estimated Value]]="",V3__67[[#This Row],[Estimated Value]]=0),"",(V3__67[[#This Row],[Sale Price]]-V3__67[[#This Row],[Estimated Value]])/V3__67[[#This Row],[Estimated Value]])</f>
        <v>0.56731757451181908</v>
      </c>
      <c r="P23" t="str">
        <f t="shared" si="0"/>
        <v>Above Estimate</v>
      </c>
    </row>
    <row r="24" spans="1:16" x14ac:dyDescent="0.3">
      <c r="A24" s="1">
        <v>39837</v>
      </c>
      <c r="B24">
        <v>2009</v>
      </c>
      <c r="C24" t="s">
        <v>12</v>
      </c>
      <c r="D24">
        <v>53200</v>
      </c>
      <c r="E24">
        <v>289000</v>
      </c>
      <c r="F24" t="s">
        <v>13</v>
      </c>
      <c r="G24" t="s">
        <v>14</v>
      </c>
      <c r="H24">
        <v>3</v>
      </c>
      <c r="I24">
        <v>3</v>
      </c>
      <c r="J24">
        <v>999</v>
      </c>
      <c r="K24">
        <v>1.0259529999999999</v>
      </c>
      <c r="L24" t="s">
        <v>25</v>
      </c>
      <c r="M24">
        <f>V3__67[[#This Row],[Sale Price]]/V3__67[[#This Row],[carpet_area]]</f>
        <v>289.28928928928929</v>
      </c>
      <c r="N24">
        <f>IF(OR(V3__67[[#This Row],[Estimated Value]]="",V3__67[[#This Row],[Estimated Value]]=0),"",V3__67[[#This Row],[Sale Price]]-V3__67[[#This Row],[Estimated Value]])</f>
        <v>235800</v>
      </c>
      <c r="O24">
        <f>IF(OR(V3__67[[#This Row],[Estimated Value]]="",V3__67[[#This Row],[Estimated Value]]=0),"",(V3__67[[#This Row],[Sale Price]]-V3__67[[#This Row],[Estimated Value]])/V3__67[[#This Row],[Estimated Value]])</f>
        <v>4.4323308270676689</v>
      </c>
      <c r="P24" t="str">
        <f t="shared" si="0"/>
        <v>Above Estimate</v>
      </c>
    </row>
    <row r="25" spans="1:16" x14ac:dyDescent="0.3">
      <c r="A25" s="1">
        <v>39838</v>
      </c>
      <c r="B25">
        <v>2009</v>
      </c>
      <c r="C25" t="s">
        <v>17</v>
      </c>
      <c r="D25">
        <v>417904</v>
      </c>
      <c r="E25">
        <v>232677</v>
      </c>
      <c r="F25" t="s">
        <v>23</v>
      </c>
      <c r="G25" t="s">
        <v>24</v>
      </c>
      <c r="H25">
        <v>6</v>
      </c>
      <c r="I25">
        <v>5</v>
      </c>
      <c r="J25">
        <v>1819</v>
      </c>
      <c r="K25">
        <v>1.0259529999999999</v>
      </c>
      <c r="L25" t="s">
        <v>22</v>
      </c>
      <c r="M25">
        <f>V3__67[[#This Row],[Sale Price]]/V3__67[[#This Row],[carpet_area]]</f>
        <v>127.91478834524465</v>
      </c>
      <c r="N25">
        <f>IF(OR(V3__67[[#This Row],[Estimated Value]]="",V3__67[[#This Row],[Estimated Value]]=0),"",V3__67[[#This Row],[Sale Price]]-V3__67[[#This Row],[Estimated Value]])</f>
        <v>-185227</v>
      </c>
      <c r="O25">
        <f>IF(OR(V3__67[[#This Row],[Estimated Value]]="",V3__67[[#This Row],[Estimated Value]]=0),"",(V3__67[[#This Row],[Sale Price]]-V3__67[[#This Row],[Estimated Value]])/V3__67[[#This Row],[Estimated Value]])</f>
        <v>-0.44322858838393508</v>
      </c>
      <c r="P25" t="str">
        <f t="shared" si="0"/>
        <v>Below Estimate</v>
      </c>
    </row>
    <row r="26" spans="1:16" x14ac:dyDescent="0.3">
      <c r="A26" s="1">
        <v>39839</v>
      </c>
      <c r="B26">
        <v>2009</v>
      </c>
      <c r="C26" t="s">
        <v>17</v>
      </c>
      <c r="D26">
        <v>105560</v>
      </c>
      <c r="E26">
        <v>224500</v>
      </c>
      <c r="F26" t="s">
        <v>13</v>
      </c>
      <c r="G26" t="s">
        <v>14</v>
      </c>
      <c r="H26">
        <v>3</v>
      </c>
      <c r="I26">
        <v>1</v>
      </c>
      <c r="J26">
        <v>1062</v>
      </c>
      <c r="K26">
        <v>1.0259529999999999</v>
      </c>
      <c r="L26" t="s">
        <v>16</v>
      </c>
      <c r="M26">
        <f>V3__67[[#This Row],[Sale Price]]/V3__67[[#This Row],[carpet_area]]</f>
        <v>211.39359698681733</v>
      </c>
      <c r="N26">
        <f>IF(OR(V3__67[[#This Row],[Estimated Value]]="",V3__67[[#This Row],[Estimated Value]]=0),"",V3__67[[#This Row],[Sale Price]]-V3__67[[#This Row],[Estimated Value]])</f>
        <v>118940</v>
      </c>
      <c r="O26">
        <f>IF(OR(V3__67[[#This Row],[Estimated Value]]="",V3__67[[#This Row],[Estimated Value]]=0),"",(V3__67[[#This Row],[Sale Price]]-V3__67[[#This Row],[Estimated Value]])/V3__67[[#This Row],[Estimated Value]])</f>
        <v>1.1267525577870405</v>
      </c>
      <c r="P26" t="str">
        <f t="shared" si="0"/>
        <v>Above Estimate</v>
      </c>
    </row>
    <row r="27" spans="1:16" x14ac:dyDescent="0.3">
      <c r="A27" s="1">
        <v>39840</v>
      </c>
      <c r="B27">
        <v>2009</v>
      </c>
      <c r="C27" t="s">
        <v>26</v>
      </c>
      <c r="D27">
        <v>545860</v>
      </c>
      <c r="E27">
        <v>720000</v>
      </c>
      <c r="F27" t="s">
        <v>13</v>
      </c>
      <c r="G27" t="s">
        <v>14</v>
      </c>
      <c r="H27">
        <v>3</v>
      </c>
      <c r="I27">
        <v>2</v>
      </c>
      <c r="J27">
        <v>1056</v>
      </c>
      <c r="K27">
        <v>1.0259529999999999</v>
      </c>
      <c r="L27" t="s">
        <v>16</v>
      </c>
      <c r="M27">
        <f>V3__67[[#This Row],[Sale Price]]/V3__67[[#This Row],[carpet_area]]</f>
        <v>681.81818181818187</v>
      </c>
      <c r="N27">
        <f>IF(OR(V3__67[[#This Row],[Estimated Value]]="",V3__67[[#This Row],[Estimated Value]]=0),"",V3__67[[#This Row],[Sale Price]]-V3__67[[#This Row],[Estimated Value]])</f>
        <v>174140</v>
      </c>
      <c r="O27">
        <f>IF(OR(V3__67[[#This Row],[Estimated Value]]="",V3__67[[#This Row],[Estimated Value]]=0),"",(V3__67[[#This Row],[Sale Price]]-V3__67[[#This Row],[Estimated Value]])/V3__67[[#This Row],[Estimated Value]])</f>
        <v>0.31901952881691276</v>
      </c>
      <c r="P27" t="str">
        <f t="shared" si="0"/>
        <v>Above Estimate</v>
      </c>
    </row>
    <row r="28" spans="1:16" x14ac:dyDescent="0.3">
      <c r="A28" s="1">
        <v>39841</v>
      </c>
      <c r="B28">
        <v>2009</v>
      </c>
      <c r="C28" t="s">
        <v>18</v>
      </c>
      <c r="D28">
        <v>198310</v>
      </c>
      <c r="E28">
        <v>422000</v>
      </c>
      <c r="F28" t="s">
        <v>13</v>
      </c>
      <c r="G28" t="s">
        <v>14</v>
      </c>
      <c r="H28">
        <v>3</v>
      </c>
      <c r="I28">
        <v>1</v>
      </c>
      <c r="J28">
        <v>954</v>
      </c>
      <c r="K28">
        <v>1.0259529999999999</v>
      </c>
      <c r="L28" t="s">
        <v>16</v>
      </c>
      <c r="M28">
        <f>V3__67[[#This Row],[Sale Price]]/V3__67[[#This Row],[carpet_area]]</f>
        <v>442.34800838574421</v>
      </c>
      <c r="N28">
        <f>IF(OR(V3__67[[#This Row],[Estimated Value]]="",V3__67[[#This Row],[Estimated Value]]=0),"",V3__67[[#This Row],[Sale Price]]-V3__67[[#This Row],[Estimated Value]])</f>
        <v>223690</v>
      </c>
      <c r="O28">
        <f>IF(OR(V3__67[[#This Row],[Estimated Value]]="",V3__67[[#This Row],[Estimated Value]]=0),"",(V3__67[[#This Row],[Sale Price]]-V3__67[[#This Row],[Estimated Value]])/V3__67[[#This Row],[Estimated Value]])</f>
        <v>1.1279814431949977</v>
      </c>
      <c r="P28" t="str">
        <f t="shared" si="0"/>
        <v>Above Estimate</v>
      </c>
    </row>
    <row r="29" spans="1:16" x14ac:dyDescent="0.3">
      <c r="A29" s="1">
        <v>39842</v>
      </c>
      <c r="B29">
        <v>2009</v>
      </c>
      <c r="C29" t="s">
        <v>21</v>
      </c>
      <c r="D29">
        <v>1152270</v>
      </c>
      <c r="E29">
        <v>1750000</v>
      </c>
      <c r="F29" t="s">
        <v>13</v>
      </c>
      <c r="G29" t="s">
        <v>14</v>
      </c>
      <c r="H29">
        <v>3</v>
      </c>
      <c r="I29">
        <v>3</v>
      </c>
      <c r="J29">
        <v>1040</v>
      </c>
      <c r="K29">
        <v>1.0259529999999999</v>
      </c>
      <c r="L29" t="s">
        <v>15</v>
      </c>
      <c r="M29">
        <f>V3__67[[#This Row],[Sale Price]]/V3__67[[#This Row],[carpet_area]]</f>
        <v>1682.6923076923076</v>
      </c>
      <c r="N29">
        <f>IF(OR(V3__67[[#This Row],[Estimated Value]]="",V3__67[[#This Row],[Estimated Value]]=0),"",V3__67[[#This Row],[Sale Price]]-V3__67[[#This Row],[Estimated Value]])</f>
        <v>597730</v>
      </c>
      <c r="O29">
        <f>IF(OR(V3__67[[#This Row],[Estimated Value]]="",V3__67[[#This Row],[Estimated Value]]=0),"",(V3__67[[#This Row],[Sale Price]]-V3__67[[#This Row],[Estimated Value]])/V3__67[[#This Row],[Estimated Value]])</f>
        <v>0.51874126723771341</v>
      </c>
      <c r="P29" t="str">
        <f t="shared" si="0"/>
        <v>Above Estimate</v>
      </c>
    </row>
    <row r="30" spans="1:16" x14ac:dyDescent="0.3">
      <c r="A30" s="1">
        <v>39843</v>
      </c>
      <c r="B30">
        <v>2009</v>
      </c>
      <c r="C30" t="s">
        <v>12</v>
      </c>
      <c r="D30">
        <v>60270</v>
      </c>
      <c r="E30">
        <v>154000</v>
      </c>
      <c r="F30" t="s">
        <v>13</v>
      </c>
      <c r="G30" t="s">
        <v>14</v>
      </c>
      <c r="H30">
        <v>3</v>
      </c>
      <c r="I30">
        <v>2</v>
      </c>
      <c r="J30">
        <v>1030</v>
      </c>
      <c r="K30">
        <v>1.0259529999999999</v>
      </c>
      <c r="L30" t="s">
        <v>16</v>
      </c>
      <c r="M30">
        <f>V3__67[[#This Row],[Sale Price]]/V3__67[[#This Row],[carpet_area]]</f>
        <v>149.51456310679612</v>
      </c>
      <c r="N30">
        <f>IF(OR(V3__67[[#This Row],[Estimated Value]]="",V3__67[[#This Row],[Estimated Value]]=0),"",V3__67[[#This Row],[Sale Price]]-V3__67[[#This Row],[Estimated Value]])</f>
        <v>93730</v>
      </c>
      <c r="O30">
        <f>IF(OR(V3__67[[#This Row],[Estimated Value]]="",V3__67[[#This Row],[Estimated Value]]=0),"",(V3__67[[#This Row],[Sale Price]]-V3__67[[#This Row],[Estimated Value]])/V3__67[[#This Row],[Estimated Value]])</f>
        <v>1.5551684088269455</v>
      </c>
      <c r="P30" t="str">
        <f t="shared" si="0"/>
        <v>Above Estimate</v>
      </c>
    </row>
    <row r="31" spans="1:16" x14ac:dyDescent="0.3">
      <c r="A31" s="1">
        <v>39844</v>
      </c>
      <c r="B31">
        <v>2009</v>
      </c>
      <c r="C31" t="s">
        <v>26</v>
      </c>
      <c r="D31">
        <v>451500</v>
      </c>
      <c r="E31">
        <v>1000000</v>
      </c>
      <c r="F31" t="s">
        <v>13</v>
      </c>
      <c r="G31" t="s">
        <v>14</v>
      </c>
      <c r="H31">
        <v>3</v>
      </c>
      <c r="I31">
        <v>1</v>
      </c>
      <c r="J31">
        <v>1064</v>
      </c>
      <c r="K31">
        <v>1.0259529999999999</v>
      </c>
      <c r="L31" t="s">
        <v>15</v>
      </c>
      <c r="M31">
        <f>V3__67[[#This Row],[Sale Price]]/V3__67[[#This Row],[carpet_area]]</f>
        <v>939.8496240601504</v>
      </c>
      <c r="N31">
        <f>IF(OR(V3__67[[#This Row],[Estimated Value]]="",V3__67[[#This Row],[Estimated Value]]=0),"",V3__67[[#This Row],[Sale Price]]-V3__67[[#This Row],[Estimated Value]])</f>
        <v>548500</v>
      </c>
      <c r="O31">
        <f>IF(OR(V3__67[[#This Row],[Estimated Value]]="",V3__67[[#This Row],[Estimated Value]]=0),"",(V3__67[[#This Row],[Sale Price]]-V3__67[[#This Row],[Estimated Value]])/V3__67[[#This Row],[Estimated Value]])</f>
        <v>1.2148394241417497</v>
      </c>
      <c r="P31" t="str">
        <f t="shared" si="0"/>
        <v>Above Estimate</v>
      </c>
    </row>
    <row r="32" spans="1:16" x14ac:dyDescent="0.3">
      <c r="A32" s="1">
        <v>39845</v>
      </c>
      <c r="B32">
        <v>2009</v>
      </c>
      <c r="C32" t="s">
        <v>17</v>
      </c>
      <c r="D32">
        <v>117670</v>
      </c>
      <c r="E32">
        <v>249900</v>
      </c>
      <c r="F32" t="s">
        <v>13</v>
      </c>
      <c r="G32" t="s">
        <v>14</v>
      </c>
      <c r="H32">
        <v>3</v>
      </c>
      <c r="I32">
        <v>3</v>
      </c>
      <c r="J32">
        <v>931</v>
      </c>
      <c r="K32">
        <v>1.0259529999999999</v>
      </c>
      <c r="L32" t="s">
        <v>25</v>
      </c>
      <c r="M32">
        <f>V3__67[[#This Row],[Sale Price]]/V3__67[[#This Row],[carpet_area]]</f>
        <v>268.42105263157896</v>
      </c>
      <c r="N32">
        <f>IF(OR(V3__67[[#This Row],[Estimated Value]]="",V3__67[[#This Row],[Estimated Value]]=0),"",V3__67[[#This Row],[Sale Price]]-V3__67[[#This Row],[Estimated Value]])</f>
        <v>132230</v>
      </c>
      <c r="O32">
        <f>IF(OR(V3__67[[#This Row],[Estimated Value]]="",V3__67[[#This Row],[Estimated Value]]=0),"",(V3__67[[#This Row],[Sale Price]]-V3__67[[#This Row],[Estimated Value]])/V3__67[[#This Row],[Estimated Value]])</f>
        <v>1.1237358715050565</v>
      </c>
      <c r="P32" t="str">
        <f t="shared" si="0"/>
        <v>Above Estimate</v>
      </c>
    </row>
    <row r="33" spans="1:16" x14ac:dyDescent="0.3">
      <c r="A33" s="1">
        <v>39846</v>
      </c>
      <c r="B33">
        <v>2009</v>
      </c>
      <c r="C33" t="s">
        <v>18</v>
      </c>
      <c r="D33">
        <v>350000</v>
      </c>
      <c r="E33">
        <v>1600000</v>
      </c>
      <c r="F33" t="s">
        <v>13</v>
      </c>
      <c r="G33" t="s">
        <v>14</v>
      </c>
      <c r="H33">
        <v>3</v>
      </c>
      <c r="I33">
        <v>2</v>
      </c>
      <c r="J33">
        <v>904</v>
      </c>
      <c r="K33">
        <v>1.0259529999999999</v>
      </c>
      <c r="L33" t="s">
        <v>16</v>
      </c>
      <c r="M33">
        <f>V3__67[[#This Row],[Sale Price]]/V3__67[[#This Row],[carpet_area]]</f>
        <v>1769.9115044247787</v>
      </c>
      <c r="N33">
        <f>IF(OR(V3__67[[#This Row],[Estimated Value]]="",V3__67[[#This Row],[Estimated Value]]=0),"",V3__67[[#This Row],[Sale Price]]-V3__67[[#This Row],[Estimated Value]])</f>
        <v>1250000</v>
      </c>
      <c r="O33">
        <f>IF(OR(V3__67[[#This Row],[Estimated Value]]="",V3__67[[#This Row],[Estimated Value]]=0),"",(V3__67[[#This Row],[Sale Price]]-V3__67[[#This Row],[Estimated Value]])/V3__67[[#This Row],[Estimated Value]])</f>
        <v>3.5714285714285716</v>
      </c>
      <c r="P33" t="str">
        <f t="shared" si="0"/>
        <v>Above Estimate</v>
      </c>
    </row>
    <row r="34" spans="1:16" x14ac:dyDescent="0.3">
      <c r="A34" s="1">
        <v>39847</v>
      </c>
      <c r="B34">
        <v>2009</v>
      </c>
      <c r="C34" t="s">
        <v>12</v>
      </c>
      <c r="D34">
        <v>59010</v>
      </c>
      <c r="E34">
        <v>129900</v>
      </c>
      <c r="F34" t="s">
        <v>13</v>
      </c>
      <c r="G34" t="s">
        <v>14</v>
      </c>
      <c r="H34">
        <v>3</v>
      </c>
      <c r="I34">
        <v>1</v>
      </c>
      <c r="J34">
        <v>1046</v>
      </c>
      <c r="K34">
        <v>1.0259529999999999</v>
      </c>
      <c r="L34" t="s">
        <v>15</v>
      </c>
      <c r="M34">
        <f>V3__67[[#This Row],[Sale Price]]/V3__67[[#This Row],[carpet_area]]</f>
        <v>124.18738049713193</v>
      </c>
      <c r="N34">
        <f>IF(OR(V3__67[[#This Row],[Estimated Value]]="",V3__67[[#This Row],[Estimated Value]]=0),"",V3__67[[#This Row],[Sale Price]]-V3__67[[#This Row],[Estimated Value]])</f>
        <v>70890</v>
      </c>
      <c r="O34">
        <f>IF(OR(V3__67[[#This Row],[Estimated Value]]="",V3__67[[#This Row],[Estimated Value]]=0),"",(V3__67[[#This Row],[Sale Price]]-V3__67[[#This Row],[Estimated Value]])/V3__67[[#This Row],[Estimated Value]])</f>
        <v>1.2013218098627352</v>
      </c>
      <c r="P34" t="str">
        <f t="shared" si="0"/>
        <v>Above Estimate</v>
      </c>
    </row>
    <row r="35" spans="1:16" x14ac:dyDescent="0.3">
      <c r="A35" s="1">
        <v>39848</v>
      </c>
      <c r="B35">
        <v>2009</v>
      </c>
      <c r="C35" t="s">
        <v>18</v>
      </c>
      <c r="D35">
        <v>1954890</v>
      </c>
      <c r="E35">
        <v>2700000</v>
      </c>
      <c r="F35" t="s">
        <v>13</v>
      </c>
      <c r="G35" t="s">
        <v>14</v>
      </c>
      <c r="H35">
        <v>3</v>
      </c>
      <c r="I35">
        <v>3</v>
      </c>
      <c r="J35">
        <v>1034</v>
      </c>
      <c r="K35">
        <v>1.0259529999999999</v>
      </c>
      <c r="L35" t="s">
        <v>15</v>
      </c>
      <c r="M35">
        <f>V3__67[[#This Row],[Sale Price]]/V3__67[[#This Row],[carpet_area]]</f>
        <v>2611.218568665377</v>
      </c>
      <c r="N35">
        <f>IF(OR(V3__67[[#This Row],[Estimated Value]]="",V3__67[[#This Row],[Estimated Value]]=0),"",V3__67[[#This Row],[Sale Price]]-V3__67[[#This Row],[Estimated Value]])</f>
        <v>745110</v>
      </c>
      <c r="O35">
        <f>IF(OR(V3__67[[#This Row],[Estimated Value]]="",V3__67[[#This Row],[Estimated Value]]=0),"",(V3__67[[#This Row],[Sale Price]]-V3__67[[#This Row],[Estimated Value]])/V3__67[[#This Row],[Estimated Value]])</f>
        <v>0.38115188066847749</v>
      </c>
      <c r="P35" t="str">
        <f t="shared" si="0"/>
        <v>Above Estimate</v>
      </c>
    </row>
    <row r="36" spans="1:16" x14ac:dyDescent="0.3">
      <c r="A36" s="1">
        <v>39849</v>
      </c>
      <c r="B36">
        <v>2009</v>
      </c>
      <c r="C36" t="s">
        <v>21</v>
      </c>
      <c r="D36">
        <v>6246170</v>
      </c>
      <c r="E36">
        <v>8500000</v>
      </c>
      <c r="F36" t="s">
        <v>13</v>
      </c>
      <c r="G36" t="s">
        <v>14</v>
      </c>
      <c r="H36">
        <v>3</v>
      </c>
      <c r="I36">
        <v>1</v>
      </c>
      <c r="J36">
        <v>1080</v>
      </c>
      <c r="K36">
        <v>1.0259529999999999</v>
      </c>
      <c r="L36" t="s">
        <v>15</v>
      </c>
      <c r="M36">
        <f>V3__67[[#This Row],[Sale Price]]/V3__67[[#This Row],[carpet_area]]</f>
        <v>7870.3703703703704</v>
      </c>
      <c r="N36">
        <f>IF(OR(V3__67[[#This Row],[Estimated Value]]="",V3__67[[#This Row],[Estimated Value]]=0),"",V3__67[[#This Row],[Sale Price]]-V3__67[[#This Row],[Estimated Value]])</f>
        <v>2253830</v>
      </c>
      <c r="O36">
        <f>IF(OR(V3__67[[#This Row],[Estimated Value]]="",V3__67[[#This Row],[Estimated Value]]=0),"",(V3__67[[#This Row],[Sale Price]]-V3__67[[#This Row],[Estimated Value]])/V3__67[[#This Row],[Estimated Value]])</f>
        <v>0.36083391902557888</v>
      </c>
      <c r="P36" t="str">
        <f t="shared" si="0"/>
        <v>Above Estimate</v>
      </c>
    </row>
    <row r="37" spans="1:16" x14ac:dyDescent="0.3">
      <c r="A37" s="1">
        <v>39850</v>
      </c>
      <c r="B37">
        <v>2009</v>
      </c>
      <c r="C37" t="s">
        <v>12</v>
      </c>
      <c r="D37">
        <v>88480</v>
      </c>
      <c r="E37">
        <v>220000</v>
      </c>
      <c r="F37" t="s">
        <v>13</v>
      </c>
      <c r="G37" t="s">
        <v>14</v>
      </c>
      <c r="H37">
        <v>3</v>
      </c>
      <c r="I37">
        <v>1</v>
      </c>
      <c r="J37">
        <v>1057</v>
      </c>
      <c r="K37">
        <v>1.0259529999999999</v>
      </c>
      <c r="L37" t="s">
        <v>16</v>
      </c>
      <c r="M37">
        <f>V3__67[[#This Row],[Sale Price]]/V3__67[[#This Row],[carpet_area]]</f>
        <v>208.13623462630085</v>
      </c>
      <c r="N37">
        <f>IF(OR(V3__67[[#This Row],[Estimated Value]]="",V3__67[[#This Row],[Estimated Value]]=0),"",V3__67[[#This Row],[Sale Price]]-V3__67[[#This Row],[Estimated Value]])</f>
        <v>131520</v>
      </c>
      <c r="O37">
        <f>IF(OR(V3__67[[#This Row],[Estimated Value]]="",V3__67[[#This Row],[Estimated Value]]=0),"",(V3__67[[#This Row],[Sale Price]]-V3__67[[#This Row],[Estimated Value]])/V3__67[[#This Row],[Estimated Value]])</f>
        <v>1.4864376130198915</v>
      </c>
      <c r="P37" t="str">
        <f t="shared" si="0"/>
        <v>Above Estimate</v>
      </c>
    </row>
    <row r="38" spans="1:16" x14ac:dyDescent="0.3">
      <c r="A38" s="1">
        <v>39851</v>
      </c>
      <c r="B38">
        <v>2009</v>
      </c>
      <c r="C38" t="s">
        <v>26</v>
      </c>
      <c r="D38">
        <v>243740</v>
      </c>
      <c r="E38">
        <v>340000</v>
      </c>
      <c r="F38" t="s">
        <v>13</v>
      </c>
      <c r="G38" t="s">
        <v>14</v>
      </c>
      <c r="H38">
        <v>3</v>
      </c>
      <c r="I38">
        <v>1</v>
      </c>
      <c r="J38">
        <v>906</v>
      </c>
      <c r="K38">
        <v>1.0259529999999999</v>
      </c>
      <c r="L38" t="s">
        <v>22</v>
      </c>
      <c r="M38">
        <f>V3__67[[#This Row],[Sale Price]]/V3__67[[#This Row],[carpet_area]]</f>
        <v>375.27593818984548</v>
      </c>
      <c r="N38">
        <f>IF(OR(V3__67[[#This Row],[Estimated Value]]="",V3__67[[#This Row],[Estimated Value]]=0),"",V3__67[[#This Row],[Sale Price]]-V3__67[[#This Row],[Estimated Value]])</f>
        <v>96260</v>
      </c>
      <c r="O38">
        <f>IF(OR(V3__67[[#This Row],[Estimated Value]]="",V3__67[[#This Row],[Estimated Value]]=0),"",(V3__67[[#This Row],[Sale Price]]-V3__67[[#This Row],[Estimated Value]])/V3__67[[#This Row],[Estimated Value]])</f>
        <v>0.3949290227291376</v>
      </c>
      <c r="P38" t="str">
        <f t="shared" si="0"/>
        <v>Above Estimate</v>
      </c>
    </row>
    <row r="39" spans="1:16" x14ac:dyDescent="0.3">
      <c r="A39" s="1">
        <v>39852</v>
      </c>
      <c r="B39">
        <v>2009</v>
      </c>
      <c r="C39" t="s">
        <v>12</v>
      </c>
      <c r="D39">
        <v>67270</v>
      </c>
      <c r="E39">
        <v>200000</v>
      </c>
      <c r="F39" t="s">
        <v>19</v>
      </c>
      <c r="G39" t="s">
        <v>20</v>
      </c>
      <c r="H39">
        <v>4</v>
      </c>
      <c r="I39">
        <v>4</v>
      </c>
      <c r="J39">
        <v>1300</v>
      </c>
      <c r="K39">
        <v>1.0259529999999999</v>
      </c>
      <c r="L39" t="s">
        <v>15</v>
      </c>
      <c r="M39">
        <f>V3__67[[#This Row],[Sale Price]]/V3__67[[#This Row],[carpet_area]]</f>
        <v>153.84615384615384</v>
      </c>
      <c r="N39">
        <f>IF(OR(V3__67[[#This Row],[Estimated Value]]="",V3__67[[#This Row],[Estimated Value]]=0),"",V3__67[[#This Row],[Sale Price]]-V3__67[[#This Row],[Estimated Value]])</f>
        <v>132730</v>
      </c>
      <c r="O39">
        <f>IF(OR(V3__67[[#This Row],[Estimated Value]]="",V3__67[[#This Row],[Estimated Value]]=0),"",(V3__67[[#This Row],[Sale Price]]-V3__67[[#This Row],[Estimated Value]])/V3__67[[#This Row],[Estimated Value]])</f>
        <v>1.9730935037906943</v>
      </c>
      <c r="P39" t="str">
        <f t="shared" si="0"/>
        <v>Above Estimate</v>
      </c>
    </row>
    <row r="40" spans="1:16" x14ac:dyDescent="0.3">
      <c r="A40" s="1">
        <v>39853</v>
      </c>
      <c r="B40">
        <v>2009</v>
      </c>
      <c r="C40" t="s">
        <v>17</v>
      </c>
      <c r="D40">
        <v>85540</v>
      </c>
      <c r="E40">
        <v>230000</v>
      </c>
      <c r="F40" t="s">
        <v>13</v>
      </c>
      <c r="G40" t="s">
        <v>14</v>
      </c>
      <c r="H40">
        <v>3</v>
      </c>
      <c r="I40">
        <v>3</v>
      </c>
      <c r="J40">
        <v>1016</v>
      </c>
      <c r="K40">
        <v>1.0259529999999999</v>
      </c>
      <c r="L40" t="s">
        <v>25</v>
      </c>
      <c r="M40">
        <f>V3__67[[#This Row],[Sale Price]]/V3__67[[#This Row],[carpet_area]]</f>
        <v>226.37795275590551</v>
      </c>
      <c r="N40">
        <f>IF(OR(V3__67[[#This Row],[Estimated Value]]="",V3__67[[#This Row],[Estimated Value]]=0),"",V3__67[[#This Row],[Sale Price]]-V3__67[[#This Row],[Estimated Value]])</f>
        <v>144460</v>
      </c>
      <c r="O40">
        <f>IF(OR(V3__67[[#This Row],[Estimated Value]]="",V3__67[[#This Row],[Estimated Value]]=0),"",(V3__67[[#This Row],[Sale Price]]-V3__67[[#This Row],[Estimated Value]])/V3__67[[#This Row],[Estimated Value]])</f>
        <v>1.6888005611409866</v>
      </c>
      <c r="P40" t="str">
        <f t="shared" si="0"/>
        <v>Above Estimate</v>
      </c>
    </row>
    <row r="41" spans="1:16" x14ac:dyDescent="0.3">
      <c r="A41" s="1">
        <v>39854</v>
      </c>
      <c r="B41">
        <v>2009</v>
      </c>
      <c r="C41" t="s">
        <v>17</v>
      </c>
      <c r="D41">
        <v>83161</v>
      </c>
      <c r="E41">
        <v>190000</v>
      </c>
      <c r="F41" t="s">
        <v>13</v>
      </c>
      <c r="G41" t="s">
        <v>14</v>
      </c>
      <c r="H41">
        <v>3</v>
      </c>
      <c r="I41">
        <v>3</v>
      </c>
      <c r="J41">
        <v>900</v>
      </c>
      <c r="K41">
        <v>1.0259529999999999</v>
      </c>
      <c r="L41" t="s">
        <v>15</v>
      </c>
      <c r="M41">
        <f>V3__67[[#This Row],[Sale Price]]/V3__67[[#This Row],[carpet_area]]</f>
        <v>211.11111111111111</v>
      </c>
      <c r="N41">
        <f>IF(OR(V3__67[[#This Row],[Estimated Value]]="",V3__67[[#This Row],[Estimated Value]]=0),"",V3__67[[#This Row],[Sale Price]]-V3__67[[#This Row],[Estimated Value]])</f>
        <v>106839</v>
      </c>
      <c r="O41">
        <f>IF(OR(V3__67[[#This Row],[Estimated Value]]="",V3__67[[#This Row],[Estimated Value]]=0),"",(V3__67[[#This Row],[Sale Price]]-V3__67[[#This Row],[Estimated Value]])/V3__67[[#This Row],[Estimated Value]])</f>
        <v>1.2847248109089597</v>
      </c>
      <c r="P41" t="str">
        <f t="shared" si="0"/>
        <v>Above Estimate</v>
      </c>
    </row>
    <row r="42" spans="1:16" x14ac:dyDescent="0.3">
      <c r="A42" s="1">
        <v>39855</v>
      </c>
      <c r="B42">
        <v>2009</v>
      </c>
      <c r="C42" t="s">
        <v>21</v>
      </c>
      <c r="D42">
        <v>628460</v>
      </c>
      <c r="E42">
        <v>800000</v>
      </c>
      <c r="F42" t="s">
        <v>13</v>
      </c>
      <c r="G42" t="s">
        <v>14</v>
      </c>
      <c r="H42">
        <v>3</v>
      </c>
      <c r="I42">
        <v>3</v>
      </c>
      <c r="J42">
        <v>1025</v>
      </c>
      <c r="K42">
        <v>1.0259529999999999</v>
      </c>
      <c r="L42" t="s">
        <v>16</v>
      </c>
      <c r="M42">
        <f>V3__67[[#This Row],[Sale Price]]/V3__67[[#This Row],[carpet_area]]</f>
        <v>780.48780487804879</v>
      </c>
      <c r="N42">
        <f>IF(OR(V3__67[[#This Row],[Estimated Value]]="",V3__67[[#This Row],[Estimated Value]]=0),"",V3__67[[#This Row],[Sale Price]]-V3__67[[#This Row],[Estimated Value]])</f>
        <v>171540</v>
      </c>
      <c r="O42">
        <f>IF(OR(V3__67[[#This Row],[Estimated Value]]="",V3__67[[#This Row],[Estimated Value]]=0),"",(V3__67[[#This Row],[Sale Price]]-V3__67[[#This Row],[Estimated Value]])/V3__67[[#This Row],[Estimated Value]])</f>
        <v>0.27295293256531838</v>
      </c>
      <c r="P42" t="str">
        <f t="shared" si="0"/>
        <v>Above Estimate</v>
      </c>
    </row>
    <row r="43" spans="1:16" x14ac:dyDescent="0.3">
      <c r="A43" s="1">
        <v>39856</v>
      </c>
      <c r="B43">
        <v>2009</v>
      </c>
      <c r="C43" t="s">
        <v>21</v>
      </c>
      <c r="D43">
        <v>651630</v>
      </c>
      <c r="E43">
        <v>770000</v>
      </c>
      <c r="F43" t="s">
        <v>13</v>
      </c>
      <c r="G43" t="s">
        <v>14</v>
      </c>
      <c r="H43">
        <v>3</v>
      </c>
      <c r="I43">
        <v>2</v>
      </c>
      <c r="J43">
        <v>1029</v>
      </c>
      <c r="K43">
        <v>1.0259529999999999</v>
      </c>
      <c r="L43" t="s">
        <v>16</v>
      </c>
      <c r="M43">
        <f>V3__67[[#This Row],[Sale Price]]/V3__67[[#This Row],[carpet_area]]</f>
        <v>748.2993197278912</v>
      </c>
      <c r="N43">
        <f>IF(OR(V3__67[[#This Row],[Estimated Value]]="",V3__67[[#This Row],[Estimated Value]]=0),"",V3__67[[#This Row],[Sale Price]]-V3__67[[#This Row],[Estimated Value]])</f>
        <v>118370</v>
      </c>
      <c r="O43">
        <f>IF(OR(V3__67[[#This Row],[Estimated Value]]="",V3__67[[#This Row],[Estimated Value]]=0),"",(V3__67[[#This Row],[Sale Price]]-V3__67[[#This Row],[Estimated Value]])/V3__67[[#This Row],[Estimated Value]])</f>
        <v>0.18165216457191966</v>
      </c>
      <c r="P43" t="str">
        <f t="shared" si="0"/>
        <v>Above Estimate</v>
      </c>
    </row>
    <row r="44" spans="1:16" x14ac:dyDescent="0.3">
      <c r="A44" s="1">
        <v>39857</v>
      </c>
      <c r="B44">
        <v>2009</v>
      </c>
      <c r="C44" t="s">
        <v>17</v>
      </c>
      <c r="D44">
        <v>133070</v>
      </c>
      <c r="E44">
        <v>290000</v>
      </c>
      <c r="F44" t="s">
        <v>13</v>
      </c>
      <c r="G44" t="s">
        <v>14</v>
      </c>
      <c r="H44">
        <v>3</v>
      </c>
      <c r="I44">
        <v>3</v>
      </c>
      <c r="J44">
        <v>1023</v>
      </c>
      <c r="K44">
        <v>1.0259529999999999</v>
      </c>
      <c r="L44" t="s">
        <v>16</v>
      </c>
      <c r="M44">
        <f>V3__67[[#This Row],[Sale Price]]/V3__67[[#This Row],[carpet_area]]</f>
        <v>283.47996089931576</v>
      </c>
      <c r="N44">
        <f>IF(OR(V3__67[[#This Row],[Estimated Value]]="",V3__67[[#This Row],[Estimated Value]]=0),"",V3__67[[#This Row],[Sale Price]]-V3__67[[#This Row],[Estimated Value]])</f>
        <v>156930</v>
      </c>
      <c r="O44">
        <f>IF(OR(V3__67[[#This Row],[Estimated Value]]="",V3__67[[#This Row],[Estimated Value]]=0),"",(V3__67[[#This Row],[Sale Price]]-V3__67[[#This Row],[Estimated Value]])/V3__67[[#This Row],[Estimated Value]])</f>
        <v>1.1793041256481551</v>
      </c>
      <c r="P44" t="str">
        <f t="shared" si="0"/>
        <v>Above Estimate</v>
      </c>
    </row>
    <row r="45" spans="1:16" x14ac:dyDescent="0.3">
      <c r="A45" s="1">
        <v>39858</v>
      </c>
      <c r="B45">
        <v>2009</v>
      </c>
      <c r="C45" t="s">
        <v>12</v>
      </c>
      <c r="D45">
        <v>67200</v>
      </c>
      <c r="E45">
        <v>184900</v>
      </c>
      <c r="F45" t="s">
        <v>23</v>
      </c>
      <c r="G45" t="s">
        <v>24</v>
      </c>
      <c r="H45">
        <v>6</v>
      </c>
      <c r="I45">
        <v>4</v>
      </c>
      <c r="J45">
        <v>1821</v>
      </c>
      <c r="K45">
        <v>1.0259529999999999</v>
      </c>
      <c r="L45" t="s">
        <v>16</v>
      </c>
      <c r="M45">
        <f>V3__67[[#This Row],[Sale Price]]/V3__67[[#This Row],[carpet_area]]</f>
        <v>101.53761669412411</v>
      </c>
      <c r="N45">
        <f>IF(OR(V3__67[[#This Row],[Estimated Value]]="",V3__67[[#This Row],[Estimated Value]]=0),"",V3__67[[#This Row],[Sale Price]]-V3__67[[#This Row],[Estimated Value]])</f>
        <v>117700</v>
      </c>
      <c r="O45">
        <f>IF(OR(V3__67[[#This Row],[Estimated Value]]="",V3__67[[#This Row],[Estimated Value]]=0),"",(V3__67[[#This Row],[Sale Price]]-V3__67[[#This Row],[Estimated Value]])/V3__67[[#This Row],[Estimated Value]])</f>
        <v>1.7514880952380953</v>
      </c>
      <c r="P45" t="str">
        <f t="shared" si="0"/>
        <v>Above Estimate</v>
      </c>
    </row>
    <row r="46" spans="1:16" x14ac:dyDescent="0.3">
      <c r="A46" s="1">
        <v>39859</v>
      </c>
      <c r="B46">
        <v>2009</v>
      </c>
      <c r="C46" t="s">
        <v>12</v>
      </c>
      <c r="D46">
        <v>78680</v>
      </c>
      <c r="E46">
        <v>175000</v>
      </c>
      <c r="F46" t="s">
        <v>23</v>
      </c>
      <c r="G46" t="s">
        <v>24</v>
      </c>
      <c r="H46">
        <v>6</v>
      </c>
      <c r="I46">
        <v>4</v>
      </c>
      <c r="J46">
        <v>2062</v>
      </c>
      <c r="K46">
        <v>1.0259529999999999</v>
      </c>
      <c r="L46" t="s">
        <v>22</v>
      </c>
      <c r="M46">
        <f>V3__67[[#This Row],[Sale Price]]/V3__67[[#This Row],[carpet_area]]</f>
        <v>84.869059165858388</v>
      </c>
      <c r="N46">
        <f>IF(OR(V3__67[[#This Row],[Estimated Value]]="",V3__67[[#This Row],[Estimated Value]]=0),"",V3__67[[#This Row],[Sale Price]]-V3__67[[#This Row],[Estimated Value]])</f>
        <v>96320</v>
      </c>
      <c r="O46">
        <f>IF(OR(V3__67[[#This Row],[Estimated Value]]="",V3__67[[#This Row],[Estimated Value]]=0),"",(V3__67[[#This Row],[Sale Price]]-V3__67[[#This Row],[Estimated Value]])/V3__67[[#This Row],[Estimated Value]])</f>
        <v>1.2241992882562278</v>
      </c>
      <c r="P46" t="str">
        <f t="shared" si="0"/>
        <v>Above Estimate</v>
      </c>
    </row>
    <row r="47" spans="1:16" x14ac:dyDescent="0.3">
      <c r="A47" s="1">
        <v>39860</v>
      </c>
      <c r="B47">
        <v>2009</v>
      </c>
      <c r="C47" t="s">
        <v>17</v>
      </c>
      <c r="D47">
        <v>174231</v>
      </c>
      <c r="E47">
        <v>363000</v>
      </c>
      <c r="F47" t="s">
        <v>27</v>
      </c>
      <c r="G47" t="s">
        <v>28</v>
      </c>
      <c r="H47">
        <v>8</v>
      </c>
      <c r="I47">
        <v>6</v>
      </c>
      <c r="J47">
        <v>2935</v>
      </c>
      <c r="K47">
        <v>1.0259529999999999</v>
      </c>
      <c r="L47" t="s">
        <v>15</v>
      </c>
      <c r="M47">
        <f>V3__67[[#This Row],[Sale Price]]/V3__67[[#This Row],[carpet_area]]</f>
        <v>123.67972742759795</v>
      </c>
      <c r="N47">
        <f>IF(OR(V3__67[[#This Row],[Estimated Value]]="",V3__67[[#This Row],[Estimated Value]]=0),"",V3__67[[#This Row],[Sale Price]]-V3__67[[#This Row],[Estimated Value]])</f>
        <v>188769</v>
      </c>
      <c r="O47">
        <f>IF(OR(V3__67[[#This Row],[Estimated Value]]="",V3__67[[#This Row],[Estimated Value]]=0),"",(V3__67[[#This Row],[Sale Price]]-V3__67[[#This Row],[Estimated Value]])/V3__67[[#This Row],[Estimated Value]])</f>
        <v>1.0834409490848356</v>
      </c>
      <c r="P47" t="str">
        <f t="shared" si="0"/>
        <v>Above Estimate</v>
      </c>
    </row>
    <row r="48" spans="1:16" x14ac:dyDescent="0.3">
      <c r="A48" s="1">
        <v>39861</v>
      </c>
      <c r="B48">
        <v>2009</v>
      </c>
      <c r="C48" t="s">
        <v>21</v>
      </c>
      <c r="D48">
        <v>2828910</v>
      </c>
      <c r="E48">
        <v>4450000</v>
      </c>
      <c r="F48" t="s">
        <v>13</v>
      </c>
      <c r="G48" t="s">
        <v>14</v>
      </c>
      <c r="H48">
        <v>3</v>
      </c>
      <c r="I48">
        <v>2</v>
      </c>
      <c r="J48">
        <v>920</v>
      </c>
      <c r="K48">
        <v>1.0259529999999999</v>
      </c>
      <c r="L48" t="s">
        <v>16</v>
      </c>
      <c r="M48">
        <f>V3__67[[#This Row],[Sale Price]]/V3__67[[#This Row],[carpet_area]]</f>
        <v>4836.95652173913</v>
      </c>
      <c r="N48">
        <f>IF(OR(V3__67[[#This Row],[Estimated Value]]="",V3__67[[#This Row],[Estimated Value]]=0),"",V3__67[[#This Row],[Sale Price]]-V3__67[[#This Row],[Estimated Value]])</f>
        <v>1621090</v>
      </c>
      <c r="O48">
        <f>IF(OR(V3__67[[#This Row],[Estimated Value]]="",V3__67[[#This Row],[Estimated Value]]=0),"",(V3__67[[#This Row],[Sale Price]]-V3__67[[#This Row],[Estimated Value]])/V3__67[[#This Row],[Estimated Value]])</f>
        <v>0.57304403462817832</v>
      </c>
      <c r="P48" t="str">
        <f t="shared" si="0"/>
        <v>Above Estimate</v>
      </c>
    </row>
    <row r="49" spans="1:16" x14ac:dyDescent="0.3">
      <c r="A49" s="1">
        <v>39862</v>
      </c>
      <c r="B49">
        <v>2009</v>
      </c>
      <c r="C49" t="s">
        <v>18</v>
      </c>
      <c r="D49">
        <v>206010</v>
      </c>
      <c r="E49">
        <v>320000</v>
      </c>
      <c r="F49" t="s">
        <v>13</v>
      </c>
      <c r="G49" t="s">
        <v>14</v>
      </c>
      <c r="H49">
        <v>3</v>
      </c>
      <c r="I49">
        <v>1</v>
      </c>
      <c r="J49">
        <v>913</v>
      </c>
      <c r="K49">
        <v>1.0259529999999999</v>
      </c>
      <c r="L49" t="s">
        <v>15</v>
      </c>
      <c r="M49">
        <f>V3__67[[#This Row],[Sale Price]]/V3__67[[#This Row],[carpet_area]]</f>
        <v>350.49288061336256</v>
      </c>
      <c r="N49">
        <f>IF(OR(V3__67[[#This Row],[Estimated Value]]="",V3__67[[#This Row],[Estimated Value]]=0),"",V3__67[[#This Row],[Sale Price]]-V3__67[[#This Row],[Estimated Value]])</f>
        <v>113990</v>
      </c>
      <c r="O49">
        <f>IF(OR(V3__67[[#This Row],[Estimated Value]]="",V3__67[[#This Row],[Estimated Value]]=0),"",(V3__67[[#This Row],[Sale Price]]-V3__67[[#This Row],[Estimated Value]])/V3__67[[#This Row],[Estimated Value]])</f>
        <v>0.55332265424008542</v>
      </c>
      <c r="P49" t="str">
        <f t="shared" si="0"/>
        <v>Above Estimate</v>
      </c>
    </row>
    <row r="50" spans="1:16" x14ac:dyDescent="0.3">
      <c r="A50" s="1">
        <v>39863</v>
      </c>
      <c r="B50">
        <v>2009</v>
      </c>
      <c r="C50" t="s">
        <v>17</v>
      </c>
      <c r="D50">
        <v>73220</v>
      </c>
      <c r="E50">
        <v>299900</v>
      </c>
      <c r="F50" t="s">
        <v>23</v>
      </c>
      <c r="G50" t="s">
        <v>24</v>
      </c>
      <c r="H50">
        <v>6</v>
      </c>
      <c r="I50">
        <v>4</v>
      </c>
      <c r="J50">
        <v>2142</v>
      </c>
      <c r="K50">
        <v>1.0259529999999999</v>
      </c>
      <c r="L50" t="s">
        <v>22</v>
      </c>
      <c r="M50">
        <f>V3__67[[#This Row],[Sale Price]]/V3__67[[#This Row],[carpet_area]]</f>
        <v>140.00933706816059</v>
      </c>
      <c r="N50">
        <f>IF(OR(V3__67[[#This Row],[Estimated Value]]="",V3__67[[#This Row],[Estimated Value]]=0),"",V3__67[[#This Row],[Sale Price]]-V3__67[[#This Row],[Estimated Value]])</f>
        <v>226680</v>
      </c>
      <c r="O50">
        <f>IF(OR(V3__67[[#This Row],[Estimated Value]]="",V3__67[[#This Row],[Estimated Value]]=0),"",(V3__67[[#This Row],[Sale Price]]-V3__67[[#This Row],[Estimated Value]])/V3__67[[#This Row],[Estimated Value]])</f>
        <v>3.0958754438677958</v>
      </c>
      <c r="P50" t="str">
        <f t="shared" si="0"/>
        <v>Above Estimate</v>
      </c>
    </row>
    <row r="51" spans="1:16" x14ac:dyDescent="0.3">
      <c r="A51" s="1">
        <v>39864</v>
      </c>
      <c r="B51">
        <v>2009</v>
      </c>
      <c r="C51" t="s">
        <v>21</v>
      </c>
      <c r="D51">
        <v>1849120</v>
      </c>
      <c r="E51">
        <v>3500000</v>
      </c>
      <c r="F51" t="s">
        <v>13</v>
      </c>
      <c r="G51" t="s">
        <v>14</v>
      </c>
      <c r="H51">
        <v>3</v>
      </c>
      <c r="I51">
        <v>2</v>
      </c>
      <c r="J51">
        <v>928</v>
      </c>
      <c r="K51">
        <v>1.0259529999999999</v>
      </c>
      <c r="L51" t="s">
        <v>25</v>
      </c>
      <c r="M51">
        <f>V3__67[[#This Row],[Sale Price]]/V3__67[[#This Row],[carpet_area]]</f>
        <v>3771.5517241379312</v>
      </c>
      <c r="N51">
        <f>IF(OR(V3__67[[#This Row],[Estimated Value]]="",V3__67[[#This Row],[Estimated Value]]=0),"",V3__67[[#This Row],[Sale Price]]-V3__67[[#This Row],[Estimated Value]])</f>
        <v>1650880</v>
      </c>
      <c r="O51">
        <f>IF(OR(V3__67[[#This Row],[Estimated Value]]="",V3__67[[#This Row],[Estimated Value]]=0),"",(V3__67[[#This Row],[Sale Price]]-V3__67[[#This Row],[Estimated Value]])/V3__67[[#This Row],[Estimated Value]])</f>
        <v>0.8927922471229558</v>
      </c>
      <c r="P51" t="str">
        <f t="shared" si="0"/>
        <v>Above Estimate</v>
      </c>
    </row>
    <row r="52" spans="1:16" x14ac:dyDescent="0.3">
      <c r="A52" s="1">
        <v>39865</v>
      </c>
      <c r="B52">
        <v>2009</v>
      </c>
      <c r="C52" t="s">
        <v>17</v>
      </c>
      <c r="D52">
        <v>117601</v>
      </c>
      <c r="E52">
        <v>230000</v>
      </c>
      <c r="F52" t="s">
        <v>13</v>
      </c>
      <c r="G52" t="s">
        <v>14</v>
      </c>
      <c r="H52">
        <v>3</v>
      </c>
      <c r="I52">
        <v>2</v>
      </c>
      <c r="J52">
        <v>1016</v>
      </c>
      <c r="K52">
        <v>1.0259529999999999</v>
      </c>
      <c r="L52" t="s">
        <v>15</v>
      </c>
      <c r="M52">
        <f>V3__67[[#This Row],[Sale Price]]/V3__67[[#This Row],[carpet_area]]</f>
        <v>226.37795275590551</v>
      </c>
      <c r="N52">
        <f>IF(OR(V3__67[[#This Row],[Estimated Value]]="",V3__67[[#This Row],[Estimated Value]]=0),"",V3__67[[#This Row],[Sale Price]]-V3__67[[#This Row],[Estimated Value]])</f>
        <v>112399</v>
      </c>
      <c r="O52">
        <f>IF(OR(V3__67[[#This Row],[Estimated Value]]="",V3__67[[#This Row],[Estimated Value]]=0),"",(V3__67[[#This Row],[Sale Price]]-V3__67[[#This Row],[Estimated Value]])/V3__67[[#This Row],[Estimated Value]])</f>
        <v>0.95576568226460656</v>
      </c>
      <c r="P52" t="str">
        <f t="shared" si="0"/>
        <v>Above Estimate</v>
      </c>
    </row>
    <row r="53" spans="1:16" x14ac:dyDescent="0.3">
      <c r="A53" s="1">
        <v>39866</v>
      </c>
      <c r="B53">
        <v>2009</v>
      </c>
      <c r="C53" t="s">
        <v>12</v>
      </c>
      <c r="D53">
        <v>70140</v>
      </c>
      <c r="E53">
        <v>110000</v>
      </c>
      <c r="F53" t="s">
        <v>13</v>
      </c>
      <c r="G53" t="s">
        <v>14</v>
      </c>
      <c r="H53">
        <v>3</v>
      </c>
      <c r="I53">
        <v>2</v>
      </c>
      <c r="J53">
        <v>909</v>
      </c>
      <c r="K53">
        <v>1.0259529999999999</v>
      </c>
      <c r="L53" t="s">
        <v>15</v>
      </c>
      <c r="M53">
        <f>V3__67[[#This Row],[Sale Price]]/V3__67[[#This Row],[carpet_area]]</f>
        <v>121.01210121012102</v>
      </c>
      <c r="N53">
        <f>IF(OR(V3__67[[#This Row],[Estimated Value]]="",V3__67[[#This Row],[Estimated Value]]=0),"",V3__67[[#This Row],[Sale Price]]-V3__67[[#This Row],[Estimated Value]])</f>
        <v>39860</v>
      </c>
      <c r="O53">
        <f>IF(OR(V3__67[[#This Row],[Estimated Value]]="",V3__67[[#This Row],[Estimated Value]]=0),"",(V3__67[[#This Row],[Sale Price]]-V3__67[[#This Row],[Estimated Value]])/V3__67[[#This Row],[Estimated Value]])</f>
        <v>0.56829198745366405</v>
      </c>
      <c r="P53" t="str">
        <f t="shared" si="0"/>
        <v>Above Estimate</v>
      </c>
    </row>
    <row r="54" spans="1:16" x14ac:dyDescent="0.3">
      <c r="A54" s="1">
        <v>39867</v>
      </c>
      <c r="B54">
        <v>2009</v>
      </c>
      <c r="C54" t="s">
        <v>17</v>
      </c>
      <c r="D54">
        <v>110390</v>
      </c>
      <c r="E54">
        <v>250000</v>
      </c>
      <c r="F54" t="s">
        <v>13</v>
      </c>
      <c r="G54" t="s">
        <v>14</v>
      </c>
      <c r="H54">
        <v>3</v>
      </c>
      <c r="I54">
        <v>1</v>
      </c>
      <c r="J54">
        <v>904</v>
      </c>
      <c r="K54">
        <v>1.0259529999999999</v>
      </c>
      <c r="L54" t="s">
        <v>22</v>
      </c>
      <c r="M54">
        <f>V3__67[[#This Row],[Sale Price]]/V3__67[[#This Row],[carpet_area]]</f>
        <v>276.54867256637169</v>
      </c>
      <c r="N54">
        <f>IF(OR(V3__67[[#This Row],[Estimated Value]]="",V3__67[[#This Row],[Estimated Value]]=0),"",V3__67[[#This Row],[Sale Price]]-V3__67[[#This Row],[Estimated Value]])</f>
        <v>139610</v>
      </c>
      <c r="O54">
        <f>IF(OR(V3__67[[#This Row],[Estimated Value]]="",V3__67[[#This Row],[Estimated Value]]=0),"",(V3__67[[#This Row],[Sale Price]]-V3__67[[#This Row],[Estimated Value]])/V3__67[[#This Row],[Estimated Value]])</f>
        <v>1.2646978893015672</v>
      </c>
      <c r="P54" t="str">
        <f t="shared" si="0"/>
        <v>Above Estimate</v>
      </c>
    </row>
    <row r="55" spans="1:16" x14ac:dyDescent="0.3">
      <c r="A55" s="1">
        <v>39868</v>
      </c>
      <c r="B55">
        <v>2009</v>
      </c>
      <c r="C55" t="s">
        <v>12</v>
      </c>
      <c r="D55">
        <v>77070</v>
      </c>
      <c r="E55">
        <v>177000</v>
      </c>
      <c r="F55" t="s">
        <v>13</v>
      </c>
      <c r="G55" t="s">
        <v>14</v>
      </c>
      <c r="H55">
        <v>3</v>
      </c>
      <c r="I55">
        <v>1</v>
      </c>
      <c r="J55">
        <v>975</v>
      </c>
      <c r="K55">
        <v>1.0259529999999999</v>
      </c>
      <c r="L55" t="s">
        <v>22</v>
      </c>
      <c r="M55">
        <f>V3__67[[#This Row],[Sale Price]]/V3__67[[#This Row],[carpet_area]]</f>
        <v>181.53846153846155</v>
      </c>
      <c r="N55">
        <f>IF(OR(V3__67[[#This Row],[Estimated Value]]="",V3__67[[#This Row],[Estimated Value]]=0),"",V3__67[[#This Row],[Sale Price]]-V3__67[[#This Row],[Estimated Value]])</f>
        <v>99930</v>
      </c>
      <c r="O55">
        <f>IF(OR(V3__67[[#This Row],[Estimated Value]]="",V3__67[[#This Row],[Estimated Value]]=0),"",(V3__67[[#This Row],[Sale Price]]-V3__67[[#This Row],[Estimated Value]])/V3__67[[#This Row],[Estimated Value]])</f>
        <v>1.2966134682755937</v>
      </c>
      <c r="P55" t="str">
        <f t="shared" si="0"/>
        <v>Above Estimate</v>
      </c>
    </row>
    <row r="56" spans="1:16" x14ac:dyDescent="0.3">
      <c r="A56" s="1">
        <v>39869</v>
      </c>
      <c r="B56">
        <v>2009</v>
      </c>
      <c r="C56" t="s">
        <v>17</v>
      </c>
      <c r="D56">
        <v>61228</v>
      </c>
      <c r="E56">
        <v>7000</v>
      </c>
      <c r="F56" t="s">
        <v>13</v>
      </c>
      <c r="G56" t="s">
        <v>14</v>
      </c>
      <c r="H56">
        <v>3</v>
      </c>
      <c r="I56">
        <v>1</v>
      </c>
      <c r="J56">
        <v>1058</v>
      </c>
      <c r="K56">
        <v>1.0259529999999999</v>
      </c>
      <c r="L56" t="s">
        <v>16</v>
      </c>
      <c r="M56">
        <f>V3__67[[#This Row],[Sale Price]]/V3__67[[#This Row],[carpet_area]]</f>
        <v>6.616257088846881</v>
      </c>
      <c r="N56">
        <f>IF(OR(V3__67[[#This Row],[Estimated Value]]="",V3__67[[#This Row],[Estimated Value]]=0),"",V3__67[[#This Row],[Sale Price]]-V3__67[[#This Row],[Estimated Value]])</f>
        <v>-54228</v>
      </c>
      <c r="O56">
        <f>IF(OR(V3__67[[#This Row],[Estimated Value]]="",V3__67[[#This Row],[Estimated Value]]=0),"",(V3__67[[#This Row],[Sale Price]]-V3__67[[#This Row],[Estimated Value]])/V3__67[[#This Row],[Estimated Value]])</f>
        <v>-0.88567322140197291</v>
      </c>
      <c r="P56" t="str">
        <f t="shared" si="0"/>
        <v>Below Estimate</v>
      </c>
    </row>
    <row r="57" spans="1:16" x14ac:dyDescent="0.3">
      <c r="A57" s="1">
        <v>39870</v>
      </c>
      <c r="B57">
        <v>2009</v>
      </c>
      <c r="C57" t="s">
        <v>12</v>
      </c>
      <c r="D57">
        <v>57820</v>
      </c>
      <c r="E57">
        <v>135000</v>
      </c>
      <c r="F57" t="s">
        <v>13</v>
      </c>
      <c r="G57" t="s">
        <v>14</v>
      </c>
      <c r="H57">
        <v>3</v>
      </c>
      <c r="I57">
        <v>2</v>
      </c>
      <c r="J57">
        <v>909</v>
      </c>
      <c r="K57">
        <v>1.0259529999999999</v>
      </c>
      <c r="L57" t="s">
        <v>25</v>
      </c>
      <c r="M57">
        <f>V3__67[[#This Row],[Sale Price]]/V3__67[[#This Row],[carpet_area]]</f>
        <v>148.51485148514851</v>
      </c>
      <c r="N57">
        <f>IF(OR(V3__67[[#This Row],[Estimated Value]]="",V3__67[[#This Row],[Estimated Value]]=0),"",V3__67[[#This Row],[Sale Price]]-V3__67[[#This Row],[Estimated Value]])</f>
        <v>77180</v>
      </c>
      <c r="O57">
        <f>IF(OR(V3__67[[#This Row],[Estimated Value]]="",V3__67[[#This Row],[Estimated Value]]=0),"",(V3__67[[#This Row],[Sale Price]]-V3__67[[#This Row],[Estimated Value]])/V3__67[[#This Row],[Estimated Value]])</f>
        <v>1.3348322379799378</v>
      </c>
      <c r="P57" t="str">
        <f t="shared" si="0"/>
        <v>Above Estimate</v>
      </c>
    </row>
    <row r="58" spans="1:16" x14ac:dyDescent="0.3">
      <c r="A58" s="1">
        <v>39871</v>
      </c>
      <c r="B58">
        <v>2009</v>
      </c>
      <c r="C58" t="s">
        <v>21</v>
      </c>
      <c r="D58">
        <v>653450</v>
      </c>
      <c r="E58">
        <v>1250000</v>
      </c>
      <c r="F58" t="s">
        <v>13</v>
      </c>
      <c r="G58" t="s">
        <v>14</v>
      </c>
      <c r="H58">
        <v>3</v>
      </c>
      <c r="I58">
        <v>2</v>
      </c>
      <c r="J58">
        <v>932</v>
      </c>
      <c r="K58">
        <v>1.0259529999999999</v>
      </c>
      <c r="L58" t="s">
        <v>15</v>
      </c>
      <c r="M58">
        <f>V3__67[[#This Row],[Sale Price]]/V3__67[[#This Row],[carpet_area]]</f>
        <v>1341.2017167381973</v>
      </c>
      <c r="N58">
        <f>IF(OR(V3__67[[#This Row],[Estimated Value]]="",V3__67[[#This Row],[Estimated Value]]=0),"",V3__67[[#This Row],[Sale Price]]-V3__67[[#This Row],[Estimated Value]])</f>
        <v>596550</v>
      </c>
      <c r="O58">
        <f>IF(OR(V3__67[[#This Row],[Estimated Value]]="",V3__67[[#This Row],[Estimated Value]]=0),"",(V3__67[[#This Row],[Sale Price]]-V3__67[[#This Row],[Estimated Value]])/V3__67[[#This Row],[Estimated Value]])</f>
        <v>0.9129237126023414</v>
      </c>
      <c r="P58" t="str">
        <f t="shared" si="0"/>
        <v>Above Estimate</v>
      </c>
    </row>
    <row r="59" spans="1:16" x14ac:dyDescent="0.3">
      <c r="A59" s="1">
        <v>39872</v>
      </c>
      <c r="B59">
        <v>2009</v>
      </c>
      <c r="C59" t="s">
        <v>12</v>
      </c>
      <c r="D59">
        <v>47050</v>
      </c>
      <c r="E59">
        <v>96400</v>
      </c>
      <c r="F59" t="s">
        <v>13</v>
      </c>
      <c r="G59" t="s">
        <v>14</v>
      </c>
      <c r="H59">
        <v>3</v>
      </c>
      <c r="I59">
        <v>1</v>
      </c>
      <c r="J59">
        <v>913</v>
      </c>
      <c r="K59">
        <v>1.0259529999999999</v>
      </c>
      <c r="L59" t="s">
        <v>22</v>
      </c>
      <c r="M59">
        <f>V3__67[[#This Row],[Sale Price]]/V3__67[[#This Row],[carpet_area]]</f>
        <v>105.58598028477546</v>
      </c>
      <c r="N59">
        <f>IF(OR(V3__67[[#This Row],[Estimated Value]]="",V3__67[[#This Row],[Estimated Value]]=0),"",V3__67[[#This Row],[Sale Price]]-V3__67[[#This Row],[Estimated Value]])</f>
        <v>49350</v>
      </c>
      <c r="O59">
        <f>IF(OR(V3__67[[#This Row],[Estimated Value]]="",V3__67[[#This Row],[Estimated Value]]=0),"",(V3__67[[#This Row],[Sale Price]]-V3__67[[#This Row],[Estimated Value]])/V3__67[[#This Row],[Estimated Value]])</f>
        <v>1.0488841657810839</v>
      </c>
      <c r="P59" t="str">
        <f t="shared" si="0"/>
        <v>Above Estimate</v>
      </c>
    </row>
    <row r="60" spans="1:16" x14ac:dyDescent="0.3">
      <c r="A60" s="1">
        <v>39873</v>
      </c>
      <c r="B60">
        <v>2009</v>
      </c>
      <c r="C60" t="s">
        <v>17</v>
      </c>
      <c r="D60">
        <v>56000</v>
      </c>
      <c r="E60">
        <v>240000</v>
      </c>
      <c r="F60" t="s">
        <v>13</v>
      </c>
      <c r="G60" t="s">
        <v>14</v>
      </c>
      <c r="H60">
        <v>3</v>
      </c>
      <c r="I60">
        <v>2</v>
      </c>
      <c r="J60">
        <v>959</v>
      </c>
      <c r="K60">
        <v>1.0259529999999999</v>
      </c>
      <c r="L60" t="s">
        <v>15</v>
      </c>
      <c r="M60">
        <f>V3__67[[#This Row],[Sale Price]]/V3__67[[#This Row],[carpet_area]]</f>
        <v>250.26068821689259</v>
      </c>
      <c r="N60">
        <f>IF(OR(V3__67[[#This Row],[Estimated Value]]="",V3__67[[#This Row],[Estimated Value]]=0),"",V3__67[[#This Row],[Sale Price]]-V3__67[[#This Row],[Estimated Value]])</f>
        <v>184000</v>
      </c>
      <c r="O60">
        <f>IF(OR(V3__67[[#This Row],[Estimated Value]]="",V3__67[[#This Row],[Estimated Value]]=0),"",(V3__67[[#This Row],[Sale Price]]-V3__67[[#This Row],[Estimated Value]])/V3__67[[#This Row],[Estimated Value]])</f>
        <v>3.2857142857142856</v>
      </c>
      <c r="P60" t="str">
        <f t="shared" si="0"/>
        <v>Above Estimate</v>
      </c>
    </row>
    <row r="61" spans="1:16" x14ac:dyDescent="0.3">
      <c r="A61" s="1">
        <v>39874</v>
      </c>
      <c r="B61">
        <v>2009</v>
      </c>
      <c r="C61" t="s">
        <v>12</v>
      </c>
      <c r="D61">
        <v>52510</v>
      </c>
      <c r="E61">
        <v>121500</v>
      </c>
      <c r="F61" t="s">
        <v>19</v>
      </c>
      <c r="G61" t="s">
        <v>20</v>
      </c>
      <c r="H61">
        <v>4</v>
      </c>
      <c r="I61">
        <v>4</v>
      </c>
      <c r="J61">
        <v>1487</v>
      </c>
      <c r="K61">
        <v>1.0259529999999999</v>
      </c>
      <c r="L61" t="s">
        <v>22</v>
      </c>
      <c r="M61">
        <f>V3__67[[#This Row],[Sale Price]]/V3__67[[#This Row],[carpet_area]]</f>
        <v>81.708137188971079</v>
      </c>
      <c r="N61">
        <f>IF(OR(V3__67[[#This Row],[Estimated Value]]="",V3__67[[#This Row],[Estimated Value]]=0),"",V3__67[[#This Row],[Sale Price]]-V3__67[[#This Row],[Estimated Value]])</f>
        <v>68990</v>
      </c>
      <c r="O61">
        <f>IF(OR(V3__67[[#This Row],[Estimated Value]]="",V3__67[[#This Row],[Estimated Value]]=0),"",(V3__67[[#This Row],[Sale Price]]-V3__67[[#This Row],[Estimated Value]])/V3__67[[#This Row],[Estimated Value]])</f>
        <v>1.3138449819082079</v>
      </c>
      <c r="P61" t="str">
        <f t="shared" si="0"/>
        <v>Above Estimate</v>
      </c>
    </row>
    <row r="62" spans="1:16" x14ac:dyDescent="0.3">
      <c r="A62" s="1">
        <v>39875</v>
      </c>
      <c r="B62">
        <v>2009</v>
      </c>
      <c r="C62" t="s">
        <v>26</v>
      </c>
      <c r="D62">
        <v>221060</v>
      </c>
      <c r="E62">
        <v>300000</v>
      </c>
      <c r="F62" t="s">
        <v>13</v>
      </c>
      <c r="G62" t="s">
        <v>14</v>
      </c>
      <c r="H62">
        <v>3</v>
      </c>
      <c r="I62">
        <v>3</v>
      </c>
      <c r="J62">
        <v>1009</v>
      </c>
      <c r="K62">
        <v>1.0259529999999999</v>
      </c>
      <c r="L62" t="s">
        <v>25</v>
      </c>
      <c r="M62">
        <f>V3__67[[#This Row],[Sale Price]]/V3__67[[#This Row],[carpet_area]]</f>
        <v>297.32408325074329</v>
      </c>
      <c r="N62">
        <f>IF(OR(V3__67[[#This Row],[Estimated Value]]="",V3__67[[#This Row],[Estimated Value]]=0),"",V3__67[[#This Row],[Sale Price]]-V3__67[[#This Row],[Estimated Value]])</f>
        <v>78940</v>
      </c>
      <c r="O62">
        <f>IF(OR(V3__67[[#This Row],[Estimated Value]]="",V3__67[[#This Row],[Estimated Value]]=0),"",(V3__67[[#This Row],[Sale Price]]-V3__67[[#This Row],[Estimated Value]])/V3__67[[#This Row],[Estimated Value]])</f>
        <v>0.35709762055550531</v>
      </c>
      <c r="P62" t="str">
        <f t="shared" si="0"/>
        <v>Above Estimate</v>
      </c>
    </row>
    <row r="63" spans="1:16" x14ac:dyDescent="0.3">
      <c r="A63" s="1">
        <v>39876</v>
      </c>
      <c r="B63">
        <v>2009</v>
      </c>
      <c r="C63" t="s">
        <v>12</v>
      </c>
      <c r="D63">
        <v>59010</v>
      </c>
      <c r="E63">
        <v>230000</v>
      </c>
      <c r="F63" t="s">
        <v>23</v>
      </c>
      <c r="G63" t="s">
        <v>24</v>
      </c>
      <c r="H63">
        <v>6</v>
      </c>
      <c r="I63">
        <v>5</v>
      </c>
      <c r="J63">
        <v>2041</v>
      </c>
      <c r="K63">
        <v>1.0259529999999999</v>
      </c>
      <c r="L63" t="s">
        <v>25</v>
      </c>
      <c r="M63">
        <f>V3__67[[#This Row],[Sale Price]]/V3__67[[#This Row],[carpet_area]]</f>
        <v>112.68985791278784</v>
      </c>
      <c r="N63">
        <f>IF(OR(V3__67[[#This Row],[Estimated Value]]="",V3__67[[#This Row],[Estimated Value]]=0),"",V3__67[[#This Row],[Sale Price]]-V3__67[[#This Row],[Estimated Value]])</f>
        <v>170990</v>
      </c>
      <c r="O63">
        <f>IF(OR(V3__67[[#This Row],[Estimated Value]]="",V3__67[[#This Row],[Estimated Value]]=0),"",(V3__67[[#This Row],[Sale Price]]-V3__67[[#This Row],[Estimated Value]])/V3__67[[#This Row],[Estimated Value]])</f>
        <v>2.897644467039485</v>
      </c>
      <c r="P63" t="str">
        <f t="shared" si="0"/>
        <v>Above Estimate</v>
      </c>
    </row>
    <row r="64" spans="1:16" x14ac:dyDescent="0.3">
      <c r="A64" s="1">
        <v>39877</v>
      </c>
      <c r="B64">
        <v>2009</v>
      </c>
      <c r="C64" t="s">
        <v>21</v>
      </c>
      <c r="D64">
        <v>608720</v>
      </c>
      <c r="E64">
        <v>826000</v>
      </c>
      <c r="F64" t="s">
        <v>19</v>
      </c>
      <c r="G64" t="s">
        <v>20</v>
      </c>
      <c r="H64">
        <v>4</v>
      </c>
      <c r="I64">
        <v>4</v>
      </c>
      <c r="J64">
        <v>1365</v>
      </c>
      <c r="K64">
        <v>1.0259529999999999</v>
      </c>
      <c r="L64" t="s">
        <v>15</v>
      </c>
      <c r="M64">
        <f>V3__67[[#This Row],[Sale Price]]/V3__67[[#This Row],[carpet_area]]</f>
        <v>605.12820512820508</v>
      </c>
      <c r="N64">
        <f>IF(OR(V3__67[[#This Row],[Estimated Value]]="",V3__67[[#This Row],[Estimated Value]]=0),"",V3__67[[#This Row],[Sale Price]]-V3__67[[#This Row],[Estimated Value]])</f>
        <v>217280</v>
      </c>
      <c r="O64">
        <f>IF(OR(V3__67[[#This Row],[Estimated Value]]="",V3__67[[#This Row],[Estimated Value]]=0),"",(V3__67[[#This Row],[Sale Price]]-V3__67[[#This Row],[Estimated Value]])/V3__67[[#This Row],[Estimated Value]])</f>
        <v>0.35694572217111314</v>
      </c>
      <c r="P64" t="str">
        <f t="shared" si="0"/>
        <v>Above Estimate</v>
      </c>
    </row>
    <row r="65" spans="1:16" x14ac:dyDescent="0.3">
      <c r="A65" s="1">
        <v>39878</v>
      </c>
      <c r="B65">
        <v>2009</v>
      </c>
      <c r="C65" t="s">
        <v>21</v>
      </c>
      <c r="D65">
        <v>1400910</v>
      </c>
      <c r="E65">
        <v>1900000</v>
      </c>
      <c r="F65" t="s">
        <v>13</v>
      </c>
      <c r="G65" t="s">
        <v>14</v>
      </c>
      <c r="H65">
        <v>3</v>
      </c>
      <c r="I65">
        <v>2</v>
      </c>
      <c r="J65">
        <v>960</v>
      </c>
      <c r="K65">
        <v>1.0259529999999999</v>
      </c>
      <c r="L65" t="s">
        <v>22</v>
      </c>
      <c r="M65">
        <f>V3__67[[#This Row],[Sale Price]]/V3__67[[#This Row],[carpet_area]]</f>
        <v>1979.1666666666667</v>
      </c>
      <c r="N65">
        <f>IF(OR(V3__67[[#This Row],[Estimated Value]]="",V3__67[[#This Row],[Estimated Value]]=0),"",V3__67[[#This Row],[Sale Price]]-V3__67[[#This Row],[Estimated Value]])</f>
        <v>499090</v>
      </c>
      <c r="O65">
        <f>IF(OR(V3__67[[#This Row],[Estimated Value]]="",V3__67[[#This Row],[Estimated Value]]=0),"",(V3__67[[#This Row],[Sale Price]]-V3__67[[#This Row],[Estimated Value]])/V3__67[[#This Row],[Estimated Value]])</f>
        <v>0.35626128730610818</v>
      </c>
      <c r="P65" t="str">
        <f t="shared" si="0"/>
        <v>Above Estimate</v>
      </c>
    </row>
    <row r="66" spans="1:16" x14ac:dyDescent="0.3">
      <c r="A66" s="1">
        <v>39879</v>
      </c>
      <c r="B66">
        <v>2009</v>
      </c>
      <c r="C66" t="s">
        <v>18</v>
      </c>
      <c r="D66">
        <v>264040</v>
      </c>
      <c r="E66">
        <v>569900</v>
      </c>
      <c r="F66" t="s">
        <v>13</v>
      </c>
      <c r="G66" t="s">
        <v>14</v>
      </c>
      <c r="H66">
        <v>3</v>
      </c>
      <c r="I66">
        <v>1</v>
      </c>
      <c r="J66">
        <v>1027</v>
      </c>
      <c r="K66">
        <v>1.0259529999999999</v>
      </c>
      <c r="L66" t="s">
        <v>22</v>
      </c>
      <c r="M66">
        <f>V3__67[[#This Row],[Sale Price]]/V3__67[[#This Row],[carpet_area]]</f>
        <v>554.91723466407007</v>
      </c>
      <c r="N66">
        <f>IF(OR(V3__67[[#This Row],[Estimated Value]]="",V3__67[[#This Row],[Estimated Value]]=0),"",V3__67[[#This Row],[Sale Price]]-V3__67[[#This Row],[Estimated Value]])</f>
        <v>305860</v>
      </c>
      <c r="O66">
        <f>IF(OR(V3__67[[#This Row],[Estimated Value]]="",V3__67[[#This Row],[Estimated Value]]=0),"",(V3__67[[#This Row],[Sale Price]]-V3__67[[#This Row],[Estimated Value]])/V3__67[[#This Row],[Estimated Value]])</f>
        <v>1.1583850931677018</v>
      </c>
      <c r="P66" t="str">
        <f t="shared" ref="P66:P129" si="1">IF(N66="","No Estimate",IF(N66&gt;0,"Above Estimate",IF(N66&lt;0,"Below Estimate","At Estimate")))</f>
        <v>Above Estimate</v>
      </c>
    </row>
    <row r="67" spans="1:16" x14ac:dyDescent="0.3">
      <c r="A67" s="1">
        <v>39880</v>
      </c>
      <c r="B67">
        <v>2009</v>
      </c>
      <c r="C67" t="s">
        <v>21</v>
      </c>
      <c r="D67">
        <v>2098950</v>
      </c>
      <c r="E67">
        <v>3000000</v>
      </c>
      <c r="F67" t="s">
        <v>13</v>
      </c>
      <c r="G67" t="s">
        <v>14</v>
      </c>
      <c r="H67">
        <v>3</v>
      </c>
      <c r="I67">
        <v>1</v>
      </c>
      <c r="J67">
        <v>939</v>
      </c>
      <c r="K67">
        <v>1.0259529999999999</v>
      </c>
      <c r="L67" t="s">
        <v>22</v>
      </c>
      <c r="M67">
        <f>V3__67[[#This Row],[Sale Price]]/V3__67[[#This Row],[carpet_area]]</f>
        <v>3194.8881789137381</v>
      </c>
      <c r="N67">
        <f>IF(OR(V3__67[[#This Row],[Estimated Value]]="",V3__67[[#This Row],[Estimated Value]]=0),"",V3__67[[#This Row],[Sale Price]]-V3__67[[#This Row],[Estimated Value]])</f>
        <v>901050</v>
      </c>
      <c r="O67">
        <f>IF(OR(V3__67[[#This Row],[Estimated Value]]="",V3__67[[#This Row],[Estimated Value]]=0),"",(V3__67[[#This Row],[Sale Price]]-V3__67[[#This Row],[Estimated Value]])/V3__67[[#This Row],[Estimated Value]])</f>
        <v>0.4292860716072322</v>
      </c>
      <c r="P67" t="str">
        <f t="shared" si="1"/>
        <v>Above Estimate</v>
      </c>
    </row>
    <row r="68" spans="1:16" x14ac:dyDescent="0.3">
      <c r="A68" s="1">
        <v>39881</v>
      </c>
      <c r="B68">
        <v>2009</v>
      </c>
      <c r="C68" t="s">
        <v>12</v>
      </c>
      <c r="D68">
        <v>55300</v>
      </c>
      <c r="E68">
        <v>48521</v>
      </c>
      <c r="F68" t="s">
        <v>13</v>
      </c>
      <c r="G68" t="s">
        <v>14</v>
      </c>
      <c r="H68">
        <v>3</v>
      </c>
      <c r="I68">
        <v>1</v>
      </c>
      <c r="J68">
        <v>1061</v>
      </c>
      <c r="K68">
        <v>1.0259529999999999</v>
      </c>
      <c r="L68" t="s">
        <v>25</v>
      </c>
      <c r="M68">
        <f>V3__67[[#This Row],[Sale Price]]/V3__67[[#This Row],[carpet_area]]</f>
        <v>45.731385485391144</v>
      </c>
      <c r="N68">
        <f>IF(OR(V3__67[[#This Row],[Estimated Value]]="",V3__67[[#This Row],[Estimated Value]]=0),"",V3__67[[#This Row],[Sale Price]]-V3__67[[#This Row],[Estimated Value]])</f>
        <v>-6779</v>
      </c>
      <c r="O68">
        <f>IF(OR(V3__67[[#This Row],[Estimated Value]]="",V3__67[[#This Row],[Estimated Value]]=0),"",(V3__67[[#This Row],[Sale Price]]-V3__67[[#This Row],[Estimated Value]])/V3__67[[#This Row],[Estimated Value]])</f>
        <v>-0.12258589511754069</v>
      </c>
      <c r="P68" t="str">
        <f t="shared" si="1"/>
        <v>Below Estimate</v>
      </c>
    </row>
    <row r="69" spans="1:16" x14ac:dyDescent="0.3">
      <c r="A69" s="1">
        <v>39882</v>
      </c>
      <c r="B69">
        <v>2009</v>
      </c>
      <c r="C69" t="s">
        <v>26</v>
      </c>
      <c r="D69">
        <v>828030</v>
      </c>
      <c r="E69">
        <v>1425000</v>
      </c>
      <c r="F69" t="s">
        <v>13</v>
      </c>
      <c r="G69" t="s">
        <v>14</v>
      </c>
      <c r="H69">
        <v>3</v>
      </c>
      <c r="I69">
        <v>3</v>
      </c>
      <c r="J69">
        <v>1024</v>
      </c>
      <c r="K69">
        <v>1.0259529999999999</v>
      </c>
      <c r="L69" t="s">
        <v>15</v>
      </c>
      <c r="M69">
        <f>V3__67[[#This Row],[Sale Price]]/V3__67[[#This Row],[carpet_area]]</f>
        <v>1391.6015625</v>
      </c>
      <c r="N69">
        <f>IF(OR(V3__67[[#This Row],[Estimated Value]]="",V3__67[[#This Row],[Estimated Value]]=0),"",V3__67[[#This Row],[Sale Price]]-V3__67[[#This Row],[Estimated Value]])</f>
        <v>596970</v>
      </c>
      <c r="O69">
        <f>IF(OR(V3__67[[#This Row],[Estimated Value]]="",V3__67[[#This Row],[Estimated Value]]=0),"",(V3__67[[#This Row],[Sale Price]]-V3__67[[#This Row],[Estimated Value]])/V3__67[[#This Row],[Estimated Value]])</f>
        <v>0.72095213941523861</v>
      </c>
      <c r="P69" t="str">
        <f t="shared" si="1"/>
        <v>Above Estimate</v>
      </c>
    </row>
    <row r="70" spans="1:16" x14ac:dyDescent="0.3">
      <c r="A70" s="1">
        <v>39883</v>
      </c>
      <c r="B70">
        <v>2009</v>
      </c>
      <c r="C70" t="s">
        <v>17</v>
      </c>
      <c r="D70">
        <v>96600</v>
      </c>
      <c r="E70">
        <v>183000</v>
      </c>
      <c r="F70" t="s">
        <v>19</v>
      </c>
      <c r="G70" t="s">
        <v>20</v>
      </c>
      <c r="H70">
        <v>4</v>
      </c>
      <c r="I70">
        <v>3</v>
      </c>
      <c r="J70">
        <v>1426</v>
      </c>
      <c r="K70">
        <v>1.0259529999999999</v>
      </c>
      <c r="L70" t="s">
        <v>16</v>
      </c>
      <c r="M70">
        <f>V3__67[[#This Row],[Sale Price]]/V3__67[[#This Row],[carpet_area]]</f>
        <v>128.33099579242636</v>
      </c>
      <c r="N70">
        <f>IF(OR(V3__67[[#This Row],[Estimated Value]]="",V3__67[[#This Row],[Estimated Value]]=0),"",V3__67[[#This Row],[Sale Price]]-V3__67[[#This Row],[Estimated Value]])</f>
        <v>86400</v>
      </c>
      <c r="O70">
        <f>IF(OR(V3__67[[#This Row],[Estimated Value]]="",V3__67[[#This Row],[Estimated Value]]=0),"",(V3__67[[#This Row],[Sale Price]]-V3__67[[#This Row],[Estimated Value]])/V3__67[[#This Row],[Estimated Value]])</f>
        <v>0.89440993788819878</v>
      </c>
      <c r="P70" t="str">
        <f t="shared" si="1"/>
        <v>Above Estimate</v>
      </c>
    </row>
    <row r="71" spans="1:16" x14ac:dyDescent="0.3">
      <c r="A71" s="1">
        <v>39884</v>
      </c>
      <c r="B71">
        <v>2009</v>
      </c>
      <c r="C71" t="s">
        <v>12</v>
      </c>
      <c r="D71">
        <v>92120</v>
      </c>
      <c r="E71">
        <v>223000</v>
      </c>
      <c r="F71" t="s">
        <v>13</v>
      </c>
      <c r="G71" t="s">
        <v>14</v>
      </c>
      <c r="H71">
        <v>3</v>
      </c>
      <c r="I71">
        <v>3</v>
      </c>
      <c r="J71">
        <v>937</v>
      </c>
      <c r="K71">
        <v>1.0259529999999999</v>
      </c>
      <c r="L71" t="s">
        <v>22</v>
      </c>
      <c r="M71">
        <f>V3__67[[#This Row],[Sale Price]]/V3__67[[#This Row],[carpet_area]]</f>
        <v>237.99359658484525</v>
      </c>
      <c r="N71">
        <f>IF(OR(V3__67[[#This Row],[Estimated Value]]="",V3__67[[#This Row],[Estimated Value]]=0),"",V3__67[[#This Row],[Sale Price]]-V3__67[[#This Row],[Estimated Value]])</f>
        <v>130880</v>
      </c>
      <c r="O71">
        <f>IF(OR(V3__67[[#This Row],[Estimated Value]]="",V3__67[[#This Row],[Estimated Value]]=0),"",(V3__67[[#This Row],[Sale Price]]-V3__67[[#This Row],[Estimated Value]])/V3__67[[#This Row],[Estimated Value]])</f>
        <v>1.4207555362570561</v>
      </c>
      <c r="P71" t="str">
        <f t="shared" si="1"/>
        <v>Above Estimate</v>
      </c>
    </row>
    <row r="72" spans="1:16" x14ac:dyDescent="0.3">
      <c r="A72" s="1">
        <v>39885</v>
      </c>
      <c r="B72">
        <v>2009</v>
      </c>
      <c r="C72" t="s">
        <v>12</v>
      </c>
      <c r="D72">
        <v>55510</v>
      </c>
      <c r="E72">
        <v>130000</v>
      </c>
      <c r="F72" t="s">
        <v>23</v>
      </c>
      <c r="G72" t="s">
        <v>24</v>
      </c>
      <c r="H72">
        <v>6</v>
      </c>
      <c r="I72">
        <v>5</v>
      </c>
      <c r="J72">
        <v>2003</v>
      </c>
      <c r="K72">
        <v>1.0259529999999999</v>
      </c>
      <c r="L72" t="s">
        <v>25</v>
      </c>
      <c r="M72">
        <f>V3__67[[#This Row],[Sale Price]]/V3__67[[#This Row],[carpet_area]]</f>
        <v>64.902646030953576</v>
      </c>
      <c r="N72">
        <f>IF(OR(V3__67[[#This Row],[Estimated Value]]="",V3__67[[#This Row],[Estimated Value]]=0),"",V3__67[[#This Row],[Sale Price]]-V3__67[[#This Row],[Estimated Value]])</f>
        <v>74490</v>
      </c>
      <c r="O72">
        <f>IF(OR(V3__67[[#This Row],[Estimated Value]]="",V3__67[[#This Row],[Estimated Value]]=0),"",(V3__67[[#This Row],[Sale Price]]-V3__67[[#This Row],[Estimated Value]])/V3__67[[#This Row],[Estimated Value]])</f>
        <v>1.3419203747072599</v>
      </c>
      <c r="P72" t="str">
        <f t="shared" si="1"/>
        <v>Above Estimate</v>
      </c>
    </row>
    <row r="73" spans="1:16" x14ac:dyDescent="0.3">
      <c r="A73" s="1">
        <v>39886</v>
      </c>
      <c r="B73">
        <v>2009</v>
      </c>
      <c r="C73" t="s">
        <v>17</v>
      </c>
      <c r="D73">
        <v>126070</v>
      </c>
      <c r="E73">
        <v>271000</v>
      </c>
      <c r="F73" t="s">
        <v>13</v>
      </c>
      <c r="G73" t="s">
        <v>14</v>
      </c>
      <c r="H73">
        <v>3</v>
      </c>
      <c r="I73">
        <v>1</v>
      </c>
      <c r="J73">
        <v>1052</v>
      </c>
      <c r="K73">
        <v>1.0259529999999999</v>
      </c>
      <c r="L73" t="s">
        <v>22</v>
      </c>
      <c r="M73">
        <f>V3__67[[#This Row],[Sale Price]]/V3__67[[#This Row],[carpet_area]]</f>
        <v>257.6045627376426</v>
      </c>
      <c r="N73">
        <f>IF(OR(V3__67[[#This Row],[Estimated Value]]="",V3__67[[#This Row],[Estimated Value]]=0),"",V3__67[[#This Row],[Sale Price]]-V3__67[[#This Row],[Estimated Value]])</f>
        <v>144930</v>
      </c>
      <c r="O73">
        <f>IF(OR(V3__67[[#This Row],[Estimated Value]]="",V3__67[[#This Row],[Estimated Value]]=0),"",(V3__67[[#This Row],[Sale Price]]-V3__67[[#This Row],[Estimated Value]])/V3__67[[#This Row],[Estimated Value]])</f>
        <v>1.1495994288887126</v>
      </c>
      <c r="P73" t="str">
        <f t="shared" si="1"/>
        <v>Above Estimate</v>
      </c>
    </row>
    <row r="74" spans="1:16" x14ac:dyDescent="0.3">
      <c r="A74" s="1">
        <v>39887</v>
      </c>
      <c r="B74">
        <v>2009</v>
      </c>
      <c r="C74" t="s">
        <v>17</v>
      </c>
      <c r="D74">
        <v>117110</v>
      </c>
      <c r="E74">
        <v>267500</v>
      </c>
      <c r="F74" t="s">
        <v>13</v>
      </c>
      <c r="G74" t="s">
        <v>14</v>
      </c>
      <c r="H74">
        <v>3</v>
      </c>
      <c r="I74">
        <v>2</v>
      </c>
      <c r="J74">
        <v>948</v>
      </c>
      <c r="K74">
        <v>1.0259529999999999</v>
      </c>
      <c r="L74" t="s">
        <v>15</v>
      </c>
      <c r="M74">
        <f>V3__67[[#This Row],[Sale Price]]/V3__67[[#This Row],[carpet_area]]</f>
        <v>282.17299578059072</v>
      </c>
      <c r="N74">
        <f>IF(OR(V3__67[[#This Row],[Estimated Value]]="",V3__67[[#This Row],[Estimated Value]]=0),"",V3__67[[#This Row],[Sale Price]]-V3__67[[#This Row],[Estimated Value]])</f>
        <v>150390</v>
      </c>
      <c r="O74">
        <f>IF(OR(V3__67[[#This Row],[Estimated Value]]="",V3__67[[#This Row],[Estimated Value]]=0),"",(V3__67[[#This Row],[Sale Price]]-V3__67[[#This Row],[Estimated Value]])/V3__67[[#This Row],[Estimated Value]])</f>
        <v>1.2841772692340534</v>
      </c>
      <c r="P74" t="str">
        <f t="shared" si="1"/>
        <v>Above Estimate</v>
      </c>
    </row>
    <row r="75" spans="1:16" x14ac:dyDescent="0.3">
      <c r="A75" s="1">
        <v>39888</v>
      </c>
      <c r="B75">
        <v>2009</v>
      </c>
      <c r="C75" t="s">
        <v>26</v>
      </c>
      <c r="D75">
        <v>747250</v>
      </c>
      <c r="E75">
        <v>1160000</v>
      </c>
      <c r="F75" t="s">
        <v>13</v>
      </c>
      <c r="G75" t="s">
        <v>14</v>
      </c>
      <c r="H75">
        <v>3</v>
      </c>
      <c r="I75">
        <v>1</v>
      </c>
      <c r="J75">
        <v>1024</v>
      </c>
      <c r="K75">
        <v>1.0259529999999999</v>
      </c>
      <c r="L75" t="s">
        <v>15</v>
      </c>
      <c r="M75">
        <f>V3__67[[#This Row],[Sale Price]]/V3__67[[#This Row],[carpet_area]]</f>
        <v>1132.8125</v>
      </c>
      <c r="N75">
        <f>IF(OR(V3__67[[#This Row],[Estimated Value]]="",V3__67[[#This Row],[Estimated Value]]=0),"",V3__67[[#This Row],[Sale Price]]-V3__67[[#This Row],[Estimated Value]])</f>
        <v>412750</v>
      </c>
      <c r="O75">
        <f>IF(OR(V3__67[[#This Row],[Estimated Value]]="",V3__67[[#This Row],[Estimated Value]]=0),"",(V3__67[[#This Row],[Sale Price]]-V3__67[[#This Row],[Estimated Value]])/V3__67[[#This Row],[Estimated Value]])</f>
        <v>0.55235864837738369</v>
      </c>
      <c r="P75" t="str">
        <f t="shared" si="1"/>
        <v>Above Estimate</v>
      </c>
    </row>
    <row r="76" spans="1:16" x14ac:dyDescent="0.3">
      <c r="A76" s="1">
        <v>39889</v>
      </c>
      <c r="B76">
        <v>2009</v>
      </c>
      <c r="C76" t="s">
        <v>26</v>
      </c>
      <c r="D76">
        <v>4102560</v>
      </c>
      <c r="E76">
        <v>7850000</v>
      </c>
      <c r="F76" t="s">
        <v>13</v>
      </c>
      <c r="G76" t="s">
        <v>14</v>
      </c>
      <c r="H76">
        <v>3</v>
      </c>
      <c r="I76">
        <v>2</v>
      </c>
      <c r="J76">
        <v>964</v>
      </c>
      <c r="K76">
        <v>1.0259529999999999</v>
      </c>
      <c r="L76" t="s">
        <v>25</v>
      </c>
      <c r="M76">
        <f>V3__67[[#This Row],[Sale Price]]/V3__67[[#This Row],[carpet_area]]</f>
        <v>8143.1535269709548</v>
      </c>
      <c r="N76">
        <f>IF(OR(V3__67[[#This Row],[Estimated Value]]="",V3__67[[#This Row],[Estimated Value]]=0),"",V3__67[[#This Row],[Sale Price]]-V3__67[[#This Row],[Estimated Value]])</f>
        <v>3747440</v>
      </c>
      <c r="O76">
        <f>IF(OR(V3__67[[#This Row],[Estimated Value]]="",V3__67[[#This Row],[Estimated Value]]=0),"",(V3__67[[#This Row],[Sale Price]]-V3__67[[#This Row],[Estimated Value]])/V3__67[[#This Row],[Estimated Value]])</f>
        <v>0.91343941343941348</v>
      </c>
      <c r="P76" t="str">
        <f t="shared" si="1"/>
        <v>Above Estimate</v>
      </c>
    </row>
    <row r="77" spans="1:16" x14ac:dyDescent="0.3">
      <c r="A77" s="1">
        <v>39890</v>
      </c>
      <c r="B77">
        <v>2009</v>
      </c>
      <c r="C77" t="s">
        <v>17</v>
      </c>
      <c r="D77">
        <v>115360</v>
      </c>
      <c r="E77">
        <v>233000</v>
      </c>
      <c r="F77" t="s">
        <v>19</v>
      </c>
      <c r="G77" t="s">
        <v>20</v>
      </c>
      <c r="H77">
        <v>4</v>
      </c>
      <c r="I77">
        <v>2</v>
      </c>
      <c r="J77">
        <v>1454</v>
      </c>
      <c r="K77">
        <v>1.0259529999999999</v>
      </c>
      <c r="L77" t="s">
        <v>25</v>
      </c>
      <c r="M77">
        <f>V3__67[[#This Row],[Sale Price]]/V3__67[[#This Row],[carpet_area]]</f>
        <v>160.24759284731775</v>
      </c>
      <c r="N77">
        <f>IF(OR(V3__67[[#This Row],[Estimated Value]]="",V3__67[[#This Row],[Estimated Value]]=0),"",V3__67[[#This Row],[Sale Price]]-V3__67[[#This Row],[Estimated Value]])</f>
        <v>117640</v>
      </c>
      <c r="O77">
        <f>IF(OR(V3__67[[#This Row],[Estimated Value]]="",V3__67[[#This Row],[Estimated Value]]=0),"",(V3__67[[#This Row],[Sale Price]]-V3__67[[#This Row],[Estimated Value]])/V3__67[[#This Row],[Estimated Value]])</f>
        <v>1.0197642163661582</v>
      </c>
      <c r="P77" t="str">
        <f t="shared" si="1"/>
        <v>Above Estimate</v>
      </c>
    </row>
    <row r="78" spans="1:16" x14ac:dyDescent="0.3">
      <c r="A78" s="1">
        <v>39891</v>
      </c>
      <c r="B78">
        <v>2009</v>
      </c>
      <c r="C78" t="s">
        <v>12</v>
      </c>
      <c r="D78">
        <v>46980</v>
      </c>
      <c r="E78">
        <v>159000</v>
      </c>
      <c r="F78" t="s">
        <v>19</v>
      </c>
      <c r="G78" t="s">
        <v>20</v>
      </c>
      <c r="H78">
        <v>4</v>
      </c>
      <c r="I78">
        <v>4</v>
      </c>
      <c r="J78">
        <v>1226</v>
      </c>
      <c r="K78">
        <v>1.0259529999999999</v>
      </c>
      <c r="L78" t="s">
        <v>16</v>
      </c>
      <c r="M78">
        <f>V3__67[[#This Row],[Sale Price]]/V3__67[[#This Row],[carpet_area]]</f>
        <v>129.69004893964112</v>
      </c>
      <c r="N78">
        <f>IF(OR(V3__67[[#This Row],[Estimated Value]]="",V3__67[[#This Row],[Estimated Value]]=0),"",V3__67[[#This Row],[Sale Price]]-V3__67[[#This Row],[Estimated Value]])</f>
        <v>112020</v>
      </c>
      <c r="O78">
        <f>IF(OR(V3__67[[#This Row],[Estimated Value]]="",V3__67[[#This Row],[Estimated Value]]=0),"",(V3__67[[#This Row],[Sale Price]]-V3__67[[#This Row],[Estimated Value]])/V3__67[[#This Row],[Estimated Value]])</f>
        <v>2.3844189016602808</v>
      </c>
      <c r="P78" t="str">
        <f t="shared" si="1"/>
        <v>Above Estimate</v>
      </c>
    </row>
    <row r="79" spans="1:16" x14ac:dyDescent="0.3">
      <c r="A79" s="1">
        <v>39892</v>
      </c>
      <c r="B79">
        <v>2009</v>
      </c>
      <c r="C79" t="s">
        <v>21</v>
      </c>
      <c r="D79">
        <v>1214570</v>
      </c>
      <c r="E79">
        <v>2200000</v>
      </c>
      <c r="F79" t="s">
        <v>13</v>
      </c>
      <c r="G79" t="s">
        <v>14</v>
      </c>
      <c r="H79">
        <v>3</v>
      </c>
      <c r="I79">
        <v>1</v>
      </c>
      <c r="J79">
        <v>908</v>
      </c>
      <c r="K79">
        <v>1.0259529999999999</v>
      </c>
      <c r="L79" t="s">
        <v>16</v>
      </c>
      <c r="M79">
        <f>V3__67[[#This Row],[Sale Price]]/V3__67[[#This Row],[carpet_area]]</f>
        <v>2422.9074889867843</v>
      </c>
      <c r="N79">
        <f>IF(OR(V3__67[[#This Row],[Estimated Value]]="",V3__67[[#This Row],[Estimated Value]]=0),"",V3__67[[#This Row],[Sale Price]]-V3__67[[#This Row],[Estimated Value]])</f>
        <v>985430</v>
      </c>
      <c r="O79">
        <f>IF(OR(V3__67[[#This Row],[Estimated Value]]="",V3__67[[#This Row],[Estimated Value]]=0),"",(V3__67[[#This Row],[Sale Price]]-V3__67[[#This Row],[Estimated Value]])/V3__67[[#This Row],[Estimated Value]])</f>
        <v>0.81134063907391096</v>
      </c>
      <c r="P79" t="str">
        <f t="shared" si="1"/>
        <v>Above Estimate</v>
      </c>
    </row>
    <row r="80" spans="1:16" x14ac:dyDescent="0.3">
      <c r="A80" s="1">
        <v>39893</v>
      </c>
      <c r="B80">
        <v>2009</v>
      </c>
      <c r="C80" t="s">
        <v>18</v>
      </c>
      <c r="D80">
        <v>248788</v>
      </c>
      <c r="E80">
        <v>490000</v>
      </c>
      <c r="F80" t="s">
        <v>13</v>
      </c>
      <c r="G80" t="s">
        <v>14</v>
      </c>
      <c r="H80">
        <v>3</v>
      </c>
      <c r="I80">
        <v>1</v>
      </c>
      <c r="J80">
        <v>940</v>
      </c>
      <c r="K80">
        <v>1.0259529999999999</v>
      </c>
      <c r="L80" t="s">
        <v>22</v>
      </c>
      <c r="M80">
        <f>V3__67[[#This Row],[Sale Price]]/V3__67[[#This Row],[carpet_area]]</f>
        <v>521.27659574468089</v>
      </c>
      <c r="N80">
        <f>IF(OR(V3__67[[#This Row],[Estimated Value]]="",V3__67[[#This Row],[Estimated Value]]=0),"",V3__67[[#This Row],[Sale Price]]-V3__67[[#This Row],[Estimated Value]])</f>
        <v>241212</v>
      </c>
      <c r="O80">
        <f>IF(OR(V3__67[[#This Row],[Estimated Value]]="",V3__67[[#This Row],[Estimated Value]]=0),"",(V3__67[[#This Row],[Sale Price]]-V3__67[[#This Row],[Estimated Value]])/V3__67[[#This Row],[Estimated Value]])</f>
        <v>0.96954837050018494</v>
      </c>
      <c r="P80" t="str">
        <f t="shared" si="1"/>
        <v>Above Estimate</v>
      </c>
    </row>
    <row r="81" spans="1:16" x14ac:dyDescent="0.3">
      <c r="A81" s="1">
        <v>39894</v>
      </c>
      <c r="B81">
        <v>2009</v>
      </c>
      <c r="C81" t="s">
        <v>17</v>
      </c>
      <c r="D81">
        <v>166014</v>
      </c>
      <c r="E81">
        <v>395000</v>
      </c>
      <c r="F81" t="s">
        <v>23</v>
      </c>
      <c r="G81" t="s">
        <v>24</v>
      </c>
      <c r="H81">
        <v>6</v>
      </c>
      <c r="I81">
        <v>4</v>
      </c>
      <c r="J81">
        <v>2184</v>
      </c>
      <c r="K81">
        <v>1.0259529999999999</v>
      </c>
      <c r="L81" t="s">
        <v>16</v>
      </c>
      <c r="M81">
        <f>V3__67[[#This Row],[Sale Price]]/V3__67[[#This Row],[carpet_area]]</f>
        <v>180.86080586080587</v>
      </c>
      <c r="N81">
        <f>IF(OR(V3__67[[#This Row],[Estimated Value]]="",V3__67[[#This Row],[Estimated Value]]=0),"",V3__67[[#This Row],[Sale Price]]-V3__67[[#This Row],[Estimated Value]])</f>
        <v>228986</v>
      </c>
      <c r="O81">
        <f>IF(OR(V3__67[[#This Row],[Estimated Value]]="",V3__67[[#This Row],[Estimated Value]]=0),"",(V3__67[[#This Row],[Sale Price]]-V3__67[[#This Row],[Estimated Value]])/V3__67[[#This Row],[Estimated Value]])</f>
        <v>1.3793174069656775</v>
      </c>
      <c r="P81" t="str">
        <f t="shared" si="1"/>
        <v>Above Estimate</v>
      </c>
    </row>
    <row r="82" spans="1:16" x14ac:dyDescent="0.3">
      <c r="A82" s="1">
        <v>39895</v>
      </c>
      <c r="B82">
        <v>2009</v>
      </c>
      <c r="C82" t="s">
        <v>18</v>
      </c>
      <c r="D82">
        <v>197400</v>
      </c>
      <c r="E82">
        <v>340000</v>
      </c>
      <c r="F82" t="s">
        <v>13</v>
      </c>
      <c r="G82" t="s">
        <v>14</v>
      </c>
      <c r="H82">
        <v>3</v>
      </c>
      <c r="I82">
        <v>2</v>
      </c>
      <c r="J82">
        <v>1025</v>
      </c>
      <c r="K82">
        <v>1.0259529999999999</v>
      </c>
      <c r="L82" t="s">
        <v>16</v>
      </c>
      <c r="M82">
        <f>V3__67[[#This Row],[Sale Price]]/V3__67[[#This Row],[carpet_area]]</f>
        <v>331.70731707317071</v>
      </c>
      <c r="N82">
        <f>IF(OR(V3__67[[#This Row],[Estimated Value]]="",V3__67[[#This Row],[Estimated Value]]=0),"",V3__67[[#This Row],[Sale Price]]-V3__67[[#This Row],[Estimated Value]])</f>
        <v>142600</v>
      </c>
      <c r="O82">
        <f>IF(OR(V3__67[[#This Row],[Estimated Value]]="",V3__67[[#This Row],[Estimated Value]]=0),"",(V3__67[[#This Row],[Sale Price]]-V3__67[[#This Row],[Estimated Value]])/V3__67[[#This Row],[Estimated Value]])</f>
        <v>0.72239108409321173</v>
      </c>
      <c r="P82" t="str">
        <f t="shared" si="1"/>
        <v>Above Estimate</v>
      </c>
    </row>
    <row r="83" spans="1:16" x14ac:dyDescent="0.3">
      <c r="A83" s="1">
        <v>39896</v>
      </c>
      <c r="B83">
        <v>2009</v>
      </c>
      <c r="C83" t="s">
        <v>12</v>
      </c>
      <c r="D83">
        <v>55860</v>
      </c>
      <c r="E83">
        <v>148847</v>
      </c>
      <c r="F83" t="s">
        <v>19</v>
      </c>
      <c r="G83" t="s">
        <v>20</v>
      </c>
      <c r="H83">
        <v>4</v>
      </c>
      <c r="I83">
        <v>2</v>
      </c>
      <c r="J83">
        <v>1339</v>
      </c>
      <c r="K83">
        <v>1.0259529999999999</v>
      </c>
      <c r="L83" t="s">
        <v>16</v>
      </c>
      <c r="M83">
        <f>V3__67[[#This Row],[Sale Price]]/V3__67[[#This Row],[carpet_area]]</f>
        <v>111.16280806572068</v>
      </c>
      <c r="N83">
        <f>IF(OR(V3__67[[#This Row],[Estimated Value]]="",V3__67[[#This Row],[Estimated Value]]=0),"",V3__67[[#This Row],[Sale Price]]-V3__67[[#This Row],[Estimated Value]])</f>
        <v>92987</v>
      </c>
      <c r="O83">
        <f>IF(OR(V3__67[[#This Row],[Estimated Value]]="",V3__67[[#This Row],[Estimated Value]]=0),"",(V3__67[[#This Row],[Sale Price]]-V3__67[[#This Row],[Estimated Value]])/V3__67[[#This Row],[Estimated Value]])</f>
        <v>1.6646437522377373</v>
      </c>
      <c r="P83" t="str">
        <f t="shared" si="1"/>
        <v>Above Estimate</v>
      </c>
    </row>
    <row r="84" spans="1:16" x14ac:dyDescent="0.3">
      <c r="A84" s="1">
        <v>39897</v>
      </c>
      <c r="B84">
        <v>2009</v>
      </c>
      <c r="C84" t="s">
        <v>12</v>
      </c>
      <c r="D84">
        <v>72310</v>
      </c>
      <c r="E84">
        <v>157000</v>
      </c>
      <c r="F84" t="s">
        <v>13</v>
      </c>
      <c r="G84" t="s">
        <v>14</v>
      </c>
      <c r="H84">
        <v>3</v>
      </c>
      <c r="I84">
        <v>3</v>
      </c>
      <c r="J84">
        <v>936</v>
      </c>
      <c r="K84">
        <v>1.0259529999999999</v>
      </c>
      <c r="L84" t="s">
        <v>22</v>
      </c>
      <c r="M84">
        <f>V3__67[[#This Row],[Sale Price]]/V3__67[[#This Row],[carpet_area]]</f>
        <v>167.73504273504273</v>
      </c>
      <c r="N84">
        <f>IF(OR(V3__67[[#This Row],[Estimated Value]]="",V3__67[[#This Row],[Estimated Value]]=0),"",V3__67[[#This Row],[Sale Price]]-V3__67[[#This Row],[Estimated Value]])</f>
        <v>84690</v>
      </c>
      <c r="O84">
        <f>IF(OR(V3__67[[#This Row],[Estimated Value]]="",V3__67[[#This Row],[Estimated Value]]=0),"",(V3__67[[#This Row],[Sale Price]]-V3__67[[#This Row],[Estimated Value]])/V3__67[[#This Row],[Estimated Value]])</f>
        <v>1.1712073018946203</v>
      </c>
      <c r="P84" t="str">
        <f t="shared" si="1"/>
        <v>Above Estimate</v>
      </c>
    </row>
    <row r="85" spans="1:16" x14ac:dyDescent="0.3">
      <c r="A85" s="1">
        <v>39898</v>
      </c>
      <c r="B85">
        <v>2009</v>
      </c>
      <c r="C85" t="s">
        <v>26</v>
      </c>
      <c r="D85">
        <v>361620</v>
      </c>
      <c r="E85">
        <v>525000</v>
      </c>
      <c r="F85" t="s">
        <v>13</v>
      </c>
      <c r="G85" t="s">
        <v>14</v>
      </c>
      <c r="H85">
        <v>3</v>
      </c>
      <c r="I85">
        <v>1</v>
      </c>
      <c r="J85">
        <v>1048</v>
      </c>
      <c r="K85">
        <v>1.0259529999999999</v>
      </c>
      <c r="L85" t="s">
        <v>22</v>
      </c>
      <c r="M85">
        <f>V3__67[[#This Row],[Sale Price]]/V3__67[[#This Row],[carpet_area]]</f>
        <v>500.95419847328242</v>
      </c>
      <c r="N85">
        <f>IF(OR(V3__67[[#This Row],[Estimated Value]]="",V3__67[[#This Row],[Estimated Value]]=0),"",V3__67[[#This Row],[Sale Price]]-V3__67[[#This Row],[Estimated Value]])</f>
        <v>163380</v>
      </c>
      <c r="O85">
        <f>IF(OR(V3__67[[#This Row],[Estimated Value]]="",V3__67[[#This Row],[Estimated Value]]=0),"",(V3__67[[#This Row],[Sale Price]]-V3__67[[#This Row],[Estimated Value]])/V3__67[[#This Row],[Estimated Value]])</f>
        <v>0.45180023228803717</v>
      </c>
      <c r="P85" t="str">
        <f t="shared" si="1"/>
        <v>Above Estimate</v>
      </c>
    </row>
    <row r="86" spans="1:16" x14ac:dyDescent="0.3">
      <c r="A86" s="1">
        <v>39899</v>
      </c>
      <c r="B86">
        <v>2009</v>
      </c>
      <c r="C86" t="s">
        <v>26</v>
      </c>
      <c r="D86">
        <v>513240</v>
      </c>
      <c r="E86">
        <v>867500</v>
      </c>
      <c r="F86" t="s">
        <v>13</v>
      </c>
      <c r="G86" t="s">
        <v>14</v>
      </c>
      <c r="H86">
        <v>3</v>
      </c>
      <c r="I86">
        <v>2</v>
      </c>
      <c r="J86">
        <v>1089</v>
      </c>
      <c r="K86">
        <v>1.0259529999999999</v>
      </c>
      <c r="L86" t="s">
        <v>25</v>
      </c>
      <c r="M86">
        <f>V3__67[[#This Row],[Sale Price]]/V3__67[[#This Row],[carpet_area]]</f>
        <v>796.60238751147847</v>
      </c>
      <c r="N86">
        <f>IF(OR(V3__67[[#This Row],[Estimated Value]]="",V3__67[[#This Row],[Estimated Value]]=0),"",V3__67[[#This Row],[Sale Price]]-V3__67[[#This Row],[Estimated Value]])</f>
        <v>354260</v>
      </c>
      <c r="O86">
        <f>IF(OR(V3__67[[#This Row],[Estimated Value]]="",V3__67[[#This Row],[Estimated Value]]=0),"",(V3__67[[#This Row],[Sale Price]]-V3__67[[#This Row],[Estimated Value]])/V3__67[[#This Row],[Estimated Value]])</f>
        <v>0.69024238173174346</v>
      </c>
      <c r="P86" t="str">
        <f t="shared" si="1"/>
        <v>Above Estimate</v>
      </c>
    </row>
    <row r="87" spans="1:16" x14ac:dyDescent="0.3">
      <c r="A87" s="1">
        <v>39900</v>
      </c>
      <c r="B87">
        <v>2009</v>
      </c>
      <c r="C87" t="s">
        <v>17</v>
      </c>
      <c r="D87">
        <v>126630</v>
      </c>
      <c r="E87">
        <v>269000</v>
      </c>
      <c r="F87" t="s">
        <v>13</v>
      </c>
      <c r="G87" t="s">
        <v>14</v>
      </c>
      <c r="H87">
        <v>3</v>
      </c>
      <c r="I87">
        <v>1</v>
      </c>
      <c r="J87">
        <v>1053</v>
      </c>
      <c r="K87">
        <v>1.0259529999999999</v>
      </c>
      <c r="L87" t="s">
        <v>16</v>
      </c>
      <c r="M87">
        <f>V3__67[[#This Row],[Sale Price]]/V3__67[[#This Row],[carpet_area]]</f>
        <v>255.46058879392211</v>
      </c>
      <c r="N87">
        <f>IF(OR(V3__67[[#This Row],[Estimated Value]]="",V3__67[[#This Row],[Estimated Value]]=0),"",V3__67[[#This Row],[Sale Price]]-V3__67[[#This Row],[Estimated Value]])</f>
        <v>142370</v>
      </c>
      <c r="O87">
        <f>IF(OR(V3__67[[#This Row],[Estimated Value]]="",V3__67[[#This Row],[Estimated Value]]=0),"",(V3__67[[#This Row],[Sale Price]]-V3__67[[#This Row],[Estimated Value]])/V3__67[[#This Row],[Estimated Value]])</f>
        <v>1.1242991392245123</v>
      </c>
      <c r="P87" t="str">
        <f t="shared" si="1"/>
        <v>Above Estimate</v>
      </c>
    </row>
    <row r="88" spans="1:16" x14ac:dyDescent="0.3">
      <c r="A88" s="1">
        <v>39901</v>
      </c>
      <c r="B88">
        <v>2009</v>
      </c>
      <c r="C88" t="s">
        <v>18</v>
      </c>
      <c r="D88">
        <v>248150</v>
      </c>
      <c r="E88">
        <v>570000</v>
      </c>
      <c r="F88" t="s">
        <v>13</v>
      </c>
      <c r="G88" t="s">
        <v>14</v>
      </c>
      <c r="H88">
        <v>3</v>
      </c>
      <c r="I88">
        <v>2</v>
      </c>
      <c r="J88">
        <v>1078</v>
      </c>
      <c r="K88">
        <v>1.0259529999999999</v>
      </c>
      <c r="L88" t="s">
        <v>22</v>
      </c>
      <c r="M88">
        <f>V3__67[[#This Row],[Sale Price]]/V3__67[[#This Row],[carpet_area]]</f>
        <v>528.75695732838585</v>
      </c>
      <c r="N88">
        <f>IF(OR(V3__67[[#This Row],[Estimated Value]]="",V3__67[[#This Row],[Estimated Value]]=0),"",V3__67[[#This Row],[Sale Price]]-V3__67[[#This Row],[Estimated Value]])</f>
        <v>321850</v>
      </c>
      <c r="O88">
        <f>IF(OR(V3__67[[#This Row],[Estimated Value]]="",V3__67[[#This Row],[Estimated Value]]=0),"",(V3__67[[#This Row],[Sale Price]]-V3__67[[#This Row],[Estimated Value]])/V3__67[[#This Row],[Estimated Value]])</f>
        <v>1.2969977835986299</v>
      </c>
      <c r="P88" t="str">
        <f t="shared" si="1"/>
        <v>Above Estimate</v>
      </c>
    </row>
    <row r="89" spans="1:16" x14ac:dyDescent="0.3">
      <c r="A89" s="1">
        <v>39902</v>
      </c>
      <c r="B89">
        <v>2009</v>
      </c>
      <c r="C89" t="s">
        <v>26</v>
      </c>
      <c r="D89">
        <v>355320</v>
      </c>
      <c r="E89">
        <v>435000</v>
      </c>
      <c r="F89" t="s">
        <v>13</v>
      </c>
      <c r="G89" t="s">
        <v>14</v>
      </c>
      <c r="H89">
        <v>3</v>
      </c>
      <c r="I89">
        <v>3</v>
      </c>
      <c r="J89">
        <v>1095</v>
      </c>
      <c r="K89">
        <v>1.0259529999999999</v>
      </c>
      <c r="L89" t="s">
        <v>22</v>
      </c>
      <c r="M89">
        <f>V3__67[[#This Row],[Sale Price]]/V3__67[[#This Row],[carpet_area]]</f>
        <v>397.26027397260276</v>
      </c>
      <c r="N89">
        <f>IF(OR(V3__67[[#This Row],[Estimated Value]]="",V3__67[[#This Row],[Estimated Value]]=0),"",V3__67[[#This Row],[Sale Price]]-V3__67[[#This Row],[Estimated Value]])</f>
        <v>79680</v>
      </c>
      <c r="O89">
        <f>IF(OR(V3__67[[#This Row],[Estimated Value]]="",V3__67[[#This Row],[Estimated Value]]=0),"",(V3__67[[#This Row],[Sale Price]]-V3__67[[#This Row],[Estimated Value]])/V3__67[[#This Row],[Estimated Value]])</f>
        <v>0.2242485646740966</v>
      </c>
      <c r="P89" t="str">
        <f t="shared" si="1"/>
        <v>Above Estimate</v>
      </c>
    </row>
    <row r="90" spans="1:16" x14ac:dyDescent="0.3">
      <c r="A90" s="1">
        <v>39903</v>
      </c>
      <c r="B90">
        <v>2009</v>
      </c>
      <c r="C90" t="s">
        <v>21</v>
      </c>
      <c r="D90">
        <v>1285480</v>
      </c>
      <c r="E90">
        <v>2150000</v>
      </c>
      <c r="F90" t="s">
        <v>13</v>
      </c>
      <c r="G90" t="s">
        <v>14</v>
      </c>
      <c r="H90">
        <v>3</v>
      </c>
      <c r="I90">
        <v>2</v>
      </c>
      <c r="J90">
        <v>1021</v>
      </c>
      <c r="K90">
        <v>1.0259529999999999</v>
      </c>
      <c r="L90" t="s">
        <v>22</v>
      </c>
      <c r="M90">
        <f>V3__67[[#This Row],[Sale Price]]/V3__67[[#This Row],[carpet_area]]</f>
        <v>2105.7786483839373</v>
      </c>
      <c r="N90">
        <f>IF(OR(V3__67[[#This Row],[Estimated Value]]="",V3__67[[#This Row],[Estimated Value]]=0),"",V3__67[[#This Row],[Sale Price]]-V3__67[[#This Row],[Estimated Value]])</f>
        <v>864520</v>
      </c>
      <c r="O90">
        <f>IF(OR(V3__67[[#This Row],[Estimated Value]]="",V3__67[[#This Row],[Estimated Value]]=0),"",(V3__67[[#This Row],[Sale Price]]-V3__67[[#This Row],[Estimated Value]])/V3__67[[#This Row],[Estimated Value]])</f>
        <v>0.67252699380776049</v>
      </c>
      <c r="P90" t="str">
        <f t="shared" si="1"/>
        <v>Above Estimate</v>
      </c>
    </row>
    <row r="91" spans="1:16" x14ac:dyDescent="0.3">
      <c r="A91" s="1">
        <v>39904</v>
      </c>
      <c r="B91">
        <v>2009</v>
      </c>
      <c r="C91" t="s">
        <v>18</v>
      </c>
      <c r="D91">
        <v>219100</v>
      </c>
      <c r="E91">
        <v>427000</v>
      </c>
      <c r="F91" t="s">
        <v>13</v>
      </c>
      <c r="G91" t="s">
        <v>14</v>
      </c>
      <c r="H91">
        <v>3</v>
      </c>
      <c r="I91">
        <v>3</v>
      </c>
      <c r="J91">
        <v>1021</v>
      </c>
      <c r="K91">
        <v>1.0259529999999999</v>
      </c>
      <c r="L91" t="s">
        <v>22</v>
      </c>
      <c r="M91">
        <f>V3__67[[#This Row],[Sale Price]]/V3__67[[#This Row],[carpet_area]]</f>
        <v>418.21743388834477</v>
      </c>
      <c r="N91">
        <f>IF(OR(V3__67[[#This Row],[Estimated Value]]="",V3__67[[#This Row],[Estimated Value]]=0),"",V3__67[[#This Row],[Sale Price]]-V3__67[[#This Row],[Estimated Value]])</f>
        <v>207900</v>
      </c>
      <c r="O91">
        <f>IF(OR(V3__67[[#This Row],[Estimated Value]]="",V3__67[[#This Row],[Estimated Value]]=0),"",(V3__67[[#This Row],[Sale Price]]-V3__67[[#This Row],[Estimated Value]])/V3__67[[#This Row],[Estimated Value]])</f>
        <v>0.94888178913738019</v>
      </c>
      <c r="P91" t="str">
        <f t="shared" si="1"/>
        <v>Above Estimate</v>
      </c>
    </row>
    <row r="92" spans="1:16" x14ac:dyDescent="0.3">
      <c r="A92" s="1">
        <v>39905</v>
      </c>
      <c r="B92">
        <v>2009</v>
      </c>
      <c r="C92" t="s">
        <v>18</v>
      </c>
      <c r="D92">
        <v>382900</v>
      </c>
      <c r="E92">
        <v>777500</v>
      </c>
      <c r="F92" t="s">
        <v>13</v>
      </c>
      <c r="G92" t="s">
        <v>14</v>
      </c>
      <c r="H92">
        <v>3</v>
      </c>
      <c r="I92">
        <v>2</v>
      </c>
      <c r="J92">
        <v>900</v>
      </c>
      <c r="K92">
        <v>1.0259529999999999</v>
      </c>
      <c r="L92" t="s">
        <v>16</v>
      </c>
      <c r="M92">
        <f>V3__67[[#This Row],[Sale Price]]/V3__67[[#This Row],[carpet_area]]</f>
        <v>863.88888888888891</v>
      </c>
      <c r="N92">
        <f>IF(OR(V3__67[[#This Row],[Estimated Value]]="",V3__67[[#This Row],[Estimated Value]]=0),"",V3__67[[#This Row],[Sale Price]]-V3__67[[#This Row],[Estimated Value]])</f>
        <v>394600</v>
      </c>
      <c r="O92">
        <f>IF(OR(V3__67[[#This Row],[Estimated Value]]="",V3__67[[#This Row],[Estimated Value]]=0),"",(V3__67[[#This Row],[Sale Price]]-V3__67[[#This Row],[Estimated Value]])/V3__67[[#This Row],[Estimated Value]])</f>
        <v>1.0305562810133193</v>
      </c>
      <c r="P92" t="str">
        <f t="shared" si="1"/>
        <v>Above Estimate</v>
      </c>
    </row>
    <row r="93" spans="1:16" x14ac:dyDescent="0.3">
      <c r="A93" s="1">
        <v>39906</v>
      </c>
      <c r="B93">
        <v>2009</v>
      </c>
      <c r="C93" t="s">
        <v>17</v>
      </c>
      <c r="D93">
        <v>109130</v>
      </c>
      <c r="E93">
        <v>235000</v>
      </c>
      <c r="F93" t="s">
        <v>13</v>
      </c>
      <c r="G93" t="s">
        <v>14</v>
      </c>
      <c r="H93">
        <v>3</v>
      </c>
      <c r="I93">
        <v>3</v>
      </c>
      <c r="J93">
        <v>985</v>
      </c>
      <c r="K93">
        <v>1.0259529999999999</v>
      </c>
      <c r="L93" t="s">
        <v>15</v>
      </c>
      <c r="M93">
        <f>V3__67[[#This Row],[Sale Price]]/V3__67[[#This Row],[carpet_area]]</f>
        <v>238.57868020304568</v>
      </c>
      <c r="N93">
        <f>IF(OR(V3__67[[#This Row],[Estimated Value]]="",V3__67[[#This Row],[Estimated Value]]=0),"",V3__67[[#This Row],[Sale Price]]-V3__67[[#This Row],[Estimated Value]])</f>
        <v>125870</v>
      </c>
      <c r="O93">
        <f>IF(OR(V3__67[[#This Row],[Estimated Value]]="",V3__67[[#This Row],[Estimated Value]]=0),"",(V3__67[[#This Row],[Sale Price]]-V3__67[[#This Row],[Estimated Value]])/V3__67[[#This Row],[Estimated Value]])</f>
        <v>1.1533950334463483</v>
      </c>
      <c r="P93" t="str">
        <f t="shared" si="1"/>
        <v>Above Estimate</v>
      </c>
    </row>
    <row r="94" spans="1:16" x14ac:dyDescent="0.3">
      <c r="A94" s="1">
        <v>39907</v>
      </c>
      <c r="B94">
        <v>2009</v>
      </c>
      <c r="C94" t="s">
        <v>17</v>
      </c>
      <c r="D94">
        <v>72380</v>
      </c>
      <c r="E94">
        <v>249900</v>
      </c>
      <c r="F94" t="s">
        <v>19</v>
      </c>
      <c r="G94" t="s">
        <v>20</v>
      </c>
      <c r="H94">
        <v>4</v>
      </c>
      <c r="I94">
        <v>4</v>
      </c>
      <c r="J94">
        <v>1347</v>
      </c>
      <c r="K94">
        <v>1.0259529999999999</v>
      </c>
      <c r="L94" t="s">
        <v>15</v>
      </c>
      <c r="M94">
        <f>V3__67[[#This Row],[Sale Price]]/V3__67[[#This Row],[carpet_area]]</f>
        <v>185.52338530066814</v>
      </c>
      <c r="N94">
        <f>IF(OR(V3__67[[#This Row],[Estimated Value]]="",V3__67[[#This Row],[Estimated Value]]=0),"",V3__67[[#This Row],[Sale Price]]-V3__67[[#This Row],[Estimated Value]])</f>
        <v>177520</v>
      </c>
      <c r="O94">
        <f>IF(OR(V3__67[[#This Row],[Estimated Value]]="",V3__67[[#This Row],[Estimated Value]]=0),"",(V3__67[[#This Row],[Sale Price]]-V3__67[[#This Row],[Estimated Value]])/V3__67[[#This Row],[Estimated Value]])</f>
        <v>2.4526112185686655</v>
      </c>
      <c r="P94" t="str">
        <f t="shared" si="1"/>
        <v>Above Estimate</v>
      </c>
    </row>
    <row r="95" spans="1:16" x14ac:dyDescent="0.3">
      <c r="A95" s="1">
        <v>39908</v>
      </c>
      <c r="B95">
        <v>2009</v>
      </c>
      <c r="C95" t="s">
        <v>18</v>
      </c>
      <c r="D95">
        <v>262500</v>
      </c>
      <c r="E95">
        <v>412000</v>
      </c>
      <c r="F95" t="s">
        <v>13</v>
      </c>
      <c r="G95" t="s">
        <v>14</v>
      </c>
      <c r="H95">
        <v>3</v>
      </c>
      <c r="I95">
        <v>3</v>
      </c>
      <c r="J95">
        <v>1064</v>
      </c>
      <c r="K95">
        <v>1.0259529999999999</v>
      </c>
      <c r="L95" t="s">
        <v>15</v>
      </c>
      <c r="M95">
        <f>V3__67[[#This Row],[Sale Price]]/V3__67[[#This Row],[carpet_area]]</f>
        <v>387.21804511278197</v>
      </c>
      <c r="N95">
        <f>IF(OR(V3__67[[#This Row],[Estimated Value]]="",V3__67[[#This Row],[Estimated Value]]=0),"",V3__67[[#This Row],[Sale Price]]-V3__67[[#This Row],[Estimated Value]])</f>
        <v>149500</v>
      </c>
      <c r="O95">
        <f>IF(OR(V3__67[[#This Row],[Estimated Value]]="",V3__67[[#This Row],[Estimated Value]]=0),"",(V3__67[[#This Row],[Sale Price]]-V3__67[[#This Row],[Estimated Value]])/V3__67[[#This Row],[Estimated Value]])</f>
        <v>0.56952380952380954</v>
      </c>
      <c r="P95" t="str">
        <f t="shared" si="1"/>
        <v>Above Estimate</v>
      </c>
    </row>
    <row r="96" spans="1:16" x14ac:dyDescent="0.3">
      <c r="A96" s="1">
        <v>39909</v>
      </c>
      <c r="B96">
        <v>2009</v>
      </c>
      <c r="C96" t="s">
        <v>21</v>
      </c>
      <c r="D96">
        <v>8028860</v>
      </c>
      <c r="E96">
        <v>8236500</v>
      </c>
      <c r="F96" t="s">
        <v>13</v>
      </c>
      <c r="G96" t="s">
        <v>14</v>
      </c>
      <c r="H96">
        <v>3</v>
      </c>
      <c r="I96">
        <v>1</v>
      </c>
      <c r="J96">
        <v>1055</v>
      </c>
      <c r="K96">
        <v>1.0259529999999999</v>
      </c>
      <c r="L96" t="s">
        <v>25</v>
      </c>
      <c r="M96">
        <f>V3__67[[#This Row],[Sale Price]]/V3__67[[#This Row],[carpet_area]]</f>
        <v>7807.1090047393363</v>
      </c>
      <c r="N96">
        <f>IF(OR(V3__67[[#This Row],[Estimated Value]]="",V3__67[[#This Row],[Estimated Value]]=0),"",V3__67[[#This Row],[Sale Price]]-V3__67[[#This Row],[Estimated Value]])</f>
        <v>207640</v>
      </c>
      <c r="O96">
        <f>IF(OR(V3__67[[#This Row],[Estimated Value]]="",V3__67[[#This Row],[Estimated Value]]=0),"",(V3__67[[#This Row],[Sale Price]]-V3__67[[#This Row],[Estimated Value]])/V3__67[[#This Row],[Estimated Value]])</f>
        <v>2.5861703903169317E-2</v>
      </c>
      <c r="P96" t="str">
        <f t="shared" si="1"/>
        <v>Above Estimate</v>
      </c>
    </row>
    <row r="97" spans="1:16" x14ac:dyDescent="0.3">
      <c r="A97" s="1">
        <v>39910</v>
      </c>
      <c r="B97">
        <v>2009</v>
      </c>
      <c r="C97" t="s">
        <v>26</v>
      </c>
      <c r="D97">
        <v>342930</v>
      </c>
      <c r="E97">
        <v>820000</v>
      </c>
      <c r="F97" t="s">
        <v>13</v>
      </c>
      <c r="G97" t="s">
        <v>14</v>
      </c>
      <c r="H97">
        <v>3</v>
      </c>
      <c r="I97">
        <v>2</v>
      </c>
      <c r="J97">
        <v>924</v>
      </c>
      <c r="K97">
        <v>1.0259529999999999</v>
      </c>
      <c r="L97" t="s">
        <v>16</v>
      </c>
      <c r="M97">
        <f>V3__67[[#This Row],[Sale Price]]/V3__67[[#This Row],[carpet_area]]</f>
        <v>887.44588744588748</v>
      </c>
      <c r="N97">
        <f>IF(OR(V3__67[[#This Row],[Estimated Value]]="",V3__67[[#This Row],[Estimated Value]]=0),"",V3__67[[#This Row],[Sale Price]]-V3__67[[#This Row],[Estimated Value]])</f>
        <v>477070</v>
      </c>
      <c r="O97">
        <f>IF(OR(V3__67[[#This Row],[Estimated Value]]="",V3__67[[#This Row],[Estimated Value]]=0),"",(V3__67[[#This Row],[Sale Price]]-V3__67[[#This Row],[Estimated Value]])/V3__67[[#This Row],[Estimated Value]])</f>
        <v>1.3911585454757531</v>
      </c>
      <c r="P97" t="str">
        <f t="shared" si="1"/>
        <v>Above Estimate</v>
      </c>
    </row>
    <row r="98" spans="1:16" x14ac:dyDescent="0.3">
      <c r="A98" s="1">
        <v>39911</v>
      </c>
      <c r="B98">
        <v>2009</v>
      </c>
      <c r="C98" t="s">
        <v>12</v>
      </c>
      <c r="D98">
        <v>16660</v>
      </c>
      <c r="E98">
        <v>15000</v>
      </c>
      <c r="F98" t="s">
        <v>23</v>
      </c>
      <c r="G98" t="s">
        <v>24</v>
      </c>
      <c r="H98">
        <v>6</v>
      </c>
      <c r="I98">
        <v>4</v>
      </c>
      <c r="J98">
        <v>1978</v>
      </c>
      <c r="K98">
        <v>1.0259529999999999</v>
      </c>
      <c r="L98" t="s">
        <v>15</v>
      </c>
      <c r="M98">
        <f>V3__67[[#This Row],[Sale Price]]/V3__67[[#This Row],[carpet_area]]</f>
        <v>7.5834175935288171</v>
      </c>
      <c r="N98">
        <f>IF(OR(V3__67[[#This Row],[Estimated Value]]="",V3__67[[#This Row],[Estimated Value]]=0),"",V3__67[[#This Row],[Sale Price]]-V3__67[[#This Row],[Estimated Value]])</f>
        <v>-1660</v>
      </c>
      <c r="O98">
        <f>IF(OR(V3__67[[#This Row],[Estimated Value]]="",V3__67[[#This Row],[Estimated Value]]=0),"",(V3__67[[#This Row],[Sale Price]]-V3__67[[#This Row],[Estimated Value]])/V3__67[[#This Row],[Estimated Value]])</f>
        <v>-9.9639855942376954E-2</v>
      </c>
      <c r="P98" t="str">
        <f t="shared" si="1"/>
        <v>Below Estimate</v>
      </c>
    </row>
    <row r="99" spans="1:16" x14ac:dyDescent="0.3">
      <c r="A99" s="1">
        <v>39912</v>
      </c>
      <c r="B99">
        <v>2009</v>
      </c>
      <c r="C99" t="s">
        <v>17</v>
      </c>
      <c r="D99">
        <v>155960</v>
      </c>
      <c r="E99">
        <v>355000</v>
      </c>
      <c r="F99" t="s">
        <v>23</v>
      </c>
      <c r="G99" t="s">
        <v>24</v>
      </c>
      <c r="H99">
        <v>6</v>
      </c>
      <c r="I99">
        <v>5</v>
      </c>
      <c r="J99">
        <v>2146</v>
      </c>
      <c r="K99">
        <v>1.0259529999999999</v>
      </c>
      <c r="L99" t="s">
        <v>15</v>
      </c>
      <c r="M99">
        <f>V3__67[[#This Row],[Sale Price]]/V3__67[[#This Row],[carpet_area]]</f>
        <v>165.42404473438955</v>
      </c>
      <c r="N99">
        <f>IF(OR(V3__67[[#This Row],[Estimated Value]]="",V3__67[[#This Row],[Estimated Value]]=0),"",V3__67[[#This Row],[Sale Price]]-V3__67[[#This Row],[Estimated Value]])</f>
        <v>199040</v>
      </c>
      <c r="O99">
        <f>IF(OR(V3__67[[#This Row],[Estimated Value]]="",V3__67[[#This Row],[Estimated Value]]=0),"",(V3__67[[#This Row],[Sale Price]]-V3__67[[#This Row],[Estimated Value]])/V3__67[[#This Row],[Estimated Value]])</f>
        <v>1.2762246729930751</v>
      </c>
      <c r="P99" t="str">
        <f t="shared" si="1"/>
        <v>Above Estimate</v>
      </c>
    </row>
    <row r="100" spans="1:16" x14ac:dyDescent="0.3">
      <c r="A100" s="1">
        <v>39913</v>
      </c>
      <c r="B100">
        <v>2009</v>
      </c>
      <c r="C100" t="s">
        <v>17</v>
      </c>
      <c r="D100">
        <v>126420</v>
      </c>
      <c r="E100">
        <v>177500</v>
      </c>
      <c r="F100" t="s">
        <v>13</v>
      </c>
      <c r="G100" t="s">
        <v>14</v>
      </c>
      <c r="H100">
        <v>3</v>
      </c>
      <c r="I100">
        <v>3</v>
      </c>
      <c r="J100">
        <v>931</v>
      </c>
      <c r="K100">
        <v>1.0259529999999999</v>
      </c>
      <c r="L100" t="s">
        <v>25</v>
      </c>
      <c r="M100">
        <f>V3__67[[#This Row],[Sale Price]]/V3__67[[#This Row],[carpet_area]]</f>
        <v>190.65520945220194</v>
      </c>
      <c r="N100">
        <f>IF(OR(V3__67[[#This Row],[Estimated Value]]="",V3__67[[#This Row],[Estimated Value]]=0),"",V3__67[[#This Row],[Sale Price]]-V3__67[[#This Row],[Estimated Value]])</f>
        <v>51080</v>
      </c>
      <c r="O100">
        <f>IF(OR(V3__67[[#This Row],[Estimated Value]]="",V3__67[[#This Row],[Estimated Value]]=0),"",(V3__67[[#This Row],[Sale Price]]-V3__67[[#This Row],[Estimated Value]])/V3__67[[#This Row],[Estimated Value]])</f>
        <v>0.4040499920898592</v>
      </c>
      <c r="P100" t="str">
        <f t="shared" si="1"/>
        <v>Above Estimate</v>
      </c>
    </row>
    <row r="101" spans="1:16" x14ac:dyDescent="0.3">
      <c r="A101" s="1">
        <v>39914</v>
      </c>
      <c r="B101">
        <v>2009</v>
      </c>
      <c r="C101" t="s">
        <v>12</v>
      </c>
      <c r="D101">
        <v>99260</v>
      </c>
      <c r="E101">
        <v>295000</v>
      </c>
      <c r="F101" t="s">
        <v>27</v>
      </c>
      <c r="G101" t="s">
        <v>28</v>
      </c>
      <c r="H101">
        <v>8</v>
      </c>
      <c r="I101">
        <v>6</v>
      </c>
      <c r="J101">
        <v>2983</v>
      </c>
      <c r="K101">
        <v>1.0259529999999999</v>
      </c>
      <c r="L101" t="s">
        <v>25</v>
      </c>
      <c r="M101">
        <f>V3__67[[#This Row],[Sale Price]]/V3__67[[#This Row],[carpet_area]]</f>
        <v>98.893731143144478</v>
      </c>
      <c r="N101">
        <f>IF(OR(V3__67[[#This Row],[Estimated Value]]="",V3__67[[#This Row],[Estimated Value]]=0),"",V3__67[[#This Row],[Sale Price]]-V3__67[[#This Row],[Estimated Value]])</f>
        <v>195740</v>
      </c>
      <c r="O101">
        <f>IF(OR(V3__67[[#This Row],[Estimated Value]]="",V3__67[[#This Row],[Estimated Value]]=0),"",(V3__67[[#This Row],[Sale Price]]-V3__67[[#This Row],[Estimated Value]])/V3__67[[#This Row],[Estimated Value]])</f>
        <v>1.9719927463227886</v>
      </c>
      <c r="P101" t="str">
        <f t="shared" si="1"/>
        <v>Above Estimate</v>
      </c>
    </row>
    <row r="102" spans="1:16" x14ac:dyDescent="0.3">
      <c r="A102" s="1">
        <v>39915</v>
      </c>
      <c r="B102">
        <v>2009</v>
      </c>
      <c r="C102" t="s">
        <v>17</v>
      </c>
      <c r="D102">
        <v>112910</v>
      </c>
      <c r="E102">
        <v>299750</v>
      </c>
      <c r="F102" t="s">
        <v>13</v>
      </c>
      <c r="G102" t="s">
        <v>14</v>
      </c>
      <c r="H102">
        <v>3</v>
      </c>
      <c r="I102">
        <v>3</v>
      </c>
      <c r="J102">
        <v>919</v>
      </c>
      <c r="K102">
        <v>1.0259529999999999</v>
      </c>
      <c r="L102" t="s">
        <v>22</v>
      </c>
      <c r="M102">
        <f>V3__67[[#This Row],[Sale Price]]/V3__67[[#This Row],[carpet_area]]</f>
        <v>326.16974972796515</v>
      </c>
      <c r="N102">
        <f>IF(OR(V3__67[[#This Row],[Estimated Value]]="",V3__67[[#This Row],[Estimated Value]]=0),"",V3__67[[#This Row],[Sale Price]]-V3__67[[#This Row],[Estimated Value]])</f>
        <v>186840</v>
      </c>
      <c r="O102">
        <f>IF(OR(V3__67[[#This Row],[Estimated Value]]="",V3__67[[#This Row],[Estimated Value]]=0),"",(V3__67[[#This Row],[Sale Price]]-V3__67[[#This Row],[Estimated Value]])/V3__67[[#This Row],[Estimated Value]])</f>
        <v>1.6547692852714551</v>
      </c>
      <c r="P102" t="str">
        <f t="shared" si="1"/>
        <v>Above Estimate</v>
      </c>
    </row>
    <row r="103" spans="1:16" x14ac:dyDescent="0.3">
      <c r="A103" s="1">
        <v>39916</v>
      </c>
      <c r="B103">
        <v>2009</v>
      </c>
      <c r="C103" t="s">
        <v>12</v>
      </c>
      <c r="D103">
        <v>62930</v>
      </c>
      <c r="E103">
        <v>196000</v>
      </c>
      <c r="F103" t="s">
        <v>23</v>
      </c>
      <c r="G103" t="s">
        <v>24</v>
      </c>
      <c r="H103">
        <v>6</v>
      </c>
      <c r="I103">
        <v>5</v>
      </c>
      <c r="J103">
        <v>1953</v>
      </c>
      <c r="K103">
        <v>1.0259529999999999</v>
      </c>
      <c r="L103" t="s">
        <v>15</v>
      </c>
      <c r="M103">
        <f>V3__67[[#This Row],[Sale Price]]/V3__67[[#This Row],[carpet_area]]</f>
        <v>100.35842293906811</v>
      </c>
      <c r="N103">
        <f>IF(OR(V3__67[[#This Row],[Estimated Value]]="",V3__67[[#This Row],[Estimated Value]]=0),"",V3__67[[#This Row],[Sale Price]]-V3__67[[#This Row],[Estimated Value]])</f>
        <v>133070</v>
      </c>
      <c r="O103">
        <f>IF(OR(V3__67[[#This Row],[Estimated Value]]="",V3__67[[#This Row],[Estimated Value]]=0),"",(V3__67[[#This Row],[Sale Price]]-V3__67[[#This Row],[Estimated Value]])/V3__67[[#This Row],[Estimated Value]])</f>
        <v>2.1145717463848719</v>
      </c>
      <c r="P103" t="str">
        <f t="shared" si="1"/>
        <v>Above Estimate</v>
      </c>
    </row>
    <row r="104" spans="1:16" x14ac:dyDescent="0.3">
      <c r="A104" s="1">
        <v>39917</v>
      </c>
      <c r="B104">
        <v>2009</v>
      </c>
      <c r="C104" t="s">
        <v>18</v>
      </c>
      <c r="D104">
        <v>224770</v>
      </c>
      <c r="E104">
        <v>430000</v>
      </c>
      <c r="F104" t="s">
        <v>13</v>
      </c>
      <c r="G104" t="s">
        <v>14</v>
      </c>
      <c r="H104">
        <v>3</v>
      </c>
      <c r="I104">
        <v>2</v>
      </c>
      <c r="J104">
        <v>1091</v>
      </c>
      <c r="K104">
        <v>1.0259529999999999</v>
      </c>
      <c r="L104" t="s">
        <v>16</v>
      </c>
      <c r="M104">
        <f>V3__67[[#This Row],[Sale Price]]/V3__67[[#This Row],[carpet_area]]</f>
        <v>394.1338221814849</v>
      </c>
      <c r="N104">
        <f>IF(OR(V3__67[[#This Row],[Estimated Value]]="",V3__67[[#This Row],[Estimated Value]]=0),"",V3__67[[#This Row],[Sale Price]]-V3__67[[#This Row],[Estimated Value]])</f>
        <v>205230</v>
      </c>
      <c r="O104">
        <f>IF(OR(V3__67[[#This Row],[Estimated Value]]="",V3__67[[#This Row],[Estimated Value]]=0),"",(V3__67[[#This Row],[Sale Price]]-V3__67[[#This Row],[Estimated Value]])/V3__67[[#This Row],[Estimated Value]])</f>
        <v>0.91306669039462562</v>
      </c>
      <c r="P104" t="str">
        <f t="shared" si="1"/>
        <v>Above Estimate</v>
      </c>
    </row>
    <row r="105" spans="1:16" x14ac:dyDescent="0.3">
      <c r="A105" s="1">
        <v>39918</v>
      </c>
      <c r="B105">
        <v>2009</v>
      </c>
      <c r="C105" t="s">
        <v>17</v>
      </c>
      <c r="D105">
        <v>125370</v>
      </c>
      <c r="E105">
        <v>270000</v>
      </c>
      <c r="F105" t="s">
        <v>13</v>
      </c>
      <c r="G105" t="s">
        <v>14</v>
      </c>
      <c r="H105">
        <v>3</v>
      </c>
      <c r="I105">
        <v>1</v>
      </c>
      <c r="J105">
        <v>982</v>
      </c>
      <c r="K105">
        <v>1.0259529999999999</v>
      </c>
      <c r="L105" t="s">
        <v>22</v>
      </c>
      <c r="M105">
        <f>V3__67[[#This Row],[Sale Price]]/V3__67[[#This Row],[carpet_area]]</f>
        <v>274.94908350305496</v>
      </c>
      <c r="N105">
        <f>IF(OR(V3__67[[#This Row],[Estimated Value]]="",V3__67[[#This Row],[Estimated Value]]=0),"",V3__67[[#This Row],[Sale Price]]-V3__67[[#This Row],[Estimated Value]])</f>
        <v>144630</v>
      </c>
      <c r="O105">
        <f>IF(OR(V3__67[[#This Row],[Estimated Value]]="",V3__67[[#This Row],[Estimated Value]]=0),"",(V3__67[[#This Row],[Sale Price]]-V3__67[[#This Row],[Estimated Value]])/V3__67[[#This Row],[Estimated Value]])</f>
        <v>1.1536252692031586</v>
      </c>
      <c r="P105" t="str">
        <f t="shared" si="1"/>
        <v>Above Estimate</v>
      </c>
    </row>
    <row r="106" spans="1:16" x14ac:dyDescent="0.3">
      <c r="A106" s="1">
        <v>39919</v>
      </c>
      <c r="B106">
        <v>2009</v>
      </c>
      <c r="C106" t="s">
        <v>12</v>
      </c>
      <c r="D106">
        <v>226660</v>
      </c>
      <c r="E106">
        <v>320000</v>
      </c>
      <c r="F106" t="s">
        <v>13</v>
      </c>
      <c r="G106" t="s">
        <v>14</v>
      </c>
      <c r="H106">
        <v>3</v>
      </c>
      <c r="I106">
        <v>2</v>
      </c>
      <c r="J106">
        <v>1061</v>
      </c>
      <c r="K106">
        <v>1.0259529999999999</v>
      </c>
      <c r="L106" t="s">
        <v>16</v>
      </c>
      <c r="M106">
        <f>V3__67[[#This Row],[Sale Price]]/V3__67[[#This Row],[carpet_area]]</f>
        <v>301.60226201696514</v>
      </c>
      <c r="N106">
        <f>IF(OR(V3__67[[#This Row],[Estimated Value]]="",V3__67[[#This Row],[Estimated Value]]=0),"",V3__67[[#This Row],[Sale Price]]-V3__67[[#This Row],[Estimated Value]])</f>
        <v>93340</v>
      </c>
      <c r="O106">
        <f>IF(OR(V3__67[[#This Row],[Estimated Value]]="",V3__67[[#This Row],[Estimated Value]]=0),"",(V3__67[[#This Row],[Sale Price]]-V3__67[[#This Row],[Estimated Value]])/V3__67[[#This Row],[Estimated Value]])</f>
        <v>0.41180622959498808</v>
      </c>
      <c r="P106" t="str">
        <f t="shared" si="1"/>
        <v>Above Estimate</v>
      </c>
    </row>
    <row r="107" spans="1:16" x14ac:dyDescent="0.3">
      <c r="A107" s="1">
        <v>39920</v>
      </c>
      <c r="B107">
        <v>2009</v>
      </c>
      <c r="C107" t="s">
        <v>26</v>
      </c>
      <c r="D107">
        <v>387170</v>
      </c>
      <c r="E107">
        <v>515000</v>
      </c>
      <c r="F107" t="s">
        <v>13</v>
      </c>
      <c r="G107" t="s">
        <v>14</v>
      </c>
      <c r="H107">
        <v>3</v>
      </c>
      <c r="I107">
        <v>3</v>
      </c>
      <c r="J107">
        <v>1093</v>
      </c>
      <c r="K107">
        <v>1.0259529999999999</v>
      </c>
      <c r="L107" t="s">
        <v>22</v>
      </c>
      <c r="M107">
        <f>V3__67[[#This Row],[Sale Price]]/V3__67[[#This Row],[carpet_area]]</f>
        <v>471.18023787740162</v>
      </c>
      <c r="N107">
        <f>IF(OR(V3__67[[#This Row],[Estimated Value]]="",V3__67[[#This Row],[Estimated Value]]=0),"",V3__67[[#This Row],[Sale Price]]-V3__67[[#This Row],[Estimated Value]])</f>
        <v>127830</v>
      </c>
      <c r="O107">
        <f>IF(OR(V3__67[[#This Row],[Estimated Value]]="",V3__67[[#This Row],[Estimated Value]]=0),"",(V3__67[[#This Row],[Sale Price]]-V3__67[[#This Row],[Estimated Value]])/V3__67[[#This Row],[Estimated Value]])</f>
        <v>0.33016504377921846</v>
      </c>
      <c r="P107" t="str">
        <f t="shared" si="1"/>
        <v>Above Estimate</v>
      </c>
    </row>
    <row r="108" spans="1:16" x14ac:dyDescent="0.3">
      <c r="A108" s="1">
        <v>39921</v>
      </c>
      <c r="B108">
        <v>2009</v>
      </c>
      <c r="C108" t="s">
        <v>18</v>
      </c>
      <c r="D108">
        <v>218330</v>
      </c>
      <c r="E108">
        <v>407500</v>
      </c>
      <c r="F108" t="s">
        <v>13</v>
      </c>
      <c r="G108" t="s">
        <v>14</v>
      </c>
      <c r="H108">
        <v>3</v>
      </c>
      <c r="I108">
        <v>1</v>
      </c>
      <c r="J108">
        <v>1014</v>
      </c>
      <c r="K108">
        <v>1.0259529999999999</v>
      </c>
      <c r="L108" t="s">
        <v>25</v>
      </c>
      <c r="M108">
        <f>V3__67[[#This Row],[Sale Price]]/V3__67[[#This Row],[carpet_area]]</f>
        <v>401.87376725838266</v>
      </c>
      <c r="N108">
        <f>IF(OR(V3__67[[#This Row],[Estimated Value]]="",V3__67[[#This Row],[Estimated Value]]=0),"",V3__67[[#This Row],[Sale Price]]-V3__67[[#This Row],[Estimated Value]])</f>
        <v>189170</v>
      </c>
      <c r="O108">
        <f>IF(OR(V3__67[[#This Row],[Estimated Value]]="",V3__67[[#This Row],[Estimated Value]]=0),"",(V3__67[[#This Row],[Sale Price]]-V3__67[[#This Row],[Estimated Value]])/V3__67[[#This Row],[Estimated Value]])</f>
        <v>0.86644070901845827</v>
      </c>
      <c r="P108" t="str">
        <f t="shared" si="1"/>
        <v>Above Estimate</v>
      </c>
    </row>
    <row r="109" spans="1:16" x14ac:dyDescent="0.3">
      <c r="A109" s="1">
        <v>39922</v>
      </c>
      <c r="B109">
        <v>2009</v>
      </c>
      <c r="C109" t="s">
        <v>12</v>
      </c>
      <c r="D109">
        <v>101430</v>
      </c>
      <c r="E109">
        <v>329000</v>
      </c>
      <c r="F109" t="s">
        <v>23</v>
      </c>
      <c r="G109" t="s">
        <v>24</v>
      </c>
      <c r="H109">
        <v>6</v>
      </c>
      <c r="I109">
        <v>6</v>
      </c>
      <c r="J109">
        <v>2019</v>
      </c>
      <c r="K109">
        <v>1.0259529999999999</v>
      </c>
      <c r="L109" t="s">
        <v>25</v>
      </c>
      <c r="M109">
        <f>V3__67[[#This Row],[Sale Price]]/V3__67[[#This Row],[carpet_area]]</f>
        <v>162.95195641406636</v>
      </c>
      <c r="N109">
        <f>IF(OR(V3__67[[#This Row],[Estimated Value]]="",V3__67[[#This Row],[Estimated Value]]=0),"",V3__67[[#This Row],[Sale Price]]-V3__67[[#This Row],[Estimated Value]])</f>
        <v>227570</v>
      </c>
      <c r="O109">
        <f>IF(OR(V3__67[[#This Row],[Estimated Value]]="",V3__67[[#This Row],[Estimated Value]]=0),"",(V3__67[[#This Row],[Sale Price]]-V3__67[[#This Row],[Estimated Value]])/V3__67[[#This Row],[Estimated Value]])</f>
        <v>2.243616287094548</v>
      </c>
      <c r="P109" t="str">
        <f t="shared" si="1"/>
        <v>Above Estimate</v>
      </c>
    </row>
    <row r="110" spans="1:16" x14ac:dyDescent="0.3">
      <c r="A110" s="1">
        <v>39923</v>
      </c>
      <c r="B110">
        <v>2009</v>
      </c>
      <c r="C110" t="s">
        <v>17</v>
      </c>
      <c r="D110">
        <v>245210</v>
      </c>
      <c r="E110">
        <v>445000</v>
      </c>
      <c r="F110" t="s">
        <v>13</v>
      </c>
      <c r="G110" t="s">
        <v>14</v>
      </c>
      <c r="H110">
        <v>3</v>
      </c>
      <c r="I110">
        <v>3</v>
      </c>
      <c r="J110">
        <v>980</v>
      </c>
      <c r="K110">
        <v>1.0259529999999999</v>
      </c>
      <c r="L110" t="s">
        <v>16</v>
      </c>
      <c r="M110">
        <f>V3__67[[#This Row],[Sale Price]]/V3__67[[#This Row],[carpet_area]]</f>
        <v>454.08163265306121</v>
      </c>
      <c r="N110">
        <f>IF(OR(V3__67[[#This Row],[Estimated Value]]="",V3__67[[#This Row],[Estimated Value]]=0),"",V3__67[[#This Row],[Sale Price]]-V3__67[[#This Row],[Estimated Value]])</f>
        <v>199790</v>
      </c>
      <c r="O110">
        <f>IF(OR(V3__67[[#This Row],[Estimated Value]]="",V3__67[[#This Row],[Estimated Value]]=0),"",(V3__67[[#This Row],[Sale Price]]-V3__67[[#This Row],[Estimated Value]])/V3__67[[#This Row],[Estimated Value]])</f>
        <v>0.81477101260144369</v>
      </c>
      <c r="P110" t="str">
        <f t="shared" si="1"/>
        <v>Above Estimate</v>
      </c>
    </row>
    <row r="111" spans="1:16" x14ac:dyDescent="0.3">
      <c r="A111" s="1">
        <v>39924</v>
      </c>
      <c r="B111">
        <v>2009</v>
      </c>
      <c r="C111" t="s">
        <v>17</v>
      </c>
      <c r="D111">
        <v>42420</v>
      </c>
      <c r="E111">
        <v>52000</v>
      </c>
      <c r="F111" t="s">
        <v>19</v>
      </c>
      <c r="G111" t="s">
        <v>20</v>
      </c>
      <c r="H111">
        <v>4</v>
      </c>
      <c r="I111">
        <v>2</v>
      </c>
      <c r="J111">
        <v>1372</v>
      </c>
      <c r="K111">
        <v>1.0259529999999999</v>
      </c>
      <c r="L111" t="s">
        <v>15</v>
      </c>
      <c r="M111">
        <f>V3__67[[#This Row],[Sale Price]]/V3__67[[#This Row],[carpet_area]]</f>
        <v>37.900874635568513</v>
      </c>
      <c r="N111">
        <f>IF(OR(V3__67[[#This Row],[Estimated Value]]="",V3__67[[#This Row],[Estimated Value]]=0),"",V3__67[[#This Row],[Sale Price]]-V3__67[[#This Row],[Estimated Value]])</f>
        <v>9580</v>
      </c>
      <c r="O111">
        <f>IF(OR(V3__67[[#This Row],[Estimated Value]]="",V3__67[[#This Row],[Estimated Value]]=0),"",(V3__67[[#This Row],[Sale Price]]-V3__67[[#This Row],[Estimated Value]])/V3__67[[#This Row],[Estimated Value]])</f>
        <v>0.22583686940122583</v>
      </c>
      <c r="P111" t="str">
        <f t="shared" si="1"/>
        <v>Above Estimate</v>
      </c>
    </row>
    <row r="112" spans="1:16" x14ac:dyDescent="0.3">
      <c r="A112" s="1">
        <v>39925</v>
      </c>
      <c r="B112">
        <v>2009</v>
      </c>
      <c r="C112" t="s">
        <v>21</v>
      </c>
      <c r="D112">
        <v>1597610</v>
      </c>
      <c r="E112">
        <v>3150000</v>
      </c>
      <c r="F112" t="s">
        <v>13</v>
      </c>
      <c r="G112" t="s">
        <v>14</v>
      </c>
      <c r="H112">
        <v>3</v>
      </c>
      <c r="I112">
        <v>1</v>
      </c>
      <c r="J112">
        <v>947</v>
      </c>
      <c r="K112">
        <v>1.0259529999999999</v>
      </c>
      <c r="L112" t="s">
        <v>22</v>
      </c>
      <c r="M112">
        <f>V3__67[[#This Row],[Sale Price]]/V3__67[[#This Row],[carpet_area]]</f>
        <v>3326.2935586061244</v>
      </c>
      <c r="N112">
        <f>IF(OR(V3__67[[#This Row],[Estimated Value]]="",V3__67[[#This Row],[Estimated Value]]=0),"",V3__67[[#This Row],[Sale Price]]-V3__67[[#This Row],[Estimated Value]])</f>
        <v>1552390</v>
      </c>
      <c r="O112">
        <f>IF(OR(V3__67[[#This Row],[Estimated Value]]="",V3__67[[#This Row],[Estimated Value]]=0),"",(V3__67[[#This Row],[Sale Price]]-V3__67[[#This Row],[Estimated Value]])/V3__67[[#This Row],[Estimated Value]])</f>
        <v>0.97169521973447837</v>
      </c>
      <c r="P112" t="str">
        <f t="shared" si="1"/>
        <v>Above Estimate</v>
      </c>
    </row>
    <row r="113" spans="1:16" x14ac:dyDescent="0.3">
      <c r="A113" s="1">
        <v>39926</v>
      </c>
      <c r="B113">
        <v>2009</v>
      </c>
      <c r="C113" t="s">
        <v>12</v>
      </c>
      <c r="D113">
        <v>129010</v>
      </c>
      <c r="E113">
        <v>270000</v>
      </c>
      <c r="F113" t="s">
        <v>13</v>
      </c>
      <c r="G113" t="s">
        <v>14</v>
      </c>
      <c r="H113">
        <v>3</v>
      </c>
      <c r="I113">
        <v>2</v>
      </c>
      <c r="J113">
        <v>991</v>
      </c>
      <c r="K113">
        <v>1.0259529999999999</v>
      </c>
      <c r="L113" t="s">
        <v>22</v>
      </c>
      <c r="M113">
        <f>V3__67[[#This Row],[Sale Price]]/V3__67[[#This Row],[carpet_area]]</f>
        <v>272.45206861755804</v>
      </c>
      <c r="N113">
        <f>IF(OR(V3__67[[#This Row],[Estimated Value]]="",V3__67[[#This Row],[Estimated Value]]=0),"",V3__67[[#This Row],[Sale Price]]-V3__67[[#This Row],[Estimated Value]])</f>
        <v>140990</v>
      </c>
      <c r="O113">
        <f>IF(OR(V3__67[[#This Row],[Estimated Value]]="",V3__67[[#This Row],[Estimated Value]]=0),"",(V3__67[[#This Row],[Sale Price]]-V3__67[[#This Row],[Estimated Value]])/V3__67[[#This Row],[Estimated Value]])</f>
        <v>1.0928610185256957</v>
      </c>
      <c r="P113" t="str">
        <f t="shared" si="1"/>
        <v>Above Estimate</v>
      </c>
    </row>
    <row r="114" spans="1:16" x14ac:dyDescent="0.3">
      <c r="A114" s="1">
        <v>39927</v>
      </c>
      <c r="B114">
        <v>2009</v>
      </c>
      <c r="C114" t="s">
        <v>18</v>
      </c>
      <c r="D114">
        <v>812630</v>
      </c>
      <c r="E114">
        <v>1695000</v>
      </c>
      <c r="F114" t="s">
        <v>13</v>
      </c>
      <c r="G114" t="s">
        <v>14</v>
      </c>
      <c r="H114">
        <v>3</v>
      </c>
      <c r="I114">
        <v>1</v>
      </c>
      <c r="J114">
        <v>923</v>
      </c>
      <c r="K114">
        <v>1.0259529999999999</v>
      </c>
      <c r="L114" t="s">
        <v>15</v>
      </c>
      <c r="M114">
        <f>V3__67[[#This Row],[Sale Price]]/V3__67[[#This Row],[carpet_area]]</f>
        <v>1836.4030335861321</v>
      </c>
      <c r="N114">
        <f>IF(OR(V3__67[[#This Row],[Estimated Value]]="",V3__67[[#This Row],[Estimated Value]]=0),"",V3__67[[#This Row],[Sale Price]]-V3__67[[#This Row],[Estimated Value]])</f>
        <v>882370</v>
      </c>
      <c r="O114">
        <f>IF(OR(V3__67[[#This Row],[Estimated Value]]="",V3__67[[#This Row],[Estimated Value]]=0),"",(V3__67[[#This Row],[Sale Price]]-V3__67[[#This Row],[Estimated Value]])/V3__67[[#This Row],[Estimated Value]])</f>
        <v>1.0858201149354565</v>
      </c>
      <c r="P114" t="str">
        <f t="shared" si="1"/>
        <v>Above Estimate</v>
      </c>
    </row>
    <row r="115" spans="1:16" x14ac:dyDescent="0.3">
      <c r="A115" s="1">
        <v>39928</v>
      </c>
      <c r="B115">
        <v>2009</v>
      </c>
      <c r="C115" t="s">
        <v>18</v>
      </c>
      <c r="D115">
        <v>251790</v>
      </c>
      <c r="E115">
        <v>425000</v>
      </c>
      <c r="F115" t="s">
        <v>13</v>
      </c>
      <c r="G115" t="s">
        <v>14</v>
      </c>
      <c r="H115">
        <v>3</v>
      </c>
      <c r="I115">
        <v>2</v>
      </c>
      <c r="J115">
        <v>950</v>
      </c>
      <c r="K115">
        <v>1.0259529999999999</v>
      </c>
      <c r="L115" t="s">
        <v>22</v>
      </c>
      <c r="M115">
        <f>V3__67[[#This Row],[Sale Price]]/V3__67[[#This Row],[carpet_area]]</f>
        <v>447.36842105263156</v>
      </c>
      <c r="N115">
        <f>IF(OR(V3__67[[#This Row],[Estimated Value]]="",V3__67[[#This Row],[Estimated Value]]=0),"",V3__67[[#This Row],[Sale Price]]-V3__67[[#This Row],[Estimated Value]])</f>
        <v>173210</v>
      </c>
      <c r="O115">
        <f>IF(OR(V3__67[[#This Row],[Estimated Value]]="",V3__67[[#This Row],[Estimated Value]]=0),"",(V3__67[[#This Row],[Sale Price]]-V3__67[[#This Row],[Estimated Value]])/V3__67[[#This Row],[Estimated Value]])</f>
        <v>0.6879145319512292</v>
      </c>
      <c r="P115" t="str">
        <f t="shared" si="1"/>
        <v>Above Estimate</v>
      </c>
    </row>
    <row r="116" spans="1:16" x14ac:dyDescent="0.3">
      <c r="A116" s="1">
        <v>39929</v>
      </c>
      <c r="B116">
        <v>2009</v>
      </c>
      <c r="C116" t="s">
        <v>21</v>
      </c>
      <c r="D116">
        <v>4705820</v>
      </c>
      <c r="E116">
        <v>6750000</v>
      </c>
      <c r="F116" t="s">
        <v>13</v>
      </c>
      <c r="G116" t="s">
        <v>14</v>
      </c>
      <c r="H116">
        <v>3</v>
      </c>
      <c r="I116">
        <v>3</v>
      </c>
      <c r="J116">
        <v>986</v>
      </c>
      <c r="K116">
        <v>1.0259529999999999</v>
      </c>
      <c r="L116" t="s">
        <v>25</v>
      </c>
      <c r="M116">
        <f>V3__67[[#This Row],[Sale Price]]/V3__67[[#This Row],[carpet_area]]</f>
        <v>6845.8417849898578</v>
      </c>
      <c r="N116">
        <f>IF(OR(V3__67[[#This Row],[Estimated Value]]="",V3__67[[#This Row],[Estimated Value]]=0),"",V3__67[[#This Row],[Sale Price]]-V3__67[[#This Row],[Estimated Value]])</f>
        <v>2044180</v>
      </c>
      <c r="O116">
        <f>IF(OR(V3__67[[#This Row],[Estimated Value]]="",V3__67[[#This Row],[Estimated Value]]=0),"",(V3__67[[#This Row],[Sale Price]]-V3__67[[#This Row],[Estimated Value]])/V3__67[[#This Row],[Estimated Value]])</f>
        <v>0.43439400572057579</v>
      </c>
      <c r="P116" t="str">
        <f t="shared" si="1"/>
        <v>Above Estimate</v>
      </c>
    </row>
    <row r="117" spans="1:16" x14ac:dyDescent="0.3">
      <c r="A117" s="1">
        <v>39930</v>
      </c>
      <c r="B117">
        <v>2009</v>
      </c>
      <c r="C117" t="s">
        <v>17</v>
      </c>
      <c r="D117">
        <v>118440</v>
      </c>
      <c r="E117">
        <v>285000</v>
      </c>
      <c r="F117" t="s">
        <v>13</v>
      </c>
      <c r="G117" t="s">
        <v>14</v>
      </c>
      <c r="H117">
        <v>3</v>
      </c>
      <c r="I117">
        <v>1</v>
      </c>
      <c r="J117">
        <v>973</v>
      </c>
      <c r="K117">
        <v>1.0259529999999999</v>
      </c>
      <c r="L117" t="s">
        <v>16</v>
      </c>
      <c r="M117">
        <f>V3__67[[#This Row],[Sale Price]]/V3__67[[#This Row],[carpet_area]]</f>
        <v>292.90853031860229</v>
      </c>
      <c r="N117">
        <f>IF(OR(V3__67[[#This Row],[Estimated Value]]="",V3__67[[#This Row],[Estimated Value]]=0),"",V3__67[[#This Row],[Sale Price]]-V3__67[[#This Row],[Estimated Value]])</f>
        <v>166560</v>
      </c>
      <c r="O117">
        <f>IF(OR(V3__67[[#This Row],[Estimated Value]]="",V3__67[[#This Row],[Estimated Value]]=0),"",(V3__67[[#This Row],[Sale Price]]-V3__67[[#This Row],[Estimated Value]])/V3__67[[#This Row],[Estimated Value]])</f>
        <v>1.4062816616008105</v>
      </c>
      <c r="P117" t="str">
        <f t="shared" si="1"/>
        <v>Above Estimate</v>
      </c>
    </row>
    <row r="118" spans="1:16" x14ac:dyDescent="0.3">
      <c r="A118" s="1">
        <v>39931</v>
      </c>
      <c r="B118">
        <v>2009</v>
      </c>
      <c r="C118" t="s">
        <v>21</v>
      </c>
      <c r="D118">
        <v>5630730</v>
      </c>
      <c r="E118">
        <v>7000000</v>
      </c>
      <c r="F118" t="s">
        <v>13</v>
      </c>
      <c r="G118" t="s">
        <v>14</v>
      </c>
      <c r="H118">
        <v>3</v>
      </c>
      <c r="I118">
        <v>2</v>
      </c>
      <c r="J118">
        <v>999</v>
      </c>
      <c r="K118">
        <v>1.0259529999999999</v>
      </c>
      <c r="L118" t="s">
        <v>25</v>
      </c>
      <c r="M118">
        <f>V3__67[[#This Row],[Sale Price]]/V3__67[[#This Row],[carpet_area]]</f>
        <v>7007.0070070070069</v>
      </c>
      <c r="N118">
        <f>IF(OR(V3__67[[#This Row],[Estimated Value]]="",V3__67[[#This Row],[Estimated Value]]=0),"",V3__67[[#This Row],[Sale Price]]-V3__67[[#This Row],[Estimated Value]])</f>
        <v>1369270</v>
      </c>
      <c r="O118">
        <f>IF(OR(V3__67[[#This Row],[Estimated Value]]="",V3__67[[#This Row],[Estimated Value]]=0),"",(V3__67[[#This Row],[Sale Price]]-V3__67[[#This Row],[Estimated Value]])/V3__67[[#This Row],[Estimated Value]])</f>
        <v>0.24317806039359016</v>
      </c>
      <c r="P118" t="str">
        <f t="shared" si="1"/>
        <v>Above Estimate</v>
      </c>
    </row>
    <row r="119" spans="1:16" x14ac:dyDescent="0.3">
      <c r="A119" s="1">
        <v>39932</v>
      </c>
      <c r="B119">
        <v>2009</v>
      </c>
      <c r="C119" t="s">
        <v>17</v>
      </c>
      <c r="D119">
        <v>176750</v>
      </c>
      <c r="E119">
        <v>257000</v>
      </c>
      <c r="F119" t="s">
        <v>23</v>
      </c>
      <c r="G119" t="s">
        <v>24</v>
      </c>
      <c r="H119">
        <v>6</v>
      </c>
      <c r="I119">
        <v>4</v>
      </c>
      <c r="J119">
        <v>1804</v>
      </c>
      <c r="K119">
        <v>1.0259529999999999</v>
      </c>
      <c r="L119" t="s">
        <v>16</v>
      </c>
      <c r="M119">
        <f>V3__67[[#This Row],[Sale Price]]/V3__67[[#This Row],[carpet_area]]</f>
        <v>142.46119733924613</v>
      </c>
      <c r="N119">
        <f>IF(OR(V3__67[[#This Row],[Estimated Value]]="",V3__67[[#This Row],[Estimated Value]]=0),"",V3__67[[#This Row],[Sale Price]]-V3__67[[#This Row],[Estimated Value]])</f>
        <v>80250</v>
      </c>
      <c r="O119">
        <f>IF(OR(V3__67[[#This Row],[Estimated Value]]="",V3__67[[#This Row],[Estimated Value]]=0),"",(V3__67[[#This Row],[Sale Price]]-V3__67[[#This Row],[Estimated Value]])/V3__67[[#This Row],[Estimated Value]])</f>
        <v>0.45403111739745405</v>
      </c>
      <c r="P119" t="str">
        <f t="shared" si="1"/>
        <v>Above Estimate</v>
      </c>
    </row>
    <row r="120" spans="1:16" x14ac:dyDescent="0.3">
      <c r="A120" s="1">
        <v>39933</v>
      </c>
      <c r="B120">
        <v>2009</v>
      </c>
      <c r="C120" t="s">
        <v>26</v>
      </c>
      <c r="D120">
        <v>343980</v>
      </c>
      <c r="E120">
        <v>410000</v>
      </c>
      <c r="F120" t="s">
        <v>13</v>
      </c>
      <c r="G120" t="s">
        <v>14</v>
      </c>
      <c r="H120">
        <v>3</v>
      </c>
      <c r="I120">
        <v>1</v>
      </c>
      <c r="J120">
        <v>991</v>
      </c>
      <c r="K120">
        <v>1.0259529999999999</v>
      </c>
      <c r="L120" t="s">
        <v>22</v>
      </c>
      <c r="M120">
        <f>V3__67[[#This Row],[Sale Price]]/V3__67[[#This Row],[carpet_area]]</f>
        <v>413.72351160443998</v>
      </c>
      <c r="N120">
        <f>IF(OR(V3__67[[#This Row],[Estimated Value]]="",V3__67[[#This Row],[Estimated Value]]=0),"",V3__67[[#This Row],[Sale Price]]-V3__67[[#This Row],[Estimated Value]])</f>
        <v>66020</v>
      </c>
      <c r="O120">
        <f>IF(OR(V3__67[[#This Row],[Estimated Value]]="",V3__67[[#This Row],[Estimated Value]]=0),"",(V3__67[[#This Row],[Sale Price]]-V3__67[[#This Row],[Estimated Value]])/V3__67[[#This Row],[Estimated Value]])</f>
        <v>0.19192976335833478</v>
      </c>
      <c r="P120" t="str">
        <f t="shared" si="1"/>
        <v>Above Estimate</v>
      </c>
    </row>
    <row r="121" spans="1:16" x14ac:dyDescent="0.3">
      <c r="A121" s="1">
        <v>39934</v>
      </c>
      <c r="B121">
        <v>2009</v>
      </c>
      <c r="C121" t="s">
        <v>18</v>
      </c>
      <c r="D121">
        <v>207760</v>
      </c>
      <c r="E121">
        <v>375000</v>
      </c>
      <c r="F121" t="s">
        <v>13</v>
      </c>
      <c r="G121" t="s">
        <v>14</v>
      </c>
      <c r="H121">
        <v>3</v>
      </c>
      <c r="I121">
        <v>2</v>
      </c>
      <c r="J121">
        <v>1035</v>
      </c>
      <c r="K121">
        <v>1.0259529999999999</v>
      </c>
      <c r="L121" t="s">
        <v>15</v>
      </c>
      <c r="M121">
        <f>V3__67[[#This Row],[Sale Price]]/V3__67[[#This Row],[carpet_area]]</f>
        <v>362.31884057971013</v>
      </c>
      <c r="N121">
        <f>IF(OR(V3__67[[#This Row],[Estimated Value]]="",V3__67[[#This Row],[Estimated Value]]=0),"",V3__67[[#This Row],[Sale Price]]-V3__67[[#This Row],[Estimated Value]])</f>
        <v>167240</v>
      </c>
      <c r="O121">
        <f>IF(OR(V3__67[[#This Row],[Estimated Value]]="",V3__67[[#This Row],[Estimated Value]]=0),"",(V3__67[[#This Row],[Sale Price]]-V3__67[[#This Row],[Estimated Value]])/V3__67[[#This Row],[Estimated Value]])</f>
        <v>0.80496726992683865</v>
      </c>
      <c r="P121" t="str">
        <f t="shared" si="1"/>
        <v>Above Estimate</v>
      </c>
    </row>
    <row r="122" spans="1:16" x14ac:dyDescent="0.3">
      <c r="A122" s="1">
        <v>39935</v>
      </c>
      <c r="B122">
        <v>2009</v>
      </c>
      <c r="C122" t="s">
        <v>21</v>
      </c>
      <c r="D122">
        <v>1120350</v>
      </c>
      <c r="E122">
        <v>1575000</v>
      </c>
      <c r="F122" t="s">
        <v>13</v>
      </c>
      <c r="G122" t="s">
        <v>14</v>
      </c>
      <c r="H122">
        <v>3</v>
      </c>
      <c r="I122">
        <v>3</v>
      </c>
      <c r="J122">
        <v>945</v>
      </c>
      <c r="K122">
        <v>1.0259529999999999</v>
      </c>
      <c r="L122" t="s">
        <v>15</v>
      </c>
      <c r="M122">
        <f>V3__67[[#This Row],[Sale Price]]/V3__67[[#This Row],[carpet_area]]</f>
        <v>1666.6666666666667</v>
      </c>
      <c r="N122">
        <f>IF(OR(V3__67[[#This Row],[Estimated Value]]="",V3__67[[#This Row],[Estimated Value]]=0),"",V3__67[[#This Row],[Sale Price]]-V3__67[[#This Row],[Estimated Value]])</f>
        <v>454650</v>
      </c>
      <c r="O122">
        <f>IF(OR(V3__67[[#This Row],[Estimated Value]]="",V3__67[[#This Row],[Estimated Value]]=0),"",(V3__67[[#This Row],[Sale Price]]-V3__67[[#This Row],[Estimated Value]])/V3__67[[#This Row],[Estimated Value]])</f>
        <v>0.40581068416119964</v>
      </c>
      <c r="P122" t="str">
        <f t="shared" si="1"/>
        <v>Above Estimate</v>
      </c>
    </row>
    <row r="123" spans="1:16" x14ac:dyDescent="0.3">
      <c r="A123" s="1">
        <v>39936</v>
      </c>
      <c r="B123">
        <v>2009</v>
      </c>
      <c r="C123" t="s">
        <v>17</v>
      </c>
      <c r="D123">
        <v>113680</v>
      </c>
      <c r="E123">
        <v>185000</v>
      </c>
      <c r="F123" t="s">
        <v>13</v>
      </c>
      <c r="G123" t="s">
        <v>14</v>
      </c>
      <c r="H123">
        <v>3</v>
      </c>
      <c r="I123">
        <v>3</v>
      </c>
      <c r="J123">
        <v>972</v>
      </c>
      <c r="K123">
        <v>1.0259529999999999</v>
      </c>
      <c r="L123" t="s">
        <v>16</v>
      </c>
      <c r="M123">
        <f>V3__67[[#This Row],[Sale Price]]/V3__67[[#This Row],[carpet_area]]</f>
        <v>190.32921810699588</v>
      </c>
      <c r="N123">
        <f>IF(OR(V3__67[[#This Row],[Estimated Value]]="",V3__67[[#This Row],[Estimated Value]]=0),"",V3__67[[#This Row],[Sale Price]]-V3__67[[#This Row],[Estimated Value]])</f>
        <v>71320</v>
      </c>
      <c r="O123">
        <f>IF(OR(V3__67[[#This Row],[Estimated Value]]="",V3__67[[#This Row],[Estimated Value]]=0),"",(V3__67[[#This Row],[Sale Price]]-V3__67[[#This Row],[Estimated Value]])/V3__67[[#This Row],[Estimated Value]])</f>
        <v>0.62737508796622099</v>
      </c>
      <c r="P123" t="str">
        <f t="shared" si="1"/>
        <v>Above Estimate</v>
      </c>
    </row>
    <row r="124" spans="1:16" x14ac:dyDescent="0.3">
      <c r="A124" s="1">
        <v>39937</v>
      </c>
      <c r="B124">
        <v>2009</v>
      </c>
      <c r="C124" t="s">
        <v>21</v>
      </c>
      <c r="D124">
        <v>634200</v>
      </c>
      <c r="E124">
        <v>860000</v>
      </c>
      <c r="F124" t="s">
        <v>13</v>
      </c>
      <c r="G124" t="s">
        <v>14</v>
      </c>
      <c r="H124">
        <v>3</v>
      </c>
      <c r="I124">
        <v>3</v>
      </c>
      <c r="J124">
        <v>1083</v>
      </c>
      <c r="K124">
        <v>1.0259529999999999</v>
      </c>
      <c r="L124" t="s">
        <v>25</v>
      </c>
      <c r="M124">
        <f>V3__67[[#This Row],[Sale Price]]/V3__67[[#This Row],[carpet_area]]</f>
        <v>794.09048938134811</v>
      </c>
      <c r="N124">
        <f>IF(OR(V3__67[[#This Row],[Estimated Value]]="",V3__67[[#This Row],[Estimated Value]]=0),"",V3__67[[#This Row],[Sale Price]]-V3__67[[#This Row],[Estimated Value]])</f>
        <v>225800</v>
      </c>
      <c r="O124">
        <f>IF(OR(V3__67[[#This Row],[Estimated Value]]="",V3__67[[#This Row],[Estimated Value]]=0),"",(V3__67[[#This Row],[Sale Price]]-V3__67[[#This Row],[Estimated Value]])/V3__67[[#This Row],[Estimated Value]])</f>
        <v>0.35603910438347525</v>
      </c>
      <c r="P124" t="str">
        <f t="shared" si="1"/>
        <v>Above Estimate</v>
      </c>
    </row>
    <row r="125" spans="1:16" x14ac:dyDescent="0.3">
      <c r="A125" s="1">
        <v>39938</v>
      </c>
      <c r="B125">
        <v>2009</v>
      </c>
      <c r="C125" t="s">
        <v>17</v>
      </c>
      <c r="D125">
        <v>11830</v>
      </c>
      <c r="E125">
        <v>206000</v>
      </c>
      <c r="F125" t="s">
        <v>13</v>
      </c>
      <c r="G125" t="s">
        <v>14</v>
      </c>
      <c r="H125">
        <v>3</v>
      </c>
      <c r="I125">
        <v>1</v>
      </c>
      <c r="J125">
        <v>913</v>
      </c>
      <c r="K125">
        <v>1.0259529999999999</v>
      </c>
      <c r="L125" t="s">
        <v>16</v>
      </c>
      <c r="M125">
        <f>V3__67[[#This Row],[Sale Price]]/V3__67[[#This Row],[carpet_area]]</f>
        <v>225.62979189485213</v>
      </c>
      <c r="N125">
        <f>IF(OR(V3__67[[#This Row],[Estimated Value]]="",V3__67[[#This Row],[Estimated Value]]=0),"",V3__67[[#This Row],[Sale Price]]-V3__67[[#This Row],[Estimated Value]])</f>
        <v>194170</v>
      </c>
      <c r="O125">
        <f>IF(OR(V3__67[[#This Row],[Estimated Value]]="",V3__67[[#This Row],[Estimated Value]]=0),"",(V3__67[[#This Row],[Sale Price]]-V3__67[[#This Row],[Estimated Value]])/V3__67[[#This Row],[Estimated Value]])</f>
        <v>16.413355874894336</v>
      </c>
      <c r="P125" t="str">
        <f t="shared" si="1"/>
        <v>Above Estimate</v>
      </c>
    </row>
    <row r="126" spans="1:16" x14ac:dyDescent="0.3">
      <c r="A126" s="1">
        <v>39939</v>
      </c>
      <c r="B126">
        <v>2009</v>
      </c>
      <c r="C126" t="s">
        <v>17</v>
      </c>
      <c r="D126">
        <v>116060</v>
      </c>
      <c r="E126">
        <v>125185</v>
      </c>
      <c r="F126" t="s">
        <v>13</v>
      </c>
      <c r="G126" t="s">
        <v>14</v>
      </c>
      <c r="H126">
        <v>3</v>
      </c>
      <c r="I126">
        <v>2</v>
      </c>
      <c r="J126">
        <v>1024</v>
      </c>
      <c r="K126">
        <v>1.0259529999999999</v>
      </c>
      <c r="L126" t="s">
        <v>15</v>
      </c>
      <c r="M126">
        <f>V3__67[[#This Row],[Sale Price]]/V3__67[[#This Row],[carpet_area]]</f>
        <v>122.2509765625</v>
      </c>
      <c r="N126">
        <f>IF(OR(V3__67[[#This Row],[Estimated Value]]="",V3__67[[#This Row],[Estimated Value]]=0),"",V3__67[[#This Row],[Sale Price]]-V3__67[[#This Row],[Estimated Value]])</f>
        <v>9125</v>
      </c>
      <c r="O126">
        <f>IF(OR(V3__67[[#This Row],[Estimated Value]]="",V3__67[[#This Row],[Estimated Value]]=0),"",(V3__67[[#This Row],[Sale Price]]-V3__67[[#This Row],[Estimated Value]])/V3__67[[#This Row],[Estimated Value]])</f>
        <v>7.8623125969326205E-2</v>
      </c>
      <c r="P126" t="str">
        <f t="shared" si="1"/>
        <v>Above Estimate</v>
      </c>
    </row>
    <row r="127" spans="1:16" x14ac:dyDescent="0.3">
      <c r="A127" s="1">
        <v>39940</v>
      </c>
      <c r="B127">
        <v>2009</v>
      </c>
      <c r="C127" t="s">
        <v>12</v>
      </c>
      <c r="D127">
        <v>66780</v>
      </c>
      <c r="E127">
        <v>245000</v>
      </c>
      <c r="F127" t="s">
        <v>23</v>
      </c>
      <c r="G127" t="s">
        <v>24</v>
      </c>
      <c r="H127">
        <v>6</v>
      </c>
      <c r="I127">
        <v>5</v>
      </c>
      <c r="J127">
        <v>1806</v>
      </c>
      <c r="K127">
        <v>1.0259529999999999</v>
      </c>
      <c r="L127" t="s">
        <v>22</v>
      </c>
      <c r="M127">
        <f>V3__67[[#This Row],[Sale Price]]/V3__67[[#This Row],[carpet_area]]</f>
        <v>135.65891472868216</v>
      </c>
      <c r="N127">
        <f>IF(OR(V3__67[[#This Row],[Estimated Value]]="",V3__67[[#This Row],[Estimated Value]]=0),"",V3__67[[#This Row],[Sale Price]]-V3__67[[#This Row],[Estimated Value]])</f>
        <v>178220</v>
      </c>
      <c r="O127">
        <f>IF(OR(V3__67[[#This Row],[Estimated Value]]="",V3__67[[#This Row],[Estimated Value]]=0),"",(V3__67[[#This Row],[Sale Price]]-V3__67[[#This Row],[Estimated Value]])/V3__67[[#This Row],[Estimated Value]])</f>
        <v>2.6687631027253671</v>
      </c>
      <c r="P127" t="str">
        <f t="shared" si="1"/>
        <v>Above Estimate</v>
      </c>
    </row>
    <row r="128" spans="1:16" x14ac:dyDescent="0.3">
      <c r="A128" s="1">
        <v>39941</v>
      </c>
      <c r="B128">
        <v>2009</v>
      </c>
      <c r="C128" t="s">
        <v>18</v>
      </c>
      <c r="D128">
        <v>371210</v>
      </c>
      <c r="E128">
        <v>605000</v>
      </c>
      <c r="F128" t="s">
        <v>13</v>
      </c>
      <c r="G128" t="s">
        <v>14</v>
      </c>
      <c r="H128">
        <v>3</v>
      </c>
      <c r="I128">
        <v>2</v>
      </c>
      <c r="J128">
        <v>992</v>
      </c>
      <c r="K128">
        <v>1.0259529999999999</v>
      </c>
      <c r="L128" t="s">
        <v>22</v>
      </c>
      <c r="M128">
        <f>V3__67[[#This Row],[Sale Price]]/V3__67[[#This Row],[carpet_area]]</f>
        <v>609.87903225806451</v>
      </c>
      <c r="N128">
        <f>IF(OR(V3__67[[#This Row],[Estimated Value]]="",V3__67[[#This Row],[Estimated Value]]=0),"",V3__67[[#This Row],[Sale Price]]-V3__67[[#This Row],[Estimated Value]])</f>
        <v>233790</v>
      </c>
      <c r="O128">
        <f>IF(OR(V3__67[[#This Row],[Estimated Value]]="",V3__67[[#This Row],[Estimated Value]]=0),"",(V3__67[[#This Row],[Sale Price]]-V3__67[[#This Row],[Estimated Value]])/V3__67[[#This Row],[Estimated Value]])</f>
        <v>0.6298052315400986</v>
      </c>
      <c r="P128" t="str">
        <f t="shared" si="1"/>
        <v>Above Estimate</v>
      </c>
    </row>
    <row r="129" spans="1:16" x14ac:dyDescent="0.3">
      <c r="A129" s="1">
        <v>39942</v>
      </c>
      <c r="B129">
        <v>2009</v>
      </c>
      <c r="C129" t="s">
        <v>17</v>
      </c>
      <c r="D129">
        <v>115850</v>
      </c>
      <c r="E129">
        <v>243750</v>
      </c>
      <c r="F129" t="s">
        <v>19</v>
      </c>
      <c r="G129" t="s">
        <v>20</v>
      </c>
      <c r="H129">
        <v>4</v>
      </c>
      <c r="I129">
        <v>2</v>
      </c>
      <c r="J129">
        <v>1241</v>
      </c>
      <c r="K129">
        <v>1.0259529999999999</v>
      </c>
      <c r="L129" t="s">
        <v>25</v>
      </c>
      <c r="M129">
        <f>V3__67[[#This Row],[Sale Price]]/V3__67[[#This Row],[carpet_area]]</f>
        <v>196.41418211120063</v>
      </c>
      <c r="N129">
        <f>IF(OR(V3__67[[#This Row],[Estimated Value]]="",V3__67[[#This Row],[Estimated Value]]=0),"",V3__67[[#This Row],[Sale Price]]-V3__67[[#This Row],[Estimated Value]])</f>
        <v>127900</v>
      </c>
      <c r="O129">
        <f>IF(OR(V3__67[[#This Row],[Estimated Value]]="",V3__67[[#This Row],[Estimated Value]]=0),"",(V3__67[[#This Row],[Sale Price]]-V3__67[[#This Row],[Estimated Value]])/V3__67[[#This Row],[Estimated Value]])</f>
        <v>1.1040138109624515</v>
      </c>
      <c r="P129" t="str">
        <f t="shared" si="1"/>
        <v>Above Estimate</v>
      </c>
    </row>
    <row r="130" spans="1:16" x14ac:dyDescent="0.3">
      <c r="A130" s="1">
        <v>39943</v>
      </c>
      <c r="B130">
        <v>2009</v>
      </c>
      <c r="C130" t="s">
        <v>21</v>
      </c>
      <c r="D130">
        <v>2624790</v>
      </c>
      <c r="E130">
        <v>2899000</v>
      </c>
      <c r="F130" t="s">
        <v>13</v>
      </c>
      <c r="G130" t="s">
        <v>14</v>
      </c>
      <c r="H130">
        <v>3</v>
      </c>
      <c r="I130">
        <v>3</v>
      </c>
      <c r="J130">
        <v>1044</v>
      </c>
      <c r="K130">
        <v>1.0259529999999999</v>
      </c>
      <c r="L130" t="s">
        <v>16</v>
      </c>
      <c r="M130">
        <f>V3__67[[#This Row],[Sale Price]]/V3__67[[#This Row],[carpet_area]]</f>
        <v>2776.8199233716473</v>
      </c>
      <c r="N130">
        <f>IF(OR(V3__67[[#This Row],[Estimated Value]]="",V3__67[[#This Row],[Estimated Value]]=0),"",V3__67[[#This Row],[Sale Price]]-V3__67[[#This Row],[Estimated Value]])</f>
        <v>274210</v>
      </c>
      <c r="O130">
        <f>IF(OR(V3__67[[#This Row],[Estimated Value]]="",V3__67[[#This Row],[Estimated Value]]=0),"",(V3__67[[#This Row],[Sale Price]]-V3__67[[#This Row],[Estimated Value]])/V3__67[[#This Row],[Estimated Value]])</f>
        <v>0.10446930992574643</v>
      </c>
      <c r="P130" t="str">
        <f t="shared" ref="P130:P193" si="2">IF(N130="","No Estimate",IF(N130&gt;0,"Above Estimate",IF(N130&lt;0,"Below Estimate","At Estimate")))</f>
        <v>Above Estimate</v>
      </c>
    </row>
    <row r="131" spans="1:16" x14ac:dyDescent="0.3">
      <c r="A131" s="1">
        <v>39944</v>
      </c>
      <c r="B131">
        <v>2009</v>
      </c>
      <c r="C131" t="s">
        <v>26</v>
      </c>
      <c r="D131">
        <v>521150</v>
      </c>
      <c r="E131">
        <v>670000</v>
      </c>
      <c r="F131" t="s">
        <v>13</v>
      </c>
      <c r="G131" t="s">
        <v>14</v>
      </c>
      <c r="H131">
        <v>3</v>
      </c>
      <c r="I131">
        <v>1</v>
      </c>
      <c r="J131">
        <v>996</v>
      </c>
      <c r="K131">
        <v>1.0259529999999999</v>
      </c>
      <c r="L131" t="s">
        <v>25</v>
      </c>
      <c r="M131">
        <f>V3__67[[#This Row],[Sale Price]]/V3__67[[#This Row],[carpet_area]]</f>
        <v>672.69076305220881</v>
      </c>
      <c r="N131">
        <f>IF(OR(V3__67[[#This Row],[Estimated Value]]="",V3__67[[#This Row],[Estimated Value]]=0),"",V3__67[[#This Row],[Sale Price]]-V3__67[[#This Row],[Estimated Value]])</f>
        <v>148850</v>
      </c>
      <c r="O131">
        <f>IF(OR(V3__67[[#This Row],[Estimated Value]]="",V3__67[[#This Row],[Estimated Value]]=0),"",(V3__67[[#This Row],[Sale Price]]-V3__67[[#This Row],[Estimated Value]])/V3__67[[#This Row],[Estimated Value]])</f>
        <v>0.28561834404681952</v>
      </c>
      <c r="P131" t="str">
        <f t="shared" si="2"/>
        <v>Above Estimate</v>
      </c>
    </row>
    <row r="132" spans="1:16" x14ac:dyDescent="0.3">
      <c r="A132" s="1">
        <v>39945</v>
      </c>
      <c r="B132">
        <v>2009</v>
      </c>
      <c r="C132" t="s">
        <v>17</v>
      </c>
      <c r="D132">
        <v>71680</v>
      </c>
      <c r="E132">
        <v>164000</v>
      </c>
      <c r="F132" t="s">
        <v>13</v>
      </c>
      <c r="G132" t="s">
        <v>14</v>
      </c>
      <c r="H132">
        <v>3</v>
      </c>
      <c r="I132">
        <v>1</v>
      </c>
      <c r="J132">
        <v>1054</v>
      </c>
      <c r="K132">
        <v>1.0259529999999999</v>
      </c>
      <c r="L132" t="s">
        <v>15</v>
      </c>
      <c r="M132">
        <f>V3__67[[#This Row],[Sale Price]]/V3__67[[#This Row],[carpet_area]]</f>
        <v>155.5977229601518</v>
      </c>
      <c r="N132">
        <f>IF(OR(V3__67[[#This Row],[Estimated Value]]="",V3__67[[#This Row],[Estimated Value]]=0),"",V3__67[[#This Row],[Sale Price]]-V3__67[[#This Row],[Estimated Value]])</f>
        <v>92320</v>
      </c>
      <c r="O132">
        <f>IF(OR(V3__67[[#This Row],[Estimated Value]]="",V3__67[[#This Row],[Estimated Value]]=0),"",(V3__67[[#This Row],[Sale Price]]-V3__67[[#This Row],[Estimated Value]])/V3__67[[#This Row],[Estimated Value]])</f>
        <v>1.2879464285714286</v>
      </c>
      <c r="P132" t="str">
        <f t="shared" si="2"/>
        <v>Above Estimate</v>
      </c>
    </row>
    <row r="133" spans="1:16" x14ac:dyDescent="0.3">
      <c r="A133" s="1">
        <v>39946</v>
      </c>
      <c r="B133">
        <v>2009</v>
      </c>
      <c r="C133" t="s">
        <v>21</v>
      </c>
      <c r="D133">
        <v>134330</v>
      </c>
      <c r="E133">
        <v>1500000</v>
      </c>
      <c r="F133" t="s">
        <v>13</v>
      </c>
      <c r="G133" t="s">
        <v>14</v>
      </c>
      <c r="H133">
        <v>3</v>
      </c>
      <c r="I133">
        <v>1</v>
      </c>
      <c r="J133">
        <v>913</v>
      </c>
      <c r="K133">
        <v>1.0259529999999999</v>
      </c>
      <c r="L133" t="s">
        <v>15</v>
      </c>
      <c r="M133">
        <f>V3__67[[#This Row],[Sale Price]]/V3__67[[#This Row],[carpet_area]]</f>
        <v>1642.935377875137</v>
      </c>
      <c r="N133">
        <f>IF(OR(V3__67[[#This Row],[Estimated Value]]="",V3__67[[#This Row],[Estimated Value]]=0),"",V3__67[[#This Row],[Sale Price]]-V3__67[[#This Row],[Estimated Value]])</f>
        <v>1365670</v>
      </c>
      <c r="O133">
        <f>IF(OR(V3__67[[#This Row],[Estimated Value]]="",V3__67[[#This Row],[Estimated Value]]=0),"",(V3__67[[#This Row],[Sale Price]]-V3__67[[#This Row],[Estimated Value]])/V3__67[[#This Row],[Estimated Value]])</f>
        <v>10.166530186853272</v>
      </c>
      <c r="P133" t="str">
        <f t="shared" si="2"/>
        <v>Above Estimate</v>
      </c>
    </row>
    <row r="134" spans="1:16" x14ac:dyDescent="0.3">
      <c r="A134" s="1">
        <v>39947</v>
      </c>
      <c r="B134">
        <v>2009</v>
      </c>
      <c r="C134" t="s">
        <v>17</v>
      </c>
      <c r="D134">
        <v>184800</v>
      </c>
      <c r="E134">
        <v>130000</v>
      </c>
      <c r="F134" t="s">
        <v>13</v>
      </c>
      <c r="G134" t="s">
        <v>14</v>
      </c>
      <c r="H134">
        <v>3</v>
      </c>
      <c r="I134">
        <v>3</v>
      </c>
      <c r="J134">
        <v>909</v>
      </c>
      <c r="K134">
        <v>1.0259529999999999</v>
      </c>
      <c r="L134" t="s">
        <v>25</v>
      </c>
      <c r="M134">
        <f>V3__67[[#This Row],[Sale Price]]/V3__67[[#This Row],[carpet_area]]</f>
        <v>143.01430143014301</v>
      </c>
      <c r="N134">
        <f>IF(OR(V3__67[[#This Row],[Estimated Value]]="",V3__67[[#This Row],[Estimated Value]]=0),"",V3__67[[#This Row],[Sale Price]]-V3__67[[#This Row],[Estimated Value]])</f>
        <v>-54800</v>
      </c>
      <c r="O134">
        <f>IF(OR(V3__67[[#This Row],[Estimated Value]]="",V3__67[[#This Row],[Estimated Value]]=0),"",(V3__67[[#This Row],[Sale Price]]-V3__67[[#This Row],[Estimated Value]])/V3__67[[#This Row],[Estimated Value]])</f>
        <v>-0.29653679653679654</v>
      </c>
      <c r="P134" t="str">
        <f t="shared" si="2"/>
        <v>Below Estimate</v>
      </c>
    </row>
    <row r="135" spans="1:16" x14ac:dyDescent="0.3">
      <c r="A135" s="1">
        <v>39948</v>
      </c>
      <c r="B135">
        <v>2009</v>
      </c>
      <c r="C135" t="s">
        <v>12</v>
      </c>
      <c r="D135">
        <v>37170</v>
      </c>
      <c r="E135">
        <v>84900</v>
      </c>
      <c r="F135" t="s">
        <v>13</v>
      </c>
      <c r="G135" t="s">
        <v>14</v>
      </c>
      <c r="H135">
        <v>3</v>
      </c>
      <c r="I135">
        <v>3</v>
      </c>
      <c r="J135">
        <v>1033</v>
      </c>
      <c r="K135">
        <v>1.0259529999999999</v>
      </c>
      <c r="L135" t="s">
        <v>16</v>
      </c>
      <c r="M135">
        <f>V3__67[[#This Row],[Sale Price]]/V3__67[[#This Row],[carpet_area]]</f>
        <v>82.187802516940948</v>
      </c>
      <c r="N135">
        <f>IF(OR(V3__67[[#This Row],[Estimated Value]]="",V3__67[[#This Row],[Estimated Value]]=0),"",V3__67[[#This Row],[Sale Price]]-V3__67[[#This Row],[Estimated Value]])</f>
        <v>47730</v>
      </c>
      <c r="O135">
        <f>IF(OR(V3__67[[#This Row],[Estimated Value]]="",V3__67[[#This Row],[Estimated Value]]=0),"",(V3__67[[#This Row],[Sale Price]]-V3__67[[#This Row],[Estimated Value]])/V3__67[[#This Row],[Estimated Value]])</f>
        <v>1.2841000807102503</v>
      </c>
      <c r="P135" t="str">
        <f t="shared" si="2"/>
        <v>Above Estimate</v>
      </c>
    </row>
    <row r="136" spans="1:16" x14ac:dyDescent="0.3">
      <c r="A136" s="1">
        <v>39949</v>
      </c>
      <c r="B136">
        <v>2009</v>
      </c>
      <c r="C136" t="s">
        <v>21</v>
      </c>
      <c r="D136">
        <v>2179380</v>
      </c>
      <c r="E136">
        <v>2650000</v>
      </c>
      <c r="F136" t="s">
        <v>13</v>
      </c>
      <c r="G136" t="s">
        <v>14</v>
      </c>
      <c r="H136">
        <v>3</v>
      </c>
      <c r="I136">
        <v>2</v>
      </c>
      <c r="J136">
        <v>1094</v>
      </c>
      <c r="K136">
        <v>1.0259529999999999</v>
      </c>
      <c r="L136" t="s">
        <v>25</v>
      </c>
      <c r="M136">
        <f>V3__67[[#This Row],[Sale Price]]/V3__67[[#This Row],[carpet_area]]</f>
        <v>2422.3034734917733</v>
      </c>
      <c r="N136">
        <f>IF(OR(V3__67[[#This Row],[Estimated Value]]="",V3__67[[#This Row],[Estimated Value]]=0),"",V3__67[[#This Row],[Sale Price]]-V3__67[[#This Row],[Estimated Value]])</f>
        <v>470620</v>
      </c>
      <c r="O136">
        <f>IF(OR(V3__67[[#This Row],[Estimated Value]]="",V3__67[[#This Row],[Estimated Value]]=0),"",(V3__67[[#This Row],[Sale Price]]-V3__67[[#This Row],[Estimated Value]])/V3__67[[#This Row],[Estimated Value]])</f>
        <v>0.21594214868448824</v>
      </c>
      <c r="P136" t="str">
        <f t="shared" si="2"/>
        <v>Above Estimate</v>
      </c>
    </row>
    <row r="137" spans="1:16" x14ac:dyDescent="0.3">
      <c r="A137" s="1">
        <v>39950</v>
      </c>
      <c r="B137">
        <v>2009</v>
      </c>
      <c r="C137" t="s">
        <v>21</v>
      </c>
      <c r="D137">
        <v>641690</v>
      </c>
      <c r="E137">
        <v>1200000</v>
      </c>
      <c r="F137" t="s">
        <v>13</v>
      </c>
      <c r="G137" t="s">
        <v>14</v>
      </c>
      <c r="H137">
        <v>3</v>
      </c>
      <c r="I137">
        <v>3</v>
      </c>
      <c r="J137">
        <v>967</v>
      </c>
      <c r="K137">
        <v>1.0259529999999999</v>
      </c>
      <c r="L137" t="s">
        <v>16</v>
      </c>
      <c r="M137">
        <f>V3__67[[#This Row],[Sale Price]]/V3__67[[#This Row],[carpet_area]]</f>
        <v>1240.9513960703205</v>
      </c>
      <c r="N137">
        <f>IF(OR(V3__67[[#This Row],[Estimated Value]]="",V3__67[[#This Row],[Estimated Value]]=0),"",V3__67[[#This Row],[Sale Price]]-V3__67[[#This Row],[Estimated Value]])</f>
        <v>558310</v>
      </c>
      <c r="O137">
        <f>IF(OR(V3__67[[#This Row],[Estimated Value]]="",V3__67[[#This Row],[Estimated Value]]=0),"",(V3__67[[#This Row],[Sale Price]]-V3__67[[#This Row],[Estimated Value]])/V3__67[[#This Row],[Estimated Value]])</f>
        <v>0.87006186788012907</v>
      </c>
      <c r="P137" t="str">
        <f t="shared" si="2"/>
        <v>Above Estimate</v>
      </c>
    </row>
    <row r="138" spans="1:16" x14ac:dyDescent="0.3">
      <c r="A138" s="1">
        <v>39951</v>
      </c>
      <c r="B138">
        <v>2009</v>
      </c>
      <c r="C138" t="s">
        <v>26</v>
      </c>
      <c r="D138">
        <v>376880</v>
      </c>
      <c r="E138">
        <v>710000</v>
      </c>
      <c r="F138" t="s">
        <v>13</v>
      </c>
      <c r="G138" t="s">
        <v>14</v>
      </c>
      <c r="H138">
        <v>3</v>
      </c>
      <c r="I138">
        <v>2</v>
      </c>
      <c r="J138">
        <v>926</v>
      </c>
      <c r="K138">
        <v>1.0259529999999999</v>
      </c>
      <c r="L138" t="s">
        <v>15</v>
      </c>
      <c r="M138">
        <f>V3__67[[#This Row],[Sale Price]]/V3__67[[#This Row],[carpet_area]]</f>
        <v>766.73866090712738</v>
      </c>
      <c r="N138">
        <f>IF(OR(V3__67[[#This Row],[Estimated Value]]="",V3__67[[#This Row],[Estimated Value]]=0),"",V3__67[[#This Row],[Sale Price]]-V3__67[[#This Row],[Estimated Value]])</f>
        <v>333120</v>
      </c>
      <c r="O138">
        <f>IF(OR(V3__67[[#This Row],[Estimated Value]]="",V3__67[[#This Row],[Estimated Value]]=0),"",(V3__67[[#This Row],[Sale Price]]-V3__67[[#This Row],[Estimated Value]])/V3__67[[#This Row],[Estimated Value]])</f>
        <v>0.88388877096157925</v>
      </c>
      <c r="P138" t="str">
        <f t="shared" si="2"/>
        <v>Above Estimate</v>
      </c>
    </row>
    <row r="139" spans="1:16" x14ac:dyDescent="0.3">
      <c r="A139" s="1">
        <v>39952</v>
      </c>
      <c r="B139">
        <v>2009</v>
      </c>
      <c r="C139" t="s">
        <v>26</v>
      </c>
      <c r="D139">
        <v>389900</v>
      </c>
      <c r="E139">
        <v>389900</v>
      </c>
      <c r="F139" t="s">
        <v>13</v>
      </c>
      <c r="G139" t="s">
        <v>14</v>
      </c>
      <c r="H139">
        <v>3</v>
      </c>
      <c r="I139">
        <v>1</v>
      </c>
      <c r="J139">
        <v>1023</v>
      </c>
      <c r="K139">
        <v>1.0259529999999999</v>
      </c>
      <c r="L139" t="s">
        <v>16</v>
      </c>
      <c r="M139">
        <f>V3__67[[#This Row],[Sale Price]]/V3__67[[#This Row],[carpet_area]]</f>
        <v>381.13391984359725</v>
      </c>
      <c r="N139">
        <f>IF(OR(V3__67[[#This Row],[Estimated Value]]="",V3__67[[#This Row],[Estimated Value]]=0),"",V3__67[[#This Row],[Sale Price]]-V3__67[[#This Row],[Estimated Value]])</f>
        <v>0</v>
      </c>
      <c r="O139">
        <f>IF(OR(V3__67[[#This Row],[Estimated Value]]="",V3__67[[#This Row],[Estimated Value]]=0),"",(V3__67[[#This Row],[Sale Price]]-V3__67[[#This Row],[Estimated Value]])/V3__67[[#This Row],[Estimated Value]])</f>
        <v>0</v>
      </c>
      <c r="P139" t="str">
        <f t="shared" si="2"/>
        <v>At Estimate</v>
      </c>
    </row>
    <row r="140" spans="1:16" x14ac:dyDescent="0.3">
      <c r="A140" s="1">
        <v>39953</v>
      </c>
      <c r="B140">
        <v>2009</v>
      </c>
      <c r="C140" t="s">
        <v>18</v>
      </c>
      <c r="D140">
        <v>340883</v>
      </c>
      <c r="E140">
        <v>702500</v>
      </c>
      <c r="F140" t="s">
        <v>13</v>
      </c>
      <c r="G140" t="s">
        <v>14</v>
      </c>
      <c r="H140">
        <v>3</v>
      </c>
      <c r="I140">
        <v>2</v>
      </c>
      <c r="J140">
        <v>945</v>
      </c>
      <c r="K140">
        <v>1.0259529999999999</v>
      </c>
      <c r="L140" t="s">
        <v>15</v>
      </c>
      <c r="M140">
        <f>V3__67[[#This Row],[Sale Price]]/V3__67[[#This Row],[carpet_area]]</f>
        <v>743.38624338624334</v>
      </c>
      <c r="N140">
        <f>IF(OR(V3__67[[#This Row],[Estimated Value]]="",V3__67[[#This Row],[Estimated Value]]=0),"",V3__67[[#This Row],[Sale Price]]-V3__67[[#This Row],[Estimated Value]])</f>
        <v>361617</v>
      </c>
      <c r="O140">
        <f>IF(OR(V3__67[[#This Row],[Estimated Value]]="",V3__67[[#This Row],[Estimated Value]]=0),"",(V3__67[[#This Row],[Sale Price]]-V3__67[[#This Row],[Estimated Value]])/V3__67[[#This Row],[Estimated Value]])</f>
        <v>1.0608243884265276</v>
      </c>
      <c r="P140" t="str">
        <f t="shared" si="2"/>
        <v>Above Estimate</v>
      </c>
    </row>
    <row r="141" spans="1:16" x14ac:dyDescent="0.3">
      <c r="A141" s="1">
        <v>39954</v>
      </c>
      <c r="B141">
        <v>2009</v>
      </c>
      <c r="C141" t="s">
        <v>18</v>
      </c>
      <c r="D141">
        <v>248360</v>
      </c>
      <c r="E141">
        <v>455000</v>
      </c>
      <c r="F141" t="s">
        <v>13</v>
      </c>
      <c r="G141" t="s">
        <v>14</v>
      </c>
      <c r="H141">
        <v>3</v>
      </c>
      <c r="I141">
        <v>1</v>
      </c>
      <c r="J141">
        <v>1023</v>
      </c>
      <c r="K141">
        <v>1.0259529999999999</v>
      </c>
      <c r="L141" t="s">
        <v>25</v>
      </c>
      <c r="M141">
        <f>V3__67[[#This Row],[Sale Price]]/V3__67[[#This Row],[carpet_area]]</f>
        <v>444.77028347996088</v>
      </c>
      <c r="N141">
        <f>IF(OR(V3__67[[#This Row],[Estimated Value]]="",V3__67[[#This Row],[Estimated Value]]=0),"",V3__67[[#This Row],[Sale Price]]-V3__67[[#This Row],[Estimated Value]])</f>
        <v>206640</v>
      </c>
      <c r="O141">
        <f>IF(OR(V3__67[[#This Row],[Estimated Value]]="",V3__67[[#This Row],[Estimated Value]]=0),"",(V3__67[[#This Row],[Sale Price]]-V3__67[[#This Row],[Estimated Value]])/V3__67[[#This Row],[Estimated Value]])</f>
        <v>0.83201803833145438</v>
      </c>
      <c r="P141" t="str">
        <f t="shared" si="2"/>
        <v>Above Estimate</v>
      </c>
    </row>
    <row r="142" spans="1:16" x14ac:dyDescent="0.3">
      <c r="A142" s="1">
        <v>39955</v>
      </c>
      <c r="B142">
        <v>2009</v>
      </c>
      <c r="C142" t="s">
        <v>12</v>
      </c>
      <c r="D142">
        <v>62580</v>
      </c>
      <c r="E142">
        <v>159900</v>
      </c>
      <c r="F142" t="s">
        <v>13</v>
      </c>
      <c r="G142" t="s">
        <v>14</v>
      </c>
      <c r="H142">
        <v>3</v>
      </c>
      <c r="I142">
        <v>3</v>
      </c>
      <c r="J142">
        <v>1041</v>
      </c>
      <c r="K142">
        <v>1.0259529999999999</v>
      </c>
      <c r="L142" t="s">
        <v>16</v>
      </c>
      <c r="M142">
        <f>V3__67[[#This Row],[Sale Price]]/V3__67[[#This Row],[carpet_area]]</f>
        <v>153.60230547550432</v>
      </c>
      <c r="N142">
        <f>IF(OR(V3__67[[#This Row],[Estimated Value]]="",V3__67[[#This Row],[Estimated Value]]=0),"",V3__67[[#This Row],[Sale Price]]-V3__67[[#This Row],[Estimated Value]])</f>
        <v>97320</v>
      </c>
      <c r="O142">
        <f>IF(OR(V3__67[[#This Row],[Estimated Value]]="",V3__67[[#This Row],[Estimated Value]]=0),"",(V3__67[[#This Row],[Sale Price]]-V3__67[[#This Row],[Estimated Value]])/V3__67[[#This Row],[Estimated Value]])</f>
        <v>1.5551294343240651</v>
      </c>
      <c r="P142" t="str">
        <f t="shared" si="2"/>
        <v>Above Estimate</v>
      </c>
    </row>
    <row r="143" spans="1:16" x14ac:dyDescent="0.3">
      <c r="A143" s="1">
        <v>39956</v>
      </c>
      <c r="B143">
        <v>2009</v>
      </c>
      <c r="C143" t="s">
        <v>26</v>
      </c>
      <c r="D143">
        <v>433440</v>
      </c>
      <c r="E143">
        <v>805000</v>
      </c>
      <c r="F143" t="s">
        <v>13</v>
      </c>
      <c r="G143" t="s">
        <v>14</v>
      </c>
      <c r="H143">
        <v>3</v>
      </c>
      <c r="I143">
        <v>3</v>
      </c>
      <c r="J143">
        <v>1032</v>
      </c>
      <c r="K143">
        <v>1.0259529999999999</v>
      </c>
      <c r="L143" t="s">
        <v>25</v>
      </c>
      <c r="M143">
        <f>V3__67[[#This Row],[Sale Price]]/V3__67[[#This Row],[carpet_area]]</f>
        <v>780.03875968992247</v>
      </c>
      <c r="N143">
        <f>IF(OR(V3__67[[#This Row],[Estimated Value]]="",V3__67[[#This Row],[Estimated Value]]=0),"",V3__67[[#This Row],[Sale Price]]-V3__67[[#This Row],[Estimated Value]])</f>
        <v>371560</v>
      </c>
      <c r="O143">
        <f>IF(OR(V3__67[[#This Row],[Estimated Value]]="",V3__67[[#This Row],[Estimated Value]]=0),"",(V3__67[[#This Row],[Sale Price]]-V3__67[[#This Row],[Estimated Value]])/V3__67[[#This Row],[Estimated Value]])</f>
        <v>0.85723514211886309</v>
      </c>
      <c r="P143" t="str">
        <f t="shared" si="2"/>
        <v>Above Estimate</v>
      </c>
    </row>
    <row r="144" spans="1:16" x14ac:dyDescent="0.3">
      <c r="A144" s="1">
        <v>39957</v>
      </c>
      <c r="B144">
        <v>2009</v>
      </c>
      <c r="C144" t="s">
        <v>17</v>
      </c>
      <c r="D144">
        <v>60831</v>
      </c>
      <c r="E144">
        <v>140000</v>
      </c>
      <c r="F144" t="s">
        <v>13</v>
      </c>
      <c r="G144" t="s">
        <v>14</v>
      </c>
      <c r="H144">
        <v>3</v>
      </c>
      <c r="I144">
        <v>3</v>
      </c>
      <c r="J144">
        <v>1061</v>
      </c>
      <c r="K144">
        <v>1.0259529999999999</v>
      </c>
      <c r="L144" t="s">
        <v>25</v>
      </c>
      <c r="M144">
        <f>V3__67[[#This Row],[Sale Price]]/V3__67[[#This Row],[carpet_area]]</f>
        <v>131.95098963242225</v>
      </c>
      <c r="N144">
        <f>IF(OR(V3__67[[#This Row],[Estimated Value]]="",V3__67[[#This Row],[Estimated Value]]=0),"",V3__67[[#This Row],[Sale Price]]-V3__67[[#This Row],[Estimated Value]])</f>
        <v>79169</v>
      </c>
      <c r="O144">
        <f>IF(OR(V3__67[[#This Row],[Estimated Value]]="",V3__67[[#This Row],[Estimated Value]]=0),"",(V3__67[[#This Row],[Sale Price]]-V3__67[[#This Row],[Estimated Value]])/V3__67[[#This Row],[Estimated Value]])</f>
        <v>1.3014581381203663</v>
      </c>
      <c r="P144" t="str">
        <f t="shared" si="2"/>
        <v>Above Estimate</v>
      </c>
    </row>
    <row r="145" spans="1:16" x14ac:dyDescent="0.3">
      <c r="A145" s="1">
        <v>39958</v>
      </c>
      <c r="B145">
        <v>2009</v>
      </c>
      <c r="C145" t="s">
        <v>12</v>
      </c>
      <c r="D145">
        <v>104090</v>
      </c>
      <c r="E145">
        <v>254000</v>
      </c>
      <c r="F145" t="s">
        <v>13</v>
      </c>
      <c r="G145" t="s">
        <v>14</v>
      </c>
      <c r="H145">
        <v>3</v>
      </c>
      <c r="I145">
        <v>2</v>
      </c>
      <c r="J145">
        <v>1010</v>
      </c>
      <c r="K145">
        <v>1.0259529999999999</v>
      </c>
      <c r="L145" t="s">
        <v>15</v>
      </c>
      <c r="M145">
        <f>V3__67[[#This Row],[Sale Price]]/V3__67[[#This Row],[carpet_area]]</f>
        <v>251.48514851485149</v>
      </c>
      <c r="N145">
        <f>IF(OR(V3__67[[#This Row],[Estimated Value]]="",V3__67[[#This Row],[Estimated Value]]=0),"",V3__67[[#This Row],[Sale Price]]-V3__67[[#This Row],[Estimated Value]])</f>
        <v>149910</v>
      </c>
      <c r="O145">
        <f>IF(OR(V3__67[[#This Row],[Estimated Value]]="",V3__67[[#This Row],[Estimated Value]]=0),"",(V3__67[[#This Row],[Sale Price]]-V3__67[[#This Row],[Estimated Value]])/V3__67[[#This Row],[Estimated Value]])</f>
        <v>1.4401959842444039</v>
      </c>
      <c r="P145" t="str">
        <f t="shared" si="2"/>
        <v>Above Estimate</v>
      </c>
    </row>
    <row r="146" spans="1:16" x14ac:dyDescent="0.3">
      <c r="A146" s="1">
        <v>39959</v>
      </c>
      <c r="B146">
        <v>2009</v>
      </c>
      <c r="C146" t="s">
        <v>17</v>
      </c>
      <c r="D146">
        <v>183330</v>
      </c>
      <c r="E146">
        <v>316000</v>
      </c>
      <c r="F146" t="s">
        <v>13</v>
      </c>
      <c r="G146" t="s">
        <v>14</v>
      </c>
      <c r="H146">
        <v>3</v>
      </c>
      <c r="I146">
        <v>3</v>
      </c>
      <c r="J146">
        <v>961</v>
      </c>
      <c r="K146">
        <v>1.0259529999999999</v>
      </c>
      <c r="L146" t="s">
        <v>22</v>
      </c>
      <c r="M146">
        <f>V3__67[[#This Row],[Sale Price]]/V3__67[[#This Row],[carpet_area]]</f>
        <v>328.82414151925076</v>
      </c>
      <c r="N146">
        <f>IF(OR(V3__67[[#This Row],[Estimated Value]]="",V3__67[[#This Row],[Estimated Value]]=0),"",V3__67[[#This Row],[Sale Price]]-V3__67[[#This Row],[Estimated Value]])</f>
        <v>132670</v>
      </c>
      <c r="O146">
        <f>IF(OR(V3__67[[#This Row],[Estimated Value]]="",V3__67[[#This Row],[Estimated Value]]=0),"",(V3__67[[#This Row],[Sale Price]]-V3__67[[#This Row],[Estimated Value]])/V3__67[[#This Row],[Estimated Value]])</f>
        <v>0.72366770304914629</v>
      </c>
      <c r="P146" t="str">
        <f t="shared" si="2"/>
        <v>Above Estimate</v>
      </c>
    </row>
    <row r="147" spans="1:16" x14ac:dyDescent="0.3">
      <c r="A147" s="1">
        <v>39960</v>
      </c>
      <c r="B147">
        <v>2009</v>
      </c>
      <c r="C147" t="s">
        <v>18</v>
      </c>
      <c r="D147">
        <v>297780</v>
      </c>
      <c r="E147">
        <v>570000</v>
      </c>
      <c r="F147" t="s">
        <v>13</v>
      </c>
      <c r="G147" t="s">
        <v>14</v>
      </c>
      <c r="H147">
        <v>3</v>
      </c>
      <c r="I147">
        <v>2</v>
      </c>
      <c r="J147">
        <v>976</v>
      </c>
      <c r="K147">
        <v>1.0259529999999999</v>
      </c>
      <c r="L147" t="s">
        <v>22</v>
      </c>
      <c r="M147">
        <f>V3__67[[#This Row],[Sale Price]]/V3__67[[#This Row],[carpet_area]]</f>
        <v>584.01639344262298</v>
      </c>
      <c r="N147">
        <f>IF(OR(V3__67[[#This Row],[Estimated Value]]="",V3__67[[#This Row],[Estimated Value]]=0),"",V3__67[[#This Row],[Sale Price]]-V3__67[[#This Row],[Estimated Value]])</f>
        <v>272220</v>
      </c>
      <c r="O147">
        <f>IF(OR(V3__67[[#This Row],[Estimated Value]]="",V3__67[[#This Row],[Estimated Value]]=0),"",(V3__67[[#This Row],[Sale Price]]-V3__67[[#This Row],[Estimated Value]])/V3__67[[#This Row],[Estimated Value]])</f>
        <v>0.91416481966552487</v>
      </c>
      <c r="P147" t="str">
        <f t="shared" si="2"/>
        <v>Above Estimate</v>
      </c>
    </row>
    <row r="148" spans="1:16" x14ac:dyDescent="0.3">
      <c r="A148" s="1">
        <v>39961</v>
      </c>
      <c r="B148">
        <v>2009</v>
      </c>
      <c r="C148" t="s">
        <v>26</v>
      </c>
      <c r="D148">
        <v>1150590</v>
      </c>
      <c r="E148">
        <v>2000000</v>
      </c>
      <c r="F148" t="s">
        <v>13</v>
      </c>
      <c r="G148" t="s">
        <v>14</v>
      </c>
      <c r="H148">
        <v>3</v>
      </c>
      <c r="I148">
        <v>3</v>
      </c>
      <c r="J148">
        <v>1033</v>
      </c>
      <c r="K148">
        <v>1.0259529999999999</v>
      </c>
      <c r="L148" t="s">
        <v>22</v>
      </c>
      <c r="M148">
        <f>V3__67[[#This Row],[Sale Price]]/V3__67[[#This Row],[carpet_area]]</f>
        <v>1936.1084220716359</v>
      </c>
      <c r="N148">
        <f>IF(OR(V3__67[[#This Row],[Estimated Value]]="",V3__67[[#This Row],[Estimated Value]]=0),"",V3__67[[#This Row],[Sale Price]]-V3__67[[#This Row],[Estimated Value]])</f>
        <v>849410</v>
      </c>
      <c r="O148">
        <f>IF(OR(V3__67[[#This Row],[Estimated Value]]="",V3__67[[#This Row],[Estimated Value]]=0),"",(V3__67[[#This Row],[Sale Price]]-V3__67[[#This Row],[Estimated Value]])/V3__67[[#This Row],[Estimated Value]])</f>
        <v>0.73823864278326767</v>
      </c>
      <c r="P148" t="str">
        <f t="shared" si="2"/>
        <v>Above Estimate</v>
      </c>
    </row>
    <row r="149" spans="1:16" x14ac:dyDescent="0.3">
      <c r="A149" s="1">
        <v>39962</v>
      </c>
      <c r="B149">
        <v>2009</v>
      </c>
      <c r="C149" t="s">
        <v>21</v>
      </c>
      <c r="D149">
        <v>1313340</v>
      </c>
      <c r="E149">
        <v>3200000</v>
      </c>
      <c r="F149" t="s">
        <v>13</v>
      </c>
      <c r="G149" t="s">
        <v>14</v>
      </c>
      <c r="H149">
        <v>3</v>
      </c>
      <c r="I149">
        <v>3</v>
      </c>
      <c r="J149">
        <v>1012</v>
      </c>
      <c r="K149">
        <v>1.0259529999999999</v>
      </c>
      <c r="L149" t="s">
        <v>15</v>
      </c>
      <c r="M149">
        <f>V3__67[[#This Row],[Sale Price]]/V3__67[[#This Row],[carpet_area]]</f>
        <v>3162.0553359683795</v>
      </c>
      <c r="N149">
        <f>IF(OR(V3__67[[#This Row],[Estimated Value]]="",V3__67[[#This Row],[Estimated Value]]=0),"",V3__67[[#This Row],[Sale Price]]-V3__67[[#This Row],[Estimated Value]])</f>
        <v>1886660</v>
      </c>
      <c r="O149">
        <f>IF(OR(V3__67[[#This Row],[Estimated Value]]="",V3__67[[#This Row],[Estimated Value]]=0),"",(V3__67[[#This Row],[Sale Price]]-V3__67[[#This Row],[Estimated Value]])/V3__67[[#This Row],[Estimated Value]])</f>
        <v>1.4365358551479435</v>
      </c>
      <c r="P149" t="str">
        <f t="shared" si="2"/>
        <v>Above Estimate</v>
      </c>
    </row>
    <row r="150" spans="1:16" x14ac:dyDescent="0.3">
      <c r="A150" s="1">
        <v>39963</v>
      </c>
      <c r="B150">
        <v>2009</v>
      </c>
      <c r="C150" t="s">
        <v>26</v>
      </c>
      <c r="D150">
        <v>412650</v>
      </c>
      <c r="E150">
        <v>399000</v>
      </c>
      <c r="F150" t="s">
        <v>13</v>
      </c>
      <c r="G150" t="s">
        <v>14</v>
      </c>
      <c r="H150">
        <v>3</v>
      </c>
      <c r="I150">
        <v>2</v>
      </c>
      <c r="J150">
        <v>1055</v>
      </c>
      <c r="K150">
        <v>1.0259529999999999</v>
      </c>
      <c r="L150" t="s">
        <v>16</v>
      </c>
      <c r="M150">
        <f>V3__67[[#This Row],[Sale Price]]/V3__67[[#This Row],[carpet_area]]</f>
        <v>378.19905213270141</v>
      </c>
      <c r="N150">
        <f>IF(OR(V3__67[[#This Row],[Estimated Value]]="",V3__67[[#This Row],[Estimated Value]]=0),"",V3__67[[#This Row],[Sale Price]]-V3__67[[#This Row],[Estimated Value]])</f>
        <v>-13650</v>
      </c>
      <c r="O150">
        <f>IF(OR(V3__67[[#This Row],[Estimated Value]]="",V3__67[[#This Row],[Estimated Value]]=0),"",(V3__67[[#This Row],[Sale Price]]-V3__67[[#This Row],[Estimated Value]])/V3__67[[#This Row],[Estimated Value]])</f>
        <v>-3.3078880407124679E-2</v>
      </c>
      <c r="P150" t="str">
        <f t="shared" si="2"/>
        <v>Below Estimate</v>
      </c>
    </row>
    <row r="151" spans="1:16" x14ac:dyDescent="0.3">
      <c r="A151" s="1">
        <v>39964</v>
      </c>
      <c r="B151">
        <v>2009</v>
      </c>
      <c r="C151" t="s">
        <v>18</v>
      </c>
      <c r="D151">
        <v>304850</v>
      </c>
      <c r="E151">
        <v>560000</v>
      </c>
      <c r="F151" t="s">
        <v>13</v>
      </c>
      <c r="G151" t="s">
        <v>14</v>
      </c>
      <c r="H151">
        <v>3</v>
      </c>
      <c r="I151">
        <v>3</v>
      </c>
      <c r="J151">
        <v>1018</v>
      </c>
      <c r="K151">
        <v>1.0259529999999999</v>
      </c>
      <c r="L151" t="s">
        <v>16</v>
      </c>
      <c r="M151">
        <f>V3__67[[#This Row],[Sale Price]]/V3__67[[#This Row],[carpet_area]]</f>
        <v>550.09823182711193</v>
      </c>
      <c r="N151">
        <f>IF(OR(V3__67[[#This Row],[Estimated Value]]="",V3__67[[#This Row],[Estimated Value]]=0),"",V3__67[[#This Row],[Sale Price]]-V3__67[[#This Row],[Estimated Value]])</f>
        <v>255150</v>
      </c>
      <c r="O151">
        <f>IF(OR(V3__67[[#This Row],[Estimated Value]]="",V3__67[[#This Row],[Estimated Value]]=0),"",(V3__67[[#This Row],[Sale Price]]-V3__67[[#This Row],[Estimated Value]])/V3__67[[#This Row],[Estimated Value]])</f>
        <v>0.83696900114810557</v>
      </c>
      <c r="P151" t="str">
        <f t="shared" si="2"/>
        <v>Above Estimate</v>
      </c>
    </row>
    <row r="152" spans="1:16" x14ac:dyDescent="0.3">
      <c r="A152" s="1">
        <v>39965</v>
      </c>
      <c r="B152">
        <v>2009</v>
      </c>
      <c r="C152" t="s">
        <v>12</v>
      </c>
      <c r="D152">
        <v>104230</v>
      </c>
      <c r="E152">
        <v>243000</v>
      </c>
      <c r="F152" t="s">
        <v>13</v>
      </c>
      <c r="G152" t="s">
        <v>14</v>
      </c>
      <c r="H152">
        <v>3</v>
      </c>
      <c r="I152">
        <v>2</v>
      </c>
      <c r="J152">
        <v>1074</v>
      </c>
      <c r="K152">
        <v>1.0259529999999999</v>
      </c>
      <c r="L152" t="s">
        <v>22</v>
      </c>
      <c r="M152">
        <f>V3__67[[#This Row],[Sale Price]]/V3__67[[#This Row],[carpet_area]]</f>
        <v>226.25698324022346</v>
      </c>
      <c r="N152">
        <f>IF(OR(V3__67[[#This Row],[Estimated Value]]="",V3__67[[#This Row],[Estimated Value]]=0),"",V3__67[[#This Row],[Sale Price]]-V3__67[[#This Row],[Estimated Value]])</f>
        <v>138770</v>
      </c>
      <c r="O152">
        <f>IF(OR(V3__67[[#This Row],[Estimated Value]]="",V3__67[[#This Row],[Estimated Value]]=0),"",(V3__67[[#This Row],[Sale Price]]-V3__67[[#This Row],[Estimated Value]])/V3__67[[#This Row],[Estimated Value]])</f>
        <v>1.3313825194281876</v>
      </c>
      <c r="P152" t="str">
        <f t="shared" si="2"/>
        <v>Above Estimate</v>
      </c>
    </row>
    <row r="153" spans="1:16" x14ac:dyDescent="0.3">
      <c r="A153" s="1">
        <v>39966</v>
      </c>
      <c r="B153">
        <v>2009</v>
      </c>
      <c r="C153" t="s">
        <v>12</v>
      </c>
      <c r="D153">
        <v>3500</v>
      </c>
      <c r="E153">
        <v>195900</v>
      </c>
      <c r="F153" t="s">
        <v>13</v>
      </c>
      <c r="G153" t="s">
        <v>14</v>
      </c>
      <c r="H153">
        <v>3</v>
      </c>
      <c r="I153">
        <v>2</v>
      </c>
      <c r="J153">
        <v>988</v>
      </c>
      <c r="K153">
        <v>1.0259529999999999</v>
      </c>
      <c r="L153" t="s">
        <v>22</v>
      </c>
      <c r="M153">
        <f>V3__67[[#This Row],[Sale Price]]/V3__67[[#This Row],[carpet_area]]</f>
        <v>198.27935222672065</v>
      </c>
      <c r="N153">
        <f>IF(OR(V3__67[[#This Row],[Estimated Value]]="",V3__67[[#This Row],[Estimated Value]]=0),"",V3__67[[#This Row],[Sale Price]]-V3__67[[#This Row],[Estimated Value]])</f>
        <v>192400</v>
      </c>
      <c r="O153">
        <f>IF(OR(V3__67[[#This Row],[Estimated Value]]="",V3__67[[#This Row],[Estimated Value]]=0),"",(V3__67[[#This Row],[Sale Price]]-V3__67[[#This Row],[Estimated Value]])/V3__67[[#This Row],[Estimated Value]])</f>
        <v>54.971428571428568</v>
      </c>
      <c r="P153" t="str">
        <f t="shared" si="2"/>
        <v>Above Estimate</v>
      </c>
    </row>
    <row r="154" spans="1:16" x14ac:dyDescent="0.3">
      <c r="A154" s="1">
        <v>39967</v>
      </c>
      <c r="B154">
        <v>2009</v>
      </c>
      <c r="C154" t="s">
        <v>26</v>
      </c>
      <c r="D154">
        <v>489580</v>
      </c>
      <c r="E154">
        <v>715000</v>
      </c>
      <c r="F154" t="s">
        <v>13</v>
      </c>
      <c r="G154" t="s">
        <v>14</v>
      </c>
      <c r="H154">
        <v>3</v>
      </c>
      <c r="I154">
        <v>2</v>
      </c>
      <c r="J154">
        <v>1072</v>
      </c>
      <c r="K154">
        <v>1.0259529999999999</v>
      </c>
      <c r="L154" t="s">
        <v>25</v>
      </c>
      <c r="M154">
        <f>V3__67[[#This Row],[Sale Price]]/V3__67[[#This Row],[carpet_area]]</f>
        <v>666.97761194029852</v>
      </c>
      <c r="N154">
        <f>IF(OR(V3__67[[#This Row],[Estimated Value]]="",V3__67[[#This Row],[Estimated Value]]=0),"",V3__67[[#This Row],[Sale Price]]-V3__67[[#This Row],[Estimated Value]])</f>
        <v>225420</v>
      </c>
      <c r="O154">
        <f>IF(OR(V3__67[[#This Row],[Estimated Value]]="",V3__67[[#This Row],[Estimated Value]]=0),"",(V3__67[[#This Row],[Sale Price]]-V3__67[[#This Row],[Estimated Value]])/V3__67[[#This Row],[Estimated Value]])</f>
        <v>0.46043547530536377</v>
      </c>
      <c r="P154" t="str">
        <f t="shared" si="2"/>
        <v>Above Estimate</v>
      </c>
    </row>
    <row r="155" spans="1:16" x14ac:dyDescent="0.3">
      <c r="A155" s="1">
        <v>39968</v>
      </c>
      <c r="B155">
        <v>2009</v>
      </c>
      <c r="C155" t="s">
        <v>26</v>
      </c>
      <c r="D155">
        <v>273700</v>
      </c>
      <c r="E155">
        <v>456100</v>
      </c>
      <c r="F155" t="s">
        <v>13</v>
      </c>
      <c r="G155" t="s">
        <v>14</v>
      </c>
      <c r="H155">
        <v>3</v>
      </c>
      <c r="I155">
        <v>3</v>
      </c>
      <c r="J155">
        <v>1095</v>
      </c>
      <c r="K155">
        <v>1.0259529999999999</v>
      </c>
      <c r="L155" t="s">
        <v>25</v>
      </c>
      <c r="M155">
        <f>V3__67[[#This Row],[Sale Price]]/V3__67[[#This Row],[carpet_area]]</f>
        <v>416.52968036529683</v>
      </c>
      <c r="N155">
        <f>IF(OR(V3__67[[#This Row],[Estimated Value]]="",V3__67[[#This Row],[Estimated Value]]=0),"",V3__67[[#This Row],[Sale Price]]-V3__67[[#This Row],[Estimated Value]])</f>
        <v>182400</v>
      </c>
      <c r="O155">
        <f>IF(OR(V3__67[[#This Row],[Estimated Value]]="",V3__67[[#This Row],[Estimated Value]]=0),"",(V3__67[[#This Row],[Sale Price]]-V3__67[[#This Row],[Estimated Value]])/V3__67[[#This Row],[Estimated Value]])</f>
        <v>0.66642309097552066</v>
      </c>
      <c r="P155" t="str">
        <f t="shared" si="2"/>
        <v>Above Estimate</v>
      </c>
    </row>
    <row r="156" spans="1:16" x14ac:dyDescent="0.3">
      <c r="A156" s="1">
        <v>39969</v>
      </c>
      <c r="B156">
        <v>2009</v>
      </c>
      <c r="C156" t="s">
        <v>18</v>
      </c>
      <c r="D156">
        <v>246330</v>
      </c>
      <c r="E156">
        <v>450000</v>
      </c>
      <c r="F156" t="s">
        <v>13</v>
      </c>
      <c r="G156" t="s">
        <v>14</v>
      </c>
      <c r="H156">
        <v>3</v>
      </c>
      <c r="I156">
        <v>3</v>
      </c>
      <c r="J156">
        <v>904</v>
      </c>
      <c r="K156">
        <v>1.0259529999999999</v>
      </c>
      <c r="L156" t="s">
        <v>25</v>
      </c>
      <c r="M156">
        <f>V3__67[[#This Row],[Sale Price]]/V3__67[[#This Row],[carpet_area]]</f>
        <v>497.78761061946904</v>
      </c>
      <c r="N156">
        <f>IF(OR(V3__67[[#This Row],[Estimated Value]]="",V3__67[[#This Row],[Estimated Value]]=0),"",V3__67[[#This Row],[Sale Price]]-V3__67[[#This Row],[Estimated Value]])</f>
        <v>203670</v>
      </c>
      <c r="O156">
        <f>IF(OR(V3__67[[#This Row],[Estimated Value]]="",V3__67[[#This Row],[Estimated Value]]=0),"",(V3__67[[#This Row],[Sale Price]]-V3__67[[#This Row],[Estimated Value]])/V3__67[[#This Row],[Estimated Value]])</f>
        <v>0.82681768359517716</v>
      </c>
      <c r="P156" t="str">
        <f t="shared" si="2"/>
        <v>Above Estimate</v>
      </c>
    </row>
    <row r="157" spans="1:16" x14ac:dyDescent="0.3">
      <c r="A157" s="1">
        <v>39970</v>
      </c>
      <c r="B157">
        <v>2009</v>
      </c>
      <c r="C157" t="s">
        <v>21</v>
      </c>
      <c r="D157">
        <v>902440</v>
      </c>
      <c r="E157">
        <v>1150000</v>
      </c>
      <c r="F157" t="s">
        <v>23</v>
      </c>
      <c r="G157" t="s">
        <v>24</v>
      </c>
      <c r="H157">
        <v>6</v>
      </c>
      <c r="I157">
        <v>6</v>
      </c>
      <c r="J157">
        <v>2034</v>
      </c>
      <c r="K157">
        <v>1.0259529999999999</v>
      </c>
      <c r="L157" t="s">
        <v>25</v>
      </c>
      <c r="M157">
        <f>V3__67[[#This Row],[Sale Price]]/V3__67[[#This Row],[carpet_area]]</f>
        <v>565.38839724680429</v>
      </c>
      <c r="N157">
        <f>IF(OR(V3__67[[#This Row],[Estimated Value]]="",V3__67[[#This Row],[Estimated Value]]=0),"",V3__67[[#This Row],[Sale Price]]-V3__67[[#This Row],[Estimated Value]])</f>
        <v>247560</v>
      </c>
      <c r="O157">
        <f>IF(OR(V3__67[[#This Row],[Estimated Value]]="",V3__67[[#This Row],[Estimated Value]]=0),"",(V3__67[[#This Row],[Sale Price]]-V3__67[[#This Row],[Estimated Value]])/V3__67[[#This Row],[Estimated Value]])</f>
        <v>0.27432294667789547</v>
      </c>
      <c r="P157" t="str">
        <f t="shared" si="2"/>
        <v>Above Estimate</v>
      </c>
    </row>
    <row r="158" spans="1:16" x14ac:dyDescent="0.3">
      <c r="A158" s="1">
        <v>39971</v>
      </c>
      <c r="B158">
        <v>2009</v>
      </c>
      <c r="C158" t="s">
        <v>18</v>
      </c>
      <c r="D158">
        <v>384440</v>
      </c>
      <c r="E158">
        <v>722500</v>
      </c>
      <c r="F158" t="s">
        <v>13</v>
      </c>
      <c r="G158" t="s">
        <v>14</v>
      </c>
      <c r="H158">
        <v>3</v>
      </c>
      <c r="I158">
        <v>1</v>
      </c>
      <c r="J158">
        <v>1096</v>
      </c>
      <c r="K158">
        <v>1.0259529999999999</v>
      </c>
      <c r="L158" t="s">
        <v>15</v>
      </c>
      <c r="M158">
        <f>V3__67[[#This Row],[Sale Price]]/V3__67[[#This Row],[carpet_area]]</f>
        <v>659.21532846715331</v>
      </c>
      <c r="N158">
        <f>IF(OR(V3__67[[#This Row],[Estimated Value]]="",V3__67[[#This Row],[Estimated Value]]=0),"",V3__67[[#This Row],[Sale Price]]-V3__67[[#This Row],[Estimated Value]])</f>
        <v>338060</v>
      </c>
      <c r="O158">
        <f>IF(OR(V3__67[[#This Row],[Estimated Value]]="",V3__67[[#This Row],[Estimated Value]]=0),"",(V3__67[[#This Row],[Sale Price]]-V3__67[[#This Row],[Estimated Value]])/V3__67[[#This Row],[Estimated Value]])</f>
        <v>0.8793569867859744</v>
      </c>
      <c r="P158" t="str">
        <f t="shared" si="2"/>
        <v>Above Estimate</v>
      </c>
    </row>
    <row r="159" spans="1:16" x14ac:dyDescent="0.3">
      <c r="A159" s="1">
        <v>39972</v>
      </c>
      <c r="B159">
        <v>2009</v>
      </c>
      <c r="C159" t="s">
        <v>26</v>
      </c>
      <c r="D159">
        <v>1064840</v>
      </c>
      <c r="E159">
        <v>1550000</v>
      </c>
      <c r="F159" t="s">
        <v>13</v>
      </c>
      <c r="G159" t="s">
        <v>14</v>
      </c>
      <c r="H159">
        <v>3</v>
      </c>
      <c r="I159">
        <v>2</v>
      </c>
      <c r="J159">
        <v>1015</v>
      </c>
      <c r="K159">
        <v>1.0259529999999999</v>
      </c>
      <c r="L159" t="s">
        <v>22</v>
      </c>
      <c r="M159">
        <f>V3__67[[#This Row],[Sale Price]]/V3__67[[#This Row],[carpet_area]]</f>
        <v>1527.0935960591132</v>
      </c>
      <c r="N159">
        <f>IF(OR(V3__67[[#This Row],[Estimated Value]]="",V3__67[[#This Row],[Estimated Value]]=0),"",V3__67[[#This Row],[Sale Price]]-V3__67[[#This Row],[Estimated Value]])</f>
        <v>485160</v>
      </c>
      <c r="O159">
        <f>IF(OR(V3__67[[#This Row],[Estimated Value]]="",V3__67[[#This Row],[Estimated Value]]=0),"",(V3__67[[#This Row],[Sale Price]]-V3__67[[#This Row],[Estimated Value]])/V3__67[[#This Row],[Estimated Value]])</f>
        <v>0.45561774538897865</v>
      </c>
      <c r="P159" t="str">
        <f t="shared" si="2"/>
        <v>Above Estimate</v>
      </c>
    </row>
    <row r="160" spans="1:16" x14ac:dyDescent="0.3">
      <c r="A160" s="1">
        <v>39973</v>
      </c>
      <c r="B160">
        <v>2009</v>
      </c>
      <c r="C160" t="s">
        <v>26</v>
      </c>
      <c r="D160">
        <v>278670</v>
      </c>
      <c r="E160">
        <v>398000</v>
      </c>
      <c r="F160" t="s">
        <v>13</v>
      </c>
      <c r="G160" t="s">
        <v>14</v>
      </c>
      <c r="H160">
        <v>3</v>
      </c>
      <c r="I160">
        <v>2</v>
      </c>
      <c r="J160">
        <v>1036</v>
      </c>
      <c r="K160">
        <v>1.0259529999999999</v>
      </c>
      <c r="L160" t="s">
        <v>16</v>
      </c>
      <c r="M160">
        <f>V3__67[[#This Row],[Sale Price]]/V3__67[[#This Row],[carpet_area]]</f>
        <v>384.16988416988414</v>
      </c>
      <c r="N160">
        <f>IF(OR(V3__67[[#This Row],[Estimated Value]]="",V3__67[[#This Row],[Estimated Value]]=0),"",V3__67[[#This Row],[Sale Price]]-V3__67[[#This Row],[Estimated Value]])</f>
        <v>119330</v>
      </c>
      <c r="O160">
        <f>IF(OR(V3__67[[#This Row],[Estimated Value]]="",V3__67[[#This Row],[Estimated Value]]=0),"",(V3__67[[#This Row],[Sale Price]]-V3__67[[#This Row],[Estimated Value]])/V3__67[[#This Row],[Estimated Value]])</f>
        <v>0.42821258118922023</v>
      </c>
      <c r="P160" t="str">
        <f t="shared" si="2"/>
        <v>Above Estimate</v>
      </c>
    </row>
    <row r="161" spans="1:16" x14ac:dyDescent="0.3">
      <c r="A161" s="1">
        <v>39974</v>
      </c>
      <c r="B161">
        <v>2009</v>
      </c>
      <c r="C161" t="s">
        <v>18</v>
      </c>
      <c r="D161">
        <v>325290</v>
      </c>
      <c r="E161">
        <v>400000</v>
      </c>
      <c r="F161" t="s">
        <v>13</v>
      </c>
      <c r="G161" t="s">
        <v>14</v>
      </c>
      <c r="H161">
        <v>3</v>
      </c>
      <c r="I161">
        <v>1</v>
      </c>
      <c r="J161">
        <v>1059</v>
      </c>
      <c r="K161">
        <v>1.0259529999999999</v>
      </c>
      <c r="L161" t="s">
        <v>22</v>
      </c>
      <c r="M161">
        <f>V3__67[[#This Row],[Sale Price]]/V3__67[[#This Row],[carpet_area]]</f>
        <v>377.71482530689332</v>
      </c>
      <c r="N161">
        <f>IF(OR(V3__67[[#This Row],[Estimated Value]]="",V3__67[[#This Row],[Estimated Value]]=0),"",V3__67[[#This Row],[Sale Price]]-V3__67[[#This Row],[Estimated Value]])</f>
        <v>74710</v>
      </c>
      <c r="O161">
        <f>IF(OR(V3__67[[#This Row],[Estimated Value]]="",V3__67[[#This Row],[Estimated Value]]=0),"",(V3__67[[#This Row],[Sale Price]]-V3__67[[#This Row],[Estimated Value]])/V3__67[[#This Row],[Estimated Value]])</f>
        <v>0.22967198499800179</v>
      </c>
      <c r="P161" t="str">
        <f t="shared" si="2"/>
        <v>Above Estimate</v>
      </c>
    </row>
    <row r="162" spans="1:16" x14ac:dyDescent="0.3">
      <c r="A162" s="1">
        <v>39975</v>
      </c>
      <c r="B162">
        <v>2009</v>
      </c>
      <c r="C162" t="s">
        <v>12</v>
      </c>
      <c r="D162">
        <v>105140</v>
      </c>
      <c r="E162">
        <v>188000</v>
      </c>
      <c r="F162" t="s">
        <v>13</v>
      </c>
      <c r="G162" t="s">
        <v>14</v>
      </c>
      <c r="H162">
        <v>3</v>
      </c>
      <c r="I162">
        <v>3</v>
      </c>
      <c r="J162">
        <v>1077</v>
      </c>
      <c r="K162">
        <v>1.0259529999999999</v>
      </c>
      <c r="L162" t="s">
        <v>22</v>
      </c>
      <c r="M162">
        <f>V3__67[[#This Row],[Sale Price]]/V3__67[[#This Row],[carpet_area]]</f>
        <v>174.55896007428041</v>
      </c>
      <c r="N162">
        <f>IF(OR(V3__67[[#This Row],[Estimated Value]]="",V3__67[[#This Row],[Estimated Value]]=0),"",V3__67[[#This Row],[Sale Price]]-V3__67[[#This Row],[Estimated Value]])</f>
        <v>82860</v>
      </c>
      <c r="O162">
        <f>IF(OR(V3__67[[#This Row],[Estimated Value]]="",V3__67[[#This Row],[Estimated Value]]=0),"",(V3__67[[#This Row],[Sale Price]]-V3__67[[#This Row],[Estimated Value]])/V3__67[[#This Row],[Estimated Value]])</f>
        <v>0.78809206771923146</v>
      </c>
      <c r="P162" t="str">
        <f t="shared" si="2"/>
        <v>Above Estimate</v>
      </c>
    </row>
    <row r="163" spans="1:16" x14ac:dyDescent="0.3">
      <c r="A163" s="1">
        <v>39976</v>
      </c>
      <c r="B163">
        <v>2009</v>
      </c>
      <c r="C163" t="s">
        <v>21</v>
      </c>
      <c r="D163">
        <v>1539440</v>
      </c>
      <c r="E163">
        <v>1650000</v>
      </c>
      <c r="F163" t="s">
        <v>13</v>
      </c>
      <c r="G163" t="s">
        <v>14</v>
      </c>
      <c r="H163">
        <v>3</v>
      </c>
      <c r="I163">
        <v>2</v>
      </c>
      <c r="J163">
        <v>1020</v>
      </c>
      <c r="K163">
        <v>1.0259529999999999</v>
      </c>
      <c r="L163" t="s">
        <v>15</v>
      </c>
      <c r="M163">
        <f>V3__67[[#This Row],[Sale Price]]/V3__67[[#This Row],[carpet_area]]</f>
        <v>1617.6470588235295</v>
      </c>
      <c r="N163">
        <f>IF(OR(V3__67[[#This Row],[Estimated Value]]="",V3__67[[#This Row],[Estimated Value]]=0),"",V3__67[[#This Row],[Sale Price]]-V3__67[[#This Row],[Estimated Value]])</f>
        <v>110560</v>
      </c>
      <c r="O163">
        <f>IF(OR(V3__67[[#This Row],[Estimated Value]]="",V3__67[[#This Row],[Estimated Value]]=0),"",(V3__67[[#This Row],[Sale Price]]-V3__67[[#This Row],[Estimated Value]])/V3__67[[#This Row],[Estimated Value]])</f>
        <v>7.1818323546224597E-2</v>
      </c>
      <c r="P163" t="str">
        <f t="shared" si="2"/>
        <v>Above Estimate</v>
      </c>
    </row>
    <row r="164" spans="1:16" x14ac:dyDescent="0.3">
      <c r="A164" s="1">
        <v>39977</v>
      </c>
      <c r="B164">
        <v>2009</v>
      </c>
      <c r="C164" t="s">
        <v>17</v>
      </c>
      <c r="D164">
        <v>104580</v>
      </c>
      <c r="E164">
        <v>226000</v>
      </c>
      <c r="F164" t="s">
        <v>13</v>
      </c>
      <c r="G164" t="s">
        <v>14</v>
      </c>
      <c r="H164">
        <v>3</v>
      </c>
      <c r="I164">
        <v>2</v>
      </c>
      <c r="J164">
        <v>1078</v>
      </c>
      <c r="K164">
        <v>1.0259529999999999</v>
      </c>
      <c r="L164" t="s">
        <v>25</v>
      </c>
      <c r="M164">
        <f>V3__67[[#This Row],[Sale Price]]/V3__67[[#This Row],[carpet_area]]</f>
        <v>209.64749536178107</v>
      </c>
      <c r="N164">
        <f>IF(OR(V3__67[[#This Row],[Estimated Value]]="",V3__67[[#This Row],[Estimated Value]]=0),"",V3__67[[#This Row],[Sale Price]]-V3__67[[#This Row],[Estimated Value]])</f>
        <v>121420</v>
      </c>
      <c r="O164">
        <f>IF(OR(V3__67[[#This Row],[Estimated Value]]="",V3__67[[#This Row],[Estimated Value]]=0),"",(V3__67[[#This Row],[Sale Price]]-V3__67[[#This Row],[Estimated Value]])/V3__67[[#This Row],[Estimated Value]])</f>
        <v>1.1610250525913177</v>
      </c>
      <c r="P164" t="str">
        <f t="shared" si="2"/>
        <v>Above Estimate</v>
      </c>
    </row>
    <row r="165" spans="1:16" x14ac:dyDescent="0.3">
      <c r="A165" s="1">
        <v>39978</v>
      </c>
      <c r="B165">
        <v>2009</v>
      </c>
      <c r="C165" t="s">
        <v>21</v>
      </c>
      <c r="D165">
        <v>1247680</v>
      </c>
      <c r="E165">
        <v>2650000</v>
      </c>
      <c r="F165" t="s">
        <v>13</v>
      </c>
      <c r="G165" t="s">
        <v>14</v>
      </c>
      <c r="H165">
        <v>3</v>
      </c>
      <c r="I165">
        <v>1</v>
      </c>
      <c r="J165">
        <v>1093</v>
      </c>
      <c r="K165">
        <v>1.0259529999999999</v>
      </c>
      <c r="L165" t="s">
        <v>25</v>
      </c>
      <c r="M165">
        <f>V3__67[[#This Row],[Sale Price]]/V3__67[[#This Row],[carpet_area]]</f>
        <v>2424.51967063129</v>
      </c>
      <c r="N165">
        <f>IF(OR(V3__67[[#This Row],[Estimated Value]]="",V3__67[[#This Row],[Estimated Value]]=0),"",V3__67[[#This Row],[Sale Price]]-V3__67[[#This Row],[Estimated Value]])</f>
        <v>1402320</v>
      </c>
      <c r="O165">
        <f>IF(OR(V3__67[[#This Row],[Estimated Value]]="",V3__67[[#This Row],[Estimated Value]]=0),"",(V3__67[[#This Row],[Sale Price]]-V3__67[[#This Row],[Estimated Value]])/V3__67[[#This Row],[Estimated Value]])</f>
        <v>1.1239420364195947</v>
      </c>
      <c r="P165" t="str">
        <f t="shared" si="2"/>
        <v>Above Estimate</v>
      </c>
    </row>
    <row r="166" spans="1:16" x14ac:dyDescent="0.3">
      <c r="A166" s="1">
        <v>39979</v>
      </c>
      <c r="B166">
        <v>2009</v>
      </c>
      <c r="C166" t="s">
        <v>17</v>
      </c>
      <c r="D166">
        <v>150640</v>
      </c>
      <c r="E166">
        <v>307500</v>
      </c>
      <c r="F166" t="s">
        <v>23</v>
      </c>
      <c r="G166" t="s">
        <v>24</v>
      </c>
      <c r="H166">
        <v>6</v>
      </c>
      <c r="I166">
        <v>4</v>
      </c>
      <c r="J166">
        <v>2180</v>
      </c>
      <c r="K166">
        <v>1.0259529999999999</v>
      </c>
      <c r="L166" t="s">
        <v>25</v>
      </c>
      <c r="M166">
        <f>V3__67[[#This Row],[Sale Price]]/V3__67[[#This Row],[carpet_area]]</f>
        <v>141.05504587155963</v>
      </c>
      <c r="N166">
        <f>IF(OR(V3__67[[#This Row],[Estimated Value]]="",V3__67[[#This Row],[Estimated Value]]=0),"",V3__67[[#This Row],[Sale Price]]-V3__67[[#This Row],[Estimated Value]])</f>
        <v>156860</v>
      </c>
      <c r="O166">
        <f>IF(OR(V3__67[[#This Row],[Estimated Value]]="",V3__67[[#This Row],[Estimated Value]]=0),"",(V3__67[[#This Row],[Sale Price]]-V3__67[[#This Row],[Estimated Value]])/V3__67[[#This Row],[Estimated Value]])</f>
        <v>1.0412904938927243</v>
      </c>
      <c r="P166" t="str">
        <f t="shared" si="2"/>
        <v>Above Estimate</v>
      </c>
    </row>
    <row r="167" spans="1:16" x14ac:dyDescent="0.3">
      <c r="A167" s="1">
        <v>39980</v>
      </c>
      <c r="B167">
        <v>2009</v>
      </c>
      <c r="C167" t="s">
        <v>17</v>
      </c>
      <c r="D167">
        <v>108711</v>
      </c>
      <c r="E167">
        <v>225000</v>
      </c>
      <c r="F167" t="s">
        <v>13</v>
      </c>
      <c r="G167" t="s">
        <v>14</v>
      </c>
      <c r="H167">
        <v>3</v>
      </c>
      <c r="I167">
        <v>1</v>
      </c>
      <c r="J167">
        <v>1034</v>
      </c>
      <c r="K167">
        <v>1.0259529999999999</v>
      </c>
      <c r="L167" t="s">
        <v>25</v>
      </c>
      <c r="M167">
        <f>V3__67[[#This Row],[Sale Price]]/V3__67[[#This Row],[carpet_area]]</f>
        <v>217.60154738878143</v>
      </c>
      <c r="N167">
        <f>IF(OR(V3__67[[#This Row],[Estimated Value]]="",V3__67[[#This Row],[Estimated Value]]=0),"",V3__67[[#This Row],[Sale Price]]-V3__67[[#This Row],[Estimated Value]])</f>
        <v>116289</v>
      </c>
      <c r="O167">
        <f>IF(OR(V3__67[[#This Row],[Estimated Value]]="",V3__67[[#This Row],[Estimated Value]]=0),"",(V3__67[[#This Row],[Sale Price]]-V3__67[[#This Row],[Estimated Value]])/V3__67[[#This Row],[Estimated Value]])</f>
        <v>1.0697077572646743</v>
      </c>
      <c r="P167" t="str">
        <f t="shared" si="2"/>
        <v>Above Estimate</v>
      </c>
    </row>
    <row r="168" spans="1:16" x14ac:dyDescent="0.3">
      <c r="A168" s="1">
        <v>39981</v>
      </c>
      <c r="B168">
        <v>2009</v>
      </c>
      <c r="C168" t="s">
        <v>17</v>
      </c>
      <c r="D168">
        <v>68320</v>
      </c>
      <c r="E168">
        <v>137120</v>
      </c>
      <c r="F168" t="s">
        <v>19</v>
      </c>
      <c r="G168" t="s">
        <v>20</v>
      </c>
      <c r="H168">
        <v>4</v>
      </c>
      <c r="I168">
        <v>4</v>
      </c>
      <c r="J168">
        <v>1343</v>
      </c>
      <c r="K168">
        <v>1.0259529999999999</v>
      </c>
      <c r="L168" t="s">
        <v>15</v>
      </c>
      <c r="M168">
        <f>V3__67[[#This Row],[Sale Price]]/V3__67[[#This Row],[carpet_area]]</f>
        <v>102.09977661950856</v>
      </c>
      <c r="N168">
        <f>IF(OR(V3__67[[#This Row],[Estimated Value]]="",V3__67[[#This Row],[Estimated Value]]=0),"",V3__67[[#This Row],[Sale Price]]-V3__67[[#This Row],[Estimated Value]])</f>
        <v>68800</v>
      </c>
      <c r="O168">
        <f>IF(OR(V3__67[[#This Row],[Estimated Value]]="",V3__67[[#This Row],[Estimated Value]]=0),"",(V3__67[[#This Row],[Sale Price]]-V3__67[[#This Row],[Estimated Value]])/V3__67[[#This Row],[Estimated Value]])</f>
        <v>1.0070257611241218</v>
      </c>
      <c r="P168" t="str">
        <f t="shared" si="2"/>
        <v>Above Estimate</v>
      </c>
    </row>
    <row r="169" spans="1:16" x14ac:dyDescent="0.3">
      <c r="A169" s="1">
        <v>39982</v>
      </c>
      <c r="B169">
        <v>2009</v>
      </c>
      <c r="C169" t="s">
        <v>18</v>
      </c>
      <c r="D169">
        <v>217980</v>
      </c>
      <c r="E169">
        <v>439000</v>
      </c>
      <c r="F169" t="s">
        <v>13</v>
      </c>
      <c r="G169" t="s">
        <v>14</v>
      </c>
      <c r="H169">
        <v>3</v>
      </c>
      <c r="I169">
        <v>1</v>
      </c>
      <c r="J169">
        <v>1026</v>
      </c>
      <c r="K169">
        <v>1.0259529999999999</v>
      </c>
      <c r="L169" t="s">
        <v>25</v>
      </c>
      <c r="M169">
        <f>V3__67[[#This Row],[Sale Price]]/V3__67[[#This Row],[carpet_area]]</f>
        <v>427.87524366471735</v>
      </c>
      <c r="N169">
        <f>IF(OR(V3__67[[#This Row],[Estimated Value]]="",V3__67[[#This Row],[Estimated Value]]=0),"",V3__67[[#This Row],[Sale Price]]-V3__67[[#This Row],[Estimated Value]])</f>
        <v>221020</v>
      </c>
      <c r="O169">
        <f>IF(OR(V3__67[[#This Row],[Estimated Value]]="",V3__67[[#This Row],[Estimated Value]]=0),"",(V3__67[[#This Row],[Sale Price]]-V3__67[[#This Row],[Estimated Value]])/V3__67[[#This Row],[Estimated Value]])</f>
        <v>1.0139462335994127</v>
      </c>
      <c r="P169" t="str">
        <f t="shared" si="2"/>
        <v>Above Estimate</v>
      </c>
    </row>
    <row r="170" spans="1:16" x14ac:dyDescent="0.3">
      <c r="A170" s="1">
        <v>39983</v>
      </c>
      <c r="B170">
        <v>2009</v>
      </c>
      <c r="C170" t="s">
        <v>26</v>
      </c>
      <c r="D170">
        <v>965510</v>
      </c>
      <c r="E170">
        <v>1262500</v>
      </c>
      <c r="F170" t="s">
        <v>13</v>
      </c>
      <c r="G170" t="s">
        <v>14</v>
      </c>
      <c r="H170">
        <v>3</v>
      </c>
      <c r="I170">
        <v>1</v>
      </c>
      <c r="J170">
        <v>984</v>
      </c>
      <c r="K170">
        <v>1.0259529999999999</v>
      </c>
      <c r="L170" t="s">
        <v>16</v>
      </c>
      <c r="M170">
        <f>V3__67[[#This Row],[Sale Price]]/V3__67[[#This Row],[carpet_area]]</f>
        <v>1283.0284552845528</v>
      </c>
      <c r="N170">
        <f>IF(OR(V3__67[[#This Row],[Estimated Value]]="",V3__67[[#This Row],[Estimated Value]]=0),"",V3__67[[#This Row],[Sale Price]]-V3__67[[#This Row],[Estimated Value]])</f>
        <v>296990</v>
      </c>
      <c r="O170">
        <f>IF(OR(V3__67[[#This Row],[Estimated Value]]="",V3__67[[#This Row],[Estimated Value]]=0),"",(V3__67[[#This Row],[Sale Price]]-V3__67[[#This Row],[Estimated Value]])/V3__67[[#This Row],[Estimated Value]])</f>
        <v>0.30759909270748104</v>
      </c>
      <c r="P170" t="str">
        <f t="shared" si="2"/>
        <v>Above Estimate</v>
      </c>
    </row>
    <row r="171" spans="1:16" x14ac:dyDescent="0.3">
      <c r="A171" s="1">
        <v>39984</v>
      </c>
      <c r="B171">
        <v>2009</v>
      </c>
      <c r="C171" t="s">
        <v>17</v>
      </c>
      <c r="D171">
        <v>131670</v>
      </c>
      <c r="E171">
        <v>190000</v>
      </c>
      <c r="F171" t="s">
        <v>13</v>
      </c>
      <c r="G171" t="s">
        <v>14</v>
      </c>
      <c r="H171">
        <v>3</v>
      </c>
      <c r="I171">
        <v>3</v>
      </c>
      <c r="J171">
        <v>1099</v>
      </c>
      <c r="K171">
        <v>1.0259529999999999</v>
      </c>
      <c r="L171" t="s">
        <v>15</v>
      </c>
      <c r="M171">
        <f>V3__67[[#This Row],[Sale Price]]/V3__67[[#This Row],[carpet_area]]</f>
        <v>172.88444040036396</v>
      </c>
      <c r="N171">
        <f>IF(OR(V3__67[[#This Row],[Estimated Value]]="",V3__67[[#This Row],[Estimated Value]]=0),"",V3__67[[#This Row],[Sale Price]]-V3__67[[#This Row],[Estimated Value]])</f>
        <v>58330</v>
      </c>
      <c r="O171">
        <f>IF(OR(V3__67[[#This Row],[Estimated Value]]="",V3__67[[#This Row],[Estimated Value]]=0),"",(V3__67[[#This Row],[Sale Price]]-V3__67[[#This Row],[Estimated Value]])/V3__67[[#This Row],[Estimated Value]])</f>
        <v>0.44300144300144301</v>
      </c>
      <c r="P171" t="str">
        <f t="shared" si="2"/>
        <v>Above Estimate</v>
      </c>
    </row>
    <row r="172" spans="1:16" x14ac:dyDescent="0.3">
      <c r="A172" s="1">
        <v>39985</v>
      </c>
      <c r="B172">
        <v>2009</v>
      </c>
      <c r="C172" t="s">
        <v>21</v>
      </c>
      <c r="D172">
        <v>640150</v>
      </c>
      <c r="E172">
        <v>407500</v>
      </c>
      <c r="F172" t="s">
        <v>13</v>
      </c>
      <c r="G172" t="s">
        <v>14</v>
      </c>
      <c r="H172">
        <v>3</v>
      </c>
      <c r="I172">
        <v>1</v>
      </c>
      <c r="J172">
        <v>908</v>
      </c>
      <c r="K172">
        <v>1.0259529999999999</v>
      </c>
      <c r="L172" t="s">
        <v>25</v>
      </c>
      <c r="M172">
        <f>V3__67[[#This Row],[Sale Price]]/V3__67[[#This Row],[carpet_area]]</f>
        <v>448.78854625550662</v>
      </c>
      <c r="N172">
        <f>IF(OR(V3__67[[#This Row],[Estimated Value]]="",V3__67[[#This Row],[Estimated Value]]=0),"",V3__67[[#This Row],[Sale Price]]-V3__67[[#This Row],[Estimated Value]])</f>
        <v>-232650</v>
      </c>
      <c r="O172">
        <f>IF(OR(V3__67[[#This Row],[Estimated Value]]="",V3__67[[#This Row],[Estimated Value]]=0),"",(V3__67[[#This Row],[Sale Price]]-V3__67[[#This Row],[Estimated Value]])/V3__67[[#This Row],[Estimated Value]])</f>
        <v>-0.36343044598922125</v>
      </c>
      <c r="P172" t="str">
        <f t="shared" si="2"/>
        <v>Below Estimate</v>
      </c>
    </row>
    <row r="173" spans="1:16" x14ac:dyDescent="0.3">
      <c r="A173" s="1">
        <v>39986</v>
      </c>
      <c r="B173">
        <v>2009</v>
      </c>
      <c r="C173" t="s">
        <v>12</v>
      </c>
      <c r="D173">
        <v>79590</v>
      </c>
      <c r="E173">
        <v>168000</v>
      </c>
      <c r="F173" t="s">
        <v>13</v>
      </c>
      <c r="G173" t="s">
        <v>14</v>
      </c>
      <c r="H173">
        <v>3</v>
      </c>
      <c r="I173">
        <v>3</v>
      </c>
      <c r="J173">
        <v>1060</v>
      </c>
      <c r="K173">
        <v>1.0259529999999999</v>
      </c>
      <c r="L173" t="s">
        <v>25</v>
      </c>
      <c r="M173">
        <f>V3__67[[#This Row],[Sale Price]]/V3__67[[#This Row],[carpet_area]]</f>
        <v>158.49056603773585</v>
      </c>
      <c r="N173">
        <f>IF(OR(V3__67[[#This Row],[Estimated Value]]="",V3__67[[#This Row],[Estimated Value]]=0),"",V3__67[[#This Row],[Sale Price]]-V3__67[[#This Row],[Estimated Value]])</f>
        <v>88410</v>
      </c>
      <c r="O173">
        <f>IF(OR(V3__67[[#This Row],[Estimated Value]]="",V3__67[[#This Row],[Estimated Value]]=0),"",(V3__67[[#This Row],[Sale Price]]-V3__67[[#This Row],[Estimated Value]])/V3__67[[#This Row],[Estimated Value]])</f>
        <v>1.1108179419525066</v>
      </c>
      <c r="P173" t="str">
        <f t="shared" si="2"/>
        <v>Above Estimate</v>
      </c>
    </row>
    <row r="174" spans="1:16" x14ac:dyDescent="0.3">
      <c r="A174" s="1">
        <v>39987</v>
      </c>
      <c r="B174">
        <v>2009</v>
      </c>
      <c r="C174" t="s">
        <v>18</v>
      </c>
      <c r="D174">
        <v>169610</v>
      </c>
      <c r="E174">
        <v>345500</v>
      </c>
      <c r="F174" t="s">
        <v>19</v>
      </c>
      <c r="G174" t="s">
        <v>20</v>
      </c>
      <c r="H174">
        <v>4</v>
      </c>
      <c r="I174">
        <v>4</v>
      </c>
      <c r="J174">
        <v>1389</v>
      </c>
      <c r="K174">
        <v>1.0259529999999999</v>
      </c>
      <c r="L174" t="s">
        <v>25</v>
      </c>
      <c r="M174">
        <f>V3__67[[#This Row],[Sale Price]]/V3__67[[#This Row],[carpet_area]]</f>
        <v>248.74010079193664</v>
      </c>
      <c r="N174">
        <f>IF(OR(V3__67[[#This Row],[Estimated Value]]="",V3__67[[#This Row],[Estimated Value]]=0),"",V3__67[[#This Row],[Sale Price]]-V3__67[[#This Row],[Estimated Value]])</f>
        <v>175890</v>
      </c>
      <c r="O174">
        <f>IF(OR(V3__67[[#This Row],[Estimated Value]]="",V3__67[[#This Row],[Estimated Value]]=0),"",(V3__67[[#This Row],[Sale Price]]-V3__67[[#This Row],[Estimated Value]])/V3__67[[#This Row],[Estimated Value]])</f>
        <v>1.0370261187429985</v>
      </c>
      <c r="P174" t="str">
        <f t="shared" si="2"/>
        <v>Above Estimate</v>
      </c>
    </row>
    <row r="175" spans="1:16" x14ac:dyDescent="0.3">
      <c r="A175" s="1">
        <v>39988</v>
      </c>
      <c r="B175">
        <v>2009</v>
      </c>
      <c r="C175" t="s">
        <v>17</v>
      </c>
      <c r="D175">
        <v>196980</v>
      </c>
      <c r="E175">
        <v>478000</v>
      </c>
      <c r="F175" t="s">
        <v>13</v>
      </c>
      <c r="G175" t="s">
        <v>14</v>
      </c>
      <c r="H175">
        <v>3</v>
      </c>
      <c r="I175">
        <v>2</v>
      </c>
      <c r="J175">
        <v>1100</v>
      </c>
      <c r="K175">
        <v>1.0259529999999999</v>
      </c>
      <c r="L175" t="s">
        <v>25</v>
      </c>
      <c r="M175">
        <f>V3__67[[#This Row],[Sale Price]]/V3__67[[#This Row],[carpet_area]]</f>
        <v>434.54545454545456</v>
      </c>
      <c r="N175">
        <f>IF(OR(V3__67[[#This Row],[Estimated Value]]="",V3__67[[#This Row],[Estimated Value]]=0),"",V3__67[[#This Row],[Sale Price]]-V3__67[[#This Row],[Estimated Value]])</f>
        <v>281020</v>
      </c>
      <c r="O175">
        <f>IF(OR(V3__67[[#This Row],[Estimated Value]]="",V3__67[[#This Row],[Estimated Value]]=0),"",(V3__67[[#This Row],[Sale Price]]-V3__67[[#This Row],[Estimated Value]])/V3__67[[#This Row],[Estimated Value]])</f>
        <v>1.4266422987105289</v>
      </c>
      <c r="P175" t="str">
        <f t="shared" si="2"/>
        <v>Above Estimate</v>
      </c>
    </row>
    <row r="176" spans="1:16" x14ac:dyDescent="0.3">
      <c r="A176" s="1">
        <v>39989</v>
      </c>
      <c r="B176">
        <v>2009</v>
      </c>
      <c r="C176" t="s">
        <v>21</v>
      </c>
      <c r="D176">
        <v>4893700</v>
      </c>
      <c r="E176">
        <v>4000000</v>
      </c>
      <c r="F176" t="s">
        <v>13</v>
      </c>
      <c r="G176" t="s">
        <v>14</v>
      </c>
      <c r="H176">
        <v>3</v>
      </c>
      <c r="I176">
        <v>3</v>
      </c>
      <c r="J176">
        <v>1049</v>
      </c>
      <c r="K176">
        <v>1.0259529999999999</v>
      </c>
      <c r="L176" t="s">
        <v>25</v>
      </c>
      <c r="M176">
        <f>V3__67[[#This Row],[Sale Price]]/V3__67[[#This Row],[carpet_area]]</f>
        <v>3813.1553860819827</v>
      </c>
      <c r="N176">
        <f>IF(OR(V3__67[[#This Row],[Estimated Value]]="",V3__67[[#This Row],[Estimated Value]]=0),"",V3__67[[#This Row],[Sale Price]]-V3__67[[#This Row],[Estimated Value]])</f>
        <v>-893700</v>
      </c>
      <c r="O176">
        <f>IF(OR(V3__67[[#This Row],[Estimated Value]]="",V3__67[[#This Row],[Estimated Value]]=0),"",(V3__67[[#This Row],[Sale Price]]-V3__67[[#This Row],[Estimated Value]])/V3__67[[#This Row],[Estimated Value]])</f>
        <v>-0.18262255553058013</v>
      </c>
      <c r="P176" t="str">
        <f t="shared" si="2"/>
        <v>Below Estimate</v>
      </c>
    </row>
    <row r="177" spans="1:16" x14ac:dyDescent="0.3">
      <c r="A177" s="1">
        <v>39990</v>
      </c>
      <c r="B177">
        <v>2009</v>
      </c>
      <c r="C177" t="s">
        <v>18</v>
      </c>
      <c r="D177">
        <v>268730</v>
      </c>
      <c r="E177">
        <v>530000</v>
      </c>
      <c r="F177" t="s">
        <v>13</v>
      </c>
      <c r="G177" t="s">
        <v>14</v>
      </c>
      <c r="H177">
        <v>3</v>
      </c>
      <c r="I177">
        <v>1</v>
      </c>
      <c r="J177">
        <v>910</v>
      </c>
      <c r="K177">
        <v>1.0259529999999999</v>
      </c>
      <c r="L177" t="s">
        <v>22</v>
      </c>
      <c r="M177">
        <f>V3__67[[#This Row],[Sale Price]]/V3__67[[#This Row],[carpet_area]]</f>
        <v>582.41758241758237</v>
      </c>
      <c r="N177">
        <f>IF(OR(V3__67[[#This Row],[Estimated Value]]="",V3__67[[#This Row],[Estimated Value]]=0),"",V3__67[[#This Row],[Sale Price]]-V3__67[[#This Row],[Estimated Value]])</f>
        <v>261270</v>
      </c>
      <c r="O177">
        <f>IF(OR(V3__67[[#This Row],[Estimated Value]]="",V3__67[[#This Row],[Estimated Value]]=0),"",(V3__67[[#This Row],[Sale Price]]-V3__67[[#This Row],[Estimated Value]])/V3__67[[#This Row],[Estimated Value]])</f>
        <v>0.97223979458936483</v>
      </c>
      <c r="P177" t="str">
        <f t="shared" si="2"/>
        <v>Above Estimate</v>
      </c>
    </row>
    <row r="178" spans="1:16" x14ac:dyDescent="0.3">
      <c r="A178" s="1">
        <v>39991</v>
      </c>
      <c r="B178">
        <v>2009</v>
      </c>
      <c r="C178" t="s">
        <v>12</v>
      </c>
      <c r="D178">
        <v>68040</v>
      </c>
      <c r="E178">
        <v>178000</v>
      </c>
      <c r="F178" t="s">
        <v>19</v>
      </c>
      <c r="G178" t="s">
        <v>20</v>
      </c>
      <c r="H178">
        <v>4</v>
      </c>
      <c r="I178">
        <v>2</v>
      </c>
      <c r="J178">
        <v>1300</v>
      </c>
      <c r="K178">
        <v>1.0259529999999999</v>
      </c>
      <c r="L178" t="s">
        <v>25</v>
      </c>
      <c r="M178">
        <f>V3__67[[#This Row],[Sale Price]]/V3__67[[#This Row],[carpet_area]]</f>
        <v>136.92307692307693</v>
      </c>
      <c r="N178">
        <f>IF(OR(V3__67[[#This Row],[Estimated Value]]="",V3__67[[#This Row],[Estimated Value]]=0),"",V3__67[[#This Row],[Sale Price]]-V3__67[[#This Row],[Estimated Value]])</f>
        <v>109960</v>
      </c>
      <c r="O178">
        <f>IF(OR(V3__67[[#This Row],[Estimated Value]]="",V3__67[[#This Row],[Estimated Value]]=0),"",(V3__67[[#This Row],[Sale Price]]-V3__67[[#This Row],[Estimated Value]])/V3__67[[#This Row],[Estimated Value]])</f>
        <v>1.6161081716637271</v>
      </c>
      <c r="P178" t="str">
        <f t="shared" si="2"/>
        <v>Above Estimate</v>
      </c>
    </row>
    <row r="179" spans="1:16" x14ac:dyDescent="0.3">
      <c r="A179" s="1">
        <v>39992</v>
      </c>
      <c r="B179">
        <v>2009</v>
      </c>
      <c r="C179" t="s">
        <v>21</v>
      </c>
      <c r="D179">
        <v>1527540</v>
      </c>
      <c r="E179">
        <v>2300000</v>
      </c>
      <c r="F179" t="s">
        <v>13</v>
      </c>
      <c r="G179" t="s">
        <v>14</v>
      </c>
      <c r="H179">
        <v>3</v>
      </c>
      <c r="I179">
        <v>1</v>
      </c>
      <c r="J179">
        <v>1021</v>
      </c>
      <c r="K179">
        <v>1.0259529999999999</v>
      </c>
      <c r="L179" t="s">
        <v>22</v>
      </c>
      <c r="M179">
        <f>V3__67[[#This Row],[Sale Price]]/V3__67[[#This Row],[carpet_area]]</f>
        <v>2252.6934378060723</v>
      </c>
      <c r="N179">
        <f>IF(OR(V3__67[[#This Row],[Estimated Value]]="",V3__67[[#This Row],[Estimated Value]]=0),"",V3__67[[#This Row],[Sale Price]]-V3__67[[#This Row],[Estimated Value]])</f>
        <v>772460</v>
      </c>
      <c r="O179">
        <f>IF(OR(V3__67[[#This Row],[Estimated Value]]="",V3__67[[#This Row],[Estimated Value]]=0),"",(V3__67[[#This Row],[Sale Price]]-V3__67[[#This Row],[Estimated Value]])/V3__67[[#This Row],[Estimated Value]])</f>
        <v>0.50568888539743639</v>
      </c>
      <c r="P179" t="str">
        <f t="shared" si="2"/>
        <v>Above Estimate</v>
      </c>
    </row>
    <row r="180" spans="1:16" x14ac:dyDescent="0.3">
      <c r="A180" s="1">
        <v>39993</v>
      </c>
      <c r="B180">
        <v>2009</v>
      </c>
      <c r="C180" t="s">
        <v>12</v>
      </c>
      <c r="D180">
        <v>84700</v>
      </c>
      <c r="E180">
        <v>174900</v>
      </c>
      <c r="F180" t="s">
        <v>13</v>
      </c>
      <c r="G180" t="s">
        <v>14</v>
      </c>
      <c r="H180">
        <v>3</v>
      </c>
      <c r="I180">
        <v>3</v>
      </c>
      <c r="J180">
        <v>951</v>
      </c>
      <c r="K180">
        <v>1.0259529999999999</v>
      </c>
      <c r="L180" t="s">
        <v>22</v>
      </c>
      <c r="M180">
        <f>V3__67[[#This Row],[Sale Price]]/V3__67[[#This Row],[carpet_area]]</f>
        <v>183.91167192429023</v>
      </c>
      <c r="N180">
        <f>IF(OR(V3__67[[#This Row],[Estimated Value]]="",V3__67[[#This Row],[Estimated Value]]=0),"",V3__67[[#This Row],[Sale Price]]-V3__67[[#This Row],[Estimated Value]])</f>
        <v>90200</v>
      </c>
      <c r="O180">
        <f>IF(OR(V3__67[[#This Row],[Estimated Value]]="",V3__67[[#This Row],[Estimated Value]]=0),"",(V3__67[[#This Row],[Sale Price]]-V3__67[[#This Row],[Estimated Value]])/V3__67[[#This Row],[Estimated Value]])</f>
        <v>1.0649350649350648</v>
      </c>
      <c r="P180" t="str">
        <f t="shared" si="2"/>
        <v>Above Estimate</v>
      </c>
    </row>
    <row r="181" spans="1:16" x14ac:dyDescent="0.3">
      <c r="A181" s="1">
        <v>39994</v>
      </c>
      <c r="B181">
        <v>2009</v>
      </c>
      <c r="C181" t="s">
        <v>21</v>
      </c>
      <c r="D181">
        <v>434560</v>
      </c>
      <c r="E181">
        <v>784000</v>
      </c>
      <c r="F181" t="s">
        <v>23</v>
      </c>
      <c r="G181" t="s">
        <v>24</v>
      </c>
      <c r="H181">
        <v>6</v>
      </c>
      <c r="I181">
        <v>4</v>
      </c>
      <c r="J181">
        <v>1991</v>
      </c>
      <c r="K181">
        <v>1.0259529999999999</v>
      </c>
      <c r="L181" t="s">
        <v>25</v>
      </c>
      <c r="M181">
        <f>V3__67[[#This Row],[Sale Price]]/V3__67[[#This Row],[carpet_area]]</f>
        <v>393.77197388247112</v>
      </c>
      <c r="N181">
        <f>IF(OR(V3__67[[#This Row],[Estimated Value]]="",V3__67[[#This Row],[Estimated Value]]=0),"",V3__67[[#This Row],[Sale Price]]-V3__67[[#This Row],[Estimated Value]])</f>
        <v>349440</v>
      </c>
      <c r="O181">
        <f>IF(OR(V3__67[[#This Row],[Estimated Value]]="",V3__67[[#This Row],[Estimated Value]]=0),"",(V3__67[[#This Row],[Sale Price]]-V3__67[[#This Row],[Estimated Value]])/V3__67[[#This Row],[Estimated Value]])</f>
        <v>0.80412371134020622</v>
      </c>
      <c r="P181" t="str">
        <f t="shared" si="2"/>
        <v>Above Estimate</v>
      </c>
    </row>
    <row r="182" spans="1:16" x14ac:dyDescent="0.3">
      <c r="A182" s="1">
        <v>39995</v>
      </c>
      <c r="B182">
        <v>2009</v>
      </c>
      <c r="C182" t="s">
        <v>17</v>
      </c>
      <c r="D182">
        <v>150010</v>
      </c>
      <c r="E182">
        <v>315000</v>
      </c>
      <c r="F182" t="s">
        <v>19</v>
      </c>
      <c r="G182" t="s">
        <v>20</v>
      </c>
      <c r="H182">
        <v>4</v>
      </c>
      <c r="I182">
        <v>3</v>
      </c>
      <c r="J182">
        <v>1469</v>
      </c>
      <c r="K182">
        <v>1.0259529999999999</v>
      </c>
      <c r="L182" t="s">
        <v>16</v>
      </c>
      <c r="M182">
        <f>V3__67[[#This Row],[Sale Price]]/V3__67[[#This Row],[carpet_area]]</f>
        <v>214.43158611300206</v>
      </c>
      <c r="N182">
        <f>IF(OR(V3__67[[#This Row],[Estimated Value]]="",V3__67[[#This Row],[Estimated Value]]=0),"",V3__67[[#This Row],[Sale Price]]-V3__67[[#This Row],[Estimated Value]])</f>
        <v>164990</v>
      </c>
      <c r="O182">
        <f>IF(OR(V3__67[[#This Row],[Estimated Value]]="",V3__67[[#This Row],[Estimated Value]]=0),"",(V3__67[[#This Row],[Sale Price]]-V3__67[[#This Row],[Estimated Value]])/V3__67[[#This Row],[Estimated Value]])</f>
        <v>1.0998600093327111</v>
      </c>
      <c r="P182" t="str">
        <f t="shared" si="2"/>
        <v>Above Estimate</v>
      </c>
    </row>
    <row r="183" spans="1:16" x14ac:dyDescent="0.3">
      <c r="A183" s="1">
        <v>39996</v>
      </c>
      <c r="B183">
        <v>2009</v>
      </c>
      <c r="C183" t="s">
        <v>26</v>
      </c>
      <c r="D183">
        <v>617820</v>
      </c>
      <c r="E183">
        <v>575000</v>
      </c>
      <c r="F183" t="s">
        <v>13</v>
      </c>
      <c r="G183" t="s">
        <v>14</v>
      </c>
      <c r="H183">
        <v>3</v>
      </c>
      <c r="I183">
        <v>2</v>
      </c>
      <c r="J183">
        <v>926</v>
      </c>
      <c r="K183">
        <v>1.0259529999999999</v>
      </c>
      <c r="L183" t="s">
        <v>22</v>
      </c>
      <c r="M183">
        <f>V3__67[[#This Row],[Sale Price]]/V3__67[[#This Row],[carpet_area]]</f>
        <v>620.95032397408204</v>
      </c>
      <c r="N183">
        <f>IF(OR(V3__67[[#This Row],[Estimated Value]]="",V3__67[[#This Row],[Estimated Value]]=0),"",V3__67[[#This Row],[Sale Price]]-V3__67[[#This Row],[Estimated Value]])</f>
        <v>-42820</v>
      </c>
      <c r="O183">
        <f>IF(OR(V3__67[[#This Row],[Estimated Value]]="",V3__67[[#This Row],[Estimated Value]]=0),"",(V3__67[[#This Row],[Sale Price]]-V3__67[[#This Row],[Estimated Value]])/V3__67[[#This Row],[Estimated Value]])</f>
        <v>-6.9308212748049589E-2</v>
      </c>
      <c r="P183" t="str">
        <f t="shared" si="2"/>
        <v>Below Estimate</v>
      </c>
    </row>
    <row r="184" spans="1:16" x14ac:dyDescent="0.3">
      <c r="A184" s="1">
        <v>39997</v>
      </c>
      <c r="B184">
        <v>2009</v>
      </c>
      <c r="C184" t="s">
        <v>18</v>
      </c>
      <c r="D184">
        <v>262010</v>
      </c>
      <c r="E184">
        <v>500000</v>
      </c>
      <c r="F184" t="s">
        <v>13</v>
      </c>
      <c r="G184" t="s">
        <v>14</v>
      </c>
      <c r="H184">
        <v>3</v>
      </c>
      <c r="I184">
        <v>3</v>
      </c>
      <c r="J184">
        <v>1046</v>
      </c>
      <c r="K184">
        <v>1.0259529999999999</v>
      </c>
      <c r="L184" t="s">
        <v>22</v>
      </c>
      <c r="M184">
        <f>V3__67[[#This Row],[Sale Price]]/V3__67[[#This Row],[carpet_area]]</f>
        <v>478.0114722753346</v>
      </c>
      <c r="N184">
        <f>IF(OR(V3__67[[#This Row],[Estimated Value]]="",V3__67[[#This Row],[Estimated Value]]=0),"",V3__67[[#This Row],[Sale Price]]-V3__67[[#This Row],[Estimated Value]])</f>
        <v>237990</v>
      </c>
      <c r="O184">
        <f>IF(OR(V3__67[[#This Row],[Estimated Value]]="",V3__67[[#This Row],[Estimated Value]]=0),"",(V3__67[[#This Row],[Sale Price]]-V3__67[[#This Row],[Estimated Value]])/V3__67[[#This Row],[Estimated Value]])</f>
        <v>0.90832410976680278</v>
      </c>
      <c r="P184" t="str">
        <f t="shared" si="2"/>
        <v>Above Estimate</v>
      </c>
    </row>
    <row r="185" spans="1:16" x14ac:dyDescent="0.3">
      <c r="A185" s="1">
        <v>39998</v>
      </c>
      <c r="B185">
        <v>2009</v>
      </c>
      <c r="C185" t="s">
        <v>12</v>
      </c>
      <c r="D185">
        <v>58450</v>
      </c>
      <c r="E185">
        <v>159000</v>
      </c>
      <c r="F185" t="s">
        <v>13</v>
      </c>
      <c r="G185" t="s">
        <v>14</v>
      </c>
      <c r="H185">
        <v>3</v>
      </c>
      <c r="I185">
        <v>2</v>
      </c>
      <c r="J185">
        <v>965</v>
      </c>
      <c r="K185">
        <v>1.0259529999999999</v>
      </c>
      <c r="L185" t="s">
        <v>16</v>
      </c>
      <c r="M185">
        <f>V3__67[[#This Row],[Sale Price]]/V3__67[[#This Row],[carpet_area]]</f>
        <v>164.76683937823833</v>
      </c>
      <c r="N185">
        <f>IF(OR(V3__67[[#This Row],[Estimated Value]]="",V3__67[[#This Row],[Estimated Value]]=0),"",V3__67[[#This Row],[Sale Price]]-V3__67[[#This Row],[Estimated Value]])</f>
        <v>100550</v>
      </c>
      <c r="O185">
        <f>IF(OR(V3__67[[#This Row],[Estimated Value]]="",V3__67[[#This Row],[Estimated Value]]=0),"",(V3__67[[#This Row],[Sale Price]]-V3__67[[#This Row],[Estimated Value]])/V3__67[[#This Row],[Estimated Value]])</f>
        <v>1.7202737382378102</v>
      </c>
      <c r="P185" t="str">
        <f t="shared" si="2"/>
        <v>Above Estimate</v>
      </c>
    </row>
    <row r="186" spans="1:16" x14ac:dyDescent="0.3">
      <c r="A186" s="1">
        <v>39999</v>
      </c>
      <c r="B186">
        <v>2009</v>
      </c>
      <c r="C186" t="s">
        <v>12</v>
      </c>
      <c r="D186">
        <v>70140</v>
      </c>
      <c r="E186">
        <v>179000</v>
      </c>
      <c r="F186" t="s">
        <v>19</v>
      </c>
      <c r="G186" t="s">
        <v>20</v>
      </c>
      <c r="H186">
        <v>4</v>
      </c>
      <c r="I186">
        <v>2</v>
      </c>
      <c r="J186">
        <v>1296</v>
      </c>
      <c r="K186">
        <v>1.0259529999999999</v>
      </c>
      <c r="L186" t="s">
        <v>15</v>
      </c>
      <c r="M186">
        <f>V3__67[[#This Row],[Sale Price]]/V3__67[[#This Row],[carpet_area]]</f>
        <v>138.11728395061729</v>
      </c>
      <c r="N186">
        <f>IF(OR(V3__67[[#This Row],[Estimated Value]]="",V3__67[[#This Row],[Estimated Value]]=0),"",V3__67[[#This Row],[Sale Price]]-V3__67[[#This Row],[Estimated Value]])</f>
        <v>108860</v>
      </c>
      <c r="O186">
        <f>IF(OR(V3__67[[#This Row],[Estimated Value]]="",V3__67[[#This Row],[Estimated Value]]=0),"",(V3__67[[#This Row],[Sale Price]]-V3__67[[#This Row],[Estimated Value]])/V3__67[[#This Row],[Estimated Value]])</f>
        <v>1.5520387795836899</v>
      </c>
      <c r="P186" t="str">
        <f t="shared" si="2"/>
        <v>Above Estimate</v>
      </c>
    </row>
    <row r="187" spans="1:16" x14ac:dyDescent="0.3">
      <c r="A187" s="1">
        <v>40000</v>
      </c>
      <c r="B187">
        <v>2009</v>
      </c>
      <c r="C187" t="s">
        <v>12</v>
      </c>
      <c r="D187">
        <v>53480</v>
      </c>
      <c r="E187">
        <v>235000</v>
      </c>
      <c r="F187" t="s">
        <v>23</v>
      </c>
      <c r="G187" t="s">
        <v>24</v>
      </c>
      <c r="H187">
        <v>6</v>
      </c>
      <c r="I187">
        <v>5</v>
      </c>
      <c r="J187">
        <v>2176</v>
      </c>
      <c r="K187">
        <v>1.0259529999999999</v>
      </c>
      <c r="L187" t="s">
        <v>16</v>
      </c>
      <c r="M187">
        <f>V3__67[[#This Row],[Sale Price]]/V3__67[[#This Row],[carpet_area]]</f>
        <v>107.99632352941177</v>
      </c>
      <c r="N187">
        <f>IF(OR(V3__67[[#This Row],[Estimated Value]]="",V3__67[[#This Row],[Estimated Value]]=0),"",V3__67[[#This Row],[Sale Price]]-V3__67[[#This Row],[Estimated Value]])</f>
        <v>181520</v>
      </c>
      <c r="O187">
        <f>IF(OR(V3__67[[#This Row],[Estimated Value]]="",V3__67[[#This Row],[Estimated Value]]=0),"",(V3__67[[#This Row],[Sale Price]]-V3__67[[#This Row],[Estimated Value]])/V3__67[[#This Row],[Estimated Value]])</f>
        <v>3.3941660433807033</v>
      </c>
      <c r="P187" t="str">
        <f t="shared" si="2"/>
        <v>Above Estimate</v>
      </c>
    </row>
    <row r="188" spans="1:16" x14ac:dyDescent="0.3">
      <c r="A188" s="1">
        <v>40001</v>
      </c>
      <c r="B188">
        <v>2009</v>
      </c>
      <c r="C188" t="s">
        <v>12</v>
      </c>
      <c r="D188">
        <v>71190</v>
      </c>
      <c r="E188">
        <v>209000</v>
      </c>
      <c r="F188" t="s">
        <v>23</v>
      </c>
      <c r="G188" t="s">
        <v>24</v>
      </c>
      <c r="H188">
        <v>6</v>
      </c>
      <c r="I188">
        <v>6</v>
      </c>
      <c r="J188">
        <v>1838</v>
      </c>
      <c r="K188">
        <v>1.0259529999999999</v>
      </c>
      <c r="L188" t="s">
        <v>15</v>
      </c>
      <c r="M188">
        <f>V3__67[[#This Row],[Sale Price]]/V3__67[[#This Row],[carpet_area]]</f>
        <v>113.71055495103373</v>
      </c>
      <c r="N188">
        <f>IF(OR(V3__67[[#This Row],[Estimated Value]]="",V3__67[[#This Row],[Estimated Value]]=0),"",V3__67[[#This Row],[Sale Price]]-V3__67[[#This Row],[Estimated Value]])</f>
        <v>137810</v>
      </c>
      <c r="O188">
        <f>IF(OR(V3__67[[#This Row],[Estimated Value]]="",V3__67[[#This Row],[Estimated Value]]=0),"",(V3__67[[#This Row],[Sale Price]]-V3__67[[#This Row],[Estimated Value]])/V3__67[[#This Row],[Estimated Value]])</f>
        <v>1.9358055906728473</v>
      </c>
      <c r="P188" t="str">
        <f t="shared" si="2"/>
        <v>Above Estimate</v>
      </c>
    </row>
    <row r="189" spans="1:16" x14ac:dyDescent="0.3">
      <c r="A189" s="1">
        <v>40002</v>
      </c>
      <c r="B189">
        <v>2009</v>
      </c>
      <c r="C189" t="s">
        <v>21</v>
      </c>
      <c r="D189">
        <v>2037350</v>
      </c>
      <c r="E189">
        <v>2000000</v>
      </c>
      <c r="F189" t="s">
        <v>13</v>
      </c>
      <c r="G189" t="s">
        <v>14</v>
      </c>
      <c r="H189">
        <v>3</v>
      </c>
      <c r="I189">
        <v>2</v>
      </c>
      <c r="J189">
        <v>956</v>
      </c>
      <c r="K189">
        <v>1.0259529999999999</v>
      </c>
      <c r="L189" t="s">
        <v>16</v>
      </c>
      <c r="M189">
        <f>V3__67[[#This Row],[Sale Price]]/V3__67[[#This Row],[carpet_area]]</f>
        <v>2092.050209205021</v>
      </c>
      <c r="N189">
        <f>IF(OR(V3__67[[#This Row],[Estimated Value]]="",V3__67[[#This Row],[Estimated Value]]=0),"",V3__67[[#This Row],[Sale Price]]-V3__67[[#This Row],[Estimated Value]])</f>
        <v>-37350</v>
      </c>
      <c r="O189">
        <f>IF(OR(V3__67[[#This Row],[Estimated Value]]="",V3__67[[#This Row],[Estimated Value]]=0),"",(V3__67[[#This Row],[Sale Price]]-V3__67[[#This Row],[Estimated Value]])/V3__67[[#This Row],[Estimated Value]])</f>
        <v>-1.8332637985618572E-2</v>
      </c>
      <c r="P189" t="str">
        <f t="shared" si="2"/>
        <v>Below Estimate</v>
      </c>
    </row>
    <row r="190" spans="1:16" x14ac:dyDescent="0.3">
      <c r="A190" s="1">
        <v>40003</v>
      </c>
      <c r="B190">
        <v>2009</v>
      </c>
      <c r="C190" t="s">
        <v>26</v>
      </c>
      <c r="D190">
        <v>212940</v>
      </c>
      <c r="E190">
        <v>290000</v>
      </c>
      <c r="F190" t="s">
        <v>13</v>
      </c>
      <c r="G190" t="s">
        <v>14</v>
      </c>
      <c r="H190">
        <v>3</v>
      </c>
      <c r="I190">
        <v>1</v>
      </c>
      <c r="J190">
        <v>1032</v>
      </c>
      <c r="K190">
        <v>1.0259529999999999</v>
      </c>
      <c r="L190" t="s">
        <v>25</v>
      </c>
      <c r="M190">
        <f>V3__67[[#This Row],[Sale Price]]/V3__67[[#This Row],[carpet_area]]</f>
        <v>281.00775193798449</v>
      </c>
      <c r="N190">
        <f>IF(OR(V3__67[[#This Row],[Estimated Value]]="",V3__67[[#This Row],[Estimated Value]]=0),"",V3__67[[#This Row],[Sale Price]]-V3__67[[#This Row],[Estimated Value]])</f>
        <v>77060</v>
      </c>
      <c r="O190">
        <f>IF(OR(V3__67[[#This Row],[Estimated Value]]="",V3__67[[#This Row],[Estimated Value]]=0),"",(V3__67[[#This Row],[Sale Price]]-V3__67[[#This Row],[Estimated Value]])/V3__67[[#This Row],[Estimated Value]])</f>
        <v>0.36188597727059263</v>
      </c>
      <c r="P190" t="str">
        <f t="shared" si="2"/>
        <v>Above Estimate</v>
      </c>
    </row>
    <row r="191" spans="1:16" x14ac:dyDescent="0.3">
      <c r="A191" s="1">
        <v>40004</v>
      </c>
      <c r="B191">
        <v>2009</v>
      </c>
      <c r="C191" t="s">
        <v>12</v>
      </c>
      <c r="D191">
        <v>142870</v>
      </c>
      <c r="E191">
        <v>329000</v>
      </c>
      <c r="F191" t="s">
        <v>13</v>
      </c>
      <c r="G191" t="s">
        <v>14</v>
      </c>
      <c r="H191">
        <v>3</v>
      </c>
      <c r="I191">
        <v>2</v>
      </c>
      <c r="J191">
        <v>1020</v>
      </c>
      <c r="K191">
        <v>1.0259529999999999</v>
      </c>
      <c r="L191" t="s">
        <v>15</v>
      </c>
      <c r="M191">
        <f>V3__67[[#This Row],[Sale Price]]/V3__67[[#This Row],[carpet_area]]</f>
        <v>322.54901960784315</v>
      </c>
      <c r="N191">
        <f>IF(OR(V3__67[[#This Row],[Estimated Value]]="",V3__67[[#This Row],[Estimated Value]]=0),"",V3__67[[#This Row],[Sale Price]]-V3__67[[#This Row],[Estimated Value]])</f>
        <v>186130</v>
      </c>
      <c r="O191">
        <f>IF(OR(V3__67[[#This Row],[Estimated Value]]="",V3__67[[#This Row],[Estimated Value]]=0),"",(V3__67[[#This Row],[Sale Price]]-V3__67[[#This Row],[Estimated Value]])/V3__67[[#This Row],[Estimated Value]])</f>
        <v>1.3027927486526212</v>
      </c>
      <c r="P191" t="str">
        <f t="shared" si="2"/>
        <v>Above Estimate</v>
      </c>
    </row>
    <row r="192" spans="1:16" x14ac:dyDescent="0.3">
      <c r="A192" s="1">
        <v>40005</v>
      </c>
      <c r="B192">
        <v>2009</v>
      </c>
      <c r="C192" t="s">
        <v>21</v>
      </c>
      <c r="D192">
        <v>8272180</v>
      </c>
      <c r="E192">
        <v>18500000</v>
      </c>
      <c r="F192" t="s">
        <v>13</v>
      </c>
      <c r="G192" t="s">
        <v>14</v>
      </c>
      <c r="H192">
        <v>3</v>
      </c>
      <c r="I192">
        <v>3</v>
      </c>
      <c r="J192">
        <v>935</v>
      </c>
      <c r="K192">
        <v>1.0259529999999999</v>
      </c>
      <c r="L192" t="s">
        <v>16</v>
      </c>
      <c r="M192">
        <f>V3__67[[#This Row],[Sale Price]]/V3__67[[#This Row],[carpet_area]]</f>
        <v>19786.096256684494</v>
      </c>
      <c r="N192">
        <f>IF(OR(V3__67[[#This Row],[Estimated Value]]="",V3__67[[#This Row],[Estimated Value]]=0),"",V3__67[[#This Row],[Sale Price]]-V3__67[[#This Row],[Estimated Value]])</f>
        <v>10227820</v>
      </c>
      <c r="O192">
        <f>IF(OR(V3__67[[#This Row],[Estimated Value]]="",V3__67[[#This Row],[Estimated Value]]=0),"",(V3__67[[#This Row],[Sale Price]]-V3__67[[#This Row],[Estimated Value]])/V3__67[[#This Row],[Estimated Value]])</f>
        <v>1.2364116834981831</v>
      </c>
      <c r="P192" t="str">
        <f t="shared" si="2"/>
        <v>Above Estimate</v>
      </c>
    </row>
    <row r="193" spans="1:16" x14ac:dyDescent="0.3">
      <c r="A193" s="1">
        <v>40006</v>
      </c>
      <c r="B193">
        <v>2009</v>
      </c>
      <c r="C193" t="s">
        <v>18</v>
      </c>
      <c r="D193">
        <v>286226</v>
      </c>
      <c r="E193">
        <v>679000</v>
      </c>
      <c r="F193" t="s">
        <v>13</v>
      </c>
      <c r="G193" t="s">
        <v>14</v>
      </c>
      <c r="H193">
        <v>3</v>
      </c>
      <c r="I193">
        <v>1</v>
      </c>
      <c r="J193">
        <v>925</v>
      </c>
      <c r="K193">
        <v>1.0259529999999999</v>
      </c>
      <c r="L193" t="s">
        <v>25</v>
      </c>
      <c r="M193">
        <f>V3__67[[#This Row],[Sale Price]]/V3__67[[#This Row],[carpet_area]]</f>
        <v>734.05405405405406</v>
      </c>
      <c r="N193">
        <f>IF(OR(V3__67[[#This Row],[Estimated Value]]="",V3__67[[#This Row],[Estimated Value]]=0),"",V3__67[[#This Row],[Sale Price]]-V3__67[[#This Row],[Estimated Value]])</f>
        <v>392774</v>
      </c>
      <c r="O193">
        <f>IF(OR(V3__67[[#This Row],[Estimated Value]]="",V3__67[[#This Row],[Estimated Value]]=0),"",(V3__67[[#This Row],[Sale Price]]-V3__67[[#This Row],[Estimated Value]])/V3__67[[#This Row],[Estimated Value]])</f>
        <v>1.3722512979254156</v>
      </c>
      <c r="P193" t="str">
        <f t="shared" si="2"/>
        <v>Above Estimate</v>
      </c>
    </row>
    <row r="194" spans="1:16" x14ac:dyDescent="0.3">
      <c r="A194" s="1">
        <v>40007</v>
      </c>
      <c r="B194">
        <v>2009</v>
      </c>
      <c r="C194" t="s">
        <v>26</v>
      </c>
      <c r="D194">
        <v>273980</v>
      </c>
      <c r="E194">
        <v>421000</v>
      </c>
      <c r="F194" t="s">
        <v>13</v>
      </c>
      <c r="G194" t="s">
        <v>14</v>
      </c>
      <c r="H194">
        <v>3</v>
      </c>
      <c r="I194">
        <v>1</v>
      </c>
      <c r="J194">
        <v>984</v>
      </c>
      <c r="K194">
        <v>1.0259529999999999</v>
      </c>
      <c r="L194" t="s">
        <v>22</v>
      </c>
      <c r="M194">
        <f>V3__67[[#This Row],[Sale Price]]/V3__67[[#This Row],[carpet_area]]</f>
        <v>427.84552845528458</v>
      </c>
      <c r="N194">
        <f>IF(OR(V3__67[[#This Row],[Estimated Value]]="",V3__67[[#This Row],[Estimated Value]]=0),"",V3__67[[#This Row],[Sale Price]]-V3__67[[#This Row],[Estimated Value]])</f>
        <v>147020</v>
      </c>
      <c r="O194">
        <f>IF(OR(V3__67[[#This Row],[Estimated Value]]="",V3__67[[#This Row],[Estimated Value]]=0),"",(V3__67[[#This Row],[Sale Price]]-V3__67[[#This Row],[Estimated Value]])/V3__67[[#This Row],[Estimated Value]])</f>
        <v>0.53660851157018763</v>
      </c>
      <c r="P194" t="str">
        <f t="shared" ref="P194:P257" si="3">IF(N194="","No Estimate",IF(N194&gt;0,"Above Estimate",IF(N194&lt;0,"Below Estimate","At Estimate")))</f>
        <v>Above Estimate</v>
      </c>
    </row>
    <row r="195" spans="1:16" x14ac:dyDescent="0.3">
      <c r="A195" s="1">
        <v>40008</v>
      </c>
      <c r="B195">
        <v>2009</v>
      </c>
      <c r="C195" t="s">
        <v>21</v>
      </c>
      <c r="D195">
        <v>1605940</v>
      </c>
      <c r="E195">
        <v>1379130</v>
      </c>
      <c r="F195" t="s">
        <v>13</v>
      </c>
      <c r="G195" t="s">
        <v>14</v>
      </c>
      <c r="H195">
        <v>3</v>
      </c>
      <c r="I195">
        <v>3</v>
      </c>
      <c r="J195">
        <v>982</v>
      </c>
      <c r="K195">
        <v>1.0259529999999999</v>
      </c>
      <c r="L195" t="s">
        <v>25</v>
      </c>
      <c r="M195">
        <f>V3__67[[#This Row],[Sale Price]]/V3__67[[#This Row],[carpet_area]]</f>
        <v>1404.4093686354379</v>
      </c>
      <c r="N195">
        <f>IF(OR(V3__67[[#This Row],[Estimated Value]]="",V3__67[[#This Row],[Estimated Value]]=0),"",V3__67[[#This Row],[Sale Price]]-V3__67[[#This Row],[Estimated Value]])</f>
        <v>-226810</v>
      </c>
      <c r="O195">
        <f>IF(OR(V3__67[[#This Row],[Estimated Value]]="",V3__67[[#This Row],[Estimated Value]]=0),"",(V3__67[[#This Row],[Sale Price]]-V3__67[[#This Row],[Estimated Value]])/V3__67[[#This Row],[Estimated Value]])</f>
        <v>-0.14123192647296912</v>
      </c>
      <c r="P195" t="str">
        <f t="shared" si="3"/>
        <v>Below Estimate</v>
      </c>
    </row>
    <row r="196" spans="1:16" x14ac:dyDescent="0.3">
      <c r="A196" s="1">
        <v>40009</v>
      </c>
      <c r="B196">
        <v>2009</v>
      </c>
      <c r="C196" t="s">
        <v>21</v>
      </c>
      <c r="D196">
        <v>528640</v>
      </c>
      <c r="E196">
        <v>895000</v>
      </c>
      <c r="F196" t="s">
        <v>13</v>
      </c>
      <c r="G196" t="s">
        <v>14</v>
      </c>
      <c r="H196">
        <v>3</v>
      </c>
      <c r="I196">
        <v>3</v>
      </c>
      <c r="J196">
        <v>1082</v>
      </c>
      <c r="K196">
        <v>1.0259529999999999</v>
      </c>
      <c r="L196" t="s">
        <v>25</v>
      </c>
      <c r="M196">
        <f>V3__67[[#This Row],[Sale Price]]/V3__67[[#This Row],[carpet_area]]</f>
        <v>827.17190388170059</v>
      </c>
      <c r="N196">
        <f>IF(OR(V3__67[[#This Row],[Estimated Value]]="",V3__67[[#This Row],[Estimated Value]]=0),"",V3__67[[#This Row],[Sale Price]]-V3__67[[#This Row],[Estimated Value]])</f>
        <v>366360</v>
      </c>
      <c r="O196">
        <f>IF(OR(V3__67[[#This Row],[Estimated Value]]="",V3__67[[#This Row],[Estimated Value]]=0),"",(V3__67[[#This Row],[Sale Price]]-V3__67[[#This Row],[Estimated Value]])/V3__67[[#This Row],[Estimated Value]])</f>
        <v>0.69302360774818406</v>
      </c>
      <c r="P196" t="str">
        <f t="shared" si="3"/>
        <v>Above Estimate</v>
      </c>
    </row>
    <row r="197" spans="1:16" x14ac:dyDescent="0.3">
      <c r="A197" s="1">
        <v>40010</v>
      </c>
      <c r="B197">
        <v>2009</v>
      </c>
      <c r="C197" t="s">
        <v>12</v>
      </c>
      <c r="D197">
        <v>104860</v>
      </c>
      <c r="E197">
        <v>191250</v>
      </c>
      <c r="F197" t="s">
        <v>13</v>
      </c>
      <c r="G197" t="s">
        <v>14</v>
      </c>
      <c r="H197">
        <v>3</v>
      </c>
      <c r="I197">
        <v>3</v>
      </c>
      <c r="J197">
        <v>1086</v>
      </c>
      <c r="K197">
        <v>1.0259529999999999</v>
      </c>
      <c r="L197" t="s">
        <v>15</v>
      </c>
      <c r="M197">
        <f>V3__67[[#This Row],[Sale Price]]/V3__67[[#This Row],[carpet_area]]</f>
        <v>176.10497237569061</v>
      </c>
      <c r="N197">
        <f>IF(OR(V3__67[[#This Row],[Estimated Value]]="",V3__67[[#This Row],[Estimated Value]]=0),"",V3__67[[#This Row],[Sale Price]]-V3__67[[#This Row],[Estimated Value]])</f>
        <v>86390</v>
      </c>
      <c r="O197">
        <f>IF(OR(V3__67[[#This Row],[Estimated Value]]="",V3__67[[#This Row],[Estimated Value]]=0),"",(V3__67[[#This Row],[Sale Price]]-V3__67[[#This Row],[Estimated Value]])/V3__67[[#This Row],[Estimated Value]])</f>
        <v>0.82386038527560557</v>
      </c>
      <c r="P197" t="str">
        <f t="shared" si="3"/>
        <v>Above Estimate</v>
      </c>
    </row>
    <row r="198" spans="1:16" x14ac:dyDescent="0.3">
      <c r="A198" s="1">
        <v>40011</v>
      </c>
      <c r="B198">
        <v>2009</v>
      </c>
      <c r="C198" t="s">
        <v>17</v>
      </c>
      <c r="D198">
        <v>108710</v>
      </c>
      <c r="E198">
        <v>78833</v>
      </c>
      <c r="F198" t="s">
        <v>13</v>
      </c>
      <c r="G198" t="s">
        <v>14</v>
      </c>
      <c r="H198">
        <v>3</v>
      </c>
      <c r="I198">
        <v>1</v>
      </c>
      <c r="J198">
        <v>1081</v>
      </c>
      <c r="K198">
        <v>1.0259529999999999</v>
      </c>
      <c r="L198" t="s">
        <v>22</v>
      </c>
      <c r="M198">
        <f>V3__67[[#This Row],[Sale Price]]/V3__67[[#This Row],[carpet_area]]</f>
        <v>72.925994449583712</v>
      </c>
      <c r="N198">
        <f>IF(OR(V3__67[[#This Row],[Estimated Value]]="",V3__67[[#This Row],[Estimated Value]]=0),"",V3__67[[#This Row],[Sale Price]]-V3__67[[#This Row],[Estimated Value]])</f>
        <v>-29877</v>
      </c>
      <c r="O198">
        <f>IF(OR(V3__67[[#This Row],[Estimated Value]]="",V3__67[[#This Row],[Estimated Value]]=0),"",(V3__67[[#This Row],[Sale Price]]-V3__67[[#This Row],[Estimated Value]])/V3__67[[#This Row],[Estimated Value]])</f>
        <v>-0.2748321221598749</v>
      </c>
      <c r="P198" t="str">
        <f t="shared" si="3"/>
        <v>Below Estimate</v>
      </c>
    </row>
    <row r="199" spans="1:16" x14ac:dyDescent="0.3">
      <c r="A199" s="1">
        <v>40012</v>
      </c>
      <c r="B199">
        <v>2009</v>
      </c>
      <c r="C199" t="s">
        <v>26</v>
      </c>
      <c r="D199">
        <v>631680</v>
      </c>
      <c r="E199">
        <v>800000</v>
      </c>
      <c r="F199" t="s">
        <v>13</v>
      </c>
      <c r="G199" t="s">
        <v>14</v>
      </c>
      <c r="H199">
        <v>3</v>
      </c>
      <c r="I199">
        <v>3</v>
      </c>
      <c r="J199">
        <v>1088</v>
      </c>
      <c r="K199">
        <v>1.0259529999999999</v>
      </c>
      <c r="L199" t="s">
        <v>22</v>
      </c>
      <c r="M199">
        <f>V3__67[[#This Row],[Sale Price]]/V3__67[[#This Row],[carpet_area]]</f>
        <v>735.29411764705878</v>
      </c>
      <c r="N199">
        <f>IF(OR(V3__67[[#This Row],[Estimated Value]]="",V3__67[[#This Row],[Estimated Value]]=0),"",V3__67[[#This Row],[Sale Price]]-V3__67[[#This Row],[Estimated Value]])</f>
        <v>168320</v>
      </c>
      <c r="O199">
        <f>IF(OR(V3__67[[#This Row],[Estimated Value]]="",V3__67[[#This Row],[Estimated Value]]=0),"",(V3__67[[#This Row],[Sale Price]]-V3__67[[#This Row],[Estimated Value]])/V3__67[[#This Row],[Estimated Value]])</f>
        <v>0.26646403242147926</v>
      </c>
      <c r="P199" t="str">
        <f t="shared" si="3"/>
        <v>Above Estimate</v>
      </c>
    </row>
    <row r="200" spans="1:16" x14ac:dyDescent="0.3">
      <c r="A200" s="1">
        <v>40013</v>
      </c>
      <c r="B200">
        <v>2009</v>
      </c>
      <c r="C200" t="s">
        <v>26</v>
      </c>
      <c r="D200">
        <v>366310</v>
      </c>
      <c r="E200">
        <v>507500</v>
      </c>
      <c r="F200" t="s">
        <v>13</v>
      </c>
      <c r="G200" t="s">
        <v>14</v>
      </c>
      <c r="H200">
        <v>3</v>
      </c>
      <c r="I200">
        <v>2</v>
      </c>
      <c r="J200">
        <v>963</v>
      </c>
      <c r="K200">
        <v>1.0259529999999999</v>
      </c>
      <c r="L200" t="s">
        <v>22</v>
      </c>
      <c r="M200">
        <f>V3__67[[#This Row],[Sale Price]]/V3__67[[#This Row],[carpet_area]]</f>
        <v>526.99896157840078</v>
      </c>
      <c r="N200">
        <f>IF(OR(V3__67[[#This Row],[Estimated Value]]="",V3__67[[#This Row],[Estimated Value]]=0),"",V3__67[[#This Row],[Sale Price]]-V3__67[[#This Row],[Estimated Value]])</f>
        <v>141190</v>
      </c>
      <c r="O200">
        <f>IF(OR(V3__67[[#This Row],[Estimated Value]]="",V3__67[[#This Row],[Estimated Value]]=0),"",(V3__67[[#This Row],[Sale Price]]-V3__67[[#This Row],[Estimated Value]])/V3__67[[#This Row],[Estimated Value]])</f>
        <v>0.38543856296579398</v>
      </c>
      <c r="P200" t="str">
        <f t="shared" si="3"/>
        <v>Above Estimate</v>
      </c>
    </row>
    <row r="201" spans="1:16" x14ac:dyDescent="0.3">
      <c r="A201" s="1">
        <v>40014</v>
      </c>
      <c r="B201">
        <v>2009</v>
      </c>
      <c r="C201" t="s">
        <v>21</v>
      </c>
      <c r="D201">
        <v>1308580</v>
      </c>
      <c r="E201">
        <v>1699000</v>
      </c>
      <c r="F201" t="s">
        <v>13</v>
      </c>
      <c r="G201" t="s">
        <v>14</v>
      </c>
      <c r="H201">
        <v>3</v>
      </c>
      <c r="I201">
        <v>3</v>
      </c>
      <c r="J201">
        <v>1067</v>
      </c>
      <c r="K201">
        <v>1.0259529999999999</v>
      </c>
      <c r="L201" t="s">
        <v>22</v>
      </c>
      <c r="M201">
        <f>V3__67[[#This Row],[Sale Price]]/V3__67[[#This Row],[carpet_area]]</f>
        <v>1592.3149015932522</v>
      </c>
      <c r="N201">
        <f>IF(OR(V3__67[[#This Row],[Estimated Value]]="",V3__67[[#This Row],[Estimated Value]]=0),"",V3__67[[#This Row],[Sale Price]]-V3__67[[#This Row],[Estimated Value]])</f>
        <v>390420</v>
      </c>
      <c r="O201">
        <f>IF(OR(V3__67[[#This Row],[Estimated Value]]="",V3__67[[#This Row],[Estimated Value]]=0),"",(V3__67[[#This Row],[Sale Price]]-V3__67[[#This Row],[Estimated Value]])/V3__67[[#This Row],[Estimated Value]])</f>
        <v>0.29835394091305079</v>
      </c>
      <c r="P201" t="str">
        <f t="shared" si="3"/>
        <v>Above Estimate</v>
      </c>
    </row>
    <row r="202" spans="1:16" x14ac:dyDescent="0.3">
      <c r="A202" s="1">
        <v>40015</v>
      </c>
      <c r="B202">
        <v>2009</v>
      </c>
      <c r="C202" t="s">
        <v>18</v>
      </c>
      <c r="D202">
        <v>310800</v>
      </c>
      <c r="E202">
        <v>635000</v>
      </c>
      <c r="F202" t="s">
        <v>13</v>
      </c>
      <c r="G202" t="s">
        <v>14</v>
      </c>
      <c r="H202">
        <v>3</v>
      </c>
      <c r="I202">
        <v>1</v>
      </c>
      <c r="J202">
        <v>923</v>
      </c>
      <c r="K202">
        <v>1.0259529999999999</v>
      </c>
      <c r="L202" t="s">
        <v>15</v>
      </c>
      <c r="M202">
        <f>V3__67[[#This Row],[Sale Price]]/V3__67[[#This Row],[carpet_area]]</f>
        <v>687.97399783315279</v>
      </c>
      <c r="N202">
        <f>IF(OR(V3__67[[#This Row],[Estimated Value]]="",V3__67[[#This Row],[Estimated Value]]=0),"",V3__67[[#This Row],[Sale Price]]-V3__67[[#This Row],[Estimated Value]])</f>
        <v>324200</v>
      </c>
      <c r="O202">
        <f>IF(OR(V3__67[[#This Row],[Estimated Value]]="",V3__67[[#This Row],[Estimated Value]]=0),"",(V3__67[[#This Row],[Sale Price]]-V3__67[[#This Row],[Estimated Value]])/V3__67[[#This Row],[Estimated Value]])</f>
        <v>1.0431145431145432</v>
      </c>
      <c r="P202" t="str">
        <f t="shared" si="3"/>
        <v>Above Estimate</v>
      </c>
    </row>
    <row r="203" spans="1:16" x14ac:dyDescent="0.3">
      <c r="A203" s="1">
        <v>40016</v>
      </c>
      <c r="B203">
        <v>2009</v>
      </c>
      <c r="C203" t="s">
        <v>17</v>
      </c>
      <c r="D203">
        <v>143430</v>
      </c>
      <c r="E203">
        <v>335000</v>
      </c>
      <c r="F203" t="s">
        <v>13</v>
      </c>
      <c r="G203" t="s">
        <v>14</v>
      </c>
      <c r="H203">
        <v>3</v>
      </c>
      <c r="I203">
        <v>3</v>
      </c>
      <c r="J203">
        <v>906</v>
      </c>
      <c r="K203">
        <v>1.0259529999999999</v>
      </c>
      <c r="L203" t="s">
        <v>16</v>
      </c>
      <c r="M203">
        <f>V3__67[[#This Row],[Sale Price]]/V3__67[[#This Row],[carpet_area]]</f>
        <v>369.75717439293601</v>
      </c>
      <c r="N203">
        <f>IF(OR(V3__67[[#This Row],[Estimated Value]]="",V3__67[[#This Row],[Estimated Value]]=0),"",V3__67[[#This Row],[Sale Price]]-V3__67[[#This Row],[Estimated Value]])</f>
        <v>191570</v>
      </c>
      <c r="O203">
        <f>IF(OR(V3__67[[#This Row],[Estimated Value]]="",V3__67[[#This Row],[Estimated Value]]=0),"",(V3__67[[#This Row],[Sale Price]]-V3__67[[#This Row],[Estimated Value]])/V3__67[[#This Row],[Estimated Value]])</f>
        <v>1.3356341072300077</v>
      </c>
      <c r="P203" t="str">
        <f t="shared" si="3"/>
        <v>Above Estimate</v>
      </c>
    </row>
    <row r="204" spans="1:16" x14ac:dyDescent="0.3">
      <c r="A204" s="1">
        <v>40017</v>
      </c>
      <c r="B204">
        <v>2009</v>
      </c>
      <c r="C204" t="s">
        <v>17</v>
      </c>
      <c r="D204">
        <v>114170</v>
      </c>
      <c r="E204">
        <v>197500</v>
      </c>
      <c r="F204" t="s">
        <v>13</v>
      </c>
      <c r="G204" t="s">
        <v>14</v>
      </c>
      <c r="H204">
        <v>3</v>
      </c>
      <c r="I204">
        <v>3</v>
      </c>
      <c r="J204">
        <v>1098</v>
      </c>
      <c r="K204">
        <v>1.0259529999999999</v>
      </c>
      <c r="L204" t="s">
        <v>22</v>
      </c>
      <c r="M204">
        <f>V3__67[[#This Row],[Sale Price]]/V3__67[[#This Row],[carpet_area]]</f>
        <v>179.87249544626593</v>
      </c>
      <c r="N204">
        <f>IF(OR(V3__67[[#This Row],[Estimated Value]]="",V3__67[[#This Row],[Estimated Value]]=0),"",V3__67[[#This Row],[Sale Price]]-V3__67[[#This Row],[Estimated Value]])</f>
        <v>83330</v>
      </c>
      <c r="O204">
        <f>IF(OR(V3__67[[#This Row],[Estimated Value]]="",V3__67[[#This Row],[Estimated Value]]=0),"",(V3__67[[#This Row],[Sale Price]]-V3__67[[#This Row],[Estimated Value]])/V3__67[[#This Row],[Estimated Value]])</f>
        <v>0.72987649995620563</v>
      </c>
      <c r="P204" t="str">
        <f t="shared" si="3"/>
        <v>Above Estimate</v>
      </c>
    </row>
    <row r="205" spans="1:16" x14ac:dyDescent="0.3">
      <c r="A205" s="1">
        <v>40018</v>
      </c>
      <c r="B205">
        <v>2009</v>
      </c>
      <c r="C205" t="s">
        <v>12</v>
      </c>
      <c r="D205">
        <v>82250</v>
      </c>
      <c r="E205">
        <v>175000</v>
      </c>
      <c r="F205" t="s">
        <v>13</v>
      </c>
      <c r="G205" t="s">
        <v>14</v>
      </c>
      <c r="H205">
        <v>3</v>
      </c>
      <c r="I205">
        <v>3</v>
      </c>
      <c r="J205">
        <v>1034</v>
      </c>
      <c r="K205">
        <v>1.0259529999999999</v>
      </c>
      <c r="L205" t="s">
        <v>15</v>
      </c>
      <c r="M205">
        <f>V3__67[[#This Row],[Sale Price]]/V3__67[[#This Row],[carpet_area]]</f>
        <v>169.24564796905221</v>
      </c>
      <c r="N205">
        <f>IF(OR(V3__67[[#This Row],[Estimated Value]]="",V3__67[[#This Row],[Estimated Value]]=0),"",V3__67[[#This Row],[Sale Price]]-V3__67[[#This Row],[Estimated Value]])</f>
        <v>92750</v>
      </c>
      <c r="O205">
        <f>IF(OR(V3__67[[#This Row],[Estimated Value]]="",V3__67[[#This Row],[Estimated Value]]=0),"",(V3__67[[#This Row],[Sale Price]]-V3__67[[#This Row],[Estimated Value]])/V3__67[[#This Row],[Estimated Value]])</f>
        <v>1.1276595744680851</v>
      </c>
      <c r="P205" t="str">
        <f t="shared" si="3"/>
        <v>Above Estimate</v>
      </c>
    </row>
    <row r="206" spans="1:16" x14ac:dyDescent="0.3">
      <c r="A206" s="1">
        <v>40019</v>
      </c>
      <c r="B206">
        <v>2009</v>
      </c>
      <c r="C206" t="s">
        <v>21</v>
      </c>
      <c r="D206">
        <v>722050</v>
      </c>
      <c r="E206">
        <v>2175000</v>
      </c>
      <c r="F206" t="s">
        <v>13</v>
      </c>
      <c r="G206" t="s">
        <v>14</v>
      </c>
      <c r="H206">
        <v>3</v>
      </c>
      <c r="I206">
        <v>3</v>
      </c>
      <c r="J206">
        <v>905</v>
      </c>
      <c r="K206">
        <v>1.0259529999999999</v>
      </c>
      <c r="L206" t="s">
        <v>25</v>
      </c>
      <c r="M206">
        <f>V3__67[[#This Row],[Sale Price]]/V3__67[[#This Row],[carpet_area]]</f>
        <v>2403.314917127072</v>
      </c>
      <c r="N206">
        <f>IF(OR(V3__67[[#This Row],[Estimated Value]]="",V3__67[[#This Row],[Estimated Value]]=0),"",V3__67[[#This Row],[Sale Price]]-V3__67[[#This Row],[Estimated Value]])</f>
        <v>1452950</v>
      </c>
      <c r="O206">
        <f>IF(OR(V3__67[[#This Row],[Estimated Value]]="",V3__67[[#This Row],[Estimated Value]]=0),"",(V3__67[[#This Row],[Sale Price]]-V3__67[[#This Row],[Estimated Value]])/V3__67[[#This Row],[Estimated Value]])</f>
        <v>2.0122567689218198</v>
      </c>
      <c r="P206" t="str">
        <f t="shared" si="3"/>
        <v>Above Estimate</v>
      </c>
    </row>
    <row r="207" spans="1:16" x14ac:dyDescent="0.3">
      <c r="A207" s="1">
        <v>40020</v>
      </c>
      <c r="B207">
        <v>2009</v>
      </c>
      <c r="C207" t="s">
        <v>21</v>
      </c>
      <c r="D207">
        <v>1455300</v>
      </c>
      <c r="E207">
        <v>2200000</v>
      </c>
      <c r="F207" t="s">
        <v>13</v>
      </c>
      <c r="G207" t="s">
        <v>14</v>
      </c>
      <c r="H207">
        <v>3</v>
      </c>
      <c r="I207">
        <v>2</v>
      </c>
      <c r="J207">
        <v>1061</v>
      </c>
      <c r="K207">
        <v>1.0259529999999999</v>
      </c>
      <c r="L207" t="s">
        <v>22</v>
      </c>
      <c r="M207">
        <f>V3__67[[#This Row],[Sale Price]]/V3__67[[#This Row],[carpet_area]]</f>
        <v>2073.5155513666355</v>
      </c>
      <c r="N207">
        <f>IF(OR(V3__67[[#This Row],[Estimated Value]]="",V3__67[[#This Row],[Estimated Value]]=0),"",V3__67[[#This Row],[Sale Price]]-V3__67[[#This Row],[Estimated Value]])</f>
        <v>744700</v>
      </c>
      <c r="O207">
        <f>IF(OR(V3__67[[#This Row],[Estimated Value]]="",V3__67[[#This Row],[Estimated Value]]=0),"",(V3__67[[#This Row],[Sale Price]]-V3__67[[#This Row],[Estimated Value]])/V3__67[[#This Row],[Estimated Value]])</f>
        <v>0.51171579743008311</v>
      </c>
      <c r="P207" t="str">
        <f t="shared" si="3"/>
        <v>Above Estimate</v>
      </c>
    </row>
    <row r="208" spans="1:16" x14ac:dyDescent="0.3">
      <c r="A208" s="1">
        <v>40021</v>
      </c>
      <c r="B208">
        <v>2009</v>
      </c>
      <c r="C208" t="s">
        <v>17</v>
      </c>
      <c r="D208">
        <v>156730</v>
      </c>
      <c r="E208">
        <v>355000</v>
      </c>
      <c r="F208" t="s">
        <v>19</v>
      </c>
      <c r="G208" t="s">
        <v>20</v>
      </c>
      <c r="H208">
        <v>4</v>
      </c>
      <c r="I208">
        <v>4</v>
      </c>
      <c r="J208">
        <v>1372</v>
      </c>
      <c r="K208">
        <v>1.0259529999999999</v>
      </c>
      <c r="L208" t="s">
        <v>16</v>
      </c>
      <c r="M208">
        <f>V3__67[[#This Row],[Sale Price]]/V3__67[[#This Row],[carpet_area]]</f>
        <v>258.74635568513122</v>
      </c>
      <c r="N208">
        <f>IF(OR(V3__67[[#This Row],[Estimated Value]]="",V3__67[[#This Row],[Estimated Value]]=0),"",V3__67[[#This Row],[Sale Price]]-V3__67[[#This Row],[Estimated Value]])</f>
        <v>198270</v>
      </c>
      <c r="O208">
        <f>IF(OR(V3__67[[#This Row],[Estimated Value]]="",V3__67[[#This Row],[Estimated Value]]=0),"",(V3__67[[#This Row],[Sale Price]]-V3__67[[#This Row],[Estimated Value]])/V3__67[[#This Row],[Estimated Value]])</f>
        <v>1.2650417916161552</v>
      </c>
      <c r="P208" t="str">
        <f t="shared" si="3"/>
        <v>Above Estimate</v>
      </c>
    </row>
    <row r="209" spans="1:16" x14ac:dyDescent="0.3">
      <c r="A209" s="1">
        <v>40022</v>
      </c>
      <c r="B209">
        <v>2009</v>
      </c>
      <c r="C209" t="s">
        <v>12</v>
      </c>
      <c r="D209">
        <v>118930</v>
      </c>
      <c r="E209">
        <v>212000</v>
      </c>
      <c r="F209" t="s">
        <v>13</v>
      </c>
      <c r="G209" t="s">
        <v>14</v>
      </c>
      <c r="H209">
        <v>3</v>
      </c>
      <c r="I209">
        <v>3</v>
      </c>
      <c r="J209">
        <v>1032</v>
      </c>
      <c r="K209">
        <v>1.0259529999999999</v>
      </c>
      <c r="L209" t="s">
        <v>25</v>
      </c>
      <c r="M209">
        <f>V3__67[[#This Row],[Sale Price]]/V3__67[[#This Row],[carpet_area]]</f>
        <v>205.42635658914728</v>
      </c>
      <c r="N209">
        <f>IF(OR(V3__67[[#This Row],[Estimated Value]]="",V3__67[[#This Row],[Estimated Value]]=0),"",V3__67[[#This Row],[Sale Price]]-V3__67[[#This Row],[Estimated Value]])</f>
        <v>93070</v>
      </c>
      <c r="O209">
        <f>IF(OR(V3__67[[#This Row],[Estimated Value]]="",V3__67[[#This Row],[Estimated Value]]=0),"",(V3__67[[#This Row],[Sale Price]]-V3__67[[#This Row],[Estimated Value]])/V3__67[[#This Row],[Estimated Value]])</f>
        <v>0.78256117043639117</v>
      </c>
      <c r="P209" t="str">
        <f t="shared" si="3"/>
        <v>Above Estimate</v>
      </c>
    </row>
    <row r="210" spans="1:16" x14ac:dyDescent="0.3">
      <c r="A210" s="1">
        <v>40023</v>
      </c>
      <c r="B210">
        <v>2009</v>
      </c>
      <c r="C210" t="s">
        <v>18</v>
      </c>
      <c r="D210">
        <v>251370</v>
      </c>
      <c r="E210">
        <v>422500</v>
      </c>
      <c r="F210" t="s">
        <v>13</v>
      </c>
      <c r="G210" t="s">
        <v>14</v>
      </c>
      <c r="H210">
        <v>3</v>
      </c>
      <c r="I210">
        <v>3</v>
      </c>
      <c r="J210">
        <v>1076</v>
      </c>
      <c r="K210">
        <v>1.0259529999999999</v>
      </c>
      <c r="L210" t="s">
        <v>15</v>
      </c>
      <c r="M210">
        <f>V3__67[[#This Row],[Sale Price]]/V3__67[[#This Row],[carpet_area]]</f>
        <v>392.65799256505574</v>
      </c>
      <c r="N210">
        <f>IF(OR(V3__67[[#This Row],[Estimated Value]]="",V3__67[[#This Row],[Estimated Value]]=0),"",V3__67[[#This Row],[Sale Price]]-V3__67[[#This Row],[Estimated Value]])</f>
        <v>171130</v>
      </c>
      <c r="O210">
        <f>IF(OR(V3__67[[#This Row],[Estimated Value]]="",V3__67[[#This Row],[Estimated Value]]=0),"",(V3__67[[#This Row],[Sale Price]]-V3__67[[#This Row],[Estimated Value]])/V3__67[[#This Row],[Estimated Value]])</f>
        <v>0.68078927477423723</v>
      </c>
      <c r="P210" t="str">
        <f t="shared" si="3"/>
        <v>Above Estimate</v>
      </c>
    </row>
    <row r="211" spans="1:16" x14ac:dyDescent="0.3">
      <c r="A211" s="1">
        <v>40024</v>
      </c>
      <c r="B211">
        <v>2009</v>
      </c>
      <c r="C211" t="s">
        <v>18</v>
      </c>
      <c r="D211">
        <v>317520</v>
      </c>
      <c r="E211">
        <v>580000</v>
      </c>
      <c r="F211" t="s">
        <v>13</v>
      </c>
      <c r="G211" t="s">
        <v>14</v>
      </c>
      <c r="H211">
        <v>3</v>
      </c>
      <c r="I211">
        <v>3</v>
      </c>
      <c r="J211">
        <v>1072</v>
      </c>
      <c r="K211">
        <v>1.0259529999999999</v>
      </c>
      <c r="L211" t="s">
        <v>25</v>
      </c>
      <c r="M211">
        <f>V3__67[[#This Row],[Sale Price]]/V3__67[[#This Row],[carpet_area]]</f>
        <v>541.04477611940297</v>
      </c>
      <c r="N211">
        <f>IF(OR(V3__67[[#This Row],[Estimated Value]]="",V3__67[[#This Row],[Estimated Value]]=0),"",V3__67[[#This Row],[Sale Price]]-V3__67[[#This Row],[Estimated Value]])</f>
        <v>262480</v>
      </c>
      <c r="O211">
        <f>IF(OR(V3__67[[#This Row],[Estimated Value]]="",V3__67[[#This Row],[Estimated Value]]=0),"",(V3__67[[#This Row],[Sale Price]]-V3__67[[#This Row],[Estimated Value]])/V3__67[[#This Row],[Estimated Value]])</f>
        <v>0.82665658856135049</v>
      </c>
      <c r="P211" t="str">
        <f t="shared" si="3"/>
        <v>Above Estimate</v>
      </c>
    </row>
    <row r="212" spans="1:16" x14ac:dyDescent="0.3">
      <c r="A212" s="1">
        <v>40025</v>
      </c>
      <c r="B212">
        <v>2009</v>
      </c>
      <c r="C212" t="s">
        <v>17</v>
      </c>
      <c r="D212">
        <v>139090</v>
      </c>
      <c r="E212">
        <v>288400</v>
      </c>
      <c r="F212" t="s">
        <v>13</v>
      </c>
      <c r="G212" t="s">
        <v>14</v>
      </c>
      <c r="H212">
        <v>3</v>
      </c>
      <c r="I212">
        <v>3</v>
      </c>
      <c r="J212">
        <v>1022</v>
      </c>
      <c r="K212">
        <v>1.0259529999999999</v>
      </c>
      <c r="L212" t="s">
        <v>22</v>
      </c>
      <c r="M212">
        <f>V3__67[[#This Row],[Sale Price]]/V3__67[[#This Row],[carpet_area]]</f>
        <v>282.1917808219178</v>
      </c>
      <c r="N212">
        <f>IF(OR(V3__67[[#This Row],[Estimated Value]]="",V3__67[[#This Row],[Estimated Value]]=0),"",V3__67[[#This Row],[Sale Price]]-V3__67[[#This Row],[Estimated Value]])</f>
        <v>149310</v>
      </c>
      <c r="O212">
        <f>IF(OR(V3__67[[#This Row],[Estimated Value]]="",V3__67[[#This Row],[Estimated Value]]=0),"",(V3__67[[#This Row],[Sale Price]]-V3__67[[#This Row],[Estimated Value]])/V3__67[[#This Row],[Estimated Value]])</f>
        <v>1.073477604428787</v>
      </c>
      <c r="P212" t="str">
        <f t="shared" si="3"/>
        <v>Above Estimate</v>
      </c>
    </row>
    <row r="213" spans="1:16" x14ac:dyDescent="0.3">
      <c r="A213" s="1">
        <v>40026</v>
      </c>
      <c r="B213">
        <v>2009</v>
      </c>
      <c r="C213" t="s">
        <v>12</v>
      </c>
      <c r="D213">
        <v>62160</v>
      </c>
      <c r="E213">
        <v>112000</v>
      </c>
      <c r="F213" t="s">
        <v>13</v>
      </c>
      <c r="G213" t="s">
        <v>14</v>
      </c>
      <c r="H213">
        <v>3</v>
      </c>
      <c r="I213">
        <v>2</v>
      </c>
      <c r="J213">
        <v>1062</v>
      </c>
      <c r="K213">
        <v>1.0259529999999999</v>
      </c>
      <c r="L213" t="s">
        <v>15</v>
      </c>
      <c r="M213">
        <f>V3__67[[#This Row],[Sale Price]]/V3__67[[#This Row],[carpet_area]]</f>
        <v>105.46139359698682</v>
      </c>
      <c r="N213">
        <f>IF(OR(V3__67[[#This Row],[Estimated Value]]="",V3__67[[#This Row],[Estimated Value]]=0),"",V3__67[[#This Row],[Sale Price]]-V3__67[[#This Row],[Estimated Value]])</f>
        <v>49840</v>
      </c>
      <c r="O213">
        <f>IF(OR(V3__67[[#This Row],[Estimated Value]]="",V3__67[[#This Row],[Estimated Value]]=0),"",(V3__67[[#This Row],[Sale Price]]-V3__67[[#This Row],[Estimated Value]])/V3__67[[#This Row],[Estimated Value]])</f>
        <v>0.80180180180180183</v>
      </c>
      <c r="P213" t="str">
        <f t="shared" si="3"/>
        <v>Above Estimate</v>
      </c>
    </row>
    <row r="214" spans="1:16" x14ac:dyDescent="0.3">
      <c r="A214" s="1">
        <v>40027</v>
      </c>
      <c r="B214">
        <v>2009</v>
      </c>
      <c r="C214" t="s">
        <v>26</v>
      </c>
      <c r="D214">
        <v>341530</v>
      </c>
      <c r="E214">
        <v>497500</v>
      </c>
      <c r="F214" t="s">
        <v>13</v>
      </c>
      <c r="G214" t="s">
        <v>14</v>
      </c>
      <c r="H214">
        <v>3</v>
      </c>
      <c r="I214">
        <v>3</v>
      </c>
      <c r="J214">
        <v>1078</v>
      </c>
      <c r="K214">
        <v>1.0259529999999999</v>
      </c>
      <c r="L214" t="s">
        <v>25</v>
      </c>
      <c r="M214">
        <f>V3__67[[#This Row],[Sale Price]]/V3__67[[#This Row],[carpet_area]]</f>
        <v>461.50278293135437</v>
      </c>
      <c r="N214">
        <f>IF(OR(V3__67[[#This Row],[Estimated Value]]="",V3__67[[#This Row],[Estimated Value]]=0),"",V3__67[[#This Row],[Sale Price]]-V3__67[[#This Row],[Estimated Value]])</f>
        <v>155970</v>
      </c>
      <c r="O214">
        <f>IF(OR(V3__67[[#This Row],[Estimated Value]]="",V3__67[[#This Row],[Estimated Value]]=0),"",(V3__67[[#This Row],[Sale Price]]-V3__67[[#This Row],[Estimated Value]])/V3__67[[#This Row],[Estimated Value]])</f>
        <v>0.45668023306883732</v>
      </c>
      <c r="P214" t="str">
        <f t="shared" si="3"/>
        <v>Above Estimate</v>
      </c>
    </row>
    <row r="215" spans="1:16" x14ac:dyDescent="0.3">
      <c r="A215" s="1">
        <v>40028</v>
      </c>
      <c r="B215">
        <v>2009</v>
      </c>
      <c r="C215" t="s">
        <v>17</v>
      </c>
      <c r="D215">
        <v>119490</v>
      </c>
      <c r="E215">
        <v>268000</v>
      </c>
      <c r="F215" t="s">
        <v>13</v>
      </c>
      <c r="G215" t="s">
        <v>14</v>
      </c>
      <c r="H215">
        <v>3</v>
      </c>
      <c r="I215">
        <v>2</v>
      </c>
      <c r="J215">
        <v>904</v>
      </c>
      <c r="K215">
        <v>1.0259529999999999</v>
      </c>
      <c r="L215" t="s">
        <v>15</v>
      </c>
      <c r="M215">
        <f>V3__67[[#This Row],[Sale Price]]/V3__67[[#This Row],[carpet_area]]</f>
        <v>296.46017699115043</v>
      </c>
      <c r="N215">
        <f>IF(OR(V3__67[[#This Row],[Estimated Value]]="",V3__67[[#This Row],[Estimated Value]]=0),"",V3__67[[#This Row],[Sale Price]]-V3__67[[#This Row],[Estimated Value]])</f>
        <v>148510</v>
      </c>
      <c r="O215">
        <f>IF(OR(V3__67[[#This Row],[Estimated Value]]="",V3__67[[#This Row],[Estimated Value]]=0),"",(V3__67[[#This Row],[Sale Price]]-V3__67[[#This Row],[Estimated Value]])/V3__67[[#This Row],[Estimated Value]])</f>
        <v>1.2428655117583061</v>
      </c>
      <c r="P215" t="str">
        <f t="shared" si="3"/>
        <v>Above Estimate</v>
      </c>
    </row>
    <row r="216" spans="1:16" x14ac:dyDescent="0.3">
      <c r="A216" s="1">
        <v>40029</v>
      </c>
      <c r="B216">
        <v>2009</v>
      </c>
      <c r="C216" t="s">
        <v>26</v>
      </c>
      <c r="D216">
        <v>430850</v>
      </c>
      <c r="E216">
        <v>1475000</v>
      </c>
      <c r="F216" t="s">
        <v>13</v>
      </c>
      <c r="G216" t="s">
        <v>14</v>
      </c>
      <c r="H216">
        <v>3</v>
      </c>
      <c r="I216">
        <v>1</v>
      </c>
      <c r="J216">
        <v>1069</v>
      </c>
      <c r="K216">
        <v>1.0259529999999999</v>
      </c>
      <c r="L216" t="s">
        <v>22</v>
      </c>
      <c r="M216">
        <f>V3__67[[#This Row],[Sale Price]]/V3__67[[#This Row],[carpet_area]]</f>
        <v>1379.7942001870908</v>
      </c>
      <c r="N216">
        <f>IF(OR(V3__67[[#This Row],[Estimated Value]]="",V3__67[[#This Row],[Estimated Value]]=0),"",V3__67[[#This Row],[Sale Price]]-V3__67[[#This Row],[Estimated Value]])</f>
        <v>1044150</v>
      </c>
      <c r="O216">
        <f>IF(OR(V3__67[[#This Row],[Estimated Value]]="",V3__67[[#This Row],[Estimated Value]]=0),"",(V3__67[[#This Row],[Sale Price]]-V3__67[[#This Row],[Estimated Value]])/V3__67[[#This Row],[Estimated Value]])</f>
        <v>2.4234652431240571</v>
      </c>
      <c r="P216" t="str">
        <f t="shared" si="3"/>
        <v>Above Estimate</v>
      </c>
    </row>
    <row r="217" spans="1:16" x14ac:dyDescent="0.3">
      <c r="A217" s="1">
        <v>40030</v>
      </c>
      <c r="B217">
        <v>2009</v>
      </c>
      <c r="C217" t="s">
        <v>21</v>
      </c>
      <c r="D217">
        <v>1559320</v>
      </c>
      <c r="E217">
        <v>2400000</v>
      </c>
      <c r="F217" t="s">
        <v>13</v>
      </c>
      <c r="G217" t="s">
        <v>14</v>
      </c>
      <c r="H217">
        <v>3</v>
      </c>
      <c r="I217">
        <v>3</v>
      </c>
      <c r="J217">
        <v>942</v>
      </c>
      <c r="K217">
        <v>1.0259529999999999</v>
      </c>
      <c r="L217" t="s">
        <v>15</v>
      </c>
      <c r="M217">
        <f>V3__67[[#This Row],[Sale Price]]/V3__67[[#This Row],[carpet_area]]</f>
        <v>2547.7707006369428</v>
      </c>
      <c r="N217">
        <f>IF(OR(V3__67[[#This Row],[Estimated Value]]="",V3__67[[#This Row],[Estimated Value]]=0),"",V3__67[[#This Row],[Sale Price]]-V3__67[[#This Row],[Estimated Value]])</f>
        <v>840680</v>
      </c>
      <c r="O217">
        <f>IF(OR(V3__67[[#This Row],[Estimated Value]]="",V3__67[[#This Row],[Estimated Value]]=0),"",(V3__67[[#This Row],[Sale Price]]-V3__67[[#This Row],[Estimated Value]])/V3__67[[#This Row],[Estimated Value]])</f>
        <v>0.53913244234666391</v>
      </c>
      <c r="P217" t="str">
        <f t="shared" si="3"/>
        <v>Above Estimate</v>
      </c>
    </row>
    <row r="218" spans="1:16" x14ac:dyDescent="0.3">
      <c r="A218" s="1">
        <v>40031</v>
      </c>
      <c r="B218">
        <v>2009</v>
      </c>
      <c r="C218" t="s">
        <v>18</v>
      </c>
      <c r="D218">
        <v>362040</v>
      </c>
      <c r="E218">
        <v>910000</v>
      </c>
      <c r="F218" t="s">
        <v>13</v>
      </c>
      <c r="G218" t="s">
        <v>14</v>
      </c>
      <c r="H218">
        <v>3</v>
      </c>
      <c r="I218">
        <v>2</v>
      </c>
      <c r="J218">
        <v>936</v>
      </c>
      <c r="K218">
        <v>1.0259529999999999</v>
      </c>
      <c r="L218" t="s">
        <v>16</v>
      </c>
      <c r="M218">
        <f>V3__67[[#This Row],[Sale Price]]/V3__67[[#This Row],[carpet_area]]</f>
        <v>972.22222222222217</v>
      </c>
      <c r="N218">
        <f>IF(OR(V3__67[[#This Row],[Estimated Value]]="",V3__67[[#This Row],[Estimated Value]]=0),"",V3__67[[#This Row],[Sale Price]]-V3__67[[#This Row],[Estimated Value]])</f>
        <v>547960</v>
      </c>
      <c r="O218">
        <f>IF(OR(V3__67[[#This Row],[Estimated Value]]="",V3__67[[#This Row],[Estimated Value]]=0),"",(V3__67[[#This Row],[Sale Price]]-V3__67[[#This Row],[Estimated Value]])/V3__67[[#This Row],[Estimated Value]])</f>
        <v>1.5135344160866202</v>
      </c>
      <c r="P218" t="str">
        <f t="shared" si="3"/>
        <v>Above Estimate</v>
      </c>
    </row>
    <row r="219" spans="1:16" x14ac:dyDescent="0.3">
      <c r="A219" s="1">
        <v>40032</v>
      </c>
      <c r="B219">
        <v>2009</v>
      </c>
      <c r="C219" t="s">
        <v>12</v>
      </c>
      <c r="D219">
        <v>54880</v>
      </c>
      <c r="E219">
        <v>185000</v>
      </c>
      <c r="F219" t="s">
        <v>23</v>
      </c>
      <c r="G219" t="s">
        <v>24</v>
      </c>
      <c r="H219">
        <v>6</v>
      </c>
      <c r="I219">
        <v>6</v>
      </c>
      <c r="J219">
        <v>2148</v>
      </c>
      <c r="K219">
        <v>1.0259529999999999</v>
      </c>
      <c r="L219" t="s">
        <v>22</v>
      </c>
      <c r="M219">
        <f>V3__67[[#This Row],[Sale Price]]/V3__67[[#This Row],[carpet_area]]</f>
        <v>86.126629422718807</v>
      </c>
      <c r="N219">
        <f>IF(OR(V3__67[[#This Row],[Estimated Value]]="",V3__67[[#This Row],[Estimated Value]]=0),"",V3__67[[#This Row],[Sale Price]]-V3__67[[#This Row],[Estimated Value]])</f>
        <v>130120</v>
      </c>
      <c r="O219">
        <f>IF(OR(V3__67[[#This Row],[Estimated Value]]="",V3__67[[#This Row],[Estimated Value]]=0),"",(V3__67[[#This Row],[Sale Price]]-V3__67[[#This Row],[Estimated Value]])/V3__67[[#This Row],[Estimated Value]])</f>
        <v>2.370991253644315</v>
      </c>
      <c r="P219" t="str">
        <f t="shared" si="3"/>
        <v>Above Estimate</v>
      </c>
    </row>
    <row r="220" spans="1:16" x14ac:dyDescent="0.3">
      <c r="A220" s="1">
        <v>40033</v>
      </c>
      <c r="B220">
        <v>2009</v>
      </c>
      <c r="C220" t="s">
        <v>17</v>
      </c>
      <c r="D220">
        <v>176890</v>
      </c>
      <c r="E220">
        <v>374500</v>
      </c>
      <c r="F220" t="s">
        <v>13</v>
      </c>
      <c r="G220" t="s">
        <v>14</v>
      </c>
      <c r="H220">
        <v>3</v>
      </c>
      <c r="I220">
        <v>2</v>
      </c>
      <c r="J220">
        <v>1046</v>
      </c>
      <c r="K220">
        <v>1.0259529999999999</v>
      </c>
      <c r="L220" t="s">
        <v>15</v>
      </c>
      <c r="M220">
        <f>V3__67[[#This Row],[Sale Price]]/V3__67[[#This Row],[carpet_area]]</f>
        <v>358.03059273422565</v>
      </c>
      <c r="N220">
        <f>IF(OR(V3__67[[#This Row],[Estimated Value]]="",V3__67[[#This Row],[Estimated Value]]=0),"",V3__67[[#This Row],[Sale Price]]-V3__67[[#This Row],[Estimated Value]])</f>
        <v>197610</v>
      </c>
      <c r="O220">
        <f>IF(OR(V3__67[[#This Row],[Estimated Value]]="",V3__67[[#This Row],[Estimated Value]]=0),"",(V3__67[[#This Row],[Sale Price]]-V3__67[[#This Row],[Estimated Value]])/V3__67[[#This Row],[Estimated Value]])</f>
        <v>1.1171349426197072</v>
      </c>
      <c r="P220" t="str">
        <f t="shared" si="3"/>
        <v>Above Estimate</v>
      </c>
    </row>
    <row r="221" spans="1:16" x14ac:dyDescent="0.3">
      <c r="A221" s="1">
        <v>40034</v>
      </c>
      <c r="B221">
        <v>2009</v>
      </c>
      <c r="C221" t="s">
        <v>21</v>
      </c>
      <c r="D221">
        <v>795900</v>
      </c>
      <c r="E221">
        <v>1471300</v>
      </c>
      <c r="F221" t="s">
        <v>13</v>
      </c>
      <c r="G221" t="s">
        <v>14</v>
      </c>
      <c r="H221">
        <v>3</v>
      </c>
      <c r="I221">
        <v>1</v>
      </c>
      <c r="J221">
        <v>988</v>
      </c>
      <c r="K221">
        <v>1.0259529999999999</v>
      </c>
      <c r="L221" t="s">
        <v>15</v>
      </c>
      <c r="M221">
        <f>V3__67[[#This Row],[Sale Price]]/V3__67[[#This Row],[carpet_area]]</f>
        <v>1489.17004048583</v>
      </c>
      <c r="N221">
        <f>IF(OR(V3__67[[#This Row],[Estimated Value]]="",V3__67[[#This Row],[Estimated Value]]=0),"",V3__67[[#This Row],[Sale Price]]-V3__67[[#This Row],[Estimated Value]])</f>
        <v>675400</v>
      </c>
      <c r="O221">
        <f>IF(OR(V3__67[[#This Row],[Estimated Value]]="",V3__67[[#This Row],[Estimated Value]]=0),"",(V3__67[[#This Row],[Sale Price]]-V3__67[[#This Row],[Estimated Value]])/V3__67[[#This Row],[Estimated Value]])</f>
        <v>0.84859907023495418</v>
      </c>
      <c r="P221" t="str">
        <f t="shared" si="3"/>
        <v>Above Estimate</v>
      </c>
    </row>
    <row r="222" spans="1:16" x14ac:dyDescent="0.3">
      <c r="A222" s="1">
        <v>40035</v>
      </c>
      <c r="B222">
        <v>2009</v>
      </c>
      <c r="C222" t="s">
        <v>18</v>
      </c>
      <c r="D222">
        <v>220080</v>
      </c>
      <c r="E222">
        <v>466598</v>
      </c>
      <c r="F222" t="s">
        <v>13</v>
      </c>
      <c r="G222" t="s">
        <v>14</v>
      </c>
      <c r="H222">
        <v>3</v>
      </c>
      <c r="I222">
        <v>2</v>
      </c>
      <c r="J222">
        <v>1053</v>
      </c>
      <c r="K222">
        <v>1.0259529999999999</v>
      </c>
      <c r="L222" t="s">
        <v>22</v>
      </c>
      <c r="M222">
        <f>V3__67[[#This Row],[Sale Price]]/V3__67[[#This Row],[carpet_area]]</f>
        <v>443.11301044634376</v>
      </c>
      <c r="N222">
        <f>IF(OR(V3__67[[#This Row],[Estimated Value]]="",V3__67[[#This Row],[Estimated Value]]=0),"",V3__67[[#This Row],[Sale Price]]-V3__67[[#This Row],[Estimated Value]])</f>
        <v>246518</v>
      </c>
      <c r="O222">
        <f>IF(OR(V3__67[[#This Row],[Estimated Value]]="",V3__67[[#This Row],[Estimated Value]]=0),"",(V3__67[[#This Row],[Sale Price]]-V3__67[[#This Row],[Estimated Value]])/V3__67[[#This Row],[Estimated Value]])</f>
        <v>1.1201290439840059</v>
      </c>
      <c r="P222" t="str">
        <f t="shared" si="3"/>
        <v>Above Estimate</v>
      </c>
    </row>
    <row r="223" spans="1:16" x14ac:dyDescent="0.3">
      <c r="A223" s="1">
        <v>40036</v>
      </c>
      <c r="B223">
        <v>2009</v>
      </c>
      <c r="C223" t="s">
        <v>17</v>
      </c>
      <c r="D223">
        <v>153930</v>
      </c>
      <c r="E223">
        <v>331055</v>
      </c>
      <c r="F223" t="s">
        <v>19</v>
      </c>
      <c r="G223" t="s">
        <v>20</v>
      </c>
      <c r="H223">
        <v>4</v>
      </c>
      <c r="I223">
        <v>4</v>
      </c>
      <c r="J223">
        <v>1303</v>
      </c>
      <c r="K223">
        <v>1.0259529999999999</v>
      </c>
      <c r="L223" t="s">
        <v>15</v>
      </c>
      <c r="M223">
        <f>V3__67[[#This Row],[Sale Price]]/V3__67[[#This Row],[carpet_area]]</f>
        <v>254.07137375287797</v>
      </c>
      <c r="N223">
        <f>IF(OR(V3__67[[#This Row],[Estimated Value]]="",V3__67[[#This Row],[Estimated Value]]=0),"",V3__67[[#This Row],[Sale Price]]-V3__67[[#This Row],[Estimated Value]])</f>
        <v>177125</v>
      </c>
      <c r="O223">
        <f>IF(OR(V3__67[[#This Row],[Estimated Value]]="",V3__67[[#This Row],[Estimated Value]]=0),"",(V3__67[[#This Row],[Sale Price]]-V3__67[[#This Row],[Estimated Value]])/V3__67[[#This Row],[Estimated Value]])</f>
        <v>1.1506853764698239</v>
      </c>
      <c r="P223" t="str">
        <f t="shared" si="3"/>
        <v>Above Estimate</v>
      </c>
    </row>
    <row r="224" spans="1:16" x14ac:dyDescent="0.3">
      <c r="A224" s="1">
        <v>40037</v>
      </c>
      <c r="B224">
        <v>2009</v>
      </c>
      <c r="C224" t="s">
        <v>12</v>
      </c>
      <c r="D224">
        <v>81900</v>
      </c>
      <c r="E224">
        <v>234900</v>
      </c>
      <c r="F224" t="s">
        <v>13</v>
      </c>
      <c r="G224" t="s">
        <v>14</v>
      </c>
      <c r="H224">
        <v>3</v>
      </c>
      <c r="I224">
        <v>2</v>
      </c>
      <c r="J224">
        <v>906</v>
      </c>
      <c r="K224">
        <v>1.0259529999999999</v>
      </c>
      <c r="L224" t="s">
        <v>22</v>
      </c>
      <c r="M224">
        <f>V3__67[[#This Row],[Sale Price]]/V3__67[[#This Row],[carpet_area]]</f>
        <v>259.27152317880797</v>
      </c>
      <c r="N224">
        <f>IF(OR(V3__67[[#This Row],[Estimated Value]]="",V3__67[[#This Row],[Estimated Value]]=0),"",V3__67[[#This Row],[Sale Price]]-V3__67[[#This Row],[Estimated Value]])</f>
        <v>153000</v>
      </c>
      <c r="O224">
        <f>IF(OR(V3__67[[#This Row],[Estimated Value]]="",V3__67[[#This Row],[Estimated Value]]=0),"",(V3__67[[#This Row],[Sale Price]]-V3__67[[#This Row],[Estimated Value]])/V3__67[[#This Row],[Estimated Value]])</f>
        <v>1.8681318681318682</v>
      </c>
      <c r="P224" t="str">
        <f t="shared" si="3"/>
        <v>Above Estimate</v>
      </c>
    </row>
    <row r="225" spans="1:16" x14ac:dyDescent="0.3">
      <c r="A225" s="1">
        <v>40038</v>
      </c>
      <c r="B225">
        <v>2009</v>
      </c>
      <c r="C225" t="s">
        <v>18</v>
      </c>
      <c r="D225">
        <v>262220</v>
      </c>
      <c r="E225">
        <v>120000</v>
      </c>
      <c r="F225" t="s">
        <v>19</v>
      </c>
      <c r="G225" t="s">
        <v>20</v>
      </c>
      <c r="H225">
        <v>4</v>
      </c>
      <c r="I225">
        <v>2</v>
      </c>
      <c r="J225">
        <v>1413</v>
      </c>
      <c r="K225">
        <v>1.0259529999999999</v>
      </c>
      <c r="L225" t="s">
        <v>15</v>
      </c>
      <c r="M225">
        <f>V3__67[[#This Row],[Sale Price]]/V3__67[[#This Row],[carpet_area]]</f>
        <v>84.925690021231418</v>
      </c>
      <c r="N225">
        <f>IF(OR(V3__67[[#This Row],[Estimated Value]]="",V3__67[[#This Row],[Estimated Value]]=0),"",V3__67[[#This Row],[Sale Price]]-V3__67[[#This Row],[Estimated Value]])</f>
        <v>-142220</v>
      </c>
      <c r="O225">
        <f>IF(OR(V3__67[[#This Row],[Estimated Value]]="",V3__67[[#This Row],[Estimated Value]]=0),"",(V3__67[[#This Row],[Sale Price]]-V3__67[[#This Row],[Estimated Value]])/V3__67[[#This Row],[Estimated Value]])</f>
        <v>-0.5423690031271452</v>
      </c>
      <c r="P225" t="str">
        <f t="shared" si="3"/>
        <v>Below Estimate</v>
      </c>
    </row>
    <row r="226" spans="1:16" x14ac:dyDescent="0.3">
      <c r="A226" s="1">
        <v>40039</v>
      </c>
      <c r="B226">
        <v>2009</v>
      </c>
      <c r="C226" t="s">
        <v>17</v>
      </c>
      <c r="D226">
        <v>95970</v>
      </c>
      <c r="E226">
        <v>242000</v>
      </c>
      <c r="F226" t="s">
        <v>13</v>
      </c>
      <c r="G226" t="s">
        <v>14</v>
      </c>
      <c r="H226">
        <v>3</v>
      </c>
      <c r="I226">
        <v>1</v>
      </c>
      <c r="J226">
        <v>996</v>
      </c>
      <c r="K226">
        <v>1.0259529999999999</v>
      </c>
      <c r="L226" t="s">
        <v>16</v>
      </c>
      <c r="M226">
        <f>V3__67[[#This Row],[Sale Price]]/V3__67[[#This Row],[carpet_area]]</f>
        <v>242.97188755020079</v>
      </c>
      <c r="N226">
        <f>IF(OR(V3__67[[#This Row],[Estimated Value]]="",V3__67[[#This Row],[Estimated Value]]=0),"",V3__67[[#This Row],[Sale Price]]-V3__67[[#This Row],[Estimated Value]])</f>
        <v>146030</v>
      </c>
      <c r="O226">
        <f>IF(OR(V3__67[[#This Row],[Estimated Value]]="",V3__67[[#This Row],[Estimated Value]]=0),"",(V3__67[[#This Row],[Sale Price]]-V3__67[[#This Row],[Estimated Value]])/V3__67[[#This Row],[Estimated Value]])</f>
        <v>1.5216213400020839</v>
      </c>
      <c r="P226" t="str">
        <f t="shared" si="3"/>
        <v>Above Estimate</v>
      </c>
    </row>
    <row r="227" spans="1:16" x14ac:dyDescent="0.3">
      <c r="A227" s="1">
        <v>40040</v>
      </c>
      <c r="B227">
        <v>2009</v>
      </c>
      <c r="C227" t="s">
        <v>26</v>
      </c>
      <c r="D227">
        <v>343000</v>
      </c>
      <c r="E227">
        <v>514000</v>
      </c>
      <c r="F227" t="s">
        <v>13</v>
      </c>
      <c r="G227" t="s">
        <v>14</v>
      </c>
      <c r="H227">
        <v>3</v>
      </c>
      <c r="I227">
        <v>1</v>
      </c>
      <c r="J227">
        <v>1082</v>
      </c>
      <c r="K227">
        <v>1.0259529999999999</v>
      </c>
      <c r="L227" t="s">
        <v>16</v>
      </c>
      <c r="M227">
        <f>V3__67[[#This Row],[Sale Price]]/V3__67[[#This Row],[carpet_area]]</f>
        <v>475.04621072088725</v>
      </c>
      <c r="N227">
        <f>IF(OR(V3__67[[#This Row],[Estimated Value]]="",V3__67[[#This Row],[Estimated Value]]=0),"",V3__67[[#This Row],[Sale Price]]-V3__67[[#This Row],[Estimated Value]])</f>
        <v>171000</v>
      </c>
      <c r="O227">
        <f>IF(OR(V3__67[[#This Row],[Estimated Value]]="",V3__67[[#This Row],[Estimated Value]]=0),"",(V3__67[[#This Row],[Sale Price]]-V3__67[[#This Row],[Estimated Value]])/V3__67[[#This Row],[Estimated Value]])</f>
        <v>0.49854227405247814</v>
      </c>
      <c r="P227" t="str">
        <f t="shared" si="3"/>
        <v>Above Estimate</v>
      </c>
    </row>
    <row r="228" spans="1:16" x14ac:dyDescent="0.3">
      <c r="A228" s="1">
        <v>40041</v>
      </c>
      <c r="B228">
        <v>2009</v>
      </c>
      <c r="C228" t="s">
        <v>26</v>
      </c>
      <c r="D228">
        <v>350770</v>
      </c>
      <c r="E228">
        <v>461000</v>
      </c>
      <c r="F228" t="s">
        <v>13</v>
      </c>
      <c r="G228" t="s">
        <v>14</v>
      </c>
      <c r="H228">
        <v>3</v>
      </c>
      <c r="I228">
        <v>1</v>
      </c>
      <c r="J228">
        <v>1052</v>
      </c>
      <c r="K228">
        <v>1.0259529999999999</v>
      </c>
      <c r="L228" t="s">
        <v>15</v>
      </c>
      <c r="M228">
        <f>V3__67[[#This Row],[Sale Price]]/V3__67[[#This Row],[carpet_area]]</f>
        <v>438.21292775665398</v>
      </c>
      <c r="N228">
        <f>IF(OR(V3__67[[#This Row],[Estimated Value]]="",V3__67[[#This Row],[Estimated Value]]=0),"",V3__67[[#This Row],[Sale Price]]-V3__67[[#This Row],[Estimated Value]])</f>
        <v>110230</v>
      </c>
      <c r="O228">
        <f>IF(OR(V3__67[[#This Row],[Estimated Value]]="",V3__67[[#This Row],[Estimated Value]]=0),"",(V3__67[[#This Row],[Sale Price]]-V3__67[[#This Row],[Estimated Value]])/V3__67[[#This Row],[Estimated Value]])</f>
        <v>0.31425150383442141</v>
      </c>
      <c r="P228" t="str">
        <f t="shared" si="3"/>
        <v>Above Estimate</v>
      </c>
    </row>
    <row r="229" spans="1:16" x14ac:dyDescent="0.3">
      <c r="A229" s="1">
        <v>40042</v>
      </c>
      <c r="B229">
        <v>2009</v>
      </c>
      <c r="C229" t="s">
        <v>12</v>
      </c>
      <c r="D229">
        <v>9100</v>
      </c>
      <c r="E229">
        <v>93333</v>
      </c>
      <c r="F229" t="s">
        <v>13</v>
      </c>
      <c r="G229" t="s">
        <v>14</v>
      </c>
      <c r="H229">
        <v>3</v>
      </c>
      <c r="I229">
        <v>1</v>
      </c>
      <c r="J229">
        <v>1082</v>
      </c>
      <c r="K229">
        <v>1.0259529999999999</v>
      </c>
      <c r="L229" t="s">
        <v>25</v>
      </c>
      <c r="M229">
        <f>V3__67[[#This Row],[Sale Price]]/V3__67[[#This Row],[carpet_area]]</f>
        <v>86.259704251386324</v>
      </c>
      <c r="N229">
        <f>IF(OR(V3__67[[#This Row],[Estimated Value]]="",V3__67[[#This Row],[Estimated Value]]=0),"",V3__67[[#This Row],[Sale Price]]-V3__67[[#This Row],[Estimated Value]])</f>
        <v>84233</v>
      </c>
      <c r="O229">
        <f>IF(OR(V3__67[[#This Row],[Estimated Value]]="",V3__67[[#This Row],[Estimated Value]]=0),"",(V3__67[[#This Row],[Sale Price]]-V3__67[[#This Row],[Estimated Value]])/V3__67[[#This Row],[Estimated Value]])</f>
        <v>9.2563736263736267</v>
      </c>
      <c r="P229" t="str">
        <f t="shared" si="3"/>
        <v>Above Estimate</v>
      </c>
    </row>
    <row r="230" spans="1:16" x14ac:dyDescent="0.3">
      <c r="A230" s="1">
        <v>40043</v>
      </c>
      <c r="B230">
        <v>2009</v>
      </c>
      <c r="C230" t="s">
        <v>17</v>
      </c>
      <c r="D230">
        <v>72660</v>
      </c>
      <c r="E230">
        <v>197000</v>
      </c>
      <c r="F230" t="s">
        <v>13</v>
      </c>
      <c r="G230" t="s">
        <v>14</v>
      </c>
      <c r="H230">
        <v>3</v>
      </c>
      <c r="I230">
        <v>2</v>
      </c>
      <c r="J230">
        <v>1051</v>
      </c>
      <c r="K230">
        <v>1.0259529999999999</v>
      </c>
      <c r="L230" t="s">
        <v>25</v>
      </c>
      <c r="M230">
        <f>V3__67[[#This Row],[Sale Price]]/V3__67[[#This Row],[carpet_area]]</f>
        <v>187.44053282588013</v>
      </c>
      <c r="N230">
        <f>IF(OR(V3__67[[#This Row],[Estimated Value]]="",V3__67[[#This Row],[Estimated Value]]=0),"",V3__67[[#This Row],[Sale Price]]-V3__67[[#This Row],[Estimated Value]])</f>
        <v>124340</v>
      </c>
      <c r="O230">
        <f>IF(OR(V3__67[[#This Row],[Estimated Value]]="",V3__67[[#This Row],[Estimated Value]]=0),"",(V3__67[[#This Row],[Sale Price]]-V3__67[[#This Row],[Estimated Value]])/V3__67[[#This Row],[Estimated Value]])</f>
        <v>1.7112579135700523</v>
      </c>
      <c r="P230" t="str">
        <f t="shared" si="3"/>
        <v>Above Estimate</v>
      </c>
    </row>
    <row r="231" spans="1:16" x14ac:dyDescent="0.3">
      <c r="A231" s="1">
        <v>40044</v>
      </c>
      <c r="B231">
        <v>2009</v>
      </c>
      <c r="C231" t="s">
        <v>18</v>
      </c>
      <c r="D231">
        <v>417200</v>
      </c>
      <c r="E231">
        <v>625000</v>
      </c>
      <c r="F231" t="s">
        <v>13</v>
      </c>
      <c r="G231" t="s">
        <v>14</v>
      </c>
      <c r="H231">
        <v>3</v>
      </c>
      <c r="I231">
        <v>1</v>
      </c>
      <c r="J231">
        <v>1006</v>
      </c>
      <c r="K231">
        <v>1.0259529999999999</v>
      </c>
      <c r="L231" t="s">
        <v>16</v>
      </c>
      <c r="M231">
        <f>V3__67[[#This Row],[Sale Price]]/V3__67[[#This Row],[carpet_area]]</f>
        <v>621.27236580516899</v>
      </c>
      <c r="N231">
        <f>IF(OR(V3__67[[#This Row],[Estimated Value]]="",V3__67[[#This Row],[Estimated Value]]=0),"",V3__67[[#This Row],[Sale Price]]-V3__67[[#This Row],[Estimated Value]])</f>
        <v>207800</v>
      </c>
      <c r="O231">
        <f>IF(OR(V3__67[[#This Row],[Estimated Value]]="",V3__67[[#This Row],[Estimated Value]]=0),"",(V3__67[[#This Row],[Sale Price]]-V3__67[[#This Row],[Estimated Value]])/V3__67[[#This Row],[Estimated Value]])</f>
        <v>0.49808245445829341</v>
      </c>
      <c r="P231" t="str">
        <f t="shared" si="3"/>
        <v>Above Estimate</v>
      </c>
    </row>
    <row r="232" spans="1:16" x14ac:dyDescent="0.3">
      <c r="A232" s="1">
        <v>40045</v>
      </c>
      <c r="B232">
        <v>2009</v>
      </c>
      <c r="C232" t="s">
        <v>17</v>
      </c>
      <c r="D232">
        <v>121241</v>
      </c>
      <c r="E232">
        <v>135000</v>
      </c>
      <c r="F232" t="s">
        <v>13</v>
      </c>
      <c r="G232" t="s">
        <v>14</v>
      </c>
      <c r="H232">
        <v>3</v>
      </c>
      <c r="I232">
        <v>1</v>
      </c>
      <c r="J232">
        <v>974</v>
      </c>
      <c r="K232">
        <v>1.0259529999999999</v>
      </c>
      <c r="L232" t="s">
        <v>15</v>
      </c>
      <c r="M232">
        <f>V3__67[[#This Row],[Sale Price]]/V3__67[[#This Row],[carpet_area]]</f>
        <v>138.60369609856264</v>
      </c>
      <c r="N232">
        <f>IF(OR(V3__67[[#This Row],[Estimated Value]]="",V3__67[[#This Row],[Estimated Value]]=0),"",V3__67[[#This Row],[Sale Price]]-V3__67[[#This Row],[Estimated Value]])</f>
        <v>13759</v>
      </c>
      <c r="O232">
        <f>IF(OR(V3__67[[#This Row],[Estimated Value]]="",V3__67[[#This Row],[Estimated Value]]=0),"",(V3__67[[#This Row],[Sale Price]]-V3__67[[#This Row],[Estimated Value]])/V3__67[[#This Row],[Estimated Value]])</f>
        <v>0.11348471226730232</v>
      </c>
      <c r="P232" t="str">
        <f t="shared" si="3"/>
        <v>Above Estimate</v>
      </c>
    </row>
    <row r="233" spans="1:16" x14ac:dyDescent="0.3">
      <c r="A233" s="1">
        <v>40046</v>
      </c>
      <c r="B233">
        <v>2009</v>
      </c>
      <c r="C233" t="s">
        <v>17</v>
      </c>
      <c r="D233">
        <v>108500</v>
      </c>
      <c r="E233">
        <v>208000</v>
      </c>
      <c r="F233" t="s">
        <v>13</v>
      </c>
      <c r="G233" t="s">
        <v>14</v>
      </c>
      <c r="H233">
        <v>3</v>
      </c>
      <c r="I233">
        <v>2</v>
      </c>
      <c r="J233">
        <v>936</v>
      </c>
      <c r="K233">
        <v>1.0259529999999999</v>
      </c>
      <c r="L233" t="s">
        <v>25</v>
      </c>
      <c r="M233">
        <f>V3__67[[#This Row],[Sale Price]]/V3__67[[#This Row],[carpet_area]]</f>
        <v>222.22222222222223</v>
      </c>
      <c r="N233">
        <f>IF(OR(V3__67[[#This Row],[Estimated Value]]="",V3__67[[#This Row],[Estimated Value]]=0),"",V3__67[[#This Row],[Sale Price]]-V3__67[[#This Row],[Estimated Value]])</f>
        <v>99500</v>
      </c>
      <c r="O233">
        <f>IF(OR(V3__67[[#This Row],[Estimated Value]]="",V3__67[[#This Row],[Estimated Value]]=0),"",(V3__67[[#This Row],[Sale Price]]-V3__67[[#This Row],[Estimated Value]])/V3__67[[#This Row],[Estimated Value]])</f>
        <v>0.91705069124423966</v>
      </c>
      <c r="P233" t="str">
        <f t="shared" si="3"/>
        <v>Above Estimate</v>
      </c>
    </row>
    <row r="234" spans="1:16" x14ac:dyDescent="0.3">
      <c r="A234" s="1">
        <v>40047</v>
      </c>
      <c r="B234">
        <v>2009</v>
      </c>
      <c r="C234" t="s">
        <v>21</v>
      </c>
      <c r="D234">
        <v>1274560</v>
      </c>
      <c r="E234">
        <v>2000000</v>
      </c>
      <c r="F234" t="s">
        <v>13</v>
      </c>
      <c r="G234" t="s">
        <v>14</v>
      </c>
      <c r="H234">
        <v>3</v>
      </c>
      <c r="I234">
        <v>2</v>
      </c>
      <c r="J234">
        <v>1000</v>
      </c>
      <c r="K234">
        <v>1.0259529999999999</v>
      </c>
      <c r="L234" t="s">
        <v>15</v>
      </c>
      <c r="M234">
        <f>V3__67[[#This Row],[Sale Price]]/V3__67[[#This Row],[carpet_area]]</f>
        <v>2000</v>
      </c>
      <c r="N234">
        <f>IF(OR(V3__67[[#This Row],[Estimated Value]]="",V3__67[[#This Row],[Estimated Value]]=0),"",V3__67[[#This Row],[Sale Price]]-V3__67[[#This Row],[Estimated Value]])</f>
        <v>725440</v>
      </c>
      <c r="O234">
        <f>IF(OR(V3__67[[#This Row],[Estimated Value]]="",V3__67[[#This Row],[Estimated Value]]=0),"",(V3__67[[#This Row],[Sale Price]]-V3__67[[#This Row],[Estimated Value]])/V3__67[[#This Row],[Estimated Value]])</f>
        <v>0.56916896811448658</v>
      </c>
      <c r="P234" t="str">
        <f t="shared" si="3"/>
        <v>Above Estimate</v>
      </c>
    </row>
    <row r="235" spans="1:16" x14ac:dyDescent="0.3">
      <c r="A235" s="1">
        <v>40048</v>
      </c>
      <c r="B235">
        <v>2009</v>
      </c>
      <c r="C235" t="s">
        <v>26</v>
      </c>
      <c r="D235">
        <v>416080</v>
      </c>
      <c r="E235">
        <v>675000</v>
      </c>
      <c r="F235" t="s">
        <v>13</v>
      </c>
      <c r="G235" t="s">
        <v>14</v>
      </c>
      <c r="H235">
        <v>3</v>
      </c>
      <c r="I235">
        <v>3</v>
      </c>
      <c r="J235">
        <v>1060</v>
      </c>
      <c r="K235">
        <v>1.0259529999999999</v>
      </c>
      <c r="L235" t="s">
        <v>16</v>
      </c>
      <c r="M235">
        <f>V3__67[[#This Row],[Sale Price]]/V3__67[[#This Row],[carpet_area]]</f>
        <v>636.79245283018872</v>
      </c>
      <c r="N235">
        <f>IF(OR(V3__67[[#This Row],[Estimated Value]]="",V3__67[[#This Row],[Estimated Value]]=0),"",V3__67[[#This Row],[Sale Price]]-V3__67[[#This Row],[Estimated Value]])</f>
        <v>258920</v>
      </c>
      <c r="O235">
        <f>IF(OR(V3__67[[#This Row],[Estimated Value]]="",V3__67[[#This Row],[Estimated Value]]=0),"",(V3__67[[#This Row],[Sale Price]]-V3__67[[#This Row],[Estimated Value]])/V3__67[[#This Row],[Estimated Value]])</f>
        <v>0.62228417611997688</v>
      </c>
      <c r="P235" t="str">
        <f t="shared" si="3"/>
        <v>Above Estimate</v>
      </c>
    </row>
    <row r="236" spans="1:16" x14ac:dyDescent="0.3">
      <c r="A236" s="1">
        <v>40049</v>
      </c>
      <c r="B236">
        <v>2009</v>
      </c>
      <c r="C236" t="s">
        <v>17</v>
      </c>
      <c r="D236">
        <v>117321</v>
      </c>
      <c r="E236">
        <v>40000</v>
      </c>
      <c r="F236" t="s">
        <v>13</v>
      </c>
      <c r="G236" t="s">
        <v>14</v>
      </c>
      <c r="H236">
        <v>3</v>
      </c>
      <c r="I236">
        <v>2</v>
      </c>
      <c r="J236">
        <v>1074</v>
      </c>
      <c r="K236">
        <v>1.0259529999999999</v>
      </c>
      <c r="L236" t="s">
        <v>16</v>
      </c>
      <c r="M236">
        <f>V3__67[[#This Row],[Sale Price]]/V3__67[[#This Row],[carpet_area]]</f>
        <v>37.243947858473</v>
      </c>
      <c r="N236">
        <f>IF(OR(V3__67[[#This Row],[Estimated Value]]="",V3__67[[#This Row],[Estimated Value]]=0),"",V3__67[[#This Row],[Sale Price]]-V3__67[[#This Row],[Estimated Value]])</f>
        <v>-77321</v>
      </c>
      <c r="O236">
        <f>IF(OR(V3__67[[#This Row],[Estimated Value]]="",V3__67[[#This Row],[Estimated Value]]=0),"",(V3__67[[#This Row],[Sale Price]]-V3__67[[#This Row],[Estimated Value]])/V3__67[[#This Row],[Estimated Value]])</f>
        <v>-0.65905507112963579</v>
      </c>
      <c r="P236" t="str">
        <f t="shared" si="3"/>
        <v>Below Estimate</v>
      </c>
    </row>
    <row r="237" spans="1:16" x14ac:dyDescent="0.3">
      <c r="A237" s="1">
        <v>40050</v>
      </c>
      <c r="B237">
        <v>2009</v>
      </c>
      <c r="C237" t="s">
        <v>12</v>
      </c>
      <c r="D237">
        <v>63010</v>
      </c>
      <c r="E237">
        <v>159000</v>
      </c>
      <c r="F237" t="s">
        <v>13</v>
      </c>
      <c r="G237" t="s">
        <v>14</v>
      </c>
      <c r="H237">
        <v>3</v>
      </c>
      <c r="I237">
        <v>1</v>
      </c>
      <c r="J237">
        <v>999</v>
      </c>
      <c r="K237">
        <v>1.0259529999999999</v>
      </c>
      <c r="L237" t="s">
        <v>22</v>
      </c>
      <c r="M237">
        <f>V3__67[[#This Row],[Sale Price]]/V3__67[[#This Row],[carpet_area]]</f>
        <v>159.15915915915915</v>
      </c>
      <c r="N237">
        <f>IF(OR(V3__67[[#This Row],[Estimated Value]]="",V3__67[[#This Row],[Estimated Value]]=0),"",V3__67[[#This Row],[Sale Price]]-V3__67[[#This Row],[Estimated Value]])</f>
        <v>95990</v>
      </c>
      <c r="O237">
        <f>IF(OR(V3__67[[#This Row],[Estimated Value]]="",V3__67[[#This Row],[Estimated Value]]=0),"",(V3__67[[#This Row],[Sale Price]]-V3__67[[#This Row],[Estimated Value]])/V3__67[[#This Row],[Estimated Value]])</f>
        <v>1.5234089827011585</v>
      </c>
      <c r="P237" t="str">
        <f t="shared" si="3"/>
        <v>Above Estimate</v>
      </c>
    </row>
    <row r="238" spans="1:16" x14ac:dyDescent="0.3">
      <c r="A238" s="1">
        <v>40051</v>
      </c>
      <c r="B238">
        <v>2009</v>
      </c>
      <c r="C238" t="s">
        <v>17</v>
      </c>
      <c r="D238">
        <v>111860</v>
      </c>
      <c r="E238">
        <v>260000</v>
      </c>
      <c r="F238" t="s">
        <v>13</v>
      </c>
      <c r="G238" t="s">
        <v>14</v>
      </c>
      <c r="H238">
        <v>3</v>
      </c>
      <c r="I238">
        <v>2</v>
      </c>
      <c r="J238">
        <v>984</v>
      </c>
      <c r="K238">
        <v>1.0259529999999999</v>
      </c>
      <c r="L238" t="s">
        <v>16</v>
      </c>
      <c r="M238">
        <f>V3__67[[#This Row],[Sale Price]]/V3__67[[#This Row],[carpet_area]]</f>
        <v>264.22764227642278</v>
      </c>
      <c r="N238">
        <f>IF(OR(V3__67[[#This Row],[Estimated Value]]="",V3__67[[#This Row],[Estimated Value]]=0),"",V3__67[[#This Row],[Sale Price]]-V3__67[[#This Row],[Estimated Value]])</f>
        <v>148140</v>
      </c>
      <c r="O238">
        <f>IF(OR(V3__67[[#This Row],[Estimated Value]]="",V3__67[[#This Row],[Estimated Value]]=0),"",(V3__67[[#This Row],[Sale Price]]-V3__67[[#This Row],[Estimated Value]])/V3__67[[#This Row],[Estimated Value]])</f>
        <v>1.3243339889147148</v>
      </c>
      <c r="P238" t="str">
        <f t="shared" si="3"/>
        <v>Above Estimate</v>
      </c>
    </row>
    <row r="239" spans="1:16" x14ac:dyDescent="0.3">
      <c r="A239" s="1">
        <v>40052</v>
      </c>
      <c r="B239">
        <v>2009</v>
      </c>
      <c r="C239" t="s">
        <v>12</v>
      </c>
      <c r="D239">
        <v>105910</v>
      </c>
      <c r="E239">
        <v>243000</v>
      </c>
      <c r="F239" t="s">
        <v>13</v>
      </c>
      <c r="G239" t="s">
        <v>14</v>
      </c>
      <c r="H239">
        <v>3</v>
      </c>
      <c r="I239">
        <v>2</v>
      </c>
      <c r="J239">
        <v>1013</v>
      </c>
      <c r="K239">
        <v>1.0259529999999999</v>
      </c>
      <c r="L239" t="s">
        <v>16</v>
      </c>
      <c r="M239">
        <f>V3__67[[#This Row],[Sale Price]]/V3__67[[#This Row],[carpet_area]]</f>
        <v>239.88153998025666</v>
      </c>
      <c r="N239">
        <f>IF(OR(V3__67[[#This Row],[Estimated Value]]="",V3__67[[#This Row],[Estimated Value]]=0),"",V3__67[[#This Row],[Sale Price]]-V3__67[[#This Row],[Estimated Value]])</f>
        <v>137090</v>
      </c>
      <c r="O239">
        <f>IF(OR(V3__67[[#This Row],[Estimated Value]]="",V3__67[[#This Row],[Estimated Value]]=0),"",(V3__67[[#This Row],[Sale Price]]-V3__67[[#This Row],[Estimated Value]])/V3__67[[#This Row],[Estimated Value]])</f>
        <v>1.2944009064299877</v>
      </c>
      <c r="P239" t="str">
        <f t="shared" si="3"/>
        <v>Above Estimate</v>
      </c>
    </row>
    <row r="240" spans="1:16" x14ac:dyDescent="0.3">
      <c r="A240" s="1">
        <v>40053</v>
      </c>
      <c r="B240">
        <v>2009</v>
      </c>
      <c r="C240" t="s">
        <v>21</v>
      </c>
      <c r="D240">
        <v>1076740</v>
      </c>
      <c r="E240">
        <v>1540000</v>
      </c>
      <c r="F240" t="s">
        <v>13</v>
      </c>
      <c r="G240" t="s">
        <v>14</v>
      </c>
      <c r="H240">
        <v>3</v>
      </c>
      <c r="I240">
        <v>3</v>
      </c>
      <c r="J240">
        <v>913</v>
      </c>
      <c r="K240">
        <v>1.0259529999999999</v>
      </c>
      <c r="L240" t="s">
        <v>25</v>
      </c>
      <c r="M240">
        <f>V3__67[[#This Row],[Sale Price]]/V3__67[[#This Row],[carpet_area]]</f>
        <v>1686.7469879518073</v>
      </c>
      <c r="N240">
        <f>IF(OR(V3__67[[#This Row],[Estimated Value]]="",V3__67[[#This Row],[Estimated Value]]=0),"",V3__67[[#This Row],[Sale Price]]-V3__67[[#This Row],[Estimated Value]])</f>
        <v>463260</v>
      </c>
      <c r="O240">
        <f>IF(OR(V3__67[[#This Row],[Estimated Value]]="",V3__67[[#This Row],[Estimated Value]]=0),"",(V3__67[[#This Row],[Sale Price]]-V3__67[[#This Row],[Estimated Value]])/V3__67[[#This Row],[Estimated Value]])</f>
        <v>0.4302431413340268</v>
      </c>
      <c r="P240" t="str">
        <f t="shared" si="3"/>
        <v>Above Estimate</v>
      </c>
    </row>
    <row r="241" spans="1:16" x14ac:dyDescent="0.3">
      <c r="A241" s="1">
        <v>40054</v>
      </c>
      <c r="B241">
        <v>2009</v>
      </c>
      <c r="C241" t="s">
        <v>26</v>
      </c>
      <c r="D241">
        <v>513730</v>
      </c>
      <c r="E241">
        <v>810000</v>
      </c>
      <c r="F241" t="s">
        <v>13</v>
      </c>
      <c r="G241" t="s">
        <v>14</v>
      </c>
      <c r="H241">
        <v>3</v>
      </c>
      <c r="I241">
        <v>3</v>
      </c>
      <c r="J241">
        <v>906</v>
      </c>
      <c r="K241">
        <v>1.0259529999999999</v>
      </c>
      <c r="L241" t="s">
        <v>15</v>
      </c>
      <c r="M241">
        <f>V3__67[[#This Row],[Sale Price]]/V3__67[[#This Row],[carpet_area]]</f>
        <v>894.0397350993378</v>
      </c>
      <c r="N241">
        <f>IF(OR(V3__67[[#This Row],[Estimated Value]]="",V3__67[[#This Row],[Estimated Value]]=0),"",V3__67[[#This Row],[Sale Price]]-V3__67[[#This Row],[Estimated Value]])</f>
        <v>296270</v>
      </c>
      <c r="O241">
        <f>IF(OR(V3__67[[#This Row],[Estimated Value]]="",V3__67[[#This Row],[Estimated Value]]=0),"",(V3__67[[#This Row],[Sale Price]]-V3__67[[#This Row],[Estimated Value]])/V3__67[[#This Row],[Estimated Value]])</f>
        <v>0.57670371595974534</v>
      </c>
      <c r="P241" t="str">
        <f t="shared" si="3"/>
        <v>Above Estimate</v>
      </c>
    </row>
    <row r="242" spans="1:16" x14ac:dyDescent="0.3">
      <c r="A242" s="1">
        <v>40055</v>
      </c>
      <c r="B242">
        <v>2009</v>
      </c>
      <c r="C242" t="s">
        <v>17</v>
      </c>
      <c r="D242">
        <v>157501</v>
      </c>
      <c r="E242">
        <v>334000</v>
      </c>
      <c r="F242" t="s">
        <v>13</v>
      </c>
      <c r="G242" t="s">
        <v>14</v>
      </c>
      <c r="H242">
        <v>3</v>
      </c>
      <c r="I242">
        <v>1</v>
      </c>
      <c r="J242">
        <v>978</v>
      </c>
      <c r="K242">
        <v>1.0259529999999999</v>
      </c>
      <c r="L242" t="s">
        <v>15</v>
      </c>
      <c r="M242">
        <f>V3__67[[#This Row],[Sale Price]]/V3__67[[#This Row],[carpet_area]]</f>
        <v>341.51329243353786</v>
      </c>
      <c r="N242">
        <f>IF(OR(V3__67[[#This Row],[Estimated Value]]="",V3__67[[#This Row],[Estimated Value]]=0),"",V3__67[[#This Row],[Sale Price]]-V3__67[[#This Row],[Estimated Value]])</f>
        <v>176499</v>
      </c>
      <c r="O242">
        <f>IF(OR(V3__67[[#This Row],[Estimated Value]]="",V3__67[[#This Row],[Estimated Value]]=0),"",(V3__67[[#This Row],[Sale Price]]-V3__67[[#This Row],[Estimated Value]])/V3__67[[#This Row],[Estimated Value]])</f>
        <v>1.1206214563717056</v>
      </c>
      <c r="P242" t="str">
        <f t="shared" si="3"/>
        <v>Above Estimate</v>
      </c>
    </row>
    <row r="243" spans="1:16" x14ac:dyDescent="0.3">
      <c r="A243" s="1">
        <v>40056</v>
      </c>
      <c r="B243">
        <v>2009</v>
      </c>
      <c r="C243" t="s">
        <v>18</v>
      </c>
      <c r="D243">
        <v>293580</v>
      </c>
      <c r="E243">
        <v>625000</v>
      </c>
      <c r="F243" t="s">
        <v>13</v>
      </c>
      <c r="G243" t="s">
        <v>14</v>
      </c>
      <c r="H243">
        <v>3</v>
      </c>
      <c r="I243">
        <v>3</v>
      </c>
      <c r="J243">
        <v>1018</v>
      </c>
      <c r="K243">
        <v>1.0259529999999999</v>
      </c>
      <c r="L243" t="s">
        <v>15</v>
      </c>
      <c r="M243">
        <f>V3__67[[#This Row],[Sale Price]]/V3__67[[#This Row],[carpet_area]]</f>
        <v>613.94891944990172</v>
      </c>
      <c r="N243">
        <f>IF(OR(V3__67[[#This Row],[Estimated Value]]="",V3__67[[#This Row],[Estimated Value]]=0),"",V3__67[[#This Row],[Sale Price]]-V3__67[[#This Row],[Estimated Value]])</f>
        <v>331420</v>
      </c>
      <c r="O243">
        <f>IF(OR(V3__67[[#This Row],[Estimated Value]]="",V3__67[[#This Row],[Estimated Value]]=0),"",(V3__67[[#This Row],[Sale Price]]-V3__67[[#This Row],[Estimated Value]])/V3__67[[#This Row],[Estimated Value]])</f>
        <v>1.1288916138701546</v>
      </c>
      <c r="P243" t="str">
        <f t="shared" si="3"/>
        <v>Above Estimate</v>
      </c>
    </row>
    <row r="244" spans="1:16" x14ac:dyDescent="0.3">
      <c r="A244" s="1">
        <v>40057</v>
      </c>
      <c r="B244">
        <v>2009</v>
      </c>
      <c r="C244" t="s">
        <v>12</v>
      </c>
      <c r="D244">
        <v>36330</v>
      </c>
      <c r="E244">
        <v>143000</v>
      </c>
      <c r="F244" t="s">
        <v>19</v>
      </c>
      <c r="G244" t="s">
        <v>20</v>
      </c>
      <c r="H244">
        <v>4</v>
      </c>
      <c r="I244">
        <v>3</v>
      </c>
      <c r="J244">
        <v>1399</v>
      </c>
      <c r="K244">
        <v>1.0259529999999999</v>
      </c>
      <c r="L244" t="s">
        <v>16</v>
      </c>
      <c r="M244">
        <f>V3__67[[#This Row],[Sale Price]]/V3__67[[#This Row],[carpet_area]]</f>
        <v>102.21586847748392</v>
      </c>
      <c r="N244">
        <f>IF(OR(V3__67[[#This Row],[Estimated Value]]="",V3__67[[#This Row],[Estimated Value]]=0),"",V3__67[[#This Row],[Sale Price]]-V3__67[[#This Row],[Estimated Value]])</f>
        <v>106670</v>
      </c>
      <c r="O244">
        <f>IF(OR(V3__67[[#This Row],[Estimated Value]]="",V3__67[[#This Row],[Estimated Value]]=0),"",(V3__67[[#This Row],[Sale Price]]-V3__67[[#This Row],[Estimated Value]])/V3__67[[#This Row],[Estimated Value]])</f>
        <v>2.9361409303605837</v>
      </c>
      <c r="P244" t="str">
        <f t="shared" si="3"/>
        <v>Above Estimate</v>
      </c>
    </row>
    <row r="245" spans="1:16" x14ac:dyDescent="0.3">
      <c r="A245" s="1">
        <v>40058</v>
      </c>
      <c r="B245">
        <v>2009</v>
      </c>
      <c r="C245" t="s">
        <v>21</v>
      </c>
      <c r="D245">
        <v>374500</v>
      </c>
      <c r="E245">
        <v>500000</v>
      </c>
      <c r="F245" t="s">
        <v>13</v>
      </c>
      <c r="G245" t="s">
        <v>14</v>
      </c>
      <c r="H245">
        <v>3</v>
      </c>
      <c r="I245">
        <v>3</v>
      </c>
      <c r="J245">
        <v>1042</v>
      </c>
      <c r="K245">
        <v>1.0259529999999999</v>
      </c>
      <c r="L245" t="s">
        <v>25</v>
      </c>
      <c r="M245">
        <f>V3__67[[#This Row],[Sale Price]]/V3__67[[#This Row],[carpet_area]]</f>
        <v>479.84644913627642</v>
      </c>
      <c r="N245">
        <f>IF(OR(V3__67[[#This Row],[Estimated Value]]="",V3__67[[#This Row],[Estimated Value]]=0),"",V3__67[[#This Row],[Sale Price]]-V3__67[[#This Row],[Estimated Value]])</f>
        <v>125500</v>
      </c>
      <c r="O245">
        <f>IF(OR(V3__67[[#This Row],[Estimated Value]]="",V3__67[[#This Row],[Estimated Value]]=0),"",(V3__67[[#This Row],[Sale Price]]-V3__67[[#This Row],[Estimated Value]])/V3__67[[#This Row],[Estimated Value]])</f>
        <v>0.33511348464619495</v>
      </c>
      <c r="P245" t="str">
        <f t="shared" si="3"/>
        <v>Above Estimate</v>
      </c>
    </row>
    <row r="246" spans="1:16" x14ac:dyDescent="0.3">
      <c r="A246" s="1">
        <v>40059</v>
      </c>
      <c r="B246">
        <v>2009</v>
      </c>
      <c r="C246" t="s">
        <v>18</v>
      </c>
      <c r="D246">
        <v>230370</v>
      </c>
      <c r="E246">
        <v>445000</v>
      </c>
      <c r="F246" t="s">
        <v>13</v>
      </c>
      <c r="G246" t="s">
        <v>14</v>
      </c>
      <c r="H246">
        <v>3</v>
      </c>
      <c r="I246">
        <v>1</v>
      </c>
      <c r="J246">
        <v>1075</v>
      </c>
      <c r="K246">
        <v>1.0259529999999999</v>
      </c>
      <c r="L246" t="s">
        <v>15</v>
      </c>
      <c r="M246">
        <f>V3__67[[#This Row],[Sale Price]]/V3__67[[#This Row],[carpet_area]]</f>
        <v>413.95348837209303</v>
      </c>
      <c r="N246">
        <f>IF(OR(V3__67[[#This Row],[Estimated Value]]="",V3__67[[#This Row],[Estimated Value]]=0),"",V3__67[[#This Row],[Sale Price]]-V3__67[[#This Row],[Estimated Value]])</f>
        <v>214630</v>
      </c>
      <c r="O246">
        <f>IF(OR(V3__67[[#This Row],[Estimated Value]]="",V3__67[[#This Row],[Estimated Value]]=0),"",(V3__67[[#This Row],[Sale Price]]-V3__67[[#This Row],[Estimated Value]])/V3__67[[#This Row],[Estimated Value]])</f>
        <v>0.9316751313105005</v>
      </c>
      <c r="P246" t="str">
        <f t="shared" si="3"/>
        <v>Above Estimate</v>
      </c>
    </row>
    <row r="247" spans="1:16" x14ac:dyDescent="0.3">
      <c r="A247" s="1">
        <v>40060</v>
      </c>
      <c r="B247">
        <v>2009</v>
      </c>
      <c r="C247" t="s">
        <v>26</v>
      </c>
      <c r="D247">
        <v>762510</v>
      </c>
      <c r="E247">
        <v>1295000</v>
      </c>
      <c r="F247" t="s">
        <v>13</v>
      </c>
      <c r="G247" t="s">
        <v>14</v>
      </c>
      <c r="H247">
        <v>3</v>
      </c>
      <c r="I247">
        <v>1</v>
      </c>
      <c r="J247">
        <v>1059</v>
      </c>
      <c r="K247">
        <v>1.0259529999999999</v>
      </c>
      <c r="L247" t="s">
        <v>22</v>
      </c>
      <c r="M247">
        <f>V3__67[[#This Row],[Sale Price]]/V3__67[[#This Row],[carpet_area]]</f>
        <v>1222.8517469310671</v>
      </c>
      <c r="N247">
        <f>IF(OR(V3__67[[#This Row],[Estimated Value]]="",V3__67[[#This Row],[Estimated Value]]=0),"",V3__67[[#This Row],[Sale Price]]-V3__67[[#This Row],[Estimated Value]])</f>
        <v>532490</v>
      </c>
      <c r="O247">
        <f>IF(OR(V3__67[[#This Row],[Estimated Value]]="",V3__67[[#This Row],[Estimated Value]]=0),"",(V3__67[[#This Row],[Sale Price]]-V3__67[[#This Row],[Estimated Value]])/V3__67[[#This Row],[Estimated Value]])</f>
        <v>0.69833838244744328</v>
      </c>
      <c r="P247" t="str">
        <f t="shared" si="3"/>
        <v>Above Estimate</v>
      </c>
    </row>
    <row r="248" spans="1:16" x14ac:dyDescent="0.3">
      <c r="A248" s="1">
        <v>40061</v>
      </c>
      <c r="B248">
        <v>2009</v>
      </c>
      <c r="C248" t="s">
        <v>26</v>
      </c>
      <c r="D248">
        <v>1052590</v>
      </c>
      <c r="E248">
        <v>1100000</v>
      </c>
      <c r="F248" t="s">
        <v>13</v>
      </c>
      <c r="G248" t="s">
        <v>14</v>
      </c>
      <c r="H248">
        <v>3</v>
      </c>
      <c r="I248">
        <v>1</v>
      </c>
      <c r="J248">
        <v>936</v>
      </c>
      <c r="K248">
        <v>1.0259529999999999</v>
      </c>
      <c r="L248" t="s">
        <v>22</v>
      </c>
      <c r="M248">
        <f>V3__67[[#This Row],[Sale Price]]/V3__67[[#This Row],[carpet_area]]</f>
        <v>1175.2136752136753</v>
      </c>
      <c r="N248">
        <f>IF(OR(V3__67[[#This Row],[Estimated Value]]="",V3__67[[#This Row],[Estimated Value]]=0),"",V3__67[[#This Row],[Sale Price]]-V3__67[[#This Row],[Estimated Value]])</f>
        <v>47410</v>
      </c>
      <c r="O248">
        <f>IF(OR(V3__67[[#This Row],[Estimated Value]]="",V3__67[[#This Row],[Estimated Value]]=0),"",(V3__67[[#This Row],[Sale Price]]-V3__67[[#This Row],[Estimated Value]])/V3__67[[#This Row],[Estimated Value]])</f>
        <v>4.5041279130525656E-2</v>
      </c>
      <c r="P248" t="str">
        <f t="shared" si="3"/>
        <v>Above Estimate</v>
      </c>
    </row>
    <row r="249" spans="1:16" x14ac:dyDescent="0.3">
      <c r="A249" s="1">
        <v>40062</v>
      </c>
      <c r="B249">
        <v>2009</v>
      </c>
      <c r="C249" t="s">
        <v>17</v>
      </c>
      <c r="D249">
        <v>124601</v>
      </c>
      <c r="E249">
        <v>250000</v>
      </c>
      <c r="F249" t="s">
        <v>13</v>
      </c>
      <c r="G249" t="s">
        <v>14</v>
      </c>
      <c r="H249">
        <v>3</v>
      </c>
      <c r="I249">
        <v>3</v>
      </c>
      <c r="J249">
        <v>1038</v>
      </c>
      <c r="K249">
        <v>1.0259529999999999</v>
      </c>
      <c r="L249" t="s">
        <v>16</v>
      </c>
      <c r="M249">
        <f>V3__67[[#This Row],[Sale Price]]/V3__67[[#This Row],[carpet_area]]</f>
        <v>240.84778420038535</v>
      </c>
      <c r="N249">
        <f>IF(OR(V3__67[[#This Row],[Estimated Value]]="",V3__67[[#This Row],[Estimated Value]]=0),"",V3__67[[#This Row],[Sale Price]]-V3__67[[#This Row],[Estimated Value]])</f>
        <v>125399</v>
      </c>
      <c r="O249">
        <f>IF(OR(V3__67[[#This Row],[Estimated Value]]="",V3__67[[#This Row],[Estimated Value]]=0),"",(V3__67[[#This Row],[Sale Price]]-V3__67[[#This Row],[Estimated Value]])/V3__67[[#This Row],[Estimated Value]])</f>
        <v>1.0064044429819985</v>
      </c>
      <c r="P249" t="str">
        <f t="shared" si="3"/>
        <v>Above Estimate</v>
      </c>
    </row>
    <row r="250" spans="1:16" x14ac:dyDescent="0.3">
      <c r="A250" s="1">
        <v>40063</v>
      </c>
      <c r="B250">
        <v>2009</v>
      </c>
      <c r="C250" t="s">
        <v>17</v>
      </c>
      <c r="D250">
        <v>110110</v>
      </c>
      <c r="E250">
        <v>150000</v>
      </c>
      <c r="F250" t="s">
        <v>13</v>
      </c>
      <c r="G250" t="s">
        <v>14</v>
      </c>
      <c r="H250">
        <v>3</v>
      </c>
      <c r="I250">
        <v>3</v>
      </c>
      <c r="J250">
        <v>1074</v>
      </c>
      <c r="K250">
        <v>1.0259529999999999</v>
      </c>
      <c r="L250" t="s">
        <v>25</v>
      </c>
      <c r="M250">
        <f>V3__67[[#This Row],[Sale Price]]/V3__67[[#This Row],[carpet_area]]</f>
        <v>139.66480446927375</v>
      </c>
      <c r="N250">
        <f>IF(OR(V3__67[[#This Row],[Estimated Value]]="",V3__67[[#This Row],[Estimated Value]]=0),"",V3__67[[#This Row],[Sale Price]]-V3__67[[#This Row],[Estimated Value]])</f>
        <v>39890</v>
      </c>
      <c r="O250">
        <f>IF(OR(V3__67[[#This Row],[Estimated Value]]="",V3__67[[#This Row],[Estimated Value]]=0),"",(V3__67[[#This Row],[Sale Price]]-V3__67[[#This Row],[Estimated Value]])/V3__67[[#This Row],[Estimated Value]])</f>
        <v>0.36227408954681684</v>
      </c>
      <c r="P250" t="str">
        <f t="shared" si="3"/>
        <v>Above Estimate</v>
      </c>
    </row>
    <row r="251" spans="1:16" x14ac:dyDescent="0.3">
      <c r="A251" s="1">
        <v>40064</v>
      </c>
      <c r="B251">
        <v>2009</v>
      </c>
      <c r="C251" t="s">
        <v>26</v>
      </c>
      <c r="D251">
        <v>581630</v>
      </c>
      <c r="E251">
        <v>695000</v>
      </c>
      <c r="F251" t="s">
        <v>13</v>
      </c>
      <c r="G251" t="s">
        <v>14</v>
      </c>
      <c r="H251">
        <v>3</v>
      </c>
      <c r="I251">
        <v>1</v>
      </c>
      <c r="J251">
        <v>988</v>
      </c>
      <c r="K251">
        <v>1.0259529999999999</v>
      </c>
      <c r="L251" t="s">
        <v>22</v>
      </c>
      <c r="M251">
        <f>V3__67[[#This Row],[Sale Price]]/V3__67[[#This Row],[carpet_area]]</f>
        <v>703.44129554655865</v>
      </c>
      <c r="N251">
        <f>IF(OR(V3__67[[#This Row],[Estimated Value]]="",V3__67[[#This Row],[Estimated Value]]=0),"",V3__67[[#This Row],[Sale Price]]-V3__67[[#This Row],[Estimated Value]])</f>
        <v>113370</v>
      </c>
      <c r="O251">
        <f>IF(OR(V3__67[[#This Row],[Estimated Value]]="",V3__67[[#This Row],[Estimated Value]]=0),"",(V3__67[[#This Row],[Sale Price]]-V3__67[[#This Row],[Estimated Value]])/V3__67[[#This Row],[Estimated Value]])</f>
        <v>0.19491773120368619</v>
      </c>
      <c r="P251" t="str">
        <f t="shared" si="3"/>
        <v>Above Estimate</v>
      </c>
    </row>
    <row r="252" spans="1:16" x14ac:dyDescent="0.3">
      <c r="A252" s="1">
        <v>40065</v>
      </c>
      <c r="B252">
        <v>2009</v>
      </c>
      <c r="C252" t="s">
        <v>17</v>
      </c>
      <c r="D252">
        <v>107450</v>
      </c>
      <c r="E252">
        <v>190000</v>
      </c>
      <c r="F252" t="s">
        <v>19</v>
      </c>
      <c r="G252" t="s">
        <v>20</v>
      </c>
      <c r="H252">
        <v>4</v>
      </c>
      <c r="I252">
        <v>2</v>
      </c>
      <c r="J252">
        <v>1374</v>
      </c>
      <c r="K252">
        <v>1.0259529999999999</v>
      </c>
      <c r="L252" t="s">
        <v>22</v>
      </c>
      <c r="M252">
        <f>V3__67[[#This Row],[Sale Price]]/V3__67[[#This Row],[carpet_area]]</f>
        <v>138.28238719068415</v>
      </c>
      <c r="N252">
        <f>IF(OR(V3__67[[#This Row],[Estimated Value]]="",V3__67[[#This Row],[Estimated Value]]=0),"",V3__67[[#This Row],[Sale Price]]-V3__67[[#This Row],[Estimated Value]])</f>
        <v>82550</v>
      </c>
      <c r="O252">
        <f>IF(OR(V3__67[[#This Row],[Estimated Value]]="",V3__67[[#This Row],[Estimated Value]]=0),"",(V3__67[[#This Row],[Sale Price]]-V3__67[[#This Row],[Estimated Value]])/V3__67[[#This Row],[Estimated Value]])</f>
        <v>0.76826430898092135</v>
      </c>
      <c r="P252" t="str">
        <f t="shared" si="3"/>
        <v>Above Estimate</v>
      </c>
    </row>
    <row r="253" spans="1:16" x14ac:dyDescent="0.3">
      <c r="A253" s="1">
        <v>40066</v>
      </c>
      <c r="B253">
        <v>2009</v>
      </c>
      <c r="C253" t="s">
        <v>12</v>
      </c>
      <c r="D253">
        <v>55090</v>
      </c>
      <c r="E253">
        <v>155000</v>
      </c>
      <c r="F253" t="s">
        <v>13</v>
      </c>
      <c r="G253" t="s">
        <v>14</v>
      </c>
      <c r="H253">
        <v>3</v>
      </c>
      <c r="I253">
        <v>1</v>
      </c>
      <c r="J253">
        <v>1069</v>
      </c>
      <c r="K253">
        <v>1.0259529999999999</v>
      </c>
      <c r="L253" t="s">
        <v>25</v>
      </c>
      <c r="M253">
        <f>V3__67[[#This Row],[Sale Price]]/V3__67[[#This Row],[carpet_area]]</f>
        <v>144.99532273152479</v>
      </c>
      <c r="N253">
        <f>IF(OR(V3__67[[#This Row],[Estimated Value]]="",V3__67[[#This Row],[Estimated Value]]=0),"",V3__67[[#This Row],[Sale Price]]-V3__67[[#This Row],[Estimated Value]])</f>
        <v>99910</v>
      </c>
      <c r="O253">
        <f>IF(OR(V3__67[[#This Row],[Estimated Value]]="",V3__67[[#This Row],[Estimated Value]]=0),"",(V3__67[[#This Row],[Sale Price]]-V3__67[[#This Row],[Estimated Value]])/V3__67[[#This Row],[Estimated Value]])</f>
        <v>1.813577781811581</v>
      </c>
      <c r="P253" t="str">
        <f t="shared" si="3"/>
        <v>Above Estimate</v>
      </c>
    </row>
    <row r="254" spans="1:16" x14ac:dyDescent="0.3">
      <c r="A254" s="1">
        <v>40067</v>
      </c>
      <c r="B254">
        <v>2009</v>
      </c>
      <c r="C254" t="s">
        <v>26</v>
      </c>
      <c r="D254">
        <v>394940</v>
      </c>
      <c r="E254">
        <v>655000</v>
      </c>
      <c r="F254" t="s">
        <v>13</v>
      </c>
      <c r="G254" t="s">
        <v>14</v>
      </c>
      <c r="H254">
        <v>3</v>
      </c>
      <c r="I254">
        <v>1</v>
      </c>
      <c r="J254">
        <v>1004</v>
      </c>
      <c r="K254">
        <v>1.0259529999999999</v>
      </c>
      <c r="L254" t="s">
        <v>16</v>
      </c>
      <c r="M254">
        <f>V3__67[[#This Row],[Sale Price]]/V3__67[[#This Row],[carpet_area]]</f>
        <v>652.39043824701196</v>
      </c>
      <c r="N254">
        <f>IF(OR(V3__67[[#This Row],[Estimated Value]]="",V3__67[[#This Row],[Estimated Value]]=0),"",V3__67[[#This Row],[Sale Price]]-V3__67[[#This Row],[Estimated Value]])</f>
        <v>260060</v>
      </c>
      <c r="O254">
        <f>IF(OR(V3__67[[#This Row],[Estimated Value]]="",V3__67[[#This Row],[Estimated Value]]=0),"",(V3__67[[#This Row],[Sale Price]]-V3__67[[#This Row],[Estimated Value]])/V3__67[[#This Row],[Estimated Value]])</f>
        <v>0.65847976907884742</v>
      </c>
      <c r="P254" t="str">
        <f t="shared" si="3"/>
        <v>Above Estimate</v>
      </c>
    </row>
    <row r="255" spans="1:16" x14ac:dyDescent="0.3">
      <c r="A255" s="1">
        <v>40068</v>
      </c>
      <c r="B255">
        <v>2009</v>
      </c>
      <c r="C255" t="s">
        <v>18</v>
      </c>
      <c r="D255">
        <v>303940</v>
      </c>
      <c r="E255">
        <v>670000</v>
      </c>
      <c r="F255" t="s">
        <v>13</v>
      </c>
      <c r="G255" t="s">
        <v>14</v>
      </c>
      <c r="H255">
        <v>3</v>
      </c>
      <c r="I255">
        <v>2</v>
      </c>
      <c r="J255">
        <v>1044</v>
      </c>
      <c r="K255">
        <v>1.0259529999999999</v>
      </c>
      <c r="L255" t="s">
        <v>15</v>
      </c>
      <c r="M255">
        <f>V3__67[[#This Row],[Sale Price]]/V3__67[[#This Row],[carpet_area]]</f>
        <v>641.76245210727973</v>
      </c>
      <c r="N255">
        <f>IF(OR(V3__67[[#This Row],[Estimated Value]]="",V3__67[[#This Row],[Estimated Value]]=0),"",V3__67[[#This Row],[Sale Price]]-V3__67[[#This Row],[Estimated Value]])</f>
        <v>366060</v>
      </c>
      <c r="O255">
        <f>IF(OR(V3__67[[#This Row],[Estimated Value]]="",V3__67[[#This Row],[Estimated Value]]=0),"",(V3__67[[#This Row],[Sale Price]]-V3__67[[#This Row],[Estimated Value]])/V3__67[[#This Row],[Estimated Value]])</f>
        <v>1.2043824439034019</v>
      </c>
      <c r="P255" t="str">
        <f t="shared" si="3"/>
        <v>Above Estimate</v>
      </c>
    </row>
    <row r="256" spans="1:16" x14ac:dyDescent="0.3">
      <c r="A256" s="1">
        <v>40069</v>
      </c>
      <c r="B256">
        <v>2009</v>
      </c>
      <c r="C256" t="s">
        <v>26</v>
      </c>
      <c r="D256">
        <v>829710</v>
      </c>
      <c r="E256">
        <v>1236000</v>
      </c>
      <c r="F256" t="s">
        <v>13</v>
      </c>
      <c r="G256" t="s">
        <v>14</v>
      </c>
      <c r="H256">
        <v>3</v>
      </c>
      <c r="I256">
        <v>2</v>
      </c>
      <c r="J256">
        <v>914</v>
      </c>
      <c r="K256">
        <v>1.0259529999999999</v>
      </c>
      <c r="L256" t="s">
        <v>15</v>
      </c>
      <c r="M256">
        <f>V3__67[[#This Row],[Sale Price]]/V3__67[[#This Row],[carpet_area]]</f>
        <v>1352.2975929978118</v>
      </c>
      <c r="N256">
        <f>IF(OR(V3__67[[#This Row],[Estimated Value]]="",V3__67[[#This Row],[Estimated Value]]=0),"",V3__67[[#This Row],[Sale Price]]-V3__67[[#This Row],[Estimated Value]])</f>
        <v>406290</v>
      </c>
      <c r="O256">
        <f>IF(OR(V3__67[[#This Row],[Estimated Value]]="",V3__67[[#This Row],[Estimated Value]]=0),"",(V3__67[[#This Row],[Sale Price]]-V3__67[[#This Row],[Estimated Value]])/V3__67[[#This Row],[Estimated Value]])</f>
        <v>0.48967711610080633</v>
      </c>
      <c r="P256" t="str">
        <f t="shared" si="3"/>
        <v>Above Estimate</v>
      </c>
    </row>
    <row r="257" spans="1:16" x14ac:dyDescent="0.3">
      <c r="A257" s="1">
        <v>40070</v>
      </c>
      <c r="B257">
        <v>2009</v>
      </c>
      <c r="C257" t="s">
        <v>12</v>
      </c>
      <c r="D257">
        <v>66150</v>
      </c>
      <c r="E257">
        <v>140000</v>
      </c>
      <c r="F257" t="s">
        <v>13</v>
      </c>
      <c r="G257" t="s">
        <v>14</v>
      </c>
      <c r="H257">
        <v>3</v>
      </c>
      <c r="I257">
        <v>2</v>
      </c>
      <c r="J257">
        <v>998</v>
      </c>
      <c r="K257">
        <v>1.0259529999999999</v>
      </c>
      <c r="L257" t="s">
        <v>25</v>
      </c>
      <c r="M257">
        <f>V3__67[[#This Row],[Sale Price]]/V3__67[[#This Row],[carpet_area]]</f>
        <v>140.28056112224448</v>
      </c>
      <c r="N257">
        <f>IF(OR(V3__67[[#This Row],[Estimated Value]]="",V3__67[[#This Row],[Estimated Value]]=0),"",V3__67[[#This Row],[Sale Price]]-V3__67[[#This Row],[Estimated Value]])</f>
        <v>73850</v>
      </c>
      <c r="O257">
        <f>IF(OR(V3__67[[#This Row],[Estimated Value]]="",V3__67[[#This Row],[Estimated Value]]=0),"",(V3__67[[#This Row],[Sale Price]]-V3__67[[#This Row],[Estimated Value]])/V3__67[[#This Row],[Estimated Value]])</f>
        <v>1.1164021164021165</v>
      </c>
      <c r="P257" t="str">
        <f t="shared" si="3"/>
        <v>Above Estimate</v>
      </c>
    </row>
    <row r="258" spans="1:16" x14ac:dyDescent="0.3">
      <c r="A258" s="1">
        <v>40071</v>
      </c>
      <c r="B258">
        <v>2009</v>
      </c>
      <c r="C258" t="s">
        <v>26</v>
      </c>
      <c r="D258">
        <v>342930</v>
      </c>
      <c r="E258">
        <v>445000</v>
      </c>
      <c r="F258" t="s">
        <v>13</v>
      </c>
      <c r="G258" t="s">
        <v>14</v>
      </c>
      <c r="H258">
        <v>3</v>
      </c>
      <c r="I258">
        <v>1</v>
      </c>
      <c r="J258">
        <v>1068</v>
      </c>
      <c r="K258">
        <v>1.0259529999999999</v>
      </c>
      <c r="L258" t="s">
        <v>16</v>
      </c>
      <c r="M258">
        <f>V3__67[[#This Row],[Sale Price]]/V3__67[[#This Row],[carpet_area]]</f>
        <v>416.66666666666669</v>
      </c>
      <c r="N258">
        <f>IF(OR(V3__67[[#This Row],[Estimated Value]]="",V3__67[[#This Row],[Estimated Value]]=0),"",V3__67[[#This Row],[Sale Price]]-V3__67[[#This Row],[Estimated Value]])</f>
        <v>102070</v>
      </c>
      <c r="O258">
        <f>IF(OR(V3__67[[#This Row],[Estimated Value]]="",V3__67[[#This Row],[Estimated Value]]=0),"",(V3__67[[#This Row],[Sale Price]]-V3__67[[#This Row],[Estimated Value]])/V3__67[[#This Row],[Estimated Value]])</f>
        <v>0.2976409179715977</v>
      </c>
      <c r="P258" t="str">
        <f t="shared" ref="P258:P321" si="4">IF(N258="","No Estimate",IF(N258&gt;0,"Above Estimate",IF(N258&lt;0,"Below Estimate","At Estimate")))</f>
        <v>Above Estimate</v>
      </c>
    </row>
    <row r="259" spans="1:16" x14ac:dyDescent="0.3">
      <c r="A259" s="1">
        <v>40072</v>
      </c>
      <c r="B259">
        <v>2009</v>
      </c>
      <c r="C259" t="s">
        <v>18</v>
      </c>
      <c r="D259">
        <v>238770</v>
      </c>
      <c r="E259">
        <v>410000</v>
      </c>
      <c r="F259" t="s">
        <v>13</v>
      </c>
      <c r="G259" t="s">
        <v>14</v>
      </c>
      <c r="H259">
        <v>3</v>
      </c>
      <c r="I259">
        <v>3</v>
      </c>
      <c r="J259">
        <v>1051</v>
      </c>
      <c r="K259">
        <v>1.0259529999999999</v>
      </c>
      <c r="L259" t="s">
        <v>22</v>
      </c>
      <c r="M259">
        <f>V3__67[[#This Row],[Sale Price]]/V3__67[[#This Row],[carpet_area]]</f>
        <v>390.10466222645101</v>
      </c>
      <c r="N259">
        <f>IF(OR(V3__67[[#This Row],[Estimated Value]]="",V3__67[[#This Row],[Estimated Value]]=0),"",V3__67[[#This Row],[Sale Price]]-V3__67[[#This Row],[Estimated Value]])</f>
        <v>171230</v>
      </c>
      <c r="O259">
        <f>IF(OR(V3__67[[#This Row],[Estimated Value]]="",V3__67[[#This Row],[Estimated Value]]=0),"",(V3__67[[#This Row],[Sale Price]]-V3__67[[#This Row],[Estimated Value]])/V3__67[[#This Row],[Estimated Value]])</f>
        <v>0.71713364325501527</v>
      </c>
      <c r="P259" t="str">
        <f t="shared" si="4"/>
        <v>Above Estimate</v>
      </c>
    </row>
    <row r="260" spans="1:16" x14ac:dyDescent="0.3">
      <c r="A260" s="1">
        <v>40073</v>
      </c>
      <c r="B260">
        <v>2009</v>
      </c>
      <c r="C260" t="s">
        <v>17</v>
      </c>
      <c r="D260">
        <v>109550</v>
      </c>
      <c r="E260">
        <v>230000</v>
      </c>
      <c r="F260" t="s">
        <v>13</v>
      </c>
      <c r="G260" t="s">
        <v>14</v>
      </c>
      <c r="H260">
        <v>3</v>
      </c>
      <c r="I260">
        <v>2</v>
      </c>
      <c r="J260">
        <v>1009</v>
      </c>
      <c r="K260">
        <v>1.0259529999999999</v>
      </c>
      <c r="L260" t="s">
        <v>25</v>
      </c>
      <c r="M260">
        <f>V3__67[[#This Row],[Sale Price]]/V3__67[[#This Row],[carpet_area]]</f>
        <v>227.94846382556986</v>
      </c>
      <c r="N260">
        <f>IF(OR(V3__67[[#This Row],[Estimated Value]]="",V3__67[[#This Row],[Estimated Value]]=0),"",V3__67[[#This Row],[Sale Price]]-V3__67[[#This Row],[Estimated Value]])</f>
        <v>120450</v>
      </c>
      <c r="O260">
        <f>IF(OR(V3__67[[#This Row],[Estimated Value]]="",V3__67[[#This Row],[Estimated Value]]=0),"",(V3__67[[#This Row],[Sale Price]]-V3__67[[#This Row],[Estimated Value]])/V3__67[[#This Row],[Estimated Value]])</f>
        <v>1.0994979461433136</v>
      </c>
      <c r="P260" t="str">
        <f t="shared" si="4"/>
        <v>Above Estimate</v>
      </c>
    </row>
    <row r="261" spans="1:16" x14ac:dyDescent="0.3">
      <c r="A261" s="1">
        <v>40074</v>
      </c>
      <c r="B261">
        <v>2009</v>
      </c>
      <c r="C261" t="s">
        <v>21</v>
      </c>
      <c r="D261">
        <v>607320</v>
      </c>
      <c r="E261">
        <v>1400000</v>
      </c>
      <c r="F261" t="s">
        <v>13</v>
      </c>
      <c r="G261" t="s">
        <v>14</v>
      </c>
      <c r="H261">
        <v>3</v>
      </c>
      <c r="I261">
        <v>3</v>
      </c>
      <c r="J261">
        <v>1028</v>
      </c>
      <c r="K261">
        <v>1.0259529999999999</v>
      </c>
      <c r="L261" t="s">
        <v>22</v>
      </c>
      <c r="M261">
        <f>V3__67[[#This Row],[Sale Price]]/V3__67[[#This Row],[carpet_area]]</f>
        <v>1361.8677042801557</v>
      </c>
      <c r="N261">
        <f>IF(OR(V3__67[[#This Row],[Estimated Value]]="",V3__67[[#This Row],[Estimated Value]]=0),"",V3__67[[#This Row],[Sale Price]]-V3__67[[#This Row],[Estimated Value]])</f>
        <v>792680</v>
      </c>
      <c r="O261">
        <f>IF(OR(V3__67[[#This Row],[Estimated Value]]="",V3__67[[#This Row],[Estimated Value]]=0),"",(V3__67[[#This Row],[Sale Price]]-V3__67[[#This Row],[Estimated Value]])/V3__67[[#This Row],[Estimated Value]])</f>
        <v>1.3052097740894422</v>
      </c>
      <c r="P261" t="str">
        <f t="shared" si="4"/>
        <v>Above Estimate</v>
      </c>
    </row>
    <row r="262" spans="1:16" x14ac:dyDescent="0.3">
      <c r="A262" s="1">
        <v>40075</v>
      </c>
      <c r="B262">
        <v>2009</v>
      </c>
      <c r="C262" t="s">
        <v>26</v>
      </c>
      <c r="D262">
        <v>1365140</v>
      </c>
      <c r="E262">
        <v>2650000</v>
      </c>
      <c r="F262" t="s">
        <v>13</v>
      </c>
      <c r="G262" t="s">
        <v>14</v>
      </c>
      <c r="H262">
        <v>3</v>
      </c>
      <c r="I262">
        <v>2</v>
      </c>
      <c r="J262">
        <v>1060</v>
      </c>
      <c r="K262">
        <v>1.0259529999999999</v>
      </c>
      <c r="L262" t="s">
        <v>22</v>
      </c>
      <c r="M262">
        <f>V3__67[[#This Row],[Sale Price]]/V3__67[[#This Row],[carpet_area]]</f>
        <v>2500</v>
      </c>
      <c r="N262">
        <f>IF(OR(V3__67[[#This Row],[Estimated Value]]="",V3__67[[#This Row],[Estimated Value]]=0),"",V3__67[[#This Row],[Sale Price]]-V3__67[[#This Row],[Estimated Value]])</f>
        <v>1284860</v>
      </c>
      <c r="O262">
        <f>IF(OR(V3__67[[#This Row],[Estimated Value]]="",V3__67[[#This Row],[Estimated Value]]=0),"",(V3__67[[#This Row],[Sale Price]]-V3__67[[#This Row],[Estimated Value]])/V3__67[[#This Row],[Estimated Value]])</f>
        <v>0.94119284468992193</v>
      </c>
      <c r="P262" t="str">
        <f t="shared" si="4"/>
        <v>Above Estimate</v>
      </c>
    </row>
    <row r="263" spans="1:16" x14ac:dyDescent="0.3">
      <c r="A263" s="1">
        <v>40076</v>
      </c>
      <c r="B263">
        <v>2009</v>
      </c>
      <c r="C263" t="s">
        <v>26</v>
      </c>
      <c r="D263">
        <v>387800</v>
      </c>
      <c r="E263">
        <v>503500</v>
      </c>
      <c r="F263" t="s">
        <v>13</v>
      </c>
      <c r="G263" t="s">
        <v>14</v>
      </c>
      <c r="H263">
        <v>3</v>
      </c>
      <c r="I263">
        <v>3</v>
      </c>
      <c r="J263">
        <v>1091</v>
      </c>
      <c r="K263">
        <v>1.0259529999999999</v>
      </c>
      <c r="L263" t="s">
        <v>25</v>
      </c>
      <c r="M263">
        <f>V3__67[[#This Row],[Sale Price]]/V3__67[[#This Row],[carpet_area]]</f>
        <v>461.5032080659945</v>
      </c>
      <c r="N263">
        <f>IF(OR(V3__67[[#This Row],[Estimated Value]]="",V3__67[[#This Row],[Estimated Value]]=0),"",V3__67[[#This Row],[Sale Price]]-V3__67[[#This Row],[Estimated Value]])</f>
        <v>115700</v>
      </c>
      <c r="O263">
        <f>IF(OR(V3__67[[#This Row],[Estimated Value]]="",V3__67[[#This Row],[Estimated Value]]=0),"",(V3__67[[#This Row],[Sale Price]]-V3__67[[#This Row],[Estimated Value]])/V3__67[[#This Row],[Estimated Value]])</f>
        <v>0.29834966477565755</v>
      </c>
      <c r="P263" t="str">
        <f t="shared" si="4"/>
        <v>Above Estimate</v>
      </c>
    </row>
    <row r="264" spans="1:16" x14ac:dyDescent="0.3">
      <c r="A264" s="1">
        <v>40077</v>
      </c>
      <c r="B264">
        <v>2009</v>
      </c>
      <c r="C264" t="s">
        <v>12</v>
      </c>
      <c r="D264">
        <v>60690</v>
      </c>
      <c r="E264">
        <v>105000</v>
      </c>
      <c r="F264" t="s">
        <v>23</v>
      </c>
      <c r="G264" t="s">
        <v>24</v>
      </c>
      <c r="H264">
        <v>6</v>
      </c>
      <c r="I264">
        <v>6</v>
      </c>
      <c r="J264">
        <v>1891</v>
      </c>
      <c r="K264">
        <v>1.0259529999999999</v>
      </c>
      <c r="L264" t="s">
        <v>22</v>
      </c>
      <c r="M264">
        <f>V3__67[[#This Row],[Sale Price]]/V3__67[[#This Row],[carpet_area]]</f>
        <v>55.526176626123743</v>
      </c>
      <c r="N264">
        <f>IF(OR(V3__67[[#This Row],[Estimated Value]]="",V3__67[[#This Row],[Estimated Value]]=0),"",V3__67[[#This Row],[Sale Price]]-V3__67[[#This Row],[Estimated Value]])</f>
        <v>44310</v>
      </c>
      <c r="O264">
        <f>IF(OR(V3__67[[#This Row],[Estimated Value]]="",V3__67[[#This Row],[Estimated Value]]=0),"",(V3__67[[#This Row],[Sale Price]]-V3__67[[#This Row],[Estimated Value]])/V3__67[[#This Row],[Estimated Value]])</f>
        <v>0.73010380622837368</v>
      </c>
      <c r="P264" t="str">
        <f t="shared" si="4"/>
        <v>Above Estimate</v>
      </c>
    </row>
    <row r="265" spans="1:16" x14ac:dyDescent="0.3">
      <c r="A265" s="1">
        <v>40078</v>
      </c>
      <c r="B265">
        <v>2009</v>
      </c>
      <c r="C265" t="s">
        <v>26</v>
      </c>
      <c r="D265">
        <v>278250</v>
      </c>
      <c r="E265">
        <v>1668900</v>
      </c>
      <c r="F265" t="s">
        <v>13</v>
      </c>
      <c r="G265" t="s">
        <v>14</v>
      </c>
      <c r="H265">
        <v>3</v>
      </c>
      <c r="I265">
        <v>3</v>
      </c>
      <c r="J265">
        <v>953</v>
      </c>
      <c r="K265">
        <v>1.0259529999999999</v>
      </c>
      <c r="L265" t="s">
        <v>16</v>
      </c>
      <c r="M265">
        <f>V3__67[[#This Row],[Sale Price]]/V3__67[[#This Row],[carpet_area]]</f>
        <v>1751.2067156348373</v>
      </c>
      <c r="N265">
        <f>IF(OR(V3__67[[#This Row],[Estimated Value]]="",V3__67[[#This Row],[Estimated Value]]=0),"",V3__67[[#This Row],[Sale Price]]-V3__67[[#This Row],[Estimated Value]])</f>
        <v>1390650</v>
      </c>
      <c r="O265">
        <f>IF(OR(V3__67[[#This Row],[Estimated Value]]="",V3__67[[#This Row],[Estimated Value]]=0),"",(V3__67[[#This Row],[Sale Price]]-V3__67[[#This Row],[Estimated Value]])/V3__67[[#This Row],[Estimated Value]])</f>
        <v>4.9978436657681939</v>
      </c>
      <c r="P265" t="str">
        <f t="shared" si="4"/>
        <v>Above Estimate</v>
      </c>
    </row>
    <row r="266" spans="1:16" x14ac:dyDescent="0.3">
      <c r="A266" s="1">
        <v>40079</v>
      </c>
      <c r="B266">
        <v>2009</v>
      </c>
      <c r="C266" t="s">
        <v>21</v>
      </c>
      <c r="D266">
        <v>3850000</v>
      </c>
      <c r="E266">
        <v>7400000</v>
      </c>
      <c r="F266" t="s">
        <v>13</v>
      </c>
      <c r="G266" t="s">
        <v>14</v>
      </c>
      <c r="H266">
        <v>3</v>
      </c>
      <c r="I266">
        <v>3</v>
      </c>
      <c r="J266">
        <v>1006</v>
      </c>
      <c r="K266">
        <v>1.0259529999999999</v>
      </c>
      <c r="L266" t="s">
        <v>15</v>
      </c>
      <c r="M266">
        <f>V3__67[[#This Row],[Sale Price]]/V3__67[[#This Row],[carpet_area]]</f>
        <v>7355.8648111332004</v>
      </c>
      <c r="N266">
        <f>IF(OR(V3__67[[#This Row],[Estimated Value]]="",V3__67[[#This Row],[Estimated Value]]=0),"",V3__67[[#This Row],[Sale Price]]-V3__67[[#This Row],[Estimated Value]])</f>
        <v>3550000</v>
      </c>
      <c r="O266">
        <f>IF(OR(V3__67[[#This Row],[Estimated Value]]="",V3__67[[#This Row],[Estimated Value]]=0),"",(V3__67[[#This Row],[Sale Price]]-V3__67[[#This Row],[Estimated Value]])/V3__67[[#This Row],[Estimated Value]])</f>
        <v>0.92207792207792205</v>
      </c>
      <c r="P266" t="str">
        <f t="shared" si="4"/>
        <v>Above Estimate</v>
      </c>
    </row>
    <row r="267" spans="1:16" x14ac:dyDescent="0.3">
      <c r="A267" s="1">
        <v>40080</v>
      </c>
      <c r="B267">
        <v>2009</v>
      </c>
      <c r="C267" t="s">
        <v>12</v>
      </c>
      <c r="D267">
        <v>72730</v>
      </c>
      <c r="E267">
        <v>189900</v>
      </c>
      <c r="F267" t="s">
        <v>19</v>
      </c>
      <c r="G267" t="s">
        <v>20</v>
      </c>
      <c r="H267">
        <v>4</v>
      </c>
      <c r="I267">
        <v>3</v>
      </c>
      <c r="J267">
        <v>1242</v>
      </c>
      <c r="K267">
        <v>1.0259529999999999</v>
      </c>
      <c r="L267" t="s">
        <v>15</v>
      </c>
      <c r="M267">
        <f>V3__67[[#This Row],[Sale Price]]/V3__67[[#This Row],[carpet_area]]</f>
        <v>152.89855072463769</v>
      </c>
      <c r="N267">
        <f>IF(OR(V3__67[[#This Row],[Estimated Value]]="",V3__67[[#This Row],[Estimated Value]]=0),"",V3__67[[#This Row],[Sale Price]]-V3__67[[#This Row],[Estimated Value]])</f>
        <v>117170</v>
      </c>
      <c r="O267">
        <f>IF(OR(V3__67[[#This Row],[Estimated Value]]="",V3__67[[#This Row],[Estimated Value]]=0),"",(V3__67[[#This Row],[Sale Price]]-V3__67[[#This Row],[Estimated Value]])/V3__67[[#This Row],[Estimated Value]])</f>
        <v>1.6110270864842569</v>
      </c>
      <c r="P267" t="str">
        <f t="shared" si="4"/>
        <v>Above Estimate</v>
      </c>
    </row>
    <row r="268" spans="1:16" x14ac:dyDescent="0.3">
      <c r="A268" s="1">
        <v>40081</v>
      </c>
      <c r="B268">
        <v>2009</v>
      </c>
      <c r="C268" t="s">
        <v>26</v>
      </c>
      <c r="D268">
        <v>396620</v>
      </c>
      <c r="E268">
        <v>575000</v>
      </c>
      <c r="F268" t="s">
        <v>13</v>
      </c>
      <c r="G268" t="s">
        <v>14</v>
      </c>
      <c r="H268">
        <v>3</v>
      </c>
      <c r="I268">
        <v>1</v>
      </c>
      <c r="J268">
        <v>946</v>
      </c>
      <c r="K268">
        <v>1.0259529999999999</v>
      </c>
      <c r="L268" t="s">
        <v>15</v>
      </c>
      <c r="M268">
        <f>V3__67[[#This Row],[Sale Price]]/V3__67[[#This Row],[carpet_area]]</f>
        <v>607.82241014799149</v>
      </c>
      <c r="N268">
        <f>IF(OR(V3__67[[#This Row],[Estimated Value]]="",V3__67[[#This Row],[Estimated Value]]=0),"",V3__67[[#This Row],[Sale Price]]-V3__67[[#This Row],[Estimated Value]])</f>
        <v>178380</v>
      </c>
      <c r="O268">
        <f>IF(OR(V3__67[[#This Row],[Estimated Value]]="",V3__67[[#This Row],[Estimated Value]]=0),"",(V3__67[[#This Row],[Sale Price]]-V3__67[[#This Row],[Estimated Value]])/V3__67[[#This Row],[Estimated Value]])</f>
        <v>0.44975039080227924</v>
      </c>
      <c r="P268" t="str">
        <f t="shared" si="4"/>
        <v>Above Estimate</v>
      </c>
    </row>
    <row r="269" spans="1:16" x14ac:dyDescent="0.3">
      <c r="A269" s="1">
        <v>40082</v>
      </c>
      <c r="B269">
        <v>2009</v>
      </c>
      <c r="C269" t="s">
        <v>18</v>
      </c>
      <c r="D269">
        <v>313810</v>
      </c>
      <c r="E269">
        <v>605000</v>
      </c>
      <c r="F269" t="s">
        <v>13</v>
      </c>
      <c r="G269" t="s">
        <v>14</v>
      </c>
      <c r="H269">
        <v>3</v>
      </c>
      <c r="I269">
        <v>1</v>
      </c>
      <c r="J269">
        <v>1068</v>
      </c>
      <c r="K269">
        <v>1.0259529999999999</v>
      </c>
      <c r="L269" t="s">
        <v>15</v>
      </c>
      <c r="M269">
        <f>V3__67[[#This Row],[Sale Price]]/V3__67[[#This Row],[carpet_area]]</f>
        <v>566.47940074906364</v>
      </c>
      <c r="N269">
        <f>IF(OR(V3__67[[#This Row],[Estimated Value]]="",V3__67[[#This Row],[Estimated Value]]=0),"",V3__67[[#This Row],[Sale Price]]-V3__67[[#This Row],[Estimated Value]])</f>
        <v>291190</v>
      </c>
      <c r="O269">
        <f>IF(OR(V3__67[[#This Row],[Estimated Value]]="",V3__67[[#This Row],[Estimated Value]]=0),"",(V3__67[[#This Row],[Sale Price]]-V3__67[[#This Row],[Estimated Value]])/V3__67[[#This Row],[Estimated Value]])</f>
        <v>0.92791816704375263</v>
      </c>
      <c r="P269" t="str">
        <f t="shared" si="4"/>
        <v>Above Estimate</v>
      </c>
    </row>
    <row r="270" spans="1:16" x14ac:dyDescent="0.3">
      <c r="A270" s="1">
        <v>40083</v>
      </c>
      <c r="B270">
        <v>2009</v>
      </c>
      <c r="C270" t="s">
        <v>21</v>
      </c>
      <c r="D270">
        <v>2120720</v>
      </c>
      <c r="E270">
        <v>3250000</v>
      </c>
      <c r="F270" t="s">
        <v>13</v>
      </c>
      <c r="G270" t="s">
        <v>14</v>
      </c>
      <c r="H270">
        <v>3</v>
      </c>
      <c r="I270">
        <v>2</v>
      </c>
      <c r="J270">
        <v>1022</v>
      </c>
      <c r="K270">
        <v>1.0259529999999999</v>
      </c>
      <c r="L270" t="s">
        <v>16</v>
      </c>
      <c r="M270">
        <f>V3__67[[#This Row],[Sale Price]]/V3__67[[#This Row],[carpet_area]]</f>
        <v>3180.0391389432484</v>
      </c>
      <c r="N270">
        <f>IF(OR(V3__67[[#This Row],[Estimated Value]]="",V3__67[[#This Row],[Estimated Value]]=0),"",V3__67[[#This Row],[Sale Price]]-V3__67[[#This Row],[Estimated Value]])</f>
        <v>1129280</v>
      </c>
      <c r="O270">
        <f>IF(OR(V3__67[[#This Row],[Estimated Value]]="",V3__67[[#This Row],[Estimated Value]]=0),"",(V3__67[[#This Row],[Sale Price]]-V3__67[[#This Row],[Estimated Value]])/V3__67[[#This Row],[Estimated Value]])</f>
        <v>0.53249839677090804</v>
      </c>
      <c r="P270" t="str">
        <f t="shared" si="4"/>
        <v>Above Estimate</v>
      </c>
    </row>
    <row r="271" spans="1:16" x14ac:dyDescent="0.3">
      <c r="A271" s="1">
        <v>40084</v>
      </c>
      <c r="B271">
        <v>2009</v>
      </c>
      <c r="C271" t="s">
        <v>18</v>
      </c>
      <c r="D271">
        <v>226100</v>
      </c>
      <c r="E271">
        <v>505000</v>
      </c>
      <c r="F271" t="s">
        <v>13</v>
      </c>
      <c r="G271" t="s">
        <v>14</v>
      </c>
      <c r="H271">
        <v>3</v>
      </c>
      <c r="I271">
        <v>3</v>
      </c>
      <c r="J271">
        <v>986</v>
      </c>
      <c r="K271">
        <v>1.0259529999999999</v>
      </c>
      <c r="L271" t="s">
        <v>15</v>
      </c>
      <c r="M271">
        <f>V3__67[[#This Row],[Sale Price]]/V3__67[[#This Row],[carpet_area]]</f>
        <v>512.17038539553755</v>
      </c>
      <c r="N271">
        <f>IF(OR(V3__67[[#This Row],[Estimated Value]]="",V3__67[[#This Row],[Estimated Value]]=0),"",V3__67[[#This Row],[Sale Price]]-V3__67[[#This Row],[Estimated Value]])</f>
        <v>278900</v>
      </c>
      <c r="O271">
        <f>IF(OR(V3__67[[#This Row],[Estimated Value]]="",V3__67[[#This Row],[Estimated Value]]=0),"",(V3__67[[#This Row],[Sale Price]]-V3__67[[#This Row],[Estimated Value]])/V3__67[[#This Row],[Estimated Value]])</f>
        <v>1.2335249889429456</v>
      </c>
      <c r="P271" t="str">
        <f t="shared" si="4"/>
        <v>Above Estimate</v>
      </c>
    </row>
    <row r="272" spans="1:16" x14ac:dyDescent="0.3">
      <c r="A272" s="1">
        <v>40085</v>
      </c>
      <c r="B272">
        <v>2009</v>
      </c>
      <c r="C272" t="s">
        <v>18</v>
      </c>
      <c r="D272">
        <v>266140</v>
      </c>
      <c r="E272">
        <v>433000</v>
      </c>
      <c r="F272" t="s">
        <v>13</v>
      </c>
      <c r="G272" t="s">
        <v>14</v>
      </c>
      <c r="H272">
        <v>3</v>
      </c>
      <c r="I272">
        <v>1</v>
      </c>
      <c r="J272">
        <v>940</v>
      </c>
      <c r="K272">
        <v>1.0259529999999999</v>
      </c>
      <c r="L272" t="s">
        <v>22</v>
      </c>
      <c r="M272">
        <f>V3__67[[#This Row],[Sale Price]]/V3__67[[#This Row],[carpet_area]]</f>
        <v>460.63829787234044</v>
      </c>
      <c r="N272">
        <f>IF(OR(V3__67[[#This Row],[Estimated Value]]="",V3__67[[#This Row],[Estimated Value]]=0),"",V3__67[[#This Row],[Sale Price]]-V3__67[[#This Row],[Estimated Value]])</f>
        <v>166860</v>
      </c>
      <c r="O272">
        <f>IF(OR(V3__67[[#This Row],[Estimated Value]]="",V3__67[[#This Row],[Estimated Value]]=0),"",(V3__67[[#This Row],[Sale Price]]-V3__67[[#This Row],[Estimated Value]])/V3__67[[#This Row],[Estimated Value]])</f>
        <v>0.62696325242353645</v>
      </c>
      <c r="P272" t="str">
        <f t="shared" si="4"/>
        <v>Above Estimate</v>
      </c>
    </row>
    <row r="273" spans="1:16" x14ac:dyDescent="0.3">
      <c r="A273" s="1">
        <v>40086</v>
      </c>
      <c r="B273">
        <v>2009</v>
      </c>
      <c r="C273" t="s">
        <v>12</v>
      </c>
      <c r="D273">
        <v>65380</v>
      </c>
      <c r="E273">
        <v>181000</v>
      </c>
      <c r="F273" t="s">
        <v>23</v>
      </c>
      <c r="G273" t="s">
        <v>24</v>
      </c>
      <c r="H273">
        <v>6</v>
      </c>
      <c r="I273">
        <v>4</v>
      </c>
      <c r="J273">
        <v>2006</v>
      </c>
      <c r="K273">
        <v>1.0259529999999999</v>
      </c>
      <c r="L273" t="s">
        <v>16</v>
      </c>
      <c r="M273">
        <f>V3__67[[#This Row],[Sale Price]]/V3__67[[#This Row],[carpet_area]]</f>
        <v>90.229312063808578</v>
      </c>
      <c r="N273">
        <f>IF(OR(V3__67[[#This Row],[Estimated Value]]="",V3__67[[#This Row],[Estimated Value]]=0),"",V3__67[[#This Row],[Sale Price]]-V3__67[[#This Row],[Estimated Value]])</f>
        <v>115620</v>
      </c>
      <c r="O273">
        <f>IF(OR(V3__67[[#This Row],[Estimated Value]]="",V3__67[[#This Row],[Estimated Value]]=0),"",(V3__67[[#This Row],[Sale Price]]-V3__67[[#This Row],[Estimated Value]])/V3__67[[#This Row],[Estimated Value]])</f>
        <v>1.7684307127561945</v>
      </c>
      <c r="P273" t="str">
        <f t="shared" si="4"/>
        <v>Above Estimate</v>
      </c>
    </row>
    <row r="274" spans="1:16" x14ac:dyDescent="0.3">
      <c r="A274" s="1">
        <v>40087</v>
      </c>
      <c r="B274">
        <v>2009</v>
      </c>
      <c r="C274" t="s">
        <v>26</v>
      </c>
      <c r="D274">
        <v>737100</v>
      </c>
      <c r="E274">
        <v>975000</v>
      </c>
      <c r="F274" t="s">
        <v>13</v>
      </c>
      <c r="G274" t="s">
        <v>14</v>
      </c>
      <c r="H274">
        <v>3</v>
      </c>
      <c r="I274">
        <v>3</v>
      </c>
      <c r="J274">
        <v>1082</v>
      </c>
      <c r="K274">
        <v>1.0259529999999999</v>
      </c>
      <c r="L274" t="s">
        <v>25</v>
      </c>
      <c r="M274">
        <f>V3__67[[#This Row],[Sale Price]]/V3__67[[#This Row],[carpet_area]]</f>
        <v>901.10905730129389</v>
      </c>
      <c r="N274">
        <f>IF(OR(V3__67[[#This Row],[Estimated Value]]="",V3__67[[#This Row],[Estimated Value]]=0),"",V3__67[[#This Row],[Sale Price]]-V3__67[[#This Row],[Estimated Value]])</f>
        <v>237900</v>
      </c>
      <c r="O274">
        <f>IF(OR(V3__67[[#This Row],[Estimated Value]]="",V3__67[[#This Row],[Estimated Value]]=0),"",(V3__67[[#This Row],[Sale Price]]-V3__67[[#This Row],[Estimated Value]])/V3__67[[#This Row],[Estimated Value]])</f>
        <v>0.32275132275132273</v>
      </c>
      <c r="P274" t="str">
        <f t="shared" si="4"/>
        <v>Above Estimate</v>
      </c>
    </row>
    <row r="275" spans="1:16" x14ac:dyDescent="0.3">
      <c r="A275" s="1">
        <v>40088</v>
      </c>
      <c r="B275">
        <v>2009</v>
      </c>
      <c r="C275" t="s">
        <v>18</v>
      </c>
      <c r="D275">
        <v>257740</v>
      </c>
      <c r="E275">
        <v>560000</v>
      </c>
      <c r="F275" t="s">
        <v>19</v>
      </c>
      <c r="G275" t="s">
        <v>20</v>
      </c>
      <c r="H275">
        <v>4</v>
      </c>
      <c r="I275">
        <v>2</v>
      </c>
      <c r="J275">
        <v>1284</v>
      </c>
      <c r="K275">
        <v>1.0259529999999999</v>
      </c>
      <c r="L275" t="s">
        <v>15</v>
      </c>
      <c r="M275">
        <f>V3__67[[#This Row],[Sale Price]]/V3__67[[#This Row],[carpet_area]]</f>
        <v>436.13707165109037</v>
      </c>
      <c r="N275">
        <f>IF(OR(V3__67[[#This Row],[Estimated Value]]="",V3__67[[#This Row],[Estimated Value]]=0),"",V3__67[[#This Row],[Sale Price]]-V3__67[[#This Row],[Estimated Value]])</f>
        <v>302260</v>
      </c>
      <c r="O275">
        <f>IF(OR(V3__67[[#This Row],[Estimated Value]]="",V3__67[[#This Row],[Estimated Value]]=0),"",(V3__67[[#This Row],[Sale Price]]-V3__67[[#This Row],[Estimated Value]])/V3__67[[#This Row],[Estimated Value]])</f>
        <v>1.1727322107550244</v>
      </c>
      <c r="P275" t="str">
        <f t="shared" si="4"/>
        <v>Above Estimate</v>
      </c>
    </row>
    <row r="276" spans="1:16" x14ac:dyDescent="0.3">
      <c r="A276" s="1">
        <v>40089</v>
      </c>
      <c r="B276">
        <v>2009</v>
      </c>
      <c r="C276" t="s">
        <v>26</v>
      </c>
      <c r="D276">
        <v>611170</v>
      </c>
      <c r="E276">
        <v>715000</v>
      </c>
      <c r="F276" t="s">
        <v>13</v>
      </c>
      <c r="G276" t="s">
        <v>14</v>
      </c>
      <c r="H276">
        <v>3</v>
      </c>
      <c r="I276">
        <v>1</v>
      </c>
      <c r="J276">
        <v>948</v>
      </c>
      <c r="K276">
        <v>1.0259529999999999</v>
      </c>
      <c r="L276" t="s">
        <v>15</v>
      </c>
      <c r="M276">
        <f>V3__67[[#This Row],[Sale Price]]/V3__67[[#This Row],[carpet_area]]</f>
        <v>754.21940928270044</v>
      </c>
      <c r="N276">
        <f>IF(OR(V3__67[[#This Row],[Estimated Value]]="",V3__67[[#This Row],[Estimated Value]]=0),"",V3__67[[#This Row],[Sale Price]]-V3__67[[#This Row],[Estimated Value]])</f>
        <v>103830</v>
      </c>
      <c r="O276">
        <f>IF(OR(V3__67[[#This Row],[Estimated Value]]="",V3__67[[#This Row],[Estimated Value]]=0),"",(V3__67[[#This Row],[Sale Price]]-V3__67[[#This Row],[Estimated Value]])/V3__67[[#This Row],[Estimated Value]])</f>
        <v>0.16988726540896967</v>
      </c>
      <c r="P276" t="str">
        <f t="shared" si="4"/>
        <v>Above Estimate</v>
      </c>
    </row>
    <row r="277" spans="1:16" x14ac:dyDescent="0.3">
      <c r="A277" s="1">
        <v>40090</v>
      </c>
      <c r="B277">
        <v>2009</v>
      </c>
      <c r="C277" t="s">
        <v>17</v>
      </c>
      <c r="D277">
        <v>93940</v>
      </c>
      <c r="E277">
        <v>150000</v>
      </c>
      <c r="F277" t="s">
        <v>13</v>
      </c>
      <c r="G277" t="s">
        <v>14</v>
      </c>
      <c r="H277">
        <v>3</v>
      </c>
      <c r="I277">
        <v>3</v>
      </c>
      <c r="J277">
        <v>1045</v>
      </c>
      <c r="K277">
        <v>1.0259529999999999</v>
      </c>
      <c r="L277" t="s">
        <v>22</v>
      </c>
      <c r="M277">
        <f>V3__67[[#This Row],[Sale Price]]/V3__67[[#This Row],[carpet_area]]</f>
        <v>143.54066985645932</v>
      </c>
      <c r="N277">
        <f>IF(OR(V3__67[[#This Row],[Estimated Value]]="",V3__67[[#This Row],[Estimated Value]]=0),"",V3__67[[#This Row],[Sale Price]]-V3__67[[#This Row],[Estimated Value]])</f>
        <v>56060</v>
      </c>
      <c r="O277">
        <f>IF(OR(V3__67[[#This Row],[Estimated Value]]="",V3__67[[#This Row],[Estimated Value]]=0),"",(V3__67[[#This Row],[Sale Price]]-V3__67[[#This Row],[Estimated Value]])/V3__67[[#This Row],[Estimated Value]])</f>
        <v>0.5967638918458591</v>
      </c>
      <c r="P277" t="str">
        <f t="shared" si="4"/>
        <v>Above Estimate</v>
      </c>
    </row>
    <row r="278" spans="1:16" x14ac:dyDescent="0.3">
      <c r="A278" s="1">
        <v>40091</v>
      </c>
      <c r="B278">
        <v>2009</v>
      </c>
      <c r="C278" t="s">
        <v>18</v>
      </c>
      <c r="D278">
        <v>237654</v>
      </c>
      <c r="E278">
        <v>180000</v>
      </c>
      <c r="F278" t="s">
        <v>13</v>
      </c>
      <c r="G278" t="s">
        <v>14</v>
      </c>
      <c r="H278">
        <v>3</v>
      </c>
      <c r="I278">
        <v>3</v>
      </c>
      <c r="J278">
        <v>1094</v>
      </c>
      <c r="K278">
        <v>1.0259529999999999</v>
      </c>
      <c r="L278" t="s">
        <v>16</v>
      </c>
      <c r="M278">
        <f>V3__67[[#This Row],[Sale Price]]/V3__67[[#This Row],[carpet_area]]</f>
        <v>164.53382084095065</v>
      </c>
      <c r="N278">
        <f>IF(OR(V3__67[[#This Row],[Estimated Value]]="",V3__67[[#This Row],[Estimated Value]]=0),"",V3__67[[#This Row],[Sale Price]]-V3__67[[#This Row],[Estimated Value]])</f>
        <v>-57654</v>
      </c>
      <c r="O278">
        <f>IF(OR(V3__67[[#This Row],[Estimated Value]]="",V3__67[[#This Row],[Estimated Value]]=0),"",(V3__67[[#This Row],[Sale Price]]-V3__67[[#This Row],[Estimated Value]])/V3__67[[#This Row],[Estimated Value]])</f>
        <v>-0.24259637961069455</v>
      </c>
      <c r="P278" t="str">
        <f t="shared" si="4"/>
        <v>Below Estimate</v>
      </c>
    </row>
    <row r="279" spans="1:16" x14ac:dyDescent="0.3">
      <c r="A279" s="1">
        <v>40092</v>
      </c>
      <c r="B279">
        <v>2009</v>
      </c>
      <c r="C279" t="s">
        <v>17</v>
      </c>
      <c r="D279">
        <v>177590</v>
      </c>
      <c r="E279">
        <v>250000</v>
      </c>
      <c r="F279" t="s">
        <v>13</v>
      </c>
      <c r="G279" t="s">
        <v>14</v>
      </c>
      <c r="H279">
        <v>3</v>
      </c>
      <c r="I279">
        <v>3</v>
      </c>
      <c r="J279">
        <v>1082</v>
      </c>
      <c r="K279">
        <v>1.0259529999999999</v>
      </c>
      <c r="L279" t="s">
        <v>25</v>
      </c>
      <c r="M279">
        <f>V3__67[[#This Row],[Sale Price]]/V3__67[[#This Row],[carpet_area]]</f>
        <v>231.05360443622919</v>
      </c>
      <c r="N279">
        <f>IF(OR(V3__67[[#This Row],[Estimated Value]]="",V3__67[[#This Row],[Estimated Value]]=0),"",V3__67[[#This Row],[Sale Price]]-V3__67[[#This Row],[Estimated Value]])</f>
        <v>72410</v>
      </c>
      <c r="O279">
        <f>IF(OR(V3__67[[#This Row],[Estimated Value]]="",V3__67[[#This Row],[Estimated Value]]=0),"",(V3__67[[#This Row],[Sale Price]]-V3__67[[#This Row],[Estimated Value]])/V3__67[[#This Row],[Estimated Value]])</f>
        <v>0.40773692212399348</v>
      </c>
      <c r="P279" t="str">
        <f t="shared" si="4"/>
        <v>Above Estimate</v>
      </c>
    </row>
    <row r="280" spans="1:16" x14ac:dyDescent="0.3">
      <c r="A280" s="1">
        <v>40093</v>
      </c>
      <c r="B280">
        <v>2009</v>
      </c>
      <c r="C280" t="s">
        <v>17</v>
      </c>
      <c r="D280">
        <v>109620</v>
      </c>
      <c r="E280">
        <v>307500</v>
      </c>
      <c r="F280" t="s">
        <v>23</v>
      </c>
      <c r="G280" t="s">
        <v>24</v>
      </c>
      <c r="H280">
        <v>6</v>
      </c>
      <c r="I280">
        <v>6</v>
      </c>
      <c r="J280">
        <v>1940</v>
      </c>
      <c r="K280">
        <v>1.0259529999999999</v>
      </c>
      <c r="L280" t="s">
        <v>15</v>
      </c>
      <c r="M280">
        <f>V3__67[[#This Row],[Sale Price]]/V3__67[[#This Row],[carpet_area]]</f>
        <v>158.50515463917526</v>
      </c>
      <c r="N280">
        <f>IF(OR(V3__67[[#This Row],[Estimated Value]]="",V3__67[[#This Row],[Estimated Value]]=0),"",V3__67[[#This Row],[Sale Price]]-V3__67[[#This Row],[Estimated Value]])</f>
        <v>197880</v>
      </c>
      <c r="O280">
        <f>IF(OR(V3__67[[#This Row],[Estimated Value]]="",V3__67[[#This Row],[Estimated Value]]=0),"",(V3__67[[#This Row],[Sale Price]]-V3__67[[#This Row],[Estimated Value]])/V3__67[[#This Row],[Estimated Value]])</f>
        <v>1.8051450465243568</v>
      </c>
      <c r="P280" t="str">
        <f t="shared" si="4"/>
        <v>Above Estimate</v>
      </c>
    </row>
    <row r="281" spans="1:16" x14ac:dyDescent="0.3">
      <c r="A281" s="1">
        <v>40094</v>
      </c>
      <c r="B281">
        <v>2009</v>
      </c>
      <c r="C281" t="s">
        <v>21</v>
      </c>
      <c r="D281">
        <v>3327450</v>
      </c>
      <c r="E281">
        <v>3850000</v>
      </c>
      <c r="F281" t="s">
        <v>13</v>
      </c>
      <c r="G281" t="s">
        <v>14</v>
      </c>
      <c r="H281">
        <v>3</v>
      </c>
      <c r="I281">
        <v>3</v>
      </c>
      <c r="J281">
        <v>1019</v>
      </c>
      <c r="K281">
        <v>1.0259529999999999</v>
      </c>
      <c r="L281" t="s">
        <v>16</v>
      </c>
      <c r="M281">
        <f>V3__67[[#This Row],[Sale Price]]/V3__67[[#This Row],[carpet_area]]</f>
        <v>3778.2139352306181</v>
      </c>
      <c r="N281">
        <f>IF(OR(V3__67[[#This Row],[Estimated Value]]="",V3__67[[#This Row],[Estimated Value]]=0),"",V3__67[[#This Row],[Sale Price]]-V3__67[[#This Row],[Estimated Value]])</f>
        <v>522550</v>
      </c>
      <c r="O281">
        <f>IF(OR(V3__67[[#This Row],[Estimated Value]]="",V3__67[[#This Row],[Estimated Value]]=0),"",(V3__67[[#This Row],[Sale Price]]-V3__67[[#This Row],[Estimated Value]])/V3__67[[#This Row],[Estimated Value]])</f>
        <v>0.15704217944672347</v>
      </c>
      <c r="P281" t="str">
        <f t="shared" si="4"/>
        <v>Above Estimate</v>
      </c>
    </row>
    <row r="282" spans="1:16" x14ac:dyDescent="0.3">
      <c r="A282" s="1">
        <v>40095</v>
      </c>
      <c r="B282">
        <v>2009</v>
      </c>
      <c r="C282" t="s">
        <v>21</v>
      </c>
      <c r="D282">
        <v>927640</v>
      </c>
      <c r="E282">
        <v>3010000</v>
      </c>
      <c r="F282" t="s">
        <v>19</v>
      </c>
      <c r="G282" t="s">
        <v>20</v>
      </c>
      <c r="H282">
        <v>4</v>
      </c>
      <c r="I282">
        <v>3</v>
      </c>
      <c r="J282">
        <v>1330</v>
      </c>
      <c r="K282">
        <v>1.0259529999999999</v>
      </c>
      <c r="L282" t="s">
        <v>25</v>
      </c>
      <c r="M282">
        <f>V3__67[[#This Row],[Sale Price]]/V3__67[[#This Row],[carpet_area]]</f>
        <v>2263.1578947368421</v>
      </c>
      <c r="N282">
        <f>IF(OR(V3__67[[#This Row],[Estimated Value]]="",V3__67[[#This Row],[Estimated Value]]=0),"",V3__67[[#This Row],[Sale Price]]-V3__67[[#This Row],[Estimated Value]])</f>
        <v>2082360</v>
      </c>
      <c r="O282">
        <f>IF(OR(V3__67[[#This Row],[Estimated Value]]="",V3__67[[#This Row],[Estimated Value]]=0),"",(V3__67[[#This Row],[Sale Price]]-V3__67[[#This Row],[Estimated Value]])/V3__67[[#This Row],[Estimated Value]])</f>
        <v>2.2447932387564142</v>
      </c>
      <c r="P282" t="str">
        <f t="shared" si="4"/>
        <v>Above Estimate</v>
      </c>
    </row>
    <row r="283" spans="1:16" x14ac:dyDescent="0.3">
      <c r="A283" s="1">
        <v>40096</v>
      </c>
      <c r="B283">
        <v>2009</v>
      </c>
      <c r="C283" t="s">
        <v>21</v>
      </c>
      <c r="D283">
        <v>1260420</v>
      </c>
      <c r="E283">
        <v>2300000</v>
      </c>
      <c r="F283" t="s">
        <v>13</v>
      </c>
      <c r="G283" t="s">
        <v>14</v>
      </c>
      <c r="H283">
        <v>3</v>
      </c>
      <c r="I283">
        <v>2</v>
      </c>
      <c r="J283">
        <v>964</v>
      </c>
      <c r="K283">
        <v>1.0259529999999999</v>
      </c>
      <c r="L283" t="s">
        <v>25</v>
      </c>
      <c r="M283">
        <f>V3__67[[#This Row],[Sale Price]]/V3__67[[#This Row],[carpet_area]]</f>
        <v>2385.8921161825724</v>
      </c>
      <c r="N283">
        <f>IF(OR(V3__67[[#This Row],[Estimated Value]]="",V3__67[[#This Row],[Estimated Value]]=0),"",V3__67[[#This Row],[Sale Price]]-V3__67[[#This Row],[Estimated Value]])</f>
        <v>1039580</v>
      </c>
      <c r="O283">
        <f>IF(OR(V3__67[[#This Row],[Estimated Value]]="",V3__67[[#This Row],[Estimated Value]]=0),"",(V3__67[[#This Row],[Sale Price]]-V3__67[[#This Row],[Estimated Value]])/V3__67[[#This Row],[Estimated Value]])</f>
        <v>0.82478856254264454</v>
      </c>
      <c r="P283" t="str">
        <f t="shared" si="4"/>
        <v>Above Estimate</v>
      </c>
    </row>
    <row r="284" spans="1:16" x14ac:dyDescent="0.3">
      <c r="A284" s="1">
        <v>40097</v>
      </c>
      <c r="B284">
        <v>2009</v>
      </c>
      <c r="C284" t="s">
        <v>12</v>
      </c>
      <c r="D284">
        <v>3500</v>
      </c>
      <c r="E284">
        <v>199900</v>
      </c>
      <c r="F284" t="s">
        <v>13</v>
      </c>
      <c r="G284" t="s">
        <v>14</v>
      </c>
      <c r="H284">
        <v>3</v>
      </c>
      <c r="I284">
        <v>3</v>
      </c>
      <c r="J284">
        <v>1088</v>
      </c>
      <c r="K284">
        <v>1.0259529999999999</v>
      </c>
      <c r="L284" t="s">
        <v>22</v>
      </c>
      <c r="M284">
        <f>V3__67[[#This Row],[Sale Price]]/V3__67[[#This Row],[carpet_area]]</f>
        <v>183.73161764705881</v>
      </c>
      <c r="N284">
        <f>IF(OR(V3__67[[#This Row],[Estimated Value]]="",V3__67[[#This Row],[Estimated Value]]=0),"",V3__67[[#This Row],[Sale Price]]-V3__67[[#This Row],[Estimated Value]])</f>
        <v>196400</v>
      </c>
      <c r="O284">
        <f>IF(OR(V3__67[[#This Row],[Estimated Value]]="",V3__67[[#This Row],[Estimated Value]]=0),"",(V3__67[[#This Row],[Sale Price]]-V3__67[[#This Row],[Estimated Value]])/V3__67[[#This Row],[Estimated Value]])</f>
        <v>56.114285714285714</v>
      </c>
      <c r="P284" t="str">
        <f t="shared" si="4"/>
        <v>Above Estimate</v>
      </c>
    </row>
    <row r="285" spans="1:16" x14ac:dyDescent="0.3">
      <c r="A285" s="1">
        <v>40098</v>
      </c>
      <c r="B285">
        <v>2009</v>
      </c>
      <c r="C285" t="s">
        <v>17</v>
      </c>
      <c r="D285">
        <v>4775276</v>
      </c>
      <c r="E285">
        <v>334900</v>
      </c>
      <c r="F285" t="s">
        <v>13</v>
      </c>
      <c r="G285" t="s">
        <v>14</v>
      </c>
      <c r="H285">
        <v>3</v>
      </c>
      <c r="I285">
        <v>2</v>
      </c>
      <c r="J285">
        <v>1038</v>
      </c>
      <c r="K285">
        <v>1.0259529999999999</v>
      </c>
      <c r="L285" t="s">
        <v>22</v>
      </c>
      <c r="M285">
        <f>V3__67[[#This Row],[Sale Price]]/V3__67[[#This Row],[carpet_area]]</f>
        <v>322.6396917148362</v>
      </c>
      <c r="N285">
        <f>IF(OR(V3__67[[#This Row],[Estimated Value]]="",V3__67[[#This Row],[Estimated Value]]=0),"",V3__67[[#This Row],[Sale Price]]-V3__67[[#This Row],[Estimated Value]])</f>
        <v>-4440376</v>
      </c>
      <c r="O285">
        <f>IF(OR(V3__67[[#This Row],[Estimated Value]]="",V3__67[[#This Row],[Estimated Value]]=0),"",(V3__67[[#This Row],[Sale Price]]-V3__67[[#This Row],[Estimated Value]])/V3__67[[#This Row],[Estimated Value]])</f>
        <v>-0.92986792805274499</v>
      </c>
      <c r="P285" t="str">
        <f t="shared" si="4"/>
        <v>Below Estimate</v>
      </c>
    </row>
    <row r="286" spans="1:16" x14ac:dyDescent="0.3">
      <c r="A286" s="1">
        <v>40099</v>
      </c>
      <c r="B286">
        <v>2009</v>
      </c>
      <c r="C286" t="s">
        <v>26</v>
      </c>
      <c r="D286">
        <v>354480</v>
      </c>
      <c r="E286">
        <v>500000</v>
      </c>
      <c r="F286" t="s">
        <v>13</v>
      </c>
      <c r="G286" t="s">
        <v>14</v>
      </c>
      <c r="H286">
        <v>3</v>
      </c>
      <c r="I286">
        <v>1</v>
      </c>
      <c r="J286">
        <v>925</v>
      </c>
      <c r="K286">
        <v>1.0259529999999999</v>
      </c>
      <c r="L286" t="s">
        <v>15</v>
      </c>
      <c r="M286">
        <f>V3__67[[#This Row],[Sale Price]]/V3__67[[#This Row],[carpet_area]]</f>
        <v>540.54054054054052</v>
      </c>
      <c r="N286">
        <f>IF(OR(V3__67[[#This Row],[Estimated Value]]="",V3__67[[#This Row],[Estimated Value]]=0),"",V3__67[[#This Row],[Sale Price]]-V3__67[[#This Row],[Estimated Value]])</f>
        <v>145520</v>
      </c>
      <c r="O286">
        <f>IF(OR(V3__67[[#This Row],[Estimated Value]]="",V3__67[[#This Row],[Estimated Value]]=0),"",(V3__67[[#This Row],[Sale Price]]-V3__67[[#This Row],[Estimated Value]])/V3__67[[#This Row],[Estimated Value]])</f>
        <v>0.41051681336041523</v>
      </c>
      <c r="P286" t="str">
        <f t="shared" si="4"/>
        <v>Above Estimate</v>
      </c>
    </row>
    <row r="287" spans="1:16" x14ac:dyDescent="0.3">
      <c r="A287" s="1">
        <v>40100</v>
      </c>
      <c r="B287">
        <v>2009</v>
      </c>
      <c r="C287" t="s">
        <v>17</v>
      </c>
      <c r="D287">
        <v>82110</v>
      </c>
      <c r="E287">
        <v>156620</v>
      </c>
      <c r="F287" t="s">
        <v>13</v>
      </c>
      <c r="G287" t="s">
        <v>14</v>
      </c>
      <c r="H287">
        <v>3</v>
      </c>
      <c r="I287">
        <v>2</v>
      </c>
      <c r="J287">
        <v>1027</v>
      </c>
      <c r="K287">
        <v>1.0259529999999999</v>
      </c>
      <c r="L287" t="s">
        <v>25</v>
      </c>
      <c r="M287">
        <f>V3__67[[#This Row],[Sale Price]]/V3__67[[#This Row],[carpet_area]]</f>
        <v>152.50243427458616</v>
      </c>
      <c r="N287">
        <f>IF(OR(V3__67[[#This Row],[Estimated Value]]="",V3__67[[#This Row],[Estimated Value]]=0),"",V3__67[[#This Row],[Sale Price]]-V3__67[[#This Row],[Estimated Value]])</f>
        <v>74510</v>
      </c>
      <c r="O287">
        <f>IF(OR(V3__67[[#This Row],[Estimated Value]]="",V3__67[[#This Row],[Estimated Value]]=0),"",(V3__67[[#This Row],[Sale Price]]-V3__67[[#This Row],[Estimated Value]])/V3__67[[#This Row],[Estimated Value]])</f>
        <v>0.90744123736451099</v>
      </c>
      <c r="P287" t="str">
        <f t="shared" si="4"/>
        <v>Above Estimate</v>
      </c>
    </row>
    <row r="288" spans="1:16" x14ac:dyDescent="0.3">
      <c r="A288" s="1">
        <v>40101</v>
      </c>
      <c r="B288">
        <v>2009</v>
      </c>
      <c r="C288" t="s">
        <v>12</v>
      </c>
      <c r="D288">
        <v>83230</v>
      </c>
      <c r="E288">
        <v>260000</v>
      </c>
      <c r="F288" t="s">
        <v>19</v>
      </c>
      <c r="G288" t="s">
        <v>20</v>
      </c>
      <c r="H288">
        <v>4</v>
      </c>
      <c r="I288">
        <v>3</v>
      </c>
      <c r="J288">
        <v>1309</v>
      </c>
      <c r="K288">
        <v>1.0259529999999999</v>
      </c>
      <c r="L288" t="s">
        <v>15</v>
      </c>
      <c r="M288">
        <f>V3__67[[#This Row],[Sale Price]]/V3__67[[#This Row],[carpet_area]]</f>
        <v>198.62490450725744</v>
      </c>
      <c r="N288">
        <f>IF(OR(V3__67[[#This Row],[Estimated Value]]="",V3__67[[#This Row],[Estimated Value]]=0),"",V3__67[[#This Row],[Sale Price]]-V3__67[[#This Row],[Estimated Value]])</f>
        <v>176770</v>
      </c>
      <c r="O288">
        <f>IF(OR(V3__67[[#This Row],[Estimated Value]]="",V3__67[[#This Row],[Estimated Value]]=0),"",(V3__67[[#This Row],[Sale Price]]-V3__67[[#This Row],[Estimated Value]])/V3__67[[#This Row],[Estimated Value]])</f>
        <v>2.1238736032680525</v>
      </c>
      <c r="P288" t="str">
        <f t="shared" si="4"/>
        <v>Above Estimate</v>
      </c>
    </row>
    <row r="289" spans="1:16" x14ac:dyDescent="0.3">
      <c r="A289" s="1">
        <v>40102</v>
      </c>
      <c r="B289">
        <v>2009</v>
      </c>
      <c r="C289" t="s">
        <v>18</v>
      </c>
      <c r="D289">
        <v>266560</v>
      </c>
      <c r="E289">
        <v>430000</v>
      </c>
      <c r="F289" t="s">
        <v>19</v>
      </c>
      <c r="G289" t="s">
        <v>20</v>
      </c>
      <c r="H289">
        <v>4</v>
      </c>
      <c r="I289">
        <v>4</v>
      </c>
      <c r="J289">
        <v>1254</v>
      </c>
      <c r="K289">
        <v>1.0259529999999999</v>
      </c>
      <c r="L289" t="s">
        <v>15</v>
      </c>
      <c r="M289">
        <f>V3__67[[#This Row],[Sale Price]]/V3__67[[#This Row],[carpet_area]]</f>
        <v>342.90271132376398</v>
      </c>
      <c r="N289">
        <f>IF(OR(V3__67[[#This Row],[Estimated Value]]="",V3__67[[#This Row],[Estimated Value]]=0),"",V3__67[[#This Row],[Sale Price]]-V3__67[[#This Row],[Estimated Value]])</f>
        <v>163440</v>
      </c>
      <c r="O289">
        <f>IF(OR(V3__67[[#This Row],[Estimated Value]]="",V3__67[[#This Row],[Estimated Value]]=0),"",(V3__67[[#This Row],[Sale Price]]-V3__67[[#This Row],[Estimated Value]])/V3__67[[#This Row],[Estimated Value]])</f>
        <v>0.61314525810324128</v>
      </c>
      <c r="P289" t="str">
        <f t="shared" si="4"/>
        <v>Above Estimate</v>
      </c>
    </row>
    <row r="290" spans="1:16" x14ac:dyDescent="0.3">
      <c r="A290" s="1">
        <v>40103</v>
      </c>
      <c r="B290">
        <v>2009</v>
      </c>
      <c r="C290" t="s">
        <v>18</v>
      </c>
      <c r="D290">
        <v>459900</v>
      </c>
      <c r="E290">
        <v>54000</v>
      </c>
      <c r="F290" t="s">
        <v>13</v>
      </c>
      <c r="G290" t="s">
        <v>14</v>
      </c>
      <c r="H290">
        <v>3</v>
      </c>
      <c r="I290">
        <v>2</v>
      </c>
      <c r="J290">
        <v>904</v>
      </c>
      <c r="K290">
        <v>1.0259529999999999</v>
      </c>
      <c r="L290" t="s">
        <v>25</v>
      </c>
      <c r="M290">
        <f>V3__67[[#This Row],[Sale Price]]/V3__67[[#This Row],[carpet_area]]</f>
        <v>59.73451327433628</v>
      </c>
      <c r="N290">
        <f>IF(OR(V3__67[[#This Row],[Estimated Value]]="",V3__67[[#This Row],[Estimated Value]]=0),"",V3__67[[#This Row],[Sale Price]]-V3__67[[#This Row],[Estimated Value]])</f>
        <v>-405900</v>
      </c>
      <c r="O290">
        <f>IF(OR(V3__67[[#This Row],[Estimated Value]]="",V3__67[[#This Row],[Estimated Value]]=0),"",(V3__67[[#This Row],[Sale Price]]-V3__67[[#This Row],[Estimated Value]])/V3__67[[#This Row],[Estimated Value]])</f>
        <v>-0.88258317025440314</v>
      </c>
      <c r="P290" t="str">
        <f t="shared" si="4"/>
        <v>Below Estimate</v>
      </c>
    </row>
    <row r="291" spans="1:16" x14ac:dyDescent="0.3">
      <c r="A291" s="1">
        <v>40104</v>
      </c>
      <c r="B291">
        <v>2009</v>
      </c>
      <c r="C291" t="s">
        <v>12</v>
      </c>
      <c r="D291">
        <v>86660</v>
      </c>
      <c r="E291">
        <v>190000</v>
      </c>
      <c r="F291" t="s">
        <v>27</v>
      </c>
      <c r="G291" t="s">
        <v>28</v>
      </c>
      <c r="H291">
        <v>8</v>
      </c>
      <c r="I291">
        <v>6</v>
      </c>
      <c r="J291">
        <v>2646</v>
      </c>
      <c r="K291">
        <v>1.0259529999999999</v>
      </c>
      <c r="L291" t="s">
        <v>25</v>
      </c>
      <c r="M291">
        <f>V3__67[[#This Row],[Sale Price]]/V3__67[[#This Row],[carpet_area]]</f>
        <v>71.806500377928955</v>
      </c>
      <c r="N291">
        <f>IF(OR(V3__67[[#This Row],[Estimated Value]]="",V3__67[[#This Row],[Estimated Value]]=0),"",V3__67[[#This Row],[Sale Price]]-V3__67[[#This Row],[Estimated Value]])</f>
        <v>103340</v>
      </c>
      <c r="O291">
        <f>IF(OR(V3__67[[#This Row],[Estimated Value]]="",V3__67[[#This Row],[Estimated Value]]=0),"",(V3__67[[#This Row],[Sale Price]]-V3__67[[#This Row],[Estimated Value]])/V3__67[[#This Row],[Estimated Value]])</f>
        <v>1.1924763443341795</v>
      </c>
      <c r="P291" t="str">
        <f t="shared" si="4"/>
        <v>Above Estimate</v>
      </c>
    </row>
    <row r="292" spans="1:16" x14ac:dyDescent="0.3">
      <c r="A292" s="1">
        <v>40105</v>
      </c>
      <c r="B292">
        <v>2009</v>
      </c>
      <c r="C292" t="s">
        <v>17</v>
      </c>
      <c r="D292">
        <v>117740</v>
      </c>
      <c r="E292">
        <v>320000</v>
      </c>
      <c r="F292" t="s">
        <v>19</v>
      </c>
      <c r="G292" t="s">
        <v>20</v>
      </c>
      <c r="H292">
        <v>4</v>
      </c>
      <c r="I292">
        <v>4</v>
      </c>
      <c r="J292">
        <v>1351</v>
      </c>
      <c r="K292">
        <v>1.0259529999999999</v>
      </c>
      <c r="L292" t="s">
        <v>22</v>
      </c>
      <c r="M292">
        <f>V3__67[[#This Row],[Sale Price]]/V3__67[[#This Row],[carpet_area]]</f>
        <v>236.86158401184309</v>
      </c>
      <c r="N292">
        <f>IF(OR(V3__67[[#This Row],[Estimated Value]]="",V3__67[[#This Row],[Estimated Value]]=0),"",V3__67[[#This Row],[Sale Price]]-V3__67[[#This Row],[Estimated Value]])</f>
        <v>202260</v>
      </c>
      <c r="O292">
        <f>IF(OR(V3__67[[#This Row],[Estimated Value]]="",V3__67[[#This Row],[Estimated Value]]=0),"",(V3__67[[#This Row],[Sale Price]]-V3__67[[#This Row],[Estimated Value]])/V3__67[[#This Row],[Estimated Value]])</f>
        <v>1.7178528962119926</v>
      </c>
      <c r="P292" t="str">
        <f t="shared" si="4"/>
        <v>Above Estimate</v>
      </c>
    </row>
    <row r="293" spans="1:16" x14ac:dyDescent="0.3">
      <c r="A293" s="1">
        <v>40106</v>
      </c>
      <c r="B293">
        <v>2009</v>
      </c>
      <c r="C293" t="s">
        <v>17</v>
      </c>
      <c r="D293">
        <v>119350</v>
      </c>
      <c r="E293">
        <v>177000</v>
      </c>
      <c r="F293" t="s">
        <v>23</v>
      </c>
      <c r="G293" t="s">
        <v>24</v>
      </c>
      <c r="H293">
        <v>6</v>
      </c>
      <c r="I293">
        <v>6</v>
      </c>
      <c r="J293">
        <v>1995</v>
      </c>
      <c r="K293">
        <v>1.0259529999999999</v>
      </c>
      <c r="L293" t="s">
        <v>22</v>
      </c>
      <c r="M293">
        <f>V3__67[[#This Row],[Sale Price]]/V3__67[[#This Row],[carpet_area]]</f>
        <v>88.721804511278194</v>
      </c>
      <c r="N293">
        <f>IF(OR(V3__67[[#This Row],[Estimated Value]]="",V3__67[[#This Row],[Estimated Value]]=0),"",V3__67[[#This Row],[Sale Price]]-V3__67[[#This Row],[Estimated Value]])</f>
        <v>57650</v>
      </c>
      <c r="O293">
        <f>IF(OR(V3__67[[#This Row],[Estimated Value]]="",V3__67[[#This Row],[Estimated Value]]=0),"",(V3__67[[#This Row],[Sale Price]]-V3__67[[#This Row],[Estimated Value]])/V3__67[[#This Row],[Estimated Value]])</f>
        <v>0.48303309593632177</v>
      </c>
      <c r="P293" t="str">
        <f t="shared" si="4"/>
        <v>Above Estimate</v>
      </c>
    </row>
    <row r="294" spans="1:16" x14ac:dyDescent="0.3">
      <c r="A294" s="1">
        <v>40107</v>
      </c>
      <c r="B294">
        <v>2009</v>
      </c>
      <c r="C294" t="s">
        <v>21</v>
      </c>
      <c r="D294">
        <v>1425340</v>
      </c>
      <c r="E294">
        <v>2335000</v>
      </c>
      <c r="F294" t="s">
        <v>13</v>
      </c>
      <c r="G294" t="s">
        <v>14</v>
      </c>
      <c r="H294">
        <v>3</v>
      </c>
      <c r="I294">
        <v>2</v>
      </c>
      <c r="J294">
        <v>1037</v>
      </c>
      <c r="K294">
        <v>1.0259529999999999</v>
      </c>
      <c r="L294" t="s">
        <v>15</v>
      </c>
      <c r="M294">
        <f>V3__67[[#This Row],[Sale Price]]/V3__67[[#This Row],[carpet_area]]</f>
        <v>2251.6875602700097</v>
      </c>
      <c r="N294">
        <f>IF(OR(V3__67[[#This Row],[Estimated Value]]="",V3__67[[#This Row],[Estimated Value]]=0),"",V3__67[[#This Row],[Sale Price]]-V3__67[[#This Row],[Estimated Value]])</f>
        <v>909660</v>
      </c>
      <c r="O294">
        <f>IF(OR(V3__67[[#This Row],[Estimated Value]]="",V3__67[[#This Row],[Estimated Value]]=0),"",(V3__67[[#This Row],[Sale Price]]-V3__67[[#This Row],[Estimated Value]])/V3__67[[#This Row],[Estimated Value]])</f>
        <v>0.63820562111496204</v>
      </c>
      <c r="P294" t="str">
        <f t="shared" si="4"/>
        <v>Above Estimate</v>
      </c>
    </row>
    <row r="295" spans="1:16" x14ac:dyDescent="0.3">
      <c r="A295" s="1">
        <v>40108</v>
      </c>
      <c r="B295">
        <v>2009</v>
      </c>
      <c r="C295" t="s">
        <v>17</v>
      </c>
      <c r="D295">
        <v>112490</v>
      </c>
      <c r="E295">
        <v>259000</v>
      </c>
      <c r="F295" t="s">
        <v>19</v>
      </c>
      <c r="G295" t="s">
        <v>20</v>
      </c>
      <c r="H295">
        <v>4</v>
      </c>
      <c r="I295">
        <v>3</v>
      </c>
      <c r="J295">
        <v>1296</v>
      </c>
      <c r="K295">
        <v>1.0259529999999999</v>
      </c>
      <c r="L295" t="s">
        <v>25</v>
      </c>
      <c r="M295">
        <f>V3__67[[#This Row],[Sale Price]]/V3__67[[#This Row],[carpet_area]]</f>
        <v>199.84567901234567</v>
      </c>
      <c r="N295">
        <f>IF(OR(V3__67[[#This Row],[Estimated Value]]="",V3__67[[#This Row],[Estimated Value]]=0),"",V3__67[[#This Row],[Sale Price]]-V3__67[[#This Row],[Estimated Value]])</f>
        <v>146510</v>
      </c>
      <c r="O295">
        <f>IF(OR(V3__67[[#This Row],[Estimated Value]]="",V3__67[[#This Row],[Estimated Value]]=0),"",(V3__67[[#This Row],[Sale Price]]-V3__67[[#This Row],[Estimated Value]])/V3__67[[#This Row],[Estimated Value]])</f>
        <v>1.3024268823895457</v>
      </c>
      <c r="P295" t="str">
        <f t="shared" si="4"/>
        <v>Above Estimate</v>
      </c>
    </row>
    <row r="296" spans="1:16" x14ac:dyDescent="0.3">
      <c r="A296" s="1">
        <v>40109</v>
      </c>
      <c r="B296">
        <v>2009</v>
      </c>
      <c r="C296" t="s">
        <v>12</v>
      </c>
      <c r="D296">
        <v>80850</v>
      </c>
      <c r="E296">
        <v>188000</v>
      </c>
      <c r="F296" t="s">
        <v>13</v>
      </c>
      <c r="G296" t="s">
        <v>14</v>
      </c>
      <c r="H296">
        <v>3</v>
      </c>
      <c r="I296">
        <v>3</v>
      </c>
      <c r="J296">
        <v>1059</v>
      </c>
      <c r="K296">
        <v>1.0259529999999999</v>
      </c>
      <c r="L296" t="s">
        <v>16</v>
      </c>
      <c r="M296">
        <f>V3__67[[#This Row],[Sale Price]]/V3__67[[#This Row],[carpet_area]]</f>
        <v>177.52596789423984</v>
      </c>
      <c r="N296">
        <f>IF(OR(V3__67[[#This Row],[Estimated Value]]="",V3__67[[#This Row],[Estimated Value]]=0),"",V3__67[[#This Row],[Sale Price]]-V3__67[[#This Row],[Estimated Value]])</f>
        <v>107150</v>
      </c>
      <c r="O296">
        <f>IF(OR(V3__67[[#This Row],[Estimated Value]]="",V3__67[[#This Row],[Estimated Value]]=0),"",(V3__67[[#This Row],[Sale Price]]-V3__67[[#This Row],[Estimated Value]])/V3__67[[#This Row],[Estimated Value]])</f>
        <v>1.3252937538651823</v>
      </c>
      <c r="P296" t="str">
        <f t="shared" si="4"/>
        <v>Above Estimate</v>
      </c>
    </row>
    <row r="297" spans="1:16" x14ac:dyDescent="0.3">
      <c r="A297" s="1">
        <v>40110</v>
      </c>
      <c r="B297">
        <v>2009</v>
      </c>
      <c r="C297" t="s">
        <v>21</v>
      </c>
      <c r="D297">
        <v>4686290</v>
      </c>
      <c r="E297">
        <v>11200000</v>
      </c>
      <c r="F297" t="s">
        <v>13</v>
      </c>
      <c r="G297" t="s">
        <v>14</v>
      </c>
      <c r="H297">
        <v>3</v>
      </c>
      <c r="I297">
        <v>1</v>
      </c>
      <c r="J297">
        <v>969</v>
      </c>
      <c r="K297">
        <v>1.0259529999999999</v>
      </c>
      <c r="L297" t="s">
        <v>22</v>
      </c>
      <c r="M297">
        <f>V3__67[[#This Row],[Sale Price]]/V3__67[[#This Row],[carpet_area]]</f>
        <v>11558.307533539732</v>
      </c>
      <c r="N297">
        <f>IF(OR(V3__67[[#This Row],[Estimated Value]]="",V3__67[[#This Row],[Estimated Value]]=0),"",V3__67[[#This Row],[Sale Price]]-V3__67[[#This Row],[Estimated Value]])</f>
        <v>6513710</v>
      </c>
      <c r="O297">
        <f>IF(OR(V3__67[[#This Row],[Estimated Value]]="",V3__67[[#This Row],[Estimated Value]]=0),"",(V3__67[[#This Row],[Sale Price]]-V3__67[[#This Row],[Estimated Value]])/V3__67[[#This Row],[Estimated Value]])</f>
        <v>1.3899502591602313</v>
      </c>
      <c r="P297" t="str">
        <f t="shared" si="4"/>
        <v>Above Estimate</v>
      </c>
    </row>
    <row r="298" spans="1:16" x14ac:dyDescent="0.3">
      <c r="A298" s="1">
        <v>40111</v>
      </c>
      <c r="B298">
        <v>2009</v>
      </c>
      <c r="C298" t="s">
        <v>17</v>
      </c>
      <c r="D298">
        <v>144270</v>
      </c>
      <c r="E298">
        <v>360500</v>
      </c>
      <c r="F298" t="s">
        <v>23</v>
      </c>
      <c r="G298" t="s">
        <v>24</v>
      </c>
      <c r="H298">
        <v>6</v>
      </c>
      <c r="I298">
        <v>5</v>
      </c>
      <c r="J298">
        <v>2171</v>
      </c>
      <c r="K298">
        <v>1.0259529999999999</v>
      </c>
      <c r="L298" t="s">
        <v>15</v>
      </c>
      <c r="M298">
        <f>V3__67[[#This Row],[Sale Price]]/V3__67[[#This Row],[carpet_area]]</f>
        <v>166.05251036388762</v>
      </c>
      <c r="N298">
        <f>IF(OR(V3__67[[#This Row],[Estimated Value]]="",V3__67[[#This Row],[Estimated Value]]=0),"",V3__67[[#This Row],[Sale Price]]-V3__67[[#This Row],[Estimated Value]])</f>
        <v>216230</v>
      </c>
      <c r="O298">
        <f>IF(OR(V3__67[[#This Row],[Estimated Value]]="",V3__67[[#This Row],[Estimated Value]]=0),"",(V3__67[[#This Row],[Sale Price]]-V3__67[[#This Row],[Estimated Value]])/V3__67[[#This Row],[Estimated Value]])</f>
        <v>1.4987869966035905</v>
      </c>
      <c r="P298" t="str">
        <f t="shared" si="4"/>
        <v>Above Estimate</v>
      </c>
    </row>
    <row r="299" spans="1:16" x14ac:dyDescent="0.3">
      <c r="A299" s="1">
        <v>40112</v>
      </c>
      <c r="B299">
        <v>2009</v>
      </c>
      <c r="C299" t="s">
        <v>12</v>
      </c>
      <c r="D299">
        <v>123270</v>
      </c>
      <c r="E299">
        <v>260000</v>
      </c>
      <c r="F299" t="s">
        <v>13</v>
      </c>
      <c r="G299" t="s">
        <v>14</v>
      </c>
      <c r="H299">
        <v>3</v>
      </c>
      <c r="I299">
        <v>3</v>
      </c>
      <c r="J299">
        <v>1030</v>
      </c>
      <c r="K299">
        <v>1.0259529999999999</v>
      </c>
      <c r="L299" t="s">
        <v>15</v>
      </c>
      <c r="M299">
        <f>V3__67[[#This Row],[Sale Price]]/V3__67[[#This Row],[carpet_area]]</f>
        <v>252.42718446601941</v>
      </c>
      <c r="N299">
        <f>IF(OR(V3__67[[#This Row],[Estimated Value]]="",V3__67[[#This Row],[Estimated Value]]=0),"",V3__67[[#This Row],[Sale Price]]-V3__67[[#This Row],[Estimated Value]])</f>
        <v>136730</v>
      </c>
      <c r="O299">
        <f>IF(OR(V3__67[[#This Row],[Estimated Value]]="",V3__67[[#This Row],[Estimated Value]]=0),"",(V3__67[[#This Row],[Sale Price]]-V3__67[[#This Row],[Estimated Value]])/V3__67[[#This Row],[Estimated Value]])</f>
        <v>1.1091912062951246</v>
      </c>
      <c r="P299" t="str">
        <f t="shared" si="4"/>
        <v>Above Estimate</v>
      </c>
    </row>
    <row r="300" spans="1:16" x14ac:dyDescent="0.3">
      <c r="A300" s="1">
        <v>40113</v>
      </c>
      <c r="B300">
        <v>2009</v>
      </c>
      <c r="C300" t="s">
        <v>18</v>
      </c>
      <c r="D300">
        <v>256130</v>
      </c>
      <c r="E300">
        <v>555000</v>
      </c>
      <c r="F300" t="s">
        <v>13</v>
      </c>
      <c r="G300" t="s">
        <v>14</v>
      </c>
      <c r="H300">
        <v>3</v>
      </c>
      <c r="I300">
        <v>2</v>
      </c>
      <c r="J300">
        <v>1038</v>
      </c>
      <c r="K300">
        <v>1.0259529999999999</v>
      </c>
      <c r="L300" t="s">
        <v>22</v>
      </c>
      <c r="M300">
        <f>V3__67[[#This Row],[Sale Price]]/V3__67[[#This Row],[carpet_area]]</f>
        <v>534.68208092485554</v>
      </c>
      <c r="N300">
        <f>IF(OR(V3__67[[#This Row],[Estimated Value]]="",V3__67[[#This Row],[Estimated Value]]=0),"",V3__67[[#This Row],[Sale Price]]-V3__67[[#This Row],[Estimated Value]])</f>
        <v>298870</v>
      </c>
      <c r="O300">
        <f>IF(OR(V3__67[[#This Row],[Estimated Value]]="",V3__67[[#This Row],[Estimated Value]]=0),"",(V3__67[[#This Row],[Sale Price]]-V3__67[[#This Row],[Estimated Value]])/V3__67[[#This Row],[Estimated Value]])</f>
        <v>1.1668683871471519</v>
      </c>
      <c r="P300" t="str">
        <f t="shared" si="4"/>
        <v>Above Estimate</v>
      </c>
    </row>
    <row r="301" spans="1:16" x14ac:dyDescent="0.3">
      <c r="A301" s="1">
        <v>40114</v>
      </c>
      <c r="B301">
        <v>2009</v>
      </c>
      <c r="C301" t="s">
        <v>12</v>
      </c>
      <c r="D301">
        <v>97650</v>
      </c>
      <c r="E301">
        <v>215750</v>
      </c>
      <c r="F301" t="s">
        <v>13</v>
      </c>
      <c r="G301" t="s">
        <v>14</v>
      </c>
      <c r="H301">
        <v>3</v>
      </c>
      <c r="I301">
        <v>3</v>
      </c>
      <c r="J301">
        <v>968</v>
      </c>
      <c r="K301">
        <v>1.0259529999999999</v>
      </c>
      <c r="L301" t="s">
        <v>15</v>
      </c>
      <c r="M301">
        <f>V3__67[[#This Row],[Sale Price]]/V3__67[[#This Row],[carpet_area]]</f>
        <v>222.88223140495867</v>
      </c>
      <c r="N301">
        <f>IF(OR(V3__67[[#This Row],[Estimated Value]]="",V3__67[[#This Row],[Estimated Value]]=0),"",V3__67[[#This Row],[Sale Price]]-V3__67[[#This Row],[Estimated Value]])</f>
        <v>118100</v>
      </c>
      <c r="O301">
        <f>IF(OR(V3__67[[#This Row],[Estimated Value]]="",V3__67[[#This Row],[Estimated Value]]=0),"",(V3__67[[#This Row],[Sale Price]]-V3__67[[#This Row],[Estimated Value]])/V3__67[[#This Row],[Estimated Value]])</f>
        <v>1.2094214029697901</v>
      </c>
      <c r="P301" t="str">
        <f t="shared" si="4"/>
        <v>Above Estimate</v>
      </c>
    </row>
    <row r="302" spans="1:16" x14ac:dyDescent="0.3">
      <c r="A302" s="1">
        <v>40115</v>
      </c>
      <c r="B302">
        <v>2009</v>
      </c>
      <c r="C302" t="s">
        <v>18</v>
      </c>
      <c r="D302">
        <v>200480</v>
      </c>
      <c r="E302">
        <v>402535</v>
      </c>
      <c r="F302" t="s">
        <v>13</v>
      </c>
      <c r="G302" t="s">
        <v>14</v>
      </c>
      <c r="H302">
        <v>3</v>
      </c>
      <c r="I302">
        <v>2</v>
      </c>
      <c r="J302">
        <v>947</v>
      </c>
      <c r="K302">
        <v>1.0259529999999999</v>
      </c>
      <c r="L302" t="s">
        <v>22</v>
      </c>
      <c r="M302">
        <f>V3__67[[#This Row],[Sale Price]]/V3__67[[#This Row],[carpet_area]]</f>
        <v>425.06335797254491</v>
      </c>
      <c r="N302">
        <f>IF(OR(V3__67[[#This Row],[Estimated Value]]="",V3__67[[#This Row],[Estimated Value]]=0),"",V3__67[[#This Row],[Sale Price]]-V3__67[[#This Row],[Estimated Value]])</f>
        <v>202055</v>
      </c>
      <c r="O302">
        <f>IF(OR(V3__67[[#This Row],[Estimated Value]]="",V3__67[[#This Row],[Estimated Value]]=0),"",(V3__67[[#This Row],[Sale Price]]-V3__67[[#This Row],[Estimated Value]])/V3__67[[#This Row],[Estimated Value]])</f>
        <v>1.0078561452513966</v>
      </c>
      <c r="P302" t="str">
        <f t="shared" si="4"/>
        <v>Above Estimate</v>
      </c>
    </row>
    <row r="303" spans="1:16" x14ac:dyDescent="0.3">
      <c r="A303" s="1">
        <v>40116</v>
      </c>
      <c r="B303">
        <v>2009</v>
      </c>
      <c r="C303" t="s">
        <v>12</v>
      </c>
      <c r="D303">
        <v>91140</v>
      </c>
      <c r="E303">
        <v>211150</v>
      </c>
      <c r="F303" t="s">
        <v>13</v>
      </c>
      <c r="G303" t="s">
        <v>14</v>
      </c>
      <c r="H303">
        <v>3</v>
      </c>
      <c r="I303">
        <v>1</v>
      </c>
      <c r="J303">
        <v>961</v>
      </c>
      <c r="K303">
        <v>1.0259529999999999</v>
      </c>
      <c r="L303" t="s">
        <v>15</v>
      </c>
      <c r="M303">
        <f>V3__67[[#This Row],[Sale Price]]/V3__67[[#This Row],[carpet_area]]</f>
        <v>219.71904266389177</v>
      </c>
      <c r="N303">
        <f>IF(OR(V3__67[[#This Row],[Estimated Value]]="",V3__67[[#This Row],[Estimated Value]]=0),"",V3__67[[#This Row],[Sale Price]]-V3__67[[#This Row],[Estimated Value]])</f>
        <v>120010</v>
      </c>
      <c r="O303">
        <f>IF(OR(V3__67[[#This Row],[Estimated Value]]="",V3__67[[#This Row],[Estimated Value]]=0),"",(V3__67[[#This Row],[Sale Price]]-V3__67[[#This Row],[Estimated Value]])/V3__67[[#This Row],[Estimated Value]])</f>
        <v>1.3167654158437569</v>
      </c>
      <c r="P303" t="str">
        <f t="shared" si="4"/>
        <v>Above Estimate</v>
      </c>
    </row>
    <row r="304" spans="1:16" x14ac:dyDescent="0.3">
      <c r="A304" s="1">
        <v>40117</v>
      </c>
      <c r="B304">
        <v>2009</v>
      </c>
      <c r="C304" t="s">
        <v>21</v>
      </c>
      <c r="D304">
        <v>1667890</v>
      </c>
      <c r="E304">
        <v>3225000</v>
      </c>
      <c r="F304" t="s">
        <v>13</v>
      </c>
      <c r="G304" t="s">
        <v>14</v>
      </c>
      <c r="H304">
        <v>3</v>
      </c>
      <c r="I304">
        <v>3</v>
      </c>
      <c r="J304">
        <v>957</v>
      </c>
      <c r="K304">
        <v>1.0259529999999999</v>
      </c>
      <c r="L304" t="s">
        <v>22</v>
      </c>
      <c r="M304">
        <f>V3__67[[#This Row],[Sale Price]]/V3__67[[#This Row],[carpet_area]]</f>
        <v>3369.9059561128529</v>
      </c>
      <c r="N304">
        <f>IF(OR(V3__67[[#This Row],[Estimated Value]]="",V3__67[[#This Row],[Estimated Value]]=0),"",V3__67[[#This Row],[Sale Price]]-V3__67[[#This Row],[Estimated Value]])</f>
        <v>1557110</v>
      </c>
      <c r="O304">
        <f>IF(OR(V3__67[[#This Row],[Estimated Value]]="",V3__67[[#This Row],[Estimated Value]]=0),"",(V3__67[[#This Row],[Sale Price]]-V3__67[[#This Row],[Estimated Value]])/V3__67[[#This Row],[Estimated Value]])</f>
        <v>0.93358075172823152</v>
      </c>
      <c r="P304" t="str">
        <f t="shared" si="4"/>
        <v>Above Estimate</v>
      </c>
    </row>
    <row r="305" spans="1:16" x14ac:dyDescent="0.3">
      <c r="A305" s="1">
        <v>40118</v>
      </c>
      <c r="B305">
        <v>2009</v>
      </c>
      <c r="C305" t="s">
        <v>12</v>
      </c>
      <c r="D305">
        <v>78120</v>
      </c>
      <c r="E305">
        <v>125000</v>
      </c>
      <c r="F305" t="s">
        <v>13</v>
      </c>
      <c r="G305" t="s">
        <v>14</v>
      </c>
      <c r="H305">
        <v>3</v>
      </c>
      <c r="I305">
        <v>2</v>
      </c>
      <c r="J305">
        <v>1100</v>
      </c>
      <c r="K305">
        <v>1.0259529999999999</v>
      </c>
      <c r="L305" t="s">
        <v>22</v>
      </c>
      <c r="M305">
        <f>V3__67[[#This Row],[Sale Price]]/V3__67[[#This Row],[carpet_area]]</f>
        <v>113.63636363636364</v>
      </c>
      <c r="N305">
        <f>IF(OR(V3__67[[#This Row],[Estimated Value]]="",V3__67[[#This Row],[Estimated Value]]=0),"",V3__67[[#This Row],[Sale Price]]-V3__67[[#This Row],[Estimated Value]])</f>
        <v>46880</v>
      </c>
      <c r="O305">
        <f>IF(OR(V3__67[[#This Row],[Estimated Value]]="",V3__67[[#This Row],[Estimated Value]]=0),"",(V3__67[[#This Row],[Sale Price]]-V3__67[[#This Row],[Estimated Value]])/V3__67[[#This Row],[Estimated Value]])</f>
        <v>0.60010240655401947</v>
      </c>
      <c r="P305" t="str">
        <f t="shared" si="4"/>
        <v>Above Estimate</v>
      </c>
    </row>
    <row r="306" spans="1:16" x14ac:dyDescent="0.3">
      <c r="A306" s="1">
        <v>40119</v>
      </c>
      <c r="B306">
        <v>2009</v>
      </c>
      <c r="C306" t="s">
        <v>17</v>
      </c>
      <c r="D306">
        <v>112420</v>
      </c>
      <c r="E306">
        <v>250000</v>
      </c>
      <c r="F306" t="s">
        <v>13</v>
      </c>
      <c r="G306" t="s">
        <v>14</v>
      </c>
      <c r="H306">
        <v>3</v>
      </c>
      <c r="I306">
        <v>2</v>
      </c>
      <c r="J306">
        <v>992</v>
      </c>
      <c r="K306">
        <v>1.0259529999999999</v>
      </c>
      <c r="L306" t="s">
        <v>25</v>
      </c>
      <c r="M306">
        <f>V3__67[[#This Row],[Sale Price]]/V3__67[[#This Row],[carpet_area]]</f>
        <v>252.01612903225808</v>
      </c>
      <c r="N306">
        <f>IF(OR(V3__67[[#This Row],[Estimated Value]]="",V3__67[[#This Row],[Estimated Value]]=0),"",V3__67[[#This Row],[Sale Price]]-V3__67[[#This Row],[Estimated Value]])</f>
        <v>137580</v>
      </c>
      <c r="O306">
        <f>IF(OR(V3__67[[#This Row],[Estimated Value]]="",V3__67[[#This Row],[Estimated Value]]=0),"",(V3__67[[#This Row],[Sale Price]]-V3__67[[#This Row],[Estimated Value]])/V3__67[[#This Row],[Estimated Value]])</f>
        <v>1.2238035936666074</v>
      </c>
      <c r="P306" t="str">
        <f t="shared" si="4"/>
        <v>Above Estimate</v>
      </c>
    </row>
    <row r="307" spans="1:16" x14ac:dyDescent="0.3">
      <c r="A307" s="1">
        <v>40120</v>
      </c>
      <c r="B307">
        <v>2009</v>
      </c>
      <c r="C307" t="s">
        <v>18</v>
      </c>
      <c r="D307">
        <v>268836</v>
      </c>
      <c r="E307">
        <v>815000</v>
      </c>
      <c r="F307" t="s">
        <v>13</v>
      </c>
      <c r="G307" t="s">
        <v>14</v>
      </c>
      <c r="H307">
        <v>3</v>
      </c>
      <c r="I307">
        <v>1</v>
      </c>
      <c r="J307">
        <v>979</v>
      </c>
      <c r="K307">
        <v>1.0259529999999999</v>
      </c>
      <c r="L307" t="s">
        <v>22</v>
      </c>
      <c r="M307">
        <f>V3__67[[#This Row],[Sale Price]]/V3__67[[#This Row],[carpet_area]]</f>
        <v>832.48212461695607</v>
      </c>
      <c r="N307">
        <f>IF(OR(V3__67[[#This Row],[Estimated Value]]="",V3__67[[#This Row],[Estimated Value]]=0),"",V3__67[[#This Row],[Sale Price]]-V3__67[[#This Row],[Estimated Value]])</f>
        <v>546164</v>
      </c>
      <c r="O307">
        <f>IF(OR(V3__67[[#This Row],[Estimated Value]]="",V3__67[[#This Row],[Estimated Value]]=0),"",(V3__67[[#This Row],[Sale Price]]-V3__67[[#This Row],[Estimated Value]])/V3__67[[#This Row],[Estimated Value]])</f>
        <v>2.0315880313648469</v>
      </c>
      <c r="P307" t="str">
        <f t="shared" si="4"/>
        <v>Above Estimate</v>
      </c>
    </row>
    <row r="308" spans="1:16" x14ac:dyDescent="0.3">
      <c r="A308" s="1">
        <v>40121</v>
      </c>
      <c r="B308">
        <v>2009</v>
      </c>
      <c r="C308" t="s">
        <v>12</v>
      </c>
      <c r="D308">
        <v>173530</v>
      </c>
      <c r="E308">
        <v>379000</v>
      </c>
      <c r="F308" t="s">
        <v>13</v>
      </c>
      <c r="G308" t="s">
        <v>14</v>
      </c>
      <c r="H308">
        <v>3</v>
      </c>
      <c r="I308">
        <v>1</v>
      </c>
      <c r="J308">
        <v>1056</v>
      </c>
      <c r="K308">
        <v>1.0259529999999999</v>
      </c>
      <c r="L308" t="s">
        <v>22</v>
      </c>
      <c r="M308">
        <f>V3__67[[#This Row],[Sale Price]]/V3__67[[#This Row],[carpet_area]]</f>
        <v>358.90151515151513</v>
      </c>
      <c r="N308">
        <f>IF(OR(V3__67[[#This Row],[Estimated Value]]="",V3__67[[#This Row],[Estimated Value]]=0),"",V3__67[[#This Row],[Sale Price]]-V3__67[[#This Row],[Estimated Value]])</f>
        <v>205470</v>
      </c>
      <c r="O308">
        <f>IF(OR(V3__67[[#This Row],[Estimated Value]]="",V3__67[[#This Row],[Estimated Value]]=0),"",(V3__67[[#This Row],[Sale Price]]-V3__67[[#This Row],[Estimated Value]])/V3__67[[#This Row],[Estimated Value]])</f>
        <v>1.1840603930156168</v>
      </c>
      <c r="P308" t="str">
        <f t="shared" si="4"/>
        <v>Above Estimate</v>
      </c>
    </row>
    <row r="309" spans="1:16" x14ac:dyDescent="0.3">
      <c r="A309" s="1">
        <v>40122</v>
      </c>
      <c r="B309">
        <v>2009</v>
      </c>
      <c r="C309" t="s">
        <v>18</v>
      </c>
      <c r="D309">
        <v>257950</v>
      </c>
      <c r="E309">
        <v>460000</v>
      </c>
      <c r="F309" t="s">
        <v>13</v>
      </c>
      <c r="G309" t="s">
        <v>14</v>
      </c>
      <c r="H309">
        <v>3</v>
      </c>
      <c r="I309">
        <v>3</v>
      </c>
      <c r="J309">
        <v>966</v>
      </c>
      <c r="K309">
        <v>1.0259529999999999</v>
      </c>
      <c r="L309" t="s">
        <v>16</v>
      </c>
      <c r="M309">
        <f>V3__67[[#This Row],[Sale Price]]/V3__67[[#This Row],[carpet_area]]</f>
        <v>476.1904761904762</v>
      </c>
      <c r="N309">
        <f>IF(OR(V3__67[[#This Row],[Estimated Value]]="",V3__67[[#This Row],[Estimated Value]]=0),"",V3__67[[#This Row],[Sale Price]]-V3__67[[#This Row],[Estimated Value]])</f>
        <v>202050</v>
      </c>
      <c r="O309">
        <f>IF(OR(V3__67[[#This Row],[Estimated Value]]="",V3__67[[#This Row],[Estimated Value]]=0),"",(V3__67[[#This Row],[Sale Price]]-V3__67[[#This Row],[Estimated Value]])/V3__67[[#This Row],[Estimated Value]])</f>
        <v>0.78329133553014152</v>
      </c>
      <c r="P309" t="str">
        <f t="shared" si="4"/>
        <v>Above Estimate</v>
      </c>
    </row>
    <row r="310" spans="1:16" x14ac:dyDescent="0.3">
      <c r="A310" s="1">
        <v>40123</v>
      </c>
      <c r="B310">
        <v>2009</v>
      </c>
      <c r="C310" t="s">
        <v>12</v>
      </c>
      <c r="D310">
        <v>64260</v>
      </c>
      <c r="E310">
        <v>129000</v>
      </c>
      <c r="F310" t="s">
        <v>13</v>
      </c>
      <c r="G310" t="s">
        <v>14</v>
      </c>
      <c r="H310">
        <v>3</v>
      </c>
      <c r="I310">
        <v>3</v>
      </c>
      <c r="J310">
        <v>971</v>
      </c>
      <c r="K310">
        <v>1.0259529999999999</v>
      </c>
      <c r="L310" t="s">
        <v>22</v>
      </c>
      <c r="M310">
        <f>V3__67[[#This Row],[Sale Price]]/V3__67[[#This Row],[carpet_area]]</f>
        <v>132.85272914521113</v>
      </c>
      <c r="N310">
        <f>IF(OR(V3__67[[#This Row],[Estimated Value]]="",V3__67[[#This Row],[Estimated Value]]=0),"",V3__67[[#This Row],[Sale Price]]-V3__67[[#This Row],[Estimated Value]])</f>
        <v>64740</v>
      </c>
      <c r="O310">
        <f>IF(OR(V3__67[[#This Row],[Estimated Value]]="",V3__67[[#This Row],[Estimated Value]]=0),"",(V3__67[[#This Row],[Sale Price]]-V3__67[[#This Row],[Estimated Value]])/V3__67[[#This Row],[Estimated Value]])</f>
        <v>1.007469654528478</v>
      </c>
      <c r="P310" t="str">
        <f t="shared" si="4"/>
        <v>Above Estimate</v>
      </c>
    </row>
    <row r="311" spans="1:16" x14ac:dyDescent="0.3">
      <c r="A311" s="1">
        <v>40124</v>
      </c>
      <c r="B311">
        <v>2009</v>
      </c>
      <c r="C311" t="s">
        <v>26</v>
      </c>
      <c r="D311">
        <v>798070</v>
      </c>
      <c r="E311">
        <v>1100000</v>
      </c>
      <c r="F311" t="s">
        <v>13</v>
      </c>
      <c r="G311" t="s">
        <v>14</v>
      </c>
      <c r="H311">
        <v>3</v>
      </c>
      <c r="I311">
        <v>1</v>
      </c>
      <c r="J311">
        <v>993</v>
      </c>
      <c r="K311">
        <v>1.0259529999999999</v>
      </c>
      <c r="L311" t="s">
        <v>15</v>
      </c>
      <c r="M311">
        <f>V3__67[[#This Row],[Sale Price]]/V3__67[[#This Row],[carpet_area]]</f>
        <v>1107.7542799597181</v>
      </c>
      <c r="N311">
        <f>IF(OR(V3__67[[#This Row],[Estimated Value]]="",V3__67[[#This Row],[Estimated Value]]=0),"",V3__67[[#This Row],[Sale Price]]-V3__67[[#This Row],[Estimated Value]])</f>
        <v>301930</v>
      </c>
      <c r="O311">
        <f>IF(OR(V3__67[[#This Row],[Estimated Value]]="",V3__67[[#This Row],[Estimated Value]]=0),"",(V3__67[[#This Row],[Sale Price]]-V3__67[[#This Row],[Estimated Value]])/V3__67[[#This Row],[Estimated Value]])</f>
        <v>0.37832520956808302</v>
      </c>
      <c r="P311" t="str">
        <f t="shared" si="4"/>
        <v>Above Estimate</v>
      </c>
    </row>
    <row r="312" spans="1:16" x14ac:dyDescent="0.3">
      <c r="A312" s="1">
        <v>40125</v>
      </c>
      <c r="B312">
        <v>2009</v>
      </c>
      <c r="C312" t="s">
        <v>12</v>
      </c>
      <c r="D312">
        <v>72380</v>
      </c>
      <c r="E312">
        <v>160000</v>
      </c>
      <c r="F312" t="s">
        <v>13</v>
      </c>
      <c r="G312" t="s">
        <v>14</v>
      </c>
      <c r="H312">
        <v>3</v>
      </c>
      <c r="I312">
        <v>1</v>
      </c>
      <c r="J312">
        <v>1090</v>
      </c>
      <c r="K312">
        <v>1.0259529999999999</v>
      </c>
      <c r="L312" t="s">
        <v>25</v>
      </c>
      <c r="M312">
        <f>V3__67[[#This Row],[Sale Price]]/V3__67[[#This Row],[carpet_area]]</f>
        <v>146.78899082568807</v>
      </c>
      <c r="N312">
        <f>IF(OR(V3__67[[#This Row],[Estimated Value]]="",V3__67[[#This Row],[Estimated Value]]=0),"",V3__67[[#This Row],[Sale Price]]-V3__67[[#This Row],[Estimated Value]])</f>
        <v>87620</v>
      </c>
      <c r="O312">
        <f>IF(OR(V3__67[[#This Row],[Estimated Value]]="",V3__67[[#This Row],[Estimated Value]]=0),"",(V3__67[[#This Row],[Sale Price]]-V3__67[[#This Row],[Estimated Value]])/V3__67[[#This Row],[Estimated Value]])</f>
        <v>1.2105554020447638</v>
      </c>
      <c r="P312" t="str">
        <f t="shared" si="4"/>
        <v>Above Estimate</v>
      </c>
    </row>
    <row r="313" spans="1:16" x14ac:dyDescent="0.3">
      <c r="A313" s="1">
        <v>40126</v>
      </c>
      <c r="B313">
        <v>2009</v>
      </c>
      <c r="C313" t="s">
        <v>17</v>
      </c>
      <c r="D313">
        <v>109480</v>
      </c>
      <c r="E313">
        <v>263500</v>
      </c>
      <c r="F313" t="s">
        <v>13</v>
      </c>
      <c r="G313" t="s">
        <v>14</v>
      </c>
      <c r="H313">
        <v>3</v>
      </c>
      <c r="I313">
        <v>1</v>
      </c>
      <c r="J313">
        <v>988</v>
      </c>
      <c r="K313">
        <v>1.0259529999999999</v>
      </c>
      <c r="L313" t="s">
        <v>16</v>
      </c>
      <c r="M313">
        <f>V3__67[[#This Row],[Sale Price]]/V3__67[[#This Row],[carpet_area]]</f>
        <v>266.70040485829958</v>
      </c>
      <c r="N313">
        <f>IF(OR(V3__67[[#This Row],[Estimated Value]]="",V3__67[[#This Row],[Estimated Value]]=0),"",V3__67[[#This Row],[Sale Price]]-V3__67[[#This Row],[Estimated Value]])</f>
        <v>154020</v>
      </c>
      <c r="O313">
        <f>IF(OR(V3__67[[#This Row],[Estimated Value]]="",V3__67[[#This Row],[Estimated Value]]=0),"",(V3__67[[#This Row],[Sale Price]]-V3__67[[#This Row],[Estimated Value]])/V3__67[[#This Row],[Estimated Value]])</f>
        <v>1.4068322981366459</v>
      </c>
      <c r="P313" t="str">
        <f t="shared" si="4"/>
        <v>Above Estimate</v>
      </c>
    </row>
    <row r="314" spans="1:16" x14ac:dyDescent="0.3">
      <c r="A314" s="1">
        <v>40127</v>
      </c>
      <c r="B314">
        <v>2009</v>
      </c>
      <c r="C314" t="s">
        <v>26</v>
      </c>
      <c r="D314">
        <v>307650</v>
      </c>
      <c r="E314">
        <v>560000</v>
      </c>
      <c r="F314" t="s">
        <v>13</v>
      </c>
      <c r="G314" t="s">
        <v>14</v>
      </c>
      <c r="H314">
        <v>3</v>
      </c>
      <c r="I314">
        <v>3</v>
      </c>
      <c r="J314">
        <v>1009</v>
      </c>
      <c r="K314">
        <v>1.0259529999999999</v>
      </c>
      <c r="L314" t="s">
        <v>16</v>
      </c>
      <c r="M314">
        <f>V3__67[[#This Row],[Sale Price]]/V3__67[[#This Row],[carpet_area]]</f>
        <v>555.00495540138752</v>
      </c>
      <c r="N314">
        <f>IF(OR(V3__67[[#This Row],[Estimated Value]]="",V3__67[[#This Row],[Estimated Value]]=0),"",V3__67[[#This Row],[Sale Price]]-V3__67[[#This Row],[Estimated Value]])</f>
        <v>252350</v>
      </c>
      <c r="O314">
        <f>IF(OR(V3__67[[#This Row],[Estimated Value]]="",V3__67[[#This Row],[Estimated Value]]=0),"",(V3__67[[#This Row],[Sale Price]]-V3__67[[#This Row],[Estimated Value]])/V3__67[[#This Row],[Estimated Value]])</f>
        <v>0.82025028441410697</v>
      </c>
      <c r="P314" t="str">
        <f t="shared" si="4"/>
        <v>Above Estimate</v>
      </c>
    </row>
    <row r="315" spans="1:16" x14ac:dyDescent="0.3">
      <c r="A315" s="1">
        <v>40128</v>
      </c>
      <c r="B315">
        <v>2009</v>
      </c>
      <c r="C315" t="s">
        <v>26</v>
      </c>
      <c r="D315">
        <v>366450</v>
      </c>
      <c r="E315">
        <v>555000</v>
      </c>
      <c r="F315" t="s">
        <v>13</v>
      </c>
      <c r="G315" t="s">
        <v>14</v>
      </c>
      <c r="H315">
        <v>3</v>
      </c>
      <c r="I315">
        <v>1</v>
      </c>
      <c r="J315">
        <v>963</v>
      </c>
      <c r="K315">
        <v>1.0259529999999999</v>
      </c>
      <c r="L315" t="s">
        <v>25</v>
      </c>
      <c r="M315">
        <f>V3__67[[#This Row],[Sale Price]]/V3__67[[#This Row],[carpet_area]]</f>
        <v>576.32398753894086</v>
      </c>
      <c r="N315">
        <f>IF(OR(V3__67[[#This Row],[Estimated Value]]="",V3__67[[#This Row],[Estimated Value]]=0),"",V3__67[[#This Row],[Sale Price]]-V3__67[[#This Row],[Estimated Value]])</f>
        <v>188550</v>
      </c>
      <c r="O315">
        <f>IF(OR(V3__67[[#This Row],[Estimated Value]]="",V3__67[[#This Row],[Estimated Value]]=0),"",(V3__67[[#This Row],[Sale Price]]-V3__67[[#This Row],[Estimated Value]])/V3__67[[#This Row],[Estimated Value]])</f>
        <v>0.51453131395824803</v>
      </c>
      <c r="P315" t="str">
        <f t="shared" si="4"/>
        <v>Above Estimate</v>
      </c>
    </row>
    <row r="316" spans="1:16" x14ac:dyDescent="0.3">
      <c r="A316" s="1">
        <v>40129</v>
      </c>
      <c r="B316">
        <v>2009</v>
      </c>
      <c r="C316" t="s">
        <v>17</v>
      </c>
      <c r="D316">
        <v>113330</v>
      </c>
      <c r="E316">
        <v>172042</v>
      </c>
      <c r="F316" t="s">
        <v>13</v>
      </c>
      <c r="G316" t="s">
        <v>14</v>
      </c>
      <c r="H316">
        <v>3</v>
      </c>
      <c r="I316">
        <v>1</v>
      </c>
      <c r="J316">
        <v>1027</v>
      </c>
      <c r="K316">
        <v>1.0259529999999999</v>
      </c>
      <c r="L316" t="s">
        <v>15</v>
      </c>
      <c r="M316">
        <f>V3__67[[#This Row],[Sale Price]]/V3__67[[#This Row],[carpet_area]]</f>
        <v>167.51898734177215</v>
      </c>
      <c r="N316">
        <f>IF(OR(V3__67[[#This Row],[Estimated Value]]="",V3__67[[#This Row],[Estimated Value]]=0),"",V3__67[[#This Row],[Sale Price]]-V3__67[[#This Row],[Estimated Value]])</f>
        <v>58712</v>
      </c>
      <c r="O316">
        <f>IF(OR(V3__67[[#This Row],[Estimated Value]]="",V3__67[[#This Row],[Estimated Value]]=0),"",(V3__67[[#This Row],[Sale Price]]-V3__67[[#This Row],[Estimated Value]])/V3__67[[#This Row],[Estimated Value]])</f>
        <v>0.51806229594988085</v>
      </c>
      <c r="P316" t="str">
        <f t="shared" si="4"/>
        <v>Above Estimate</v>
      </c>
    </row>
    <row r="317" spans="1:16" x14ac:dyDescent="0.3">
      <c r="A317" s="1">
        <v>40130</v>
      </c>
      <c r="B317">
        <v>2009</v>
      </c>
      <c r="C317" t="s">
        <v>12</v>
      </c>
      <c r="D317">
        <v>101430</v>
      </c>
      <c r="E317">
        <v>235000</v>
      </c>
      <c r="F317" t="s">
        <v>13</v>
      </c>
      <c r="G317" t="s">
        <v>14</v>
      </c>
      <c r="H317">
        <v>3</v>
      </c>
      <c r="I317">
        <v>3</v>
      </c>
      <c r="J317">
        <v>1042</v>
      </c>
      <c r="K317">
        <v>1.0259529999999999</v>
      </c>
      <c r="L317" t="s">
        <v>25</v>
      </c>
      <c r="M317">
        <f>V3__67[[#This Row],[Sale Price]]/V3__67[[#This Row],[carpet_area]]</f>
        <v>225.5278310940499</v>
      </c>
      <c r="N317">
        <f>IF(OR(V3__67[[#This Row],[Estimated Value]]="",V3__67[[#This Row],[Estimated Value]]=0),"",V3__67[[#This Row],[Sale Price]]-V3__67[[#This Row],[Estimated Value]])</f>
        <v>133570</v>
      </c>
      <c r="O317">
        <f>IF(OR(V3__67[[#This Row],[Estimated Value]]="",V3__67[[#This Row],[Estimated Value]]=0),"",(V3__67[[#This Row],[Sale Price]]-V3__67[[#This Row],[Estimated Value]])/V3__67[[#This Row],[Estimated Value]])</f>
        <v>1.3168687764961058</v>
      </c>
      <c r="P317" t="str">
        <f t="shared" si="4"/>
        <v>Above Estimate</v>
      </c>
    </row>
    <row r="318" spans="1:16" x14ac:dyDescent="0.3">
      <c r="A318" s="1">
        <v>40131</v>
      </c>
      <c r="B318">
        <v>2009</v>
      </c>
      <c r="C318" t="s">
        <v>17</v>
      </c>
      <c r="D318">
        <v>118650</v>
      </c>
      <c r="E318">
        <v>295000</v>
      </c>
      <c r="F318" t="s">
        <v>13</v>
      </c>
      <c r="G318" t="s">
        <v>14</v>
      </c>
      <c r="H318">
        <v>3</v>
      </c>
      <c r="I318">
        <v>3</v>
      </c>
      <c r="J318">
        <v>998</v>
      </c>
      <c r="K318">
        <v>1.0259529999999999</v>
      </c>
      <c r="L318" t="s">
        <v>25</v>
      </c>
      <c r="M318">
        <f>V3__67[[#This Row],[Sale Price]]/V3__67[[#This Row],[carpet_area]]</f>
        <v>295.59118236472943</v>
      </c>
      <c r="N318">
        <f>IF(OR(V3__67[[#This Row],[Estimated Value]]="",V3__67[[#This Row],[Estimated Value]]=0),"",V3__67[[#This Row],[Sale Price]]-V3__67[[#This Row],[Estimated Value]])</f>
        <v>176350</v>
      </c>
      <c r="O318">
        <f>IF(OR(V3__67[[#This Row],[Estimated Value]]="",V3__67[[#This Row],[Estimated Value]]=0),"",(V3__67[[#This Row],[Sale Price]]-V3__67[[#This Row],[Estimated Value]])/V3__67[[#This Row],[Estimated Value]])</f>
        <v>1.4863042562157607</v>
      </c>
      <c r="P318" t="str">
        <f t="shared" si="4"/>
        <v>Above Estimate</v>
      </c>
    </row>
    <row r="319" spans="1:16" x14ac:dyDescent="0.3">
      <c r="A319" s="1">
        <v>40132</v>
      </c>
      <c r="B319">
        <v>2009</v>
      </c>
      <c r="C319" t="s">
        <v>21</v>
      </c>
      <c r="D319">
        <v>591500</v>
      </c>
      <c r="E319">
        <v>697500</v>
      </c>
      <c r="F319" t="s">
        <v>13</v>
      </c>
      <c r="G319" t="s">
        <v>14</v>
      </c>
      <c r="H319">
        <v>3</v>
      </c>
      <c r="I319">
        <v>3</v>
      </c>
      <c r="J319">
        <v>1099</v>
      </c>
      <c r="K319">
        <v>1.0259529999999999</v>
      </c>
      <c r="L319" t="s">
        <v>16</v>
      </c>
      <c r="M319">
        <f>V3__67[[#This Row],[Sale Price]]/V3__67[[#This Row],[carpet_area]]</f>
        <v>634.66787989080979</v>
      </c>
      <c r="N319">
        <f>IF(OR(V3__67[[#This Row],[Estimated Value]]="",V3__67[[#This Row],[Estimated Value]]=0),"",V3__67[[#This Row],[Sale Price]]-V3__67[[#This Row],[Estimated Value]])</f>
        <v>106000</v>
      </c>
      <c r="O319">
        <f>IF(OR(V3__67[[#This Row],[Estimated Value]]="",V3__67[[#This Row],[Estimated Value]]=0),"",(V3__67[[#This Row],[Sale Price]]-V3__67[[#This Row],[Estimated Value]])/V3__67[[#This Row],[Estimated Value]])</f>
        <v>0.17920540997464074</v>
      </c>
      <c r="P319" t="str">
        <f t="shared" si="4"/>
        <v>Above Estimate</v>
      </c>
    </row>
    <row r="320" spans="1:16" x14ac:dyDescent="0.3">
      <c r="A320" s="1">
        <v>40133</v>
      </c>
      <c r="B320">
        <v>2009</v>
      </c>
      <c r="C320" t="s">
        <v>21</v>
      </c>
      <c r="D320">
        <v>2178610</v>
      </c>
      <c r="E320">
        <v>8600000</v>
      </c>
      <c r="F320" t="s">
        <v>13</v>
      </c>
      <c r="G320" t="s">
        <v>14</v>
      </c>
      <c r="H320">
        <v>3</v>
      </c>
      <c r="I320">
        <v>1</v>
      </c>
      <c r="J320">
        <v>1002</v>
      </c>
      <c r="K320">
        <v>1.0259529999999999</v>
      </c>
      <c r="L320" t="s">
        <v>25</v>
      </c>
      <c r="M320">
        <f>V3__67[[#This Row],[Sale Price]]/V3__67[[#This Row],[carpet_area]]</f>
        <v>8582.8343313373261</v>
      </c>
      <c r="N320">
        <f>IF(OR(V3__67[[#This Row],[Estimated Value]]="",V3__67[[#This Row],[Estimated Value]]=0),"",V3__67[[#This Row],[Sale Price]]-V3__67[[#This Row],[Estimated Value]])</f>
        <v>6421390</v>
      </c>
      <c r="O320">
        <f>IF(OR(V3__67[[#This Row],[Estimated Value]]="",V3__67[[#This Row],[Estimated Value]]=0),"",(V3__67[[#This Row],[Sale Price]]-V3__67[[#This Row],[Estimated Value]])/V3__67[[#This Row],[Estimated Value]])</f>
        <v>2.9474710939544022</v>
      </c>
      <c r="P320" t="str">
        <f t="shared" si="4"/>
        <v>Above Estimate</v>
      </c>
    </row>
    <row r="321" spans="1:16" x14ac:dyDescent="0.3">
      <c r="A321" s="1">
        <v>40134</v>
      </c>
      <c r="B321">
        <v>2009</v>
      </c>
      <c r="C321" t="s">
        <v>26</v>
      </c>
      <c r="D321">
        <v>827120</v>
      </c>
      <c r="E321">
        <v>1230000</v>
      </c>
      <c r="F321" t="s">
        <v>13</v>
      </c>
      <c r="G321" t="s">
        <v>14</v>
      </c>
      <c r="H321">
        <v>3</v>
      </c>
      <c r="I321">
        <v>1</v>
      </c>
      <c r="J321">
        <v>983</v>
      </c>
      <c r="K321">
        <v>1.0259529999999999</v>
      </c>
      <c r="L321" t="s">
        <v>22</v>
      </c>
      <c r="M321">
        <f>V3__67[[#This Row],[Sale Price]]/V3__67[[#This Row],[carpet_area]]</f>
        <v>1251.2716174974569</v>
      </c>
      <c r="N321">
        <f>IF(OR(V3__67[[#This Row],[Estimated Value]]="",V3__67[[#This Row],[Estimated Value]]=0),"",V3__67[[#This Row],[Sale Price]]-V3__67[[#This Row],[Estimated Value]])</f>
        <v>402880</v>
      </c>
      <c r="O321">
        <f>IF(OR(V3__67[[#This Row],[Estimated Value]]="",V3__67[[#This Row],[Estimated Value]]=0),"",(V3__67[[#This Row],[Sale Price]]-V3__67[[#This Row],[Estimated Value]])/V3__67[[#This Row],[Estimated Value]])</f>
        <v>0.48708772608569495</v>
      </c>
      <c r="P321" t="str">
        <f t="shared" si="4"/>
        <v>Above Estimate</v>
      </c>
    </row>
    <row r="322" spans="1:16" x14ac:dyDescent="0.3">
      <c r="A322" s="1">
        <v>40135</v>
      </c>
      <c r="B322">
        <v>2009</v>
      </c>
      <c r="C322" t="s">
        <v>26</v>
      </c>
      <c r="D322">
        <v>389690</v>
      </c>
      <c r="E322">
        <v>470000</v>
      </c>
      <c r="F322" t="s">
        <v>13</v>
      </c>
      <c r="G322" t="s">
        <v>14</v>
      </c>
      <c r="H322">
        <v>3</v>
      </c>
      <c r="I322">
        <v>3</v>
      </c>
      <c r="J322">
        <v>967</v>
      </c>
      <c r="K322">
        <v>1.0259529999999999</v>
      </c>
      <c r="L322" t="s">
        <v>22</v>
      </c>
      <c r="M322">
        <f>V3__67[[#This Row],[Sale Price]]/V3__67[[#This Row],[carpet_area]]</f>
        <v>486.03929679420889</v>
      </c>
      <c r="N322">
        <f>IF(OR(V3__67[[#This Row],[Estimated Value]]="",V3__67[[#This Row],[Estimated Value]]=0),"",V3__67[[#This Row],[Sale Price]]-V3__67[[#This Row],[Estimated Value]])</f>
        <v>80310</v>
      </c>
      <c r="O322">
        <f>IF(OR(V3__67[[#This Row],[Estimated Value]]="",V3__67[[#This Row],[Estimated Value]]=0),"",(V3__67[[#This Row],[Sale Price]]-V3__67[[#This Row],[Estimated Value]])/V3__67[[#This Row],[Estimated Value]])</f>
        <v>0.20608688957889604</v>
      </c>
      <c r="P322" t="str">
        <f t="shared" ref="P322:P385" si="5">IF(N322="","No Estimate",IF(N322&gt;0,"Above Estimate",IF(N322&lt;0,"Below Estimate","At Estimate")))</f>
        <v>Above Estimate</v>
      </c>
    </row>
    <row r="323" spans="1:16" x14ac:dyDescent="0.3">
      <c r="A323" s="1">
        <v>40136</v>
      </c>
      <c r="B323">
        <v>2009</v>
      </c>
      <c r="C323" t="s">
        <v>18</v>
      </c>
      <c r="D323">
        <v>269360</v>
      </c>
      <c r="E323">
        <v>550000</v>
      </c>
      <c r="F323" t="s">
        <v>19</v>
      </c>
      <c r="G323" t="s">
        <v>20</v>
      </c>
      <c r="H323">
        <v>4</v>
      </c>
      <c r="I323">
        <v>4</v>
      </c>
      <c r="J323">
        <v>1245</v>
      </c>
      <c r="K323">
        <v>1.0259529999999999</v>
      </c>
      <c r="L323" t="s">
        <v>15</v>
      </c>
      <c r="M323">
        <f>V3__67[[#This Row],[Sale Price]]/V3__67[[#This Row],[carpet_area]]</f>
        <v>441.76706827309238</v>
      </c>
      <c r="N323">
        <f>IF(OR(V3__67[[#This Row],[Estimated Value]]="",V3__67[[#This Row],[Estimated Value]]=0),"",V3__67[[#This Row],[Sale Price]]-V3__67[[#This Row],[Estimated Value]])</f>
        <v>280640</v>
      </c>
      <c r="O323">
        <f>IF(OR(V3__67[[#This Row],[Estimated Value]]="",V3__67[[#This Row],[Estimated Value]]=0),"",(V3__67[[#This Row],[Sale Price]]-V3__67[[#This Row],[Estimated Value]])/V3__67[[#This Row],[Estimated Value]])</f>
        <v>1.0418770418770418</v>
      </c>
      <c r="P323" t="str">
        <f t="shared" si="5"/>
        <v>Above Estimate</v>
      </c>
    </row>
    <row r="324" spans="1:16" x14ac:dyDescent="0.3">
      <c r="A324" s="1">
        <v>40137</v>
      </c>
      <c r="B324">
        <v>2009</v>
      </c>
      <c r="C324" t="s">
        <v>17</v>
      </c>
      <c r="D324">
        <v>109060</v>
      </c>
      <c r="E324">
        <v>155000</v>
      </c>
      <c r="F324" t="s">
        <v>13</v>
      </c>
      <c r="G324" t="s">
        <v>14</v>
      </c>
      <c r="H324">
        <v>3</v>
      </c>
      <c r="I324">
        <v>1</v>
      </c>
      <c r="J324">
        <v>934</v>
      </c>
      <c r="K324">
        <v>1.0259529999999999</v>
      </c>
      <c r="L324" t="s">
        <v>16</v>
      </c>
      <c r="M324">
        <f>V3__67[[#This Row],[Sale Price]]/V3__67[[#This Row],[carpet_area]]</f>
        <v>165.95289079229121</v>
      </c>
      <c r="N324">
        <f>IF(OR(V3__67[[#This Row],[Estimated Value]]="",V3__67[[#This Row],[Estimated Value]]=0),"",V3__67[[#This Row],[Sale Price]]-V3__67[[#This Row],[Estimated Value]])</f>
        <v>45940</v>
      </c>
      <c r="O324">
        <f>IF(OR(V3__67[[#This Row],[Estimated Value]]="",V3__67[[#This Row],[Estimated Value]]=0),"",(V3__67[[#This Row],[Sale Price]]-V3__67[[#This Row],[Estimated Value]])/V3__67[[#This Row],[Estimated Value]])</f>
        <v>0.42123601687144691</v>
      </c>
      <c r="P324" t="str">
        <f t="shared" si="5"/>
        <v>Above Estimate</v>
      </c>
    </row>
    <row r="325" spans="1:16" x14ac:dyDescent="0.3">
      <c r="A325" s="1">
        <v>40138</v>
      </c>
      <c r="B325">
        <v>2009</v>
      </c>
      <c r="C325" t="s">
        <v>18</v>
      </c>
      <c r="D325">
        <v>257110</v>
      </c>
      <c r="E325">
        <v>580000</v>
      </c>
      <c r="F325" t="s">
        <v>19</v>
      </c>
      <c r="G325" t="s">
        <v>20</v>
      </c>
      <c r="H325">
        <v>4</v>
      </c>
      <c r="I325">
        <v>2</v>
      </c>
      <c r="J325">
        <v>1420</v>
      </c>
      <c r="K325">
        <v>1.0259529999999999</v>
      </c>
      <c r="L325" t="s">
        <v>15</v>
      </c>
      <c r="M325">
        <f>V3__67[[#This Row],[Sale Price]]/V3__67[[#This Row],[carpet_area]]</f>
        <v>408.45070422535213</v>
      </c>
      <c r="N325">
        <f>IF(OR(V3__67[[#This Row],[Estimated Value]]="",V3__67[[#This Row],[Estimated Value]]=0),"",V3__67[[#This Row],[Sale Price]]-V3__67[[#This Row],[Estimated Value]])</f>
        <v>322890</v>
      </c>
      <c r="O325">
        <f>IF(OR(V3__67[[#This Row],[Estimated Value]]="",V3__67[[#This Row],[Estimated Value]]=0),"",(V3__67[[#This Row],[Sale Price]]-V3__67[[#This Row],[Estimated Value]])/V3__67[[#This Row],[Estimated Value]])</f>
        <v>1.2558438022636225</v>
      </c>
      <c r="P325" t="str">
        <f t="shared" si="5"/>
        <v>Above Estimate</v>
      </c>
    </row>
    <row r="326" spans="1:16" x14ac:dyDescent="0.3">
      <c r="A326" s="1">
        <v>40139</v>
      </c>
      <c r="B326">
        <v>2009</v>
      </c>
      <c r="C326" t="s">
        <v>26</v>
      </c>
      <c r="D326">
        <v>2060240</v>
      </c>
      <c r="E326">
        <v>3000000</v>
      </c>
      <c r="F326" t="s">
        <v>13</v>
      </c>
      <c r="G326" t="s">
        <v>14</v>
      </c>
      <c r="H326">
        <v>3</v>
      </c>
      <c r="I326">
        <v>2</v>
      </c>
      <c r="J326">
        <v>1070</v>
      </c>
      <c r="K326">
        <v>1.0259529999999999</v>
      </c>
      <c r="L326" t="s">
        <v>16</v>
      </c>
      <c r="M326">
        <f>V3__67[[#This Row],[Sale Price]]/V3__67[[#This Row],[carpet_area]]</f>
        <v>2803.7383177570096</v>
      </c>
      <c r="N326">
        <f>IF(OR(V3__67[[#This Row],[Estimated Value]]="",V3__67[[#This Row],[Estimated Value]]=0),"",V3__67[[#This Row],[Sale Price]]-V3__67[[#This Row],[Estimated Value]])</f>
        <v>939760</v>
      </c>
      <c r="O326">
        <f>IF(OR(V3__67[[#This Row],[Estimated Value]]="",V3__67[[#This Row],[Estimated Value]]=0),"",(V3__67[[#This Row],[Sale Price]]-V3__67[[#This Row],[Estimated Value]])/V3__67[[#This Row],[Estimated Value]])</f>
        <v>0.45614103211276358</v>
      </c>
      <c r="P326" t="str">
        <f t="shared" si="5"/>
        <v>Above Estimate</v>
      </c>
    </row>
    <row r="327" spans="1:16" x14ac:dyDescent="0.3">
      <c r="A327" s="1">
        <v>40140</v>
      </c>
      <c r="B327">
        <v>2009</v>
      </c>
      <c r="C327" t="s">
        <v>17</v>
      </c>
      <c r="D327">
        <v>49910</v>
      </c>
      <c r="E327">
        <v>159750</v>
      </c>
      <c r="F327" t="s">
        <v>13</v>
      </c>
      <c r="G327" t="s">
        <v>14</v>
      </c>
      <c r="H327">
        <v>3</v>
      </c>
      <c r="I327">
        <v>1</v>
      </c>
      <c r="J327">
        <v>1095</v>
      </c>
      <c r="K327">
        <v>1.0259529999999999</v>
      </c>
      <c r="L327" t="s">
        <v>16</v>
      </c>
      <c r="M327">
        <f>V3__67[[#This Row],[Sale Price]]/V3__67[[#This Row],[carpet_area]]</f>
        <v>145.89041095890411</v>
      </c>
      <c r="N327">
        <f>IF(OR(V3__67[[#This Row],[Estimated Value]]="",V3__67[[#This Row],[Estimated Value]]=0),"",V3__67[[#This Row],[Sale Price]]-V3__67[[#This Row],[Estimated Value]])</f>
        <v>109840</v>
      </c>
      <c r="O327">
        <f>IF(OR(V3__67[[#This Row],[Estimated Value]]="",V3__67[[#This Row],[Estimated Value]]=0),"",(V3__67[[#This Row],[Sale Price]]-V3__67[[#This Row],[Estimated Value]])/V3__67[[#This Row],[Estimated Value]])</f>
        <v>2.2007613704668403</v>
      </c>
      <c r="P327" t="str">
        <f t="shared" si="5"/>
        <v>Above Estimate</v>
      </c>
    </row>
    <row r="328" spans="1:16" x14ac:dyDescent="0.3">
      <c r="A328" s="1">
        <v>40141</v>
      </c>
      <c r="B328">
        <v>2009</v>
      </c>
      <c r="C328" t="s">
        <v>26</v>
      </c>
      <c r="D328">
        <v>355600</v>
      </c>
      <c r="E328">
        <v>389000</v>
      </c>
      <c r="F328" t="s">
        <v>13</v>
      </c>
      <c r="G328" t="s">
        <v>14</v>
      </c>
      <c r="H328">
        <v>3</v>
      </c>
      <c r="I328">
        <v>3</v>
      </c>
      <c r="J328">
        <v>1022</v>
      </c>
      <c r="K328">
        <v>1.0259529999999999</v>
      </c>
      <c r="L328" t="s">
        <v>25</v>
      </c>
      <c r="M328">
        <f>V3__67[[#This Row],[Sale Price]]/V3__67[[#This Row],[carpet_area]]</f>
        <v>380.6262230919765</v>
      </c>
      <c r="N328">
        <f>IF(OR(V3__67[[#This Row],[Estimated Value]]="",V3__67[[#This Row],[Estimated Value]]=0),"",V3__67[[#This Row],[Sale Price]]-V3__67[[#This Row],[Estimated Value]])</f>
        <v>33400</v>
      </c>
      <c r="O328">
        <f>IF(OR(V3__67[[#This Row],[Estimated Value]]="",V3__67[[#This Row],[Estimated Value]]=0),"",(V3__67[[#This Row],[Sale Price]]-V3__67[[#This Row],[Estimated Value]])/V3__67[[#This Row],[Estimated Value]])</f>
        <v>9.392575928008999E-2</v>
      </c>
      <c r="P328" t="str">
        <f t="shared" si="5"/>
        <v>Above Estimate</v>
      </c>
    </row>
    <row r="329" spans="1:16" x14ac:dyDescent="0.3">
      <c r="A329" s="1">
        <v>40142</v>
      </c>
      <c r="B329">
        <v>2009</v>
      </c>
      <c r="C329" t="s">
        <v>26</v>
      </c>
      <c r="D329">
        <v>924210</v>
      </c>
      <c r="E329">
        <v>1237500</v>
      </c>
      <c r="F329" t="s">
        <v>13</v>
      </c>
      <c r="G329" t="s">
        <v>14</v>
      </c>
      <c r="H329">
        <v>3</v>
      </c>
      <c r="I329">
        <v>3</v>
      </c>
      <c r="J329">
        <v>1033</v>
      </c>
      <c r="K329">
        <v>1.0259529999999999</v>
      </c>
      <c r="L329" t="s">
        <v>15</v>
      </c>
      <c r="M329">
        <f>V3__67[[#This Row],[Sale Price]]/V3__67[[#This Row],[carpet_area]]</f>
        <v>1197.9670861568247</v>
      </c>
      <c r="N329">
        <f>IF(OR(V3__67[[#This Row],[Estimated Value]]="",V3__67[[#This Row],[Estimated Value]]=0),"",V3__67[[#This Row],[Sale Price]]-V3__67[[#This Row],[Estimated Value]])</f>
        <v>313290</v>
      </c>
      <c r="O329">
        <f>IF(OR(V3__67[[#This Row],[Estimated Value]]="",V3__67[[#This Row],[Estimated Value]]=0),"",(V3__67[[#This Row],[Sale Price]]-V3__67[[#This Row],[Estimated Value]])/V3__67[[#This Row],[Estimated Value]])</f>
        <v>0.33898140033109359</v>
      </c>
      <c r="P329" t="str">
        <f t="shared" si="5"/>
        <v>Above Estimate</v>
      </c>
    </row>
    <row r="330" spans="1:16" x14ac:dyDescent="0.3">
      <c r="A330" s="1">
        <v>40143</v>
      </c>
      <c r="B330">
        <v>2009</v>
      </c>
      <c r="C330" t="s">
        <v>18</v>
      </c>
      <c r="D330">
        <v>429590</v>
      </c>
      <c r="E330">
        <v>875000</v>
      </c>
      <c r="F330" t="s">
        <v>13</v>
      </c>
      <c r="G330" t="s">
        <v>14</v>
      </c>
      <c r="H330">
        <v>3</v>
      </c>
      <c r="I330">
        <v>2</v>
      </c>
      <c r="J330">
        <v>947</v>
      </c>
      <c r="K330">
        <v>1.0259529999999999</v>
      </c>
      <c r="L330" t="s">
        <v>15</v>
      </c>
      <c r="M330">
        <f>V3__67[[#This Row],[Sale Price]]/V3__67[[#This Row],[carpet_area]]</f>
        <v>923.97043294614571</v>
      </c>
      <c r="N330">
        <f>IF(OR(V3__67[[#This Row],[Estimated Value]]="",V3__67[[#This Row],[Estimated Value]]=0),"",V3__67[[#This Row],[Sale Price]]-V3__67[[#This Row],[Estimated Value]])</f>
        <v>445410</v>
      </c>
      <c r="O330">
        <f>IF(OR(V3__67[[#This Row],[Estimated Value]]="",V3__67[[#This Row],[Estimated Value]]=0),"",(V3__67[[#This Row],[Sale Price]]-V3__67[[#This Row],[Estimated Value]])/V3__67[[#This Row],[Estimated Value]])</f>
        <v>1.0368258106566726</v>
      </c>
      <c r="P330" t="str">
        <f t="shared" si="5"/>
        <v>Above Estimate</v>
      </c>
    </row>
    <row r="331" spans="1:16" x14ac:dyDescent="0.3">
      <c r="A331" s="1">
        <v>40144</v>
      </c>
      <c r="B331">
        <v>2009</v>
      </c>
      <c r="C331" t="s">
        <v>12</v>
      </c>
      <c r="D331">
        <v>73780</v>
      </c>
      <c r="E331">
        <v>81450</v>
      </c>
      <c r="F331" t="s">
        <v>13</v>
      </c>
      <c r="G331" t="s">
        <v>14</v>
      </c>
      <c r="H331">
        <v>3</v>
      </c>
      <c r="I331">
        <v>3</v>
      </c>
      <c r="J331">
        <v>991</v>
      </c>
      <c r="K331">
        <v>1.0259529999999999</v>
      </c>
      <c r="L331" t="s">
        <v>22</v>
      </c>
      <c r="M331">
        <f>V3__67[[#This Row],[Sale Price]]/V3__67[[#This Row],[carpet_area]]</f>
        <v>82.189707366296673</v>
      </c>
      <c r="N331">
        <f>IF(OR(V3__67[[#This Row],[Estimated Value]]="",V3__67[[#This Row],[Estimated Value]]=0),"",V3__67[[#This Row],[Sale Price]]-V3__67[[#This Row],[Estimated Value]])</f>
        <v>7670</v>
      </c>
      <c r="O331">
        <f>IF(OR(V3__67[[#This Row],[Estimated Value]]="",V3__67[[#This Row],[Estimated Value]]=0),"",(V3__67[[#This Row],[Sale Price]]-V3__67[[#This Row],[Estimated Value]])/V3__67[[#This Row],[Estimated Value]])</f>
        <v>0.1039577121171049</v>
      </c>
      <c r="P331" t="str">
        <f t="shared" si="5"/>
        <v>Above Estimate</v>
      </c>
    </row>
    <row r="332" spans="1:16" x14ac:dyDescent="0.3">
      <c r="A332" s="1">
        <v>40145</v>
      </c>
      <c r="B332">
        <v>2009</v>
      </c>
      <c r="C332" t="s">
        <v>21</v>
      </c>
      <c r="D332">
        <v>1953070</v>
      </c>
      <c r="E332">
        <v>2950000</v>
      </c>
      <c r="F332" t="s">
        <v>13</v>
      </c>
      <c r="G332" t="s">
        <v>14</v>
      </c>
      <c r="H332">
        <v>3</v>
      </c>
      <c r="I332">
        <v>1</v>
      </c>
      <c r="J332">
        <v>919</v>
      </c>
      <c r="K332">
        <v>1.0259529999999999</v>
      </c>
      <c r="L332" t="s">
        <v>15</v>
      </c>
      <c r="M332">
        <f>V3__67[[#This Row],[Sale Price]]/V3__67[[#This Row],[carpet_area]]</f>
        <v>3210.0108813928182</v>
      </c>
      <c r="N332">
        <f>IF(OR(V3__67[[#This Row],[Estimated Value]]="",V3__67[[#This Row],[Estimated Value]]=0),"",V3__67[[#This Row],[Sale Price]]-V3__67[[#This Row],[Estimated Value]])</f>
        <v>996930</v>
      </c>
      <c r="O332">
        <f>IF(OR(V3__67[[#This Row],[Estimated Value]]="",V3__67[[#This Row],[Estimated Value]]=0),"",(V3__67[[#This Row],[Sale Price]]-V3__67[[#This Row],[Estimated Value]])/V3__67[[#This Row],[Estimated Value]])</f>
        <v>0.51044253406175921</v>
      </c>
      <c r="P332" t="str">
        <f t="shared" si="5"/>
        <v>Above Estimate</v>
      </c>
    </row>
    <row r="333" spans="1:16" x14ac:dyDescent="0.3">
      <c r="A333" s="1">
        <v>40146</v>
      </c>
      <c r="B333">
        <v>2009</v>
      </c>
      <c r="C333" t="s">
        <v>26</v>
      </c>
      <c r="D333">
        <v>298900</v>
      </c>
      <c r="E333">
        <v>440000</v>
      </c>
      <c r="F333" t="s">
        <v>13</v>
      </c>
      <c r="G333" t="s">
        <v>14</v>
      </c>
      <c r="H333">
        <v>3</v>
      </c>
      <c r="I333">
        <v>1</v>
      </c>
      <c r="J333">
        <v>1081</v>
      </c>
      <c r="K333">
        <v>1.0259529999999999</v>
      </c>
      <c r="L333" t="s">
        <v>16</v>
      </c>
      <c r="M333">
        <f>V3__67[[#This Row],[Sale Price]]/V3__67[[#This Row],[carpet_area]]</f>
        <v>407.03052728954674</v>
      </c>
      <c r="N333">
        <f>IF(OR(V3__67[[#This Row],[Estimated Value]]="",V3__67[[#This Row],[Estimated Value]]=0),"",V3__67[[#This Row],[Sale Price]]-V3__67[[#This Row],[Estimated Value]])</f>
        <v>141100</v>
      </c>
      <c r="O333">
        <f>IF(OR(V3__67[[#This Row],[Estimated Value]]="",V3__67[[#This Row],[Estimated Value]]=0),"",(V3__67[[#This Row],[Sale Price]]-V3__67[[#This Row],[Estimated Value]])/V3__67[[#This Row],[Estimated Value]])</f>
        <v>0.47206423553027771</v>
      </c>
      <c r="P333" t="str">
        <f t="shared" si="5"/>
        <v>Above Estimate</v>
      </c>
    </row>
    <row r="334" spans="1:16" x14ac:dyDescent="0.3">
      <c r="A334" s="1">
        <v>40147</v>
      </c>
      <c r="B334">
        <v>2009</v>
      </c>
      <c r="C334" t="s">
        <v>12</v>
      </c>
      <c r="D334">
        <v>79380</v>
      </c>
      <c r="E334">
        <v>186000</v>
      </c>
      <c r="F334" t="s">
        <v>13</v>
      </c>
      <c r="G334" t="s">
        <v>14</v>
      </c>
      <c r="H334">
        <v>3</v>
      </c>
      <c r="I334">
        <v>3</v>
      </c>
      <c r="J334">
        <v>940</v>
      </c>
      <c r="K334">
        <v>1.0259529999999999</v>
      </c>
      <c r="L334" t="s">
        <v>15</v>
      </c>
      <c r="M334">
        <f>V3__67[[#This Row],[Sale Price]]/V3__67[[#This Row],[carpet_area]]</f>
        <v>197.87234042553192</v>
      </c>
      <c r="N334">
        <f>IF(OR(V3__67[[#This Row],[Estimated Value]]="",V3__67[[#This Row],[Estimated Value]]=0),"",V3__67[[#This Row],[Sale Price]]-V3__67[[#This Row],[Estimated Value]])</f>
        <v>106620</v>
      </c>
      <c r="O334">
        <f>IF(OR(V3__67[[#This Row],[Estimated Value]]="",V3__67[[#This Row],[Estimated Value]]=0),"",(V3__67[[#This Row],[Sale Price]]-V3__67[[#This Row],[Estimated Value]])/V3__67[[#This Row],[Estimated Value]])</f>
        <v>1.3431594860166289</v>
      </c>
      <c r="P334" t="str">
        <f t="shared" si="5"/>
        <v>Above Estimate</v>
      </c>
    </row>
    <row r="335" spans="1:16" x14ac:dyDescent="0.3">
      <c r="A335" s="1">
        <v>40148</v>
      </c>
      <c r="B335">
        <v>2009</v>
      </c>
      <c r="C335" t="s">
        <v>18</v>
      </c>
      <c r="D335">
        <v>338730</v>
      </c>
      <c r="E335">
        <v>775000</v>
      </c>
      <c r="F335" t="s">
        <v>13</v>
      </c>
      <c r="G335" t="s">
        <v>14</v>
      </c>
      <c r="H335">
        <v>3</v>
      </c>
      <c r="I335">
        <v>3</v>
      </c>
      <c r="J335">
        <v>968</v>
      </c>
      <c r="K335">
        <v>1.0259529999999999</v>
      </c>
      <c r="L335" t="s">
        <v>16</v>
      </c>
      <c r="M335">
        <f>V3__67[[#This Row],[Sale Price]]/V3__67[[#This Row],[carpet_area]]</f>
        <v>800.61983471074382</v>
      </c>
      <c r="N335">
        <f>IF(OR(V3__67[[#This Row],[Estimated Value]]="",V3__67[[#This Row],[Estimated Value]]=0),"",V3__67[[#This Row],[Sale Price]]-V3__67[[#This Row],[Estimated Value]])</f>
        <v>436270</v>
      </c>
      <c r="O335">
        <f>IF(OR(V3__67[[#This Row],[Estimated Value]]="",V3__67[[#This Row],[Estimated Value]]=0),"",(V3__67[[#This Row],[Sale Price]]-V3__67[[#This Row],[Estimated Value]])/V3__67[[#This Row],[Estimated Value]])</f>
        <v>1.287957960617601</v>
      </c>
      <c r="P335" t="str">
        <f t="shared" si="5"/>
        <v>Above Estimate</v>
      </c>
    </row>
    <row r="336" spans="1:16" x14ac:dyDescent="0.3">
      <c r="A336" s="1">
        <v>40149</v>
      </c>
      <c r="B336">
        <v>2009</v>
      </c>
      <c r="C336" t="s">
        <v>21</v>
      </c>
      <c r="D336">
        <v>2763670</v>
      </c>
      <c r="E336">
        <v>3600000</v>
      </c>
      <c r="F336" t="s">
        <v>13</v>
      </c>
      <c r="G336" t="s">
        <v>14</v>
      </c>
      <c r="H336">
        <v>3</v>
      </c>
      <c r="I336">
        <v>2</v>
      </c>
      <c r="J336">
        <v>967</v>
      </c>
      <c r="K336">
        <v>1.0259529999999999</v>
      </c>
      <c r="L336" t="s">
        <v>16</v>
      </c>
      <c r="M336">
        <f>V3__67[[#This Row],[Sale Price]]/V3__67[[#This Row],[carpet_area]]</f>
        <v>3722.8541882109616</v>
      </c>
      <c r="N336">
        <f>IF(OR(V3__67[[#This Row],[Estimated Value]]="",V3__67[[#This Row],[Estimated Value]]=0),"",V3__67[[#This Row],[Sale Price]]-V3__67[[#This Row],[Estimated Value]])</f>
        <v>836330</v>
      </c>
      <c r="O336">
        <f>IF(OR(V3__67[[#This Row],[Estimated Value]]="",V3__67[[#This Row],[Estimated Value]]=0),"",(V3__67[[#This Row],[Sale Price]]-V3__67[[#This Row],[Estimated Value]])/V3__67[[#This Row],[Estimated Value]])</f>
        <v>0.30261572474282383</v>
      </c>
      <c r="P336" t="str">
        <f t="shared" si="5"/>
        <v>Above Estimate</v>
      </c>
    </row>
    <row r="337" spans="1:16" x14ac:dyDescent="0.3">
      <c r="A337" s="1">
        <v>40150</v>
      </c>
      <c r="B337">
        <v>2009</v>
      </c>
      <c r="C337" t="s">
        <v>17</v>
      </c>
      <c r="D337">
        <v>131574</v>
      </c>
      <c r="E337">
        <v>175000</v>
      </c>
      <c r="F337" t="s">
        <v>13</v>
      </c>
      <c r="G337" t="s">
        <v>14</v>
      </c>
      <c r="H337">
        <v>3</v>
      </c>
      <c r="I337">
        <v>2</v>
      </c>
      <c r="J337">
        <v>1053</v>
      </c>
      <c r="K337">
        <v>1.0259529999999999</v>
      </c>
      <c r="L337" t="s">
        <v>15</v>
      </c>
      <c r="M337">
        <f>V3__67[[#This Row],[Sale Price]]/V3__67[[#This Row],[carpet_area]]</f>
        <v>166.19183285849954</v>
      </c>
      <c r="N337">
        <f>IF(OR(V3__67[[#This Row],[Estimated Value]]="",V3__67[[#This Row],[Estimated Value]]=0),"",V3__67[[#This Row],[Sale Price]]-V3__67[[#This Row],[Estimated Value]])</f>
        <v>43426</v>
      </c>
      <c r="O337">
        <f>IF(OR(V3__67[[#This Row],[Estimated Value]]="",V3__67[[#This Row],[Estimated Value]]=0),"",(V3__67[[#This Row],[Sale Price]]-V3__67[[#This Row],[Estimated Value]])/V3__67[[#This Row],[Estimated Value]])</f>
        <v>0.33005000988037148</v>
      </c>
      <c r="P337" t="str">
        <f t="shared" si="5"/>
        <v>Above Estimate</v>
      </c>
    </row>
    <row r="338" spans="1:16" x14ac:dyDescent="0.3">
      <c r="A338" s="1">
        <v>40151</v>
      </c>
      <c r="B338">
        <v>2009</v>
      </c>
      <c r="C338" t="s">
        <v>12</v>
      </c>
      <c r="D338">
        <v>90020</v>
      </c>
      <c r="E338">
        <v>199900</v>
      </c>
      <c r="F338" t="s">
        <v>13</v>
      </c>
      <c r="G338" t="s">
        <v>14</v>
      </c>
      <c r="H338">
        <v>3</v>
      </c>
      <c r="I338">
        <v>1</v>
      </c>
      <c r="J338">
        <v>1039</v>
      </c>
      <c r="K338">
        <v>1.0259529999999999</v>
      </c>
      <c r="L338" t="s">
        <v>15</v>
      </c>
      <c r="M338">
        <f>V3__67[[#This Row],[Sale Price]]/V3__67[[#This Row],[carpet_area]]</f>
        <v>192.39653512993263</v>
      </c>
      <c r="N338">
        <f>IF(OR(V3__67[[#This Row],[Estimated Value]]="",V3__67[[#This Row],[Estimated Value]]=0),"",V3__67[[#This Row],[Sale Price]]-V3__67[[#This Row],[Estimated Value]])</f>
        <v>109880</v>
      </c>
      <c r="O338">
        <f>IF(OR(V3__67[[#This Row],[Estimated Value]]="",V3__67[[#This Row],[Estimated Value]]=0),"",(V3__67[[#This Row],[Sale Price]]-V3__67[[#This Row],[Estimated Value]])/V3__67[[#This Row],[Estimated Value]])</f>
        <v>1.2206176405243279</v>
      </c>
      <c r="P338" t="str">
        <f t="shared" si="5"/>
        <v>Above Estimate</v>
      </c>
    </row>
    <row r="339" spans="1:16" x14ac:dyDescent="0.3">
      <c r="A339" s="1">
        <v>40152</v>
      </c>
      <c r="B339">
        <v>2009</v>
      </c>
      <c r="C339" t="s">
        <v>18</v>
      </c>
      <c r="D339">
        <v>232680</v>
      </c>
      <c r="E339">
        <v>430000</v>
      </c>
      <c r="F339" t="s">
        <v>13</v>
      </c>
      <c r="G339" t="s">
        <v>14</v>
      </c>
      <c r="H339">
        <v>3</v>
      </c>
      <c r="I339">
        <v>1</v>
      </c>
      <c r="J339">
        <v>913</v>
      </c>
      <c r="K339">
        <v>1.0259529999999999</v>
      </c>
      <c r="L339" t="s">
        <v>25</v>
      </c>
      <c r="M339">
        <f>V3__67[[#This Row],[Sale Price]]/V3__67[[#This Row],[carpet_area]]</f>
        <v>470.97480832420592</v>
      </c>
      <c r="N339">
        <f>IF(OR(V3__67[[#This Row],[Estimated Value]]="",V3__67[[#This Row],[Estimated Value]]=0),"",V3__67[[#This Row],[Sale Price]]-V3__67[[#This Row],[Estimated Value]])</f>
        <v>197320</v>
      </c>
      <c r="O339">
        <f>IF(OR(V3__67[[#This Row],[Estimated Value]]="",V3__67[[#This Row],[Estimated Value]]=0),"",(V3__67[[#This Row],[Sale Price]]-V3__67[[#This Row],[Estimated Value]])/V3__67[[#This Row],[Estimated Value]])</f>
        <v>0.84803163142513327</v>
      </c>
      <c r="P339" t="str">
        <f t="shared" si="5"/>
        <v>Above Estimate</v>
      </c>
    </row>
    <row r="340" spans="1:16" x14ac:dyDescent="0.3">
      <c r="A340" s="1">
        <v>40153</v>
      </c>
      <c r="B340">
        <v>2009</v>
      </c>
      <c r="C340" t="s">
        <v>12</v>
      </c>
      <c r="D340">
        <v>70070</v>
      </c>
      <c r="E340">
        <v>178000</v>
      </c>
      <c r="F340" t="s">
        <v>13</v>
      </c>
      <c r="G340" t="s">
        <v>14</v>
      </c>
      <c r="H340">
        <v>3</v>
      </c>
      <c r="I340">
        <v>2</v>
      </c>
      <c r="J340">
        <v>1068</v>
      </c>
      <c r="K340">
        <v>1.0259529999999999</v>
      </c>
      <c r="L340" t="s">
        <v>15</v>
      </c>
      <c r="M340">
        <f>V3__67[[#This Row],[Sale Price]]/V3__67[[#This Row],[carpet_area]]</f>
        <v>166.66666666666666</v>
      </c>
      <c r="N340">
        <f>IF(OR(V3__67[[#This Row],[Estimated Value]]="",V3__67[[#This Row],[Estimated Value]]=0),"",V3__67[[#This Row],[Sale Price]]-V3__67[[#This Row],[Estimated Value]])</f>
        <v>107930</v>
      </c>
      <c r="O340">
        <f>IF(OR(V3__67[[#This Row],[Estimated Value]]="",V3__67[[#This Row],[Estimated Value]]=0),"",(V3__67[[#This Row],[Sale Price]]-V3__67[[#This Row],[Estimated Value]])/V3__67[[#This Row],[Estimated Value]])</f>
        <v>1.5403168260311118</v>
      </c>
      <c r="P340" t="str">
        <f t="shared" si="5"/>
        <v>Above Estimate</v>
      </c>
    </row>
    <row r="341" spans="1:16" x14ac:dyDescent="0.3">
      <c r="A341" s="1">
        <v>40154</v>
      </c>
      <c r="B341">
        <v>2009</v>
      </c>
      <c r="C341" t="s">
        <v>21</v>
      </c>
      <c r="D341">
        <v>1217020</v>
      </c>
      <c r="E341">
        <v>1395000</v>
      </c>
      <c r="F341" t="s">
        <v>13</v>
      </c>
      <c r="G341" t="s">
        <v>14</v>
      </c>
      <c r="H341">
        <v>3</v>
      </c>
      <c r="I341">
        <v>2</v>
      </c>
      <c r="J341">
        <v>911</v>
      </c>
      <c r="K341">
        <v>1.0259529999999999</v>
      </c>
      <c r="L341" t="s">
        <v>16</v>
      </c>
      <c r="M341">
        <f>V3__67[[#This Row],[Sale Price]]/V3__67[[#This Row],[carpet_area]]</f>
        <v>1531.2843029637761</v>
      </c>
      <c r="N341">
        <f>IF(OR(V3__67[[#This Row],[Estimated Value]]="",V3__67[[#This Row],[Estimated Value]]=0),"",V3__67[[#This Row],[Sale Price]]-V3__67[[#This Row],[Estimated Value]])</f>
        <v>177980</v>
      </c>
      <c r="O341">
        <f>IF(OR(V3__67[[#This Row],[Estimated Value]]="",V3__67[[#This Row],[Estimated Value]]=0),"",(V3__67[[#This Row],[Sale Price]]-V3__67[[#This Row],[Estimated Value]])/V3__67[[#This Row],[Estimated Value]])</f>
        <v>0.14624246109349065</v>
      </c>
      <c r="P341" t="str">
        <f t="shared" si="5"/>
        <v>Above Estimate</v>
      </c>
    </row>
    <row r="342" spans="1:16" x14ac:dyDescent="0.3">
      <c r="A342" s="1">
        <v>40155</v>
      </c>
      <c r="B342">
        <v>2009</v>
      </c>
      <c r="C342" t="s">
        <v>17</v>
      </c>
      <c r="D342">
        <v>130410</v>
      </c>
      <c r="E342">
        <v>282500</v>
      </c>
      <c r="F342" t="s">
        <v>13</v>
      </c>
      <c r="G342" t="s">
        <v>14</v>
      </c>
      <c r="H342">
        <v>3</v>
      </c>
      <c r="I342">
        <v>2</v>
      </c>
      <c r="J342">
        <v>1050</v>
      </c>
      <c r="K342">
        <v>1.0259529999999999</v>
      </c>
      <c r="L342" t="s">
        <v>22</v>
      </c>
      <c r="M342">
        <f>V3__67[[#This Row],[Sale Price]]/V3__67[[#This Row],[carpet_area]]</f>
        <v>269.04761904761904</v>
      </c>
      <c r="N342">
        <f>IF(OR(V3__67[[#This Row],[Estimated Value]]="",V3__67[[#This Row],[Estimated Value]]=0),"",V3__67[[#This Row],[Sale Price]]-V3__67[[#This Row],[Estimated Value]])</f>
        <v>152090</v>
      </c>
      <c r="O342">
        <f>IF(OR(V3__67[[#This Row],[Estimated Value]]="",V3__67[[#This Row],[Estimated Value]]=0),"",(V3__67[[#This Row],[Sale Price]]-V3__67[[#This Row],[Estimated Value]])/V3__67[[#This Row],[Estimated Value]])</f>
        <v>1.1662449198681082</v>
      </c>
      <c r="P342" t="str">
        <f t="shared" si="5"/>
        <v>Above Estimate</v>
      </c>
    </row>
    <row r="343" spans="1:16" x14ac:dyDescent="0.3">
      <c r="A343" s="1">
        <v>40156</v>
      </c>
      <c r="B343">
        <v>2009</v>
      </c>
      <c r="C343" t="s">
        <v>26</v>
      </c>
      <c r="D343">
        <v>422100</v>
      </c>
      <c r="E343">
        <v>520000</v>
      </c>
      <c r="F343" t="s">
        <v>13</v>
      </c>
      <c r="G343" t="s">
        <v>14</v>
      </c>
      <c r="H343">
        <v>3</v>
      </c>
      <c r="I343">
        <v>1</v>
      </c>
      <c r="J343">
        <v>928</v>
      </c>
      <c r="K343">
        <v>1.0259529999999999</v>
      </c>
      <c r="L343" t="s">
        <v>25</v>
      </c>
      <c r="M343">
        <f>V3__67[[#This Row],[Sale Price]]/V3__67[[#This Row],[carpet_area]]</f>
        <v>560.34482758620686</v>
      </c>
      <c r="N343">
        <f>IF(OR(V3__67[[#This Row],[Estimated Value]]="",V3__67[[#This Row],[Estimated Value]]=0),"",V3__67[[#This Row],[Sale Price]]-V3__67[[#This Row],[Estimated Value]])</f>
        <v>97900</v>
      </c>
      <c r="O343">
        <f>IF(OR(V3__67[[#This Row],[Estimated Value]]="",V3__67[[#This Row],[Estimated Value]]=0),"",(V3__67[[#This Row],[Sale Price]]-V3__67[[#This Row],[Estimated Value]])/V3__67[[#This Row],[Estimated Value]])</f>
        <v>0.23193556029376924</v>
      </c>
      <c r="P343" t="str">
        <f t="shared" si="5"/>
        <v>Above Estimate</v>
      </c>
    </row>
    <row r="344" spans="1:16" x14ac:dyDescent="0.3">
      <c r="A344" s="1">
        <v>40157</v>
      </c>
      <c r="B344">
        <v>2009</v>
      </c>
      <c r="C344" t="s">
        <v>17</v>
      </c>
      <c r="D344">
        <v>47040</v>
      </c>
      <c r="E344">
        <v>256000</v>
      </c>
      <c r="F344" t="s">
        <v>23</v>
      </c>
      <c r="G344" t="s">
        <v>24</v>
      </c>
      <c r="H344">
        <v>6</v>
      </c>
      <c r="I344">
        <v>4</v>
      </c>
      <c r="J344">
        <v>1811</v>
      </c>
      <c r="K344">
        <v>1.0259529999999999</v>
      </c>
      <c r="L344" t="s">
        <v>25</v>
      </c>
      <c r="M344">
        <f>V3__67[[#This Row],[Sale Price]]/V3__67[[#This Row],[carpet_area]]</f>
        <v>141.3583655438984</v>
      </c>
      <c r="N344">
        <f>IF(OR(V3__67[[#This Row],[Estimated Value]]="",V3__67[[#This Row],[Estimated Value]]=0),"",V3__67[[#This Row],[Sale Price]]-V3__67[[#This Row],[Estimated Value]])</f>
        <v>208960</v>
      </c>
      <c r="O344">
        <f>IF(OR(V3__67[[#This Row],[Estimated Value]]="",V3__67[[#This Row],[Estimated Value]]=0),"",(V3__67[[#This Row],[Sale Price]]-V3__67[[#This Row],[Estimated Value]])/V3__67[[#This Row],[Estimated Value]])</f>
        <v>4.4421768707482991</v>
      </c>
      <c r="P344" t="str">
        <f t="shared" si="5"/>
        <v>Above Estimate</v>
      </c>
    </row>
    <row r="345" spans="1:16" x14ac:dyDescent="0.3">
      <c r="A345" s="1">
        <v>40158</v>
      </c>
      <c r="B345">
        <v>2009</v>
      </c>
      <c r="C345" t="s">
        <v>17</v>
      </c>
      <c r="D345">
        <v>46340</v>
      </c>
      <c r="E345">
        <v>113500</v>
      </c>
      <c r="F345" t="s">
        <v>13</v>
      </c>
      <c r="G345" t="s">
        <v>14</v>
      </c>
      <c r="H345">
        <v>3</v>
      </c>
      <c r="I345">
        <v>3</v>
      </c>
      <c r="J345">
        <v>1044</v>
      </c>
      <c r="K345">
        <v>1.0259529999999999</v>
      </c>
      <c r="L345" t="s">
        <v>22</v>
      </c>
      <c r="M345">
        <f>V3__67[[#This Row],[Sale Price]]/V3__67[[#This Row],[carpet_area]]</f>
        <v>108.71647509578544</v>
      </c>
      <c r="N345">
        <f>IF(OR(V3__67[[#This Row],[Estimated Value]]="",V3__67[[#This Row],[Estimated Value]]=0),"",V3__67[[#This Row],[Sale Price]]-V3__67[[#This Row],[Estimated Value]])</f>
        <v>67160</v>
      </c>
      <c r="O345">
        <f>IF(OR(V3__67[[#This Row],[Estimated Value]]="",V3__67[[#This Row],[Estimated Value]]=0),"",(V3__67[[#This Row],[Sale Price]]-V3__67[[#This Row],[Estimated Value]])/V3__67[[#This Row],[Estimated Value]])</f>
        <v>1.4492878722485973</v>
      </c>
      <c r="P345" t="str">
        <f t="shared" si="5"/>
        <v>Above Estimate</v>
      </c>
    </row>
    <row r="346" spans="1:16" x14ac:dyDescent="0.3">
      <c r="A346" s="1">
        <v>40159</v>
      </c>
      <c r="B346">
        <v>2009</v>
      </c>
      <c r="C346" t="s">
        <v>26</v>
      </c>
      <c r="D346">
        <v>357140</v>
      </c>
      <c r="E346">
        <v>539000</v>
      </c>
      <c r="F346" t="s">
        <v>13</v>
      </c>
      <c r="G346" t="s">
        <v>14</v>
      </c>
      <c r="H346">
        <v>3</v>
      </c>
      <c r="I346">
        <v>3</v>
      </c>
      <c r="J346">
        <v>909</v>
      </c>
      <c r="K346">
        <v>1.0259529999999999</v>
      </c>
      <c r="L346" t="s">
        <v>25</v>
      </c>
      <c r="M346">
        <f>V3__67[[#This Row],[Sale Price]]/V3__67[[#This Row],[carpet_area]]</f>
        <v>592.95929592959294</v>
      </c>
      <c r="N346">
        <f>IF(OR(V3__67[[#This Row],[Estimated Value]]="",V3__67[[#This Row],[Estimated Value]]=0),"",V3__67[[#This Row],[Sale Price]]-V3__67[[#This Row],[Estimated Value]])</f>
        <v>181860</v>
      </c>
      <c r="O346">
        <f>IF(OR(V3__67[[#This Row],[Estimated Value]]="",V3__67[[#This Row],[Estimated Value]]=0),"",(V3__67[[#This Row],[Sale Price]]-V3__67[[#This Row],[Estimated Value]])/V3__67[[#This Row],[Estimated Value]])</f>
        <v>0.50921207369658961</v>
      </c>
      <c r="P346" t="str">
        <f t="shared" si="5"/>
        <v>Above Estimate</v>
      </c>
    </row>
    <row r="347" spans="1:16" x14ac:dyDescent="0.3">
      <c r="A347" s="1">
        <v>40160</v>
      </c>
      <c r="B347">
        <v>2009</v>
      </c>
      <c r="C347" t="s">
        <v>21</v>
      </c>
      <c r="D347">
        <v>2709770</v>
      </c>
      <c r="E347">
        <v>5400000</v>
      </c>
      <c r="F347" t="s">
        <v>13</v>
      </c>
      <c r="G347" t="s">
        <v>14</v>
      </c>
      <c r="H347">
        <v>3</v>
      </c>
      <c r="I347">
        <v>3</v>
      </c>
      <c r="J347">
        <v>1009</v>
      </c>
      <c r="K347">
        <v>1.0259529999999999</v>
      </c>
      <c r="L347" t="s">
        <v>25</v>
      </c>
      <c r="M347">
        <f>V3__67[[#This Row],[Sale Price]]/V3__67[[#This Row],[carpet_area]]</f>
        <v>5351.8334985133797</v>
      </c>
      <c r="N347">
        <f>IF(OR(V3__67[[#This Row],[Estimated Value]]="",V3__67[[#This Row],[Estimated Value]]=0),"",V3__67[[#This Row],[Sale Price]]-V3__67[[#This Row],[Estimated Value]])</f>
        <v>2690230</v>
      </c>
      <c r="O347">
        <f>IF(OR(V3__67[[#This Row],[Estimated Value]]="",V3__67[[#This Row],[Estimated Value]]=0),"",(V3__67[[#This Row],[Sale Price]]-V3__67[[#This Row],[Estimated Value]])/V3__67[[#This Row],[Estimated Value]])</f>
        <v>0.99278905589773303</v>
      </c>
      <c r="P347" t="str">
        <f t="shared" si="5"/>
        <v>Above Estimate</v>
      </c>
    </row>
    <row r="348" spans="1:16" x14ac:dyDescent="0.3">
      <c r="A348" s="1">
        <v>40161</v>
      </c>
      <c r="B348">
        <v>2009</v>
      </c>
      <c r="C348" t="s">
        <v>26</v>
      </c>
      <c r="D348">
        <v>1269520</v>
      </c>
      <c r="E348">
        <v>2450000</v>
      </c>
      <c r="F348" t="s">
        <v>13</v>
      </c>
      <c r="G348" t="s">
        <v>14</v>
      </c>
      <c r="H348">
        <v>3</v>
      </c>
      <c r="I348">
        <v>2</v>
      </c>
      <c r="J348">
        <v>969</v>
      </c>
      <c r="K348">
        <v>1.0259529999999999</v>
      </c>
      <c r="L348" t="s">
        <v>16</v>
      </c>
      <c r="M348">
        <f>V3__67[[#This Row],[Sale Price]]/V3__67[[#This Row],[carpet_area]]</f>
        <v>2528.3797729618163</v>
      </c>
      <c r="N348">
        <f>IF(OR(V3__67[[#This Row],[Estimated Value]]="",V3__67[[#This Row],[Estimated Value]]=0),"",V3__67[[#This Row],[Sale Price]]-V3__67[[#This Row],[Estimated Value]])</f>
        <v>1180480</v>
      </c>
      <c r="O348">
        <f>IF(OR(V3__67[[#This Row],[Estimated Value]]="",V3__67[[#This Row],[Estimated Value]]=0),"",(V3__67[[#This Row],[Sale Price]]-V3__67[[#This Row],[Estimated Value]])/V3__67[[#This Row],[Estimated Value]])</f>
        <v>0.92986325540361714</v>
      </c>
      <c r="P348" t="str">
        <f t="shared" si="5"/>
        <v>Above Estimate</v>
      </c>
    </row>
    <row r="349" spans="1:16" x14ac:dyDescent="0.3">
      <c r="A349" s="1">
        <v>40162</v>
      </c>
      <c r="B349">
        <v>2009</v>
      </c>
      <c r="C349" t="s">
        <v>17</v>
      </c>
      <c r="D349">
        <v>84700</v>
      </c>
      <c r="E349">
        <v>240000</v>
      </c>
      <c r="F349" t="s">
        <v>13</v>
      </c>
      <c r="G349" t="s">
        <v>14</v>
      </c>
      <c r="H349">
        <v>3</v>
      </c>
      <c r="I349">
        <v>3</v>
      </c>
      <c r="J349">
        <v>989</v>
      </c>
      <c r="K349">
        <v>1.0259529999999999</v>
      </c>
      <c r="L349" t="s">
        <v>15</v>
      </c>
      <c r="M349">
        <f>V3__67[[#This Row],[Sale Price]]/V3__67[[#This Row],[carpet_area]]</f>
        <v>242.66936299292215</v>
      </c>
      <c r="N349">
        <f>IF(OR(V3__67[[#This Row],[Estimated Value]]="",V3__67[[#This Row],[Estimated Value]]=0),"",V3__67[[#This Row],[Sale Price]]-V3__67[[#This Row],[Estimated Value]])</f>
        <v>155300</v>
      </c>
      <c r="O349">
        <f>IF(OR(V3__67[[#This Row],[Estimated Value]]="",V3__67[[#This Row],[Estimated Value]]=0),"",(V3__67[[#This Row],[Sale Price]]-V3__67[[#This Row],[Estimated Value]])/V3__67[[#This Row],[Estimated Value]])</f>
        <v>1.833530106257379</v>
      </c>
      <c r="P349" t="str">
        <f t="shared" si="5"/>
        <v>Above Estimate</v>
      </c>
    </row>
    <row r="350" spans="1:16" x14ac:dyDescent="0.3">
      <c r="A350" s="1">
        <v>40163</v>
      </c>
      <c r="B350">
        <v>2009</v>
      </c>
      <c r="C350" t="s">
        <v>17</v>
      </c>
      <c r="D350">
        <v>105981</v>
      </c>
      <c r="E350">
        <v>199000</v>
      </c>
      <c r="F350" t="s">
        <v>13</v>
      </c>
      <c r="G350" t="s">
        <v>14</v>
      </c>
      <c r="H350">
        <v>3</v>
      </c>
      <c r="I350">
        <v>3</v>
      </c>
      <c r="J350">
        <v>926</v>
      </c>
      <c r="K350">
        <v>1.0259529999999999</v>
      </c>
      <c r="L350" t="s">
        <v>16</v>
      </c>
      <c r="M350">
        <f>V3__67[[#This Row],[Sale Price]]/V3__67[[#This Row],[carpet_area]]</f>
        <v>214.90280777537797</v>
      </c>
      <c r="N350">
        <f>IF(OR(V3__67[[#This Row],[Estimated Value]]="",V3__67[[#This Row],[Estimated Value]]=0),"",V3__67[[#This Row],[Sale Price]]-V3__67[[#This Row],[Estimated Value]])</f>
        <v>93019</v>
      </c>
      <c r="O350">
        <f>IF(OR(V3__67[[#This Row],[Estimated Value]]="",V3__67[[#This Row],[Estimated Value]]=0),"",(V3__67[[#This Row],[Sale Price]]-V3__67[[#This Row],[Estimated Value]])/V3__67[[#This Row],[Estimated Value]])</f>
        <v>0.87769505854823038</v>
      </c>
      <c r="P350" t="str">
        <f t="shared" si="5"/>
        <v>Above Estimate</v>
      </c>
    </row>
    <row r="351" spans="1:16" x14ac:dyDescent="0.3">
      <c r="A351" s="1">
        <v>40164</v>
      </c>
      <c r="B351">
        <v>2009</v>
      </c>
      <c r="C351" t="s">
        <v>18</v>
      </c>
      <c r="D351">
        <v>226830</v>
      </c>
      <c r="E351">
        <v>440000</v>
      </c>
      <c r="F351" t="s">
        <v>13</v>
      </c>
      <c r="G351" t="s">
        <v>14</v>
      </c>
      <c r="H351">
        <v>3</v>
      </c>
      <c r="I351">
        <v>3</v>
      </c>
      <c r="J351">
        <v>1023</v>
      </c>
      <c r="K351">
        <v>1.0259529999999999</v>
      </c>
      <c r="L351" t="s">
        <v>25</v>
      </c>
      <c r="M351">
        <f>V3__67[[#This Row],[Sale Price]]/V3__67[[#This Row],[carpet_area]]</f>
        <v>430.10752688172045</v>
      </c>
      <c r="N351">
        <f>IF(OR(V3__67[[#This Row],[Estimated Value]]="",V3__67[[#This Row],[Estimated Value]]=0),"",V3__67[[#This Row],[Sale Price]]-V3__67[[#This Row],[Estimated Value]])</f>
        <v>213170</v>
      </c>
      <c r="O351">
        <f>IF(OR(V3__67[[#This Row],[Estimated Value]]="",V3__67[[#This Row],[Estimated Value]]=0),"",(V3__67[[#This Row],[Sale Price]]-V3__67[[#This Row],[Estimated Value]])/V3__67[[#This Row],[Estimated Value]])</f>
        <v>0.93977868888594984</v>
      </c>
      <c r="P351" t="str">
        <f t="shared" si="5"/>
        <v>Above Estimate</v>
      </c>
    </row>
    <row r="352" spans="1:16" x14ac:dyDescent="0.3">
      <c r="A352" s="1">
        <v>40165</v>
      </c>
      <c r="B352">
        <v>2009</v>
      </c>
      <c r="C352" t="s">
        <v>17</v>
      </c>
      <c r="D352">
        <v>113890</v>
      </c>
      <c r="E352">
        <v>297000</v>
      </c>
      <c r="F352" t="s">
        <v>23</v>
      </c>
      <c r="G352" t="s">
        <v>24</v>
      </c>
      <c r="H352">
        <v>6</v>
      </c>
      <c r="I352">
        <v>4</v>
      </c>
      <c r="J352">
        <v>2020</v>
      </c>
      <c r="K352">
        <v>1.0259529999999999</v>
      </c>
      <c r="L352" t="s">
        <v>25</v>
      </c>
      <c r="M352">
        <f>V3__67[[#This Row],[Sale Price]]/V3__67[[#This Row],[carpet_area]]</f>
        <v>147.02970297029702</v>
      </c>
      <c r="N352">
        <f>IF(OR(V3__67[[#This Row],[Estimated Value]]="",V3__67[[#This Row],[Estimated Value]]=0),"",V3__67[[#This Row],[Sale Price]]-V3__67[[#This Row],[Estimated Value]])</f>
        <v>183110</v>
      </c>
      <c r="O352">
        <f>IF(OR(V3__67[[#This Row],[Estimated Value]]="",V3__67[[#This Row],[Estimated Value]]=0),"",(V3__67[[#This Row],[Sale Price]]-V3__67[[#This Row],[Estimated Value]])/V3__67[[#This Row],[Estimated Value]])</f>
        <v>1.6077794362981825</v>
      </c>
      <c r="P352" t="str">
        <f t="shared" si="5"/>
        <v>Above Estimate</v>
      </c>
    </row>
    <row r="353" spans="1:16" x14ac:dyDescent="0.3">
      <c r="A353" s="1">
        <v>40166</v>
      </c>
      <c r="B353">
        <v>2009</v>
      </c>
      <c r="C353" t="s">
        <v>26</v>
      </c>
      <c r="D353">
        <v>447230</v>
      </c>
      <c r="E353">
        <v>675000</v>
      </c>
      <c r="F353" t="s">
        <v>13</v>
      </c>
      <c r="G353" t="s">
        <v>14</v>
      </c>
      <c r="H353">
        <v>3</v>
      </c>
      <c r="I353">
        <v>2</v>
      </c>
      <c r="J353">
        <v>1075</v>
      </c>
      <c r="K353">
        <v>1.0259529999999999</v>
      </c>
      <c r="L353" t="s">
        <v>16</v>
      </c>
      <c r="M353">
        <f>V3__67[[#This Row],[Sale Price]]/V3__67[[#This Row],[carpet_area]]</f>
        <v>627.90697674418607</v>
      </c>
      <c r="N353">
        <f>IF(OR(V3__67[[#This Row],[Estimated Value]]="",V3__67[[#This Row],[Estimated Value]]=0),"",V3__67[[#This Row],[Sale Price]]-V3__67[[#This Row],[Estimated Value]])</f>
        <v>227770</v>
      </c>
      <c r="O353">
        <f>IF(OR(V3__67[[#This Row],[Estimated Value]]="",V3__67[[#This Row],[Estimated Value]]=0),"",(V3__67[[#This Row],[Sale Price]]-V3__67[[#This Row],[Estimated Value]])/V3__67[[#This Row],[Estimated Value]])</f>
        <v>0.50929052165552402</v>
      </c>
      <c r="P353" t="str">
        <f t="shared" si="5"/>
        <v>Above Estimate</v>
      </c>
    </row>
    <row r="354" spans="1:16" x14ac:dyDescent="0.3">
      <c r="A354" s="1">
        <v>40167</v>
      </c>
      <c r="B354">
        <v>2009</v>
      </c>
      <c r="C354" t="s">
        <v>21</v>
      </c>
      <c r="D354">
        <v>537460</v>
      </c>
      <c r="E354">
        <v>895000</v>
      </c>
      <c r="F354" t="s">
        <v>13</v>
      </c>
      <c r="G354" t="s">
        <v>14</v>
      </c>
      <c r="H354">
        <v>3</v>
      </c>
      <c r="I354">
        <v>3</v>
      </c>
      <c r="J354">
        <v>1031</v>
      </c>
      <c r="K354">
        <v>1.0259529999999999</v>
      </c>
      <c r="L354" t="s">
        <v>15</v>
      </c>
      <c r="M354">
        <f>V3__67[[#This Row],[Sale Price]]/V3__67[[#This Row],[carpet_area]]</f>
        <v>868.08923375363725</v>
      </c>
      <c r="N354">
        <f>IF(OR(V3__67[[#This Row],[Estimated Value]]="",V3__67[[#This Row],[Estimated Value]]=0),"",V3__67[[#This Row],[Sale Price]]-V3__67[[#This Row],[Estimated Value]])</f>
        <v>357540</v>
      </c>
      <c r="O354">
        <f>IF(OR(V3__67[[#This Row],[Estimated Value]]="",V3__67[[#This Row],[Estimated Value]]=0),"",(V3__67[[#This Row],[Sale Price]]-V3__67[[#This Row],[Estimated Value]])/V3__67[[#This Row],[Estimated Value]])</f>
        <v>0.66524020392215233</v>
      </c>
      <c r="P354" t="str">
        <f t="shared" si="5"/>
        <v>Above Estimate</v>
      </c>
    </row>
    <row r="355" spans="1:16" x14ac:dyDescent="0.3">
      <c r="A355" s="1">
        <v>40168</v>
      </c>
      <c r="B355">
        <v>2009</v>
      </c>
      <c r="C355" t="s">
        <v>17</v>
      </c>
      <c r="D355">
        <v>169050</v>
      </c>
      <c r="E355">
        <v>385000</v>
      </c>
      <c r="F355" t="s">
        <v>19</v>
      </c>
      <c r="G355" t="s">
        <v>20</v>
      </c>
      <c r="H355">
        <v>4</v>
      </c>
      <c r="I355">
        <v>4</v>
      </c>
      <c r="J355">
        <v>1442</v>
      </c>
      <c r="K355">
        <v>1.0259529999999999</v>
      </c>
      <c r="L355" t="s">
        <v>22</v>
      </c>
      <c r="M355">
        <f>V3__67[[#This Row],[Sale Price]]/V3__67[[#This Row],[carpet_area]]</f>
        <v>266.99029126213594</v>
      </c>
      <c r="N355">
        <f>IF(OR(V3__67[[#This Row],[Estimated Value]]="",V3__67[[#This Row],[Estimated Value]]=0),"",V3__67[[#This Row],[Sale Price]]-V3__67[[#This Row],[Estimated Value]])</f>
        <v>215950</v>
      </c>
      <c r="O355">
        <f>IF(OR(V3__67[[#This Row],[Estimated Value]]="",V3__67[[#This Row],[Estimated Value]]=0),"",(V3__67[[#This Row],[Sale Price]]-V3__67[[#This Row],[Estimated Value]])/V3__67[[#This Row],[Estimated Value]])</f>
        <v>1.2774327122153208</v>
      </c>
      <c r="P355" t="str">
        <f t="shared" si="5"/>
        <v>Above Estimate</v>
      </c>
    </row>
    <row r="356" spans="1:16" x14ac:dyDescent="0.3">
      <c r="A356" s="1">
        <v>40169</v>
      </c>
      <c r="B356">
        <v>2009</v>
      </c>
      <c r="C356" t="s">
        <v>26</v>
      </c>
      <c r="D356">
        <v>447230</v>
      </c>
      <c r="E356">
        <v>675000</v>
      </c>
      <c r="F356" t="s">
        <v>13</v>
      </c>
      <c r="G356" t="s">
        <v>14</v>
      </c>
      <c r="H356">
        <v>3</v>
      </c>
      <c r="I356">
        <v>3</v>
      </c>
      <c r="J356">
        <v>987</v>
      </c>
      <c r="K356">
        <v>1.0259529999999999</v>
      </c>
      <c r="L356" t="s">
        <v>15</v>
      </c>
      <c r="M356">
        <f>V3__67[[#This Row],[Sale Price]]/V3__67[[#This Row],[carpet_area]]</f>
        <v>683.89057750759878</v>
      </c>
      <c r="N356">
        <f>IF(OR(V3__67[[#This Row],[Estimated Value]]="",V3__67[[#This Row],[Estimated Value]]=0),"",V3__67[[#This Row],[Sale Price]]-V3__67[[#This Row],[Estimated Value]])</f>
        <v>227770</v>
      </c>
      <c r="O356">
        <f>IF(OR(V3__67[[#This Row],[Estimated Value]]="",V3__67[[#This Row],[Estimated Value]]=0),"",(V3__67[[#This Row],[Sale Price]]-V3__67[[#This Row],[Estimated Value]])/V3__67[[#This Row],[Estimated Value]])</f>
        <v>0.50929052165552402</v>
      </c>
      <c r="P356" t="str">
        <f t="shared" si="5"/>
        <v>Above Estimate</v>
      </c>
    </row>
    <row r="357" spans="1:16" x14ac:dyDescent="0.3">
      <c r="A357" s="1">
        <v>40170</v>
      </c>
      <c r="B357">
        <v>2009</v>
      </c>
      <c r="C357" t="s">
        <v>18</v>
      </c>
      <c r="D357">
        <v>159390</v>
      </c>
      <c r="E357">
        <v>409000</v>
      </c>
      <c r="F357" t="s">
        <v>13</v>
      </c>
      <c r="G357" t="s">
        <v>14</v>
      </c>
      <c r="H357">
        <v>3</v>
      </c>
      <c r="I357">
        <v>3</v>
      </c>
      <c r="J357">
        <v>1078</v>
      </c>
      <c r="K357">
        <v>1.0259529999999999</v>
      </c>
      <c r="L357" t="s">
        <v>16</v>
      </c>
      <c r="M357">
        <f>V3__67[[#This Row],[Sale Price]]/V3__67[[#This Row],[carpet_area]]</f>
        <v>379.40630797773656</v>
      </c>
      <c r="N357">
        <f>IF(OR(V3__67[[#This Row],[Estimated Value]]="",V3__67[[#This Row],[Estimated Value]]=0),"",V3__67[[#This Row],[Sale Price]]-V3__67[[#This Row],[Estimated Value]])</f>
        <v>249610</v>
      </c>
      <c r="O357">
        <f>IF(OR(V3__67[[#This Row],[Estimated Value]]="",V3__67[[#This Row],[Estimated Value]]=0),"",(V3__67[[#This Row],[Sale Price]]-V3__67[[#This Row],[Estimated Value]])/V3__67[[#This Row],[Estimated Value]])</f>
        <v>1.5660330008156096</v>
      </c>
      <c r="P357" t="str">
        <f t="shared" si="5"/>
        <v>Above Estimate</v>
      </c>
    </row>
    <row r="358" spans="1:16" x14ac:dyDescent="0.3">
      <c r="A358" s="1">
        <v>40171</v>
      </c>
      <c r="B358">
        <v>2009</v>
      </c>
      <c r="C358" t="s">
        <v>12</v>
      </c>
      <c r="D358">
        <v>70770</v>
      </c>
      <c r="E358">
        <v>140000</v>
      </c>
      <c r="F358" t="s">
        <v>13</v>
      </c>
      <c r="G358" t="s">
        <v>14</v>
      </c>
      <c r="H358">
        <v>3</v>
      </c>
      <c r="I358">
        <v>2</v>
      </c>
      <c r="J358">
        <v>1012</v>
      </c>
      <c r="K358">
        <v>1.0259529999999999</v>
      </c>
      <c r="L358" t="s">
        <v>22</v>
      </c>
      <c r="M358">
        <f>V3__67[[#This Row],[Sale Price]]/V3__67[[#This Row],[carpet_area]]</f>
        <v>138.33992094861659</v>
      </c>
      <c r="N358">
        <f>IF(OR(V3__67[[#This Row],[Estimated Value]]="",V3__67[[#This Row],[Estimated Value]]=0),"",V3__67[[#This Row],[Sale Price]]-V3__67[[#This Row],[Estimated Value]])</f>
        <v>69230</v>
      </c>
      <c r="O358">
        <f>IF(OR(V3__67[[#This Row],[Estimated Value]]="",V3__67[[#This Row],[Estimated Value]]=0),"",(V3__67[[#This Row],[Sale Price]]-V3__67[[#This Row],[Estimated Value]])/V3__67[[#This Row],[Estimated Value]])</f>
        <v>0.97823936696340252</v>
      </c>
      <c r="P358" t="str">
        <f t="shared" si="5"/>
        <v>Above Estimate</v>
      </c>
    </row>
    <row r="359" spans="1:16" x14ac:dyDescent="0.3">
      <c r="A359" s="1">
        <v>40172</v>
      </c>
      <c r="B359">
        <v>2009</v>
      </c>
      <c r="C359" t="s">
        <v>17</v>
      </c>
      <c r="D359">
        <v>156240</v>
      </c>
      <c r="E359">
        <v>260000</v>
      </c>
      <c r="F359" t="s">
        <v>19</v>
      </c>
      <c r="G359" t="s">
        <v>20</v>
      </c>
      <c r="H359">
        <v>4</v>
      </c>
      <c r="I359">
        <v>2</v>
      </c>
      <c r="J359">
        <v>1324</v>
      </c>
      <c r="K359">
        <v>1.0259529999999999</v>
      </c>
      <c r="L359" t="s">
        <v>15</v>
      </c>
      <c r="M359">
        <f>V3__67[[#This Row],[Sale Price]]/V3__67[[#This Row],[carpet_area]]</f>
        <v>196.37462235649548</v>
      </c>
      <c r="N359">
        <f>IF(OR(V3__67[[#This Row],[Estimated Value]]="",V3__67[[#This Row],[Estimated Value]]=0),"",V3__67[[#This Row],[Sale Price]]-V3__67[[#This Row],[Estimated Value]])</f>
        <v>103760</v>
      </c>
      <c r="O359">
        <f>IF(OR(V3__67[[#This Row],[Estimated Value]]="",V3__67[[#This Row],[Estimated Value]]=0),"",(V3__67[[#This Row],[Sale Price]]-V3__67[[#This Row],[Estimated Value]])/V3__67[[#This Row],[Estimated Value]])</f>
        <v>0.66410650281618022</v>
      </c>
      <c r="P359" t="str">
        <f t="shared" si="5"/>
        <v>Above Estimate</v>
      </c>
    </row>
    <row r="360" spans="1:16" x14ac:dyDescent="0.3">
      <c r="A360" s="1">
        <v>40173</v>
      </c>
      <c r="B360">
        <v>2009</v>
      </c>
      <c r="C360" t="s">
        <v>17</v>
      </c>
      <c r="D360">
        <v>142800</v>
      </c>
      <c r="E360">
        <v>330000</v>
      </c>
      <c r="F360" t="s">
        <v>19</v>
      </c>
      <c r="G360" t="s">
        <v>20</v>
      </c>
      <c r="H360">
        <v>4</v>
      </c>
      <c r="I360">
        <v>3</v>
      </c>
      <c r="J360">
        <v>1232</v>
      </c>
      <c r="K360">
        <v>1.0259529999999999</v>
      </c>
      <c r="L360" t="s">
        <v>16</v>
      </c>
      <c r="M360">
        <f>V3__67[[#This Row],[Sale Price]]/V3__67[[#This Row],[carpet_area]]</f>
        <v>267.85714285714283</v>
      </c>
      <c r="N360">
        <f>IF(OR(V3__67[[#This Row],[Estimated Value]]="",V3__67[[#This Row],[Estimated Value]]=0),"",V3__67[[#This Row],[Sale Price]]-V3__67[[#This Row],[Estimated Value]])</f>
        <v>187200</v>
      </c>
      <c r="O360">
        <f>IF(OR(V3__67[[#This Row],[Estimated Value]]="",V3__67[[#This Row],[Estimated Value]]=0),"",(V3__67[[#This Row],[Sale Price]]-V3__67[[#This Row],[Estimated Value]])/V3__67[[#This Row],[Estimated Value]])</f>
        <v>1.3109243697478992</v>
      </c>
      <c r="P360" t="str">
        <f t="shared" si="5"/>
        <v>Above Estimate</v>
      </c>
    </row>
    <row r="361" spans="1:16" x14ac:dyDescent="0.3">
      <c r="A361" s="1">
        <v>40174</v>
      </c>
      <c r="B361">
        <v>2009</v>
      </c>
      <c r="C361" t="s">
        <v>18</v>
      </c>
      <c r="D361">
        <v>488740</v>
      </c>
      <c r="E361">
        <v>718750</v>
      </c>
      <c r="F361" t="s">
        <v>13</v>
      </c>
      <c r="G361" t="s">
        <v>14</v>
      </c>
      <c r="H361">
        <v>3</v>
      </c>
      <c r="I361">
        <v>2</v>
      </c>
      <c r="J361">
        <v>1090</v>
      </c>
      <c r="K361">
        <v>1.0259529999999999</v>
      </c>
      <c r="L361" t="s">
        <v>25</v>
      </c>
      <c r="M361">
        <f>V3__67[[#This Row],[Sale Price]]/V3__67[[#This Row],[carpet_area]]</f>
        <v>659.40366972477068</v>
      </c>
      <c r="N361">
        <f>IF(OR(V3__67[[#This Row],[Estimated Value]]="",V3__67[[#This Row],[Estimated Value]]=0),"",V3__67[[#This Row],[Sale Price]]-V3__67[[#This Row],[Estimated Value]])</f>
        <v>230010</v>
      </c>
      <c r="O361">
        <f>IF(OR(V3__67[[#This Row],[Estimated Value]]="",V3__67[[#This Row],[Estimated Value]]=0),"",(V3__67[[#This Row],[Sale Price]]-V3__67[[#This Row],[Estimated Value]])/V3__67[[#This Row],[Estimated Value]])</f>
        <v>0.47061832467160453</v>
      </c>
      <c r="P361" t="str">
        <f t="shared" si="5"/>
        <v>Above Estimate</v>
      </c>
    </row>
    <row r="362" spans="1:16" x14ac:dyDescent="0.3">
      <c r="A362" s="1">
        <v>40175</v>
      </c>
      <c r="B362">
        <v>2009</v>
      </c>
      <c r="C362" t="s">
        <v>18</v>
      </c>
      <c r="D362">
        <v>271950</v>
      </c>
      <c r="E362">
        <v>520000</v>
      </c>
      <c r="F362" t="s">
        <v>13</v>
      </c>
      <c r="G362" t="s">
        <v>14</v>
      </c>
      <c r="H362">
        <v>3</v>
      </c>
      <c r="I362">
        <v>1</v>
      </c>
      <c r="J362">
        <v>937</v>
      </c>
      <c r="K362">
        <v>1.0259529999999999</v>
      </c>
      <c r="L362" t="s">
        <v>16</v>
      </c>
      <c r="M362">
        <f>V3__67[[#This Row],[Sale Price]]/V3__67[[#This Row],[carpet_area]]</f>
        <v>554.96264674493068</v>
      </c>
      <c r="N362">
        <f>IF(OR(V3__67[[#This Row],[Estimated Value]]="",V3__67[[#This Row],[Estimated Value]]=0),"",V3__67[[#This Row],[Sale Price]]-V3__67[[#This Row],[Estimated Value]])</f>
        <v>248050</v>
      </c>
      <c r="O362">
        <f>IF(OR(V3__67[[#This Row],[Estimated Value]]="",V3__67[[#This Row],[Estimated Value]]=0),"",(V3__67[[#This Row],[Sale Price]]-V3__67[[#This Row],[Estimated Value]])/V3__67[[#This Row],[Estimated Value]])</f>
        <v>0.91211619783048359</v>
      </c>
      <c r="P362" t="str">
        <f t="shared" si="5"/>
        <v>Above Estimate</v>
      </c>
    </row>
    <row r="363" spans="1:16" x14ac:dyDescent="0.3">
      <c r="A363" s="1">
        <v>40176</v>
      </c>
      <c r="B363">
        <v>2009</v>
      </c>
      <c r="C363" t="s">
        <v>26</v>
      </c>
      <c r="D363">
        <v>344610</v>
      </c>
      <c r="E363">
        <v>175000</v>
      </c>
      <c r="F363" t="s">
        <v>13</v>
      </c>
      <c r="G363" t="s">
        <v>14</v>
      </c>
      <c r="H363">
        <v>3</v>
      </c>
      <c r="I363">
        <v>2</v>
      </c>
      <c r="J363">
        <v>900</v>
      </c>
      <c r="K363">
        <v>1.0259529999999999</v>
      </c>
      <c r="L363" t="s">
        <v>25</v>
      </c>
      <c r="M363">
        <f>V3__67[[#This Row],[Sale Price]]/V3__67[[#This Row],[carpet_area]]</f>
        <v>194.44444444444446</v>
      </c>
      <c r="N363">
        <f>IF(OR(V3__67[[#This Row],[Estimated Value]]="",V3__67[[#This Row],[Estimated Value]]=0),"",V3__67[[#This Row],[Sale Price]]-V3__67[[#This Row],[Estimated Value]])</f>
        <v>-169610</v>
      </c>
      <c r="O363">
        <f>IF(OR(V3__67[[#This Row],[Estimated Value]]="",V3__67[[#This Row],[Estimated Value]]=0),"",(V3__67[[#This Row],[Sale Price]]-V3__67[[#This Row],[Estimated Value]])/V3__67[[#This Row],[Estimated Value]])</f>
        <v>-0.49217956530570789</v>
      </c>
      <c r="P363" t="str">
        <f t="shared" si="5"/>
        <v>Below Estimate</v>
      </c>
    </row>
    <row r="364" spans="1:16" x14ac:dyDescent="0.3">
      <c r="A364" s="1">
        <v>40177</v>
      </c>
      <c r="B364">
        <v>2009</v>
      </c>
      <c r="C364" t="s">
        <v>17</v>
      </c>
      <c r="D364">
        <v>164220</v>
      </c>
      <c r="E364">
        <v>272500</v>
      </c>
      <c r="F364" t="s">
        <v>13</v>
      </c>
      <c r="G364" t="s">
        <v>14</v>
      </c>
      <c r="H364">
        <v>3</v>
      </c>
      <c r="I364">
        <v>2</v>
      </c>
      <c r="J364">
        <v>1085</v>
      </c>
      <c r="K364">
        <v>1.0259529999999999</v>
      </c>
      <c r="L364" t="s">
        <v>22</v>
      </c>
      <c r="M364">
        <f>V3__67[[#This Row],[Sale Price]]/V3__67[[#This Row],[carpet_area]]</f>
        <v>251.15207373271889</v>
      </c>
      <c r="N364">
        <f>IF(OR(V3__67[[#This Row],[Estimated Value]]="",V3__67[[#This Row],[Estimated Value]]=0),"",V3__67[[#This Row],[Sale Price]]-V3__67[[#This Row],[Estimated Value]])</f>
        <v>108280</v>
      </c>
      <c r="O364">
        <f>IF(OR(V3__67[[#This Row],[Estimated Value]]="",V3__67[[#This Row],[Estimated Value]]=0),"",(V3__67[[#This Row],[Sale Price]]-V3__67[[#This Row],[Estimated Value]])/V3__67[[#This Row],[Estimated Value]])</f>
        <v>0.65935939593228599</v>
      </c>
      <c r="P364" t="str">
        <f t="shared" si="5"/>
        <v>Above Estimate</v>
      </c>
    </row>
    <row r="365" spans="1:16" x14ac:dyDescent="0.3">
      <c r="A365" s="1">
        <v>40178</v>
      </c>
      <c r="B365">
        <v>2009</v>
      </c>
      <c r="C365" t="s">
        <v>21</v>
      </c>
      <c r="D365">
        <v>625800</v>
      </c>
      <c r="E365">
        <v>1075000</v>
      </c>
      <c r="F365" t="s">
        <v>13</v>
      </c>
      <c r="G365" t="s">
        <v>14</v>
      </c>
      <c r="H365">
        <v>3</v>
      </c>
      <c r="I365">
        <v>1</v>
      </c>
      <c r="J365">
        <v>902</v>
      </c>
      <c r="K365">
        <v>1.0259529999999999</v>
      </c>
      <c r="L365" t="s">
        <v>25</v>
      </c>
      <c r="M365">
        <f>V3__67[[#This Row],[Sale Price]]/V3__67[[#This Row],[carpet_area]]</f>
        <v>1191.7960088691796</v>
      </c>
      <c r="N365">
        <f>IF(OR(V3__67[[#This Row],[Estimated Value]]="",V3__67[[#This Row],[Estimated Value]]=0),"",V3__67[[#This Row],[Sale Price]]-V3__67[[#This Row],[Estimated Value]])</f>
        <v>449200</v>
      </c>
      <c r="O365">
        <f>IF(OR(V3__67[[#This Row],[Estimated Value]]="",V3__67[[#This Row],[Estimated Value]]=0),"",(V3__67[[#This Row],[Sale Price]]-V3__67[[#This Row],[Estimated Value]])/V3__67[[#This Row],[Estimated Value]])</f>
        <v>0.71780121444550971</v>
      </c>
      <c r="P365" t="str">
        <f t="shared" si="5"/>
        <v>Above Estimate</v>
      </c>
    </row>
    <row r="366" spans="1:16" x14ac:dyDescent="0.3">
      <c r="A366" s="1">
        <v>40179</v>
      </c>
      <c r="B366">
        <v>2009</v>
      </c>
      <c r="C366" t="s">
        <v>17</v>
      </c>
      <c r="D366">
        <v>185430</v>
      </c>
      <c r="E366">
        <v>375000</v>
      </c>
      <c r="F366" t="s">
        <v>13</v>
      </c>
      <c r="G366" t="s">
        <v>14</v>
      </c>
      <c r="H366">
        <v>3</v>
      </c>
      <c r="I366">
        <v>1</v>
      </c>
      <c r="J366">
        <v>1077</v>
      </c>
      <c r="K366">
        <v>1.0259529999999999</v>
      </c>
      <c r="L366" t="s">
        <v>25</v>
      </c>
      <c r="M366">
        <f>V3__67[[#This Row],[Sale Price]]/V3__67[[#This Row],[carpet_area]]</f>
        <v>348.18941504178275</v>
      </c>
      <c r="N366">
        <f>IF(OR(V3__67[[#This Row],[Estimated Value]]="",V3__67[[#This Row],[Estimated Value]]=0),"",V3__67[[#This Row],[Sale Price]]-V3__67[[#This Row],[Estimated Value]])</f>
        <v>189570</v>
      </c>
      <c r="O366">
        <f>IF(OR(V3__67[[#This Row],[Estimated Value]]="",V3__67[[#This Row],[Estimated Value]]=0),"",(V3__67[[#This Row],[Sale Price]]-V3__67[[#This Row],[Estimated Value]])/V3__67[[#This Row],[Estimated Value]])</f>
        <v>1.0223264843876396</v>
      </c>
      <c r="P366" t="str">
        <f t="shared" si="5"/>
        <v>Above Estimate</v>
      </c>
    </row>
    <row r="367" spans="1:16" x14ac:dyDescent="0.3">
      <c r="A367" s="1">
        <v>40180</v>
      </c>
      <c r="B367">
        <v>2009</v>
      </c>
      <c r="C367" t="s">
        <v>26</v>
      </c>
      <c r="D367">
        <v>367290</v>
      </c>
      <c r="E367">
        <v>470000</v>
      </c>
      <c r="F367" t="s">
        <v>13</v>
      </c>
      <c r="G367" t="s">
        <v>14</v>
      </c>
      <c r="H367">
        <v>3</v>
      </c>
      <c r="I367">
        <v>2</v>
      </c>
      <c r="J367">
        <v>945</v>
      </c>
      <c r="K367">
        <v>1.0259529999999999</v>
      </c>
      <c r="L367" t="s">
        <v>25</v>
      </c>
      <c r="M367">
        <f>V3__67[[#This Row],[Sale Price]]/V3__67[[#This Row],[carpet_area]]</f>
        <v>497.35449735449737</v>
      </c>
      <c r="N367">
        <f>IF(OR(V3__67[[#This Row],[Estimated Value]]="",V3__67[[#This Row],[Estimated Value]]=0),"",V3__67[[#This Row],[Sale Price]]-V3__67[[#This Row],[Estimated Value]])</f>
        <v>102710</v>
      </c>
      <c r="O367">
        <f>IF(OR(V3__67[[#This Row],[Estimated Value]]="",V3__67[[#This Row],[Estimated Value]]=0),"",(V3__67[[#This Row],[Sale Price]]-V3__67[[#This Row],[Estimated Value]])/V3__67[[#This Row],[Estimated Value]])</f>
        <v>0.27964278907675133</v>
      </c>
      <c r="P367" t="str">
        <f t="shared" si="5"/>
        <v>Above Estimate</v>
      </c>
    </row>
    <row r="368" spans="1:16" x14ac:dyDescent="0.3">
      <c r="A368" s="1">
        <v>40181</v>
      </c>
      <c r="B368">
        <v>2009</v>
      </c>
      <c r="C368" t="s">
        <v>17</v>
      </c>
      <c r="D368">
        <v>91491</v>
      </c>
      <c r="E368">
        <v>260000</v>
      </c>
      <c r="F368" t="s">
        <v>23</v>
      </c>
      <c r="G368" t="s">
        <v>24</v>
      </c>
      <c r="H368">
        <v>6</v>
      </c>
      <c r="I368">
        <v>4</v>
      </c>
      <c r="J368">
        <v>1871</v>
      </c>
      <c r="K368">
        <v>1.0259529999999999</v>
      </c>
      <c r="L368" t="s">
        <v>16</v>
      </c>
      <c r="M368">
        <f>V3__67[[#This Row],[Sale Price]]/V3__67[[#This Row],[carpet_area]]</f>
        <v>138.9631213254944</v>
      </c>
      <c r="N368">
        <f>IF(OR(V3__67[[#This Row],[Estimated Value]]="",V3__67[[#This Row],[Estimated Value]]=0),"",V3__67[[#This Row],[Sale Price]]-V3__67[[#This Row],[Estimated Value]])</f>
        <v>168509</v>
      </c>
      <c r="O368">
        <f>IF(OR(V3__67[[#This Row],[Estimated Value]]="",V3__67[[#This Row],[Estimated Value]]=0),"",(V3__67[[#This Row],[Sale Price]]-V3__67[[#This Row],[Estimated Value]])/V3__67[[#This Row],[Estimated Value]])</f>
        <v>1.8418095768982741</v>
      </c>
      <c r="P368" t="str">
        <f t="shared" si="5"/>
        <v>Above Estimate</v>
      </c>
    </row>
    <row r="369" spans="1:16" x14ac:dyDescent="0.3">
      <c r="A369" s="1">
        <v>40182</v>
      </c>
      <c r="B369">
        <v>2009</v>
      </c>
      <c r="C369" t="s">
        <v>21</v>
      </c>
      <c r="D369">
        <v>1257760</v>
      </c>
      <c r="E369">
        <v>2615000</v>
      </c>
      <c r="F369" t="s">
        <v>13</v>
      </c>
      <c r="G369" t="s">
        <v>14</v>
      </c>
      <c r="H369">
        <v>3</v>
      </c>
      <c r="I369">
        <v>1</v>
      </c>
      <c r="J369">
        <v>1079</v>
      </c>
      <c r="K369">
        <v>1.0259529999999999</v>
      </c>
      <c r="L369" t="s">
        <v>22</v>
      </c>
      <c r="M369">
        <f>V3__67[[#This Row],[Sale Price]]/V3__67[[#This Row],[carpet_area]]</f>
        <v>2423.5403151065802</v>
      </c>
      <c r="N369">
        <f>IF(OR(V3__67[[#This Row],[Estimated Value]]="",V3__67[[#This Row],[Estimated Value]]=0),"",V3__67[[#This Row],[Sale Price]]-V3__67[[#This Row],[Estimated Value]])</f>
        <v>1357240</v>
      </c>
      <c r="O369">
        <f>IF(OR(V3__67[[#This Row],[Estimated Value]]="",V3__67[[#This Row],[Estimated Value]]=0),"",(V3__67[[#This Row],[Sale Price]]-V3__67[[#This Row],[Estimated Value]])/V3__67[[#This Row],[Estimated Value]])</f>
        <v>1.0790929907136497</v>
      </c>
      <c r="P369" t="str">
        <f t="shared" si="5"/>
        <v>Above Estimate</v>
      </c>
    </row>
    <row r="370" spans="1:16" x14ac:dyDescent="0.3">
      <c r="A370" s="1">
        <v>40183</v>
      </c>
      <c r="B370">
        <v>2009</v>
      </c>
      <c r="C370" t="s">
        <v>21</v>
      </c>
      <c r="D370">
        <v>1017730</v>
      </c>
      <c r="E370">
        <v>1950000</v>
      </c>
      <c r="F370" t="s">
        <v>13</v>
      </c>
      <c r="G370" t="s">
        <v>14</v>
      </c>
      <c r="H370">
        <v>3</v>
      </c>
      <c r="I370">
        <v>3</v>
      </c>
      <c r="J370">
        <v>967</v>
      </c>
      <c r="K370">
        <v>1.0259529999999999</v>
      </c>
      <c r="L370" t="s">
        <v>22</v>
      </c>
      <c r="M370">
        <f>V3__67[[#This Row],[Sale Price]]/V3__67[[#This Row],[carpet_area]]</f>
        <v>2016.5460186142709</v>
      </c>
      <c r="N370">
        <f>IF(OR(V3__67[[#This Row],[Estimated Value]]="",V3__67[[#This Row],[Estimated Value]]=0),"",V3__67[[#This Row],[Sale Price]]-V3__67[[#This Row],[Estimated Value]])</f>
        <v>932270</v>
      </c>
      <c r="O370">
        <f>IF(OR(V3__67[[#This Row],[Estimated Value]]="",V3__67[[#This Row],[Estimated Value]]=0),"",(V3__67[[#This Row],[Sale Price]]-V3__67[[#This Row],[Estimated Value]])/V3__67[[#This Row],[Estimated Value]])</f>
        <v>0.9160288092126595</v>
      </c>
      <c r="P370" t="str">
        <f t="shared" si="5"/>
        <v>Above Estimate</v>
      </c>
    </row>
    <row r="371" spans="1:16" x14ac:dyDescent="0.3">
      <c r="A371" s="1">
        <v>40184</v>
      </c>
      <c r="B371">
        <v>2009</v>
      </c>
      <c r="C371" t="s">
        <v>26</v>
      </c>
      <c r="D371">
        <v>325920</v>
      </c>
      <c r="E371">
        <v>370000</v>
      </c>
      <c r="F371" t="s">
        <v>13</v>
      </c>
      <c r="G371" t="s">
        <v>14</v>
      </c>
      <c r="H371">
        <v>3</v>
      </c>
      <c r="I371">
        <v>1</v>
      </c>
      <c r="J371">
        <v>1094</v>
      </c>
      <c r="K371">
        <v>1.0259529999999999</v>
      </c>
      <c r="L371" t="s">
        <v>15</v>
      </c>
      <c r="M371">
        <f>V3__67[[#This Row],[Sale Price]]/V3__67[[#This Row],[carpet_area]]</f>
        <v>338.20840950639854</v>
      </c>
      <c r="N371">
        <f>IF(OR(V3__67[[#This Row],[Estimated Value]]="",V3__67[[#This Row],[Estimated Value]]=0),"",V3__67[[#This Row],[Sale Price]]-V3__67[[#This Row],[Estimated Value]])</f>
        <v>44080</v>
      </c>
      <c r="O371">
        <f>IF(OR(V3__67[[#This Row],[Estimated Value]]="",V3__67[[#This Row],[Estimated Value]]=0),"",(V3__67[[#This Row],[Sale Price]]-V3__67[[#This Row],[Estimated Value]])/V3__67[[#This Row],[Estimated Value]])</f>
        <v>0.13524791359842905</v>
      </c>
      <c r="P371" t="str">
        <f t="shared" si="5"/>
        <v>Above Estimate</v>
      </c>
    </row>
    <row r="372" spans="1:16" x14ac:dyDescent="0.3">
      <c r="A372" s="1">
        <v>40185</v>
      </c>
      <c r="B372">
        <v>2009</v>
      </c>
      <c r="C372" t="s">
        <v>26</v>
      </c>
      <c r="D372">
        <v>712880</v>
      </c>
      <c r="E372">
        <v>1025000</v>
      </c>
      <c r="F372" t="s">
        <v>13</v>
      </c>
      <c r="G372" t="s">
        <v>14</v>
      </c>
      <c r="H372">
        <v>3</v>
      </c>
      <c r="I372">
        <v>1</v>
      </c>
      <c r="J372">
        <v>906</v>
      </c>
      <c r="K372">
        <v>1.0259529999999999</v>
      </c>
      <c r="L372" t="s">
        <v>25</v>
      </c>
      <c r="M372">
        <f>V3__67[[#This Row],[Sale Price]]/V3__67[[#This Row],[carpet_area]]</f>
        <v>1131.346578366446</v>
      </c>
      <c r="N372">
        <f>IF(OR(V3__67[[#This Row],[Estimated Value]]="",V3__67[[#This Row],[Estimated Value]]=0),"",V3__67[[#This Row],[Sale Price]]-V3__67[[#This Row],[Estimated Value]])</f>
        <v>312120</v>
      </c>
      <c r="O372">
        <f>IF(OR(V3__67[[#This Row],[Estimated Value]]="",V3__67[[#This Row],[Estimated Value]]=0),"",(V3__67[[#This Row],[Sale Price]]-V3__67[[#This Row],[Estimated Value]])/V3__67[[#This Row],[Estimated Value]])</f>
        <v>0.43782964874873753</v>
      </c>
      <c r="P372" t="str">
        <f t="shared" si="5"/>
        <v>Above Estimate</v>
      </c>
    </row>
    <row r="373" spans="1:16" x14ac:dyDescent="0.3">
      <c r="A373" s="1">
        <v>40186</v>
      </c>
      <c r="B373">
        <v>2009</v>
      </c>
      <c r="C373" t="s">
        <v>12</v>
      </c>
      <c r="D373">
        <v>91980</v>
      </c>
      <c r="E373">
        <v>270000</v>
      </c>
      <c r="F373" t="s">
        <v>13</v>
      </c>
      <c r="G373" t="s">
        <v>14</v>
      </c>
      <c r="H373">
        <v>3</v>
      </c>
      <c r="I373">
        <v>3</v>
      </c>
      <c r="J373">
        <v>900</v>
      </c>
      <c r="K373">
        <v>1.0259529999999999</v>
      </c>
      <c r="L373" t="s">
        <v>15</v>
      </c>
      <c r="M373">
        <f>V3__67[[#This Row],[Sale Price]]/V3__67[[#This Row],[carpet_area]]</f>
        <v>300</v>
      </c>
      <c r="N373">
        <f>IF(OR(V3__67[[#This Row],[Estimated Value]]="",V3__67[[#This Row],[Estimated Value]]=0),"",V3__67[[#This Row],[Sale Price]]-V3__67[[#This Row],[Estimated Value]])</f>
        <v>178020</v>
      </c>
      <c r="O373">
        <f>IF(OR(V3__67[[#This Row],[Estimated Value]]="",V3__67[[#This Row],[Estimated Value]]=0),"",(V3__67[[#This Row],[Sale Price]]-V3__67[[#This Row],[Estimated Value]])/V3__67[[#This Row],[Estimated Value]])</f>
        <v>1.9354207436399218</v>
      </c>
      <c r="P373" t="str">
        <f t="shared" si="5"/>
        <v>Above Estimate</v>
      </c>
    </row>
    <row r="374" spans="1:16" x14ac:dyDescent="0.3">
      <c r="A374" s="1">
        <v>40187</v>
      </c>
      <c r="B374">
        <v>2009</v>
      </c>
      <c r="C374" t="s">
        <v>17</v>
      </c>
      <c r="D374">
        <v>137130</v>
      </c>
      <c r="E374">
        <v>255000</v>
      </c>
      <c r="F374" t="s">
        <v>19</v>
      </c>
      <c r="G374" t="s">
        <v>20</v>
      </c>
      <c r="H374">
        <v>4</v>
      </c>
      <c r="I374">
        <v>3</v>
      </c>
      <c r="J374">
        <v>1200</v>
      </c>
      <c r="K374">
        <v>1.0259529999999999</v>
      </c>
      <c r="L374" t="s">
        <v>22</v>
      </c>
      <c r="M374">
        <f>V3__67[[#This Row],[Sale Price]]/V3__67[[#This Row],[carpet_area]]</f>
        <v>212.5</v>
      </c>
      <c r="N374">
        <f>IF(OR(V3__67[[#This Row],[Estimated Value]]="",V3__67[[#This Row],[Estimated Value]]=0),"",V3__67[[#This Row],[Sale Price]]-V3__67[[#This Row],[Estimated Value]])</f>
        <v>117870</v>
      </c>
      <c r="O374">
        <f>IF(OR(V3__67[[#This Row],[Estimated Value]]="",V3__67[[#This Row],[Estimated Value]]=0),"",(V3__67[[#This Row],[Sale Price]]-V3__67[[#This Row],[Estimated Value]])/V3__67[[#This Row],[Estimated Value]])</f>
        <v>0.85954933274994527</v>
      </c>
      <c r="P374" t="str">
        <f t="shared" si="5"/>
        <v>Above Estimate</v>
      </c>
    </row>
    <row r="375" spans="1:16" x14ac:dyDescent="0.3">
      <c r="A375" s="1">
        <v>40188</v>
      </c>
      <c r="B375">
        <v>2009</v>
      </c>
      <c r="C375" t="s">
        <v>17</v>
      </c>
      <c r="D375">
        <v>108920</v>
      </c>
      <c r="E375">
        <v>329000</v>
      </c>
      <c r="F375" t="s">
        <v>23</v>
      </c>
      <c r="G375" t="s">
        <v>24</v>
      </c>
      <c r="H375">
        <v>6</v>
      </c>
      <c r="I375">
        <v>6</v>
      </c>
      <c r="J375">
        <v>1853</v>
      </c>
      <c r="K375">
        <v>1.0259529999999999</v>
      </c>
      <c r="L375" t="s">
        <v>15</v>
      </c>
      <c r="M375">
        <f>V3__67[[#This Row],[Sale Price]]/V3__67[[#This Row],[carpet_area]]</f>
        <v>177.54991905018889</v>
      </c>
      <c r="N375">
        <f>IF(OR(V3__67[[#This Row],[Estimated Value]]="",V3__67[[#This Row],[Estimated Value]]=0),"",V3__67[[#This Row],[Sale Price]]-V3__67[[#This Row],[Estimated Value]])</f>
        <v>220080</v>
      </c>
      <c r="O375">
        <f>IF(OR(V3__67[[#This Row],[Estimated Value]]="",V3__67[[#This Row],[Estimated Value]]=0),"",(V3__67[[#This Row],[Sale Price]]-V3__67[[#This Row],[Estimated Value]])/V3__67[[#This Row],[Estimated Value]])</f>
        <v>2.020565552699229</v>
      </c>
      <c r="P375" t="str">
        <f t="shared" si="5"/>
        <v>Above Estimate</v>
      </c>
    </row>
    <row r="376" spans="1:16" x14ac:dyDescent="0.3">
      <c r="A376" s="1">
        <v>40189</v>
      </c>
      <c r="B376">
        <v>2009</v>
      </c>
      <c r="C376" t="s">
        <v>17</v>
      </c>
      <c r="D376">
        <v>169750</v>
      </c>
      <c r="E376">
        <v>270000</v>
      </c>
      <c r="F376" t="s">
        <v>13</v>
      </c>
      <c r="G376" t="s">
        <v>14</v>
      </c>
      <c r="H376">
        <v>3</v>
      </c>
      <c r="I376">
        <v>2</v>
      </c>
      <c r="J376">
        <v>1084</v>
      </c>
      <c r="K376">
        <v>1.0259529999999999</v>
      </c>
      <c r="L376" t="s">
        <v>16</v>
      </c>
      <c r="M376">
        <f>V3__67[[#This Row],[Sale Price]]/V3__67[[#This Row],[carpet_area]]</f>
        <v>249.07749077490774</v>
      </c>
      <c r="N376">
        <f>IF(OR(V3__67[[#This Row],[Estimated Value]]="",V3__67[[#This Row],[Estimated Value]]=0),"",V3__67[[#This Row],[Sale Price]]-V3__67[[#This Row],[Estimated Value]])</f>
        <v>100250</v>
      </c>
      <c r="O376">
        <f>IF(OR(V3__67[[#This Row],[Estimated Value]]="",V3__67[[#This Row],[Estimated Value]]=0),"",(V3__67[[#This Row],[Sale Price]]-V3__67[[#This Row],[Estimated Value]])/V3__67[[#This Row],[Estimated Value]])</f>
        <v>0.59057437407952873</v>
      </c>
      <c r="P376" t="str">
        <f t="shared" si="5"/>
        <v>Above Estimate</v>
      </c>
    </row>
    <row r="377" spans="1:16" x14ac:dyDescent="0.3">
      <c r="A377" s="1">
        <v>40190</v>
      </c>
      <c r="B377">
        <v>2009</v>
      </c>
      <c r="C377" t="s">
        <v>29</v>
      </c>
      <c r="D377">
        <v>174800</v>
      </c>
      <c r="E377">
        <v>275000</v>
      </c>
      <c r="F377" t="s">
        <v>13</v>
      </c>
      <c r="G377" t="s">
        <v>14</v>
      </c>
      <c r="H377">
        <v>3</v>
      </c>
      <c r="I377">
        <v>1</v>
      </c>
      <c r="J377">
        <v>917</v>
      </c>
      <c r="K377">
        <v>1.0259529999999999</v>
      </c>
      <c r="L377" t="s">
        <v>15</v>
      </c>
      <c r="M377">
        <f>V3__67[[#This Row],[Sale Price]]/V3__67[[#This Row],[carpet_area]]</f>
        <v>299.89094874591058</v>
      </c>
      <c r="N377">
        <f>IF(OR(V3__67[[#This Row],[Estimated Value]]="",V3__67[[#This Row],[Estimated Value]]=0),"",V3__67[[#This Row],[Sale Price]]-V3__67[[#This Row],[Estimated Value]])</f>
        <v>100200</v>
      </c>
      <c r="O377">
        <f>IF(OR(V3__67[[#This Row],[Estimated Value]]="",V3__67[[#This Row],[Estimated Value]]=0),"",(V3__67[[#This Row],[Sale Price]]-V3__67[[#This Row],[Estimated Value]])/V3__67[[#This Row],[Estimated Value]])</f>
        <v>0.57322654462242562</v>
      </c>
      <c r="P377" t="str">
        <f t="shared" si="5"/>
        <v>Above Estimate</v>
      </c>
    </row>
    <row r="378" spans="1:16" x14ac:dyDescent="0.3">
      <c r="A378" s="1">
        <v>40191</v>
      </c>
      <c r="B378">
        <v>2009</v>
      </c>
      <c r="C378" t="s">
        <v>26</v>
      </c>
      <c r="D378">
        <v>802270</v>
      </c>
      <c r="E378">
        <v>999000</v>
      </c>
      <c r="F378" t="s">
        <v>13</v>
      </c>
      <c r="G378" t="s">
        <v>14</v>
      </c>
      <c r="H378">
        <v>3</v>
      </c>
      <c r="I378">
        <v>2</v>
      </c>
      <c r="J378">
        <v>1019</v>
      </c>
      <c r="K378">
        <v>1.0259529999999999</v>
      </c>
      <c r="L378" t="s">
        <v>16</v>
      </c>
      <c r="M378">
        <f>V3__67[[#This Row],[Sale Price]]/V3__67[[#This Row],[carpet_area]]</f>
        <v>980.37291462217866</v>
      </c>
      <c r="N378">
        <f>IF(OR(V3__67[[#This Row],[Estimated Value]]="",V3__67[[#This Row],[Estimated Value]]=0),"",V3__67[[#This Row],[Sale Price]]-V3__67[[#This Row],[Estimated Value]])</f>
        <v>196730</v>
      </c>
      <c r="O378">
        <f>IF(OR(V3__67[[#This Row],[Estimated Value]]="",V3__67[[#This Row],[Estimated Value]]=0),"",(V3__67[[#This Row],[Sale Price]]-V3__67[[#This Row],[Estimated Value]])/V3__67[[#This Row],[Estimated Value]])</f>
        <v>0.24521669762050183</v>
      </c>
      <c r="P378" t="str">
        <f t="shared" si="5"/>
        <v>Above Estimate</v>
      </c>
    </row>
    <row r="379" spans="1:16" x14ac:dyDescent="0.3">
      <c r="A379" s="1">
        <v>40192</v>
      </c>
      <c r="B379">
        <v>2009</v>
      </c>
      <c r="C379" t="s">
        <v>26</v>
      </c>
      <c r="D379">
        <v>365330</v>
      </c>
      <c r="E379">
        <v>525000</v>
      </c>
      <c r="F379" t="s">
        <v>13</v>
      </c>
      <c r="G379" t="s">
        <v>14</v>
      </c>
      <c r="H379">
        <v>3</v>
      </c>
      <c r="I379">
        <v>2</v>
      </c>
      <c r="J379">
        <v>1022</v>
      </c>
      <c r="K379">
        <v>1.0259529999999999</v>
      </c>
      <c r="L379" t="s">
        <v>25</v>
      </c>
      <c r="M379">
        <f>V3__67[[#This Row],[Sale Price]]/V3__67[[#This Row],[carpet_area]]</f>
        <v>513.69863013698625</v>
      </c>
      <c r="N379">
        <f>IF(OR(V3__67[[#This Row],[Estimated Value]]="",V3__67[[#This Row],[Estimated Value]]=0),"",V3__67[[#This Row],[Sale Price]]-V3__67[[#This Row],[Estimated Value]])</f>
        <v>159670</v>
      </c>
      <c r="O379">
        <f>IF(OR(V3__67[[#This Row],[Estimated Value]]="",V3__67[[#This Row],[Estimated Value]]=0),"",(V3__67[[#This Row],[Sale Price]]-V3__67[[#This Row],[Estimated Value]])/V3__67[[#This Row],[Estimated Value]])</f>
        <v>0.43705690745353515</v>
      </c>
      <c r="P379" t="str">
        <f t="shared" si="5"/>
        <v>Above Estimate</v>
      </c>
    </row>
    <row r="380" spans="1:16" x14ac:dyDescent="0.3">
      <c r="A380" s="1">
        <v>40193</v>
      </c>
      <c r="B380">
        <v>2009</v>
      </c>
      <c r="C380" t="s">
        <v>17</v>
      </c>
      <c r="D380">
        <v>147420</v>
      </c>
      <c r="E380">
        <v>230000</v>
      </c>
      <c r="F380" t="s">
        <v>13</v>
      </c>
      <c r="G380" t="s">
        <v>14</v>
      </c>
      <c r="H380">
        <v>3</v>
      </c>
      <c r="I380">
        <v>3</v>
      </c>
      <c r="J380">
        <v>1063</v>
      </c>
      <c r="K380">
        <v>1.0259529999999999</v>
      </c>
      <c r="L380" t="s">
        <v>25</v>
      </c>
      <c r="M380">
        <f>V3__67[[#This Row],[Sale Price]]/V3__67[[#This Row],[carpet_area]]</f>
        <v>216.36876763875824</v>
      </c>
      <c r="N380">
        <f>IF(OR(V3__67[[#This Row],[Estimated Value]]="",V3__67[[#This Row],[Estimated Value]]=0),"",V3__67[[#This Row],[Sale Price]]-V3__67[[#This Row],[Estimated Value]])</f>
        <v>82580</v>
      </c>
      <c r="O380">
        <f>IF(OR(V3__67[[#This Row],[Estimated Value]]="",V3__67[[#This Row],[Estimated Value]]=0),"",(V3__67[[#This Row],[Sale Price]]-V3__67[[#This Row],[Estimated Value]])/V3__67[[#This Row],[Estimated Value]])</f>
        <v>0.56016822683489353</v>
      </c>
      <c r="P380" t="str">
        <f t="shared" si="5"/>
        <v>Above Estimate</v>
      </c>
    </row>
    <row r="381" spans="1:16" x14ac:dyDescent="0.3">
      <c r="A381" s="1">
        <v>40194</v>
      </c>
      <c r="B381">
        <v>2009</v>
      </c>
      <c r="C381" t="s">
        <v>26</v>
      </c>
      <c r="D381">
        <v>1249080</v>
      </c>
      <c r="E381">
        <v>1620000</v>
      </c>
      <c r="F381" t="s">
        <v>13</v>
      </c>
      <c r="G381" t="s">
        <v>14</v>
      </c>
      <c r="H381">
        <v>3</v>
      </c>
      <c r="I381">
        <v>2</v>
      </c>
      <c r="J381">
        <v>975</v>
      </c>
      <c r="K381">
        <v>1.0259529999999999</v>
      </c>
      <c r="L381" t="s">
        <v>25</v>
      </c>
      <c r="M381">
        <f>V3__67[[#This Row],[Sale Price]]/V3__67[[#This Row],[carpet_area]]</f>
        <v>1661.5384615384614</v>
      </c>
      <c r="N381">
        <f>IF(OR(V3__67[[#This Row],[Estimated Value]]="",V3__67[[#This Row],[Estimated Value]]=0),"",V3__67[[#This Row],[Sale Price]]-V3__67[[#This Row],[Estimated Value]])</f>
        <v>370920</v>
      </c>
      <c r="O381">
        <f>IF(OR(V3__67[[#This Row],[Estimated Value]]="",V3__67[[#This Row],[Estimated Value]]=0),"",(V3__67[[#This Row],[Sale Price]]-V3__67[[#This Row],[Estimated Value]])/V3__67[[#This Row],[Estimated Value]])</f>
        <v>0.29695455855509656</v>
      </c>
      <c r="P381" t="str">
        <f t="shared" si="5"/>
        <v>Above Estimate</v>
      </c>
    </row>
    <row r="382" spans="1:16" x14ac:dyDescent="0.3">
      <c r="A382" s="1">
        <v>40195</v>
      </c>
      <c r="B382">
        <v>2009</v>
      </c>
      <c r="C382" t="s">
        <v>18</v>
      </c>
      <c r="D382">
        <v>300440</v>
      </c>
      <c r="E382">
        <v>560000</v>
      </c>
      <c r="F382" t="s">
        <v>13</v>
      </c>
      <c r="G382" t="s">
        <v>14</v>
      </c>
      <c r="H382">
        <v>3</v>
      </c>
      <c r="I382">
        <v>2</v>
      </c>
      <c r="J382">
        <v>971</v>
      </c>
      <c r="K382">
        <v>1.0259529999999999</v>
      </c>
      <c r="L382" t="s">
        <v>16</v>
      </c>
      <c r="M382">
        <f>V3__67[[#This Row],[Sale Price]]/V3__67[[#This Row],[carpet_area]]</f>
        <v>576.72502574665293</v>
      </c>
      <c r="N382">
        <f>IF(OR(V3__67[[#This Row],[Estimated Value]]="",V3__67[[#This Row],[Estimated Value]]=0),"",V3__67[[#This Row],[Sale Price]]-V3__67[[#This Row],[Estimated Value]])</f>
        <v>259560</v>
      </c>
      <c r="O382">
        <f>IF(OR(V3__67[[#This Row],[Estimated Value]]="",V3__67[[#This Row],[Estimated Value]]=0),"",(V3__67[[#This Row],[Sale Price]]-V3__67[[#This Row],[Estimated Value]])/V3__67[[#This Row],[Estimated Value]])</f>
        <v>0.86393289841565701</v>
      </c>
      <c r="P382" t="str">
        <f t="shared" si="5"/>
        <v>Above Estimate</v>
      </c>
    </row>
    <row r="383" spans="1:16" x14ac:dyDescent="0.3">
      <c r="A383" s="1">
        <v>40196</v>
      </c>
      <c r="B383">
        <v>2009</v>
      </c>
      <c r="C383" t="s">
        <v>17</v>
      </c>
      <c r="D383">
        <v>93031</v>
      </c>
      <c r="E383">
        <v>294500</v>
      </c>
      <c r="F383" t="s">
        <v>19</v>
      </c>
      <c r="G383" t="s">
        <v>20</v>
      </c>
      <c r="H383">
        <v>4</v>
      </c>
      <c r="I383">
        <v>4</v>
      </c>
      <c r="J383">
        <v>1219</v>
      </c>
      <c r="K383">
        <v>1.0259529999999999</v>
      </c>
      <c r="L383" t="s">
        <v>15</v>
      </c>
      <c r="M383">
        <f>V3__67[[#This Row],[Sale Price]]/V3__67[[#This Row],[carpet_area]]</f>
        <v>241.59146841673504</v>
      </c>
      <c r="N383">
        <f>IF(OR(V3__67[[#This Row],[Estimated Value]]="",V3__67[[#This Row],[Estimated Value]]=0),"",V3__67[[#This Row],[Sale Price]]-V3__67[[#This Row],[Estimated Value]])</f>
        <v>201469</v>
      </c>
      <c r="O383">
        <f>IF(OR(V3__67[[#This Row],[Estimated Value]]="",V3__67[[#This Row],[Estimated Value]]=0),"",(V3__67[[#This Row],[Sale Price]]-V3__67[[#This Row],[Estimated Value]])/V3__67[[#This Row],[Estimated Value]])</f>
        <v>2.1656114628457179</v>
      </c>
      <c r="P383" t="str">
        <f t="shared" si="5"/>
        <v>Above Estimate</v>
      </c>
    </row>
    <row r="384" spans="1:16" x14ac:dyDescent="0.3">
      <c r="A384" s="1">
        <v>40197</v>
      </c>
      <c r="B384">
        <v>2009</v>
      </c>
      <c r="C384" t="s">
        <v>17</v>
      </c>
      <c r="D384">
        <v>113541</v>
      </c>
      <c r="E384">
        <v>198500</v>
      </c>
      <c r="F384" t="s">
        <v>19</v>
      </c>
      <c r="G384" t="s">
        <v>20</v>
      </c>
      <c r="H384">
        <v>4</v>
      </c>
      <c r="I384">
        <v>4</v>
      </c>
      <c r="J384">
        <v>1313</v>
      </c>
      <c r="K384">
        <v>1.0259529999999999</v>
      </c>
      <c r="L384" t="s">
        <v>16</v>
      </c>
      <c r="M384">
        <f>V3__67[[#This Row],[Sale Price]]/V3__67[[#This Row],[carpet_area]]</f>
        <v>151.18050266565118</v>
      </c>
      <c r="N384">
        <f>IF(OR(V3__67[[#This Row],[Estimated Value]]="",V3__67[[#This Row],[Estimated Value]]=0),"",V3__67[[#This Row],[Sale Price]]-V3__67[[#This Row],[Estimated Value]])</f>
        <v>84959</v>
      </c>
      <c r="O384">
        <f>IF(OR(V3__67[[#This Row],[Estimated Value]]="",V3__67[[#This Row],[Estimated Value]]=0),"",(V3__67[[#This Row],[Sale Price]]-V3__67[[#This Row],[Estimated Value]])/V3__67[[#This Row],[Estimated Value]])</f>
        <v>0.74826714578874587</v>
      </c>
      <c r="P384" t="str">
        <f t="shared" si="5"/>
        <v>Above Estimate</v>
      </c>
    </row>
    <row r="385" spans="1:16" x14ac:dyDescent="0.3">
      <c r="A385" s="1">
        <v>40198</v>
      </c>
      <c r="B385">
        <v>2009</v>
      </c>
      <c r="C385" t="s">
        <v>26</v>
      </c>
      <c r="D385">
        <v>604380</v>
      </c>
      <c r="E385">
        <v>947500</v>
      </c>
      <c r="F385" t="s">
        <v>13</v>
      </c>
      <c r="G385" t="s">
        <v>14</v>
      </c>
      <c r="H385">
        <v>3</v>
      </c>
      <c r="I385">
        <v>1</v>
      </c>
      <c r="J385">
        <v>907</v>
      </c>
      <c r="K385">
        <v>1.0259529999999999</v>
      </c>
      <c r="L385" t="s">
        <v>15</v>
      </c>
      <c r="M385">
        <f>V3__67[[#This Row],[Sale Price]]/V3__67[[#This Row],[carpet_area]]</f>
        <v>1044.6527012127895</v>
      </c>
      <c r="N385">
        <f>IF(OR(V3__67[[#This Row],[Estimated Value]]="",V3__67[[#This Row],[Estimated Value]]=0),"",V3__67[[#This Row],[Sale Price]]-V3__67[[#This Row],[Estimated Value]])</f>
        <v>343120</v>
      </c>
      <c r="O385">
        <f>IF(OR(V3__67[[#This Row],[Estimated Value]]="",V3__67[[#This Row],[Estimated Value]]=0),"",(V3__67[[#This Row],[Sale Price]]-V3__67[[#This Row],[Estimated Value]])/V3__67[[#This Row],[Estimated Value]])</f>
        <v>0.56772229392104301</v>
      </c>
      <c r="P385" t="str">
        <f t="shared" si="5"/>
        <v>Above Estimate</v>
      </c>
    </row>
    <row r="386" spans="1:16" x14ac:dyDescent="0.3">
      <c r="A386" s="1">
        <v>40199</v>
      </c>
      <c r="B386">
        <v>2009</v>
      </c>
      <c r="C386" t="s">
        <v>29</v>
      </c>
      <c r="D386">
        <v>241100</v>
      </c>
      <c r="E386">
        <v>354000</v>
      </c>
      <c r="F386" t="s">
        <v>19</v>
      </c>
      <c r="G386" t="s">
        <v>20</v>
      </c>
      <c r="H386">
        <v>4</v>
      </c>
      <c r="I386">
        <v>3</v>
      </c>
      <c r="J386">
        <v>1211</v>
      </c>
      <c r="K386">
        <v>1.0259529999999999</v>
      </c>
      <c r="L386" t="s">
        <v>15</v>
      </c>
      <c r="M386">
        <f>V3__67[[#This Row],[Sale Price]]/V3__67[[#This Row],[carpet_area]]</f>
        <v>292.32039636663916</v>
      </c>
      <c r="N386">
        <f>IF(OR(V3__67[[#This Row],[Estimated Value]]="",V3__67[[#This Row],[Estimated Value]]=0),"",V3__67[[#This Row],[Sale Price]]-V3__67[[#This Row],[Estimated Value]])</f>
        <v>112900</v>
      </c>
      <c r="O386">
        <f>IF(OR(V3__67[[#This Row],[Estimated Value]]="",V3__67[[#This Row],[Estimated Value]]=0),"",(V3__67[[#This Row],[Sale Price]]-V3__67[[#This Row],[Estimated Value]])/V3__67[[#This Row],[Estimated Value]])</f>
        <v>0.4682704272086271</v>
      </c>
      <c r="P386" t="str">
        <f t="shared" ref="P386:P449" si="6">IF(N386="","No Estimate",IF(N386&gt;0,"Above Estimate",IF(N386&lt;0,"Below Estimate","At Estimate")))</f>
        <v>Above Estimate</v>
      </c>
    </row>
    <row r="387" spans="1:16" x14ac:dyDescent="0.3">
      <c r="A387" s="1">
        <v>40200</v>
      </c>
      <c r="B387">
        <v>2009</v>
      </c>
      <c r="C387" t="s">
        <v>26</v>
      </c>
      <c r="D387">
        <v>471170</v>
      </c>
      <c r="E387">
        <v>747500</v>
      </c>
      <c r="F387" t="s">
        <v>13</v>
      </c>
      <c r="G387" t="s">
        <v>14</v>
      </c>
      <c r="H387">
        <v>3</v>
      </c>
      <c r="I387">
        <v>1</v>
      </c>
      <c r="J387">
        <v>944</v>
      </c>
      <c r="K387">
        <v>1.0259529999999999</v>
      </c>
      <c r="L387" t="s">
        <v>22</v>
      </c>
      <c r="M387">
        <f>V3__67[[#This Row],[Sale Price]]/V3__67[[#This Row],[carpet_area]]</f>
        <v>791.84322033898309</v>
      </c>
      <c r="N387">
        <f>IF(OR(V3__67[[#This Row],[Estimated Value]]="",V3__67[[#This Row],[Estimated Value]]=0),"",V3__67[[#This Row],[Sale Price]]-V3__67[[#This Row],[Estimated Value]])</f>
        <v>276330</v>
      </c>
      <c r="O387">
        <f>IF(OR(V3__67[[#This Row],[Estimated Value]]="",V3__67[[#This Row],[Estimated Value]]=0),"",(V3__67[[#This Row],[Sale Price]]-V3__67[[#This Row],[Estimated Value]])/V3__67[[#This Row],[Estimated Value]])</f>
        <v>0.58647621877453993</v>
      </c>
      <c r="P387" t="str">
        <f t="shared" si="6"/>
        <v>Above Estimate</v>
      </c>
    </row>
    <row r="388" spans="1:16" x14ac:dyDescent="0.3">
      <c r="A388" s="1">
        <v>40201</v>
      </c>
      <c r="B388">
        <v>2009</v>
      </c>
      <c r="C388" t="s">
        <v>17</v>
      </c>
      <c r="D388">
        <v>116970</v>
      </c>
      <c r="E388">
        <v>127000</v>
      </c>
      <c r="F388" t="s">
        <v>19</v>
      </c>
      <c r="G388" t="s">
        <v>20</v>
      </c>
      <c r="H388">
        <v>4</v>
      </c>
      <c r="I388">
        <v>2</v>
      </c>
      <c r="J388">
        <v>1288</v>
      </c>
      <c r="K388">
        <v>1.0259529999999999</v>
      </c>
      <c r="L388" t="s">
        <v>15</v>
      </c>
      <c r="M388">
        <f>V3__67[[#This Row],[Sale Price]]/V3__67[[#This Row],[carpet_area]]</f>
        <v>98.602484472049696</v>
      </c>
      <c r="N388">
        <f>IF(OR(V3__67[[#This Row],[Estimated Value]]="",V3__67[[#This Row],[Estimated Value]]=0),"",V3__67[[#This Row],[Sale Price]]-V3__67[[#This Row],[Estimated Value]])</f>
        <v>10030</v>
      </c>
      <c r="O388">
        <f>IF(OR(V3__67[[#This Row],[Estimated Value]]="",V3__67[[#This Row],[Estimated Value]]=0),"",(V3__67[[#This Row],[Sale Price]]-V3__67[[#This Row],[Estimated Value]])/V3__67[[#This Row],[Estimated Value]])</f>
        <v>8.5748482516884675E-2</v>
      </c>
      <c r="P388" t="str">
        <f t="shared" si="6"/>
        <v>Above Estimate</v>
      </c>
    </row>
    <row r="389" spans="1:16" x14ac:dyDescent="0.3">
      <c r="A389" s="1">
        <v>40202</v>
      </c>
      <c r="B389">
        <v>2009</v>
      </c>
      <c r="C389" t="s">
        <v>18</v>
      </c>
      <c r="D389">
        <v>166180</v>
      </c>
      <c r="E389">
        <v>310000</v>
      </c>
      <c r="F389" t="s">
        <v>19</v>
      </c>
      <c r="G389" t="s">
        <v>20</v>
      </c>
      <c r="H389">
        <v>4</v>
      </c>
      <c r="I389">
        <v>4</v>
      </c>
      <c r="J389">
        <v>1269</v>
      </c>
      <c r="K389">
        <v>1.0259529999999999</v>
      </c>
      <c r="L389" t="s">
        <v>25</v>
      </c>
      <c r="M389">
        <f>V3__67[[#This Row],[Sale Price]]/V3__67[[#This Row],[carpet_area]]</f>
        <v>244.28684003152088</v>
      </c>
      <c r="N389">
        <f>IF(OR(V3__67[[#This Row],[Estimated Value]]="",V3__67[[#This Row],[Estimated Value]]=0),"",V3__67[[#This Row],[Sale Price]]-V3__67[[#This Row],[Estimated Value]])</f>
        <v>143820</v>
      </c>
      <c r="O389">
        <f>IF(OR(V3__67[[#This Row],[Estimated Value]]="",V3__67[[#This Row],[Estimated Value]]=0),"",(V3__67[[#This Row],[Sale Price]]-V3__67[[#This Row],[Estimated Value]])/V3__67[[#This Row],[Estimated Value]])</f>
        <v>0.8654471055482007</v>
      </c>
      <c r="P389" t="str">
        <f t="shared" si="6"/>
        <v>Above Estimate</v>
      </c>
    </row>
    <row r="390" spans="1:16" x14ac:dyDescent="0.3">
      <c r="A390" s="1">
        <v>40203</v>
      </c>
      <c r="B390">
        <v>2009</v>
      </c>
      <c r="C390" t="s">
        <v>17</v>
      </c>
      <c r="D390">
        <v>114520</v>
      </c>
      <c r="E390">
        <v>230000</v>
      </c>
      <c r="F390" t="s">
        <v>13</v>
      </c>
      <c r="G390" t="s">
        <v>14</v>
      </c>
      <c r="H390">
        <v>3</v>
      </c>
      <c r="I390">
        <v>2</v>
      </c>
      <c r="J390">
        <v>1001</v>
      </c>
      <c r="K390">
        <v>1.0259529999999999</v>
      </c>
      <c r="L390" t="s">
        <v>25</v>
      </c>
      <c r="M390">
        <f>V3__67[[#This Row],[Sale Price]]/V3__67[[#This Row],[carpet_area]]</f>
        <v>229.77022977022978</v>
      </c>
      <c r="N390">
        <f>IF(OR(V3__67[[#This Row],[Estimated Value]]="",V3__67[[#This Row],[Estimated Value]]=0),"",V3__67[[#This Row],[Sale Price]]-V3__67[[#This Row],[Estimated Value]])</f>
        <v>115480</v>
      </c>
      <c r="O390">
        <f>IF(OR(V3__67[[#This Row],[Estimated Value]]="",V3__67[[#This Row],[Estimated Value]]=0),"",(V3__67[[#This Row],[Sale Price]]-V3__67[[#This Row],[Estimated Value]])/V3__67[[#This Row],[Estimated Value]])</f>
        <v>1.008382815228781</v>
      </c>
      <c r="P390" t="str">
        <f t="shared" si="6"/>
        <v>Above Estimate</v>
      </c>
    </row>
    <row r="391" spans="1:16" x14ac:dyDescent="0.3">
      <c r="A391" s="1">
        <v>40204</v>
      </c>
      <c r="B391">
        <v>2009</v>
      </c>
      <c r="C391" t="s">
        <v>26</v>
      </c>
      <c r="D391">
        <v>1658230</v>
      </c>
      <c r="E391">
        <v>2100000</v>
      </c>
      <c r="F391" t="s">
        <v>13</v>
      </c>
      <c r="G391" t="s">
        <v>14</v>
      </c>
      <c r="H391">
        <v>3</v>
      </c>
      <c r="I391">
        <v>3</v>
      </c>
      <c r="J391">
        <v>1037</v>
      </c>
      <c r="K391">
        <v>1.0259529999999999</v>
      </c>
      <c r="L391" t="s">
        <v>22</v>
      </c>
      <c r="M391">
        <f>V3__67[[#This Row],[Sale Price]]/V3__67[[#This Row],[carpet_area]]</f>
        <v>2025.0723240115719</v>
      </c>
      <c r="N391">
        <f>IF(OR(V3__67[[#This Row],[Estimated Value]]="",V3__67[[#This Row],[Estimated Value]]=0),"",V3__67[[#This Row],[Sale Price]]-V3__67[[#This Row],[Estimated Value]])</f>
        <v>441770</v>
      </c>
      <c r="O391">
        <f>IF(OR(V3__67[[#This Row],[Estimated Value]]="",V3__67[[#This Row],[Estimated Value]]=0),"",(V3__67[[#This Row],[Sale Price]]-V3__67[[#This Row],[Estimated Value]])/V3__67[[#This Row],[Estimated Value]])</f>
        <v>0.26641057030689347</v>
      </c>
      <c r="P391" t="str">
        <f t="shared" si="6"/>
        <v>Above Estimate</v>
      </c>
    </row>
    <row r="392" spans="1:16" x14ac:dyDescent="0.3">
      <c r="A392" s="1">
        <v>40205</v>
      </c>
      <c r="B392">
        <v>2009</v>
      </c>
      <c r="C392" t="s">
        <v>21</v>
      </c>
      <c r="D392">
        <v>1773170</v>
      </c>
      <c r="E392">
        <v>2650000</v>
      </c>
      <c r="F392" t="s">
        <v>13</v>
      </c>
      <c r="G392" t="s">
        <v>14</v>
      </c>
      <c r="H392">
        <v>3</v>
      </c>
      <c r="I392">
        <v>3</v>
      </c>
      <c r="J392">
        <v>1087</v>
      </c>
      <c r="K392">
        <v>1.0259529999999999</v>
      </c>
      <c r="L392" t="s">
        <v>22</v>
      </c>
      <c r="M392">
        <f>V3__67[[#This Row],[Sale Price]]/V3__67[[#This Row],[carpet_area]]</f>
        <v>2437.9024839006438</v>
      </c>
      <c r="N392">
        <f>IF(OR(V3__67[[#This Row],[Estimated Value]]="",V3__67[[#This Row],[Estimated Value]]=0),"",V3__67[[#This Row],[Sale Price]]-V3__67[[#This Row],[Estimated Value]])</f>
        <v>876830</v>
      </c>
      <c r="O392">
        <f>IF(OR(V3__67[[#This Row],[Estimated Value]]="",V3__67[[#This Row],[Estimated Value]]=0),"",(V3__67[[#This Row],[Sale Price]]-V3__67[[#This Row],[Estimated Value]])/V3__67[[#This Row],[Estimated Value]])</f>
        <v>0.4944985534381926</v>
      </c>
      <c r="P392" t="str">
        <f t="shared" si="6"/>
        <v>Above Estimate</v>
      </c>
    </row>
    <row r="393" spans="1:16" x14ac:dyDescent="0.3">
      <c r="A393" s="1">
        <v>40206</v>
      </c>
      <c r="B393">
        <v>2009</v>
      </c>
      <c r="C393" t="s">
        <v>21</v>
      </c>
      <c r="D393">
        <v>564760</v>
      </c>
      <c r="E393">
        <v>1230000</v>
      </c>
      <c r="F393" t="s">
        <v>13</v>
      </c>
      <c r="G393" t="s">
        <v>14</v>
      </c>
      <c r="H393">
        <v>3</v>
      </c>
      <c r="I393">
        <v>3</v>
      </c>
      <c r="J393">
        <v>1002</v>
      </c>
      <c r="K393">
        <v>1.0259529999999999</v>
      </c>
      <c r="L393" t="s">
        <v>25</v>
      </c>
      <c r="M393">
        <f>V3__67[[#This Row],[Sale Price]]/V3__67[[#This Row],[carpet_area]]</f>
        <v>1227.5449101796407</v>
      </c>
      <c r="N393">
        <f>IF(OR(V3__67[[#This Row],[Estimated Value]]="",V3__67[[#This Row],[Estimated Value]]=0),"",V3__67[[#This Row],[Sale Price]]-V3__67[[#This Row],[Estimated Value]])</f>
        <v>665240</v>
      </c>
      <c r="O393">
        <f>IF(OR(V3__67[[#This Row],[Estimated Value]]="",V3__67[[#This Row],[Estimated Value]]=0),"",(V3__67[[#This Row],[Sale Price]]-V3__67[[#This Row],[Estimated Value]])/V3__67[[#This Row],[Estimated Value]])</f>
        <v>1.1779162830228769</v>
      </c>
      <c r="P393" t="str">
        <f t="shared" si="6"/>
        <v>Above Estimate</v>
      </c>
    </row>
    <row r="394" spans="1:16" x14ac:dyDescent="0.3">
      <c r="A394" s="1">
        <v>40207</v>
      </c>
      <c r="B394">
        <v>2009</v>
      </c>
      <c r="C394" t="s">
        <v>17</v>
      </c>
      <c r="D394">
        <v>99700</v>
      </c>
      <c r="E394">
        <v>220000</v>
      </c>
      <c r="F394" t="s">
        <v>13</v>
      </c>
      <c r="G394" t="s">
        <v>14</v>
      </c>
      <c r="H394">
        <v>3</v>
      </c>
      <c r="I394">
        <v>1</v>
      </c>
      <c r="J394">
        <v>937</v>
      </c>
      <c r="K394">
        <v>1.0259529999999999</v>
      </c>
      <c r="L394" t="s">
        <v>25</v>
      </c>
      <c r="M394">
        <f>V3__67[[#This Row],[Sale Price]]/V3__67[[#This Row],[carpet_area]]</f>
        <v>234.79188900747064</v>
      </c>
      <c r="N394">
        <f>IF(OR(V3__67[[#This Row],[Estimated Value]]="",V3__67[[#This Row],[Estimated Value]]=0),"",V3__67[[#This Row],[Sale Price]]-V3__67[[#This Row],[Estimated Value]])</f>
        <v>120300</v>
      </c>
      <c r="O394">
        <f>IF(OR(V3__67[[#This Row],[Estimated Value]]="",V3__67[[#This Row],[Estimated Value]]=0),"",(V3__67[[#This Row],[Sale Price]]-V3__67[[#This Row],[Estimated Value]])/V3__67[[#This Row],[Estimated Value]])</f>
        <v>1.2066198595787363</v>
      </c>
      <c r="P394" t="str">
        <f t="shared" si="6"/>
        <v>Above Estimate</v>
      </c>
    </row>
    <row r="395" spans="1:16" x14ac:dyDescent="0.3">
      <c r="A395" s="1">
        <v>40208</v>
      </c>
      <c r="B395">
        <v>2009</v>
      </c>
      <c r="C395" t="s">
        <v>17</v>
      </c>
      <c r="D395">
        <v>120850</v>
      </c>
      <c r="E395">
        <v>384000</v>
      </c>
      <c r="F395" t="s">
        <v>23</v>
      </c>
      <c r="G395" t="s">
        <v>24</v>
      </c>
      <c r="H395">
        <v>6</v>
      </c>
      <c r="I395">
        <v>4</v>
      </c>
      <c r="J395">
        <v>1854</v>
      </c>
      <c r="K395">
        <v>1.0259529999999999</v>
      </c>
      <c r="L395" t="s">
        <v>22</v>
      </c>
      <c r="M395">
        <f>V3__67[[#This Row],[Sale Price]]/V3__67[[#This Row],[carpet_area]]</f>
        <v>207.11974110032364</v>
      </c>
      <c r="N395">
        <f>IF(OR(V3__67[[#This Row],[Estimated Value]]="",V3__67[[#This Row],[Estimated Value]]=0),"",V3__67[[#This Row],[Sale Price]]-V3__67[[#This Row],[Estimated Value]])</f>
        <v>263150</v>
      </c>
      <c r="O395">
        <f>IF(OR(V3__67[[#This Row],[Estimated Value]]="",V3__67[[#This Row],[Estimated Value]]=0),"",(V3__67[[#This Row],[Sale Price]]-V3__67[[#This Row],[Estimated Value]])/V3__67[[#This Row],[Estimated Value]])</f>
        <v>2.1774927596193629</v>
      </c>
      <c r="P395" t="str">
        <f t="shared" si="6"/>
        <v>Above Estimate</v>
      </c>
    </row>
    <row r="396" spans="1:16" x14ac:dyDescent="0.3">
      <c r="A396" s="1">
        <v>40209</v>
      </c>
      <c r="B396">
        <v>2009</v>
      </c>
      <c r="C396" t="s">
        <v>18</v>
      </c>
      <c r="D396">
        <v>187880</v>
      </c>
      <c r="E396">
        <v>310000</v>
      </c>
      <c r="F396" t="s">
        <v>13</v>
      </c>
      <c r="G396" t="s">
        <v>14</v>
      </c>
      <c r="H396">
        <v>3</v>
      </c>
      <c r="I396">
        <v>3</v>
      </c>
      <c r="J396">
        <v>984</v>
      </c>
      <c r="K396">
        <v>1.0259529999999999</v>
      </c>
      <c r="L396" t="s">
        <v>22</v>
      </c>
      <c r="M396">
        <f>V3__67[[#This Row],[Sale Price]]/V3__67[[#This Row],[carpet_area]]</f>
        <v>315.04065040650408</v>
      </c>
      <c r="N396">
        <f>IF(OR(V3__67[[#This Row],[Estimated Value]]="",V3__67[[#This Row],[Estimated Value]]=0),"",V3__67[[#This Row],[Sale Price]]-V3__67[[#This Row],[Estimated Value]])</f>
        <v>122120</v>
      </c>
      <c r="O396">
        <f>IF(OR(V3__67[[#This Row],[Estimated Value]]="",V3__67[[#This Row],[Estimated Value]]=0),"",(V3__67[[#This Row],[Sale Price]]-V3__67[[#This Row],[Estimated Value]])/V3__67[[#This Row],[Estimated Value]])</f>
        <v>0.64998935490738774</v>
      </c>
      <c r="P396" t="str">
        <f t="shared" si="6"/>
        <v>Above Estimate</v>
      </c>
    </row>
    <row r="397" spans="1:16" x14ac:dyDescent="0.3">
      <c r="A397" s="1">
        <v>40210</v>
      </c>
      <c r="B397">
        <v>2009</v>
      </c>
      <c r="C397" t="s">
        <v>17</v>
      </c>
      <c r="D397">
        <v>174670</v>
      </c>
      <c r="E397">
        <v>304100</v>
      </c>
      <c r="F397" t="s">
        <v>13</v>
      </c>
      <c r="G397" t="s">
        <v>14</v>
      </c>
      <c r="H397">
        <v>3</v>
      </c>
      <c r="I397">
        <v>2</v>
      </c>
      <c r="J397">
        <v>933</v>
      </c>
      <c r="K397">
        <v>1.0259529999999999</v>
      </c>
      <c r="L397" t="s">
        <v>25</v>
      </c>
      <c r="M397">
        <f>V3__67[[#This Row],[Sale Price]]/V3__67[[#This Row],[carpet_area]]</f>
        <v>325.93783494105037</v>
      </c>
      <c r="N397">
        <f>IF(OR(V3__67[[#This Row],[Estimated Value]]="",V3__67[[#This Row],[Estimated Value]]=0),"",V3__67[[#This Row],[Sale Price]]-V3__67[[#This Row],[Estimated Value]])</f>
        <v>129430</v>
      </c>
      <c r="O397">
        <f>IF(OR(V3__67[[#This Row],[Estimated Value]]="",V3__67[[#This Row],[Estimated Value]]=0),"",(V3__67[[#This Row],[Sale Price]]-V3__67[[#This Row],[Estimated Value]])/V3__67[[#This Row],[Estimated Value]])</f>
        <v>0.7409973092116563</v>
      </c>
      <c r="P397" t="str">
        <f t="shared" si="6"/>
        <v>Above Estimate</v>
      </c>
    </row>
    <row r="398" spans="1:16" x14ac:dyDescent="0.3">
      <c r="A398" s="1">
        <v>40211</v>
      </c>
      <c r="B398">
        <v>2009</v>
      </c>
      <c r="C398" t="s">
        <v>18</v>
      </c>
      <c r="D398">
        <v>334880</v>
      </c>
      <c r="E398">
        <v>675000</v>
      </c>
      <c r="F398" t="s">
        <v>13</v>
      </c>
      <c r="G398" t="s">
        <v>14</v>
      </c>
      <c r="H398">
        <v>3</v>
      </c>
      <c r="I398">
        <v>3</v>
      </c>
      <c r="J398">
        <v>1093</v>
      </c>
      <c r="K398">
        <v>1.0259529999999999</v>
      </c>
      <c r="L398" t="s">
        <v>25</v>
      </c>
      <c r="M398">
        <f>V3__67[[#This Row],[Sale Price]]/V3__67[[#This Row],[carpet_area]]</f>
        <v>617.56633119853609</v>
      </c>
      <c r="N398">
        <f>IF(OR(V3__67[[#This Row],[Estimated Value]]="",V3__67[[#This Row],[Estimated Value]]=0),"",V3__67[[#This Row],[Sale Price]]-V3__67[[#This Row],[Estimated Value]])</f>
        <v>340120</v>
      </c>
      <c r="O398">
        <f>IF(OR(V3__67[[#This Row],[Estimated Value]]="",V3__67[[#This Row],[Estimated Value]]=0),"",(V3__67[[#This Row],[Sale Price]]-V3__67[[#This Row],[Estimated Value]])/V3__67[[#This Row],[Estimated Value]])</f>
        <v>1.0156473960821788</v>
      </c>
      <c r="P398" t="str">
        <f t="shared" si="6"/>
        <v>Above Estimate</v>
      </c>
    </row>
    <row r="399" spans="1:16" x14ac:dyDescent="0.3">
      <c r="A399" s="1">
        <v>40212</v>
      </c>
      <c r="B399">
        <v>2009</v>
      </c>
      <c r="C399" t="s">
        <v>26</v>
      </c>
      <c r="D399">
        <v>870030</v>
      </c>
      <c r="E399">
        <v>1414500</v>
      </c>
      <c r="F399" t="s">
        <v>13</v>
      </c>
      <c r="G399" t="s">
        <v>14</v>
      </c>
      <c r="H399">
        <v>3</v>
      </c>
      <c r="I399">
        <v>3</v>
      </c>
      <c r="J399">
        <v>938</v>
      </c>
      <c r="K399">
        <v>1.0259529999999999</v>
      </c>
      <c r="L399" t="s">
        <v>15</v>
      </c>
      <c r="M399">
        <f>V3__67[[#This Row],[Sale Price]]/V3__67[[#This Row],[carpet_area]]</f>
        <v>1507.9957356076759</v>
      </c>
      <c r="N399">
        <f>IF(OR(V3__67[[#This Row],[Estimated Value]]="",V3__67[[#This Row],[Estimated Value]]=0),"",V3__67[[#This Row],[Sale Price]]-V3__67[[#This Row],[Estimated Value]])</f>
        <v>544470</v>
      </c>
      <c r="O399">
        <f>IF(OR(V3__67[[#This Row],[Estimated Value]]="",V3__67[[#This Row],[Estimated Value]]=0),"",(V3__67[[#This Row],[Sale Price]]-V3__67[[#This Row],[Estimated Value]])/V3__67[[#This Row],[Estimated Value]])</f>
        <v>0.62580600668942454</v>
      </c>
      <c r="P399" t="str">
        <f t="shared" si="6"/>
        <v>Above Estimate</v>
      </c>
    </row>
    <row r="400" spans="1:16" x14ac:dyDescent="0.3">
      <c r="A400" s="1">
        <v>40213</v>
      </c>
      <c r="B400">
        <v>2009</v>
      </c>
      <c r="C400" t="s">
        <v>26</v>
      </c>
      <c r="D400">
        <v>410060</v>
      </c>
      <c r="E400">
        <v>595000</v>
      </c>
      <c r="F400" t="s">
        <v>13</v>
      </c>
      <c r="G400" t="s">
        <v>14</v>
      </c>
      <c r="H400">
        <v>3</v>
      </c>
      <c r="I400">
        <v>3</v>
      </c>
      <c r="J400">
        <v>1097</v>
      </c>
      <c r="K400">
        <v>1.0259529999999999</v>
      </c>
      <c r="L400" t="s">
        <v>22</v>
      </c>
      <c r="M400">
        <f>V3__67[[#This Row],[Sale Price]]/V3__67[[#This Row],[carpet_area]]</f>
        <v>542.38833181403834</v>
      </c>
      <c r="N400">
        <f>IF(OR(V3__67[[#This Row],[Estimated Value]]="",V3__67[[#This Row],[Estimated Value]]=0),"",V3__67[[#This Row],[Sale Price]]-V3__67[[#This Row],[Estimated Value]])</f>
        <v>184940</v>
      </c>
      <c r="O400">
        <f>IF(OR(V3__67[[#This Row],[Estimated Value]]="",V3__67[[#This Row],[Estimated Value]]=0),"",(V3__67[[#This Row],[Sale Price]]-V3__67[[#This Row],[Estimated Value]])/V3__67[[#This Row],[Estimated Value]])</f>
        <v>0.4510071696824855</v>
      </c>
      <c r="P400" t="str">
        <f t="shared" si="6"/>
        <v>Above Estimate</v>
      </c>
    </row>
    <row r="401" spans="1:16" x14ac:dyDescent="0.3">
      <c r="A401" s="1">
        <v>40214</v>
      </c>
      <c r="B401">
        <v>2009</v>
      </c>
      <c r="C401" t="s">
        <v>29</v>
      </c>
      <c r="D401">
        <v>249900</v>
      </c>
      <c r="E401">
        <v>356000</v>
      </c>
      <c r="F401" t="s">
        <v>13</v>
      </c>
      <c r="G401" t="s">
        <v>14</v>
      </c>
      <c r="H401">
        <v>3</v>
      </c>
      <c r="I401">
        <v>3</v>
      </c>
      <c r="J401">
        <v>1083</v>
      </c>
      <c r="K401">
        <v>1.0259529999999999</v>
      </c>
      <c r="L401" t="s">
        <v>15</v>
      </c>
      <c r="M401">
        <f>V3__67[[#This Row],[Sale Price]]/V3__67[[#This Row],[carpet_area]]</f>
        <v>328.71652816251157</v>
      </c>
      <c r="N401">
        <f>IF(OR(V3__67[[#This Row],[Estimated Value]]="",V3__67[[#This Row],[Estimated Value]]=0),"",V3__67[[#This Row],[Sale Price]]-V3__67[[#This Row],[Estimated Value]])</f>
        <v>106100</v>
      </c>
      <c r="O401">
        <f>IF(OR(V3__67[[#This Row],[Estimated Value]]="",V3__67[[#This Row],[Estimated Value]]=0),"",(V3__67[[#This Row],[Sale Price]]-V3__67[[#This Row],[Estimated Value]])/V3__67[[#This Row],[Estimated Value]])</f>
        <v>0.42456982793117248</v>
      </c>
      <c r="P401" t="str">
        <f t="shared" si="6"/>
        <v>Above Estimate</v>
      </c>
    </row>
    <row r="402" spans="1:16" x14ac:dyDescent="0.3">
      <c r="A402" s="1">
        <v>40215</v>
      </c>
      <c r="B402">
        <v>2009</v>
      </c>
      <c r="C402" t="s">
        <v>29</v>
      </c>
      <c r="D402">
        <v>188100</v>
      </c>
      <c r="E402">
        <v>300000</v>
      </c>
      <c r="F402" t="s">
        <v>13</v>
      </c>
      <c r="G402" t="s">
        <v>14</v>
      </c>
      <c r="H402">
        <v>3</v>
      </c>
      <c r="I402">
        <v>2</v>
      </c>
      <c r="J402">
        <v>923</v>
      </c>
      <c r="K402">
        <v>1.0259529999999999</v>
      </c>
      <c r="L402" t="s">
        <v>16</v>
      </c>
      <c r="M402">
        <f>V3__67[[#This Row],[Sale Price]]/V3__67[[#This Row],[carpet_area]]</f>
        <v>325.02708559046584</v>
      </c>
      <c r="N402">
        <f>IF(OR(V3__67[[#This Row],[Estimated Value]]="",V3__67[[#This Row],[Estimated Value]]=0),"",V3__67[[#This Row],[Sale Price]]-V3__67[[#This Row],[Estimated Value]])</f>
        <v>111900</v>
      </c>
      <c r="O402">
        <f>IF(OR(V3__67[[#This Row],[Estimated Value]]="",V3__67[[#This Row],[Estimated Value]]=0),"",(V3__67[[#This Row],[Sale Price]]-V3__67[[#This Row],[Estimated Value]])/V3__67[[#This Row],[Estimated Value]])</f>
        <v>0.59489633173843703</v>
      </c>
      <c r="P402" t="str">
        <f t="shared" si="6"/>
        <v>Above Estimate</v>
      </c>
    </row>
    <row r="403" spans="1:16" x14ac:dyDescent="0.3">
      <c r="A403" s="1">
        <v>40216</v>
      </c>
      <c r="B403">
        <v>2009</v>
      </c>
      <c r="C403" t="s">
        <v>17</v>
      </c>
      <c r="D403">
        <v>101700</v>
      </c>
      <c r="E403">
        <v>174900</v>
      </c>
      <c r="F403" t="s">
        <v>13</v>
      </c>
      <c r="G403" t="s">
        <v>14</v>
      </c>
      <c r="H403">
        <v>3</v>
      </c>
      <c r="I403">
        <v>1</v>
      </c>
      <c r="J403">
        <v>968</v>
      </c>
      <c r="K403">
        <v>1.0259529999999999</v>
      </c>
      <c r="L403" t="s">
        <v>22</v>
      </c>
      <c r="M403">
        <f>V3__67[[#This Row],[Sale Price]]/V3__67[[#This Row],[carpet_area]]</f>
        <v>180.68181818181819</v>
      </c>
      <c r="N403">
        <f>IF(OR(V3__67[[#This Row],[Estimated Value]]="",V3__67[[#This Row],[Estimated Value]]=0),"",V3__67[[#This Row],[Sale Price]]-V3__67[[#This Row],[Estimated Value]])</f>
        <v>73200</v>
      </c>
      <c r="O403">
        <f>IF(OR(V3__67[[#This Row],[Estimated Value]]="",V3__67[[#This Row],[Estimated Value]]=0),"",(V3__67[[#This Row],[Sale Price]]-V3__67[[#This Row],[Estimated Value]])/V3__67[[#This Row],[Estimated Value]])</f>
        <v>0.71976401179941008</v>
      </c>
      <c r="P403" t="str">
        <f t="shared" si="6"/>
        <v>Above Estimate</v>
      </c>
    </row>
    <row r="404" spans="1:16" x14ac:dyDescent="0.3">
      <c r="A404" s="1">
        <v>40217</v>
      </c>
      <c r="B404">
        <v>2009</v>
      </c>
      <c r="C404" t="s">
        <v>29</v>
      </c>
      <c r="D404">
        <v>256200</v>
      </c>
      <c r="E404">
        <v>410000</v>
      </c>
      <c r="F404" t="s">
        <v>23</v>
      </c>
      <c r="G404" t="s">
        <v>24</v>
      </c>
      <c r="H404">
        <v>6</v>
      </c>
      <c r="I404">
        <v>5</v>
      </c>
      <c r="J404">
        <v>2041</v>
      </c>
      <c r="K404">
        <v>1.0259529999999999</v>
      </c>
      <c r="L404" t="s">
        <v>16</v>
      </c>
      <c r="M404">
        <f>V3__67[[#This Row],[Sale Price]]/V3__67[[#This Row],[carpet_area]]</f>
        <v>200.88192062714356</v>
      </c>
      <c r="N404">
        <f>IF(OR(V3__67[[#This Row],[Estimated Value]]="",V3__67[[#This Row],[Estimated Value]]=0),"",V3__67[[#This Row],[Sale Price]]-V3__67[[#This Row],[Estimated Value]])</f>
        <v>153800</v>
      </c>
      <c r="O404">
        <f>IF(OR(V3__67[[#This Row],[Estimated Value]]="",V3__67[[#This Row],[Estimated Value]]=0),"",(V3__67[[#This Row],[Sale Price]]-V3__67[[#This Row],[Estimated Value]])/V3__67[[#This Row],[Estimated Value]])</f>
        <v>0.60031225604996097</v>
      </c>
      <c r="P404" t="str">
        <f t="shared" si="6"/>
        <v>Above Estimate</v>
      </c>
    </row>
    <row r="405" spans="1:16" x14ac:dyDescent="0.3">
      <c r="A405" s="1">
        <v>40218</v>
      </c>
      <c r="B405">
        <v>2009</v>
      </c>
      <c r="C405" t="s">
        <v>26</v>
      </c>
      <c r="D405">
        <v>631820</v>
      </c>
      <c r="E405">
        <v>925000</v>
      </c>
      <c r="F405" t="s">
        <v>13</v>
      </c>
      <c r="G405" t="s">
        <v>14</v>
      </c>
      <c r="H405">
        <v>3</v>
      </c>
      <c r="I405">
        <v>3</v>
      </c>
      <c r="J405">
        <v>1079</v>
      </c>
      <c r="K405">
        <v>1.0259529999999999</v>
      </c>
      <c r="L405" t="s">
        <v>22</v>
      </c>
      <c r="M405">
        <f>V3__67[[#This Row],[Sale Price]]/V3__67[[#This Row],[carpet_area]]</f>
        <v>857.27525486561626</v>
      </c>
      <c r="N405">
        <f>IF(OR(V3__67[[#This Row],[Estimated Value]]="",V3__67[[#This Row],[Estimated Value]]=0),"",V3__67[[#This Row],[Sale Price]]-V3__67[[#This Row],[Estimated Value]])</f>
        <v>293180</v>
      </c>
      <c r="O405">
        <f>IF(OR(V3__67[[#This Row],[Estimated Value]]="",V3__67[[#This Row],[Estimated Value]]=0),"",(V3__67[[#This Row],[Sale Price]]-V3__67[[#This Row],[Estimated Value]])/V3__67[[#This Row],[Estimated Value]])</f>
        <v>0.46402456395808933</v>
      </c>
      <c r="P405" t="str">
        <f t="shared" si="6"/>
        <v>Above Estimate</v>
      </c>
    </row>
    <row r="406" spans="1:16" x14ac:dyDescent="0.3">
      <c r="A406" s="1">
        <v>40219</v>
      </c>
      <c r="B406">
        <v>2009</v>
      </c>
      <c r="C406" t="s">
        <v>18</v>
      </c>
      <c r="D406">
        <v>297150</v>
      </c>
      <c r="E406">
        <v>550000</v>
      </c>
      <c r="F406" t="s">
        <v>13</v>
      </c>
      <c r="G406" t="s">
        <v>14</v>
      </c>
      <c r="H406">
        <v>3</v>
      </c>
      <c r="I406">
        <v>2</v>
      </c>
      <c r="J406">
        <v>1091</v>
      </c>
      <c r="K406">
        <v>1.0259529999999999</v>
      </c>
      <c r="L406" t="s">
        <v>15</v>
      </c>
      <c r="M406">
        <f>V3__67[[#This Row],[Sale Price]]/V3__67[[#This Row],[carpet_area]]</f>
        <v>504.12465627864344</v>
      </c>
      <c r="N406">
        <f>IF(OR(V3__67[[#This Row],[Estimated Value]]="",V3__67[[#This Row],[Estimated Value]]=0),"",V3__67[[#This Row],[Sale Price]]-V3__67[[#This Row],[Estimated Value]])</f>
        <v>252850</v>
      </c>
      <c r="O406">
        <f>IF(OR(V3__67[[#This Row],[Estimated Value]]="",V3__67[[#This Row],[Estimated Value]]=0),"",(V3__67[[#This Row],[Sale Price]]-V3__67[[#This Row],[Estimated Value]])/V3__67[[#This Row],[Estimated Value]])</f>
        <v>0.850917045263335</v>
      </c>
      <c r="P406" t="str">
        <f t="shared" si="6"/>
        <v>Above Estimate</v>
      </c>
    </row>
    <row r="407" spans="1:16" x14ac:dyDescent="0.3">
      <c r="A407" s="1">
        <v>40220</v>
      </c>
      <c r="B407">
        <v>2009</v>
      </c>
      <c r="C407" t="s">
        <v>26</v>
      </c>
      <c r="D407">
        <v>500570</v>
      </c>
      <c r="E407">
        <v>980500</v>
      </c>
      <c r="F407" t="s">
        <v>13</v>
      </c>
      <c r="G407" t="s">
        <v>14</v>
      </c>
      <c r="H407">
        <v>3</v>
      </c>
      <c r="I407">
        <v>1</v>
      </c>
      <c r="J407">
        <v>1067</v>
      </c>
      <c r="K407">
        <v>1.0259529999999999</v>
      </c>
      <c r="L407" t="s">
        <v>25</v>
      </c>
      <c r="M407">
        <f>V3__67[[#This Row],[Sale Price]]/V3__67[[#This Row],[carpet_area]]</f>
        <v>918.93158388003746</v>
      </c>
      <c r="N407">
        <f>IF(OR(V3__67[[#This Row],[Estimated Value]]="",V3__67[[#This Row],[Estimated Value]]=0),"",V3__67[[#This Row],[Sale Price]]-V3__67[[#This Row],[Estimated Value]])</f>
        <v>479930</v>
      </c>
      <c r="O407">
        <f>IF(OR(V3__67[[#This Row],[Estimated Value]]="",V3__67[[#This Row],[Estimated Value]]=0),"",(V3__67[[#This Row],[Sale Price]]-V3__67[[#This Row],[Estimated Value]])/V3__67[[#This Row],[Estimated Value]])</f>
        <v>0.95876700561360051</v>
      </c>
      <c r="P407" t="str">
        <f t="shared" si="6"/>
        <v>Above Estimate</v>
      </c>
    </row>
    <row r="408" spans="1:16" x14ac:dyDescent="0.3">
      <c r="A408" s="1">
        <v>40221</v>
      </c>
      <c r="B408">
        <v>2009</v>
      </c>
      <c r="C408" t="s">
        <v>21</v>
      </c>
      <c r="D408">
        <v>1116500</v>
      </c>
      <c r="E408">
        <v>375000</v>
      </c>
      <c r="F408" t="s">
        <v>13</v>
      </c>
      <c r="G408" t="s">
        <v>14</v>
      </c>
      <c r="H408">
        <v>3</v>
      </c>
      <c r="I408">
        <v>1</v>
      </c>
      <c r="J408">
        <v>1059</v>
      </c>
      <c r="K408">
        <v>1.0259529999999999</v>
      </c>
      <c r="L408" t="s">
        <v>16</v>
      </c>
      <c r="M408">
        <f>V3__67[[#This Row],[Sale Price]]/V3__67[[#This Row],[carpet_area]]</f>
        <v>354.10764872521247</v>
      </c>
      <c r="N408">
        <f>IF(OR(V3__67[[#This Row],[Estimated Value]]="",V3__67[[#This Row],[Estimated Value]]=0),"",V3__67[[#This Row],[Sale Price]]-V3__67[[#This Row],[Estimated Value]])</f>
        <v>-741500</v>
      </c>
      <c r="O408">
        <f>IF(OR(V3__67[[#This Row],[Estimated Value]]="",V3__67[[#This Row],[Estimated Value]]=0),"",(V3__67[[#This Row],[Sale Price]]-V3__67[[#This Row],[Estimated Value]])/V3__67[[#This Row],[Estimated Value]])</f>
        <v>-0.66412897447380204</v>
      </c>
      <c r="P408" t="str">
        <f t="shared" si="6"/>
        <v>Below Estimate</v>
      </c>
    </row>
    <row r="409" spans="1:16" x14ac:dyDescent="0.3">
      <c r="A409" s="1">
        <v>40222</v>
      </c>
      <c r="B409">
        <v>2009</v>
      </c>
      <c r="C409" t="s">
        <v>26</v>
      </c>
      <c r="D409">
        <v>309750</v>
      </c>
      <c r="E409">
        <v>200000</v>
      </c>
      <c r="F409" t="s">
        <v>13</v>
      </c>
      <c r="G409" t="s">
        <v>14</v>
      </c>
      <c r="H409">
        <v>3</v>
      </c>
      <c r="I409">
        <v>1</v>
      </c>
      <c r="J409">
        <v>1061</v>
      </c>
      <c r="K409">
        <v>1.0259529999999999</v>
      </c>
      <c r="L409" t="s">
        <v>15</v>
      </c>
      <c r="M409">
        <f>V3__67[[#This Row],[Sale Price]]/V3__67[[#This Row],[carpet_area]]</f>
        <v>188.50141376060321</v>
      </c>
      <c r="N409">
        <f>IF(OR(V3__67[[#This Row],[Estimated Value]]="",V3__67[[#This Row],[Estimated Value]]=0),"",V3__67[[#This Row],[Sale Price]]-V3__67[[#This Row],[Estimated Value]])</f>
        <v>-109750</v>
      </c>
      <c r="O409">
        <f>IF(OR(V3__67[[#This Row],[Estimated Value]]="",V3__67[[#This Row],[Estimated Value]]=0),"",(V3__67[[#This Row],[Sale Price]]-V3__67[[#This Row],[Estimated Value]])/V3__67[[#This Row],[Estimated Value]])</f>
        <v>-0.35431799838579497</v>
      </c>
      <c r="P409" t="str">
        <f t="shared" si="6"/>
        <v>Below Estimate</v>
      </c>
    </row>
    <row r="410" spans="1:16" x14ac:dyDescent="0.3">
      <c r="A410" s="1">
        <v>40223</v>
      </c>
      <c r="B410">
        <v>2009</v>
      </c>
      <c r="C410" t="s">
        <v>29</v>
      </c>
      <c r="D410">
        <v>186900</v>
      </c>
      <c r="E410">
        <v>290450</v>
      </c>
      <c r="F410" t="s">
        <v>13</v>
      </c>
      <c r="G410" t="s">
        <v>14</v>
      </c>
      <c r="H410">
        <v>3</v>
      </c>
      <c r="I410">
        <v>2</v>
      </c>
      <c r="J410">
        <v>1010</v>
      </c>
      <c r="K410">
        <v>1.0259529999999999</v>
      </c>
      <c r="L410" t="s">
        <v>16</v>
      </c>
      <c r="M410">
        <f>V3__67[[#This Row],[Sale Price]]/V3__67[[#This Row],[carpet_area]]</f>
        <v>287.57425742574259</v>
      </c>
      <c r="N410">
        <f>IF(OR(V3__67[[#This Row],[Estimated Value]]="",V3__67[[#This Row],[Estimated Value]]=0),"",V3__67[[#This Row],[Sale Price]]-V3__67[[#This Row],[Estimated Value]])</f>
        <v>103550</v>
      </c>
      <c r="O410">
        <f>IF(OR(V3__67[[#This Row],[Estimated Value]]="",V3__67[[#This Row],[Estimated Value]]=0),"",(V3__67[[#This Row],[Sale Price]]-V3__67[[#This Row],[Estimated Value]])/V3__67[[#This Row],[Estimated Value]])</f>
        <v>0.55403959336543607</v>
      </c>
      <c r="P410" t="str">
        <f t="shared" si="6"/>
        <v>Above Estimate</v>
      </c>
    </row>
    <row r="411" spans="1:16" x14ac:dyDescent="0.3">
      <c r="A411" s="1">
        <v>40224</v>
      </c>
      <c r="B411">
        <v>2009</v>
      </c>
      <c r="C411" t="s">
        <v>17</v>
      </c>
      <c r="D411">
        <v>137060</v>
      </c>
      <c r="E411">
        <v>268500</v>
      </c>
      <c r="F411" t="s">
        <v>13</v>
      </c>
      <c r="G411" t="s">
        <v>14</v>
      </c>
      <c r="H411">
        <v>3</v>
      </c>
      <c r="I411">
        <v>2</v>
      </c>
      <c r="J411">
        <v>997</v>
      </c>
      <c r="K411">
        <v>1.0259529999999999</v>
      </c>
      <c r="L411" t="s">
        <v>16</v>
      </c>
      <c r="M411">
        <f>V3__67[[#This Row],[Sale Price]]/V3__67[[#This Row],[carpet_area]]</f>
        <v>269.30792377131394</v>
      </c>
      <c r="N411">
        <f>IF(OR(V3__67[[#This Row],[Estimated Value]]="",V3__67[[#This Row],[Estimated Value]]=0),"",V3__67[[#This Row],[Sale Price]]-V3__67[[#This Row],[Estimated Value]])</f>
        <v>131440</v>
      </c>
      <c r="O411">
        <f>IF(OR(V3__67[[#This Row],[Estimated Value]]="",V3__67[[#This Row],[Estimated Value]]=0),"",(V3__67[[#This Row],[Sale Price]]-V3__67[[#This Row],[Estimated Value]])/V3__67[[#This Row],[Estimated Value]])</f>
        <v>0.95899606011965566</v>
      </c>
      <c r="P411" t="str">
        <f t="shared" si="6"/>
        <v>Above Estimate</v>
      </c>
    </row>
    <row r="412" spans="1:16" x14ac:dyDescent="0.3">
      <c r="A412" s="1">
        <v>40225</v>
      </c>
      <c r="B412">
        <v>2009</v>
      </c>
      <c r="C412" t="s">
        <v>17</v>
      </c>
      <c r="D412">
        <v>115080</v>
      </c>
      <c r="E412">
        <v>125000</v>
      </c>
      <c r="F412" t="s">
        <v>13</v>
      </c>
      <c r="G412" t="s">
        <v>14</v>
      </c>
      <c r="H412">
        <v>3</v>
      </c>
      <c r="I412">
        <v>2</v>
      </c>
      <c r="J412">
        <v>992</v>
      </c>
      <c r="K412">
        <v>1.0259529999999999</v>
      </c>
      <c r="L412" t="s">
        <v>25</v>
      </c>
      <c r="M412">
        <f>V3__67[[#This Row],[Sale Price]]/V3__67[[#This Row],[carpet_area]]</f>
        <v>126.00806451612904</v>
      </c>
      <c r="N412">
        <f>IF(OR(V3__67[[#This Row],[Estimated Value]]="",V3__67[[#This Row],[Estimated Value]]=0),"",V3__67[[#This Row],[Sale Price]]-V3__67[[#This Row],[Estimated Value]])</f>
        <v>9920</v>
      </c>
      <c r="O412">
        <f>IF(OR(V3__67[[#This Row],[Estimated Value]]="",V3__67[[#This Row],[Estimated Value]]=0),"",(V3__67[[#This Row],[Sale Price]]-V3__67[[#This Row],[Estimated Value]])/V3__67[[#This Row],[Estimated Value]])</f>
        <v>8.62009037191519E-2</v>
      </c>
      <c r="P412" t="str">
        <f t="shared" si="6"/>
        <v>Above Estimate</v>
      </c>
    </row>
    <row r="413" spans="1:16" x14ac:dyDescent="0.3">
      <c r="A413" s="1">
        <v>40226</v>
      </c>
      <c r="B413">
        <v>2009</v>
      </c>
      <c r="C413" t="s">
        <v>26</v>
      </c>
      <c r="D413">
        <v>903420</v>
      </c>
      <c r="E413">
        <v>2100000</v>
      </c>
      <c r="F413" t="s">
        <v>13</v>
      </c>
      <c r="G413" t="s">
        <v>14</v>
      </c>
      <c r="H413">
        <v>3</v>
      </c>
      <c r="I413">
        <v>1</v>
      </c>
      <c r="J413">
        <v>1057</v>
      </c>
      <c r="K413">
        <v>1.0259529999999999</v>
      </c>
      <c r="L413" t="s">
        <v>15</v>
      </c>
      <c r="M413">
        <f>V3__67[[#This Row],[Sale Price]]/V3__67[[#This Row],[carpet_area]]</f>
        <v>1986.7549668874171</v>
      </c>
      <c r="N413">
        <f>IF(OR(V3__67[[#This Row],[Estimated Value]]="",V3__67[[#This Row],[Estimated Value]]=0),"",V3__67[[#This Row],[Sale Price]]-V3__67[[#This Row],[Estimated Value]])</f>
        <v>1196580</v>
      </c>
      <c r="O413">
        <f>IF(OR(V3__67[[#This Row],[Estimated Value]]="",V3__67[[#This Row],[Estimated Value]]=0),"",(V3__67[[#This Row],[Sale Price]]-V3__67[[#This Row],[Estimated Value]])/V3__67[[#This Row],[Estimated Value]])</f>
        <v>1.3245002324500232</v>
      </c>
      <c r="P413" t="str">
        <f t="shared" si="6"/>
        <v>Above Estimate</v>
      </c>
    </row>
    <row r="414" spans="1:16" x14ac:dyDescent="0.3">
      <c r="A414" s="1">
        <v>40227</v>
      </c>
      <c r="B414">
        <v>2009</v>
      </c>
      <c r="C414" t="s">
        <v>21</v>
      </c>
      <c r="D414">
        <v>477120</v>
      </c>
      <c r="E414">
        <v>662000</v>
      </c>
      <c r="F414" t="s">
        <v>19</v>
      </c>
      <c r="G414" t="s">
        <v>20</v>
      </c>
      <c r="H414">
        <v>4</v>
      </c>
      <c r="I414">
        <v>4</v>
      </c>
      <c r="J414">
        <v>1400</v>
      </c>
      <c r="K414">
        <v>1.0259529999999999</v>
      </c>
      <c r="L414" t="s">
        <v>25</v>
      </c>
      <c r="M414">
        <f>V3__67[[#This Row],[Sale Price]]/V3__67[[#This Row],[carpet_area]]</f>
        <v>472.85714285714283</v>
      </c>
      <c r="N414">
        <f>IF(OR(V3__67[[#This Row],[Estimated Value]]="",V3__67[[#This Row],[Estimated Value]]=0),"",V3__67[[#This Row],[Sale Price]]-V3__67[[#This Row],[Estimated Value]])</f>
        <v>184880</v>
      </c>
      <c r="O414">
        <f>IF(OR(V3__67[[#This Row],[Estimated Value]]="",V3__67[[#This Row],[Estimated Value]]=0),"",(V3__67[[#This Row],[Sale Price]]-V3__67[[#This Row],[Estimated Value]])/V3__67[[#This Row],[Estimated Value]])</f>
        <v>0.3874916163648558</v>
      </c>
      <c r="P414" t="str">
        <f t="shared" si="6"/>
        <v>Above Estimate</v>
      </c>
    </row>
    <row r="415" spans="1:16" x14ac:dyDescent="0.3">
      <c r="A415" s="1">
        <v>40228</v>
      </c>
      <c r="B415">
        <v>2009</v>
      </c>
      <c r="C415" t="s">
        <v>21</v>
      </c>
      <c r="D415">
        <v>626780</v>
      </c>
      <c r="E415">
        <v>827000</v>
      </c>
      <c r="F415" t="s">
        <v>13</v>
      </c>
      <c r="G415" t="s">
        <v>14</v>
      </c>
      <c r="H415">
        <v>3</v>
      </c>
      <c r="I415">
        <v>2</v>
      </c>
      <c r="J415">
        <v>933</v>
      </c>
      <c r="K415">
        <v>1.0259529999999999</v>
      </c>
      <c r="L415" t="s">
        <v>25</v>
      </c>
      <c r="M415">
        <f>V3__67[[#This Row],[Sale Price]]/V3__67[[#This Row],[carpet_area]]</f>
        <v>886.38799571275456</v>
      </c>
      <c r="N415">
        <f>IF(OR(V3__67[[#This Row],[Estimated Value]]="",V3__67[[#This Row],[Estimated Value]]=0),"",V3__67[[#This Row],[Sale Price]]-V3__67[[#This Row],[Estimated Value]])</f>
        <v>200220</v>
      </c>
      <c r="O415">
        <f>IF(OR(V3__67[[#This Row],[Estimated Value]]="",V3__67[[#This Row],[Estimated Value]]=0),"",(V3__67[[#This Row],[Sale Price]]-V3__67[[#This Row],[Estimated Value]])/V3__67[[#This Row],[Estimated Value]])</f>
        <v>0.31944222853313764</v>
      </c>
      <c r="P415" t="str">
        <f t="shared" si="6"/>
        <v>Above Estimate</v>
      </c>
    </row>
    <row r="416" spans="1:16" x14ac:dyDescent="0.3">
      <c r="A416" s="1">
        <v>40229</v>
      </c>
      <c r="B416">
        <v>2009</v>
      </c>
      <c r="C416" t="s">
        <v>21</v>
      </c>
      <c r="D416">
        <v>1680700</v>
      </c>
      <c r="E416">
        <v>2495000</v>
      </c>
      <c r="F416" t="s">
        <v>13</v>
      </c>
      <c r="G416" t="s">
        <v>14</v>
      </c>
      <c r="H416">
        <v>3</v>
      </c>
      <c r="I416">
        <v>3</v>
      </c>
      <c r="J416">
        <v>1050</v>
      </c>
      <c r="K416">
        <v>1.0259529999999999</v>
      </c>
      <c r="L416" t="s">
        <v>15</v>
      </c>
      <c r="M416">
        <f>V3__67[[#This Row],[Sale Price]]/V3__67[[#This Row],[carpet_area]]</f>
        <v>2376.1904761904761</v>
      </c>
      <c r="N416">
        <f>IF(OR(V3__67[[#This Row],[Estimated Value]]="",V3__67[[#This Row],[Estimated Value]]=0),"",V3__67[[#This Row],[Sale Price]]-V3__67[[#This Row],[Estimated Value]])</f>
        <v>814300</v>
      </c>
      <c r="O416">
        <f>IF(OR(V3__67[[#This Row],[Estimated Value]]="",V3__67[[#This Row],[Estimated Value]]=0),"",(V3__67[[#This Row],[Sale Price]]-V3__67[[#This Row],[Estimated Value]])/V3__67[[#This Row],[Estimated Value]])</f>
        <v>0.48450050574165526</v>
      </c>
      <c r="P416" t="str">
        <f t="shared" si="6"/>
        <v>Above Estimate</v>
      </c>
    </row>
    <row r="417" spans="1:16" x14ac:dyDescent="0.3">
      <c r="A417" s="1">
        <v>40230</v>
      </c>
      <c r="B417">
        <v>2009</v>
      </c>
      <c r="C417" t="s">
        <v>18</v>
      </c>
      <c r="D417">
        <v>274260</v>
      </c>
      <c r="E417">
        <v>515000</v>
      </c>
      <c r="F417" t="s">
        <v>13</v>
      </c>
      <c r="G417" t="s">
        <v>14</v>
      </c>
      <c r="H417">
        <v>3</v>
      </c>
      <c r="I417">
        <v>2</v>
      </c>
      <c r="J417">
        <v>1059</v>
      </c>
      <c r="K417">
        <v>1.0259529999999999</v>
      </c>
      <c r="L417" t="s">
        <v>16</v>
      </c>
      <c r="M417">
        <f>V3__67[[#This Row],[Sale Price]]/V3__67[[#This Row],[carpet_area]]</f>
        <v>486.3078375826251</v>
      </c>
      <c r="N417">
        <f>IF(OR(V3__67[[#This Row],[Estimated Value]]="",V3__67[[#This Row],[Estimated Value]]=0),"",V3__67[[#This Row],[Sale Price]]-V3__67[[#This Row],[Estimated Value]])</f>
        <v>240740</v>
      </c>
      <c r="O417">
        <f>IF(OR(V3__67[[#This Row],[Estimated Value]]="",V3__67[[#This Row],[Estimated Value]]=0),"",(V3__67[[#This Row],[Sale Price]]-V3__67[[#This Row],[Estimated Value]])/V3__67[[#This Row],[Estimated Value]])</f>
        <v>0.8777802085612193</v>
      </c>
      <c r="P417" t="str">
        <f t="shared" si="6"/>
        <v>Above Estimate</v>
      </c>
    </row>
    <row r="418" spans="1:16" x14ac:dyDescent="0.3">
      <c r="A418" s="1">
        <v>40231</v>
      </c>
      <c r="B418">
        <v>2009</v>
      </c>
      <c r="C418" t="s">
        <v>18</v>
      </c>
      <c r="D418">
        <v>344050</v>
      </c>
      <c r="E418">
        <v>725000</v>
      </c>
      <c r="F418" t="s">
        <v>13</v>
      </c>
      <c r="G418" t="s">
        <v>14</v>
      </c>
      <c r="H418">
        <v>3</v>
      </c>
      <c r="I418">
        <v>3</v>
      </c>
      <c r="J418">
        <v>977</v>
      </c>
      <c r="K418">
        <v>1.0259529999999999</v>
      </c>
      <c r="L418" t="s">
        <v>22</v>
      </c>
      <c r="M418">
        <f>V3__67[[#This Row],[Sale Price]]/V3__67[[#This Row],[carpet_area]]</f>
        <v>742.06755373592625</v>
      </c>
      <c r="N418">
        <f>IF(OR(V3__67[[#This Row],[Estimated Value]]="",V3__67[[#This Row],[Estimated Value]]=0),"",V3__67[[#This Row],[Sale Price]]-V3__67[[#This Row],[Estimated Value]])</f>
        <v>380950</v>
      </c>
      <c r="O418">
        <f>IF(OR(V3__67[[#This Row],[Estimated Value]]="",V3__67[[#This Row],[Estimated Value]]=0),"",(V3__67[[#This Row],[Sale Price]]-V3__67[[#This Row],[Estimated Value]])/V3__67[[#This Row],[Estimated Value]])</f>
        <v>1.1072518529283535</v>
      </c>
      <c r="P418" t="str">
        <f t="shared" si="6"/>
        <v>Above Estimate</v>
      </c>
    </row>
    <row r="419" spans="1:16" x14ac:dyDescent="0.3">
      <c r="A419" s="1">
        <v>40232</v>
      </c>
      <c r="B419">
        <v>2009</v>
      </c>
      <c r="C419" t="s">
        <v>18</v>
      </c>
      <c r="D419">
        <v>446530</v>
      </c>
      <c r="E419">
        <v>977000</v>
      </c>
      <c r="F419" t="s">
        <v>13</v>
      </c>
      <c r="G419" t="s">
        <v>14</v>
      </c>
      <c r="H419">
        <v>3</v>
      </c>
      <c r="I419">
        <v>1</v>
      </c>
      <c r="J419">
        <v>903</v>
      </c>
      <c r="K419">
        <v>1.0259529999999999</v>
      </c>
      <c r="L419" t="s">
        <v>22</v>
      </c>
      <c r="M419">
        <f>V3__67[[#This Row],[Sale Price]]/V3__67[[#This Row],[carpet_area]]</f>
        <v>1081.9490586932448</v>
      </c>
      <c r="N419">
        <f>IF(OR(V3__67[[#This Row],[Estimated Value]]="",V3__67[[#This Row],[Estimated Value]]=0),"",V3__67[[#This Row],[Sale Price]]-V3__67[[#This Row],[Estimated Value]])</f>
        <v>530470</v>
      </c>
      <c r="O419">
        <f>IF(OR(V3__67[[#This Row],[Estimated Value]]="",V3__67[[#This Row],[Estimated Value]]=0),"",(V3__67[[#This Row],[Sale Price]]-V3__67[[#This Row],[Estimated Value]])/V3__67[[#This Row],[Estimated Value]])</f>
        <v>1.1879828902873266</v>
      </c>
      <c r="P419" t="str">
        <f t="shared" si="6"/>
        <v>Above Estimate</v>
      </c>
    </row>
    <row r="420" spans="1:16" x14ac:dyDescent="0.3">
      <c r="A420" s="1">
        <v>40233</v>
      </c>
      <c r="B420">
        <v>2009</v>
      </c>
      <c r="C420" t="s">
        <v>29</v>
      </c>
      <c r="D420">
        <v>393900</v>
      </c>
      <c r="E420">
        <v>765000</v>
      </c>
      <c r="F420" t="s">
        <v>13</v>
      </c>
      <c r="G420" t="s">
        <v>14</v>
      </c>
      <c r="H420">
        <v>3</v>
      </c>
      <c r="I420">
        <v>2</v>
      </c>
      <c r="J420">
        <v>912</v>
      </c>
      <c r="K420">
        <v>1.0259529999999999</v>
      </c>
      <c r="L420" t="s">
        <v>15</v>
      </c>
      <c r="M420">
        <f>V3__67[[#This Row],[Sale Price]]/V3__67[[#This Row],[carpet_area]]</f>
        <v>838.81578947368416</v>
      </c>
      <c r="N420">
        <f>IF(OR(V3__67[[#This Row],[Estimated Value]]="",V3__67[[#This Row],[Estimated Value]]=0),"",V3__67[[#This Row],[Sale Price]]-V3__67[[#This Row],[Estimated Value]])</f>
        <v>371100</v>
      </c>
      <c r="O420">
        <f>IF(OR(V3__67[[#This Row],[Estimated Value]]="",V3__67[[#This Row],[Estimated Value]]=0),"",(V3__67[[#This Row],[Sale Price]]-V3__67[[#This Row],[Estimated Value]])/V3__67[[#This Row],[Estimated Value]])</f>
        <v>0.94211728865194211</v>
      </c>
      <c r="P420" t="str">
        <f t="shared" si="6"/>
        <v>Above Estimate</v>
      </c>
    </row>
    <row r="421" spans="1:16" x14ac:dyDescent="0.3">
      <c r="A421" s="1">
        <v>40234</v>
      </c>
      <c r="B421">
        <v>2009</v>
      </c>
      <c r="C421" t="s">
        <v>17</v>
      </c>
      <c r="D421">
        <v>97440</v>
      </c>
      <c r="E421">
        <v>174900</v>
      </c>
      <c r="F421" t="s">
        <v>13</v>
      </c>
      <c r="G421" t="s">
        <v>14</v>
      </c>
      <c r="H421">
        <v>3</v>
      </c>
      <c r="I421">
        <v>3</v>
      </c>
      <c r="J421">
        <v>956</v>
      </c>
      <c r="K421">
        <v>1.0259529999999999</v>
      </c>
      <c r="L421" t="s">
        <v>22</v>
      </c>
      <c r="M421">
        <f>V3__67[[#This Row],[Sale Price]]/V3__67[[#This Row],[carpet_area]]</f>
        <v>182.94979079497907</v>
      </c>
      <c r="N421">
        <f>IF(OR(V3__67[[#This Row],[Estimated Value]]="",V3__67[[#This Row],[Estimated Value]]=0),"",V3__67[[#This Row],[Sale Price]]-V3__67[[#This Row],[Estimated Value]])</f>
        <v>77460</v>
      </c>
      <c r="O421">
        <f>IF(OR(V3__67[[#This Row],[Estimated Value]]="",V3__67[[#This Row],[Estimated Value]]=0),"",(V3__67[[#This Row],[Sale Price]]-V3__67[[#This Row],[Estimated Value]])/V3__67[[#This Row],[Estimated Value]])</f>
        <v>0.79495073891625612</v>
      </c>
      <c r="P421" t="str">
        <f t="shared" si="6"/>
        <v>Above Estimate</v>
      </c>
    </row>
    <row r="422" spans="1:16" x14ac:dyDescent="0.3">
      <c r="A422" s="1">
        <v>40235</v>
      </c>
      <c r="B422">
        <v>2009</v>
      </c>
      <c r="C422" t="s">
        <v>26</v>
      </c>
      <c r="D422">
        <v>419020</v>
      </c>
      <c r="E422">
        <v>665000</v>
      </c>
      <c r="F422" t="s">
        <v>13</v>
      </c>
      <c r="G422" t="s">
        <v>14</v>
      </c>
      <c r="H422">
        <v>3</v>
      </c>
      <c r="I422">
        <v>1</v>
      </c>
      <c r="J422">
        <v>1030</v>
      </c>
      <c r="K422">
        <v>1.0259529999999999</v>
      </c>
      <c r="L422" t="s">
        <v>22</v>
      </c>
      <c r="M422">
        <f>V3__67[[#This Row],[Sale Price]]/V3__67[[#This Row],[carpet_area]]</f>
        <v>645.63106796116506</v>
      </c>
      <c r="N422">
        <f>IF(OR(V3__67[[#This Row],[Estimated Value]]="",V3__67[[#This Row],[Estimated Value]]=0),"",V3__67[[#This Row],[Sale Price]]-V3__67[[#This Row],[Estimated Value]])</f>
        <v>245980</v>
      </c>
      <c r="O422">
        <f>IF(OR(V3__67[[#This Row],[Estimated Value]]="",V3__67[[#This Row],[Estimated Value]]=0),"",(V3__67[[#This Row],[Sale Price]]-V3__67[[#This Row],[Estimated Value]])/V3__67[[#This Row],[Estimated Value]])</f>
        <v>0.58703641830938857</v>
      </c>
      <c r="P422" t="str">
        <f t="shared" si="6"/>
        <v>Above Estimate</v>
      </c>
    </row>
    <row r="423" spans="1:16" x14ac:dyDescent="0.3">
      <c r="A423" s="1">
        <v>40236</v>
      </c>
      <c r="B423">
        <v>2009</v>
      </c>
      <c r="C423" t="s">
        <v>21</v>
      </c>
      <c r="D423">
        <v>1966300</v>
      </c>
      <c r="E423">
        <v>2750000</v>
      </c>
      <c r="F423" t="s">
        <v>13</v>
      </c>
      <c r="G423" t="s">
        <v>14</v>
      </c>
      <c r="H423">
        <v>3</v>
      </c>
      <c r="I423">
        <v>1</v>
      </c>
      <c r="J423">
        <v>1050</v>
      </c>
      <c r="K423">
        <v>1.0259529999999999</v>
      </c>
      <c r="L423" t="s">
        <v>16</v>
      </c>
      <c r="M423">
        <f>V3__67[[#This Row],[Sale Price]]/V3__67[[#This Row],[carpet_area]]</f>
        <v>2619.0476190476193</v>
      </c>
      <c r="N423">
        <f>IF(OR(V3__67[[#This Row],[Estimated Value]]="",V3__67[[#This Row],[Estimated Value]]=0),"",V3__67[[#This Row],[Sale Price]]-V3__67[[#This Row],[Estimated Value]])</f>
        <v>783700</v>
      </c>
      <c r="O423">
        <f>IF(OR(V3__67[[#This Row],[Estimated Value]]="",V3__67[[#This Row],[Estimated Value]]=0),"",(V3__67[[#This Row],[Sale Price]]-V3__67[[#This Row],[Estimated Value]])/V3__67[[#This Row],[Estimated Value]])</f>
        <v>0.39856583430809134</v>
      </c>
      <c r="P423" t="str">
        <f t="shared" si="6"/>
        <v>Above Estimate</v>
      </c>
    </row>
    <row r="424" spans="1:16" x14ac:dyDescent="0.3">
      <c r="A424" s="1">
        <v>40237</v>
      </c>
      <c r="B424">
        <v>2009</v>
      </c>
      <c r="C424" t="s">
        <v>18</v>
      </c>
      <c r="D424">
        <v>0</v>
      </c>
      <c r="E424">
        <v>1200000</v>
      </c>
      <c r="F424" t="s">
        <v>13</v>
      </c>
      <c r="G424" t="s">
        <v>14</v>
      </c>
      <c r="H424">
        <v>3</v>
      </c>
      <c r="I424">
        <v>2</v>
      </c>
      <c r="J424">
        <v>1044</v>
      </c>
      <c r="K424">
        <v>1.0259529999999999</v>
      </c>
      <c r="L424" t="s">
        <v>16</v>
      </c>
      <c r="M424">
        <f>V3__67[[#This Row],[Sale Price]]/V3__67[[#This Row],[carpet_area]]</f>
        <v>1149.4252873563219</v>
      </c>
      <c r="N424" t="str">
        <f>IF(OR(V3__67[[#This Row],[Estimated Value]]="",V3__67[[#This Row],[Estimated Value]]=0),"",V3__67[[#This Row],[Sale Price]]-V3__67[[#This Row],[Estimated Value]])</f>
        <v/>
      </c>
      <c r="O424" t="str">
        <f>IF(OR(V3__67[[#This Row],[Estimated Value]]="",V3__67[[#This Row],[Estimated Value]]=0),"",(V3__67[[#This Row],[Sale Price]]-V3__67[[#This Row],[Estimated Value]])/V3__67[[#This Row],[Estimated Value]])</f>
        <v/>
      </c>
      <c r="P424" t="str">
        <f t="shared" si="6"/>
        <v>No Estimate</v>
      </c>
    </row>
    <row r="425" spans="1:16" x14ac:dyDescent="0.3">
      <c r="A425" s="1">
        <v>40238</v>
      </c>
      <c r="B425">
        <v>2009</v>
      </c>
      <c r="C425" t="s">
        <v>17</v>
      </c>
      <c r="D425">
        <v>110180</v>
      </c>
      <c r="E425">
        <v>203000</v>
      </c>
      <c r="F425" t="s">
        <v>13</v>
      </c>
      <c r="G425" t="s">
        <v>14</v>
      </c>
      <c r="H425">
        <v>3</v>
      </c>
      <c r="I425">
        <v>2</v>
      </c>
      <c r="J425">
        <v>977</v>
      </c>
      <c r="K425">
        <v>1.0259529999999999</v>
      </c>
      <c r="L425" t="s">
        <v>16</v>
      </c>
      <c r="M425">
        <f>V3__67[[#This Row],[Sale Price]]/V3__67[[#This Row],[carpet_area]]</f>
        <v>207.77891504605935</v>
      </c>
      <c r="N425">
        <f>IF(OR(V3__67[[#This Row],[Estimated Value]]="",V3__67[[#This Row],[Estimated Value]]=0),"",V3__67[[#This Row],[Sale Price]]-V3__67[[#This Row],[Estimated Value]])</f>
        <v>92820</v>
      </c>
      <c r="O425">
        <f>IF(OR(V3__67[[#This Row],[Estimated Value]]="",V3__67[[#This Row],[Estimated Value]]=0),"",(V3__67[[#This Row],[Sale Price]]-V3__67[[#This Row],[Estimated Value]])/V3__67[[#This Row],[Estimated Value]])</f>
        <v>0.84243964421855144</v>
      </c>
      <c r="P425" t="str">
        <f t="shared" si="6"/>
        <v>Above Estimate</v>
      </c>
    </row>
    <row r="426" spans="1:16" x14ac:dyDescent="0.3">
      <c r="A426" s="1">
        <v>40239</v>
      </c>
      <c r="B426">
        <v>2009</v>
      </c>
      <c r="C426" t="s">
        <v>17</v>
      </c>
      <c r="D426">
        <v>135870</v>
      </c>
      <c r="E426">
        <v>252000</v>
      </c>
      <c r="F426" t="s">
        <v>13</v>
      </c>
      <c r="G426" t="s">
        <v>14</v>
      </c>
      <c r="H426">
        <v>3</v>
      </c>
      <c r="I426">
        <v>1</v>
      </c>
      <c r="J426">
        <v>960</v>
      </c>
      <c r="K426">
        <v>1.0259529999999999</v>
      </c>
      <c r="L426" t="s">
        <v>15</v>
      </c>
      <c r="M426">
        <f>V3__67[[#This Row],[Sale Price]]/V3__67[[#This Row],[carpet_area]]</f>
        <v>262.5</v>
      </c>
      <c r="N426">
        <f>IF(OR(V3__67[[#This Row],[Estimated Value]]="",V3__67[[#This Row],[Estimated Value]]=0),"",V3__67[[#This Row],[Sale Price]]-V3__67[[#This Row],[Estimated Value]])</f>
        <v>116130</v>
      </c>
      <c r="O426">
        <f>IF(OR(V3__67[[#This Row],[Estimated Value]]="",V3__67[[#This Row],[Estimated Value]]=0),"",(V3__67[[#This Row],[Sale Price]]-V3__67[[#This Row],[Estimated Value]])/V3__67[[#This Row],[Estimated Value]])</f>
        <v>0.85471406491499224</v>
      </c>
      <c r="P426" t="str">
        <f t="shared" si="6"/>
        <v>Above Estimate</v>
      </c>
    </row>
    <row r="427" spans="1:16" x14ac:dyDescent="0.3">
      <c r="A427" s="1">
        <v>40240</v>
      </c>
      <c r="B427">
        <v>2009</v>
      </c>
      <c r="C427" t="s">
        <v>29</v>
      </c>
      <c r="D427">
        <v>309400</v>
      </c>
      <c r="E427">
        <v>533000</v>
      </c>
      <c r="F427" t="s">
        <v>13</v>
      </c>
      <c r="G427" t="s">
        <v>14</v>
      </c>
      <c r="H427">
        <v>3</v>
      </c>
      <c r="I427">
        <v>2</v>
      </c>
      <c r="J427">
        <v>948</v>
      </c>
      <c r="K427">
        <v>1.0259529999999999</v>
      </c>
      <c r="L427" t="s">
        <v>15</v>
      </c>
      <c r="M427">
        <f>V3__67[[#This Row],[Sale Price]]/V3__67[[#This Row],[carpet_area]]</f>
        <v>562.23628691983117</v>
      </c>
      <c r="N427">
        <f>IF(OR(V3__67[[#This Row],[Estimated Value]]="",V3__67[[#This Row],[Estimated Value]]=0),"",V3__67[[#This Row],[Sale Price]]-V3__67[[#This Row],[Estimated Value]])</f>
        <v>223600</v>
      </c>
      <c r="O427">
        <f>IF(OR(V3__67[[#This Row],[Estimated Value]]="",V3__67[[#This Row],[Estimated Value]]=0),"",(V3__67[[#This Row],[Sale Price]]-V3__67[[#This Row],[Estimated Value]])/V3__67[[#This Row],[Estimated Value]])</f>
        <v>0.72268907563025209</v>
      </c>
      <c r="P427" t="str">
        <f t="shared" si="6"/>
        <v>Above Estimate</v>
      </c>
    </row>
    <row r="428" spans="1:16" x14ac:dyDescent="0.3">
      <c r="A428" s="1">
        <v>40241</v>
      </c>
      <c r="B428">
        <v>2009</v>
      </c>
      <c r="C428" t="s">
        <v>29</v>
      </c>
      <c r="D428">
        <v>135600</v>
      </c>
      <c r="E428">
        <v>224000</v>
      </c>
      <c r="F428" t="s">
        <v>13</v>
      </c>
      <c r="G428" t="s">
        <v>14</v>
      </c>
      <c r="H428">
        <v>3</v>
      </c>
      <c r="I428">
        <v>1</v>
      </c>
      <c r="J428">
        <v>1009</v>
      </c>
      <c r="K428">
        <v>1.0259529999999999</v>
      </c>
      <c r="L428" t="s">
        <v>16</v>
      </c>
      <c r="M428">
        <f>V3__67[[#This Row],[Sale Price]]/V3__67[[#This Row],[carpet_area]]</f>
        <v>222.001982160555</v>
      </c>
      <c r="N428">
        <f>IF(OR(V3__67[[#This Row],[Estimated Value]]="",V3__67[[#This Row],[Estimated Value]]=0),"",V3__67[[#This Row],[Sale Price]]-V3__67[[#This Row],[Estimated Value]])</f>
        <v>88400</v>
      </c>
      <c r="O428">
        <f>IF(OR(V3__67[[#This Row],[Estimated Value]]="",V3__67[[#This Row],[Estimated Value]]=0),"",(V3__67[[#This Row],[Sale Price]]-V3__67[[#This Row],[Estimated Value]])/V3__67[[#This Row],[Estimated Value]])</f>
        <v>0.65191740412979349</v>
      </c>
      <c r="P428" t="str">
        <f t="shared" si="6"/>
        <v>Above Estimate</v>
      </c>
    </row>
    <row r="429" spans="1:16" x14ac:dyDescent="0.3">
      <c r="A429" s="1">
        <v>40242</v>
      </c>
      <c r="B429">
        <v>2009</v>
      </c>
      <c r="C429" t="s">
        <v>29</v>
      </c>
      <c r="D429">
        <v>213700</v>
      </c>
      <c r="E429">
        <v>348000</v>
      </c>
      <c r="F429" t="s">
        <v>13</v>
      </c>
      <c r="G429" t="s">
        <v>14</v>
      </c>
      <c r="H429">
        <v>3</v>
      </c>
      <c r="I429">
        <v>3</v>
      </c>
      <c r="J429">
        <v>935</v>
      </c>
      <c r="K429">
        <v>1.0259529999999999</v>
      </c>
      <c r="L429" t="s">
        <v>25</v>
      </c>
      <c r="M429">
        <f>V3__67[[#This Row],[Sale Price]]/V3__67[[#This Row],[carpet_area]]</f>
        <v>372.19251336898395</v>
      </c>
      <c r="N429">
        <f>IF(OR(V3__67[[#This Row],[Estimated Value]]="",V3__67[[#This Row],[Estimated Value]]=0),"",V3__67[[#This Row],[Sale Price]]-V3__67[[#This Row],[Estimated Value]])</f>
        <v>134300</v>
      </c>
      <c r="O429">
        <f>IF(OR(V3__67[[#This Row],[Estimated Value]]="",V3__67[[#This Row],[Estimated Value]]=0),"",(V3__67[[#This Row],[Sale Price]]-V3__67[[#This Row],[Estimated Value]])/V3__67[[#This Row],[Estimated Value]])</f>
        <v>0.62845109967243795</v>
      </c>
      <c r="P429" t="str">
        <f t="shared" si="6"/>
        <v>Above Estimate</v>
      </c>
    </row>
    <row r="430" spans="1:16" x14ac:dyDescent="0.3">
      <c r="A430" s="1">
        <v>40243</v>
      </c>
      <c r="B430">
        <v>2009</v>
      </c>
      <c r="C430" t="s">
        <v>17</v>
      </c>
      <c r="D430">
        <v>76020</v>
      </c>
      <c r="E430">
        <v>185000</v>
      </c>
      <c r="F430" t="s">
        <v>13</v>
      </c>
      <c r="G430" t="s">
        <v>14</v>
      </c>
      <c r="H430">
        <v>3</v>
      </c>
      <c r="I430">
        <v>3</v>
      </c>
      <c r="J430">
        <v>925</v>
      </c>
      <c r="K430">
        <v>1.0259529999999999</v>
      </c>
      <c r="L430" t="s">
        <v>22</v>
      </c>
      <c r="M430">
        <f>V3__67[[#This Row],[Sale Price]]/V3__67[[#This Row],[carpet_area]]</f>
        <v>200</v>
      </c>
      <c r="N430">
        <f>IF(OR(V3__67[[#This Row],[Estimated Value]]="",V3__67[[#This Row],[Estimated Value]]=0),"",V3__67[[#This Row],[Sale Price]]-V3__67[[#This Row],[Estimated Value]])</f>
        <v>108980</v>
      </c>
      <c r="O430">
        <f>IF(OR(V3__67[[#This Row],[Estimated Value]]="",V3__67[[#This Row],[Estimated Value]]=0),"",(V3__67[[#This Row],[Sale Price]]-V3__67[[#This Row],[Estimated Value]])/V3__67[[#This Row],[Estimated Value]])</f>
        <v>1.4335701131281242</v>
      </c>
      <c r="P430" t="str">
        <f t="shared" si="6"/>
        <v>Above Estimate</v>
      </c>
    </row>
    <row r="431" spans="1:16" x14ac:dyDescent="0.3">
      <c r="A431" s="1">
        <v>40244</v>
      </c>
      <c r="B431">
        <v>2009</v>
      </c>
      <c r="C431" t="s">
        <v>17</v>
      </c>
      <c r="D431">
        <v>76580</v>
      </c>
      <c r="E431">
        <v>42500</v>
      </c>
      <c r="F431" t="s">
        <v>19</v>
      </c>
      <c r="G431" t="s">
        <v>20</v>
      </c>
      <c r="H431">
        <v>4</v>
      </c>
      <c r="I431">
        <v>4</v>
      </c>
      <c r="J431">
        <v>1252</v>
      </c>
      <c r="K431">
        <v>1.0259529999999999</v>
      </c>
      <c r="L431" t="s">
        <v>25</v>
      </c>
      <c r="M431">
        <f>V3__67[[#This Row],[Sale Price]]/V3__67[[#This Row],[carpet_area]]</f>
        <v>33.945686900958464</v>
      </c>
      <c r="N431">
        <f>IF(OR(V3__67[[#This Row],[Estimated Value]]="",V3__67[[#This Row],[Estimated Value]]=0),"",V3__67[[#This Row],[Sale Price]]-V3__67[[#This Row],[Estimated Value]])</f>
        <v>-34080</v>
      </c>
      <c r="O431">
        <f>IF(OR(V3__67[[#This Row],[Estimated Value]]="",V3__67[[#This Row],[Estimated Value]]=0),"",(V3__67[[#This Row],[Sale Price]]-V3__67[[#This Row],[Estimated Value]])/V3__67[[#This Row],[Estimated Value]])</f>
        <v>-0.44502481065552363</v>
      </c>
      <c r="P431" t="str">
        <f t="shared" si="6"/>
        <v>Below Estimate</v>
      </c>
    </row>
    <row r="432" spans="1:16" x14ac:dyDescent="0.3">
      <c r="A432" s="1">
        <v>40245</v>
      </c>
      <c r="B432">
        <v>2009</v>
      </c>
      <c r="C432" t="s">
        <v>26</v>
      </c>
      <c r="D432">
        <v>322490</v>
      </c>
      <c r="E432">
        <v>425000</v>
      </c>
      <c r="F432" t="s">
        <v>13</v>
      </c>
      <c r="G432" t="s">
        <v>14</v>
      </c>
      <c r="H432">
        <v>3</v>
      </c>
      <c r="I432">
        <v>3</v>
      </c>
      <c r="J432">
        <v>990</v>
      </c>
      <c r="K432">
        <v>1.0259529999999999</v>
      </c>
      <c r="L432" t="s">
        <v>16</v>
      </c>
      <c r="M432">
        <f>V3__67[[#This Row],[Sale Price]]/V3__67[[#This Row],[carpet_area]]</f>
        <v>429.29292929292927</v>
      </c>
      <c r="N432">
        <f>IF(OR(V3__67[[#This Row],[Estimated Value]]="",V3__67[[#This Row],[Estimated Value]]=0),"",V3__67[[#This Row],[Sale Price]]-V3__67[[#This Row],[Estimated Value]])</f>
        <v>102510</v>
      </c>
      <c r="O432">
        <f>IF(OR(V3__67[[#This Row],[Estimated Value]]="",V3__67[[#This Row],[Estimated Value]]=0),"",(V3__67[[#This Row],[Sale Price]]-V3__67[[#This Row],[Estimated Value]])/V3__67[[#This Row],[Estimated Value]])</f>
        <v>0.31787032156035844</v>
      </c>
      <c r="P432" t="str">
        <f t="shared" si="6"/>
        <v>Above Estimate</v>
      </c>
    </row>
    <row r="433" spans="1:16" x14ac:dyDescent="0.3">
      <c r="A433" s="1">
        <v>40246</v>
      </c>
      <c r="B433">
        <v>2009</v>
      </c>
      <c r="C433" t="s">
        <v>18</v>
      </c>
      <c r="D433">
        <v>1433880</v>
      </c>
      <c r="E433">
        <v>3150000</v>
      </c>
      <c r="F433" t="s">
        <v>13</v>
      </c>
      <c r="G433" t="s">
        <v>14</v>
      </c>
      <c r="H433">
        <v>3</v>
      </c>
      <c r="I433">
        <v>2</v>
      </c>
      <c r="J433">
        <v>1069</v>
      </c>
      <c r="K433">
        <v>1.0259529999999999</v>
      </c>
      <c r="L433" t="s">
        <v>15</v>
      </c>
      <c r="M433">
        <f>V3__67[[#This Row],[Sale Price]]/V3__67[[#This Row],[carpet_area]]</f>
        <v>2946.6791393826006</v>
      </c>
      <c r="N433">
        <f>IF(OR(V3__67[[#This Row],[Estimated Value]]="",V3__67[[#This Row],[Estimated Value]]=0),"",V3__67[[#This Row],[Sale Price]]-V3__67[[#This Row],[Estimated Value]])</f>
        <v>1716120</v>
      </c>
      <c r="O433">
        <f>IF(OR(V3__67[[#This Row],[Estimated Value]]="",V3__67[[#This Row],[Estimated Value]]=0),"",(V3__67[[#This Row],[Sale Price]]-V3__67[[#This Row],[Estimated Value]])/V3__67[[#This Row],[Estimated Value]])</f>
        <v>1.1968365553602811</v>
      </c>
      <c r="P433" t="str">
        <f t="shared" si="6"/>
        <v>Above Estimate</v>
      </c>
    </row>
    <row r="434" spans="1:16" x14ac:dyDescent="0.3">
      <c r="A434" s="1">
        <v>40247</v>
      </c>
      <c r="B434">
        <v>2009</v>
      </c>
      <c r="C434" t="s">
        <v>21</v>
      </c>
      <c r="D434">
        <v>5225360</v>
      </c>
      <c r="E434">
        <v>8000000</v>
      </c>
      <c r="F434" t="s">
        <v>13</v>
      </c>
      <c r="G434" t="s">
        <v>14</v>
      </c>
      <c r="H434">
        <v>3</v>
      </c>
      <c r="I434">
        <v>3</v>
      </c>
      <c r="J434">
        <v>913</v>
      </c>
      <c r="K434">
        <v>1.0259529999999999</v>
      </c>
      <c r="L434" t="s">
        <v>25</v>
      </c>
      <c r="M434">
        <f>V3__67[[#This Row],[Sale Price]]/V3__67[[#This Row],[carpet_area]]</f>
        <v>8762.3220153340644</v>
      </c>
      <c r="N434">
        <f>IF(OR(V3__67[[#This Row],[Estimated Value]]="",V3__67[[#This Row],[Estimated Value]]=0),"",V3__67[[#This Row],[Sale Price]]-V3__67[[#This Row],[Estimated Value]])</f>
        <v>2774640</v>
      </c>
      <c r="O434">
        <f>IF(OR(V3__67[[#This Row],[Estimated Value]]="",V3__67[[#This Row],[Estimated Value]]=0),"",(V3__67[[#This Row],[Sale Price]]-V3__67[[#This Row],[Estimated Value]])/V3__67[[#This Row],[Estimated Value]])</f>
        <v>0.53099499364637082</v>
      </c>
      <c r="P434" t="str">
        <f t="shared" si="6"/>
        <v>Above Estimate</v>
      </c>
    </row>
    <row r="435" spans="1:16" x14ac:dyDescent="0.3">
      <c r="A435" s="1">
        <v>40248</v>
      </c>
      <c r="B435">
        <v>2009</v>
      </c>
      <c r="C435" t="s">
        <v>17</v>
      </c>
      <c r="D435">
        <v>89130</v>
      </c>
      <c r="E435">
        <v>64000</v>
      </c>
      <c r="F435" t="s">
        <v>19</v>
      </c>
      <c r="G435" t="s">
        <v>20</v>
      </c>
      <c r="H435">
        <v>4</v>
      </c>
      <c r="I435">
        <v>3</v>
      </c>
      <c r="J435">
        <v>1498</v>
      </c>
      <c r="K435">
        <v>1.0259529999999999</v>
      </c>
      <c r="L435" t="s">
        <v>15</v>
      </c>
      <c r="M435">
        <f>V3__67[[#This Row],[Sale Price]]/V3__67[[#This Row],[carpet_area]]</f>
        <v>42.723631508678238</v>
      </c>
      <c r="N435">
        <f>IF(OR(V3__67[[#This Row],[Estimated Value]]="",V3__67[[#This Row],[Estimated Value]]=0),"",V3__67[[#This Row],[Sale Price]]-V3__67[[#This Row],[Estimated Value]])</f>
        <v>-25130</v>
      </c>
      <c r="O435">
        <f>IF(OR(V3__67[[#This Row],[Estimated Value]]="",V3__67[[#This Row],[Estimated Value]]=0),"",(V3__67[[#This Row],[Sale Price]]-V3__67[[#This Row],[Estimated Value]])/V3__67[[#This Row],[Estimated Value]])</f>
        <v>-0.2819477168181308</v>
      </c>
      <c r="P435" t="str">
        <f t="shared" si="6"/>
        <v>Below Estimate</v>
      </c>
    </row>
    <row r="436" spans="1:16" x14ac:dyDescent="0.3">
      <c r="A436" s="1">
        <v>40249</v>
      </c>
      <c r="B436">
        <v>2009</v>
      </c>
      <c r="C436" t="s">
        <v>29</v>
      </c>
      <c r="D436">
        <v>188900</v>
      </c>
      <c r="E436">
        <v>289000</v>
      </c>
      <c r="F436" t="s">
        <v>13</v>
      </c>
      <c r="G436" t="s">
        <v>14</v>
      </c>
      <c r="H436">
        <v>3</v>
      </c>
      <c r="I436">
        <v>1</v>
      </c>
      <c r="J436">
        <v>972</v>
      </c>
      <c r="K436">
        <v>1.0259529999999999</v>
      </c>
      <c r="L436" t="s">
        <v>22</v>
      </c>
      <c r="M436">
        <f>V3__67[[#This Row],[Sale Price]]/V3__67[[#This Row],[carpet_area]]</f>
        <v>297.32510288065845</v>
      </c>
      <c r="N436">
        <f>IF(OR(V3__67[[#This Row],[Estimated Value]]="",V3__67[[#This Row],[Estimated Value]]=0),"",V3__67[[#This Row],[Sale Price]]-V3__67[[#This Row],[Estimated Value]])</f>
        <v>100100</v>
      </c>
      <c r="O436">
        <f>IF(OR(V3__67[[#This Row],[Estimated Value]]="",V3__67[[#This Row],[Estimated Value]]=0),"",(V3__67[[#This Row],[Sale Price]]-V3__67[[#This Row],[Estimated Value]])/V3__67[[#This Row],[Estimated Value]])</f>
        <v>0.52991000529380627</v>
      </c>
      <c r="P436" t="str">
        <f t="shared" si="6"/>
        <v>Above Estimate</v>
      </c>
    </row>
    <row r="437" spans="1:16" x14ac:dyDescent="0.3">
      <c r="A437" s="1">
        <v>40250</v>
      </c>
      <c r="B437">
        <v>2009</v>
      </c>
      <c r="C437" t="s">
        <v>26</v>
      </c>
      <c r="D437">
        <v>360150</v>
      </c>
      <c r="E437">
        <v>400000</v>
      </c>
      <c r="F437" t="s">
        <v>13</v>
      </c>
      <c r="G437" t="s">
        <v>14</v>
      </c>
      <c r="H437">
        <v>3</v>
      </c>
      <c r="I437">
        <v>2</v>
      </c>
      <c r="J437">
        <v>974</v>
      </c>
      <c r="K437">
        <v>1.0259529999999999</v>
      </c>
      <c r="L437" t="s">
        <v>15</v>
      </c>
      <c r="M437">
        <f>V3__67[[#This Row],[Sale Price]]/V3__67[[#This Row],[carpet_area]]</f>
        <v>410.6776180698152</v>
      </c>
      <c r="N437">
        <f>IF(OR(V3__67[[#This Row],[Estimated Value]]="",V3__67[[#This Row],[Estimated Value]]=0),"",V3__67[[#This Row],[Sale Price]]-V3__67[[#This Row],[Estimated Value]])</f>
        <v>39850</v>
      </c>
      <c r="O437">
        <f>IF(OR(V3__67[[#This Row],[Estimated Value]]="",V3__67[[#This Row],[Estimated Value]]=0),"",(V3__67[[#This Row],[Sale Price]]-V3__67[[#This Row],[Estimated Value]])/V3__67[[#This Row],[Estimated Value]])</f>
        <v>0.11064834096904068</v>
      </c>
      <c r="P437" t="str">
        <f t="shared" si="6"/>
        <v>Above Estimate</v>
      </c>
    </row>
    <row r="438" spans="1:16" x14ac:dyDescent="0.3">
      <c r="A438" s="1">
        <v>40251</v>
      </c>
      <c r="B438">
        <v>2009</v>
      </c>
      <c r="C438" t="s">
        <v>29</v>
      </c>
      <c r="D438">
        <v>223400</v>
      </c>
      <c r="E438">
        <v>273000</v>
      </c>
      <c r="F438" t="s">
        <v>13</v>
      </c>
      <c r="G438" t="s">
        <v>14</v>
      </c>
      <c r="H438">
        <v>3</v>
      </c>
      <c r="I438">
        <v>2</v>
      </c>
      <c r="J438">
        <v>1053</v>
      </c>
      <c r="K438">
        <v>1.0259529999999999</v>
      </c>
      <c r="L438" t="s">
        <v>15</v>
      </c>
      <c r="M438">
        <f>V3__67[[#This Row],[Sale Price]]/V3__67[[#This Row],[carpet_area]]</f>
        <v>259.25925925925924</v>
      </c>
      <c r="N438">
        <f>IF(OR(V3__67[[#This Row],[Estimated Value]]="",V3__67[[#This Row],[Estimated Value]]=0),"",V3__67[[#This Row],[Sale Price]]-V3__67[[#This Row],[Estimated Value]])</f>
        <v>49600</v>
      </c>
      <c r="O438">
        <f>IF(OR(V3__67[[#This Row],[Estimated Value]]="",V3__67[[#This Row],[Estimated Value]]=0),"",(V3__67[[#This Row],[Sale Price]]-V3__67[[#This Row],[Estimated Value]])/V3__67[[#This Row],[Estimated Value]])</f>
        <v>0.22202327663384064</v>
      </c>
      <c r="P438" t="str">
        <f t="shared" si="6"/>
        <v>Above Estimate</v>
      </c>
    </row>
    <row r="439" spans="1:16" x14ac:dyDescent="0.3">
      <c r="A439" s="1">
        <v>40252</v>
      </c>
      <c r="B439">
        <v>2009</v>
      </c>
      <c r="C439" t="s">
        <v>21</v>
      </c>
      <c r="D439">
        <v>525770</v>
      </c>
      <c r="E439">
        <v>875000</v>
      </c>
      <c r="F439" t="s">
        <v>13</v>
      </c>
      <c r="G439" t="s">
        <v>14</v>
      </c>
      <c r="H439">
        <v>3</v>
      </c>
      <c r="I439">
        <v>2</v>
      </c>
      <c r="J439">
        <v>1041</v>
      </c>
      <c r="K439">
        <v>1.0259529999999999</v>
      </c>
      <c r="L439" t="s">
        <v>15</v>
      </c>
      <c r="M439">
        <f>V3__67[[#This Row],[Sale Price]]/V3__67[[#This Row],[carpet_area]]</f>
        <v>840.53794428434196</v>
      </c>
      <c r="N439">
        <f>IF(OR(V3__67[[#This Row],[Estimated Value]]="",V3__67[[#This Row],[Estimated Value]]=0),"",V3__67[[#This Row],[Sale Price]]-V3__67[[#This Row],[Estimated Value]])</f>
        <v>349230</v>
      </c>
      <c r="O439">
        <f>IF(OR(V3__67[[#This Row],[Estimated Value]]="",V3__67[[#This Row],[Estimated Value]]=0),"",(V3__67[[#This Row],[Sale Price]]-V3__67[[#This Row],[Estimated Value]])/V3__67[[#This Row],[Estimated Value]])</f>
        <v>0.66422580215683669</v>
      </c>
      <c r="P439" t="str">
        <f t="shared" si="6"/>
        <v>Above Estimate</v>
      </c>
    </row>
    <row r="440" spans="1:16" x14ac:dyDescent="0.3">
      <c r="A440" s="1">
        <v>40253</v>
      </c>
      <c r="B440">
        <v>2009</v>
      </c>
      <c r="C440" t="s">
        <v>17</v>
      </c>
      <c r="D440">
        <v>198910</v>
      </c>
      <c r="E440">
        <v>246000</v>
      </c>
      <c r="F440" t="s">
        <v>19</v>
      </c>
      <c r="G440" t="s">
        <v>20</v>
      </c>
      <c r="H440">
        <v>4</v>
      </c>
      <c r="I440">
        <v>2</v>
      </c>
      <c r="J440">
        <v>1297</v>
      </c>
      <c r="K440">
        <v>1.0259529999999999</v>
      </c>
      <c r="L440" t="s">
        <v>16</v>
      </c>
      <c r="M440">
        <f>V3__67[[#This Row],[Sale Price]]/V3__67[[#This Row],[carpet_area]]</f>
        <v>189.66846569005398</v>
      </c>
      <c r="N440">
        <f>IF(OR(V3__67[[#This Row],[Estimated Value]]="",V3__67[[#This Row],[Estimated Value]]=0),"",V3__67[[#This Row],[Sale Price]]-V3__67[[#This Row],[Estimated Value]])</f>
        <v>47090</v>
      </c>
      <c r="O440">
        <f>IF(OR(V3__67[[#This Row],[Estimated Value]]="",V3__67[[#This Row],[Estimated Value]]=0),"",(V3__67[[#This Row],[Sale Price]]-V3__67[[#This Row],[Estimated Value]])/V3__67[[#This Row],[Estimated Value]])</f>
        <v>0.2367402342768086</v>
      </c>
      <c r="P440" t="str">
        <f t="shared" si="6"/>
        <v>Above Estimate</v>
      </c>
    </row>
    <row r="441" spans="1:16" x14ac:dyDescent="0.3">
      <c r="A441" s="1">
        <v>40254</v>
      </c>
      <c r="B441">
        <v>2009</v>
      </c>
      <c r="C441" t="s">
        <v>17</v>
      </c>
      <c r="D441">
        <v>125230</v>
      </c>
      <c r="E441">
        <v>217000</v>
      </c>
      <c r="F441" t="s">
        <v>13</v>
      </c>
      <c r="G441" t="s">
        <v>14</v>
      </c>
      <c r="H441">
        <v>3</v>
      </c>
      <c r="I441">
        <v>3</v>
      </c>
      <c r="J441">
        <v>971</v>
      </c>
      <c r="K441">
        <v>1.0259529999999999</v>
      </c>
      <c r="L441" t="s">
        <v>15</v>
      </c>
      <c r="M441">
        <f>V3__67[[#This Row],[Sale Price]]/V3__67[[#This Row],[carpet_area]]</f>
        <v>223.48094747682802</v>
      </c>
      <c r="N441">
        <f>IF(OR(V3__67[[#This Row],[Estimated Value]]="",V3__67[[#This Row],[Estimated Value]]=0),"",V3__67[[#This Row],[Sale Price]]-V3__67[[#This Row],[Estimated Value]])</f>
        <v>91770</v>
      </c>
      <c r="O441">
        <f>IF(OR(V3__67[[#This Row],[Estimated Value]]="",V3__67[[#This Row],[Estimated Value]]=0),"",(V3__67[[#This Row],[Sale Price]]-V3__67[[#This Row],[Estimated Value]])/V3__67[[#This Row],[Estimated Value]])</f>
        <v>0.73281162660704302</v>
      </c>
      <c r="P441" t="str">
        <f t="shared" si="6"/>
        <v>Above Estimate</v>
      </c>
    </row>
    <row r="442" spans="1:16" x14ac:dyDescent="0.3">
      <c r="A442" s="1">
        <v>40255</v>
      </c>
      <c r="B442">
        <v>2009</v>
      </c>
      <c r="C442" t="s">
        <v>18</v>
      </c>
      <c r="D442">
        <v>402150</v>
      </c>
      <c r="E442">
        <v>1075000</v>
      </c>
      <c r="F442" t="s">
        <v>13</v>
      </c>
      <c r="G442" t="s">
        <v>14</v>
      </c>
      <c r="H442">
        <v>3</v>
      </c>
      <c r="I442">
        <v>1</v>
      </c>
      <c r="J442">
        <v>953</v>
      </c>
      <c r="K442">
        <v>1.0259529999999999</v>
      </c>
      <c r="L442" t="s">
        <v>22</v>
      </c>
      <c r="M442">
        <f>V3__67[[#This Row],[Sale Price]]/V3__67[[#This Row],[carpet_area]]</f>
        <v>1128.0167890870935</v>
      </c>
      <c r="N442">
        <f>IF(OR(V3__67[[#This Row],[Estimated Value]]="",V3__67[[#This Row],[Estimated Value]]=0),"",V3__67[[#This Row],[Sale Price]]-V3__67[[#This Row],[Estimated Value]])</f>
        <v>672850</v>
      </c>
      <c r="O442">
        <f>IF(OR(V3__67[[#This Row],[Estimated Value]]="",V3__67[[#This Row],[Estimated Value]]=0),"",(V3__67[[#This Row],[Sale Price]]-V3__67[[#This Row],[Estimated Value]])/V3__67[[#This Row],[Estimated Value]])</f>
        <v>1.6731319159517593</v>
      </c>
      <c r="P442" t="str">
        <f t="shared" si="6"/>
        <v>Above Estimate</v>
      </c>
    </row>
    <row r="443" spans="1:16" x14ac:dyDescent="0.3">
      <c r="A443" s="1">
        <v>40256</v>
      </c>
      <c r="B443">
        <v>2009</v>
      </c>
      <c r="C443" t="s">
        <v>17</v>
      </c>
      <c r="D443">
        <v>128100</v>
      </c>
      <c r="E443">
        <v>295000</v>
      </c>
      <c r="F443" t="s">
        <v>13</v>
      </c>
      <c r="G443" t="s">
        <v>14</v>
      </c>
      <c r="H443">
        <v>3</v>
      </c>
      <c r="I443">
        <v>2</v>
      </c>
      <c r="J443">
        <v>977</v>
      </c>
      <c r="K443">
        <v>1.0259529999999999</v>
      </c>
      <c r="L443" t="s">
        <v>15</v>
      </c>
      <c r="M443">
        <f>V3__67[[#This Row],[Sale Price]]/V3__67[[#This Row],[carpet_area]]</f>
        <v>301.94472876151485</v>
      </c>
      <c r="N443">
        <f>IF(OR(V3__67[[#This Row],[Estimated Value]]="",V3__67[[#This Row],[Estimated Value]]=0),"",V3__67[[#This Row],[Sale Price]]-V3__67[[#This Row],[Estimated Value]])</f>
        <v>166900</v>
      </c>
      <c r="O443">
        <f>IF(OR(V3__67[[#This Row],[Estimated Value]]="",V3__67[[#This Row],[Estimated Value]]=0),"",(V3__67[[#This Row],[Sale Price]]-V3__67[[#This Row],[Estimated Value]])/V3__67[[#This Row],[Estimated Value]])</f>
        <v>1.3028883684621388</v>
      </c>
      <c r="P443" t="str">
        <f t="shared" si="6"/>
        <v>Above Estimate</v>
      </c>
    </row>
    <row r="444" spans="1:16" x14ac:dyDescent="0.3">
      <c r="A444" s="1">
        <v>40257</v>
      </c>
      <c r="B444">
        <v>2009</v>
      </c>
      <c r="C444" t="s">
        <v>29</v>
      </c>
      <c r="D444">
        <v>255800</v>
      </c>
      <c r="E444">
        <v>390000</v>
      </c>
      <c r="F444" t="s">
        <v>13</v>
      </c>
      <c r="G444" t="s">
        <v>14</v>
      </c>
      <c r="H444">
        <v>3</v>
      </c>
      <c r="I444">
        <v>3</v>
      </c>
      <c r="J444">
        <v>1069</v>
      </c>
      <c r="K444">
        <v>1.0259529999999999</v>
      </c>
      <c r="L444" t="s">
        <v>25</v>
      </c>
      <c r="M444">
        <f>V3__67[[#This Row],[Sale Price]]/V3__67[[#This Row],[carpet_area]]</f>
        <v>364.82694106641719</v>
      </c>
      <c r="N444">
        <f>IF(OR(V3__67[[#This Row],[Estimated Value]]="",V3__67[[#This Row],[Estimated Value]]=0),"",V3__67[[#This Row],[Sale Price]]-V3__67[[#This Row],[Estimated Value]])</f>
        <v>134200</v>
      </c>
      <c r="O444">
        <f>IF(OR(V3__67[[#This Row],[Estimated Value]]="",V3__67[[#This Row],[Estimated Value]]=0),"",(V3__67[[#This Row],[Sale Price]]-V3__67[[#This Row],[Estimated Value]])/V3__67[[#This Row],[Estimated Value]])</f>
        <v>0.52462861610633305</v>
      </c>
      <c r="P444" t="str">
        <f t="shared" si="6"/>
        <v>Above Estimate</v>
      </c>
    </row>
    <row r="445" spans="1:16" x14ac:dyDescent="0.3">
      <c r="A445" s="1">
        <v>40258</v>
      </c>
      <c r="B445">
        <v>2009</v>
      </c>
      <c r="C445" t="s">
        <v>26</v>
      </c>
      <c r="D445">
        <v>341740</v>
      </c>
      <c r="E445">
        <v>450000</v>
      </c>
      <c r="F445" t="s">
        <v>13</v>
      </c>
      <c r="G445" t="s">
        <v>14</v>
      </c>
      <c r="H445">
        <v>3</v>
      </c>
      <c r="I445">
        <v>1</v>
      </c>
      <c r="J445">
        <v>966</v>
      </c>
      <c r="K445">
        <v>1.0259529999999999</v>
      </c>
      <c r="L445" t="s">
        <v>15</v>
      </c>
      <c r="M445">
        <f>V3__67[[#This Row],[Sale Price]]/V3__67[[#This Row],[carpet_area]]</f>
        <v>465.83850931677017</v>
      </c>
      <c r="N445">
        <f>IF(OR(V3__67[[#This Row],[Estimated Value]]="",V3__67[[#This Row],[Estimated Value]]=0),"",V3__67[[#This Row],[Sale Price]]-V3__67[[#This Row],[Estimated Value]])</f>
        <v>108260</v>
      </c>
      <c r="O445">
        <f>IF(OR(V3__67[[#This Row],[Estimated Value]]="",V3__67[[#This Row],[Estimated Value]]=0),"",(V3__67[[#This Row],[Sale Price]]-V3__67[[#This Row],[Estimated Value]])/V3__67[[#This Row],[Estimated Value]])</f>
        <v>0.3167905425177035</v>
      </c>
      <c r="P445" t="str">
        <f t="shared" si="6"/>
        <v>Above Estimate</v>
      </c>
    </row>
    <row r="446" spans="1:16" x14ac:dyDescent="0.3">
      <c r="A446" s="1">
        <v>40259</v>
      </c>
      <c r="B446">
        <v>2009</v>
      </c>
      <c r="C446" t="s">
        <v>17</v>
      </c>
      <c r="D446">
        <v>138680</v>
      </c>
      <c r="E446">
        <v>282000</v>
      </c>
      <c r="F446" t="s">
        <v>13</v>
      </c>
      <c r="G446" t="s">
        <v>14</v>
      </c>
      <c r="H446">
        <v>3</v>
      </c>
      <c r="I446">
        <v>1</v>
      </c>
      <c r="J446">
        <v>1077</v>
      </c>
      <c r="K446">
        <v>1.0259529999999999</v>
      </c>
      <c r="L446" t="s">
        <v>15</v>
      </c>
      <c r="M446">
        <f>V3__67[[#This Row],[Sale Price]]/V3__67[[#This Row],[carpet_area]]</f>
        <v>261.8384401114206</v>
      </c>
      <c r="N446">
        <f>IF(OR(V3__67[[#This Row],[Estimated Value]]="",V3__67[[#This Row],[Estimated Value]]=0),"",V3__67[[#This Row],[Sale Price]]-V3__67[[#This Row],[Estimated Value]])</f>
        <v>143320</v>
      </c>
      <c r="O446">
        <f>IF(OR(V3__67[[#This Row],[Estimated Value]]="",V3__67[[#This Row],[Estimated Value]]=0),"",(V3__67[[#This Row],[Sale Price]]-V3__67[[#This Row],[Estimated Value]])/V3__67[[#This Row],[Estimated Value]])</f>
        <v>1.0334583213152582</v>
      </c>
      <c r="P446" t="str">
        <f t="shared" si="6"/>
        <v>Above Estimate</v>
      </c>
    </row>
    <row r="447" spans="1:16" x14ac:dyDescent="0.3">
      <c r="A447" s="1">
        <v>40260</v>
      </c>
      <c r="B447">
        <v>2009</v>
      </c>
      <c r="C447" t="s">
        <v>18</v>
      </c>
      <c r="D447">
        <v>245000</v>
      </c>
      <c r="E447">
        <v>487000</v>
      </c>
      <c r="F447" t="s">
        <v>19</v>
      </c>
      <c r="G447" t="s">
        <v>20</v>
      </c>
      <c r="H447">
        <v>4</v>
      </c>
      <c r="I447">
        <v>3</v>
      </c>
      <c r="J447">
        <v>1373</v>
      </c>
      <c r="K447">
        <v>1.0259529999999999</v>
      </c>
      <c r="L447" t="s">
        <v>25</v>
      </c>
      <c r="M447">
        <f>V3__67[[#This Row],[Sale Price]]/V3__67[[#This Row],[carpet_area]]</f>
        <v>354.69774217042971</v>
      </c>
      <c r="N447">
        <f>IF(OR(V3__67[[#This Row],[Estimated Value]]="",V3__67[[#This Row],[Estimated Value]]=0),"",V3__67[[#This Row],[Sale Price]]-V3__67[[#This Row],[Estimated Value]])</f>
        <v>242000</v>
      </c>
      <c r="O447">
        <f>IF(OR(V3__67[[#This Row],[Estimated Value]]="",V3__67[[#This Row],[Estimated Value]]=0),"",(V3__67[[#This Row],[Sale Price]]-V3__67[[#This Row],[Estimated Value]])/V3__67[[#This Row],[Estimated Value]])</f>
        <v>0.98775510204081629</v>
      </c>
      <c r="P447" t="str">
        <f t="shared" si="6"/>
        <v>Above Estimate</v>
      </c>
    </row>
    <row r="448" spans="1:16" x14ac:dyDescent="0.3">
      <c r="A448" s="1">
        <v>40261</v>
      </c>
      <c r="B448">
        <v>2009</v>
      </c>
      <c r="C448" t="s">
        <v>17</v>
      </c>
      <c r="D448">
        <v>97730</v>
      </c>
      <c r="E448">
        <v>174000</v>
      </c>
      <c r="F448" t="s">
        <v>19</v>
      </c>
      <c r="G448" t="s">
        <v>20</v>
      </c>
      <c r="H448">
        <v>4</v>
      </c>
      <c r="I448">
        <v>4</v>
      </c>
      <c r="J448">
        <v>1264</v>
      </c>
      <c r="K448">
        <v>1.0259529999999999</v>
      </c>
      <c r="L448" t="s">
        <v>16</v>
      </c>
      <c r="M448">
        <f>V3__67[[#This Row],[Sale Price]]/V3__67[[#This Row],[carpet_area]]</f>
        <v>137.65822784810126</v>
      </c>
      <c r="N448">
        <f>IF(OR(V3__67[[#This Row],[Estimated Value]]="",V3__67[[#This Row],[Estimated Value]]=0),"",V3__67[[#This Row],[Sale Price]]-V3__67[[#This Row],[Estimated Value]])</f>
        <v>76270</v>
      </c>
      <c r="O448">
        <f>IF(OR(V3__67[[#This Row],[Estimated Value]]="",V3__67[[#This Row],[Estimated Value]]=0),"",(V3__67[[#This Row],[Sale Price]]-V3__67[[#This Row],[Estimated Value]])/V3__67[[#This Row],[Estimated Value]])</f>
        <v>0.78041543026706228</v>
      </c>
      <c r="P448" t="str">
        <f t="shared" si="6"/>
        <v>Above Estimate</v>
      </c>
    </row>
    <row r="449" spans="1:16" x14ac:dyDescent="0.3">
      <c r="A449" s="1">
        <v>40262</v>
      </c>
      <c r="B449">
        <v>2009</v>
      </c>
      <c r="C449" t="s">
        <v>29</v>
      </c>
      <c r="D449">
        <v>273300</v>
      </c>
      <c r="E449">
        <v>400000</v>
      </c>
      <c r="F449" t="s">
        <v>13</v>
      </c>
      <c r="G449" t="s">
        <v>14</v>
      </c>
      <c r="H449">
        <v>3</v>
      </c>
      <c r="I449">
        <v>2</v>
      </c>
      <c r="J449">
        <v>1025</v>
      </c>
      <c r="K449">
        <v>1.0259529999999999</v>
      </c>
      <c r="L449" t="s">
        <v>16</v>
      </c>
      <c r="M449">
        <f>V3__67[[#This Row],[Sale Price]]/V3__67[[#This Row],[carpet_area]]</f>
        <v>390.2439024390244</v>
      </c>
      <c r="N449">
        <f>IF(OR(V3__67[[#This Row],[Estimated Value]]="",V3__67[[#This Row],[Estimated Value]]=0),"",V3__67[[#This Row],[Sale Price]]-V3__67[[#This Row],[Estimated Value]])</f>
        <v>126700</v>
      </c>
      <c r="O449">
        <f>IF(OR(V3__67[[#This Row],[Estimated Value]]="",V3__67[[#This Row],[Estimated Value]]=0),"",(V3__67[[#This Row],[Sale Price]]-V3__67[[#This Row],[Estimated Value]])/V3__67[[#This Row],[Estimated Value]])</f>
        <v>0.46359312111233075</v>
      </c>
      <c r="P449" t="str">
        <f t="shared" si="6"/>
        <v>Above Estimate</v>
      </c>
    </row>
    <row r="450" spans="1:16" x14ac:dyDescent="0.3">
      <c r="A450" s="1">
        <v>40263</v>
      </c>
      <c r="B450">
        <v>2009</v>
      </c>
      <c r="C450" t="s">
        <v>17</v>
      </c>
      <c r="D450">
        <v>93660</v>
      </c>
      <c r="E450">
        <v>60150</v>
      </c>
      <c r="F450" t="s">
        <v>19</v>
      </c>
      <c r="G450" t="s">
        <v>20</v>
      </c>
      <c r="H450">
        <v>4</v>
      </c>
      <c r="I450">
        <v>4</v>
      </c>
      <c r="J450">
        <v>1393</v>
      </c>
      <c r="K450">
        <v>1.0259529999999999</v>
      </c>
      <c r="L450" t="s">
        <v>25</v>
      </c>
      <c r="M450">
        <f>V3__67[[#This Row],[Sale Price]]/V3__67[[#This Row],[carpet_area]]</f>
        <v>43.180186647523328</v>
      </c>
      <c r="N450">
        <f>IF(OR(V3__67[[#This Row],[Estimated Value]]="",V3__67[[#This Row],[Estimated Value]]=0),"",V3__67[[#This Row],[Sale Price]]-V3__67[[#This Row],[Estimated Value]])</f>
        <v>-33510</v>
      </c>
      <c r="O450">
        <f>IF(OR(V3__67[[#This Row],[Estimated Value]]="",V3__67[[#This Row],[Estimated Value]]=0),"",(V3__67[[#This Row],[Sale Price]]-V3__67[[#This Row],[Estimated Value]])/V3__67[[#This Row],[Estimated Value]])</f>
        <v>-0.3577834721332479</v>
      </c>
      <c r="P450" t="str">
        <f t="shared" ref="P450:P513" si="7">IF(N450="","No Estimate",IF(N450&gt;0,"Above Estimate",IF(N450&lt;0,"Below Estimate","At Estimate")))</f>
        <v>Below Estimate</v>
      </c>
    </row>
    <row r="451" spans="1:16" x14ac:dyDescent="0.3">
      <c r="A451" s="1">
        <v>40264</v>
      </c>
      <c r="B451">
        <v>2009</v>
      </c>
      <c r="C451" t="s">
        <v>18</v>
      </c>
      <c r="D451">
        <v>409080</v>
      </c>
      <c r="E451">
        <v>500000</v>
      </c>
      <c r="F451" t="s">
        <v>13</v>
      </c>
      <c r="G451" t="s">
        <v>14</v>
      </c>
      <c r="H451">
        <v>3</v>
      </c>
      <c r="I451">
        <v>1</v>
      </c>
      <c r="J451">
        <v>912</v>
      </c>
      <c r="K451">
        <v>1.0259529999999999</v>
      </c>
      <c r="L451" t="s">
        <v>25</v>
      </c>
      <c r="M451">
        <f>V3__67[[#This Row],[Sale Price]]/V3__67[[#This Row],[carpet_area]]</f>
        <v>548.24561403508767</v>
      </c>
      <c r="N451">
        <f>IF(OR(V3__67[[#This Row],[Estimated Value]]="",V3__67[[#This Row],[Estimated Value]]=0),"",V3__67[[#This Row],[Sale Price]]-V3__67[[#This Row],[Estimated Value]])</f>
        <v>90920</v>
      </c>
      <c r="O451">
        <f>IF(OR(V3__67[[#This Row],[Estimated Value]]="",V3__67[[#This Row],[Estimated Value]]=0),"",(V3__67[[#This Row],[Sale Price]]-V3__67[[#This Row],[Estimated Value]])/V3__67[[#This Row],[Estimated Value]])</f>
        <v>0.22225481568397379</v>
      </c>
      <c r="P451" t="str">
        <f t="shared" si="7"/>
        <v>Above Estimate</v>
      </c>
    </row>
    <row r="452" spans="1:16" x14ac:dyDescent="0.3">
      <c r="A452" s="1">
        <v>40265</v>
      </c>
      <c r="B452">
        <v>2009</v>
      </c>
      <c r="C452" t="s">
        <v>17</v>
      </c>
      <c r="D452">
        <v>97240</v>
      </c>
      <c r="E452">
        <v>258000</v>
      </c>
      <c r="F452" t="s">
        <v>13</v>
      </c>
      <c r="G452" t="s">
        <v>14</v>
      </c>
      <c r="H452">
        <v>3</v>
      </c>
      <c r="I452">
        <v>3</v>
      </c>
      <c r="J452">
        <v>967</v>
      </c>
      <c r="K452">
        <v>1.0259529999999999</v>
      </c>
      <c r="L452" t="s">
        <v>16</v>
      </c>
      <c r="M452">
        <f>V3__67[[#This Row],[Sale Price]]/V3__67[[#This Row],[carpet_area]]</f>
        <v>266.80455015511893</v>
      </c>
      <c r="N452">
        <f>IF(OR(V3__67[[#This Row],[Estimated Value]]="",V3__67[[#This Row],[Estimated Value]]=0),"",V3__67[[#This Row],[Sale Price]]-V3__67[[#This Row],[Estimated Value]])</f>
        <v>160760</v>
      </c>
      <c r="O452">
        <f>IF(OR(V3__67[[#This Row],[Estimated Value]]="",V3__67[[#This Row],[Estimated Value]]=0),"",(V3__67[[#This Row],[Sale Price]]-V3__67[[#This Row],[Estimated Value]])/V3__67[[#This Row],[Estimated Value]])</f>
        <v>1.6532291238173591</v>
      </c>
      <c r="P452" t="str">
        <f t="shared" si="7"/>
        <v>Above Estimate</v>
      </c>
    </row>
    <row r="453" spans="1:16" x14ac:dyDescent="0.3">
      <c r="A453" s="1">
        <v>40266</v>
      </c>
      <c r="B453">
        <v>2009</v>
      </c>
      <c r="C453" t="s">
        <v>29</v>
      </c>
      <c r="D453">
        <v>182600</v>
      </c>
      <c r="E453">
        <v>274000</v>
      </c>
      <c r="F453" t="s">
        <v>13</v>
      </c>
      <c r="G453" t="s">
        <v>14</v>
      </c>
      <c r="H453">
        <v>3</v>
      </c>
      <c r="I453">
        <v>2</v>
      </c>
      <c r="J453">
        <v>922</v>
      </c>
      <c r="K453">
        <v>1.0259529999999999</v>
      </c>
      <c r="L453" t="s">
        <v>16</v>
      </c>
      <c r="M453">
        <f>V3__67[[#This Row],[Sale Price]]/V3__67[[#This Row],[carpet_area]]</f>
        <v>297.18004338394792</v>
      </c>
      <c r="N453">
        <f>IF(OR(V3__67[[#This Row],[Estimated Value]]="",V3__67[[#This Row],[Estimated Value]]=0),"",V3__67[[#This Row],[Sale Price]]-V3__67[[#This Row],[Estimated Value]])</f>
        <v>91400</v>
      </c>
      <c r="O453">
        <f>IF(OR(V3__67[[#This Row],[Estimated Value]]="",V3__67[[#This Row],[Estimated Value]]=0),"",(V3__67[[#This Row],[Sale Price]]-V3__67[[#This Row],[Estimated Value]])/V3__67[[#This Row],[Estimated Value]])</f>
        <v>0.5005476451259584</v>
      </c>
      <c r="P453" t="str">
        <f t="shared" si="7"/>
        <v>Above Estimate</v>
      </c>
    </row>
    <row r="454" spans="1:16" x14ac:dyDescent="0.3">
      <c r="A454" s="1">
        <v>40267</v>
      </c>
      <c r="B454">
        <v>2009</v>
      </c>
      <c r="C454" t="s">
        <v>17</v>
      </c>
      <c r="D454">
        <v>80500</v>
      </c>
      <c r="E454">
        <v>150000</v>
      </c>
      <c r="F454" t="s">
        <v>13</v>
      </c>
      <c r="G454" t="s">
        <v>14</v>
      </c>
      <c r="H454">
        <v>3</v>
      </c>
      <c r="I454">
        <v>2</v>
      </c>
      <c r="J454">
        <v>1043</v>
      </c>
      <c r="K454">
        <v>1.0259529999999999</v>
      </c>
      <c r="L454" t="s">
        <v>15</v>
      </c>
      <c r="M454">
        <f>V3__67[[#This Row],[Sale Price]]/V3__67[[#This Row],[carpet_area]]</f>
        <v>143.81591562799616</v>
      </c>
      <c r="N454">
        <f>IF(OR(V3__67[[#This Row],[Estimated Value]]="",V3__67[[#This Row],[Estimated Value]]=0),"",V3__67[[#This Row],[Sale Price]]-V3__67[[#This Row],[Estimated Value]])</f>
        <v>69500</v>
      </c>
      <c r="O454">
        <f>IF(OR(V3__67[[#This Row],[Estimated Value]]="",V3__67[[#This Row],[Estimated Value]]=0),"",(V3__67[[#This Row],[Sale Price]]-V3__67[[#This Row],[Estimated Value]])/V3__67[[#This Row],[Estimated Value]])</f>
        <v>0.86335403726708071</v>
      </c>
      <c r="P454" t="str">
        <f t="shared" si="7"/>
        <v>Above Estimate</v>
      </c>
    </row>
    <row r="455" spans="1:16" x14ac:dyDescent="0.3">
      <c r="A455" s="1">
        <v>40268</v>
      </c>
      <c r="B455">
        <v>2009</v>
      </c>
      <c r="C455" t="s">
        <v>17</v>
      </c>
      <c r="D455">
        <v>89170</v>
      </c>
      <c r="E455">
        <v>167000</v>
      </c>
      <c r="F455" t="s">
        <v>13</v>
      </c>
      <c r="G455" t="s">
        <v>14</v>
      </c>
      <c r="H455">
        <v>3</v>
      </c>
      <c r="I455">
        <v>2</v>
      </c>
      <c r="J455">
        <v>925</v>
      </c>
      <c r="K455">
        <v>1.0259529999999999</v>
      </c>
      <c r="L455" t="s">
        <v>22</v>
      </c>
      <c r="M455">
        <f>V3__67[[#This Row],[Sale Price]]/V3__67[[#This Row],[carpet_area]]</f>
        <v>180.54054054054055</v>
      </c>
      <c r="N455">
        <f>IF(OR(V3__67[[#This Row],[Estimated Value]]="",V3__67[[#This Row],[Estimated Value]]=0),"",V3__67[[#This Row],[Sale Price]]-V3__67[[#This Row],[Estimated Value]])</f>
        <v>77830</v>
      </c>
      <c r="O455">
        <f>IF(OR(V3__67[[#This Row],[Estimated Value]]="",V3__67[[#This Row],[Estimated Value]]=0),"",(V3__67[[#This Row],[Sale Price]]-V3__67[[#This Row],[Estimated Value]])/V3__67[[#This Row],[Estimated Value]])</f>
        <v>0.87282718403050352</v>
      </c>
      <c r="P455" t="str">
        <f t="shared" si="7"/>
        <v>Above Estimate</v>
      </c>
    </row>
    <row r="456" spans="1:16" x14ac:dyDescent="0.3">
      <c r="A456" s="1">
        <v>40269</v>
      </c>
      <c r="B456">
        <v>2009</v>
      </c>
      <c r="C456" t="s">
        <v>29</v>
      </c>
      <c r="D456">
        <v>356200</v>
      </c>
      <c r="E456">
        <v>207500</v>
      </c>
      <c r="F456" t="s">
        <v>13</v>
      </c>
      <c r="G456" t="s">
        <v>14</v>
      </c>
      <c r="H456">
        <v>3</v>
      </c>
      <c r="I456">
        <v>1</v>
      </c>
      <c r="J456">
        <v>1031</v>
      </c>
      <c r="K456">
        <v>1.0259529999999999</v>
      </c>
      <c r="L456" t="s">
        <v>16</v>
      </c>
      <c r="M456">
        <f>V3__67[[#This Row],[Sale Price]]/V3__67[[#This Row],[carpet_area]]</f>
        <v>201.26091173617846</v>
      </c>
      <c r="N456">
        <f>IF(OR(V3__67[[#This Row],[Estimated Value]]="",V3__67[[#This Row],[Estimated Value]]=0),"",V3__67[[#This Row],[Sale Price]]-V3__67[[#This Row],[Estimated Value]])</f>
        <v>-148700</v>
      </c>
      <c r="O456">
        <f>IF(OR(V3__67[[#This Row],[Estimated Value]]="",V3__67[[#This Row],[Estimated Value]]=0),"",(V3__67[[#This Row],[Sale Price]]-V3__67[[#This Row],[Estimated Value]])/V3__67[[#This Row],[Estimated Value]])</f>
        <v>-0.41746209994385175</v>
      </c>
      <c r="P456" t="str">
        <f t="shared" si="7"/>
        <v>Below Estimate</v>
      </c>
    </row>
    <row r="457" spans="1:16" x14ac:dyDescent="0.3">
      <c r="A457" s="1">
        <v>40270</v>
      </c>
      <c r="B457">
        <v>2009</v>
      </c>
      <c r="C457" t="s">
        <v>29</v>
      </c>
      <c r="D457">
        <v>631800</v>
      </c>
      <c r="E457">
        <v>1372500</v>
      </c>
      <c r="F457" t="s">
        <v>13</v>
      </c>
      <c r="G457" t="s">
        <v>14</v>
      </c>
      <c r="H457">
        <v>3</v>
      </c>
      <c r="I457">
        <v>3</v>
      </c>
      <c r="J457">
        <v>964</v>
      </c>
      <c r="K457">
        <v>1.0259529999999999</v>
      </c>
      <c r="L457" t="s">
        <v>22</v>
      </c>
      <c r="M457">
        <f>V3__67[[#This Row],[Sale Price]]/V3__67[[#This Row],[carpet_area]]</f>
        <v>1423.7551867219918</v>
      </c>
      <c r="N457">
        <f>IF(OR(V3__67[[#This Row],[Estimated Value]]="",V3__67[[#This Row],[Estimated Value]]=0),"",V3__67[[#This Row],[Sale Price]]-V3__67[[#This Row],[Estimated Value]])</f>
        <v>740700</v>
      </c>
      <c r="O457">
        <f>IF(OR(V3__67[[#This Row],[Estimated Value]]="",V3__67[[#This Row],[Estimated Value]]=0),"",(V3__67[[#This Row],[Sale Price]]-V3__67[[#This Row],[Estimated Value]])/V3__67[[#This Row],[Estimated Value]])</f>
        <v>1.1723646723646723</v>
      </c>
      <c r="P457" t="str">
        <f t="shared" si="7"/>
        <v>Above Estimate</v>
      </c>
    </row>
    <row r="458" spans="1:16" x14ac:dyDescent="0.3">
      <c r="A458" s="1">
        <v>40271</v>
      </c>
      <c r="B458">
        <v>2009</v>
      </c>
      <c r="C458" t="s">
        <v>17</v>
      </c>
      <c r="D458">
        <v>152300</v>
      </c>
      <c r="E458">
        <v>47000</v>
      </c>
      <c r="F458" t="s">
        <v>19</v>
      </c>
      <c r="G458" t="s">
        <v>20</v>
      </c>
      <c r="H458">
        <v>4</v>
      </c>
      <c r="I458">
        <v>4</v>
      </c>
      <c r="J458">
        <v>1478</v>
      </c>
      <c r="K458">
        <v>1.0259529999999999</v>
      </c>
      <c r="L458" t="s">
        <v>15</v>
      </c>
      <c r="M458">
        <f>V3__67[[#This Row],[Sale Price]]/V3__67[[#This Row],[carpet_area]]</f>
        <v>31.799729364005412</v>
      </c>
      <c r="N458">
        <f>IF(OR(V3__67[[#This Row],[Estimated Value]]="",V3__67[[#This Row],[Estimated Value]]=0),"",V3__67[[#This Row],[Sale Price]]-V3__67[[#This Row],[Estimated Value]])</f>
        <v>-105300</v>
      </c>
      <c r="O458">
        <f>IF(OR(V3__67[[#This Row],[Estimated Value]]="",V3__67[[#This Row],[Estimated Value]]=0),"",(V3__67[[#This Row],[Sale Price]]-V3__67[[#This Row],[Estimated Value]])/V3__67[[#This Row],[Estimated Value]])</f>
        <v>-0.6913985554826001</v>
      </c>
      <c r="P458" t="str">
        <f t="shared" si="7"/>
        <v>Below Estimate</v>
      </c>
    </row>
    <row r="459" spans="1:16" x14ac:dyDescent="0.3">
      <c r="A459" s="1">
        <v>40272</v>
      </c>
      <c r="B459">
        <v>2009</v>
      </c>
      <c r="C459" t="s">
        <v>26</v>
      </c>
      <c r="D459">
        <v>898590</v>
      </c>
      <c r="E459">
        <v>1195000</v>
      </c>
      <c r="F459" t="s">
        <v>13</v>
      </c>
      <c r="G459" t="s">
        <v>14</v>
      </c>
      <c r="H459">
        <v>3</v>
      </c>
      <c r="I459">
        <v>2</v>
      </c>
      <c r="J459">
        <v>947</v>
      </c>
      <c r="K459">
        <v>1.0259529999999999</v>
      </c>
      <c r="L459" t="s">
        <v>15</v>
      </c>
      <c r="M459">
        <f>V3__67[[#This Row],[Sale Price]]/V3__67[[#This Row],[carpet_area]]</f>
        <v>1261.8796198521648</v>
      </c>
      <c r="N459">
        <f>IF(OR(V3__67[[#This Row],[Estimated Value]]="",V3__67[[#This Row],[Estimated Value]]=0),"",V3__67[[#This Row],[Sale Price]]-V3__67[[#This Row],[Estimated Value]])</f>
        <v>296410</v>
      </c>
      <c r="O459">
        <f>IF(OR(V3__67[[#This Row],[Estimated Value]]="",V3__67[[#This Row],[Estimated Value]]=0),"",(V3__67[[#This Row],[Sale Price]]-V3__67[[#This Row],[Estimated Value]])/V3__67[[#This Row],[Estimated Value]])</f>
        <v>0.32986122703346354</v>
      </c>
      <c r="P459" t="str">
        <f t="shared" si="7"/>
        <v>Above Estimate</v>
      </c>
    </row>
    <row r="460" spans="1:16" x14ac:dyDescent="0.3">
      <c r="A460" s="1">
        <v>40273</v>
      </c>
      <c r="B460">
        <v>2010</v>
      </c>
      <c r="C460" t="s">
        <v>26</v>
      </c>
      <c r="D460">
        <v>762090</v>
      </c>
      <c r="E460">
        <v>1060000</v>
      </c>
      <c r="F460" t="s">
        <v>13</v>
      </c>
      <c r="G460" t="s">
        <v>14</v>
      </c>
      <c r="H460">
        <v>3</v>
      </c>
      <c r="I460">
        <v>3</v>
      </c>
      <c r="J460">
        <v>1036</v>
      </c>
      <c r="K460">
        <v>1.025846</v>
      </c>
      <c r="L460" t="s">
        <v>15</v>
      </c>
      <c r="M460">
        <f>V3__67[[#This Row],[Sale Price]]/V3__67[[#This Row],[carpet_area]]</f>
        <v>1023.1660231660231</v>
      </c>
      <c r="N460">
        <f>IF(OR(V3__67[[#This Row],[Estimated Value]]="",V3__67[[#This Row],[Estimated Value]]=0),"",V3__67[[#This Row],[Sale Price]]-V3__67[[#This Row],[Estimated Value]])</f>
        <v>297910</v>
      </c>
      <c r="O460">
        <f>IF(OR(V3__67[[#This Row],[Estimated Value]]="",V3__67[[#This Row],[Estimated Value]]=0),"",(V3__67[[#This Row],[Sale Price]]-V3__67[[#This Row],[Estimated Value]])/V3__67[[#This Row],[Estimated Value]])</f>
        <v>0.39091183456022255</v>
      </c>
      <c r="P460" t="str">
        <f t="shared" si="7"/>
        <v>Above Estimate</v>
      </c>
    </row>
    <row r="461" spans="1:16" x14ac:dyDescent="0.3">
      <c r="A461" s="1">
        <v>40274</v>
      </c>
      <c r="B461">
        <v>2010</v>
      </c>
      <c r="C461" t="s">
        <v>21</v>
      </c>
      <c r="D461">
        <v>608440</v>
      </c>
      <c r="E461">
        <v>850000</v>
      </c>
      <c r="F461" t="s">
        <v>13</v>
      </c>
      <c r="G461" t="s">
        <v>14</v>
      </c>
      <c r="H461">
        <v>3</v>
      </c>
      <c r="I461">
        <v>1</v>
      </c>
      <c r="J461">
        <v>900</v>
      </c>
      <c r="K461">
        <v>1.025846</v>
      </c>
      <c r="L461" t="s">
        <v>25</v>
      </c>
      <c r="M461">
        <f>V3__67[[#This Row],[Sale Price]]/V3__67[[#This Row],[carpet_area]]</f>
        <v>944.44444444444446</v>
      </c>
      <c r="N461">
        <f>IF(OR(V3__67[[#This Row],[Estimated Value]]="",V3__67[[#This Row],[Estimated Value]]=0),"",V3__67[[#This Row],[Sale Price]]-V3__67[[#This Row],[Estimated Value]])</f>
        <v>241560</v>
      </c>
      <c r="O461">
        <f>IF(OR(V3__67[[#This Row],[Estimated Value]]="",V3__67[[#This Row],[Estimated Value]]=0),"",(V3__67[[#This Row],[Sale Price]]-V3__67[[#This Row],[Estimated Value]])/V3__67[[#This Row],[Estimated Value]])</f>
        <v>0.3970153178620735</v>
      </c>
      <c r="P461" t="str">
        <f t="shared" si="7"/>
        <v>Above Estimate</v>
      </c>
    </row>
    <row r="462" spans="1:16" x14ac:dyDescent="0.3">
      <c r="A462" s="1">
        <v>40275</v>
      </c>
      <c r="B462">
        <v>2010</v>
      </c>
      <c r="C462" t="s">
        <v>17</v>
      </c>
      <c r="D462">
        <v>182490</v>
      </c>
      <c r="E462">
        <v>315000</v>
      </c>
      <c r="F462" t="s">
        <v>23</v>
      </c>
      <c r="G462" t="s">
        <v>24</v>
      </c>
      <c r="H462">
        <v>6</v>
      </c>
      <c r="I462">
        <v>5</v>
      </c>
      <c r="J462">
        <v>2148</v>
      </c>
      <c r="K462">
        <v>1.025846</v>
      </c>
      <c r="L462" t="s">
        <v>15</v>
      </c>
      <c r="M462">
        <f>V3__67[[#This Row],[Sale Price]]/V3__67[[#This Row],[carpet_area]]</f>
        <v>146.64804469273744</v>
      </c>
      <c r="N462">
        <f>IF(OR(V3__67[[#This Row],[Estimated Value]]="",V3__67[[#This Row],[Estimated Value]]=0),"",V3__67[[#This Row],[Sale Price]]-V3__67[[#This Row],[Estimated Value]])</f>
        <v>132510</v>
      </c>
      <c r="O462">
        <f>IF(OR(V3__67[[#This Row],[Estimated Value]]="",V3__67[[#This Row],[Estimated Value]]=0),"",(V3__67[[#This Row],[Sale Price]]-V3__67[[#This Row],[Estimated Value]])/V3__67[[#This Row],[Estimated Value]])</f>
        <v>0.72612197928653621</v>
      </c>
      <c r="P462" t="str">
        <f t="shared" si="7"/>
        <v>Above Estimate</v>
      </c>
    </row>
    <row r="463" spans="1:16" x14ac:dyDescent="0.3">
      <c r="A463" s="1">
        <v>40276</v>
      </c>
      <c r="B463">
        <v>2010</v>
      </c>
      <c r="C463" t="s">
        <v>21</v>
      </c>
      <c r="D463">
        <v>640220</v>
      </c>
      <c r="E463">
        <v>60576</v>
      </c>
      <c r="F463" t="s">
        <v>19</v>
      </c>
      <c r="G463" t="s">
        <v>20</v>
      </c>
      <c r="H463">
        <v>4</v>
      </c>
      <c r="I463">
        <v>4</v>
      </c>
      <c r="J463">
        <v>1324</v>
      </c>
      <c r="K463">
        <v>1.025846</v>
      </c>
      <c r="L463" t="s">
        <v>25</v>
      </c>
      <c r="M463">
        <f>V3__67[[#This Row],[Sale Price]]/V3__67[[#This Row],[carpet_area]]</f>
        <v>45.75226586102719</v>
      </c>
      <c r="N463">
        <f>IF(OR(V3__67[[#This Row],[Estimated Value]]="",V3__67[[#This Row],[Estimated Value]]=0),"",V3__67[[#This Row],[Sale Price]]-V3__67[[#This Row],[Estimated Value]])</f>
        <v>-579644</v>
      </c>
      <c r="O463">
        <f>IF(OR(V3__67[[#This Row],[Estimated Value]]="",V3__67[[#This Row],[Estimated Value]]=0),"",(V3__67[[#This Row],[Sale Price]]-V3__67[[#This Row],[Estimated Value]])/V3__67[[#This Row],[Estimated Value]])</f>
        <v>-0.90538252475711478</v>
      </c>
      <c r="P463" t="str">
        <f t="shared" si="7"/>
        <v>Below Estimate</v>
      </c>
    </row>
    <row r="464" spans="1:16" x14ac:dyDescent="0.3">
      <c r="A464" s="1">
        <v>40277</v>
      </c>
      <c r="B464">
        <v>2010</v>
      </c>
      <c r="C464" t="s">
        <v>18</v>
      </c>
      <c r="D464">
        <v>216160</v>
      </c>
      <c r="E464">
        <v>385000</v>
      </c>
      <c r="F464" t="s">
        <v>13</v>
      </c>
      <c r="G464" t="s">
        <v>14</v>
      </c>
      <c r="H464">
        <v>3</v>
      </c>
      <c r="I464">
        <v>3</v>
      </c>
      <c r="J464">
        <v>1048</v>
      </c>
      <c r="K464">
        <v>1.025846</v>
      </c>
      <c r="L464" t="s">
        <v>22</v>
      </c>
      <c r="M464">
        <f>V3__67[[#This Row],[Sale Price]]/V3__67[[#This Row],[carpet_area]]</f>
        <v>367.36641221374043</v>
      </c>
      <c r="N464">
        <f>IF(OR(V3__67[[#This Row],[Estimated Value]]="",V3__67[[#This Row],[Estimated Value]]=0),"",V3__67[[#This Row],[Sale Price]]-V3__67[[#This Row],[Estimated Value]])</f>
        <v>168840</v>
      </c>
      <c r="O464">
        <f>IF(OR(V3__67[[#This Row],[Estimated Value]]="",V3__67[[#This Row],[Estimated Value]]=0),"",(V3__67[[#This Row],[Sale Price]]-V3__67[[#This Row],[Estimated Value]])/V3__67[[#This Row],[Estimated Value]])</f>
        <v>0.7810880829015544</v>
      </c>
      <c r="P464" t="str">
        <f t="shared" si="7"/>
        <v>Above Estimate</v>
      </c>
    </row>
    <row r="465" spans="1:16" x14ac:dyDescent="0.3">
      <c r="A465" s="1">
        <v>40278</v>
      </c>
      <c r="B465">
        <v>2010</v>
      </c>
      <c r="C465" t="s">
        <v>21</v>
      </c>
      <c r="D465">
        <v>5657050</v>
      </c>
      <c r="E465">
        <v>6901000</v>
      </c>
      <c r="F465" t="s">
        <v>13</v>
      </c>
      <c r="G465" t="s">
        <v>14</v>
      </c>
      <c r="H465">
        <v>3</v>
      </c>
      <c r="I465">
        <v>3</v>
      </c>
      <c r="J465">
        <v>1076</v>
      </c>
      <c r="K465">
        <v>1.025846</v>
      </c>
      <c r="L465" t="s">
        <v>15</v>
      </c>
      <c r="M465">
        <f>V3__67[[#This Row],[Sale Price]]/V3__67[[#This Row],[carpet_area]]</f>
        <v>6413.5687732342003</v>
      </c>
      <c r="N465">
        <f>IF(OR(V3__67[[#This Row],[Estimated Value]]="",V3__67[[#This Row],[Estimated Value]]=0),"",V3__67[[#This Row],[Sale Price]]-V3__67[[#This Row],[Estimated Value]])</f>
        <v>1243950</v>
      </c>
      <c r="O465">
        <f>IF(OR(V3__67[[#This Row],[Estimated Value]]="",V3__67[[#This Row],[Estimated Value]]=0),"",(V3__67[[#This Row],[Sale Price]]-V3__67[[#This Row],[Estimated Value]])/V3__67[[#This Row],[Estimated Value]])</f>
        <v>0.21989376088243873</v>
      </c>
      <c r="P465" t="str">
        <f t="shared" si="7"/>
        <v>Above Estimate</v>
      </c>
    </row>
    <row r="466" spans="1:16" x14ac:dyDescent="0.3">
      <c r="A466" s="1">
        <v>40279</v>
      </c>
      <c r="B466">
        <v>2010</v>
      </c>
      <c r="C466" t="s">
        <v>17</v>
      </c>
      <c r="D466">
        <v>62450</v>
      </c>
      <c r="E466">
        <v>191020</v>
      </c>
      <c r="F466" t="s">
        <v>19</v>
      </c>
      <c r="G466" t="s">
        <v>20</v>
      </c>
      <c r="H466">
        <v>4</v>
      </c>
      <c r="I466">
        <v>3</v>
      </c>
      <c r="J466">
        <v>1394</v>
      </c>
      <c r="K466">
        <v>1.025846</v>
      </c>
      <c r="L466" t="s">
        <v>25</v>
      </c>
      <c r="M466">
        <f>V3__67[[#This Row],[Sale Price]]/V3__67[[#This Row],[carpet_area]]</f>
        <v>137.03012912482066</v>
      </c>
      <c r="N466">
        <f>IF(OR(V3__67[[#This Row],[Estimated Value]]="",V3__67[[#This Row],[Estimated Value]]=0),"",V3__67[[#This Row],[Sale Price]]-V3__67[[#This Row],[Estimated Value]])</f>
        <v>128570</v>
      </c>
      <c r="O466">
        <f>IF(OR(V3__67[[#This Row],[Estimated Value]]="",V3__67[[#This Row],[Estimated Value]]=0),"",(V3__67[[#This Row],[Sale Price]]-V3__67[[#This Row],[Estimated Value]])/V3__67[[#This Row],[Estimated Value]])</f>
        <v>2.0587670136108889</v>
      </c>
      <c r="P466" t="str">
        <f t="shared" si="7"/>
        <v>Above Estimate</v>
      </c>
    </row>
    <row r="467" spans="1:16" x14ac:dyDescent="0.3">
      <c r="A467" s="1">
        <v>40280</v>
      </c>
      <c r="B467">
        <v>2010</v>
      </c>
      <c r="C467" t="s">
        <v>26</v>
      </c>
      <c r="D467">
        <v>304360</v>
      </c>
      <c r="E467">
        <v>351000</v>
      </c>
      <c r="F467" t="s">
        <v>13</v>
      </c>
      <c r="G467" t="s">
        <v>14</v>
      </c>
      <c r="H467">
        <v>3</v>
      </c>
      <c r="I467">
        <v>3</v>
      </c>
      <c r="J467">
        <v>901</v>
      </c>
      <c r="K467">
        <v>1.025846</v>
      </c>
      <c r="L467" t="s">
        <v>15</v>
      </c>
      <c r="M467">
        <f>V3__67[[#This Row],[Sale Price]]/V3__67[[#This Row],[carpet_area]]</f>
        <v>389.56714761376247</v>
      </c>
      <c r="N467">
        <f>IF(OR(V3__67[[#This Row],[Estimated Value]]="",V3__67[[#This Row],[Estimated Value]]=0),"",V3__67[[#This Row],[Sale Price]]-V3__67[[#This Row],[Estimated Value]])</f>
        <v>46640</v>
      </c>
      <c r="O467">
        <f>IF(OR(V3__67[[#This Row],[Estimated Value]]="",V3__67[[#This Row],[Estimated Value]]=0),"",(V3__67[[#This Row],[Sale Price]]-V3__67[[#This Row],[Estimated Value]])/V3__67[[#This Row],[Estimated Value]])</f>
        <v>0.15323958470232618</v>
      </c>
      <c r="P467" t="str">
        <f t="shared" si="7"/>
        <v>Above Estimate</v>
      </c>
    </row>
    <row r="468" spans="1:16" x14ac:dyDescent="0.3">
      <c r="A468" s="1">
        <v>40281</v>
      </c>
      <c r="B468">
        <v>2010</v>
      </c>
      <c r="C468" t="s">
        <v>29</v>
      </c>
      <c r="D468">
        <v>117100</v>
      </c>
      <c r="E468">
        <v>130000</v>
      </c>
      <c r="F468" t="s">
        <v>13</v>
      </c>
      <c r="G468" t="s">
        <v>14</v>
      </c>
      <c r="H468">
        <v>3</v>
      </c>
      <c r="I468">
        <v>1</v>
      </c>
      <c r="J468">
        <v>924</v>
      </c>
      <c r="K468">
        <v>1.025846</v>
      </c>
      <c r="L468" t="s">
        <v>16</v>
      </c>
      <c r="M468">
        <f>V3__67[[#This Row],[Sale Price]]/V3__67[[#This Row],[carpet_area]]</f>
        <v>140.69264069264068</v>
      </c>
      <c r="N468">
        <f>IF(OR(V3__67[[#This Row],[Estimated Value]]="",V3__67[[#This Row],[Estimated Value]]=0),"",V3__67[[#This Row],[Sale Price]]-V3__67[[#This Row],[Estimated Value]])</f>
        <v>12900</v>
      </c>
      <c r="O468">
        <f>IF(OR(V3__67[[#This Row],[Estimated Value]]="",V3__67[[#This Row],[Estimated Value]]=0),"",(V3__67[[#This Row],[Sale Price]]-V3__67[[#This Row],[Estimated Value]])/V3__67[[#This Row],[Estimated Value]])</f>
        <v>0.11016225448334757</v>
      </c>
      <c r="P468" t="str">
        <f t="shared" si="7"/>
        <v>Above Estimate</v>
      </c>
    </row>
    <row r="469" spans="1:16" x14ac:dyDescent="0.3">
      <c r="A469" s="1">
        <v>40282</v>
      </c>
      <c r="B469">
        <v>2010</v>
      </c>
      <c r="C469" t="s">
        <v>21</v>
      </c>
      <c r="D469">
        <v>699510</v>
      </c>
      <c r="E469">
        <v>790000</v>
      </c>
      <c r="F469" t="s">
        <v>13</v>
      </c>
      <c r="G469" t="s">
        <v>14</v>
      </c>
      <c r="H469">
        <v>3</v>
      </c>
      <c r="I469">
        <v>1</v>
      </c>
      <c r="J469">
        <v>1076</v>
      </c>
      <c r="K469">
        <v>1.025846</v>
      </c>
      <c r="L469" t="s">
        <v>16</v>
      </c>
      <c r="M469">
        <f>V3__67[[#This Row],[Sale Price]]/V3__67[[#This Row],[carpet_area]]</f>
        <v>734.20074349442382</v>
      </c>
      <c r="N469">
        <f>IF(OR(V3__67[[#This Row],[Estimated Value]]="",V3__67[[#This Row],[Estimated Value]]=0),"",V3__67[[#This Row],[Sale Price]]-V3__67[[#This Row],[Estimated Value]])</f>
        <v>90490</v>
      </c>
      <c r="O469">
        <f>IF(OR(V3__67[[#This Row],[Estimated Value]]="",V3__67[[#This Row],[Estimated Value]]=0),"",(V3__67[[#This Row],[Sale Price]]-V3__67[[#This Row],[Estimated Value]])/V3__67[[#This Row],[Estimated Value]])</f>
        <v>0.12936198195879972</v>
      </c>
      <c r="P469" t="str">
        <f t="shared" si="7"/>
        <v>Above Estimate</v>
      </c>
    </row>
    <row r="470" spans="1:16" x14ac:dyDescent="0.3">
      <c r="A470" s="1">
        <v>40283</v>
      </c>
      <c r="B470">
        <v>2010</v>
      </c>
      <c r="C470" t="s">
        <v>18</v>
      </c>
      <c r="D470">
        <v>195860</v>
      </c>
      <c r="E470">
        <v>560000</v>
      </c>
      <c r="F470" t="s">
        <v>19</v>
      </c>
      <c r="G470" t="s">
        <v>20</v>
      </c>
      <c r="H470">
        <v>4</v>
      </c>
      <c r="I470">
        <v>4</v>
      </c>
      <c r="J470">
        <v>1473</v>
      </c>
      <c r="K470">
        <v>1.025846</v>
      </c>
      <c r="L470" t="s">
        <v>25</v>
      </c>
      <c r="M470">
        <f>V3__67[[#This Row],[Sale Price]]/V3__67[[#This Row],[carpet_area]]</f>
        <v>380.17651052274272</v>
      </c>
      <c r="N470">
        <f>IF(OR(V3__67[[#This Row],[Estimated Value]]="",V3__67[[#This Row],[Estimated Value]]=0),"",V3__67[[#This Row],[Sale Price]]-V3__67[[#This Row],[Estimated Value]])</f>
        <v>364140</v>
      </c>
      <c r="O470">
        <f>IF(OR(V3__67[[#This Row],[Estimated Value]]="",V3__67[[#This Row],[Estimated Value]]=0),"",(V3__67[[#This Row],[Sale Price]]-V3__67[[#This Row],[Estimated Value]])/V3__67[[#This Row],[Estimated Value]])</f>
        <v>1.8591851322373123</v>
      </c>
      <c r="P470" t="str">
        <f t="shared" si="7"/>
        <v>Above Estimate</v>
      </c>
    </row>
    <row r="471" spans="1:16" x14ac:dyDescent="0.3">
      <c r="A471" s="1">
        <v>40284</v>
      </c>
      <c r="B471">
        <v>2010</v>
      </c>
      <c r="C471" t="s">
        <v>21</v>
      </c>
      <c r="D471">
        <v>617680</v>
      </c>
      <c r="E471">
        <v>1012500</v>
      </c>
      <c r="F471" t="s">
        <v>13</v>
      </c>
      <c r="G471" t="s">
        <v>14</v>
      </c>
      <c r="H471">
        <v>3</v>
      </c>
      <c r="I471">
        <v>1</v>
      </c>
      <c r="J471">
        <v>1065</v>
      </c>
      <c r="K471">
        <v>1.025846</v>
      </c>
      <c r="L471" t="s">
        <v>15</v>
      </c>
      <c r="M471">
        <f>V3__67[[#This Row],[Sale Price]]/V3__67[[#This Row],[carpet_area]]</f>
        <v>950.70422535211264</v>
      </c>
      <c r="N471">
        <f>IF(OR(V3__67[[#This Row],[Estimated Value]]="",V3__67[[#This Row],[Estimated Value]]=0),"",V3__67[[#This Row],[Sale Price]]-V3__67[[#This Row],[Estimated Value]])</f>
        <v>394820</v>
      </c>
      <c r="O471">
        <f>IF(OR(V3__67[[#This Row],[Estimated Value]]="",V3__67[[#This Row],[Estimated Value]]=0),"",(V3__67[[#This Row],[Sale Price]]-V3__67[[#This Row],[Estimated Value]])/V3__67[[#This Row],[Estimated Value]])</f>
        <v>0.63919829037689413</v>
      </c>
      <c r="P471" t="str">
        <f t="shared" si="7"/>
        <v>Above Estimate</v>
      </c>
    </row>
    <row r="472" spans="1:16" x14ac:dyDescent="0.3">
      <c r="A472" s="1">
        <v>40285</v>
      </c>
      <c r="B472">
        <v>2010</v>
      </c>
      <c r="C472" t="s">
        <v>29</v>
      </c>
      <c r="D472">
        <v>738500</v>
      </c>
      <c r="E472">
        <v>1430000</v>
      </c>
      <c r="F472" t="s">
        <v>13</v>
      </c>
      <c r="G472" t="s">
        <v>14</v>
      </c>
      <c r="H472">
        <v>3</v>
      </c>
      <c r="I472">
        <v>3</v>
      </c>
      <c r="J472">
        <v>1005</v>
      </c>
      <c r="K472">
        <v>1.025846</v>
      </c>
      <c r="L472" t="s">
        <v>25</v>
      </c>
      <c r="M472">
        <f>V3__67[[#This Row],[Sale Price]]/V3__67[[#This Row],[carpet_area]]</f>
        <v>1422.8855721393036</v>
      </c>
      <c r="N472">
        <f>IF(OR(V3__67[[#This Row],[Estimated Value]]="",V3__67[[#This Row],[Estimated Value]]=0),"",V3__67[[#This Row],[Sale Price]]-V3__67[[#This Row],[Estimated Value]])</f>
        <v>691500</v>
      </c>
      <c r="O472">
        <f>IF(OR(V3__67[[#This Row],[Estimated Value]]="",V3__67[[#This Row],[Estimated Value]]=0),"",(V3__67[[#This Row],[Sale Price]]-V3__67[[#This Row],[Estimated Value]])/V3__67[[#This Row],[Estimated Value]])</f>
        <v>0.93635748138117803</v>
      </c>
      <c r="P472" t="str">
        <f t="shared" si="7"/>
        <v>Above Estimate</v>
      </c>
    </row>
    <row r="473" spans="1:16" x14ac:dyDescent="0.3">
      <c r="A473" s="1">
        <v>40286</v>
      </c>
      <c r="B473">
        <v>2010</v>
      </c>
      <c r="C473" t="s">
        <v>17</v>
      </c>
      <c r="D473">
        <v>0</v>
      </c>
      <c r="E473">
        <v>199750</v>
      </c>
      <c r="F473" t="s">
        <v>23</v>
      </c>
      <c r="G473" t="s">
        <v>24</v>
      </c>
      <c r="H473">
        <v>6</v>
      </c>
      <c r="I473">
        <v>5</v>
      </c>
      <c r="J473">
        <v>1895</v>
      </c>
      <c r="K473">
        <v>1.025846</v>
      </c>
      <c r="L473" t="s">
        <v>16</v>
      </c>
      <c r="M473">
        <f>V3__67[[#This Row],[Sale Price]]/V3__67[[#This Row],[carpet_area]]</f>
        <v>105.4089709762533</v>
      </c>
      <c r="N473" t="str">
        <f>IF(OR(V3__67[[#This Row],[Estimated Value]]="",V3__67[[#This Row],[Estimated Value]]=0),"",V3__67[[#This Row],[Sale Price]]-V3__67[[#This Row],[Estimated Value]])</f>
        <v/>
      </c>
      <c r="O473" t="str">
        <f>IF(OR(V3__67[[#This Row],[Estimated Value]]="",V3__67[[#This Row],[Estimated Value]]=0),"",(V3__67[[#This Row],[Sale Price]]-V3__67[[#This Row],[Estimated Value]])/V3__67[[#This Row],[Estimated Value]])</f>
        <v/>
      </c>
      <c r="P473" t="str">
        <f t="shared" si="7"/>
        <v>No Estimate</v>
      </c>
    </row>
    <row r="474" spans="1:16" x14ac:dyDescent="0.3">
      <c r="A474" s="1">
        <v>40287</v>
      </c>
      <c r="B474">
        <v>2010</v>
      </c>
      <c r="C474" t="s">
        <v>17</v>
      </c>
      <c r="D474">
        <v>101370</v>
      </c>
      <c r="E474">
        <v>242796</v>
      </c>
      <c r="F474" t="s">
        <v>19</v>
      </c>
      <c r="G474" t="s">
        <v>20</v>
      </c>
      <c r="H474">
        <v>4</v>
      </c>
      <c r="I474">
        <v>2</v>
      </c>
      <c r="J474">
        <v>1231</v>
      </c>
      <c r="K474">
        <v>1.025846</v>
      </c>
      <c r="L474" t="s">
        <v>25</v>
      </c>
      <c r="M474">
        <f>V3__67[[#This Row],[Sale Price]]/V3__67[[#This Row],[carpet_area]]</f>
        <v>197.23476848090982</v>
      </c>
      <c r="N474">
        <f>IF(OR(V3__67[[#This Row],[Estimated Value]]="",V3__67[[#This Row],[Estimated Value]]=0),"",V3__67[[#This Row],[Sale Price]]-V3__67[[#This Row],[Estimated Value]])</f>
        <v>141426</v>
      </c>
      <c r="O474">
        <f>IF(OR(V3__67[[#This Row],[Estimated Value]]="",V3__67[[#This Row],[Estimated Value]]=0),"",(V3__67[[#This Row],[Sale Price]]-V3__67[[#This Row],[Estimated Value]])/V3__67[[#This Row],[Estimated Value]])</f>
        <v>1.3951464930452797</v>
      </c>
      <c r="P474" t="str">
        <f t="shared" si="7"/>
        <v>Above Estimate</v>
      </c>
    </row>
    <row r="475" spans="1:16" x14ac:dyDescent="0.3">
      <c r="A475" s="1">
        <v>40288</v>
      </c>
      <c r="B475">
        <v>2010</v>
      </c>
      <c r="C475" t="s">
        <v>17</v>
      </c>
      <c r="D475">
        <v>52560</v>
      </c>
      <c r="E475">
        <v>150000</v>
      </c>
      <c r="F475" t="s">
        <v>13</v>
      </c>
      <c r="G475" t="s">
        <v>14</v>
      </c>
      <c r="H475">
        <v>3</v>
      </c>
      <c r="I475">
        <v>1</v>
      </c>
      <c r="J475">
        <v>970</v>
      </c>
      <c r="K475">
        <v>1.025846</v>
      </c>
      <c r="L475" t="s">
        <v>25</v>
      </c>
      <c r="M475">
        <f>V3__67[[#This Row],[Sale Price]]/V3__67[[#This Row],[carpet_area]]</f>
        <v>154.63917525773195</v>
      </c>
      <c r="N475">
        <f>IF(OR(V3__67[[#This Row],[Estimated Value]]="",V3__67[[#This Row],[Estimated Value]]=0),"",V3__67[[#This Row],[Sale Price]]-V3__67[[#This Row],[Estimated Value]])</f>
        <v>97440</v>
      </c>
      <c r="O475">
        <f>IF(OR(V3__67[[#This Row],[Estimated Value]]="",V3__67[[#This Row],[Estimated Value]]=0),"",(V3__67[[#This Row],[Sale Price]]-V3__67[[#This Row],[Estimated Value]])/V3__67[[#This Row],[Estimated Value]])</f>
        <v>1.8538812785388128</v>
      </c>
      <c r="P475" t="str">
        <f t="shared" si="7"/>
        <v>Above Estimate</v>
      </c>
    </row>
    <row r="476" spans="1:16" x14ac:dyDescent="0.3">
      <c r="A476" s="1">
        <v>40289</v>
      </c>
      <c r="B476">
        <v>2010</v>
      </c>
      <c r="C476" t="s">
        <v>21</v>
      </c>
      <c r="D476">
        <v>1400700</v>
      </c>
      <c r="E476">
        <v>1568150</v>
      </c>
      <c r="F476" t="s">
        <v>13</v>
      </c>
      <c r="G476" t="s">
        <v>14</v>
      </c>
      <c r="H476">
        <v>3</v>
      </c>
      <c r="I476">
        <v>1</v>
      </c>
      <c r="J476">
        <v>975</v>
      </c>
      <c r="K476">
        <v>1.025846</v>
      </c>
      <c r="L476" t="s">
        <v>15</v>
      </c>
      <c r="M476">
        <f>V3__67[[#This Row],[Sale Price]]/V3__67[[#This Row],[carpet_area]]</f>
        <v>1608.3589743589744</v>
      </c>
      <c r="N476">
        <f>IF(OR(V3__67[[#This Row],[Estimated Value]]="",V3__67[[#This Row],[Estimated Value]]=0),"",V3__67[[#This Row],[Sale Price]]-V3__67[[#This Row],[Estimated Value]])</f>
        <v>167450</v>
      </c>
      <c r="O476">
        <f>IF(OR(V3__67[[#This Row],[Estimated Value]]="",V3__67[[#This Row],[Estimated Value]]=0),"",(V3__67[[#This Row],[Sale Price]]-V3__67[[#This Row],[Estimated Value]])/V3__67[[#This Row],[Estimated Value]])</f>
        <v>0.11954736917255658</v>
      </c>
      <c r="P476" t="str">
        <f t="shared" si="7"/>
        <v>Above Estimate</v>
      </c>
    </row>
    <row r="477" spans="1:16" x14ac:dyDescent="0.3">
      <c r="A477" s="1">
        <v>40290</v>
      </c>
      <c r="B477">
        <v>2010</v>
      </c>
      <c r="C477" t="s">
        <v>18</v>
      </c>
      <c r="D477">
        <v>236670</v>
      </c>
      <c r="E477">
        <v>448000</v>
      </c>
      <c r="F477" t="s">
        <v>13</v>
      </c>
      <c r="G477" t="s">
        <v>14</v>
      </c>
      <c r="H477">
        <v>3</v>
      </c>
      <c r="I477">
        <v>1</v>
      </c>
      <c r="J477">
        <v>979</v>
      </c>
      <c r="K477">
        <v>1.025846</v>
      </c>
      <c r="L477" t="s">
        <v>16</v>
      </c>
      <c r="M477">
        <f>V3__67[[#This Row],[Sale Price]]/V3__67[[#This Row],[carpet_area]]</f>
        <v>457.60980592441268</v>
      </c>
      <c r="N477">
        <f>IF(OR(V3__67[[#This Row],[Estimated Value]]="",V3__67[[#This Row],[Estimated Value]]=0),"",V3__67[[#This Row],[Sale Price]]-V3__67[[#This Row],[Estimated Value]])</f>
        <v>211330</v>
      </c>
      <c r="O477">
        <f>IF(OR(V3__67[[#This Row],[Estimated Value]]="",V3__67[[#This Row],[Estimated Value]]=0),"",(V3__67[[#This Row],[Sale Price]]-V3__67[[#This Row],[Estimated Value]])/V3__67[[#This Row],[Estimated Value]])</f>
        <v>0.89293108547766931</v>
      </c>
      <c r="P477" t="str">
        <f t="shared" si="7"/>
        <v>Above Estimate</v>
      </c>
    </row>
    <row r="478" spans="1:16" x14ac:dyDescent="0.3">
      <c r="A478" s="1">
        <v>40291</v>
      </c>
      <c r="B478">
        <v>2010</v>
      </c>
      <c r="C478" t="s">
        <v>26</v>
      </c>
      <c r="D478">
        <v>609770</v>
      </c>
      <c r="E478">
        <v>465000</v>
      </c>
      <c r="F478" t="s">
        <v>13</v>
      </c>
      <c r="G478" t="s">
        <v>14</v>
      </c>
      <c r="H478">
        <v>3</v>
      </c>
      <c r="I478">
        <v>1</v>
      </c>
      <c r="J478">
        <v>979</v>
      </c>
      <c r="K478">
        <v>1.025846</v>
      </c>
      <c r="L478" t="s">
        <v>25</v>
      </c>
      <c r="M478">
        <f>V3__67[[#This Row],[Sale Price]]/V3__67[[#This Row],[carpet_area]]</f>
        <v>474.97446373850869</v>
      </c>
      <c r="N478">
        <f>IF(OR(V3__67[[#This Row],[Estimated Value]]="",V3__67[[#This Row],[Estimated Value]]=0),"",V3__67[[#This Row],[Sale Price]]-V3__67[[#This Row],[Estimated Value]])</f>
        <v>-144770</v>
      </c>
      <c r="O478">
        <f>IF(OR(V3__67[[#This Row],[Estimated Value]]="",V3__67[[#This Row],[Estimated Value]]=0),"",(V3__67[[#This Row],[Sale Price]]-V3__67[[#This Row],[Estimated Value]])/V3__67[[#This Row],[Estimated Value]])</f>
        <v>-0.23741738688357905</v>
      </c>
      <c r="P478" t="str">
        <f t="shared" si="7"/>
        <v>Below Estimate</v>
      </c>
    </row>
    <row r="479" spans="1:16" x14ac:dyDescent="0.3">
      <c r="A479" s="1">
        <v>40292</v>
      </c>
      <c r="B479">
        <v>2010</v>
      </c>
      <c r="C479" t="s">
        <v>29</v>
      </c>
      <c r="D479">
        <v>295300</v>
      </c>
      <c r="E479">
        <v>350000</v>
      </c>
      <c r="F479" t="s">
        <v>13</v>
      </c>
      <c r="G479" t="s">
        <v>14</v>
      </c>
      <c r="H479">
        <v>3</v>
      </c>
      <c r="I479">
        <v>2</v>
      </c>
      <c r="J479">
        <v>1063</v>
      </c>
      <c r="K479">
        <v>1.025846</v>
      </c>
      <c r="L479" t="s">
        <v>15</v>
      </c>
      <c r="M479">
        <f>V3__67[[#This Row],[Sale Price]]/V3__67[[#This Row],[carpet_area]]</f>
        <v>329.25682031984951</v>
      </c>
      <c r="N479">
        <f>IF(OR(V3__67[[#This Row],[Estimated Value]]="",V3__67[[#This Row],[Estimated Value]]=0),"",V3__67[[#This Row],[Sale Price]]-V3__67[[#This Row],[Estimated Value]])</f>
        <v>54700</v>
      </c>
      <c r="O479">
        <f>IF(OR(V3__67[[#This Row],[Estimated Value]]="",V3__67[[#This Row],[Estimated Value]]=0),"",(V3__67[[#This Row],[Sale Price]]-V3__67[[#This Row],[Estimated Value]])/V3__67[[#This Row],[Estimated Value]])</f>
        <v>0.1852353538774128</v>
      </c>
      <c r="P479" t="str">
        <f t="shared" si="7"/>
        <v>Above Estimate</v>
      </c>
    </row>
    <row r="480" spans="1:16" x14ac:dyDescent="0.3">
      <c r="A480" s="1">
        <v>40293</v>
      </c>
      <c r="B480">
        <v>2010</v>
      </c>
      <c r="C480" t="s">
        <v>17</v>
      </c>
      <c r="D480">
        <v>56290</v>
      </c>
      <c r="E480">
        <v>131500</v>
      </c>
      <c r="F480" t="s">
        <v>13</v>
      </c>
      <c r="G480" t="s">
        <v>14</v>
      </c>
      <c r="H480">
        <v>3</v>
      </c>
      <c r="I480">
        <v>3</v>
      </c>
      <c r="J480">
        <v>1061</v>
      </c>
      <c r="K480">
        <v>1.025846</v>
      </c>
      <c r="L480" t="s">
        <v>22</v>
      </c>
      <c r="M480">
        <f>V3__67[[#This Row],[Sale Price]]/V3__67[[#This Row],[carpet_area]]</f>
        <v>123.93967954759661</v>
      </c>
      <c r="N480">
        <f>IF(OR(V3__67[[#This Row],[Estimated Value]]="",V3__67[[#This Row],[Estimated Value]]=0),"",V3__67[[#This Row],[Sale Price]]-V3__67[[#This Row],[Estimated Value]])</f>
        <v>75210</v>
      </c>
      <c r="O480">
        <f>IF(OR(V3__67[[#This Row],[Estimated Value]]="",V3__67[[#This Row],[Estimated Value]]=0),"",(V3__67[[#This Row],[Sale Price]]-V3__67[[#This Row],[Estimated Value]])/V3__67[[#This Row],[Estimated Value]])</f>
        <v>1.3361165393497958</v>
      </c>
      <c r="P480" t="str">
        <f t="shared" si="7"/>
        <v>Above Estimate</v>
      </c>
    </row>
    <row r="481" spans="1:16" x14ac:dyDescent="0.3">
      <c r="A481" s="1">
        <v>40294</v>
      </c>
      <c r="B481">
        <v>2010</v>
      </c>
      <c r="C481" t="s">
        <v>21</v>
      </c>
      <c r="D481">
        <v>1522360</v>
      </c>
      <c r="E481">
        <v>2170000</v>
      </c>
      <c r="F481" t="s">
        <v>13</v>
      </c>
      <c r="G481" t="s">
        <v>14</v>
      </c>
      <c r="H481">
        <v>3</v>
      </c>
      <c r="I481">
        <v>3</v>
      </c>
      <c r="J481">
        <v>1025</v>
      </c>
      <c r="K481">
        <v>1.025846</v>
      </c>
      <c r="L481" t="s">
        <v>22</v>
      </c>
      <c r="M481">
        <f>V3__67[[#This Row],[Sale Price]]/V3__67[[#This Row],[carpet_area]]</f>
        <v>2117.0731707317073</v>
      </c>
      <c r="N481">
        <f>IF(OR(V3__67[[#This Row],[Estimated Value]]="",V3__67[[#This Row],[Estimated Value]]=0),"",V3__67[[#This Row],[Sale Price]]-V3__67[[#This Row],[Estimated Value]])</f>
        <v>647640</v>
      </c>
      <c r="O481">
        <f>IF(OR(V3__67[[#This Row],[Estimated Value]]="",V3__67[[#This Row],[Estimated Value]]=0),"",(V3__67[[#This Row],[Sale Price]]-V3__67[[#This Row],[Estimated Value]])/V3__67[[#This Row],[Estimated Value]])</f>
        <v>0.42541842928085344</v>
      </c>
      <c r="P481" t="str">
        <f t="shared" si="7"/>
        <v>Above Estimate</v>
      </c>
    </row>
    <row r="482" spans="1:16" x14ac:dyDescent="0.3">
      <c r="A482" s="1">
        <v>40295</v>
      </c>
      <c r="B482">
        <v>2010</v>
      </c>
      <c r="C482" t="s">
        <v>17</v>
      </c>
      <c r="D482">
        <v>117790</v>
      </c>
      <c r="E482">
        <v>260000</v>
      </c>
      <c r="F482" t="s">
        <v>13</v>
      </c>
      <c r="G482" t="s">
        <v>14</v>
      </c>
      <c r="H482">
        <v>3</v>
      </c>
      <c r="I482">
        <v>3</v>
      </c>
      <c r="J482">
        <v>921</v>
      </c>
      <c r="K482">
        <v>1.025846</v>
      </c>
      <c r="L482" t="s">
        <v>16</v>
      </c>
      <c r="M482">
        <f>V3__67[[#This Row],[Sale Price]]/V3__67[[#This Row],[carpet_area]]</f>
        <v>282.30184581976113</v>
      </c>
      <c r="N482">
        <f>IF(OR(V3__67[[#This Row],[Estimated Value]]="",V3__67[[#This Row],[Estimated Value]]=0),"",V3__67[[#This Row],[Sale Price]]-V3__67[[#This Row],[Estimated Value]])</f>
        <v>142210</v>
      </c>
      <c r="O482">
        <f>IF(OR(V3__67[[#This Row],[Estimated Value]]="",V3__67[[#This Row],[Estimated Value]]=0),"",(V3__67[[#This Row],[Sale Price]]-V3__67[[#This Row],[Estimated Value]])/V3__67[[#This Row],[Estimated Value]])</f>
        <v>1.2073181084981748</v>
      </c>
      <c r="P482" t="str">
        <f t="shared" si="7"/>
        <v>Above Estimate</v>
      </c>
    </row>
    <row r="483" spans="1:16" x14ac:dyDescent="0.3">
      <c r="A483" s="1">
        <v>40296</v>
      </c>
      <c r="B483">
        <v>2010</v>
      </c>
      <c r="C483" t="s">
        <v>26</v>
      </c>
      <c r="D483">
        <v>826490</v>
      </c>
      <c r="E483">
        <v>1612500</v>
      </c>
      <c r="F483" t="s">
        <v>13</v>
      </c>
      <c r="G483" t="s">
        <v>14</v>
      </c>
      <c r="H483">
        <v>3</v>
      </c>
      <c r="I483">
        <v>3</v>
      </c>
      <c r="J483">
        <v>1066</v>
      </c>
      <c r="K483">
        <v>1.025846</v>
      </c>
      <c r="L483" t="s">
        <v>15</v>
      </c>
      <c r="M483">
        <f>V3__67[[#This Row],[Sale Price]]/V3__67[[#This Row],[carpet_area]]</f>
        <v>1512.6641651031896</v>
      </c>
      <c r="N483">
        <f>IF(OR(V3__67[[#This Row],[Estimated Value]]="",V3__67[[#This Row],[Estimated Value]]=0),"",V3__67[[#This Row],[Sale Price]]-V3__67[[#This Row],[Estimated Value]])</f>
        <v>786010</v>
      </c>
      <c r="O483">
        <f>IF(OR(V3__67[[#This Row],[Estimated Value]]="",V3__67[[#This Row],[Estimated Value]]=0),"",(V3__67[[#This Row],[Sale Price]]-V3__67[[#This Row],[Estimated Value]])/V3__67[[#This Row],[Estimated Value]])</f>
        <v>0.95102179094725892</v>
      </c>
      <c r="P483" t="str">
        <f t="shared" si="7"/>
        <v>Above Estimate</v>
      </c>
    </row>
    <row r="484" spans="1:16" x14ac:dyDescent="0.3">
      <c r="A484" s="1">
        <v>40297</v>
      </c>
      <c r="B484">
        <v>2010</v>
      </c>
      <c r="C484" t="s">
        <v>29</v>
      </c>
      <c r="D484">
        <v>176100</v>
      </c>
      <c r="E484">
        <v>260000</v>
      </c>
      <c r="F484" t="s">
        <v>13</v>
      </c>
      <c r="G484" t="s">
        <v>14</v>
      </c>
      <c r="H484">
        <v>3</v>
      </c>
      <c r="I484">
        <v>3</v>
      </c>
      <c r="J484">
        <v>954</v>
      </c>
      <c r="K484">
        <v>1.025846</v>
      </c>
      <c r="L484" t="s">
        <v>25</v>
      </c>
      <c r="M484">
        <f>V3__67[[#This Row],[Sale Price]]/V3__67[[#This Row],[carpet_area]]</f>
        <v>272.53668763102723</v>
      </c>
      <c r="N484">
        <f>IF(OR(V3__67[[#This Row],[Estimated Value]]="",V3__67[[#This Row],[Estimated Value]]=0),"",V3__67[[#This Row],[Sale Price]]-V3__67[[#This Row],[Estimated Value]])</f>
        <v>83900</v>
      </c>
      <c r="O484">
        <f>IF(OR(V3__67[[#This Row],[Estimated Value]]="",V3__67[[#This Row],[Estimated Value]]=0),"",(V3__67[[#This Row],[Sale Price]]-V3__67[[#This Row],[Estimated Value]])/V3__67[[#This Row],[Estimated Value]])</f>
        <v>0.47643384440658715</v>
      </c>
      <c r="P484" t="str">
        <f t="shared" si="7"/>
        <v>Above Estimate</v>
      </c>
    </row>
    <row r="485" spans="1:16" x14ac:dyDescent="0.3">
      <c r="A485" s="1">
        <v>40298</v>
      </c>
      <c r="B485">
        <v>2010</v>
      </c>
      <c r="C485" t="s">
        <v>17</v>
      </c>
      <c r="D485">
        <v>107500</v>
      </c>
      <c r="E485">
        <v>217500</v>
      </c>
      <c r="F485" t="s">
        <v>13</v>
      </c>
      <c r="G485" t="s">
        <v>14</v>
      </c>
      <c r="H485">
        <v>3</v>
      </c>
      <c r="I485">
        <v>1</v>
      </c>
      <c r="J485">
        <v>921</v>
      </c>
      <c r="K485">
        <v>1.025846</v>
      </c>
      <c r="L485" t="s">
        <v>16</v>
      </c>
      <c r="M485">
        <f>V3__67[[#This Row],[Sale Price]]/V3__67[[#This Row],[carpet_area]]</f>
        <v>236.15635179153094</v>
      </c>
      <c r="N485">
        <f>IF(OR(V3__67[[#This Row],[Estimated Value]]="",V3__67[[#This Row],[Estimated Value]]=0),"",V3__67[[#This Row],[Sale Price]]-V3__67[[#This Row],[Estimated Value]])</f>
        <v>110000</v>
      </c>
      <c r="O485">
        <f>IF(OR(V3__67[[#This Row],[Estimated Value]]="",V3__67[[#This Row],[Estimated Value]]=0),"",(V3__67[[#This Row],[Sale Price]]-V3__67[[#This Row],[Estimated Value]])/V3__67[[#This Row],[Estimated Value]])</f>
        <v>1.0232558139534884</v>
      </c>
      <c r="P485" t="str">
        <f t="shared" si="7"/>
        <v>Above Estimate</v>
      </c>
    </row>
    <row r="486" spans="1:16" x14ac:dyDescent="0.3">
      <c r="A486" s="1">
        <v>40299</v>
      </c>
      <c r="B486">
        <v>2010</v>
      </c>
      <c r="C486" t="s">
        <v>26</v>
      </c>
      <c r="D486">
        <v>355040</v>
      </c>
      <c r="E486">
        <v>310000</v>
      </c>
      <c r="F486" t="s">
        <v>13</v>
      </c>
      <c r="G486" t="s">
        <v>14</v>
      </c>
      <c r="H486">
        <v>3</v>
      </c>
      <c r="I486">
        <v>2</v>
      </c>
      <c r="J486">
        <v>1017</v>
      </c>
      <c r="K486">
        <v>1.025846</v>
      </c>
      <c r="L486" t="s">
        <v>22</v>
      </c>
      <c r="M486">
        <f>V3__67[[#This Row],[Sale Price]]/V3__67[[#This Row],[carpet_area]]</f>
        <v>304.81809242871191</v>
      </c>
      <c r="N486">
        <f>IF(OR(V3__67[[#This Row],[Estimated Value]]="",V3__67[[#This Row],[Estimated Value]]=0),"",V3__67[[#This Row],[Sale Price]]-V3__67[[#This Row],[Estimated Value]])</f>
        <v>-45040</v>
      </c>
      <c r="O486">
        <f>IF(OR(V3__67[[#This Row],[Estimated Value]]="",V3__67[[#This Row],[Estimated Value]]=0),"",(V3__67[[#This Row],[Sale Price]]-V3__67[[#This Row],[Estimated Value]])/V3__67[[#This Row],[Estimated Value]])</f>
        <v>-0.12685894547093285</v>
      </c>
      <c r="P486" t="str">
        <f t="shared" si="7"/>
        <v>Below Estimate</v>
      </c>
    </row>
    <row r="487" spans="1:16" x14ac:dyDescent="0.3">
      <c r="A487" s="1">
        <v>40300</v>
      </c>
      <c r="B487">
        <v>2010</v>
      </c>
      <c r="C487" t="s">
        <v>21</v>
      </c>
      <c r="D487">
        <v>3373300</v>
      </c>
      <c r="E487">
        <v>4200000</v>
      </c>
      <c r="F487" t="s">
        <v>13</v>
      </c>
      <c r="G487" t="s">
        <v>14</v>
      </c>
      <c r="H487">
        <v>3</v>
      </c>
      <c r="I487">
        <v>2</v>
      </c>
      <c r="J487">
        <v>1087</v>
      </c>
      <c r="K487">
        <v>1.025846</v>
      </c>
      <c r="L487" t="s">
        <v>15</v>
      </c>
      <c r="M487">
        <f>V3__67[[#This Row],[Sale Price]]/V3__67[[#This Row],[carpet_area]]</f>
        <v>3863.8454461821525</v>
      </c>
      <c r="N487">
        <f>IF(OR(V3__67[[#This Row],[Estimated Value]]="",V3__67[[#This Row],[Estimated Value]]=0),"",V3__67[[#This Row],[Sale Price]]-V3__67[[#This Row],[Estimated Value]])</f>
        <v>826700</v>
      </c>
      <c r="O487">
        <f>IF(OR(V3__67[[#This Row],[Estimated Value]]="",V3__67[[#This Row],[Estimated Value]]=0),"",(V3__67[[#This Row],[Sale Price]]-V3__67[[#This Row],[Estimated Value]])/V3__67[[#This Row],[Estimated Value]])</f>
        <v>0.24507159161651795</v>
      </c>
      <c r="P487" t="str">
        <f t="shared" si="7"/>
        <v>Above Estimate</v>
      </c>
    </row>
    <row r="488" spans="1:16" x14ac:dyDescent="0.3">
      <c r="A488" s="1">
        <v>40301</v>
      </c>
      <c r="B488">
        <v>2010</v>
      </c>
      <c r="C488" t="s">
        <v>17</v>
      </c>
      <c r="D488">
        <v>173954</v>
      </c>
      <c r="E488">
        <v>348000</v>
      </c>
      <c r="F488" t="s">
        <v>19</v>
      </c>
      <c r="G488" t="s">
        <v>20</v>
      </c>
      <c r="H488">
        <v>4</v>
      </c>
      <c r="I488">
        <v>4</v>
      </c>
      <c r="J488">
        <v>1328</v>
      </c>
      <c r="K488">
        <v>1.025846</v>
      </c>
      <c r="L488" t="s">
        <v>22</v>
      </c>
      <c r="M488">
        <f>V3__67[[#This Row],[Sale Price]]/V3__67[[#This Row],[carpet_area]]</f>
        <v>262.04819277108436</v>
      </c>
      <c r="N488">
        <f>IF(OR(V3__67[[#This Row],[Estimated Value]]="",V3__67[[#This Row],[Estimated Value]]=0),"",V3__67[[#This Row],[Sale Price]]-V3__67[[#This Row],[Estimated Value]])</f>
        <v>174046</v>
      </c>
      <c r="O488">
        <f>IF(OR(V3__67[[#This Row],[Estimated Value]]="",V3__67[[#This Row],[Estimated Value]]=0),"",(V3__67[[#This Row],[Sale Price]]-V3__67[[#This Row],[Estimated Value]])/V3__67[[#This Row],[Estimated Value]])</f>
        <v>1.0005288754498316</v>
      </c>
      <c r="P488" t="str">
        <f t="shared" si="7"/>
        <v>Above Estimate</v>
      </c>
    </row>
    <row r="489" spans="1:16" x14ac:dyDescent="0.3">
      <c r="A489" s="1">
        <v>40302</v>
      </c>
      <c r="B489">
        <v>2010</v>
      </c>
      <c r="C489" t="s">
        <v>29</v>
      </c>
      <c r="D489">
        <v>223100</v>
      </c>
      <c r="E489">
        <v>379900</v>
      </c>
      <c r="F489" t="s">
        <v>13</v>
      </c>
      <c r="G489" t="s">
        <v>14</v>
      </c>
      <c r="H489">
        <v>3</v>
      </c>
      <c r="I489">
        <v>2</v>
      </c>
      <c r="J489">
        <v>994</v>
      </c>
      <c r="K489">
        <v>1.025846</v>
      </c>
      <c r="L489" t="s">
        <v>22</v>
      </c>
      <c r="M489">
        <f>V3__67[[#This Row],[Sale Price]]/V3__67[[#This Row],[carpet_area]]</f>
        <v>382.19315895372233</v>
      </c>
      <c r="N489">
        <f>IF(OR(V3__67[[#This Row],[Estimated Value]]="",V3__67[[#This Row],[Estimated Value]]=0),"",V3__67[[#This Row],[Sale Price]]-V3__67[[#This Row],[Estimated Value]])</f>
        <v>156800</v>
      </c>
      <c r="O489">
        <f>IF(OR(V3__67[[#This Row],[Estimated Value]]="",V3__67[[#This Row],[Estimated Value]]=0),"",(V3__67[[#This Row],[Sale Price]]-V3__67[[#This Row],[Estimated Value]])/V3__67[[#This Row],[Estimated Value]])</f>
        <v>0.70282384580905422</v>
      </c>
      <c r="P489" t="str">
        <f t="shared" si="7"/>
        <v>Above Estimate</v>
      </c>
    </row>
    <row r="490" spans="1:16" x14ac:dyDescent="0.3">
      <c r="A490" s="1">
        <v>40303</v>
      </c>
      <c r="B490">
        <v>2010</v>
      </c>
      <c r="C490" t="s">
        <v>29</v>
      </c>
      <c r="D490">
        <v>211100</v>
      </c>
      <c r="E490">
        <v>328000</v>
      </c>
      <c r="F490" t="s">
        <v>13</v>
      </c>
      <c r="G490" t="s">
        <v>14</v>
      </c>
      <c r="H490">
        <v>3</v>
      </c>
      <c r="I490">
        <v>3</v>
      </c>
      <c r="J490">
        <v>978</v>
      </c>
      <c r="K490">
        <v>1.025846</v>
      </c>
      <c r="L490" t="s">
        <v>15</v>
      </c>
      <c r="M490">
        <f>V3__67[[#This Row],[Sale Price]]/V3__67[[#This Row],[carpet_area]]</f>
        <v>335.37832310838445</v>
      </c>
      <c r="N490">
        <f>IF(OR(V3__67[[#This Row],[Estimated Value]]="",V3__67[[#This Row],[Estimated Value]]=0),"",V3__67[[#This Row],[Sale Price]]-V3__67[[#This Row],[Estimated Value]])</f>
        <v>116900</v>
      </c>
      <c r="O490">
        <f>IF(OR(V3__67[[#This Row],[Estimated Value]]="",V3__67[[#This Row],[Estimated Value]]=0),"",(V3__67[[#This Row],[Sale Price]]-V3__67[[#This Row],[Estimated Value]])/V3__67[[#This Row],[Estimated Value]])</f>
        <v>0.55376598768356233</v>
      </c>
      <c r="P490" t="str">
        <f t="shared" si="7"/>
        <v>Above Estimate</v>
      </c>
    </row>
    <row r="491" spans="1:16" x14ac:dyDescent="0.3">
      <c r="A491" s="1">
        <v>40304</v>
      </c>
      <c r="B491">
        <v>2010</v>
      </c>
      <c r="C491" t="s">
        <v>21</v>
      </c>
      <c r="D491">
        <v>666190</v>
      </c>
      <c r="E491">
        <v>925000</v>
      </c>
      <c r="F491" t="s">
        <v>13</v>
      </c>
      <c r="G491" t="s">
        <v>14</v>
      </c>
      <c r="H491">
        <v>3</v>
      </c>
      <c r="I491">
        <v>1</v>
      </c>
      <c r="J491">
        <v>1042</v>
      </c>
      <c r="K491">
        <v>1.025846</v>
      </c>
      <c r="L491" t="s">
        <v>15</v>
      </c>
      <c r="M491">
        <f>V3__67[[#This Row],[Sale Price]]/V3__67[[#This Row],[carpet_area]]</f>
        <v>887.71593090211127</v>
      </c>
      <c r="N491">
        <f>IF(OR(V3__67[[#This Row],[Estimated Value]]="",V3__67[[#This Row],[Estimated Value]]=0),"",V3__67[[#This Row],[Sale Price]]-V3__67[[#This Row],[Estimated Value]])</f>
        <v>258810</v>
      </c>
      <c r="O491">
        <f>IF(OR(V3__67[[#This Row],[Estimated Value]]="",V3__67[[#This Row],[Estimated Value]]=0),"",(V3__67[[#This Row],[Sale Price]]-V3__67[[#This Row],[Estimated Value]])/V3__67[[#This Row],[Estimated Value]])</f>
        <v>0.38849277233221752</v>
      </c>
      <c r="P491" t="str">
        <f t="shared" si="7"/>
        <v>Above Estimate</v>
      </c>
    </row>
    <row r="492" spans="1:16" x14ac:dyDescent="0.3">
      <c r="A492" s="1">
        <v>40305</v>
      </c>
      <c r="B492">
        <v>2010</v>
      </c>
      <c r="C492" t="s">
        <v>17</v>
      </c>
      <c r="D492">
        <v>116690</v>
      </c>
      <c r="E492">
        <v>37500</v>
      </c>
      <c r="F492" t="s">
        <v>13</v>
      </c>
      <c r="G492" t="s">
        <v>14</v>
      </c>
      <c r="H492">
        <v>3</v>
      </c>
      <c r="I492">
        <v>1</v>
      </c>
      <c r="J492">
        <v>994</v>
      </c>
      <c r="K492">
        <v>1.025846</v>
      </c>
      <c r="L492" t="s">
        <v>25</v>
      </c>
      <c r="M492">
        <f>V3__67[[#This Row],[Sale Price]]/V3__67[[#This Row],[carpet_area]]</f>
        <v>37.726358148893361</v>
      </c>
      <c r="N492">
        <f>IF(OR(V3__67[[#This Row],[Estimated Value]]="",V3__67[[#This Row],[Estimated Value]]=0),"",V3__67[[#This Row],[Sale Price]]-V3__67[[#This Row],[Estimated Value]])</f>
        <v>-79190</v>
      </c>
      <c r="O492">
        <f>IF(OR(V3__67[[#This Row],[Estimated Value]]="",V3__67[[#This Row],[Estimated Value]]=0),"",(V3__67[[#This Row],[Sale Price]]-V3__67[[#This Row],[Estimated Value]])/V3__67[[#This Row],[Estimated Value]])</f>
        <v>-0.67863570143114238</v>
      </c>
      <c r="P492" t="str">
        <f t="shared" si="7"/>
        <v>Below Estimate</v>
      </c>
    </row>
    <row r="493" spans="1:16" x14ac:dyDescent="0.3">
      <c r="A493" s="1">
        <v>40306</v>
      </c>
      <c r="B493">
        <v>2010</v>
      </c>
      <c r="C493" t="s">
        <v>18</v>
      </c>
      <c r="D493">
        <v>462420</v>
      </c>
      <c r="E493">
        <v>808000</v>
      </c>
      <c r="F493" t="s">
        <v>13</v>
      </c>
      <c r="G493" t="s">
        <v>14</v>
      </c>
      <c r="H493">
        <v>3</v>
      </c>
      <c r="I493">
        <v>2</v>
      </c>
      <c r="J493">
        <v>1099</v>
      </c>
      <c r="K493">
        <v>1.025846</v>
      </c>
      <c r="L493" t="s">
        <v>22</v>
      </c>
      <c r="M493">
        <f>V3__67[[#This Row],[Sale Price]]/V3__67[[#This Row],[carpet_area]]</f>
        <v>735.21383075523204</v>
      </c>
      <c r="N493">
        <f>IF(OR(V3__67[[#This Row],[Estimated Value]]="",V3__67[[#This Row],[Estimated Value]]=0),"",V3__67[[#This Row],[Sale Price]]-V3__67[[#This Row],[Estimated Value]])</f>
        <v>345580</v>
      </c>
      <c r="O493">
        <f>IF(OR(V3__67[[#This Row],[Estimated Value]]="",V3__67[[#This Row],[Estimated Value]]=0),"",(V3__67[[#This Row],[Sale Price]]-V3__67[[#This Row],[Estimated Value]])/V3__67[[#This Row],[Estimated Value]])</f>
        <v>0.74732926776523512</v>
      </c>
      <c r="P493" t="str">
        <f t="shared" si="7"/>
        <v>Above Estimate</v>
      </c>
    </row>
    <row r="494" spans="1:16" x14ac:dyDescent="0.3">
      <c r="A494" s="1">
        <v>40307</v>
      </c>
      <c r="B494">
        <v>2010</v>
      </c>
      <c r="C494" t="s">
        <v>18</v>
      </c>
      <c r="D494">
        <v>194950</v>
      </c>
      <c r="E494">
        <v>290000</v>
      </c>
      <c r="F494" t="s">
        <v>13</v>
      </c>
      <c r="G494" t="s">
        <v>14</v>
      </c>
      <c r="H494">
        <v>3</v>
      </c>
      <c r="I494">
        <v>2</v>
      </c>
      <c r="J494">
        <v>968</v>
      </c>
      <c r="K494">
        <v>1.025846</v>
      </c>
      <c r="L494" t="s">
        <v>15</v>
      </c>
      <c r="M494">
        <f>V3__67[[#This Row],[Sale Price]]/V3__67[[#This Row],[carpet_area]]</f>
        <v>299.58677685950414</v>
      </c>
      <c r="N494">
        <f>IF(OR(V3__67[[#This Row],[Estimated Value]]="",V3__67[[#This Row],[Estimated Value]]=0),"",V3__67[[#This Row],[Sale Price]]-V3__67[[#This Row],[Estimated Value]])</f>
        <v>95050</v>
      </c>
      <c r="O494">
        <f>IF(OR(V3__67[[#This Row],[Estimated Value]]="",V3__67[[#This Row],[Estimated Value]]=0),"",(V3__67[[#This Row],[Sale Price]]-V3__67[[#This Row],[Estimated Value]])/V3__67[[#This Row],[Estimated Value]])</f>
        <v>0.4875609130546294</v>
      </c>
      <c r="P494" t="str">
        <f t="shared" si="7"/>
        <v>Above Estimate</v>
      </c>
    </row>
    <row r="495" spans="1:16" x14ac:dyDescent="0.3">
      <c r="A495" s="1">
        <v>40308</v>
      </c>
      <c r="B495">
        <v>2010</v>
      </c>
      <c r="C495" t="s">
        <v>17</v>
      </c>
      <c r="D495">
        <v>132630</v>
      </c>
      <c r="E495">
        <v>712500</v>
      </c>
      <c r="F495" t="s">
        <v>13</v>
      </c>
      <c r="G495" t="s">
        <v>14</v>
      </c>
      <c r="H495">
        <v>3</v>
      </c>
      <c r="I495">
        <v>1</v>
      </c>
      <c r="J495">
        <v>1058</v>
      </c>
      <c r="K495">
        <v>1.025846</v>
      </c>
      <c r="L495" t="s">
        <v>25</v>
      </c>
      <c r="M495">
        <f>V3__67[[#This Row],[Sale Price]]/V3__67[[#This Row],[carpet_area]]</f>
        <v>673.44045368620039</v>
      </c>
      <c r="N495">
        <f>IF(OR(V3__67[[#This Row],[Estimated Value]]="",V3__67[[#This Row],[Estimated Value]]=0),"",V3__67[[#This Row],[Sale Price]]-V3__67[[#This Row],[Estimated Value]])</f>
        <v>579870</v>
      </c>
      <c r="O495">
        <f>IF(OR(V3__67[[#This Row],[Estimated Value]]="",V3__67[[#This Row],[Estimated Value]]=0),"",(V3__67[[#This Row],[Sale Price]]-V3__67[[#This Row],[Estimated Value]])/V3__67[[#This Row],[Estimated Value]])</f>
        <v>4.3720877629495591</v>
      </c>
      <c r="P495" t="str">
        <f t="shared" si="7"/>
        <v>Above Estimate</v>
      </c>
    </row>
    <row r="496" spans="1:16" x14ac:dyDescent="0.3">
      <c r="A496" s="1">
        <v>40309</v>
      </c>
      <c r="B496">
        <v>2010</v>
      </c>
      <c r="C496" t="s">
        <v>26</v>
      </c>
      <c r="D496">
        <v>189910</v>
      </c>
      <c r="E496">
        <v>259000</v>
      </c>
      <c r="F496" t="s">
        <v>13</v>
      </c>
      <c r="G496" t="s">
        <v>14</v>
      </c>
      <c r="H496">
        <v>3</v>
      </c>
      <c r="I496">
        <v>3</v>
      </c>
      <c r="J496">
        <v>953</v>
      </c>
      <c r="K496">
        <v>1.025846</v>
      </c>
      <c r="L496" t="s">
        <v>16</v>
      </c>
      <c r="M496">
        <f>V3__67[[#This Row],[Sale Price]]/V3__67[[#This Row],[carpet_area]]</f>
        <v>271.77334732423924</v>
      </c>
      <c r="N496">
        <f>IF(OR(V3__67[[#This Row],[Estimated Value]]="",V3__67[[#This Row],[Estimated Value]]=0),"",V3__67[[#This Row],[Sale Price]]-V3__67[[#This Row],[Estimated Value]])</f>
        <v>69090</v>
      </c>
      <c r="O496">
        <f>IF(OR(V3__67[[#This Row],[Estimated Value]]="",V3__67[[#This Row],[Estimated Value]]=0),"",(V3__67[[#This Row],[Sale Price]]-V3__67[[#This Row],[Estimated Value]])/V3__67[[#This Row],[Estimated Value]])</f>
        <v>0.36380390711389604</v>
      </c>
      <c r="P496" t="str">
        <f t="shared" si="7"/>
        <v>Above Estimate</v>
      </c>
    </row>
    <row r="497" spans="1:16" x14ac:dyDescent="0.3">
      <c r="A497" s="1">
        <v>40310</v>
      </c>
      <c r="B497">
        <v>2010</v>
      </c>
      <c r="C497" t="s">
        <v>29</v>
      </c>
      <c r="D497">
        <v>183000</v>
      </c>
      <c r="E497">
        <v>255000</v>
      </c>
      <c r="F497" t="s">
        <v>13</v>
      </c>
      <c r="G497" t="s">
        <v>14</v>
      </c>
      <c r="H497">
        <v>3</v>
      </c>
      <c r="I497">
        <v>3</v>
      </c>
      <c r="J497">
        <v>1011</v>
      </c>
      <c r="K497">
        <v>1.025846</v>
      </c>
      <c r="L497" t="s">
        <v>22</v>
      </c>
      <c r="M497">
        <f>V3__67[[#This Row],[Sale Price]]/V3__67[[#This Row],[carpet_area]]</f>
        <v>252.22551928783383</v>
      </c>
      <c r="N497">
        <f>IF(OR(V3__67[[#This Row],[Estimated Value]]="",V3__67[[#This Row],[Estimated Value]]=0),"",V3__67[[#This Row],[Sale Price]]-V3__67[[#This Row],[Estimated Value]])</f>
        <v>72000</v>
      </c>
      <c r="O497">
        <f>IF(OR(V3__67[[#This Row],[Estimated Value]]="",V3__67[[#This Row],[Estimated Value]]=0),"",(V3__67[[#This Row],[Sale Price]]-V3__67[[#This Row],[Estimated Value]])/V3__67[[#This Row],[Estimated Value]])</f>
        <v>0.39344262295081966</v>
      </c>
      <c r="P497" t="str">
        <f t="shared" si="7"/>
        <v>Above Estimate</v>
      </c>
    </row>
    <row r="498" spans="1:16" x14ac:dyDescent="0.3">
      <c r="A498" s="1">
        <v>40311</v>
      </c>
      <c r="B498">
        <v>2010</v>
      </c>
      <c r="C498" t="s">
        <v>17</v>
      </c>
      <c r="D498">
        <v>95531</v>
      </c>
      <c r="E498">
        <v>168500</v>
      </c>
      <c r="F498" t="s">
        <v>19</v>
      </c>
      <c r="G498" t="s">
        <v>20</v>
      </c>
      <c r="H498">
        <v>4</v>
      </c>
      <c r="I498">
        <v>4</v>
      </c>
      <c r="J498">
        <v>1387</v>
      </c>
      <c r="K498">
        <v>1.025846</v>
      </c>
      <c r="L498" t="s">
        <v>22</v>
      </c>
      <c r="M498">
        <f>V3__67[[#This Row],[Sale Price]]/V3__67[[#This Row],[carpet_area]]</f>
        <v>121.48521989906273</v>
      </c>
      <c r="N498">
        <f>IF(OR(V3__67[[#This Row],[Estimated Value]]="",V3__67[[#This Row],[Estimated Value]]=0),"",V3__67[[#This Row],[Sale Price]]-V3__67[[#This Row],[Estimated Value]])</f>
        <v>72969</v>
      </c>
      <c r="O498">
        <f>IF(OR(V3__67[[#This Row],[Estimated Value]]="",V3__67[[#This Row],[Estimated Value]]=0),"",(V3__67[[#This Row],[Sale Price]]-V3__67[[#This Row],[Estimated Value]])/V3__67[[#This Row],[Estimated Value]])</f>
        <v>0.76382535512032745</v>
      </c>
      <c r="P498" t="str">
        <f t="shared" si="7"/>
        <v>Above Estimate</v>
      </c>
    </row>
    <row r="499" spans="1:16" x14ac:dyDescent="0.3">
      <c r="A499" s="1">
        <v>40312</v>
      </c>
      <c r="B499">
        <v>2010</v>
      </c>
      <c r="C499" t="s">
        <v>18</v>
      </c>
      <c r="D499">
        <v>187880</v>
      </c>
      <c r="E499">
        <v>320000</v>
      </c>
      <c r="F499" t="s">
        <v>13</v>
      </c>
      <c r="G499" t="s">
        <v>14</v>
      </c>
      <c r="H499">
        <v>3</v>
      </c>
      <c r="I499">
        <v>3</v>
      </c>
      <c r="J499">
        <v>1086</v>
      </c>
      <c r="K499">
        <v>1.025846</v>
      </c>
      <c r="L499" t="s">
        <v>16</v>
      </c>
      <c r="M499">
        <f>V3__67[[#This Row],[Sale Price]]/V3__67[[#This Row],[carpet_area]]</f>
        <v>294.65930018416208</v>
      </c>
      <c r="N499">
        <f>IF(OR(V3__67[[#This Row],[Estimated Value]]="",V3__67[[#This Row],[Estimated Value]]=0),"",V3__67[[#This Row],[Sale Price]]-V3__67[[#This Row],[Estimated Value]])</f>
        <v>132120</v>
      </c>
      <c r="O499">
        <f>IF(OR(V3__67[[#This Row],[Estimated Value]]="",V3__67[[#This Row],[Estimated Value]]=0),"",(V3__67[[#This Row],[Sale Price]]-V3__67[[#This Row],[Estimated Value]])/V3__67[[#This Row],[Estimated Value]])</f>
        <v>0.70321481796891638</v>
      </c>
      <c r="P499" t="str">
        <f t="shared" si="7"/>
        <v>Above Estimate</v>
      </c>
    </row>
    <row r="500" spans="1:16" x14ac:dyDescent="0.3">
      <c r="A500" s="1">
        <v>40313</v>
      </c>
      <c r="B500">
        <v>2010</v>
      </c>
      <c r="C500" t="s">
        <v>18</v>
      </c>
      <c r="D500">
        <v>198310</v>
      </c>
      <c r="E500">
        <v>350000</v>
      </c>
      <c r="F500" t="s">
        <v>13</v>
      </c>
      <c r="G500" t="s">
        <v>14</v>
      </c>
      <c r="H500">
        <v>3</v>
      </c>
      <c r="I500">
        <v>3</v>
      </c>
      <c r="J500">
        <v>1058</v>
      </c>
      <c r="K500">
        <v>1.025846</v>
      </c>
      <c r="L500" t="s">
        <v>16</v>
      </c>
      <c r="M500">
        <f>V3__67[[#This Row],[Sale Price]]/V3__67[[#This Row],[carpet_area]]</f>
        <v>330.81285444234402</v>
      </c>
      <c r="N500">
        <f>IF(OR(V3__67[[#This Row],[Estimated Value]]="",V3__67[[#This Row],[Estimated Value]]=0),"",V3__67[[#This Row],[Sale Price]]-V3__67[[#This Row],[Estimated Value]])</f>
        <v>151690</v>
      </c>
      <c r="O500">
        <f>IF(OR(V3__67[[#This Row],[Estimated Value]]="",V3__67[[#This Row],[Estimated Value]]=0),"",(V3__67[[#This Row],[Sale Price]]-V3__67[[#This Row],[Estimated Value]])/V3__67[[#This Row],[Estimated Value]])</f>
        <v>0.76491351923755735</v>
      </c>
      <c r="P500" t="str">
        <f t="shared" si="7"/>
        <v>Above Estimate</v>
      </c>
    </row>
    <row r="501" spans="1:16" x14ac:dyDescent="0.3">
      <c r="A501" s="1">
        <v>40314</v>
      </c>
      <c r="B501">
        <v>2010</v>
      </c>
      <c r="C501" t="s">
        <v>29</v>
      </c>
      <c r="D501">
        <v>189300</v>
      </c>
      <c r="E501">
        <v>275000</v>
      </c>
      <c r="F501" t="s">
        <v>13</v>
      </c>
      <c r="G501" t="s">
        <v>14</v>
      </c>
      <c r="H501">
        <v>3</v>
      </c>
      <c r="I501">
        <v>2</v>
      </c>
      <c r="J501">
        <v>951</v>
      </c>
      <c r="K501">
        <v>1.025846</v>
      </c>
      <c r="L501" t="s">
        <v>25</v>
      </c>
      <c r="M501">
        <f>V3__67[[#This Row],[Sale Price]]/V3__67[[#This Row],[carpet_area]]</f>
        <v>289.16929547844376</v>
      </c>
      <c r="N501">
        <f>IF(OR(V3__67[[#This Row],[Estimated Value]]="",V3__67[[#This Row],[Estimated Value]]=0),"",V3__67[[#This Row],[Sale Price]]-V3__67[[#This Row],[Estimated Value]])</f>
        <v>85700</v>
      </c>
      <c r="O501">
        <f>IF(OR(V3__67[[#This Row],[Estimated Value]]="",V3__67[[#This Row],[Estimated Value]]=0),"",(V3__67[[#This Row],[Sale Price]]-V3__67[[#This Row],[Estimated Value]])/V3__67[[#This Row],[Estimated Value]])</f>
        <v>0.45272054939249867</v>
      </c>
      <c r="P501" t="str">
        <f t="shared" si="7"/>
        <v>Above Estimate</v>
      </c>
    </row>
    <row r="502" spans="1:16" x14ac:dyDescent="0.3">
      <c r="A502" s="1">
        <v>40315</v>
      </c>
      <c r="B502">
        <v>2010</v>
      </c>
      <c r="C502" t="s">
        <v>29</v>
      </c>
      <c r="D502">
        <v>169800</v>
      </c>
      <c r="E502">
        <v>236500</v>
      </c>
      <c r="F502" t="s">
        <v>13</v>
      </c>
      <c r="G502" t="s">
        <v>14</v>
      </c>
      <c r="H502">
        <v>3</v>
      </c>
      <c r="I502">
        <v>2</v>
      </c>
      <c r="J502">
        <v>1076</v>
      </c>
      <c r="K502">
        <v>1.025846</v>
      </c>
      <c r="L502" t="s">
        <v>16</v>
      </c>
      <c r="M502">
        <f>V3__67[[#This Row],[Sale Price]]/V3__67[[#This Row],[carpet_area]]</f>
        <v>219.79553903345726</v>
      </c>
      <c r="N502">
        <f>IF(OR(V3__67[[#This Row],[Estimated Value]]="",V3__67[[#This Row],[Estimated Value]]=0),"",V3__67[[#This Row],[Sale Price]]-V3__67[[#This Row],[Estimated Value]])</f>
        <v>66700</v>
      </c>
      <c r="O502">
        <f>IF(OR(V3__67[[#This Row],[Estimated Value]]="",V3__67[[#This Row],[Estimated Value]]=0),"",(V3__67[[#This Row],[Sale Price]]-V3__67[[#This Row],[Estimated Value]])/V3__67[[#This Row],[Estimated Value]])</f>
        <v>0.39281507656065962</v>
      </c>
      <c r="P502" t="str">
        <f t="shared" si="7"/>
        <v>Above Estimate</v>
      </c>
    </row>
    <row r="503" spans="1:16" x14ac:dyDescent="0.3">
      <c r="A503" s="1">
        <v>40316</v>
      </c>
      <c r="B503">
        <v>2010</v>
      </c>
      <c r="C503" t="s">
        <v>17</v>
      </c>
      <c r="D503">
        <v>115530</v>
      </c>
      <c r="E503">
        <v>180000</v>
      </c>
      <c r="F503" t="s">
        <v>13</v>
      </c>
      <c r="G503" t="s">
        <v>14</v>
      </c>
      <c r="H503">
        <v>3</v>
      </c>
      <c r="I503">
        <v>1</v>
      </c>
      <c r="J503">
        <v>1042</v>
      </c>
      <c r="K503">
        <v>1.025846</v>
      </c>
      <c r="L503" t="s">
        <v>22</v>
      </c>
      <c r="M503">
        <f>V3__67[[#This Row],[Sale Price]]/V3__67[[#This Row],[carpet_area]]</f>
        <v>172.7447216890595</v>
      </c>
      <c r="N503">
        <f>IF(OR(V3__67[[#This Row],[Estimated Value]]="",V3__67[[#This Row],[Estimated Value]]=0),"",V3__67[[#This Row],[Sale Price]]-V3__67[[#This Row],[Estimated Value]])</f>
        <v>64470</v>
      </c>
      <c r="O503">
        <f>IF(OR(V3__67[[#This Row],[Estimated Value]]="",V3__67[[#This Row],[Estimated Value]]=0),"",(V3__67[[#This Row],[Sale Price]]-V3__67[[#This Row],[Estimated Value]])/V3__67[[#This Row],[Estimated Value]])</f>
        <v>0.55803687353934039</v>
      </c>
      <c r="P503" t="str">
        <f t="shared" si="7"/>
        <v>Above Estimate</v>
      </c>
    </row>
    <row r="504" spans="1:16" x14ac:dyDescent="0.3">
      <c r="A504" s="1">
        <v>40317</v>
      </c>
      <c r="B504">
        <v>2010</v>
      </c>
      <c r="C504" t="s">
        <v>26</v>
      </c>
      <c r="D504">
        <v>625940</v>
      </c>
      <c r="E504">
        <v>655000</v>
      </c>
      <c r="F504" t="s">
        <v>13</v>
      </c>
      <c r="G504" t="s">
        <v>14</v>
      </c>
      <c r="H504">
        <v>3</v>
      </c>
      <c r="I504">
        <v>1</v>
      </c>
      <c r="J504">
        <v>1012</v>
      </c>
      <c r="K504">
        <v>1.025846</v>
      </c>
      <c r="L504" t="s">
        <v>16</v>
      </c>
      <c r="M504">
        <f>V3__67[[#This Row],[Sale Price]]/V3__67[[#This Row],[carpet_area]]</f>
        <v>647.23320158102763</v>
      </c>
      <c r="N504">
        <f>IF(OR(V3__67[[#This Row],[Estimated Value]]="",V3__67[[#This Row],[Estimated Value]]=0),"",V3__67[[#This Row],[Sale Price]]-V3__67[[#This Row],[Estimated Value]])</f>
        <v>29060</v>
      </c>
      <c r="O504">
        <f>IF(OR(V3__67[[#This Row],[Estimated Value]]="",V3__67[[#This Row],[Estimated Value]]=0),"",(V3__67[[#This Row],[Sale Price]]-V3__67[[#This Row],[Estimated Value]])/V3__67[[#This Row],[Estimated Value]])</f>
        <v>4.642617503275074E-2</v>
      </c>
      <c r="P504" t="str">
        <f t="shared" si="7"/>
        <v>Above Estimate</v>
      </c>
    </row>
    <row r="505" spans="1:16" x14ac:dyDescent="0.3">
      <c r="A505" s="1">
        <v>40318</v>
      </c>
      <c r="B505">
        <v>2010</v>
      </c>
      <c r="C505" t="s">
        <v>18</v>
      </c>
      <c r="D505">
        <v>1262660</v>
      </c>
      <c r="E505">
        <v>1775000</v>
      </c>
      <c r="F505" t="s">
        <v>13</v>
      </c>
      <c r="G505" t="s">
        <v>14</v>
      </c>
      <c r="H505">
        <v>3</v>
      </c>
      <c r="I505">
        <v>1</v>
      </c>
      <c r="J505">
        <v>1031</v>
      </c>
      <c r="K505">
        <v>1.025846</v>
      </c>
      <c r="L505" t="s">
        <v>16</v>
      </c>
      <c r="M505">
        <f>V3__67[[#This Row],[Sale Price]]/V3__67[[#This Row],[carpet_area]]</f>
        <v>1721.6294859359846</v>
      </c>
      <c r="N505">
        <f>IF(OR(V3__67[[#This Row],[Estimated Value]]="",V3__67[[#This Row],[Estimated Value]]=0),"",V3__67[[#This Row],[Sale Price]]-V3__67[[#This Row],[Estimated Value]])</f>
        <v>512340</v>
      </c>
      <c r="O505">
        <f>IF(OR(V3__67[[#This Row],[Estimated Value]]="",V3__67[[#This Row],[Estimated Value]]=0),"",(V3__67[[#This Row],[Sale Price]]-V3__67[[#This Row],[Estimated Value]])/V3__67[[#This Row],[Estimated Value]])</f>
        <v>0.40576243802765588</v>
      </c>
      <c r="P505" t="str">
        <f t="shared" si="7"/>
        <v>Above Estimate</v>
      </c>
    </row>
    <row r="506" spans="1:16" x14ac:dyDescent="0.3">
      <c r="A506" s="1">
        <v>40319</v>
      </c>
      <c r="B506">
        <v>2010</v>
      </c>
      <c r="C506" t="s">
        <v>26</v>
      </c>
      <c r="D506">
        <v>365470</v>
      </c>
      <c r="E506">
        <v>425000</v>
      </c>
      <c r="F506" t="s">
        <v>13</v>
      </c>
      <c r="G506" t="s">
        <v>14</v>
      </c>
      <c r="H506">
        <v>3</v>
      </c>
      <c r="I506">
        <v>1</v>
      </c>
      <c r="J506">
        <v>1016</v>
      </c>
      <c r="K506">
        <v>1.025846</v>
      </c>
      <c r="L506" t="s">
        <v>22</v>
      </c>
      <c r="M506">
        <f>V3__67[[#This Row],[Sale Price]]/V3__67[[#This Row],[carpet_area]]</f>
        <v>418.30708661417322</v>
      </c>
      <c r="N506">
        <f>IF(OR(V3__67[[#This Row],[Estimated Value]]="",V3__67[[#This Row],[Estimated Value]]=0),"",V3__67[[#This Row],[Sale Price]]-V3__67[[#This Row],[Estimated Value]])</f>
        <v>59530</v>
      </c>
      <c r="O506">
        <f>IF(OR(V3__67[[#This Row],[Estimated Value]]="",V3__67[[#This Row],[Estimated Value]]=0),"",(V3__67[[#This Row],[Sale Price]]-V3__67[[#This Row],[Estimated Value]])/V3__67[[#This Row],[Estimated Value]])</f>
        <v>0.16288614660574055</v>
      </c>
      <c r="P506" t="str">
        <f t="shared" si="7"/>
        <v>Above Estimate</v>
      </c>
    </row>
    <row r="507" spans="1:16" x14ac:dyDescent="0.3">
      <c r="A507" s="1">
        <v>40320</v>
      </c>
      <c r="B507">
        <v>2010</v>
      </c>
      <c r="C507" t="s">
        <v>17</v>
      </c>
      <c r="D507">
        <v>117160</v>
      </c>
      <c r="E507">
        <v>190000</v>
      </c>
      <c r="F507" t="s">
        <v>13</v>
      </c>
      <c r="G507" t="s">
        <v>14</v>
      </c>
      <c r="H507">
        <v>3</v>
      </c>
      <c r="I507">
        <v>3</v>
      </c>
      <c r="J507">
        <v>928</v>
      </c>
      <c r="K507">
        <v>1.025846</v>
      </c>
      <c r="L507" t="s">
        <v>22</v>
      </c>
      <c r="M507">
        <f>V3__67[[#This Row],[Sale Price]]/V3__67[[#This Row],[carpet_area]]</f>
        <v>204.74137931034483</v>
      </c>
      <c r="N507">
        <f>IF(OR(V3__67[[#This Row],[Estimated Value]]="",V3__67[[#This Row],[Estimated Value]]=0),"",V3__67[[#This Row],[Sale Price]]-V3__67[[#This Row],[Estimated Value]])</f>
        <v>72840</v>
      </c>
      <c r="O507">
        <f>IF(OR(V3__67[[#This Row],[Estimated Value]]="",V3__67[[#This Row],[Estimated Value]]=0),"",(V3__67[[#This Row],[Sale Price]]-V3__67[[#This Row],[Estimated Value]])/V3__67[[#This Row],[Estimated Value]])</f>
        <v>0.6217138955274838</v>
      </c>
      <c r="P507" t="str">
        <f t="shared" si="7"/>
        <v>Above Estimate</v>
      </c>
    </row>
    <row r="508" spans="1:16" x14ac:dyDescent="0.3">
      <c r="A508" s="1">
        <v>40321</v>
      </c>
      <c r="B508">
        <v>2010</v>
      </c>
      <c r="C508" t="s">
        <v>29</v>
      </c>
      <c r="D508">
        <v>491400</v>
      </c>
      <c r="E508">
        <v>849900</v>
      </c>
      <c r="F508" t="s">
        <v>13</v>
      </c>
      <c r="G508" t="s">
        <v>14</v>
      </c>
      <c r="H508">
        <v>3</v>
      </c>
      <c r="I508">
        <v>2</v>
      </c>
      <c r="J508">
        <v>1070</v>
      </c>
      <c r="K508">
        <v>1.025846</v>
      </c>
      <c r="L508" t="s">
        <v>16</v>
      </c>
      <c r="M508">
        <f>V3__67[[#This Row],[Sale Price]]/V3__67[[#This Row],[carpet_area]]</f>
        <v>794.29906542056074</v>
      </c>
      <c r="N508">
        <f>IF(OR(V3__67[[#This Row],[Estimated Value]]="",V3__67[[#This Row],[Estimated Value]]=0),"",V3__67[[#This Row],[Sale Price]]-V3__67[[#This Row],[Estimated Value]])</f>
        <v>358500</v>
      </c>
      <c r="O508">
        <f>IF(OR(V3__67[[#This Row],[Estimated Value]]="",V3__67[[#This Row],[Estimated Value]]=0),"",(V3__67[[#This Row],[Sale Price]]-V3__67[[#This Row],[Estimated Value]])/V3__67[[#This Row],[Estimated Value]])</f>
        <v>0.72954822954822951</v>
      </c>
      <c r="P508" t="str">
        <f t="shared" si="7"/>
        <v>Above Estimate</v>
      </c>
    </row>
    <row r="509" spans="1:16" x14ac:dyDescent="0.3">
      <c r="A509" s="1">
        <v>40322</v>
      </c>
      <c r="B509">
        <v>2010</v>
      </c>
      <c r="C509" t="s">
        <v>21</v>
      </c>
      <c r="D509">
        <v>480620</v>
      </c>
      <c r="E509">
        <v>615000</v>
      </c>
      <c r="F509" t="s">
        <v>13</v>
      </c>
      <c r="G509" t="s">
        <v>14</v>
      </c>
      <c r="H509">
        <v>3</v>
      </c>
      <c r="I509">
        <v>3</v>
      </c>
      <c r="J509">
        <v>935</v>
      </c>
      <c r="K509">
        <v>1.025846</v>
      </c>
      <c r="L509" t="s">
        <v>15</v>
      </c>
      <c r="M509">
        <f>V3__67[[#This Row],[Sale Price]]/V3__67[[#This Row],[carpet_area]]</f>
        <v>657.75401069518716</v>
      </c>
      <c r="N509">
        <f>IF(OR(V3__67[[#This Row],[Estimated Value]]="",V3__67[[#This Row],[Estimated Value]]=0),"",V3__67[[#This Row],[Sale Price]]-V3__67[[#This Row],[Estimated Value]])</f>
        <v>134380</v>
      </c>
      <c r="O509">
        <f>IF(OR(V3__67[[#This Row],[Estimated Value]]="",V3__67[[#This Row],[Estimated Value]]=0),"",(V3__67[[#This Row],[Sale Price]]-V3__67[[#This Row],[Estimated Value]])/V3__67[[#This Row],[Estimated Value]])</f>
        <v>0.2795971869668345</v>
      </c>
      <c r="P509" t="str">
        <f t="shared" si="7"/>
        <v>Above Estimate</v>
      </c>
    </row>
    <row r="510" spans="1:16" x14ac:dyDescent="0.3">
      <c r="A510" s="1">
        <v>40323</v>
      </c>
      <c r="B510">
        <v>2010</v>
      </c>
      <c r="C510" t="s">
        <v>17</v>
      </c>
      <c r="D510">
        <v>129360</v>
      </c>
      <c r="E510">
        <v>266000</v>
      </c>
      <c r="F510" t="s">
        <v>13</v>
      </c>
      <c r="G510" t="s">
        <v>14</v>
      </c>
      <c r="H510">
        <v>3</v>
      </c>
      <c r="I510">
        <v>3</v>
      </c>
      <c r="J510">
        <v>1099</v>
      </c>
      <c r="K510">
        <v>1.025846</v>
      </c>
      <c r="L510" t="s">
        <v>16</v>
      </c>
      <c r="M510">
        <f>V3__67[[#This Row],[Sale Price]]/V3__67[[#This Row],[carpet_area]]</f>
        <v>242.03821656050957</v>
      </c>
      <c r="N510">
        <f>IF(OR(V3__67[[#This Row],[Estimated Value]]="",V3__67[[#This Row],[Estimated Value]]=0),"",V3__67[[#This Row],[Sale Price]]-V3__67[[#This Row],[Estimated Value]])</f>
        <v>136640</v>
      </c>
      <c r="O510">
        <f>IF(OR(V3__67[[#This Row],[Estimated Value]]="",V3__67[[#This Row],[Estimated Value]]=0),"",(V3__67[[#This Row],[Sale Price]]-V3__67[[#This Row],[Estimated Value]])/V3__67[[#This Row],[Estimated Value]])</f>
        <v>1.0562770562770563</v>
      </c>
      <c r="P510" t="str">
        <f t="shared" si="7"/>
        <v>Above Estimate</v>
      </c>
    </row>
    <row r="511" spans="1:16" x14ac:dyDescent="0.3">
      <c r="A511" s="1">
        <v>40324</v>
      </c>
      <c r="B511">
        <v>2010</v>
      </c>
      <c r="C511" t="s">
        <v>26</v>
      </c>
      <c r="D511">
        <v>363440</v>
      </c>
      <c r="E511">
        <v>475000</v>
      </c>
      <c r="F511" t="s">
        <v>13</v>
      </c>
      <c r="G511" t="s">
        <v>14</v>
      </c>
      <c r="H511">
        <v>3</v>
      </c>
      <c r="I511">
        <v>3</v>
      </c>
      <c r="J511">
        <v>939</v>
      </c>
      <c r="K511">
        <v>1.025846</v>
      </c>
      <c r="L511" t="s">
        <v>15</v>
      </c>
      <c r="M511">
        <f>V3__67[[#This Row],[Sale Price]]/V3__67[[#This Row],[carpet_area]]</f>
        <v>505.85729499467521</v>
      </c>
      <c r="N511">
        <f>IF(OR(V3__67[[#This Row],[Estimated Value]]="",V3__67[[#This Row],[Estimated Value]]=0),"",V3__67[[#This Row],[Sale Price]]-V3__67[[#This Row],[Estimated Value]])</f>
        <v>111560</v>
      </c>
      <c r="O511">
        <f>IF(OR(V3__67[[#This Row],[Estimated Value]]="",V3__67[[#This Row],[Estimated Value]]=0),"",(V3__67[[#This Row],[Sale Price]]-V3__67[[#This Row],[Estimated Value]])/V3__67[[#This Row],[Estimated Value]])</f>
        <v>0.30695575610829851</v>
      </c>
      <c r="P511" t="str">
        <f t="shared" si="7"/>
        <v>Above Estimate</v>
      </c>
    </row>
    <row r="512" spans="1:16" x14ac:dyDescent="0.3">
      <c r="A512" s="1">
        <v>40325</v>
      </c>
      <c r="B512">
        <v>2010</v>
      </c>
      <c r="C512" t="s">
        <v>29</v>
      </c>
      <c r="D512">
        <v>375600</v>
      </c>
      <c r="E512">
        <v>610000</v>
      </c>
      <c r="F512" t="s">
        <v>13</v>
      </c>
      <c r="G512" t="s">
        <v>14</v>
      </c>
      <c r="H512">
        <v>3</v>
      </c>
      <c r="I512">
        <v>2</v>
      </c>
      <c r="J512">
        <v>958</v>
      </c>
      <c r="K512">
        <v>1.025846</v>
      </c>
      <c r="L512" t="s">
        <v>16</v>
      </c>
      <c r="M512">
        <f>V3__67[[#This Row],[Sale Price]]/V3__67[[#This Row],[carpet_area]]</f>
        <v>636.74321503131523</v>
      </c>
      <c r="N512">
        <f>IF(OR(V3__67[[#This Row],[Estimated Value]]="",V3__67[[#This Row],[Estimated Value]]=0),"",V3__67[[#This Row],[Sale Price]]-V3__67[[#This Row],[Estimated Value]])</f>
        <v>234400</v>
      </c>
      <c r="O512">
        <f>IF(OR(V3__67[[#This Row],[Estimated Value]]="",V3__67[[#This Row],[Estimated Value]]=0),"",(V3__67[[#This Row],[Sale Price]]-V3__67[[#This Row],[Estimated Value]])/V3__67[[#This Row],[Estimated Value]])</f>
        <v>0.62406815761448353</v>
      </c>
      <c r="P512" t="str">
        <f t="shared" si="7"/>
        <v>Above Estimate</v>
      </c>
    </row>
    <row r="513" spans="1:16" x14ac:dyDescent="0.3">
      <c r="A513" s="1">
        <v>40326</v>
      </c>
      <c r="B513">
        <v>2010</v>
      </c>
      <c r="C513" t="s">
        <v>21</v>
      </c>
      <c r="D513">
        <v>1254050</v>
      </c>
      <c r="E513">
        <v>3208000</v>
      </c>
      <c r="F513" t="s">
        <v>13</v>
      </c>
      <c r="G513" t="s">
        <v>14</v>
      </c>
      <c r="H513">
        <v>3</v>
      </c>
      <c r="I513">
        <v>2</v>
      </c>
      <c r="J513">
        <v>965</v>
      </c>
      <c r="K513">
        <v>1.025846</v>
      </c>
      <c r="L513" t="s">
        <v>16</v>
      </c>
      <c r="M513">
        <f>V3__67[[#This Row],[Sale Price]]/V3__67[[#This Row],[carpet_area]]</f>
        <v>3324.3523316062178</v>
      </c>
      <c r="N513">
        <f>IF(OR(V3__67[[#This Row],[Estimated Value]]="",V3__67[[#This Row],[Estimated Value]]=0),"",V3__67[[#This Row],[Sale Price]]-V3__67[[#This Row],[Estimated Value]])</f>
        <v>1953950</v>
      </c>
      <c r="O513">
        <f>IF(OR(V3__67[[#This Row],[Estimated Value]]="",V3__67[[#This Row],[Estimated Value]]=0),"",(V3__67[[#This Row],[Sale Price]]-V3__67[[#This Row],[Estimated Value]])/V3__67[[#This Row],[Estimated Value]])</f>
        <v>1.5581117180335713</v>
      </c>
      <c r="P513" t="str">
        <f t="shared" si="7"/>
        <v>Above Estimate</v>
      </c>
    </row>
    <row r="514" spans="1:16" x14ac:dyDescent="0.3">
      <c r="A514" s="1">
        <v>40327</v>
      </c>
      <c r="B514">
        <v>2010</v>
      </c>
      <c r="C514" t="s">
        <v>21</v>
      </c>
      <c r="D514">
        <v>465080</v>
      </c>
      <c r="E514">
        <v>850000</v>
      </c>
      <c r="F514" t="s">
        <v>13</v>
      </c>
      <c r="G514" t="s">
        <v>14</v>
      </c>
      <c r="H514">
        <v>3</v>
      </c>
      <c r="I514">
        <v>2</v>
      </c>
      <c r="J514">
        <v>1043</v>
      </c>
      <c r="K514">
        <v>1.025846</v>
      </c>
      <c r="L514" t="s">
        <v>25</v>
      </c>
      <c r="M514">
        <f>V3__67[[#This Row],[Sale Price]]/V3__67[[#This Row],[carpet_area]]</f>
        <v>814.95685522531164</v>
      </c>
      <c r="N514">
        <f>IF(OR(V3__67[[#This Row],[Estimated Value]]="",V3__67[[#This Row],[Estimated Value]]=0),"",V3__67[[#This Row],[Sale Price]]-V3__67[[#This Row],[Estimated Value]])</f>
        <v>384920</v>
      </c>
      <c r="O514">
        <f>IF(OR(V3__67[[#This Row],[Estimated Value]]="",V3__67[[#This Row],[Estimated Value]]=0),"",(V3__67[[#This Row],[Sale Price]]-V3__67[[#This Row],[Estimated Value]])/V3__67[[#This Row],[Estimated Value]])</f>
        <v>0.82764255611937732</v>
      </c>
      <c r="P514" t="str">
        <f t="shared" ref="P514:P577" si="8">IF(N514="","No Estimate",IF(N514&gt;0,"Above Estimate",IF(N514&lt;0,"Below Estimate","At Estimate")))</f>
        <v>Above Estimate</v>
      </c>
    </row>
    <row r="515" spans="1:16" x14ac:dyDescent="0.3">
      <c r="A515" s="1">
        <v>40328</v>
      </c>
      <c r="B515">
        <v>2010</v>
      </c>
      <c r="C515" t="s">
        <v>29</v>
      </c>
      <c r="D515">
        <v>186600</v>
      </c>
      <c r="E515">
        <v>302000</v>
      </c>
      <c r="F515" t="s">
        <v>19</v>
      </c>
      <c r="G515" t="s">
        <v>20</v>
      </c>
      <c r="H515">
        <v>4</v>
      </c>
      <c r="I515">
        <v>4</v>
      </c>
      <c r="J515">
        <v>1439</v>
      </c>
      <c r="K515">
        <v>1.025846</v>
      </c>
      <c r="L515" t="s">
        <v>25</v>
      </c>
      <c r="M515">
        <f>V3__67[[#This Row],[Sale Price]]/V3__67[[#This Row],[carpet_area]]</f>
        <v>209.8679638637943</v>
      </c>
      <c r="N515">
        <f>IF(OR(V3__67[[#This Row],[Estimated Value]]="",V3__67[[#This Row],[Estimated Value]]=0),"",V3__67[[#This Row],[Sale Price]]-V3__67[[#This Row],[Estimated Value]])</f>
        <v>115400</v>
      </c>
      <c r="O515">
        <f>IF(OR(V3__67[[#This Row],[Estimated Value]]="",V3__67[[#This Row],[Estimated Value]]=0),"",(V3__67[[#This Row],[Sale Price]]-V3__67[[#This Row],[Estimated Value]])/V3__67[[#This Row],[Estimated Value]])</f>
        <v>0.61843515541264737</v>
      </c>
      <c r="P515" t="str">
        <f t="shared" si="8"/>
        <v>Above Estimate</v>
      </c>
    </row>
    <row r="516" spans="1:16" x14ac:dyDescent="0.3">
      <c r="A516" s="1">
        <v>40329</v>
      </c>
      <c r="B516">
        <v>2010</v>
      </c>
      <c r="C516" t="s">
        <v>18</v>
      </c>
      <c r="D516">
        <v>197890</v>
      </c>
      <c r="E516">
        <v>75000</v>
      </c>
      <c r="F516" t="s">
        <v>13</v>
      </c>
      <c r="G516" t="s">
        <v>14</v>
      </c>
      <c r="H516">
        <v>3</v>
      </c>
      <c r="I516">
        <v>3</v>
      </c>
      <c r="J516">
        <v>945</v>
      </c>
      <c r="K516">
        <v>1.025846</v>
      </c>
      <c r="L516" t="s">
        <v>25</v>
      </c>
      <c r="M516">
        <f>V3__67[[#This Row],[Sale Price]]/V3__67[[#This Row],[carpet_area]]</f>
        <v>79.365079365079367</v>
      </c>
      <c r="N516">
        <f>IF(OR(V3__67[[#This Row],[Estimated Value]]="",V3__67[[#This Row],[Estimated Value]]=0),"",V3__67[[#This Row],[Sale Price]]-V3__67[[#This Row],[Estimated Value]])</f>
        <v>-122890</v>
      </c>
      <c r="O516">
        <f>IF(OR(V3__67[[#This Row],[Estimated Value]]="",V3__67[[#This Row],[Estimated Value]]=0),"",(V3__67[[#This Row],[Sale Price]]-V3__67[[#This Row],[Estimated Value]])/V3__67[[#This Row],[Estimated Value]])</f>
        <v>-0.62100156652685834</v>
      </c>
      <c r="P516" t="str">
        <f t="shared" si="8"/>
        <v>Below Estimate</v>
      </c>
    </row>
    <row r="517" spans="1:16" x14ac:dyDescent="0.3">
      <c r="A517" s="1">
        <v>40330</v>
      </c>
      <c r="B517">
        <v>2010</v>
      </c>
      <c r="C517" t="s">
        <v>17</v>
      </c>
      <c r="D517">
        <v>131540</v>
      </c>
      <c r="E517">
        <v>210000</v>
      </c>
      <c r="F517" t="s">
        <v>13</v>
      </c>
      <c r="G517" t="s">
        <v>14</v>
      </c>
      <c r="H517">
        <v>3</v>
      </c>
      <c r="I517">
        <v>3</v>
      </c>
      <c r="J517">
        <v>925</v>
      </c>
      <c r="K517">
        <v>1.025846</v>
      </c>
      <c r="L517" t="s">
        <v>15</v>
      </c>
      <c r="M517">
        <f>V3__67[[#This Row],[Sale Price]]/V3__67[[#This Row],[carpet_area]]</f>
        <v>227.02702702702703</v>
      </c>
      <c r="N517">
        <f>IF(OR(V3__67[[#This Row],[Estimated Value]]="",V3__67[[#This Row],[Estimated Value]]=0),"",V3__67[[#This Row],[Sale Price]]-V3__67[[#This Row],[Estimated Value]])</f>
        <v>78460</v>
      </c>
      <c r="O517">
        <f>IF(OR(V3__67[[#This Row],[Estimated Value]]="",V3__67[[#This Row],[Estimated Value]]=0),"",(V3__67[[#This Row],[Sale Price]]-V3__67[[#This Row],[Estimated Value]])/V3__67[[#This Row],[Estimated Value]])</f>
        <v>0.59647255587653947</v>
      </c>
      <c r="P517" t="str">
        <f t="shared" si="8"/>
        <v>Above Estimate</v>
      </c>
    </row>
    <row r="518" spans="1:16" x14ac:dyDescent="0.3">
      <c r="A518" s="1">
        <v>40331</v>
      </c>
      <c r="B518">
        <v>2010</v>
      </c>
      <c r="C518" t="s">
        <v>18</v>
      </c>
      <c r="D518">
        <v>329700</v>
      </c>
      <c r="E518">
        <v>570000</v>
      </c>
      <c r="F518" t="s">
        <v>13</v>
      </c>
      <c r="G518" t="s">
        <v>14</v>
      </c>
      <c r="H518">
        <v>3</v>
      </c>
      <c r="I518">
        <v>3</v>
      </c>
      <c r="J518">
        <v>917</v>
      </c>
      <c r="K518">
        <v>1.025846</v>
      </c>
      <c r="L518" t="s">
        <v>16</v>
      </c>
      <c r="M518">
        <f>V3__67[[#This Row],[Sale Price]]/V3__67[[#This Row],[carpet_area]]</f>
        <v>621.59214830970552</v>
      </c>
      <c r="N518">
        <f>IF(OR(V3__67[[#This Row],[Estimated Value]]="",V3__67[[#This Row],[Estimated Value]]=0),"",V3__67[[#This Row],[Sale Price]]-V3__67[[#This Row],[Estimated Value]])</f>
        <v>240300</v>
      </c>
      <c r="O518">
        <f>IF(OR(V3__67[[#This Row],[Estimated Value]]="",V3__67[[#This Row],[Estimated Value]]=0),"",(V3__67[[#This Row],[Sale Price]]-V3__67[[#This Row],[Estimated Value]])/V3__67[[#This Row],[Estimated Value]])</f>
        <v>0.7288444040036397</v>
      </c>
      <c r="P518" t="str">
        <f t="shared" si="8"/>
        <v>Above Estimate</v>
      </c>
    </row>
    <row r="519" spans="1:16" x14ac:dyDescent="0.3">
      <c r="A519" s="1">
        <v>40332</v>
      </c>
      <c r="B519">
        <v>2010</v>
      </c>
      <c r="C519" t="s">
        <v>21</v>
      </c>
      <c r="D519">
        <v>748930</v>
      </c>
      <c r="E519">
        <v>1450000</v>
      </c>
      <c r="F519" t="s">
        <v>13</v>
      </c>
      <c r="G519" t="s">
        <v>14</v>
      </c>
      <c r="H519">
        <v>3</v>
      </c>
      <c r="I519">
        <v>2</v>
      </c>
      <c r="J519">
        <v>1046</v>
      </c>
      <c r="K519">
        <v>1.025846</v>
      </c>
      <c r="L519" t="s">
        <v>25</v>
      </c>
      <c r="M519">
        <f>V3__67[[#This Row],[Sale Price]]/V3__67[[#This Row],[carpet_area]]</f>
        <v>1386.2332695984703</v>
      </c>
      <c r="N519">
        <f>IF(OR(V3__67[[#This Row],[Estimated Value]]="",V3__67[[#This Row],[Estimated Value]]=0),"",V3__67[[#This Row],[Sale Price]]-V3__67[[#This Row],[Estimated Value]])</f>
        <v>701070</v>
      </c>
      <c r="O519">
        <f>IF(OR(V3__67[[#This Row],[Estimated Value]]="",V3__67[[#This Row],[Estimated Value]]=0),"",(V3__67[[#This Row],[Sale Price]]-V3__67[[#This Row],[Estimated Value]])/V3__67[[#This Row],[Estimated Value]])</f>
        <v>0.93609549624130428</v>
      </c>
      <c r="P519" t="str">
        <f t="shared" si="8"/>
        <v>Above Estimate</v>
      </c>
    </row>
    <row r="520" spans="1:16" x14ac:dyDescent="0.3">
      <c r="A520" s="1">
        <v>40333</v>
      </c>
      <c r="B520">
        <v>2010</v>
      </c>
      <c r="C520" t="s">
        <v>26</v>
      </c>
      <c r="D520">
        <v>831880</v>
      </c>
      <c r="E520">
        <v>1000000</v>
      </c>
      <c r="F520" t="s">
        <v>13</v>
      </c>
      <c r="G520" t="s">
        <v>14</v>
      </c>
      <c r="H520">
        <v>3</v>
      </c>
      <c r="I520">
        <v>3</v>
      </c>
      <c r="J520">
        <v>1082</v>
      </c>
      <c r="K520">
        <v>1.025846</v>
      </c>
      <c r="L520" t="s">
        <v>16</v>
      </c>
      <c r="M520">
        <f>V3__67[[#This Row],[Sale Price]]/V3__67[[#This Row],[carpet_area]]</f>
        <v>924.21441774491677</v>
      </c>
      <c r="N520">
        <f>IF(OR(V3__67[[#This Row],[Estimated Value]]="",V3__67[[#This Row],[Estimated Value]]=0),"",V3__67[[#This Row],[Sale Price]]-V3__67[[#This Row],[Estimated Value]])</f>
        <v>168120</v>
      </c>
      <c r="O520">
        <f>IF(OR(V3__67[[#This Row],[Estimated Value]]="",V3__67[[#This Row],[Estimated Value]]=0),"",(V3__67[[#This Row],[Sale Price]]-V3__67[[#This Row],[Estimated Value]])/V3__67[[#This Row],[Estimated Value]])</f>
        <v>0.20209645621964706</v>
      </c>
      <c r="P520" t="str">
        <f t="shared" si="8"/>
        <v>Above Estimate</v>
      </c>
    </row>
    <row r="521" spans="1:16" x14ac:dyDescent="0.3">
      <c r="A521" s="1">
        <v>40334</v>
      </c>
      <c r="B521">
        <v>2010</v>
      </c>
      <c r="C521" t="s">
        <v>29</v>
      </c>
      <c r="D521">
        <v>140400</v>
      </c>
      <c r="E521">
        <v>180000</v>
      </c>
      <c r="F521" t="s">
        <v>13</v>
      </c>
      <c r="G521" t="s">
        <v>14</v>
      </c>
      <c r="H521">
        <v>3</v>
      </c>
      <c r="I521">
        <v>1</v>
      </c>
      <c r="J521">
        <v>1053</v>
      </c>
      <c r="K521">
        <v>1.025846</v>
      </c>
      <c r="L521" t="s">
        <v>16</v>
      </c>
      <c r="M521">
        <f>V3__67[[#This Row],[Sale Price]]/V3__67[[#This Row],[carpet_area]]</f>
        <v>170.94017094017093</v>
      </c>
      <c r="N521">
        <f>IF(OR(V3__67[[#This Row],[Estimated Value]]="",V3__67[[#This Row],[Estimated Value]]=0),"",V3__67[[#This Row],[Sale Price]]-V3__67[[#This Row],[Estimated Value]])</f>
        <v>39600</v>
      </c>
      <c r="O521">
        <f>IF(OR(V3__67[[#This Row],[Estimated Value]]="",V3__67[[#This Row],[Estimated Value]]=0),"",(V3__67[[#This Row],[Sale Price]]-V3__67[[#This Row],[Estimated Value]])/V3__67[[#This Row],[Estimated Value]])</f>
        <v>0.28205128205128205</v>
      </c>
      <c r="P521" t="str">
        <f t="shared" si="8"/>
        <v>Above Estimate</v>
      </c>
    </row>
    <row r="522" spans="1:16" x14ac:dyDescent="0.3">
      <c r="A522" s="1">
        <v>40335</v>
      </c>
      <c r="B522">
        <v>2010</v>
      </c>
      <c r="C522" t="s">
        <v>18</v>
      </c>
      <c r="D522">
        <v>247240</v>
      </c>
      <c r="E522">
        <v>497000</v>
      </c>
      <c r="F522" t="s">
        <v>13</v>
      </c>
      <c r="G522" t="s">
        <v>14</v>
      </c>
      <c r="H522">
        <v>3</v>
      </c>
      <c r="I522">
        <v>2</v>
      </c>
      <c r="J522">
        <v>1029</v>
      </c>
      <c r="K522">
        <v>1.025846</v>
      </c>
      <c r="L522" t="s">
        <v>25</v>
      </c>
      <c r="M522">
        <f>V3__67[[#This Row],[Sale Price]]/V3__67[[#This Row],[carpet_area]]</f>
        <v>482.99319727891157</v>
      </c>
      <c r="N522">
        <f>IF(OR(V3__67[[#This Row],[Estimated Value]]="",V3__67[[#This Row],[Estimated Value]]=0),"",V3__67[[#This Row],[Sale Price]]-V3__67[[#This Row],[Estimated Value]])</f>
        <v>249760</v>
      </c>
      <c r="O522">
        <f>IF(OR(V3__67[[#This Row],[Estimated Value]]="",V3__67[[#This Row],[Estimated Value]]=0),"",(V3__67[[#This Row],[Sale Price]]-V3__67[[#This Row],[Estimated Value]])/V3__67[[#This Row],[Estimated Value]])</f>
        <v>1.0101925254813138</v>
      </c>
      <c r="P522" t="str">
        <f t="shared" si="8"/>
        <v>Above Estimate</v>
      </c>
    </row>
    <row r="523" spans="1:16" x14ac:dyDescent="0.3">
      <c r="A523" s="1">
        <v>40336</v>
      </c>
      <c r="B523">
        <v>2010</v>
      </c>
      <c r="C523" t="s">
        <v>26</v>
      </c>
      <c r="D523">
        <v>205940</v>
      </c>
      <c r="E523">
        <v>166666</v>
      </c>
      <c r="F523" t="s">
        <v>13</v>
      </c>
      <c r="G523" t="s">
        <v>14</v>
      </c>
      <c r="H523">
        <v>3</v>
      </c>
      <c r="I523">
        <v>3</v>
      </c>
      <c r="J523">
        <v>1073</v>
      </c>
      <c r="K523">
        <v>1.025846</v>
      </c>
      <c r="L523" t="s">
        <v>25</v>
      </c>
      <c r="M523">
        <f>V3__67[[#This Row],[Sale Price]]/V3__67[[#This Row],[carpet_area]]</f>
        <v>155.32712022367195</v>
      </c>
      <c r="N523">
        <f>IF(OR(V3__67[[#This Row],[Estimated Value]]="",V3__67[[#This Row],[Estimated Value]]=0),"",V3__67[[#This Row],[Sale Price]]-V3__67[[#This Row],[Estimated Value]])</f>
        <v>-39274</v>
      </c>
      <c r="O523">
        <f>IF(OR(V3__67[[#This Row],[Estimated Value]]="",V3__67[[#This Row],[Estimated Value]]=0),"",(V3__67[[#This Row],[Sale Price]]-V3__67[[#This Row],[Estimated Value]])/V3__67[[#This Row],[Estimated Value]])</f>
        <v>-0.1907060308827814</v>
      </c>
      <c r="P523" t="str">
        <f t="shared" si="8"/>
        <v>Below Estimate</v>
      </c>
    </row>
    <row r="524" spans="1:16" x14ac:dyDescent="0.3">
      <c r="A524" s="1">
        <v>40337</v>
      </c>
      <c r="B524">
        <v>2010</v>
      </c>
      <c r="C524" t="s">
        <v>29</v>
      </c>
      <c r="D524">
        <v>234700</v>
      </c>
      <c r="E524">
        <v>399000</v>
      </c>
      <c r="F524" t="s">
        <v>13</v>
      </c>
      <c r="G524" t="s">
        <v>14</v>
      </c>
      <c r="H524">
        <v>3</v>
      </c>
      <c r="I524">
        <v>2</v>
      </c>
      <c r="J524">
        <v>909</v>
      </c>
      <c r="K524">
        <v>1.025846</v>
      </c>
      <c r="L524" t="s">
        <v>22</v>
      </c>
      <c r="M524">
        <f>V3__67[[#This Row],[Sale Price]]/V3__67[[#This Row],[carpet_area]]</f>
        <v>438.94389438943892</v>
      </c>
      <c r="N524">
        <f>IF(OR(V3__67[[#This Row],[Estimated Value]]="",V3__67[[#This Row],[Estimated Value]]=0),"",V3__67[[#This Row],[Sale Price]]-V3__67[[#This Row],[Estimated Value]])</f>
        <v>164300</v>
      </c>
      <c r="O524">
        <f>IF(OR(V3__67[[#This Row],[Estimated Value]]="",V3__67[[#This Row],[Estimated Value]]=0),"",(V3__67[[#This Row],[Sale Price]]-V3__67[[#This Row],[Estimated Value]])/V3__67[[#This Row],[Estimated Value]])</f>
        <v>0.70004260758414993</v>
      </c>
      <c r="P524" t="str">
        <f t="shared" si="8"/>
        <v>Above Estimate</v>
      </c>
    </row>
    <row r="525" spans="1:16" x14ac:dyDescent="0.3">
      <c r="A525" s="1">
        <v>40338</v>
      </c>
      <c r="B525">
        <v>2010</v>
      </c>
      <c r="C525" t="s">
        <v>17</v>
      </c>
      <c r="D525">
        <v>107040</v>
      </c>
      <c r="E525">
        <v>150000</v>
      </c>
      <c r="F525" t="s">
        <v>19</v>
      </c>
      <c r="G525" t="s">
        <v>20</v>
      </c>
      <c r="H525">
        <v>4</v>
      </c>
      <c r="I525">
        <v>2</v>
      </c>
      <c r="J525">
        <v>1267</v>
      </c>
      <c r="K525">
        <v>1.025846</v>
      </c>
      <c r="L525" t="s">
        <v>22</v>
      </c>
      <c r="M525">
        <f>V3__67[[#This Row],[Sale Price]]/V3__67[[#This Row],[carpet_area]]</f>
        <v>118.38989739542225</v>
      </c>
      <c r="N525">
        <f>IF(OR(V3__67[[#This Row],[Estimated Value]]="",V3__67[[#This Row],[Estimated Value]]=0),"",V3__67[[#This Row],[Sale Price]]-V3__67[[#This Row],[Estimated Value]])</f>
        <v>42960</v>
      </c>
      <c r="O525">
        <f>IF(OR(V3__67[[#This Row],[Estimated Value]]="",V3__67[[#This Row],[Estimated Value]]=0),"",(V3__67[[#This Row],[Sale Price]]-V3__67[[#This Row],[Estimated Value]])/V3__67[[#This Row],[Estimated Value]])</f>
        <v>0.40134529147982062</v>
      </c>
      <c r="P525" t="str">
        <f t="shared" si="8"/>
        <v>Above Estimate</v>
      </c>
    </row>
    <row r="526" spans="1:16" x14ac:dyDescent="0.3">
      <c r="A526" s="1">
        <v>40339</v>
      </c>
      <c r="B526">
        <v>2010</v>
      </c>
      <c r="C526" t="s">
        <v>29</v>
      </c>
      <c r="D526">
        <v>149600</v>
      </c>
      <c r="E526">
        <v>225000</v>
      </c>
      <c r="F526" t="s">
        <v>13</v>
      </c>
      <c r="G526" t="s">
        <v>14</v>
      </c>
      <c r="H526">
        <v>3</v>
      </c>
      <c r="I526">
        <v>3</v>
      </c>
      <c r="J526">
        <v>912</v>
      </c>
      <c r="K526">
        <v>1.025846</v>
      </c>
      <c r="L526" t="s">
        <v>15</v>
      </c>
      <c r="M526">
        <f>V3__67[[#This Row],[Sale Price]]/V3__67[[#This Row],[carpet_area]]</f>
        <v>246.71052631578948</v>
      </c>
      <c r="N526">
        <f>IF(OR(V3__67[[#This Row],[Estimated Value]]="",V3__67[[#This Row],[Estimated Value]]=0),"",V3__67[[#This Row],[Sale Price]]-V3__67[[#This Row],[Estimated Value]])</f>
        <v>75400</v>
      </c>
      <c r="O526">
        <f>IF(OR(V3__67[[#This Row],[Estimated Value]]="",V3__67[[#This Row],[Estimated Value]]=0),"",(V3__67[[#This Row],[Sale Price]]-V3__67[[#This Row],[Estimated Value]])/V3__67[[#This Row],[Estimated Value]])</f>
        <v>0.50401069518716579</v>
      </c>
      <c r="P526" t="str">
        <f t="shared" si="8"/>
        <v>Above Estimate</v>
      </c>
    </row>
    <row r="527" spans="1:16" x14ac:dyDescent="0.3">
      <c r="A527" s="1">
        <v>40340</v>
      </c>
      <c r="B527">
        <v>2010</v>
      </c>
      <c r="C527" t="s">
        <v>26</v>
      </c>
      <c r="D527">
        <v>984200</v>
      </c>
      <c r="E527">
        <v>1500000</v>
      </c>
      <c r="F527" t="s">
        <v>13</v>
      </c>
      <c r="G527" t="s">
        <v>14</v>
      </c>
      <c r="H527">
        <v>3</v>
      </c>
      <c r="I527">
        <v>3</v>
      </c>
      <c r="J527">
        <v>902</v>
      </c>
      <c r="K527">
        <v>1.025846</v>
      </c>
      <c r="L527" t="s">
        <v>16</v>
      </c>
      <c r="M527">
        <f>V3__67[[#This Row],[Sale Price]]/V3__67[[#This Row],[carpet_area]]</f>
        <v>1662.9711751662971</v>
      </c>
      <c r="N527">
        <f>IF(OR(V3__67[[#This Row],[Estimated Value]]="",V3__67[[#This Row],[Estimated Value]]=0),"",V3__67[[#This Row],[Sale Price]]-V3__67[[#This Row],[Estimated Value]])</f>
        <v>515800</v>
      </c>
      <c r="O527">
        <f>IF(OR(V3__67[[#This Row],[Estimated Value]]="",V3__67[[#This Row],[Estimated Value]]=0),"",(V3__67[[#This Row],[Sale Price]]-V3__67[[#This Row],[Estimated Value]])/V3__67[[#This Row],[Estimated Value]])</f>
        <v>0.52408047144889247</v>
      </c>
      <c r="P527" t="str">
        <f t="shared" si="8"/>
        <v>Above Estimate</v>
      </c>
    </row>
    <row r="528" spans="1:16" x14ac:dyDescent="0.3">
      <c r="A528" s="1">
        <v>40341</v>
      </c>
      <c r="B528">
        <v>2010</v>
      </c>
      <c r="C528" t="s">
        <v>17</v>
      </c>
      <c r="D528">
        <v>105690</v>
      </c>
      <c r="E528">
        <v>165000</v>
      </c>
      <c r="F528" t="s">
        <v>13</v>
      </c>
      <c r="G528" t="s">
        <v>14</v>
      </c>
      <c r="H528">
        <v>3</v>
      </c>
      <c r="I528">
        <v>3</v>
      </c>
      <c r="J528">
        <v>910</v>
      </c>
      <c r="K528">
        <v>1.025846</v>
      </c>
      <c r="L528" t="s">
        <v>16</v>
      </c>
      <c r="M528">
        <f>V3__67[[#This Row],[Sale Price]]/V3__67[[#This Row],[carpet_area]]</f>
        <v>181.31868131868131</v>
      </c>
      <c r="N528">
        <f>IF(OR(V3__67[[#This Row],[Estimated Value]]="",V3__67[[#This Row],[Estimated Value]]=0),"",V3__67[[#This Row],[Sale Price]]-V3__67[[#This Row],[Estimated Value]])</f>
        <v>59310</v>
      </c>
      <c r="O528">
        <f>IF(OR(V3__67[[#This Row],[Estimated Value]]="",V3__67[[#This Row],[Estimated Value]]=0),"",(V3__67[[#This Row],[Sale Price]]-V3__67[[#This Row],[Estimated Value]])/V3__67[[#This Row],[Estimated Value]])</f>
        <v>0.56116945784842465</v>
      </c>
      <c r="P528" t="str">
        <f t="shared" si="8"/>
        <v>Above Estimate</v>
      </c>
    </row>
    <row r="529" spans="1:16" x14ac:dyDescent="0.3">
      <c r="A529" s="1">
        <v>40342</v>
      </c>
      <c r="B529">
        <v>2010</v>
      </c>
      <c r="C529" t="s">
        <v>29</v>
      </c>
      <c r="D529">
        <v>224100</v>
      </c>
      <c r="E529">
        <v>149950</v>
      </c>
      <c r="F529" t="s">
        <v>13</v>
      </c>
      <c r="G529" t="s">
        <v>14</v>
      </c>
      <c r="H529">
        <v>3</v>
      </c>
      <c r="I529">
        <v>3</v>
      </c>
      <c r="J529">
        <v>1054</v>
      </c>
      <c r="K529">
        <v>1.025846</v>
      </c>
      <c r="L529" t="s">
        <v>25</v>
      </c>
      <c r="M529">
        <f>V3__67[[#This Row],[Sale Price]]/V3__67[[#This Row],[carpet_area]]</f>
        <v>142.2675521821632</v>
      </c>
      <c r="N529">
        <f>IF(OR(V3__67[[#This Row],[Estimated Value]]="",V3__67[[#This Row],[Estimated Value]]=0),"",V3__67[[#This Row],[Sale Price]]-V3__67[[#This Row],[Estimated Value]])</f>
        <v>-74150</v>
      </c>
      <c r="O529">
        <f>IF(OR(V3__67[[#This Row],[Estimated Value]]="",V3__67[[#This Row],[Estimated Value]]=0),"",(V3__67[[#This Row],[Sale Price]]-V3__67[[#This Row],[Estimated Value]])/V3__67[[#This Row],[Estimated Value]])</f>
        <v>-0.33087907184292725</v>
      </c>
      <c r="P529" t="str">
        <f t="shared" si="8"/>
        <v>Below Estimate</v>
      </c>
    </row>
    <row r="530" spans="1:16" x14ac:dyDescent="0.3">
      <c r="A530" s="1">
        <v>40343</v>
      </c>
      <c r="B530">
        <v>2010</v>
      </c>
      <c r="C530" t="s">
        <v>17</v>
      </c>
      <c r="D530">
        <v>103460</v>
      </c>
      <c r="E530">
        <v>227615</v>
      </c>
      <c r="F530" t="s">
        <v>13</v>
      </c>
      <c r="G530" t="s">
        <v>14</v>
      </c>
      <c r="H530">
        <v>3</v>
      </c>
      <c r="I530">
        <v>1</v>
      </c>
      <c r="J530">
        <v>928</v>
      </c>
      <c r="K530">
        <v>1.025846</v>
      </c>
      <c r="L530" t="s">
        <v>15</v>
      </c>
      <c r="M530">
        <f>V3__67[[#This Row],[Sale Price]]/V3__67[[#This Row],[carpet_area]]</f>
        <v>245.27478448275863</v>
      </c>
      <c r="N530">
        <f>IF(OR(V3__67[[#This Row],[Estimated Value]]="",V3__67[[#This Row],[Estimated Value]]=0),"",V3__67[[#This Row],[Sale Price]]-V3__67[[#This Row],[Estimated Value]])</f>
        <v>124155</v>
      </c>
      <c r="O530">
        <f>IF(OR(V3__67[[#This Row],[Estimated Value]]="",V3__67[[#This Row],[Estimated Value]]=0),"",(V3__67[[#This Row],[Sale Price]]-V3__67[[#This Row],[Estimated Value]])/V3__67[[#This Row],[Estimated Value]])</f>
        <v>1.2000289967137059</v>
      </c>
      <c r="P530" t="str">
        <f t="shared" si="8"/>
        <v>Above Estimate</v>
      </c>
    </row>
    <row r="531" spans="1:16" x14ac:dyDescent="0.3">
      <c r="A531" s="1">
        <v>40344</v>
      </c>
      <c r="B531">
        <v>2010</v>
      </c>
      <c r="C531" t="s">
        <v>21</v>
      </c>
      <c r="D531">
        <v>1177260</v>
      </c>
      <c r="E531">
        <v>1200000</v>
      </c>
      <c r="F531" t="s">
        <v>13</v>
      </c>
      <c r="G531" t="s">
        <v>14</v>
      </c>
      <c r="H531">
        <v>3</v>
      </c>
      <c r="I531">
        <v>2</v>
      </c>
      <c r="J531">
        <v>1012</v>
      </c>
      <c r="K531">
        <v>1.025846</v>
      </c>
      <c r="L531" t="s">
        <v>16</v>
      </c>
      <c r="M531">
        <f>V3__67[[#This Row],[Sale Price]]/V3__67[[#This Row],[carpet_area]]</f>
        <v>1185.7707509881423</v>
      </c>
      <c r="N531">
        <f>IF(OR(V3__67[[#This Row],[Estimated Value]]="",V3__67[[#This Row],[Estimated Value]]=0),"",V3__67[[#This Row],[Sale Price]]-V3__67[[#This Row],[Estimated Value]])</f>
        <v>22740</v>
      </c>
      <c r="O531">
        <f>IF(OR(V3__67[[#This Row],[Estimated Value]]="",V3__67[[#This Row],[Estimated Value]]=0),"",(V3__67[[#This Row],[Sale Price]]-V3__67[[#This Row],[Estimated Value]])/V3__67[[#This Row],[Estimated Value]])</f>
        <v>1.9316038937872686E-2</v>
      </c>
      <c r="P531" t="str">
        <f t="shared" si="8"/>
        <v>Above Estimate</v>
      </c>
    </row>
    <row r="532" spans="1:16" x14ac:dyDescent="0.3">
      <c r="A532" s="1">
        <v>40345</v>
      </c>
      <c r="B532">
        <v>2010</v>
      </c>
      <c r="C532" t="s">
        <v>29</v>
      </c>
      <c r="D532">
        <v>154700</v>
      </c>
      <c r="E532">
        <v>325000</v>
      </c>
      <c r="F532" t="s">
        <v>13</v>
      </c>
      <c r="G532" t="s">
        <v>14</v>
      </c>
      <c r="H532">
        <v>3</v>
      </c>
      <c r="I532">
        <v>3</v>
      </c>
      <c r="J532">
        <v>1028</v>
      </c>
      <c r="K532">
        <v>1.025846</v>
      </c>
      <c r="L532" t="s">
        <v>25</v>
      </c>
      <c r="M532">
        <f>V3__67[[#This Row],[Sale Price]]/V3__67[[#This Row],[carpet_area]]</f>
        <v>316.14785992217901</v>
      </c>
      <c r="N532">
        <f>IF(OR(V3__67[[#This Row],[Estimated Value]]="",V3__67[[#This Row],[Estimated Value]]=0),"",V3__67[[#This Row],[Sale Price]]-V3__67[[#This Row],[Estimated Value]])</f>
        <v>170300</v>
      </c>
      <c r="O532">
        <f>IF(OR(V3__67[[#This Row],[Estimated Value]]="",V3__67[[#This Row],[Estimated Value]]=0),"",(V3__67[[#This Row],[Sale Price]]-V3__67[[#This Row],[Estimated Value]])/V3__67[[#This Row],[Estimated Value]])</f>
        <v>1.1008403361344539</v>
      </c>
      <c r="P532" t="str">
        <f t="shared" si="8"/>
        <v>Above Estimate</v>
      </c>
    </row>
    <row r="533" spans="1:16" x14ac:dyDescent="0.3">
      <c r="A533" s="1">
        <v>40346</v>
      </c>
      <c r="B533">
        <v>2010</v>
      </c>
      <c r="C533" t="s">
        <v>18</v>
      </c>
      <c r="D533">
        <v>230930</v>
      </c>
      <c r="E533">
        <v>420000</v>
      </c>
      <c r="F533" t="s">
        <v>13</v>
      </c>
      <c r="G533" t="s">
        <v>14</v>
      </c>
      <c r="H533">
        <v>3</v>
      </c>
      <c r="I533">
        <v>3</v>
      </c>
      <c r="J533">
        <v>959</v>
      </c>
      <c r="K533">
        <v>1.025846</v>
      </c>
      <c r="L533" t="s">
        <v>22</v>
      </c>
      <c r="M533">
        <f>V3__67[[#This Row],[Sale Price]]/V3__67[[#This Row],[carpet_area]]</f>
        <v>437.95620437956205</v>
      </c>
      <c r="N533">
        <f>IF(OR(V3__67[[#This Row],[Estimated Value]]="",V3__67[[#This Row],[Estimated Value]]=0),"",V3__67[[#This Row],[Sale Price]]-V3__67[[#This Row],[Estimated Value]])</f>
        <v>189070</v>
      </c>
      <c r="O533">
        <f>IF(OR(V3__67[[#This Row],[Estimated Value]]="",V3__67[[#This Row],[Estimated Value]]=0),"",(V3__67[[#This Row],[Sale Price]]-V3__67[[#This Row],[Estimated Value]])/V3__67[[#This Row],[Estimated Value]])</f>
        <v>0.81873294937859953</v>
      </c>
      <c r="P533" t="str">
        <f t="shared" si="8"/>
        <v>Above Estimate</v>
      </c>
    </row>
    <row r="534" spans="1:16" x14ac:dyDescent="0.3">
      <c r="A534" s="1">
        <v>40347</v>
      </c>
      <c r="B534">
        <v>2010</v>
      </c>
      <c r="C534" t="s">
        <v>21</v>
      </c>
      <c r="D534">
        <v>1356390</v>
      </c>
      <c r="E534">
        <v>1850000</v>
      </c>
      <c r="F534" t="s">
        <v>13</v>
      </c>
      <c r="G534" t="s">
        <v>14</v>
      </c>
      <c r="H534">
        <v>3</v>
      </c>
      <c r="I534">
        <v>3</v>
      </c>
      <c r="J534">
        <v>970</v>
      </c>
      <c r="K534">
        <v>1.025846</v>
      </c>
      <c r="L534" t="s">
        <v>15</v>
      </c>
      <c r="M534">
        <f>V3__67[[#This Row],[Sale Price]]/V3__67[[#This Row],[carpet_area]]</f>
        <v>1907.2164948453608</v>
      </c>
      <c r="N534">
        <f>IF(OR(V3__67[[#This Row],[Estimated Value]]="",V3__67[[#This Row],[Estimated Value]]=0),"",V3__67[[#This Row],[Sale Price]]-V3__67[[#This Row],[Estimated Value]])</f>
        <v>493610</v>
      </c>
      <c r="O534">
        <f>IF(OR(V3__67[[#This Row],[Estimated Value]]="",V3__67[[#This Row],[Estimated Value]]=0),"",(V3__67[[#This Row],[Sale Price]]-V3__67[[#This Row],[Estimated Value]])/V3__67[[#This Row],[Estimated Value]])</f>
        <v>0.36391450836411354</v>
      </c>
      <c r="P534" t="str">
        <f t="shared" si="8"/>
        <v>Above Estimate</v>
      </c>
    </row>
    <row r="535" spans="1:16" x14ac:dyDescent="0.3">
      <c r="A535" s="1">
        <v>40348</v>
      </c>
      <c r="B535">
        <v>2010</v>
      </c>
      <c r="C535" t="s">
        <v>26</v>
      </c>
      <c r="D535">
        <v>857780</v>
      </c>
      <c r="E535">
        <v>815000</v>
      </c>
      <c r="F535" t="s">
        <v>13</v>
      </c>
      <c r="G535" t="s">
        <v>14</v>
      </c>
      <c r="H535">
        <v>3</v>
      </c>
      <c r="I535">
        <v>1</v>
      </c>
      <c r="J535">
        <v>1040</v>
      </c>
      <c r="K535">
        <v>1.025846</v>
      </c>
      <c r="L535" t="s">
        <v>22</v>
      </c>
      <c r="M535">
        <f>V3__67[[#This Row],[Sale Price]]/V3__67[[#This Row],[carpet_area]]</f>
        <v>783.65384615384619</v>
      </c>
      <c r="N535">
        <f>IF(OR(V3__67[[#This Row],[Estimated Value]]="",V3__67[[#This Row],[Estimated Value]]=0),"",V3__67[[#This Row],[Sale Price]]-V3__67[[#This Row],[Estimated Value]])</f>
        <v>-42780</v>
      </c>
      <c r="O535">
        <f>IF(OR(V3__67[[#This Row],[Estimated Value]]="",V3__67[[#This Row],[Estimated Value]]=0),"",(V3__67[[#This Row],[Sale Price]]-V3__67[[#This Row],[Estimated Value]])/V3__67[[#This Row],[Estimated Value]])</f>
        <v>-4.9872927790342511E-2</v>
      </c>
      <c r="P535" t="str">
        <f t="shared" si="8"/>
        <v>Below Estimate</v>
      </c>
    </row>
    <row r="536" spans="1:16" x14ac:dyDescent="0.3">
      <c r="A536" s="1">
        <v>40349</v>
      </c>
      <c r="B536">
        <v>2010</v>
      </c>
      <c r="C536" t="s">
        <v>17</v>
      </c>
      <c r="D536">
        <v>103670</v>
      </c>
      <c r="E536">
        <v>234900</v>
      </c>
      <c r="F536" t="s">
        <v>13</v>
      </c>
      <c r="G536" t="s">
        <v>14</v>
      </c>
      <c r="H536">
        <v>3</v>
      </c>
      <c r="I536">
        <v>1</v>
      </c>
      <c r="J536">
        <v>958</v>
      </c>
      <c r="K536">
        <v>1.025846</v>
      </c>
      <c r="L536" t="s">
        <v>22</v>
      </c>
      <c r="M536">
        <f>V3__67[[#This Row],[Sale Price]]/V3__67[[#This Row],[carpet_area]]</f>
        <v>245.19832985386222</v>
      </c>
      <c r="N536">
        <f>IF(OR(V3__67[[#This Row],[Estimated Value]]="",V3__67[[#This Row],[Estimated Value]]=0),"",V3__67[[#This Row],[Sale Price]]-V3__67[[#This Row],[Estimated Value]])</f>
        <v>131230</v>
      </c>
      <c r="O536">
        <f>IF(OR(V3__67[[#This Row],[Estimated Value]]="",V3__67[[#This Row],[Estimated Value]]=0),"",(V3__67[[#This Row],[Sale Price]]-V3__67[[#This Row],[Estimated Value]])/V3__67[[#This Row],[Estimated Value]])</f>
        <v>1.2658435420082956</v>
      </c>
      <c r="P536" t="str">
        <f t="shared" si="8"/>
        <v>Above Estimate</v>
      </c>
    </row>
    <row r="537" spans="1:16" x14ac:dyDescent="0.3">
      <c r="A537" s="1">
        <v>40350</v>
      </c>
      <c r="B537">
        <v>2010</v>
      </c>
      <c r="C537" t="s">
        <v>17</v>
      </c>
      <c r="D537">
        <v>99190</v>
      </c>
      <c r="E537">
        <v>160000</v>
      </c>
      <c r="F537" t="s">
        <v>13</v>
      </c>
      <c r="G537" t="s">
        <v>14</v>
      </c>
      <c r="H537">
        <v>3</v>
      </c>
      <c r="I537">
        <v>1</v>
      </c>
      <c r="J537">
        <v>904</v>
      </c>
      <c r="K537">
        <v>1.025846</v>
      </c>
      <c r="L537" t="s">
        <v>16</v>
      </c>
      <c r="M537">
        <f>V3__67[[#This Row],[Sale Price]]/V3__67[[#This Row],[carpet_area]]</f>
        <v>176.99115044247787</v>
      </c>
      <c r="N537">
        <f>IF(OR(V3__67[[#This Row],[Estimated Value]]="",V3__67[[#This Row],[Estimated Value]]=0),"",V3__67[[#This Row],[Sale Price]]-V3__67[[#This Row],[Estimated Value]])</f>
        <v>60810</v>
      </c>
      <c r="O537">
        <f>IF(OR(V3__67[[#This Row],[Estimated Value]]="",V3__67[[#This Row],[Estimated Value]]=0),"",(V3__67[[#This Row],[Sale Price]]-V3__67[[#This Row],[Estimated Value]])/V3__67[[#This Row],[Estimated Value]])</f>
        <v>0.61306583324931951</v>
      </c>
      <c r="P537" t="str">
        <f t="shared" si="8"/>
        <v>Above Estimate</v>
      </c>
    </row>
    <row r="538" spans="1:16" x14ac:dyDescent="0.3">
      <c r="A538" s="1">
        <v>40351</v>
      </c>
      <c r="B538">
        <v>2010</v>
      </c>
      <c r="C538" t="s">
        <v>17</v>
      </c>
      <c r="D538">
        <v>123410</v>
      </c>
      <c r="E538">
        <v>375000</v>
      </c>
      <c r="F538" t="s">
        <v>27</v>
      </c>
      <c r="G538" t="s">
        <v>28</v>
      </c>
      <c r="H538">
        <v>8</v>
      </c>
      <c r="I538">
        <v>8</v>
      </c>
      <c r="J538">
        <v>2832</v>
      </c>
      <c r="K538">
        <v>1.025846</v>
      </c>
      <c r="L538" t="s">
        <v>25</v>
      </c>
      <c r="M538">
        <f>V3__67[[#This Row],[Sale Price]]/V3__67[[#This Row],[carpet_area]]</f>
        <v>132.41525423728814</v>
      </c>
      <c r="N538">
        <f>IF(OR(V3__67[[#This Row],[Estimated Value]]="",V3__67[[#This Row],[Estimated Value]]=0),"",V3__67[[#This Row],[Sale Price]]-V3__67[[#This Row],[Estimated Value]])</f>
        <v>251590</v>
      </c>
      <c r="O538">
        <f>IF(OR(V3__67[[#This Row],[Estimated Value]]="",V3__67[[#This Row],[Estimated Value]]=0),"",(V3__67[[#This Row],[Sale Price]]-V3__67[[#This Row],[Estimated Value]])/V3__67[[#This Row],[Estimated Value]])</f>
        <v>2.0386516489749615</v>
      </c>
      <c r="P538" t="str">
        <f t="shared" si="8"/>
        <v>Above Estimate</v>
      </c>
    </row>
    <row r="539" spans="1:16" x14ac:dyDescent="0.3">
      <c r="A539" s="1">
        <v>40352</v>
      </c>
      <c r="B539">
        <v>2010</v>
      </c>
      <c r="C539" t="s">
        <v>21</v>
      </c>
      <c r="D539">
        <v>4246200</v>
      </c>
      <c r="E539">
        <v>6600000</v>
      </c>
      <c r="F539" t="s">
        <v>13</v>
      </c>
      <c r="G539" t="s">
        <v>14</v>
      </c>
      <c r="H539">
        <v>3</v>
      </c>
      <c r="I539">
        <v>3</v>
      </c>
      <c r="J539">
        <v>1013</v>
      </c>
      <c r="K539">
        <v>1.025846</v>
      </c>
      <c r="L539" t="s">
        <v>16</v>
      </c>
      <c r="M539">
        <f>V3__67[[#This Row],[Sale Price]]/V3__67[[#This Row],[carpet_area]]</f>
        <v>6515.3010858835141</v>
      </c>
      <c r="N539">
        <f>IF(OR(V3__67[[#This Row],[Estimated Value]]="",V3__67[[#This Row],[Estimated Value]]=0),"",V3__67[[#This Row],[Sale Price]]-V3__67[[#This Row],[Estimated Value]])</f>
        <v>2353800</v>
      </c>
      <c r="O539">
        <f>IF(OR(V3__67[[#This Row],[Estimated Value]]="",V3__67[[#This Row],[Estimated Value]]=0),"",(V3__67[[#This Row],[Sale Price]]-V3__67[[#This Row],[Estimated Value]])/V3__67[[#This Row],[Estimated Value]])</f>
        <v>0.55433093118553056</v>
      </c>
      <c r="P539" t="str">
        <f t="shared" si="8"/>
        <v>Above Estimate</v>
      </c>
    </row>
    <row r="540" spans="1:16" x14ac:dyDescent="0.3">
      <c r="A540" s="1">
        <v>40353</v>
      </c>
      <c r="B540">
        <v>2010</v>
      </c>
      <c r="C540" t="s">
        <v>18</v>
      </c>
      <c r="D540">
        <v>299191</v>
      </c>
      <c r="E540">
        <v>389000</v>
      </c>
      <c r="F540" t="s">
        <v>19</v>
      </c>
      <c r="G540" t="s">
        <v>20</v>
      </c>
      <c r="H540">
        <v>4</v>
      </c>
      <c r="I540">
        <v>4</v>
      </c>
      <c r="J540">
        <v>1278</v>
      </c>
      <c r="K540">
        <v>1.025846</v>
      </c>
      <c r="L540" t="s">
        <v>25</v>
      </c>
      <c r="M540">
        <f>V3__67[[#This Row],[Sale Price]]/V3__67[[#This Row],[carpet_area]]</f>
        <v>304.38184663536776</v>
      </c>
      <c r="N540">
        <f>IF(OR(V3__67[[#This Row],[Estimated Value]]="",V3__67[[#This Row],[Estimated Value]]=0),"",V3__67[[#This Row],[Sale Price]]-V3__67[[#This Row],[Estimated Value]])</f>
        <v>89809</v>
      </c>
      <c r="O540">
        <f>IF(OR(V3__67[[#This Row],[Estimated Value]]="",V3__67[[#This Row],[Estimated Value]]=0),"",(V3__67[[#This Row],[Sale Price]]-V3__67[[#This Row],[Estimated Value]])/V3__67[[#This Row],[Estimated Value]])</f>
        <v>0.3001727993154874</v>
      </c>
      <c r="P540" t="str">
        <f t="shared" si="8"/>
        <v>Above Estimate</v>
      </c>
    </row>
    <row r="541" spans="1:16" x14ac:dyDescent="0.3">
      <c r="A541" s="1">
        <v>40354</v>
      </c>
      <c r="B541">
        <v>2010</v>
      </c>
      <c r="C541" t="s">
        <v>17</v>
      </c>
      <c r="D541">
        <v>113880</v>
      </c>
      <c r="E541">
        <v>177225</v>
      </c>
      <c r="F541" t="s">
        <v>23</v>
      </c>
      <c r="G541" t="s">
        <v>24</v>
      </c>
      <c r="H541">
        <v>6</v>
      </c>
      <c r="I541">
        <v>6</v>
      </c>
      <c r="J541">
        <v>1831</v>
      </c>
      <c r="K541">
        <v>1.025846</v>
      </c>
      <c r="L541" t="s">
        <v>16</v>
      </c>
      <c r="M541">
        <f>V3__67[[#This Row],[Sale Price]]/V3__67[[#This Row],[carpet_area]]</f>
        <v>96.791370835608959</v>
      </c>
      <c r="N541">
        <f>IF(OR(V3__67[[#This Row],[Estimated Value]]="",V3__67[[#This Row],[Estimated Value]]=0),"",V3__67[[#This Row],[Sale Price]]-V3__67[[#This Row],[Estimated Value]])</f>
        <v>63345</v>
      </c>
      <c r="O541">
        <f>IF(OR(V3__67[[#This Row],[Estimated Value]]="",V3__67[[#This Row],[Estimated Value]]=0),"",(V3__67[[#This Row],[Sale Price]]-V3__67[[#This Row],[Estimated Value]])/V3__67[[#This Row],[Estimated Value]])</f>
        <v>0.55624341412012646</v>
      </c>
      <c r="P541" t="str">
        <f t="shared" si="8"/>
        <v>Above Estimate</v>
      </c>
    </row>
    <row r="542" spans="1:16" x14ac:dyDescent="0.3">
      <c r="A542" s="1">
        <v>40355</v>
      </c>
      <c r="B542">
        <v>2010</v>
      </c>
      <c r="C542" t="s">
        <v>17</v>
      </c>
      <c r="D542">
        <v>106730</v>
      </c>
      <c r="E542">
        <v>229537</v>
      </c>
      <c r="F542" t="s">
        <v>19</v>
      </c>
      <c r="G542" t="s">
        <v>20</v>
      </c>
      <c r="H542">
        <v>4</v>
      </c>
      <c r="I542">
        <v>4</v>
      </c>
      <c r="J542">
        <v>1314</v>
      </c>
      <c r="K542">
        <v>1.025846</v>
      </c>
      <c r="L542" t="s">
        <v>15</v>
      </c>
      <c r="M542">
        <f>V3__67[[#This Row],[Sale Price]]/V3__67[[#This Row],[carpet_area]]</f>
        <v>174.68569254185692</v>
      </c>
      <c r="N542">
        <f>IF(OR(V3__67[[#This Row],[Estimated Value]]="",V3__67[[#This Row],[Estimated Value]]=0),"",V3__67[[#This Row],[Sale Price]]-V3__67[[#This Row],[Estimated Value]])</f>
        <v>122807</v>
      </c>
      <c r="O542">
        <f>IF(OR(V3__67[[#This Row],[Estimated Value]]="",V3__67[[#This Row],[Estimated Value]]=0),"",(V3__67[[#This Row],[Sale Price]]-V3__67[[#This Row],[Estimated Value]])/V3__67[[#This Row],[Estimated Value]])</f>
        <v>1.150632436990537</v>
      </c>
      <c r="P542" t="str">
        <f t="shared" si="8"/>
        <v>Above Estimate</v>
      </c>
    </row>
    <row r="543" spans="1:16" x14ac:dyDescent="0.3">
      <c r="A543" s="1">
        <v>40356</v>
      </c>
      <c r="B543">
        <v>2010</v>
      </c>
      <c r="C543" t="s">
        <v>17</v>
      </c>
      <c r="D543">
        <v>84620</v>
      </c>
      <c r="E543">
        <v>140000</v>
      </c>
      <c r="F543" t="s">
        <v>13</v>
      </c>
      <c r="G543" t="s">
        <v>14</v>
      </c>
      <c r="H543">
        <v>3</v>
      </c>
      <c r="I543">
        <v>1</v>
      </c>
      <c r="J543">
        <v>1017</v>
      </c>
      <c r="K543">
        <v>1.025846</v>
      </c>
      <c r="L543" t="s">
        <v>25</v>
      </c>
      <c r="M543">
        <f>V3__67[[#This Row],[Sale Price]]/V3__67[[#This Row],[carpet_area]]</f>
        <v>137.65978367748278</v>
      </c>
      <c r="N543">
        <f>IF(OR(V3__67[[#This Row],[Estimated Value]]="",V3__67[[#This Row],[Estimated Value]]=0),"",V3__67[[#This Row],[Sale Price]]-V3__67[[#This Row],[Estimated Value]])</f>
        <v>55380</v>
      </c>
      <c r="O543">
        <f>IF(OR(V3__67[[#This Row],[Estimated Value]]="",V3__67[[#This Row],[Estimated Value]]=0),"",(V3__67[[#This Row],[Sale Price]]-V3__67[[#This Row],[Estimated Value]])/V3__67[[#This Row],[Estimated Value]])</f>
        <v>0.65445521153391628</v>
      </c>
      <c r="P543" t="str">
        <f t="shared" si="8"/>
        <v>Above Estimate</v>
      </c>
    </row>
    <row r="544" spans="1:16" x14ac:dyDescent="0.3">
      <c r="A544" s="1">
        <v>40357</v>
      </c>
      <c r="B544">
        <v>2010</v>
      </c>
      <c r="C544" t="s">
        <v>21</v>
      </c>
      <c r="D544">
        <v>460390</v>
      </c>
      <c r="E544">
        <v>690000</v>
      </c>
      <c r="F544" t="s">
        <v>13</v>
      </c>
      <c r="G544" t="s">
        <v>14</v>
      </c>
      <c r="H544">
        <v>3</v>
      </c>
      <c r="I544">
        <v>3</v>
      </c>
      <c r="J544">
        <v>1028</v>
      </c>
      <c r="K544">
        <v>1.025846</v>
      </c>
      <c r="L544" t="s">
        <v>15</v>
      </c>
      <c r="M544">
        <f>V3__67[[#This Row],[Sale Price]]/V3__67[[#This Row],[carpet_area]]</f>
        <v>671.20622568093381</v>
      </c>
      <c r="N544">
        <f>IF(OR(V3__67[[#This Row],[Estimated Value]]="",V3__67[[#This Row],[Estimated Value]]=0),"",V3__67[[#This Row],[Sale Price]]-V3__67[[#This Row],[Estimated Value]])</f>
        <v>229610</v>
      </c>
      <c r="O544">
        <f>IF(OR(V3__67[[#This Row],[Estimated Value]]="",V3__67[[#This Row],[Estimated Value]]=0),"",(V3__67[[#This Row],[Sale Price]]-V3__67[[#This Row],[Estimated Value]])/V3__67[[#This Row],[Estimated Value]])</f>
        <v>0.49872933816981257</v>
      </c>
      <c r="P544" t="str">
        <f t="shared" si="8"/>
        <v>Above Estimate</v>
      </c>
    </row>
    <row r="545" spans="1:16" x14ac:dyDescent="0.3">
      <c r="A545" s="1">
        <v>40358</v>
      </c>
      <c r="B545">
        <v>2010</v>
      </c>
      <c r="C545" t="s">
        <v>26</v>
      </c>
      <c r="D545">
        <v>1154650</v>
      </c>
      <c r="E545">
        <v>1737550</v>
      </c>
      <c r="F545" t="s">
        <v>13</v>
      </c>
      <c r="G545" t="s">
        <v>14</v>
      </c>
      <c r="H545">
        <v>3</v>
      </c>
      <c r="I545">
        <v>3</v>
      </c>
      <c r="J545">
        <v>1039</v>
      </c>
      <c r="K545">
        <v>1.025846</v>
      </c>
      <c r="L545" t="s">
        <v>25</v>
      </c>
      <c r="M545">
        <f>V3__67[[#This Row],[Sale Price]]/V3__67[[#This Row],[carpet_area]]</f>
        <v>1672.3291626564003</v>
      </c>
      <c r="N545">
        <f>IF(OR(V3__67[[#This Row],[Estimated Value]]="",V3__67[[#This Row],[Estimated Value]]=0),"",V3__67[[#This Row],[Sale Price]]-V3__67[[#This Row],[Estimated Value]])</f>
        <v>582900</v>
      </c>
      <c r="O545">
        <f>IF(OR(V3__67[[#This Row],[Estimated Value]]="",V3__67[[#This Row],[Estimated Value]]=0),"",(V3__67[[#This Row],[Sale Price]]-V3__67[[#This Row],[Estimated Value]])/V3__67[[#This Row],[Estimated Value]])</f>
        <v>0.50482830294894554</v>
      </c>
      <c r="P545" t="str">
        <f t="shared" si="8"/>
        <v>Above Estimate</v>
      </c>
    </row>
    <row r="546" spans="1:16" x14ac:dyDescent="0.3">
      <c r="A546" s="1">
        <v>40359</v>
      </c>
      <c r="B546">
        <v>2010</v>
      </c>
      <c r="C546" t="s">
        <v>26</v>
      </c>
      <c r="D546">
        <v>784560</v>
      </c>
      <c r="E546">
        <v>932500</v>
      </c>
      <c r="F546" t="s">
        <v>13</v>
      </c>
      <c r="G546" t="s">
        <v>14</v>
      </c>
      <c r="H546">
        <v>3</v>
      </c>
      <c r="I546">
        <v>3</v>
      </c>
      <c r="J546">
        <v>1001</v>
      </c>
      <c r="K546">
        <v>1.025846</v>
      </c>
      <c r="L546" t="s">
        <v>16</v>
      </c>
      <c r="M546">
        <f>V3__67[[#This Row],[Sale Price]]/V3__67[[#This Row],[carpet_area]]</f>
        <v>931.56843156843161</v>
      </c>
      <c r="N546">
        <f>IF(OR(V3__67[[#This Row],[Estimated Value]]="",V3__67[[#This Row],[Estimated Value]]=0),"",V3__67[[#This Row],[Sale Price]]-V3__67[[#This Row],[Estimated Value]])</f>
        <v>147940</v>
      </c>
      <c r="O546">
        <f>IF(OR(V3__67[[#This Row],[Estimated Value]]="",V3__67[[#This Row],[Estimated Value]]=0),"",(V3__67[[#This Row],[Sale Price]]-V3__67[[#This Row],[Estimated Value]])/V3__67[[#This Row],[Estimated Value]])</f>
        <v>0.1885642908126848</v>
      </c>
      <c r="P546" t="str">
        <f t="shared" si="8"/>
        <v>Above Estimate</v>
      </c>
    </row>
    <row r="547" spans="1:16" x14ac:dyDescent="0.3">
      <c r="A547" s="1">
        <v>40360</v>
      </c>
      <c r="B547">
        <v>2010</v>
      </c>
      <c r="C547" t="s">
        <v>21</v>
      </c>
      <c r="D547">
        <v>350560</v>
      </c>
      <c r="E547">
        <v>710000</v>
      </c>
      <c r="F547" t="s">
        <v>13</v>
      </c>
      <c r="G547" t="s">
        <v>14</v>
      </c>
      <c r="H547">
        <v>3</v>
      </c>
      <c r="I547">
        <v>2</v>
      </c>
      <c r="J547">
        <v>957</v>
      </c>
      <c r="K547">
        <v>1.025846</v>
      </c>
      <c r="L547" t="s">
        <v>25</v>
      </c>
      <c r="M547">
        <f>V3__67[[#This Row],[Sale Price]]/V3__67[[#This Row],[carpet_area]]</f>
        <v>741.90177638453497</v>
      </c>
      <c r="N547">
        <f>IF(OR(V3__67[[#This Row],[Estimated Value]]="",V3__67[[#This Row],[Estimated Value]]=0),"",V3__67[[#This Row],[Sale Price]]-V3__67[[#This Row],[Estimated Value]])</f>
        <v>359440</v>
      </c>
      <c r="O547">
        <f>IF(OR(V3__67[[#This Row],[Estimated Value]]="",V3__67[[#This Row],[Estimated Value]]=0),"",(V3__67[[#This Row],[Sale Price]]-V3__67[[#This Row],[Estimated Value]])/V3__67[[#This Row],[Estimated Value]])</f>
        <v>1.0253308991328161</v>
      </c>
      <c r="P547" t="str">
        <f t="shared" si="8"/>
        <v>Above Estimate</v>
      </c>
    </row>
    <row r="548" spans="1:16" x14ac:dyDescent="0.3">
      <c r="A548" s="1">
        <v>40361</v>
      </c>
      <c r="B548">
        <v>2010</v>
      </c>
      <c r="C548" t="s">
        <v>18</v>
      </c>
      <c r="D548">
        <v>204120</v>
      </c>
      <c r="E548">
        <v>360000</v>
      </c>
      <c r="F548" t="s">
        <v>13</v>
      </c>
      <c r="G548" t="s">
        <v>14</v>
      </c>
      <c r="H548">
        <v>3</v>
      </c>
      <c r="I548">
        <v>2</v>
      </c>
      <c r="J548">
        <v>937</v>
      </c>
      <c r="K548">
        <v>1.025846</v>
      </c>
      <c r="L548" t="s">
        <v>22</v>
      </c>
      <c r="M548">
        <f>V3__67[[#This Row],[Sale Price]]/V3__67[[#This Row],[carpet_area]]</f>
        <v>384.20490928495195</v>
      </c>
      <c r="N548">
        <f>IF(OR(V3__67[[#This Row],[Estimated Value]]="",V3__67[[#This Row],[Estimated Value]]=0),"",V3__67[[#This Row],[Sale Price]]-V3__67[[#This Row],[Estimated Value]])</f>
        <v>155880</v>
      </c>
      <c r="O548">
        <f>IF(OR(V3__67[[#This Row],[Estimated Value]]="",V3__67[[#This Row],[Estimated Value]]=0),"",(V3__67[[#This Row],[Sale Price]]-V3__67[[#This Row],[Estimated Value]])/V3__67[[#This Row],[Estimated Value]])</f>
        <v>0.76366843033509701</v>
      </c>
      <c r="P548" t="str">
        <f t="shared" si="8"/>
        <v>Above Estimate</v>
      </c>
    </row>
    <row r="549" spans="1:16" x14ac:dyDescent="0.3">
      <c r="A549" s="1">
        <v>40362</v>
      </c>
      <c r="B549">
        <v>2010</v>
      </c>
      <c r="C549" t="s">
        <v>21</v>
      </c>
      <c r="D549">
        <v>2297330</v>
      </c>
      <c r="E549">
        <v>4400000</v>
      </c>
      <c r="F549" t="s">
        <v>13</v>
      </c>
      <c r="G549" t="s">
        <v>14</v>
      </c>
      <c r="H549">
        <v>3</v>
      </c>
      <c r="I549">
        <v>2</v>
      </c>
      <c r="J549">
        <v>914</v>
      </c>
      <c r="K549">
        <v>1.025846</v>
      </c>
      <c r="L549" t="s">
        <v>16</v>
      </c>
      <c r="M549">
        <f>V3__67[[#This Row],[Sale Price]]/V3__67[[#This Row],[carpet_area]]</f>
        <v>4814.0043763676149</v>
      </c>
      <c r="N549">
        <f>IF(OR(V3__67[[#This Row],[Estimated Value]]="",V3__67[[#This Row],[Estimated Value]]=0),"",V3__67[[#This Row],[Sale Price]]-V3__67[[#This Row],[Estimated Value]])</f>
        <v>2102670</v>
      </c>
      <c r="O549">
        <f>IF(OR(V3__67[[#This Row],[Estimated Value]]="",V3__67[[#This Row],[Estimated Value]]=0),"",(V3__67[[#This Row],[Sale Price]]-V3__67[[#This Row],[Estimated Value]])/V3__67[[#This Row],[Estimated Value]])</f>
        <v>0.91526685326008883</v>
      </c>
      <c r="P549" t="str">
        <f t="shared" si="8"/>
        <v>Above Estimate</v>
      </c>
    </row>
    <row r="550" spans="1:16" x14ac:dyDescent="0.3">
      <c r="A550" s="1">
        <v>40363</v>
      </c>
      <c r="B550">
        <v>2010</v>
      </c>
      <c r="C550" t="s">
        <v>18</v>
      </c>
      <c r="D550">
        <v>312830</v>
      </c>
      <c r="E550">
        <v>500000</v>
      </c>
      <c r="F550" t="s">
        <v>13</v>
      </c>
      <c r="G550" t="s">
        <v>14</v>
      </c>
      <c r="H550">
        <v>3</v>
      </c>
      <c r="I550">
        <v>1</v>
      </c>
      <c r="J550">
        <v>945</v>
      </c>
      <c r="K550">
        <v>1.025846</v>
      </c>
      <c r="L550" t="s">
        <v>16</v>
      </c>
      <c r="M550">
        <f>V3__67[[#This Row],[Sale Price]]/V3__67[[#This Row],[carpet_area]]</f>
        <v>529.10052910052912</v>
      </c>
      <c r="N550">
        <f>IF(OR(V3__67[[#This Row],[Estimated Value]]="",V3__67[[#This Row],[Estimated Value]]=0),"",V3__67[[#This Row],[Sale Price]]-V3__67[[#This Row],[Estimated Value]])</f>
        <v>187170</v>
      </c>
      <c r="O550">
        <f>IF(OR(V3__67[[#This Row],[Estimated Value]]="",V3__67[[#This Row],[Estimated Value]]=0),"",(V3__67[[#This Row],[Sale Price]]-V3__67[[#This Row],[Estimated Value]])/V3__67[[#This Row],[Estimated Value]])</f>
        <v>0.5983121823354538</v>
      </c>
      <c r="P550" t="str">
        <f t="shared" si="8"/>
        <v>Above Estimate</v>
      </c>
    </row>
    <row r="551" spans="1:16" x14ac:dyDescent="0.3">
      <c r="A551" s="1">
        <v>40364</v>
      </c>
      <c r="B551">
        <v>2010</v>
      </c>
      <c r="C551" t="s">
        <v>17</v>
      </c>
      <c r="D551">
        <v>113750</v>
      </c>
      <c r="E551">
        <v>180766</v>
      </c>
      <c r="F551" t="s">
        <v>23</v>
      </c>
      <c r="G551" t="s">
        <v>24</v>
      </c>
      <c r="H551">
        <v>6</v>
      </c>
      <c r="I551">
        <v>6</v>
      </c>
      <c r="J551">
        <v>1934</v>
      </c>
      <c r="K551">
        <v>1.025846</v>
      </c>
      <c r="L551" t="s">
        <v>22</v>
      </c>
      <c r="M551">
        <f>V3__67[[#This Row],[Sale Price]]/V3__67[[#This Row],[carpet_area]]</f>
        <v>93.46742502585316</v>
      </c>
      <c r="N551">
        <f>IF(OR(V3__67[[#This Row],[Estimated Value]]="",V3__67[[#This Row],[Estimated Value]]=0),"",V3__67[[#This Row],[Sale Price]]-V3__67[[#This Row],[Estimated Value]])</f>
        <v>67016</v>
      </c>
      <c r="O551">
        <f>IF(OR(V3__67[[#This Row],[Estimated Value]]="",V3__67[[#This Row],[Estimated Value]]=0),"",(V3__67[[#This Row],[Sale Price]]-V3__67[[#This Row],[Estimated Value]])/V3__67[[#This Row],[Estimated Value]])</f>
        <v>0.58915164835164835</v>
      </c>
      <c r="P551" t="str">
        <f t="shared" si="8"/>
        <v>Above Estimate</v>
      </c>
    </row>
    <row r="552" spans="1:16" x14ac:dyDescent="0.3">
      <c r="A552" s="1">
        <v>40365</v>
      </c>
      <c r="B552">
        <v>2010</v>
      </c>
      <c r="C552" t="s">
        <v>21</v>
      </c>
      <c r="D552">
        <v>1567720</v>
      </c>
      <c r="E552">
        <v>3222500</v>
      </c>
      <c r="F552" t="s">
        <v>13</v>
      </c>
      <c r="G552" t="s">
        <v>14</v>
      </c>
      <c r="H552">
        <v>3</v>
      </c>
      <c r="I552">
        <v>1</v>
      </c>
      <c r="J552">
        <v>1090</v>
      </c>
      <c r="K552">
        <v>1.025846</v>
      </c>
      <c r="L552" t="s">
        <v>16</v>
      </c>
      <c r="M552">
        <f>V3__67[[#This Row],[Sale Price]]/V3__67[[#This Row],[carpet_area]]</f>
        <v>2956.4220183486241</v>
      </c>
      <c r="N552">
        <f>IF(OR(V3__67[[#This Row],[Estimated Value]]="",V3__67[[#This Row],[Estimated Value]]=0),"",V3__67[[#This Row],[Sale Price]]-V3__67[[#This Row],[Estimated Value]])</f>
        <v>1654780</v>
      </c>
      <c r="O552">
        <f>IF(OR(V3__67[[#This Row],[Estimated Value]]="",V3__67[[#This Row],[Estimated Value]]=0),"",(V3__67[[#This Row],[Sale Price]]-V3__67[[#This Row],[Estimated Value]])/V3__67[[#This Row],[Estimated Value]])</f>
        <v>1.0555328757686322</v>
      </c>
      <c r="P552" t="str">
        <f t="shared" si="8"/>
        <v>Above Estimate</v>
      </c>
    </row>
    <row r="553" spans="1:16" x14ac:dyDescent="0.3">
      <c r="A553" s="1">
        <v>40366</v>
      </c>
      <c r="B553">
        <v>2010</v>
      </c>
      <c r="C553" t="s">
        <v>29</v>
      </c>
      <c r="D553">
        <v>206000</v>
      </c>
      <c r="E553">
        <v>349900</v>
      </c>
      <c r="F553" t="s">
        <v>13</v>
      </c>
      <c r="G553" t="s">
        <v>14</v>
      </c>
      <c r="H553">
        <v>3</v>
      </c>
      <c r="I553">
        <v>1</v>
      </c>
      <c r="J553">
        <v>927</v>
      </c>
      <c r="K553">
        <v>1.025846</v>
      </c>
      <c r="L553" t="s">
        <v>16</v>
      </c>
      <c r="M553">
        <f>V3__67[[#This Row],[Sale Price]]/V3__67[[#This Row],[carpet_area]]</f>
        <v>377.45415318230852</v>
      </c>
      <c r="N553">
        <f>IF(OR(V3__67[[#This Row],[Estimated Value]]="",V3__67[[#This Row],[Estimated Value]]=0),"",V3__67[[#This Row],[Sale Price]]-V3__67[[#This Row],[Estimated Value]])</f>
        <v>143900</v>
      </c>
      <c r="O553">
        <f>IF(OR(V3__67[[#This Row],[Estimated Value]]="",V3__67[[#This Row],[Estimated Value]]=0),"",(V3__67[[#This Row],[Sale Price]]-V3__67[[#This Row],[Estimated Value]])/V3__67[[#This Row],[Estimated Value]])</f>
        <v>0.69854368932038835</v>
      </c>
      <c r="P553" t="str">
        <f t="shared" si="8"/>
        <v>Above Estimate</v>
      </c>
    </row>
    <row r="554" spans="1:16" x14ac:dyDescent="0.3">
      <c r="A554" s="1">
        <v>40367</v>
      </c>
      <c r="B554">
        <v>2010</v>
      </c>
      <c r="C554" t="s">
        <v>26</v>
      </c>
      <c r="D554">
        <v>352030</v>
      </c>
      <c r="E554">
        <v>423000</v>
      </c>
      <c r="F554" t="s">
        <v>13</v>
      </c>
      <c r="G554" t="s">
        <v>14</v>
      </c>
      <c r="H554">
        <v>3</v>
      </c>
      <c r="I554">
        <v>1</v>
      </c>
      <c r="J554">
        <v>945</v>
      </c>
      <c r="K554">
        <v>1.025846</v>
      </c>
      <c r="L554" t="s">
        <v>25</v>
      </c>
      <c r="M554">
        <f>V3__67[[#This Row],[Sale Price]]/V3__67[[#This Row],[carpet_area]]</f>
        <v>447.61904761904759</v>
      </c>
      <c r="N554">
        <f>IF(OR(V3__67[[#This Row],[Estimated Value]]="",V3__67[[#This Row],[Estimated Value]]=0),"",V3__67[[#This Row],[Sale Price]]-V3__67[[#This Row],[Estimated Value]])</f>
        <v>70970</v>
      </c>
      <c r="O554">
        <f>IF(OR(V3__67[[#This Row],[Estimated Value]]="",V3__67[[#This Row],[Estimated Value]]=0),"",(V3__67[[#This Row],[Sale Price]]-V3__67[[#This Row],[Estimated Value]])/V3__67[[#This Row],[Estimated Value]])</f>
        <v>0.20160213618157544</v>
      </c>
      <c r="P554" t="str">
        <f t="shared" si="8"/>
        <v>Above Estimate</v>
      </c>
    </row>
    <row r="555" spans="1:16" x14ac:dyDescent="0.3">
      <c r="A555" s="1">
        <v>40368</v>
      </c>
      <c r="B555">
        <v>2010</v>
      </c>
      <c r="C555" t="s">
        <v>17</v>
      </c>
      <c r="D555">
        <v>68250</v>
      </c>
      <c r="E555">
        <v>39000</v>
      </c>
      <c r="F555" t="s">
        <v>13</v>
      </c>
      <c r="G555" t="s">
        <v>14</v>
      </c>
      <c r="H555">
        <v>3</v>
      </c>
      <c r="I555">
        <v>3</v>
      </c>
      <c r="J555">
        <v>933</v>
      </c>
      <c r="K555">
        <v>1.025846</v>
      </c>
      <c r="L555" t="s">
        <v>16</v>
      </c>
      <c r="M555">
        <f>V3__67[[#This Row],[Sale Price]]/V3__67[[#This Row],[carpet_area]]</f>
        <v>41.80064308681672</v>
      </c>
      <c r="N555">
        <f>IF(OR(V3__67[[#This Row],[Estimated Value]]="",V3__67[[#This Row],[Estimated Value]]=0),"",V3__67[[#This Row],[Sale Price]]-V3__67[[#This Row],[Estimated Value]])</f>
        <v>-29250</v>
      </c>
      <c r="O555">
        <f>IF(OR(V3__67[[#This Row],[Estimated Value]]="",V3__67[[#This Row],[Estimated Value]]=0),"",(V3__67[[#This Row],[Sale Price]]-V3__67[[#This Row],[Estimated Value]])/V3__67[[#This Row],[Estimated Value]])</f>
        <v>-0.42857142857142855</v>
      </c>
      <c r="P555" t="str">
        <f t="shared" si="8"/>
        <v>Below Estimate</v>
      </c>
    </row>
    <row r="556" spans="1:16" x14ac:dyDescent="0.3">
      <c r="A556" s="1">
        <v>40369</v>
      </c>
      <c r="B556">
        <v>2010</v>
      </c>
      <c r="C556" t="s">
        <v>17</v>
      </c>
      <c r="D556">
        <v>139520</v>
      </c>
      <c r="E556">
        <v>267884</v>
      </c>
      <c r="F556" t="s">
        <v>13</v>
      </c>
      <c r="G556" t="s">
        <v>14</v>
      </c>
      <c r="H556">
        <v>3</v>
      </c>
      <c r="I556">
        <v>2</v>
      </c>
      <c r="J556">
        <v>913</v>
      </c>
      <c r="K556">
        <v>1.025846</v>
      </c>
      <c r="L556" t="s">
        <v>22</v>
      </c>
      <c r="M556">
        <f>V3__67[[#This Row],[Sale Price]]/V3__67[[#This Row],[carpet_area]]</f>
        <v>293.41073384446878</v>
      </c>
      <c r="N556">
        <f>IF(OR(V3__67[[#This Row],[Estimated Value]]="",V3__67[[#This Row],[Estimated Value]]=0),"",V3__67[[#This Row],[Sale Price]]-V3__67[[#This Row],[Estimated Value]])</f>
        <v>128364</v>
      </c>
      <c r="O556">
        <f>IF(OR(V3__67[[#This Row],[Estimated Value]]="",V3__67[[#This Row],[Estimated Value]]=0),"",(V3__67[[#This Row],[Sale Price]]-V3__67[[#This Row],[Estimated Value]])/V3__67[[#This Row],[Estimated Value]])</f>
        <v>0.92004013761467895</v>
      </c>
      <c r="P556" t="str">
        <f t="shared" si="8"/>
        <v>Above Estimate</v>
      </c>
    </row>
    <row r="557" spans="1:16" x14ac:dyDescent="0.3">
      <c r="A557" s="1">
        <v>40370</v>
      </c>
      <c r="B557">
        <v>2010</v>
      </c>
      <c r="C557" t="s">
        <v>29</v>
      </c>
      <c r="D557">
        <v>224200</v>
      </c>
      <c r="E557">
        <v>375000</v>
      </c>
      <c r="F557" t="s">
        <v>13</v>
      </c>
      <c r="G557" t="s">
        <v>14</v>
      </c>
      <c r="H557">
        <v>3</v>
      </c>
      <c r="I557">
        <v>1</v>
      </c>
      <c r="J557">
        <v>1006</v>
      </c>
      <c r="K557">
        <v>1.025846</v>
      </c>
      <c r="L557" t="s">
        <v>15</v>
      </c>
      <c r="M557">
        <f>V3__67[[#This Row],[Sale Price]]/V3__67[[#This Row],[carpet_area]]</f>
        <v>372.76341948310142</v>
      </c>
      <c r="N557">
        <f>IF(OR(V3__67[[#This Row],[Estimated Value]]="",V3__67[[#This Row],[Estimated Value]]=0),"",V3__67[[#This Row],[Sale Price]]-V3__67[[#This Row],[Estimated Value]])</f>
        <v>150800</v>
      </c>
      <c r="O557">
        <f>IF(OR(V3__67[[#This Row],[Estimated Value]]="",V3__67[[#This Row],[Estimated Value]]=0),"",(V3__67[[#This Row],[Sale Price]]-V3__67[[#This Row],[Estimated Value]])/V3__67[[#This Row],[Estimated Value]])</f>
        <v>0.67261373773416588</v>
      </c>
      <c r="P557" t="str">
        <f t="shared" si="8"/>
        <v>Above Estimate</v>
      </c>
    </row>
    <row r="558" spans="1:16" x14ac:dyDescent="0.3">
      <c r="A558" s="1">
        <v>40371</v>
      </c>
      <c r="B558">
        <v>2010</v>
      </c>
      <c r="C558" t="s">
        <v>18</v>
      </c>
      <c r="D558">
        <v>171430</v>
      </c>
      <c r="E558">
        <v>285746</v>
      </c>
      <c r="F558" t="s">
        <v>13</v>
      </c>
      <c r="G558" t="s">
        <v>14</v>
      </c>
      <c r="H558">
        <v>3</v>
      </c>
      <c r="I558">
        <v>3</v>
      </c>
      <c r="J558">
        <v>957</v>
      </c>
      <c r="K558">
        <v>1.025846</v>
      </c>
      <c r="L558" t="s">
        <v>25</v>
      </c>
      <c r="M558">
        <f>V3__67[[#This Row],[Sale Price]]/V3__67[[#This Row],[carpet_area]]</f>
        <v>298.58516196447232</v>
      </c>
      <c r="N558">
        <f>IF(OR(V3__67[[#This Row],[Estimated Value]]="",V3__67[[#This Row],[Estimated Value]]=0),"",V3__67[[#This Row],[Sale Price]]-V3__67[[#This Row],[Estimated Value]])</f>
        <v>114316</v>
      </c>
      <c r="O558">
        <f>IF(OR(V3__67[[#This Row],[Estimated Value]]="",V3__67[[#This Row],[Estimated Value]]=0),"",(V3__67[[#This Row],[Sale Price]]-V3__67[[#This Row],[Estimated Value]])/V3__67[[#This Row],[Estimated Value]])</f>
        <v>0.6668377763518637</v>
      </c>
      <c r="P558" t="str">
        <f t="shared" si="8"/>
        <v>Above Estimate</v>
      </c>
    </row>
    <row r="559" spans="1:16" x14ac:dyDescent="0.3">
      <c r="A559" s="1">
        <v>40372</v>
      </c>
      <c r="B559">
        <v>2010</v>
      </c>
      <c r="C559" t="s">
        <v>26</v>
      </c>
      <c r="D559">
        <v>390040</v>
      </c>
      <c r="E559">
        <v>522500</v>
      </c>
      <c r="F559" t="s">
        <v>13</v>
      </c>
      <c r="G559" t="s">
        <v>14</v>
      </c>
      <c r="H559">
        <v>3</v>
      </c>
      <c r="I559">
        <v>1</v>
      </c>
      <c r="J559">
        <v>1012</v>
      </c>
      <c r="K559">
        <v>1.025846</v>
      </c>
      <c r="L559" t="s">
        <v>25</v>
      </c>
      <c r="M559">
        <f>V3__67[[#This Row],[Sale Price]]/V3__67[[#This Row],[carpet_area]]</f>
        <v>516.304347826087</v>
      </c>
      <c r="N559">
        <f>IF(OR(V3__67[[#This Row],[Estimated Value]]="",V3__67[[#This Row],[Estimated Value]]=0),"",V3__67[[#This Row],[Sale Price]]-V3__67[[#This Row],[Estimated Value]])</f>
        <v>132460</v>
      </c>
      <c r="O559">
        <f>IF(OR(V3__67[[#This Row],[Estimated Value]]="",V3__67[[#This Row],[Estimated Value]]=0),"",(V3__67[[#This Row],[Sale Price]]-V3__67[[#This Row],[Estimated Value]])/V3__67[[#This Row],[Estimated Value]])</f>
        <v>0.33960619423648858</v>
      </c>
      <c r="P559" t="str">
        <f t="shared" si="8"/>
        <v>Above Estimate</v>
      </c>
    </row>
    <row r="560" spans="1:16" x14ac:dyDescent="0.3">
      <c r="A560" s="1">
        <v>40373</v>
      </c>
      <c r="B560">
        <v>2010</v>
      </c>
      <c r="C560" t="s">
        <v>29</v>
      </c>
      <c r="D560">
        <v>176400</v>
      </c>
      <c r="E560">
        <v>260000</v>
      </c>
      <c r="F560" t="s">
        <v>13</v>
      </c>
      <c r="G560" t="s">
        <v>14</v>
      </c>
      <c r="H560">
        <v>3</v>
      </c>
      <c r="I560">
        <v>2</v>
      </c>
      <c r="J560">
        <v>1002</v>
      </c>
      <c r="K560">
        <v>1.025846</v>
      </c>
      <c r="L560" t="s">
        <v>16</v>
      </c>
      <c r="M560">
        <f>V3__67[[#This Row],[Sale Price]]/V3__67[[#This Row],[carpet_area]]</f>
        <v>259.48103792415168</v>
      </c>
      <c r="N560">
        <f>IF(OR(V3__67[[#This Row],[Estimated Value]]="",V3__67[[#This Row],[Estimated Value]]=0),"",V3__67[[#This Row],[Sale Price]]-V3__67[[#This Row],[Estimated Value]])</f>
        <v>83600</v>
      </c>
      <c r="O560">
        <f>IF(OR(V3__67[[#This Row],[Estimated Value]]="",V3__67[[#This Row],[Estimated Value]]=0),"",(V3__67[[#This Row],[Sale Price]]-V3__67[[#This Row],[Estimated Value]])/V3__67[[#This Row],[Estimated Value]])</f>
        <v>0.47392290249433106</v>
      </c>
      <c r="P560" t="str">
        <f t="shared" si="8"/>
        <v>Above Estimate</v>
      </c>
    </row>
    <row r="561" spans="1:16" x14ac:dyDescent="0.3">
      <c r="A561" s="1">
        <v>40374</v>
      </c>
      <c r="B561">
        <v>2010</v>
      </c>
      <c r="C561" t="s">
        <v>18</v>
      </c>
      <c r="D561">
        <v>172130</v>
      </c>
      <c r="E561">
        <v>350000</v>
      </c>
      <c r="F561" t="s">
        <v>13</v>
      </c>
      <c r="G561" t="s">
        <v>14</v>
      </c>
      <c r="H561">
        <v>3</v>
      </c>
      <c r="I561">
        <v>1</v>
      </c>
      <c r="J561">
        <v>1081</v>
      </c>
      <c r="K561">
        <v>1.025846</v>
      </c>
      <c r="L561" t="s">
        <v>22</v>
      </c>
      <c r="M561">
        <f>V3__67[[#This Row],[Sale Price]]/V3__67[[#This Row],[carpet_area]]</f>
        <v>323.77428307123034</v>
      </c>
      <c r="N561">
        <f>IF(OR(V3__67[[#This Row],[Estimated Value]]="",V3__67[[#This Row],[Estimated Value]]=0),"",V3__67[[#This Row],[Sale Price]]-V3__67[[#This Row],[Estimated Value]])</f>
        <v>177870</v>
      </c>
      <c r="O561">
        <f>IF(OR(V3__67[[#This Row],[Estimated Value]]="",V3__67[[#This Row],[Estimated Value]]=0),"",(V3__67[[#This Row],[Sale Price]]-V3__67[[#This Row],[Estimated Value]])/V3__67[[#This Row],[Estimated Value]])</f>
        <v>1.0333468889792599</v>
      </c>
      <c r="P561" t="str">
        <f t="shared" si="8"/>
        <v>Above Estimate</v>
      </c>
    </row>
    <row r="562" spans="1:16" x14ac:dyDescent="0.3">
      <c r="A562" s="1">
        <v>40375</v>
      </c>
      <c r="B562">
        <v>2010</v>
      </c>
      <c r="C562" t="s">
        <v>26</v>
      </c>
      <c r="D562">
        <v>270060</v>
      </c>
      <c r="E562">
        <v>282000</v>
      </c>
      <c r="F562" t="s">
        <v>13</v>
      </c>
      <c r="G562" t="s">
        <v>14</v>
      </c>
      <c r="H562">
        <v>3</v>
      </c>
      <c r="I562">
        <v>1</v>
      </c>
      <c r="J562">
        <v>1049</v>
      </c>
      <c r="K562">
        <v>1.025846</v>
      </c>
      <c r="L562" t="s">
        <v>16</v>
      </c>
      <c r="M562">
        <f>V3__67[[#This Row],[Sale Price]]/V3__67[[#This Row],[carpet_area]]</f>
        <v>268.82745471877979</v>
      </c>
      <c r="N562">
        <f>IF(OR(V3__67[[#This Row],[Estimated Value]]="",V3__67[[#This Row],[Estimated Value]]=0),"",V3__67[[#This Row],[Sale Price]]-V3__67[[#This Row],[Estimated Value]])</f>
        <v>11940</v>
      </c>
      <c r="O562">
        <f>IF(OR(V3__67[[#This Row],[Estimated Value]]="",V3__67[[#This Row],[Estimated Value]]=0),"",(V3__67[[#This Row],[Sale Price]]-V3__67[[#This Row],[Estimated Value]])/V3__67[[#This Row],[Estimated Value]])</f>
        <v>4.4212397245056656E-2</v>
      </c>
      <c r="P562" t="str">
        <f t="shared" si="8"/>
        <v>Above Estimate</v>
      </c>
    </row>
    <row r="563" spans="1:16" x14ac:dyDescent="0.3">
      <c r="A563" s="1">
        <v>40376</v>
      </c>
      <c r="B563">
        <v>2010</v>
      </c>
      <c r="C563" t="s">
        <v>29</v>
      </c>
      <c r="D563">
        <v>162300</v>
      </c>
      <c r="E563">
        <v>215000</v>
      </c>
      <c r="F563" t="s">
        <v>13</v>
      </c>
      <c r="G563" t="s">
        <v>14</v>
      </c>
      <c r="H563">
        <v>3</v>
      </c>
      <c r="I563">
        <v>2</v>
      </c>
      <c r="J563">
        <v>1009</v>
      </c>
      <c r="K563">
        <v>1.025846</v>
      </c>
      <c r="L563" t="s">
        <v>22</v>
      </c>
      <c r="M563">
        <f>V3__67[[#This Row],[Sale Price]]/V3__67[[#This Row],[carpet_area]]</f>
        <v>213.08225966303272</v>
      </c>
      <c r="N563">
        <f>IF(OR(V3__67[[#This Row],[Estimated Value]]="",V3__67[[#This Row],[Estimated Value]]=0),"",V3__67[[#This Row],[Sale Price]]-V3__67[[#This Row],[Estimated Value]])</f>
        <v>52700</v>
      </c>
      <c r="O563">
        <f>IF(OR(V3__67[[#This Row],[Estimated Value]]="",V3__67[[#This Row],[Estimated Value]]=0),"",(V3__67[[#This Row],[Sale Price]]-V3__67[[#This Row],[Estimated Value]])/V3__67[[#This Row],[Estimated Value]])</f>
        <v>0.32470733210104746</v>
      </c>
      <c r="P563" t="str">
        <f t="shared" si="8"/>
        <v>Above Estimate</v>
      </c>
    </row>
    <row r="564" spans="1:16" x14ac:dyDescent="0.3">
      <c r="A564" s="1">
        <v>40377</v>
      </c>
      <c r="B564">
        <v>2010</v>
      </c>
      <c r="C564" t="s">
        <v>29</v>
      </c>
      <c r="D564">
        <v>267000</v>
      </c>
      <c r="E564">
        <v>420000</v>
      </c>
      <c r="F564" t="s">
        <v>13</v>
      </c>
      <c r="G564" t="s">
        <v>14</v>
      </c>
      <c r="H564">
        <v>3</v>
      </c>
      <c r="I564">
        <v>3</v>
      </c>
      <c r="J564">
        <v>991</v>
      </c>
      <c r="K564">
        <v>1.025846</v>
      </c>
      <c r="L564" t="s">
        <v>22</v>
      </c>
      <c r="M564">
        <f>V3__67[[#This Row],[Sale Price]]/V3__67[[#This Row],[carpet_area]]</f>
        <v>423.81432896064581</v>
      </c>
      <c r="N564">
        <f>IF(OR(V3__67[[#This Row],[Estimated Value]]="",V3__67[[#This Row],[Estimated Value]]=0),"",V3__67[[#This Row],[Sale Price]]-V3__67[[#This Row],[Estimated Value]])</f>
        <v>153000</v>
      </c>
      <c r="O564">
        <f>IF(OR(V3__67[[#This Row],[Estimated Value]]="",V3__67[[#This Row],[Estimated Value]]=0),"",(V3__67[[#This Row],[Sale Price]]-V3__67[[#This Row],[Estimated Value]])/V3__67[[#This Row],[Estimated Value]])</f>
        <v>0.5730337078651685</v>
      </c>
      <c r="P564" t="str">
        <f t="shared" si="8"/>
        <v>Above Estimate</v>
      </c>
    </row>
    <row r="565" spans="1:16" x14ac:dyDescent="0.3">
      <c r="A565" s="1">
        <v>40378</v>
      </c>
      <c r="B565">
        <v>2010</v>
      </c>
      <c r="C565" t="s">
        <v>18</v>
      </c>
      <c r="D565">
        <v>554470</v>
      </c>
      <c r="E565">
        <v>850000</v>
      </c>
      <c r="F565" t="s">
        <v>13</v>
      </c>
      <c r="G565" t="s">
        <v>14</v>
      </c>
      <c r="H565">
        <v>3</v>
      </c>
      <c r="I565">
        <v>3</v>
      </c>
      <c r="J565">
        <v>1004</v>
      </c>
      <c r="K565">
        <v>1.025846</v>
      </c>
      <c r="L565" t="s">
        <v>22</v>
      </c>
      <c r="M565">
        <f>V3__67[[#This Row],[Sale Price]]/V3__67[[#This Row],[carpet_area]]</f>
        <v>846.61354581673311</v>
      </c>
      <c r="N565">
        <f>IF(OR(V3__67[[#This Row],[Estimated Value]]="",V3__67[[#This Row],[Estimated Value]]=0),"",V3__67[[#This Row],[Sale Price]]-V3__67[[#This Row],[Estimated Value]])</f>
        <v>295530</v>
      </c>
      <c r="O565">
        <f>IF(OR(V3__67[[#This Row],[Estimated Value]]="",V3__67[[#This Row],[Estimated Value]]=0),"",(V3__67[[#This Row],[Sale Price]]-V3__67[[#This Row],[Estimated Value]])/V3__67[[#This Row],[Estimated Value]])</f>
        <v>0.53299547315454399</v>
      </c>
      <c r="P565" t="str">
        <f t="shared" si="8"/>
        <v>Above Estimate</v>
      </c>
    </row>
    <row r="566" spans="1:16" x14ac:dyDescent="0.3">
      <c r="A566" s="1">
        <v>40379</v>
      </c>
      <c r="B566">
        <v>2010</v>
      </c>
      <c r="C566" t="s">
        <v>26</v>
      </c>
      <c r="D566">
        <v>393610</v>
      </c>
      <c r="E566">
        <v>558000</v>
      </c>
      <c r="F566" t="s">
        <v>13</v>
      </c>
      <c r="G566" t="s">
        <v>14</v>
      </c>
      <c r="H566">
        <v>3</v>
      </c>
      <c r="I566">
        <v>2</v>
      </c>
      <c r="J566">
        <v>1038</v>
      </c>
      <c r="K566">
        <v>1.025846</v>
      </c>
      <c r="L566" t="s">
        <v>22</v>
      </c>
      <c r="M566">
        <f>V3__67[[#This Row],[Sale Price]]/V3__67[[#This Row],[carpet_area]]</f>
        <v>537.57225433526014</v>
      </c>
      <c r="N566">
        <f>IF(OR(V3__67[[#This Row],[Estimated Value]]="",V3__67[[#This Row],[Estimated Value]]=0),"",V3__67[[#This Row],[Sale Price]]-V3__67[[#This Row],[Estimated Value]])</f>
        <v>164390</v>
      </c>
      <c r="O566">
        <f>IF(OR(V3__67[[#This Row],[Estimated Value]]="",V3__67[[#This Row],[Estimated Value]]=0),"",(V3__67[[#This Row],[Sale Price]]-V3__67[[#This Row],[Estimated Value]])/V3__67[[#This Row],[Estimated Value]])</f>
        <v>0.41764690937730242</v>
      </c>
      <c r="P566" t="str">
        <f t="shared" si="8"/>
        <v>Above Estimate</v>
      </c>
    </row>
    <row r="567" spans="1:16" x14ac:dyDescent="0.3">
      <c r="A567" s="1">
        <v>40380</v>
      </c>
      <c r="B567">
        <v>2010</v>
      </c>
      <c r="C567" t="s">
        <v>26</v>
      </c>
      <c r="D567">
        <v>612360</v>
      </c>
      <c r="E567">
        <v>925000</v>
      </c>
      <c r="F567" t="s">
        <v>13</v>
      </c>
      <c r="G567" t="s">
        <v>14</v>
      </c>
      <c r="H567">
        <v>3</v>
      </c>
      <c r="I567">
        <v>2</v>
      </c>
      <c r="J567">
        <v>968</v>
      </c>
      <c r="K567">
        <v>1.025846</v>
      </c>
      <c r="L567" t="s">
        <v>25</v>
      </c>
      <c r="M567">
        <f>V3__67[[#This Row],[Sale Price]]/V3__67[[#This Row],[carpet_area]]</f>
        <v>955.57851239669424</v>
      </c>
      <c r="N567">
        <f>IF(OR(V3__67[[#This Row],[Estimated Value]]="",V3__67[[#This Row],[Estimated Value]]=0),"",V3__67[[#This Row],[Sale Price]]-V3__67[[#This Row],[Estimated Value]])</f>
        <v>312640</v>
      </c>
      <c r="O567">
        <f>IF(OR(V3__67[[#This Row],[Estimated Value]]="",V3__67[[#This Row],[Estimated Value]]=0),"",(V3__67[[#This Row],[Sale Price]]-V3__67[[#This Row],[Estimated Value]])/V3__67[[#This Row],[Estimated Value]])</f>
        <v>0.51054935005552293</v>
      </c>
      <c r="P567" t="str">
        <f t="shared" si="8"/>
        <v>Above Estimate</v>
      </c>
    </row>
    <row r="568" spans="1:16" x14ac:dyDescent="0.3">
      <c r="A568" s="1">
        <v>40381</v>
      </c>
      <c r="B568">
        <v>2010</v>
      </c>
      <c r="C568" t="s">
        <v>29</v>
      </c>
      <c r="D568">
        <v>197300</v>
      </c>
      <c r="E568">
        <v>320000</v>
      </c>
      <c r="F568" t="s">
        <v>13</v>
      </c>
      <c r="G568" t="s">
        <v>14</v>
      </c>
      <c r="H568">
        <v>3</v>
      </c>
      <c r="I568">
        <v>3</v>
      </c>
      <c r="J568">
        <v>916</v>
      </c>
      <c r="K568">
        <v>1.025846</v>
      </c>
      <c r="L568" t="s">
        <v>25</v>
      </c>
      <c r="M568">
        <f>V3__67[[#This Row],[Sale Price]]/V3__67[[#This Row],[carpet_area]]</f>
        <v>349.34497816593887</v>
      </c>
      <c r="N568">
        <f>IF(OR(V3__67[[#This Row],[Estimated Value]]="",V3__67[[#This Row],[Estimated Value]]=0),"",V3__67[[#This Row],[Sale Price]]-V3__67[[#This Row],[Estimated Value]])</f>
        <v>122700</v>
      </c>
      <c r="O568">
        <f>IF(OR(V3__67[[#This Row],[Estimated Value]]="",V3__67[[#This Row],[Estimated Value]]=0),"",(V3__67[[#This Row],[Sale Price]]-V3__67[[#This Row],[Estimated Value]])/V3__67[[#This Row],[Estimated Value]])</f>
        <v>0.62189559047136345</v>
      </c>
      <c r="P568" t="str">
        <f t="shared" si="8"/>
        <v>Above Estimate</v>
      </c>
    </row>
    <row r="569" spans="1:16" x14ac:dyDescent="0.3">
      <c r="A569" s="1">
        <v>40382</v>
      </c>
      <c r="B569">
        <v>2010</v>
      </c>
      <c r="C569" t="s">
        <v>26</v>
      </c>
      <c r="D569">
        <v>515480</v>
      </c>
      <c r="E569">
        <v>1070000</v>
      </c>
      <c r="F569" t="s">
        <v>13</v>
      </c>
      <c r="G569" t="s">
        <v>14</v>
      </c>
      <c r="H569">
        <v>3</v>
      </c>
      <c r="I569">
        <v>2</v>
      </c>
      <c r="J569">
        <v>1002</v>
      </c>
      <c r="K569">
        <v>1.025846</v>
      </c>
      <c r="L569" t="s">
        <v>16</v>
      </c>
      <c r="M569">
        <f>V3__67[[#This Row],[Sale Price]]/V3__67[[#This Row],[carpet_area]]</f>
        <v>1067.8642714570858</v>
      </c>
      <c r="N569">
        <f>IF(OR(V3__67[[#This Row],[Estimated Value]]="",V3__67[[#This Row],[Estimated Value]]=0),"",V3__67[[#This Row],[Sale Price]]-V3__67[[#This Row],[Estimated Value]])</f>
        <v>554520</v>
      </c>
      <c r="O569">
        <f>IF(OR(V3__67[[#This Row],[Estimated Value]]="",V3__67[[#This Row],[Estimated Value]]=0),"",(V3__67[[#This Row],[Sale Price]]-V3__67[[#This Row],[Estimated Value]])/V3__67[[#This Row],[Estimated Value]])</f>
        <v>1.0757352370606037</v>
      </c>
      <c r="P569" t="str">
        <f t="shared" si="8"/>
        <v>Above Estimate</v>
      </c>
    </row>
    <row r="570" spans="1:16" x14ac:dyDescent="0.3">
      <c r="A570" s="1">
        <v>40383</v>
      </c>
      <c r="B570">
        <v>2010</v>
      </c>
      <c r="C570" t="s">
        <v>26</v>
      </c>
      <c r="D570">
        <v>1697640</v>
      </c>
      <c r="E570">
        <v>2405000</v>
      </c>
      <c r="F570" t="s">
        <v>13</v>
      </c>
      <c r="G570" t="s">
        <v>14</v>
      </c>
      <c r="H570">
        <v>3</v>
      </c>
      <c r="I570">
        <v>1</v>
      </c>
      <c r="J570">
        <v>1032</v>
      </c>
      <c r="K570">
        <v>1.025846</v>
      </c>
      <c r="L570" t="s">
        <v>25</v>
      </c>
      <c r="M570">
        <f>V3__67[[#This Row],[Sale Price]]/V3__67[[#This Row],[carpet_area]]</f>
        <v>2330.4263565891474</v>
      </c>
      <c r="N570">
        <f>IF(OR(V3__67[[#This Row],[Estimated Value]]="",V3__67[[#This Row],[Estimated Value]]=0),"",V3__67[[#This Row],[Sale Price]]-V3__67[[#This Row],[Estimated Value]])</f>
        <v>707360</v>
      </c>
      <c r="O570">
        <f>IF(OR(V3__67[[#This Row],[Estimated Value]]="",V3__67[[#This Row],[Estimated Value]]=0),"",(V3__67[[#This Row],[Sale Price]]-V3__67[[#This Row],[Estimated Value]])/V3__67[[#This Row],[Estimated Value]])</f>
        <v>0.41667255719705004</v>
      </c>
      <c r="P570" t="str">
        <f t="shared" si="8"/>
        <v>Above Estimate</v>
      </c>
    </row>
    <row r="571" spans="1:16" x14ac:dyDescent="0.3">
      <c r="A571" s="1">
        <v>40384</v>
      </c>
      <c r="B571">
        <v>2010</v>
      </c>
      <c r="C571" t="s">
        <v>17</v>
      </c>
      <c r="D571">
        <v>108650</v>
      </c>
      <c r="E571">
        <v>185000</v>
      </c>
      <c r="F571" t="s">
        <v>13</v>
      </c>
      <c r="G571" t="s">
        <v>14</v>
      </c>
      <c r="H571">
        <v>3</v>
      </c>
      <c r="I571">
        <v>3</v>
      </c>
      <c r="J571">
        <v>909</v>
      </c>
      <c r="K571">
        <v>1.025846</v>
      </c>
      <c r="L571" t="s">
        <v>16</v>
      </c>
      <c r="M571">
        <f>V3__67[[#This Row],[Sale Price]]/V3__67[[#This Row],[carpet_area]]</f>
        <v>203.52035203520353</v>
      </c>
      <c r="N571">
        <f>IF(OR(V3__67[[#This Row],[Estimated Value]]="",V3__67[[#This Row],[Estimated Value]]=0),"",V3__67[[#This Row],[Sale Price]]-V3__67[[#This Row],[Estimated Value]])</f>
        <v>76350</v>
      </c>
      <c r="O571">
        <f>IF(OR(V3__67[[#This Row],[Estimated Value]]="",V3__67[[#This Row],[Estimated Value]]=0),"",(V3__67[[#This Row],[Sale Price]]-V3__67[[#This Row],[Estimated Value]])/V3__67[[#This Row],[Estimated Value]])</f>
        <v>0.70271514035895077</v>
      </c>
      <c r="P571" t="str">
        <f t="shared" si="8"/>
        <v>Above Estimate</v>
      </c>
    </row>
    <row r="572" spans="1:16" x14ac:dyDescent="0.3">
      <c r="A572" s="1">
        <v>40385</v>
      </c>
      <c r="B572">
        <v>2010</v>
      </c>
      <c r="C572" t="s">
        <v>21</v>
      </c>
      <c r="D572">
        <v>1006810</v>
      </c>
      <c r="E572">
        <v>1265000</v>
      </c>
      <c r="F572" t="s">
        <v>13</v>
      </c>
      <c r="G572" t="s">
        <v>14</v>
      </c>
      <c r="H572">
        <v>3</v>
      </c>
      <c r="I572">
        <v>3</v>
      </c>
      <c r="J572">
        <v>956</v>
      </c>
      <c r="K572">
        <v>1.025846</v>
      </c>
      <c r="L572" t="s">
        <v>15</v>
      </c>
      <c r="M572">
        <f>V3__67[[#This Row],[Sale Price]]/V3__67[[#This Row],[carpet_area]]</f>
        <v>1323.2217573221758</v>
      </c>
      <c r="N572">
        <f>IF(OR(V3__67[[#This Row],[Estimated Value]]="",V3__67[[#This Row],[Estimated Value]]=0),"",V3__67[[#This Row],[Sale Price]]-V3__67[[#This Row],[Estimated Value]])</f>
        <v>258190</v>
      </c>
      <c r="O572">
        <f>IF(OR(V3__67[[#This Row],[Estimated Value]]="",V3__67[[#This Row],[Estimated Value]]=0),"",(V3__67[[#This Row],[Sale Price]]-V3__67[[#This Row],[Estimated Value]])/V3__67[[#This Row],[Estimated Value]])</f>
        <v>0.25644361895491702</v>
      </c>
      <c r="P572" t="str">
        <f t="shared" si="8"/>
        <v>Above Estimate</v>
      </c>
    </row>
    <row r="573" spans="1:16" x14ac:dyDescent="0.3">
      <c r="A573" s="1">
        <v>40386</v>
      </c>
      <c r="B573">
        <v>2010</v>
      </c>
      <c r="C573" t="s">
        <v>18</v>
      </c>
      <c r="D573">
        <v>273980</v>
      </c>
      <c r="E573">
        <v>475000</v>
      </c>
      <c r="F573" t="s">
        <v>13</v>
      </c>
      <c r="G573" t="s">
        <v>14</v>
      </c>
      <c r="H573">
        <v>3</v>
      </c>
      <c r="I573">
        <v>3</v>
      </c>
      <c r="J573">
        <v>992</v>
      </c>
      <c r="K573">
        <v>1.025846</v>
      </c>
      <c r="L573" t="s">
        <v>25</v>
      </c>
      <c r="M573">
        <f>V3__67[[#This Row],[Sale Price]]/V3__67[[#This Row],[carpet_area]]</f>
        <v>478.83064516129031</v>
      </c>
      <c r="N573">
        <f>IF(OR(V3__67[[#This Row],[Estimated Value]]="",V3__67[[#This Row],[Estimated Value]]=0),"",V3__67[[#This Row],[Sale Price]]-V3__67[[#This Row],[Estimated Value]])</f>
        <v>201020</v>
      </c>
      <c r="O573">
        <f>IF(OR(V3__67[[#This Row],[Estimated Value]]="",V3__67[[#This Row],[Estimated Value]]=0),"",(V3__67[[#This Row],[Sale Price]]-V3__67[[#This Row],[Estimated Value]])/V3__67[[#This Row],[Estimated Value]])</f>
        <v>0.73370319001386963</v>
      </c>
      <c r="P573" t="str">
        <f t="shared" si="8"/>
        <v>Above Estimate</v>
      </c>
    </row>
    <row r="574" spans="1:16" x14ac:dyDescent="0.3">
      <c r="A574" s="1">
        <v>40387</v>
      </c>
      <c r="B574">
        <v>2010</v>
      </c>
      <c r="C574" t="s">
        <v>26</v>
      </c>
      <c r="D574">
        <v>367360</v>
      </c>
      <c r="E574">
        <v>529000</v>
      </c>
      <c r="F574" t="s">
        <v>13</v>
      </c>
      <c r="G574" t="s">
        <v>14</v>
      </c>
      <c r="H574">
        <v>3</v>
      </c>
      <c r="I574">
        <v>1</v>
      </c>
      <c r="J574">
        <v>971</v>
      </c>
      <c r="K574">
        <v>1.025846</v>
      </c>
      <c r="L574" t="s">
        <v>22</v>
      </c>
      <c r="M574">
        <f>V3__67[[#This Row],[Sale Price]]/V3__67[[#This Row],[carpet_area]]</f>
        <v>544.79917610710606</v>
      </c>
      <c r="N574">
        <f>IF(OR(V3__67[[#This Row],[Estimated Value]]="",V3__67[[#This Row],[Estimated Value]]=0),"",V3__67[[#This Row],[Sale Price]]-V3__67[[#This Row],[Estimated Value]])</f>
        <v>161640</v>
      </c>
      <c r="O574">
        <f>IF(OR(V3__67[[#This Row],[Estimated Value]]="",V3__67[[#This Row],[Estimated Value]]=0),"",(V3__67[[#This Row],[Sale Price]]-V3__67[[#This Row],[Estimated Value]])/V3__67[[#This Row],[Estimated Value]])</f>
        <v>0.44000435540069688</v>
      </c>
      <c r="P574" t="str">
        <f t="shared" si="8"/>
        <v>Above Estimate</v>
      </c>
    </row>
    <row r="575" spans="1:16" x14ac:dyDescent="0.3">
      <c r="A575" s="1">
        <v>40388</v>
      </c>
      <c r="B575">
        <v>2010</v>
      </c>
      <c r="C575" t="s">
        <v>18</v>
      </c>
      <c r="D575">
        <v>357280</v>
      </c>
      <c r="E575">
        <v>541250</v>
      </c>
      <c r="F575" t="s">
        <v>13</v>
      </c>
      <c r="G575" t="s">
        <v>14</v>
      </c>
      <c r="H575">
        <v>3</v>
      </c>
      <c r="I575">
        <v>3</v>
      </c>
      <c r="J575">
        <v>926</v>
      </c>
      <c r="K575">
        <v>1.025846</v>
      </c>
      <c r="L575" t="s">
        <v>16</v>
      </c>
      <c r="M575">
        <f>V3__67[[#This Row],[Sale Price]]/V3__67[[#This Row],[carpet_area]]</f>
        <v>584.50323974082073</v>
      </c>
      <c r="N575">
        <f>IF(OR(V3__67[[#This Row],[Estimated Value]]="",V3__67[[#This Row],[Estimated Value]]=0),"",V3__67[[#This Row],[Sale Price]]-V3__67[[#This Row],[Estimated Value]])</f>
        <v>183970</v>
      </c>
      <c r="O575">
        <f>IF(OR(V3__67[[#This Row],[Estimated Value]]="",V3__67[[#This Row],[Estimated Value]]=0),"",(V3__67[[#This Row],[Sale Price]]-V3__67[[#This Row],[Estimated Value]])/V3__67[[#This Row],[Estimated Value]])</f>
        <v>0.51491827138378865</v>
      </c>
      <c r="P575" t="str">
        <f t="shared" si="8"/>
        <v>Above Estimate</v>
      </c>
    </row>
    <row r="576" spans="1:16" x14ac:dyDescent="0.3">
      <c r="A576" s="1">
        <v>40389</v>
      </c>
      <c r="B576">
        <v>2010</v>
      </c>
      <c r="C576" t="s">
        <v>17</v>
      </c>
      <c r="D576">
        <v>102900</v>
      </c>
      <c r="E576">
        <v>165000</v>
      </c>
      <c r="F576" t="s">
        <v>13</v>
      </c>
      <c r="G576" t="s">
        <v>14</v>
      </c>
      <c r="H576">
        <v>3</v>
      </c>
      <c r="I576">
        <v>3</v>
      </c>
      <c r="J576">
        <v>911</v>
      </c>
      <c r="K576">
        <v>1.025846</v>
      </c>
      <c r="L576" t="s">
        <v>15</v>
      </c>
      <c r="M576">
        <f>V3__67[[#This Row],[Sale Price]]/V3__67[[#This Row],[carpet_area]]</f>
        <v>181.11964873765092</v>
      </c>
      <c r="N576">
        <f>IF(OR(V3__67[[#This Row],[Estimated Value]]="",V3__67[[#This Row],[Estimated Value]]=0),"",V3__67[[#This Row],[Sale Price]]-V3__67[[#This Row],[Estimated Value]])</f>
        <v>62100</v>
      </c>
      <c r="O576">
        <f>IF(OR(V3__67[[#This Row],[Estimated Value]]="",V3__67[[#This Row],[Estimated Value]]=0),"",(V3__67[[#This Row],[Sale Price]]-V3__67[[#This Row],[Estimated Value]])/V3__67[[#This Row],[Estimated Value]])</f>
        <v>0.60349854227405253</v>
      </c>
      <c r="P576" t="str">
        <f t="shared" si="8"/>
        <v>Above Estimate</v>
      </c>
    </row>
    <row r="577" spans="1:16" x14ac:dyDescent="0.3">
      <c r="A577" s="1">
        <v>40390</v>
      </c>
      <c r="B577">
        <v>2010</v>
      </c>
      <c r="C577" t="s">
        <v>26</v>
      </c>
      <c r="D577">
        <v>315140</v>
      </c>
      <c r="E577">
        <v>415000</v>
      </c>
      <c r="F577" t="s">
        <v>13</v>
      </c>
      <c r="G577" t="s">
        <v>14</v>
      </c>
      <c r="H577">
        <v>3</v>
      </c>
      <c r="I577">
        <v>1</v>
      </c>
      <c r="J577">
        <v>990</v>
      </c>
      <c r="K577">
        <v>1.025846</v>
      </c>
      <c r="L577" t="s">
        <v>15</v>
      </c>
      <c r="M577">
        <f>V3__67[[#This Row],[Sale Price]]/V3__67[[#This Row],[carpet_area]]</f>
        <v>419.19191919191917</v>
      </c>
      <c r="N577">
        <f>IF(OR(V3__67[[#This Row],[Estimated Value]]="",V3__67[[#This Row],[Estimated Value]]=0),"",V3__67[[#This Row],[Sale Price]]-V3__67[[#This Row],[Estimated Value]])</f>
        <v>99860</v>
      </c>
      <c r="O577">
        <f>IF(OR(V3__67[[#This Row],[Estimated Value]]="",V3__67[[#This Row],[Estimated Value]]=0),"",(V3__67[[#This Row],[Sale Price]]-V3__67[[#This Row],[Estimated Value]])/V3__67[[#This Row],[Estimated Value]])</f>
        <v>0.31687503966491082</v>
      </c>
      <c r="P577" t="str">
        <f t="shared" si="8"/>
        <v>Above Estimate</v>
      </c>
    </row>
    <row r="578" spans="1:16" x14ac:dyDescent="0.3">
      <c r="A578" s="1">
        <v>40391</v>
      </c>
      <c r="B578">
        <v>2010</v>
      </c>
      <c r="C578" t="s">
        <v>18</v>
      </c>
      <c r="D578">
        <v>267190</v>
      </c>
      <c r="E578">
        <v>510000</v>
      </c>
      <c r="F578" t="s">
        <v>13</v>
      </c>
      <c r="G578" t="s">
        <v>14</v>
      </c>
      <c r="H578">
        <v>3</v>
      </c>
      <c r="I578">
        <v>1</v>
      </c>
      <c r="J578">
        <v>965</v>
      </c>
      <c r="K578">
        <v>1.025846</v>
      </c>
      <c r="L578" t="s">
        <v>25</v>
      </c>
      <c r="M578">
        <f>V3__67[[#This Row],[Sale Price]]/V3__67[[#This Row],[carpet_area]]</f>
        <v>528.49740932642487</v>
      </c>
      <c r="N578">
        <f>IF(OR(V3__67[[#This Row],[Estimated Value]]="",V3__67[[#This Row],[Estimated Value]]=0),"",V3__67[[#This Row],[Sale Price]]-V3__67[[#This Row],[Estimated Value]])</f>
        <v>242810</v>
      </c>
      <c r="O578">
        <f>IF(OR(V3__67[[#This Row],[Estimated Value]]="",V3__67[[#This Row],[Estimated Value]]=0),"",(V3__67[[#This Row],[Sale Price]]-V3__67[[#This Row],[Estimated Value]])/V3__67[[#This Row],[Estimated Value]])</f>
        <v>0.90875407013735543</v>
      </c>
      <c r="P578" t="str">
        <f t="shared" ref="P578:P641" si="9">IF(N578="","No Estimate",IF(N578&gt;0,"Above Estimate",IF(N578&lt;0,"Below Estimate","At Estimate")))</f>
        <v>Above Estimate</v>
      </c>
    </row>
    <row r="579" spans="1:16" x14ac:dyDescent="0.3">
      <c r="A579" s="1">
        <v>40392</v>
      </c>
      <c r="B579">
        <v>2010</v>
      </c>
      <c r="C579" t="s">
        <v>26</v>
      </c>
      <c r="D579">
        <v>726250</v>
      </c>
      <c r="E579">
        <v>1030000</v>
      </c>
      <c r="F579" t="s">
        <v>13</v>
      </c>
      <c r="G579" t="s">
        <v>14</v>
      </c>
      <c r="H579">
        <v>3</v>
      </c>
      <c r="I579">
        <v>3</v>
      </c>
      <c r="J579">
        <v>1058</v>
      </c>
      <c r="K579">
        <v>1.025846</v>
      </c>
      <c r="L579" t="s">
        <v>22</v>
      </c>
      <c r="M579">
        <f>V3__67[[#This Row],[Sale Price]]/V3__67[[#This Row],[carpet_area]]</f>
        <v>973.53497164461248</v>
      </c>
      <c r="N579">
        <f>IF(OR(V3__67[[#This Row],[Estimated Value]]="",V3__67[[#This Row],[Estimated Value]]=0),"",V3__67[[#This Row],[Sale Price]]-V3__67[[#This Row],[Estimated Value]])</f>
        <v>303750</v>
      </c>
      <c r="O579">
        <f>IF(OR(V3__67[[#This Row],[Estimated Value]]="",V3__67[[#This Row],[Estimated Value]]=0),"",(V3__67[[#This Row],[Sale Price]]-V3__67[[#This Row],[Estimated Value]])/V3__67[[#This Row],[Estimated Value]])</f>
        <v>0.41824440619621345</v>
      </c>
      <c r="P579" t="str">
        <f t="shared" si="9"/>
        <v>Above Estimate</v>
      </c>
    </row>
    <row r="580" spans="1:16" x14ac:dyDescent="0.3">
      <c r="A580" s="1">
        <v>40393</v>
      </c>
      <c r="B580">
        <v>2010</v>
      </c>
      <c r="C580" t="s">
        <v>29</v>
      </c>
      <c r="D580">
        <v>210800</v>
      </c>
      <c r="E580">
        <v>442500</v>
      </c>
      <c r="F580" t="s">
        <v>13</v>
      </c>
      <c r="G580" t="s">
        <v>14</v>
      </c>
      <c r="H580">
        <v>3</v>
      </c>
      <c r="I580">
        <v>2</v>
      </c>
      <c r="J580">
        <v>999</v>
      </c>
      <c r="K580">
        <v>1.025846</v>
      </c>
      <c r="L580" t="s">
        <v>25</v>
      </c>
      <c r="M580">
        <f>V3__67[[#This Row],[Sale Price]]/V3__67[[#This Row],[carpet_area]]</f>
        <v>442.94294294294292</v>
      </c>
      <c r="N580">
        <f>IF(OR(V3__67[[#This Row],[Estimated Value]]="",V3__67[[#This Row],[Estimated Value]]=0),"",V3__67[[#This Row],[Sale Price]]-V3__67[[#This Row],[Estimated Value]])</f>
        <v>231700</v>
      </c>
      <c r="O580">
        <f>IF(OR(V3__67[[#This Row],[Estimated Value]]="",V3__67[[#This Row],[Estimated Value]]=0),"",(V3__67[[#This Row],[Sale Price]]-V3__67[[#This Row],[Estimated Value]])/V3__67[[#This Row],[Estimated Value]])</f>
        <v>1.099146110056926</v>
      </c>
      <c r="P580" t="str">
        <f t="shared" si="9"/>
        <v>Above Estimate</v>
      </c>
    </row>
    <row r="581" spans="1:16" x14ac:dyDescent="0.3">
      <c r="A581" s="1">
        <v>40394</v>
      </c>
      <c r="B581">
        <v>2010</v>
      </c>
      <c r="C581" t="s">
        <v>29</v>
      </c>
      <c r="D581">
        <v>409100</v>
      </c>
      <c r="E581">
        <v>630000</v>
      </c>
      <c r="F581" t="s">
        <v>13</v>
      </c>
      <c r="G581" t="s">
        <v>14</v>
      </c>
      <c r="H581">
        <v>3</v>
      </c>
      <c r="I581">
        <v>3</v>
      </c>
      <c r="J581">
        <v>959</v>
      </c>
      <c r="K581">
        <v>1.025846</v>
      </c>
      <c r="L581" t="s">
        <v>22</v>
      </c>
      <c r="M581">
        <f>V3__67[[#This Row],[Sale Price]]/V3__67[[#This Row],[carpet_area]]</f>
        <v>656.93430656934311</v>
      </c>
      <c r="N581">
        <f>IF(OR(V3__67[[#This Row],[Estimated Value]]="",V3__67[[#This Row],[Estimated Value]]=0),"",V3__67[[#This Row],[Sale Price]]-V3__67[[#This Row],[Estimated Value]])</f>
        <v>220900</v>
      </c>
      <c r="O581">
        <f>IF(OR(V3__67[[#This Row],[Estimated Value]]="",V3__67[[#This Row],[Estimated Value]]=0),"",(V3__67[[#This Row],[Sale Price]]-V3__67[[#This Row],[Estimated Value]])/V3__67[[#This Row],[Estimated Value]])</f>
        <v>0.53996577853825467</v>
      </c>
      <c r="P581" t="str">
        <f t="shared" si="9"/>
        <v>Above Estimate</v>
      </c>
    </row>
    <row r="582" spans="1:16" x14ac:dyDescent="0.3">
      <c r="A582" s="1">
        <v>40395</v>
      </c>
      <c r="B582">
        <v>2010</v>
      </c>
      <c r="C582" t="s">
        <v>21</v>
      </c>
      <c r="D582">
        <v>665140</v>
      </c>
      <c r="E582">
        <v>1100000</v>
      </c>
      <c r="F582" t="s">
        <v>13</v>
      </c>
      <c r="G582" t="s">
        <v>14</v>
      </c>
      <c r="H582">
        <v>3</v>
      </c>
      <c r="I582">
        <v>1</v>
      </c>
      <c r="J582">
        <v>905</v>
      </c>
      <c r="K582">
        <v>1.025846</v>
      </c>
      <c r="L582" t="s">
        <v>25</v>
      </c>
      <c r="M582">
        <f>V3__67[[#This Row],[Sale Price]]/V3__67[[#This Row],[carpet_area]]</f>
        <v>1215.4696132596684</v>
      </c>
      <c r="N582">
        <f>IF(OR(V3__67[[#This Row],[Estimated Value]]="",V3__67[[#This Row],[Estimated Value]]=0),"",V3__67[[#This Row],[Sale Price]]-V3__67[[#This Row],[Estimated Value]])</f>
        <v>434860</v>
      </c>
      <c r="O582">
        <f>IF(OR(V3__67[[#This Row],[Estimated Value]]="",V3__67[[#This Row],[Estimated Value]]=0),"",(V3__67[[#This Row],[Sale Price]]-V3__67[[#This Row],[Estimated Value]])/V3__67[[#This Row],[Estimated Value]])</f>
        <v>0.65378717262531194</v>
      </c>
      <c r="P582" t="str">
        <f t="shared" si="9"/>
        <v>Above Estimate</v>
      </c>
    </row>
    <row r="583" spans="1:16" x14ac:dyDescent="0.3">
      <c r="A583" s="1">
        <v>40396</v>
      </c>
      <c r="B583">
        <v>2010</v>
      </c>
      <c r="C583" t="s">
        <v>18</v>
      </c>
      <c r="D583">
        <v>1877470</v>
      </c>
      <c r="E583">
        <v>3075000</v>
      </c>
      <c r="F583" t="s">
        <v>13</v>
      </c>
      <c r="G583" t="s">
        <v>14</v>
      </c>
      <c r="H583">
        <v>3</v>
      </c>
      <c r="I583">
        <v>1</v>
      </c>
      <c r="J583">
        <v>1059</v>
      </c>
      <c r="K583">
        <v>1.025846</v>
      </c>
      <c r="L583" t="s">
        <v>22</v>
      </c>
      <c r="M583">
        <f>V3__67[[#This Row],[Sale Price]]/V3__67[[#This Row],[carpet_area]]</f>
        <v>2903.6827195467422</v>
      </c>
      <c r="N583">
        <f>IF(OR(V3__67[[#This Row],[Estimated Value]]="",V3__67[[#This Row],[Estimated Value]]=0),"",V3__67[[#This Row],[Sale Price]]-V3__67[[#This Row],[Estimated Value]])</f>
        <v>1197530</v>
      </c>
      <c r="O583">
        <f>IF(OR(V3__67[[#This Row],[Estimated Value]]="",V3__67[[#This Row],[Estimated Value]]=0),"",(V3__67[[#This Row],[Sale Price]]-V3__67[[#This Row],[Estimated Value]])/V3__67[[#This Row],[Estimated Value]])</f>
        <v>0.63784241559119448</v>
      </c>
      <c r="P583" t="str">
        <f t="shared" si="9"/>
        <v>Above Estimate</v>
      </c>
    </row>
    <row r="584" spans="1:16" x14ac:dyDescent="0.3">
      <c r="A584" s="1">
        <v>40397</v>
      </c>
      <c r="B584">
        <v>2010</v>
      </c>
      <c r="C584" t="s">
        <v>21</v>
      </c>
      <c r="D584">
        <v>5140660</v>
      </c>
      <c r="E584">
        <v>6375000</v>
      </c>
      <c r="F584" t="s">
        <v>13</v>
      </c>
      <c r="G584" t="s">
        <v>14</v>
      </c>
      <c r="H584">
        <v>3</v>
      </c>
      <c r="I584">
        <v>3</v>
      </c>
      <c r="J584">
        <v>1030</v>
      </c>
      <c r="K584">
        <v>1.025846</v>
      </c>
      <c r="L584" t="s">
        <v>15</v>
      </c>
      <c r="M584">
        <f>V3__67[[#This Row],[Sale Price]]/V3__67[[#This Row],[carpet_area]]</f>
        <v>6189.3203883495144</v>
      </c>
      <c r="N584">
        <f>IF(OR(V3__67[[#This Row],[Estimated Value]]="",V3__67[[#This Row],[Estimated Value]]=0),"",V3__67[[#This Row],[Sale Price]]-V3__67[[#This Row],[Estimated Value]])</f>
        <v>1234340</v>
      </c>
      <c r="O584">
        <f>IF(OR(V3__67[[#This Row],[Estimated Value]]="",V3__67[[#This Row],[Estimated Value]]=0),"",(V3__67[[#This Row],[Sale Price]]-V3__67[[#This Row],[Estimated Value]])/V3__67[[#This Row],[Estimated Value]])</f>
        <v>0.24011313722362498</v>
      </c>
      <c r="P584" t="str">
        <f t="shared" si="9"/>
        <v>Above Estimate</v>
      </c>
    </row>
    <row r="585" spans="1:16" x14ac:dyDescent="0.3">
      <c r="A585" s="1">
        <v>40398</v>
      </c>
      <c r="B585">
        <v>2010</v>
      </c>
      <c r="C585" t="s">
        <v>17</v>
      </c>
      <c r="D585">
        <v>114360</v>
      </c>
      <c r="E585">
        <v>54000</v>
      </c>
      <c r="F585" t="s">
        <v>27</v>
      </c>
      <c r="G585" t="s">
        <v>28</v>
      </c>
      <c r="H585">
        <v>8</v>
      </c>
      <c r="I585">
        <v>6</v>
      </c>
      <c r="J585">
        <v>2770</v>
      </c>
      <c r="K585">
        <v>1.025846</v>
      </c>
      <c r="L585" t="s">
        <v>16</v>
      </c>
      <c r="M585">
        <f>V3__67[[#This Row],[Sale Price]]/V3__67[[#This Row],[carpet_area]]</f>
        <v>19.494584837545126</v>
      </c>
      <c r="N585">
        <f>IF(OR(V3__67[[#This Row],[Estimated Value]]="",V3__67[[#This Row],[Estimated Value]]=0),"",V3__67[[#This Row],[Sale Price]]-V3__67[[#This Row],[Estimated Value]])</f>
        <v>-60360</v>
      </c>
      <c r="O585">
        <f>IF(OR(V3__67[[#This Row],[Estimated Value]]="",V3__67[[#This Row],[Estimated Value]]=0),"",(V3__67[[#This Row],[Sale Price]]-V3__67[[#This Row],[Estimated Value]])/V3__67[[#This Row],[Estimated Value]])</f>
        <v>-0.52780692549842601</v>
      </c>
      <c r="P585" t="str">
        <f t="shared" si="9"/>
        <v>Below Estimate</v>
      </c>
    </row>
    <row r="586" spans="1:16" x14ac:dyDescent="0.3">
      <c r="A586" s="1">
        <v>40399</v>
      </c>
      <c r="B586">
        <v>2010</v>
      </c>
      <c r="C586" t="s">
        <v>17</v>
      </c>
      <c r="D586">
        <v>128870</v>
      </c>
      <c r="E586">
        <v>205000</v>
      </c>
      <c r="F586" t="s">
        <v>13</v>
      </c>
      <c r="G586" t="s">
        <v>14</v>
      </c>
      <c r="H586">
        <v>3</v>
      </c>
      <c r="I586">
        <v>1</v>
      </c>
      <c r="J586">
        <v>1081</v>
      </c>
      <c r="K586">
        <v>1.025846</v>
      </c>
      <c r="L586" t="s">
        <v>16</v>
      </c>
      <c r="M586">
        <f>V3__67[[#This Row],[Sale Price]]/V3__67[[#This Row],[carpet_area]]</f>
        <v>189.63922294172062</v>
      </c>
      <c r="N586">
        <f>IF(OR(V3__67[[#This Row],[Estimated Value]]="",V3__67[[#This Row],[Estimated Value]]=0),"",V3__67[[#This Row],[Sale Price]]-V3__67[[#This Row],[Estimated Value]])</f>
        <v>76130</v>
      </c>
      <c r="O586">
        <f>IF(OR(V3__67[[#This Row],[Estimated Value]]="",V3__67[[#This Row],[Estimated Value]]=0),"",(V3__67[[#This Row],[Sale Price]]-V3__67[[#This Row],[Estimated Value]])/V3__67[[#This Row],[Estimated Value]])</f>
        <v>0.59075036858850005</v>
      </c>
      <c r="P586" t="str">
        <f t="shared" si="9"/>
        <v>Above Estimate</v>
      </c>
    </row>
    <row r="587" spans="1:16" x14ac:dyDescent="0.3">
      <c r="A587" s="1">
        <v>40400</v>
      </c>
      <c r="B587">
        <v>2010</v>
      </c>
      <c r="C587" t="s">
        <v>21</v>
      </c>
      <c r="D587">
        <v>1827910</v>
      </c>
      <c r="E587">
        <v>8050000</v>
      </c>
      <c r="F587" t="s">
        <v>13</v>
      </c>
      <c r="G587" t="s">
        <v>14</v>
      </c>
      <c r="H587">
        <v>3</v>
      </c>
      <c r="I587">
        <v>2</v>
      </c>
      <c r="J587">
        <v>1093</v>
      </c>
      <c r="K587">
        <v>1.025846</v>
      </c>
      <c r="L587" t="s">
        <v>15</v>
      </c>
      <c r="M587">
        <f>V3__67[[#This Row],[Sale Price]]/V3__67[[#This Row],[carpet_area]]</f>
        <v>7365.0503202195796</v>
      </c>
      <c r="N587">
        <f>IF(OR(V3__67[[#This Row],[Estimated Value]]="",V3__67[[#This Row],[Estimated Value]]=0),"",V3__67[[#This Row],[Sale Price]]-V3__67[[#This Row],[Estimated Value]])</f>
        <v>6222090</v>
      </c>
      <c r="O587">
        <f>IF(OR(V3__67[[#This Row],[Estimated Value]]="",V3__67[[#This Row],[Estimated Value]]=0),"",(V3__67[[#This Row],[Sale Price]]-V3__67[[#This Row],[Estimated Value]])/V3__67[[#This Row],[Estimated Value]])</f>
        <v>3.4039367364914028</v>
      </c>
      <c r="P587" t="str">
        <f t="shared" si="9"/>
        <v>Above Estimate</v>
      </c>
    </row>
    <row r="588" spans="1:16" x14ac:dyDescent="0.3">
      <c r="A588" s="1">
        <v>40401</v>
      </c>
      <c r="B588">
        <v>2010</v>
      </c>
      <c r="C588" t="s">
        <v>26</v>
      </c>
      <c r="D588">
        <v>337190</v>
      </c>
      <c r="E588">
        <v>385000</v>
      </c>
      <c r="F588" t="s">
        <v>13</v>
      </c>
      <c r="G588" t="s">
        <v>14</v>
      </c>
      <c r="H588">
        <v>3</v>
      </c>
      <c r="I588">
        <v>2</v>
      </c>
      <c r="J588">
        <v>1046</v>
      </c>
      <c r="K588">
        <v>1.025846</v>
      </c>
      <c r="L588" t="s">
        <v>16</v>
      </c>
      <c r="M588">
        <f>V3__67[[#This Row],[Sale Price]]/V3__67[[#This Row],[carpet_area]]</f>
        <v>368.06883365200764</v>
      </c>
      <c r="N588">
        <f>IF(OR(V3__67[[#This Row],[Estimated Value]]="",V3__67[[#This Row],[Estimated Value]]=0),"",V3__67[[#This Row],[Sale Price]]-V3__67[[#This Row],[Estimated Value]])</f>
        <v>47810</v>
      </c>
      <c r="O588">
        <f>IF(OR(V3__67[[#This Row],[Estimated Value]]="",V3__67[[#This Row],[Estimated Value]]=0),"",(V3__67[[#This Row],[Sale Price]]-V3__67[[#This Row],[Estimated Value]])/V3__67[[#This Row],[Estimated Value]])</f>
        <v>0.14178949553664105</v>
      </c>
      <c r="P588" t="str">
        <f t="shared" si="9"/>
        <v>Above Estimate</v>
      </c>
    </row>
    <row r="589" spans="1:16" x14ac:dyDescent="0.3">
      <c r="A589" s="1">
        <v>40402</v>
      </c>
      <c r="B589">
        <v>2010</v>
      </c>
      <c r="C589" t="s">
        <v>29</v>
      </c>
      <c r="D589">
        <v>146200</v>
      </c>
      <c r="E589">
        <v>230000</v>
      </c>
      <c r="F589" t="s">
        <v>13</v>
      </c>
      <c r="G589" t="s">
        <v>14</v>
      </c>
      <c r="H589">
        <v>3</v>
      </c>
      <c r="I589">
        <v>3</v>
      </c>
      <c r="J589">
        <v>951</v>
      </c>
      <c r="K589">
        <v>1.025846</v>
      </c>
      <c r="L589" t="s">
        <v>15</v>
      </c>
      <c r="M589">
        <f>V3__67[[#This Row],[Sale Price]]/V3__67[[#This Row],[carpet_area]]</f>
        <v>241.85068349106203</v>
      </c>
      <c r="N589">
        <f>IF(OR(V3__67[[#This Row],[Estimated Value]]="",V3__67[[#This Row],[Estimated Value]]=0),"",V3__67[[#This Row],[Sale Price]]-V3__67[[#This Row],[Estimated Value]])</f>
        <v>83800</v>
      </c>
      <c r="O589">
        <f>IF(OR(V3__67[[#This Row],[Estimated Value]]="",V3__67[[#This Row],[Estimated Value]]=0),"",(V3__67[[#This Row],[Sale Price]]-V3__67[[#This Row],[Estimated Value]])/V3__67[[#This Row],[Estimated Value]])</f>
        <v>0.573187414500684</v>
      </c>
      <c r="P589" t="str">
        <f t="shared" si="9"/>
        <v>Above Estimate</v>
      </c>
    </row>
    <row r="590" spans="1:16" x14ac:dyDescent="0.3">
      <c r="A590" s="1">
        <v>40403</v>
      </c>
      <c r="B590">
        <v>2010</v>
      </c>
      <c r="C590" t="s">
        <v>21</v>
      </c>
      <c r="D590">
        <v>501270</v>
      </c>
      <c r="E590">
        <v>595000</v>
      </c>
      <c r="F590" t="s">
        <v>13</v>
      </c>
      <c r="G590" t="s">
        <v>14</v>
      </c>
      <c r="H590">
        <v>3</v>
      </c>
      <c r="I590">
        <v>2</v>
      </c>
      <c r="J590">
        <v>918</v>
      </c>
      <c r="K590">
        <v>1.025846</v>
      </c>
      <c r="L590" t="s">
        <v>25</v>
      </c>
      <c r="M590">
        <f>V3__67[[#This Row],[Sale Price]]/V3__67[[#This Row],[carpet_area]]</f>
        <v>648.14814814814815</v>
      </c>
      <c r="N590">
        <f>IF(OR(V3__67[[#This Row],[Estimated Value]]="",V3__67[[#This Row],[Estimated Value]]=0),"",V3__67[[#This Row],[Sale Price]]-V3__67[[#This Row],[Estimated Value]])</f>
        <v>93730</v>
      </c>
      <c r="O590">
        <f>IF(OR(V3__67[[#This Row],[Estimated Value]]="",V3__67[[#This Row],[Estimated Value]]=0),"",(V3__67[[#This Row],[Sale Price]]-V3__67[[#This Row],[Estimated Value]])/V3__67[[#This Row],[Estimated Value]])</f>
        <v>0.18698505795279988</v>
      </c>
      <c r="P590" t="str">
        <f t="shared" si="9"/>
        <v>Above Estimate</v>
      </c>
    </row>
    <row r="591" spans="1:16" x14ac:dyDescent="0.3">
      <c r="A591" s="1">
        <v>40404</v>
      </c>
      <c r="B591">
        <v>2010</v>
      </c>
      <c r="C591" t="s">
        <v>26</v>
      </c>
      <c r="D591">
        <v>1145340</v>
      </c>
      <c r="E591">
        <v>1530000</v>
      </c>
      <c r="F591" t="s">
        <v>13</v>
      </c>
      <c r="G591" t="s">
        <v>14</v>
      </c>
      <c r="H591">
        <v>3</v>
      </c>
      <c r="I591">
        <v>1</v>
      </c>
      <c r="J591">
        <v>969</v>
      </c>
      <c r="K591">
        <v>1.025846</v>
      </c>
      <c r="L591" t="s">
        <v>25</v>
      </c>
      <c r="M591">
        <f>V3__67[[#This Row],[Sale Price]]/V3__67[[#This Row],[carpet_area]]</f>
        <v>1578.9473684210527</v>
      </c>
      <c r="N591">
        <f>IF(OR(V3__67[[#This Row],[Estimated Value]]="",V3__67[[#This Row],[Estimated Value]]=0),"",V3__67[[#This Row],[Sale Price]]-V3__67[[#This Row],[Estimated Value]])</f>
        <v>384660</v>
      </c>
      <c r="O591">
        <f>IF(OR(V3__67[[#This Row],[Estimated Value]]="",V3__67[[#This Row],[Estimated Value]]=0),"",(V3__67[[#This Row],[Sale Price]]-V3__67[[#This Row],[Estimated Value]])/V3__67[[#This Row],[Estimated Value]])</f>
        <v>0.33584787050133585</v>
      </c>
      <c r="P591" t="str">
        <f t="shared" si="9"/>
        <v>Above Estimate</v>
      </c>
    </row>
    <row r="592" spans="1:16" x14ac:dyDescent="0.3">
      <c r="A592" s="1">
        <v>40405</v>
      </c>
      <c r="B592">
        <v>2010</v>
      </c>
      <c r="C592" t="s">
        <v>26</v>
      </c>
      <c r="D592">
        <v>551880</v>
      </c>
      <c r="E592">
        <v>720000</v>
      </c>
      <c r="F592" t="s">
        <v>13</v>
      </c>
      <c r="G592" t="s">
        <v>14</v>
      </c>
      <c r="H592">
        <v>3</v>
      </c>
      <c r="I592">
        <v>2</v>
      </c>
      <c r="J592">
        <v>928</v>
      </c>
      <c r="K592">
        <v>1.025846</v>
      </c>
      <c r="L592" t="s">
        <v>15</v>
      </c>
      <c r="M592">
        <f>V3__67[[#This Row],[Sale Price]]/V3__67[[#This Row],[carpet_area]]</f>
        <v>775.86206896551721</v>
      </c>
      <c r="N592">
        <f>IF(OR(V3__67[[#This Row],[Estimated Value]]="",V3__67[[#This Row],[Estimated Value]]=0),"",V3__67[[#This Row],[Sale Price]]-V3__67[[#This Row],[Estimated Value]])</f>
        <v>168120</v>
      </c>
      <c r="O592">
        <f>IF(OR(V3__67[[#This Row],[Estimated Value]]="",V3__67[[#This Row],[Estimated Value]]=0),"",(V3__67[[#This Row],[Sale Price]]-V3__67[[#This Row],[Estimated Value]])/V3__67[[#This Row],[Estimated Value]])</f>
        <v>0.30463144161774297</v>
      </c>
      <c r="P592" t="str">
        <f t="shared" si="9"/>
        <v>Above Estimate</v>
      </c>
    </row>
    <row r="593" spans="1:16" x14ac:dyDescent="0.3">
      <c r="A593" s="1">
        <v>40406</v>
      </c>
      <c r="B593">
        <v>2010</v>
      </c>
      <c r="C593" t="s">
        <v>26</v>
      </c>
      <c r="D593">
        <v>644980</v>
      </c>
      <c r="E593">
        <v>820000</v>
      </c>
      <c r="F593" t="s">
        <v>13</v>
      </c>
      <c r="G593" t="s">
        <v>14</v>
      </c>
      <c r="H593">
        <v>3</v>
      </c>
      <c r="I593">
        <v>1</v>
      </c>
      <c r="J593">
        <v>1037</v>
      </c>
      <c r="K593">
        <v>1.025846</v>
      </c>
      <c r="L593" t="s">
        <v>25</v>
      </c>
      <c r="M593">
        <f>V3__67[[#This Row],[Sale Price]]/V3__67[[#This Row],[carpet_area]]</f>
        <v>790.7425265188042</v>
      </c>
      <c r="N593">
        <f>IF(OR(V3__67[[#This Row],[Estimated Value]]="",V3__67[[#This Row],[Estimated Value]]=0),"",V3__67[[#This Row],[Sale Price]]-V3__67[[#This Row],[Estimated Value]])</f>
        <v>175020</v>
      </c>
      <c r="O593">
        <f>IF(OR(V3__67[[#This Row],[Estimated Value]]="",V3__67[[#This Row],[Estimated Value]]=0),"",(V3__67[[#This Row],[Sale Price]]-V3__67[[#This Row],[Estimated Value]])/V3__67[[#This Row],[Estimated Value]])</f>
        <v>0.27135725138763994</v>
      </c>
      <c r="P593" t="str">
        <f t="shared" si="9"/>
        <v>Above Estimate</v>
      </c>
    </row>
    <row r="594" spans="1:16" x14ac:dyDescent="0.3">
      <c r="A594" s="1">
        <v>40407</v>
      </c>
      <c r="B594">
        <v>2010</v>
      </c>
      <c r="C594" t="s">
        <v>21</v>
      </c>
      <c r="D594">
        <v>796040</v>
      </c>
      <c r="E594">
        <v>1675000</v>
      </c>
      <c r="F594" t="s">
        <v>13</v>
      </c>
      <c r="G594" t="s">
        <v>14</v>
      </c>
      <c r="H594">
        <v>3</v>
      </c>
      <c r="I594">
        <v>2</v>
      </c>
      <c r="J594">
        <v>1008</v>
      </c>
      <c r="K594">
        <v>1.025846</v>
      </c>
      <c r="L594" t="s">
        <v>15</v>
      </c>
      <c r="M594">
        <f>V3__67[[#This Row],[Sale Price]]/V3__67[[#This Row],[carpet_area]]</f>
        <v>1661.7063492063492</v>
      </c>
      <c r="N594">
        <f>IF(OR(V3__67[[#This Row],[Estimated Value]]="",V3__67[[#This Row],[Estimated Value]]=0),"",V3__67[[#This Row],[Sale Price]]-V3__67[[#This Row],[Estimated Value]])</f>
        <v>878960</v>
      </c>
      <c r="O594">
        <f>IF(OR(V3__67[[#This Row],[Estimated Value]]="",V3__67[[#This Row],[Estimated Value]]=0),"",(V3__67[[#This Row],[Sale Price]]-V3__67[[#This Row],[Estimated Value]])/V3__67[[#This Row],[Estimated Value]])</f>
        <v>1.1041656198180996</v>
      </c>
      <c r="P594" t="str">
        <f t="shared" si="9"/>
        <v>Above Estimate</v>
      </c>
    </row>
    <row r="595" spans="1:16" x14ac:dyDescent="0.3">
      <c r="A595" s="1">
        <v>40408</v>
      </c>
      <c r="B595">
        <v>2010</v>
      </c>
      <c r="C595" t="s">
        <v>26</v>
      </c>
      <c r="D595">
        <v>865480</v>
      </c>
      <c r="E595">
        <v>1345000</v>
      </c>
      <c r="F595" t="s">
        <v>13</v>
      </c>
      <c r="G595" t="s">
        <v>14</v>
      </c>
      <c r="H595">
        <v>3</v>
      </c>
      <c r="I595">
        <v>2</v>
      </c>
      <c r="J595">
        <v>1036</v>
      </c>
      <c r="K595">
        <v>1.025846</v>
      </c>
      <c r="L595" t="s">
        <v>22</v>
      </c>
      <c r="M595">
        <f>V3__67[[#This Row],[Sale Price]]/V3__67[[#This Row],[carpet_area]]</f>
        <v>1298.2625482625483</v>
      </c>
      <c r="N595">
        <f>IF(OR(V3__67[[#This Row],[Estimated Value]]="",V3__67[[#This Row],[Estimated Value]]=0),"",V3__67[[#This Row],[Sale Price]]-V3__67[[#This Row],[Estimated Value]])</f>
        <v>479520</v>
      </c>
      <c r="O595">
        <f>IF(OR(V3__67[[#This Row],[Estimated Value]]="",V3__67[[#This Row],[Estimated Value]]=0),"",(V3__67[[#This Row],[Sale Price]]-V3__67[[#This Row],[Estimated Value]])/V3__67[[#This Row],[Estimated Value]])</f>
        <v>0.55405093127513061</v>
      </c>
      <c r="P595" t="str">
        <f t="shared" si="9"/>
        <v>Above Estimate</v>
      </c>
    </row>
    <row r="596" spans="1:16" x14ac:dyDescent="0.3">
      <c r="A596" s="1">
        <v>40409</v>
      </c>
      <c r="B596">
        <v>2010</v>
      </c>
      <c r="C596" t="s">
        <v>26</v>
      </c>
      <c r="D596">
        <v>593530</v>
      </c>
      <c r="E596">
        <v>775000</v>
      </c>
      <c r="F596" t="s">
        <v>13</v>
      </c>
      <c r="G596" t="s">
        <v>14</v>
      </c>
      <c r="H596">
        <v>3</v>
      </c>
      <c r="I596">
        <v>3</v>
      </c>
      <c r="J596">
        <v>936</v>
      </c>
      <c r="K596">
        <v>1.025846</v>
      </c>
      <c r="L596" t="s">
        <v>15</v>
      </c>
      <c r="M596">
        <f>V3__67[[#This Row],[Sale Price]]/V3__67[[#This Row],[carpet_area]]</f>
        <v>827.991452991453</v>
      </c>
      <c r="N596">
        <f>IF(OR(V3__67[[#This Row],[Estimated Value]]="",V3__67[[#This Row],[Estimated Value]]=0),"",V3__67[[#This Row],[Sale Price]]-V3__67[[#This Row],[Estimated Value]])</f>
        <v>181470</v>
      </c>
      <c r="O596">
        <f>IF(OR(V3__67[[#This Row],[Estimated Value]]="",V3__67[[#This Row],[Estimated Value]]=0),"",(V3__67[[#This Row],[Sale Price]]-V3__67[[#This Row],[Estimated Value]])/V3__67[[#This Row],[Estimated Value]])</f>
        <v>0.30574697150944352</v>
      </c>
      <c r="P596" t="str">
        <f t="shared" si="9"/>
        <v>Above Estimate</v>
      </c>
    </row>
    <row r="597" spans="1:16" x14ac:dyDescent="0.3">
      <c r="A597" s="1">
        <v>40410</v>
      </c>
      <c r="B597">
        <v>2010</v>
      </c>
      <c r="C597" t="s">
        <v>21</v>
      </c>
      <c r="D597">
        <v>3002090</v>
      </c>
      <c r="E597">
        <v>4649000</v>
      </c>
      <c r="F597" t="s">
        <v>13</v>
      </c>
      <c r="G597" t="s">
        <v>14</v>
      </c>
      <c r="H597">
        <v>3</v>
      </c>
      <c r="I597">
        <v>1</v>
      </c>
      <c r="J597">
        <v>1004</v>
      </c>
      <c r="K597">
        <v>1.025846</v>
      </c>
      <c r="L597" t="s">
        <v>22</v>
      </c>
      <c r="M597">
        <f>V3__67[[#This Row],[Sale Price]]/V3__67[[#This Row],[carpet_area]]</f>
        <v>4630.4780876494024</v>
      </c>
      <c r="N597">
        <f>IF(OR(V3__67[[#This Row],[Estimated Value]]="",V3__67[[#This Row],[Estimated Value]]=0),"",V3__67[[#This Row],[Sale Price]]-V3__67[[#This Row],[Estimated Value]])</f>
        <v>1646910</v>
      </c>
      <c r="O597">
        <f>IF(OR(V3__67[[#This Row],[Estimated Value]]="",V3__67[[#This Row],[Estimated Value]]=0),"",(V3__67[[#This Row],[Sale Price]]-V3__67[[#This Row],[Estimated Value]])/V3__67[[#This Row],[Estimated Value]])</f>
        <v>0.54858781715404936</v>
      </c>
      <c r="P597" t="str">
        <f t="shared" si="9"/>
        <v>Above Estimate</v>
      </c>
    </row>
    <row r="598" spans="1:16" x14ac:dyDescent="0.3">
      <c r="A598" s="1">
        <v>40411</v>
      </c>
      <c r="B598">
        <v>2010</v>
      </c>
      <c r="C598" t="s">
        <v>21</v>
      </c>
      <c r="D598">
        <v>892920</v>
      </c>
      <c r="E598">
        <v>2795000</v>
      </c>
      <c r="F598" t="s">
        <v>13</v>
      </c>
      <c r="G598" t="s">
        <v>14</v>
      </c>
      <c r="H598">
        <v>3</v>
      </c>
      <c r="I598">
        <v>1</v>
      </c>
      <c r="J598">
        <v>1046</v>
      </c>
      <c r="K598">
        <v>1.025846</v>
      </c>
      <c r="L598" t="s">
        <v>16</v>
      </c>
      <c r="M598">
        <f>V3__67[[#This Row],[Sale Price]]/V3__67[[#This Row],[carpet_area]]</f>
        <v>2672.0841300191205</v>
      </c>
      <c r="N598">
        <f>IF(OR(V3__67[[#This Row],[Estimated Value]]="",V3__67[[#This Row],[Estimated Value]]=0),"",V3__67[[#This Row],[Sale Price]]-V3__67[[#This Row],[Estimated Value]])</f>
        <v>1902080</v>
      </c>
      <c r="O598">
        <f>IF(OR(V3__67[[#This Row],[Estimated Value]]="",V3__67[[#This Row],[Estimated Value]]=0),"",(V3__67[[#This Row],[Sale Price]]-V3__67[[#This Row],[Estimated Value]])/V3__67[[#This Row],[Estimated Value]])</f>
        <v>2.1301796353536711</v>
      </c>
      <c r="P598" t="str">
        <f t="shared" si="9"/>
        <v>Above Estimate</v>
      </c>
    </row>
    <row r="599" spans="1:16" x14ac:dyDescent="0.3">
      <c r="A599" s="1">
        <v>40412</v>
      </c>
      <c r="B599">
        <v>2010</v>
      </c>
      <c r="C599" t="s">
        <v>21</v>
      </c>
      <c r="D599">
        <v>1266440</v>
      </c>
      <c r="E599">
        <v>1150000</v>
      </c>
      <c r="F599" t="s">
        <v>13</v>
      </c>
      <c r="G599" t="s">
        <v>14</v>
      </c>
      <c r="H599">
        <v>3</v>
      </c>
      <c r="I599">
        <v>3</v>
      </c>
      <c r="J599">
        <v>1009</v>
      </c>
      <c r="K599">
        <v>1.025846</v>
      </c>
      <c r="L599" t="s">
        <v>16</v>
      </c>
      <c r="M599">
        <f>V3__67[[#This Row],[Sale Price]]/V3__67[[#This Row],[carpet_area]]</f>
        <v>1139.7423191278494</v>
      </c>
      <c r="N599">
        <f>IF(OR(V3__67[[#This Row],[Estimated Value]]="",V3__67[[#This Row],[Estimated Value]]=0),"",V3__67[[#This Row],[Sale Price]]-V3__67[[#This Row],[Estimated Value]])</f>
        <v>-116440</v>
      </c>
      <c r="O599">
        <f>IF(OR(V3__67[[#This Row],[Estimated Value]]="",V3__67[[#This Row],[Estimated Value]]=0),"",(V3__67[[#This Row],[Sale Price]]-V3__67[[#This Row],[Estimated Value]])/V3__67[[#This Row],[Estimated Value]])</f>
        <v>-9.1942768705978964E-2</v>
      </c>
      <c r="P599" t="str">
        <f t="shared" si="9"/>
        <v>Below Estimate</v>
      </c>
    </row>
    <row r="600" spans="1:16" x14ac:dyDescent="0.3">
      <c r="A600" s="1">
        <v>40413</v>
      </c>
      <c r="B600">
        <v>2010</v>
      </c>
      <c r="C600" t="s">
        <v>18</v>
      </c>
      <c r="D600">
        <v>270410</v>
      </c>
      <c r="E600">
        <v>530000</v>
      </c>
      <c r="F600" t="s">
        <v>13</v>
      </c>
      <c r="G600" t="s">
        <v>14</v>
      </c>
      <c r="H600">
        <v>3</v>
      </c>
      <c r="I600">
        <v>2</v>
      </c>
      <c r="J600">
        <v>1084</v>
      </c>
      <c r="K600">
        <v>1.025846</v>
      </c>
      <c r="L600" t="s">
        <v>25</v>
      </c>
      <c r="M600">
        <f>V3__67[[#This Row],[Sale Price]]/V3__67[[#This Row],[carpet_area]]</f>
        <v>488.92988929889299</v>
      </c>
      <c r="N600">
        <f>IF(OR(V3__67[[#This Row],[Estimated Value]]="",V3__67[[#This Row],[Estimated Value]]=0),"",V3__67[[#This Row],[Sale Price]]-V3__67[[#This Row],[Estimated Value]])</f>
        <v>259590</v>
      </c>
      <c r="O600">
        <f>IF(OR(V3__67[[#This Row],[Estimated Value]]="",V3__67[[#This Row],[Estimated Value]]=0),"",(V3__67[[#This Row],[Sale Price]]-V3__67[[#This Row],[Estimated Value]])/V3__67[[#This Row],[Estimated Value]])</f>
        <v>0.95998668688288158</v>
      </c>
      <c r="P600" t="str">
        <f t="shared" si="9"/>
        <v>Above Estimate</v>
      </c>
    </row>
    <row r="601" spans="1:16" x14ac:dyDescent="0.3">
      <c r="A601" s="1">
        <v>40414</v>
      </c>
      <c r="B601">
        <v>2010</v>
      </c>
      <c r="C601" t="s">
        <v>17</v>
      </c>
      <c r="D601">
        <v>97080</v>
      </c>
      <c r="E601">
        <v>199780</v>
      </c>
      <c r="F601" t="s">
        <v>13</v>
      </c>
      <c r="G601" t="s">
        <v>14</v>
      </c>
      <c r="H601">
        <v>3</v>
      </c>
      <c r="I601">
        <v>3</v>
      </c>
      <c r="J601">
        <v>1030</v>
      </c>
      <c r="K601">
        <v>1.025846</v>
      </c>
      <c r="L601" t="s">
        <v>25</v>
      </c>
      <c r="M601">
        <f>V3__67[[#This Row],[Sale Price]]/V3__67[[#This Row],[carpet_area]]</f>
        <v>193.96116504854368</v>
      </c>
      <c r="N601">
        <f>IF(OR(V3__67[[#This Row],[Estimated Value]]="",V3__67[[#This Row],[Estimated Value]]=0),"",V3__67[[#This Row],[Sale Price]]-V3__67[[#This Row],[Estimated Value]])</f>
        <v>102700</v>
      </c>
      <c r="O601">
        <f>IF(OR(V3__67[[#This Row],[Estimated Value]]="",V3__67[[#This Row],[Estimated Value]]=0),"",(V3__67[[#This Row],[Sale Price]]-V3__67[[#This Row],[Estimated Value]])/V3__67[[#This Row],[Estimated Value]])</f>
        <v>1.057890399670375</v>
      </c>
      <c r="P601" t="str">
        <f t="shared" si="9"/>
        <v>Above Estimate</v>
      </c>
    </row>
    <row r="602" spans="1:16" x14ac:dyDescent="0.3">
      <c r="A602" s="1">
        <v>40415</v>
      </c>
      <c r="B602">
        <v>2010</v>
      </c>
      <c r="C602" t="s">
        <v>21</v>
      </c>
      <c r="D602">
        <v>1675030</v>
      </c>
      <c r="E602">
        <v>2123500</v>
      </c>
      <c r="F602" t="s">
        <v>13</v>
      </c>
      <c r="G602" t="s">
        <v>14</v>
      </c>
      <c r="H602">
        <v>3</v>
      </c>
      <c r="I602">
        <v>1</v>
      </c>
      <c r="J602">
        <v>995</v>
      </c>
      <c r="K602">
        <v>1.025846</v>
      </c>
      <c r="L602" t="s">
        <v>25</v>
      </c>
      <c r="M602">
        <f>V3__67[[#This Row],[Sale Price]]/V3__67[[#This Row],[carpet_area]]</f>
        <v>2134.1708542713568</v>
      </c>
      <c r="N602">
        <f>IF(OR(V3__67[[#This Row],[Estimated Value]]="",V3__67[[#This Row],[Estimated Value]]=0),"",V3__67[[#This Row],[Sale Price]]-V3__67[[#This Row],[Estimated Value]])</f>
        <v>448470</v>
      </c>
      <c r="O602">
        <f>IF(OR(V3__67[[#This Row],[Estimated Value]]="",V3__67[[#This Row],[Estimated Value]]=0),"",(V3__67[[#This Row],[Sale Price]]-V3__67[[#This Row],[Estimated Value]])/V3__67[[#This Row],[Estimated Value]])</f>
        <v>0.26773848826588181</v>
      </c>
      <c r="P602" t="str">
        <f t="shared" si="9"/>
        <v>Above Estimate</v>
      </c>
    </row>
    <row r="603" spans="1:16" x14ac:dyDescent="0.3">
      <c r="A603" s="1">
        <v>40416</v>
      </c>
      <c r="B603">
        <v>2010</v>
      </c>
      <c r="C603" t="s">
        <v>29</v>
      </c>
      <c r="D603">
        <v>307600</v>
      </c>
      <c r="E603">
        <v>570000</v>
      </c>
      <c r="F603" t="s">
        <v>13</v>
      </c>
      <c r="G603" t="s">
        <v>14</v>
      </c>
      <c r="H603">
        <v>3</v>
      </c>
      <c r="I603">
        <v>2</v>
      </c>
      <c r="J603">
        <v>1014</v>
      </c>
      <c r="K603">
        <v>1.025846</v>
      </c>
      <c r="L603" t="s">
        <v>15</v>
      </c>
      <c r="M603">
        <f>V3__67[[#This Row],[Sale Price]]/V3__67[[#This Row],[carpet_area]]</f>
        <v>562.13017751479288</v>
      </c>
      <c r="N603">
        <f>IF(OR(V3__67[[#This Row],[Estimated Value]]="",V3__67[[#This Row],[Estimated Value]]=0),"",V3__67[[#This Row],[Sale Price]]-V3__67[[#This Row],[Estimated Value]])</f>
        <v>262400</v>
      </c>
      <c r="O603">
        <f>IF(OR(V3__67[[#This Row],[Estimated Value]]="",V3__67[[#This Row],[Estimated Value]]=0),"",(V3__67[[#This Row],[Sale Price]]-V3__67[[#This Row],[Estimated Value]])/V3__67[[#This Row],[Estimated Value]])</f>
        <v>0.85305591677503256</v>
      </c>
      <c r="P603" t="str">
        <f t="shared" si="9"/>
        <v>Above Estimate</v>
      </c>
    </row>
    <row r="604" spans="1:16" x14ac:dyDescent="0.3">
      <c r="A604" s="1">
        <v>40417</v>
      </c>
      <c r="B604">
        <v>2010</v>
      </c>
      <c r="C604" t="s">
        <v>29</v>
      </c>
      <c r="D604">
        <v>269000</v>
      </c>
      <c r="E604">
        <v>501000</v>
      </c>
      <c r="F604" t="s">
        <v>13</v>
      </c>
      <c r="G604" t="s">
        <v>14</v>
      </c>
      <c r="H604">
        <v>3</v>
      </c>
      <c r="I604">
        <v>1</v>
      </c>
      <c r="J604">
        <v>900</v>
      </c>
      <c r="K604">
        <v>1.025846</v>
      </c>
      <c r="L604" t="s">
        <v>22</v>
      </c>
      <c r="M604">
        <f>V3__67[[#This Row],[Sale Price]]/V3__67[[#This Row],[carpet_area]]</f>
        <v>556.66666666666663</v>
      </c>
      <c r="N604">
        <f>IF(OR(V3__67[[#This Row],[Estimated Value]]="",V3__67[[#This Row],[Estimated Value]]=0),"",V3__67[[#This Row],[Sale Price]]-V3__67[[#This Row],[Estimated Value]])</f>
        <v>232000</v>
      </c>
      <c r="O604">
        <f>IF(OR(V3__67[[#This Row],[Estimated Value]]="",V3__67[[#This Row],[Estimated Value]]=0),"",(V3__67[[#This Row],[Sale Price]]-V3__67[[#This Row],[Estimated Value]])/V3__67[[#This Row],[Estimated Value]])</f>
        <v>0.86245353159851301</v>
      </c>
      <c r="P604" t="str">
        <f t="shared" si="9"/>
        <v>Above Estimate</v>
      </c>
    </row>
    <row r="605" spans="1:16" x14ac:dyDescent="0.3">
      <c r="A605" s="1">
        <v>40418</v>
      </c>
      <c r="B605">
        <v>2010</v>
      </c>
      <c r="C605" t="s">
        <v>29</v>
      </c>
      <c r="D605">
        <v>213000</v>
      </c>
      <c r="E605">
        <v>325000</v>
      </c>
      <c r="F605" t="s">
        <v>13</v>
      </c>
      <c r="G605" t="s">
        <v>14</v>
      </c>
      <c r="H605">
        <v>3</v>
      </c>
      <c r="I605">
        <v>2</v>
      </c>
      <c r="J605">
        <v>981</v>
      </c>
      <c r="K605">
        <v>1.025846</v>
      </c>
      <c r="L605" t="s">
        <v>16</v>
      </c>
      <c r="M605">
        <f>V3__67[[#This Row],[Sale Price]]/V3__67[[#This Row],[carpet_area]]</f>
        <v>331.2945973496432</v>
      </c>
      <c r="N605">
        <f>IF(OR(V3__67[[#This Row],[Estimated Value]]="",V3__67[[#This Row],[Estimated Value]]=0),"",V3__67[[#This Row],[Sale Price]]-V3__67[[#This Row],[Estimated Value]])</f>
        <v>112000</v>
      </c>
      <c r="O605">
        <f>IF(OR(V3__67[[#This Row],[Estimated Value]]="",V3__67[[#This Row],[Estimated Value]]=0),"",(V3__67[[#This Row],[Sale Price]]-V3__67[[#This Row],[Estimated Value]])/V3__67[[#This Row],[Estimated Value]])</f>
        <v>0.5258215962441315</v>
      </c>
      <c r="P605" t="str">
        <f t="shared" si="9"/>
        <v>Above Estimate</v>
      </c>
    </row>
    <row r="606" spans="1:16" x14ac:dyDescent="0.3">
      <c r="A606" s="1">
        <v>40419</v>
      </c>
      <c r="B606">
        <v>2010</v>
      </c>
      <c r="C606" t="s">
        <v>17</v>
      </c>
      <c r="D606">
        <v>100070</v>
      </c>
      <c r="E606">
        <v>330000</v>
      </c>
      <c r="F606" t="s">
        <v>13</v>
      </c>
      <c r="G606" t="s">
        <v>14</v>
      </c>
      <c r="H606">
        <v>3</v>
      </c>
      <c r="I606">
        <v>3</v>
      </c>
      <c r="J606">
        <v>1075</v>
      </c>
      <c r="K606">
        <v>1.025846</v>
      </c>
      <c r="L606" t="s">
        <v>25</v>
      </c>
      <c r="M606">
        <f>V3__67[[#This Row],[Sale Price]]/V3__67[[#This Row],[carpet_area]]</f>
        <v>306.97674418604652</v>
      </c>
      <c r="N606">
        <f>IF(OR(V3__67[[#This Row],[Estimated Value]]="",V3__67[[#This Row],[Estimated Value]]=0),"",V3__67[[#This Row],[Sale Price]]-V3__67[[#This Row],[Estimated Value]])</f>
        <v>229930</v>
      </c>
      <c r="O606">
        <f>IF(OR(V3__67[[#This Row],[Estimated Value]]="",V3__67[[#This Row],[Estimated Value]]=0),"",(V3__67[[#This Row],[Sale Price]]-V3__67[[#This Row],[Estimated Value]])/V3__67[[#This Row],[Estimated Value]])</f>
        <v>2.2976916158688918</v>
      </c>
      <c r="P606" t="str">
        <f t="shared" si="9"/>
        <v>Above Estimate</v>
      </c>
    </row>
    <row r="607" spans="1:16" x14ac:dyDescent="0.3">
      <c r="A607" s="1">
        <v>40420</v>
      </c>
      <c r="B607">
        <v>2010</v>
      </c>
      <c r="C607" t="s">
        <v>18</v>
      </c>
      <c r="D607">
        <v>478520</v>
      </c>
      <c r="E607">
        <v>925000</v>
      </c>
      <c r="F607" t="s">
        <v>13</v>
      </c>
      <c r="G607" t="s">
        <v>14</v>
      </c>
      <c r="H607">
        <v>3</v>
      </c>
      <c r="I607">
        <v>3</v>
      </c>
      <c r="J607">
        <v>1092</v>
      </c>
      <c r="K607">
        <v>1.025846</v>
      </c>
      <c r="L607" t="s">
        <v>15</v>
      </c>
      <c r="M607">
        <f>V3__67[[#This Row],[Sale Price]]/V3__67[[#This Row],[carpet_area]]</f>
        <v>847.06959706959708</v>
      </c>
      <c r="N607">
        <f>IF(OR(V3__67[[#This Row],[Estimated Value]]="",V3__67[[#This Row],[Estimated Value]]=0),"",V3__67[[#This Row],[Sale Price]]-V3__67[[#This Row],[Estimated Value]])</f>
        <v>446480</v>
      </c>
      <c r="O607">
        <f>IF(OR(V3__67[[#This Row],[Estimated Value]]="",V3__67[[#This Row],[Estimated Value]]=0),"",(V3__67[[#This Row],[Sale Price]]-V3__67[[#This Row],[Estimated Value]])/V3__67[[#This Row],[Estimated Value]])</f>
        <v>0.93304355094875868</v>
      </c>
      <c r="P607" t="str">
        <f t="shared" si="9"/>
        <v>Above Estimate</v>
      </c>
    </row>
    <row r="608" spans="1:16" x14ac:dyDescent="0.3">
      <c r="A608" s="1">
        <v>40421</v>
      </c>
      <c r="B608">
        <v>2010</v>
      </c>
      <c r="C608" t="s">
        <v>17</v>
      </c>
      <c r="D608">
        <v>118160</v>
      </c>
      <c r="E608">
        <v>206000</v>
      </c>
      <c r="F608" t="s">
        <v>13</v>
      </c>
      <c r="G608" t="s">
        <v>14</v>
      </c>
      <c r="H608">
        <v>3</v>
      </c>
      <c r="I608">
        <v>2</v>
      </c>
      <c r="J608">
        <v>1036</v>
      </c>
      <c r="K608">
        <v>1.025846</v>
      </c>
      <c r="L608" t="s">
        <v>22</v>
      </c>
      <c r="M608">
        <f>V3__67[[#This Row],[Sale Price]]/V3__67[[#This Row],[carpet_area]]</f>
        <v>198.84169884169884</v>
      </c>
      <c r="N608">
        <f>IF(OR(V3__67[[#This Row],[Estimated Value]]="",V3__67[[#This Row],[Estimated Value]]=0),"",V3__67[[#This Row],[Sale Price]]-V3__67[[#This Row],[Estimated Value]])</f>
        <v>87840</v>
      </c>
      <c r="O608">
        <f>IF(OR(V3__67[[#This Row],[Estimated Value]]="",V3__67[[#This Row],[Estimated Value]]=0),"",(V3__67[[#This Row],[Sale Price]]-V3__67[[#This Row],[Estimated Value]])/V3__67[[#This Row],[Estimated Value]])</f>
        <v>0.74339878131347326</v>
      </c>
      <c r="P608" t="str">
        <f t="shared" si="9"/>
        <v>Above Estimate</v>
      </c>
    </row>
    <row r="609" spans="1:16" x14ac:dyDescent="0.3">
      <c r="A609" s="1">
        <v>40422</v>
      </c>
      <c r="B609">
        <v>2010</v>
      </c>
      <c r="C609" t="s">
        <v>17</v>
      </c>
      <c r="D609">
        <v>69050</v>
      </c>
      <c r="E609">
        <v>137000</v>
      </c>
      <c r="F609" t="s">
        <v>19</v>
      </c>
      <c r="G609" t="s">
        <v>20</v>
      </c>
      <c r="H609">
        <v>4</v>
      </c>
      <c r="I609">
        <v>4</v>
      </c>
      <c r="J609">
        <v>1457</v>
      </c>
      <c r="K609">
        <v>1.025846</v>
      </c>
      <c r="L609" t="s">
        <v>15</v>
      </c>
      <c r="M609">
        <f>V3__67[[#This Row],[Sale Price]]/V3__67[[#This Row],[carpet_area]]</f>
        <v>94.028826355525055</v>
      </c>
      <c r="N609">
        <f>IF(OR(V3__67[[#This Row],[Estimated Value]]="",V3__67[[#This Row],[Estimated Value]]=0),"",V3__67[[#This Row],[Sale Price]]-V3__67[[#This Row],[Estimated Value]])</f>
        <v>67950</v>
      </c>
      <c r="O609">
        <f>IF(OR(V3__67[[#This Row],[Estimated Value]]="",V3__67[[#This Row],[Estimated Value]]=0),"",(V3__67[[#This Row],[Sale Price]]-V3__67[[#This Row],[Estimated Value]])/V3__67[[#This Row],[Estimated Value]])</f>
        <v>0.98406951484431571</v>
      </c>
      <c r="P609" t="str">
        <f t="shared" si="9"/>
        <v>Above Estimate</v>
      </c>
    </row>
    <row r="610" spans="1:16" x14ac:dyDescent="0.3">
      <c r="A610" s="1">
        <v>40423</v>
      </c>
      <c r="B610">
        <v>2010</v>
      </c>
      <c r="C610" t="s">
        <v>26</v>
      </c>
      <c r="D610">
        <v>572320</v>
      </c>
      <c r="E610">
        <v>684000</v>
      </c>
      <c r="F610" t="s">
        <v>13</v>
      </c>
      <c r="G610" t="s">
        <v>14</v>
      </c>
      <c r="H610">
        <v>3</v>
      </c>
      <c r="I610">
        <v>2</v>
      </c>
      <c r="J610">
        <v>959</v>
      </c>
      <c r="K610">
        <v>1.025846</v>
      </c>
      <c r="L610" t="s">
        <v>16</v>
      </c>
      <c r="M610">
        <f>V3__67[[#This Row],[Sale Price]]/V3__67[[#This Row],[carpet_area]]</f>
        <v>713.24296141814386</v>
      </c>
      <c r="N610">
        <f>IF(OR(V3__67[[#This Row],[Estimated Value]]="",V3__67[[#This Row],[Estimated Value]]=0),"",V3__67[[#This Row],[Sale Price]]-V3__67[[#This Row],[Estimated Value]])</f>
        <v>111680</v>
      </c>
      <c r="O610">
        <f>IF(OR(V3__67[[#This Row],[Estimated Value]]="",V3__67[[#This Row],[Estimated Value]]=0),"",(V3__67[[#This Row],[Sale Price]]-V3__67[[#This Row],[Estimated Value]])/V3__67[[#This Row],[Estimated Value]])</f>
        <v>0.19513558848196813</v>
      </c>
      <c r="P610" t="str">
        <f t="shared" si="9"/>
        <v>Above Estimate</v>
      </c>
    </row>
    <row r="611" spans="1:16" x14ac:dyDescent="0.3">
      <c r="A611" s="1">
        <v>40424</v>
      </c>
      <c r="B611">
        <v>2010</v>
      </c>
      <c r="C611" t="s">
        <v>21</v>
      </c>
      <c r="D611">
        <v>2852010</v>
      </c>
      <c r="E611">
        <v>3850000</v>
      </c>
      <c r="F611" t="s">
        <v>13</v>
      </c>
      <c r="G611" t="s">
        <v>14</v>
      </c>
      <c r="H611">
        <v>3</v>
      </c>
      <c r="I611">
        <v>2</v>
      </c>
      <c r="J611">
        <v>943</v>
      </c>
      <c r="K611">
        <v>1.025846</v>
      </c>
      <c r="L611" t="s">
        <v>22</v>
      </c>
      <c r="M611">
        <f>V3__67[[#This Row],[Sale Price]]/V3__67[[#This Row],[carpet_area]]</f>
        <v>4082.7147401908801</v>
      </c>
      <c r="N611">
        <f>IF(OR(V3__67[[#This Row],[Estimated Value]]="",V3__67[[#This Row],[Estimated Value]]=0),"",V3__67[[#This Row],[Sale Price]]-V3__67[[#This Row],[Estimated Value]])</f>
        <v>997990</v>
      </c>
      <c r="O611">
        <f>IF(OR(V3__67[[#This Row],[Estimated Value]]="",V3__67[[#This Row],[Estimated Value]]=0),"",(V3__67[[#This Row],[Sale Price]]-V3__67[[#This Row],[Estimated Value]])/V3__67[[#This Row],[Estimated Value]])</f>
        <v>0.34992514051493506</v>
      </c>
      <c r="P611" t="str">
        <f t="shared" si="9"/>
        <v>Above Estimate</v>
      </c>
    </row>
    <row r="612" spans="1:16" x14ac:dyDescent="0.3">
      <c r="A612" s="1">
        <v>40425</v>
      </c>
      <c r="B612">
        <v>2010</v>
      </c>
      <c r="C612" t="s">
        <v>18</v>
      </c>
      <c r="D612">
        <v>329070</v>
      </c>
      <c r="E612">
        <v>476000</v>
      </c>
      <c r="F612" t="s">
        <v>13</v>
      </c>
      <c r="G612" t="s">
        <v>14</v>
      </c>
      <c r="H612">
        <v>3</v>
      </c>
      <c r="I612">
        <v>2</v>
      </c>
      <c r="J612">
        <v>994</v>
      </c>
      <c r="K612">
        <v>1.025846</v>
      </c>
      <c r="L612" t="s">
        <v>22</v>
      </c>
      <c r="M612">
        <f>V3__67[[#This Row],[Sale Price]]/V3__67[[#This Row],[carpet_area]]</f>
        <v>478.87323943661971</v>
      </c>
      <c r="N612">
        <f>IF(OR(V3__67[[#This Row],[Estimated Value]]="",V3__67[[#This Row],[Estimated Value]]=0),"",V3__67[[#This Row],[Sale Price]]-V3__67[[#This Row],[Estimated Value]])</f>
        <v>146930</v>
      </c>
      <c r="O612">
        <f>IF(OR(V3__67[[#This Row],[Estimated Value]]="",V3__67[[#This Row],[Estimated Value]]=0),"",(V3__67[[#This Row],[Sale Price]]-V3__67[[#This Row],[Estimated Value]])/V3__67[[#This Row],[Estimated Value]])</f>
        <v>0.44650074452244204</v>
      </c>
      <c r="P612" t="str">
        <f t="shared" si="9"/>
        <v>Above Estimate</v>
      </c>
    </row>
    <row r="613" spans="1:16" x14ac:dyDescent="0.3">
      <c r="A613" s="1">
        <v>40426</v>
      </c>
      <c r="B613">
        <v>2010</v>
      </c>
      <c r="C613" t="s">
        <v>21</v>
      </c>
      <c r="D613">
        <v>519280</v>
      </c>
      <c r="E613">
        <v>675000</v>
      </c>
      <c r="F613" t="s">
        <v>13</v>
      </c>
      <c r="G613" t="s">
        <v>14</v>
      </c>
      <c r="H613">
        <v>3</v>
      </c>
      <c r="I613">
        <v>3</v>
      </c>
      <c r="J613">
        <v>919</v>
      </c>
      <c r="K613">
        <v>1.025846</v>
      </c>
      <c r="L613" t="s">
        <v>25</v>
      </c>
      <c r="M613">
        <f>V3__67[[#This Row],[Sale Price]]/V3__67[[#This Row],[carpet_area]]</f>
        <v>734.49401523394999</v>
      </c>
      <c r="N613">
        <f>IF(OR(V3__67[[#This Row],[Estimated Value]]="",V3__67[[#This Row],[Estimated Value]]=0),"",V3__67[[#This Row],[Sale Price]]-V3__67[[#This Row],[Estimated Value]])</f>
        <v>155720</v>
      </c>
      <c r="O613">
        <f>IF(OR(V3__67[[#This Row],[Estimated Value]]="",V3__67[[#This Row],[Estimated Value]]=0),"",(V3__67[[#This Row],[Sale Price]]-V3__67[[#This Row],[Estimated Value]])/V3__67[[#This Row],[Estimated Value]])</f>
        <v>0.29987675242643658</v>
      </c>
      <c r="P613" t="str">
        <f t="shared" si="9"/>
        <v>Above Estimate</v>
      </c>
    </row>
    <row r="614" spans="1:16" x14ac:dyDescent="0.3">
      <c r="A614" s="1">
        <v>40427</v>
      </c>
      <c r="B614">
        <v>2010</v>
      </c>
      <c r="C614" t="s">
        <v>21</v>
      </c>
      <c r="D614">
        <v>1481340</v>
      </c>
      <c r="E614">
        <v>2100000</v>
      </c>
      <c r="F614" t="s">
        <v>13</v>
      </c>
      <c r="G614" t="s">
        <v>14</v>
      </c>
      <c r="H614">
        <v>3</v>
      </c>
      <c r="I614">
        <v>3</v>
      </c>
      <c r="J614">
        <v>982</v>
      </c>
      <c r="K614">
        <v>1.025846</v>
      </c>
      <c r="L614" t="s">
        <v>15</v>
      </c>
      <c r="M614">
        <f>V3__67[[#This Row],[Sale Price]]/V3__67[[#This Row],[carpet_area]]</f>
        <v>2138.4928716904278</v>
      </c>
      <c r="N614">
        <f>IF(OR(V3__67[[#This Row],[Estimated Value]]="",V3__67[[#This Row],[Estimated Value]]=0),"",V3__67[[#This Row],[Sale Price]]-V3__67[[#This Row],[Estimated Value]])</f>
        <v>618660</v>
      </c>
      <c r="O614">
        <f>IF(OR(V3__67[[#This Row],[Estimated Value]]="",V3__67[[#This Row],[Estimated Value]]=0),"",(V3__67[[#This Row],[Sale Price]]-V3__67[[#This Row],[Estimated Value]])/V3__67[[#This Row],[Estimated Value]])</f>
        <v>0.41763538417918911</v>
      </c>
      <c r="P614" t="str">
        <f t="shared" si="9"/>
        <v>Above Estimate</v>
      </c>
    </row>
    <row r="615" spans="1:16" x14ac:dyDescent="0.3">
      <c r="A615" s="1">
        <v>40428</v>
      </c>
      <c r="B615">
        <v>2010</v>
      </c>
      <c r="C615" t="s">
        <v>18</v>
      </c>
      <c r="D615">
        <v>229250</v>
      </c>
      <c r="E615">
        <v>400000</v>
      </c>
      <c r="F615" t="s">
        <v>13</v>
      </c>
      <c r="G615" t="s">
        <v>14</v>
      </c>
      <c r="H615">
        <v>3</v>
      </c>
      <c r="I615">
        <v>1</v>
      </c>
      <c r="J615">
        <v>941</v>
      </c>
      <c r="K615">
        <v>1.025846</v>
      </c>
      <c r="L615" t="s">
        <v>15</v>
      </c>
      <c r="M615">
        <f>V3__67[[#This Row],[Sale Price]]/V3__67[[#This Row],[carpet_area]]</f>
        <v>425.07970244420829</v>
      </c>
      <c r="N615">
        <f>IF(OR(V3__67[[#This Row],[Estimated Value]]="",V3__67[[#This Row],[Estimated Value]]=0),"",V3__67[[#This Row],[Sale Price]]-V3__67[[#This Row],[Estimated Value]])</f>
        <v>170750</v>
      </c>
      <c r="O615">
        <f>IF(OR(V3__67[[#This Row],[Estimated Value]]="",V3__67[[#This Row],[Estimated Value]]=0),"",(V3__67[[#This Row],[Sale Price]]-V3__67[[#This Row],[Estimated Value]])/V3__67[[#This Row],[Estimated Value]])</f>
        <v>0.74482006543075241</v>
      </c>
      <c r="P615" t="str">
        <f t="shared" si="9"/>
        <v>Above Estimate</v>
      </c>
    </row>
    <row r="616" spans="1:16" x14ac:dyDescent="0.3">
      <c r="A616" s="1">
        <v>40429</v>
      </c>
      <c r="B616">
        <v>2010</v>
      </c>
      <c r="C616" t="s">
        <v>29</v>
      </c>
      <c r="D616">
        <v>192900</v>
      </c>
      <c r="E616">
        <v>345000</v>
      </c>
      <c r="F616" t="s">
        <v>13</v>
      </c>
      <c r="G616" t="s">
        <v>14</v>
      </c>
      <c r="H616">
        <v>3</v>
      </c>
      <c r="I616">
        <v>3</v>
      </c>
      <c r="J616">
        <v>1100</v>
      </c>
      <c r="K616">
        <v>1.025846</v>
      </c>
      <c r="L616" t="s">
        <v>16</v>
      </c>
      <c r="M616">
        <f>V3__67[[#This Row],[Sale Price]]/V3__67[[#This Row],[carpet_area]]</f>
        <v>313.63636363636363</v>
      </c>
      <c r="N616">
        <f>IF(OR(V3__67[[#This Row],[Estimated Value]]="",V3__67[[#This Row],[Estimated Value]]=0),"",V3__67[[#This Row],[Sale Price]]-V3__67[[#This Row],[Estimated Value]])</f>
        <v>152100</v>
      </c>
      <c r="O616">
        <f>IF(OR(V3__67[[#This Row],[Estimated Value]]="",V3__67[[#This Row],[Estimated Value]]=0),"",(V3__67[[#This Row],[Sale Price]]-V3__67[[#This Row],[Estimated Value]])/V3__67[[#This Row],[Estimated Value]])</f>
        <v>0.78849144634525659</v>
      </c>
      <c r="P616" t="str">
        <f t="shared" si="9"/>
        <v>Above Estimate</v>
      </c>
    </row>
    <row r="617" spans="1:16" x14ac:dyDescent="0.3">
      <c r="A617" s="1">
        <v>40430</v>
      </c>
      <c r="B617">
        <v>2010</v>
      </c>
      <c r="C617" t="s">
        <v>17</v>
      </c>
      <c r="D617">
        <v>159610</v>
      </c>
      <c r="E617">
        <v>321500</v>
      </c>
      <c r="F617" t="s">
        <v>13</v>
      </c>
      <c r="G617" t="s">
        <v>14</v>
      </c>
      <c r="H617">
        <v>3</v>
      </c>
      <c r="I617">
        <v>3</v>
      </c>
      <c r="J617">
        <v>970</v>
      </c>
      <c r="K617">
        <v>1.025846</v>
      </c>
      <c r="L617" t="s">
        <v>15</v>
      </c>
      <c r="M617">
        <f>V3__67[[#This Row],[Sale Price]]/V3__67[[#This Row],[carpet_area]]</f>
        <v>331.44329896907215</v>
      </c>
      <c r="N617">
        <f>IF(OR(V3__67[[#This Row],[Estimated Value]]="",V3__67[[#This Row],[Estimated Value]]=0),"",V3__67[[#This Row],[Sale Price]]-V3__67[[#This Row],[Estimated Value]])</f>
        <v>161890</v>
      </c>
      <c r="O617">
        <f>IF(OR(V3__67[[#This Row],[Estimated Value]]="",V3__67[[#This Row],[Estimated Value]]=0),"",(V3__67[[#This Row],[Sale Price]]-V3__67[[#This Row],[Estimated Value]])/V3__67[[#This Row],[Estimated Value]])</f>
        <v>1.0142848192469143</v>
      </c>
      <c r="P617" t="str">
        <f t="shared" si="9"/>
        <v>Above Estimate</v>
      </c>
    </row>
    <row r="618" spans="1:16" x14ac:dyDescent="0.3">
      <c r="A618" s="1">
        <v>40431</v>
      </c>
      <c r="B618">
        <v>2010</v>
      </c>
      <c r="C618" t="s">
        <v>17</v>
      </c>
      <c r="D618">
        <v>81330</v>
      </c>
      <c r="E618">
        <v>127000</v>
      </c>
      <c r="F618" t="s">
        <v>19</v>
      </c>
      <c r="G618" t="s">
        <v>20</v>
      </c>
      <c r="H618">
        <v>4</v>
      </c>
      <c r="I618">
        <v>2</v>
      </c>
      <c r="J618">
        <v>1239</v>
      </c>
      <c r="K618">
        <v>1.025846</v>
      </c>
      <c r="L618" t="s">
        <v>15</v>
      </c>
      <c r="M618">
        <f>V3__67[[#This Row],[Sale Price]]/V3__67[[#This Row],[carpet_area]]</f>
        <v>102.50201775625504</v>
      </c>
      <c r="N618">
        <f>IF(OR(V3__67[[#This Row],[Estimated Value]]="",V3__67[[#This Row],[Estimated Value]]=0),"",V3__67[[#This Row],[Sale Price]]-V3__67[[#This Row],[Estimated Value]])</f>
        <v>45670</v>
      </c>
      <c r="O618">
        <f>IF(OR(V3__67[[#This Row],[Estimated Value]]="",V3__67[[#This Row],[Estimated Value]]=0),"",(V3__67[[#This Row],[Sale Price]]-V3__67[[#This Row],[Estimated Value]])/V3__67[[#This Row],[Estimated Value]])</f>
        <v>0.56153940735276031</v>
      </c>
      <c r="P618" t="str">
        <f t="shared" si="9"/>
        <v>Above Estimate</v>
      </c>
    </row>
    <row r="619" spans="1:16" x14ac:dyDescent="0.3">
      <c r="A619" s="1">
        <v>40432</v>
      </c>
      <c r="B619">
        <v>2010</v>
      </c>
      <c r="C619" t="s">
        <v>17</v>
      </c>
      <c r="D619">
        <v>94500</v>
      </c>
      <c r="E619">
        <v>155000</v>
      </c>
      <c r="F619" t="s">
        <v>13</v>
      </c>
      <c r="G619" t="s">
        <v>14</v>
      </c>
      <c r="H619">
        <v>3</v>
      </c>
      <c r="I619">
        <v>2</v>
      </c>
      <c r="J619">
        <v>978</v>
      </c>
      <c r="K619">
        <v>1.025846</v>
      </c>
      <c r="L619" t="s">
        <v>16</v>
      </c>
      <c r="M619">
        <f>V3__67[[#This Row],[Sale Price]]/V3__67[[#This Row],[carpet_area]]</f>
        <v>158.48670756646217</v>
      </c>
      <c r="N619">
        <f>IF(OR(V3__67[[#This Row],[Estimated Value]]="",V3__67[[#This Row],[Estimated Value]]=0),"",V3__67[[#This Row],[Sale Price]]-V3__67[[#This Row],[Estimated Value]])</f>
        <v>60500</v>
      </c>
      <c r="O619">
        <f>IF(OR(V3__67[[#This Row],[Estimated Value]]="",V3__67[[#This Row],[Estimated Value]]=0),"",(V3__67[[#This Row],[Sale Price]]-V3__67[[#This Row],[Estimated Value]])/V3__67[[#This Row],[Estimated Value]])</f>
        <v>0.64021164021164023</v>
      </c>
      <c r="P619" t="str">
        <f t="shared" si="9"/>
        <v>Above Estimate</v>
      </c>
    </row>
    <row r="620" spans="1:16" x14ac:dyDescent="0.3">
      <c r="A620" s="1">
        <v>40433</v>
      </c>
      <c r="B620">
        <v>2010</v>
      </c>
      <c r="C620" t="s">
        <v>21</v>
      </c>
      <c r="D620">
        <v>1148210</v>
      </c>
      <c r="E620">
        <v>140000</v>
      </c>
      <c r="F620" t="s">
        <v>13</v>
      </c>
      <c r="G620" t="s">
        <v>14</v>
      </c>
      <c r="H620">
        <v>3</v>
      </c>
      <c r="I620">
        <v>2</v>
      </c>
      <c r="J620">
        <v>1002</v>
      </c>
      <c r="K620">
        <v>1.025846</v>
      </c>
      <c r="L620" t="s">
        <v>25</v>
      </c>
      <c r="M620">
        <f>V3__67[[#This Row],[Sale Price]]/V3__67[[#This Row],[carpet_area]]</f>
        <v>139.72055888223554</v>
      </c>
      <c r="N620">
        <f>IF(OR(V3__67[[#This Row],[Estimated Value]]="",V3__67[[#This Row],[Estimated Value]]=0),"",V3__67[[#This Row],[Sale Price]]-V3__67[[#This Row],[Estimated Value]])</f>
        <v>-1008210</v>
      </c>
      <c r="O620">
        <f>IF(OR(V3__67[[#This Row],[Estimated Value]]="",V3__67[[#This Row],[Estimated Value]]=0),"",(V3__67[[#This Row],[Sale Price]]-V3__67[[#This Row],[Estimated Value]])/V3__67[[#This Row],[Estimated Value]])</f>
        <v>-0.87807108455770289</v>
      </c>
      <c r="P620" t="str">
        <f t="shared" si="9"/>
        <v>Below Estimate</v>
      </c>
    </row>
    <row r="621" spans="1:16" x14ac:dyDescent="0.3">
      <c r="A621" s="1">
        <v>40434</v>
      </c>
      <c r="B621">
        <v>2010</v>
      </c>
      <c r="C621" t="s">
        <v>26</v>
      </c>
      <c r="D621">
        <v>271740</v>
      </c>
      <c r="E621">
        <v>1250000</v>
      </c>
      <c r="F621" t="s">
        <v>13</v>
      </c>
      <c r="G621" t="s">
        <v>14</v>
      </c>
      <c r="H621">
        <v>3</v>
      </c>
      <c r="I621">
        <v>3</v>
      </c>
      <c r="J621">
        <v>997</v>
      </c>
      <c r="K621">
        <v>1.025846</v>
      </c>
      <c r="L621" t="s">
        <v>15</v>
      </c>
      <c r="M621">
        <f>V3__67[[#This Row],[Sale Price]]/V3__67[[#This Row],[carpet_area]]</f>
        <v>1253.7612838515547</v>
      </c>
      <c r="N621">
        <f>IF(OR(V3__67[[#This Row],[Estimated Value]]="",V3__67[[#This Row],[Estimated Value]]=0),"",V3__67[[#This Row],[Sale Price]]-V3__67[[#This Row],[Estimated Value]])</f>
        <v>978260</v>
      </c>
      <c r="O621">
        <f>IF(OR(V3__67[[#This Row],[Estimated Value]]="",V3__67[[#This Row],[Estimated Value]]=0),"",(V3__67[[#This Row],[Sale Price]]-V3__67[[#This Row],[Estimated Value]])/V3__67[[#This Row],[Estimated Value]])</f>
        <v>3.5999852800471039</v>
      </c>
      <c r="P621" t="str">
        <f t="shared" si="9"/>
        <v>Above Estimate</v>
      </c>
    </row>
    <row r="622" spans="1:16" x14ac:dyDescent="0.3">
      <c r="A622" s="1">
        <v>40435</v>
      </c>
      <c r="B622">
        <v>2010</v>
      </c>
      <c r="C622" t="s">
        <v>17</v>
      </c>
      <c r="D622">
        <v>115710</v>
      </c>
      <c r="E622">
        <v>65000</v>
      </c>
      <c r="F622" t="s">
        <v>19</v>
      </c>
      <c r="G622" t="s">
        <v>20</v>
      </c>
      <c r="H622">
        <v>4</v>
      </c>
      <c r="I622">
        <v>4</v>
      </c>
      <c r="J622">
        <v>1292</v>
      </c>
      <c r="K622">
        <v>1.025846</v>
      </c>
      <c r="L622" t="s">
        <v>15</v>
      </c>
      <c r="M622">
        <f>V3__67[[#This Row],[Sale Price]]/V3__67[[#This Row],[carpet_area]]</f>
        <v>50.309597523219814</v>
      </c>
      <c r="N622">
        <f>IF(OR(V3__67[[#This Row],[Estimated Value]]="",V3__67[[#This Row],[Estimated Value]]=0),"",V3__67[[#This Row],[Sale Price]]-V3__67[[#This Row],[Estimated Value]])</f>
        <v>-50710</v>
      </c>
      <c r="O622">
        <f>IF(OR(V3__67[[#This Row],[Estimated Value]]="",V3__67[[#This Row],[Estimated Value]]=0),"",(V3__67[[#This Row],[Sale Price]]-V3__67[[#This Row],[Estimated Value]])/V3__67[[#This Row],[Estimated Value]])</f>
        <v>-0.43825079941232392</v>
      </c>
      <c r="P622" t="str">
        <f t="shared" si="9"/>
        <v>Below Estimate</v>
      </c>
    </row>
    <row r="623" spans="1:16" x14ac:dyDescent="0.3">
      <c r="A623" s="1">
        <v>40436</v>
      </c>
      <c r="B623">
        <v>2010</v>
      </c>
      <c r="C623" t="s">
        <v>21</v>
      </c>
      <c r="D623">
        <v>1754830</v>
      </c>
      <c r="E623">
        <v>2712500</v>
      </c>
      <c r="F623" t="s">
        <v>13</v>
      </c>
      <c r="G623" t="s">
        <v>14</v>
      </c>
      <c r="H623">
        <v>3</v>
      </c>
      <c r="I623">
        <v>2</v>
      </c>
      <c r="J623">
        <v>1056</v>
      </c>
      <c r="K623">
        <v>1.025846</v>
      </c>
      <c r="L623" t="s">
        <v>25</v>
      </c>
      <c r="M623">
        <f>V3__67[[#This Row],[Sale Price]]/V3__67[[#This Row],[carpet_area]]</f>
        <v>2568.655303030303</v>
      </c>
      <c r="N623">
        <f>IF(OR(V3__67[[#This Row],[Estimated Value]]="",V3__67[[#This Row],[Estimated Value]]=0),"",V3__67[[#This Row],[Sale Price]]-V3__67[[#This Row],[Estimated Value]])</f>
        <v>957670</v>
      </c>
      <c r="O623">
        <f>IF(OR(V3__67[[#This Row],[Estimated Value]]="",V3__67[[#This Row],[Estimated Value]]=0),"",(V3__67[[#This Row],[Sale Price]]-V3__67[[#This Row],[Estimated Value]])/V3__67[[#This Row],[Estimated Value]])</f>
        <v>0.54573377478160279</v>
      </c>
      <c r="P623" t="str">
        <f t="shared" si="9"/>
        <v>Above Estimate</v>
      </c>
    </row>
    <row r="624" spans="1:16" x14ac:dyDescent="0.3">
      <c r="A624" s="1">
        <v>40437</v>
      </c>
      <c r="B624">
        <v>2010</v>
      </c>
      <c r="C624" t="s">
        <v>21</v>
      </c>
      <c r="D624">
        <v>1099910</v>
      </c>
      <c r="E624">
        <v>1275000</v>
      </c>
      <c r="F624" t="s">
        <v>13</v>
      </c>
      <c r="G624" t="s">
        <v>14</v>
      </c>
      <c r="H624">
        <v>3</v>
      </c>
      <c r="I624">
        <v>3</v>
      </c>
      <c r="J624">
        <v>964</v>
      </c>
      <c r="K624">
        <v>1.025846</v>
      </c>
      <c r="L624" t="s">
        <v>25</v>
      </c>
      <c r="M624">
        <f>V3__67[[#This Row],[Sale Price]]/V3__67[[#This Row],[carpet_area]]</f>
        <v>1322.6141078838175</v>
      </c>
      <c r="N624">
        <f>IF(OR(V3__67[[#This Row],[Estimated Value]]="",V3__67[[#This Row],[Estimated Value]]=0),"",V3__67[[#This Row],[Sale Price]]-V3__67[[#This Row],[Estimated Value]])</f>
        <v>175090</v>
      </c>
      <c r="O624">
        <f>IF(OR(V3__67[[#This Row],[Estimated Value]]="",V3__67[[#This Row],[Estimated Value]]=0),"",(V3__67[[#This Row],[Sale Price]]-V3__67[[#This Row],[Estimated Value]])/V3__67[[#This Row],[Estimated Value]])</f>
        <v>0.1591857515614914</v>
      </c>
      <c r="P624" t="str">
        <f t="shared" si="9"/>
        <v>Above Estimate</v>
      </c>
    </row>
    <row r="625" spans="1:16" x14ac:dyDescent="0.3">
      <c r="A625" s="1">
        <v>40438</v>
      </c>
      <c r="B625">
        <v>2010</v>
      </c>
      <c r="C625" t="s">
        <v>29</v>
      </c>
      <c r="D625">
        <v>253500</v>
      </c>
      <c r="E625">
        <v>360000</v>
      </c>
      <c r="F625" t="s">
        <v>13</v>
      </c>
      <c r="G625" t="s">
        <v>14</v>
      </c>
      <c r="H625">
        <v>3</v>
      </c>
      <c r="I625">
        <v>2</v>
      </c>
      <c r="J625">
        <v>1047</v>
      </c>
      <c r="K625">
        <v>1.025846</v>
      </c>
      <c r="L625" t="s">
        <v>16</v>
      </c>
      <c r="M625">
        <f>V3__67[[#This Row],[Sale Price]]/V3__67[[#This Row],[carpet_area]]</f>
        <v>343.83954154727792</v>
      </c>
      <c r="N625">
        <f>IF(OR(V3__67[[#This Row],[Estimated Value]]="",V3__67[[#This Row],[Estimated Value]]=0),"",V3__67[[#This Row],[Sale Price]]-V3__67[[#This Row],[Estimated Value]])</f>
        <v>106500</v>
      </c>
      <c r="O625">
        <f>IF(OR(V3__67[[#This Row],[Estimated Value]]="",V3__67[[#This Row],[Estimated Value]]=0),"",(V3__67[[#This Row],[Sale Price]]-V3__67[[#This Row],[Estimated Value]])/V3__67[[#This Row],[Estimated Value]])</f>
        <v>0.42011834319526625</v>
      </c>
      <c r="P625" t="str">
        <f t="shared" si="9"/>
        <v>Above Estimate</v>
      </c>
    </row>
    <row r="626" spans="1:16" x14ac:dyDescent="0.3">
      <c r="A626" s="1">
        <v>40439</v>
      </c>
      <c r="B626">
        <v>2010</v>
      </c>
      <c r="C626" t="s">
        <v>29</v>
      </c>
      <c r="D626">
        <v>431600</v>
      </c>
      <c r="E626">
        <v>830000</v>
      </c>
      <c r="F626" t="s">
        <v>13</v>
      </c>
      <c r="G626" t="s">
        <v>14</v>
      </c>
      <c r="H626">
        <v>3</v>
      </c>
      <c r="I626">
        <v>3</v>
      </c>
      <c r="J626">
        <v>1060</v>
      </c>
      <c r="K626">
        <v>1.025846</v>
      </c>
      <c r="L626" t="s">
        <v>25</v>
      </c>
      <c r="M626">
        <f>V3__67[[#This Row],[Sale Price]]/V3__67[[#This Row],[carpet_area]]</f>
        <v>783.01886792452831</v>
      </c>
      <c r="N626">
        <f>IF(OR(V3__67[[#This Row],[Estimated Value]]="",V3__67[[#This Row],[Estimated Value]]=0),"",V3__67[[#This Row],[Sale Price]]-V3__67[[#This Row],[Estimated Value]])</f>
        <v>398400</v>
      </c>
      <c r="O626">
        <f>IF(OR(V3__67[[#This Row],[Estimated Value]]="",V3__67[[#This Row],[Estimated Value]]=0),"",(V3__67[[#This Row],[Sale Price]]-V3__67[[#This Row],[Estimated Value]])/V3__67[[#This Row],[Estimated Value]])</f>
        <v>0.92307692307692313</v>
      </c>
      <c r="P626" t="str">
        <f t="shared" si="9"/>
        <v>Above Estimate</v>
      </c>
    </row>
    <row r="627" spans="1:16" x14ac:dyDescent="0.3">
      <c r="A627" s="1">
        <v>40440</v>
      </c>
      <c r="B627">
        <v>2010</v>
      </c>
      <c r="C627" t="s">
        <v>17</v>
      </c>
      <c r="D627">
        <v>167800</v>
      </c>
      <c r="E627">
        <v>210000</v>
      </c>
      <c r="F627" t="s">
        <v>19</v>
      </c>
      <c r="G627" t="s">
        <v>20</v>
      </c>
      <c r="H627">
        <v>4</v>
      </c>
      <c r="I627">
        <v>3</v>
      </c>
      <c r="J627">
        <v>1381</v>
      </c>
      <c r="K627">
        <v>1.025846</v>
      </c>
      <c r="L627" t="s">
        <v>25</v>
      </c>
      <c r="M627">
        <f>V3__67[[#This Row],[Sale Price]]/V3__67[[#This Row],[carpet_area]]</f>
        <v>152.06372194062274</v>
      </c>
      <c r="N627">
        <f>IF(OR(V3__67[[#This Row],[Estimated Value]]="",V3__67[[#This Row],[Estimated Value]]=0),"",V3__67[[#This Row],[Sale Price]]-V3__67[[#This Row],[Estimated Value]])</f>
        <v>42200</v>
      </c>
      <c r="O627">
        <f>IF(OR(V3__67[[#This Row],[Estimated Value]]="",V3__67[[#This Row],[Estimated Value]]=0),"",(V3__67[[#This Row],[Sale Price]]-V3__67[[#This Row],[Estimated Value]])/V3__67[[#This Row],[Estimated Value]])</f>
        <v>0.25148986889153757</v>
      </c>
      <c r="P627" t="str">
        <f t="shared" si="9"/>
        <v>Above Estimate</v>
      </c>
    </row>
    <row r="628" spans="1:16" x14ac:dyDescent="0.3">
      <c r="A628" s="1">
        <v>40441</v>
      </c>
      <c r="B628">
        <v>2010</v>
      </c>
      <c r="C628" t="s">
        <v>26</v>
      </c>
      <c r="D628">
        <v>387800</v>
      </c>
      <c r="E628">
        <v>495000</v>
      </c>
      <c r="F628" t="s">
        <v>13</v>
      </c>
      <c r="G628" t="s">
        <v>14</v>
      </c>
      <c r="H628">
        <v>3</v>
      </c>
      <c r="I628">
        <v>1</v>
      </c>
      <c r="J628">
        <v>922</v>
      </c>
      <c r="K628">
        <v>1.025846</v>
      </c>
      <c r="L628" t="s">
        <v>16</v>
      </c>
      <c r="M628">
        <f>V3__67[[#This Row],[Sale Price]]/V3__67[[#This Row],[carpet_area]]</f>
        <v>536.87635574837316</v>
      </c>
      <c r="N628">
        <f>IF(OR(V3__67[[#This Row],[Estimated Value]]="",V3__67[[#This Row],[Estimated Value]]=0),"",V3__67[[#This Row],[Sale Price]]-V3__67[[#This Row],[Estimated Value]])</f>
        <v>107200</v>
      </c>
      <c r="O628">
        <f>IF(OR(V3__67[[#This Row],[Estimated Value]]="",V3__67[[#This Row],[Estimated Value]]=0),"",(V3__67[[#This Row],[Sale Price]]-V3__67[[#This Row],[Estimated Value]])/V3__67[[#This Row],[Estimated Value]])</f>
        <v>0.27643115007735947</v>
      </c>
      <c r="P628" t="str">
        <f t="shared" si="9"/>
        <v>Above Estimate</v>
      </c>
    </row>
    <row r="629" spans="1:16" x14ac:dyDescent="0.3">
      <c r="A629" s="1">
        <v>40442</v>
      </c>
      <c r="B629">
        <v>2010</v>
      </c>
      <c r="C629" t="s">
        <v>17</v>
      </c>
      <c r="D629">
        <v>124040</v>
      </c>
      <c r="E629">
        <v>165000</v>
      </c>
      <c r="F629" t="s">
        <v>13</v>
      </c>
      <c r="G629" t="s">
        <v>14</v>
      </c>
      <c r="H629">
        <v>3</v>
      </c>
      <c r="I629">
        <v>2</v>
      </c>
      <c r="J629">
        <v>919</v>
      </c>
      <c r="K629">
        <v>1.025846</v>
      </c>
      <c r="L629" t="s">
        <v>15</v>
      </c>
      <c r="M629">
        <f>V3__67[[#This Row],[Sale Price]]/V3__67[[#This Row],[carpet_area]]</f>
        <v>179.5429815016322</v>
      </c>
      <c r="N629">
        <f>IF(OR(V3__67[[#This Row],[Estimated Value]]="",V3__67[[#This Row],[Estimated Value]]=0),"",V3__67[[#This Row],[Sale Price]]-V3__67[[#This Row],[Estimated Value]])</f>
        <v>40960</v>
      </c>
      <c r="O629">
        <f>IF(OR(V3__67[[#This Row],[Estimated Value]]="",V3__67[[#This Row],[Estimated Value]]=0),"",(V3__67[[#This Row],[Sale Price]]-V3__67[[#This Row],[Estimated Value]])/V3__67[[#This Row],[Estimated Value]])</f>
        <v>0.33021605933569814</v>
      </c>
      <c r="P629" t="str">
        <f t="shared" si="9"/>
        <v>Above Estimate</v>
      </c>
    </row>
    <row r="630" spans="1:16" x14ac:dyDescent="0.3">
      <c r="A630" s="1">
        <v>40443</v>
      </c>
      <c r="B630">
        <v>2010</v>
      </c>
      <c r="C630" t="s">
        <v>29</v>
      </c>
      <c r="D630">
        <v>199400</v>
      </c>
      <c r="E630">
        <v>337000</v>
      </c>
      <c r="F630" t="s">
        <v>13</v>
      </c>
      <c r="G630" t="s">
        <v>14</v>
      </c>
      <c r="H630">
        <v>3</v>
      </c>
      <c r="I630">
        <v>1</v>
      </c>
      <c r="J630">
        <v>950</v>
      </c>
      <c r="K630">
        <v>1.025846</v>
      </c>
      <c r="L630" t="s">
        <v>25</v>
      </c>
      <c r="M630">
        <f>V3__67[[#This Row],[Sale Price]]/V3__67[[#This Row],[carpet_area]]</f>
        <v>354.73684210526318</v>
      </c>
      <c r="N630">
        <f>IF(OR(V3__67[[#This Row],[Estimated Value]]="",V3__67[[#This Row],[Estimated Value]]=0),"",V3__67[[#This Row],[Sale Price]]-V3__67[[#This Row],[Estimated Value]])</f>
        <v>137600</v>
      </c>
      <c r="O630">
        <f>IF(OR(V3__67[[#This Row],[Estimated Value]]="",V3__67[[#This Row],[Estimated Value]]=0),"",(V3__67[[#This Row],[Sale Price]]-V3__67[[#This Row],[Estimated Value]])/V3__67[[#This Row],[Estimated Value]])</f>
        <v>0.69007021063189566</v>
      </c>
      <c r="P630" t="str">
        <f t="shared" si="9"/>
        <v>Above Estimate</v>
      </c>
    </row>
    <row r="631" spans="1:16" x14ac:dyDescent="0.3">
      <c r="A631" s="1">
        <v>40444</v>
      </c>
      <c r="B631">
        <v>2010</v>
      </c>
      <c r="C631" t="s">
        <v>29</v>
      </c>
      <c r="D631">
        <v>215800</v>
      </c>
      <c r="E631">
        <v>354000</v>
      </c>
      <c r="F631" t="s">
        <v>13</v>
      </c>
      <c r="G631" t="s">
        <v>14</v>
      </c>
      <c r="H631">
        <v>3</v>
      </c>
      <c r="I631">
        <v>2</v>
      </c>
      <c r="J631">
        <v>1039</v>
      </c>
      <c r="K631">
        <v>1.025846</v>
      </c>
      <c r="L631" t="s">
        <v>25</v>
      </c>
      <c r="M631">
        <f>V3__67[[#This Row],[Sale Price]]/V3__67[[#This Row],[carpet_area]]</f>
        <v>340.71222329162657</v>
      </c>
      <c r="N631">
        <f>IF(OR(V3__67[[#This Row],[Estimated Value]]="",V3__67[[#This Row],[Estimated Value]]=0),"",V3__67[[#This Row],[Sale Price]]-V3__67[[#This Row],[Estimated Value]])</f>
        <v>138200</v>
      </c>
      <c r="O631">
        <f>IF(OR(V3__67[[#This Row],[Estimated Value]]="",V3__67[[#This Row],[Estimated Value]]=0),"",(V3__67[[#This Row],[Sale Price]]-V3__67[[#This Row],[Estimated Value]])/V3__67[[#This Row],[Estimated Value]])</f>
        <v>0.64040778498609829</v>
      </c>
      <c r="P631" t="str">
        <f t="shared" si="9"/>
        <v>Above Estimate</v>
      </c>
    </row>
    <row r="632" spans="1:16" x14ac:dyDescent="0.3">
      <c r="A632" s="1">
        <v>40445</v>
      </c>
      <c r="B632">
        <v>2010</v>
      </c>
      <c r="C632" t="s">
        <v>29</v>
      </c>
      <c r="D632">
        <v>216000</v>
      </c>
      <c r="E632">
        <v>291000</v>
      </c>
      <c r="F632" t="s">
        <v>13</v>
      </c>
      <c r="G632" t="s">
        <v>14</v>
      </c>
      <c r="H632">
        <v>3</v>
      </c>
      <c r="I632">
        <v>1</v>
      </c>
      <c r="J632">
        <v>967</v>
      </c>
      <c r="K632">
        <v>1.025846</v>
      </c>
      <c r="L632" t="s">
        <v>15</v>
      </c>
      <c r="M632">
        <f>V3__67[[#This Row],[Sale Price]]/V3__67[[#This Row],[carpet_area]]</f>
        <v>300.93071354705273</v>
      </c>
      <c r="N632">
        <f>IF(OR(V3__67[[#This Row],[Estimated Value]]="",V3__67[[#This Row],[Estimated Value]]=0),"",V3__67[[#This Row],[Sale Price]]-V3__67[[#This Row],[Estimated Value]])</f>
        <v>75000</v>
      </c>
      <c r="O632">
        <f>IF(OR(V3__67[[#This Row],[Estimated Value]]="",V3__67[[#This Row],[Estimated Value]]=0),"",(V3__67[[#This Row],[Sale Price]]-V3__67[[#This Row],[Estimated Value]])/V3__67[[#This Row],[Estimated Value]])</f>
        <v>0.34722222222222221</v>
      </c>
      <c r="P632" t="str">
        <f t="shared" si="9"/>
        <v>Above Estimate</v>
      </c>
    </row>
    <row r="633" spans="1:16" x14ac:dyDescent="0.3">
      <c r="A633" s="1">
        <v>40446</v>
      </c>
      <c r="B633">
        <v>2010</v>
      </c>
      <c r="C633" t="s">
        <v>17</v>
      </c>
      <c r="D633">
        <v>150070</v>
      </c>
      <c r="E633">
        <v>250000</v>
      </c>
      <c r="F633" t="s">
        <v>23</v>
      </c>
      <c r="G633" t="s">
        <v>24</v>
      </c>
      <c r="H633">
        <v>6</v>
      </c>
      <c r="I633">
        <v>5</v>
      </c>
      <c r="J633">
        <v>2093</v>
      </c>
      <c r="K633">
        <v>1.025846</v>
      </c>
      <c r="L633" t="s">
        <v>15</v>
      </c>
      <c r="M633">
        <f>V3__67[[#This Row],[Sale Price]]/V3__67[[#This Row],[carpet_area]]</f>
        <v>119.44577161968466</v>
      </c>
      <c r="N633">
        <f>IF(OR(V3__67[[#This Row],[Estimated Value]]="",V3__67[[#This Row],[Estimated Value]]=0),"",V3__67[[#This Row],[Sale Price]]-V3__67[[#This Row],[Estimated Value]])</f>
        <v>99930</v>
      </c>
      <c r="O633">
        <f>IF(OR(V3__67[[#This Row],[Estimated Value]]="",V3__67[[#This Row],[Estimated Value]]=0),"",(V3__67[[#This Row],[Sale Price]]-V3__67[[#This Row],[Estimated Value]])/V3__67[[#This Row],[Estimated Value]])</f>
        <v>0.66588925168254809</v>
      </c>
      <c r="P633" t="str">
        <f t="shared" si="9"/>
        <v>Above Estimate</v>
      </c>
    </row>
    <row r="634" spans="1:16" x14ac:dyDescent="0.3">
      <c r="A634" s="1">
        <v>40447</v>
      </c>
      <c r="B634">
        <v>2010</v>
      </c>
      <c r="C634" t="s">
        <v>29</v>
      </c>
      <c r="D634">
        <v>203800</v>
      </c>
      <c r="E634">
        <v>390000</v>
      </c>
      <c r="F634" t="s">
        <v>13</v>
      </c>
      <c r="G634" t="s">
        <v>14</v>
      </c>
      <c r="H634">
        <v>3</v>
      </c>
      <c r="I634">
        <v>3</v>
      </c>
      <c r="J634">
        <v>987</v>
      </c>
      <c r="K634">
        <v>1.025846</v>
      </c>
      <c r="L634" t="s">
        <v>25</v>
      </c>
      <c r="M634">
        <f>V3__67[[#This Row],[Sale Price]]/V3__67[[#This Row],[carpet_area]]</f>
        <v>395.1367781155015</v>
      </c>
      <c r="N634">
        <f>IF(OR(V3__67[[#This Row],[Estimated Value]]="",V3__67[[#This Row],[Estimated Value]]=0),"",V3__67[[#This Row],[Sale Price]]-V3__67[[#This Row],[Estimated Value]])</f>
        <v>186200</v>
      </c>
      <c r="O634">
        <f>IF(OR(V3__67[[#This Row],[Estimated Value]]="",V3__67[[#This Row],[Estimated Value]]=0),"",(V3__67[[#This Row],[Sale Price]]-V3__67[[#This Row],[Estimated Value]])/V3__67[[#This Row],[Estimated Value]])</f>
        <v>0.91364082433758587</v>
      </c>
      <c r="P634" t="str">
        <f t="shared" si="9"/>
        <v>Above Estimate</v>
      </c>
    </row>
    <row r="635" spans="1:16" x14ac:dyDescent="0.3">
      <c r="A635" s="1">
        <v>40448</v>
      </c>
      <c r="B635">
        <v>2010</v>
      </c>
      <c r="C635" t="s">
        <v>18</v>
      </c>
      <c r="D635">
        <v>271600</v>
      </c>
      <c r="E635">
        <v>530000</v>
      </c>
      <c r="F635" t="s">
        <v>13</v>
      </c>
      <c r="G635" t="s">
        <v>14</v>
      </c>
      <c r="H635">
        <v>3</v>
      </c>
      <c r="I635">
        <v>3</v>
      </c>
      <c r="J635">
        <v>942</v>
      </c>
      <c r="K635">
        <v>1.025846</v>
      </c>
      <c r="L635" t="s">
        <v>22</v>
      </c>
      <c r="M635">
        <f>V3__67[[#This Row],[Sale Price]]/V3__67[[#This Row],[carpet_area]]</f>
        <v>562.63269639065823</v>
      </c>
      <c r="N635">
        <f>IF(OR(V3__67[[#This Row],[Estimated Value]]="",V3__67[[#This Row],[Estimated Value]]=0),"",V3__67[[#This Row],[Sale Price]]-V3__67[[#This Row],[Estimated Value]])</f>
        <v>258400</v>
      </c>
      <c r="O635">
        <f>IF(OR(V3__67[[#This Row],[Estimated Value]]="",V3__67[[#This Row],[Estimated Value]]=0),"",(V3__67[[#This Row],[Sale Price]]-V3__67[[#This Row],[Estimated Value]])/V3__67[[#This Row],[Estimated Value]])</f>
        <v>0.95139911634756991</v>
      </c>
      <c r="P635" t="str">
        <f t="shared" si="9"/>
        <v>Above Estimate</v>
      </c>
    </row>
    <row r="636" spans="1:16" x14ac:dyDescent="0.3">
      <c r="A636" s="1">
        <v>40449</v>
      </c>
      <c r="B636">
        <v>2010</v>
      </c>
      <c r="C636" t="s">
        <v>26</v>
      </c>
      <c r="D636">
        <v>318780</v>
      </c>
      <c r="E636">
        <v>410000</v>
      </c>
      <c r="F636" t="s">
        <v>13</v>
      </c>
      <c r="G636" t="s">
        <v>14</v>
      </c>
      <c r="H636">
        <v>3</v>
      </c>
      <c r="I636">
        <v>1</v>
      </c>
      <c r="J636">
        <v>1048</v>
      </c>
      <c r="K636">
        <v>1.025846</v>
      </c>
      <c r="L636" t="s">
        <v>16</v>
      </c>
      <c r="M636">
        <f>V3__67[[#This Row],[Sale Price]]/V3__67[[#This Row],[carpet_area]]</f>
        <v>391.22137404580155</v>
      </c>
      <c r="N636">
        <f>IF(OR(V3__67[[#This Row],[Estimated Value]]="",V3__67[[#This Row],[Estimated Value]]=0),"",V3__67[[#This Row],[Sale Price]]-V3__67[[#This Row],[Estimated Value]])</f>
        <v>91220</v>
      </c>
      <c r="O636">
        <f>IF(OR(V3__67[[#This Row],[Estimated Value]]="",V3__67[[#This Row],[Estimated Value]]=0),"",(V3__67[[#This Row],[Sale Price]]-V3__67[[#This Row],[Estimated Value]])/V3__67[[#This Row],[Estimated Value]])</f>
        <v>0.28615346006650355</v>
      </c>
      <c r="P636" t="str">
        <f t="shared" si="9"/>
        <v>Above Estimate</v>
      </c>
    </row>
    <row r="637" spans="1:16" x14ac:dyDescent="0.3">
      <c r="A637" s="1">
        <v>40450</v>
      </c>
      <c r="B637">
        <v>2010</v>
      </c>
      <c r="C637" t="s">
        <v>29</v>
      </c>
      <c r="D637">
        <v>188200</v>
      </c>
      <c r="E637">
        <v>275000</v>
      </c>
      <c r="F637" t="s">
        <v>13</v>
      </c>
      <c r="G637" t="s">
        <v>14</v>
      </c>
      <c r="H637">
        <v>3</v>
      </c>
      <c r="I637">
        <v>3</v>
      </c>
      <c r="J637">
        <v>913</v>
      </c>
      <c r="K637">
        <v>1.025846</v>
      </c>
      <c r="L637" t="s">
        <v>15</v>
      </c>
      <c r="M637">
        <f>V3__67[[#This Row],[Sale Price]]/V3__67[[#This Row],[carpet_area]]</f>
        <v>301.20481927710841</v>
      </c>
      <c r="N637">
        <f>IF(OR(V3__67[[#This Row],[Estimated Value]]="",V3__67[[#This Row],[Estimated Value]]=0),"",V3__67[[#This Row],[Sale Price]]-V3__67[[#This Row],[Estimated Value]])</f>
        <v>86800</v>
      </c>
      <c r="O637">
        <f>IF(OR(V3__67[[#This Row],[Estimated Value]]="",V3__67[[#This Row],[Estimated Value]]=0),"",(V3__67[[#This Row],[Sale Price]]-V3__67[[#This Row],[Estimated Value]])/V3__67[[#This Row],[Estimated Value]])</f>
        <v>0.46121147715196598</v>
      </c>
      <c r="P637" t="str">
        <f t="shared" si="9"/>
        <v>Above Estimate</v>
      </c>
    </row>
    <row r="638" spans="1:16" x14ac:dyDescent="0.3">
      <c r="A638" s="1">
        <v>40451</v>
      </c>
      <c r="B638">
        <v>2010</v>
      </c>
      <c r="C638" t="s">
        <v>29</v>
      </c>
      <c r="D638">
        <v>198000</v>
      </c>
      <c r="E638">
        <v>191000</v>
      </c>
      <c r="F638" t="s">
        <v>13</v>
      </c>
      <c r="G638" t="s">
        <v>14</v>
      </c>
      <c r="H638">
        <v>3</v>
      </c>
      <c r="I638">
        <v>2</v>
      </c>
      <c r="J638">
        <v>1029</v>
      </c>
      <c r="K638">
        <v>1.025846</v>
      </c>
      <c r="L638" t="s">
        <v>22</v>
      </c>
      <c r="M638">
        <f>V3__67[[#This Row],[Sale Price]]/V3__67[[#This Row],[carpet_area]]</f>
        <v>185.61710398445092</v>
      </c>
      <c r="N638">
        <f>IF(OR(V3__67[[#This Row],[Estimated Value]]="",V3__67[[#This Row],[Estimated Value]]=0),"",V3__67[[#This Row],[Sale Price]]-V3__67[[#This Row],[Estimated Value]])</f>
        <v>-7000</v>
      </c>
      <c r="O638">
        <f>IF(OR(V3__67[[#This Row],[Estimated Value]]="",V3__67[[#This Row],[Estimated Value]]=0),"",(V3__67[[#This Row],[Sale Price]]-V3__67[[#This Row],[Estimated Value]])/V3__67[[#This Row],[Estimated Value]])</f>
        <v>-3.5353535353535352E-2</v>
      </c>
      <c r="P638" t="str">
        <f t="shared" si="9"/>
        <v>Below Estimate</v>
      </c>
    </row>
    <row r="639" spans="1:16" x14ac:dyDescent="0.3">
      <c r="A639" s="1">
        <v>40452</v>
      </c>
      <c r="B639">
        <v>2010</v>
      </c>
      <c r="C639" t="s">
        <v>21</v>
      </c>
      <c r="D639">
        <v>1782410</v>
      </c>
      <c r="E639">
        <v>2250000</v>
      </c>
      <c r="F639" t="s">
        <v>13</v>
      </c>
      <c r="G639" t="s">
        <v>14</v>
      </c>
      <c r="H639">
        <v>3</v>
      </c>
      <c r="I639">
        <v>3</v>
      </c>
      <c r="J639">
        <v>1030</v>
      </c>
      <c r="K639">
        <v>1.025846</v>
      </c>
      <c r="L639" t="s">
        <v>25</v>
      </c>
      <c r="M639">
        <f>V3__67[[#This Row],[Sale Price]]/V3__67[[#This Row],[carpet_area]]</f>
        <v>2184.4660194174758</v>
      </c>
      <c r="N639">
        <f>IF(OR(V3__67[[#This Row],[Estimated Value]]="",V3__67[[#This Row],[Estimated Value]]=0),"",V3__67[[#This Row],[Sale Price]]-V3__67[[#This Row],[Estimated Value]])</f>
        <v>467590</v>
      </c>
      <c r="O639">
        <f>IF(OR(V3__67[[#This Row],[Estimated Value]]="",V3__67[[#This Row],[Estimated Value]]=0),"",(V3__67[[#This Row],[Sale Price]]-V3__67[[#This Row],[Estimated Value]])/V3__67[[#This Row],[Estimated Value]])</f>
        <v>0.2623358262128242</v>
      </c>
      <c r="P639" t="str">
        <f t="shared" si="9"/>
        <v>Above Estimate</v>
      </c>
    </row>
    <row r="640" spans="1:16" x14ac:dyDescent="0.3">
      <c r="A640" s="1">
        <v>40453</v>
      </c>
      <c r="B640">
        <v>2010</v>
      </c>
      <c r="C640" t="s">
        <v>26</v>
      </c>
      <c r="D640">
        <v>1664740</v>
      </c>
      <c r="E640">
        <v>2180000</v>
      </c>
      <c r="F640" t="s">
        <v>13</v>
      </c>
      <c r="G640" t="s">
        <v>14</v>
      </c>
      <c r="H640">
        <v>3</v>
      </c>
      <c r="I640">
        <v>2</v>
      </c>
      <c r="J640">
        <v>945</v>
      </c>
      <c r="K640">
        <v>1.025846</v>
      </c>
      <c r="L640" t="s">
        <v>15</v>
      </c>
      <c r="M640">
        <f>V3__67[[#This Row],[Sale Price]]/V3__67[[#This Row],[carpet_area]]</f>
        <v>2306.8783068783068</v>
      </c>
      <c r="N640">
        <f>IF(OR(V3__67[[#This Row],[Estimated Value]]="",V3__67[[#This Row],[Estimated Value]]=0),"",V3__67[[#This Row],[Sale Price]]-V3__67[[#This Row],[Estimated Value]])</f>
        <v>515260</v>
      </c>
      <c r="O640">
        <f>IF(OR(V3__67[[#This Row],[Estimated Value]]="",V3__67[[#This Row],[Estimated Value]]=0),"",(V3__67[[#This Row],[Sale Price]]-V3__67[[#This Row],[Estimated Value]])/V3__67[[#This Row],[Estimated Value]])</f>
        <v>0.30951379795043071</v>
      </c>
      <c r="P640" t="str">
        <f t="shared" si="9"/>
        <v>Above Estimate</v>
      </c>
    </row>
    <row r="641" spans="1:16" x14ac:dyDescent="0.3">
      <c r="A641" s="1">
        <v>40454</v>
      </c>
      <c r="B641">
        <v>2010</v>
      </c>
      <c r="C641" t="s">
        <v>18</v>
      </c>
      <c r="D641">
        <v>289240</v>
      </c>
      <c r="E641">
        <v>6000</v>
      </c>
      <c r="F641" t="s">
        <v>13</v>
      </c>
      <c r="G641" t="s">
        <v>14</v>
      </c>
      <c r="H641">
        <v>3</v>
      </c>
      <c r="I641">
        <v>2</v>
      </c>
      <c r="J641">
        <v>1046</v>
      </c>
      <c r="K641">
        <v>1.025846</v>
      </c>
      <c r="L641" t="s">
        <v>15</v>
      </c>
      <c r="M641">
        <f>V3__67[[#This Row],[Sale Price]]/V3__67[[#This Row],[carpet_area]]</f>
        <v>5.736137667304015</v>
      </c>
      <c r="N641">
        <f>IF(OR(V3__67[[#This Row],[Estimated Value]]="",V3__67[[#This Row],[Estimated Value]]=0),"",V3__67[[#This Row],[Sale Price]]-V3__67[[#This Row],[Estimated Value]])</f>
        <v>-283240</v>
      </c>
      <c r="O641">
        <f>IF(OR(V3__67[[#This Row],[Estimated Value]]="",V3__67[[#This Row],[Estimated Value]]=0),"",(V3__67[[#This Row],[Sale Price]]-V3__67[[#This Row],[Estimated Value]])/V3__67[[#This Row],[Estimated Value]])</f>
        <v>-0.97925598119208956</v>
      </c>
      <c r="P641" t="str">
        <f t="shared" si="9"/>
        <v>Below Estimate</v>
      </c>
    </row>
    <row r="642" spans="1:16" x14ac:dyDescent="0.3">
      <c r="A642" s="1">
        <v>40455</v>
      </c>
      <c r="B642">
        <v>2010</v>
      </c>
      <c r="C642" t="s">
        <v>18</v>
      </c>
      <c r="D642">
        <v>470470</v>
      </c>
      <c r="E642">
        <v>894900</v>
      </c>
      <c r="F642" t="s">
        <v>13</v>
      </c>
      <c r="G642" t="s">
        <v>14</v>
      </c>
      <c r="H642">
        <v>3</v>
      </c>
      <c r="I642">
        <v>1</v>
      </c>
      <c r="J642">
        <v>909</v>
      </c>
      <c r="K642">
        <v>1.025846</v>
      </c>
      <c r="L642" t="s">
        <v>15</v>
      </c>
      <c r="M642">
        <f>V3__67[[#This Row],[Sale Price]]/V3__67[[#This Row],[carpet_area]]</f>
        <v>984.48844884488449</v>
      </c>
      <c r="N642">
        <f>IF(OR(V3__67[[#This Row],[Estimated Value]]="",V3__67[[#This Row],[Estimated Value]]=0),"",V3__67[[#This Row],[Sale Price]]-V3__67[[#This Row],[Estimated Value]])</f>
        <v>424430</v>
      </c>
      <c r="O642">
        <f>IF(OR(V3__67[[#This Row],[Estimated Value]]="",V3__67[[#This Row],[Estimated Value]]=0),"",(V3__67[[#This Row],[Sale Price]]-V3__67[[#This Row],[Estimated Value]])/V3__67[[#This Row],[Estimated Value]])</f>
        <v>0.9021404127787106</v>
      </c>
      <c r="P642" t="str">
        <f t="shared" ref="P642:P705" si="10">IF(N642="","No Estimate",IF(N642&gt;0,"Above Estimate",IF(N642&lt;0,"Below Estimate","At Estimate")))</f>
        <v>Above Estimate</v>
      </c>
    </row>
    <row r="643" spans="1:16" x14ac:dyDescent="0.3">
      <c r="A643" s="1">
        <v>40456</v>
      </c>
      <c r="B643">
        <v>2010</v>
      </c>
      <c r="C643" t="s">
        <v>29</v>
      </c>
      <c r="D643">
        <v>227000</v>
      </c>
      <c r="E643">
        <v>315000</v>
      </c>
      <c r="F643" t="s">
        <v>13</v>
      </c>
      <c r="G643" t="s">
        <v>14</v>
      </c>
      <c r="H643">
        <v>3</v>
      </c>
      <c r="I643">
        <v>2</v>
      </c>
      <c r="J643">
        <v>925</v>
      </c>
      <c r="K643">
        <v>1.025846</v>
      </c>
      <c r="L643" t="s">
        <v>15</v>
      </c>
      <c r="M643">
        <f>V3__67[[#This Row],[Sale Price]]/V3__67[[#This Row],[carpet_area]]</f>
        <v>340.54054054054052</v>
      </c>
      <c r="N643">
        <f>IF(OR(V3__67[[#This Row],[Estimated Value]]="",V3__67[[#This Row],[Estimated Value]]=0),"",V3__67[[#This Row],[Sale Price]]-V3__67[[#This Row],[Estimated Value]])</f>
        <v>88000</v>
      </c>
      <c r="O643">
        <f>IF(OR(V3__67[[#This Row],[Estimated Value]]="",V3__67[[#This Row],[Estimated Value]]=0),"",(V3__67[[#This Row],[Sale Price]]-V3__67[[#This Row],[Estimated Value]])/V3__67[[#This Row],[Estimated Value]])</f>
        <v>0.38766519823788548</v>
      </c>
      <c r="P643" t="str">
        <f t="shared" si="10"/>
        <v>Above Estimate</v>
      </c>
    </row>
    <row r="644" spans="1:16" x14ac:dyDescent="0.3">
      <c r="A644" s="1">
        <v>40457</v>
      </c>
      <c r="B644">
        <v>2010</v>
      </c>
      <c r="C644" t="s">
        <v>21</v>
      </c>
      <c r="D644">
        <v>1060360</v>
      </c>
      <c r="E644">
        <v>1250000</v>
      </c>
      <c r="F644" t="s">
        <v>13</v>
      </c>
      <c r="G644" t="s">
        <v>14</v>
      </c>
      <c r="H644">
        <v>3</v>
      </c>
      <c r="I644">
        <v>1</v>
      </c>
      <c r="J644">
        <v>1018</v>
      </c>
      <c r="K644">
        <v>1.025846</v>
      </c>
      <c r="L644" t="s">
        <v>16</v>
      </c>
      <c r="M644">
        <f>V3__67[[#This Row],[Sale Price]]/V3__67[[#This Row],[carpet_area]]</f>
        <v>1227.8978388998034</v>
      </c>
      <c r="N644">
        <f>IF(OR(V3__67[[#This Row],[Estimated Value]]="",V3__67[[#This Row],[Estimated Value]]=0),"",V3__67[[#This Row],[Sale Price]]-V3__67[[#This Row],[Estimated Value]])</f>
        <v>189640</v>
      </c>
      <c r="O644">
        <f>IF(OR(V3__67[[#This Row],[Estimated Value]]="",V3__67[[#This Row],[Estimated Value]]=0),"",(V3__67[[#This Row],[Sale Price]]-V3__67[[#This Row],[Estimated Value]])/V3__67[[#This Row],[Estimated Value]])</f>
        <v>0.17884492059300616</v>
      </c>
      <c r="P644" t="str">
        <f t="shared" si="10"/>
        <v>Above Estimate</v>
      </c>
    </row>
    <row r="645" spans="1:16" x14ac:dyDescent="0.3">
      <c r="A645" s="1">
        <v>40458</v>
      </c>
      <c r="B645">
        <v>2010</v>
      </c>
      <c r="C645" t="s">
        <v>18</v>
      </c>
      <c r="D645">
        <v>285600</v>
      </c>
      <c r="E645">
        <v>430000</v>
      </c>
      <c r="F645" t="s">
        <v>13</v>
      </c>
      <c r="G645" t="s">
        <v>14</v>
      </c>
      <c r="H645">
        <v>3</v>
      </c>
      <c r="I645">
        <v>1</v>
      </c>
      <c r="J645">
        <v>911</v>
      </c>
      <c r="K645">
        <v>1.025846</v>
      </c>
      <c r="L645" t="s">
        <v>16</v>
      </c>
      <c r="M645">
        <f>V3__67[[#This Row],[Sale Price]]/V3__67[[#This Row],[carpet_area]]</f>
        <v>472.0087815587267</v>
      </c>
      <c r="N645">
        <f>IF(OR(V3__67[[#This Row],[Estimated Value]]="",V3__67[[#This Row],[Estimated Value]]=0),"",V3__67[[#This Row],[Sale Price]]-V3__67[[#This Row],[Estimated Value]])</f>
        <v>144400</v>
      </c>
      <c r="O645">
        <f>IF(OR(V3__67[[#This Row],[Estimated Value]]="",V3__67[[#This Row],[Estimated Value]]=0),"",(V3__67[[#This Row],[Sale Price]]-V3__67[[#This Row],[Estimated Value]])/V3__67[[#This Row],[Estimated Value]])</f>
        <v>0.50560224089635852</v>
      </c>
      <c r="P645" t="str">
        <f t="shared" si="10"/>
        <v>Above Estimate</v>
      </c>
    </row>
    <row r="646" spans="1:16" x14ac:dyDescent="0.3">
      <c r="A646" s="1">
        <v>40459</v>
      </c>
      <c r="B646">
        <v>2010</v>
      </c>
      <c r="C646" t="s">
        <v>17</v>
      </c>
      <c r="D646">
        <v>131870</v>
      </c>
      <c r="E646">
        <v>247000</v>
      </c>
      <c r="F646" t="s">
        <v>13</v>
      </c>
      <c r="G646" t="s">
        <v>14</v>
      </c>
      <c r="H646">
        <v>3</v>
      </c>
      <c r="I646">
        <v>2</v>
      </c>
      <c r="J646">
        <v>918</v>
      </c>
      <c r="K646">
        <v>1.025846</v>
      </c>
      <c r="L646" t="s">
        <v>25</v>
      </c>
      <c r="M646">
        <f>V3__67[[#This Row],[Sale Price]]/V3__67[[#This Row],[carpet_area]]</f>
        <v>269.0631808278867</v>
      </c>
      <c r="N646">
        <f>IF(OR(V3__67[[#This Row],[Estimated Value]]="",V3__67[[#This Row],[Estimated Value]]=0),"",V3__67[[#This Row],[Sale Price]]-V3__67[[#This Row],[Estimated Value]])</f>
        <v>115130</v>
      </c>
      <c r="O646">
        <f>IF(OR(V3__67[[#This Row],[Estimated Value]]="",V3__67[[#This Row],[Estimated Value]]=0),"",(V3__67[[#This Row],[Sale Price]]-V3__67[[#This Row],[Estimated Value]])/V3__67[[#This Row],[Estimated Value]])</f>
        <v>0.87305679836202321</v>
      </c>
      <c r="P646" t="str">
        <f t="shared" si="10"/>
        <v>Above Estimate</v>
      </c>
    </row>
    <row r="647" spans="1:16" x14ac:dyDescent="0.3">
      <c r="A647" s="1">
        <v>40460</v>
      </c>
      <c r="B647">
        <v>2010</v>
      </c>
      <c r="C647" t="s">
        <v>17</v>
      </c>
      <c r="D647">
        <v>103030</v>
      </c>
      <c r="E647">
        <v>167000</v>
      </c>
      <c r="F647" t="s">
        <v>13</v>
      </c>
      <c r="G647" t="s">
        <v>14</v>
      </c>
      <c r="H647">
        <v>3</v>
      </c>
      <c r="I647">
        <v>1</v>
      </c>
      <c r="J647">
        <v>1086</v>
      </c>
      <c r="K647">
        <v>1.025846</v>
      </c>
      <c r="L647" t="s">
        <v>25</v>
      </c>
      <c r="M647">
        <f>V3__67[[#This Row],[Sale Price]]/V3__67[[#This Row],[carpet_area]]</f>
        <v>153.77532228360957</v>
      </c>
      <c r="N647">
        <f>IF(OR(V3__67[[#This Row],[Estimated Value]]="",V3__67[[#This Row],[Estimated Value]]=0),"",V3__67[[#This Row],[Sale Price]]-V3__67[[#This Row],[Estimated Value]])</f>
        <v>63970</v>
      </c>
      <c r="O647">
        <f>IF(OR(V3__67[[#This Row],[Estimated Value]]="",V3__67[[#This Row],[Estimated Value]]=0),"",(V3__67[[#This Row],[Sale Price]]-V3__67[[#This Row],[Estimated Value]])/V3__67[[#This Row],[Estimated Value]])</f>
        <v>0.62088712025623605</v>
      </c>
      <c r="P647" t="str">
        <f t="shared" si="10"/>
        <v>Above Estimate</v>
      </c>
    </row>
    <row r="648" spans="1:16" x14ac:dyDescent="0.3">
      <c r="A648" s="1">
        <v>40461</v>
      </c>
      <c r="B648">
        <v>2010</v>
      </c>
      <c r="C648" t="s">
        <v>29</v>
      </c>
      <c r="D648">
        <v>208000</v>
      </c>
      <c r="E648">
        <v>284500</v>
      </c>
      <c r="F648" t="s">
        <v>13</v>
      </c>
      <c r="G648" t="s">
        <v>14</v>
      </c>
      <c r="H648">
        <v>3</v>
      </c>
      <c r="I648">
        <v>2</v>
      </c>
      <c r="J648">
        <v>943</v>
      </c>
      <c r="K648">
        <v>1.025846</v>
      </c>
      <c r="L648" t="s">
        <v>15</v>
      </c>
      <c r="M648">
        <f>V3__67[[#This Row],[Sale Price]]/V3__67[[#This Row],[carpet_area]]</f>
        <v>301.69671261930011</v>
      </c>
      <c r="N648">
        <f>IF(OR(V3__67[[#This Row],[Estimated Value]]="",V3__67[[#This Row],[Estimated Value]]=0),"",V3__67[[#This Row],[Sale Price]]-V3__67[[#This Row],[Estimated Value]])</f>
        <v>76500</v>
      </c>
      <c r="O648">
        <f>IF(OR(V3__67[[#This Row],[Estimated Value]]="",V3__67[[#This Row],[Estimated Value]]=0),"",(V3__67[[#This Row],[Sale Price]]-V3__67[[#This Row],[Estimated Value]])/V3__67[[#This Row],[Estimated Value]])</f>
        <v>0.36778846153846156</v>
      </c>
      <c r="P648" t="str">
        <f t="shared" si="10"/>
        <v>Above Estimate</v>
      </c>
    </row>
    <row r="649" spans="1:16" x14ac:dyDescent="0.3">
      <c r="A649" s="1">
        <v>40462</v>
      </c>
      <c r="B649">
        <v>2010</v>
      </c>
      <c r="C649" t="s">
        <v>17</v>
      </c>
      <c r="D649">
        <v>108160</v>
      </c>
      <c r="E649">
        <v>95000</v>
      </c>
      <c r="F649" t="s">
        <v>13</v>
      </c>
      <c r="G649" t="s">
        <v>14</v>
      </c>
      <c r="H649">
        <v>3</v>
      </c>
      <c r="I649">
        <v>2</v>
      </c>
      <c r="J649">
        <v>924</v>
      </c>
      <c r="K649">
        <v>1.025846</v>
      </c>
      <c r="L649" t="s">
        <v>16</v>
      </c>
      <c r="M649">
        <f>V3__67[[#This Row],[Sale Price]]/V3__67[[#This Row],[carpet_area]]</f>
        <v>102.81385281385282</v>
      </c>
      <c r="N649">
        <f>IF(OR(V3__67[[#This Row],[Estimated Value]]="",V3__67[[#This Row],[Estimated Value]]=0),"",V3__67[[#This Row],[Sale Price]]-V3__67[[#This Row],[Estimated Value]])</f>
        <v>-13160</v>
      </c>
      <c r="O649">
        <f>IF(OR(V3__67[[#This Row],[Estimated Value]]="",V3__67[[#This Row],[Estimated Value]]=0),"",(V3__67[[#This Row],[Sale Price]]-V3__67[[#This Row],[Estimated Value]])/V3__67[[#This Row],[Estimated Value]])</f>
        <v>-0.12167159763313609</v>
      </c>
      <c r="P649" t="str">
        <f t="shared" si="10"/>
        <v>Below Estimate</v>
      </c>
    </row>
    <row r="650" spans="1:16" x14ac:dyDescent="0.3">
      <c r="A650" s="1">
        <v>40463</v>
      </c>
      <c r="B650">
        <v>2010</v>
      </c>
      <c r="C650" t="s">
        <v>29</v>
      </c>
      <c r="D650">
        <v>187500</v>
      </c>
      <c r="E650">
        <v>265000</v>
      </c>
      <c r="F650" t="s">
        <v>13</v>
      </c>
      <c r="G650" t="s">
        <v>14</v>
      </c>
      <c r="H650">
        <v>3</v>
      </c>
      <c r="I650">
        <v>1</v>
      </c>
      <c r="J650">
        <v>1074</v>
      </c>
      <c r="K650">
        <v>1.025846</v>
      </c>
      <c r="L650" t="s">
        <v>16</v>
      </c>
      <c r="M650">
        <f>V3__67[[#This Row],[Sale Price]]/V3__67[[#This Row],[carpet_area]]</f>
        <v>246.7411545623836</v>
      </c>
      <c r="N650">
        <f>IF(OR(V3__67[[#This Row],[Estimated Value]]="",V3__67[[#This Row],[Estimated Value]]=0),"",V3__67[[#This Row],[Sale Price]]-V3__67[[#This Row],[Estimated Value]])</f>
        <v>77500</v>
      </c>
      <c r="O650">
        <f>IF(OR(V3__67[[#This Row],[Estimated Value]]="",V3__67[[#This Row],[Estimated Value]]=0),"",(V3__67[[#This Row],[Sale Price]]-V3__67[[#This Row],[Estimated Value]])/V3__67[[#This Row],[Estimated Value]])</f>
        <v>0.41333333333333333</v>
      </c>
      <c r="P650" t="str">
        <f t="shared" si="10"/>
        <v>Above Estimate</v>
      </c>
    </row>
    <row r="651" spans="1:16" x14ac:dyDescent="0.3">
      <c r="A651" s="1">
        <v>40464</v>
      </c>
      <c r="B651">
        <v>2010</v>
      </c>
      <c r="C651" t="s">
        <v>21</v>
      </c>
      <c r="D651">
        <v>837270</v>
      </c>
      <c r="E651">
        <v>1245000</v>
      </c>
      <c r="F651" t="s">
        <v>13</v>
      </c>
      <c r="G651" t="s">
        <v>14</v>
      </c>
      <c r="H651">
        <v>3</v>
      </c>
      <c r="I651">
        <v>2</v>
      </c>
      <c r="J651">
        <v>1045</v>
      </c>
      <c r="K651">
        <v>1.025846</v>
      </c>
      <c r="L651" t="s">
        <v>15</v>
      </c>
      <c r="M651">
        <f>V3__67[[#This Row],[Sale Price]]/V3__67[[#This Row],[carpet_area]]</f>
        <v>1191.3875598086124</v>
      </c>
      <c r="N651">
        <f>IF(OR(V3__67[[#This Row],[Estimated Value]]="",V3__67[[#This Row],[Estimated Value]]=0),"",V3__67[[#This Row],[Sale Price]]-V3__67[[#This Row],[Estimated Value]])</f>
        <v>407730</v>
      </c>
      <c r="O651">
        <f>IF(OR(V3__67[[#This Row],[Estimated Value]]="",V3__67[[#This Row],[Estimated Value]]=0),"",(V3__67[[#This Row],[Sale Price]]-V3__67[[#This Row],[Estimated Value]])/V3__67[[#This Row],[Estimated Value]])</f>
        <v>0.48697552760758178</v>
      </c>
      <c r="P651" t="str">
        <f t="shared" si="10"/>
        <v>Above Estimate</v>
      </c>
    </row>
    <row r="652" spans="1:16" x14ac:dyDescent="0.3">
      <c r="A652" s="1">
        <v>40465</v>
      </c>
      <c r="B652">
        <v>2010</v>
      </c>
      <c r="C652" t="s">
        <v>18</v>
      </c>
      <c r="D652">
        <v>318220</v>
      </c>
      <c r="E652">
        <v>549000</v>
      </c>
      <c r="F652" t="s">
        <v>13</v>
      </c>
      <c r="G652" t="s">
        <v>14</v>
      </c>
      <c r="H652">
        <v>3</v>
      </c>
      <c r="I652">
        <v>1</v>
      </c>
      <c r="J652">
        <v>947</v>
      </c>
      <c r="K652">
        <v>1.025846</v>
      </c>
      <c r="L652" t="s">
        <v>15</v>
      </c>
      <c r="M652">
        <f>V3__67[[#This Row],[Sale Price]]/V3__67[[#This Row],[carpet_area]]</f>
        <v>579.72544878563883</v>
      </c>
      <c r="N652">
        <f>IF(OR(V3__67[[#This Row],[Estimated Value]]="",V3__67[[#This Row],[Estimated Value]]=0),"",V3__67[[#This Row],[Sale Price]]-V3__67[[#This Row],[Estimated Value]])</f>
        <v>230780</v>
      </c>
      <c r="O652">
        <f>IF(OR(V3__67[[#This Row],[Estimated Value]]="",V3__67[[#This Row],[Estimated Value]]=0),"",(V3__67[[#This Row],[Sale Price]]-V3__67[[#This Row],[Estimated Value]])/V3__67[[#This Row],[Estimated Value]])</f>
        <v>0.72522154484319024</v>
      </c>
      <c r="P652" t="str">
        <f t="shared" si="10"/>
        <v>Above Estimate</v>
      </c>
    </row>
    <row r="653" spans="1:16" x14ac:dyDescent="0.3">
      <c r="A653" s="1">
        <v>40466</v>
      </c>
      <c r="B653">
        <v>2010</v>
      </c>
      <c r="C653" t="s">
        <v>17</v>
      </c>
      <c r="D653">
        <v>100460</v>
      </c>
      <c r="E653">
        <v>190000</v>
      </c>
      <c r="F653" t="s">
        <v>13</v>
      </c>
      <c r="G653" t="s">
        <v>14</v>
      </c>
      <c r="H653">
        <v>3</v>
      </c>
      <c r="I653">
        <v>1</v>
      </c>
      <c r="J653">
        <v>1100</v>
      </c>
      <c r="K653">
        <v>1.025846</v>
      </c>
      <c r="L653" t="s">
        <v>25</v>
      </c>
      <c r="M653">
        <f>V3__67[[#This Row],[Sale Price]]/V3__67[[#This Row],[carpet_area]]</f>
        <v>172.72727272727272</v>
      </c>
      <c r="N653">
        <f>IF(OR(V3__67[[#This Row],[Estimated Value]]="",V3__67[[#This Row],[Estimated Value]]=0),"",V3__67[[#This Row],[Sale Price]]-V3__67[[#This Row],[Estimated Value]])</f>
        <v>89540</v>
      </c>
      <c r="O653">
        <f>IF(OR(V3__67[[#This Row],[Estimated Value]]="",V3__67[[#This Row],[Estimated Value]]=0),"",(V3__67[[#This Row],[Sale Price]]-V3__67[[#This Row],[Estimated Value]])/V3__67[[#This Row],[Estimated Value]])</f>
        <v>0.89130001990842123</v>
      </c>
      <c r="P653" t="str">
        <f t="shared" si="10"/>
        <v>Above Estimate</v>
      </c>
    </row>
    <row r="654" spans="1:16" x14ac:dyDescent="0.3">
      <c r="A654" s="1">
        <v>40467</v>
      </c>
      <c r="B654">
        <v>2010</v>
      </c>
      <c r="C654" t="s">
        <v>17</v>
      </c>
      <c r="D654">
        <v>75810</v>
      </c>
      <c r="E654">
        <v>141226</v>
      </c>
      <c r="F654" t="s">
        <v>13</v>
      </c>
      <c r="G654" t="s">
        <v>14</v>
      </c>
      <c r="H654">
        <v>3</v>
      </c>
      <c r="I654">
        <v>3</v>
      </c>
      <c r="J654">
        <v>1033</v>
      </c>
      <c r="K654">
        <v>1.025846</v>
      </c>
      <c r="L654" t="s">
        <v>15</v>
      </c>
      <c r="M654">
        <f>V3__67[[#This Row],[Sale Price]]/V3__67[[#This Row],[carpet_area]]</f>
        <v>136.71442400774444</v>
      </c>
      <c r="N654">
        <f>IF(OR(V3__67[[#This Row],[Estimated Value]]="",V3__67[[#This Row],[Estimated Value]]=0),"",V3__67[[#This Row],[Sale Price]]-V3__67[[#This Row],[Estimated Value]])</f>
        <v>65416</v>
      </c>
      <c r="O654">
        <f>IF(OR(V3__67[[#This Row],[Estimated Value]]="",V3__67[[#This Row],[Estimated Value]]=0),"",(V3__67[[#This Row],[Sale Price]]-V3__67[[#This Row],[Estimated Value]])/V3__67[[#This Row],[Estimated Value]])</f>
        <v>0.86289407729850942</v>
      </c>
      <c r="P654" t="str">
        <f t="shared" si="10"/>
        <v>Above Estimate</v>
      </c>
    </row>
    <row r="655" spans="1:16" x14ac:dyDescent="0.3">
      <c r="A655" s="1">
        <v>40468</v>
      </c>
      <c r="B655">
        <v>2010</v>
      </c>
      <c r="C655" t="s">
        <v>29</v>
      </c>
      <c r="D655">
        <v>153000</v>
      </c>
      <c r="E655">
        <v>225000</v>
      </c>
      <c r="F655" t="s">
        <v>13</v>
      </c>
      <c r="G655" t="s">
        <v>14</v>
      </c>
      <c r="H655">
        <v>3</v>
      </c>
      <c r="I655">
        <v>1</v>
      </c>
      <c r="J655">
        <v>964</v>
      </c>
      <c r="K655">
        <v>1.025846</v>
      </c>
      <c r="L655" t="s">
        <v>16</v>
      </c>
      <c r="M655">
        <f>V3__67[[#This Row],[Sale Price]]/V3__67[[#This Row],[carpet_area]]</f>
        <v>233.40248962655602</v>
      </c>
      <c r="N655">
        <f>IF(OR(V3__67[[#This Row],[Estimated Value]]="",V3__67[[#This Row],[Estimated Value]]=0),"",V3__67[[#This Row],[Sale Price]]-V3__67[[#This Row],[Estimated Value]])</f>
        <v>72000</v>
      </c>
      <c r="O655">
        <f>IF(OR(V3__67[[#This Row],[Estimated Value]]="",V3__67[[#This Row],[Estimated Value]]=0),"",(V3__67[[#This Row],[Sale Price]]-V3__67[[#This Row],[Estimated Value]])/V3__67[[#This Row],[Estimated Value]])</f>
        <v>0.47058823529411764</v>
      </c>
      <c r="P655" t="str">
        <f t="shared" si="10"/>
        <v>Above Estimate</v>
      </c>
    </row>
    <row r="656" spans="1:16" x14ac:dyDescent="0.3">
      <c r="A656" s="1">
        <v>40469</v>
      </c>
      <c r="B656">
        <v>2010</v>
      </c>
      <c r="C656" t="s">
        <v>26</v>
      </c>
      <c r="D656">
        <v>433510</v>
      </c>
      <c r="E656">
        <v>555000</v>
      </c>
      <c r="F656" t="s">
        <v>13</v>
      </c>
      <c r="G656" t="s">
        <v>14</v>
      </c>
      <c r="H656">
        <v>3</v>
      </c>
      <c r="I656">
        <v>2</v>
      </c>
      <c r="J656">
        <v>1056</v>
      </c>
      <c r="K656">
        <v>1.025846</v>
      </c>
      <c r="L656" t="s">
        <v>22</v>
      </c>
      <c r="M656">
        <f>V3__67[[#This Row],[Sale Price]]/V3__67[[#This Row],[carpet_area]]</f>
        <v>525.56818181818187</v>
      </c>
      <c r="N656">
        <f>IF(OR(V3__67[[#This Row],[Estimated Value]]="",V3__67[[#This Row],[Estimated Value]]=0),"",V3__67[[#This Row],[Sale Price]]-V3__67[[#This Row],[Estimated Value]])</f>
        <v>121490</v>
      </c>
      <c r="O656">
        <f>IF(OR(V3__67[[#This Row],[Estimated Value]]="",V3__67[[#This Row],[Estimated Value]]=0),"",(V3__67[[#This Row],[Sale Price]]-V3__67[[#This Row],[Estimated Value]])/V3__67[[#This Row],[Estimated Value]])</f>
        <v>0.28024728379968167</v>
      </c>
      <c r="P656" t="str">
        <f t="shared" si="10"/>
        <v>Above Estimate</v>
      </c>
    </row>
    <row r="657" spans="1:16" x14ac:dyDescent="0.3">
      <c r="A657" s="1">
        <v>40470</v>
      </c>
      <c r="B657">
        <v>2010</v>
      </c>
      <c r="C657" t="s">
        <v>29</v>
      </c>
      <c r="D657">
        <v>254600</v>
      </c>
      <c r="E657">
        <v>157500</v>
      </c>
      <c r="F657" t="s">
        <v>13</v>
      </c>
      <c r="G657" t="s">
        <v>14</v>
      </c>
      <c r="H657">
        <v>3</v>
      </c>
      <c r="I657">
        <v>2</v>
      </c>
      <c r="J657">
        <v>1073</v>
      </c>
      <c r="K657">
        <v>1.025846</v>
      </c>
      <c r="L657" t="s">
        <v>16</v>
      </c>
      <c r="M657">
        <f>V3__67[[#This Row],[Sale Price]]/V3__67[[#This Row],[carpet_area]]</f>
        <v>146.784715750233</v>
      </c>
      <c r="N657">
        <f>IF(OR(V3__67[[#This Row],[Estimated Value]]="",V3__67[[#This Row],[Estimated Value]]=0),"",V3__67[[#This Row],[Sale Price]]-V3__67[[#This Row],[Estimated Value]])</f>
        <v>-97100</v>
      </c>
      <c r="O657">
        <f>IF(OR(V3__67[[#This Row],[Estimated Value]]="",V3__67[[#This Row],[Estimated Value]]=0),"",(V3__67[[#This Row],[Sale Price]]-V3__67[[#This Row],[Estimated Value]])/V3__67[[#This Row],[Estimated Value]])</f>
        <v>-0.38138256087981148</v>
      </c>
      <c r="P657" t="str">
        <f t="shared" si="10"/>
        <v>Below Estimate</v>
      </c>
    </row>
    <row r="658" spans="1:16" x14ac:dyDescent="0.3">
      <c r="A658" s="1">
        <v>40471</v>
      </c>
      <c r="B658">
        <v>2010</v>
      </c>
      <c r="C658" t="s">
        <v>29</v>
      </c>
      <c r="D658">
        <v>254600</v>
      </c>
      <c r="E658">
        <v>157500</v>
      </c>
      <c r="F658" t="s">
        <v>13</v>
      </c>
      <c r="G658" t="s">
        <v>14</v>
      </c>
      <c r="H658">
        <v>3</v>
      </c>
      <c r="I658">
        <v>3</v>
      </c>
      <c r="J658">
        <v>1000</v>
      </c>
      <c r="K658">
        <v>1.025846</v>
      </c>
      <c r="L658" t="s">
        <v>16</v>
      </c>
      <c r="M658">
        <f>V3__67[[#This Row],[Sale Price]]/V3__67[[#This Row],[carpet_area]]</f>
        <v>157.5</v>
      </c>
      <c r="N658">
        <f>IF(OR(V3__67[[#This Row],[Estimated Value]]="",V3__67[[#This Row],[Estimated Value]]=0),"",V3__67[[#This Row],[Sale Price]]-V3__67[[#This Row],[Estimated Value]])</f>
        <v>-97100</v>
      </c>
      <c r="O658">
        <f>IF(OR(V3__67[[#This Row],[Estimated Value]]="",V3__67[[#This Row],[Estimated Value]]=0),"",(V3__67[[#This Row],[Sale Price]]-V3__67[[#This Row],[Estimated Value]])/V3__67[[#This Row],[Estimated Value]])</f>
        <v>-0.38138256087981148</v>
      </c>
      <c r="P658" t="str">
        <f t="shared" si="10"/>
        <v>Below Estimate</v>
      </c>
    </row>
    <row r="659" spans="1:16" x14ac:dyDescent="0.3">
      <c r="A659" s="1">
        <v>40472</v>
      </c>
      <c r="B659">
        <v>2010</v>
      </c>
      <c r="C659" t="s">
        <v>17</v>
      </c>
      <c r="D659">
        <v>133340</v>
      </c>
      <c r="E659">
        <v>190500</v>
      </c>
      <c r="F659" t="s">
        <v>13</v>
      </c>
      <c r="G659" t="s">
        <v>14</v>
      </c>
      <c r="H659">
        <v>3</v>
      </c>
      <c r="I659">
        <v>3</v>
      </c>
      <c r="J659">
        <v>956</v>
      </c>
      <c r="K659">
        <v>1.025846</v>
      </c>
      <c r="L659" t="s">
        <v>22</v>
      </c>
      <c r="M659">
        <f>V3__67[[#This Row],[Sale Price]]/V3__67[[#This Row],[carpet_area]]</f>
        <v>199.26778242677824</v>
      </c>
      <c r="N659">
        <f>IF(OR(V3__67[[#This Row],[Estimated Value]]="",V3__67[[#This Row],[Estimated Value]]=0),"",V3__67[[#This Row],[Sale Price]]-V3__67[[#This Row],[Estimated Value]])</f>
        <v>57160</v>
      </c>
      <c r="O659">
        <f>IF(OR(V3__67[[#This Row],[Estimated Value]]="",V3__67[[#This Row],[Estimated Value]]=0),"",(V3__67[[#This Row],[Sale Price]]-V3__67[[#This Row],[Estimated Value]])/V3__67[[#This Row],[Estimated Value]])</f>
        <v>0.42867856607169641</v>
      </c>
      <c r="P659" t="str">
        <f t="shared" si="10"/>
        <v>Above Estimate</v>
      </c>
    </row>
    <row r="660" spans="1:16" x14ac:dyDescent="0.3">
      <c r="A660" s="1">
        <v>40473</v>
      </c>
      <c r="B660">
        <v>2010</v>
      </c>
      <c r="C660" t="s">
        <v>21</v>
      </c>
      <c r="D660">
        <v>1870470</v>
      </c>
      <c r="E660">
        <v>2000000</v>
      </c>
      <c r="F660" t="s">
        <v>13</v>
      </c>
      <c r="G660" t="s">
        <v>14</v>
      </c>
      <c r="H660">
        <v>3</v>
      </c>
      <c r="I660">
        <v>2</v>
      </c>
      <c r="J660">
        <v>1084</v>
      </c>
      <c r="K660">
        <v>1.025846</v>
      </c>
      <c r="L660" t="s">
        <v>25</v>
      </c>
      <c r="M660">
        <f>V3__67[[#This Row],[Sale Price]]/V3__67[[#This Row],[carpet_area]]</f>
        <v>1845.0184501845019</v>
      </c>
      <c r="N660">
        <f>IF(OR(V3__67[[#This Row],[Estimated Value]]="",V3__67[[#This Row],[Estimated Value]]=0),"",V3__67[[#This Row],[Sale Price]]-V3__67[[#This Row],[Estimated Value]])</f>
        <v>129530</v>
      </c>
      <c r="O660">
        <f>IF(OR(V3__67[[#This Row],[Estimated Value]]="",V3__67[[#This Row],[Estimated Value]]=0),"",(V3__67[[#This Row],[Sale Price]]-V3__67[[#This Row],[Estimated Value]])/V3__67[[#This Row],[Estimated Value]])</f>
        <v>6.9249974605313097E-2</v>
      </c>
      <c r="P660" t="str">
        <f t="shared" si="10"/>
        <v>Above Estimate</v>
      </c>
    </row>
    <row r="661" spans="1:16" x14ac:dyDescent="0.3">
      <c r="A661" s="1">
        <v>40474</v>
      </c>
      <c r="B661">
        <v>2010</v>
      </c>
      <c r="C661" t="s">
        <v>29</v>
      </c>
      <c r="D661">
        <v>146300</v>
      </c>
      <c r="E661">
        <v>255000</v>
      </c>
      <c r="F661" t="s">
        <v>13</v>
      </c>
      <c r="G661" t="s">
        <v>14</v>
      </c>
      <c r="H661">
        <v>3</v>
      </c>
      <c r="I661">
        <v>1</v>
      </c>
      <c r="J661">
        <v>1027</v>
      </c>
      <c r="K661">
        <v>1.025846</v>
      </c>
      <c r="L661" t="s">
        <v>22</v>
      </c>
      <c r="M661">
        <f>V3__67[[#This Row],[Sale Price]]/V3__67[[#This Row],[carpet_area]]</f>
        <v>248.29600778967867</v>
      </c>
      <c r="N661">
        <f>IF(OR(V3__67[[#This Row],[Estimated Value]]="",V3__67[[#This Row],[Estimated Value]]=0),"",V3__67[[#This Row],[Sale Price]]-V3__67[[#This Row],[Estimated Value]])</f>
        <v>108700</v>
      </c>
      <c r="O661">
        <f>IF(OR(V3__67[[#This Row],[Estimated Value]]="",V3__67[[#This Row],[Estimated Value]]=0),"",(V3__67[[#This Row],[Sale Price]]-V3__67[[#This Row],[Estimated Value]])/V3__67[[#This Row],[Estimated Value]])</f>
        <v>0.74299384825700621</v>
      </c>
      <c r="P661" t="str">
        <f t="shared" si="10"/>
        <v>Above Estimate</v>
      </c>
    </row>
    <row r="662" spans="1:16" x14ac:dyDescent="0.3">
      <c r="A662" s="1">
        <v>40475</v>
      </c>
      <c r="B662">
        <v>2010</v>
      </c>
      <c r="C662" t="s">
        <v>17</v>
      </c>
      <c r="D662">
        <v>79600</v>
      </c>
      <c r="E662">
        <v>177371</v>
      </c>
      <c r="F662" t="s">
        <v>13</v>
      </c>
      <c r="G662" t="s">
        <v>14</v>
      </c>
      <c r="H662">
        <v>3</v>
      </c>
      <c r="I662">
        <v>1</v>
      </c>
      <c r="J662">
        <v>941</v>
      </c>
      <c r="K662">
        <v>1.025846</v>
      </c>
      <c r="L662" t="s">
        <v>22</v>
      </c>
      <c r="M662">
        <f>V3__67[[#This Row],[Sale Price]]/V3__67[[#This Row],[carpet_area]]</f>
        <v>188.49202975557918</v>
      </c>
      <c r="N662">
        <f>IF(OR(V3__67[[#This Row],[Estimated Value]]="",V3__67[[#This Row],[Estimated Value]]=0),"",V3__67[[#This Row],[Sale Price]]-V3__67[[#This Row],[Estimated Value]])</f>
        <v>97771</v>
      </c>
      <c r="O662">
        <f>IF(OR(V3__67[[#This Row],[Estimated Value]]="",V3__67[[#This Row],[Estimated Value]]=0),"",(V3__67[[#This Row],[Sale Price]]-V3__67[[#This Row],[Estimated Value]])/V3__67[[#This Row],[Estimated Value]])</f>
        <v>1.2282788944723617</v>
      </c>
      <c r="P662" t="str">
        <f t="shared" si="10"/>
        <v>Above Estimate</v>
      </c>
    </row>
    <row r="663" spans="1:16" x14ac:dyDescent="0.3">
      <c r="A663" s="1">
        <v>40476</v>
      </c>
      <c r="B663">
        <v>2010</v>
      </c>
      <c r="C663" t="s">
        <v>29</v>
      </c>
      <c r="D663">
        <v>178900</v>
      </c>
      <c r="E663">
        <v>268500</v>
      </c>
      <c r="F663" t="s">
        <v>13</v>
      </c>
      <c r="G663" t="s">
        <v>14</v>
      </c>
      <c r="H663">
        <v>3</v>
      </c>
      <c r="I663">
        <v>3</v>
      </c>
      <c r="J663">
        <v>978</v>
      </c>
      <c r="K663">
        <v>1.025846</v>
      </c>
      <c r="L663" t="s">
        <v>25</v>
      </c>
      <c r="M663">
        <f>V3__67[[#This Row],[Sale Price]]/V3__67[[#This Row],[carpet_area]]</f>
        <v>274.53987730061351</v>
      </c>
      <c r="N663">
        <f>IF(OR(V3__67[[#This Row],[Estimated Value]]="",V3__67[[#This Row],[Estimated Value]]=0),"",V3__67[[#This Row],[Sale Price]]-V3__67[[#This Row],[Estimated Value]])</f>
        <v>89600</v>
      </c>
      <c r="O663">
        <f>IF(OR(V3__67[[#This Row],[Estimated Value]]="",V3__67[[#This Row],[Estimated Value]]=0),"",(V3__67[[#This Row],[Sale Price]]-V3__67[[#This Row],[Estimated Value]])/V3__67[[#This Row],[Estimated Value]])</f>
        <v>0.50083845723868081</v>
      </c>
      <c r="P663" t="str">
        <f t="shared" si="10"/>
        <v>Above Estimate</v>
      </c>
    </row>
    <row r="664" spans="1:16" x14ac:dyDescent="0.3">
      <c r="A664" s="1">
        <v>40477</v>
      </c>
      <c r="B664">
        <v>2010</v>
      </c>
      <c r="C664" t="s">
        <v>17</v>
      </c>
      <c r="D664">
        <v>109420</v>
      </c>
      <c r="E664">
        <v>197024</v>
      </c>
      <c r="F664" t="s">
        <v>13</v>
      </c>
      <c r="G664" t="s">
        <v>14</v>
      </c>
      <c r="H664">
        <v>3</v>
      </c>
      <c r="I664">
        <v>2</v>
      </c>
      <c r="J664">
        <v>1023</v>
      </c>
      <c r="K664">
        <v>1.025846</v>
      </c>
      <c r="L664" t="s">
        <v>16</v>
      </c>
      <c r="M664">
        <f>V3__67[[#This Row],[Sale Price]]/V3__67[[#This Row],[carpet_area]]</f>
        <v>192.59433040078201</v>
      </c>
      <c r="N664">
        <f>IF(OR(V3__67[[#This Row],[Estimated Value]]="",V3__67[[#This Row],[Estimated Value]]=0),"",V3__67[[#This Row],[Sale Price]]-V3__67[[#This Row],[Estimated Value]])</f>
        <v>87604</v>
      </c>
      <c r="O664">
        <f>IF(OR(V3__67[[#This Row],[Estimated Value]]="",V3__67[[#This Row],[Estimated Value]]=0),"",(V3__67[[#This Row],[Sale Price]]-V3__67[[#This Row],[Estimated Value]])/V3__67[[#This Row],[Estimated Value]])</f>
        <v>0.80062145859989031</v>
      </c>
      <c r="P664" t="str">
        <f t="shared" si="10"/>
        <v>Above Estimate</v>
      </c>
    </row>
    <row r="665" spans="1:16" x14ac:dyDescent="0.3">
      <c r="A665" s="1">
        <v>40478</v>
      </c>
      <c r="B665">
        <v>2010</v>
      </c>
      <c r="C665" t="s">
        <v>17</v>
      </c>
      <c r="D665">
        <v>144340</v>
      </c>
      <c r="E665">
        <v>57500</v>
      </c>
      <c r="F665" t="s">
        <v>13</v>
      </c>
      <c r="G665" t="s">
        <v>14</v>
      </c>
      <c r="H665">
        <v>3</v>
      </c>
      <c r="I665">
        <v>2</v>
      </c>
      <c r="J665">
        <v>965</v>
      </c>
      <c r="K665">
        <v>1.025846</v>
      </c>
      <c r="L665" t="s">
        <v>15</v>
      </c>
      <c r="M665">
        <f>V3__67[[#This Row],[Sale Price]]/V3__67[[#This Row],[carpet_area]]</f>
        <v>59.585492227979273</v>
      </c>
      <c r="N665">
        <f>IF(OR(V3__67[[#This Row],[Estimated Value]]="",V3__67[[#This Row],[Estimated Value]]=0),"",V3__67[[#This Row],[Sale Price]]-V3__67[[#This Row],[Estimated Value]])</f>
        <v>-86840</v>
      </c>
      <c r="O665">
        <f>IF(OR(V3__67[[#This Row],[Estimated Value]]="",V3__67[[#This Row],[Estimated Value]]=0),"",(V3__67[[#This Row],[Sale Price]]-V3__67[[#This Row],[Estimated Value]])/V3__67[[#This Row],[Estimated Value]])</f>
        <v>-0.60163502840515448</v>
      </c>
      <c r="P665" t="str">
        <f t="shared" si="10"/>
        <v>Below Estimate</v>
      </c>
    </row>
    <row r="666" spans="1:16" x14ac:dyDescent="0.3">
      <c r="A666" s="1">
        <v>40479</v>
      </c>
      <c r="B666">
        <v>2010</v>
      </c>
      <c r="C666" t="s">
        <v>26</v>
      </c>
      <c r="D666">
        <v>549780</v>
      </c>
      <c r="E666">
        <v>690000</v>
      </c>
      <c r="F666" t="s">
        <v>13</v>
      </c>
      <c r="G666" t="s">
        <v>14</v>
      </c>
      <c r="H666">
        <v>3</v>
      </c>
      <c r="I666">
        <v>2</v>
      </c>
      <c r="J666">
        <v>967</v>
      </c>
      <c r="K666">
        <v>1.025846</v>
      </c>
      <c r="L666" t="s">
        <v>15</v>
      </c>
      <c r="M666">
        <f>V3__67[[#This Row],[Sale Price]]/V3__67[[#This Row],[carpet_area]]</f>
        <v>713.54705274043431</v>
      </c>
      <c r="N666">
        <f>IF(OR(V3__67[[#This Row],[Estimated Value]]="",V3__67[[#This Row],[Estimated Value]]=0),"",V3__67[[#This Row],[Sale Price]]-V3__67[[#This Row],[Estimated Value]])</f>
        <v>140220</v>
      </c>
      <c r="O666">
        <f>IF(OR(V3__67[[#This Row],[Estimated Value]]="",V3__67[[#This Row],[Estimated Value]]=0),"",(V3__67[[#This Row],[Sale Price]]-V3__67[[#This Row],[Estimated Value]])/V3__67[[#This Row],[Estimated Value]])</f>
        <v>0.25504747353486851</v>
      </c>
      <c r="P666" t="str">
        <f t="shared" si="10"/>
        <v>Above Estimate</v>
      </c>
    </row>
    <row r="667" spans="1:16" x14ac:dyDescent="0.3">
      <c r="A667" s="1">
        <v>40480</v>
      </c>
      <c r="B667">
        <v>2010</v>
      </c>
      <c r="C667" t="s">
        <v>26</v>
      </c>
      <c r="D667">
        <v>880040</v>
      </c>
      <c r="E667">
        <v>950000</v>
      </c>
      <c r="F667" t="s">
        <v>13</v>
      </c>
      <c r="G667" t="s">
        <v>14</v>
      </c>
      <c r="H667">
        <v>3</v>
      </c>
      <c r="I667">
        <v>1</v>
      </c>
      <c r="J667">
        <v>1084</v>
      </c>
      <c r="K667">
        <v>1.025846</v>
      </c>
      <c r="L667" t="s">
        <v>22</v>
      </c>
      <c r="M667">
        <f>V3__67[[#This Row],[Sale Price]]/V3__67[[#This Row],[carpet_area]]</f>
        <v>876.38376383763841</v>
      </c>
      <c r="N667">
        <f>IF(OR(V3__67[[#This Row],[Estimated Value]]="",V3__67[[#This Row],[Estimated Value]]=0),"",V3__67[[#This Row],[Sale Price]]-V3__67[[#This Row],[Estimated Value]])</f>
        <v>69960</v>
      </c>
      <c r="O667">
        <f>IF(OR(V3__67[[#This Row],[Estimated Value]]="",V3__67[[#This Row],[Estimated Value]]=0),"",(V3__67[[#This Row],[Sale Price]]-V3__67[[#This Row],[Estimated Value]])/V3__67[[#This Row],[Estimated Value]])</f>
        <v>7.9496386527885099E-2</v>
      </c>
      <c r="P667" t="str">
        <f t="shared" si="10"/>
        <v>Above Estimate</v>
      </c>
    </row>
    <row r="668" spans="1:16" x14ac:dyDescent="0.3">
      <c r="A668" s="1">
        <v>40481</v>
      </c>
      <c r="B668">
        <v>2010</v>
      </c>
      <c r="C668" t="s">
        <v>29</v>
      </c>
      <c r="D668">
        <v>186200</v>
      </c>
      <c r="E668">
        <v>355000</v>
      </c>
      <c r="F668" t="s">
        <v>13</v>
      </c>
      <c r="G668" t="s">
        <v>14</v>
      </c>
      <c r="H668">
        <v>3</v>
      </c>
      <c r="I668">
        <v>1</v>
      </c>
      <c r="J668">
        <v>1024</v>
      </c>
      <c r="K668">
        <v>1.025846</v>
      </c>
      <c r="L668" t="s">
        <v>25</v>
      </c>
      <c r="M668">
        <f>V3__67[[#This Row],[Sale Price]]/V3__67[[#This Row],[carpet_area]]</f>
        <v>346.6796875</v>
      </c>
      <c r="N668">
        <f>IF(OR(V3__67[[#This Row],[Estimated Value]]="",V3__67[[#This Row],[Estimated Value]]=0),"",V3__67[[#This Row],[Sale Price]]-V3__67[[#This Row],[Estimated Value]])</f>
        <v>168800</v>
      </c>
      <c r="O668">
        <f>IF(OR(V3__67[[#This Row],[Estimated Value]]="",V3__67[[#This Row],[Estimated Value]]=0),"",(V3__67[[#This Row],[Sale Price]]-V3__67[[#This Row],[Estimated Value]])/V3__67[[#This Row],[Estimated Value]])</f>
        <v>0.90655209452201935</v>
      </c>
      <c r="P668" t="str">
        <f t="shared" si="10"/>
        <v>Above Estimate</v>
      </c>
    </row>
    <row r="669" spans="1:16" x14ac:dyDescent="0.3">
      <c r="A669" s="1">
        <v>40482</v>
      </c>
      <c r="B669">
        <v>2010</v>
      </c>
      <c r="C669" t="s">
        <v>29</v>
      </c>
      <c r="D669">
        <v>243400</v>
      </c>
      <c r="E669">
        <v>380000</v>
      </c>
      <c r="F669" t="s">
        <v>13</v>
      </c>
      <c r="G669" t="s">
        <v>14</v>
      </c>
      <c r="H669">
        <v>3</v>
      </c>
      <c r="I669">
        <v>1</v>
      </c>
      <c r="J669">
        <v>1056</v>
      </c>
      <c r="K669">
        <v>1.025846</v>
      </c>
      <c r="L669" t="s">
        <v>25</v>
      </c>
      <c r="M669">
        <f>V3__67[[#This Row],[Sale Price]]/V3__67[[#This Row],[carpet_area]]</f>
        <v>359.84848484848487</v>
      </c>
      <c r="N669">
        <f>IF(OR(V3__67[[#This Row],[Estimated Value]]="",V3__67[[#This Row],[Estimated Value]]=0),"",V3__67[[#This Row],[Sale Price]]-V3__67[[#This Row],[Estimated Value]])</f>
        <v>136600</v>
      </c>
      <c r="O669">
        <f>IF(OR(V3__67[[#This Row],[Estimated Value]]="",V3__67[[#This Row],[Estimated Value]]=0),"",(V3__67[[#This Row],[Sale Price]]-V3__67[[#This Row],[Estimated Value]])/V3__67[[#This Row],[Estimated Value]])</f>
        <v>0.56121610517666398</v>
      </c>
      <c r="P669" t="str">
        <f t="shared" si="10"/>
        <v>Above Estimate</v>
      </c>
    </row>
    <row r="670" spans="1:16" x14ac:dyDescent="0.3">
      <c r="A670" s="1">
        <v>40483</v>
      </c>
      <c r="B670">
        <v>2010</v>
      </c>
      <c r="C670" t="s">
        <v>18</v>
      </c>
      <c r="D670">
        <v>243950</v>
      </c>
      <c r="E670">
        <v>515000</v>
      </c>
      <c r="F670" t="s">
        <v>13</v>
      </c>
      <c r="G670" t="s">
        <v>14</v>
      </c>
      <c r="H670">
        <v>3</v>
      </c>
      <c r="I670">
        <v>3</v>
      </c>
      <c r="J670">
        <v>1008</v>
      </c>
      <c r="K670">
        <v>1.025846</v>
      </c>
      <c r="L670" t="s">
        <v>16</v>
      </c>
      <c r="M670">
        <f>V3__67[[#This Row],[Sale Price]]/V3__67[[#This Row],[carpet_area]]</f>
        <v>510.91269841269843</v>
      </c>
      <c r="N670">
        <f>IF(OR(V3__67[[#This Row],[Estimated Value]]="",V3__67[[#This Row],[Estimated Value]]=0),"",V3__67[[#This Row],[Sale Price]]-V3__67[[#This Row],[Estimated Value]])</f>
        <v>271050</v>
      </c>
      <c r="O670">
        <f>IF(OR(V3__67[[#This Row],[Estimated Value]]="",V3__67[[#This Row],[Estimated Value]]=0),"",(V3__67[[#This Row],[Sale Price]]-V3__67[[#This Row],[Estimated Value]])/V3__67[[#This Row],[Estimated Value]])</f>
        <v>1.1110883377741341</v>
      </c>
      <c r="P670" t="str">
        <f t="shared" si="10"/>
        <v>Above Estimate</v>
      </c>
    </row>
    <row r="671" spans="1:16" x14ac:dyDescent="0.3">
      <c r="A671" s="1">
        <v>40484</v>
      </c>
      <c r="B671">
        <v>2010</v>
      </c>
      <c r="C671" t="s">
        <v>17</v>
      </c>
      <c r="D671">
        <v>113330</v>
      </c>
      <c r="E671">
        <v>170000</v>
      </c>
      <c r="F671" t="s">
        <v>23</v>
      </c>
      <c r="G671" t="s">
        <v>24</v>
      </c>
      <c r="H671">
        <v>6</v>
      </c>
      <c r="I671">
        <v>4</v>
      </c>
      <c r="J671">
        <v>2047</v>
      </c>
      <c r="K671">
        <v>1.025846</v>
      </c>
      <c r="L671" t="s">
        <v>25</v>
      </c>
      <c r="M671">
        <f>V3__67[[#This Row],[Sale Price]]/V3__67[[#This Row],[carpet_area]]</f>
        <v>83.048363458720075</v>
      </c>
      <c r="N671">
        <f>IF(OR(V3__67[[#This Row],[Estimated Value]]="",V3__67[[#This Row],[Estimated Value]]=0),"",V3__67[[#This Row],[Sale Price]]-V3__67[[#This Row],[Estimated Value]])</f>
        <v>56670</v>
      </c>
      <c r="O671">
        <f>IF(OR(V3__67[[#This Row],[Estimated Value]]="",V3__67[[#This Row],[Estimated Value]]=0),"",(V3__67[[#This Row],[Sale Price]]-V3__67[[#This Row],[Estimated Value]])/V3__67[[#This Row],[Estimated Value]])</f>
        <v>0.50004411894467482</v>
      </c>
      <c r="P671" t="str">
        <f t="shared" si="10"/>
        <v>Above Estimate</v>
      </c>
    </row>
    <row r="672" spans="1:16" x14ac:dyDescent="0.3">
      <c r="A672" s="1">
        <v>40485</v>
      </c>
      <c r="B672">
        <v>2010</v>
      </c>
      <c r="C672" t="s">
        <v>26</v>
      </c>
      <c r="D672">
        <v>589400</v>
      </c>
      <c r="E672">
        <v>750000</v>
      </c>
      <c r="F672" t="s">
        <v>13</v>
      </c>
      <c r="G672" t="s">
        <v>14</v>
      </c>
      <c r="H672">
        <v>3</v>
      </c>
      <c r="I672">
        <v>2</v>
      </c>
      <c r="J672">
        <v>1006</v>
      </c>
      <c r="K672">
        <v>1.025846</v>
      </c>
      <c r="L672" t="s">
        <v>16</v>
      </c>
      <c r="M672">
        <f>V3__67[[#This Row],[Sale Price]]/V3__67[[#This Row],[carpet_area]]</f>
        <v>745.52683896620283</v>
      </c>
      <c r="N672">
        <f>IF(OR(V3__67[[#This Row],[Estimated Value]]="",V3__67[[#This Row],[Estimated Value]]=0),"",V3__67[[#This Row],[Sale Price]]-V3__67[[#This Row],[Estimated Value]])</f>
        <v>160600</v>
      </c>
      <c r="O672">
        <f>IF(OR(V3__67[[#This Row],[Estimated Value]]="",V3__67[[#This Row],[Estimated Value]]=0),"",(V3__67[[#This Row],[Sale Price]]-V3__67[[#This Row],[Estimated Value]])/V3__67[[#This Row],[Estimated Value]])</f>
        <v>0.27248048863250762</v>
      </c>
      <c r="P672" t="str">
        <f t="shared" si="10"/>
        <v>Above Estimate</v>
      </c>
    </row>
    <row r="673" spans="1:16" x14ac:dyDescent="0.3">
      <c r="A673" s="1">
        <v>40486</v>
      </c>
      <c r="B673">
        <v>2010</v>
      </c>
      <c r="C673" t="s">
        <v>26</v>
      </c>
      <c r="D673">
        <v>959350</v>
      </c>
      <c r="E673">
        <v>1800000</v>
      </c>
      <c r="F673" t="s">
        <v>13</v>
      </c>
      <c r="G673" t="s">
        <v>14</v>
      </c>
      <c r="H673">
        <v>3</v>
      </c>
      <c r="I673">
        <v>2</v>
      </c>
      <c r="J673">
        <v>1099</v>
      </c>
      <c r="K673">
        <v>1.025846</v>
      </c>
      <c r="L673" t="s">
        <v>16</v>
      </c>
      <c r="M673">
        <f>V3__67[[#This Row],[Sale Price]]/V3__67[[#This Row],[carpet_area]]</f>
        <v>1637.8525932666059</v>
      </c>
      <c r="N673">
        <f>IF(OR(V3__67[[#This Row],[Estimated Value]]="",V3__67[[#This Row],[Estimated Value]]=0),"",V3__67[[#This Row],[Sale Price]]-V3__67[[#This Row],[Estimated Value]])</f>
        <v>840650</v>
      </c>
      <c r="O673">
        <f>IF(OR(V3__67[[#This Row],[Estimated Value]]="",V3__67[[#This Row],[Estimated Value]]=0),"",(V3__67[[#This Row],[Sale Price]]-V3__67[[#This Row],[Estimated Value]])/V3__67[[#This Row],[Estimated Value]])</f>
        <v>0.87627039141085106</v>
      </c>
      <c r="P673" t="str">
        <f t="shared" si="10"/>
        <v>Above Estimate</v>
      </c>
    </row>
    <row r="674" spans="1:16" x14ac:dyDescent="0.3">
      <c r="A674" s="1">
        <v>40487</v>
      </c>
      <c r="B674">
        <v>2010</v>
      </c>
      <c r="C674" t="s">
        <v>29</v>
      </c>
      <c r="D674">
        <v>206600</v>
      </c>
      <c r="E674">
        <v>318000</v>
      </c>
      <c r="F674" t="s">
        <v>13</v>
      </c>
      <c r="G674" t="s">
        <v>14</v>
      </c>
      <c r="H674">
        <v>3</v>
      </c>
      <c r="I674">
        <v>2</v>
      </c>
      <c r="J674">
        <v>938</v>
      </c>
      <c r="K674">
        <v>1.025846</v>
      </c>
      <c r="L674" t="s">
        <v>16</v>
      </c>
      <c r="M674">
        <f>V3__67[[#This Row],[Sale Price]]/V3__67[[#This Row],[carpet_area]]</f>
        <v>339.01918976545841</v>
      </c>
      <c r="N674">
        <f>IF(OR(V3__67[[#This Row],[Estimated Value]]="",V3__67[[#This Row],[Estimated Value]]=0),"",V3__67[[#This Row],[Sale Price]]-V3__67[[#This Row],[Estimated Value]])</f>
        <v>111400</v>
      </c>
      <c r="O674">
        <f>IF(OR(V3__67[[#This Row],[Estimated Value]]="",V3__67[[#This Row],[Estimated Value]]=0),"",(V3__67[[#This Row],[Sale Price]]-V3__67[[#This Row],[Estimated Value]])/V3__67[[#This Row],[Estimated Value]])</f>
        <v>0.5392061955469506</v>
      </c>
      <c r="P674" t="str">
        <f t="shared" si="10"/>
        <v>Above Estimate</v>
      </c>
    </row>
    <row r="675" spans="1:16" x14ac:dyDescent="0.3">
      <c r="A675" s="1">
        <v>40488</v>
      </c>
      <c r="B675">
        <v>2010</v>
      </c>
      <c r="C675" t="s">
        <v>17</v>
      </c>
      <c r="D675">
        <v>96760</v>
      </c>
      <c r="E675">
        <v>95000</v>
      </c>
      <c r="F675" t="s">
        <v>19</v>
      </c>
      <c r="G675" t="s">
        <v>20</v>
      </c>
      <c r="H675">
        <v>4</v>
      </c>
      <c r="I675">
        <v>4</v>
      </c>
      <c r="J675">
        <v>1377</v>
      </c>
      <c r="K675">
        <v>1.025846</v>
      </c>
      <c r="L675" t="s">
        <v>22</v>
      </c>
      <c r="M675">
        <f>V3__67[[#This Row],[Sale Price]]/V3__67[[#This Row],[carpet_area]]</f>
        <v>68.990559186637611</v>
      </c>
      <c r="N675">
        <f>IF(OR(V3__67[[#This Row],[Estimated Value]]="",V3__67[[#This Row],[Estimated Value]]=0),"",V3__67[[#This Row],[Sale Price]]-V3__67[[#This Row],[Estimated Value]])</f>
        <v>-1760</v>
      </c>
      <c r="O675">
        <f>IF(OR(V3__67[[#This Row],[Estimated Value]]="",V3__67[[#This Row],[Estimated Value]]=0),"",(V3__67[[#This Row],[Sale Price]]-V3__67[[#This Row],[Estimated Value]])/V3__67[[#This Row],[Estimated Value]])</f>
        <v>-1.8189334435717238E-2</v>
      </c>
      <c r="P675" t="str">
        <f t="shared" si="10"/>
        <v>Below Estimate</v>
      </c>
    </row>
    <row r="676" spans="1:16" x14ac:dyDescent="0.3">
      <c r="A676" s="1">
        <v>40489</v>
      </c>
      <c r="B676">
        <v>2010</v>
      </c>
      <c r="C676" t="s">
        <v>29</v>
      </c>
      <c r="D676">
        <v>157600</v>
      </c>
      <c r="E676">
        <v>243800</v>
      </c>
      <c r="F676" t="s">
        <v>13</v>
      </c>
      <c r="G676" t="s">
        <v>14</v>
      </c>
      <c r="H676">
        <v>3</v>
      </c>
      <c r="I676">
        <v>1</v>
      </c>
      <c r="J676">
        <v>947</v>
      </c>
      <c r="K676">
        <v>1.025846</v>
      </c>
      <c r="L676" t="s">
        <v>15</v>
      </c>
      <c r="M676">
        <f>V3__67[[#This Row],[Sale Price]]/V3__67[[#This Row],[carpet_area]]</f>
        <v>257.44456177402321</v>
      </c>
      <c r="N676">
        <f>IF(OR(V3__67[[#This Row],[Estimated Value]]="",V3__67[[#This Row],[Estimated Value]]=0),"",V3__67[[#This Row],[Sale Price]]-V3__67[[#This Row],[Estimated Value]])</f>
        <v>86200</v>
      </c>
      <c r="O676">
        <f>IF(OR(V3__67[[#This Row],[Estimated Value]]="",V3__67[[#This Row],[Estimated Value]]=0),"",(V3__67[[#This Row],[Sale Price]]-V3__67[[#This Row],[Estimated Value]])/V3__67[[#This Row],[Estimated Value]])</f>
        <v>0.54695431472081213</v>
      </c>
      <c r="P676" t="str">
        <f t="shared" si="10"/>
        <v>Above Estimate</v>
      </c>
    </row>
    <row r="677" spans="1:16" x14ac:dyDescent="0.3">
      <c r="A677" s="1">
        <v>40490</v>
      </c>
      <c r="B677">
        <v>2010</v>
      </c>
      <c r="C677" t="s">
        <v>21</v>
      </c>
      <c r="D677">
        <v>1596980</v>
      </c>
      <c r="E677">
        <v>2075000</v>
      </c>
      <c r="F677" t="s">
        <v>13</v>
      </c>
      <c r="G677" t="s">
        <v>14</v>
      </c>
      <c r="H677">
        <v>3</v>
      </c>
      <c r="I677">
        <v>2</v>
      </c>
      <c r="J677">
        <v>953</v>
      </c>
      <c r="K677">
        <v>1.025846</v>
      </c>
      <c r="L677" t="s">
        <v>25</v>
      </c>
      <c r="M677">
        <f>V3__67[[#This Row],[Sale Price]]/V3__67[[#This Row],[carpet_area]]</f>
        <v>2177.3347324239244</v>
      </c>
      <c r="N677">
        <f>IF(OR(V3__67[[#This Row],[Estimated Value]]="",V3__67[[#This Row],[Estimated Value]]=0),"",V3__67[[#This Row],[Sale Price]]-V3__67[[#This Row],[Estimated Value]])</f>
        <v>478020</v>
      </c>
      <c r="O677">
        <f>IF(OR(V3__67[[#This Row],[Estimated Value]]="",V3__67[[#This Row],[Estimated Value]]=0),"",(V3__67[[#This Row],[Sale Price]]-V3__67[[#This Row],[Estimated Value]])/V3__67[[#This Row],[Estimated Value]])</f>
        <v>0.29932748061966963</v>
      </c>
      <c r="P677" t="str">
        <f t="shared" si="10"/>
        <v>Above Estimate</v>
      </c>
    </row>
    <row r="678" spans="1:16" x14ac:dyDescent="0.3">
      <c r="A678" s="1">
        <v>40491</v>
      </c>
      <c r="B678">
        <v>2010</v>
      </c>
      <c r="C678" t="s">
        <v>17</v>
      </c>
      <c r="D678">
        <v>138740</v>
      </c>
      <c r="E678">
        <v>180000</v>
      </c>
      <c r="F678" t="s">
        <v>13</v>
      </c>
      <c r="G678" t="s">
        <v>14</v>
      </c>
      <c r="H678">
        <v>3</v>
      </c>
      <c r="I678">
        <v>1</v>
      </c>
      <c r="J678">
        <v>967</v>
      </c>
      <c r="K678">
        <v>1.025846</v>
      </c>
      <c r="L678" t="s">
        <v>15</v>
      </c>
      <c r="M678">
        <f>V3__67[[#This Row],[Sale Price]]/V3__67[[#This Row],[carpet_area]]</f>
        <v>186.14270941054809</v>
      </c>
      <c r="N678">
        <f>IF(OR(V3__67[[#This Row],[Estimated Value]]="",V3__67[[#This Row],[Estimated Value]]=0),"",V3__67[[#This Row],[Sale Price]]-V3__67[[#This Row],[Estimated Value]])</f>
        <v>41260</v>
      </c>
      <c r="O678">
        <f>IF(OR(V3__67[[#This Row],[Estimated Value]]="",V3__67[[#This Row],[Estimated Value]]=0),"",(V3__67[[#This Row],[Sale Price]]-V3__67[[#This Row],[Estimated Value]])/V3__67[[#This Row],[Estimated Value]])</f>
        <v>0.29739080294075249</v>
      </c>
      <c r="P678" t="str">
        <f t="shared" si="10"/>
        <v>Above Estimate</v>
      </c>
    </row>
    <row r="679" spans="1:16" x14ac:dyDescent="0.3">
      <c r="A679" s="1">
        <v>40492</v>
      </c>
      <c r="B679">
        <v>2010</v>
      </c>
      <c r="C679" t="s">
        <v>29</v>
      </c>
      <c r="D679">
        <v>219800</v>
      </c>
      <c r="E679">
        <v>314000</v>
      </c>
      <c r="F679" t="s">
        <v>13</v>
      </c>
      <c r="G679" t="s">
        <v>14</v>
      </c>
      <c r="H679">
        <v>3</v>
      </c>
      <c r="I679">
        <v>1</v>
      </c>
      <c r="J679">
        <v>1051</v>
      </c>
      <c r="K679">
        <v>1.025846</v>
      </c>
      <c r="L679" t="s">
        <v>15</v>
      </c>
      <c r="M679">
        <f>V3__67[[#This Row],[Sale Price]]/V3__67[[#This Row],[carpet_area]]</f>
        <v>298.7630827783064</v>
      </c>
      <c r="N679">
        <f>IF(OR(V3__67[[#This Row],[Estimated Value]]="",V3__67[[#This Row],[Estimated Value]]=0),"",V3__67[[#This Row],[Sale Price]]-V3__67[[#This Row],[Estimated Value]])</f>
        <v>94200</v>
      </c>
      <c r="O679">
        <f>IF(OR(V3__67[[#This Row],[Estimated Value]]="",V3__67[[#This Row],[Estimated Value]]=0),"",(V3__67[[#This Row],[Sale Price]]-V3__67[[#This Row],[Estimated Value]])/V3__67[[#This Row],[Estimated Value]])</f>
        <v>0.42857142857142855</v>
      </c>
      <c r="P679" t="str">
        <f t="shared" si="10"/>
        <v>Above Estimate</v>
      </c>
    </row>
    <row r="680" spans="1:16" x14ac:dyDescent="0.3">
      <c r="A680" s="1">
        <v>40493</v>
      </c>
      <c r="B680">
        <v>2010</v>
      </c>
      <c r="C680" t="s">
        <v>17</v>
      </c>
      <c r="D680">
        <v>116070</v>
      </c>
      <c r="E680">
        <v>127500</v>
      </c>
      <c r="F680" t="s">
        <v>23</v>
      </c>
      <c r="G680" t="s">
        <v>24</v>
      </c>
      <c r="H680">
        <v>6</v>
      </c>
      <c r="I680">
        <v>6</v>
      </c>
      <c r="J680">
        <v>1833</v>
      </c>
      <c r="K680">
        <v>1.025846</v>
      </c>
      <c r="L680" t="s">
        <v>16</v>
      </c>
      <c r="M680">
        <f>V3__67[[#This Row],[Sale Price]]/V3__67[[#This Row],[carpet_area]]</f>
        <v>69.558101472995091</v>
      </c>
      <c r="N680">
        <f>IF(OR(V3__67[[#This Row],[Estimated Value]]="",V3__67[[#This Row],[Estimated Value]]=0),"",V3__67[[#This Row],[Sale Price]]-V3__67[[#This Row],[Estimated Value]])</f>
        <v>11430</v>
      </c>
      <c r="O680">
        <f>IF(OR(V3__67[[#This Row],[Estimated Value]]="",V3__67[[#This Row],[Estimated Value]]=0),"",(V3__67[[#This Row],[Sale Price]]-V3__67[[#This Row],[Estimated Value]])/V3__67[[#This Row],[Estimated Value]])</f>
        <v>9.8475058154561909E-2</v>
      </c>
      <c r="P680" t="str">
        <f t="shared" si="10"/>
        <v>Above Estimate</v>
      </c>
    </row>
    <row r="681" spans="1:16" x14ac:dyDescent="0.3">
      <c r="A681" s="1">
        <v>40494</v>
      </c>
      <c r="B681">
        <v>2010</v>
      </c>
      <c r="C681" t="s">
        <v>29</v>
      </c>
      <c r="D681">
        <v>219800</v>
      </c>
      <c r="E681">
        <v>318000</v>
      </c>
      <c r="F681" t="s">
        <v>13</v>
      </c>
      <c r="G681" t="s">
        <v>14</v>
      </c>
      <c r="H681">
        <v>3</v>
      </c>
      <c r="I681">
        <v>2</v>
      </c>
      <c r="J681">
        <v>1003</v>
      </c>
      <c r="K681">
        <v>1.025846</v>
      </c>
      <c r="L681" t="s">
        <v>25</v>
      </c>
      <c r="M681">
        <f>V3__67[[#This Row],[Sale Price]]/V3__67[[#This Row],[carpet_area]]</f>
        <v>317.04885343968095</v>
      </c>
      <c r="N681">
        <f>IF(OR(V3__67[[#This Row],[Estimated Value]]="",V3__67[[#This Row],[Estimated Value]]=0),"",V3__67[[#This Row],[Sale Price]]-V3__67[[#This Row],[Estimated Value]])</f>
        <v>98200</v>
      </c>
      <c r="O681">
        <f>IF(OR(V3__67[[#This Row],[Estimated Value]]="",V3__67[[#This Row],[Estimated Value]]=0),"",(V3__67[[#This Row],[Sale Price]]-V3__67[[#This Row],[Estimated Value]])/V3__67[[#This Row],[Estimated Value]])</f>
        <v>0.44676979071883532</v>
      </c>
      <c r="P681" t="str">
        <f t="shared" si="10"/>
        <v>Above Estimate</v>
      </c>
    </row>
    <row r="682" spans="1:16" x14ac:dyDescent="0.3">
      <c r="A682" s="1">
        <v>40495</v>
      </c>
      <c r="B682">
        <v>2010</v>
      </c>
      <c r="C682" t="s">
        <v>21</v>
      </c>
      <c r="D682">
        <v>1551760</v>
      </c>
      <c r="E682">
        <v>1900000</v>
      </c>
      <c r="F682" t="s">
        <v>13</v>
      </c>
      <c r="G682" t="s">
        <v>14</v>
      </c>
      <c r="H682">
        <v>3</v>
      </c>
      <c r="I682">
        <v>3</v>
      </c>
      <c r="J682">
        <v>930</v>
      </c>
      <c r="K682">
        <v>1.025846</v>
      </c>
      <c r="L682" t="s">
        <v>22</v>
      </c>
      <c r="M682">
        <f>V3__67[[#This Row],[Sale Price]]/V3__67[[#This Row],[carpet_area]]</f>
        <v>2043.010752688172</v>
      </c>
      <c r="N682">
        <f>IF(OR(V3__67[[#This Row],[Estimated Value]]="",V3__67[[#This Row],[Estimated Value]]=0),"",V3__67[[#This Row],[Sale Price]]-V3__67[[#This Row],[Estimated Value]])</f>
        <v>348240</v>
      </c>
      <c r="O682">
        <f>IF(OR(V3__67[[#This Row],[Estimated Value]]="",V3__67[[#This Row],[Estimated Value]]=0),"",(V3__67[[#This Row],[Sale Price]]-V3__67[[#This Row],[Estimated Value]])/V3__67[[#This Row],[Estimated Value]])</f>
        <v>0.22441614682682889</v>
      </c>
      <c r="P682" t="str">
        <f t="shared" si="10"/>
        <v>Above Estimate</v>
      </c>
    </row>
    <row r="683" spans="1:16" x14ac:dyDescent="0.3">
      <c r="A683" s="1">
        <v>40496</v>
      </c>
      <c r="B683">
        <v>2010</v>
      </c>
      <c r="C683" t="s">
        <v>26</v>
      </c>
      <c r="D683">
        <v>350770</v>
      </c>
      <c r="E683">
        <v>360000</v>
      </c>
      <c r="F683" t="s">
        <v>13</v>
      </c>
      <c r="G683" t="s">
        <v>14</v>
      </c>
      <c r="H683">
        <v>3</v>
      </c>
      <c r="I683">
        <v>2</v>
      </c>
      <c r="J683">
        <v>907</v>
      </c>
      <c r="K683">
        <v>1.025846</v>
      </c>
      <c r="L683" t="s">
        <v>16</v>
      </c>
      <c r="M683">
        <f>V3__67[[#This Row],[Sale Price]]/V3__67[[#This Row],[carpet_area]]</f>
        <v>396.91289966923927</v>
      </c>
      <c r="N683">
        <f>IF(OR(V3__67[[#This Row],[Estimated Value]]="",V3__67[[#This Row],[Estimated Value]]=0),"",V3__67[[#This Row],[Sale Price]]-V3__67[[#This Row],[Estimated Value]])</f>
        <v>9230</v>
      </c>
      <c r="O683">
        <f>IF(OR(V3__67[[#This Row],[Estimated Value]]="",V3__67[[#This Row],[Estimated Value]]=0),"",(V3__67[[#This Row],[Sale Price]]-V3__67[[#This Row],[Estimated Value]])/V3__67[[#This Row],[Estimated Value]])</f>
        <v>2.6313538786099152E-2</v>
      </c>
      <c r="P683" t="str">
        <f t="shared" si="10"/>
        <v>Above Estimate</v>
      </c>
    </row>
    <row r="684" spans="1:16" x14ac:dyDescent="0.3">
      <c r="A684" s="1">
        <v>40497</v>
      </c>
      <c r="B684">
        <v>2010</v>
      </c>
      <c r="C684" t="s">
        <v>29</v>
      </c>
      <c r="D684">
        <v>133400</v>
      </c>
      <c r="E684">
        <v>245000</v>
      </c>
      <c r="F684" t="s">
        <v>13</v>
      </c>
      <c r="G684" t="s">
        <v>14</v>
      </c>
      <c r="H684">
        <v>3</v>
      </c>
      <c r="I684">
        <v>3</v>
      </c>
      <c r="J684">
        <v>930</v>
      </c>
      <c r="K684">
        <v>1.025846</v>
      </c>
      <c r="L684" t="s">
        <v>15</v>
      </c>
      <c r="M684">
        <f>V3__67[[#This Row],[Sale Price]]/V3__67[[#This Row],[carpet_area]]</f>
        <v>263.44086021505376</v>
      </c>
      <c r="N684">
        <f>IF(OR(V3__67[[#This Row],[Estimated Value]]="",V3__67[[#This Row],[Estimated Value]]=0),"",V3__67[[#This Row],[Sale Price]]-V3__67[[#This Row],[Estimated Value]])</f>
        <v>111600</v>
      </c>
      <c r="O684">
        <f>IF(OR(V3__67[[#This Row],[Estimated Value]]="",V3__67[[#This Row],[Estimated Value]]=0),"",(V3__67[[#This Row],[Sale Price]]-V3__67[[#This Row],[Estimated Value]])/V3__67[[#This Row],[Estimated Value]])</f>
        <v>0.83658170914542729</v>
      </c>
      <c r="P684" t="str">
        <f t="shared" si="10"/>
        <v>Above Estimate</v>
      </c>
    </row>
    <row r="685" spans="1:16" x14ac:dyDescent="0.3">
      <c r="A685" s="1">
        <v>40498</v>
      </c>
      <c r="B685">
        <v>2010</v>
      </c>
      <c r="C685" t="s">
        <v>29</v>
      </c>
      <c r="D685">
        <v>263900</v>
      </c>
      <c r="E685">
        <v>200450</v>
      </c>
      <c r="F685" t="s">
        <v>13</v>
      </c>
      <c r="G685" t="s">
        <v>14</v>
      </c>
      <c r="H685">
        <v>3</v>
      </c>
      <c r="I685">
        <v>1</v>
      </c>
      <c r="J685">
        <v>981</v>
      </c>
      <c r="K685">
        <v>1.025846</v>
      </c>
      <c r="L685" t="s">
        <v>22</v>
      </c>
      <c r="M685">
        <f>V3__67[[#This Row],[Sale Price]]/V3__67[[#This Row],[carpet_area]]</f>
        <v>204.33231396534148</v>
      </c>
      <c r="N685">
        <f>IF(OR(V3__67[[#This Row],[Estimated Value]]="",V3__67[[#This Row],[Estimated Value]]=0),"",V3__67[[#This Row],[Sale Price]]-V3__67[[#This Row],[Estimated Value]])</f>
        <v>-63450</v>
      </c>
      <c r="O685">
        <f>IF(OR(V3__67[[#This Row],[Estimated Value]]="",V3__67[[#This Row],[Estimated Value]]=0),"",(V3__67[[#This Row],[Sale Price]]-V3__67[[#This Row],[Estimated Value]])/V3__67[[#This Row],[Estimated Value]])</f>
        <v>-0.24043198181129216</v>
      </c>
      <c r="P685" t="str">
        <f t="shared" si="10"/>
        <v>Below Estimate</v>
      </c>
    </row>
    <row r="686" spans="1:16" x14ac:dyDescent="0.3">
      <c r="A686" s="1">
        <v>40499</v>
      </c>
      <c r="B686">
        <v>2010</v>
      </c>
      <c r="C686" t="s">
        <v>29</v>
      </c>
      <c r="D686">
        <v>225100</v>
      </c>
      <c r="E686">
        <v>230000</v>
      </c>
      <c r="F686" t="s">
        <v>13</v>
      </c>
      <c r="G686" t="s">
        <v>14</v>
      </c>
      <c r="H686">
        <v>3</v>
      </c>
      <c r="I686">
        <v>2</v>
      </c>
      <c r="J686">
        <v>924</v>
      </c>
      <c r="K686">
        <v>1.025846</v>
      </c>
      <c r="L686" t="s">
        <v>25</v>
      </c>
      <c r="M686">
        <f>V3__67[[#This Row],[Sale Price]]/V3__67[[#This Row],[carpet_area]]</f>
        <v>248.91774891774892</v>
      </c>
      <c r="N686">
        <f>IF(OR(V3__67[[#This Row],[Estimated Value]]="",V3__67[[#This Row],[Estimated Value]]=0),"",V3__67[[#This Row],[Sale Price]]-V3__67[[#This Row],[Estimated Value]])</f>
        <v>4900</v>
      </c>
      <c r="O686">
        <f>IF(OR(V3__67[[#This Row],[Estimated Value]]="",V3__67[[#This Row],[Estimated Value]]=0),"",(V3__67[[#This Row],[Sale Price]]-V3__67[[#This Row],[Estimated Value]])/V3__67[[#This Row],[Estimated Value]])</f>
        <v>2.1768103065304308E-2</v>
      </c>
      <c r="P686" t="str">
        <f t="shared" si="10"/>
        <v>Above Estimate</v>
      </c>
    </row>
    <row r="687" spans="1:16" x14ac:dyDescent="0.3">
      <c r="A687" s="1">
        <v>40500</v>
      </c>
      <c r="B687">
        <v>2010</v>
      </c>
      <c r="C687" t="s">
        <v>17</v>
      </c>
      <c r="D687">
        <v>70850</v>
      </c>
      <c r="E687">
        <v>60000</v>
      </c>
      <c r="F687" t="s">
        <v>13</v>
      </c>
      <c r="G687" t="s">
        <v>14</v>
      </c>
      <c r="H687">
        <v>3</v>
      </c>
      <c r="I687">
        <v>2</v>
      </c>
      <c r="J687">
        <v>902</v>
      </c>
      <c r="K687">
        <v>1.025846</v>
      </c>
      <c r="L687" t="s">
        <v>15</v>
      </c>
      <c r="M687">
        <f>V3__67[[#This Row],[Sale Price]]/V3__67[[#This Row],[carpet_area]]</f>
        <v>66.518847006651882</v>
      </c>
      <c r="N687">
        <f>IF(OR(V3__67[[#This Row],[Estimated Value]]="",V3__67[[#This Row],[Estimated Value]]=0),"",V3__67[[#This Row],[Sale Price]]-V3__67[[#This Row],[Estimated Value]])</f>
        <v>-10850</v>
      </c>
      <c r="O687">
        <f>IF(OR(V3__67[[#This Row],[Estimated Value]]="",V3__67[[#This Row],[Estimated Value]]=0),"",(V3__67[[#This Row],[Sale Price]]-V3__67[[#This Row],[Estimated Value]])/V3__67[[#This Row],[Estimated Value]])</f>
        <v>-0.15314043754410728</v>
      </c>
      <c r="P687" t="str">
        <f t="shared" si="10"/>
        <v>Below Estimate</v>
      </c>
    </row>
    <row r="688" spans="1:16" x14ac:dyDescent="0.3">
      <c r="A688" s="1">
        <v>40501</v>
      </c>
      <c r="B688">
        <v>2010</v>
      </c>
      <c r="C688" t="s">
        <v>18</v>
      </c>
      <c r="D688">
        <v>497910</v>
      </c>
      <c r="E688">
        <v>731000</v>
      </c>
      <c r="F688" t="s">
        <v>13</v>
      </c>
      <c r="G688" t="s">
        <v>14</v>
      </c>
      <c r="H688">
        <v>3</v>
      </c>
      <c r="I688">
        <v>2</v>
      </c>
      <c r="J688">
        <v>949</v>
      </c>
      <c r="K688">
        <v>1.025846</v>
      </c>
      <c r="L688" t="s">
        <v>25</v>
      </c>
      <c r="M688">
        <f>V3__67[[#This Row],[Sale Price]]/V3__67[[#This Row],[carpet_area]]</f>
        <v>770.28451001053736</v>
      </c>
      <c r="N688">
        <f>IF(OR(V3__67[[#This Row],[Estimated Value]]="",V3__67[[#This Row],[Estimated Value]]=0),"",V3__67[[#This Row],[Sale Price]]-V3__67[[#This Row],[Estimated Value]])</f>
        <v>233090</v>
      </c>
      <c r="O688">
        <f>IF(OR(V3__67[[#This Row],[Estimated Value]]="",V3__67[[#This Row],[Estimated Value]]=0),"",(V3__67[[#This Row],[Sale Price]]-V3__67[[#This Row],[Estimated Value]])/V3__67[[#This Row],[Estimated Value]])</f>
        <v>0.46813681187363176</v>
      </c>
      <c r="P688" t="str">
        <f t="shared" si="10"/>
        <v>Above Estimate</v>
      </c>
    </row>
    <row r="689" spans="1:16" x14ac:dyDescent="0.3">
      <c r="A689" s="1">
        <v>40502</v>
      </c>
      <c r="B689">
        <v>2010</v>
      </c>
      <c r="C689" t="s">
        <v>17</v>
      </c>
      <c r="D689">
        <v>33400</v>
      </c>
      <c r="E689">
        <v>47235</v>
      </c>
      <c r="F689" t="s">
        <v>13</v>
      </c>
      <c r="G689" t="s">
        <v>14</v>
      </c>
      <c r="H689">
        <v>3</v>
      </c>
      <c r="I689">
        <v>3</v>
      </c>
      <c r="J689">
        <v>966</v>
      </c>
      <c r="K689">
        <v>1.025846</v>
      </c>
      <c r="L689" t="s">
        <v>16</v>
      </c>
      <c r="M689">
        <f>V3__67[[#This Row],[Sale Price]]/V3__67[[#This Row],[carpet_area]]</f>
        <v>48.897515527950311</v>
      </c>
      <c r="N689">
        <f>IF(OR(V3__67[[#This Row],[Estimated Value]]="",V3__67[[#This Row],[Estimated Value]]=0),"",V3__67[[#This Row],[Sale Price]]-V3__67[[#This Row],[Estimated Value]])</f>
        <v>13835</v>
      </c>
      <c r="O689">
        <f>IF(OR(V3__67[[#This Row],[Estimated Value]]="",V3__67[[#This Row],[Estimated Value]]=0),"",(V3__67[[#This Row],[Sale Price]]-V3__67[[#This Row],[Estimated Value]])/V3__67[[#This Row],[Estimated Value]])</f>
        <v>0.41422155688622753</v>
      </c>
      <c r="P689" t="str">
        <f t="shared" si="10"/>
        <v>Above Estimate</v>
      </c>
    </row>
    <row r="690" spans="1:16" x14ac:dyDescent="0.3">
      <c r="A690" s="1">
        <v>40503</v>
      </c>
      <c r="B690">
        <v>2010</v>
      </c>
      <c r="C690" t="s">
        <v>26</v>
      </c>
      <c r="D690">
        <v>1121890</v>
      </c>
      <c r="E690">
        <v>1125000</v>
      </c>
      <c r="F690" t="s">
        <v>13</v>
      </c>
      <c r="G690" t="s">
        <v>14</v>
      </c>
      <c r="H690">
        <v>3</v>
      </c>
      <c r="I690">
        <v>1</v>
      </c>
      <c r="J690">
        <v>1089</v>
      </c>
      <c r="K690">
        <v>1.025846</v>
      </c>
      <c r="L690" t="s">
        <v>22</v>
      </c>
      <c r="M690">
        <f>V3__67[[#This Row],[Sale Price]]/V3__67[[#This Row],[carpet_area]]</f>
        <v>1033.0578512396694</v>
      </c>
      <c r="N690">
        <f>IF(OR(V3__67[[#This Row],[Estimated Value]]="",V3__67[[#This Row],[Estimated Value]]=0),"",V3__67[[#This Row],[Sale Price]]-V3__67[[#This Row],[Estimated Value]])</f>
        <v>3110</v>
      </c>
      <c r="O690">
        <f>IF(OR(V3__67[[#This Row],[Estimated Value]]="",V3__67[[#This Row],[Estimated Value]]=0),"",(V3__67[[#This Row],[Sale Price]]-V3__67[[#This Row],[Estimated Value]])/V3__67[[#This Row],[Estimated Value]])</f>
        <v>2.7721077824029092E-3</v>
      </c>
      <c r="P690" t="str">
        <f t="shared" si="10"/>
        <v>Above Estimate</v>
      </c>
    </row>
    <row r="691" spans="1:16" x14ac:dyDescent="0.3">
      <c r="A691" s="1">
        <v>40504</v>
      </c>
      <c r="B691">
        <v>2010</v>
      </c>
      <c r="C691" t="s">
        <v>29</v>
      </c>
      <c r="D691">
        <v>143100</v>
      </c>
      <c r="E691">
        <v>204000</v>
      </c>
      <c r="F691" t="s">
        <v>13</v>
      </c>
      <c r="G691" t="s">
        <v>14</v>
      </c>
      <c r="H691">
        <v>3</v>
      </c>
      <c r="I691">
        <v>3</v>
      </c>
      <c r="J691">
        <v>924</v>
      </c>
      <c r="K691">
        <v>1.025846</v>
      </c>
      <c r="L691" t="s">
        <v>22</v>
      </c>
      <c r="M691">
        <f>V3__67[[#This Row],[Sale Price]]/V3__67[[#This Row],[carpet_area]]</f>
        <v>220.77922077922079</v>
      </c>
      <c r="N691">
        <f>IF(OR(V3__67[[#This Row],[Estimated Value]]="",V3__67[[#This Row],[Estimated Value]]=0),"",V3__67[[#This Row],[Sale Price]]-V3__67[[#This Row],[Estimated Value]])</f>
        <v>60900</v>
      </c>
      <c r="O691">
        <f>IF(OR(V3__67[[#This Row],[Estimated Value]]="",V3__67[[#This Row],[Estimated Value]]=0),"",(V3__67[[#This Row],[Sale Price]]-V3__67[[#This Row],[Estimated Value]])/V3__67[[#This Row],[Estimated Value]])</f>
        <v>0.42557651991614254</v>
      </c>
      <c r="P691" t="str">
        <f t="shared" si="10"/>
        <v>Above Estimate</v>
      </c>
    </row>
    <row r="692" spans="1:16" x14ac:dyDescent="0.3">
      <c r="A692" s="1">
        <v>40505</v>
      </c>
      <c r="B692">
        <v>2010</v>
      </c>
      <c r="C692" t="s">
        <v>18</v>
      </c>
      <c r="D692">
        <v>288890</v>
      </c>
      <c r="E692">
        <v>360000</v>
      </c>
      <c r="F692" t="s">
        <v>19</v>
      </c>
      <c r="G692" t="s">
        <v>20</v>
      </c>
      <c r="H692">
        <v>4</v>
      </c>
      <c r="I692">
        <v>2</v>
      </c>
      <c r="J692">
        <v>1386</v>
      </c>
      <c r="K692">
        <v>1.025846</v>
      </c>
      <c r="L692" t="s">
        <v>22</v>
      </c>
      <c r="M692">
        <f>V3__67[[#This Row],[Sale Price]]/V3__67[[#This Row],[carpet_area]]</f>
        <v>259.74025974025972</v>
      </c>
      <c r="N692">
        <f>IF(OR(V3__67[[#This Row],[Estimated Value]]="",V3__67[[#This Row],[Estimated Value]]=0),"",V3__67[[#This Row],[Sale Price]]-V3__67[[#This Row],[Estimated Value]])</f>
        <v>71110</v>
      </c>
      <c r="O692">
        <f>IF(OR(V3__67[[#This Row],[Estimated Value]]="",V3__67[[#This Row],[Estimated Value]]=0),"",(V3__67[[#This Row],[Sale Price]]-V3__67[[#This Row],[Estimated Value]])/V3__67[[#This Row],[Estimated Value]])</f>
        <v>0.24614905327287204</v>
      </c>
      <c r="P692" t="str">
        <f t="shared" si="10"/>
        <v>Above Estimate</v>
      </c>
    </row>
    <row r="693" spans="1:16" x14ac:dyDescent="0.3">
      <c r="A693" s="1">
        <v>40506</v>
      </c>
      <c r="B693">
        <v>2010</v>
      </c>
      <c r="C693" t="s">
        <v>26</v>
      </c>
      <c r="D693">
        <v>931700</v>
      </c>
      <c r="E693">
        <v>832000</v>
      </c>
      <c r="F693" t="s">
        <v>13</v>
      </c>
      <c r="G693" t="s">
        <v>14</v>
      </c>
      <c r="H693">
        <v>3</v>
      </c>
      <c r="I693">
        <v>1</v>
      </c>
      <c r="J693">
        <v>977</v>
      </c>
      <c r="K693">
        <v>1.025846</v>
      </c>
      <c r="L693" t="s">
        <v>25</v>
      </c>
      <c r="M693">
        <f>V3__67[[#This Row],[Sale Price]]/V3__67[[#This Row],[carpet_area]]</f>
        <v>851.58648925281477</v>
      </c>
      <c r="N693">
        <f>IF(OR(V3__67[[#This Row],[Estimated Value]]="",V3__67[[#This Row],[Estimated Value]]=0),"",V3__67[[#This Row],[Sale Price]]-V3__67[[#This Row],[Estimated Value]])</f>
        <v>-99700</v>
      </c>
      <c r="O693">
        <f>IF(OR(V3__67[[#This Row],[Estimated Value]]="",V3__67[[#This Row],[Estimated Value]]=0),"",(V3__67[[#This Row],[Sale Price]]-V3__67[[#This Row],[Estimated Value]])/V3__67[[#This Row],[Estimated Value]])</f>
        <v>-0.10700869378555329</v>
      </c>
      <c r="P693" t="str">
        <f t="shared" si="10"/>
        <v>Below Estimate</v>
      </c>
    </row>
    <row r="694" spans="1:16" x14ac:dyDescent="0.3">
      <c r="A694" s="1">
        <v>40507</v>
      </c>
      <c r="B694">
        <v>2010</v>
      </c>
      <c r="C694" t="s">
        <v>17</v>
      </c>
      <c r="D694">
        <v>169610</v>
      </c>
      <c r="E694">
        <v>399000</v>
      </c>
      <c r="F694" t="s">
        <v>27</v>
      </c>
      <c r="G694" t="s">
        <v>28</v>
      </c>
      <c r="H694">
        <v>8</v>
      </c>
      <c r="I694">
        <v>7</v>
      </c>
      <c r="J694">
        <v>2725</v>
      </c>
      <c r="K694">
        <v>1.025846</v>
      </c>
      <c r="L694" t="s">
        <v>25</v>
      </c>
      <c r="M694">
        <f>V3__67[[#This Row],[Sale Price]]/V3__67[[#This Row],[carpet_area]]</f>
        <v>146.42201834862385</v>
      </c>
      <c r="N694">
        <f>IF(OR(V3__67[[#This Row],[Estimated Value]]="",V3__67[[#This Row],[Estimated Value]]=0),"",V3__67[[#This Row],[Sale Price]]-V3__67[[#This Row],[Estimated Value]])</f>
        <v>229390</v>
      </c>
      <c r="O694">
        <f>IF(OR(V3__67[[#This Row],[Estimated Value]]="",V3__67[[#This Row],[Estimated Value]]=0),"",(V3__67[[#This Row],[Sale Price]]-V3__67[[#This Row],[Estimated Value]])/V3__67[[#This Row],[Estimated Value]])</f>
        <v>1.3524556335121749</v>
      </c>
      <c r="P694" t="str">
        <f t="shared" si="10"/>
        <v>Above Estimate</v>
      </c>
    </row>
    <row r="695" spans="1:16" x14ac:dyDescent="0.3">
      <c r="A695" s="1">
        <v>40508</v>
      </c>
      <c r="B695">
        <v>2010</v>
      </c>
      <c r="C695" t="s">
        <v>21</v>
      </c>
      <c r="D695">
        <v>1895460</v>
      </c>
      <c r="E695">
        <v>3900000</v>
      </c>
      <c r="F695" t="s">
        <v>13</v>
      </c>
      <c r="G695" t="s">
        <v>14</v>
      </c>
      <c r="H695">
        <v>3</v>
      </c>
      <c r="I695">
        <v>2</v>
      </c>
      <c r="J695">
        <v>1038</v>
      </c>
      <c r="K695">
        <v>1.025846</v>
      </c>
      <c r="L695" t="s">
        <v>25</v>
      </c>
      <c r="M695">
        <f>V3__67[[#This Row],[Sale Price]]/V3__67[[#This Row],[carpet_area]]</f>
        <v>3757.2254335260118</v>
      </c>
      <c r="N695">
        <f>IF(OR(V3__67[[#This Row],[Estimated Value]]="",V3__67[[#This Row],[Estimated Value]]=0),"",V3__67[[#This Row],[Sale Price]]-V3__67[[#This Row],[Estimated Value]])</f>
        <v>2004540</v>
      </c>
      <c r="O695">
        <f>IF(OR(V3__67[[#This Row],[Estimated Value]]="",V3__67[[#This Row],[Estimated Value]]=0),"",(V3__67[[#This Row],[Sale Price]]-V3__67[[#This Row],[Estimated Value]])/V3__67[[#This Row],[Estimated Value]])</f>
        <v>1.0575480358329905</v>
      </c>
      <c r="P695" t="str">
        <f t="shared" si="10"/>
        <v>Above Estimate</v>
      </c>
    </row>
    <row r="696" spans="1:16" x14ac:dyDescent="0.3">
      <c r="A696" s="1">
        <v>40509</v>
      </c>
      <c r="B696">
        <v>2010</v>
      </c>
      <c r="C696" t="s">
        <v>26</v>
      </c>
      <c r="D696">
        <v>272720</v>
      </c>
      <c r="E696">
        <v>385000</v>
      </c>
      <c r="F696" t="s">
        <v>13</v>
      </c>
      <c r="G696" t="s">
        <v>14</v>
      </c>
      <c r="H696">
        <v>3</v>
      </c>
      <c r="I696">
        <v>3</v>
      </c>
      <c r="J696">
        <v>1006</v>
      </c>
      <c r="K696">
        <v>1.025846</v>
      </c>
      <c r="L696" t="s">
        <v>15</v>
      </c>
      <c r="M696">
        <f>V3__67[[#This Row],[Sale Price]]/V3__67[[#This Row],[carpet_area]]</f>
        <v>382.70377733598411</v>
      </c>
      <c r="N696">
        <f>IF(OR(V3__67[[#This Row],[Estimated Value]]="",V3__67[[#This Row],[Estimated Value]]=0),"",V3__67[[#This Row],[Sale Price]]-V3__67[[#This Row],[Estimated Value]])</f>
        <v>112280</v>
      </c>
      <c r="O696">
        <f>IF(OR(V3__67[[#This Row],[Estimated Value]]="",V3__67[[#This Row],[Estimated Value]]=0),"",(V3__67[[#This Row],[Sale Price]]-V3__67[[#This Row],[Estimated Value]])/V3__67[[#This Row],[Estimated Value]])</f>
        <v>0.41170431211498976</v>
      </c>
      <c r="P696" t="str">
        <f t="shared" si="10"/>
        <v>Above Estimate</v>
      </c>
    </row>
    <row r="697" spans="1:16" x14ac:dyDescent="0.3">
      <c r="A697" s="1">
        <v>40510</v>
      </c>
      <c r="B697">
        <v>2010</v>
      </c>
      <c r="C697" t="s">
        <v>12</v>
      </c>
      <c r="D697">
        <v>131710</v>
      </c>
      <c r="E697">
        <v>197000</v>
      </c>
      <c r="F697" t="s">
        <v>13</v>
      </c>
      <c r="G697" t="s">
        <v>14</v>
      </c>
      <c r="H697">
        <v>3</v>
      </c>
      <c r="I697">
        <v>1</v>
      </c>
      <c r="J697">
        <v>1056</v>
      </c>
      <c r="K697">
        <v>1.025846</v>
      </c>
      <c r="L697" t="s">
        <v>22</v>
      </c>
      <c r="M697">
        <f>V3__67[[#This Row],[Sale Price]]/V3__67[[#This Row],[carpet_area]]</f>
        <v>186.55303030303031</v>
      </c>
      <c r="N697">
        <f>IF(OR(V3__67[[#This Row],[Estimated Value]]="",V3__67[[#This Row],[Estimated Value]]=0),"",V3__67[[#This Row],[Sale Price]]-V3__67[[#This Row],[Estimated Value]])</f>
        <v>65290</v>
      </c>
      <c r="O697">
        <f>IF(OR(V3__67[[#This Row],[Estimated Value]]="",V3__67[[#This Row],[Estimated Value]]=0),"",(V3__67[[#This Row],[Sale Price]]-V3__67[[#This Row],[Estimated Value]])/V3__67[[#This Row],[Estimated Value]])</f>
        <v>0.49571027256852174</v>
      </c>
      <c r="P697" t="str">
        <f t="shared" si="10"/>
        <v>Above Estimate</v>
      </c>
    </row>
    <row r="698" spans="1:16" x14ac:dyDescent="0.3">
      <c r="A698" s="1">
        <v>40511</v>
      </c>
      <c r="B698">
        <v>2010</v>
      </c>
      <c r="C698" t="s">
        <v>12</v>
      </c>
      <c r="D698">
        <v>70850</v>
      </c>
      <c r="E698">
        <v>100000</v>
      </c>
      <c r="F698" t="s">
        <v>13</v>
      </c>
      <c r="G698" t="s">
        <v>14</v>
      </c>
      <c r="H698">
        <v>3</v>
      </c>
      <c r="I698">
        <v>2</v>
      </c>
      <c r="J698">
        <v>1083</v>
      </c>
      <c r="K698">
        <v>1.025846</v>
      </c>
      <c r="L698" t="s">
        <v>25</v>
      </c>
      <c r="M698">
        <f>V3__67[[#This Row],[Sale Price]]/V3__67[[#This Row],[carpet_area]]</f>
        <v>92.336103416435833</v>
      </c>
      <c r="N698">
        <f>IF(OR(V3__67[[#This Row],[Estimated Value]]="",V3__67[[#This Row],[Estimated Value]]=0),"",V3__67[[#This Row],[Sale Price]]-V3__67[[#This Row],[Estimated Value]])</f>
        <v>29150</v>
      </c>
      <c r="O698">
        <f>IF(OR(V3__67[[#This Row],[Estimated Value]]="",V3__67[[#This Row],[Estimated Value]]=0),"",(V3__67[[#This Row],[Sale Price]]-V3__67[[#This Row],[Estimated Value]])/V3__67[[#This Row],[Estimated Value]])</f>
        <v>0.41143260409315457</v>
      </c>
      <c r="P698" t="str">
        <f t="shared" si="10"/>
        <v>Above Estimate</v>
      </c>
    </row>
    <row r="699" spans="1:16" x14ac:dyDescent="0.3">
      <c r="A699" s="1">
        <v>40512</v>
      </c>
      <c r="B699">
        <v>2010</v>
      </c>
      <c r="C699" t="s">
        <v>26</v>
      </c>
      <c r="D699">
        <v>590660</v>
      </c>
      <c r="E699">
        <v>750000</v>
      </c>
      <c r="F699" t="s">
        <v>13</v>
      </c>
      <c r="G699" t="s">
        <v>14</v>
      </c>
      <c r="H699">
        <v>3</v>
      </c>
      <c r="I699">
        <v>3</v>
      </c>
      <c r="J699">
        <v>1059</v>
      </c>
      <c r="K699">
        <v>1.025846</v>
      </c>
      <c r="L699" t="s">
        <v>22</v>
      </c>
      <c r="M699">
        <f>V3__67[[#This Row],[Sale Price]]/V3__67[[#This Row],[carpet_area]]</f>
        <v>708.21529745042494</v>
      </c>
      <c r="N699">
        <f>IF(OR(V3__67[[#This Row],[Estimated Value]]="",V3__67[[#This Row],[Estimated Value]]=0),"",V3__67[[#This Row],[Sale Price]]-V3__67[[#This Row],[Estimated Value]])</f>
        <v>159340</v>
      </c>
      <c r="O699">
        <f>IF(OR(V3__67[[#This Row],[Estimated Value]]="",V3__67[[#This Row],[Estimated Value]]=0),"",(V3__67[[#This Row],[Sale Price]]-V3__67[[#This Row],[Estimated Value]])/V3__67[[#This Row],[Estimated Value]])</f>
        <v>0.26976602444722853</v>
      </c>
      <c r="P699" t="str">
        <f t="shared" si="10"/>
        <v>Above Estimate</v>
      </c>
    </row>
    <row r="700" spans="1:16" x14ac:dyDescent="0.3">
      <c r="A700" s="1">
        <v>40513</v>
      </c>
      <c r="B700">
        <v>2010</v>
      </c>
      <c r="C700" t="s">
        <v>21</v>
      </c>
      <c r="D700">
        <v>1203370</v>
      </c>
      <c r="E700">
        <v>2150000</v>
      </c>
      <c r="F700" t="s">
        <v>13</v>
      </c>
      <c r="G700" t="s">
        <v>14</v>
      </c>
      <c r="H700">
        <v>3</v>
      </c>
      <c r="I700">
        <v>1</v>
      </c>
      <c r="J700">
        <v>1009</v>
      </c>
      <c r="K700">
        <v>1.025846</v>
      </c>
      <c r="L700" t="s">
        <v>25</v>
      </c>
      <c r="M700">
        <f>V3__67[[#This Row],[Sale Price]]/V3__67[[#This Row],[carpet_area]]</f>
        <v>2130.8225966303271</v>
      </c>
      <c r="N700">
        <f>IF(OR(V3__67[[#This Row],[Estimated Value]]="",V3__67[[#This Row],[Estimated Value]]=0),"",V3__67[[#This Row],[Sale Price]]-V3__67[[#This Row],[Estimated Value]])</f>
        <v>946630</v>
      </c>
      <c r="O700">
        <f>IF(OR(V3__67[[#This Row],[Estimated Value]]="",V3__67[[#This Row],[Estimated Value]]=0),"",(V3__67[[#This Row],[Sale Price]]-V3__67[[#This Row],[Estimated Value]])/V3__67[[#This Row],[Estimated Value]])</f>
        <v>0.78664916027489462</v>
      </c>
      <c r="P700" t="str">
        <f t="shared" si="10"/>
        <v>Above Estimate</v>
      </c>
    </row>
    <row r="701" spans="1:16" x14ac:dyDescent="0.3">
      <c r="A701" s="1">
        <v>40514</v>
      </c>
      <c r="B701">
        <v>2010</v>
      </c>
      <c r="C701" t="s">
        <v>29</v>
      </c>
      <c r="D701">
        <v>198500</v>
      </c>
      <c r="E701">
        <v>276000</v>
      </c>
      <c r="F701" t="s">
        <v>13</v>
      </c>
      <c r="G701" t="s">
        <v>14</v>
      </c>
      <c r="H701">
        <v>3</v>
      </c>
      <c r="I701">
        <v>3</v>
      </c>
      <c r="J701">
        <v>969</v>
      </c>
      <c r="K701">
        <v>1.025846</v>
      </c>
      <c r="L701" t="s">
        <v>16</v>
      </c>
      <c r="M701">
        <f>V3__67[[#This Row],[Sale Price]]/V3__67[[#This Row],[carpet_area]]</f>
        <v>284.82972136222912</v>
      </c>
      <c r="N701">
        <f>IF(OR(V3__67[[#This Row],[Estimated Value]]="",V3__67[[#This Row],[Estimated Value]]=0),"",V3__67[[#This Row],[Sale Price]]-V3__67[[#This Row],[Estimated Value]])</f>
        <v>77500</v>
      </c>
      <c r="O701">
        <f>IF(OR(V3__67[[#This Row],[Estimated Value]]="",V3__67[[#This Row],[Estimated Value]]=0),"",(V3__67[[#This Row],[Sale Price]]-V3__67[[#This Row],[Estimated Value]])/V3__67[[#This Row],[Estimated Value]])</f>
        <v>0.39042821158690177</v>
      </c>
      <c r="P701" t="str">
        <f t="shared" si="10"/>
        <v>Above Estimate</v>
      </c>
    </row>
    <row r="702" spans="1:16" x14ac:dyDescent="0.3">
      <c r="A702" s="1">
        <v>40515</v>
      </c>
      <c r="B702">
        <v>2010</v>
      </c>
      <c r="C702" t="s">
        <v>21</v>
      </c>
      <c r="D702">
        <v>967680</v>
      </c>
      <c r="E702">
        <v>937500</v>
      </c>
      <c r="F702" t="s">
        <v>13</v>
      </c>
      <c r="G702" t="s">
        <v>14</v>
      </c>
      <c r="H702">
        <v>3</v>
      </c>
      <c r="I702">
        <v>3</v>
      </c>
      <c r="J702">
        <v>1008</v>
      </c>
      <c r="K702">
        <v>1.025846</v>
      </c>
      <c r="L702" t="s">
        <v>16</v>
      </c>
      <c r="M702">
        <f>V3__67[[#This Row],[Sale Price]]/V3__67[[#This Row],[carpet_area]]</f>
        <v>930.05952380952385</v>
      </c>
      <c r="N702">
        <f>IF(OR(V3__67[[#This Row],[Estimated Value]]="",V3__67[[#This Row],[Estimated Value]]=0),"",V3__67[[#This Row],[Sale Price]]-V3__67[[#This Row],[Estimated Value]])</f>
        <v>-30180</v>
      </c>
      <c r="O702">
        <f>IF(OR(V3__67[[#This Row],[Estimated Value]]="",V3__67[[#This Row],[Estimated Value]]=0),"",(V3__67[[#This Row],[Sale Price]]-V3__67[[#This Row],[Estimated Value]])/V3__67[[#This Row],[Estimated Value]])</f>
        <v>-3.1187996031746032E-2</v>
      </c>
      <c r="P702" t="str">
        <f t="shared" si="10"/>
        <v>Below Estimate</v>
      </c>
    </row>
    <row r="703" spans="1:16" x14ac:dyDescent="0.3">
      <c r="A703" s="1">
        <v>40516</v>
      </c>
      <c r="B703">
        <v>2010</v>
      </c>
      <c r="C703" t="s">
        <v>12</v>
      </c>
      <c r="D703">
        <v>54390</v>
      </c>
      <c r="E703">
        <v>70000</v>
      </c>
      <c r="F703" t="s">
        <v>13</v>
      </c>
      <c r="G703" t="s">
        <v>14</v>
      </c>
      <c r="H703">
        <v>3</v>
      </c>
      <c r="I703">
        <v>3</v>
      </c>
      <c r="J703">
        <v>1067</v>
      </c>
      <c r="K703">
        <v>1.025846</v>
      </c>
      <c r="L703" t="s">
        <v>22</v>
      </c>
      <c r="M703">
        <f>V3__67[[#This Row],[Sale Price]]/V3__67[[#This Row],[carpet_area]]</f>
        <v>65.604498594189309</v>
      </c>
      <c r="N703">
        <f>IF(OR(V3__67[[#This Row],[Estimated Value]]="",V3__67[[#This Row],[Estimated Value]]=0),"",V3__67[[#This Row],[Sale Price]]-V3__67[[#This Row],[Estimated Value]])</f>
        <v>15610</v>
      </c>
      <c r="O703">
        <f>IF(OR(V3__67[[#This Row],[Estimated Value]]="",V3__67[[#This Row],[Estimated Value]]=0),"",(V3__67[[#This Row],[Sale Price]]-V3__67[[#This Row],[Estimated Value]])/V3__67[[#This Row],[Estimated Value]])</f>
        <v>0.28700128700128702</v>
      </c>
      <c r="P703" t="str">
        <f t="shared" si="10"/>
        <v>Above Estimate</v>
      </c>
    </row>
    <row r="704" spans="1:16" x14ac:dyDescent="0.3">
      <c r="A704" s="1">
        <v>40517</v>
      </c>
      <c r="B704">
        <v>2010</v>
      </c>
      <c r="C704" t="s">
        <v>30</v>
      </c>
      <c r="D704">
        <v>1279940</v>
      </c>
      <c r="E704">
        <v>1680000</v>
      </c>
      <c r="F704" t="s">
        <v>13</v>
      </c>
      <c r="G704" t="s">
        <v>14</v>
      </c>
      <c r="H704">
        <v>3</v>
      </c>
      <c r="I704">
        <v>1</v>
      </c>
      <c r="J704">
        <v>919</v>
      </c>
      <c r="K704">
        <v>1.025846</v>
      </c>
      <c r="L704" t="s">
        <v>15</v>
      </c>
      <c r="M704">
        <f>V3__67[[#This Row],[Sale Price]]/V3__67[[#This Row],[carpet_area]]</f>
        <v>1828.0739934711644</v>
      </c>
      <c r="N704">
        <f>IF(OR(V3__67[[#This Row],[Estimated Value]]="",V3__67[[#This Row],[Estimated Value]]=0),"",V3__67[[#This Row],[Sale Price]]-V3__67[[#This Row],[Estimated Value]])</f>
        <v>400060</v>
      </c>
      <c r="O704">
        <f>IF(OR(V3__67[[#This Row],[Estimated Value]]="",V3__67[[#This Row],[Estimated Value]]=0),"",(V3__67[[#This Row],[Sale Price]]-V3__67[[#This Row],[Estimated Value]])/V3__67[[#This Row],[Estimated Value]])</f>
        <v>0.31256152632154632</v>
      </c>
      <c r="P704" t="str">
        <f t="shared" si="10"/>
        <v>Above Estimate</v>
      </c>
    </row>
    <row r="705" spans="1:16" x14ac:dyDescent="0.3">
      <c r="A705" s="1">
        <v>40518</v>
      </c>
      <c r="B705">
        <v>2010</v>
      </c>
      <c r="C705" t="s">
        <v>12</v>
      </c>
      <c r="D705">
        <v>87130</v>
      </c>
      <c r="E705">
        <v>110000</v>
      </c>
      <c r="F705" t="s">
        <v>13</v>
      </c>
      <c r="G705" t="s">
        <v>14</v>
      </c>
      <c r="H705">
        <v>3</v>
      </c>
      <c r="I705">
        <v>3</v>
      </c>
      <c r="J705">
        <v>1000</v>
      </c>
      <c r="K705">
        <v>1.025846</v>
      </c>
      <c r="L705" t="s">
        <v>25</v>
      </c>
      <c r="M705">
        <f>V3__67[[#This Row],[Sale Price]]/V3__67[[#This Row],[carpet_area]]</f>
        <v>110</v>
      </c>
      <c r="N705">
        <f>IF(OR(V3__67[[#This Row],[Estimated Value]]="",V3__67[[#This Row],[Estimated Value]]=0),"",V3__67[[#This Row],[Sale Price]]-V3__67[[#This Row],[Estimated Value]])</f>
        <v>22870</v>
      </c>
      <c r="O705">
        <f>IF(OR(V3__67[[#This Row],[Estimated Value]]="",V3__67[[#This Row],[Estimated Value]]=0),"",(V3__67[[#This Row],[Sale Price]]-V3__67[[#This Row],[Estimated Value]])/V3__67[[#This Row],[Estimated Value]])</f>
        <v>0.26248134970733389</v>
      </c>
      <c r="P705" t="str">
        <f t="shared" si="10"/>
        <v>Above Estimate</v>
      </c>
    </row>
    <row r="706" spans="1:16" x14ac:dyDescent="0.3">
      <c r="A706" s="1">
        <v>40519</v>
      </c>
      <c r="B706">
        <v>2010</v>
      </c>
      <c r="C706" t="s">
        <v>26</v>
      </c>
      <c r="D706">
        <v>420770</v>
      </c>
      <c r="E706">
        <v>475000</v>
      </c>
      <c r="F706" t="s">
        <v>13</v>
      </c>
      <c r="G706" t="s">
        <v>14</v>
      </c>
      <c r="H706">
        <v>3</v>
      </c>
      <c r="I706">
        <v>3</v>
      </c>
      <c r="J706">
        <v>972</v>
      </c>
      <c r="K706">
        <v>1.025846</v>
      </c>
      <c r="L706" t="s">
        <v>22</v>
      </c>
      <c r="M706">
        <f>V3__67[[#This Row],[Sale Price]]/V3__67[[#This Row],[carpet_area]]</f>
        <v>488.68312757201647</v>
      </c>
      <c r="N706">
        <f>IF(OR(V3__67[[#This Row],[Estimated Value]]="",V3__67[[#This Row],[Estimated Value]]=0),"",V3__67[[#This Row],[Sale Price]]-V3__67[[#This Row],[Estimated Value]])</f>
        <v>54230</v>
      </c>
      <c r="O706">
        <f>IF(OR(V3__67[[#This Row],[Estimated Value]]="",V3__67[[#This Row],[Estimated Value]]=0),"",(V3__67[[#This Row],[Sale Price]]-V3__67[[#This Row],[Estimated Value]])/V3__67[[#This Row],[Estimated Value]])</f>
        <v>0.12888276255436462</v>
      </c>
      <c r="P706" t="str">
        <f t="shared" ref="P706:P769" si="11">IF(N706="","No Estimate",IF(N706&gt;0,"Above Estimate",IF(N706&lt;0,"Below Estimate","At Estimate")))</f>
        <v>Above Estimate</v>
      </c>
    </row>
    <row r="707" spans="1:16" x14ac:dyDescent="0.3">
      <c r="A707" s="1">
        <v>40520</v>
      </c>
      <c r="B707">
        <v>2010</v>
      </c>
      <c r="C707" t="s">
        <v>29</v>
      </c>
      <c r="D707">
        <v>286000</v>
      </c>
      <c r="E707">
        <v>687530</v>
      </c>
      <c r="F707" t="s">
        <v>13</v>
      </c>
      <c r="G707" t="s">
        <v>14</v>
      </c>
      <c r="H707">
        <v>3</v>
      </c>
      <c r="I707">
        <v>1</v>
      </c>
      <c r="J707">
        <v>916</v>
      </c>
      <c r="K707">
        <v>1.025846</v>
      </c>
      <c r="L707" t="s">
        <v>15</v>
      </c>
      <c r="M707">
        <f>V3__67[[#This Row],[Sale Price]]/V3__67[[#This Row],[carpet_area]]</f>
        <v>750.57860262008728</v>
      </c>
      <c r="N707">
        <f>IF(OR(V3__67[[#This Row],[Estimated Value]]="",V3__67[[#This Row],[Estimated Value]]=0),"",V3__67[[#This Row],[Sale Price]]-V3__67[[#This Row],[Estimated Value]])</f>
        <v>401530</v>
      </c>
      <c r="O707">
        <f>IF(OR(V3__67[[#This Row],[Estimated Value]]="",V3__67[[#This Row],[Estimated Value]]=0),"",(V3__67[[#This Row],[Sale Price]]-V3__67[[#This Row],[Estimated Value]])/V3__67[[#This Row],[Estimated Value]])</f>
        <v>1.4039510489510489</v>
      </c>
      <c r="P707" t="str">
        <f t="shared" si="11"/>
        <v>Above Estimate</v>
      </c>
    </row>
    <row r="708" spans="1:16" x14ac:dyDescent="0.3">
      <c r="A708" s="1">
        <v>40521</v>
      </c>
      <c r="B708">
        <v>2010</v>
      </c>
      <c r="C708" t="s">
        <v>29</v>
      </c>
      <c r="D708">
        <v>183700</v>
      </c>
      <c r="E708">
        <v>309000</v>
      </c>
      <c r="F708" t="s">
        <v>13</v>
      </c>
      <c r="G708" t="s">
        <v>14</v>
      </c>
      <c r="H708">
        <v>3</v>
      </c>
      <c r="I708">
        <v>2</v>
      </c>
      <c r="J708">
        <v>1031</v>
      </c>
      <c r="K708">
        <v>1.025846</v>
      </c>
      <c r="L708" t="s">
        <v>15</v>
      </c>
      <c r="M708">
        <f>V3__67[[#This Row],[Sale Price]]/V3__67[[#This Row],[carpet_area]]</f>
        <v>299.70902036857422</v>
      </c>
      <c r="N708">
        <f>IF(OR(V3__67[[#This Row],[Estimated Value]]="",V3__67[[#This Row],[Estimated Value]]=0),"",V3__67[[#This Row],[Sale Price]]-V3__67[[#This Row],[Estimated Value]])</f>
        <v>125300</v>
      </c>
      <c r="O708">
        <f>IF(OR(V3__67[[#This Row],[Estimated Value]]="",V3__67[[#This Row],[Estimated Value]]=0),"",(V3__67[[#This Row],[Sale Price]]-V3__67[[#This Row],[Estimated Value]])/V3__67[[#This Row],[Estimated Value]])</f>
        <v>0.68209036472509521</v>
      </c>
      <c r="P708" t="str">
        <f t="shared" si="11"/>
        <v>Above Estimate</v>
      </c>
    </row>
    <row r="709" spans="1:16" x14ac:dyDescent="0.3">
      <c r="A709" s="1">
        <v>40522</v>
      </c>
      <c r="B709">
        <v>2010</v>
      </c>
      <c r="C709" t="s">
        <v>12</v>
      </c>
      <c r="D709">
        <v>86230</v>
      </c>
      <c r="E709">
        <v>114000</v>
      </c>
      <c r="F709" t="s">
        <v>13</v>
      </c>
      <c r="G709" t="s">
        <v>14</v>
      </c>
      <c r="H709">
        <v>3</v>
      </c>
      <c r="I709">
        <v>2</v>
      </c>
      <c r="J709">
        <v>998</v>
      </c>
      <c r="K709">
        <v>1.025846</v>
      </c>
      <c r="L709" t="s">
        <v>22</v>
      </c>
      <c r="M709">
        <f>V3__67[[#This Row],[Sale Price]]/V3__67[[#This Row],[carpet_area]]</f>
        <v>114.22845691382766</v>
      </c>
      <c r="N709">
        <f>IF(OR(V3__67[[#This Row],[Estimated Value]]="",V3__67[[#This Row],[Estimated Value]]=0),"",V3__67[[#This Row],[Sale Price]]-V3__67[[#This Row],[Estimated Value]])</f>
        <v>27770</v>
      </c>
      <c r="O709">
        <f>IF(OR(V3__67[[#This Row],[Estimated Value]]="",V3__67[[#This Row],[Estimated Value]]=0),"",(V3__67[[#This Row],[Sale Price]]-V3__67[[#This Row],[Estimated Value]])/V3__67[[#This Row],[Estimated Value]])</f>
        <v>0.32204569175460979</v>
      </c>
      <c r="P709" t="str">
        <f t="shared" si="11"/>
        <v>Above Estimate</v>
      </c>
    </row>
    <row r="710" spans="1:16" x14ac:dyDescent="0.3">
      <c r="A710" s="1">
        <v>40523</v>
      </c>
      <c r="B710">
        <v>2010</v>
      </c>
      <c r="C710" t="s">
        <v>30</v>
      </c>
      <c r="D710">
        <v>440070</v>
      </c>
      <c r="E710">
        <v>640000</v>
      </c>
      <c r="F710" t="s">
        <v>13</v>
      </c>
      <c r="G710" t="s">
        <v>14</v>
      </c>
      <c r="H710">
        <v>3</v>
      </c>
      <c r="I710">
        <v>3</v>
      </c>
      <c r="J710">
        <v>1099</v>
      </c>
      <c r="K710">
        <v>1.025846</v>
      </c>
      <c r="L710" t="s">
        <v>15</v>
      </c>
      <c r="M710">
        <f>V3__67[[#This Row],[Sale Price]]/V3__67[[#This Row],[carpet_area]]</f>
        <v>582.34758871701547</v>
      </c>
      <c r="N710">
        <f>IF(OR(V3__67[[#This Row],[Estimated Value]]="",V3__67[[#This Row],[Estimated Value]]=0),"",V3__67[[#This Row],[Sale Price]]-V3__67[[#This Row],[Estimated Value]])</f>
        <v>199930</v>
      </c>
      <c r="O710">
        <f>IF(OR(V3__67[[#This Row],[Estimated Value]]="",V3__67[[#This Row],[Estimated Value]]=0),"",(V3__67[[#This Row],[Sale Price]]-V3__67[[#This Row],[Estimated Value]])/V3__67[[#This Row],[Estimated Value]])</f>
        <v>0.45431408639534621</v>
      </c>
      <c r="P710" t="str">
        <f t="shared" si="11"/>
        <v>Above Estimate</v>
      </c>
    </row>
    <row r="711" spans="1:16" x14ac:dyDescent="0.3">
      <c r="A711" s="1">
        <v>40524</v>
      </c>
      <c r="B711">
        <v>2010</v>
      </c>
      <c r="C711" t="s">
        <v>21</v>
      </c>
      <c r="D711">
        <v>810530</v>
      </c>
      <c r="E711">
        <v>1650000</v>
      </c>
      <c r="F711" t="s">
        <v>13</v>
      </c>
      <c r="G711" t="s">
        <v>14</v>
      </c>
      <c r="H711">
        <v>3</v>
      </c>
      <c r="I711">
        <v>3</v>
      </c>
      <c r="J711">
        <v>961</v>
      </c>
      <c r="K711">
        <v>1.025846</v>
      </c>
      <c r="L711" t="s">
        <v>15</v>
      </c>
      <c r="M711">
        <f>V3__67[[#This Row],[Sale Price]]/V3__67[[#This Row],[carpet_area]]</f>
        <v>1716.961498439126</v>
      </c>
      <c r="N711">
        <f>IF(OR(V3__67[[#This Row],[Estimated Value]]="",V3__67[[#This Row],[Estimated Value]]=0),"",V3__67[[#This Row],[Sale Price]]-V3__67[[#This Row],[Estimated Value]])</f>
        <v>839470</v>
      </c>
      <c r="O711">
        <f>IF(OR(V3__67[[#This Row],[Estimated Value]]="",V3__67[[#This Row],[Estimated Value]]=0),"",(V3__67[[#This Row],[Sale Price]]-V3__67[[#This Row],[Estimated Value]])/V3__67[[#This Row],[Estimated Value]])</f>
        <v>1.0357050325095924</v>
      </c>
      <c r="P711" t="str">
        <f t="shared" si="11"/>
        <v>Above Estimate</v>
      </c>
    </row>
    <row r="712" spans="1:16" x14ac:dyDescent="0.3">
      <c r="A712" s="1">
        <v>40525</v>
      </c>
      <c r="B712">
        <v>2010</v>
      </c>
      <c r="C712" t="s">
        <v>21</v>
      </c>
      <c r="D712">
        <v>819910</v>
      </c>
      <c r="E712">
        <v>336000</v>
      </c>
      <c r="F712" t="s">
        <v>13</v>
      </c>
      <c r="G712" t="s">
        <v>14</v>
      </c>
      <c r="H712">
        <v>3</v>
      </c>
      <c r="I712">
        <v>1</v>
      </c>
      <c r="J712">
        <v>1038</v>
      </c>
      <c r="K712">
        <v>1.025846</v>
      </c>
      <c r="L712" t="s">
        <v>22</v>
      </c>
      <c r="M712">
        <f>V3__67[[#This Row],[Sale Price]]/V3__67[[#This Row],[carpet_area]]</f>
        <v>323.69942196531792</v>
      </c>
      <c r="N712">
        <f>IF(OR(V3__67[[#This Row],[Estimated Value]]="",V3__67[[#This Row],[Estimated Value]]=0),"",V3__67[[#This Row],[Sale Price]]-V3__67[[#This Row],[Estimated Value]])</f>
        <v>-483910</v>
      </c>
      <c r="O712">
        <f>IF(OR(V3__67[[#This Row],[Estimated Value]]="",V3__67[[#This Row],[Estimated Value]]=0),"",(V3__67[[#This Row],[Sale Price]]-V3__67[[#This Row],[Estimated Value]])/V3__67[[#This Row],[Estimated Value]])</f>
        <v>-0.59019892427217624</v>
      </c>
      <c r="P712" t="str">
        <f t="shared" si="11"/>
        <v>Below Estimate</v>
      </c>
    </row>
    <row r="713" spans="1:16" x14ac:dyDescent="0.3">
      <c r="A713" s="1">
        <v>40526</v>
      </c>
      <c r="B713">
        <v>2010</v>
      </c>
      <c r="C713" t="s">
        <v>26</v>
      </c>
      <c r="D713">
        <v>908460</v>
      </c>
      <c r="E713">
        <v>1200000</v>
      </c>
      <c r="F713" t="s">
        <v>13</v>
      </c>
      <c r="G713" t="s">
        <v>14</v>
      </c>
      <c r="H713">
        <v>3</v>
      </c>
      <c r="I713">
        <v>2</v>
      </c>
      <c r="J713">
        <v>1029</v>
      </c>
      <c r="K713">
        <v>1.025846</v>
      </c>
      <c r="L713" t="s">
        <v>22</v>
      </c>
      <c r="M713">
        <f>V3__67[[#This Row],[Sale Price]]/V3__67[[#This Row],[carpet_area]]</f>
        <v>1166.1807580174927</v>
      </c>
      <c r="N713">
        <f>IF(OR(V3__67[[#This Row],[Estimated Value]]="",V3__67[[#This Row],[Estimated Value]]=0),"",V3__67[[#This Row],[Sale Price]]-V3__67[[#This Row],[Estimated Value]])</f>
        <v>291540</v>
      </c>
      <c r="O713">
        <f>IF(OR(V3__67[[#This Row],[Estimated Value]]="",V3__67[[#This Row],[Estimated Value]]=0),"",(V3__67[[#This Row],[Sale Price]]-V3__67[[#This Row],[Estimated Value]])/V3__67[[#This Row],[Estimated Value]])</f>
        <v>0.32091671620104351</v>
      </c>
      <c r="P713" t="str">
        <f t="shared" si="11"/>
        <v>Above Estimate</v>
      </c>
    </row>
    <row r="714" spans="1:16" x14ac:dyDescent="0.3">
      <c r="A714" s="1">
        <v>40527</v>
      </c>
      <c r="B714">
        <v>2010</v>
      </c>
      <c r="C714" t="s">
        <v>12</v>
      </c>
      <c r="D714">
        <v>138180</v>
      </c>
      <c r="E714">
        <v>160000</v>
      </c>
      <c r="F714" t="s">
        <v>13</v>
      </c>
      <c r="G714" t="s">
        <v>14</v>
      </c>
      <c r="H714">
        <v>3</v>
      </c>
      <c r="I714">
        <v>1</v>
      </c>
      <c r="J714">
        <v>1042</v>
      </c>
      <c r="K714">
        <v>1.025846</v>
      </c>
      <c r="L714" t="s">
        <v>25</v>
      </c>
      <c r="M714">
        <f>V3__67[[#This Row],[Sale Price]]/V3__67[[#This Row],[carpet_area]]</f>
        <v>153.55086372360844</v>
      </c>
      <c r="N714">
        <f>IF(OR(V3__67[[#This Row],[Estimated Value]]="",V3__67[[#This Row],[Estimated Value]]=0),"",V3__67[[#This Row],[Sale Price]]-V3__67[[#This Row],[Estimated Value]])</f>
        <v>21820</v>
      </c>
      <c r="O714">
        <f>IF(OR(V3__67[[#This Row],[Estimated Value]]="",V3__67[[#This Row],[Estimated Value]]=0),"",(V3__67[[#This Row],[Sale Price]]-V3__67[[#This Row],[Estimated Value]])/V3__67[[#This Row],[Estimated Value]])</f>
        <v>0.15790997249963815</v>
      </c>
      <c r="P714" t="str">
        <f t="shared" si="11"/>
        <v>Above Estimate</v>
      </c>
    </row>
    <row r="715" spans="1:16" x14ac:dyDescent="0.3">
      <c r="A715" s="1">
        <v>40528</v>
      </c>
      <c r="B715">
        <v>2010</v>
      </c>
      <c r="C715" t="s">
        <v>26</v>
      </c>
      <c r="D715">
        <v>369320</v>
      </c>
      <c r="E715">
        <v>558000</v>
      </c>
      <c r="F715" t="s">
        <v>13</v>
      </c>
      <c r="G715" t="s">
        <v>14</v>
      </c>
      <c r="H715">
        <v>3</v>
      </c>
      <c r="I715">
        <v>1</v>
      </c>
      <c r="J715">
        <v>903</v>
      </c>
      <c r="K715">
        <v>1.025846</v>
      </c>
      <c r="L715" t="s">
        <v>16</v>
      </c>
      <c r="M715">
        <f>V3__67[[#This Row],[Sale Price]]/V3__67[[#This Row],[carpet_area]]</f>
        <v>617.94019933554819</v>
      </c>
      <c r="N715">
        <f>IF(OR(V3__67[[#This Row],[Estimated Value]]="",V3__67[[#This Row],[Estimated Value]]=0),"",V3__67[[#This Row],[Sale Price]]-V3__67[[#This Row],[Estimated Value]])</f>
        <v>188680</v>
      </c>
      <c r="O715">
        <f>IF(OR(V3__67[[#This Row],[Estimated Value]]="",V3__67[[#This Row],[Estimated Value]]=0),"",(V3__67[[#This Row],[Sale Price]]-V3__67[[#This Row],[Estimated Value]])/V3__67[[#This Row],[Estimated Value]])</f>
        <v>0.51088486948987333</v>
      </c>
      <c r="P715" t="str">
        <f t="shared" si="11"/>
        <v>Above Estimate</v>
      </c>
    </row>
    <row r="716" spans="1:16" x14ac:dyDescent="0.3">
      <c r="A716" s="1">
        <v>40529</v>
      </c>
      <c r="B716">
        <v>2010</v>
      </c>
      <c r="C716" t="s">
        <v>12</v>
      </c>
      <c r="D716">
        <v>145810</v>
      </c>
      <c r="E716">
        <v>99397</v>
      </c>
      <c r="F716" t="s">
        <v>23</v>
      </c>
      <c r="G716" t="s">
        <v>24</v>
      </c>
      <c r="H716">
        <v>6</v>
      </c>
      <c r="I716">
        <v>4</v>
      </c>
      <c r="J716">
        <v>1893</v>
      </c>
      <c r="K716">
        <v>1.025846</v>
      </c>
      <c r="L716" t="s">
        <v>25</v>
      </c>
      <c r="M716">
        <f>V3__67[[#This Row],[Sale Price]]/V3__67[[#This Row],[carpet_area]]</f>
        <v>52.507659799260431</v>
      </c>
      <c r="N716">
        <f>IF(OR(V3__67[[#This Row],[Estimated Value]]="",V3__67[[#This Row],[Estimated Value]]=0),"",V3__67[[#This Row],[Sale Price]]-V3__67[[#This Row],[Estimated Value]])</f>
        <v>-46413</v>
      </c>
      <c r="O716">
        <f>IF(OR(V3__67[[#This Row],[Estimated Value]]="",V3__67[[#This Row],[Estimated Value]]=0),"",(V3__67[[#This Row],[Sale Price]]-V3__67[[#This Row],[Estimated Value]])/V3__67[[#This Row],[Estimated Value]])</f>
        <v>-0.31831150126877444</v>
      </c>
      <c r="P716" t="str">
        <f t="shared" si="11"/>
        <v>Below Estimate</v>
      </c>
    </row>
    <row r="717" spans="1:16" x14ac:dyDescent="0.3">
      <c r="A717" s="1">
        <v>40530</v>
      </c>
      <c r="B717">
        <v>2010</v>
      </c>
      <c r="C717" t="s">
        <v>12</v>
      </c>
      <c r="D717">
        <v>98780</v>
      </c>
      <c r="E717">
        <v>135000</v>
      </c>
      <c r="F717" t="s">
        <v>13</v>
      </c>
      <c r="G717" t="s">
        <v>14</v>
      </c>
      <c r="H717">
        <v>3</v>
      </c>
      <c r="I717">
        <v>3</v>
      </c>
      <c r="J717">
        <v>1095</v>
      </c>
      <c r="K717">
        <v>1.025846</v>
      </c>
      <c r="L717" t="s">
        <v>22</v>
      </c>
      <c r="M717">
        <f>V3__67[[#This Row],[Sale Price]]/V3__67[[#This Row],[carpet_area]]</f>
        <v>123.28767123287672</v>
      </c>
      <c r="N717">
        <f>IF(OR(V3__67[[#This Row],[Estimated Value]]="",V3__67[[#This Row],[Estimated Value]]=0),"",V3__67[[#This Row],[Sale Price]]-V3__67[[#This Row],[Estimated Value]])</f>
        <v>36220</v>
      </c>
      <c r="O717">
        <f>IF(OR(V3__67[[#This Row],[Estimated Value]]="",V3__67[[#This Row],[Estimated Value]]=0),"",(V3__67[[#This Row],[Sale Price]]-V3__67[[#This Row],[Estimated Value]])/V3__67[[#This Row],[Estimated Value]])</f>
        <v>0.3666734156711885</v>
      </c>
      <c r="P717" t="str">
        <f t="shared" si="11"/>
        <v>Above Estimate</v>
      </c>
    </row>
    <row r="718" spans="1:16" x14ac:dyDescent="0.3">
      <c r="A718" s="1">
        <v>40531</v>
      </c>
      <c r="B718">
        <v>2010</v>
      </c>
      <c r="C718" t="s">
        <v>30</v>
      </c>
      <c r="D718">
        <v>367420</v>
      </c>
      <c r="E718">
        <v>390000</v>
      </c>
      <c r="F718" t="s">
        <v>13</v>
      </c>
      <c r="G718" t="s">
        <v>14</v>
      </c>
      <c r="H718">
        <v>3</v>
      </c>
      <c r="I718">
        <v>3</v>
      </c>
      <c r="J718">
        <v>905</v>
      </c>
      <c r="K718">
        <v>1.025846</v>
      </c>
      <c r="L718" t="s">
        <v>22</v>
      </c>
      <c r="M718">
        <f>V3__67[[#This Row],[Sale Price]]/V3__67[[#This Row],[carpet_area]]</f>
        <v>430.93922651933701</v>
      </c>
      <c r="N718">
        <f>IF(OR(V3__67[[#This Row],[Estimated Value]]="",V3__67[[#This Row],[Estimated Value]]=0),"",V3__67[[#This Row],[Sale Price]]-V3__67[[#This Row],[Estimated Value]])</f>
        <v>22580</v>
      </c>
      <c r="O718">
        <f>IF(OR(V3__67[[#This Row],[Estimated Value]]="",V3__67[[#This Row],[Estimated Value]]=0),"",(V3__67[[#This Row],[Sale Price]]-V3__67[[#This Row],[Estimated Value]])/V3__67[[#This Row],[Estimated Value]])</f>
        <v>6.1455554950737575E-2</v>
      </c>
      <c r="P718" t="str">
        <f t="shared" si="11"/>
        <v>Above Estimate</v>
      </c>
    </row>
    <row r="719" spans="1:16" x14ac:dyDescent="0.3">
      <c r="A719" s="1">
        <v>40532</v>
      </c>
      <c r="B719">
        <v>2010</v>
      </c>
      <c r="C719" t="s">
        <v>21</v>
      </c>
      <c r="D719">
        <v>553140</v>
      </c>
      <c r="E719">
        <v>570000</v>
      </c>
      <c r="F719" t="s">
        <v>13</v>
      </c>
      <c r="G719" t="s">
        <v>14</v>
      </c>
      <c r="H719">
        <v>3</v>
      </c>
      <c r="I719">
        <v>1</v>
      </c>
      <c r="J719">
        <v>905</v>
      </c>
      <c r="K719">
        <v>1.025846</v>
      </c>
      <c r="L719" t="s">
        <v>22</v>
      </c>
      <c r="M719">
        <f>V3__67[[#This Row],[Sale Price]]/V3__67[[#This Row],[carpet_area]]</f>
        <v>629.83425414364638</v>
      </c>
      <c r="N719">
        <f>IF(OR(V3__67[[#This Row],[Estimated Value]]="",V3__67[[#This Row],[Estimated Value]]=0),"",V3__67[[#This Row],[Sale Price]]-V3__67[[#This Row],[Estimated Value]])</f>
        <v>16860</v>
      </c>
      <c r="O719">
        <f>IF(OR(V3__67[[#This Row],[Estimated Value]]="",V3__67[[#This Row],[Estimated Value]]=0),"",(V3__67[[#This Row],[Sale Price]]-V3__67[[#This Row],[Estimated Value]])/V3__67[[#This Row],[Estimated Value]])</f>
        <v>3.0480529341577179E-2</v>
      </c>
      <c r="P719" t="str">
        <f t="shared" si="11"/>
        <v>Above Estimate</v>
      </c>
    </row>
    <row r="720" spans="1:16" x14ac:dyDescent="0.3">
      <c r="A720" s="1">
        <v>40533</v>
      </c>
      <c r="B720">
        <v>2010</v>
      </c>
      <c r="C720" t="s">
        <v>30</v>
      </c>
      <c r="D720">
        <v>522120</v>
      </c>
      <c r="E720">
        <v>710000</v>
      </c>
      <c r="F720" t="s">
        <v>13</v>
      </c>
      <c r="G720" t="s">
        <v>14</v>
      </c>
      <c r="H720">
        <v>3</v>
      </c>
      <c r="I720">
        <v>1</v>
      </c>
      <c r="J720">
        <v>1021</v>
      </c>
      <c r="K720">
        <v>1.025846</v>
      </c>
      <c r="L720" t="s">
        <v>22</v>
      </c>
      <c r="M720">
        <f>V3__67[[#This Row],[Sale Price]]/V3__67[[#This Row],[carpet_area]]</f>
        <v>695.39666993143976</v>
      </c>
      <c r="N720">
        <f>IF(OR(V3__67[[#This Row],[Estimated Value]]="",V3__67[[#This Row],[Estimated Value]]=0),"",V3__67[[#This Row],[Sale Price]]-V3__67[[#This Row],[Estimated Value]])</f>
        <v>187880</v>
      </c>
      <c r="O720">
        <f>IF(OR(V3__67[[#This Row],[Estimated Value]]="",V3__67[[#This Row],[Estimated Value]]=0),"",(V3__67[[#This Row],[Sale Price]]-V3__67[[#This Row],[Estimated Value]])/V3__67[[#This Row],[Estimated Value]])</f>
        <v>0.35984064965908219</v>
      </c>
      <c r="P720" t="str">
        <f t="shared" si="11"/>
        <v>Above Estimate</v>
      </c>
    </row>
    <row r="721" spans="1:16" x14ac:dyDescent="0.3">
      <c r="A721" s="1">
        <v>40534</v>
      </c>
      <c r="B721">
        <v>2010</v>
      </c>
      <c r="C721" t="s">
        <v>29</v>
      </c>
      <c r="D721">
        <v>137700</v>
      </c>
      <c r="E721">
        <v>174000</v>
      </c>
      <c r="F721" t="s">
        <v>13</v>
      </c>
      <c r="G721" t="s">
        <v>14</v>
      </c>
      <c r="H721">
        <v>3</v>
      </c>
      <c r="I721">
        <v>3</v>
      </c>
      <c r="J721">
        <v>1097</v>
      </c>
      <c r="K721">
        <v>1.025846</v>
      </c>
      <c r="L721" t="s">
        <v>25</v>
      </c>
      <c r="M721">
        <f>V3__67[[#This Row],[Sale Price]]/V3__67[[#This Row],[carpet_area]]</f>
        <v>158.6144029170465</v>
      </c>
      <c r="N721">
        <f>IF(OR(V3__67[[#This Row],[Estimated Value]]="",V3__67[[#This Row],[Estimated Value]]=0),"",V3__67[[#This Row],[Sale Price]]-V3__67[[#This Row],[Estimated Value]])</f>
        <v>36300</v>
      </c>
      <c r="O721">
        <f>IF(OR(V3__67[[#This Row],[Estimated Value]]="",V3__67[[#This Row],[Estimated Value]]=0),"",(V3__67[[#This Row],[Sale Price]]-V3__67[[#This Row],[Estimated Value]])/V3__67[[#This Row],[Estimated Value]])</f>
        <v>0.26361655773420478</v>
      </c>
      <c r="P721" t="str">
        <f t="shared" si="11"/>
        <v>Above Estimate</v>
      </c>
    </row>
    <row r="722" spans="1:16" x14ac:dyDescent="0.3">
      <c r="A722" s="1">
        <v>40535</v>
      </c>
      <c r="B722">
        <v>2010</v>
      </c>
      <c r="C722" t="s">
        <v>29</v>
      </c>
      <c r="D722">
        <v>214100</v>
      </c>
      <c r="E722">
        <v>325000</v>
      </c>
      <c r="F722" t="s">
        <v>19</v>
      </c>
      <c r="G722" t="s">
        <v>20</v>
      </c>
      <c r="H722">
        <v>4</v>
      </c>
      <c r="I722">
        <v>2</v>
      </c>
      <c r="J722">
        <v>1320</v>
      </c>
      <c r="K722">
        <v>1.025846</v>
      </c>
      <c r="L722" t="s">
        <v>25</v>
      </c>
      <c r="M722">
        <f>V3__67[[#This Row],[Sale Price]]/V3__67[[#This Row],[carpet_area]]</f>
        <v>246.21212121212122</v>
      </c>
      <c r="N722">
        <f>IF(OR(V3__67[[#This Row],[Estimated Value]]="",V3__67[[#This Row],[Estimated Value]]=0),"",V3__67[[#This Row],[Sale Price]]-V3__67[[#This Row],[Estimated Value]])</f>
        <v>110900</v>
      </c>
      <c r="O722">
        <f>IF(OR(V3__67[[#This Row],[Estimated Value]]="",V3__67[[#This Row],[Estimated Value]]=0),"",(V3__67[[#This Row],[Sale Price]]-V3__67[[#This Row],[Estimated Value]])/V3__67[[#This Row],[Estimated Value]])</f>
        <v>0.51798225128444653</v>
      </c>
      <c r="P722" t="str">
        <f t="shared" si="11"/>
        <v>Above Estimate</v>
      </c>
    </row>
    <row r="723" spans="1:16" x14ac:dyDescent="0.3">
      <c r="A723" s="1">
        <v>40536</v>
      </c>
      <c r="B723">
        <v>2010</v>
      </c>
      <c r="C723" t="s">
        <v>29</v>
      </c>
      <c r="D723">
        <v>178700</v>
      </c>
      <c r="E723">
        <v>279900</v>
      </c>
      <c r="F723" t="s">
        <v>13</v>
      </c>
      <c r="G723" t="s">
        <v>14</v>
      </c>
      <c r="H723">
        <v>3</v>
      </c>
      <c r="I723">
        <v>2</v>
      </c>
      <c r="J723">
        <v>1031</v>
      </c>
      <c r="K723">
        <v>1.025846</v>
      </c>
      <c r="L723" t="s">
        <v>25</v>
      </c>
      <c r="M723">
        <f>V3__67[[#This Row],[Sale Price]]/V3__67[[#This Row],[carpet_area]]</f>
        <v>271.48399612027157</v>
      </c>
      <c r="N723">
        <f>IF(OR(V3__67[[#This Row],[Estimated Value]]="",V3__67[[#This Row],[Estimated Value]]=0),"",V3__67[[#This Row],[Sale Price]]-V3__67[[#This Row],[Estimated Value]])</f>
        <v>101200</v>
      </c>
      <c r="O723">
        <f>IF(OR(V3__67[[#This Row],[Estimated Value]]="",V3__67[[#This Row],[Estimated Value]]=0),"",(V3__67[[#This Row],[Sale Price]]-V3__67[[#This Row],[Estimated Value]])/V3__67[[#This Row],[Estimated Value]])</f>
        <v>0.56631225517627304</v>
      </c>
      <c r="P723" t="str">
        <f t="shared" si="11"/>
        <v>Above Estimate</v>
      </c>
    </row>
    <row r="724" spans="1:16" x14ac:dyDescent="0.3">
      <c r="A724" s="1">
        <v>40537</v>
      </c>
      <c r="B724">
        <v>2010</v>
      </c>
      <c r="C724" t="s">
        <v>29</v>
      </c>
      <c r="D724">
        <v>218600</v>
      </c>
      <c r="E724">
        <v>290000</v>
      </c>
      <c r="F724" t="s">
        <v>13</v>
      </c>
      <c r="G724" t="s">
        <v>14</v>
      </c>
      <c r="H724">
        <v>3</v>
      </c>
      <c r="I724">
        <v>2</v>
      </c>
      <c r="J724">
        <v>957</v>
      </c>
      <c r="K724">
        <v>1.025846</v>
      </c>
      <c r="L724" t="s">
        <v>16</v>
      </c>
      <c r="M724">
        <f>V3__67[[#This Row],[Sale Price]]/V3__67[[#This Row],[carpet_area]]</f>
        <v>303.030303030303</v>
      </c>
      <c r="N724">
        <f>IF(OR(V3__67[[#This Row],[Estimated Value]]="",V3__67[[#This Row],[Estimated Value]]=0),"",V3__67[[#This Row],[Sale Price]]-V3__67[[#This Row],[Estimated Value]])</f>
        <v>71400</v>
      </c>
      <c r="O724">
        <f>IF(OR(V3__67[[#This Row],[Estimated Value]]="",V3__67[[#This Row],[Estimated Value]]=0),"",(V3__67[[#This Row],[Sale Price]]-V3__67[[#This Row],[Estimated Value]])/V3__67[[#This Row],[Estimated Value]])</f>
        <v>0.32662397072278132</v>
      </c>
      <c r="P724" t="str">
        <f t="shared" si="11"/>
        <v>Above Estimate</v>
      </c>
    </row>
    <row r="725" spans="1:16" x14ac:dyDescent="0.3">
      <c r="A725" s="1">
        <v>40538</v>
      </c>
      <c r="B725">
        <v>2010</v>
      </c>
      <c r="C725" t="s">
        <v>12</v>
      </c>
      <c r="D725">
        <v>82410</v>
      </c>
      <c r="E725">
        <v>56105</v>
      </c>
      <c r="F725" t="s">
        <v>13</v>
      </c>
      <c r="G725" t="s">
        <v>14</v>
      </c>
      <c r="H725">
        <v>3</v>
      </c>
      <c r="I725">
        <v>2</v>
      </c>
      <c r="J725">
        <v>904</v>
      </c>
      <c r="K725">
        <v>1.025846</v>
      </c>
      <c r="L725" t="s">
        <v>22</v>
      </c>
      <c r="M725">
        <f>V3__67[[#This Row],[Sale Price]]/V3__67[[#This Row],[carpet_area]]</f>
        <v>62.063053097345133</v>
      </c>
      <c r="N725">
        <f>IF(OR(V3__67[[#This Row],[Estimated Value]]="",V3__67[[#This Row],[Estimated Value]]=0),"",V3__67[[#This Row],[Sale Price]]-V3__67[[#This Row],[Estimated Value]])</f>
        <v>-26305</v>
      </c>
      <c r="O725">
        <f>IF(OR(V3__67[[#This Row],[Estimated Value]]="",V3__67[[#This Row],[Estimated Value]]=0),"",(V3__67[[#This Row],[Sale Price]]-V3__67[[#This Row],[Estimated Value]])/V3__67[[#This Row],[Estimated Value]])</f>
        <v>-0.31919669942968087</v>
      </c>
      <c r="P725" t="str">
        <f t="shared" si="11"/>
        <v>Below Estimate</v>
      </c>
    </row>
    <row r="726" spans="1:16" x14ac:dyDescent="0.3">
      <c r="A726" s="1">
        <v>40539</v>
      </c>
      <c r="B726">
        <v>2010</v>
      </c>
      <c r="C726" t="s">
        <v>29</v>
      </c>
      <c r="D726">
        <v>231700</v>
      </c>
      <c r="E726">
        <v>330000</v>
      </c>
      <c r="F726" t="s">
        <v>13</v>
      </c>
      <c r="G726" t="s">
        <v>14</v>
      </c>
      <c r="H726">
        <v>3</v>
      </c>
      <c r="I726">
        <v>2</v>
      </c>
      <c r="J726">
        <v>998</v>
      </c>
      <c r="K726">
        <v>1.025846</v>
      </c>
      <c r="L726" t="s">
        <v>25</v>
      </c>
      <c r="M726">
        <f>V3__67[[#This Row],[Sale Price]]/V3__67[[#This Row],[carpet_area]]</f>
        <v>330.66132264529057</v>
      </c>
      <c r="N726">
        <f>IF(OR(V3__67[[#This Row],[Estimated Value]]="",V3__67[[#This Row],[Estimated Value]]=0),"",V3__67[[#This Row],[Sale Price]]-V3__67[[#This Row],[Estimated Value]])</f>
        <v>98300</v>
      </c>
      <c r="O726">
        <f>IF(OR(V3__67[[#This Row],[Estimated Value]]="",V3__67[[#This Row],[Estimated Value]]=0),"",(V3__67[[#This Row],[Sale Price]]-V3__67[[#This Row],[Estimated Value]])/V3__67[[#This Row],[Estimated Value]])</f>
        <v>0.42425550280535174</v>
      </c>
      <c r="P726" t="str">
        <f t="shared" si="11"/>
        <v>Above Estimate</v>
      </c>
    </row>
    <row r="727" spans="1:16" x14ac:dyDescent="0.3">
      <c r="A727" s="1">
        <v>40540</v>
      </c>
      <c r="B727">
        <v>2010</v>
      </c>
      <c r="C727" t="s">
        <v>12</v>
      </c>
      <c r="D727">
        <v>119450</v>
      </c>
      <c r="E727">
        <v>150000</v>
      </c>
      <c r="F727" t="s">
        <v>13</v>
      </c>
      <c r="G727" t="s">
        <v>14</v>
      </c>
      <c r="H727">
        <v>3</v>
      </c>
      <c r="I727">
        <v>3</v>
      </c>
      <c r="J727">
        <v>1049</v>
      </c>
      <c r="K727">
        <v>1.025846</v>
      </c>
      <c r="L727" t="s">
        <v>22</v>
      </c>
      <c r="M727">
        <f>V3__67[[#This Row],[Sale Price]]/V3__67[[#This Row],[carpet_area]]</f>
        <v>142.99332697807435</v>
      </c>
      <c r="N727">
        <f>IF(OR(V3__67[[#This Row],[Estimated Value]]="",V3__67[[#This Row],[Estimated Value]]=0),"",V3__67[[#This Row],[Sale Price]]-V3__67[[#This Row],[Estimated Value]])</f>
        <v>30550</v>
      </c>
      <c r="O727">
        <f>IF(OR(V3__67[[#This Row],[Estimated Value]]="",V3__67[[#This Row],[Estimated Value]]=0),"",(V3__67[[#This Row],[Sale Price]]-V3__67[[#This Row],[Estimated Value]])/V3__67[[#This Row],[Estimated Value]])</f>
        <v>0.25575554625366265</v>
      </c>
      <c r="P727" t="str">
        <f t="shared" si="11"/>
        <v>Above Estimate</v>
      </c>
    </row>
    <row r="728" spans="1:16" x14ac:dyDescent="0.3">
      <c r="A728" s="1">
        <v>40541</v>
      </c>
      <c r="B728">
        <v>2010</v>
      </c>
      <c r="C728" t="s">
        <v>12</v>
      </c>
      <c r="D728">
        <v>105820</v>
      </c>
      <c r="E728">
        <v>139000</v>
      </c>
      <c r="F728" t="s">
        <v>13</v>
      </c>
      <c r="G728" t="s">
        <v>14</v>
      </c>
      <c r="H728">
        <v>3</v>
      </c>
      <c r="I728">
        <v>1</v>
      </c>
      <c r="J728">
        <v>928</v>
      </c>
      <c r="K728">
        <v>1.025846</v>
      </c>
      <c r="L728" t="s">
        <v>22</v>
      </c>
      <c r="M728">
        <f>V3__67[[#This Row],[Sale Price]]/V3__67[[#This Row],[carpet_area]]</f>
        <v>149.7844827586207</v>
      </c>
      <c r="N728">
        <f>IF(OR(V3__67[[#This Row],[Estimated Value]]="",V3__67[[#This Row],[Estimated Value]]=0),"",V3__67[[#This Row],[Sale Price]]-V3__67[[#This Row],[Estimated Value]])</f>
        <v>33180</v>
      </c>
      <c r="O728">
        <f>IF(OR(V3__67[[#This Row],[Estimated Value]]="",V3__67[[#This Row],[Estimated Value]]=0),"",(V3__67[[#This Row],[Sale Price]]-V3__67[[#This Row],[Estimated Value]])/V3__67[[#This Row],[Estimated Value]])</f>
        <v>0.31355131355131355</v>
      </c>
      <c r="P728" t="str">
        <f t="shared" si="11"/>
        <v>Above Estimate</v>
      </c>
    </row>
    <row r="729" spans="1:16" x14ac:dyDescent="0.3">
      <c r="A729" s="1">
        <v>40542</v>
      </c>
      <c r="B729">
        <v>2010</v>
      </c>
      <c r="C729" t="s">
        <v>21</v>
      </c>
      <c r="D729">
        <v>494200</v>
      </c>
      <c r="E729">
        <v>410000</v>
      </c>
      <c r="F729" t="s">
        <v>19</v>
      </c>
      <c r="G729" t="s">
        <v>20</v>
      </c>
      <c r="H729">
        <v>4</v>
      </c>
      <c r="I729">
        <v>2</v>
      </c>
      <c r="J729">
        <v>1387</v>
      </c>
      <c r="K729">
        <v>1.025846</v>
      </c>
      <c r="L729" t="s">
        <v>15</v>
      </c>
      <c r="M729">
        <f>V3__67[[#This Row],[Sale Price]]/V3__67[[#This Row],[carpet_area]]</f>
        <v>295.60201874549387</v>
      </c>
      <c r="N729">
        <f>IF(OR(V3__67[[#This Row],[Estimated Value]]="",V3__67[[#This Row],[Estimated Value]]=0),"",V3__67[[#This Row],[Sale Price]]-V3__67[[#This Row],[Estimated Value]])</f>
        <v>-84200</v>
      </c>
      <c r="O729">
        <f>IF(OR(V3__67[[#This Row],[Estimated Value]]="",V3__67[[#This Row],[Estimated Value]]=0),"",(V3__67[[#This Row],[Sale Price]]-V3__67[[#This Row],[Estimated Value]])/V3__67[[#This Row],[Estimated Value]])</f>
        <v>-0.17037636584378793</v>
      </c>
      <c r="P729" t="str">
        <f t="shared" si="11"/>
        <v>Below Estimate</v>
      </c>
    </row>
    <row r="730" spans="1:16" x14ac:dyDescent="0.3">
      <c r="A730" s="1">
        <v>40543</v>
      </c>
      <c r="B730">
        <v>2010</v>
      </c>
      <c r="C730" t="s">
        <v>12</v>
      </c>
      <c r="D730">
        <v>96970</v>
      </c>
      <c r="E730">
        <v>84000</v>
      </c>
      <c r="F730" t="s">
        <v>13</v>
      </c>
      <c r="G730" t="s">
        <v>14</v>
      </c>
      <c r="H730">
        <v>3</v>
      </c>
      <c r="I730">
        <v>1</v>
      </c>
      <c r="J730">
        <v>1050</v>
      </c>
      <c r="K730">
        <v>1.025846</v>
      </c>
      <c r="L730" t="s">
        <v>16</v>
      </c>
      <c r="M730">
        <f>V3__67[[#This Row],[Sale Price]]/V3__67[[#This Row],[carpet_area]]</f>
        <v>80</v>
      </c>
      <c r="N730">
        <f>IF(OR(V3__67[[#This Row],[Estimated Value]]="",V3__67[[#This Row],[Estimated Value]]=0),"",V3__67[[#This Row],[Sale Price]]-V3__67[[#This Row],[Estimated Value]])</f>
        <v>-12970</v>
      </c>
      <c r="O730">
        <f>IF(OR(V3__67[[#This Row],[Estimated Value]]="",V3__67[[#This Row],[Estimated Value]]=0),"",(V3__67[[#This Row],[Sale Price]]-V3__67[[#This Row],[Estimated Value]])/V3__67[[#This Row],[Estimated Value]])</f>
        <v>-0.13375270702279055</v>
      </c>
      <c r="P730" t="str">
        <f t="shared" si="11"/>
        <v>Below Estimate</v>
      </c>
    </row>
    <row r="731" spans="1:16" x14ac:dyDescent="0.3">
      <c r="A731" s="1">
        <v>40544</v>
      </c>
      <c r="B731">
        <v>2010</v>
      </c>
      <c r="C731" t="s">
        <v>12</v>
      </c>
      <c r="D731">
        <v>130360</v>
      </c>
      <c r="E731">
        <v>85000</v>
      </c>
      <c r="F731" t="s">
        <v>23</v>
      </c>
      <c r="G731" t="s">
        <v>24</v>
      </c>
      <c r="H731">
        <v>6</v>
      </c>
      <c r="I731">
        <v>4</v>
      </c>
      <c r="J731">
        <v>2148</v>
      </c>
      <c r="K731">
        <v>1.025846</v>
      </c>
      <c r="L731" t="s">
        <v>16</v>
      </c>
      <c r="M731">
        <f>V3__67[[#This Row],[Sale Price]]/V3__67[[#This Row],[carpet_area]]</f>
        <v>39.571694599627563</v>
      </c>
      <c r="N731">
        <f>IF(OR(V3__67[[#This Row],[Estimated Value]]="",V3__67[[#This Row],[Estimated Value]]=0),"",V3__67[[#This Row],[Sale Price]]-V3__67[[#This Row],[Estimated Value]])</f>
        <v>-45360</v>
      </c>
      <c r="O731">
        <f>IF(OR(V3__67[[#This Row],[Estimated Value]]="",V3__67[[#This Row],[Estimated Value]]=0),"",(V3__67[[#This Row],[Sale Price]]-V3__67[[#This Row],[Estimated Value]])/V3__67[[#This Row],[Estimated Value]])</f>
        <v>-0.3479594967781528</v>
      </c>
      <c r="P731" t="str">
        <f t="shared" si="11"/>
        <v>Below Estimate</v>
      </c>
    </row>
    <row r="732" spans="1:16" x14ac:dyDescent="0.3">
      <c r="A732" s="1">
        <v>40545</v>
      </c>
      <c r="B732">
        <v>2010</v>
      </c>
      <c r="C732" t="s">
        <v>30</v>
      </c>
      <c r="D732">
        <v>491200</v>
      </c>
      <c r="E732">
        <v>725000</v>
      </c>
      <c r="F732" t="s">
        <v>19</v>
      </c>
      <c r="G732" t="s">
        <v>20</v>
      </c>
      <c r="H732">
        <v>4</v>
      </c>
      <c r="I732">
        <v>2</v>
      </c>
      <c r="J732">
        <v>1425</v>
      </c>
      <c r="K732">
        <v>1.025846</v>
      </c>
      <c r="L732" t="s">
        <v>16</v>
      </c>
      <c r="M732">
        <f>V3__67[[#This Row],[Sale Price]]/V3__67[[#This Row],[carpet_area]]</f>
        <v>508.77192982456143</v>
      </c>
      <c r="N732">
        <f>IF(OR(V3__67[[#This Row],[Estimated Value]]="",V3__67[[#This Row],[Estimated Value]]=0),"",V3__67[[#This Row],[Sale Price]]-V3__67[[#This Row],[Estimated Value]])</f>
        <v>233800</v>
      </c>
      <c r="O732">
        <f>IF(OR(V3__67[[#This Row],[Estimated Value]]="",V3__67[[#This Row],[Estimated Value]]=0),"",(V3__67[[#This Row],[Sale Price]]-V3__67[[#This Row],[Estimated Value]])/V3__67[[#This Row],[Estimated Value]])</f>
        <v>0.47597719869706839</v>
      </c>
      <c r="P732" t="str">
        <f t="shared" si="11"/>
        <v>Above Estimate</v>
      </c>
    </row>
    <row r="733" spans="1:16" x14ac:dyDescent="0.3">
      <c r="A733" s="1">
        <v>40546</v>
      </c>
      <c r="B733">
        <v>2010</v>
      </c>
      <c r="C733" t="s">
        <v>12</v>
      </c>
      <c r="D733">
        <v>151300</v>
      </c>
      <c r="E733">
        <v>170000</v>
      </c>
      <c r="F733" t="s">
        <v>13</v>
      </c>
      <c r="G733" t="s">
        <v>14</v>
      </c>
      <c r="H733">
        <v>3</v>
      </c>
      <c r="I733">
        <v>3</v>
      </c>
      <c r="J733">
        <v>933</v>
      </c>
      <c r="K733">
        <v>1.025846</v>
      </c>
      <c r="L733" t="s">
        <v>15</v>
      </c>
      <c r="M733">
        <f>V3__67[[#This Row],[Sale Price]]/V3__67[[#This Row],[carpet_area]]</f>
        <v>182.20793140407289</v>
      </c>
      <c r="N733">
        <f>IF(OR(V3__67[[#This Row],[Estimated Value]]="",V3__67[[#This Row],[Estimated Value]]=0),"",V3__67[[#This Row],[Sale Price]]-V3__67[[#This Row],[Estimated Value]])</f>
        <v>18700</v>
      </c>
      <c r="O733">
        <f>IF(OR(V3__67[[#This Row],[Estimated Value]]="",V3__67[[#This Row],[Estimated Value]]=0),"",(V3__67[[#This Row],[Sale Price]]-V3__67[[#This Row],[Estimated Value]])/V3__67[[#This Row],[Estimated Value]])</f>
        <v>0.12359550561797752</v>
      </c>
      <c r="P733" t="str">
        <f t="shared" si="11"/>
        <v>Above Estimate</v>
      </c>
    </row>
    <row r="734" spans="1:16" x14ac:dyDescent="0.3">
      <c r="A734" s="1">
        <v>40547</v>
      </c>
      <c r="B734">
        <v>2010</v>
      </c>
      <c r="C734" t="s">
        <v>30</v>
      </c>
      <c r="D734">
        <v>343880</v>
      </c>
      <c r="E734">
        <v>375000</v>
      </c>
      <c r="F734" t="s">
        <v>13</v>
      </c>
      <c r="G734" t="s">
        <v>14</v>
      </c>
      <c r="H734">
        <v>3</v>
      </c>
      <c r="I734">
        <v>3</v>
      </c>
      <c r="J734">
        <v>1070</v>
      </c>
      <c r="K734">
        <v>1.025846</v>
      </c>
      <c r="L734" t="s">
        <v>16</v>
      </c>
      <c r="M734">
        <f>V3__67[[#This Row],[Sale Price]]/V3__67[[#This Row],[carpet_area]]</f>
        <v>350.46728971962619</v>
      </c>
      <c r="N734">
        <f>IF(OR(V3__67[[#This Row],[Estimated Value]]="",V3__67[[#This Row],[Estimated Value]]=0),"",V3__67[[#This Row],[Sale Price]]-V3__67[[#This Row],[Estimated Value]])</f>
        <v>31120</v>
      </c>
      <c r="O734">
        <f>IF(OR(V3__67[[#This Row],[Estimated Value]]="",V3__67[[#This Row],[Estimated Value]]=0),"",(V3__67[[#This Row],[Sale Price]]-V3__67[[#This Row],[Estimated Value]])/V3__67[[#This Row],[Estimated Value]])</f>
        <v>9.0496684890077936E-2</v>
      </c>
      <c r="P734" t="str">
        <f t="shared" si="11"/>
        <v>Above Estimate</v>
      </c>
    </row>
    <row r="735" spans="1:16" x14ac:dyDescent="0.3">
      <c r="A735" s="1">
        <v>40548</v>
      </c>
      <c r="B735">
        <v>2010</v>
      </c>
      <c r="C735" t="s">
        <v>12</v>
      </c>
      <c r="D735">
        <v>84610</v>
      </c>
      <c r="E735">
        <v>23000</v>
      </c>
      <c r="F735" t="s">
        <v>19</v>
      </c>
      <c r="G735" t="s">
        <v>20</v>
      </c>
      <c r="H735">
        <v>4</v>
      </c>
      <c r="I735">
        <v>4</v>
      </c>
      <c r="J735">
        <v>1200</v>
      </c>
      <c r="K735">
        <v>1.025846</v>
      </c>
      <c r="L735" t="s">
        <v>15</v>
      </c>
      <c r="M735">
        <f>V3__67[[#This Row],[Sale Price]]/V3__67[[#This Row],[carpet_area]]</f>
        <v>19.166666666666668</v>
      </c>
      <c r="N735">
        <f>IF(OR(V3__67[[#This Row],[Estimated Value]]="",V3__67[[#This Row],[Estimated Value]]=0),"",V3__67[[#This Row],[Sale Price]]-V3__67[[#This Row],[Estimated Value]])</f>
        <v>-61610</v>
      </c>
      <c r="O735">
        <f>IF(OR(V3__67[[#This Row],[Estimated Value]]="",V3__67[[#This Row],[Estimated Value]]=0),"",(V3__67[[#This Row],[Sale Price]]-V3__67[[#This Row],[Estimated Value]])/V3__67[[#This Row],[Estimated Value]])</f>
        <v>-0.72816451956033568</v>
      </c>
      <c r="P735" t="str">
        <f t="shared" si="11"/>
        <v>Below Estimate</v>
      </c>
    </row>
    <row r="736" spans="1:16" x14ac:dyDescent="0.3">
      <c r="A736" s="1">
        <v>40549</v>
      </c>
      <c r="B736">
        <v>2011</v>
      </c>
      <c r="C736" t="s">
        <v>12</v>
      </c>
      <c r="D736">
        <v>143020</v>
      </c>
      <c r="E736">
        <v>177000</v>
      </c>
      <c r="F736" t="s">
        <v>13</v>
      </c>
      <c r="G736" t="s">
        <v>14</v>
      </c>
      <c r="H736">
        <v>3</v>
      </c>
      <c r="I736">
        <v>3</v>
      </c>
      <c r="J736">
        <v>1083</v>
      </c>
      <c r="K736">
        <v>1.0250330000000001</v>
      </c>
      <c r="L736" t="s">
        <v>16</v>
      </c>
      <c r="M736">
        <f>V3__67[[#This Row],[Sale Price]]/V3__67[[#This Row],[carpet_area]]</f>
        <v>163.43490304709141</v>
      </c>
      <c r="N736">
        <f>IF(OR(V3__67[[#This Row],[Estimated Value]]="",V3__67[[#This Row],[Estimated Value]]=0),"",V3__67[[#This Row],[Sale Price]]-V3__67[[#This Row],[Estimated Value]])</f>
        <v>33980</v>
      </c>
      <c r="O736">
        <f>IF(OR(V3__67[[#This Row],[Estimated Value]]="",V3__67[[#This Row],[Estimated Value]]=0),"",(V3__67[[#This Row],[Sale Price]]-V3__67[[#This Row],[Estimated Value]])/V3__67[[#This Row],[Estimated Value]])</f>
        <v>0.23758914837085723</v>
      </c>
      <c r="P736" t="str">
        <f t="shared" si="11"/>
        <v>Above Estimate</v>
      </c>
    </row>
    <row r="737" spans="1:16" x14ac:dyDescent="0.3">
      <c r="A737" s="1">
        <v>40550</v>
      </c>
      <c r="B737">
        <v>2011</v>
      </c>
      <c r="C737" t="s">
        <v>12</v>
      </c>
      <c r="D737">
        <v>124550</v>
      </c>
      <c r="E737">
        <v>11000</v>
      </c>
      <c r="F737" t="s">
        <v>23</v>
      </c>
      <c r="G737" t="s">
        <v>24</v>
      </c>
      <c r="H737">
        <v>6</v>
      </c>
      <c r="I737">
        <v>4</v>
      </c>
      <c r="J737">
        <v>1918</v>
      </c>
      <c r="K737">
        <v>1.0250330000000001</v>
      </c>
      <c r="L737" t="s">
        <v>16</v>
      </c>
      <c r="M737">
        <f>V3__67[[#This Row],[Sale Price]]/V3__67[[#This Row],[carpet_area]]</f>
        <v>5.7351407716371217</v>
      </c>
      <c r="N737">
        <f>IF(OR(V3__67[[#This Row],[Estimated Value]]="",V3__67[[#This Row],[Estimated Value]]=0),"",V3__67[[#This Row],[Sale Price]]-V3__67[[#This Row],[Estimated Value]])</f>
        <v>-113550</v>
      </c>
      <c r="O737">
        <f>IF(OR(V3__67[[#This Row],[Estimated Value]]="",V3__67[[#This Row],[Estimated Value]]=0),"",(V3__67[[#This Row],[Sale Price]]-V3__67[[#This Row],[Estimated Value]])/V3__67[[#This Row],[Estimated Value]])</f>
        <v>-0.91168205539943803</v>
      </c>
      <c r="P737" t="str">
        <f t="shared" si="11"/>
        <v>Below Estimate</v>
      </c>
    </row>
    <row r="738" spans="1:16" x14ac:dyDescent="0.3">
      <c r="A738" s="1">
        <v>40551</v>
      </c>
      <c r="B738">
        <v>2011</v>
      </c>
      <c r="C738" t="s">
        <v>26</v>
      </c>
      <c r="D738">
        <v>353570</v>
      </c>
      <c r="E738">
        <v>400000</v>
      </c>
      <c r="F738" t="s">
        <v>13</v>
      </c>
      <c r="G738" t="s">
        <v>14</v>
      </c>
      <c r="H738">
        <v>3</v>
      </c>
      <c r="I738">
        <v>2</v>
      </c>
      <c r="J738">
        <v>972</v>
      </c>
      <c r="K738">
        <v>1.0250330000000001</v>
      </c>
      <c r="L738" t="s">
        <v>15</v>
      </c>
      <c r="M738">
        <f>V3__67[[#This Row],[Sale Price]]/V3__67[[#This Row],[carpet_area]]</f>
        <v>411.52263374485597</v>
      </c>
      <c r="N738">
        <f>IF(OR(V3__67[[#This Row],[Estimated Value]]="",V3__67[[#This Row],[Estimated Value]]=0),"",V3__67[[#This Row],[Sale Price]]-V3__67[[#This Row],[Estimated Value]])</f>
        <v>46430</v>
      </c>
      <c r="O738">
        <f>IF(OR(V3__67[[#This Row],[Estimated Value]]="",V3__67[[#This Row],[Estimated Value]]=0),"",(V3__67[[#This Row],[Sale Price]]-V3__67[[#This Row],[Estimated Value]])/V3__67[[#This Row],[Estimated Value]])</f>
        <v>0.13131770229374665</v>
      </c>
      <c r="P738" t="str">
        <f t="shared" si="11"/>
        <v>Above Estimate</v>
      </c>
    </row>
    <row r="739" spans="1:16" x14ac:dyDescent="0.3">
      <c r="A739" s="1">
        <v>40552</v>
      </c>
      <c r="B739">
        <v>2011</v>
      </c>
      <c r="C739" t="s">
        <v>26</v>
      </c>
      <c r="D739">
        <v>482090</v>
      </c>
      <c r="E739">
        <v>555000</v>
      </c>
      <c r="F739" t="s">
        <v>13</v>
      </c>
      <c r="G739" t="s">
        <v>14</v>
      </c>
      <c r="H739">
        <v>3</v>
      </c>
      <c r="I739">
        <v>1</v>
      </c>
      <c r="J739">
        <v>1073</v>
      </c>
      <c r="K739">
        <v>1.0250330000000001</v>
      </c>
      <c r="L739" t="s">
        <v>16</v>
      </c>
      <c r="M739">
        <f>V3__67[[#This Row],[Sale Price]]/V3__67[[#This Row],[carpet_area]]</f>
        <v>517.24137931034488</v>
      </c>
      <c r="N739">
        <f>IF(OR(V3__67[[#This Row],[Estimated Value]]="",V3__67[[#This Row],[Estimated Value]]=0),"",V3__67[[#This Row],[Sale Price]]-V3__67[[#This Row],[Estimated Value]])</f>
        <v>72910</v>
      </c>
      <c r="O739">
        <f>IF(OR(V3__67[[#This Row],[Estimated Value]]="",V3__67[[#This Row],[Estimated Value]]=0),"",(V3__67[[#This Row],[Sale Price]]-V3__67[[#This Row],[Estimated Value]])/V3__67[[#This Row],[Estimated Value]])</f>
        <v>0.15123732083220975</v>
      </c>
      <c r="P739" t="str">
        <f t="shared" si="11"/>
        <v>Above Estimate</v>
      </c>
    </row>
    <row r="740" spans="1:16" x14ac:dyDescent="0.3">
      <c r="A740" s="1">
        <v>40553</v>
      </c>
      <c r="B740">
        <v>2011</v>
      </c>
      <c r="C740" t="s">
        <v>30</v>
      </c>
      <c r="D740">
        <v>471560</v>
      </c>
      <c r="E740">
        <v>420000</v>
      </c>
      <c r="F740" t="s">
        <v>19</v>
      </c>
      <c r="G740" t="s">
        <v>20</v>
      </c>
      <c r="H740">
        <v>4</v>
      </c>
      <c r="I740">
        <v>3</v>
      </c>
      <c r="J740">
        <v>1390</v>
      </c>
      <c r="K740">
        <v>1.0250330000000001</v>
      </c>
      <c r="L740" t="s">
        <v>15</v>
      </c>
      <c r="M740">
        <f>V3__67[[#This Row],[Sale Price]]/V3__67[[#This Row],[carpet_area]]</f>
        <v>302.15827338129498</v>
      </c>
      <c r="N740">
        <f>IF(OR(V3__67[[#This Row],[Estimated Value]]="",V3__67[[#This Row],[Estimated Value]]=0),"",V3__67[[#This Row],[Sale Price]]-V3__67[[#This Row],[Estimated Value]])</f>
        <v>-51560</v>
      </c>
      <c r="O740">
        <f>IF(OR(V3__67[[#This Row],[Estimated Value]]="",V3__67[[#This Row],[Estimated Value]]=0),"",(V3__67[[#This Row],[Sale Price]]-V3__67[[#This Row],[Estimated Value]])/V3__67[[#This Row],[Estimated Value]])</f>
        <v>-0.10933921452201205</v>
      </c>
      <c r="P740" t="str">
        <f t="shared" si="11"/>
        <v>Below Estimate</v>
      </c>
    </row>
    <row r="741" spans="1:16" x14ac:dyDescent="0.3">
      <c r="A741" s="1">
        <v>40554</v>
      </c>
      <c r="B741">
        <v>2011</v>
      </c>
      <c r="C741" t="s">
        <v>26</v>
      </c>
      <c r="D741">
        <v>308420</v>
      </c>
      <c r="E741">
        <v>309275</v>
      </c>
      <c r="F741" t="s">
        <v>13</v>
      </c>
      <c r="G741" t="s">
        <v>14</v>
      </c>
      <c r="H741">
        <v>3</v>
      </c>
      <c r="I741">
        <v>2</v>
      </c>
      <c r="J741">
        <v>1100</v>
      </c>
      <c r="K741">
        <v>1.0250330000000001</v>
      </c>
      <c r="L741" t="s">
        <v>22</v>
      </c>
      <c r="M741">
        <f>V3__67[[#This Row],[Sale Price]]/V3__67[[#This Row],[carpet_area]]</f>
        <v>281.15909090909093</v>
      </c>
      <c r="N741">
        <f>IF(OR(V3__67[[#This Row],[Estimated Value]]="",V3__67[[#This Row],[Estimated Value]]=0),"",V3__67[[#This Row],[Sale Price]]-V3__67[[#This Row],[Estimated Value]])</f>
        <v>855</v>
      </c>
      <c r="O741">
        <f>IF(OR(V3__67[[#This Row],[Estimated Value]]="",V3__67[[#This Row],[Estimated Value]]=0),"",(V3__67[[#This Row],[Sale Price]]-V3__67[[#This Row],[Estimated Value]])/V3__67[[#This Row],[Estimated Value]])</f>
        <v>2.7721937617534529E-3</v>
      </c>
      <c r="P741" t="str">
        <f t="shared" si="11"/>
        <v>Above Estimate</v>
      </c>
    </row>
    <row r="742" spans="1:16" x14ac:dyDescent="0.3">
      <c r="A742" s="1">
        <v>40555</v>
      </c>
      <c r="B742">
        <v>2011</v>
      </c>
      <c r="C742" t="s">
        <v>30</v>
      </c>
      <c r="D742">
        <v>351720</v>
      </c>
      <c r="E742">
        <v>360000</v>
      </c>
      <c r="F742" t="s">
        <v>13</v>
      </c>
      <c r="G742" t="s">
        <v>14</v>
      </c>
      <c r="H742">
        <v>3</v>
      </c>
      <c r="I742">
        <v>2</v>
      </c>
      <c r="J742">
        <v>926</v>
      </c>
      <c r="K742">
        <v>1.0250330000000001</v>
      </c>
      <c r="L742" t="s">
        <v>16</v>
      </c>
      <c r="M742">
        <f>V3__67[[#This Row],[Sale Price]]/V3__67[[#This Row],[carpet_area]]</f>
        <v>388.76889848812095</v>
      </c>
      <c r="N742">
        <f>IF(OR(V3__67[[#This Row],[Estimated Value]]="",V3__67[[#This Row],[Estimated Value]]=0),"",V3__67[[#This Row],[Sale Price]]-V3__67[[#This Row],[Estimated Value]])</f>
        <v>8280</v>
      </c>
      <c r="O742">
        <f>IF(OR(V3__67[[#This Row],[Estimated Value]]="",V3__67[[#This Row],[Estimated Value]]=0),"",(V3__67[[#This Row],[Sale Price]]-V3__67[[#This Row],[Estimated Value]])/V3__67[[#This Row],[Estimated Value]])</f>
        <v>2.3541453428863868E-2</v>
      </c>
      <c r="P742" t="str">
        <f t="shared" si="11"/>
        <v>Above Estimate</v>
      </c>
    </row>
    <row r="743" spans="1:16" x14ac:dyDescent="0.3">
      <c r="A743" s="1">
        <v>40556</v>
      </c>
      <c r="B743">
        <v>2011</v>
      </c>
      <c r="C743" t="s">
        <v>12</v>
      </c>
      <c r="D743">
        <v>104660</v>
      </c>
      <c r="E743">
        <v>129000</v>
      </c>
      <c r="F743" t="s">
        <v>13</v>
      </c>
      <c r="G743" t="s">
        <v>14</v>
      </c>
      <c r="H743">
        <v>3</v>
      </c>
      <c r="I743">
        <v>1</v>
      </c>
      <c r="J743">
        <v>1015</v>
      </c>
      <c r="K743">
        <v>1.0250330000000001</v>
      </c>
      <c r="L743" t="s">
        <v>25</v>
      </c>
      <c r="M743">
        <f>V3__67[[#This Row],[Sale Price]]/V3__67[[#This Row],[carpet_area]]</f>
        <v>127.0935960591133</v>
      </c>
      <c r="N743">
        <f>IF(OR(V3__67[[#This Row],[Estimated Value]]="",V3__67[[#This Row],[Estimated Value]]=0),"",V3__67[[#This Row],[Sale Price]]-V3__67[[#This Row],[Estimated Value]])</f>
        <v>24340</v>
      </c>
      <c r="O743">
        <f>IF(OR(V3__67[[#This Row],[Estimated Value]]="",V3__67[[#This Row],[Estimated Value]]=0),"",(V3__67[[#This Row],[Sale Price]]-V3__67[[#This Row],[Estimated Value]])/V3__67[[#This Row],[Estimated Value]])</f>
        <v>0.23256258360405122</v>
      </c>
      <c r="P743" t="str">
        <f t="shared" si="11"/>
        <v>Above Estimate</v>
      </c>
    </row>
    <row r="744" spans="1:16" x14ac:dyDescent="0.3">
      <c r="A744" s="1">
        <v>40557</v>
      </c>
      <c r="B744">
        <v>2011</v>
      </c>
      <c r="C744" t="s">
        <v>30</v>
      </c>
      <c r="D744">
        <v>524500</v>
      </c>
      <c r="E744">
        <v>600000</v>
      </c>
      <c r="F744" t="s">
        <v>13</v>
      </c>
      <c r="G744" t="s">
        <v>14</v>
      </c>
      <c r="H744">
        <v>3</v>
      </c>
      <c r="I744">
        <v>2</v>
      </c>
      <c r="J744">
        <v>986</v>
      </c>
      <c r="K744">
        <v>1.0250330000000001</v>
      </c>
      <c r="L744" t="s">
        <v>16</v>
      </c>
      <c r="M744">
        <f>V3__67[[#This Row],[Sale Price]]/V3__67[[#This Row],[carpet_area]]</f>
        <v>608.51926977687629</v>
      </c>
      <c r="N744">
        <f>IF(OR(V3__67[[#This Row],[Estimated Value]]="",V3__67[[#This Row],[Estimated Value]]=0),"",V3__67[[#This Row],[Sale Price]]-V3__67[[#This Row],[Estimated Value]])</f>
        <v>75500</v>
      </c>
      <c r="O744">
        <f>IF(OR(V3__67[[#This Row],[Estimated Value]]="",V3__67[[#This Row],[Estimated Value]]=0),"",(V3__67[[#This Row],[Sale Price]]-V3__67[[#This Row],[Estimated Value]])/V3__67[[#This Row],[Estimated Value]])</f>
        <v>0.14394661582459486</v>
      </c>
      <c r="P744" t="str">
        <f t="shared" si="11"/>
        <v>Above Estimate</v>
      </c>
    </row>
    <row r="745" spans="1:16" x14ac:dyDescent="0.3">
      <c r="A745" s="1">
        <v>40558</v>
      </c>
      <c r="B745">
        <v>2011</v>
      </c>
      <c r="C745" t="s">
        <v>21</v>
      </c>
      <c r="D745">
        <v>500290</v>
      </c>
      <c r="E745">
        <v>600000</v>
      </c>
      <c r="F745" t="s">
        <v>19</v>
      </c>
      <c r="G745" t="s">
        <v>20</v>
      </c>
      <c r="H745">
        <v>4</v>
      </c>
      <c r="I745">
        <v>4</v>
      </c>
      <c r="J745">
        <v>1396</v>
      </c>
      <c r="K745">
        <v>1.0250330000000001</v>
      </c>
      <c r="L745" t="s">
        <v>25</v>
      </c>
      <c r="M745">
        <f>V3__67[[#This Row],[Sale Price]]/V3__67[[#This Row],[carpet_area]]</f>
        <v>429.79942693409743</v>
      </c>
      <c r="N745">
        <f>IF(OR(V3__67[[#This Row],[Estimated Value]]="",V3__67[[#This Row],[Estimated Value]]=0),"",V3__67[[#This Row],[Sale Price]]-V3__67[[#This Row],[Estimated Value]])</f>
        <v>99710</v>
      </c>
      <c r="O745">
        <f>IF(OR(V3__67[[#This Row],[Estimated Value]]="",V3__67[[#This Row],[Estimated Value]]=0),"",(V3__67[[#This Row],[Sale Price]]-V3__67[[#This Row],[Estimated Value]])/V3__67[[#This Row],[Estimated Value]])</f>
        <v>0.19930440344600131</v>
      </c>
      <c r="P745" t="str">
        <f t="shared" si="11"/>
        <v>Above Estimate</v>
      </c>
    </row>
    <row r="746" spans="1:16" x14ac:dyDescent="0.3">
      <c r="A746" s="1">
        <v>40559</v>
      </c>
      <c r="B746">
        <v>2011</v>
      </c>
      <c r="C746" t="s">
        <v>30</v>
      </c>
      <c r="D746">
        <v>588760</v>
      </c>
      <c r="E746">
        <v>715000</v>
      </c>
      <c r="F746" t="s">
        <v>13</v>
      </c>
      <c r="G746" t="s">
        <v>14</v>
      </c>
      <c r="H746">
        <v>3</v>
      </c>
      <c r="I746">
        <v>1</v>
      </c>
      <c r="J746">
        <v>1007</v>
      </c>
      <c r="K746">
        <v>1.0250330000000001</v>
      </c>
      <c r="L746" t="s">
        <v>15</v>
      </c>
      <c r="M746">
        <f>V3__67[[#This Row],[Sale Price]]/V3__67[[#This Row],[carpet_area]]</f>
        <v>710.02979145978156</v>
      </c>
      <c r="N746">
        <f>IF(OR(V3__67[[#This Row],[Estimated Value]]="",V3__67[[#This Row],[Estimated Value]]=0),"",V3__67[[#This Row],[Sale Price]]-V3__67[[#This Row],[Estimated Value]])</f>
        <v>126240</v>
      </c>
      <c r="O746">
        <f>IF(OR(V3__67[[#This Row],[Estimated Value]]="",V3__67[[#This Row],[Estimated Value]]=0),"",(V3__67[[#This Row],[Sale Price]]-V3__67[[#This Row],[Estimated Value]])/V3__67[[#This Row],[Estimated Value]])</f>
        <v>0.21441674026768123</v>
      </c>
      <c r="P746" t="str">
        <f t="shared" si="11"/>
        <v>Above Estimate</v>
      </c>
    </row>
    <row r="747" spans="1:16" x14ac:dyDescent="0.3">
      <c r="A747" s="1">
        <v>40560</v>
      </c>
      <c r="B747">
        <v>2011</v>
      </c>
      <c r="C747" t="s">
        <v>30</v>
      </c>
      <c r="D747">
        <v>294080</v>
      </c>
      <c r="E747">
        <v>325000</v>
      </c>
      <c r="F747" t="s">
        <v>13</v>
      </c>
      <c r="G747" t="s">
        <v>14</v>
      </c>
      <c r="H747">
        <v>3</v>
      </c>
      <c r="I747">
        <v>1</v>
      </c>
      <c r="J747">
        <v>931</v>
      </c>
      <c r="K747">
        <v>1.0250330000000001</v>
      </c>
      <c r="L747" t="s">
        <v>15</v>
      </c>
      <c r="M747">
        <f>V3__67[[#This Row],[Sale Price]]/V3__67[[#This Row],[carpet_area]]</f>
        <v>349.08700322234159</v>
      </c>
      <c r="N747">
        <f>IF(OR(V3__67[[#This Row],[Estimated Value]]="",V3__67[[#This Row],[Estimated Value]]=0),"",V3__67[[#This Row],[Sale Price]]-V3__67[[#This Row],[Estimated Value]])</f>
        <v>30920</v>
      </c>
      <c r="O747">
        <f>IF(OR(V3__67[[#This Row],[Estimated Value]]="",V3__67[[#This Row],[Estimated Value]]=0),"",(V3__67[[#This Row],[Sale Price]]-V3__67[[#This Row],[Estimated Value]])/V3__67[[#This Row],[Estimated Value]])</f>
        <v>0.10514145810663765</v>
      </c>
      <c r="P747" t="str">
        <f t="shared" si="11"/>
        <v>Above Estimate</v>
      </c>
    </row>
    <row r="748" spans="1:16" x14ac:dyDescent="0.3">
      <c r="A748" s="1">
        <v>40561</v>
      </c>
      <c r="B748">
        <v>2011</v>
      </c>
      <c r="C748" t="s">
        <v>12</v>
      </c>
      <c r="D748">
        <v>94460</v>
      </c>
      <c r="E748">
        <v>92000</v>
      </c>
      <c r="F748" t="s">
        <v>13</v>
      </c>
      <c r="G748" t="s">
        <v>14</v>
      </c>
      <c r="H748">
        <v>3</v>
      </c>
      <c r="I748">
        <v>2</v>
      </c>
      <c r="J748">
        <v>939</v>
      </c>
      <c r="K748">
        <v>1.0250330000000001</v>
      </c>
      <c r="L748" t="s">
        <v>25</v>
      </c>
      <c r="M748">
        <f>V3__67[[#This Row],[Sale Price]]/V3__67[[#This Row],[carpet_area]]</f>
        <v>97.976570820021294</v>
      </c>
      <c r="N748">
        <f>IF(OR(V3__67[[#This Row],[Estimated Value]]="",V3__67[[#This Row],[Estimated Value]]=0),"",V3__67[[#This Row],[Sale Price]]-V3__67[[#This Row],[Estimated Value]])</f>
        <v>-2460</v>
      </c>
      <c r="O748">
        <f>IF(OR(V3__67[[#This Row],[Estimated Value]]="",V3__67[[#This Row],[Estimated Value]]=0),"",(V3__67[[#This Row],[Sale Price]]-V3__67[[#This Row],[Estimated Value]])/V3__67[[#This Row],[Estimated Value]])</f>
        <v>-2.6042769426212153E-2</v>
      </c>
      <c r="P748" t="str">
        <f t="shared" si="11"/>
        <v>Below Estimate</v>
      </c>
    </row>
    <row r="749" spans="1:16" x14ac:dyDescent="0.3">
      <c r="A749" s="1">
        <v>40562</v>
      </c>
      <c r="B749">
        <v>2011</v>
      </c>
      <c r="C749" t="s">
        <v>21</v>
      </c>
      <c r="D749">
        <v>806120</v>
      </c>
      <c r="E749">
        <v>900000</v>
      </c>
      <c r="F749" t="s">
        <v>13</v>
      </c>
      <c r="G749" t="s">
        <v>14</v>
      </c>
      <c r="H749">
        <v>3</v>
      </c>
      <c r="I749">
        <v>1</v>
      </c>
      <c r="J749">
        <v>976</v>
      </c>
      <c r="K749">
        <v>1.0250330000000001</v>
      </c>
      <c r="L749" t="s">
        <v>22</v>
      </c>
      <c r="M749">
        <f>V3__67[[#This Row],[Sale Price]]/V3__67[[#This Row],[carpet_area]]</f>
        <v>922.13114754098365</v>
      </c>
      <c r="N749">
        <f>IF(OR(V3__67[[#This Row],[Estimated Value]]="",V3__67[[#This Row],[Estimated Value]]=0),"",V3__67[[#This Row],[Sale Price]]-V3__67[[#This Row],[Estimated Value]])</f>
        <v>93880</v>
      </c>
      <c r="O749">
        <f>IF(OR(V3__67[[#This Row],[Estimated Value]]="",V3__67[[#This Row],[Estimated Value]]=0),"",(V3__67[[#This Row],[Sale Price]]-V3__67[[#This Row],[Estimated Value]])/V3__67[[#This Row],[Estimated Value]])</f>
        <v>0.11645908797697613</v>
      </c>
      <c r="P749" t="str">
        <f t="shared" si="11"/>
        <v>Above Estimate</v>
      </c>
    </row>
    <row r="750" spans="1:16" x14ac:dyDescent="0.3">
      <c r="A750" s="1">
        <v>40563</v>
      </c>
      <c r="B750">
        <v>2011</v>
      </c>
      <c r="C750" t="s">
        <v>29</v>
      </c>
      <c r="D750">
        <v>231300</v>
      </c>
      <c r="E750">
        <v>381500</v>
      </c>
      <c r="F750" t="s">
        <v>13</v>
      </c>
      <c r="G750" t="s">
        <v>14</v>
      </c>
      <c r="H750">
        <v>3</v>
      </c>
      <c r="I750">
        <v>3</v>
      </c>
      <c r="J750">
        <v>1089</v>
      </c>
      <c r="K750">
        <v>1.0250330000000001</v>
      </c>
      <c r="L750" t="s">
        <v>22</v>
      </c>
      <c r="M750">
        <f>V3__67[[#This Row],[Sale Price]]/V3__67[[#This Row],[carpet_area]]</f>
        <v>350.32139577594126</v>
      </c>
      <c r="N750">
        <f>IF(OR(V3__67[[#This Row],[Estimated Value]]="",V3__67[[#This Row],[Estimated Value]]=0),"",V3__67[[#This Row],[Sale Price]]-V3__67[[#This Row],[Estimated Value]])</f>
        <v>150200</v>
      </c>
      <c r="O750">
        <f>IF(OR(V3__67[[#This Row],[Estimated Value]]="",V3__67[[#This Row],[Estimated Value]]=0),"",(V3__67[[#This Row],[Sale Price]]-V3__67[[#This Row],[Estimated Value]])/V3__67[[#This Row],[Estimated Value]])</f>
        <v>0.64937310851707741</v>
      </c>
      <c r="P750" t="str">
        <f t="shared" si="11"/>
        <v>Above Estimate</v>
      </c>
    </row>
    <row r="751" spans="1:16" x14ac:dyDescent="0.3">
      <c r="A751" s="1">
        <v>40564</v>
      </c>
      <c r="B751">
        <v>2011</v>
      </c>
      <c r="C751" t="s">
        <v>21</v>
      </c>
      <c r="D751">
        <v>1688540</v>
      </c>
      <c r="E751">
        <v>1600000</v>
      </c>
      <c r="F751" t="s">
        <v>13</v>
      </c>
      <c r="G751" t="s">
        <v>14</v>
      </c>
      <c r="H751">
        <v>3</v>
      </c>
      <c r="I751">
        <v>3</v>
      </c>
      <c r="J751">
        <v>933</v>
      </c>
      <c r="K751">
        <v>1.0250330000000001</v>
      </c>
      <c r="L751" t="s">
        <v>25</v>
      </c>
      <c r="M751">
        <f>V3__67[[#This Row],[Sale Price]]/V3__67[[#This Row],[carpet_area]]</f>
        <v>1714.8981779206861</v>
      </c>
      <c r="N751">
        <f>IF(OR(V3__67[[#This Row],[Estimated Value]]="",V3__67[[#This Row],[Estimated Value]]=0),"",V3__67[[#This Row],[Sale Price]]-V3__67[[#This Row],[Estimated Value]])</f>
        <v>-88540</v>
      </c>
      <c r="O751">
        <f>IF(OR(V3__67[[#This Row],[Estimated Value]]="",V3__67[[#This Row],[Estimated Value]]=0),"",(V3__67[[#This Row],[Sale Price]]-V3__67[[#This Row],[Estimated Value]])/V3__67[[#This Row],[Estimated Value]])</f>
        <v>-5.2435832139007661E-2</v>
      </c>
      <c r="P751" t="str">
        <f t="shared" si="11"/>
        <v>Below Estimate</v>
      </c>
    </row>
    <row r="752" spans="1:16" x14ac:dyDescent="0.3">
      <c r="A752" s="1">
        <v>40565</v>
      </c>
      <c r="B752">
        <v>2011</v>
      </c>
      <c r="C752" t="s">
        <v>12</v>
      </c>
      <c r="D752">
        <v>124300</v>
      </c>
      <c r="E752">
        <v>86500</v>
      </c>
      <c r="F752" t="s">
        <v>19</v>
      </c>
      <c r="G752" t="s">
        <v>20</v>
      </c>
      <c r="H752">
        <v>4</v>
      </c>
      <c r="I752">
        <v>4</v>
      </c>
      <c r="J752">
        <v>1475</v>
      </c>
      <c r="K752">
        <v>1.0250330000000001</v>
      </c>
      <c r="L752" t="s">
        <v>25</v>
      </c>
      <c r="M752">
        <f>V3__67[[#This Row],[Sale Price]]/V3__67[[#This Row],[carpet_area]]</f>
        <v>58.644067796610166</v>
      </c>
      <c r="N752">
        <f>IF(OR(V3__67[[#This Row],[Estimated Value]]="",V3__67[[#This Row],[Estimated Value]]=0),"",V3__67[[#This Row],[Sale Price]]-V3__67[[#This Row],[Estimated Value]])</f>
        <v>-37800</v>
      </c>
      <c r="O752">
        <f>IF(OR(V3__67[[#This Row],[Estimated Value]]="",V3__67[[#This Row],[Estimated Value]]=0),"",(V3__67[[#This Row],[Sale Price]]-V3__67[[#This Row],[Estimated Value]])/V3__67[[#This Row],[Estimated Value]])</f>
        <v>-0.30410297666934832</v>
      </c>
      <c r="P752" t="str">
        <f t="shared" si="11"/>
        <v>Below Estimate</v>
      </c>
    </row>
    <row r="753" spans="1:16" x14ac:dyDescent="0.3">
      <c r="A753" s="1">
        <v>40566</v>
      </c>
      <c r="B753">
        <v>2011</v>
      </c>
      <c r="C753" t="s">
        <v>26</v>
      </c>
      <c r="D753">
        <v>356440</v>
      </c>
      <c r="E753">
        <v>322000</v>
      </c>
      <c r="F753" t="s">
        <v>13</v>
      </c>
      <c r="G753" t="s">
        <v>14</v>
      </c>
      <c r="H753">
        <v>3</v>
      </c>
      <c r="I753">
        <v>1</v>
      </c>
      <c r="J753">
        <v>995</v>
      </c>
      <c r="K753">
        <v>1.0250330000000001</v>
      </c>
      <c r="L753" t="s">
        <v>15</v>
      </c>
      <c r="M753">
        <f>V3__67[[#This Row],[Sale Price]]/V3__67[[#This Row],[carpet_area]]</f>
        <v>323.6180904522613</v>
      </c>
      <c r="N753">
        <f>IF(OR(V3__67[[#This Row],[Estimated Value]]="",V3__67[[#This Row],[Estimated Value]]=0),"",V3__67[[#This Row],[Sale Price]]-V3__67[[#This Row],[Estimated Value]])</f>
        <v>-34440</v>
      </c>
      <c r="O753">
        <f>IF(OR(V3__67[[#This Row],[Estimated Value]]="",V3__67[[#This Row],[Estimated Value]]=0),"",(V3__67[[#This Row],[Sale Price]]-V3__67[[#This Row],[Estimated Value]])/V3__67[[#This Row],[Estimated Value]])</f>
        <v>-9.6622152395915165E-2</v>
      </c>
      <c r="P753" t="str">
        <f t="shared" si="11"/>
        <v>Below Estimate</v>
      </c>
    </row>
    <row r="754" spans="1:16" x14ac:dyDescent="0.3">
      <c r="A754" s="1">
        <v>40567</v>
      </c>
      <c r="B754">
        <v>2011</v>
      </c>
      <c r="C754" t="s">
        <v>30</v>
      </c>
      <c r="D754">
        <v>461970</v>
      </c>
      <c r="E754">
        <v>515185</v>
      </c>
      <c r="F754" t="s">
        <v>13</v>
      </c>
      <c r="G754" t="s">
        <v>14</v>
      </c>
      <c r="H754">
        <v>3</v>
      </c>
      <c r="I754">
        <v>1</v>
      </c>
      <c r="J754">
        <v>1026</v>
      </c>
      <c r="K754">
        <v>1.0250330000000001</v>
      </c>
      <c r="L754" t="s">
        <v>15</v>
      </c>
      <c r="M754">
        <f>V3__67[[#This Row],[Sale Price]]/V3__67[[#This Row],[carpet_area]]</f>
        <v>502.12962962962962</v>
      </c>
      <c r="N754">
        <f>IF(OR(V3__67[[#This Row],[Estimated Value]]="",V3__67[[#This Row],[Estimated Value]]=0),"",V3__67[[#This Row],[Sale Price]]-V3__67[[#This Row],[Estimated Value]])</f>
        <v>53215</v>
      </c>
      <c r="O754">
        <f>IF(OR(V3__67[[#This Row],[Estimated Value]]="",V3__67[[#This Row],[Estimated Value]]=0),"",(V3__67[[#This Row],[Sale Price]]-V3__67[[#This Row],[Estimated Value]])/V3__67[[#This Row],[Estimated Value]])</f>
        <v>0.11519146264908976</v>
      </c>
      <c r="P754" t="str">
        <f t="shared" si="11"/>
        <v>Above Estimate</v>
      </c>
    </row>
    <row r="755" spans="1:16" x14ac:dyDescent="0.3">
      <c r="A755" s="1">
        <v>40568</v>
      </c>
      <c r="B755">
        <v>2011</v>
      </c>
      <c r="C755" t="s">
        <v>12</v>
      </c>
      <c r="D755">
        <v>113270</v>
      </c>
      <c r="E755">
        <v>53000</v>
      </c>
      <c r="F755" t="s">
        <v>13</v>
      </c>
      <c r="G755" t="s">
        <v>14</v>
      </c>
      <c r="H755">
        <v>3</v>
      </c>
      <c r="I755">
        <v>3</v>
      </c>
      <c r="J755">
        <v>1081</v>
      </c>
      <c r="K755">
        <v>1.0250330000000001</v>
      </c>
      <c r="L755" t="s">
        <v>25</v>
      </c>
      <c r="M755">
        <f>V3__67[[#This Row],[Sale Price]]/V3__67[[#This Row],[carpet_area]]</f>
        <v>49.028677150786308</v>
      </c>
      <c r="N755">
        <f>IF(OR(V3__67[[#This Row],[Estimated Value]]="",V3__67[[#This Row],[Estimated Value]]=0),"",V3__67[[#This Row],[Sale Price]]-V3__67[[#This Row],[Estimated Value]])</f>
        <v>-60270</v>
      </c>
      <c r="O755">
        <f>IF(OR(V3__67[[#This Row],[Estimated Value]]="",V3__67[[#This Row],[Estimated Value]]=0),"",(V3__67[[#This Row],[Sale Price]]-V3__67[[#This Row],[Estimated Value]])/V3__67[[#This Row],[Estimated Value]])</f>
        <v>-0.53209146287631326</v>
      </c>
      <c r="P755" t="str">
        <f t="shared" si="11"/>
        <v>Below Estimate</v>
      </c>
    </row>
    <row r="756" spans="1:16" x14ac:dyDescent="0.3">
      <c r="A756" s="1">
        <v>40569</v>
      </c>
      <c r="B756">
        <v>2011</v>
      </c>
      <c r="C756" t="s">
        <v>12</v>
      </c>
      <c r="D756">
        <v>126400</v>
      </c>
      <c r="E756">
        <v>199000</v>
      </c>
      <c r="F756" t="s">
        <v>23</v>
      </c>
      <c r="G756" t="s">
        <v>24</v>
      </c>
      <c r="H756">
        <v>6</v>
      </c>
      <c r="I756">
        <v>4</v>
      </c>
      <c r="J756">
        <v>1834</v>
      </c>
      <c r="K756">
        <v>1.0250330000000001</v>
      </c>
      <c r="L756" t="s">
        <v>15</v>
      </c>
      <c r="M756">
        <f>V3__67[[#This Row],[Sale Price]]/V3__67[[#This Row],[carpet_area]]</f>
        <v>108.50599781897492</v>
      </c>
      <c r="N756">
        <f>IF(OR(V3__67[[#This Row],[Estimated Value]]="",V3__67[[#This Row],[Estimated Value]]=0),"",V3__67[[#This Row],[Sale Price]]-V3__67[[#This Row],[Estimated Value]])</f>
        <v>72600</v>
      </c>
      <c r="O756">
        <f>IF(OR(V3__67[[#This Row],[Estimated Value]]="",V3__67[[#This Row],[Estimated Value]]=0),"",(V3__67[[#This Row],[Sale Price]]-V3__67[[#This Row],[Estimated Value]])/V3__67[[#This Row],[Estimated Value]])</f>
        <v>0.57436708860759489</v>
      </c>
      <c r="P756" t="str">
        <f t="shared" si="11"/>
        <v>Above Estimate</v>
      </c>
    </row>
    <row r="757" spans="1:16" x14ac:dyDescent="0.3">
      <c r="A757" s="1">
        <v>40570</v>
      </c>
      <c r="B757">
        <v>2011</v>
      </c>
      <c r="C757" t="s">
        <v>12</v>
      </c>
      <c r="D757">
        <v>127530</v>
      </c>
      <c r="E757">
        <v>95000</v>
      </c>
      <c r="F757" t="s">
        <v>19</v>
      </c>
      <c r="G757" t="s">
        <v>20</v>
      </c>
      <c r="H757">
        <v>4</v>
      </c>
      <c r="I757">
        <v>3</v>
      </c>
      <c r="J757">
        <v>1424</v>
      </c>
      <c r="K757">
        <v>1.0250330000000001</v>
      </c>
      <c r="L757" t="s">
        <v>22</v>
      </c>
      <c r="M757">
        <f>V3__67[[#This Row],[Sale Price]]/V3__67[[#This Row],[carpet_area]]</f>
        <v>66.713483146067418</v>
      </c>
      <c r="N757">
        <f>IF(OR(V3__67[[#This Row],[Estimated Value]]="",V3__67[[#This Row],[Estimated Value]]=0),"",V3__67[[#This Row],[Sale Price]]-V3__67[[#This Row],[Estimated Value]])</f>
        <v>-32530</v>
      </c>
      <c r="O757">
        <f>IF(OR(V3__67[[#This Row],[Estimated Value]]="",V3__67[[#This Row],[Estimated Value]]=0),"",(V3__67[[#This Row],[Sale Price]]-V3__67[[#This Row],[Estimated Value]])/V3__67[[#This Row],[Estimated Value]])</f>
        <v>-0.25507723672861288</v>
      </c>
      <c r="P757" t="str">
        <f t="shared" si="11"/>
        <v>Below Estimate</v>
      </c>
    </row>
    <row r="758" spans="1:16" x14ac:dyDescent="0.3">
      <c r="A758" s="1">
        <v>40598</v>
      </c>
      <c r="B758">
        <v>2011</v>
      </c>
      <c r="C758" t="s">
        <v>30</v>
      </c>
      <c r="D758">
        <v>636310</v>
      </c>
      <c r="E758">
        <v>1010000</v>
      </c>
      <c r="F758" t="s">
        <v>13</v>
      </c>
      <c r="G758" t="s">
        <v>14</v>
      </c>
      <c r="H758">
        <v>3</v>
      </c>
      <c r="I758">
        <v>1</v>
      </c>
      <c r="J758">
        <v>901</v>
      </c>
      <c r="K758">
        <v>1.0250330000000001</v>
      </c>
      <c r="L758" t="s">
        <v>25</v>
      </c>
      <c r="M758">
        <f>V3__67[[#This Row],[Sale Price]]/V3__67[[#This Row],[carpet_area]]</f>
        <v>1120.976692563818</v>
      </c>
      <c r="N758">
        <f>IF(OR(V3__67[[#This Row],[Estimated Value]]="",V3__67[[#This Row],[Estimated Value]]=0),"",V3__67[[#This Row],[Sale Price]]-V3__67[[#This Row],[Estimated Value]])</f>
        <v>373690</v>
      </c>
      <c r="O758">
        <f>IF(OR(V3__67[[#This Row],[Estimated Value]]="",V3__67[[#This Row],[Estimated Value]]=0),"",(V3__67[[#This Row],[Sale Price]]-V3__67[[#This Row],[Estimated Value]])/V3__67[[#This Row],[Estimated Value]])</f>
        <v>0.58727664188838768</v>
      </c>
      <c r="P758" t="str">
        <f t="shared" si="11"/>
        <v>Above Estimate</v>
      </c>
    </row>
    <row r="759" spans="1:16" x14ac:dyDescent="0.3">
      <c r="A759" s="1">
        <v>40600</v>
      </c>
      <c r="B759">
        <v>2011</v>
      </c>
      <c r="C759" t="s">
        <v>12</v>
      </c>
      <c r="D759">
        <v>101190</v>
      </c>
      <c r="E759">
        <v>115000</v>
      </c>
      <c r="F759" t="s">
        <v>19</v>
      </c>
      <c r="G759" t="s">
        <v>20</v>
      </c>
      <c r="H759">
        <v>4</v>
      </c>
      <c r="I759">
        <v>2</v>
      </c>
      <c r="J759">
        <v>1413</v>
      </c>
      <c r="K759">
        <v>1.0250330000000001</v>
      </c>
      <c r="L759" t="s">
        <v>22</v>
      </c>
      <c r="M759">
        <f>V3__67[[#This Row],[Sale Price]]/V3__67[[#This Row],[carpet_area]]</f>
        <v>81.387119603680119</v>
      </c>
      <c r="N759">
        <f>IF(OR(V3__67[[#This Row],[Estimated Value]]="",V3__67[[#This Row],[Estimated Value]]=0),"",V3__67[[#This Row],[Sale Price]]-V3__67[[#This Row],[Estimated Value]])</f>
        <v>13810</v>
      </c>
      <c r="O759">
        <f>IF(OR(V3__67[[#This Row],[Estimated Value]]="",V3__67[[#This Row],[Estimated Value]]=0),"",(V3__67[[#This Row],[Sale Price]]-V3__67[[#This Row],[Estimated Value]])/V3__67[[#This Row],[Estimated Value]])</f>
        <v>0.13647593635734756</v>
      </c>
      <c r="P759" t="str">
        <f t="shared" si="11"/>
        <v>Above Estimate</v>
      </c>
    </row>
    <row r="760" spans="1:16" x14ac:dyDescent="0.3">
      <c r="A760" s="1">
        <v>40601</v>
      </c>
      <c r="B760">
        <v>2011</v>
      </c>
      <c r="C760" t="s">
        <v>12</v>
      </c>
      <c r="D760">
        <v>197110</v>
      </c>
      <c r="E760">
        <v>265000</v>
      </c>
      <c r="F760" t="s">
        <v>13</v>
      </c>
      <c r="G760" t="s">
        <v>14</v>
      </c>
      <c r="H760">
        <v>3</v>
      </c>
      <c r="I760">
        <v>2</v>
      </c>
      <c r="J760">
        <v>943</v>
      </c>
      <c r="K760">
        <v>1.0250330000000001</v>
      </c>
      <c r="L760" t="s">
        <v>25</v>
      </c>
      <c r="M760">
        <f>V3__67[[#This Row],[Sale Price]]/V3__67[[#This Row],[carpet_area]]</f>
        <v>281.01802757158009</v>
      </c>
      <c r="N760">
        <f>IF(OR(V3__67[[#This Row],[Estimated Value]]="",V3__67[[#This Row],[Estimated Value]]=0),"",V3__67[[#This Row],[Sale Price]]-V3__67[[#This Row],[Estimated Value]])</f>
        <v>67890</v>
      </c>
      <c r="O760">
        <f>IF(OR(V3__67[[#This Row],[Estimated Value]]="",V3__67[[#This Row],[Estimated Value]]=0),"",(V3__67[[#This Row],[Sale Price]]-V3__67[[#This Row],[Estimated Value]])/V3__67[[#This Row],[Estimated Value]])</f>
        <v>0.34442696971234338</v>
      </c>
      <c r="P760" t="str">
        <f t="shared" si="11"/>
        <v>Above Estimate</v>
      </c>
    </row>
    <row r="761" spans="1:16" x14ac:dyDescent="0.3">
      <c r="A761" s="1">
        <v>40604</v>
      </c>
      <c r="B761">
        <v>2011</v>
      </c>
      <c r="C761" t="s">
        <v>26</v>
      </c>
      <c r="D761">
        <v>400610</v>
      </c>
      <c r="E761">
        <v>499000</v>
      </c>
      <c r="F761" t="s">
        <v>13</v>
      </c>
      <c r="G761" t="s">
        <v>14</v>
      </c>
      <c r="H761">
        <v>3</v>
      </c>
      <c r="I761">
        <v>1</v>
      </c>
      <c r="J761">
        <v>916</v>
      </c>
      <c r="K761">
        <v>1.0250330000000001</v>
      </c>
      <c r="L761" t="s">
        <v>15</v>
      </c>
      <c r="M761">
        <f>V3__67[[#This Row],[Sale Price]]/V3__67[[#This Row],[carpet_area]]</f>
        <v>544.75982532751095</v>
      </c>
      <c r="N761">
        <f>IF(OR(V3__67[[#This Row],[Estimated Value]]="",V3__67[[#This Row],[Estimated Value]]=0),"",V3__67[[#This Row],[Sale Price]]-V3__67[[#This Row],[Estimated Value]])</f>
        <v>98390</v>
      </c>
      <c r="O761">
        <f>IF(OR(V3__67[[#This Row],[Estimated Value]]="",V3__67[[#This Row],[Estimated Value]]=0),"",(V3__67[[#This Row],[Sale Price]]-V3__67[[#This Row],[Estimated Value]])/V3__67[[#This Row],[Estimated Value]])</f>
        <v>0.24560045929956817</v>
      </c>
      <c r="P761" t="str">
        <f t="shared" si="11"/>
        <v>Above Estimate</v>
      </c>
    </row>
    <row r="762" spans="1:16" x14ac:dyDescent="0.3">
      <c r="A762" s="1">
        <v>40605</v>
      </c>
      <c r="B762">
        <v>2011</v>
      </c>
      <c r="C762" t="s">
        <v>29</v>
      </c>
      <c r="D762">
        <v>175700</v>
      </c>
      <c r="E762">
        <v>235000</v>
      </c>
      <c r="F762" t="s">
        <v>13</v>
      </c>
      <c r="G762" t="s">
        <v>14</v>
      </c>
      <c r="H762">
        <v>3</v>
      </c>
      <c r="I762">
        <v>3</v>
      </c>
      <c r="J762">
        <v>1033</v>
      </c>
      <c r="K762">
        <v>1.0250330000000001</v>
      </c>
      <c r="L762" t="s">
        <v>15</v>
      </c>
      <c r="M762">
        <f>V3__67[[#This Row],[Sale Price]]/V3__67[[#This Row],[carpet_area]]</f>
        <v>227.49273959341724</v>
      </c>
      <c r="N762">
        <f>IF(OR(V3__67[[#This Row],[Estimated Value]]="",V3__67[[#This Row],[Estimated Value]]=0),"",V3__67[[#This Row],[Sale Price]]-V3__67[[#This Row],[Estimated Value]])</f>
        <v>59300</v>
      </c>
      <c r="O762">
        <f>IF(OR(V3__67[[#This Row],[Estimated Value]]="",V3__67[[#This Row],[Estimated Value]]=0),"",(V3__67[[#This Row],[Sale Price]]-V3__67[[#This Row],[Estimated Value]])/V3__67[[#This Row],[Estimated Value]])</f>
        <v>0.33750711439954467</v>
      </c>
      <c r="P762" t="str">
        <f t="shared" si="11"/>
        <v>Above Estimate</v>
      </c>
    </row>
    <row r="763" spans="1:16" x14ac:dyDescent="0.3">
      <c r="A763" s="1">
        <v>40606</v>
      </c>
      <c r="B763">
        <v>2011</v>
      </c>
      <c r="C763" t="s">
        <v>12</v>
      </c>
      <c r="D763">
        <v>137780</v>
      </c>
      <c r="E763">
        <v>15000</v>
      </c>
      <c r="F763" t="s">
        <v>23</v>
      </c>
      <c r="G763" t="s">
        <v>24</v>
      </c>
      <c r="H763">
        <v>6</v>
      </c>
      <c r="I763">
        <v>4</v>
      </c>
      <c r="J763">
        <v>2139</v>
      </c>
      <c r="K763">
        <v>1.0250330000000001</v>
      </c>
      <c r="L763" t="s">
        <v>15</v>
      </c>
      <c r="M763">
        <f>V3__67[[#This Row],[Sale Price]]/V3__67[[#This Row],[carpet_area]]</f>
        <v>7.0126227208976157</v>
      </c>
      <c r="N763">
        <f>IF(OR(V3__67[[#This Row],[Estimated Value]]="",V3__67[[#This Row],[Estimated Value]]=0),"",V3__67[[#This Row],[Sale Price]]-V3__67[[#This Row],[Estimated Value]])</f>
        <v>-122780</v>
      </c>
      <c r="O763">
        <f>IF(OR(V3__67[[#This Row],[Estimated Value]]="",V3__67[[#This Row],[Estimated Value]]=0),"",(V3__67[[#This Row],[Sale Price]]-V3__67[[#This Row],[Estimated Value]])/V3__67[[#This Row],[Estimated Value]])</f>
        <v>-0.89113078821309333</v>
      </c>
      <c r="P763" t="str">
        <f t="shared" si="11"/>
        <v>Below Estimate</v>
      </c>
    </row>
    <row r="764" spans="1:16" x14ac:dyDescent="0.3">
      <c r="A764" s="1">
        <v>40606</v>
      </c>
      <c r="B764">
        <v>2011</v>
      </c>
      <c r="C764" t="s">
        <v>30</v>
      </c>
      <c r="D764">
        <v>371080</v>
      </c>
      <c r="E764">
        <v>360000</v>
      </c>
      <c r="F764" t="s">
        <v>13</v>
      </c>
      <c r="G764" t="s">
        <v>14</v>
      </c>
      <c r="H764">
        <v>3</v>
      </c>
      <c r="I764">
        <v>1</v>
      </c>
      <c r="J764">
        <v>1081</v>
      </c>
      <c r="K764">
        <v>1.0250330000000001</v>
      </c>
      <c r="L764" t="s">
        <v>15</v>
      </c>
      <c r="M764">
        <f>V3__67[[#This Row],[Sale Price]]/V3__67[[#This Row],[carpet_area]]</f>
        <v>333.02497687326547</v>
      </c>
      <c r="N764">
        <f>IF(OR(V3__67[[#This Row],[Estimated Value]]="",V3__67[[#This Row],[Estimated Value]]=0),"",V3__67[[#This Row],[Sale Price]]-V3__67[[#This Row],[Estimated Value]])</f>
        <v>-11080</v>
      </c>
      <c r="O764">
        <f>IF(OR(V3__67[[#This Row],[Estimated Value]]="",V3__67[[#This Row],[Estimated Value]]=0),"",(V3__67[[#This Row],[Sale Price]]-V3__67[[#This Row],[Estimated Value]])/V3__67[[#This Row],[Estimated Value]])</f>
        <v>-2.9858790557292229E-2</v>
      </c>
      <c r="P764" t="str">
        <f t="shared" si="11"/>
        <v>Below Estimate</v>
      </c>
    </row>
    <row r="765" spans="1:16" x14ac:dyDescent="0.3">
      <c r="A765" s="1">
        <v>40608</v>
      </c>
      <c r="B765">
        <v>2011</v>
      </c>
      <c r="C765" t="s">
        <v>12</v>
      </c>
      <c r="D765">
        <v>129960</v>
      </c>
      <c r="E765">
        <v>158000</v>
      </c>
      <c r="F765" t="s">
        <v>13</v>
      </c>
      <c r="G765" t="s">
        <v>14</v>
      </c>
      <c r="H765">
        <v>3</v>
      </c>
      <c r="I765">
        <v>1</v>
      </c>
      <c r="J765">
        <v>905</v>
      </c>
      <c r="K765">
        <v>1.0250330000000001</v>
      </c>
      <c r="L765" t="s">
        <v>25</v>
      </c>
      <c r="M765">
        <f>V3__67[[#This Row],[Sale Price]]/V3__67[[#This Row],[carpet_area]]</f>
        <v>174.58563535911603</v>
      </c>
      <c r="N765">
        <f>IF(OR(V3__67[[#This Row],[Estimated Value]]="",V3__67[[#This Row],[Estimated Value]]=0),"",V3__67[[#This Row],[Sale Price]]-V3__67[[#This Row],[Estimated Value]])</f>
        <v>28040</v>
      </c>
      <c r="O765">
        <f>IF(OR(V3__67[[#This Row],[Estimated Value]]="",V3__67[[#This Row],[Estimated Value]]=0),"",(V3__67[[#This Row],[Sale Price]]-V3__67[[#This Row],[Estimated Value]])/V3__67[[#This Row],[Estimated Value]])</f>
        <v>0.21575869498307171</v>
      </c>
      <c r="P765" t="str">
        <f t="shared" si="11"/>
        <v>Above Estimate</v>
      </c>
    </row>
    <row r="766" spans="1:16" x14ac:dyDescent="0.3">
      <c r="A766" s="1">
        <v>40613</v>
      </c>
      <c r="B766">
        <v>2011</v>
      </c>
      <c r="C766" t="s">
        <v>21</v>
      </c>
      <c r="D766">
        <v>3611790</v>
      </c>
      <c r="E766">
        <v>6000000</v>
      </c>
      <c r="F766" t="s">
        <v>13</v>
      </c>
      <c r="G766" t="s">
        <v>14</v>
      </c>
      <c r="H766">
        <v>3</v>
      </c>
      <c r="I766">
        <v>1</v>
      </c>
      <c r="J766">
        <v>934</v>
      </c>
      <c r="K766">
        <v>1.0250330000000001</v>
      </c>
      <c r="L766" t="s">
        <v>16</v>
      </c>
      <c r="M766">
        <f>V3__67[[#This Row],[Sale Price]]/V3__67[[#This Row],[carpet_area]]</f>
        <v>6423.982869379015</v>
      </c>
      <c r="N766">
        <f>IF(OR(V3__67[[#This Row],[Estimated Value]]="",V3__67[[#This Row],[Estimated Value]]=0),"",V3__67[[#This Row],[Sale Price]]-V3__67[[#This Row],[Estimated Value]])</f>
        <v>2388210</v>
      </c>
      <c r="O766">
        <f>IF(OR(V3__67[[#This Row],[Estimated Value]]="",V3__67[[#This Row],[Estimated Value]]=0),"",(V3__67[[#This Row],[Sale Price]]-V3__67[[#This Row],[Estimated Value]])/V3__67[[#This Row],[Estimated Value]])</f>
        <v>0.66122615102206939</v>
      </c>
      <c r="P766" t="str">
        <f t="shared" si="11"/>
        <v>Above Estimate</v>
      </c>
    </row>
    <row r="767" spans="1:16" x14ac:dyDescent="0.3">
      <c r="A767" s="1">
        <v>40620</v>
      </c>
      <c r="B767">
        <v>2011</v>
      </c>
      <c r="C767" t="s">
        <v>12</v>
      </c>
      <c r="D767">
        <v>112850</v>
      </c>
      <c r="E767">
        <v>27900</v>
      </c>
      <c r="F767" t="s">
        <v>23</v>
      </c>
      <c r="G767" t="s">
        <v>24</v>
      </c>
      <c r="H767">
        <v>6</v>
      </c>
      <c r="I767">
        <v>6</v>
      </c>
      <c r="J767">
        <v>1836</v>
      </c>
      <c r="K767">
        <v>1.0250330000000001</v>
      </c>
      <c r="L767" t="s">
        <v>25</v>
      </c>
      <c r="M767">
        <f>V3__67[[#This Row],[Sale Price]]/V3__67[[#This Row],[carpet_area]]</f>
        <v>15.196078431372548</v>
      </c>
      <c r="N767">
        <f>IF(OR(V3__67[[#This Row],[Estimated Value]]="",V3__67[[#This Row],[Estimated Value]]=0),"",V3__67[[#This Row],[Sale Price]]-V3__67[[#This Row],[Estimated Value]])</f>
        <v>-84950</v>
      </c>
      <c r="O767">
        <f>IF(OR(V3__67[[#This Row],[Estimated Value]]="",V3__67[[#This Row],[Estimated Value]]=0),"",(V3__67[[#This Row],[Sale Price]]-V3__67[[#This Row],[Estimated Value]])/V3__67[[#This Row],[Estimated Value]])</f>
        <v>-0.75276916260522819</v>
      </c>
      <c r="P767" t="str">
        <f t="shared" si="11"/>
        <v>Below Estimate</v>
      </c>
    </row>
    <row r="768" spans="1:16" x14ac:dyDescent="0.3">
      <c r="A768" s="1">
        <v>40625</v>
      </c>
      <c r="B768">
        <v>2011</v>
      </c>
      <c r="C768" t="s">
        <v>29</v>
      </c>
      <c r="D768">
        <v>180500</v>
      </c>
      <c r="E768">
        <v>241500</v>
      </c>
      <c r="F768" t="s">
        <v>13</v>
      </c>
      <c r="G768" t="s">
        <v>14</v>
      </c>
      <c r="H768">
        <v>3</v>
      </c>
      <c r="I768">
        <v>3</v>
      </c>
      <c r="J768">
        <v>1061</v>
      </c>
      <c r="K768">
        <v>1.0250330000000001</v>
      </c>
      <c r="L768" t="s">
        <v>25</v>
      </c>
      <c r="M768">
        <f>V3__67[[#This Row],[Sale Price]]/V3__67[[#This Row],[carpet_area]]</f>
        <v>227.61545711592836</v>
      </c>
      <c r="N768">
        <f>IF(OR(V3__67[[#This Row],[Estimated Value]]="",V3__67[[#This Row],[Estimated Value]]=0),"",V3__67[[#This Row],[Sale Price]]-V3__67[[#This Row],[Estimated Value]])</f>
        <v>61000</v>
      </c>
      <c r="O768">
        <f>IF(OR(V3__67[[#This Row],[Estimated Value]]="",V3__67[[#This Row],[Estimated Value]]=0),"",(V3__67[[#This Row],[Sale Price]]-V3__67[[#This Row],[Estimated Value]])/V3__67[[#This Row],[Estimated Value]])</f>
        <v>0.33795013850415512</v>
      </c>
      <c r="P768" t="str">
        <f t="shared" si="11"/>
        <v>Above Estimate</v>
      </c>
    </row>
    <row r="769" spans="1:16" x14ac:dyDescent="0.3">
      <c r="A769" s="1">
        <v>40625</v>
      </c>
      <c r="B769">
        <v>2011</v>
      </c>
      <c r="C769" t="s">
        <v>26</v>
      </c>
      <c r="D769">
        <v>364770</v>
      </c>
      <c r="E769">
        <v>410000</v>
      </c>
      <c r="F769" t="s">
        <v>13</v>
      </c>
      <c r="G769" t="s">
        <v>14</v>
      </c>
      <c r="H769">
        <v>3</v>
      </c>
      <c r="I769">
        <v>3</v>
      </c>
      <c r="J769">
        <v>1095</v>
      </c>
      <c r="K769">
        <v>1.0250330000000001</v>
      </c>
      <c r="L769" t="s">
        <v>15</v>
      </c>
      <c r="M769">
        <f>V3__67[[#This Row],[Sale Price]]/V3__67[[#This Row],[carpet_area]]</f>
        <v>374.42922374429224</v>
      </c>
      <c r="N769">
        <f>IF(OR(V3__67[[#This Row],[Estimated Value]]="",V3__67[[#This Row],[Estimated Value]]=0),"",V3__67[[#This Row],[Sale Price]]-V3__67[[#This Row],[Estimated Value]])</f>
        <v>45230</v>
      </c>
      <c r="O769">
        <f>IF(OR(V3__67[[#This Row],[Estimated Value]]="",V3__67[[#This Row],[Estimated Value]]=0),"",(V3__67[[#This Row],[Sale Price]]-V3__67[[#This Row],[Estimated Value]])/V3__67[[#This Row],[Estimated Value]])</f>
        <v>0.12399594264879239</v>
      </c>
      <c r="P769" t="str">
        <f t="shared" si="11"/>
        <v>Above Estimate</v>
      </c>
    </row>
    <row r="770" spans="1:16" x14ac:dyDescent="0.3">
      <c r="A770" s="1">
        <v>40625</v>
      </c>
      <c r="B770">
        <v>2011</v>
      </c>
      <c r="C770" t="s">
        <v>29</v>
      </c>
      <c r="D770">
        <v>223700</v>
      </c>
      <c r="E770">
        <v>335000</v>
      </c>
      <c r="F770" t="s">
        <v>13</v>
      </c>
      <c r="G770" t="s">
        <v>14</v>
      </c>
      <c r="H770">
        <v>3</v>
      </c>
      <c r="I770">
        <v>2</v>
      </c>
      <c r="J770">
        <v>936</v>
      </c>
      <c r="K770">
        <v>1.0250330000000001</v>
      </c>
      <c r="L770" t="s">
        <v>22</v>
      </c>
      <c r="M770">
        <f>V3__67[[#This Row],[Sale Price]]/V3__67[[#This Row],[carpet_area]]</f>
        <v>357.90598290598291</v>
      </c>
      <c r="N770">
        <f>IF(OR(V3__67[[#This Row],[Estimated Value]]="",V3__67[[#This Row],[Estimated Value]]=0),"",V3__67[[#This Row],[Sale Price]]-V3__67[[#This Row],[Estimated Value]])</f>
        <v>111300</v>
      </c>
      <c r="O770">
        <f>IF(OR(V3__67[[#This Row],[Estimated Value]]="",V3__67[[#This Row],[Estimated Value]]=0),"",(V3__67[[#This Row],[Sale Price]]-V3__67[[#This Row],[Estimated Value]])/V3__67[[#This Row],[Estimated Value]])</f>
        <v>0.49754135002235134</v>
      </c>
      <c r="P770" t="str">
        <f t="shared" ref="P770:P833" si="12">IF(N770="","No Estimate",IF(N770&gt;0,"Above Estimate",IF(N770&lt;0,"Below Estimate","At Estimate")))</f>
        <v>Above Estimate</v>
      </c>
    </row>
    <row r="771" spans="1:16" x14ac:dyDescent="0.3">
      <c r="A771" s="1">
        <v>40628</v>
      </c>
      <c r="B771">
        <v>2011</v>
      </c>
      <c r="C771" t="s">
        <v>29</v>
      </c>
      <c r="D771">
        <v>192400</v>
      </c>
      <c r="E771">
        <v>270000</v>
      </c>
      <c r="F771" t="s">
        <v>13</v>
      </c>
      <c r="G771" t="s">
        <v>14</v>
      </c>
      <c r="H771">
        <v>3</v>
      </c>
      <c r="I771">
        <v>3</v>
      </c>
      <c r="J771">
        <v>1057</v>
      </c>
      <c r="K771">
        <v>1.0250330000000001</v>
      </c>
      <c r="L771" t="s">
        <v>15</v>
      </c>
      <c r="M771">
        <f>V3__67[[#This Row],[Sale Price]]/V3__67[[#This Row],[carpet_area]]</f>
        <v>255.43992431409649</v>
      </c>
      <c r="N771">
        <f>IF(OR(V3__67[[#This Row],[Estimated Value]]="",V3__67[[#This Row],[Estimated Value]]=0),"",V3__67[[#This Row],[Sale Price]]-V3__67[[#This Row],[Estimated Value]])</f>
        <v>77600</v>
      </c>
      <c r="O771">
        <f>IF(OR(V3__67[[#This Row],[Estimated Value]]="",V3__67[[#This Row],[Estimated Value]]=0),"",(V3__67[[#This Row],[Sale Price]]-V3__67[[#This Row],[Estimated Value]])/V3__67[[#This Row],[Estimated Value]])</f>
        <v>0.40332640332640335</v>
      </c>
      <c r="P771" t="str">
        <f t="shared" si="12"/>
        <v>Above Estimate</v>
      </c>
    </row>
    <row r="772" spans="1:16" x14ac:dyDescent="0.3">
      <c r="A772" s="1">
        <v>40629</v>
      </c>
      <c r="B772">
        <v>2011</v>
      </c>
      <c r="C772" t="s">
        <v>12</v>
      </c>
      <c r="D772">
        <v>121430</v>
      </c>
      <c r="E772">
        <v>94000</v>
      </c>
      <c r="F772" t="s">
        <v>13</v>
      </c>
      <c r="G772" t="s">
        <v>14</v>
      </c>
      <c r="H772">
        <v>3</v>
      </c>
      <c r="I772">
        <v>2</v>
      </c>
      <c r="J772">
        <v>903</v>
      </c>
      <c r="K772">
        <v>1.0250330000000001</v>
      </c>
      <c r="L772" t="s">
        <v>22</v>
      </c>
      <c r="M772">
        <f>V3__67[[#This Row],[Sale Price]]/V3__67[[#This Row],[carpet_area]]</f>
        <v>104.09745293466224</v>
      </c>
      <c r="N772">
        <f>IF(OR(V3__67[[#This Row],[Estimated Value]]="",V3__67[[#This Row],[Estimated Value]]=0),"",V3__67[[#This Row],[Sale Price]]-V3__67[[#This Row],[Estimated Value]])</f>
        <v>-27430</v>
      </c>
      <c r="O772">
        <f>IF(OR(V3__67[[#This Row],[Estimated Value]]="",V3__67[[#This Row],[Estimated Value]]=0),"",(V3__67[[#This Row],[Sale Price]]-V3__67[[#This Row],[Estimated Value]])/V3__67[[#This Row],[Estimated Value]])</f>
        <v>-0.2258914601004694</v>
      </c>
      <c r="P772" t="str">
        <f t="shared" si="12"/>
        <v>Below Estimate</v>
      </c>
    </row>
    <row r="773" spans="1:16" x14ac:dyDescent="0.3">
      <c r="A773" s="1">
        <v>40632</v>
      </c>
      <c r="B773">
        <v>2011</v>
      </c>
      <c r="C773" t="s">
        <v>30</v>
      </c>
      <c r="D773">
        <v>334190</v>
      </c>
      <c r="E773">
        <v>170000</v>
      </c>
      <c r="F773" t="s">
        <v>13</v>
      </c>
      <c r="G773" t="s">
        <v>14</v>
      </c>
      <c r="H773">
        <v>3</v>
      </c>
      <c r="I773">
        <v>2</v>
      </c>
      <c r="J773">
        <v>948</v>
      </c>
      <c r="K773">
        <v>1.0250330000000001</v>
      </c>
      <c r="L773" t="s">
        <v>16</v>
      </c>
      <c r="M773">
        <f>V3__67[[#This Row],[Sale Price]]/V3__67[[#This Row],[carpet_area]]</f>
        <v>179.32489451476792</v>
      </c>
      <c r="N773">
        <f>IF(OR(V3__67[[#This Row],[Estimated Value]]="",V3__67[[#This Row],[Estimated Value]]=0),"",V3__67[[#This Row],[Sale Price]]-V3__67[[#This Row],[Estimated Value]])</f>
        <v>-164190</v>
      </c>
      <c r="O773">
        <f>IF(OR(V3__67[[#This Row],[Estimated Value]]="",V3__67[[#This Row],[Estimated Value]]=0),"",(V3__67[[#This Row],[Sale Price]]-V3__67[[#This Row],[Estimated Value]])/V3__67[[#This Row],[Estimated Value]])</f>
        <v>-0.49130734013585087</v>
      </c>
      <c r="P773" t="str">
        <f t="shared" si="12"/>
        <v>Below Estimate</v>
      </c>
    </row>
    <row r="774" spans="1:16" x14ac:dyDescent="0.3">
      <c r="A774" s="1">
        <v>40632</v>
      </c>
      <c r="B774">
        <v>2011</v>
      </c>
      <c r="C774" t="s">
        <v>12</v>
      </c>
      <c r="D774">
        <v>79780</v>
      </c>
      <c r="E774">
        <v>41000</v>
      </c>
      <c r="F774" t="s">
        <v>13</v>
      </c>
      <c r="G774" t="s">
        <v>14</v>
      </c>
      <c r="H774">
        <v>3</v>
      </c>
      <c r="I774">
        <v>3</v>
      </c>
      <c r="J774">
        <v>976</v>
      </c>
      <c r="K774">
        <v>1.0250330000000001</v>
      </c>
      <c r="L774" t="s">
        <v>16</v>
      </c>
      <c r="M774">
        <f>V3__67[[#This Row],[Sale Price]]/V3__67[[#This Row],[carpet_area]]</f>
        <v>42.008196721311478</v>
      </c>
      <c r="N774">
        <f>IF(OR(V3__67[[#This Row],[Estimated Value]]="",V3__67[[#This Row],[Estimated Value]]=0),"",V3__67[[#This Row],[Sale Price]]-V3__67[[#This Row],[Estimated Value]])</f>
        <v>-38780</v>
      </c>
      <c r="O774">
        <f>IF(OR(V3__67[[#This Row],[Estimated Value]]="",V3__67[[#This Row],[Estimated Value]]=0),"",(V3__67[[#This Row],[Sale Price]]-V3__67[[#This Row],[Estimated Value]])/V3__67[[#This Row],[Estimated Value]])</f>
        <v>-0.48608673853096013</v>
      </c>
      <c r="P774" t="str">
        <f t="shared" si="12"/>
        <v>Below Estimate</v>
      </c>
    </row>
    <row r="775" spans="1:16" x14ac:dyDescent="0.3">
      <c r="A775" s="1">
        <v>40633</v>
      </c>
      <c r="B775">
        <v>2011</v>
      </c>
      <c r="C775" t="s">
        <v>12</v>
      </c>
      <c r="D775">
        <v>117860</v>
      </c>
      <c r="E775">
        <v>170000</v>
      </c>
      <c r="F775" t="s">
        <v>13</v>
      </c>
      <c r="G775" t="s">
        <v>14</v>
      </c>
      <c r="H775">
        <v>3</v>
      </c>
      <c r="I775">
        <v>3</v>
      </c>
      <c r="J775">
        <v>918</v>
      </c>
      <c r="K775">
        <v>1.0250330000000001</v>
      </c>
      <c r="L775" t="s">
        <v>25</v>
      </c>
      <c r="M775">
        <f>V3__67[[#This Row],[Sale Price]]/V3__67[[#This Row],[carpet_area]]</f>
        <v>185.18518518518519</v>
      </c>
      <c r="N775">
        <f>IF(OR(V3__67[[#This Row],[Estimated Value]]="",V3__67[[#This Row],[Estimated Value]]=0),"",V3__67[[#This Row],[Sale Price]]-V3__67[[#This Row],[Estimated Value]])</f>
        <v>52140</v>
      </c>
      <c r="O775">
        <f>IF(OR(V3__67[[#This Row],[Estimated Value]]="",V3__67[[#This Row],[Estimated Value]]=0),"",(V3__67[[#This Row],[Sale Price]]-V3__67[[#This Row],[Estimated Value]])/V3__67[[#This Row],[Estimated Value]])</f>
        <v>0.44238927541150519</v>
      </c>
      <c r="P775" t="str">
        <f t="shared" si="12"/>
        <v>Above Estimate</v>
      </c>
    </row>
    <row r="776" spans="1:16" x14ac:dyDescent="0.3">
      <c r="A776" s="1">
        <v>40634</v>
      </c>
      <c r="B776">
        <v>2011</v>
      </c>
      <c r="C776" t="s">
        <v>12</v>
      </c>
      <c r="D776">
        <v>170560</v>
      </c>
      <c r="E776">
        <v>39500</v>
      </c>
      <c r="F776" t="s">
        <v>23</v>
      </c>
      <c r="G776" t="s">
        <v>24</v>
      </c>
      <c r="H776">
        <v>6</v>
      </c>
      <c r="I776">
        <v>4</v>
      </c>
      <c r="J776">
        <v>2177</v>
      </c>
      <c r="K776">
        <v>1.0250330000000001</v>
      </c>
      <c r="L776" t="s">
        <v>22</v>
      </c>
      <c r="M776">
        <f>V3__67[[#This Row],[Sale Price]]/V3__67[[#This Row],[carpet_area]]</f>
        <v>18.144235186035829</v>
      </c>
      <c r="N776">
        <f>IF(OR(V3__67[[#This Row],[Estimated Value]]="",V3__67[[#This Row],[Estimated Value]]=0),"",V3__67[[#This Row],[Sale Price]]-V3__67[[#This Row],[Estimated Value]])</f>
        <v>-131060</v>
      </c>
      <c r="O776">
        <f>IF(OR(V3__67[[#This Row],[Estimated Value]]="",V3__67[[#This Row],[Estimated Value]]=0),"",(V3__67[[#This Row],[Sale Price]]-V3__67[[#This Row],[Estimated Value]])/V3__67[[#This Row],[Estimated Value]])</f>
        <v>-0.76840994371482174</v>
      </c>
      <c r="P776" t="str">
        <f t="shared" si="12"/>
        <v>Below Estimate</v>
      </c>
    </row>
    <row r="777" spans="1:16" x14ac:dyDescent="0.3">
      <c r="A777" s="1">
        <v>40635</v>
      </c>
      <c r="B777">
        <v>2011</v>
      </c>
      <c r="C777" t="s">
        <v>29</v>
      </c>
      <c r="D777">
        <v>196100</v>
      </c>
      <c r="E777">
        <v>260000</v>
      </c>
      <c r="F777" t="s">
        <v>13</v>
      </c>
      <c r="G777" t="s">
        <v>14</v>
      </c>
      <c r="H777">
        <v>3</v>
      </c>
      <c r="I777">
        <v>1</v>
      </c>
      <c r="J777">
        <v>947</v>
      </c>
      <c r="K777">
        <v>1.0250330000000001</v>
      </c>
      <c r="L777" t="s">
        <v>22</v>
      </c>
      <c r="M777">
        <f>V3__67[[#This Row],[Sale Price]]/V3__67[[#This Row],[carpet_area]]</f>
        <v>274.55121436114047</v>
      </c>
      <c r="N777">
        <f>IF(OR(V3__67[[#This Row],[Estimated Value]]="",V3__67[[#This Row],[Estimated Value]]=0),"",V3__67[[#This Row],[Sale Price]]-V3__67[[#This Row],[Estimated Value]])</f>
        <v>63900</v>
      </c>
      <c r="O777">
        <f>IF(OR(V3__67[[#This Row],[Estimated Value]]="",V3__67[[#This Row],[Estimated Value]]=0),"",(V3__67[[#This Row],[Sale Price]]-V3__67[[#This Row],[Estimated Value]])/V3__67[[#This Row],[Estimated Value]])</f>
        <v>0.3258541560428353</v>
      </c>
      <c r="P777" t="str">
        <f t="shared" si="12"/>
        <v>Above Estimate</v>
      </c>
    </row>
    <row r="778" spans="1:16" x14ac:dyDescent="0.3">
      <c r="A778" s="1">
        <v>40635</v>
      </c>
      <c r="B778">
        <v>2011</v>
      </c>
      <c r="C778" t="s">
        <v>12</v>
      </c>
      <c r="D778">
        <v>89030</v>
      </c>
      <c r="E778">
        <v>110000</v>
      </c>
      <c r="F778" t="s">
        <v>19</v>
      </c>
      <c r="G778" t="s">
        <v>20</v>
      </c>
      <c r="H778">
        <v>4</v>
      </c>
      <c r="I778">
        <v>2</v>
      </c>
      <c r="J778">
        <v>1331</v>
      </c>
      <c r="K778">
        <v>1.0250330000000001</v>
      </c>
      <c r="L778" t="s">
        <v>16</v>
      </c>
      <c r="M778">
        <f>V3__67[[#This Row],[Sale Price]]/V3__67[[#This Row],[carpet_area]]</f>
        <v>82.644628099173559</v>
      </c>
      <c r="N778">
        <f>IF(OR(V3__67[[#This Row],[Estimated Value]]="",V3__67[[#This Row],[Estimated Value]]=0),"",V3__67[[#This Row],[Sale Price]]-V3__67[[#This Row],[Estimated Value]])</f>
        <v>20970</v>
      </c>
      <c r="O778">
        <f>IF(OR(V3__67[[#This Row],[Estimated Value]]="",V3__67[[#This Row],[Estimated Value]]=0),"",(V3__67[[#This Row],[Sale Price]]-V3__67[[#This Row],[Estimated Value]])/V3__67[[#This Row],[Estimated Value]])</f>
        <v>0.23553858250028081</v>
      </c>
      <c r="P778" t="str">
        <f t="shared" si="12"/>
        <v>Above Estimate</v>
      </c>
    </row>
    <row r="779" spans="1:16" x14ac:dyDescent="0.3">
      <c r="A779" s="1">
        <v>40641</v>
      </c>
      <c r="B779">
        <v>2011</v>
      </c>
      <c r="C779" t="s">
        <v>30</v>
      </c>
      <c r="D779">
        <v>398750</v>
      </c>
      <c r="E779">
        <v>340000</v>
      </c>
      <c r="F779" t="s">
        <v>19</v>
      </c>
      <c r="G779" t="s">
        <v>20</v>
      </c>
      <c r="H779">
        <v>4</v>
      </c>
      <c r="I779">
        <v>4</v>
      </c>
      <c r="J779">
        <v>1228</v>
      </c>
      <c r="K779">
        <v>1.0250330000000001</v>
      </c>
      <c r="L779" t="s">
        <v>22</v>
      </c>
      <c r="M779">
        <f>V3__67[[#This Row],[Sale Price]]/V3__67[[#This Row],[carpet_area]]</f>
        <v>276.87296416938113</v>
      </c>
      <c r="N779">
        <f>IF(OR(V3__67[[#This Row],[Estimated Value]]="",V3__67[[#This Row],[Estimated Value]]=0),"",V3__67[[#This Row],[Sale Price]]-V3__67[[#This Row],[Estimated Value]])</f>
        <v>-58750</v>
      </c>
      <c r="O779">
        <f>IF(OR(V3__67[[#This Row],[Estimated Value]]="",V3__67[[#This Row],[Estimated Value]]=0),"",(V3__67[[#This Row],[Sale Price]]-V3__67[[#This Row],[Estimated Value]])/V3__67[[#This Row],[Estimated Value]])</f>
        <v>-0.14733542319749215</v>
      </c>
      <c r="P779" t="str">
        <f t="shared" si="12"/>
        <v>Below Estimate</v>
      </c>
    </row>
    <row r="780" spans="1:16" x14ac:dyDescent="0.3">
      <c r="A780" s="1">
        <v>40646</v>
      </c>
      <c r="B780">
        <v>2011</v>
      </c>
      <c r="C780" t="s">
        <v>30</v>
      </c>
      <c r="D780">
        <v>279580</v>
      </c>
      <c r="E780">
        <v>147500</v>
      </c>
      <c r="F780" t="s">
        <v>13</v>
      </c>
      <c r="G780" t="s">
        <v>14</v>
      </c>
      <c r="H780">
        <v>3</v>
      </c>
      <c r="I780">
        <v>3</v>
      </c>
      <c r="J780">
        <v>1085</v>
      </c>
      <c r="K780">
        <v>1.0250330000000001</v>
      </c>
      <c r="L780" t="s">
        <v>15</v>
      </c>
      <c r="M780">
        <f>V3__67[[#This Row],[Sale Price]]/V3__67[[#This Row],[carpet_area]]</f>
        <v>135.94470046082949</v>
      </c>
      <c r="N780">
        <f>IF(OR(V3__67[[#This Row],[Estimated Value]]="",V3__67[[#This Row],[Estimated Value]]=0),"",V3__67[[#This Row],[Sale Price]]-V3__67[[#This Row],[Estimated Value]])</f>
        <v>-132080</v>
      </c>
      <c r="O780">
        <f>IF(OR(V3__67[[#This Row],[Estimated Value]]="",V3__67[[#This Row],[Estimated Value]]=0),"",(V3__67[[#This Row],[Sale Price]]-V3__67[[#This Row],[Estimated Value]])/V3__67[[#This Row],[Estimated Value]])</f>
        <v>-0.47242292009442738</v>
      </c>
      <c r="P780" t="str">
        <f t="shared" si="12"/>
        <v>Below Estimate</v>
      </c>
    </row>
    <row r="781" spans="1:16" x14ac:dyDescent="0.3">
      <c r="A781" s="1">
        <v>40646</v>
      </c>
      <c r="B781">
        <v>2011</v>
      </c>
      <c r="C781" t="s">
        <v>12</v>
      </c>
      <c r="D781">
        <v>212350</v>
      </c>
      <c r="E781">
        <v>285835</v>
      </c>
      <c r="F781" t="s">
        <v>13</v>
      </c>
      <c r="G781" t="s">
        <v>14</v>
      </c>
      <c r="H781">
        <v>3</v>
      </c>
      <c r="I781">
        <v>2</v>
      </c>
      <c r="J781">
        <v>1095</v>
      </c>
      <c r="K781">
        <v>1.0250330000000001</v>
      </c>
      <c r="L781" t="s">
        <v>25</v>
      </c>
      <c r="M781">
        <f>V3__67[[#This Row],[Sale Price]]/V3__67[[#This Row],[carpet_area]]</f>
        <v>261.03652968036528</v>
      </c>
      <c r="N781">
        <f>IF(OR(V3__67[[#This Row],[Estimated Value]]="",V3__67[[#This Row],[Estimated Value]]=0),"",V3__67[[#This Row],[Sale Price]]-V3__67[[#This Row],[Estimated Value]])</f>
        <v>73485</v>
      </c>
      <c r="O781">
        <f>IF(OR(V3__67[[#This Row],[Estimated Value]]="",V3__67[[#This Row],[Estimated Value]]=0),"",(V3__67[[#This Row],[Sale Price]]-V3__67[[#This Row],[Estimated Value]])/V3__67[[#This Row],[Estimated Value]])</f>
        <v>0.3460560395573346</v>
      </c>
      <c r="P781" t="str">
        <f t="shared" si="12"/>
        <v>Above Estimate</v>
      </c>
    </row>
    <row r="782" spans="1:16" x14ac:dyDescent="0.3">
      <c r="A782" s="1">
        <v>40650</v>
      </c>
      <c r="B782">
        <v>2011</v>
      </c>
      <c r="C782" t="s">
        <v>21</v>
      </c>
      <c r="D782">
        <v>2528400</v>
      </c>
      <c r="E782">
        <v>3000000</v>
      </c>
      <c r="F782" t="s">
        <v>13</v>
      </c>
      <c r="G782" t="s">
        <v>14</v>
      </c>
      <c r="H782">
        <v>3</v>
      </c>
      <c r="I782">
        <v>1</v>
      </c>
      <c r="J782">
        <v>1070</v>
      </c>
      <c r="K782">
        <v>1.0250330000000001</v>
      </c>
      <c r="L782" t="s">
        <v>16</v>
      </c>
      <c r="M782">
        <f>V3__67[[#This Row],[Sale Price]]/V3__67[[#This Row],[carpet_area]]</f>
        <v>2803.7383177570096</v>
      </c>
      <c r="N782">
        <f>IF(OR(V3__67[[#This Row],[Estimated Value]]="",V3__67[[#This Row],[Estimated Value]]=0),"",V3__67[[#This Row],[Sale Price]]-V3__67[[#This Row],[Estimated Value]])</f>
        <v>471600</v>
      </c>
      <c r="O782">
        <f>IF(OR(V3__67[[#This Row],[Estimated Value]]="",V3__67[[#This Row],[Estimated Value]]=0),"",(V3__67[[#This Row],[Sale Price]]-V3__67[[#This Row],[Estimated Value]])/V3__67[[#This Row],[Estimated Value]])</f>
        <v>0.18652112007593735</v>
      </c>
      <c r="P782" t="str">
        <f t="shared" si="12"/>
        <v>Above Estimate</v>
      </c>
    </row>
    <row r="783" spans="1:16" x14ac:dyDescent="0.3">
      <c r="A783" s="1">
        <v>40650</v>
      </c>
      <c r="B783">
        <v>2011</v>
      </c>
      <c r="C783" t="s">
        <v>12</v>
      </c>
      <c r="D783">
        <v>115820</v>
      </c>
      <c r="E783">
        <v>138000</v>
      </c>
      <c r="F783" t="s">
        <v>13</v>
      </c>
      <c r="G783" t="s">
        <v>14</v>
      </c>
      <c r="H783">
        <v>3</v>
      </c>
      <c r="I783">
        <v>1</v>
      </c>
      <c r="J783">
        <v>1066</v>
      </c>
      <c r="K783">
        <v>1.0250330000000001</v>
      </c>
      <c r="L783" t="s">
        <v>22</v>
      </c>
      <c r="M783">
        <f>V3__67[[#This Row],[Sale Price]]/V3__67[[#This Row],[carpet_area]]</f>
        <v>129.45590994371483</v>
      </c>
      <c r="N783">
        <f>IF(OR(V3__67[[#This Row],[Estimated Value]]="",V3__67[[#This Row],[Estimated Value]]=0),"",V3__67[[#This Row],[Sale Price]]-V3__67[[#This Row],[Estimated Value]])</f>
        <v>22180</v>
      </c>
      <c r="O783">
        <f>IF(OR(V3__67[[#This Row],[Estimated Value]]="",V3__67[[#This Row],[Estimated Value]]=0),"",(V3__67[[#This Row],[Sale Price]]-V3__67[[#This Row],[Estimated Value]])/V3__67[[#This Row],[Estimated Value]])</f>
        <v>0.19150405802106718</v>
      </c>
      <c r="P783" t="str">
        <f t="shared" si="12"/>
        <v>Above Estimate</v>
      </c>
    </row>
    <row r="784" spans="1:16" x14ac:dyDescent="0.3">
      <c r="A784" s="1">
        <v>40655</v>
      </c>
      <c r="B784">
        <v>2011</v>
      </c>
      <c r="C784" t="s">
        <v>30</v>
      </c>
      <c r="D784">
        <v>396550</v>
      </c>
      <c r="E784">
        <v>380000</v>
      </c>
      <c r="F784" t="s">
        <v>13</v>
      </c>
      <c r="G784" t="s">
        <v>14</v>
      </c>
      <c r="H784">
        <v>3</v>
      </c>
      <c r="I784">
        <v>3</v>
      </c>
      <c r="J784">
        <v>960</v>
      </c>
      <c r="K784">
        <v>1.0250330000000001</v>
      </c>
      <c r="L784" t="s">
        <v>25</v>
      </c>
      <c r="M784">
        <f>V3__67[[#This Row],[Sale Price]]/V3__67[[#This Row],[carpet_area]]</f>
        <v>395.83333333333331</v>
      </c>
      <c r="N784">
        <f>IF(OR(V3__67[[#This Row],[Estimated Value]]="",V3__67[[#This Row],[Estimated Value]]=0),"",V3__67[[#This Row],[Sale Price]]-V3__67[[#This Row],[Estimated Value]])</f>
        <v>-16550</v>
      </c>
      <c r="O784">
        <f>IF(OR(V3__67[[#This Row],[Estimated Value]]="",V3__67[[#This Row],[Estimated Value]]=0),"",(V3__67[[#This Row],[Sale Price]]-V3__67[[#This Row],[Estimated Value]])/V3__67[[#This Row],[Estimated Value]])</f>
        <v>-4.173496406506115E-2</v>
      </c>
      <c r="P784" t="str">
        <f t="shared" si="12"/>
        <v>Below Estimate</v>
      </c>
    </row>
    <row r="785" spans="1:16" x14ac:dyDescent="0.3">
      <c r="A785" s="1">
        <v>40657</v>
      </c>
      <c r="B785">
        <v>2011</v>
      </c>
      <c r="C785" t="s">
        <v>21</v>
      </c>
      <c r="D785">
        <v>2133810</v>
      </c>
      <c r="E785">
        <v>1350000</v>
      </c>
      <c r="F785" t="s">
        <v>13</v>
      </c>
      <c r="G785" t="s">
        <v>14</v>
      </c>
      <c r="H785">
        <v>3</v>
      </c>
      <c r="I785">
        <v>2</v>
      </c>
      <c r="J785">
        <v>1060</v>
      </c>
      <c r="K785">
        <v>1.0250330000000001</v>
      </c>
      <c r="L785" t="s">
        <v>15</v>
      </c>
      <c r="M785">
        <f>V3__67[[#This Row],[Sale Price]]/V3__67[[#This Row],[carpet_area]]</f>
        <v>1273.5849056603774</v>
      </c>
      <c r="N785">
        <f>IF(OR(V3__67[[#This Row],[Estimated Value]]="",V3__67[[#This Row],[Estimated Value]]=0),"",V3__67[[#This Row],[Sale Price]]-V3__67[[#This Row],[Estimated Value]])</f>
        <v>-783810</v>
      </c>
      <c r="O785">
        <f>IF(OR(V3__67[[#This Row],[Estimated Value]]="",V3__67[[#This Row],[Estimated Value]]=0),"",(V3__67[[#This Row],[Sale Price]]-V3__67[[#This Row],[Estimated Value]])/V3__67[[#This Row],[Estimated Value]])</f>
        <v>-0.36732886245729468</v>
      </c>
      <c r="P785" t="str">
        <f t="shared" si="12"/>
        <v>Below Estimate</v>
      </c>
    </row>
    <row r="786" spans="1:16" x14ac:dyDescent="0.3">
      <c r="A786" s="1">
        <v>40657</v>
      </c>
      <c r="B786">
        <v>2011</v>
      </c>
      <c r="C786" t="s">
        <v>21</v>
      </c>
      <c r="D786">
        <v>417480</v>
      </c>
      <c r="E786">
        <v>576000</v>
      </c>
      <c r="F786" t="s">
        <v>13</v>
      </c>
      <c r="G786" t="s">
        <v>14</v>
      </c>
      <c r="H786">
        <v>3</v>
      </c>
      <c r="I786">
        <v>2</v>
      </c>
      <c r="J786">
        <v>984</v>
      </c>
      <c r="K786">
        <v>1.0250330000000001</v>
      </c>
      <c r="L786" t="s">
        <v>22</v>
      </c>
      <c r="M786">
        <f>V3__67[[#This Row],[Sale Price]]/V3__67[[#This Row],[carpet_area]]</f>
        <v>585.36585365853659</v>
      </c>
      <c r="N786">
        <f>IF(OR(V3__67[[#This Row],[Estimated Value]]="",V3__67[[#This Row],[Estimated Value]]=0),"",V3__67[[#This Row],[Sale Price]]-V3__67[[#This Row],[Estimated Value]])</f>
        <v>158520</v>
      </c>
      <c r="O786">
        <f>IF(OR(V3__67[[#This Row],[Estimated Value]]="",V3__67[[#This Row],[Estimated Value]]=0),"",(V3__67[[#This Row],[Sale Price]]-V3__67[[#This Row],[Estimated Value]])/V3__67[[#This Row],[Estimated Value]])</f>
        <v>0.37970681230238573</v>
      </c>
      <c r="P786" t="str">
        <f t="shared" si="12"/>
        <v>Above Estimate</v>
      </c>
    </row>
    <row r="787" spans="1:16" x14ac:dyDescent="0.3">
      <c r="A787" s="1">
        <v>40660</v>
      </c>
      <c r="B787">
        <v>2011</v>
      </c>
      <c r="C787" t="s">
        <v>29</v>
      </c>
      <c r="D787">
        <v>154000</v>
      </c>
      <c r="E787">
        <v>213500</v>
      </c>
      <c r="F787" t="s">
        <v>13</v>
      </c>
      <c r="G787" t="s">
        <v>14</v>
      </c>
      <c r="H787">
        <v>3</v>
      </c>
      <c r="I787">
        <v>1</v>
      </c>
      <c r="J787">
        <v>963</v>
      </c>
      <c r="K787">
        <v>1.0250330000000001</v>
      </c>
      <c r="L787" t="s">
        <v>25</v>
      </c>
      <c r="M787">
        <f>V3__67[[#This Row],[Sale Price]]/V3__67[[#This Row],[carpet_area]]</f>
        <v>221.70301142263759</v>
      </c>
      <c r="N787">
        <f>IF(OR(V3__67[[#This Row],[Estimated Value]]="",V3__67[[#This Row],[Estimated Value]]=0),"",V3__67[[#This Row],[Sale Price]]-V3__67[[#This Row],[Estimated Value]])</f>
        <v>59500</v>
      </c>
      <c r="O787">
        <f>IF(OR(V3__67[[#This Row],[Estimated Value]]="",V3__67[[#This Row],[Estimated Value]]=0),"",(V3__67[[#This Row],[Sale Price]]-V3__67[[#This Row],[Estimated Value]])/V3__67[[#This Row],[Estimated Value]])</f>
        <v>0.38636363636363635</v>
      </c>
      <c r="P787" t="str">
        <f t="shared" si="12"/>
        <v>Above Estimate</v>
      </c>
    </row>
    <row r="788" spans="1:16" x14ac:dyDescent="0.3">
      <c r="A788" s="1">
        <v>40661</v>
      </c>
      <c r="B788">
        <v>2011</v>
      </c>
      <c r="C788" t="s">
        <v>21</v>
      </c>
      <c r="D788">
        <v>1521380</v>
      </c>
      <c r="E788">
        <v>2415000</v>
      </c>
      <c r="F788" t="s">
        <v>13</v>
      </c>
      <c r="G788" t="s">
        <v>14</v>
      </c>
      <c r="H788">
        <v>3</v>
      </c>
      <c r="I788">
        <v>1</v>
      </c>
      <c r="J788">
        <v>907</v>
      </c>
      <c r="K788">
        <v>1.0250330000000001</v>
      </c>
      <c r="L788" t="s">
        <v>25</v>
      </c>
      <c r="M788">
        <f>V3__67[[#This Row],[Sale Price]]/V3__67[[#This Row],[carpet_area]]</f>
        <v>2662.6240352811465</v>
      </c>
      <c r="N788">
        <f>IF(OR(V3__67[[#This Row],[Estimated Value]]="",V3__67[[#This Row],[Estimated Value]]=0),"",V3__67[[#This Row],[Sale Price]]-V3__67[[#This Row],[Estimated Value]])</f>
        <v>893620</v>
      </c>
      <c r="O788">
        <f>IF(OR(V3__67[[#This Row],[Estimated Value]]="",V3__67[[#This Row],[Estimated Value]]=0),"",(V3__67[[#This Row],[Sale Price]]-V3__67[[#This Row],[Estimated Value]])/V3__67[[#This Row],[Estimated Value]])</f>
        <v>0.58737462041041688</v>
      </c>
      <c r="P788" t="str">
        <f t="shared" si="12"/>
        <v>Above Estimate</v>
      </c>
    </row>
    <row r="789" spans="1:16" x14ac:dyDescent="0.3">
      <c r="A789" s="1">
        <v>40662</v>
      </c>
      <c r="B789">
        <v>2011</v>
      </c>
      <c r="C789" t="s">
        <v>30</v>
      </c>
      <c r="D789">
        <v>548080</v>
      </c>
      <c r="E789">
        <v>713000</v>
      </c>
      <c r="F789" t="s">
        <v>13</v>
      </c>
      <c r="G789" t="s">
        <v>14</v>
      </c>
      <c r="H789">
        <v>3</v>
      </c>
      <c r="I789">
        <v>1</v>
      </c>
      <c r="J789">
        <v>1007</v>
      </c>
      <c r="K789">
        <v>1.0250330000000001</v>
      </c>
      <c r="L789" t="s">
        <v>15</v>
      </c>
      <c r="M789">
        <f>V3__67[[#This Row],[Sale Price]]/V3__67[[#This Row],[carpet_area]]</f>
        <v>708.04369414101291</v>
      </c>
      <c r="N789">
        <f>IF(OR(V3__67[[#This Row],[Estimated Value]]="",V3__67[[#This Row],[Estimated Value]]=0),"",V3__67[[#This Row],[Sale Price]]-V3__67[[#This Row],[Estimated Value]])</f>
        <v>164920</v>
      </c>
      <c r="O789">
        <f>IF(OR(V3__67[[#This Row],[Estimated Value]]="",V3__67[[#This Row],[Estimated Value]]=0),"",(V3__67[[#This Row],[Sale Price]]-V3__67[[#This Row],[Estimated Value]])/V3__67[[#This Row],[Estimated Value]])</f>
        <v>0.3009049773755656</v>
      </c>
      <c r="P789" t="str">
        <f t="shared" si="12"/>
        <v>Above Estimate</v>
      </c>
    </row>
    <row r="790" spans="1:16" x14ac:dyDescent="0.3">
      <c r="A790" s="1">
        <v>40662</v>
      </c>
      <c r="B790">
        <v>2011</v>
      </c>
      <c r="C790" t="s">
        <v>29</v>
      </c>
      <c r="D790">
        <v>273000</v>
      </c>
      <c r="E790">
        <v>265000</v>
      </c>
      <c r="F790" t="s">
        <v>13</v>
      </c>
      <c r="G790" t="s">
        <v>14</v>
      </c>
      <c r="H790">
        <v>3</v>
      </c>
      <c r="I790">
        <v>3</v>
      </c>
      <c r="J790">
        <v>1048</v>
      </c>
      <c r="K790">
        <v>1.0250330000000001</v>
      </c>
      <c r="L790" t="s">
        <v>22</v>
      </c>
      <c r="M790">
        <f>V3__67[[#This Row],[Sale Price]]/V3__67[[#This Row],[carpet_area]]</f>
        <v>252.86259541984734</v>
      </c>
      <c r="N790">
        <f>IF(OR(V3__67[[#This Row],[Estimated Value]]="",V3__67[[#This Row],[Estimated Value]]=0),"",V3__67[[#This Row],[Sale Price]]-V3__67[[#This Row],[Estimated Value]])</f>
        <v>-8000</v>
      </c>
      <c r="O790">
        <f>IF(OR(V3__67[[#This Row],[Estimated Value]]="",V3__67[[#This Row],[Estimated Value]]=0),"",(V3__67[[#This Row],[Sale Price]]-V3__67[[#This Row],[Estimated Value]])/V3__67[[#This Row],[Estimated Value]])</f>
        <v>-2.9304029304029304E-2</v>
      </c>
      <c r="P790" t="str">
        <f t="shared" si="12"/>
        <v>Below Estimate</v>
      </c>
    </row>
    <row r="791" spans="1:16" x14ac:dyDescent="0.3">
      <c r="A791" s="1">
        <v>40663</v>
      </c>
      <c r="B791">
        <v>2011</v>
      </c>
      <c r="C791" t="s">
        <v>29</v>
      </c>
      <c r="D791">
        <v>193900</v>
      </c>
      <c r="E791">
        <v>266000</v>
      </c>
      <c r="F791" t="s">
        <v>13</v>
      </c>
      <c r="G791" t="s">
        <v>14</v>
      </c>
      <c r="H791">
        <v>3</v>
      </c>
      <c r="I791">
        <v>1</v>
      </c>
      <c r="J791">
        <v>1029</v>
      </c>
      <c r="K791">
        <v>1.0250330000000001</v>
      </c>
      <c r="L791" t="s">
        <v>25</v>
      </c>
      <c r="M791">
        <f>V3__67[[#This Row],[Sale Price]]/V3__67[[#This Row],[carpet_area]]</f>
        <v>258.50340136054422</v>
      </c>
      <c r="N791">
        <f>IF(OR(V3__67[[#This Row],[Estimated Value]]="",V3__67[[#This Row],[Estimated Value]]=0),"",V3__67[[#This Row],[Sale Price]]-V3__67[[#This Row],[Estimated Value]])</f>
        <v>72100</v>
      </c>
      <c r="O791">
        <f>IF(OR(V3__67[[#This Row],[Estimated Value]]="",V3__67[[#This Row],[Estimated Value]]=0),"",(V3__67[[#This Row],[Sale Price]]-V3__67[[#This Row],[Estimated Value]])/V3__67[[#This Row],[Estimated Value]])</f>
        <v>0.37184115523465705</v>
      </c>
      <c r="P791" t="str">
        <f t="shared" si="12"/>
        <v>Above Estimate</v>
      </c>
    </row>
    <row r="792" spans="1:16" x14ac:dyDescent="0.3">
      <c r="A792" s="1">
        <v>40664</v>
      </c>
      <c r="B792">
        <v>2011</v>
      </c>
      <c r="C792" t="s">
        <v>21</v>
      </c>
      <c r="D792">
        <v>2254000</v>
      </c>
      <c r="E792">
        <v>3434510</v>
      </c>
      <c r="F792" t="s">
        <v>13</v>
      </c>
      <c r="G792" t="s">
        <v>14</v>
      </c>
      <c r="H792">
        <v>3</v>
      </c>
      <c r="I792">
        <v>1</v>
      </c>
      <c r="J792">
        <v>1088</v>
      </c>
      <c r="K792">
        <v>1.0250330000000001</v>
      </c>
      <c r="L792" t="s">
        <v>15</v>
      </c>
      <c r="M792">
        <f>V3__67[[#This Row],[Sale Price]]/V3__67[[#This Row],[carpet_area]]</f>
        <v>3156.71875</v>
      </c>
      <c r="N792">
        <f>IF(OR(V3__67[[#This Row],[Estimated Value]]="",V3__67[[#This Row],[Estimated Value]]=0),"",V3__67[[#This Row],[Sale Price]]-V3__67[[#This Row],[Estimated Value]])</f>
        <v>1180510</v>
      </c>
      <c r="O792">
        <f>IF(OR(V3__67[[#This Row],[Estimated Value]]="",V3__67[[#This Row],[Estimated Value]]=0),"",(V3__67[[#This Row],[Sale Price]]-V3__67[[#This Row],[Estimated Value]])/V3__67[[#This Row],[Estimated Value]])</f>
        <v>0.52374001774622891</v>
      </c>
      <c r="P792" t="str">
        <f t="shared" si="12"/>
        <v>Above Estimate</v>
      </c>
    </row>
    <row r="793" spans="1:16" x14ac:dyDescent="0.3">
      <c r="A793" s="1">
        <v>40664</v>
      </c>
      <c r="B793">
        <v>2011</v>
      </c>
      <c r="C793" t="s">
        <v>30</v>
      </c>
      <c r="D793">
        <v>414600</v>
      </c>
      <c r="E793">
        <v>565000</v>
      </c>
      <c r="F793" t="s">
        <v>13</v>
      </c>
      <c r="G793" t="s">
        <v>14</v>
      </c>
      <c r="H793">
        <v>3</v>
      </c>
      <c r="I793">
        <v>1</v>
      </c>
      <c r="J793">
        <v>929</v>
      </c>
      <c r="K793">
        <v>1.0250330000000001</v>
      </c>
      <c r="L793" t="s">
        <v>15</v>
      </c>
      <c r="M793">
        <f>V3__67[[#This Row],[Sale Price]]/V3__67[[#This Row],[carpet_area]]</f>
        <v>608.18083961248658</v>
      </c>
      <c r="N793">
        <f>IF(OR(V3__67[[#This Row],[Estimated Value]]="",V3__67[[#This Row],[Estimated Value]]=0),"",V3__67[[#This Row],[Sale Price]]-V3__67[[#This Row],[Estimated Value]])</f>
        <v>150400</v>
      </c>
      <c r="O793">
        <f>IF(OR(V3__67[[#This Row],[Estimated Value]]="",V3__67[[#This Row],[Estimated Value]]=0),"",(V3__67[[#This Row],[Sale Price]]-V3__67[[#This Row],[Estimated Value]])/V3__67[[#This Row],[Estimated Value]])</f>
        <v>0.36275928605885188</v>
      </c>
      <c r="P793" t="str">
        <f t="shared" si="12"/>
        <v>Above Estimate</v>
      </c>
    </row>
    <row r="794" spans="1:16" x14ac:dyDescent="0.3">
      <c r="A794" s="1">
        <v>40667</v>
      </c>
      <c r="B794">
        <v>2011</v>
      </c>
      <c r="C794" t="s">
        <v>29</v>
      </c>
      <c r="D794">
        <v>234800</v>
      </c>
      <c r="E794">
        <v>316000</v>
      </c>
      <c r="F794" t="s">
        <v>13</v>
      </c>
      <c r="G794" t="s">
        <v>14</v>
      </c>
      <c r="H794">
        <v>3</v>
      </c>
      <c r="I794">
        <v>2</v>
      </c>
      <c r="J794">
        <v>1063</v>
      </c>
      <c r="K794">
        <v>1.0250330000000001</v>
      </c>
      <c r="L794" t="s">
        <v>22</v>
      </c>
      <c r="M794">
        <f>V3__67[[#This Row],[Sale Price]]/V3__67[[#This Row],[carpet_area]]</f>
        <v>297.27187206020699</v>
      </c>
      <c r="N794">
        <f>IF(OR(V3__67[[#This Row],[Estimated Value]]="",V3__67[[#This Row],[Estimated Value]]=0),"",V3__67[[#This Row],[Sale Price]]-V3__67[[#This Row],[Estimated Value]])</f>
        <v>81200</v>
      </c>
      <c r="O794">
        <f>IF(OR(V3__67[[#This Row],[Estimated Value]]="",V3__67[[#This Row],[Estimated Value]]=0),"",(V3__67[[#This Row],[Sale Price]]-V3__67[[#This Row],[Estimated Value]])/V3__67[[#This Row],[Estimated Value]])</f>
        <v>0.34582623509369675</v>
      </c>
      <c r="P794" t="str">
        <f t="shared" si="12"/>
        <v>Above Estimate</v>
      </c>
    </row>
    <row r="795" spans="1:16" x14ac:dyDescent="0.3">
      <c r="A795" s="1">
        <v>40667</v>
      </c>
      <c r="B795">
        <v>2011</v>
      </c>
      <c r="C795" t="s">
        <v>29</v>
      </c>
      <c r="D795">
        <v>127400</v>
      </c>
      <c r="E795">
        <v>220000</v>
      </c>
      <c r="F795" t="s">
        <v>13</v>
      </c>
      <c r="G795" t="s">
        <v>14</v>
      </c>
      <c r="H795">
        <v>3</v>
      </c>
      <c r="I795">
        <v>3</v>
      </c>
      <c r="J795">
        <v>964</v>
      </c>
      <c r="K795">
        <v>1.0250330000000001</v>
      </c>
      <c r="L795" t="s">
        <v>22</v>
      </c>
      <c r="M795">
        <f>V3__67[[#This Row],[Sale Price]]/V3__67[[#This Row],[carpet_area]]</f>
        <v>228.21576763485479</v>
      </c>
      <c r="N795">
        <f>IF(OR(V3__67[[#This Row],[Estimated Value]]="",V3__67[[#This Row],[Estimated Value]]=0),"",V3__67[[#This Row],[Sale Price]]-V3__67[[#This Row],[Estimated Value]])</f>
        <v>92600</v>
      </c>
      <c r="O795">
        <f>IF(OR(V3__67[[#This Row],[Estimated Value]]="",V3__67[[#This Row],[Estimated Value]]=0),"",(V3__67[[#This Row],[Sale Price]]-V3__67[[#This Row],[Estimated Value]])/V3__67[[#This Row],[Estimated Value]])</f>
        <v>0.72684458398744112</v>
      </c>
      <c r="P795" t="str">
        <f t="shared" si="12"/>
        <v>Above Estimate</v>
      </c>
    </row>
    <row r="796" spans="1:16" x14ac:dyDescent="0.3">
      <c r="A796" s="1">
        <v>40667</v>
      </c>
      <c r="B796">
        <v>2011</v>
      </c>
      <c r="C796" t="s">
        <v>26</v>
      </c>
      <c r="D796">
        <v>237930</v>
      </c>
      <c r="E796">
        <v>282000</v>
      </c>
      <c r="F796" t="s">
        <v>13</v>
      </c>
      <c r="G796" t="s">
        <v>14</v>
      </c>
      <c r="H796">
        <v>3</v>
      </c>
      <c r="I796">
        <v>1</v>
      </c>
      <c r="J796">
        <v>1093</v>
      </c>
      <c r="K796">
        <v>1.0250330000000001</v>
      </c>
      <c r="L796" t="s">
        <v>25</v>
      </c>
      <c r="M796">
        <f>V3__67[[#This Row],[Sale Price]]/V3__67[[#This Row],[carpet_area]]</f>
        <v>258.00548947849956</v>
      </c>
      <c r="N796">
        <f>IF(OR(V3__67[[#This Row],[Estimated Value]]="",V3__67[[#This Row],[Estimated Value]]=0),"",V3__67[[#This Row],[Sale Price]]-V3__67[[#This Row],[Estimated Value]])</f>
        <v>44070</v>
      </c>
      <c r="O796">
        <f>IF(OR(V3__67[[#This Row],[Estimated Value]]="",V3__67[[#This Row],[Estimated Value]]=0),"",(V3__67[[#This Row],[Sale Price]]-V3__67[[#This Row],[Estimated Value]])/V3__67[[#This Row],[Estimated Value]])</f>
        <v>0.18522254444584541</v>
      </c>
      <c r="P796" t="str">
        <f t="shared" si="12"/>
        <v>Above Estimate</v>
      </c>
    </row>
    <row r="797" spans="1:16" x14ac:dyDescent="0.3">
      <c r="A797" s="1">
        <v>40667</v>
      </c>
      <c r="B797">
        <v>2011</v>
      </c>
      <c r="C797" t="s">
        <v>21</v>
      </c>
      <c r="D797">
        <v>1023470</v>
      </c>
      <c r="E797">
        <v>1475000</v>
      </c>
      <c r="F797" t="s">
        <v>13</v>
      </c>
      <c r="G797" t="s">
        <v>14</v>
      </c>
      <c r="H797">
        <v>3</v>
      </c>
      <c r="I797">
        <v>1</v>
      </c>
      <c r="J797">
        <v>1097</v>
      </c>
      <c r="K797">
        <v>1.0250330000000001</v>
      </c>
      <c r="L797" t="s">
        <v>25</v>
      </c>
      <c r="M797">
        <f>V3__67[[#This Row],[Sale Price]]/V3__67[[#This Row],[carpet_area]]</f>
        <v>1344.5761166818597</v>
      </c>
      <c r="N797">
        <f>IF(OR(V3__67[[#This Row],[Estimated Value]]="",V3__67[[#This Row],[Estimated Value]]=0),"",V3__67[[#This Row],[Sale Price]]-V3__67[[#This Row],[Estimated Value]])</f>
        <v>451530</v>
      </c>
      <c r="O797">
        <f>IF(OR(V3__67[[#This Row],[Estimated Value]]="",V3__67[[#This Row],[Estimated Value]]=0),"",(V3__67[[#This Row],[Sale Price]]-V3__67[[#This Row],[Estimated Value]])/V3__67[[#This Row],[Estimated Value]])</f>
        <v>0.44117560846922721</v>
      </c>
      <c r="P797" t="str">
        <f t="shared" si="12"/>
        <v>Above Estimate</v>
      </c>
    </row>
    <row r="798" spans="1:16" x14ac:dyDescent="0.3">
      <c r="A798" s="1">
        <v>40668</v>
      </c>
      <c r="B798">
        <v>2011</v>
      </c>
      <c r="C798" t="s">
        <v>12</v>
      </c>
      <c r="D798">
        <v>68710</v>
      </c>
      <c r="E798">
        <v>34900</v>
      </c>
      <c r="F798" t="s">
        <v>19</v>
      </c>
      <c r="G798" t="s">
        <v>20</v>
      </c>
      <c r="H798">
        <v>4</v>
      </c>
      <c r="I798">
        <v>2</v>
      </c>
      <c r="J798">
        <v>1240</v>
      </c>
      <c r="K798">
        <v>1.0250330000000001</v>
      </c>
      <c r="L798" t="s">
        <v>16</v>
      </c>
      <c r="M798">
        <f>V3__67[[#This Row],[Sale Price]]/V3__67[[#This Row],[carpet_area]]</f>
        <v>28.14516129032258</v>
      </c>
      <c r="N798">
        <f>IF(OR(V3__67[[#This Row],[Estimated Value]]="",V3__67[[#This Row],[Estimated Value]]=0),"",V3__67[[#This Row],[Sale Price]]-V3__67[[#This Row],[Estimated Value]])</f>
        <v>-33810</v>
      </c>
      <c r="O798">
        <f>IF(OR(V3__67[[#This Row],[Estimated Value]]="",V3__67[[#This Row],[Estimated Value]]=0),"",(V3__67[[#This Row],[Sale Price]]-V3__67[[#This Row],[Estimated Value]])/V3__67[[#This Row],[Estimated Value]])</f>
        <v>-0.49206811235628001</v>
      </c>
      <c r="P798" t="str">
        <f t="shared" si="12"/>
        <v>Below Estimate</v>
      </c>
    </row>
    <row r="799" spans="1:16" x14ac:dyDescent="0.3">
      <c r="A799" s="1">
        <v>40668</v>
      </c>
      <c r="B799">
        <v>2011</v>
      </c>
      <c r="C799" t="s">
        <v>26</v>
      </c>
      <c r="D799">
        <v>319620</v>
      </c>
      <c r="E799">
        <v>486000</v>
      </c>
      <c r="F799" t="s">
        <v>13</v>
      </c>
      <c r="G799" t="s">
        <v>14</v>
      </c>
      <c r="H799">
        <v>3</v>
      </c>
      <c r="I799">
        <v>2</v>
      </c>
      <c r="J799">
        <v>1044</v>
      </c>
      <c r="K799">
        <v>1.0250330000000001</v>
      </c>
      <c r="L799" t="s">
        <v>15</v>
      </c>
      <c r="M799">
        <f>V3__67[[#This Row],[Sale Price]]/V3__67[[#This Row],[carpet_area]]</f>
        <v>465.51724137931035</v>
      </c>
      <c r="N799">
        <f>IF(OR(V3__67[[#This Row],[Estimated Value]]="",V3__67[[#This Row],[Estimated Value]]=0),"",V3__67[[#This Row],[Sale Price]]-V3__67[[#This Row],[Estimated Value]])</f>
        <v>166380</v>
      </c>
      <c r="O799">
        <f>IF(OR(V3__67[[#This Row],[Estimated Value]]="",V3__67[[#This Row],[Estimated Value]]=0),"",(V3__67[[#This Row],[Sale Price]]-V3__67[[#This Row],[Estimated Value]])/V3__67[[#This Row],[Estimated Value]])</f>
        <v>0.52055565984606722</v>
      </c>
      <c r="P799" t="str">
        <f t="shared" si="12"/>
        <v>Above Estimate</v>
      </c>
    </row>
    <row r="800" spans="1:16" x14ac:dyDescent="0.3">
      <c r="A800" s="1">
        <v>40670</v>
      </c>
      <c r="B800">
        <v>2011</v>
      </c>
      <c r="C800" t="s">
        <v>12</v>
      </c>
      <c r="D800">
        <v>106060</v>
      </c>
      <c r="E800">
        <v>125000</v>
      </c>
      <c r="F800" t="s">
        <v>13</v>
      </c>
      <c r="G800" t="s">
        <v>14</v>
      </c>
      <c r="H800">
        <v>3</v>
      </c>
      <c r="I800">
        <v>3</v>
      </c>
      <c r="J800">
        <v>1088</v>
      </c>
      <c r="K800">
        <v>1.0250330000000001</v>
      </c>
      <c r="L800" t="s">
        <v>25</v>
      </c>
      <c r="M800">
        <f>V3__67[[#This Row],[Sale Price]]/V3__67[[#This Row],[carpet_area]]</f>
        <v>114.88970588235294</v>
      </c>
      <c r="N800">
        <f>IF(OR(V3__67[[#This Row],[Estimated Value]]="",V3__67[[#This Row],[Estimated Value]]=0),"",V3__67[[#This Row],[Sale Price]]-V3__67[[#This Row],[Estimated Value]])</f>
        <v>18940</v>
      </c>
      <c r="O800">
        <f>IF(OR(V3__67[[#This Row],[Estimated Value]]="",V3__67[[#This Row],[Estimated Value]]=0),"",(V3__67[[#This Row],[Sale Price]]-V3__67[[#This Row],[Estimated Value]])/V3__67[[#This Row],[Estimated Value]])</f>
        <v>0.17857816330379031</v>
      </c>
      <c r="P800" t="str">
        <f t="shared" si="12"/>
        <v>Above Estimate</v>
      </c>
    </row>
    <row r="801" spans="1:16" x14ac:dyDescent="0.3">
      <c r="A801" s="1">
        <v>40671</v>
      </c>
      <c r="B801">
        <v>2011</v>
      </c>
      <c r="C801" t="s">
        <v>26</v>
      </c>
      <c r="D801">
        <v>290570</v>
      </c>
      <c r="E801">
        <v>310000</v>
      </c>
      <c r="F801" t="s">
        <v>13</v>
      </c>
      <c r="G801" t="s">
        <v>14</v>
      </c>
      <c r="H801">
        <v>3</v>
      </c>
      <c r="I801">
        <v>1</v>
      </c>
      <c r="J801">
        <v>960</v>
      </c>
      <c r="K801">
        <v>1.0250330000000001</v>
      </c>
      <c r="L801" t="s">
        <v>22</v>
      </c>
      <c r="M801">
        <f>V3__67[[#This Row],[Sale Price]]/V3__67[[#This Row],[carpet_area]]</f>
        <v>322.91666666666669</v>
      </c>
      <c r="N801">
        <f>IF(OR(V3__67[[#This Row],[Estimated Value]]="",V3__67[[#This Row],[Estimated Value]]=0),"",V3__67[[#This Row],[Sale Price]]-V3__67[[#This Row],[Estimated Value]])</f>
        <v>19430</v>
      </c>
      <c r="O801">
        <f>IF(OR(V3__67[[#This Row],[Estimated Value]]="",V3__67[[#This Row],[Estimated Value]]=0),"",(V3__67[[#This Row],[Sale Price]]-V3__67[[#This Row],[Estimated Value]])/V3__67[[#This Row],[Estimated Value]])</f>
        <v>6.6868568675362214E-2</v>
      </c>
      <c r="P801" t="str">
        <f t="shared" si="12"/>
        <v>Above Estimate</v>
      </c>
    </row>
    <row r="802" spans="1:16" x14ac:dyDescent="0.3">
      <c r="A802" s="1">
        <v>40671</v>
      </c>
      <c r="B802">
        <v>2011</v>
      </c>
      <c r="C802" t="s">
        <v>12</v>
      </c>
      <c r="D802">
        <v>133350</v>
      </c>
      <c r="E802">
        <v>14000</v>
      </c>
      <c r="F802" t="s">
        <v>19</v>
      </c>
      <c r="G802" t="s">
        <v>20</v>
      </c>
      <c r="H802">
        <v>4</v>
      </c>
      <c r="I802">
        <v>4</v>
      </c>
      <c r="J802">
        <v>1485</v>
      </c>
      <c r="K802">
        <v>1.0250330000000001</v>
      </c>
      <c r="L802" t="s">
        <v>15</v>
      </c>
      <c r="M802">
        <f>V3__67[[#This Row],[Sale Price]]/V3__67[[#This Row],[carpet_area]]</f>
        <v>9.4276094276094273</v>
      </c>
      <c r="N802">
        <f>IF(OR(V3__67[[#This Row],[Estimated Value]]="",V3__67[[#This Row],[Estimated Value]]=0),"",V3__67[[#This Row],[Sale Price]]-V3__67[[#This Row],[Estimated Value]])</f>
        <v>-119350</v>
      </c>
      <c r="O802">
        <f>IF(OR(V3__67[[#This Row],[Estimated Value]]="",V3__67[[#This Row],[Estimated Value]]=0),"",(V3__67[[#This Row],[Sale Price]]-V3__67[[#This Row],[Estimated Value]])/V3__67[[#This Row],[Estimated Value]])</f>
        <v>-0.89501312335958005</v>
      </c>
      <c r="P802" t="str">
        <f t="shared" si="12"/>
        <v>Below Estimate</v>
      </c>
    </row>
    <row r="803" spans="1:16" x14ac:dyDescent="0.3">
      <c r="A803" s="1">
        <v>40674</v>
      </c>
      <c r="B803">
        <v>2011</v>
      </c>
      <c r="C803" t="s">
        <v>29</v>
      </c>
      <c r="D803">
        <v>251100</v>
      </c>
      <c r="E803">
        <v>450000</v>
      </c>
      <c r="F803" t="s">
        <v>13</v>
      </c>
      <c r="G803" t="s">
        <v>14</v>
      </c>
      <c r="H803">
        <v>3</v>
      </c>
      <c r="I803">
        <v>1</v>
      </c>
      <c r="J803">
        <v>1066</v>
      </c>
      <c r="K803">
        <v>1.0250330000000001</v>
      </c>
      <c r="L803" t="s">
        <v>25</v>
      </c>
      <c r="M803">
        <f>V3__67[[#This Row],[Sale Price]]/V3__67[[#This Row],[carpet_area]]</f>
        <v>422.1388367729831</v>
      </c>
      <c r="N803">
        <f>IF(OR(V3__67[[#This Row],[Estimated Value]]="",V3__67[[#This Row],[Estimated Value]]=0),"",V3__67[[#This Row],[Sale Price]]-V3__67[[#This Row],[Estimated Value]])</f>
        <v>198900</v>
      </c>
      <c r="O803">
        <f>IF(OR(V3__67[[#This Row],[Estimated Value]]="",V3__67[[#This Row],[Estimated Value]]=0),"",(V3__67[[#This Row],[Sale Price]]-V3__67[[#This Row],[Estimated Value]])/V3__67[[#This Row],[Estimated Value]])</f>
        <v>0.79211469534050183</v>
      </c>
      <c r="P803" t="str">
        <f t="shared" si="12"/>
        <v>Above Estimate</v>
      </c>
    </row>
    <row r="804" spans="1:16" x14ac:dyDescent="0.3">
      <c r="A804" s="1">
        <v>40674</v>
      </c>
      <c r="B804">
        <v>2011</v>
      </c>
      <c r="C804" t="s">
        <v>29</v>
      </c>
      <c r="D804">
        <v>226000</v>
      </c>
      <c r="E804">
        <v>408000</v>
      </c>
      <c r="F804" t="s">
        <v>13</v>
      </c>
      <c r="G804" t="s">
        <v>14</v>
      </c>
      <c r="H804">
        <v>3</v>
      </c>
      <c r="I804">
        <v>1</v>
      </c>
      <c r="J804">
        <v>1088</v>
      </c>
      <c r="K804">
        <v>1.0250330000000001</v>
      </c>
      <c r="L804" t="s">
        <v>25</v>
      </c>
      <c r="M804">
        <f>V3__67[[#This Row],[Sale Price]]/V3__67[[#This Row],[carpet_area]]</f>
        <v>375</v>
      </c>
      <c r="N804">
        <f>IF(OR(V3__67[[#This Row],[Estimated Value]]="",V3__67[[#This Row],[Estimated Value]]=0),"",V3__67[[#This Row],[Sale Price]]-V3__67[[#This Row],[Estimated Value]])</f>
        <v>182000</v>
      </c>
      <c r="O804">
        <f>IF(OR(V3__67[[#This Row],[Estimated Value]]="",V3__67[[#This Row],[Estimated Value]]=0),"",(V3__67[[#This Row],[Sale Price]]-V3__67[[#This Row],[Estimated Value]])/V3__67[[#This Row],[Estimated Value]])</f>
        <v>0.80530973451327437</v>
      </c>
      <c r="P804" t="str">
        <f t="shared" si="12"/>
        <v>Above Estimate</v>
      </c>
    </row>
    <row r="805" spans="1:16" x14ac:dyDescent="0.3">
      <c r="A805" s="1">
        <v>40675</v>
      </c>
      <c r="B805">
        <v>2011</v>
      </c>
      <c r="C805" t="s">
        <v>21</v>
      </c>
      <c r="D805">
        <v>2631930</v>
      </c>
      <c r="E805">
        <v>2025000</v>
      </c>
      <c r="F805" t="s">
        <v>13</v>
      </c>
      <c r="G805" t="s">
        <v>14</v>
      </c>
      <c r="H805">
        <v>3</v>
      </c>
      <c r="I805">
        <v>1</v>
      </c>
      <c r="J805">
        <v>906</v>
      </c>
      <c r="K805">
        <v>1.0250330000000001</v>
      </c>
      <c r="L805" t="s">
        <v>15</v>
      </c>
      <c r="M805">
        <f>V3__67[[#This Row],[Sale Price]]/V3__67[[#This Row],[carpet_area]]</f>
        <v>2235.0993377483442</v>
      </c>
      <c r="N805">
        <f>IF(OR(V3__67[[#This Row],[Estimated Value]]="",V3__67[[#This Row],[Estimated Value]]=0),"",V3__67[[#This Row],[Sale Price]]-V3__67[[#This Row],[Estimated Value]])</f>
        <v>-606930</v>
      </c>
      <c r="O805">
        <f>IF(OR(V3__67[[#This Row],[Estimated Value]]="",V3__67[[#This Row],[Estimated Value]]=0),"",(V3__67[[#This Row],[Sale Price]]-V3__67[[#This Row],[Estimated Value]])/V3__67[[#This Row],[Estimated Value]])</f>
        <v>-0.23060263760814306</v>
      </c>
      <c r="P805" t="str">
        <f t="shared" si="12"/>
        <v>Below Estimate</v>
      </c>
    </row>
    <row r="806" spans="1:16" x14ac:dyDescent="0.3">
      <c r="A806" s="1">
        <v>40678</v>
      </c>
      <c r="B806">
        <v>2011</v>
      </c>
      <c r="C806" t="s">
        <v>12</v>
      </c>
      <c r="D806">
        <v>96530</v>
      </c>
      <c r="E806">
        <v>75400</v>
      </c>
      <c r="F806" t="s">
        <v>13</v>
      </c>
      <c r="G806" t="s">
        <v>14</v>
      </c>
      <c r="H806">
        <v>3</v>
      </c>
      <c r="I806">
        <v>2</v>
      </c>
      <c r="J806">
        <v>1019</v>
      </c>
      <c r="K806">
        <v>1.0250330000000001</v>
      </c>
      <c r="L806" t="s">
        <v>16</v>
      </c>
      <c r="M806">
        <f>V3__67[[#This Row],[Sale Price]]/V3__67[[#This Row],[carpet_area]]</f>
        <v>73.994111874386647</v>
      </c>
      <c r="N806">
        <f>IF(OR(V3__67[[#This Row],[Estimated Value]]="",V3__67[[#This Row],[Estimated Value]]=0),"",V3__67[[#This Row],[Sale Price]]-V3__67[[#This Row],[Estimated Value]])</f>
        <v>-21130</v>
      </c>
      <c r="O806">
        <f>IF(OR(V3__67[[#This Row],[Estimated Value]]="",V3__67[[#This Row],[Estimated Value]]=0),"",(V3__67[[#This Row],[Sale Price]]-V3__67[[#This Row],[Estimated Value]])/V3__67[[#This Row],[Estimated Value]])</f>
        <v>-0.21889568009945096</v>
      </c>
      <c r="P806" t="str">
        <f t="shared" si="12"/>
        <v>Below Estimate</v>
      </c>
    </row>
    <row r="807" spans="1:16" x14ac:dyDescent="0.3">
      <c r="A807" s="1">
        <v>40681</v>
      </c>
      <c r="B807">
        <v>2011</v>
      </c>
      <c r="C807" t="s">
        <v>29</v>
      </c>
      <c r="D807">
        <v>231100</v>
      </c>
      <c r="E807">
        <v>322500</v>
      </c>
      <c r="F807" t="s">
        <v>13</v>
      </c>
      <c r="G807" t="s">
        <v>14</v>
      </c>
      <c r="H807">
        <v>3</v>
      </c>
      <c r="I807">
        <v>3</v>
      </c>
      <c r="J807">
        <v>1082</v>
      </c>
      <c r="K807">
        <v>1.0250330000000001</v>
      </c>
      <c r="L807" t="s">
        <v>15</v>
      </c>
      <c r="M807">
        <f>V3__67[[#This Row],[Sale Price]]/V3__67[[#This Row],[carpet_area]]</f>
        <v>298.0591497227357</v>
      </c>
      <c r="N807">
        <f>IF(OR(V3__67[[#This Row],[Estimated Value]]="",V3__67[[#This Row],[Estimated Value]]=0),"",V3__67[[#This Row],[Sale Price]]-V3__67[[#This Row],[Estimated Value]])</f>
        <v>91400</v>
      </c>
      <c r="O807">
        <f>IF(OR(V3__67[[#This Row],[Estimated Value]]="",V3__67[[#This Row],[Estimated Value]]=0),"",(V3__67[[#This Row],[Sale Price]]-V3__67[[#This Row],[Estimated Value]])/V3__67[[#This Row],[Estimated Value]])</f>
        <v>0.3954997836434444</v>
      </c>
      <c r="P807" t="str">
        <f t="shared" si="12"/>
        <v>Above Estimate</v>
      </c>
    </row>
    <row r="808" spans="1:16" x14ac:dyDescent="0.3">
      <c r="A808" s="1">
        <v>40681</v>
      </c>
      <c r="B808">
        <v>2011</v>
      </c>
      <c r="C808" t="s">
        <v>21</v>
      </c>
      <c r="D808">
        <v>727370</v>
      </c>
      <c r="E808">
        <v>278334</v>
      </c>
      <c r="F808" t="s">
        <v>13</v>
      </c>
      <c r="G808" t="s">
        <v>14</v>
      </c>
      <c r="H808">
        <v>3</v>
      </c>
      <c r="I808">
        <v>2</v>
      </c>
      <c r="J808">
        <v>924</v>
      </c>
      <c r="K808">
        <v>1.0250330000000001</v>
      </c>
      <c r="L808" t="s">
        <v>22</v>
      </c>
      <c r="M808">
        <f>V3__67[[#This Row],[Sale Price]]/V3__67[[#This Row],[carpet_area]]</f>
        <v>301.22727272727275</v>
      </c>
      <c r="N808">
        <f>IF(OR(V3__67[[#This Row],[Estimated Value]]="",V3__67[[#This Row],[Estimated Value]]=0),"",V3__67[[#This Row],[Sale Price]]-V3__67[[#This Row],[Estimated Value]])</f>
        <v>-449036</v>
      </c>
      <c r="O808">
        <f>IF(OR(V3__67[[#This Row],[Estimated Value]]="",V3__67[[#This Row],[Estimated Value]]=0),"",(V3__67[[#This Row],[Sale Price]]-V3__67[[#This Row],[Estimated Value]])/V3__67[[#This Row],[Estimated Value]])</f>
        <v>-0.61734193051679342</v>
      </c>
      <c r="P808" t="str">
        <f t="shared" si="12"/>
        <v>Below Estimate</v>
      </c>
    </row>
    <row r="809" spans="1:16" x14ac:dyDescent="0.3">
      <c r="A809" s="1">
        <v>40683</v>
      </c>
      <c r="B809">
        <v>2011</v>
      </c>
      <c r="C809" t="s">
        <v>29</v>
      </c>
      <c r="D809">
        <v>139400</v>
      </c>
      <c r="E809">
        <v>143500</v>
      </c>
      <c r="F809" t="s">
        <v>13</v>
      </c>
      <c r="G809" t="s">
        <v>14</v>
      </c>
      <c r="H809">
        <v>3</v>
      </c>
      <c r="I809">
        <v>2</v>
      </c>
      <c r="J809">
        <v>901</v>
      </c>
      <c r="K809">
        <v>1.0250330000000001</v>
      </c>
      <c r="L809" t="s">
        <v>16</v>
      </c>
      <c r="M809">
        <f>V3__67[[#This Row],[Sale Price]]/V3__67[[#This Row],[carpet_area]]</f>
        <v>159.26748057713652</v>
      </c>
      <c r="N809">
        <f>IF(OR(V3__67[[#This Row],[Estimated Value]]="",V3__67[[#This Row],[Estimated Value]]=0),"",V3__67[[#This Row],[Sale Price]]-V3__67[[#This Row],[Estimated Value]])</f>
        <v>4100</v>
      </c>
      <c r="O809">
        <f>IF(OR(V3__67[[#This Row],[Estimated Value]]="",V3__67[[#This Row],[Estimated Value]]=0),"",(V3__67[[#This Row],[Sale Price]]-V3__67[[#This Row],[Estimated Value]])/V3__67[[#This Row],[Estimated Value]])</f>
        <v>2.9411764705882353E-2</v>
      </c>
      <c r="P809" t="str">
        <f t="shared" si="12"/>
        <v>Above Estimate</v>
      </c>
    </row>
    <row r="810" spans="1:16" x14ac:dyDescent="0.3">
      <c r="A810" s="1">
        <v>40684</v>
      </c>
      <c r="B810">
        <v>2011</v>
      </c>
      <c r="C810" t="s">
        <v>12</v>
      </c>
      <c r="D810">
        <v>167930</v>
      </c>
      <c r="E810">
        <v>160000</v>
      </c>
      <c r="F810" t="s">
        <v>13</v>
      </c>
      <c r="G810" t="s">
        <v>14</v>
      </c>
      <c r="H810">
        <v>3</v>
      </c>
      <c r="I810">
        <v>2</v>
      </c>
      <c r="J810">
        <v>939</v>
      </c>
      <c r="K810">
        <v>1.0250330000000001</v>
      </c>
      <c r="L810" t="s">
        <v>16</v>
      </c>
      <c r="M810">
        <f>V3__67[[#This Row],[Sale Price]]/V3__67[[#This Row],[carpet_area]]</f>
        <v>170.3940362087327</v>
      </c>
      <c r="N810">
        <f>IF(OR(V3__67[[#This Row],[Estimated Value]]="",V3__67[[#This Row],[Estimated Value]]=0),"",V3__67[[#This Row],[Sale Price]]-V3__67[[#This Row],[Estimated Value]])</f>
        <v>-7930</v>
      </c>
      <c r="O810">
        <f>IF(OR(V3__67[[#This Row],[Estimated Value]]="",V3__67[[#This Row],[Estimated Value]]=0),"",(V3__67[[#This Row],[Sale Price]]-V3__67[[#This Row],[Estimated Value]])/V3__67[[#This Row],[Estimated Value]])</f>
        <v>-4.7222056809384863E-2</v>
      </c>
      <c r="P810" t="str">
        <f t="shared" si="12"/>
        <v>Below Estimate</v>
      </c>
    </row>
    <row r="811" spans="1:16" x14ac:dyDescent="0.3">
      <c r="A811" s="1">
        <v>40685</v>
      </c>
      <c r="B811">
        <v>2011</v>
      </c>
      <c r="C811" t="s">
        <v>12</v>
      </c>
      <c r="D811">
        <v>113370</v>
      </c>
      <c r="E811">
        <v>61000</v>
      </c>
      <c r="F811" t="s">
        <v>13</v>
      </c>
      <c r="G811" t="s">
        <v>14</v>
      </c>
      <c r="H811">
        <v>3</v>
      </c>
      <c r="I811">
        <v>1</v>
      </c>
      <c r="J811">
        <v>956</v>
      </c>
      <c r="K811">
        <v>1.0250330000000001</v>
      </c>
      <c r="L811" t="s">
        <v>16</v>
      </c>
      <c r="M811">
        <f>V3__67[[#This Row],[Sale Price]]/V3__67[[#This Row],[carpet_area]]</f>
        <v>63.80753138075314</v>
      </c>
      <c r="N811">
        <f>IF(OR(V3__67[[#This Row],[Estimated Value]]="",V3__67[[#This Row],[Estimated Value]]=0),"",V3__67[[#This Row],[Sale Price]]-V3__67[[#This Row],[Estimated Value]])</f>
        <v>-52370</v>
      </c>
      <c r="O811">
        <f>IF(OR(V3__67[[#This Row],[Estimated Value]]="",V3__67[[#This Row],[Estimated Value]]=0),"",(V3__67[[#This Row],[Sale Price]]-V3__67[[#This Row],[Estimated Value]])/V3__67[[#This Row],[Estimated Value]])</f>
        <v>-0.46193878451089354</v>
      </c>
      <c r="P811" t="str">
        <f t="shared" si="12"/>
        <v>Below Estimate</v>
      </c>
    </row>
    <row r="812" spans="1:16" x14ac:dyDescent="0.3">
      <c r="A812" s="1">
        <v>40690</v>
      </c>
      <c r="B812">
        <v>2011</v>
      </c>
      <c r="C812" t="s">
        <v>21</v>
      </c>
      <c r="D812">
        <v>1413370</v>
      </c>
      <c r="E812">
        <v>2509500</v>
      </c>
      <c r="F812" t="s">
        <v>13</v>
      </c>
      <c r="G812" t="s">
        <v>14</v>
      </c>
      <c r="H812">
        <v>3</v>
      </c>
      <c r="I812">
        <v>1</v>
      </c>
      <c r="J812">
        <v>1094</v>
      </c>
      <c r="K812">
        <v>1.0250330000000001</v>
      </c>
      <c r="L812" t="s">
        <v>25</v>
      </c>
      <c r="M812">
        <f>V3__67[[#This Row],[Sale Price]]/V3__67[[#This Row],[carpet_area]]</f>
        <v>2293.8756855575866</v>
      </c>
      <c r="N812">
        <f>IF(OR(V3__67[[#This Row],[Estimated Value]]="",V3__67[[#This Row],[Estimated Value]]=0),"",V3__67[[#This Row],[Sale Price]]-V3__67[[#This Row],[Estimated Value]])</f>
        <v>1096130</v>
      </c>
      <c r="O812">
        <f>IF(OR(V3__67[[#This Row],[Estimated Value]]="",V3__67[[#This Row],[Estimated Value]]=0),"",(V3__67[[#This Row],[Sale Price]]-V3__67[[#This Row],[Estimated Value]])/V3__67[[#This Row],[Estimated Value]])</f>
        <v>0.77554355901144079</v>
      </c>
      <c r="P812" t="str">
        <f t="shared" si="12"/>
        <v>Above Estimate</v>
      </c>
    </row>
    <row r="813" spans="1:16" x14ac:dyDescent="0.3">
      <c r="A813" s="1">
        <v>40691</v>
      </c>
      <c r="B813">
        <v>2011</v>
      </c>
      <c r="C813" t="s">
        <v>30</v>
      </c>
      <c r="D813">
        <v>556740</v>
      </c>
      <c r="E813">
        <v>639000</v>
      </c>
      <c r="F813" t="s">
        <v>13</v>
      </c>
      <c r="G813" t="s">
        <v>14</v>
      </c>
      <c r="H813">
        <v>3</v>
      </c>
      <c r="I813">
        <v>2</v>
      </c>
      <c r="J813">
        <v>1047</v>
      </c>
      <c r="K813">
        <v>1.0250330000000001</v>
      </c>
      <c r="L813" t="s">
        <v>22</v>
      </c>
      <c r="M813">
        <f>V3__67[[#This Row],[Sale Price]]/V3__67[[#This Row],[carpet_area]]</f>
        <v>610.31518624641831</v>
      </c>
      <c r="N813">
        <f>IF(OR(V3__67[[#This Row],[Estimated Value]]="",V3__67[[#This Row],[Estimated Value]]=0),"",V3__67[[#This Row],[Sale Price]]-V3__67[[#This Row],[Estimated Value]])</f>
        <v>82260</v>
      </c>
      <c r="O813">
        <f>IF(OR(V3__67[[#This Row],[Estimated Value]]="",V3__67[[#This Row],[Estimated Value]]=0),"",(V3__67[[#This Row],[Sale Price]]-V3__67[[#This Row],[Estimated Value]])/V3__67[[#This Row],[Estimated Value]])</f>
        <v>0.14775299062398967</v>
      </c>
      <c r="P813" t="str">
        <f t="shared" si="12"/>
        <v>Above Estimate</v>
      </c>
    </row>
    <row r="814" spans="1:16" x14ac:dyDescent="0.3">
      <c r="A814" s="1">
        <v>40691</v>
      </c>
      <c r="B814">
        <v>2011</v>
      </c>
      <c r="C814" t="s">
        <v>30</v>
      </c>
      <c r="D814">
        <v>367420</v>
      </c>
      <c r="E814">
        <v>555000</v>
      </c>
      <c r="F814" t="s">
        <v>13</v>
      </c>
      <c r="G814" t="s">
        <v>14</v>
      </c>
      <c r="H814">
        <v>3</v>
      </c>
      <c r="I814">
        <v>2</v>
      </c>
      <c r="J814">
        <v>964</v>
      </c>
      <c r="K814">
        <v>1.0250330000000001</v>
      </c>
      <c r="L814" t="s">
        <v>22</v>
      </c>
      <c r="M814">
        <f>V3__67[[#This Row],[Sale Price]]/V3__67[[#This Row],[carpet_area]]</f>
        <v>575.72614107883817</v>
      </c>
      <c r="N814">
        <f>IF(OR(V3__67[[#This Row],[Estimated Value]]="",V3__67[[#This Row],[Estimated Value]]=0),"",V3__67[[#This Row],[Sale Price]]-V3__67[[#This Row],[Estimated Value]])</f>
        <v>187580</v>
      </c>
      <c r="O814">
        <f>IF(OR(V3__67[[#This Row],[Estimated Value]]="",V3__67[[#This Row],[Estimated Value]]=0),"",(V3__67[[#This Row],[Sale Price]]-V3__67[[#This Row],[Estimated Value]])/V3__67[[#This Row],[Estimated Value]])</f>
        <v>0.51053290512220351</v>
      </c>
      <c r="P814" t="str">
        <f t="shared" si="12"/>
        <v>Above Estimate</v>
      </c>
    </row>
    <row r="815" spans="1:16" x14ac:dyDescent="0.3">
      <c r="A815" s="1">
        <v>40691</v>
      </c>
      <c r="B815">
        <v>2011</v>
      </c>
      <c r="C815" t="s">
        <v>30</v>
      </c>
      <c r="D815">
        <v>641000</v>
      </c>
      <c r="E815">
        <v>797500</v>
      </c>
      <c r="F815" t="s">
        <v>13</v>
      </c>
      <c r="G815" t="s">
        <v>14</v>
      </c>
      <c r="H815">
        <v>3</v>
      </c>
      <c r="I815">
        <v>3</v>
      </c>
      <c r="J815">
        <v>906</v>
      </c>
      <c r="K815">
        <v>1.0250330000000001</v>
      </c>
      <c r="L815" t="s">
        <v>25</v>
      </c>
      <c r="M815">
        <f>V3__67[[#This Row],[Sale Price]]/V3__67[[#This Row],[carpet_area]]</f>
        <v>880.24282560706399</v>
      </c>
      <c r="N815">
        <f>IF(OR(V3__67[[#This Row],[Estimated Value]]="",V3__67[[#This Row],[Estimated Value]]=0),"",V3__67[[#This Row],[Sale Price]]-V3__67[[#This Row],[Estimated Value]])</f>
        <v>156500</v>
      </c>
      <c r="O815">
        <f>IF(OR(V3__67[[#This Row],[Estimated Value]]="",V3__67[[#This Row],[Estimated Value]]=0),"",(V3__67[[#This Row],[Sale Price]]-V3__67[[#This Row],[Estimated Value]])/V3__67[[#This Row],[Estimated Value]])</f>
        <v>0.24414976599063962</v>
      </c>
      <c r="P815" t="str">
        <f t="shared" si="12"/>
        <v>Above Estimate</v>
      </c>
    </row>
    <row r="816" spans="1:16" x14ac:dyDescent="0.3">
      <c r="A816" s="1">
        <v>40692</v>
      </c>
      <c r="B816">
        <v>2011</v>
      </c>
      <c r="C816" t="s">
        <v>26</v>
      </c>
      <c r="D816">
        <v>339010</v>
      </c>
      <c r="E816">
        <v>546000</v>
      </c>
      <c r="F816" t="s">
        <v>13</v>
      </c>
      <c r="G816" t="s">
        <v>14</v>
      </c>
      <c r="H816">
        <v>3</v>
      </c>
      <c r="I816">
        <v>3</v>
      </c>
      <c r="J816">
        <v>1007</v>
      </c>
      <c r="K816">
        <v>1.0250330000000001</v>
      </c>
      <c r="L816" t="s">
        <v>22</v>
      </c>
      <c r="M816">
        <f>V3__67[[#This Row],[Sale Price]]/V3__67[[#This Row],[carpet_area]]</f>
        <v>542.20456802383319</v>
      </c>
      <c r="N816">
        <f>IF(OR(V3__67[[#This Row],[Estimated Value]]="",V3__67[[#This Row],[Estimated Value]]=0),"",V3__67[[#This Row],[Sale Price]]-V3__67[[#This Row],[Estimated Value]])</f>
        <v>206990</v>
      </c>
      <c r="O816">
        <f>IF(OR(V3__67[[#This Row],[Estimated Value]]="",V3__67[[#This Row],[Estimated Value]]=0),"",(V3__67[[#This Row],[Sale Price]]-V3__67[[#This Row],[Estimated Value]])/V3__67[[#This Row],[Estimated Value]])</f>
        <v>0.61057195952921739</v>
      </c>
      <c r="P816" t="str">
        <f t="shared" si="12"/>
        <v>Above Estimate</v>
      </c>
    </row>
    <row r="817" spans="1:16" x14ac:dyDescent="0.3">
      <c r="A817" s="1">
        <v>40695</v>
      </c>
      <c r="B817">
        <v>2011</v>
      </c>
      <c r="C817" t="s">
        <v>12</v>
      </c>
      <c r="D817">
        <v>100170</v>
      </c>
      <c r="E817">
        <v>140000</v>
      </c>
      <c r="F817" t="s">
        <v>13</v>
      </c>
      <c r="G817" t="s">
        <v>14</v>
      </c>
      <c r="H817">
        <v>3</v>
      </c>
      <c r="I817">
        <v>1</v>
      </c>
      <c r="J817">
        <v>968</v>
      </c>
      <c r="K817">
        <v>1.0250330000000001</v>
      </c>
      <c r="L817" t="s">
        <v>16</v>
      </c>
      <c r="M817">
        <f>V3__67[[#This Row],[Sale Price]]/V3__67[[#This Row],[carpet_area]]</f>
        <v>144.62809917355372</v>
      </c>
      <c r="N817">
        <f>IF(OR(V3__67[[#This Row],[Estimated Value]]="",V3__67[[#This Row],[Estimated Value]]=0),"",V3__67[[#This Row],[Sale Price]]-V3__67[[#This Row],[Estimated Value]])</f>
        <v>39830</v>
      </c>
      <c r="O817">
        <f>IF(OR(V3__67[[#This Row],[Estimated Value]]="",V3__67[[#This Row],[Estimated Value]]=0),"",(V3__67[[#This Row],[Sale Price]]-V3__67[[#This Row],[Estimated Value]])/V3__67[[#This Row],[Estimated Value]])</f>
        <v>0.39762403913347311</v>
      </c>
      <c r="P817" t="str">
        <f t="shared" si="12"/>
        <v>Above Estimate</v>
      </c>
    </row>
    <row r="818" spans="1:16" x14ac:dyDescent="0.3">
      <c r="A818" s="1">
        <v>40696</v>
      </c>
      <c r="B818">
        <v>2011</v>
      </c>
      <c r="C818" t="s">
        <v>21</v>
      </c>
      <c r="D818">
        <v>429310</v>
      </c>
      <c r="E818">
        <v>400000</v>
      </c>
      <c r="F818" t="s">
        <v>13</v>
      </c>
      <c r="G818" t="s">
        <v>14</v>
      </c>
      <c r="H818">
        <v>3</v>
      </c>
      <c r="I818">
        <v>1</v>
      </c>
      <c r="J818">
        <v>1015</v>
      </c>
      <c r="K818">
        <v>1.0250330000000001</v>
      </c>
      <c r="L818" t="s">
        <v>16</v>
      </c>
      <c r="M818">
        <f>V3__67[[#This Row],[Sale Price]]/V3__67[[#This Row],[carpet_area]]</f>
        <v>394.0886699507389</v>
      </c>
      <c r="N818">
        <f>IF(OR(V3__67[[#This Row],[Estimated Value]]="",V3__67[[#This Row],[Estimated Value]]=0),"",V3__67[[#This Row],[Sale Price]]-V3__67[[#This Row],[Estimated Value]])</f>
        <v>-29310</v>
      </c>
      <c r="O818">
        <f>IF(OR(V3__67[[#This Row],[Estimated Value]]="",V3__67[[#This Row],[Estimated Value]]=0),"",(V3__67[[#This Row],[Sale Price]]-V3__67[[#This Row],[Estimated Value]])/V3__67[[#This Row],[Estimated Value]])</f>
        <v>-6.8272343993850598E-2</v>
      </c>
      <c r="P818" t="str">
        <f t="shared" si="12"/>
        <v>Below Estimate</v>
      </c>
    </row>
    <row r="819" spans="1:16" x14ac:dyDescent="0.3">
      <c r="A819" s="1">
        <v>40696</v>
      </c>
      <c r="B819">
        <v>2011</v>
      </c>
      <c r="C819" t="s">
        <v>30</v>
      </c>
      <c r="D819">
        <v>381560</v>
      </c>
      <c r="E819">
        <v>400000</v>
      </c>
      <c r="F819" t="s">
        <v>13</v>
      </c>
      <c r="G819" t="s">
        <v>14</v>
      </c>
      <c r="H819">
        <v>3</v>
      </c>
      <c r="I819">
        <v>3</v>
      </c>
      <c r="J819">
        <v>1030</v>
      </c>
      <c r="K819">
        <v>1.0250330000000001</v>
      </c>
      <c r="L819" t="s">
        <v>22</v>
      </c>
      <c r="M819">
        <f>V3__67[[#This Row],[Sale Price]]/V3__67[[#This Row],[carpet_area]]</f>
        <v>388.34951456310682</v>
      </c>
      <c r="N819">
        <f>IF(OR(V3__67[[#This Row],[Estimated Value]]="",V3__67[[#This Row],[Estimated Value]]=0),"",V3__67[[#This Row],[Sale Price]]-V3__67[[#This Row],[Estimated Value]])</f>
        <v>18440</v>
      </c>
      <c r="O819">
        <f>IF(OR(V3__67[[#This Row],[Estimated Value]]="",V3__67[[#This Row],[Estimated Value]]=0),"",(V3__67[[#This Row],[Sale Price]]-V3__67[[#This Row],[Estimated Value]])/V3__67[[#This Row],[Estimated Value]])</f>
        <v>4.8327916972428976E-2</v>
      </c>
      <c r="P819" t="str">
        <f t="shared" si="12"/>
        <v>Above Estimate</v>
      </c>
    </row>
    <row r="820" spans="1:16" x14ac:dyDescent="0.3">
      <c r="A820" s="1">
        <v>40697</v>
      </c>
      <c r="B820">
        <v>2011</v>
      </c>
      <c r="C820" t="s">
        <v>30</v>
      </c>
      <c r="D820">
        <v>1061150</v>
      </c>
      <c r="E820">
        <v>1075000</v>
      </c>
      <c r="F820" t="s">
        <v>13</v>
      </c>
      <c r="G820" t="s">
        <v>14</v>
      </c>
      <c r="H820">
        <v>3</v>
      </c>
      <c r="I820">
        <v>2</v>
      </c>
      <c r="J820">
        <v>911</v>
      </c>
      <c r="K820">
        <v>1.0250330000000001</v>
      </c>
      <c r="L820" t="s">
        <v>25</v>
      </c>
      <c r="M820">
        <f>V3__67[[#This Row],[Sale Price]]/V3__67[[#This Row],[carpet_area]]</f>
        <v>1180.0219538968167</v>
      </c>
      <c r="N820">
        <f>IF(OR(V3__67[[#This Row],[Estimated Value]]="",V3__67[[#This Row],[Estimated Value]]=0),"",V3__67[[#This Row],[Sale Price]]-V3__67[[#This Row],[Estimated Value]])</f>
        <v>13850</v>
      </c>
      <c r="O820">
        <f>IF(OR(V3__67[[#This Row],[Estimated Value]]="",V3__67[[#This Row],[Estimated Value]]=0),"",(V3__67[[#This Row],[Sale Price]]-V3__67[[#This Row],[Estimated Value]])/V3__67[[#This Row],[Estimated Value]])</f>
        <v>1.3051877679875607E-2</v>
      </c>
      <c r="P820" t="str">
        <f t="shared" si="12"/>
        <v>Above Estimate</v>
      </c>
    </row>
    <row r="821" spans="1:16" x14ac:dyDescent="0.3">
      <c r="A821" s="1">
        <v>40699</v>
      </c>
      <c r="B821">
        <v>2011</v>
      </c>
      <c r="C821" t="s">
        <v>26</v>
      </c>
      <c r="D821">
        <v>335300</v>
      </c>
      <c r="E821">
        <v>345000</v>
      </c>
      <c r="F821" t="s">
        <v>13</v>
      </c>
      <c r="G821" t="s">
        <v>14</v>
      </c>
      <c r="H821">
        <v>3</v>
      </c>
      <c r="I821">
        <v>3</v>
      </c>
      <c r="J821">
        <v>992</v>
      </c>
      <c r="K821">
        <v>1.0250330000000001</v>
      </c>
      <c r="L821" t="s">
        <v>25</v>
      </c>
      <c r="M821">
        <f>V3__67[[#This Row],[Sale Price]]/V3__67[[#This Row],[carpet_area]]</f>
        <v>347.78225806451616</v>
      </c>
      <c r="N821">
        <f>IF(OR(V3__67[[#This Row],[Estimated Value]]="",V3__67[[#This Row],[Estimated Value]]=0),"",V3__67[[#This Row],[Sale Price]]-V3__67[[#This Row],[Estimated Value]])</f>
        <v>9700</v>
      </c>
      <c r="O821">
        <f>IF(OR(V3__67[[#This Row],[Estimated Value]]="",V3__67[[#This Row],[Estimated Value]]=0),"",(V3__67[[#This Row],[Sale Price]]-V3__67[[#This Row],[Estimated Value]])/V3__67[[#This Row],[Estimated Value]])</f>
        <v>2.8929317029525798E-2</v>
      </c>
      <c r="P821" t="str">
        <f t="shared" si="12"/>
        <v>Above Estimate</v>
      </c>
    </row>
    <row r="822" spans="1:16" x14ac:dyDescent="0.3">
      <c r="A822" s="1">
        <v>40699</v>
      </c>
      <c r="B822">
        <v>2011</v>
      </c>
      <c r="C822" t="s">
        <v>12</v>
      </c>
      <c r="D822">
        <v>110420</v>
      </c>
      <c r="E822">
        <v>70000</v>
      </c>
      <c r="F822" t="s">
        <v>13</v>
      </c>
      <c r="G822" t="s">
        <v>14</v>
      </c>
      <c r="H822">
        <v>3</v>
      </c>
      <c r="I822">
        <v>2</v>
      </c>
      <c r="J822">
        <v>1087</v>
      </c>
      <c r="K822">
        <v>1.0250330000000001</v>
      </c>
      <c r="L822" t="s">
        <v>16</v>
      </c>
      <c r="M822">
        <f>V3__67[[#This Row],[Sale Price]]/V3__67[[#This Row],[carpet_area]]</f>
        <v>64.397424103035874</v>
      </c>
      <c r="N822">
        <f>IF(OR(V3__67[[#This Row],[Estimated Value]]="",V3__67[[#This Row],[Estimated Value]]=0),"",V3__67[[#This Row],[Sale Price]]-V3__67[[#This Row],[Estimated Value]])</f>
        <v>-40420</v>
      </c>
      <c r="O822">
        <f>IF(OR(V3__67[[#This Row],[Estimated Value]]="",V3__67[[#This Row],[Estimated Value]]=0),"",(V3__67[[#This Row],[Sale Price]]-V3__67[[#This Row],[Estimated Value]])/V3__67[[#This Row],[Estimated Value]])</f>
        <v>-0.3660568737547546</v>
      </c>
      <c r="P822" t="str">
        <f t="shared" si="12"/>
        <v>Below Estimate</v>
      </c>
    </row>
    <row r="823" spans="1:16" x14ac:dyDescent="0.3">
      <c r="A823" s="1">
        <v>40699</v>
      </c>
      <c r="B823">
        <v>2011</v>
      </c>
      <c r="C823" t="s">
        <v>21</v>
      </c>
      <c r="D823">
        <v>602490</v>
      </c>
      <c r="E823">
        <v>935000</v>
      </c>
      <c r="F823" t="s">
        <v>13</v>
      </c>
      <c r="G823" t="s">
        <v>14</v>
      </c>
      <c r="H823">
        <v>3</v>
      </c>
      <c r="I823">
        <v>2</v>
      </c>
      <c r="J823">
        <v>1051</v>
      </c>
      <c r="K823">
        <v>1.0250330000000001</v>
      </c>
      <c r="L823" t="s">
        <v>22</v>
      </c>
      <c r="M823">
        <f>V3__67[[#This Row],[Sale Price]]/V3__67[[#This Row],[carpet_area]]</f>
        <v>889.62892483349196</v>
      </c>
      <c r="N823">
        <f>IF(OR(V3__67[[#This Row],[Estimated Value]]="",V3__67[[#This Row],[Estimated Value]]=0),"",V3__67[[#This Row],[Sale Price]]-V3__67[[#This Row],[Estimated Value]])</f>
        <v>332510</v>
      </c>
      <c r="O823">
        <f>IF(OR(V3__67[[#This Row],[Estimated Value]]="",V3__67[[#This Row],[Estimated Value]]=0),"",(V3__67[[#This Row],[Sale Price]]-V3__67[[#This Row],[Estimated Value]])/V3__67[[#This Row],[Estimated Value]])</f>
        <v>0.55189297747680455</v>
      </c>
      <c r="P823" t="str">
        <f t="shared" si="12"/>
        <v>Above Estimate</v>
      </c>
    </row>
    <row r="824" spans="1:16" x14ac:dyDescent="0.3">
      <c r="A824" s="1">
        <v>40702</v>
      </c>
      <c r="B824">
        <v>2011</v>
      </c>
      <c r="C824" t="s">
        <v>30</v>
      </c>
      <c r="D824">
        <v>312170</v>
      </c>
      <c r="E824">
        <v>320000</v>
      </c>
      <c r="F824" t="s">
        <v>19</v>
      </c>
      <c r="G824" t="s">
        <v>20</v>
      </c>
      <c r="H824">
        <v>4</v>
      </c>
      <c r="I824">
        <v>2</v>
      </c>
      <c r="J824">
        <v>1339</v>
      </c>
      <c r="K824">
        <v>1.0250330000000001</v>
      </c>
      <c r="L824" t="s">
        <v>22</v>
      </c>
      <c r="M824">
        <f>V3__67[[#This Row],[Sale Price]]/V3__67[[#This Row],[carpet_area]]</f>
        <v>238.98431665421955</v>
      </c>
      <c r="N824">
        <f>IF(OR(V3__67[[#This Row],[Estimated Value]]="",V3__67[[#This Row],[Estimated Value]]=0),"",V3__67[[#This Row],[Sale Price]]-V3__67[[#This Row],[Estimated Value]])</f>
        <v>7830</v>
      </c>
      <c r="O824">
        <f>IF(OR(V3__67[[#This Row],[Estimated Value]]="",V3__67[[#This Row],[Estimated Value]]=0),"",(V3__67[[#This Row],[Sale Price]]-V3__67[[#This Row],[Estimated Value]])/V3__67[[#This Row],[Estimated Value]])</f>
        <v>2.5082487106384343E-2</v>
      </c>
      <c r="P824" t="str">
        <f t="shared" si="12"/>
        <v>Above Estimate</v>
      </c>
    </row>
    <row r="825" spans="1:16" x14ac:dyDescent="0.3">
      <c r="A825" s="1">
        <v>40703</v>
      </c>
      <c r="B825">
        <v>2011</v>
      </c>
      <c r="C825" t="s">
        <v>12</v>
      </c>
      <c r="D825">
        <v>112030</v>
      </c>
      <c r="E825">
        <v>145950</v>
      </c>
      <c r="F825" t="s">
        <v>13</v>
      </c>
      <c r="G825" t="s">
        <v>14</v>
      </c>
      <c r="H825">
        <v>3</v>
      </c>
      <c r="I825">
        <v>3</v>
      </c>
      <c r="J825">
        <v>984</v>
      </c>
      <c r="K825">
        <v>1.0250330000000001</v>
      </c>
      <c r="L825" t="s">
        <v>15</v>
      </c>
      <c r="M825">
        <f>V3__67[[#This Row],[Sale Price]]/V3__67[[#This Row],[carpet_area]]</f>
        <v>148.32317073170731</v>
      </c>
      <c r="N825">
        <f>IF(OR(V3__67[[#This Row],[Estimated Value]]="",V3__67[[#This Row],[Estimated Value]]=0),"",V3__67[[#This Row],[Sale Price]]-V3__67[[#This Row],[Estimated Value]])</f>
        <v>33920</v>
      </c>
      <c r="O825">
        <f>IF(OR(V3__67[[#This Row],[Estimated Value]]="",V3__67[[#This Row],[Estimated Value]]=0),"",(V3__67[[#This Row],[Sale Price]]-V3__67[[#This Row],[Estimated Value]])/V3__67[[#This Row],[Estimated Value]])</f>
        <v>0.30277604213157189</v>
      </c>
      <c r="P825" t="str">
        <f t="shared" si="12"/>
        <v>Above Estimate</v>
      </c>
    </row>
    <row r="826" spans="1:16" x14ac:dyDescent="0.3">
      <c r="A826" s="1">
        <v>40703</v>
      </c>
      <c r="B826">
        <v>2011</v>
      </c>
      <c r="C826" t="s">
        <v>30</v>
      </c>
      <c r="D826">
        <v>396710</v>
      </c>
      <c r="E826">
        <v>465000</v>
      </c>
      <c r="F826" t="s">
        <v>13</v>
      </c>
      <c r="G826" t="s">
        <v>14</v>
      </c>
      <c r="H826">
        <v>3</v>
      </c>
      <c r="I826">
        <v>2</v>
      </c>
      <c r="J826">
        <v>1052</v>
      </c>
      <c r="K826">
        <v>1.0250330000000001</v>
      </c>
      <c r="L826" t="s">
        <v>25</v>
      </c>
      <c r="M826">
        <f>V3__67[[#This Row],[Sale Price]]/V3__67[[#This Row],[carpet_area]]</f>
        <v>442.01520912547528</v>
      </c>
      <c r="N826">
        <f>IF(OR(V3__67[[#This Row],[Estimated Value]]="",V3__67[[#This Row],[Estimated Value]]=0),"",V3__67[[#This Row],[Sale Price]]-V3__67[[#This Row],[Estimated Value]])</f>
        <v>68290</v>
      </c>
      <c r="O826">
        <f>IF(OR(V3__67[[#This Row],[Estimated Value]]="",V3__67[[#This Row],[Estimated Value]]=0),"",(V3__67[[#This Row],[Sale Price]]-V3__67[[#This Row],[Estimated Value]])/V3__67[[#This Row],[Estimated Value]])</f>
        <v>0.17214085856166975</v>
      </c>
      <c r="P826" t="str">
        <f t="shared" si="12"/>
        <v>Above Estimate</v>
      </c>
    </row>
    <row r="827" spans="1:16" x14ac:dyDescent="0.3">
      <c r="A827" s="1">
        <v>40703</v>
      </c>
      <c r="B827">
        <v>2011</v>
      </c>
      <c r="C827" t="s">
        <v>12</v>
      </c>
      <c r="D827">
        <v>69680</v>
      </c>
      <c r="E827">
        <v>26500</v>
      </c>
      <c r="F827" t="s">
        <v>13</v>
      </c>
      <c r="G827" t="s">
        <v>14</v>
      </c>
      <c r="H827">
        <v>3</v>
      </c>
      <c r="I827">
        <v>1</v>
      </c>
      <c r="J827">
        <v>914</v>
      </c>
      <c r="K827">
        <v>1.0250330000000001</v>
      </c>
      <c r="L827" t="s">
        <v>25</v>
      </c>
      <c r="M827">
        <f>V3__67[[#This Row],[Sale Price]]/V3__67[[#This Row],[carpet_area]]</f>
        <v>28.993435448577682</v>
      </c>
      <c r="N827">
        <f>IF(OR(V3__67[[#This Row],[Estimated Value]]="",V3__67[[#This Row],[Estimated Value]]=0),"",V3__67[[#This Row],[Sale Price]]-V3__67[[#This Row],[Estimated Value]])</f>
        <v>-43180</v>
      </c>
      <c r="O827">
        <f>IF(OR(V3__67[[#This Row],[Estimated Value]]="",V3__67[[#This Row],[Estimated Value]]=0),"",(V3__67[[#This Row],[Sale Price]]-V3__67[[#This Row],[Estimated Value]])/V3__67[[#This Row],[Estimated Value]])</f>
        <v>-0.61969001148105629</v>
      </c>
      <c r="P827" t="str">
        <f t="shared" si="12"/>
        <v>Below Estimate</v>
      </c>
    </row>
    <row r="828" spans="1:16" x14ac:dyDescent="0.3">
      <c r="A828" s="1">
        <v>40703</v>
      </c>
      <c r="B828">
        <v>2011</v>
      </c>
      <c r="C828" t="s">
        <v>30</v>
      </c>
      <c r="D828">
        <v>438750</v>
      </c>
      <c r="E828">
        <v>400000</v>
      </c>
      <c r="F828" t="s">
        <v>13</v>
      </c>
      <c r="G828" t="s">
        <v>14</v>
      </c>
      <c r="H828">
        <v>3</v>
      </c>
      <c r="I828">
        <v>2</v>
      </c>
      <c r="J828">
        <v>990</v>
      </c>
      <c r="K828">
        <v>1.0250330000000001</v>
      </c>
      <c r="L828" t="s">
        <v>16</v>
      </c>
      <c r="M828">
        <f>V3__67[[#This Row],[Sale Price]]/V3__67[[#This Row],[carpet_area]]</f>
        <v>404.04040404040404</v>
      </c>
      <c r="N828">
        <f>IF(OR(V3__67[[#This Row],[Estimated Value]]="",V3__67[[#This Row],[Estimated Value]]=0),"",V3__67[[#This Row],[Sale Price]]-V3__67[[#This Row],[Estimated Value]])</f>
        <v>-38750</v>
      </c>
      <c r="O828">
        <f>IF(OR(V3__67[[#This Row],[Estimated Value]]="",V3__67[[#This Row],[Estimated Value]]=0),"",(V3__67[[#This Row],[Sale Price]]-V3__67[[#This Row],[Estimated Value]])/V3__67[[#This Row],[Estimated Value]])</f>
        <v>-8.8319088319088315E-2</v>
      </c>
      <c r="P828" t="str">
        <f t="shared" si="12"/>
        <v>Below Estimate</v>
      </c>
    </row>
    <row r="829" spans="1:16" x14ac:dyDescent="0.3">
      <c r="A829" s="1">
        <v>40705</v>
      </c>
      <c r="B829">
        <v>2011</v>
      </c>
      <c r="C829" t="s">
        <v>26</v>
      </c>
      <c r="D829">
        <v>755230</v>
      </c>
      <c r="E829">
        <v>960000</v>
      </c>
      <c r="F829" t="s">
        <v>13</v>
      </c>
      <c r="G829" t="s">
        <v>14</v>
      </c>
      <c r="H829">
        <v>3</v>
      </c>
      <c r="I829">
        <v>3</v>
      </c>
      <c r="J829">
        <v>1044</v>
      </c>
      <c r="K829">
        <v>1.0250330000000001</v>
      </c>
      <c r="L829" t="s">
        <v>22</v>
      </c>
      <c r="M829">
        <f>V3__67[[#This Row],[Sale Price]]/V3__67[[#This Row],[carpet_area]]</f>
        <v>919.54022988505744</v>
      </c>
      <c r="N829">
        <f>IF(OR(V3__67[[#This Row],[Estimated Value]]="",V3__67[[#This Row],[Estimated Value]]=0),"",V3__67[[#This Row],[Sale Price]]-V3__67[[#This Row],[Estimated Value]])</f>
        <v>204770</v>
      </c>
      <c r="O829">
        <f>IF(OR(V3__67[[#This Row],[Estimated Value]]="",V3__67[[#This Row],[Estimated Value]]=0),"",(V3__67[[#This Row],[Sale Price]]-V3__67[[#This Row],[Estimated Value]])/V3__67[[#This Row],[Estimated Value]])</f>
        <v>0.27113594534115437</v>
      </c>
      <c r="P829" t="str">
        <f t="shared" si="12"/>
        <v>Above Estimate</v>
      </c>
    </row>
    <row r="830" spans="1:16" x14ac:dyDescent="0.3">
      <c r="A830" s="1">
        <v>40705</v>
      </c>
      <c r="B830">
        <v>2011</v>
      </c>
      <c r="C830" t="s">
        <v>30</v>
      </c>
      <c r="D830">
        <v>306920</v>
      </c>
      <c r="E830">
        <v>165000</v>
      </c>
      <c r="F830" t="s">
        <v>13</v>
      </c>
      <c r="G830" t="s">
        <v>14</v>
      </c>
      <c r="H830">
        <v>3</v>
      </c>
      <c r="I830">
        <v>2</v>
      </c>
      <c r="J830">
        <v>927</v>
      </c>
      <c r="K830">
        <v>1.0250330000000001</v>
      </c>
      <c r="L830" t="s">
        <v>16</v>
      </c>
      <c r="M830">
        <f>V3__67[[#This Row],[Sale Price]]/V3__67[[#This Row],[carpet_area]]</f>
        <v>177.99352750809061</v>
      </c>
      <c r="N830">
        <f>IF(OR(V3__67[[#This Row],[Estimated Value]]="",V3__67[[#This Row],[Estimated Value]]=0),"",V3__67[[#This Row],[Sale Price]]-V3__67[[#This Row],[Estimated Value]])</f>
        <v>-141920</v>
      </c>
      <c r="O830">
        <f>IF(OR(V3__67[[#This Row],[Estimated Value]]="",V3__67[[#This Row],[Estimated Value]]=0),"",(V3__67[[#This Row],[Sale Price]]-V3__67[[#This Row],[Estimated Value]])/V3__67[[#This Row],[Estimated Value]])</f>
        <v>-0.46240062557018113</v>
      </c>
      <c r="P830" t="str">
        <f t="shared" si="12"/>
        <v>Below Estimate</v>
      </c>
    </row>
    <row r="831" spans="1:16" x14ac:dyDescent="0.3">
      <c r="A831" s="1">
        <v>40706</v>
      </c>
      <c r="B831">
        <v>2011</v>
      </c>
      <c r="C831" t="s">
        <v>12</v>
      </c>
      <c r="D831">
        <v>96520</v>
      </c>
      <c r="E831">
        <v>24350</v>
      </c>
      <c r="F831" t="s">
        <v>13</v>
      </c>
      <c r="G831" t="s">
        <v>14</v>
      </c>
      <c r="H831">
        <v>3</v>
      </c>
      <c r="I831">
        <v>2</v>
      </c>
      <c r="J831">
        <v>953</v>
      </c>
      <c r="K831">
        <v>1.0250330000000001</v>
      </c>
      <c r="L831" t="s">
        <v>16</v>
      </c>
      <c r="M831">
        <f>V3__67[[#This Row],[Sale Price]]/V3__67[[#This Row],[carpet_area]]</f>
        <v>25.550891920251836</v>
      </c>
      <c r="N831">
        <f>IF(OR(V3__67[[#This Row],[Estimated Value]]="",V3__67[[#This Row],[Estimated Value]]=0),"",V3__67[[#This Row],[Sale Price]]-V3__67[[#This Row],[Estimated Value]])</f>
        <v>-72170</v>
      </c>
      <c r="O831">
        <f>IF(OR(V3__67[[#This Row],[Estimated Value]]="",V3__67[[#This Row],[Estimated Value]]=0),"",(V3__67[[#This Row],[Sale Price]]-V3__67[[#This Row],[Estimated Value]])/V3__67[[#This Row],[Estimated Value]])</f>
        <v>-0.7477206796518856</v>
      </c>
      <c r="P831" t="str">
        <f t="shared" si="12"/>
        <v>Below Estimate</v>
      </c>
    </row>
    <row r="832" spans="1:16" x14ac:dyDescent="0.3">
      <c r="A832" s="1">
        <v>40706</v>
      </c>
      <c r="B832">
        <v>2011</v>
      </c>
      <c r="C832" t="s">
        <v>12</v>
      </c>
      <c r="D832">
        <v>105750</v>
      </c>
      <c r="E832">
        <v>66000</v>
      </c>
      <c r="F832" t="s">
        <v>13</v>
      </c>
      <c r="G832" t="s">
        <v>14</v>
      </c>
      <c r="H832">
        <v>3</v>
      </c>
      <c r="I832">
        <v>3</v>
      </c>
      <c r="J832">
        <v>1043</v>
      </c>
      <c r="K832">
        <v>1.0250330000000001</v>
      </c>
      <c r="L832" t="s">
        <v>16</v>
      </c>
      <c r="M832">
        <f>V3__67[[#This Row],[Sale Price]]/V3__67[[#This Row],[carpet_area]]</f>
        <v>63.279002876318316</v>
      </c>
      <c r="N832">
        <f>IF(OR(V3__67[[#This Row],[Estimated Value]]="",V3__67[[#This Row],[Estimated Value]]=0),"",V3__67[[#This Row],[Sale Price]]-V3__67[[#This Row],[Estimated Value]])</f>
        <v>-39750</v>
      </c>
      <c r="O832">
        <f>IF(OR(V3__67[[#This Row],[Estimated Value]]="",V3__67[[#This Row],[Estimated Value]]=0),"",(V3__67[[#This Row],[Sale Price]]-V3__67[[#This Row],[Estimated Value]])/V3__67[[#This Row],[Estimated Value]])</f>
        <v>-0.37588652482269502</v>
      </c>
      <c r="P832" t="str">
        <f t="shared" si="12"/>
        <v>Below Estimate</v>
      </c>
    </row>
    <row r="833" spans="1:16" x14ac:dyDescent="0.3">
      <c r="A833" s="1">
        <v>40709</v>
      </c>
      <c r="B833">
        <v>2011</v>
      </c>
      <c r="C833" t="s">
        <v>29</v>
      </c>
      <c r="D833">
        <v>181500</v>
      </c>
      <c r="E833">
        <v>241000</v>
      </c>
      <c r="F833" t="s">
        <v>13</v>
      </c>
      <c r="G833" t="s">
        <v>14</v>
      </c>
      <c r="H833">
        <v>3</v>
      </c>
      <c r="I833">
        <v>1</v>
      </c>
      <c r="J833">
        <v>987</v>
      </c>
      <c r="K833">
        <v>1.0250330000000001</v>
      </c>
      <c r="L833" t="s">
        <v>16</v>
      </c>
      <c r="M833">
        <f>V3__67[[#This Row],[Sale Price]]/V3__67[[#This Row],[carpet_area]]</f>
        <v>244.17426545086118</v>
      </c>
      <c r="N833">
        <f>IF(OR(V3__67[[#This Row],[Estimated Value]]="",V3__67[[#This Row],[Estimated Value]]=0),"",V3__67[[#This Row],[Sale Price]]-V3__67[[#This Row],[Estimated Value]])</f>
        <v>59500</v>
      </c>
      <c r="O833">
        <f>IF(OR(V3__67[[#This Row],[Estimated Value]]="",V3__67[[#This Row],[Estimated Value]]=0),"",(V3__67[[#This Row],[Sale Price]]-V3__67[[#This Row],[Estimated Value]])/V3__67[[#This Row],[Estimated Value]])</f>
        <v>0.32782369146005508</v>
      </c>
      <c r="P833" t="str">
        <f t="shared" si="12"/>
        <v>Above Estimate</v>
      </c>
    </row>
    <row r="834" spans="1:16" x14ac:dyDescent="0.3">
      <c r="A834" s="1">
        <v>40709</v>
      </c>
      <c r="B834">
        <v>2011</v>
      </c>
      <c r="C834" t="s">
        <v>29</v>
      </c>
      <c r="D834">
        <v>245400</v>
      </c>
      <c r="E834">
        <v>387000</v>
      </c>
      <c r="F834" t="s">
        <v>13</v>
      </c>
      <c r="G834" t="s">
        <v>14</v>
      </c>
      <c r="H834">
        <v>3</v>
      </c>
      <c r="I834">
        <v>3</v>
      </c>
      <c r="J834">
        <v>907</v>
      </c>
      <c r="K834">
        <v>1.0250330000000001</v>
      </c>
      <c r="L834" t="s">
        <v>25</v>
      </c>
      <c r="M834">
        <f>V3__67[[#This Row],[Sale Price]]/V3__67[[#This Row],[carpet_area]]</f>
        <v>426.68136714443222</v>
      </c>
      <c r="N834">
        <f>IF(OR(V3__67[[#This Row],[Estimated Value]]="",V3__67[[#This Row],[Estimated Value]]=0),"",V3__67[[#This Row],[Sale Price]]-V3__67[[#This Row],[Estimated Value]])</f>
        <v>141600</v>
      </c>
      <c r="O834">
        <f>IF(OR(V3__67[[#This Row],[Estimated Value]]="",V3__67[[#This Row],[Estimated Value]]=0),"",(V3__67[[#This Row],[Sale Price]]-V3__67[[#This Row],[Estimated Value]])/V3__67[[#This Row],[Estimated Value]])</f>
        <v>0.57701711491442542</v>
      </c>
      <c r="P834" t="str">
        <f t="shared" ref="P834:P897" si="13">IF(N834="","No Estimate",IF(N834&gt;0,"Above Estimate",IF(N834&lt;0,"Below Estimate","At Estimate")))</f>
        <v>Above Estimate</v>
      </c>
    </row>
    <row r="835" spans="1:16" x14ac:dyDescent="0.3">
      <c r="A835" s="1">
        <v>40709</v>
      </c>
      <c r="B835">
        <v>2011</v>
      </c>
      <c r="C835" t="s">
        <v>29</v>
      </c>
      <c r="D835">
        <v>120200</v>
      </c>
      <c r="E835">
        <v>195000</v>
      </c>
      <c r="F835" t="s">
        <v>13</v>
      </c>
      <c r="G835" t="s">
        <v>14</v>
      </c>
      <c r="H835">
        <v>3</v>
      </c>
      <c r="I835">
        <v>3</v>
      </c>
      <c r="J835">
        <v>957</v>
      </c>
      <c r="K835">
        <v>1.0250330000000001</v>
      </c>
      <c r="L835" t="s">
        <v>25</v>
      </c>
      <c r="M835">
        <f>V3__67[[#This Row],[Sale Price]]/V3__67[[#This Row],[carpet_area]]</f>
        <v>203.76175548589342</v>
      </c>
      <c r="N835">
        <f>IF(OR(V3__67[[#This Row],[Estimated Value]]="",V3__67[[#This Row],[Estimated Value]]=0),"",V3__67[[#This Row],[Sale Price]]-V3__67[[#This Row],[Estimated Value]])</f>
        <v>74800</v>
      </c>
      <c r="O835">
        <f>IF(OR(V3__67[[#This Row],[Estimated Value]]="",V3__67[[#This Row],[Estimated Value]]=0),"",(V3__67[[#This Row],[Sale Price]]-V3__67[[#This Row],[Estimated Value]])/V3__67[[#This Row],[Estimated Value]])</f>
        <v>0.62229617304492513</v>
      </c>
      <c r="P835" t="str">
        <f t="shared" si="13"/>
        <v>Above Estimate</v>
      </c>
    </row>
    <row r="836" spans="1:16" x14ac:dyDescent="0.3">
      <c r="A836" s="1">
        <v>40709</v>
      </c>
      <c r="B836">
        <v>2011</v>
      </c>
      <c r="C836" t="s">
        <v>12</v>
      </c>
      <c r="D836">
        <v>92120</v>
      </c>
      <c r="E836">
        <v>125000</v>
      </c>
      <c r="F836" t="s">
        <v>13</v>
      </c>
      <c r="G836" t="s">
        <v>14</v>
      </c>
      <c r="H836">
        <v>3</v>
      </c>
      <c r="I836">
        <v>3</v>
      </c>
      <c r="J836">
        <v>1026</v>
      </c>
      <c r="K836">
        <v>1.0250330000000001</v>
      </c>
      <c r="L836" t="s">
        <v>22</v>
      </c>
      <c r="M836">
        <f>V3__67[[#This Row],[Sale Price]]/V3__67[[#This Row],[carpet_area]]</f>
        <v>121.83235867446393</v>
      </c>
      <c r="N836">
        <f>IF(OR(V3__67[[#This Row],[Estimated Value]]="",V3__67[[#This Row],[Estimated Value]]=0),"",V3__67[[#This Row],[Sale Price]]-V3__67[[#This Row],[Estimated Value]])</f>
        <v>32880</v>
      </c>
      <c r="O836">
        <f>IF(OR(V3__67[[#This Row],[Estimated Value]]="",V3__67[[#This Row],[Estimated Value]]=0),"",(V3__67[[#This Row],[Sale Price]]-V3__67[[#This Row],[Estimated Value]])/V3__67[[#This Row],[Estimated Value]])</f>
        <v>0.35692574902301344</v>
      </c>
      <c r="P836" t="str">
        <f t="shared" si="13"/>
        <v>Above Estimate</v>
      </c>
    </row>
    <row r="837" spans="1:16" x14ac:dyDescent="0.3">
      <c r="A837" s="1">
        <v>40712</v>
      </c>
      <c r="B837">
        <v>2011</v>
      </c>
      <c r="C837" t="s">
        <v>12</v>
      </c>
      <c r="D837">
        <v>87950</v>
      </c>
      <c r="E837">
        <v>15000</v>
      </c>
      <c r="F837" t="s">
        <v>19</v>
      </c>
      <c r="G837" t="s">
        <v>20</v>
      </c>
      <c r="H837">
        <v>4</v>
      </c>
      <c r="I837">
        <v>2</v>
      </c>
      <c r="J837">
        <v>1353</v>
      </c>
      <c r="K837">
        <v>1.0250330000000001</v>
      </c>
      <c r="L837" t="s">
        <v>15</v>
      </c>
      <c r="M837">
        <f>V3__67[[#This Row],[Sale Price]]/V3__67[[#This Row],[carpet_area]]</f>
        <v>11.086474501108647</v>
      </c>
      <c r="N837">
        <f>IF(OR(V3__67[[#This Row],[Estimated Value]]="",V3__67[[#This Row],[Estimated Value]]=0),"",V3__67[[#This Row],[Sale Price]]-V3__67[[#This Row],[Estimated Value]])</f>
        <v>-72950</v>
      </c>
      <c r="O837">
        <f>IF(OR(V3__67[[#This Row],[Estimated Value]]="",V3__67[[#This Row],[Estimated Value]]=0),"",(V3__67[[#This Row],[Sale Price]]-V3__67[[#This Row],[Estimated Value]])/V3__67[[#This Row],[Estimated Value]])</f>
        <v>-0.82944855031267761</v>
      </c>
      <c r="P837" t="str">
        <f t="shared" si="13"/>
        <v>Below Estimate</v>
      </c>
    </row>
    <row r="838" spans="1:16" x14ac:dyDescent="0.3">
      <c r="A838" s="1">
        <v>40713</v>
      </c>
      <c r="B838">
        <v>2011</v>
      </c>
      <c r="C838" t="s">
        <v>21</v>
      </c>
      <c r="D838">
        <v>1253980</v>
      </c>
      <c r="E838">
        <v>1485000</v>
      </c>
      <c r="F838" t="s">
        <v>13</v>
      </c>
      <c r="G838" t="s">
        <v>14</v>
      </c>
      <c r="H838">
        <v>3</v>
      </c>
      <c r="I838">
        <v>1</v>
      </c>
      <c r="J838">
        <v>1060</v>
      </c>
      <c r="K838">
        <v>1.0250330000000001</v>
      </c>
      <c r="L838" t="s">
        <v>22</v>
      </c>
      <c r="M838">
        <f>V3__67[[#This Row],[Sale Price]]/V3__67[[#This Row],[carpet_area]]</f>
        <v>1400.9433962264152</v>
      </c>
      <c r="N838">
        <f>IF(OR(V3__67[[#This Row],[Estimated Value]]="",V3__67[[#This Row],[Estimated Value]]=0),"",V3__67[[#This Row],[Sale Price]]-V3__67[[#This Row],[Estimated Value]])</f>
        <v>231020</v>
      </c>
      <c r="O838">
        <f>IF(OR(V3__67[[#This Row],[Estimated Value]]="",V3__67[[#This Row],[Estimated Value]]=0),"",(V3__67[[#This Row],[Sale Price]]-V3__67[[#This Row],[Estimated Value]])/V3__67[[#This Row],[Estimated Value]])</f>
        <v>0.18422941354726552</v>
      </c>
      <c r="P838" t="str">
        <f t="shared" si="13"/>
        <v>Above Estimate</v>
      </c>
    </row>
    <row r="839" spans="1:16" x14ac:dyDescent="0.3">
      <c r="A839" s="1">
        <v>40716</v>
      </c>
      <c r="B839">
        <v>2011</v>
      </c>
      <c r="C839" t="s">
        <v>26</v>
      </c>
      <c r="D839">
        <v>587790</v>
      </c>
      <c r="E839">
        <v>507000</v>
      </c>
      <c r="F839" t="s">
        <v>13</v>
      </c>
      <c r="G839" t="s">
        <v>14</v>
      </c>
      <c r="H839">
        <v>3</v>
      </c>
      <c r="I839">
        <v>1</v>
      </c>
      <c r="J839">
        <v>1027</v>
      </c>
      <c r="K839">
        <v>1.0250330000000001</v>
      </c>
      <c r="L839" t="s">
        <v>16</v>
      </c>
      <c r="M839">
        <f>V3__67[[#This Row],[Sale Price]]/V3__67[[#This Row],[carpet_area]]</f>
        <v>493.67088607594934</v>
      </c>
      <c r="N839">
        <f>IF(OR(V3__67[[#This Row],[Estimated Value]]="",V3__67[[#This Row],[Estimated Value]]=0),"",V3__67[[#This Row],[Sale Price]]-V3__67[[#This Row],[Estimated Value]])</f>
        <v>-80790</v>
      </c>
      <c r="O839">
        <f>IF(OR(V3__67[[#This Row],[Estimated Value]]="",V3__67[[#This Row],[Estimated Value]]=0),"",(V3__67[[#This Row],[Sale Price]]-V3__67[[#This Row],[Estimated Value]])/V3__67[[#This Row],[Estimated Value]])</f>
        <v>-0.13744704741489308</v>
      </c>
      <c r="P839" t="str">
        <f t="shared" si="13"/>
        <v>Below Estimate</v>
      </c>
    </row>
    <row r="840" spans="1:16" x14ac:dyDescent="0.3">
      <c r="A840" s="1">
        <v>40716</v>
      </c>
      <c r="B840">
        <v>2011</v>
      </c>
      <c r="C840" t="s">
        <v>29</v>
      </c>
      <c r="D840">
        <v>179300</v>
      </c>
      <c r="E840">
        <v>242500</v>
      </c>
      <c r="F840" t="s">
        <v>13</v>
      </c>
      <c r="G840" t="s">
        <v>14</v>
      </c>
      <c r="H840">
        <v>3</v>
      </c>
      <c r="I840">
        <v>3</v>
      </c>
      <c r="J840">
        <v>990</v>
      </c>
      <c r="K840">
        <v>1.0250330000000001</v>
      </c>
      <c r="L840" t="s">
        <v>15</v>
      </c>
      <c r="M840">
        <f>V3__67[[#This Row],[Sale Price]]/V3__67[[#This Row],[carpet_area]]</f>
        <v>244.94949494949495</v>
      </c>
      <c r="N840">
        <f>IF(OR(V3__67[[#This Row],[Estimated Value]]="",V3__67[[#This Row],[Estimated Value]]=0),"",V3__67[[#This Row],[Sale Price]]-V3__67[[#This Row],[Estimated Value]])</f>
        <v>63200</v>
      </c>
      <c r="O840">
        <f>IF(OR(V3__67[[#This Row],[Estimated Value]]="",V3__67[[#This Row],[Estimated Value]]=0),"",(V3__67[[#This Row],[Sale Price]]-V3__67[[#This Row],[Estimated Value]])/V3__67[[#This Row],[Estimated Value]])</f>
        <v>0.35248187395426661</v>
      </c>
      <c r="P840" t="str">
        <f t="shared" si="13"/>
        <v>Above Estimate</v>
      </c>
    </row>
    <row r="841" spans="1:16" x14ac:dyDescent="0.3">
      <c r="A841" s="1">
        <v>40716</v>
      </c>
      <c r="B841">
        <v>2011</v>
      </c>
      <c r="C841" t="s">
        <v>29</v>
      </c>
      <c r="D841">
        <v>436300</v>
      </c>
      <c r="E841">
        <v>679000</v>
      </c>
      <c r="F841" t="s">
        <v>13</v>
      </c>
      <c r="G841" t="s">
        <v>14</v>
      </c>
      <c r="H841">
        <v>3</v>
      </c>
      <c r="I841">
        <v>3</v>
      </c>
      <c r="J841">
        <v>971</v>
      </c>
      <c r="K841">
        <v>1.0250330000000001</v>
      </c>
      <c r="L841" t="s">
        <v>22</v>
      </c>
      <c r="M841">
        <f>V3__67[[#This Row],[Sale Price]]/V3__67[[#This Row],[carpet_area]]</f>
        <v>699.27909371781664</v>
      </c>
      <c r="N841">
        <f>IF(OR(V3__67[[#This Row],[Estimated Value]]="",V3__67[[#This Row],[Estimated Value]]=0),"",V3__67[[#This Row],[Sale Price]]-V3__67[[#This Row],[Estimated Value]])</f>
        <v>242700</v>
      </c>
      <c r="O841">
        <f>IF(OR(V3__67[[#This Row],[Estimated Value]]="",V3__67[[#This Row],[Estimated Value]]=0),"",(V3__67[[#This Row],[Sale Price]]-V3__67[[#This Row],[Estimated Value]])/V3__67[[#This Row],[Estimated Value]])</f>
        <v>0.55626862250744902</v>
      </c>
      <c r="P841" t="str">
        <f t="shared" si="13"/>
        <v>Above Estimate</v>
      </c>
    </row>
    <row r="842" spans="1:16" x14ac:dyDescent="0.3">
      <c r="A842" s="1">
        <v>40716</v>
      </c>
      <c r="B842">
        <v>2011</v>
      </c>
      <c r="C842" t="s">
        <v>12</v>
      </c>
      <c r="D842">
        <v>198030</v>
      </c>
      <c r="E842">
        <v>274500</v>
      </c>
      <c r="F842" t="s">
        <v>13</v>
      </c>
      <c r="G842" t="s">
        <v>14</v>
      </c>
      <c r="H842">
        <v>3</v>
      </c>
      <c r="I842">
        <v>2</v>
      </c>
      <c r="J842">
        <v>1033</v>
      </c>
      <c r="K842">
        <v>1.0250330000000001</v>
      </c>
      <c r="L842" t="s">
        <v>16</v>
      </c>
      <c r="M842">
        <f>V3__67[[#This Row],[Sale Price]]/V3__67[[#This Row],[carpet_area]]</f>
        <v>265.73088092933205</v>
      </c>
      <c r="N842">
        <f>IF(OR(V3__67[[#This Row],[Estimated Value]]="",V3__67[[#This Row],[Estimated Value]]=0),"",V3__67[[#This Row],[Sale Price]]-V3__67[[#This Row],[Estimated Value]])</f>
        <v>76470</v>
      </c>
      <c r="O842">
        <f>IF(OR(V3__67[[#This Row],[Estimated Value]]="",V3__67[[#This Row],[Estimated Value]]=0),"",(V3__67[[#This Row],[Sale Price]]-V3__67[[#This Row],[Estimated Value]])/V3__67[[#This Row],[Estimated Value]])</f>
        <v>0.38615361308892593</v>
      </c>
      <c r="P842" t="str">
        <f t="shared" si="13"/>
        <v>Above Estimate</v>
      </c>
    </row>
    <row r="843" spans="1:16" x14ac:dyDescent="0.3">
      <c r="A843" s="1">
        <v>40717</v>
      </c>
      <c r="B843">
        <v>2011</v>
      </c>
      <c r="C843" t="s">
        <v>12</v>
      </c>
      <c r="D843">
        <v>119190</v>
      </c>
      <c r="E843">
        <v>150000</v>
      </c>
      <c r="F843" t="s">
        <v>13</v>
      </c>
      <c r="G843" t="s">
        <v>14</v>
      </c>
      <c r="H843">
        <v>3</v>
      </c>
      <c r="I843">
        <v>1</v>
      </c>
      <c r="J843">
        <v>1039</v>
      </c>
      <c r="K843">
        <v>1.0250330000000001</v>
      </c>
      <c r="L843" t="s">
        <v>25</v>
      </c>
      <c r="M843">
        <f>V3__67[[#This Row],[Sale Price]]/V3__67[[#This Row],[carpet_area]]</f>
        <v>144.36958614051974</v>
      </c>
      <c r="N843">
        <f>IF(OR(V3__67[[#This Row],[Estimated Value]]="",V3__67[[#This Row],[Estimated Value]]=0),"",V3__67[[#This Row],[Sale Price]]-V3__67[[#This Row],[Estimated Value]])</f>
        <v>30810</v>
      </c>
      <c r="O843">
        <f>IF(OR(V3__67[[#This Row],[Estimated Value]]="",V3__67[[#This Row],[Estimated Value]]=0),"",(V3__67[[#This Row],[Sale Price]]-V3__67[[#This Row],[Estimated Value]])/V3__67[[#This Row],[Estimated Value]])</f>
        <v>0.25849484017115532</v>
      </c>
      <c r="P843" t="str">
        <f t="shared" si="13"/>
        <v>Above Estimate</v>
      </c>
    </row>
    <row r="844" spans="1:16" x14ac:dyDescent="0.3">
      <c r="A844" s="1">
        <v>40717</v>
      </c>
      <c r="B844">
        <v>2011</v>
      </c>
      <c r="C844" t="s">
        <v>12</v>
      </c>
      <c r="D844">
        <v>179530</v>
      </c>
      <c r="E844">
        <v>18000</v>
      </c>
      <c r="F844" t="s">
        <v>23</v>
      </c>
      <c r="G844" t="s">
        <v>24</v>
      </c>
      <c r="H844">
        <v>6</v>
      </c>
      <c r="I844">
        <v>4</v>
      </c>
      <c r="J844">
        <v>1904</v>
      </c>
      <c r="K844">
        <v>1.0250330000000001</v>
      </c>
      <c r="L844" t="s">
        <v>22</v>
      </c>
      <c r="M844">
        <f>V3__67[[#This Row],[Sale Price]]/V3__67[[#This Row],[carpet_area]]</f>
        <v>9.4537815126050422</v>
      </c>
      <c r="N844">
        <f>IF(OR(V3__67[[#This Row],[Estimated Value]]="",V3__67[[#This Row],[Estimated Value]]=0),"",V3__67[[#This Row],[Sale Price]]-V3__67[[#This Row],[Estimated Value]])</f>
        <v>-161530</v>
      </c>
      <c r="O844">
        <f>IF(OR(V3__67[[#This Row],[Estimated Value]]="",V3__67[[#This Row],[Estimated Value]]=0),"",(V3__67[[#This Row],[Sale Price]]-V3__67[[#This Row],[Estimated Value]])/V3__67[[#This Row],[Estimated Value]])</f>
        <v>-0.89973820531387516</v>
      </c>
      <c r="P844" t="str">
        <f t="shared" si="13"/>
        <v>Below Estimate</v>
      </c>
    </row>
    <row r="845" spans="1:16" x14ac:dyDescent="0.3">
      <c r="A845" s="1">
        <v>40717</v>
      </c>
      <c r="B845">
        <v>2011</v>
      </c>
      <c r="C845" t="s">
        <v>29</v>
      </c>
      <c r="D845">
        <v>299400</v>
      </c>
      <c r="E845">
        <v>495000</v>
      </c>
      <c r="F845" t="s">
        <v>13</v>
      </c>
      <c r="G845" t="s">
        <v>14</v>
      </c>
      <c r="H845">
        <v>3</v>
      </c>
      <c r="I845">
        <v>3</v>
      </c>
      <c r="J845">
        <v>954</v>
      </c>
      <c r="K845">
        <v>1.0250330000000001</v>
      </c>
      <c r="L845" t="s">
        <v>25</v>
      </c>
      <c r="M845">
        <f>V3__67[[#This Row],[Sale Price]]/V3__67[[#This Row],[carpet_area]]</f>
        <v>518.86792452830184</v>
      </c>
      <c r="N845">
        <f>IF(OR(V3__67[[#This Row],[Estimated Value]]="",V3__67[[#This Row],[Estimated Value]]=0),"",V3__67[[#This Row],[Sale Price]]-V3__67[[#This Row],[Estimated Value]])</f>
        <v>195600</v>
      </c>
      <c r="O845">
        <f>IF(OR(V3__67[[#This Row],[Estimated Value]]="",V3__67[[#This Row],[Estimated Value]]=0),"",(V3__67[[#This Row],[Sale Price]]-V3__67[[#This Row],[Estimated Value]])/V3__67[[#This Row],[Estimated Value]])</f>
        <v>0.65330661322645289</v>
      </c>
      <c r="P845" t="str">
        <f t="shared" si="13"/>
        <v>Above Estimate</v>
      </c>
    </row>
    <row r="846" spans="1:16" x14ac:dyDescent="0.3">
      <c r="A846" s="1">
        <v>40717</v>
      </c>
      <c r="B846">
        <v>2011</v>
      </c>
      <c r="C846" t="s">
        <v>29</v>
      </c>
      <c r="D846">
        <v>174900</v>
      </c>
      <c r="E846">
        <v>288000</v>
      </c>
      <c r="F846" t="s">
        <v>13</v>
      </c>
      <c r="G846" t="s">
        <v>14</v>
      </c>
      <c r="H846">
        <v>3</v>
      </c>
      <c r="I846">
        <v>2</v>
      </c>
      <c r="J846">
        <v>1043</v>
      </c>
      <c r="K846">
        <v>1.0250330000000001</v>
      </c>
      <c r="L846" t="s">
        <v>22</v>
      </c>
      <c r="M846">
        <f>V3__67[[#This Row],[Sale Price]]/V3__67[[#This Row],[carpet_area]]</f>
        <v>276.12655800575266</v>
      </c>
      <c r="N846">
        <f>IF(OR(V3__67[[#This Row],[Estimated Value]]="",V3__67[[#This Row],[Estimated Value]]=0),"",V3__67[[#This Row],[Sale Price]]-V3__67[[#This Row],[Estimated Value]])</f>
        <v>113100</v>
      </c>
      <c r="O846">
        <f>IF(OR(V3__67[[#This Row],[Estimated Value]]="",V3__67[[#This Row],[Estimated Value]]=0),"",(V3__67[[#This Row],[Sale Price]]-V3__67[[#This Row],[Estimated Value]])/V3__67[[#This Row],[Estimated Value]])</f>
        <v>0.64665523156089189</v>
      </c>
      <c r="P846" t="str">
        <f t="shared" si="13"/>
        <v>Above Estimate</v>
      </c>
    </row>
    <row r="847" spans="1:16" x14ac:dyDescent="0.3">
      <c r="A847" s="1">
        <v>40720</v>
      </c>
      <c r="B847">
        <v>2011</v>
      </c>
      <c r="C847" t="s">
        <v>26</v>
      </c>
      <c r="D847">
        <v>407190</v>
      </c>
      <c r="E847">
        <v>538500</v>
      </c>
      <c r="F847" t="s">
        <v>13</v>
      </c>
      <c r="G847" t="s">
        <v>14</v>
      </c>
      <c r="H847">
        <v>3</v>
      </c>
      <c r="I847">
        <v>3</v>
      </c>
      <c r="J847">
        <v>947</v>
      </c>
      <c r="K847">
        <v>1.0250330000000001</v>
      </c>
      <c r="L847" t="s">
        <v>16</v>
      </c>
      <c r="M847">
        <f>V3__67[[#This Row],[Sale Price]]/V3__67[[#This Row],[carpet_area]]</f>
        <v>568.6378035902851</v>
      </c>
      <c r="N847">
        <f>IF(OR(V3__67[[#This Row],[Estimated Value]]="",V3__67[[#This Row],[Estimated Value]]=0),"",V3__67[[#This Row],[Sale Price]]-V3__67[[#This Row],[Estimated Value]])</f>
        <v>131310</v>
      </c>
      <c r="O847">
        <f>IF(OR(V3__67[[#This Row],[Estimated Value]]="",V3__67[[#This Row],[Estimated Value]]=0),"",(V3__67[[#This Row],[Sale Price]]-V3__67[[#This Row],[Estimated Value]])/V3__67[[#This Row],[Estimated Value]])</f>
        <v>0.3224784498637</v>
      </c>
      <c r="P847" t="str">
        <f t="shared" si="13"/>
        <v>Above Estimate</v>
      </c>
    </row>
    <row r="848" spans="1:16" x14ac:dyDescent="0.3">
      <c r="A848" s="1">
        <v>40720</v>
      </c>
      <c r="B848">
        <v>2011</v>
      </c>
      <c r="C848" t="s">
        <v>26</v>
      </c>
      <c r="D848">
        <v>228620</v>
      </c>
      <c r="E848">
        <v>260000</v>
      </c>
      <c r="F848" t="s">
        <v>13</v>
      </c>
      <c r="G848" t="s">
        <v>14</v>
      </c>
      <c r="H848">
        <v>3</v>
      </c>
      <c r="I848">
        <v>2</v>
      </c>
      <c r="J848">
        <v>969</v>
      </c>
      <c r="K848">
        <v>1.0250330000000001</v>
      </c>
      <c r="L848" t="s">
        <v>22</v>
      </c>
      <c r="M848">
        <f>V3__67[[#This Row],[Sale Price]]/V3__67[[#This Row],[carpet_area]]</f>
        <v>268.31785345717236</v>
      </c>
      <c r="N848">
        <f>IF(OR(V3__67[[#This Row],[Estimated Value]]="",V3__67[[#This Row],[Estimated Value]]=0),"",V3__67[[#This Row],[Sale Price]]-V3__67[[#This Row],[Estimated Value]])</f>
        <v>31380</v>
      </c>
      <c r="O848">
        <f>IF(OR(V3__67[[#This Row],[Estimated Value]]="",V3__67[[#This Row],[Estimated Value]]=0),"",(V3__67[[#This Row],[Sale Price]]-V3__67[[#This Row],[Estimated Value]])/V3__67[[#This Row],[Estimated Value]])</f>
        <v>0.13725833260432158</v>
      </c>
      <c r="P848" t="str">
        <f t="shared" si="13"/>
        <v>Above Estimate</v>
      </c>
    </row>
    <row r="849" spans="1:16" x14ac:dyDescent="0.3">
      <c r="A849" s="1">
        <v>40723</v>
      </c>
      <c r="B849">
        <v>2011</v>
      </c>
      <c r="C849" t="s">
        <v>26</v>
      </c>
      <c r="D849">
        <v>648340</v>
      </c>
      <c r="E849">
        <v>630000</v>
      </c>
      <c r="F849" t="s">
        <v>13</v>
      </c>
      <c r="G849" t="s">
        <v>14</v>
      </c>
      <c r="H849">
        <v>3</v>
      </c>
      <c r="I849">
        <v>3</v>
      </c>
      <c r="J849">
        <v>1052</v>
      </c>
      <c r="K849">
        <v>1.0250330000000001</v>
      </c>
      <c r="L849" t="s">
        <v>16</v>
      </c>
      <c r="M849">
        <f>V3__67[[#This Row],[Sale Price]]/V3__67[[#This Row],[carpet_area]]</f>
        <v>598.85931558935363</v>
      </c>
      <c r="N849">
        <f>IF(OR(V3__67[[#This Row],[Estimated Value]]="",V3__67[[#This Row],[Estimated Value]]=0),"",V3__67[[#This Row],[Sale Price]]-V3__67[[#This Row],[Estimated Value]])</f>
        <v>-18340</v>
      </c>
      <c r="O849">
        <f>IF(OR(V3__67[[#This Row],[Estimated Value]]="",V3__67[[#This Row],[Estimated Value]]=0),"",(V3__67[[#This Row],[Sale Price]]-V3__67[[#This Row],[Estimated Value]])/V3__67[[#This Row],[Estimated Value]])</f>
        <v>-2.8287626862448716E-2</v>
      </c>
      <c r="P849" t="str">
        <f t="shared" si="13"/>
        <v>Below Estimate</v>
      </c>
    </row>
    <row r="850" spans="1:16" x14ac:dyDescent="0.3">
      <c r="A850" s="1">
        <v>40723</v>
      </c>
      <c r="B850">
        <v>2011</v>
      </c>
      <c r="C850" t="s">
        <v>12</v>
      </c>
      <c r="D850">
        <v>94910</v>
      </c>
      <c r="E850">
        <v>90000</v>
      </c>
      <c r="F850" t="s">
        <v>13</v>
      </c>
      <c r="G850" t="s">
        <v>14</v>
      </c>
      <c r="H850">
        <v>3</v>
      </c>
      <c r="I850">
        <v>3</v>
      </c>
      <c r="J850">
        <v>1010</v>
      </c>
      <c r="K850">
        <v>1.0250330000000001</v>
      </c>
      <c r="L850" t="s">
        <v>16</v>
      </c>
      <c r="M850">
        <f>V3__67[[#This Row],[Sale Price]]/V3__67[[#This Row],[carpet_area]]</f>
        <v>89.10891089108911</v>
      </c>
      <c r="N850">
        <f>IF(OR(V3__67[[#This Row],[Estimated Value]]="",V3__67[[#This Row],[Estimated Value]]=0),"",V3__67[[#This Row],[Sale Price]]-V3__67[[#This Row],[Estimated Value]])</f>
        <v>-4910</v>
      </c>
      <c r="O850">
        <f>IF(OR(V3__67[[#This Row],[Estimated Value]]="",V3__67[[#This Row],[Estimated Value]]=0),"",(V3__67[[#This Row],[Sale Price]]-V3__67[[#This Row],[Estimated Value]])/V3__67[[#This Row],[Estimated Value]])</f>
        <v>-5.1733220946159522E-2</v>
      </c>
      <c r="P850" t="str">
        <f t="shared" si="13"/>
        <v>Below Estimate</v>
      </c>
    </row>
    <row r="851" spans="1:16" x14ac:dyDescent="0.3">
      <c r="A851" s="1">
        <v>40723</v>
      </c>
      <c r="B851">
        <v>2011</v>
      </c>
      <c r="C851" t="s">
        <v>12</v>
      </c>
      <c r="D851">
        <v>86030</v>
      </c>
      <c r="E851">
        <v>59000</v>
      </c>
      <c r="F851" t="s">
        <v>13</v>
      </c>
      <c r="G851" t="s">
        <v>14</v>
      </c>
      <c r="H851">
        <v>3</v>
      </c>
      <c r="I851">
        <v>2</v>
      </c>
      <c r="J851">
        <v>1008</v>
      </c>
      <c r="K851">
        <v>1.0250330000000001</v>
      </c>
      <c r="L851" t="s">
        <v>16</v>
      </c>
      <c r="M851">
        <f>V3__67[[#This Row],[Sale Price]]/V3__67[[#This Row],[carpet_area]]</f>
        <v>58.531746031746032</v>
      </c>
      <c r="N851">
        <f>IF(OR(V3__67[[#This Row],[Estimated Value]]="",V3__67[[#This Row],[Estimated Value]]=0),"",V3__67[[#This Row],[Sale Price]]-V3__67[[#This Row],[Estimated Value]])</f>
        <v>-27030</v>
      </c>
      <c r="O851">
        <f>IF(OR(V3__67[[#This Row],[Estimated Value]]="",V3__67[[#This Row],[Estimated Value]]=0),"",(V3__67[[#This Row],[Sale Price]]-V3__67[[#This Row],[Estimated Value]])/V3__67[[#This Row],[Estimated Value]])</f>
        <v>-0.31419272346855748</v>
      </c>
      <c r="P851" t="str">
        <f t="shared" si="13"/>
        <v>Below Estimate</v>
      </c>
    </row>
    <row r="852" spans="1:16" x14ac:dyDescent="0.3">
      <c r="A852" s="1">
        <v>40724</v>
      </c>
      <c r="B852">
        <v>2011</v>
      </c>
      <c r="C852" t="s">
        <v>29</v>
      </c>
      <c r="D852">
        <v>163500</v>
      </c>
      <c r="E852">
        <v>230000</v>
      </c>
      <c r="F852" t="s">
        <v>13</v>
      </c>
      <c r="G852" t="s">
        <v>14</v>
      </c>
      <c r="H852">
        <v>3</v>
      </c>
      <c r="I852">
        <v>2</v>
      </c>
      <c r="J852">
        <v>965</v>
      </c>
      <c r="K852">
        <v>1.0250330000000001</v>
      </c>
      <c r="L852" t="s">
        <v>25</v>
      </c>
      <c r="M852">
        <f>V3__67[[#This Row],[Sale Price]]/V3__67[[#This Row],[carpet_area]]</f>
        <v>238.34196891191709</v>
      </c>
      <c r="N852">
        <f>IF(OR(V3__67[[#This Row],[Estimated Value]]="",V3__67[[#This Row],[Estimated Value]]=0),"",V3__67[[#This Row],[Sale Price]]-V3__67[[#This Row],[Estimated Value]])</f>
        <v>66500</v>
      </c>
      <c r="O852">
        <f>IF(OR(V3__67[[#This Row],[Estimated Value]]="",V3__67[[#This Row],[Estimated Value]]=0),"",(V3__67[[#This Row],[Sale Price]]-V3__67[[#This Row],[Estimated Value]])/V3__67[[#This Row],[Estimated Value]])</f>
        <v>0.40672782874617736</v>
      </c>
      <c r="P852" t="str">
        <f t="shared" si="13"/>
        <v>Above Estimate</v>
      </c>
    </row>
    <row r="853" spans="1:16" x14ac:dyDescent="0.3">
      <c r="A853" s="1">
        <v>40724</v>
      </c>
      <c r="B853">
        <v>2011</v>
      </c>
      <c r="C853" t="s">
        <v>12</v>
      </c>
      <c r="D853">
        <v>146180</v>
      </c>
      <c r="E853">
        <v>170600</v>
      </c>
      <c r="F853" t="s">
        <v>23</v>
      </c>
      <c r="G853" t="s">
        <v>24</v>
      </c>
      <c r="H853">
        <v>6</v>
      </c>
      <c r="I853">
        <v>6</v>
      </c>
      <c r="J853">
        <v>2024</v>
      </c>
      <c r="K853">
        <v>1.0250330000000001</v>
      </c>
      <c r="L853" t="s">
        <v>15</v>
      </c>
      <c r="M853">
        <f>V3__67[[#This Row],[Sale Price]]/V3__67[[#This Row],[carpet_area]]</f>
        <v>84.28853754940711</v>
      </c>
      <c r="N853">
        <f>IF(OR(V3__67[[#This Row],[Estimated Value]]="",V3__67[[#This Row],[Estimated Value]]=0),"",V3__67[[#This Row],[Sale Price]]-V3__67[[#This Row],[Estimated Value]])</f>
        <v>24420</v>
      </c>
      <c r="O853">
        <f>IF(OR(V3__67[[#This Row],[Estimated Value]]="",V3__67[[#This Row],[Estimated Value]]=0),"",(V3__67[[#This Row],[Sale Price]]-V3__67[[#This Row],[Estimated Value]])/V3__67[[#This Row],[Estimated Value]])</f>
        <v>0.16705431659597755</v>
      </c>
      <c r="P853" t="str">
        <f t="shared" si="13"/>
        <v>Above Estimate</v>
      </c>
    </row>
    <row r="854" spans="1:16" x14ac:dyDescent="0.3">
      <c r="A854" s="1">
        <v>40725</v>
      </c>
      <c r="B854">
        <v>2011</v>
      </c>
      <c r="C854" t="s">
        <v>29</v>
      </c>
      <c r="D854">
        <v>145700</v>
      </c>
      <c r="E854">
        <v>236000</v>
      </c>
      <c r="F854" t="s">
        <v>13</v>
      </c>
      <c r="G854" t="s">
        <v>14</v>
      </c>
      <c r="H854">
        <v>3</v>
      </c>
      <c r="I854">
        <v>3</v>
      </c>
      <c r="J854">
        <v>950</v>
      </c>
      <c r="K854">
        <v>1.0250330000000001</v>
      </c>
      <c r="L854" t="s">
        <v>16</v>
      </c>
      <c r="M854">
        <f>V3__67[[#This Row],[Sale Price]]/V3__67[[#This Row],[carpet_area]]</f>
        <v>248.42105263157896</v>
      </c>
      <c r="N854">
        <f>IF(OR(V3__67[[#This Row],[Estimated Value]]="",V3__67[[#This Row],[Estimated Value]]=0),"",V3__67[[#This Row],[Sale Price]]-V3__67[[#This Row],[Estimated Value]])</f>
        <v>90300</v>
      </c>
      <c r="O854">
        <f>IF(OR(V3__67[[#This Row],[Estimated Value]]="",V3__67[[#This Row],[Estimated Value]]=0),"",(V3__67[[#This Row],[Sale Price]]-V3__67[[#This Row],[Estimated Value]])/V3__67[[#This Row],[Estimated Value]])</f>
        <v>0.61976664378860669</v>
      </c>
      <c r="P854" t="str">
        <f t="shared" si="13"/>
        <v>Above Estimate</v>
      </c>
    </row>
    <row r="855" spans="1:16" x14ac:dyDescent="0.3">
      <c r="A855" s="1">
        <v>40725</v>
      </c>
      <c r="B855">
        <v>2011</v>
      </c>
      <c r="C855" t="s">
        <v>12</v>
      </c>
      <c r="D855">
        <v>98380</v>
      </c>
      <c r="E855">
        <v>125000</v>
      </c>
      <c r="F855" t="s">
        <v>19</v>
      </c>
      <c r="G855" t="s">
        <v>20</v>
      </c>
      <c r="H855">
        <v>4</v>
      </c>
      <c r="I855">
        <v>4</v>
      </c>
      <c r="J855">
        <v>1442</v>
      </c>
      <c r="K855">
        <v>1.0250330000000001</v>
      </c>
      <c r="L855" t="s">
        <v>25</v>
      </c>
      <c r="M855">
        <f>V3__67[[#This Row],[Sale Price]]/V3__67[[#This Row],[carpet_area]]</f>
        <v>86.685159500693487</v>
      </c>
      <c r="N855">
        <f>IF(OR(V3__67[[#This Row],[Estimated Value]]="",V3__67[[#This Row],[Estimated Value]]=0),"",V3__67[[#This Row],[Sale Price]]-V3__67[[#This Row],[Estimated Value]])</f>
        <v>26620</v>
      </c>
      <c r="O855">
        <f>IF(OR(V3__67[[#This Row],[Estimated Value]]="",V3__67[[#This Row],[Estimated Value]]=0),"",(V3__67[[#This Row],[Sale Price]]-V3__67[[#This Row],[Estimated Value]])/V3__67[[#This Row],[Estimated Value]])</f>
        <v>0.27058345192112215</v>
      </c>
      <c r="P855" t="str">
        <f t="shared" si="13"/>
        <v>Above Estimate</v>
      </c>
    </row>
    <row r="856" spans="1:16" x14ac:dyDescent="0.3">
      <c r="A856" s="1">
        <v>40726</v>
      </c>
      <c r="B856">
        <v>2011</v>
      </c>
      <c r="C856" t="s">
        <v>26</v>
      </c>
      <c r="D856">
        <v>478030</v>
      </c>
      <c r="E856">
        <v>600000</v>
      </c>
      <c r="F856" t="s">
        <v>13</v>
      </c>
      <c r="G856" t="s">
        <v>14</v>
      </c>
      <c r="H856">
        <v>3</v>
      </c>
      <c r="I856">
        <v>3</v>
      </c>
      <c r="J856">
        <v>915</v>
      </c>
      <c r="K856">
        <v>1.0250330000000001</v>
      </c>
      <c r="L856" t="s">
        <v>25</v>
      </c>
      <c r="M856">
        <f>V3__67[[#This Row],[Sale Price]]/V3__67[[#This Row],[carpet_area]]</f>
        <v>655.73770491803282</v>
      </c>
      <c r="N856">
        <f>IF(OR(V3__67[[#This Row],[Estimated Value]]="",V3__67[[#This Row],[Estimated Value]]=0),"",V3__67[[#This Row],[Sale Price]]-V3__67[[#This Row],[Estimated Value]])</f>
        <v>121970</v>
      </c>
      <c r="O856">
        <f>IF(OR(V3__67[[#This Row],[Estimated Value]]="",V3__67[[#This Row],[Estimated Value]]=0),"",(V3__67[[#This Row],[Sale Price]]-V3__67[[#This Row],[Estimated Value]])/V3__67[[#This Row],[Estimated Value]])</f>
        <v>0.25515135033366104</v>
      </c>
      <c r="P856" t="str">
        <f t="shared" si="13"/>
        <v>Above Estimate</v>
      </c>
    </row>
    <row r="857" spans="1:16" x14ac:dyDescent="0.3">
      <c r="A857" s="1">
        <v>40731</v>
      </c>
      <c r="B857">
        <v>2011</v>
      </c>
      <c r="C857" t="s">
        <v>21</v>
      </c>
      <c r="D857">
        <v>1899030</v>
      </c>
      <c r="E857">
        <v>1825000</v>
      </c>
      <c r="F857" t="s">
        <v>13</v>
      </c>
      <c r="G857" t="s">
        <v>14</v>
      </c>
      <c r="H857">
        <v>3</v>
      </c>
      <c r="I857">
        <v>1</v>
      </c>
      <c r="J857">
        <v>917</v>
      </c>
      <c r="K857">
        <v>1.0250330000000001</v>
      </c>
      <c r="L857" t="s">
        <v>25</v>
      </c>
      <c r="M857">
        <f>V3__67[[#This Row],[Sale Price]]/V3__67[[#This Row],[carpet_area]]</f>
        <v>1990.185387131952</v>
      </c>
      <c r="N857">
        <f>IF(OR(V3__67[[#This Row],[Estimated Value]]="",V3__67[[#This Row],[Estimated Value]]=0),"",V3__67[[#This Row],[Sale Price]]-V3__67[[#This Row],[Estimated Value]])</f>
        <v>-74030</v>
      </c>
      <c r="O857">
        <f>IF(OR(V3__67[[#This Row],[Estimated Value]]="",V3__67[[#This Row],[Estimated Value]]=0),"",(V3__67[[#This Row],[Sale Price]]-V3__67[[#This Row],[Estimated Value]])/V3__67[[#This Row],[Estimated Value]])</f>
        <v>-3.8983059772620759E-2</v>
      </c>
      <c r="P857" t="str">
        <f t="shared" si="13"/>
        <v>Below Estimate</v>
      </c>
    </row>
    <row r="858" spans="1:16" x14ac:dyDescent="0.3">
      <c r="A858" s="1">
        <v>40731</v>
      </c>
      <c r="B858">
        <v>2011</v>
      </c>
      <c r="C858" t="s">
        <v>12</v>
      </c>
      <c r="D858">
        <v>109550</v>
      </c>
      <c r="E858">
        <v>140000</v>
      </c>
      <c r="F858" t="s">
        <v>13</v>
      </c>
      <c r="G858" t="s">
        <v>14</v>
      </c>
      <c r="H858">
        <v>3</v>
      </c>
      <c r="I858">
        <v>2</v>
      </c>
      <c r="J858">
        <v>968</v>
      </c>
      <c r="K858">
        <v>1.0250330000000001</v>
      </c>
      <c r="L858" t="s">
        <v>25</v>
      </c>
      <c r="M858">
        <f>V3__67[[#This Row],[Sale Price]]/V3__67[[#This Row],[carpet_area]]</f>
        <v>144.62809917355372</v>
      </c>
      <c r="N858">
        <f>IF(OR(V3__67[[#This Row],[Estimated Value]]="",V3__67[[#This Row],[Estimated Value]]=0),"",V3__67[[#This Row],[Sale Price]]-V3__67[[#This Row],[Estimated Value]])</f>
        <v>30450</v>
      </c>
      <c r="O858">
        <f>IF(OR(V3__67[[#This Row],[Estimated Value]]="",V3__67[[#This Row],[Estimated Value]]=0),"",(V3__67[[#This Row],[Sale Price]]-V3__67[[#This Row],[Estimated Value]])/V3__67[[#This Row],[Estimated Value]])</f>
        <v>0.27795527156549521</v>
      </c>
      <c r="P858" t="str">
        <f t="shared" si="13"/>
        <v>Above Estimate</v>
      </c>
    </row>
    <row r="859" spans="1:16" x14ac:dyDescent="0.3">
      <c r="A859" s="1">
        <v>40731</v>
      </c>
      <c r="B859">
        <v>2011</v>
      </c>
      <c r="C859" t="s">
        <v>12</v>
      </c>
      <c r="D859">
        <v>104910</v>
      </c>
      <c r="E859">
        <v>109575</v>
      </c>
      <c r="F859" t="s">
        <v>13</v>
      </c>
      <c r="G859" t="s">
        <v>14</v>
      </c>
      <c r="H859">
        <v>3</v>
      </c>
      <c r="I859">
        <v>3</v>
      </c>
      <c r="J859">
        <v>1044</v>
      </c>
      <c r="K859">
        <v>1.0250330000000001</v>
      </c>
      <c r="L859" t="s">
        <v>15</v>
      </c>
      <c r="M859">
        <f>V3__67[[#This Row],[Sale Price]]/V3__67[[#This Row],[carpet_area]]</f>
        <v>104.95689655172414</v>
      </c>
      <c r="N859">
        <f>IF(OR(V3__67[[#This Row],[Estimated Value]]="",V3__67[[#This Row],[Estimated Value]]=0),"",V3__67[[#This Row],[Sale Price]]-V3__67[[#This Row],[Estimated Value]])</f>
        <v>4665</v>
      </c>
      <c r="O859">
        <f>IF(OR(V3__67[[#This Row],[Estimated Value]]="",V3__67[[#This Row],[Estimated Value]]=0),"",(V3__67[[#This Row],[Sale Price]]-V3__67[[#This Row],[Estimated Value]])/V3__67[[#This Row],[Estimated Value]])</f>
        <v>4.4466685730626253E-2</v>
      </c>
      <c r="P859" t="str">
        <f t="shared" si="13"/>
        <v>Above Estimate</v>
      </c>
    </row>
    <row r="860" spans="1:16" x14ac:dyDescent="0.3">
      <c r="A860" s="1">
        <v>40732</v>
      </c>
      <c r="B860">
        <v>2011</v>
      </c>
      <c r="C860" t="s">
        <v>12</v>
      </c>
      <c r="D860">
        <v>105940</v>
      </c>
      <c r="E860">
        <v>140000</v>
      </c>
      <c r="F860" t="s">
        <v>13</v>
      </c>
      <c r="G860" t="s">
        <v>14</v>
      </c>
      <c r="H860">
        <v>3</v>
      </c>
      <c r="I860">
        <v>3</v>
      </c>
      <c r="J860">
        <v>1014</v>
      </c>
      <c r="K860">
        <v>1.0250330000000001</v>
      </c>
      <c r="L860" t="s">
        <v>15</v>
      </c>
      <c r="M860">
        <f>V3__67[[#This Row],[Sale Price]]/V3__67[[#This Row],[carpet_area]]</f>
        <v>138.06706114398423</v>
      </c>
      <c r="N860">
        <f>IF(OR(V3__67[[#This Row],[Estimated Value]]="",V3__67[[#This Row],[Estimated Value]]=0),"",V3__67[[#This Row],[Sale Price]]-V3__67[[#This Row],[Estimated Value]])</f>
        <v>34060</v>
      </c>
      <c r="O860">
        <f>IF(OR(V3__67[[#This Row],[Estimated Value]]="",V3__67[[#This Row],[Estimated Value]]=0),"",(V3__67[[#This Row],[Sale Price]]-V3__67[[#This Row],[Estimated Value]])/V3__67[[#This Row],[Estimated Value]])</f>
        <v>0.32150273739852747</v>
      </c>
      <c r="P860" t="str">
        <f t="shared" si="13"/>
        <v>Above Estimate</v>
      </c>
    </row>
    <row r="861" spans="1:16" x14ac:dyDescent="0.3">
      <c r="A861" s="1">
        <v>40732</v>
      </c>
      <c r="B861">
        <v>2011</v>
      </c>
      <c r="C861" t="s">
        <v>26</v>
      </c>
      <c r="D861">
        <v>629370</v>
      </c>
      <c r="E861">
        <v>570000</v>
      </c>
      <c r="F861" t="s">
        <v>13</v>
      </c>
      <c r="G861" t="s">
        <v>14</v>
      </c>
      <c r="H861">
        <v>3</v>
      </c>
      <c r="I861">
        <v>1</v>
      </c>
      <c r="J861">
        <v>1060</v>
      </c>
      <c r="K861">
        <v>1.0250330000000001</v>
      </c>
      <c r="L861" t="s">
        <v>22</v>
      </c>
      <c r="M861">
        <f>V3__67[[#This Row],[Sale Price]]/V3__67[[#This Row],[carpet_area]]</f>
        <v>537.7358490566038</v>
      </c>
      <c r="N861">
        <f>IF(OR(V3__67[[#This Row],[Estimated Value]]="",V3__67[[#This Row],[Estimated Value]]=0),"",V3__67[[#This Row],[Sale Price]]-V3__67[[#This Row],[Estimated Value]])</f>
        <v>-59370</v>
      </c>
      <c r="O861">
        <f>IF(OR(V3__67[[#This Row],[Estimated Value]]="",V3__67[[#This Row],[Estimated Value]]=0),"",(V3__67[[#This Row],[Sale Price]]-V3__67[[#This Row],[Estimated Value]])/V3__67[[#This Row],[Estimated Value]])</f>
        <v>-9.4332427665760998E-2</v>
      </c>
      <c r="P861" t="str">
        <f t="shared" si="13"/>
        <v>Below Estimate</v>
      </c>
    </row>
    <row r="862" spans="1:16" x14ac:dyDescent="0.3">
      <c r="A862" s="1">
        <v>40733</v>
      </c>
      <c r="B862">
        <v>2011</v>
      </c>
      <c r="C862" t="s">
        <v>26</v>
      </c>
      <c r="D862">
        <v>422450</v>
      </c>
      <c r="E862">
        <v>540000</v>
      </c>
      <c r="F862" t="s">
        <v>13</v>
      </c>
      <c r="G862" t="s">
        <v>14</v>
      </c>
      <c r="H862">
        <v>3</v>
      </c>
      <c r="I862">
        <v>3</v>
      </c>
      <c r="J862">
        <v>1029</v>
      </c>
      <c r="K862">
        <v>1.0250330000000001</v>
      </c>
      <c r="L862" t="s">
        <v>15</v>
      </c>
      <c r="M862">
        <f>V3__67[[#This Row],[Sale Price]]/V3__67[[#This Row],[carpet_area]]</f>
        <v>524.78134110787175</v>
      </c>
      <c r="N862">
        <f>IF(OR(V3__67[[#This Row],[Estimated Value]]="",V3__67[[#This Row],[Estimated Value]]=0),"",V3__67[[#This Row],[Sale Price]]-V3__67[[#This Row],[Estimated Value]])</f>
        <v>117550</v>
      </c>
      <c r="O862">
        <f>IF(OR(V3__67[[#This Row],[Estimated Value]]="",V3__67[[#This Row],[Estimated Value]]=0),"",(V3__67[[#This Row],[Sale Price]]-V3__67[[#This Row],[Estimated Value]])/V3__67[[#This Row],[Estimated Value]])</f>
        <v>0.27825778198603385</v>
      </c>
      <c r="P862" t="str">
        <f t="shared" si="13"/>
        <v>Above Estimate</v>
      </c>
    </row>
    <row r="863" spans="1:16" x14ac:dyDescent="0.3">
      <c r="A863" s="1">
        <v>40733</v>
      </c>
      <c r="B863">
        <v>2011</v>
      </c>
      <c r="C863" t="s">
        <v>29</v>
      </c>
      <c r="D863">
        <v>301300</v>
      </c>
      <c r="E863">
        <v>475000</v>
      </c>
      <c r="F863" t="s">
        <v>13</v>
      </c>
      <c r="G863" t="s">
        <v>14</v>
      </c>
      <c r="H863">
        <v>3</v>
      </c>
      <c r="I863">
        <v>1</v>
      </c>
      <c r="J863">
        <v>966</v>
      </c>
      <c r="K863">
        <v>1.0250330000000001</v>
      </c>
      <c r="L863" t="s">
        <v>16</v>
      </c>
      <c r="M863">
        <f>V3__67[[#This Row],[Sale Price]]/V3__67[[#This Row],[carpet_area]]</f>
        <v>491.7184265010352</v>
      </c>
      <c r="N863">
        <f>IF(OR(V3__67[[#This Row],[Estimated Value]]="",V3__67[[#This Row],[Estimated Value]]=0),"",V3__67[[#This Row],[Sale Price]]-V3__67[[#This Row],[Estimated Value]])</f>
        <v>173700</v>
      </c>
      <c r="O863">
        <f>IF(OR(V3__67[[#This Row],[Estimated Value]]="",V3__67[[#This Row],[Estimated Value]]=0),"",(V3__67[[#This Row],[Sale Price]]-V3__67[[#This Row],[Estimated Value]])/V3__67[[#This Row],[Estimated Value]])</f>
        <v>0.5765018254231663</v>
      </c>
      <c r="P863" t="str">
        <f t="shared" si="13"/>
        <v>Above Estimate</v>
      </c>
    </row>
    <row r="864" spans="1:16" x14ac:dyDescent="0.3">
      <c r="A864" s="1">
        <v>40733</v>
      </c>
      <c r="B864">
        <v>2011</v>
      </c>
      <c r="C864" t="s">
        <v>12</v>
      </c>
      <c r="D864">
        <v>251980</v>
      </c>
      <c r="E864">
        <v>265000</v>
      </c>
      <c r="F864" t="s">
        <v>13</v>
      </c>
      <c r="G864" t="s">
        <v>14</v>
      </c>
      <c r="H864">
        <v>3</v>
      </c>
      <c r="I864">
        <v>1</v>
      </c>
      <c r="J864">
        <v>1042</v>
      </c>
      <c r="K864">
        <v>1.0250330000000001</v>
      </c>
      <c r="L864" t="s">
        <v>22</v>
      </c>
      <c r="M864">
        <f>V3__67[[#This Row],[Sale Price]]/V3__67[[#This Row],[carpet_area]]</f>
        <v>254.31861804222649</v>
      </c>
      <c r="N864">
        <f>IF(OR(V3__67[[#This Row],[Estimated Value]]="",V3__67[[#This Row],[Estimated Value]]=0),"",V3__67[[#This Row],[Sale Price]]-V3__67[[#This Row],[Estimated Value]])</f>
        <v>13020</v>
      </c>
      <c r="O864">
        <f>IF(OR(V3__67[[#This Row],[Estimated Value]]="",V3__67[[#This Row],[Estimated Value]]=0),"",(V3__67[[#This Row],[Sale Price]]-V3__67[[#This Row],[Estimated Value]])/V3__67[[#This Row],[Estimated Value]])</f>
        <v>5.1670767521231842E-2</v>
      </c>
      <c r="P864" t="str">
        <f t="shared" si="13"/>
        <v>Above Estimate</v>
      </c>
    </row>
    <row r="865" spans="1:16" x14ac:dyDescent="0.3">
      <c r="A865" s="1">
        <v>40733</v>
      </c>
      <c r="B865">
        <v>2011</v>
      </c>
      <c r="C865" t="s">
        <v>30</v>
      </c>
      <c r="D865">
        <v>474780</v>
      </c>
      <c r="E865">
        <v>1000000</v>
      </c>
      <c r="F865" t="s">
        <v>19</v>
      </c>
      <c r="G865" t="s">
        <v>20</v>
      </c>
      <c r="H865">
        <v>4</v>
      </c>
      <c r="I865">
        <v>3</v>
      </c>
      <c r="J865">
        <v>1390</v>
      </c>
      <c r="K865">
        <v>1.0250330000000001</v>
      </c>
      <c r="L865" t="s">
        <v>22</v>
      </c>
      <c r="M865">
        <f>V3__67[[#This Row],[Sale Price]]/V3__67[[#This Row],[carpet_area]]</f>
        <v>719.42446043165467</v>
      </c>
      <c r="N865">
        <f>IF(OR(V3__67[[#This Row],[Estimated Value]]="",V3__67[[#This Row],[Estimated Value]]=0),"",V3__67[[#This Row],[Sale Price]]-V3__67[[#This Row],[Estimated Value]])</f>
        <v>525220</v>
      </c>
      <c r="O865">
        <f>IF(OR(V3__67[[#This Row],[Estimated Value]]="",V3__67[[#This Row],[Estimated Value]]=0),"",(V3__67[[#This Row],[Sale Price]]-V3__67[[#This Row],[Estimated Value]])/V3__67[[#This Row],[Estimated Value]])</f>
        <v>1.1062386789671006</v>
      </c>
      <c r="P865" t="str">
        <f t="shared" si="13"/>
        <v>Above Estimate</v>
      </c>
    </row>
    <row r="866" spans="1:16" x14ac:dyDescent="0.3">
      <c r="A866" s="1">
        <v>40737</v>
      </c>
      <c r="B866">
        <v>2011</v>
      </c>
      <c r="C866" t="s">
        <v>29</v>
      </c>
      <c r="D866">
        <v>180400</v>
      </c>
      <c r="E866">
        <v>215000</v>
      </c>
      <c r="F866" t="s">
        <v>13</v>
      </c>
      <c r="G866" t="s">
        <v>14</v>
      </c>
      <c r="H866">
        <v>3</v>
      </c>
      <c r="I866">
        <v>1</v>
      </c>
      <c r="J866">
        <v>1065</v>
      </c>
      <c r="K866">
        <v>1.0250330000000001</v>
      </c>
      <c r="L866" t="s">
        <v>16</v>
      </c>
      <c r="M866">
        <f>V3__67[[#This Row],[Sale Price]]/V3__67[[#This Row],[carpet_area]]</f>
        <v>201.87793427230048</v>
      </c>
      <c r="N866">
        <f>IF(OR(V3__67[[#This Row],[Estimated Value]]="",V3__67[[#This Row],[Estimated Value]]=0),"",V3__67[[#This Row],[Sale Price]]-V3__67[[#This Row],[Estimated Value]])</f>
        <v>34600</v>
      </c>
      <c r="O866">
        <f>IF(OR(V3__67[[#This Row],[Estimated Value]]="",V3__67[[#This Row],[Estimated Value]]=0),"",(V3__67[[#This Row],[Sale Price]]-V3__67[[#This Row],[Estimated Value]])/V3__67[[#This Row],[Estimated Value]])</f>
        <v>0.19179600886917961</v>
      </c>
      <c r="P866" t="str">
        <f t="shared" si="13"/>
        <v>Above Estimate</v>
      </c>
    </row>
    <row r="867" spans="1:16" x14ac:dyDescent="0.3">
      <c r="A867" s="1">
        <v>40737</v>
      </c>
      <c r="B867">
        <v>2011</v>
      </c>
      <c r="C867" t="s">
        <v>29</v>
      </c>
      <c r="D867">
        <v>71000</v>
      </c>
      <c r="E867">
        <v>430000</v>
      </c>
      <c r="F867" t="s">
        <v>13</v>
      </c>
      <c r="G867" t="s">
        <v>14</v>
      </c>
      <c r="H867">
        <v>3</v>
      </c>
      <c r="I867">
        <v>1</v>
      </c>
      <c r="J867">
        <v>1035</v>
      </c>
      <c r="K867">
        <v>1.0250330000000001</v>
      </c>
      <c r="L867" t="s">
        <v>22</v>
      </c>
      <c r="M867">
        <f>V3__67[[#This Row],[Sale Price]]/V3__67[[#This Row],[carpet_area]]</f>
        <v>415.45893719806764</v>
      </c>
      <c r="N867">
        <f>IF(OR(V3__67[[#This Row],[Estimated Value]]="",V3__67[[#This Row],[Estimated Value]]=0),"",V3__67[[#This Row],[Sale Price]]-V3__67[[#This Row],[Estimated Value]])</f>
        <v>359000</v>
      </c>
      <c r="O867">
        <f>IF(OR(V3__67[[#This Row],[Estimated Value]]="",V3__67[[#This Row],[Estimated Value]]=0),"",(V3__67[[#This Row],[Sale Price]]-V3__67[[#This Row],[Estimated Value]])/V3__67[[#This Row],[Estimated Value]])</f>
        <v>5.056338028169014</v>
      </c>
      <c r="P867" t="str">
        <f t="shared" si="13"/>
        <v>Above Estimate</v>
      </c>
    </row>
    <row r="868" spans="1:16" x14ac:dyDescent="0.3">
      <c r="A868" s="1">
        <v>40737</v>
      </c>
      <c r="B868">
        <v>2011</v>
      </c>
      <c r="C868" t="s">
        <v>30</v>
      </c>
      <c r="D868">
        <v>457190</v>
      </c>
      <c r="E868">
        <v>534500</v>
      </c>
      <c r="F868" t="s">
        <v>13</v>
      </c>
      <c r="G868" t="s">
        <v>14</v>
      </c>
      <c r="H868">
        <v>3</v>
      </c>
      <c r="I868">
        <v>3</v>
      </c>
      <c r="J868">
        <v>1095</v>
      </c>
      <c r="K868">
        <v>1.0250330000000001</v>
      </c>
      <c r="L868" t="s">
        <v>25</v>
      </c>
      <c r="M868">
        <f>V3__67[[#This Row],[Sale Price]]/V3__67[[#This Row],[carpet_area]]</f>
        <v>488.12785388127855</v>
      </c>
      <c r="N868">
        <f>IF(OR(V3__67[[#This Row],[Estimated Value]]="",V3__67[[#This Row],[Estimated Value]]=0),"",V3__67[[#This Row],[Sale Price]]-V3__67[[#This Row],[Estimated Value]])</f>
        <v>77310</v>
      </c>
      <c r="O868">
        <f>IF(OR(V3__67[[#This Row],[Estimated Value]]="",V3__67[[#This Row],[Estimated Value]]=0),"",(V3__67[[#This Row],[Sale Price]]-V3__67[[#This Row],[Estimated Value]])/V3__67[[#This Row],[Estimated Value]])</f>
        <v>0.16909818674949145</v>
      </c>
      <c r="P868" t="str">
        <f t="shared" si="13"/>
        <v>Above Estimate</v>
      </c>
    </row>
    <row r="869" spans="1:16" x14ac:dyDescent="0.3">
      <c r="A869" s="1">
        <v>40737</v>
      </c>
      <c r="B869">
        <v>2011</v>
      </c>
      <c r="C869" t="s">
        <v>30</v>
      </c>
      <c r="D869">
        <v>416000</v>
      </c>
      <c r="E869">
        <v>400000</v>
      </c>
      <c r="F869" t="s">
        <v>19</v>
      </c>
      <c r="G869" t="s">
        <v>20</v>
      </c>
      <c r="H869">
        <v>4</v>
      </c>
      <c r="I869">
        <v>2</v>
      </c>
      <c r="J869">
        <v>1400</v>
      </c>
      <c r="K869">
        <v>1.0250330000000001</v>
      </c>
      <c r="L869" t="s">
        <v>16</v>
      </c>
      <c r="M869">
        <f>V3__67[[#This Row],[Sale Price]]/V3__67[[#This Row],[carpet_area]]</f>
        <v>285.71428571428572</v>
      </c>
      <c r="N869">
        <f>IF(OR(V3__67[[#This Row],[Estimated Value]]="",V3__67[[#This Row],[Estimated Value]]=0),"",V3__67[[#This Row],[Sale Price]]-V3__67[[#This Row],[Estimated Value]])</f>
        <v>-16000</v>
      </c>
      <c r="O869">
        <f>IF(OR(V3__67[[#This Row],[Estimated Value]]="",V3__67[[#This Row],[Estimated Value]]=0),"",(V3__67[[#This Row],[Sale Price]]-V3__67[[#This Row],[Estimated Value]])/V3__67[[#This Row],[Estimated Value]])</f>
        <v>-3.8461538461538464E-2</v>
      </c>
      <c r="P869" t="str">
        <f t="shared" si="13"/>
        <v>Below Estimate</v>
      </c>
    </row>
    <row r="870" spans="1:16" x14ac:dyDescent="0.3">
      <c r="A870" s="1">
        <v>40737</v>
      </c>
      <c r="B870">
        <v>2011</v>
      </c>
      <c r="C870" t="s">
        <v>29</v>
      </c>
      <c r="D870">
        <v>205000</v>
      </c>
      <c r="E870">
        <v>242000</v>
      </c>
      <c r="F870" t="s">
        <v>13</v>
      </c>
      <c r="G870" t="s">
        <v>14</v>
      </c>
      <c r="H870">
        <v>3</v>
      </c>
      <c r="I870">
        <v>2</v>
      </c>
      <c r="J870">
        <v>909</v>
      </c>
      <c r="K870">
        <v>1.0250330000000001</v>
      </c>
      <c r="L870" t="s">
        <v>16</v>
      </c>
      <c r="M870">
        <f>V3__67[[#This Row],[Sale Price]]/V3__67[[#This Row],[carpet_area]]</f>
        <v>266.22662266226621</v>
      </c>
      <c r="N870">
        <f>IF(OR(V3__67[[#This Row],[Estimated Value]]="",V3__67[[#This Row],[Estimated Value]]=0),"",V3__67[[#This Row],[Sale Price]]-V3__67[[#This Row],[Estimated Value]])</f>
        <v>37000</v>
      </c>
      <c r="O870">
        <f>IF(OR(V3__67[[#This Row],[Estimated Value]]="",V3__67[[#This Row],[Estimated Value]]=0),"",(V3__67[[#This Row],[Sale Price]]-V3__67[[#This Row],[Estimated Value]])/V3__67[[#This Row],[Estimated Value]])</f>
        <v>0.18048780487804877</v>
      </c>
      <c r="P870" t="str">
        <f t="shared" si="13"/>
        <v>Above Estimate</v>
      </c>
    </row>
    <row r="871" spans="1:16" x14ac:dyDescent="0.3">
      <c r="A871" s="1">
        <v>40738</v>
      </c>
      <c r="B871">
        <v>2011</v>
      </c>
      <c r="C871" t="s">
        <v>12</v>
      </c>
      <c r="D871">
        <v>100890</v>
      </c>
      <c r="E871">
        <v>20000</v>
      </c>
      <c r="F871" t="s">
        <v>19</v>
      </c>
      <c r="G871" t="s">
        <v>20</v>
      </c>
      <c r="H871">
        <v>4</v>
      </c>
      <c r="I871">
        <v>2</v>
      </c>
      <c r="J871">
        <v>1351</v>
      </c>
      <c r="K871">
        <v>1.0250330000000001</v>
      </c>
      <c r="L871" t="s">
        <v>25</v>
      </c>
      <c r="M871">
        <f>V3__67[[#This Row],[Sale Price]]/V3__67[[#This Row],[carpet_area]]</f>
        <v>14.803849000740193</v>
      </c>
      <c r="N871">
        <f>IF(OR(V3__67[[#This Row],[Estimated Value]]="",V3__67[[#This Row],[Estimated Value]]=0),"",V3__67[[#This Row],[Sale Price]]-V3__67[[#This Row],[Estimated Value]])</f>
        <v>-80890</v>
      </c>
      <c r="O871">
        <f>IF(OR(V3__67[[#This Row],[Estimated Value]]="",V3__67[[#This Row],[Estimated Value]]=0),"",(V3__67[[#This Row],[Sale Price]]-V3__67[[#This Row],[Estimated Value]])/V3__67[[#This Row],[Estimated Value]])</f>
        <v>-0.80176429775002478</v>
      </c>
      <c r="P871" t="str">
        <f t="shared" si="13"/>
        <v>Below Estimate</v>
      </c>
    </row>
    <row r="872" spans="1:16" x14ac:dyDescent="0.3">
      <c r="A872" s="1">
        <v>40741</v>
      </c>
      <c r="B872">
        <v>2011</v>
      </c>
      <c r="C872" t="s">
        <v>12</v>
      </c>
      <c r="D872">
        <v>128270</v>
      </c>
      <c r="E872">
        <v>32000</v>
      </c>
      <c r="F872" t="s">
        <v>13</v>
      </c>
      <c r="G872" t="s">
        <v>14</v>
      </c>
      <c r="H872">
        <v>3</v>
      </c>
      <c r="I872">
        <v>2</v>
      </c>
      <c r="J872">
        <v>981</v>
      </c>
      <c r="K872">
        <v>1.0250330000000001</v>
      </c>
      <c r="L872" t="s">
        <v>22</v>
      </c>
      <c r="M872">
        <f>V3__67[[#This Row],[Sale Price]]/V3__67[[#This Row],[carpet_area]]</f>
        <v>32.619775739041792</v>
      </c>
      <c r="N872">
        <f>IF(OR(V3__67[[#This Row],[Estimated Value]]="",V3__67[[#This Row],[Estimated Value]]=0),"",V3__67[[#This Row],[Sale Price]]-V3__67[[#This Row],[Estimated Value]])</f>
        <v>-96270</v>
      </c>
      <c r="O872">
        <f>IF(OR(V3__67[[#This Row],[Estimated Value]]="",V3__67[[#This Row],[Estimated Value]]=0),"",(V3__67[[#This Row],[Sale Price]]-V3__67[[#This Row],[Estimated Value]])/V3__67[[#This Row],[Estimated Value]])</f>
        <v>-0.75052623372573479</v>
      </c>
      <c r="P872" t="str">
        <f t="shared" si="13"/>
        <v>Below Estimate</v>
      </c>
    </row>
    <row r="873" spans="1:16" x14ac:dyDescent="0.3">
      <c r="A873" s="1">
        <v>40741</v>
      </c>
      <c r="B873">
        <v>2011</v>
      </c>
      <c r="C873" t="s">
        <v>21</v>
      </c>
      <c r="D873">
        <v>1941800</v>
      </c>
      <c r="E873">
        <v>3576000</v>
      </c>
      <c r="F873" t="s">
        <v>13</v>
      </c>
      <c r="G873" t="s">
        <v>14</v>
      </c>
      <c r="H873">
        <v>3</v>
      </c>
      <c r="I873">
        <v>1</v>
      </c>
      <c r="J873">
        <v>1033</v>
      </c>
      <c r="K873">
        <v>1.0250330000000001</v>
      </c>
      <c r="L873" t="s">
        <v>15</v>
      </c>
      <c r="M873">
        <f>V3__67[[#This Row],[Sale Price]]/V3__67[[#This Row],[carpet_area]]</f>
        <v>3461.7618586640851</v>
      </c>
      <c r="N873">
        <f>IF(OR(V3__67[[#This Row],[Estimated Value]]="",V3__67[[#This Row],[Estimated Value]]=0),"",V3__67[[#This Row],[Sale Price]]-V3__67[[#This Row],[Estimated Value]])</f>
        <v>1634200</v>
      </c>
      <c r="O873">
        <f>IF(OR(V3__67[[#This Row],[Estimated Value]]="",V3__67[[#This Row],[Estimated Value]]=0),"",(V3__67[[#This Row],[Sale Price]]-V3__67[[#This Row],[Estimated Value]])/V3__67[[#This Row],[Estimated Value]])</f>
        <v>0.84159027706251932</v>
      </c>
      <c r="P873" t="str">
        <f t="shared" si="13"/>
        <v>Above Estimate</v>
      </c>
    </row>
    <row r="874" spans="1:16" x14ac:dyDescent="0.3">
      <c r="A874" s="1">
        <v>40746</v>
      </c>
      <c r="B874">
        <v>2011</v>
      </c>
      <c r="C874" t="s">
        <v>29</v>
      </c>
      <c r="D874">
        <v>247500</v>
      </c>
      <c r="E874">
        <v>334900</v>
      </c>
      <c r="F874" t="s">
        <v>19</v>
      </c>
      <c r="G874" t="s">
        <v>20</v>
      </c>
      <c r="H874">
        <v>4</v>
      </c>
      <c r="I874">
        <v>3</v>
      </c>
      <c r="J874">
        <v>1218</v>
      </c>
      <c r="K874">
        <v>1.0250330000000001</v>
      </c>
      <c r="L874" t="s">
        <v>16</v>
      </c>
      <c r="M874">
        <f>V3__67[[#This Row],[Sale Price]]/V3__67[[#This Row],[carpet_area]]</f>
        <v>274.95894909688013</v>
      </c>
      <c r="N874">
        <f>IF(OR(V3__67[[#This Row],[Estimated Value]]="",V3__67[[#This Row],[Estimated Value]]=0),"",V3__67[[#This Row],[Sale Price]]-V3__67[[#This Row],[Estimated Value]])</f>
        <v>87400</v>
      </c>
      <c r="O874">
        <f>IF(OR(V3__67[[#This Row],[Estimated Value]]="",V3__67[[#This Row],[Estimated Value]]=0),"",(V3__67[[#This Row],[Sale Price]]-V3__67[[#This Row],[Estimated Value]])/V3__67[[#This Row],[Estimated Value]])</f>
        <v>0.35313131313131313</v>
      </c>
      <c r="P874" t="str">
        <f t="shared" si="13"/>
        <v>Above Estimate</v>
      </c>
    </row>
    <row r="875" spans="1:16" x14ac:dyDescent="0.3">
      <c r="A875" s="1">
        <v>40748</v>
      </c>
      <c r="B875">
        <v>2011</v>
      </c>
      <c r="C875" t="s">
        <v>21</v>
      </c>
      <c r="D875">
        <v>1253700</v>
      </c>
      <c r="E875">
        <v>1550000</v>
      </c>
      <c r="F875" t="s">
        <v>13</v>
      </c>
      <c r="G875" t="s">
        <v>14</v>
      </c>
      <c r="H875">
        <v>3</v>
      </c>
      <c r="I875">
        <v>1</v>
      </c>
      <c r="J875">
        <v>1013</v>
      </c>
      <c r="K875">
        <v>1.0250330000000001</v>
      </c>
      <c r="L875" t="s">
        <v>22</v>
      </c>
      <c r="M875">
        <f>V3__67[[#This Row],[Sale Price]]/V3__67[[#This Row],[carpet_area]]</f>
        <v>1530.1085883514313</v>
      </c>
      <c r="N875">
        <f>IF(OR(V3__67[[#This Row],[Estimated Value]]="",V3__67[[#This Row],[Estimated Value]]=0),"",V3__67[[#This Row],[Sale Price]]-V3__67[[#This Row],[Estimated Value]])</f>
        <v>296300</v>
      </c>
      <c r="O875">
        <f>IF(OR(V3__67[[#This Row],[Estimated Value]]="",V3__67[[#This Row],[Estimated Value]]=0),"",(V3__67[[#This Row],[Sale Price]]-V3__67[[#This Row],[Estimated Value]])/V3__67[[#This Row],[Estimated Value]])</f>
        <v>0.23634043232033181</v>
      </c>
      <c r="P875" t="str">
        <f t="shared" si="13"/>
        <v>Above Estimate</v>
      </c>
    </row>
    <row r="876" spans="1:16" x14ac:dyDescent="0.3">
      <c r="A876" s="1">
        <v>40748</v>
      </c>
      <c r="B876">
        <v>2011</v>
      </c>
      <c r="C876" t="s">
        <v>12</v>
      </c>
      <c r="D876">
        <v>91260</v>
      </c>
      <c r="E876">
        <v>105000</v>
      </c>
      <c r="F876" t="s">
        <v>13</v>
      </c>
      <c r="G876" t="s">
        <v>14</v>
      </c>
      <c r="H876">
        <v>3</v>
      </c>
      <c r="I876">
        <v>1</v>
      </c>
      <c r="J876">
        <v>1078</v>
      </c>
      <c r="K876">
        <v>1.0250330000000001</v>
      </c>
      <c r="L876" t="s">
        <v>15</v>
      </c>
      <c r="M876">
        <f>V3__67[[#This Row],[Sale Price]]/V3__67[[#This Row],[carpet_area]]</f>
        <v>97.402597402597408</v>
      </c>
      <c r="N876">
        <f>IF(OR(V3__67[[#This Row],[Estimated Value]]="",V3__67[[#This Row],[Estimated Value]]=0),"",V3__67[[#This Row],[Sale Price]]-V3__67[[#This Row],[Estimated Value]])</f>
        <v>13740</v>
      </c>
      <c r="O876">
        <f>IF(OR(V3__67[[#This Row],[Estimated Value]]="",V3__67[[#This Row],[Estimated Value]]=0),"",(V3__67[[#This Row],[Sale Price]]-V3__67[[#This Row],[Estimated Value]])/V3__67[[#This Row],[Estimated Value]])</f>
        <v>0.15055884286653518</v>
      </c>
      <c r="P876" t="str">
        <f t="shared" si="13"/>
        <v>Above Estimate</v>
      </c>
    </row>
    <row r="877" spans="1:16" x14ac:dyDescent="0.3">
      <c r="A877" s="1">
        <v>40751</v>
      </c>
      <c r="B877">
        <v>2011</v>
      </c>
      <c r="C877" t="s">
        <v>26</v>
      </c>
      <c r="D877">
        <v>322420</v>
      </c>
      <c r="E877">
        <v>455900</v>
      </c>
      <c r="F877" t="s">
        <v>13</v>
      </c>
      <c r="G877" t="s">
        <v>14</v>
      </c>
      <c r="H877">
        <v>3</v>
      </c>
      <c r="I877">
        <v>2</v>
      </c>
      <c r="J877">
        <v>972</v>
      </c>
      <c r="K877">
        <v>1.0250330000000001</v>
      </c>
      <c r="L877" t="s">
        <v>16</v>
      </c>
      <c r="M877">
        <f>V3__67[[#This Row],[Sale Price]]/V3__67[[#This Row],[carpet_area]]</f>
        <v>469.03292181069958</v>
      </c>
      <c r="N877">
        <f>IF(OR(V3__67[[#This Row],[Estimated Value]]="",V3__67[[#This Row],[Estimated Value]]=0),"",V3__67[[#This Row],[Sale Price]]-V3__67[[#This Row],[Estimated Value]])</f>
        <v>133480</v>
      </c>
      <c r="O877">
        <f>IF(OR(V3__67[[#This Row],[Estimated Value]]="",V3__67[[#This Row],[Estimated Value]]=0),"",(V3__67[[#This Row],[Sale Price]]-V3__67[[#This Row],[Estimated Value]])/V3__67[[#This Row],[Estimated Value]])</f>
        <v>0.4139941690962099</v>
      </c>
      <c r="P877" t="str">
        <f t="shared" si="13"/>
        <v>Above Estimate</v>
      </c>
    </row>
    <row r="878" spans="1:16" x14ac:dyDescent="0.3">
      <c r="A878" s="1">
        <v>40753</v>
      </c>
      <c r="B878">
        <v>2011</v>
      </c>
      <c r="C878" t="s">
        <v>21</v>
      </c>
      <c r="D878">
        <v>7756490</v>
      </c>
      <c r="E878">
        <v>7820000</v>
      </c>
      <c r="F878" t="s">
        <v>13</v>
      </c>
      <c r="G878" t="s">
        <v>14</v>
      </c>
      <c r="H878">
        <v>3</v>
      </c>
      <c r="I878">
        <v>1</v>
      </c>
      <c r="J878">
        <v>1072</v>
      </c>
      <c r="K878">
        <v>1.0250330000000001</v>
      </c>
      <c r="L878" t="s">
        <v>15</v>
      </c>
      <c r="M878">
        <f>V3__67[[#This Row],[Sale Price]]/V3__67[[#This Row],[carpet_area]]</f>
        <v>7294.7761194029854</v>
      </c>
      <c r="N878">
        <f>IF(OR(V3__67[[#This Row],[Estimated Value]]="",V3__67[[#This Row],[Estimated Value]]=0),"",V3__67[[#This Row],[Sale Price]]-V3__67[[#This Row],[Estimated Value]])</f>
        <v>63510</v>
      </c>
      <c r="O878">
        <f>IF(OR(V3__67[[#This Row],[Estimated Value]]="",V3__67[[#This Row],[Estimated Value]]=0),"",(V3__67[[#This Row],[Sale Price]]-V3__67[[#This Row],[Estimated Value]])/V3__67[[#This Row],[Estimated Value]])</f>
        <v>8.1879819351278731E-3</v>
      </c>
      <c r="P878" t="str">
        <f t="shared" si="13"/>
        <v>Above Estimate</v>
      </c>
    </row>
    <row r="879" spans="1:16" x14ac:dyDescent="0.3">
      <c r="A879" s="1">
        <v>40753</v>
      </c>
      <c r="B879">
        <v>2011</v>
      </c>
      <c r="C879" t="s">
        <v>29</v>
      </c>
      <c r="D879">
        <v>242300</v>
      </c>
      <c r="E879">
        <v>329000</v>
      </c>
      <c r="F879" t="s">
        <v>13</v>
      </c>
      <c r="G879" t="s">
        <v>14</v>
      </c>
      <c r="H879">
        <v>3</v>
      </c>
      <c r="I879">
        <v>1</v>
      </c>
      <c r="J879">
        <v>942</v>
      </c>
      <c r="K879">
        <v>1.0250330000000001</v>
      </c>
      <c r="L879" t="s">
        <v>16</v>
      </c>
      <c r="M879">
        <f>V3__67[[#This Row],[Sale Price]]/V3__67[[#This Row],[carpet_area]]</f>
        <v>349.25690021231424</v>
      </c>
      <c r="N879">
        <f>IF(OR(V3__67[[#This Row],[Estimated Value]]="",V3__67[[#This Row],[Estimated Value]]=0),"",V3__67[[#This Row],[Sale Price]]-V3__67[[#This Row],[Estimated Value]])</f>
        <v>86700</v>
      </c>
      <c r="O879">
        <f>IF(OR(V3__67[[#This Row],[Estimated Value]]="",V3__67[[#This Row],[Estimated Value]]=0),"",(V3__67[[#This Row],[Sale Price]]-V3__67[[#This Row],[Estimated Value]])/V3__67[[#This Row],[Estimated Value]])</f>
        <v>0.35782088320264133</v>
      </c>
      <c r="P879" t="str">
        <f t="shared" si="13"/>
        <v>Above Estimate</v>
      </c>
    </row>
    <row r="880" spans="1:16" x14ac:dyDescent="0.3">
      <c r="A880" s="1">
        <v>40754</v>
      </c>
      <c r="B880">
        <v>2011</v>
      </c>
      <c r="C880" t="s">
        <v>12</v>
      </c>
      <c r="D880">
        <v>140090</v>
      </c>
      <c r="E880">
        <v>184900</v>
      </c>
      <c r="F880" t="s">
        <v>13</v>
      </c>
      <c r="G880" t="s">
        <v>14</v>
      </c>
      <c r="H880">
        <v>3</v>
      </c>
      <c r="I880">
        <v>2</v>
      </c>
      <c r="J880">
        <v>1063</v>
      </c>
      <c r="K880">
        <v>1.0250330000000001</v>
      </c>
      <c r="L880" t="s">
        <v>16</v>
      </c>
      <c r="M880">
        <f>V3__67[[#This Row],[Sale Price]]/V3__67[[#This Row],[carpet_area]]</f>
        <v>173.94167450611477</v>
      </c>
      <c r="N880">
        <f>IF(OR(V3__67[[#This Row],[Estimated Value]]="",V3__67[[#This Row],[Estimated Value]]=0),"",V3__67[[#This Row],[Sale Price]]-V3__67[[#This Row],[Estimated Value]])</f>
        <v>44810</v>
      </c>
      <c r="O880">
        <f>IF(OR(V3__67[[#This Row],[Estimated Value]]="",V3__67[[#This Row],[Estimated Value]]=0),"",(V3__67[[#This Row],[Sale Price]]-V3__67[[#This Row],[Estimated Value]])/V3__67[[#This Row],[Estimated Value]])</f>
        <v>0.31986580055678493</v>
      </c>
      <c r="P880" t="str">
        <f t="shared" si="13"/>
        <v>Above Estimate</v>
      </c>
    </row>
    <row r="881" spans="1:16" x14ac:dyDescent="0.3">
      <c r="A881" s="1">
        <v>40755</v>
      </c>
      <c r="B881">
        <v>2011</v>
      </c>
      <c r="C881" t="s">
        <v>26</v>
      </c>
      <c r="D881">
        <v>511910</v>
      </c>
      <c r="E881">
        <v>700000</v>
      </c>
      <c r="F881" t="s">
        <v>13</v>
      </c>
      <c r="G881" t="s">
        <v>14</v>
      </c>
      <c r="H881">
        <v>3</v>
      </c>
      <c r="I881">
        <v>1</v>
      </c>
      <c r="J881">
        <v>952</v>
      </c>
      <c r="K881">
        <v>1.0250330000000001</v>
      </c>
      <c r="L881" t="s">
        <v>22</v>
      </c>
      <c r="M881">
        <f>V3__67[[#This Row],[Sale Price]]/V3__67[[#This Row],[carpet_area]]</f>
        <v>735.29411764705878</v>
      </c>
      <c r="N881">
        <f>IF(OR(V3__67[[#This Row],[Estimated Value]]="",V3__67[[#This Row],[Estimated Value]]=0),"",V3__67[[#This Row],[Sale Price]]-V3__67[[#This Row],[Estimated Value]])</f>
        <v>188090</v>
      </c>
      <c r="O881">
        <f>IF(OR(V3__67[[#This Row],[Estimated Value]]="",V3__67[[#This Row],[Estimated Value]]=0),"",(V3__67[[#This Row],[Sale Price]]-V3__67[[#This Row],[Estimated Value]])/V3__67[[#This Row],[Estimated Value]])</f>
        <v>0.36742786817995349</v>
      </c>
      <c r="P881" t="str">
        <f t="shared" si="13"/>
        <v>Above Estimate</v>
      </c>
    </row>
    <row r="882" spans="1:16" x14ac:dyDescent="0.3">
      <c r="A882" s="1">
        <v>40755</v>
      </c>
      <c r="B882">
        <v>2011</v>
      </c>
      <c r="C882" t="s">
        <v>21</v>
      </c>
      <c r="D882">
        <v>8946770</v>
      </c>
      <c r="E882">
        <v>748251</v>
      </c>
      <c r="F882" t="s">
        <v>13</v>
      </c>
      <c r="G882" t="s">
        <v>14</v>
      </c>
      <c r="H882">
        <v>3</v>
      </c>
      <c r="I882">
        <v>3</v>
      </c>
      <c r="J882">
        <v>1060</v>
      </c>
      <c r="K882">
        <v>1.0250330000000001</v>
      </c>
      <c r="L882" t="s">
        <v>25</v>
      </c>
      <c r="M882">
        <f>V3__67[[#This Row],[Sale Price]]/V3__67[[#This Row],[carpet_area]]</f>
        <v>705.89716981132074</v>
      </c>
      <c r="N882">
        <f>IF(OR(V3__67[[#This Row],[Estimated Value]]="",V3__67[[#This Row],[Estimated Value]]=0),"",V3__67[[#This Row],[Sale Price]]-V3__67[[#This Row],[Estimated Value]])</f>
        <v>-8198519</v>
      </c>
      <c r="O882">
        <f>IF(OR(V3__67[[#This Row],[Estimated Value]]="",V3__67[[#This Row],[Estimated Value]]=0),"",(V3__67[[#This Row],[Sale Price]]-V3__67[[#This Row],[Estimated Value]])/V3__67[[#This Row],[Estimated Value]])</f>
        <v>-0.91636635344375683</v>
      </c>
      <c r="P882" t="str">
        <f t="shared" si="13"/>
        <v>Below Estimate</v>
      </c>
    </row>
    <row r="883" spans="1:16" x14ac:dyDescent="0.3">
      <c r="A883" s="1">
        <v>40755</v>
      </c>
      <c r="B883">
        <v>2011</v>
      </c>
      <c r="C883" t="s">
        <v>21</v>
      </c>
      <c r="D883">
        <v>8946770</v>
      </c>
      <c r="E883">
        <v>18151749</v>
      </c>
      <c r="F883" t="s">
        <v>13</v>
      </c>
      <c r="G883" t="s">
        <v>14</v>
      </c>
      <c r="H883">
        <v>3</v>
      </c>
      <c r="I883">
        <v>3</v>
      </c>
      <c r="J883">
        <v>1041</v>
      </c>
      <c r="K883">
        <v>1.0250330000000001</v>
      </c>
      <c r="L883" t="s">
        <v>15</v>
      </c>
      <c r="M883">
        <f>V3__67[[#This Row],[Sale Price]]/V3__67[[#This Row],[carpet_area]]</f>
        <v>17436.838616714696</v>
      </c>
      <c r="N883">
        <f>IF(OR(V3__67[[#This Row],[Estimated Value]]="",V3__67[[#This Row],[Estimated Value]]=0),"",V3__67[[#This Row],[Sale Price]]-V3__67[[#This Row],[Estimated Value]])</f>
        <v>9204979</v>
      </c>
      <c r="O883">
        <f>IF(OR(V3__67[[#This Row],[Estimated Value]]="",V3__67[[#This Row],[Estimated Value]]=0),"",(V3__67[[#This Row],[Sale Price]]-V3__67[[#This Row],[Estimated Value]])/V3__67[[#This Row],[Estimated Value]])</f>
        <v>1.0288605832048885</v>
      </c>
      <c r="P883" t="str">
        <f t="shared" si="13"/>
        <v>Above Estimate</v>
      </c>
    </row>
    <row r="884" spans="1:16" x14ac:dyDescent="0.3">
      <c r="A884" s="1">
        <v>40758</v>
      </c>
      <c r="B884">
        <v>2011</v>
      </c>
      <c r="C884" t="s">
        <v>26</v>
      </c>
      <c r="D884">
        <v>511840</v>
      </c>
      <c r="E884">
        <v>689270</v>
      </c>
      <c r="F884" t="s">
        <v>13</v>
      </c>
      <c r="G884" t="s">
        <v>14</v>
      </c>
      <c r="H884">
        <v>3</v>
      </c>
      <c r="I884">
        <v>3</v>
      </c>
      <c r="J884">
        <v>1079</v>
      </c>
      <c r="K884">
        <v>1.0250330000000001</v>
      </c>
      <c r="L884" t="s">
        <v>22</v>
      </c>
      <c r="M884">
        <f>V3__67[[#This Row],[Sale Price]]/V3__67[[#This Row],[carpet_area]]</f>
        <v>638.8044485634847</v>
      </c>
      <c r="N884">
        <f>IF(OR(V3__67[[#This Row],[Estimated Value]]="",V3__67[[#This Row],[Estimated Value]]=0),"",V3__67[[#This Row],[Sale Price]]-V3__67[[#This Row],[Estimated Value]])</f>
        <v>177430</v>
      </c>
      <c r="O884">
        <f>IF(OR(V3__67[[#This Row],[Estimated Value]]="",V3__67[[#This Row],[Estimated Value]]=0),"",(V3__67[[#This Row],[Sale Price]]-V3__67[[#This Row],[Estimated Value]])/V3__67[[#This Row],[Estimated Value]])</f>
        <v>0.34665129728040012</v>
      </c>
      <c r="P884" t="str">
        <f t="shared" si="13"/>
        <v>Above Estimate</v>
      </c>
    </row>
    <row r="885" spans="1:16" x14ac:dyDescent="0.3">
      <c r="A885" s="1">
        <v>40758</v>
      </c>
      <c r="B885">
        <v>2011</v>
      </c>
      <c r="C885" t="s">
        <v>12</v>
      </c>
      <c r="D885">
        <v>102390</v>
      </c>
      <c r="E885">
        <v>135000</v>
      </c>
      <c r="F885" t="s">
        <v>13</v>
      </c>
      <c r="G885" t="s">
        <v>14</v>
      </c>
      <c r="H885">
        <v>3</v>
      </c>
      <c r="I885">
        <v>1</v>
      </c>
      <c r="J885">
        <v>915</v>
      </c>
      <c r="K885">
        <v>1.0250330000000001</v>
      </c>
      <c r="L885" t="s">
        <v>16</v>
      </c>
      <c r="M885">
        <f>V3__67[[#This Row],[Sale Price]]/V3__67[[#This Row],[carpet_area]]</f>
        <v>147.54098360655738</v>
      </c>
      <c r="N885">
        <f>IF(OR(V3__67[[#This Row],[Estimated Value]]="",V3__67[[#This Row],[Estimated Value]]=0),"",V3__67[[#This Row],[Sale Price]]-V3__67[[#This Row],[Estimated Value]])</f>
        <v>32610</v>
      </c>
      <c r="O885">
        <f>IF(OR(V3__67[[#This Row],[Estimated Value]]="",V3__67[[#This Row],[Estimated Value]]=0),"",(V3__67[[#This Row],[Sale Price]]-V3__67[[#This Row],[Estimated Value]])/V3__67[[#This Row],[Estimated Value]])</f>
        <v>0.31848813360679756</v>
      </c>
      <c r="P885" t="str">
        <f t="shared" si="13"/>
        <v>Above Estimate</v>
      </c>
    </row>
    <row r="886" spans="1:16" x14ac:dyDescent="0.3">
      <c r="A886" s="1">
        <v>40758</v>
      </c>
      <c r="B886">
        <v>2011</v>
      </c>
      <c r="C886" t="s">
        <v>26</v>
      </c>
      <c r="D886">
        <v>508550</v>
      </c>
      <c r="E886">
        <v>625000</v>
      </c>
      <c r="F886" t="s">
        <v>13</v>
      </c>
      <c r="G886" t="s">
        <v>14</v>
      </c>
      <c r="H886">
        <v>3</v>
      </c>
      <c r="I886">
        <v>1</v>
      </c>
      <c r="J886">
        <v>922</v>
      </c>
      <c r="K886">
        <v>1.0250330000000001</v>
      </c>
      <c r="L886" t="s">
        <v>15</v>
      </c>
      <c r="M886">
        <f>V3__67[[#This Row],[Sale Price]]/V3__67[[#This Row],[carpet_area]]</f>
        <v>677.87418655097611</v>
      </c>
      <c r="N886">
        <f>IF(OR(V3__67[[#This Row],[Estimated Value]]="",V3__67[[#This Row],[Estimated Value]]=0),"",V3__67[[#This Row],[Sale Price]]-V3__67[[#This Row],[Estimated Value]])</f>
        <v>116450</v>
      </c>
      <c r="O886">
        <f>IF(OR(V3__67[[#This Row],[Estimated Value]]="",V3__67[[#This Row],[Estimated Value]]=0),"",(V3__67[[#This Row],[Sale Price]]-V3__67[[#This Row],[Estimated Value]])/V3__67[[#This Row],[Estimated Value]])</f>
        <v>0.22898436731884769</v>
      </c>
      <c r="P886" t="str">
        <f t="shared" si="13"/>
        <v>Above Estimate</v>
      </c>
    </row>
    <row r="887" spans="1:16" x14ac:dyDescent="0.3">
      <c r="A887" s="1">
        <v>40758</v>
      </c>
      <c r="B887">
        <v>2011</v>
      </c>
      <c r="C887" t="s">
        <v>26</v>
      </c>
      <c r="D887">
        <v>650230</v>
      </c>
      <c r="E887">
        <v>1137500</v>
      </c>
      <c r="F887" t="s">
        <v>13</v>
      </c>
      <c r="G887" t="s">
        <v>14</v>
      </c>
      <c r="H887">
        <v>3</v>
      </c>
      <c r="I887">
        <v>1</v>
      </c>
      <c r="J887">
        <v>907</v>
      </c>
      <c r="K887">
        <v>1.0250330000000001</v>
      </c>
      <c r="L887" t="s">
        <v>22</v>
      </c>
      <c r="M887">
        <f>V3__67[[#This Row],[Sale Price]]/V3__67[[#This Row],[carpet_area]]</f>
        <v>1254.1345093715545</v>
      </c>
      <c r="N887">
        <f>IF(OR(V3__67[[#This Row],[Estimated Value]]="",V3__67[[#This Row],[Estimated Value]]=0),"",V3__67[[#This Row],[Sale Price]]-V3__67[[#This Row],[Estimated Value]])</f>
        <v>487270</v>
      </c>
      <c r="O887">
        <f>IF(OR(V3__67[[#This Row],[Estimated Value]]="",V3__67[[#This Row],[Estimated Value]]=0),"",(V3__67[[#This Row],[Sale Price]]-V3__67[[#This Row],[Estimated Value]])/V3__67[[#This Row],[Estimated Value]])</f>
        <v>0.74938098826569055</v>
      </c>
      <c r="P887" t="str">
        <f t="shared" si="13"/>
        <v>Above Estimate</v>
      </c>
    </row>
    <row r="888" spans="1:16" x14ac:dyDescent="0.3">
      <c r="A888" s="1">
        <v>40759</v>
      </c>
      <c r="B888">
        <v>2011</v>
      </c>
      <c r="C888" t="s">
        <v>12</v>
      </c>
      <c r="D888">
        <v>96360</v>
      </c>
      <c r="E888">
        <v>121000</v>
      </c>
      <c r="F888" t="s">
        <v>13</v>
      </c>
      <c r="G888" t="s">
        <v>14</v>
      </c>
      <c r="H888">
        <v>3</v>
      </c>
      <c r="I888">
        <v>2</v>
      </c>
      <c r="J888">
        <v>1009</v>
      </c>
      <c r="K888">
        <v>1.0250330000000001</v>
      </c>
      <c r="L888" t="s">
        <v>15</v>
      </c>
      <c r="M888">
        <f>V3__67[[#This Row],[Sale Price]]/V3__67[[#This Row],[carpet_area]]</f>
        <v>119.9207135777998</v>
      </c>
      <c r="N888">
        <f>IF(OR(V3__67[[#This Row],[Estimated Value]]="",V3__67[[#This Row],[Estimated Value]]=0),"",V3__67[[#This Row],[Sale Price]]-V3__67[[#This Row],[Estimated Value]])</f>
        <v>24640</v>
      </c>
      <c r="O888">
        <f>IF(OR(V3__67[[#This Row],[Estimated Value]]="",V3__67[[#This Row],[Estimated Value]]=0),"",(V3__67[[#This Row],[Sale Price]]-V3__67[[#This Row],[Estimated Value]])/V3__67[[#This Row],[Estimated Value]])</f>
        <v>0.25570776255707761</v>
      </c>
      <c r="P888" t="str">
        <f t="shared" si="13"/>
        <v>Above Estimate</v>
      </c>
    </row>
    <row r="889" spans="1:16" x14ac:dyDescent="0.3">
      <c r="A889" s="1">
        <v>40759</v>
      </c>
      <c r="B889">
        <v>2011</v>
      </c>
      <c r="C889" t="s">
        <v>29</v>
      </c>
      <c r="D889">
        <v>240800</v>
      </c>
      <c r="E889">
        <v>335000</v>
      </c>
      <c r="F889" t="s">
        <v>13</v>
      </c>
      <c r="G889" t="s">
        <v>14</v>
      </c>
      <c r="H889">
        <v>3</v>
      </c>
      <c r="I889">
        <v>3</v>
      </c>
      <c r="J889">
        <v>980</v>
      </c>
      <c r="K889">
        <v>1.0250330000000001</v>
      </c>
      <c r="L889" t="s">
        <v>22</v>
      </c>
      <c r="M889">
        <f>V3__67[[#This Row],[Sale Price]]/V3__67[[#This Row],[carpet_area]]</f>
        <v>341.83673469387753</v>
      </c>
      <c r="N889">
        <f>IF(OR(V3__67[[#This Row],[Estimated Value]]="",V3__67[[#This Row],[Estimated Value]]=0),"",V3__67[[#This Row],[Sale Price]]-V3__67[[#This Row],[Estimated Value]])</f>
        <v>94200</v>
      </c>
      <c r="O889">
        <f>IF(OR(V3__67[[#This Row],[Estimated Value]]="",V3__67[[#This Row],[Estimated Value]]=0),"",(V3__67[[#This Row],[Sale Price]]-V3__67[[#This Row],[Estimated Value]])/V3__67[[#This Row],[Estimated Value]])</f>
        <v>0.39119601328903653</v>
      </c>
      <c r="P889" t="str">
        <f t="shared" si="13"/>
        <v>Above Estimate</v>
      </c>
    </row>
    <row r="890" spans="1:16" x14ac:dyDescent="0.3">
      <c r="A890" s="1">
        <v>40759</v>
      </c>
      <c r="B890">
        <v>2011</v>
      </c>
      <c r="C890" t="s">
        <v>26</v>
      </c>
      <c r="D890">
        <v>295610</v>
      </c>
      <c r="E890">
        <v>250000</v>
      </c>
      <c r="F890" t="s">
        <v>13</v>
      </c>
      <c r="G890" t="s">
        <v>14</v>
      </c>
      <c r="H890">
        <v>3</v>
      </c>
      <c r="I890">
        <v>2</v>
      </c>
      <c r="J890">
        <v>1064</v>
      </c>
      <c r="K890">
        <v>1.0250330000000001</v>
      </c>
      <c r="L890" t="s">
        <v>22</v>
      </c>
      <c r="M890">
        <f>V3__67[[#This Row],[Sale Price]]/V3__67[[#This Row],[carpet_area]]</f>
        <v>234.9624060150376</v>
      </c>
      <c r="N890">
        <f>IF(OR(V3__67[[#This Row],[Estimated Value]]="",V3__67[[#This Row],[Estimated Value]]=0),"",V3__67[[#This Row],[Sale Price]]-V3__67[[#This Row],[Estimated Value]])</f>
        <v>-45610</v>
      </c>
      <c r="O890">
        <f>IF(OR(V3__67[[#This Row],[Estimated Value]]="",V3__67[[#This Row],[Estimated Value]]=0),"",(V3__67[[#This Row],[Sale Price]]-V3__67[[#This Row],[Estimated Value]])/V3__67[[#This Row],[Estimated Value]])</f>
        <v>-0.15429112682250262</v>
      </c>
      <c r="P890" t="str">
        <f t="shared" si="13"/>
        <v>Below Estimate</v>
      </c>
    </row>
    <row r="891" spans="1:16" x14ac:dyDescent="0.3">
      <c r="A891" s="1">
        <v>40761</v>
      </c>
      <c r="B891">
        <v>2011</v>
      </c>
      <c r="C891" t="s">
        <v>30</v>
      </c>
      <c r="D891">
        <v>346130</v>
      </c>
      <c r="E891">
        <v>205000</v>
      </c>
      <c r="F891" t="s">
        <v>13</v>
      </c>
      <c r="G891" t="s">
        <v>14</v>
      </c>
      <c r="H891">
        <v>3</v>
      </c>
      <c r="I891">
        <v>3</v>
      </c>
      <c r="J891">
        <v>912</v>
      </c>
      <c r="K891">
        <v>1.0250330000000001</v>
      </c>
      <c r="L891" t="s">
        <v>15</v>
      </c>
      <c r="M891">
        <f>V3__67[[#This Row],[Sale Price]]/V3__67[[#This Row],[carpet_area]]</f>
        <v>224.78070175438597</v>
      </c>
      <c r="N891">
        <f>IF(OR(V3__67[[#This Row],[Estimated Value]]="",V3__67[[#This Row],[Estimated Value]]=0),"",V3__67[[#This Row],[Sale Price]]-V3__67[[#This Row],[Estimated Value]])</f>
        <v>-141130</v>
      </c>
      <c r="O891">
        <f>IF(OR(V3__67[[#This Row],[Estimated Value]]="",V3__67[[#This Row],[Estimated Value]]=0),"",(V3__67[[#This Row],[Sale Price]]-V3__67[[#This Row],[Estimated Value]])/V3__67[[#This Row],[Estimated Value]])</f>
        <v>-0.40773697743622339</v>
      </c>
      <c r="P891" t="str">
        <f t="shared" si="13"/>
        <v>Below Estimate</v>
      </c>
    </row>
    <row r="892" spans="1:16" x14ac:dyDescent="0.3">
      <c r="A892" s="1">
        <v>40761</v>
      </c>
      <c r="B892">
        <v>2011</v>
      </c>
      <c r="C892" t="s">
        <v>26</v>
      </c>
      <c r="D892">
        <v>339360</v>
      </c>
      <c r="E892">
        <v>478000</v>
      </c>
      <c r="F892" t="s">
        <v>19</v>
      </c>
      <c r="G892" t="s">
        <v>20</v>
      </c>
      <c r="H892">
        <v>4</v>
      </c>
      <c r="I892">
        <v>3</v>
      </c>
      <c r="J892">
        <v>1241</v>
      </c>
      <c r="K892">
        <v>1.0250330000000001</v>
      </c>
      <c r="L892" t="s">
        <v>16</v>
      </c>
      <c r="M892">
        <f>V3__67[[#This Row],[Sale Price]]/V3__67[[#This Row],[carpet_area]]</f>
        <v>385.17324738114422</v>
      </c>
      <c r="N892">
        <f>IF(OR(V3__67[[#This Row],[Estimated Value]]="",V3__67[[#This Row],[Estimated Value]]=0),"",V3__67[[#This Row],[Sale Price]]-V3__67[[#This Row],[Estimated Value]])</f>
        <v>138640</v>
      </c>
      <c r="O892">
        <f>IF(OR(V3__67[[#This Row],[Estimated Value]]="",V3__67[[#This Row],[Estimated Value]]=0),"",(V3__67[[#This Row],[Sale Price]]-V3__67[[#This Row],[Estimated Value]])/V3__67[[#This Row],[Estimated Value]])</f>
        <v>0.40853371051390852</v>
      </c>
      <c r="P892" t="str">
        <f t="shared" si="13"/>
        <v>Above Estimate</v>
      </c>
    </row>
    <row r="893" spans="1:16" x14ac:dyDescent="0.3">
      <c r="A893" s="1">
        <v>40765</v>
      </c>
      <c r="B893">
        <v>2011</v>
      </c>
      <c r="C893" t="s">
        <v>29</v>
      </c>
      <c r="D893">
        <v>186500</v>
      </c>
      <c r="E893">
        <v>264900</v>
      </c>
      <c r="F893" t="s">
        <v>13</v>
      </c>
      <c r="G893" t="s">
        <v>14</v>
      </c>
      <c r="H893">
        <v>3</v>
      </c>
      <c r="I893">
        <v>1</v>
      </c>
      <c r="J893">
        <v>972</v>
      </c>
      <c r="K893">
        <v>1.0250330000000001</v>
      </c>
      <c r="L893" t="s">
        <v>22</v>
      </c>
      <c r="M893">
        <f>V3__67[[#This Row],[Sale Price]]/V3__67[[#This Row],[carpet_area]]</f>
        <v>272.53086419753089</v>
      </c>
      <c r="N893">
        <f>IF(OR(V3__67[[#This Row],[Estimated Value]]="",V3__67[[#This Row],[Estimated Value]]=0),"",V3__67[[#This Row],[Sale Price]]-V3__67[[#This Row],[Estimated Value]])</f>
        <v>78400</v>
      </c>
      <c r="O893">
        <f>IF(OR(V3__67[[#This Row],[Estimated Value]]="",V3__67[[#This Row],[Estimated Value]]=0),"",(V3__67[[#This Row],[Sale Price]]-V3__67[[#This Row],[Estimated Value]])/V3__67[[#This Row],[Estimated Value]])</f>
        <v>0.42037533512064346</v>
      </c>
      <c r="P893" t="str">
        <f t="shared" si="13"/>
        <v>Above Estimate</v>
      </c>
    </row>
    <row r="894" spans="1:16" x14ac:dyDescent="0.3">
      <c r="A894" s="1">
        <v>40765</v>
      </c>
      <c r="B894">
        <v>2011</v>
      </c>
      <c r="C894" t="s">
        <v>21</v>
      </c>
      <c r="D894">
        <v>447930</v>
      </c>
      <c r="E894">
        <v>607500</v>
      </c>
      <c r="F894" t="s">
        <v>13</v>
      </c>
      <c r="G894" t="s">
        <v>14</v>
      </c>
      <c r="H894">
        <v>3</v>
      </c>
      <c r="I894">
        <v>3</v>
      </c>
      <c r="J894">
        <v>921</v>
      </c>
      <c r="K894">
        <v>1.0250330000000001</v>
      </c>
      <c r="L894" t="s">
        <v>16</v>
      </c>
      <c r="M894">
        <f>V3__67[[#This Row],[Sale Price]]/V3__67[[#This Row],[carpet_area]]</f>
        <v>659.6091205211726</v>
      </c>
      <c r="N894">
        <f>IF(OR(V3__67[[#This Row],[Estimated Value]]="",V3__67[[#This Row],[Estimated Value]]=0),"",V3__67[[#This Row],[Sale Price]]-V3__67[[#This Row],[Estimated Value]])</f>
        <v>159570</v>
      </c>
      <c r="O894">
        <f>IF(OR(V3__67[[#This Row],[Estimated Value]]="",V3__67[[#This Row],[Estimated Value]]=0),"",(V3__67[[#This Row],[Sale Price]]-V3__67[[#This Row],[Estimated Value]])/V3__67[[#This Row],[Estimated Value]])</f>
        <v>0.3562386980108499</v>
      </c>
      <c r="P894" t="str">
        <f t="shared" si="13"/>
        <v>Above Estimate</v>
      </c>
    </row>
    <row r="895" spans="1:16" x14ac:dyDescent="0.3">
      <c r="A895" s="1">
        <v>40765</v>
      </c>
      <c r="B895">
        <v>2011</v>
      </c>
      <c r="C895" t="s">
        <v>12</v>
      </c>
      <c r="D895">
        <v>78770</v>
      </c>
      <c r="E895">
        <v>55000</v>
      </c>
      <c r="F895" t="s">
        <v>13</v>
      </c>
      <c r="G895" t="s">
        <v>14</v>
      </c>
      <c r="H895">
        <v>3</v>
      </c>
      <c r="I895">
        <v>1</v>
      </c>
      <c r="J895">
        <v>911</v>
      </c>
      <c r="K895">
        <v>1.0250330000000001</v>
      </c>
      <c r="L895" t="s">
        <v>16</v>
      </c>
      <c r="M895">
        <f>V3__67[[#This Row],[Sale Price]]/V3__67[[#This Row],[carpet_area]]</f>
        <v>60.373216245883647</v>
      </c>
      <c r="N895">
        <f>IF(OR(V3__67[[#This Row],[Estimated Value]]="",V3__67[[#This Row],[Estimated Value]]=0),"",V3__67[[#This Row],[Sale Price]]-V3__67[[#This Row],[Estimated Value]])</f>
        <v>-23770</v>
      </c>
      <c r="O895">
        <f>IF(OR(V3__67[[#This Row],[Estimated Value]]="",V3__67[[#This Row],[Estimated Value]]=0),"",(V3__67[[#This Row],[Sale Price]]-V3__67[[#This Row],[Estimated Value]])/V3__67[[#This Row],[Estimated Value]])</f>
        <v>-0.30176463120477337</v>
      </c>
      <c r="P895" t="str">
        <f t="shared" si="13"/>
        <v>Below Estimate</v>
      </c>
    </row>
    <row r="896" spans="1:16" x14ac:dyDescent="0.3">
      <c r="A896" s="1">
        <v>40767</v>
      </c>
      <c r="B896">
        <v>2011</v>
      </c>
      <c r="C896" t="s">
        <v>26</v>
      </c>
      <c r="D896">
        <v>448280</v>
      </c>
      <c r="E896">
        <v>590000</v>
      </c>
      <c r="F896" t="s">
        <v>13</v>
      </c>
      <c r="G896" t="s">
        <v>14</v>
      </c>
      <c r="H896">
        <v>3</v>
      </c>
      <c r="I896">
        <v>2</v>
      </c>
      <c r="J896">
        <v>1038</v>
      </c>
      <c r="K896">
        <v>1.0250330000000001</v>
      </c>
      <c r="L896" t="s">
        <v>16</v>
      </c>
      <c r="M896">
        <f>V3__67[[#This Row],[Sale Price]]/V3__67[[#This Row],[carpet_area]]</f>
        <v>568.40077071290943</v>
      </c>
      <c r="N896">
        <f>IF(OR(V3__67[[#This Row],[Estimated Value]]="",V3__67[[#This Row],[Estimated Value]]=0),"",V3__67[[#This Row],[Sale Price]]-V3__67[[#This Row],[Estimated Value]])</f>
        <v>141720</v>
      </c>
      <c r="O896">
        <f>IF(OR(V3__67[[#This Row],[Estimated Value]]="",V3__67[[#This Row],[Estimated Value]]=0),"",(V3__67[[#This Row],[Sale Price]]-V3__67[[#This Row],[Estimated Value]])/V3__67[[#This Row],[Estimated Value]])</f>
        <v>0.31614169715356472</v>
      </c>
      <c r="P896" t="str">
        <f t="shared" si="13"/>
        <v>Above Estimate</v>
      </c>
    </row>
    <row r="897" spans="1:16" x14ac:dyDescent="0.3">
      <c r="A897" s="1">
        <v>40767</v>
      </c>
      <c r="B897">
        <v>2011</v>
      </c>
      <c r="C897" t="s">
        <v>26</v>
      </c>
      <c r="D897">
        <v>364910</v>
      </c>
      <c r="E897">
        <v>515000</v>
      </c>
      <c r="F897" t="s">
        <v>13</v>
      </c>
      <c r="G897" t="s">
        <v>14</v>
      </c>
      <c r="H897">
        <v>3</v>
      </c>
      <c r="I897">
        <v>1</v>
      </c>
      <c r="J897">
        <v>1011</v>
      </c>
      <c r="K897">
        <v>1.0250330000000001</v>
      </c>
      <c r="L897" t="s">
        <v>25</v>
      </c>
      <c r="M897">
        <f>V3__67[[#This Row],[Sale Price]]/V3__67[[#This Row],[carpet_area]]</f>
        <v>509.39663699307619</v>
      </c>
      <c r="N897">
        <f>IF(OR(V3__67[[#This Row],[Estimated Value]]="",V3__67[[#This Row],[Estimated Value]]=0),"",V3__67[[#This Row],[Sale Price]]-V3__67[[#This Row],[Estimated Value]])</f>
        <v>150090</v>
      </c>
      <c r="O897">
        <f>IF(OR(V3__67[[#This Row],[Estimated Value]]="",V3__67[[#This Row],[Estimated Value]]=0),"",(V3__67[[#This Row],[Sale Price]]-V3__67[[#This Row],[Estimated Value]])/V3__67[[#This Row],[Estimated Value]])</f>
        <v>0.41130689759118688</v>
      </c>
      <c r="P897" t="str">
        <f t="shared" si="13"/>
        <v>Above Estimate</v>
      </c>
    </row>
    <row r="898" spans="1:16" x14ac:dyDescent="0.3">
      <c r="A898" s="1">
        <v>40768</v>
      </c>
      <c r="B898">
        <v>2011</v>
      </c>
      <c r="C898" t="s">
        <v>21</v>
      </c>
      <c r="D898">
        <v>321650</v>
      </c>
      <c r="E898">
        <v>568400</v>
      </c>
      <c r="F898" t="s">
        <v>13</v>
      </c>
      <c r="G898" t="s">
        <v>14</v>
      </c>
      <c r="H898">
        <v>3</v>
      </c>
      <c r="I898">
        <v>2</v>
      </c>
      <c r="J898">
        <v>955</v>
      </c>
      <c r="K898">
        <v>1.0250330000000001</v>
      </c>
      <c r="L898" t="s">
        <v>22</v>
      </c>
      <c r="M898">
        <f>V3__67[[#This Row],[Sale Price]]/V3__67[[#This Row],[carpet_area]]</f>
        <v>595.18324607329839</v>
      </c>
      <c r="N898">
        <f>IF(OR(V3__67[[#This Row],[Estimated Value]]="",V3__67[[#This Row],[Estimated Value]]=0),"",V3__67[[#This Row],[Sale Price]]-V3__67[[#This Row],[Estimated Value]])</f>
        <v>246750</v>
      </c>
      <c r="O898">
        <f>IF(OR(V3__67[[#This Row],[Estimated Value]]="",V3__67[[#This Row],[Estimated Value]]=0),"",(V3__67[[#This Row],[Sale Price]]-V3__67[[#This Row],[Estimated Value]])/V3__67[[#This Row],[Estimated Value]])</f>
        <v>0.76713819368879221</v>
      </c>
      <c r="P898" t="str">
        <f t="shared" ref="P898:P961" si="14">IF(N898="","No Estimate",IF(N898&gt;0,"Above Estimate",IF(N898&lt;0,"Below Estimate","At Estimate")))</f>
        <v>Above Estimate</v>
      </c>
    </row>
    <row r="899" spans="1:16" x14ac:dyDescent="0.3">
      <c r="A899" s="1">
        <v>40768</v>
      </c>
      <c r="B899">
        <v>2011</v>
      </c>
      <c r="C899" t="s">
        <v>30</v>
      </c>
      <c r="D899">
        <v>563600</v>
      </c>
      <c r="E899">
        <v>700000</v>
      </c>
      <c r="F899" t="s">
        <v>13</v>
      </c>
      <c r="G899" t="s">
        <v>14</v>
      </c>
      <c r="H899">
        <v>3</v>
      </c>
      <c r="I899">
        <v>3</v>
      </c>
      <c r="J899">
        <v>992</v>
      </c>
      <c r="K899">
        <v>1.0250330000000001</v>
      </c>
      <c r="L899" t="s">
        <v>25</v>
      </c>
      <c r="M899">
        <f>V3__67[[#This Row],[Sale Price]]/V3__67[[#This Row],[carpet_area]]</f>
        <v>705.64516129032256</v>
      </c>
      <c r="N899">
        <f>IF(OR(V3__67[[#This Row],[Estimated Value]]="",V3__67[[#This Row],[Estimated Value]]=0),"",V3__67[[#This Row],[Sale Price]]-V3__67[[#This Row],[Estimated Value]])</f>
        <v>136400</v>
      </c>
      <c r="O899">
        <f>IF(OR(V3__67[[#This Row],[Estimated Value]]="",V3__67[[#This Row],[Estimated Value]]=0),"",(V3__67[[#This Row],[Sale Price]]-V3__67[[#This Row],[Estimated Value]])/V3__67[[#This Row],[Estimated Value]])</f>
        <v>0.24201561391057488</v>
      </c>
      <c r="P899" t="str">
        <f t="shared" si="14"/>
        <v>Above Estimate</v>
      </c>
    </row>
    <row r="900" spans="1:16" x14ac:dyDescent="0.3">
      <c r="A900" s="1">
        <v>40769</v>
      </c>
      <c r="B900">
        <v>2011</v>
      </c>
      <c r="C900" t="s">
        <v>12</v>
      </c>
      <c r="D900">
        <v>88610</v>
      </c>
      <c r="E900">
        <v>121500</v>
      </c>
      <c r="F900" t="s">
        <v>13</v>
      </c>
      <c r="G900" t="s">
        <v>14</v>
      </c>
      <c r="H900">
        <v>3</v>
      </c>
      <c r="I900">
        <v>1</v>
      </c>
      <c r="J900">
        <v>993</v>
      </c>
      <c r="K900">
        <v>1.0250330000000001</v>
      </c>
      <c r="L900" t="s">
        <v>16</v>
      </c>
      <c r="M900">
        <f>V3__67[[#This Row],[Sale Price]]/V3__67[[#This Row],[carpet_area]]</f>
        <v>122.35649546827794</v>
      </c>
      <c r="N900">
        <f>IF(OR(V3__67[[#This Row],[Estimated Value]]="",V3__67[[#This Row],[Estimated Value]]=0),"",V3__67[[#This Row],[Sale Price]]-V3__67[[#This Row],[Estimated Value]])</f>
        <v>32890</v>
      </c>
      <c r="O900">
        <f>IF(OR(V3__67[[#This Row],[Estimated Value]]="",V3__67[[#This Row],[Estimated Value]]=0),"",(V3__67[[#This Row],[Sale Price]]-V3__67[[#This Row],[Estimated Value]])/V3__67[[#This Row],[Estimated Value]])</f>
        <v>0.37117706805101003</v>
      </c>
      <c r="P900" t="str">
        <f t="shared" si="14"/>
        <v>Above Estimate</v>
      </c>
    </row>
    <row r="901" spans="1:16" x14ac:dyDescent="0.3">
      <c r="A901" s="1">
        <v>40772</v>
      </c>
      <c r="B901">
        <v>2011</v>
      </c>
      <c r="C901" t="s">
        <v>21</v>
      </c>
      <c r="D901">
        <v>2349060</v>
      </c>
      <c r="E901">
        <v>2500000</v>
      </c>
      <c r="F901" t="s">
        <v>13</v>
      </c>
      <c r="G901" t="s">
        <v>14</v>
      </c>
      <c r="H901">
        <v>3</v>
      </c>
      <c r="I901">
        <v>2</v>
      </c>
      <c r="J901">
        <v>1018</v>
      </c>
      <c r="K901">
        <v>1.0250330000000001</v>
      </c>
      <c r="L901" t="s">
        <v>22</v>
      </c>
      <c r="M901">
        <f>V3__67[[#This Row],[Sale Price]]/V3__67[[#This Row],[carpet_area]]</f>
        <v>2455.7956777996069</v>
      </c>
      <c r="N901">
        <f>IF(OR(V3__67[[#This Row],[Estimated Value]]="",V3__67[[#This Row],[Estimated Value]]=0),"",V3__67[[#This Row],[Sale Price]]-V3__67[[#This Row],[Estimated Value]])</f>
        <v>150940</v>
      </c>
      <c r="O901">
        <f>IF(OR(V3__67[[#This Row],[Estimated Value]]="",V3__67[[#This Row],[Estimated Value]]=0),"",(V3__67[[#This Row],[Sale Price]]-V3__67[[#This Row],[Estimated Value]])/V3__67[[#This Row],[Estimated Value]])</f>
        <v>6.4255489429814475E-2</v>
      </c>
      <c r="P901" t="str">
        <f t="shared" si="14"/>
        <v>Above Estimate</v>
      </c>
    </row>
    <row r="902" spans="1:16" x14ac:dyDescent="0.3">
      <c r="A902" s="1">
        <v>40772</v>
      </c>
      <c r="B902">
        <v>2011</v>
      </c>
      <c r="C902" t="s">
        <v>30</v>
      </c>
      <c r="D902">
        <v>1150810</v>
      </c>
      <c r="E902">
        <v>1399000</v>
      </c>
      <c r="F902" t="s">
        <v>13</v>
      </c>
      <c r="G902" t="s">
        <v>14</v>
      </c>
      <c r="H902">
        <v>3</v>
      </c>
      <c r="I902">
        <v>2</v>
      </c>
      <c r="J902">
        <v>1054</v>
      </c>
      <c r="K902">
        <v>1.0250330000000001</v>
      </c>
      <c r="L902" t="s">
        <v>16</v>
      </c>
      <c r="M902">
        <f>V3__67[[#This Row],[Sale Price]]/V3__67[[#This Row],[carpet_area]]</f>
        <v>1327.3244781783681</v>
      </c>
      <c r="N902">
        <f>IF(OR(V3__67[[#This Row],[Estimated Value]]="",V3__67[[#This Row],[Estimated Value]]=0),"",V3__67[[#This Row],[Sale Price]]-V3__67[[#This Row],[Estimated Value]])</f>
        <v>248190</v>
      </c>
      <c r="O902">
        <f>IF(OR(V3__67[[#This Row],[Estimated Value]]="",V3__67[[#This Row],[Estimated Value]]=0),"",(V3__67[[#This Row],[Sale Price]]-V3__67[[#This Row],[Estimated Value]])/V3__67[[#This Row],[Estimated Value]])</f>
        <v>0.21566548778686317</v>
      </c>
      <c r="P902" t="str">
        <f t="shared" si="14"/>
        <v>Above Estimate</v>
      </c>
    </row>
    <row r="903" spans="1:16" x14ac:dyDescent="0.3">
      <c r="A903" s="1">
        <v>40772</v>
      </c>
      <c r="B903">
        <v>2011</v>
      </c>
      <c r="C903" t="s">
        <v>26</v>
      </c>
      <c r="D903">
        <v>843010</v>
      </c>
      <c r="E903">
        <v>1100000</v>
      </c>
      <c r="F903" t="s">
        <v>13</v>
      </c>
      <c r="G903" t="s">
        <v>14</v>
      </c>
      <c r="H903">
        <v>3</v>
      </c>
      <c r="I903">
        <v>3</v>
      </c>
      <c r="J903">
        <v>987</v>
      </c>
      <c r="K903">
        <v>1.0250330000000001</v>
      </c>
      <c r="L903" t="s">
        <v>25</v>
      </c>
      <c r="M903">
        <f>V3__67[[#This Row],[Sale Price]]/V3__67[[#This Row],[carpet_area]]</f>
        <v>1114.4883485309017</v>
      </c>
      <c r="N903">
        <f>IF(OR(V3__67[[#This Row],[Estimated Value]]="",V3__67[[#This Row],[Estimated Value]]=0),"",V3__67[[#This Row],[Sale Price]]-V3__67[[#This Row],[Estimated Value]])</f>
        <v>256990</v>
      </c>
      <c r="O903">
        <f>IF(OR(V3__67[[#This Row],[Estimated Value]]="",V3__67[[#This Row],[Estimated Value]]=0),"",(V3__67[[#This Row],[Sale Price]]-V3__67[[#This Row],[Estimated Value]])/V3__67[[#This Row],[Estimated Value]])</f>
        <v>0.30484810381846006</v>
      </c>
      <c r="P903" t="str">
        <f t="shared" si="14"/>
        <v>Above Estimate</v>
      </c>
    </row>
    <row r="904" spans="1:16" x14ac:dyDescent="0.3">
      <c r="A904" s="1">
        <v>40772</v>
      </c>
      <c r="B904">
        <v>2011</v>
      </c>
      <c r="C904" t="s">
        <v>29</v>
      </c>
      <c r="D904">
        <v>236800</v>
      </c>
      <c r="E904">
        <v>360000</v>
      </c>
      <c r="F904" t="s">
        <v>13</v>
      </c>
      <c r="G904" t="s">
        <v>14</v>
      </c>
      <c r="H904">
        <v>3</v>
      </c>
      <c r="I904">
        <v>2</v>
      </c>
      <c r="J904">
        <v>997</v>
      </c>
      <c r="K904">
        <v>1.0250330000000001</v>
      </c>
      <c r="L904" t="s">
        <v>15</v>
      </c>
      <c r="M904">
        <f>V3__67[[#This Row],[Sale Price]]/V3__67[[#This Row],[carpet_area]]</f>
        <v>361.08324974924773</v>
      </c>
      <c r="N904">
        <f>IF(OR(V3__67[[#This Row],[Estimated Value]]="",V3__67[[#This Row],[Estimated Value]]=0),"",V3__67[[#This Row],[Sale Price]]-V3__67[[#This Row],[Estimated Value]])</f>
        <v>123200</v>
      </c>
      <c r="O904">
        <f>IF(OR(V3__67[[#This Row],[Estimated Value]]="",V3__67[[#This Row],[Estimated Value]]=0),"",(V3__67[[#This Row],[Sale Price]]-V3__67[[#This Row],[Estimated Value]])/V3__67[[#This Row],[Estimated Value]])</f>
        <v>0.52027027027027029</v>
      </c>
      <c r="P904" t="str">
        <f t="shared" si="14"/>
        <v>Above Estimate</v>
      </c>
    </row>
    <row r="905" spans="1:16" x14ac:dyDescent="0.3">
      <c r="A905" s="1">
        <v>40772</v>
      </c>
      <c r="B905">
        <v>2011</v>
      </c>
      <c r="C905" t="s">
        <v>29</v>
      </c>
      <c r="D905">
        <v>132600</v>
      </c>
      <c r="E905">
        <v>193500</v>
      </c>
      <c r="F905" t="s">
        <v>13</v>
      </c>
      <c r="G905" t="s">
        <v>14</v>
      </c>
      <c r="H905">
        <v>3</v>
      </c>
      <c r="I905">
        <v>3</v>
      </c>
      <c r="J905">
        <v>908</v>
      </c>
      <c r="K905">
        <v>1.0250330000000001</v>
      </c>
      <c r="L905" t="s">
        <v>22</v>
      </c>
      <c r="M905">
        <f>V3__67[[#This Row],[Sale Price]]/V3__67[[#This Row],[carpet_area]]</f>
        <v>213.10572687224669</v>
      </c>
      <c r="N905">
        <f>IF(OR(V3__67[[#This Row],[Estimated Value]]="",V3__67[[#This Row],[Estimated Value]]=0),"",V3__67[[#This Row],[Sale Price]]-V3__67[[#This Row],[Estimated Value]])</f>
        <v>60900</v>
      </c>
      <c r="O905">
        <f>IF(OR(V3__67[[#This Row],[Estimated Value]]="",V3__67[[#This Row],[Estimated Value]]=0),"",(V3__67[[#This Row],[Sale Price]]-V3__67[[#This Row],[Estimated Value]])/V3__67[[#This Row],[Estimated Value]])</f>
        <v>0.45927601809954749</v>
      </c>
      <c r="P905" t="str">
        <f t="shared" si="14"/>
        <v>Above Estimate</v>
      </c>
    </row>
    <row r="906" spans="1:16" x14ac:dyDescent="0.3">
      <c r="A906" s="1">
        <v>40772</v>
      </c>
      <c r="B906">
        <v>2011</v>
      </c>
      <c r="C906" t="s">
        <v>29</v>
      </c>
      <c r="D906">
        <v>275200</v>
      </c>
      <c r="E906">
        <v>355000</v>
      </c>
      <c r="F906" t="s">
        <v>13</v>
      </c>
      <c r="G906" t="s">
        <v>14</v>
      </c>
      <c r="H906">
        <v>3</v>
      </c>
      <c r="I906">
        <v>2</v>
      </c>
      <c r="J906">
        <v>910</v>
      </c>
      <c r="K906">
        <v>1.0250330000000001</v>
      </c>
      <c r="L906" t="s">
        <v>22</v>
      </c>
      <c r="M906">
        <f>V3__67[[#This Row],[Sale Price]]/V3__67[[#This Row],[carpet_area]]</f>
        <v>390.1098901098901</v>
      </c>
      <c r="N906">
        <f>IF(OR(V3__67[[#This Row],[Estimated Value]]="",V3__67[[#This Row],[Estimated Value]]=0),"",V3__67[[#This Row],[Sale Price]]-V3__67[[#This Row],[Estimated Value]])</f>
        <v>79800</v>
      </c>
      <c r="O906">
        <f>IF(OR(V3__67[[#This Row],[Estimated Value]]="",V3__67[[#This Row],[Estimated Value]]=0),"",(V3__67[[#This Row],[Sale Price]]-V3__67[[#This Row],[Estimated Value]])/V3__67[[#This Row],[Estimated Value]])</f>
        <v>0.28997093023255816</v>
      </c>
      <c r="P906" t="str">
        <f t="shared" si="14"/>
        <v>Above Estimate</v>
      </c>
    </row>
    <row r="907" spans="1:16" x14ac:dyDescent="0.3">
      <c r="A907" s="1">
        <v>40772</v>
      </c>
      <c r="B907">
        <v>2011</v>
      </c>
      <c r="C907" t="s">
        <v>26</v>
      </c>
      <c r="D907">
        <v>614670</v>
      </c>
      <c r="E907">
        <v>710000</v>
      </c>
      <c r="F907" t="s">
        <v>13</v>
      </c>
      <c r="G907" t="s">
        <v>14</v>
      </c>
      <c r="H907">
        <v>3</v>
      </c>
      <c r="I907">
        <v>2</v>
      </c>
      <c r="J907">
        <v>1058</v>
      </c>
      <c r="K907">
        <v>1.0250330000000001</v>
      </c>
      <c r="L907" t="s">
        <v>22</v>
      </c>
      <c r="M907">
        <f>V3__67[[#This Row],[Sale Price]]/V3__67[[#This Row],[carpet_area]]</f>
        <v>671.07750472589794</v>
      </c>
      <c r="N907">
        <f>IF(OR(V3__67[[#This Row],[Estimated Value]]="",V3__67[[#This Row],[Estimated Value]]=0),"",V3__67[[#This Row],[Sale Price]]-V3__67[[#This Row],[Estimated Value]])</f>
        <v>95330</v>
      </c>
      <c r="O907">
        <f>IF(OR(V3__67[[#This Row],[Estimated Value]]="",V3__67[[#This Row],[Estimated Value]]=0),"",(V3__67[[#This Row],[Sale Price]]-V3__67[[#This Row],[Estimated Value]])/V3__67[[#This Row],[Estimated Value]])</f>
        <v>0.15509134982999007</v>
      </c>
      <c r="P907" t="str">
        <f t="shared" si="14"/>
        <v>Above Estimate</v>
      </c>
    </row>
    <row r="908" spans="1:16" x14ac:dyDescent="0.3">
      <c r="A908" s="1">
        <v>40774</v>
      </c>
      <c r="B908">
        <v>2011</v>
      </c>
      <c r="C908" t="s">
        <v>21</v>
      </c>
      <c r="D908">
        <v>1267280</v>
      </c>
      <c r="E908">
        <v>2260000</v>
      </c>
      <c r="F908" t="s">
        <v>13</v>
      </c>
      <c r="G908" t="s">
        <v>14</v>
      </c>
      <c r="H908">
        <v>3</v>
      </c>
      <c r="I908">
        <v>2</v>
      </c>
      <c r="J908">
        <v>910</v>
      </c>
      <c r="K908">
        <v>1.0250330000000001</v>
      </c>
      <c r="L908" t="s">
        <v>15</v>
      </c>
      <c r="M908">
        <f>V3__67[[#This Row],[Sale Price]]/V3__67[[#This Row],[carpet_area]]</f>
        <v>2483.5164835164837</v>
      </c>
      <c r="N908">
        <f>IF(OR(V3__67[[#This Row],[Estimated Value]]="",V3__67[[#This Row],[Estimated Value]]=0),"",V3__67[[#This Row],[Sale Price]]-V3__67[[#This Row],[Estimated Value]])</f>
        <v>992720</v>
      </c>
      <c r="O908">
        <f>IF(OR(V3__67[[#This Row],[Estimated Value]]="",V3__67[[#This Row],[Estimated Value]]=0),"",(V3__67[[#This Row],[Sale Price]]-V3__67[[#This Row],[Estimated Value]])/V3__67[[#This Row],[Estimated Value]])</f>
        <v>0.78334701092102776</v>
      </c>
      <c r="P908" t="str">
        <f t="shared" si="14"/>
        <v>Above Estimate</v>
      </c>
    </row>
    <row r="909" spans="1:16" x14ac:dyDescent="0.3">
      <c r="A909" s="1">
        <v>40775</v>
      </c>
      <c r="B909">
        <v>2011</v>
      </c>
      <c r="C909" t="s">
        <v>30</v>
      </c>
      <c r="D909">
        <v>353960</v>
      </c>
      <c r="E909">
        <v>530000</v>
      </c>
      <c r="F909" t="s">
        <v>13</v>
      </c>
      <c r="G909" t="s">
        <v>14</v>
      </c>
      <c r="H909">
        <v>3</v>
      </c>
      <c r="I909">
        <v>3</v>
      </c>
      <c r="J909">
        <v>1024</v>
      </c>
      <c r="K909">
        <v>1.0250330000000001</v>
      </c>
      <c r="L909" t="s">
        <v>25</v>
      </c>
      <c r="M909">
        <f>V3__67[[#This Row],[Sale Price]]/V3__67[[#This Row],[carpet_area]]</f>
        <v>517.578125</v>
      </c>
      <c r="N909">
        <f>IF(OR(V3__67[[#This Row],[Estimated Value]]="",V3__67[[#This Row],[Estimated Value]]=0),"",V3__67[[#This Row],[Sale Price]]-V3__67[[#This Row],[Estimated Value]])</f>
        <v>176040</v>
      </c>
      <c r="O909">
        <f>IF(OR(V3__67[[#This Row],[Estimated Value]]="",V3__67[[#This Row],[Estimated Value]]=0),"",(V3__67[[#This Row],[Sale Price]]-V3__67[[#This Row],[Estimated Value]])/V3__67[[#This Row],[Estimated Value]])</f>
        <v>0.49734433269295963</v>
      </c>
      <c r="P909" t="str">
        <f t="shared" si="14"/>
        <v>Above Estimate</v>
      </c>
    </row>
    <row r="910" spans="1:16" x14ac:dyDescent="0.3">
      <c r="A910" s="1">
        <v>40776</v>
      </c>
      <c r="B910">
        <v>2011</v>
      </c>
      <c r="C910" t="s">
        <v>12</v>
      </c>
      <c r="D910">
        <v>167260</v>
      </c>
      <c r="E910">
        <v>145000</v>
      </c>
      <c r="F910" t="s">
        <v>13</v>
      </c>
      <c r="G910" t="s">
        <v>14</v>
      </c>
      <c r="H910">
        <v>3</v>
      </c>
      <c r="I910">
        <v>1</v>
      </c>
      <c r="J910">
        <v>998</v>
      </c>
      <c r="K910">
        <v>1.0250330000000001</v>
      </c>
      <c r="L910" t="s">
        <v>16</v>
      </c>
      <c r="M910">
        <f>V3__67[[#This Row],[Sale Price]]/V3__67[[#This Row],[carpet_area]]</f>
        <v>145.29058116232466</v>
      </c>
      <c r="N910">
        <f>IF(OR(V3__67[[#This Row],[Estimated Value]]="",V3__67[[#This Row],[Estimated Value]]=0),"",V3__67[[#This Row],[Sale Price]]-V3__67[[#This Row],[Estimated Value]])</f>
        <v>-22260</v>
      </c>
      <c r="O910">
        <f>IF(OR(V3__67[[#This Row],[Estimated Value]]="",V3__67[[#This Row],[Estimated Value]]=0),"",(V3__67[[#This Row],[Sale Price]]-V3__67[[#This Row],[Estimated Value]])/V3__67[[#This Row],[Estimated Value]])</f>
        <v>-0.13308621308143012</v>
      </c>
      <c r="P910" t="str">
        <f t="shared" si="14"/>
        <v>Below Estimate</v>
      </c>
    </row>
    <row r="911" spans="1:16" x14ac:dyDescent="0.3">
      <c r="A911" s="1">
        <v>40779</v>
      </c>
      <c r="B911">
        <v>2011</v>
      </c>
      <c r="C911" t="s">
        <v>26</v>
      </c>
      <c r="D911">
        <v>446320</v>
      </c>
      <c r="E911">
        <v>467500</v>
      </c>
      <c r="F911" t="s">
        <v>13</v>
      </c>
      <c r="G911" t="s">
        <v>14</v>
      </c>
      <c r="H911">
        <v>3</v>
      </c>
      <c r="I911">
        <v>2</v>
      </c>
      <c r="J911">
        <v>921</v>
      </c>
      <c r="K911">
        <v>1.0250330000000001</v>
      </c>
      <c r="L911" t="s">
        <v>22</v>
      </c>
      <c r="M911">
        <f>V3__67[[#This Row],[Sale Price]]/V3__67[[#This Row],[carpet_area]]</f>
        <v>507.60043431053202</v>
      </c>
      <c r="N911">
        <f>IF(OR(V3__67[[#This Row],[Estimated Value]]="",V3__67[[#This Row],[Estimated Value]]=0),"",V3__67[[#This Row],[Sale Price]]-V3__67[[#This Row],[Estimated Value]])</f>
        <v>21180</v>
      </c>
      <c r="O911">
        <f>IF(OR(V3__67[[#This Row],[Estimated Value]]="",V3__67[[#This Row],[Estimated Value]]=0),"",(V3__67[[#This Row],[Sale Price]]-V3__67[[#This Row],[Estimated Value]])/V3__67[[#This Row],[Estimated Value]])</f>
        <v>4.7454740993009503E-2</v>
      </c>
      <c r="P911" t="str">
        <f t="shared" si="14"/>
        <v>Above Estimate</v>
      </c>
    </row>
    <row r="912" spans="1:16" x14ac:dyDescent="0.3">
      <c r="A912" s="1">
        <v>40779</v>
      </c>
      <c r="B912">
        <v>2011</v>
      </c>
      <c r="C912" t="s">
        <v>12</v>
      </c>
      <c r="D912">
        <v>124850</v>
      </c>
      <c r="E912">
        <v>165000</v>
      </c>
      <c r="F912" t="s">
        <v>13</v>
      </c>
      <c r="G912" t="s">
        <v>14</v>
      </c>
      <c r="H912">
        <v>3</v>
      </c>
      <c r="I912">
        <v>1</v>
      </c>
      <c r="J912">
        <v>909</v>
      </c>
      <c r="K912">
        <v>1.0250330000000001</v>
      </c>
      <c r="L912" t="s">
        <v>16</v>
      </c>
      <c r="M912">
        <f>V3__67[[#This Row],[Sale Price]]/V3__67[[#This Row],[carpet_area]]</f>
        <v>181.51815181518151</v>
      </c>
      <c r="N912">
        <f>IF(OR(V3__67[[#This Row],[Estimated Value]]="",V3__67[[#This Row],[Estimated Value]]=0),"",V3__67[[#This Row],[Sale Price]]-V3__67[[#This Row],[Estimated Value]])</f>
        <v>40150</v>
      </c>
      <c r="O912">
        <f>IF(OR(V3__67[[#This Row],[Estimated Value]]="",V3__67[[#This Row],[Estimated Value]]=0),"",(V3__67[[#This Row],[Sale Price]]-V3__67[[#This Row],[Estimated Value]])/V3__67[[#This Row],[Estimated Value]])</f>
        <v>0.32158590308370044</v>
      </c>
      <c r="P912" t="str">
        <f t="shared" si="14"/>
        <v>Above Estimate</v>
      </c>
    </row>
    <row r="913" spans="1:16" x14ac:dyDescent="0.3">
      <c r="A913" s="1">
        <v>40779</v>
      </c>
      <c r="B913">
        <v>2011</v>
      </c>
      <c r="C913" t="s">
        <v>26</v>
      </c>
      <c r="D913">
        <v>532210</v>
      </c>
      <c r="E913">
        <v>875000</v>
      </c>
      <c r="F913" t="s">
        <v>13</v>
      </c>
      <c r="G913" t="s">
        <v>14</v>
      </c>
      <c r="H913">
        <v>3</v>
      </c>
      <c r="I913">
        <v>3</v>
      </c>
      <c r="J913">
        <v>957</v>
      </c>
      <c r="K913">
        <v>1.0250330000000001</v>
      </c>
      <c r="L913" t="s">
        <v>25</v>
      </c>
      <c r="M913">
        <f>V3__67[[#This Row],[Sale Price]]/V3__67[[#This Row],[carpet_area]]</f>
        <v>914.31556948798323</v>
      </c>
      <c r="N913">
        <f>IF(OR(V3__67[[#This Row],[Estimated Value]]="",V3__67[[#This Row],[Estimated Value]]=0),"",V3__67[[#This Row],[Sale Price]]-V3__67[[#This Row],[Estimated Value]])</f>
        <v>342790</v>
      </c>
      <c r="O913">
        <f>IF(OR(V3__67[[#This Row],[Estimated Value]]="",V3__67[[#This Row],[Estimated Value]]=0),"",(V3__67[[#This Row],[Sale Price]]-V3__67[[#This Row],[Estimated Value]])/V3__67[[#This Row],[Estimated Value]])</f>
        <v>0.64408786005524132</v>
      </c>
      <c r="P913" t="str">
        <f t="shared" si="14"/>
        <v>Above Estimate</v>
      </c>
    </row>
    <row r="914" spans="1:16" x14ac:dyDescent="0.3">
      <c r="A914" s="1">
        <v>40779</v>
      </c>
      <c r="B914">
        <v>2011</v>
      </c>
      <c r="C914" t="s">
        <v>26</v>
      </c>
      <c r="D914">
        <v>331940</v>
      </c>
      <c r="E914">
        <v>60000</v>
      </c>
      <c r="F914" t="s">
        <v>13</v>
      </c>
      <c r="G914" t="s">
        <v>14</v>
      </c>
      <c r="H914">
        <v>3</v>
      </c>
      <c r="I914">
        <v>2</v>
      </c>
      <c r="J914">
        <v>959</v>
      </c>
      <c r="K914">
        <v>1.0250330000000001</v>
      </c>
      <c r="L914" t="s">
        <v>15</v>
      </c>
      <c r="M914">
        <f>V3__67[[#This Row],[Sale Price]]/V3__67[[#This Row],[carpet_area]]</f>
        <v>62.565172054223147</v>
      </c>
      <c r="N914">
        <f>IF(OR(V3__67[[#This Row],[Estimated Value]]="",V3__67[[#This Row],[Estimated Value]]=0),"",V3__67[[#This Row],[Sale Price]]-V3__67[[#This Row],[Estimated Value]])</f>
        <v>-271940</v>
      </c>
      <c r="O914">
        <f>IF(OR(V3__67[[#This Row],[Estimated Value]]="",V3__67[[#This Row],[Estimated Value]]=0),"",(V3__67[[#This Row],[Sale Price]]-V3__67[[#This Row],[Estimated Value]])/V3__67[[#This Row],[Estimated Value]])</f>
        <v>-0.81924444176658429</v>
      </c>
      <c r="P914" t="str">
        <f t="shared" si="14"/>
        <v>Below Estimate</v>
      </c>
    </row>
    <row r="915" spans="1:16" x14ac:dyDescent="0.3">
      <c r="A915" s="1">
        <v>40780</v>
      </c>
      <c r="B915">
        <v>2011</v>
      </c>
      <c r="C915" t="s">
        <v>29</v>
      </c>
      <c r="D915">
        <v>192500</v>
      </c>
      <c r="E915">
        <v>227500</v>
      </c>
      <c r="F915" t="s">
        <v>13</v>
      </c>
      <c r="G915" t="s">
        <v>14</v>
      </c>
      <c r="H915">
        <v>3</v>
      </c>
      <c r="I915">
        <v>3</v>
      </c>
      <c r="J915">
        <v>1036</v>
      </c>
      <c r="K915">
        <v>1.0250330000000001</v>
      </c>
      <c r="L915" t="s">
        <v>25</v>
      </c>
      <c r="M915">
        <f>V3__67[[#This Row],[Sale Price]]/V3__67[[#This Row],[carpet_area]]</f>
        <v>219.59459459459458</v>
      </c>
      <c r="N915">
        <f>IF(OR(V3__67[[#This Row],[Estimated Value]]="",V3__67[[#This Row],[Estimated Value]]=0),"",V3__67[[#This Row],[Sale Price]]-V3__67[[#This Row],[Estimated Value]])</f>
        <v>35000</v>
      </c>
      <c r="O915">
        <f>IF(OR(V3__67[[#This Row],[Estimated Value]]="",V3__67[[#This Row],[Estimated Value]]=0),"",(V3__67[[#This Row],[Sale Price]]-V3__67[[#This Row],[Estimated Value]])/V3__67[[#This Row],[Estimated Value]])</f>
        <v>0.18181818181818182</v>
      </c>
      <c r="P915" t="str">
        <f t="shared" si="14"/>
        <v>Above Estimate</v>
      </c>
    </row>
    <row r="916" spans="1:16" x14ac:dyDescent="0.3">
      <c r="A916" s="1">
        <v>40780</v>
      </c>
      <c r="B916">
        <v>2011</v>
      </c>
      <c r="C916" t="s">
        <v>12</v>
      </c>
      <c r="D916">
        <v>113470</v>
      </c>
      <c r="E916">
        <v>134000</v>
      </c>
      <c r="F916" t="s">
        <v>13</v>
      </c>
      <c r="G916" t="s">
        <v>14</v>
      </c>
      <c r="H916">
        <v>3</v>
      </c>
      <c r="I916">
        <v>2</v>
      </c>
      <c r="J916">
        <v>974</v>
      </c>
      <c r="K916">
        <v>1.0250330000000001</v>
      </c>
      <c r="L916" t="s">
        <v>25</v>
      </c>
      <c r="M916">
        <f>V3__67[[#This Row],[Sale Price]]/V3__67[[#This Row],[carpet_area]]</f>
        <v>137.5770020533881</v>
      </c>
      <c r="N916">
        <f>IF(OR(V3__67[[#This Row],[Estimated Value]]="",V3__67[[#This Row],[Estimated Value]]=0),"",V3__67[[#This Row],[Sale Price]]-V3__67[[#This Row],[Estimated Value]])</f>
        <v>20530</v>
      </c>
      <c r="O916">
        <f>IF(OR(V3__67[[#This Row],[Estimated Value]]="",V3__67[[#This Row],[Estimated Value]]=0),"",(V3__67[[#This Row],[Sale Price]]-V3__67[[#This Row],[Estimated Value]])/V3__67[[#This Row],[Estimated Value]])</f>
        <v>0.18092887988014453</v>
      </c>
      <c r="P916" t="str">
        <f t="shared" si="14"/>
        <v>Above Estimate</v>
      </c>
    </row>
    <row r="917" spans="1:16" x14ac:dyDescent="0.3">
      <c r="A917" s="1">
        <v>40780</v>
      </c>
      <c r="B917">
        <v>2011</v>
      </c>
      <c r="C917" t="s">
        <v>29</v>
      </c>
      <c r="D917">
        <v>170600</v>
      </c>
      <c r="E917">
        <v>190000</v>
      </c>
      <c r="F917" t="s">
        <v>13</v>
      </c>
      <c r="G917" t="s">
        <v>14</v>
      </c>
      <c r="H917">
        <v>3</v>
      </c>
      <c r="I917">
        <v>1</v>
      </c>
      <c r="J917">
        <v>903</v>
      </c>
      <c r="K917">
        <v>1.0250330000000001</v>
      </c>
      <c r="L917" t="s">
        <v>15</v>
      </c>
      <c r="M917">
        <f>V3__67[[#This Row],[Sale Price]]/V3__67[[#This Row],[carpet_area]]</f>
        <v>210.40974529346622</v>
      </c>
      <c r="N917">
        <f>IF(OR(V3__67[[#This Row],[Estimated Value]]="",V3__67[[#This Row],[Estimated Value]]=0),"",V3__67[[#This Row],[Sale Price]]-V3__67[[#This Row],[Estimated Value]])</f>
        <v>19400</v>
      </c>
      <c r="O917">
        <f>IF(OR(V3__67[[#This Row],[Estimated Value]]="",V3__67[[#This Row],[Estimated Value]]=0),"",(V3__67[[#This Row],[Sale Price]]-V3__67[[#This Row],[Estimated Value]])/V3__67[[#This Row],[Estimated Value]])</f>
        <v>0.11371629542790153</v>
      </c>
      <c r="P917" t="str">
        <f t="shared" si="14"/>
        <v>Above Estimate</v>
      </c>
    </row>
    <row r="918" spans="1:16" x14ac:dyDescent="0.3">
      <c r="A918" s="1">
        <v>40780</v>
      </c>
      <c r="B918">
        <v>2011</v>
      </c>
      <c r="C918" t="s">
        <v>12</v>
      </c>
      <c r="D918">
        <v>109630</v>
      </c>
      <c r="E918">
        <v>92000</v>
      </c>
      <c r="F918" t="s">
        <v>19</v>
      </c>
      <c r="G918" t="s">
        <v>20</v>
      </c>
      <c r="H918">
        <v>4</v>
      </c>
      <c r="I918">
        <v>3</v>
      </c>
      <c r="J918">
        <v>1475</v>
      </c>
      <c r="K918">
        <v>1.0250330000000001</v>
      </c>
      <c r="L918" t="s">
        <v>16</v>
      </c>
      <c r="M918">
        <f>V3__67[[#This Row],[Sale Price]]/V3__67[[#This Row],[carpet_area]]</f>
        <v>62.372881355932201</v>
      </c>
      <c r="N918">
        <f>IF(OR(V3__67[[#This Row],[Estimated Value]]="",V3__67[[#This Row],[Estimated Value]]=0),"",V3__67[[#This Row],[Sale Price]]-V3__67[[#This Row],[Estimated Value]])</f>
        <v>-17630</v>
      </c>
      <c r="O918">
        <f>IF(OR(V3__67[[#This Row],[Estimated Value]]="",V3__67[[#This Row],[Estimated Value]]=0),"",(V3__67[[#This Row],[Sale Price]]-V3__67[[#This Row],[Estimated Value]])/V3__67[[#This Row],[Estimated Value]])</f>
        <v>-0.16081364589984493</v>
      </c>
      <c r="P918" t="str">
        <f t="shared" si="14"/>
        <v>Below Estimate</v>
      </c>
    </row>
    <row r="919" spans="1:16" x14ac:dyDescent="0.3">
      <c r="A919" s="1">
        <v>40782</v>
      </c>
      <c r="B919">
        <v>2011</v>
      </c>
      <c r="C919" t="s">
        <v>21</v>
      </c>
      <c r="D919">
        <v>444850</v>
      </c>
      <c r="E919">
        <v>385000</v>
      </c>
      <c r="F919" t="s">
        <v>13</v>
      </c>
      <c r="G919" t="s">
        <v>14</v>
      </c>
      <c r="H919">
        <v>3</v>
      </c>
      <c r="I919">
        <v>3</v>
      </c>
      <c r="J919">
        <v>1055</v>
      </c>
      <c r="K919">
        <v>1.0250330000000001</v>
      </c>
      <c r="L919" t="s">
        <v>16</v>
      </c>
      <c r="M919">
        <f>V3__67[[#This Row],[Sale Price]]/V3__67[[#This Row],[carpet_area]]</f>
        <v>364.92890995260666</v>
      </c>
      <c r="N919">
        <f>IF(OR(V3__67[[#This Row],[Estimated Value]]="",V3__67[[#This Row],[Estimated Value]]=0),"",V3__67[[#This Row],[Sale Price]]-V3__67[[#This Row],[Estimated Value]])</f>
        <v>-59850</v>
      </c>
      <c r="O919">
        <f>IF(OR(V3__67[[#This Row],[Estimated Value]]="",V3__67[[#This Row],[Estimated Value]]=0),"",(V3__67[[#This Row],[Sale Price]]-V3__67[[#This Row],[Estimated Value]])/V3__67[[#This Row],[Estimated Value]])</f>
        <v>-0.13453973249409915</v>
      </c>
      <c r="P919" t="str">
        <f t="shared" si="14"/>
        <v>Below Estimate</v>
      </c>
    </row>
    <row r="920" spans="1:16" x14ac:dyDescent="0.3">
      <c r="A920" s="1">
        <v>40783</v>
      </c>
      <c r="B920">
        <v>2011</v>
      </c>
      <c r="C920" t="s">
        <v>21</v>
      </c>
      <c r="D920">
        <v>1289190</v>
      </c>
      <c r="E920">
        <v>1537500</v>
      </c>
      <c r="F920" t="s">
        <v>13</v>
      </c>
      <c r="G920" t="s">
        <v>14</v>
      </c>
      <c r="H920">
        <v>3</v>
      </c>
      <c r="I920">
        <v>2</v>
      </c>
      <c r="J920">
        <v>961</v>
      </c>
      <c r="K920">
        <v>1.0250330000000001</v>
      </c>
      <c r="L920" t="s">
        <v>16</v>
      </c>
      <c r="M920">
        <f>V3__67[[#This Row],[Sale Price]]/V3__67[[#This Row],[carpet_area]]</f>
        <v>1599.8959417273672</v>
      </c>
      <c r="N920">
        <f>IF(OR(V3__67[[#This Row],[Estimated Value]]="",V3__67[[#This Row],[Estimated Value]]=0),"",V3__67[[#This Row],[Sale Price]]-V3__67[[#This Row],[Estimated Value]])</f>
        <v>248310</v>
      </c>
      <c r="O920">
        <f>IF(OR(V3__67[[#This Row],[Estimated Value]]="",V3__67[[#This Row],[Estimated Value]]=0),"",(V3__67[[#This Row],[Sale Price]]-V3__67[[#This Row],[Estimated Value]])/V3__67[[#This Row],[Estimated Value]])</f>
        <v>0.19260931282433155</v>
      </c>
      <c r="P920" t="str">
        <f t="shared" si="14"/>
        <v>Above Estimate</v>
      </c>
    </row>
    <row r="921" spans="1:16" x14ac:dyDescent="0.3">
      <c r="A921" s="1">
        <v>40786</v>
      </c>
      <c r="B921">
        <v>2011</v>
      </c>
      <c r="C921" t="s">
        <v>29</v>
      </c>
      <c r="D921">
        <v>315100</v>
      </c>
      <c r="E921">
        <v>379500</v>
      </c>
      <c r="F921" t="s">
        <v>19</v>
      </c>
      <c r="G921" t="s">
        <v>20</v>
      </c>
      <c r="H921">
        <v>4</v>
      </c>
      <c r="I921">
        <v>2</v>
      </c>
      <c r="J921">
        <v>1312</v>
      </c>
      <c r="K921">
        <v>1.0250330000000001</v>
      </c>
      <c r="L921" t="s">
        <v>15</v>
      </c>
      <c r="M921">
        <f>V3__67[[#This Row],[Sale Price]]/V3__67[[#This Row],[carpet_area]]</f>
        <v>289.2530487804878</v>
      </c>
      <c r="N921">
        <f>IF(OR(V3__67[[#This Row],[Estimated Value]]="",V3__67[[#This Row],[Estimated Value]]=0),"",V3__67[[#This Row],[Sale Price]]-V3__67[[#This Row],[Estimated Value]])</f>
        <v>64400</v>
      </c>
      <c r="O921">
        <f>IF(OR(V3__67[[#This Row],[Estimated Value]]="",V3__67[[#This Row],[Estimated Value]]=0),"",(V3__67[[#This Row],[Sale Price]]-V3__67[[#This Row],[Estimated Value]])/V3__67[[#This Row],[Estimated Value]])</f>
        <v>0.20437956204379562</v>
      </c>
      <c r="P921" t="str">
        <f t="shared" si="14"/>
        <v>Above Estimate</v>
      </c>
    </row>
    <row r="922" spans="1:16" x14ac:dyDescent="0.3">
      <c r="A922" s="1">
        <v>40786</v>
      </c>
      <c r="B922">
        <v>2011</v>
      </c>
      <c r="C922" t="s">
        <v>29</v>
      </c>
      <c r="D922">
        <v>186900</v>
      </c>
      <c r="E922">
        <v>310000</v>
      </c>
      <c r="F922" t="s">
        <v>13</v>
      </c>
      <c r="G922" t="s">
        <v>14</v>
      </c>
      <c r="H922">
        <v>3</v>
      </c>
      <c r="I922">
        <v>3</v>
      </c>
      <c r="J922">
        <v>929</v>
      </c>
      <c r="K922">
        <v>1.0250330000000001</v>
      </c>
      <c r="L922" t="s">
        <v>25</v>
      </c>
      <c r="M922">
        <f>V3__67[[#This Row],[Sale Price]]/V3__67[[#This Row],[carpet_area]]</f>
        <v>333.69214208826696</v>
      </c>
      <c r="N922">
        <f>IF(OR(V3__67[[#This Row],[Estimated Value]]="",V3__67[[#This Row],[Estimated Value]]=0),"",V3__67[[#This Row],[Sale Price]]-V3__67[[#This Row],[Estimated Value]])</f>
        <v>123100</v>
      </c>
      <c r="O922">
        <f>IF(OR(V3__67[[#This Row],[Estimated Value]]="",V3__67[[#This Row],[Estimated Value]]=0),"",(V3__67[[#This Row],[Sale Price]]-V3__67[[#This Row],[Estimated Value]])/V3__67[[#This Row],[Estimated Value]])</f>
        <v>0.65864098448368114</v>
      </c>
      <c r="P922" t="str">
        <f t="shared" si="14"/>
        <v>Above Estimate</v>
      </c>
    </row>
    <row r="923" spans="1:16" x14ac:dyDescent="0.3">
      <c r="A923" s="1">
        <v>40786</v>
      </c>
      <c r="B923">
        <v>2011</v>
      </c>
      <c r="C923" t="s">
        <v>26</v>
      </c>
      <c r="D923">
        <v>910910</v>
      </c>
      <c r="E923">
        <v>1250000</v>
      </c>
      <c r="F923" t="s">
        <v>13</v>
      </c>
      <c r="G923" t="s">
        <v>14</v>
      </c>
      <c r="H923">
        <v>3</v>
      </c>
      <c r="I923">
        <v>3</v>
      </c>
      <c r="J923">
        <v>973</v>
      </c>
      <c r="K923">
        <v>1.0250330000000001</v>
      </c>
      <c r="L923" t="s">
        <v>16</v>
      </c>
      <c r="M923">
        <f>V3__67[[#This Row],[Sale Price]]/V3__67[[#This Row],[carpet_area]]</f>
        <v>1284.6865364850976</v>
      </c>
      <c r="N923">
        <f>IF(OR(V3__67[[#This Row],[Estimated Value]]="",V3__67[[#This Row],[Estimated Value]]=0),"",V3__67[[#This Row],[Sale Price]]-V3__67[[#This Row],[Estimated Value]])</f>
        <v>339090</v>
      </c>
      <c r="O923">
        <f>IF(OR(V3__67[[#This Row],[Estimated Value]]="",V3__67[[#This Row],[Estimated Value]]=0),"",(V3__67[[#This Row],[Sale Price]]-V3__67[[#This Row],[Estimated Value]])/V3__67[[#This Row],[Estimated Value]])</f>
        <v>0.37225411950686677</v>
      </c>
      <c r="P923" t="str">
        <f t="shared" si="14"/>
        <v>Above Estimate</v>
      </c>
    </row>
    <row r="924" spans="1:16" x14ac:dyDescent="0.3">
      <c r="A924" s="1">
        <v>40786</v>
      </c>
      <c r="B924">
        <v>2011</v>
      </c>
      <c r="C924" t="s">
        <v>12</v>
      </c>
      <c r="D924">
        <v>77210</v>
      </c>
      <c r="E924">
        <v>123574</v>
      </c>
      <c r="F924" t="s">
        <v>13</v>
      </c>
      <c r="G924" t="s">
        <v>14</v>
      </c>
      <c r="H924">
        <v>3</v>
      </c>
      <c r="I924">
        <v>2</v>
      </c>
      <c r="J924">
        <v>965</v>
      </c>
      <c r="K924">
        <v>1.0250330000000001</v>
      </c>
      <c r="L924" t="s">
        <v>16</v>
      </c>
      <c r="M924">
        <f>V3__67[[#This Row],[Sale Price]]/V3__67[[#This Row],[carpet_area]]</f>
        <v>128.05595854922279</v>
      </c>
      <c r="N924">
        <f>IF(OR(V3__67[[#This Row],[Estimated Value]]="",V3__67[[#This Row],[Estimated Value]]=0),"",V3__67[[#This Row],[Sale Price]]-V3__67[[#This Row],[Estimated Value]])</f>
        <v>46364</v>
      </c>
      <c r="O924">
        <f>IF(OR(V3__67[[#This Row],[Estimated Value]]="",V3__67[[#This Row],[Estimated Value]]=0),"",(V3__67[[#This Row],[Sale Price]]-V3__67[[#This Row],[Estimated Value]])/V3__67[[#This Row],[Estimated Value]])</f>
        <v>0.60049216422743168</v>
      </c>
      <c r="P924" t="str">
        <f t="shared" si="14"/>
        <v>Above Estimate</v>
      </c>
    </row>
    <row r="925" spans="1:16" x14ac:dyDescent="0.3">
      <c r="A925" s="1">
        <v>40786</v>
      </c>
      <c r="B925">
        <v>2011</v>
      </c>
      <c r="C925" t="s">
        <v>12</v>
      </c>
      <c r="D925">
        <v>137390</v>
      </c>
      <c r="E925">
        <v>129000</v>
      </c>
      <c r="F925" t="s">
        <v>13</v>
      </c>
      <c r="G925" t="s">
        <v>14</v>
      </c>
      <c r="H925">
        <v>3</v>
      </c>
      <c r="I925">
        <v>2</v>
      </c>
      <c r="J925">
        <v>1035</v>
      </c>
      <c r="K925">
        <v>1.0250330000000001</v>
      </c>
      <c r="L925" t="s">
        <v>22</v>
      </c>
      <c r="M925">
        <f>V3__67[[#This Row],[Sale Price]]/V3__67[[#This Row],[carpet_area]]</f>
        <v>124.6376811594203</v>
      </c>
      <c r="N925">
        <f>IF(OR(V3__67[[#This Row],[Estimated Value]]="",V3__67[[#This Row],[Estimated Value]]=0),"",V3__67[[#This Row],[Sale Price]]-V3__67[[#This Row],[Estimated Value]])</f>
        <v>-8390</v>
      </c>
      <c r="O925">
        <f>IF(OR(V3__67[[#This Row],[Estimated Value]]="",V3__67[[#This Row],[Estimated Value]]=0),"",(V3__67[[#This Row],[Sale Price]]-V3__67[[#This Row],[Estimated Value]])/V3__67[[#This Row],[Estimated Value]])</f>
        <v>-6.1067035446539047E-2</v>
      </c>
      <c r="P925" t="str">
        <f t="shared" si="14"/>
        <v>Below Estimate</v>
      </c>
    </row>
    <row r="926" spans="1:16" x14ac:dyDescent="0.3">
      <c r="A926" s="1">
        <v>40786</v>
      </c>
      <c r="B926">
        <v>2011</v>
      </c>
      <c r="C926" t="s">
        <v>12</v>
      </c>
      <c r="D926">
        <v>105090</v>
      </c>
      <c r="E926">
        <v>124500</v>
      </c>
      <c r="F926" t="s">
        <v>13</v>
      </c>
      <c r="G926" t="s">
        <v>14</v>
      </c>
      <c r="H926">
        <v>3</v>
      </c>
      <c r="I926">
        <v>3</v>
      </c>
      <c r="J926">
        <v>986</v>
      </c>
      <c r="K926">
        <v>1.0250330000000001</v>
      </c>
      <c r="L926" t="s">
        <v>25</v>
      </c>
      <c r="M926">
        <f>V3__67[[#This Row],[Sale Price]]/V3__67[[#This Row],[carpet_area]]</f>
        <v>126.26774847870182</v>
      </c>
      <c r="N926">
        <f>IF(OR(V3__67[[#This Row],[Estimated Value]]="",V3__67[[#This Row],[Estimated Value]]=0),"",V3__67[[#This Row],[Sale Price]]-V3__67[[#This Row],[Estimated Value]])</f>
        <v>19410</v>
      </c>
      <c r="O926">
        <f>IF(OR(V3__67[[#This Row],[Estimated Value]]="",V3__67[[#This Row],[Estimated Value]]=0),"",(V3__67[[#This Row],[Sale Price]]-V3__67[[#This Row],[Estimated Value]])/V3__67[[#This Row],[Estimated Value]])</f>
        <v>0.18469882957465031</v>
      </c>
      <c r="P926" t="str">
        <f t="shared" si="14"/>
        <v>Above Estimate</v>
      </c>
    </row>
    <row r="927" spans="1:16" x14ac:dyDescent="0.3">
      <c r="A927" s="1">
        <v>40787</v>
      </c>
      <c r="B927">
        <v>2011</v>
      </c>
      <c r="C927" t="s">
        <v>12</v>
      </c>
      <c r="D927">
        <v>115000</v>
      </c>
      <c r="E927">
        <v>95000</v>
      </c>
      <c r="F927" t="s">
        <v>13</v>
      </c>
      <c r="G927" t="s">
        <v>14</v>
      </c>
      <c r="H927">
        <v>3</v>
      </c>
      <c r="I927">
        <v>2</v>
      </c>
      <c r="J927">
        <v>993</v>
      </c>
      <c r="K927">
        <v>1.0250330000000001</v>
      </c>
      <c r="L927" t="s">
        <v>16</v>
      </c>
      <c r="M927">
        <f>V3__67[[#This Row],[Sale Price]]/V3__67[[#This Row],[carpet_area]]</f>
        <v>95.669687814702925</v>
      </c>
      <c r="N927">
        <f>IF(OR(V3__67[[#This Row],[Estimated Value]]="",V3__67[[#This Row],[Estimated Value]]=0),"",V3__67[[#This Row],[Sale Price]]-V3__67[[#This Row],[Estimated Value]])</f>
        <v>-20000</v>
      </c>
      <c r="O927">
        <f>IF(OR(V3__67[[#This Row],[Estimated Value]]="",V3__67[[#This Row],[Estimated Value]]=0),"",(V3__67[[#This Row],[Sale Price]]-V3__67[[#This Row],[Estimated Value]])/V3__67[[#This Row],[Estimated Value]])</f>
        <v>-0.17391304347826086</v>
      </c>
      <c r="P927" t="str">
        <f t="shared" si="14"/>
        <v>Below Estimate</v>
      </c>
    </row>
    <row r="928" spans="1:16" x14ac:dyDescent="0.3">
      <c r="A928" s="1">
        <v>40787</v>
      </c>
      <c r="B928">
        <v>2011</v>
      </c>
      <c r="C928" t="s">
        <v>29</v>
      </c>
      <c r="D928">
        <v>190900</v>
      </c>
      <c r="E928">
        <v>280000</v>
      </c>
      <c r="F928" t="s">
        <v>13</v>
      </c>
      <c r="G928" t="s">
        <v>14</v>
      </c>
      <c r="H928">
        <v>3</v>
      </c>
      <c r="I928">
        <v>2</v>
      </c>
      <c r="J928">
        <v>1058</v>
      </c>
      <c r="K928">
        <v>1.0250330000000001</v>
      </c>
      <c r="L928" t="s">
        <v>15</v>
      </c>
      <c r="M928">
        <f>V3__67[[#This Row],[Sale Price]]/V3__67[[#This Row],[carpet_area]]</f>
        <v>264.65028355387523</v>
      </c>
      <c r="N928">
        <f>IF(OR(V3__67[[#This Row],[Estimated Value]]="",V3__67[[#This Row],[Estimated Value]]=0),"",V3__67[[#This Row],[Sale Price]]-V3__67[[#This Row],[Estimated Value]])</f>
        <v>89100</v>
      </c>
      <c r="O928">
        <f>IF(OR(V3__67[[#This Row],[Estimated Value]]="",V3__67[[#This Row],[Estimated Value]]=0),"",(V3__67[[#This Row],[Sale Price]]-V3__67[[#This Row],[Estimated Value]])/V3__67[[#This Row],[Estimated Value]])</f>
        <v>0.46673651126244109</v>
      </c>
      <c r="P928" t="str">
        <f t="shared" si="14"/>
        <v>Above Estimate</v>
      </c>
    </row>
    <row r="929" spans="1:16" x14ac:dyDescent="0.3">
      <c r="A929" s="1">
        <v>40787</v>
      </c>
      <c r="B929">
        <v>2011</v>
      </c>
      <c r="C929" t="s">
        <v>12</v>
      </c>
      <c r="D929">
        <v>130070</v>
      </c>
      <c r="E929">
        <v>144000</v>
      </c>
      <c r="F929" t="s">
        <v>13</v>
      </c>
      <c r="G929" t="s">
        <v>14</v>
      </c>
      <c r="H929">
        <v>3</v>
      </c>
      <c r="I929">
        <v>3</v>
      </c>
      <c r="J929">
        <v>1082</v>
      </c>
      <c r="K929">
        <v>1.0250330000000001</v>
      </c>
      <c r="L929" t="s">
        <v>16</v>
      </c>
      <c r="M929">
        <f>V3__67[[#This Row],[Sale Price]]/V3__67[[#This Row],[carpet_area]]</f>
        <v>133.08687615526802</v>
      </c>
      <c r="N929">
        <f>IF(OR(V3__67[[#This Row],[Estimated Value]]="",V3__67[[#This Row],[Estimated Value]]=0),"",V3__67[[#This Row],[Sale Price]]-V3__67[[#This Row],[Estimated Value]])</f>
        <v>13930</v>
      </c>
      <c r="O929">
        <f>IF(OR(V3__67[[#This Row],[Estimated Value]]="",V3__67[[#This Row],[Estimated Value]]=0),"",(V3__67[[#This Row],[Sale Price]]-V3__67[[#This Row],[Estimated Value]])/V3__67[[#This Row],[Estimated Value]])</f>
        <v>0.10709617898054893</v>
      </c>
      <c r="P929" t="str">
        <f t="shared" si="14"/>
        <v>Above Estimate</v>
      </c>
    </row>
    <row r="930" spans="1:16" x14ac:dyDescent="0.3">
      <c r="A930" s="1">
        <v>40788</v>
      </c>
      <c r="B930">
        <v>2011</v>
      </c>
      <c r="C930" t="s">
        <v>26</v>
      </c>
      <c r="D930">
        <v>394100</v>
      </c>
      <c r="E930">
        <v>589900</v>
      </c>
      <c r="F930" t="s">
        <v>13</v>
      </c>
      <c r="G930" t="s">
        <v>14</v>
      </c>
      <c r="H930">
        <v>3</v>
      </c>
      <c r="I930">
        <v>1</v>
      </c>
      <c r="J930">
        <v>1019</v>
      </c>
      <c r="K930">
        <v>1.0250330000000001</v>
      </c>
      <c r="L930" t="s">
        <v>22</v>
      </c>
      <c r="M930">
        <f>V3__67[[#This Row],[Sale Price]]/V3__67[[#This Row],[carpet_area]]</f>
        <v>578.90088321884195</v>
      </c>
      <c r="N930">
        <f>IF(OR(V3__67[[#This Row],[Estimated Value]]="",V3__67[[#This Row],[Estimated Value]]=0),"",V3__67[[#This Row],[Sale Price]]-V3__67[[#This Row],[Estimated Value]])</f>
        <v>195800</v>
      </c>
      <c r="O930">
        <f>IF(OR(V3__67[[#This Row],[Estimated Value]]="",V3__67[[#This Row],[Estimated Value]]=0),"",(V3__67[[#This Row],[Sale Price]]-V3__67[[#This Row],[Estimated Value]])/V3__67[[#This Row],[Estimated Value]])</f>
        <v>0.49682821618878459</v>
      </c>
      <c r="P930" t="str">
        <f t="shared" si="14"/>
        <v>Above Estimate</v>
      </c>
    </row>
    <row r="931" spans="1:16" x14ac:dyDescent="0.3">
      <c r="A931" s="1">
        <v>40788</v>
      </c>
      <c r="B931">
        <v>2011</v>
      </c>
      <c r="C931" t="s">
        <v>21</v>
      </c>
      <c r="D931">
        <v>3500000</v>
      </c>
      <c r="E931">
        <v>4022500</v>
      </c>
      <c r="F931" t="s">
        <v>13</v>
      </c>
      <c r="G931" t="s">
        <v>14</v>
      </c>
      <c r="H931">
        <v>3</v>
      </c>
      <c r="I931">
        <v>3</v>
      </c>
      <c r="J931">
        <v>1037</v>
      </c>
      <c r="K931">
        <v>1.0250330000000001</v>
      </c>
      <c r="L931" t="s">
        <v>22</v>
      </c>
      <c r="M931">
        <f>V3__67[[#This Row],[Sale Price]]/V3__67[[#This Row],[carpet_area]]</f>
        <v>3878.9778206364513</v>
      </c>
      <c r="N931">
        <f>IF(OR(V3__67[[#This Row],[Estimated Value]]="",V3__67[[#This Row],[Estimated Value]]=0),"",V3__67[[#This Row],[Sale Price]]-V3__67[[#This Row],[Estimated Value]])</f>
        <v>522500</v>
      </c>
      <c r="O931">
        <f>IF(OR(V3__67[[#This Row],[Estimated Value]]="",V3__67[[#This Row],[Estimated Value]]=0),"",(V3__67[[#This Row],[Sale Price]]-V3__67[[#This Row],[Estimated Value]])/V3__67[[#This Row],[Estimated Value]])</f>
        <v>0.1492857142857143</v>
      </c>
      <c r="P931" t="str">
        <f t="shared" si="14"/>
        <v>Above Estimate</v>
      </c>
    </row>
    <row r="932" spans="1:16" x14ac:dyDescent="0.3">
      <c r="A932" s="1">
        <v>40789</v>
      </c>
      <c r="B932">
        <v>2011</v>
      </c>
      <c r="C932" t="s">
        <v>26</v>
      </c>
      <c r="D932">
        <v>288540</v>
      </c>
      <c r="E932">
        <v>410000</v>
      </c>
      <c r="F932" t="s">
        <v>13</v>
      </c>
      <c r="G932" t="s">
        <v>14</v>
      </c>
      <c r="H932">
        <v>3</v>
      </c>
      <c r="I932">
        <v>3</v>
      </c>
      <c r="J932">
        <v>1050</v>
      </c>
      <c r="K932">
        <v>1.0250330000000001</v>
      </c>
      <c r="L932" t="s">
        <v>16</v>
      </c>
      <c r="M932">
        <f>V3__67[[#This Row],[Sale Price]]/V3__67[[#This Row],[carpet_area]]</f>
        <v>390.47619047619048</v>
      </c>
      <c r="N932">
        <f>IF(OR(V3__67[[#This Row],[Estimated Value]]="",V3__67[[#This Row],[Estimated Value]]=0),"",V3__67[[#This Row],[Sale Price]]-V3__67[[#This Row],[Estimated Value]])</f>
        <v>121460</v>
      </c>
      <c r="O932">
        <f>IF(OR(V3__67[[#This Row],[Estimated Value]]="",V3__67[[#This Row],[Estimated Value]]=0),"",(V3__67[[#This Row],[Sale Price]]-V3__67[[#This Row],[Estimated Value]])/V3__67[[#This Row],[Estimated Value]])</f>
        <v>0.42094683579399739</v>
      </c>
      <c r="P932" t="str">
        <f t="shared" si="14"/>
        <v>Above Estimate</v>
      </c>
    </row>
    <row r="933" spans="1:16" x14ac:dyDescent="0.3">
      <c r="A933" s="1">
        <v>40794</v>
      </c>
      <c r="B933">
        <v>2011</v>
      </c>
      <c r="C933" t="s">
        <v>26</v>
      </c>
      <c r="D933">
        <v>504700</v>
      </c>
      <c r="E933">
        <v>375000</v>
      </c>
      <c r="F933" t="s">
        <v>13</v>
      </c>
      <c r="G933" t="s">
        <v>14</v>
      </c>
      <c r="H933">
        <v>3</v>
      </c>
      <c r="I933">
        <v>1</v>
      </c>
      <c r="J933">
        <v>1043</v>
      </c>
      <c r="K933">
        <v>1.0250330000000001</v>
      </c>
      <c r="L933" t="s">
        <v>25</v>
      </c>
      <c r="M933">
        <f>V3__67[[#This Row],[Sale Price]]/V3__67[[#This Row],[carpet_area]]</f>
        <v>359.53978906999043</v>
      </c>
      <c r="N933">
        <f>IF(OR(V3__67[[#This Row],[Estimated Value]]="",V3__67[[#This Row],[Estimated Value]]=0),"",V3__67[[#This Row],[Sale Price]]-V3__67[[#This Row],[Estimated Value]])</f>
        <v>-129700</v>
      </c>
      <c r="O933">
        <f>IF(OR(V3__67[[#This Row],[Estimated Value]]="",V3__67[[#This Row],[Estimated Value]]=0),"",(V3__67[[#This Row],[Sale Price]]-V3__67[[#This Row],[Estimated Value]])/V3__67[[#This Row],[Estimated Value]])</f>
        <v>-0.25698434713691304</v>
      </c>
      <c r="P933" t="str">
        <f t="shared" si="14"/>
        <v>Below Estimate</v>
      </c>
    </row>
    <row r="934" spans="1:16" x14ac:dyDescent="0.3">
      <c r="A934" s="1">
        <v>40794</v>
      </c>
      <c r="B934">
        <v>2011</v>
      </c>
      <c r="C934" t="s">
        <v>30</v>
      </c>
      <c r="D934">
        <v>583180</v>
      </c>
      <c r="E934">
        <v>764500</v>
      </c>
      <c r="F934" t="s">
        <v>13</v>
      </c>
      <c r="G934" t="s">
        <v>14</v>
      </c>
      <c r="H934">
        <v>3</v>
      </c>
      <c r="I934">
        <v>2</v>
      </c>
      <c r="J934">
        <v>936</v>
      </c>
      <c r="K934">
        <v>1.0250330000000001</v>
      </c>
      <c r="L934" t="s">
        <v>22</v>
      </c>
      <c r="M934">
        <f>V3__67[[#This Row],[Sale Price]]/V3__67[[#This Row],[carpet_area]]</f>
        <v>816.77350427350427</v>
      </c>
      <c r="N934">
        <f>IF(OR(V3__67[[#This Row],[Estimated Value]]="",V3__67[[#This Row],[Estimated Value]]=0),"",V3__67[[#This Row],[Sale Price]]-V3__67[[#This Row],[Estimated Value]])</f>
        <v>181320</v>
      </c>
      <c r="O934">
        <f>IF(OR(V3__67[[#This Row],[Estimated Value]]="",V3__67[[#This Row],[Estimated Value]]=0),"",(V3__67[[#This Row],[Sale Price]]-V3__67[[#This Row],[Estimated Value]])/V3__67[[#This Row],[Estimated Value]])</f>
        <v>0.31091601220892351</v>
      </c>
      <c r="P934" t="str">
        <f t="shared" si="14"/>
        <v>Above Estimate</v>
      </c>
    </row>
    <row r="935" spans="1:16" x14ac:dyDescent="0.3">
      <c r="A935" s="1">
        <v>40800</v>
      </c>
      <c r="B935">
        <v>2011</v>
      </c>
      <c r="C935" t="s">
        <v>30</v>
      </c>
      <c r="D935">
        <v>1171430</v>
      </c>
      <c r="E935">
        <v>2375000</v>
      </c>
      <c r="F935" t="s">
        <v>13</v>
      </c>
      <c r="G935" t="s">
        <v>14</v>
      </c>
      <c r="H935">
        <v>3</v>
      </c>
      <c r="I935">
        <v>3</v>
      </c>
      <c r="J935">
        <v>1006</v>
      </c>
      <c r="K935">
        <v>1.0250330000000001</v>
      </c>
      <c r="L935" t="s">
        <v>16</v>
      </c>
      <c r="M935">
        <f>V3__67[[#This Row],[Sale Price]]/V3__67[[#This Row],[carpet_area]]</f>
        <v>2360.8349900596422</v>
      </c>
      <c r="N935">
        <f>IF(OR(V3__67[[#This Row],[Estimated Value]]="",V3__67[[#This Row],[Estimated Value]]=0),"",V3__67[[#This Row],[Sale Price]]-V3__67[[#This Row],[Estimated Value]])</f>
        <v>1203570</v>
      </c>
      <c r="O935">
        <f>IF(OR(V3__67[[#This Row],[Estimated Value]]="",V3__67[[#This Row],[Estimated Value]]=0),"",(V3__67[[#This Row],[Sale Price]]-V3__67[[#This Row],[Estimated Value]])/V3__67[[#This Row],[Estimated Value]])</f>
        <v>1.027436551906644</v>
      </c>
      <c r="P935" t="str">
        <f t="shared" si="14"/>
        <v>Above Estimate</v>
      </c>
    </row>
    <row r="936" spans="1:16" x14ac:dyDescent="0.3">
      <c r="A936" s="1">
        <v>40800</v>
      </c>
      <c r="B936">
        <v>2011</v>
      </c>
      <c r="C936" t="s">
        <v>29</v>
      </c>
      <c r="D936">
        <v>361800</v>
      </c>
      <c r="E936">
        <v>395000</v>
      </c>
      <c r="F936" t="s">
        <v>13</v>
      </c>
      <c r="G936" t="s">
        <v>14</v>
      </c>
      <c r="H936">
        <v>3</v>
      </c>
      <c r="I936">
        <v>1</v>
      </c>
      <c r="J936">
        <v>970</v>
      </c>
      <c r="K936">
        <v>1.0250330000000001</v>
      </c>
      <c r="L936" t="s">
        <v>25</v>
      </c>
      <c r="M936">
        <f>V3__67[[#This Row],[Sale Price]]/V3__67[[#This Row],[carpet_area]]</f>
        <v>407.21649484536084</v>
      </c>
      <c r="N936">
        <f>IF(OR(V3__67[[#This Row],[Estimated Value]]="",V3__67[[#This Row],[Estimated Value]]=0),"",V3__67[[#This Row],[Sale Price]]-V3__67[[#This Row],[Estimated Value]])</f>
        <v>33200</v>
      </c>
      <c r="O936">
        <f>IF(OR(V3__67[[#This Row],[Estimated Value]]="",V3__67[[#This Row],[Estimated Value]]=0),"",(V3__67[[#This Row],[Sale Price]]-V3__67[[#This Row],[Estimated Value]])/V3__67[[#This Row],[Estimated Value]])</f>
        <v>9.1763405196241016E-2</v>
      </c>
      <c r="P936" t="str">
        <f t="shared" si="14"/>
        <v>Above Estimate</v>
      </c>
    </row>
    <row r="937" spans="1:16" x14ac:dyDescent="0.3">
      <c r="A937" s="1">
        <v>40800</v>
      </c>
      <c r="B937">
        <v>2011</v>
      </c>
      <c r="C937" t="s">
        <v>26</v>
      </c>
      <c r="D937">
        <v>667310</v>
      </c>
      <c r="E937">
        <v>780000</v>
      </c>
      <c r="F937" t="s">
        <v>13</v>
      </c>
      <c r="G937" t="s">
        <v>14</v>
      </c>
      <c r="H937">
        <v>3</v>
      </c>
      <c r="I937">
        <v>1</v>
      </c>
      <c r="J937">
        <v>1089</v>
      </c>
      <c r="K937">
        <v>1.0250330000000001</v>
      </c>
      <c r="L937" t="s">
        <v>15</v>
      </c>
      <c r="M937">
        <f>V3__67[[#This Row],[Sale Price]]/V3__67[[#This Row],[carpet_area]]</f>
        <v>716.25344352617083</v>
      </c>
      <c r="N937">
        <f>IF(OR(V3__67[[#This Row],[Estimated Value]]="",V3__67[[#This Row],[Estimated Value]]=0),"",V3__67[[#This Row],[Sale Price]]-V3__67[[#This Row],[Estimated Value]])</f>
        <v>112690</v>
      </c>
      <c r="O937">
        <f>IF(OR(V3__67[[#This Row],[Estimated Value]]="",V3__67[[#This Row],[Estimated Value]]=0),"",(V3__67[[#This Row],[Sale Price]]-V3__67[[#This Row],[Estimated Value]])/V3__67[[#This Row],[Estimated Value]])</f>
        <v>0.16887203848286403</v>
      </c>
      <c r="P937" t="str">
        <f t="shared" si="14"/>
        <v>Above Estimate</v>
      </c>
    </row>
    <row r="938" spans="1:16" x14ac:dyDescent="0.3">
      <c r="A938" s="1">
        <v>40801</v>
      </c>
      <c r="B938">
        <v>2011</v>
      </c>
      <c r="C938" t="s">
        <v>12</v>
      </c>
      <c r="D938">
        <v>94480</v>
      </c>
      <c r="E938">
        <v>221000</v>
      </c>
      <c r="F938" t="s">
        <v>23</v>
      </c>
      <c r="G938" t="s">
        <v>24</v>
      </c>
      <c r="H938">
        <v>6</v>
      </c>
      <c r="I938">
        <v>5</v>
      </c>
      <c r="J938">
        <v>1891</v>
      </c>
      <c r="K938">
        <v>1.0250330000000001</v>
      </c>
      <c r="L938" t="s">
        <v>22</v>
      </c>
      <c r="M938">
        <f>V3__67[[#This Row],[Sale Price]]/V3__67[[#This Row],[carpet_area]]</f>
        <v>116.86938127974616</v>
      </c>
      <c r="N938">
        <f>IF(OR(V3__67[[#This Row],[Estimated Value]]="",V3__67[[#This Row],[Estimated Value]]=0),"",V3__67[[#This Row],[Sale Price]]-V3__67[[#This Row],[Estimated Value]])</f>
        <v>126520</v>
      </c>
      <c r="O938">
        <f>IF(OR(V3__67[[#This Row],[Estimated Value]]="",V3__67[[#This Row],[Estimated Value]]=0),"",(V3__67[[#This Row],[Sale Price]]-V3__67[[#This Row],[Estimated Value]])/V3__67[[#This Row],[Estimated Value]])</f>
        <v>1.3391193903471634</v>
      </c>
      <c r="P938" t="str">
        <f t="shared" si="14"/>
        <v>Above Estimate</v>
      </c>
    </row>
    <row r="939" spans="1:16" x14ac:dyDescent="0.3">
      <c r="A939" s="1">
        <v>40803</v>
      </c>
      <c r="B939">
        <v>2011</v>
      </c>
      <c r="C939" t="s">
        <v>12</v>
      </c>
      <c r="D939">
        <v>205000</v>
      </c>
      <c r="E939">
        <v>138100</v>
      </c>
      <c r="F939" t="s">
        <v>23</v>
      </c>
      <c r="G939" t="s">
        <v>24</v>
      </c>
      <c r="H939">
        <v>6</v>
      </c>
      <c r="I939">
        <v>6</v>
      </c>
      <c r="J939">
        <v>1820</v>
      </c>
      <c r="K939">
        <v>1.0250330000000001</v>
      </c>
      <c r="L939" t="s">
        <v>15</v>
      </c>
      <c r="M939">
        <f>V3__67[[#This Row],[Sale Price]]/V3__67[[#This Row],[carpet_area]]</f>
        <v>75.879120879120876</v>
      </c>
      <c r="N939">
        <f>IF(OR(V3__67[[#This Row],[Estimated Value]]="",V3__67[[#This Row],[Estimated Value]]=0),"",V3__67[[#This Row],[Sale Price]]-V3__67[[#This Row],[Estimated Value]])</f>
        <v>-66900</v>
      </c>
      <c r="O939">
        <f>IF(OR(V3__67[[#This Row],[Estimated Value]]="",V3__67[[#This Row],[Estimated Value]]=0),"",(V3__67[[#This Row],[Sale Price]]-V3__67[[#This Row],[Estimated Value]])/V3__67[[#This Row],[Estimated Value]])</f>
        <v>-0.32634146341463416</v>
      </c>
      <c r="P939" t="str">
        <f t="shared" si="14"/>
        <v>Below Estimate</v>
      </c>
    </row>
    <row r="940" spans="1:16" x14ac:dyDescent="0.3">
      <c r="A940" s="1">
        <v>40804</v>
      </c>
      <c r="B940">
        <v>2011</v>
      </c>
      <c r="C940" t="s">
        <v>30</v>
      </c>
      <c r="D940">
        <v>483090</v>
      </c>
      <c r="E940">
        <v>100000</v>
      </c>
      <c r="F940" t="s">
        <v>13</v>
      </c>
      <c r="G940" t="s">
        <v>14</v>
      </c>
      <c r="H940">
        <v>3</v>
      </c>
      <c r="I940">
        <v>2</v>
      </c>
      <c r="J940">
        <v>1048</v>
      </c>
      <c r="K940">
        <v>1.0250330000000001</v>
      </c>
      <c r="L940" t="s">
        <v>25</v>
      </c>
      <c r="M940">
        <f>V3__67[[#This Row],[Sale Price]]/V3__67[[#This Row],[carpet_area]]</f>
        <v>95.419847328244273</v>
      </c>
      <c r="N940">
        <f>IF(OR(V3__67[[#This Row],[Estimated Value]]="",V3__67[[#This Row],[Estimated Value]]=0),"",V3__67[[#This Row],[Sale Price]]-V3__67[[#This Row],[Estimated Value]])</f>
        <v>-383090</v>
      </c>
      <c r="O940">
        <f>IF(OR(V3__67[[#This Row],[Estimated Value]]="",V3__67[[#This Row],[Estimated Value]]=0),"",(V3__67[[#This Row],[Sale Price]]-V3__67[[#This Row],[Estimated Value]])/V3__67[[#This Row],[Estimated Value]])</f>
        <v>-0.79299923409716611</v>
      </c>
      <c r="P940" t="str">
        <f t="shared" si="14"/>
        <v>Below Estimate</v>
      </c>
    </row>
    <row r="941" spans="1:16" x14ac:dyDescent="0.3">
      <c r="A941" s="1">
        <v>40804</v>
      </c>
      <c r="B941">
        <v>2011</v>
      </c>
      <c r="C941" t="s">
        <v>12</v>
      </c>
      <c r="D941">
        <v>181910</v>
      </c>
      <c r="E941">
        <v>254000</v>
      </c>
      <c r="F941" t="s">
        <v>13</v>
      </c>
      <c r="G941" t="s">
        <v>14</v>
      </c>
      <c r="H941">
        <v>3</v>
      </c>
      <c r="I941">
        <v>2</v>
      </c>
      <c r="J941">
        <v>1086</v>
      </c>
      <c r="K941">
        <v>1.0250330000000001</v>
      </c>
      <c r="L941" t="s">
        <v>15</v>
      </c>
      <c r="M941">
        <f>V3__67[[#This Row],[Sale Price]]/V3__67[[#This Row],[carpet_area]]</f>
        <v>233.88581952117863</v>
      </c>
      <c r="N941">
        <f>IF(OR(V3__67[[#This Row],[Estimated Value]]="",V3__67[[#This Row],[Estimated Value]]=0),"",V3__67[[#This Row],[Sale Price]]-V3__67[[#This Row],[Estimated Value]])</f>
        <v>72090</v>
      </c>
      <c r="O941">
        <f>IF(OR(V3__67[[#This Row],[Estimated Value]]="",V3__67[[#This Row],[Estimated Value]]=0),"",(V3__67[[#This Row],[Sale Price]]-V3__67[[#This Row],[Estimated Value]])/V3__67[[#This Row],[Estimated Value]])</f>
        <v>0.39629487109009948</v>
      </c>
      <c r="P941" t="str">
        <f t="shared" si="14"/>
        <v>Above Estimate</v>
      </c>
    </row>
    <row r="942" spans="1:16" x14ac:dyDescent="0.3">
      <c r="A942" s="1">
        <v>40807</v>
      </c>
      <c r="B942">
        <v>2011</v>
      </c>
      <c r="C942" t="s">
        <v>21</v>
      </c>
      <c r="D942">
        <v>2610720</v>
      </c>
      <c r="E942">
        <v>3137500</v>
      </c>
      <c r="F942" t="s">
        <v>13</v>
      </c>
      <c r="G942" t="s">
        <v>14</v>
      </c>
      <c r="H942">
        <v>3</v>
      </c>
      <c r="I942">
        <v>1</v>
      </c>
      <c r="J942">
        <v>1057</v>
      </c>
      <c r="K942">
        <v>1.0250330000000001</v>
      </c>
      <c r="L942" t="s">
        <v>22</v>
      </c>
      <c r="M942">
        <f>V3__67[[#This Row],[Sale Price]]/V3__67[[#This Row],[carpet_area]]</f>
        <v>2968.306527909177</v>
      </c>
      <c r="N942">
        <f>IF(OR(V3__67[[#This Row],[Estimated Value]]="",V3__67[[#This Row],[Estimated Value]]=0),"",V3__67[[#This Row],[Sale Price]]-V3__67[[#This Row],[Estimated Value]])</f>
        <v>526780</v>
      </c>
      <c r="O942">
        <f>IF(OR(V3__67[[#This Row],[Estimated Value]]="",V3__67[[#This Row],[Estimated Value]]=0),"",(V3__67[[#This Row],[Sale Price]]-V3__67[[#This Row],[Estimated Value]])/V3__67[[#This Row],[Estimated Value]])</f>
        <v>0.20177575534718392</v>
      </c>
      <c r="P942" t="str">
        <f t="shared" si="14"/>
        <v>Above Estimate</v>
      </c>
    </row>
    <row r="943" spans="1:16" x14ac:dyDescent="0.3">
      <c r="A943" s="1">
        <v>40807</v>
      </c>
      <c r="B943">
        <v>2011</v>
      </c>
      <c r="C943" t="s">
        <v>29</v>
      </c>
      <c r="D943">
        <v>208000</v>
      </c>
      <c r="E943">
        <v>279000</v>
      </c>
      <c r="F943" t="s">
        <v>13</v>
      </c>
      <c r="G943" t="s">
        <v>14</v>
      </c>
      <c r="H943">
        <v>3</v>
      </c>
      <c r="I943">
        <v>2</v>
      </c>
      <c r="J943">
        <v>1006</v>
      </c>
      <c r="K943">
        <v>1.0250330000000001</v>
      </c>
      <c r="L943" t="s">
        <v>16</v>
      </c>
      <c r="M943">
        <f>V3__67[[#This Row],[Sale Price]]/V3__67[[#This Row],[carpet_area]]</f>
        <v>277.33598409542742</v>
      </c>
      <c r="N943">
        <f>IF(OR(V3__67[[#This Row],[Estimated Value]]="",V3__67[[#This Row],[Estimated Value]]=0),"",V3__67[[#This Row],[Sale Price]]-V3__67[[#This Row],[Estimated Value]])</f>
        <v>71000</v>
      </c>
      <c r="O943">
        <f>IF(OR(V3__67[[#This Row],[Estimated Value]]="",V3__67[[#This Row],[Estimated Value]]=0),"",(V3__67[[#This Row],[Sale Price]]-V3__67[[#This Row],[Estimated Value]])/V3__67[[#This Row],[Estimated Value]])</f>
        <v>0.34134615384615385</v>
      </c>
      <c r="P943" t="str">
        <f t="shared" si="14"/>
        <v>Above Estimate</v>
      </c>
    </row>
    <row r="944" spans="1:16" x14ac:dyDescent="0.3">
      <c r="A944" s="1">
        <v>40807</v>
      </c>
      <c r="B944">
        <v>2011</v>
      </c>
      <c r="C944" t="s">
        <v>29</v>
      </c>
      <c r="D944">
        <v>166100</v>
      </c>
      <c r="E944">
        <v>250000</v>
      </c>
      <c r="F944" t="s">
        <v>13</v>
      </c>
      <c r="G944" t="s">
        <v>14</v>
      </c>
      <c r="H944">
        <v>3</v>
      </c>
      <c r="I944">
        <v>3</v>
      </c>
      <c r="J944">
        <v>1073</v>
      </c>
      <c r="K944">
        <v>1.0250330000000001</v>
      </c>
      <c r="L944" t="s">
        <v>15</v>
      </c>
      <c r="M944">
        <f>V3__67[[#This Row],[Sale Price]]/V3__67[[#This Row],[carpet_area]]</f>
        <v>232.99161230195713</v>
      </c>
      <c r="N944">
        <f>IF(OR(V3__67[[#This Row],[Estimated Value]]="",V3__67[[#This Row],[Estimated Value]]=0),"",V3__67[[#This Row],[Sale Price]]-V3__67[[#This Row],[Estimated Value]])</f>
        <v>83900</v>
      </c>
      <c r="O944">
        <f>IF(OR(V3__67[[#This Row],[Estimated Value]]="",V3__67[[#This Row],[Estimated Value]]=0),"",(V3__67[[#This Row],[Sale Price]]-V3__67[[#This Row],[Estimated Value]])/V3__67[[#This Row],[Estimated Value]])</f>
        <v>0.50511739915713427</v>
      </c>
      <c r="P944" t="str">
        <f t="shared" si="14"/>
        <v>Above Estimate</v>
      </c>
    </row>
    <row r="945" spans="1:16" x14ac:dyDescent="0.3">
      <c r="A945" s="1">
        <v>40809</v>
      </c>
      <c r="B945">
        <v>2011</v>
      </c>
      <c r="C945" t="s">
        <v>12</v>
      </c>
      <c r="D945">
        <v>114770</v>
      </c>
      <c r="E945">
        <v>147000</v>
      </c>
      <c r="F945" t="s">
        <v>19</v>
      </c>
      <c r="G945" t="s">
        <v>20</v>
      </c>
      <c r="H945">
        <v>4</v>
      </c>
      <c r="I945">
        <v>2</v>
      </c>
      <c r="J945">
        <v>1332</v>
      </c>
      <c r="K945">
        <v>1.0250330000000001</v>
      </c>
      <c r="L945" t="s">
        <v>15</v>
      </c>
      <c r="M945">
        <f>V3__67[[#This Row],[Sale Price]]/V3__67[[#This Row],[carpet_area]]</f>
        <v>110.36036036036036</v>
      </c>
      <c r="N945">
        <f>IF(OR(V3__67[[#This Row],[Estimated Value]]="",V3__67[[#This Row],[Estimated Value]]=0),"",V3__67[[#This Row],[Sale Price]]-V3__67[[#This Row],[Estimated Value]])</f>
        <v>32230</v>
      </c>
      <c r="O945">
        <f>IF(OR(V3__67[[#This Row],[Estimated Value]]="",V3__67[[#This Row],[Estimated Value]]=0),"",(V3__67[[#This Row],[Sale Price]]-V3__67[[#This Row],[Estimated Value]])/V3__67[[#This Row],[Estimated Value]])</f>
        <v>0.28082251459440621</v>
      </c>
      <c r="P945" t="str">
        <f t="shared" si="14"/>
        <v>Above Estimate</v>
      </c>
    </row>
    <row r="946" spans="1:16" x14ac:dyDescent="0.3">
      <c r="A946" s="1">
        <v>40810</v>
      </c>
      <c r="B946">
        <v>2011</v>
      </c>
      <c r="C946" t="s">
        <v>29</v>
      </c>
      <c r="D946">
        <v>126900</v>
      </c>
      <c r="E946">
        <v>186000</v>
      </c>
      <c r="F946" t="s">
        <v>13</v>
      </c>
      <c r="G946" t="s">
        <v>14</v>
      </c>
      <c r="H946">
        <v>3</v>
      </c>
      <c r="I946">
        <v>3</v>
      </c>
      <c r="J946">
        <v>1100</v>
      </c>
      <c r="K946">
        <v>1.0250330000000001</v>
      </c>
      <c r="L946" t="s">
        <v>22</v>
      </c>
      <c r="M946">
        <f>V3__67[[#This Row],[Sale Price]]/V3__67[[#This Row],[carpet_area]]</f>
        <v>169.09090909090909</v>
      </c>
      <c r="N946">
        <f>IF(OR(V3__67[[#This Row],[Estimated Value]]="",V3__67[[#This Row],[Estimated Value]]=0),"",V3__67[[#This Row],[Sale Price]]-V3__67[[#This Row],[Estimated Value]])</f>
        <v>59100</v>
      </c>
      <c r="O946">
        <f>IF(OR(V3__67[[#This Row],[Estimated Value]]="",V3__67[[#This Row],[Estimated Value]]=0),"",(V3__67[[#This Row],[Sale Price]]-V3__67[[#This Row],[Estimated Value]])/V3__67[[#This Row],[Estimated Value]])</f>
        <v>0.4657210401891253</v>
      </c>
      <c r="P946" t="str">
        <f t="shared" si="14"/>
        <v>Above Estimate</v>
      </c>
    </row>
    <row r="947" spans="1:16" x14ac:dyDescent="0.3">
      <c r="A947" s="1">
        <v>40810</v>
      </c>
      <c r="B947">
        <v>2011</v>
      </c>
      <c r="C947" t="s">
        <v>29</v>
      </c>
      <c r="D947">
        <v>152100</v>
      </c>
      <c r="E947">
        <v>230000</v>
      </c>
      <c r="F947" t="s">
        <v>13</v>
      </c>
      <c r="G947" t="s">
        <v>14</v>
      </c>
      <c r="H947">
        <v>3</v>
      </c>
      <c r="I947">
        <v>3</v>
      </c>
      <c r="J947">
        <v>951</v>
      </c>
      <c r="K947">
        <v>1.0250330000000001</v>
      </c>
      <c r="L947" t="s">
        <v>25</v>
      </c>
      <c r="M947">
        <f>V3__67[[#This Row],[Sale Price]]/V3__67[[#This Row],[carpet_area]]</f>
        <v>241.85068349106203</v>
      </c>
      <c r="N947">
        <f>IF(OR(V3__67[[#This Row],[Estimated Value]]="",V3__67[[#This Row],[Estimated Value]]=0),"",V3__67[[#This Row],[Sale Price]]-V3__67[[#This Row],[Estimated Value]])</f>
        <v>77900</v>
      </c>
      <c r="O947">
        <f>IF(OR(V3__67[[#This Row],[Estimated Value]]="",V3__67[[#This Row],[Estimated Value]]=0),"",(V3__67[[#This Row],[Sale Price]]-V3__67[[#This Row],[Estimated Value]])/V3__67[[#This Row],[Estimated Value]])</f>
        <v>0.51216305062458911</v>
      </c>
      <c r="P947" t="str">
        <f t="shared" si="14"/>
        <v>Above Estimate</v>
      </c>
    </row>
    <row r="948" spans="1:16" x14ac:dyDescent="0.3">
      <c r="A948" s="1">
        <v>40810</v>
      </c>
      <c r="B948">
        <v>2011</v>
      </c>
      <c r="C948" t="s">
        <v>30</v>
      </c>
      <c r="D948">
        <v>1014300</v>
      </c>
      <c r="E948">
        <v>1130000</v>
      </c>
      <c r="F948" t="s">
        <v>13</v>
      </c>
      <c r="G948" t="s">
        <v>14</v>
      </c>
      <c r="H948">
        <v>3</v>
      </c>
      <c r="I948">
        <v>2</v>
      </c>
      <c r="J948">
        <v>922</v>
      </c>
      <c r="K948">
        <v>1.0250330000000001</v>
      </c>
      <c r="L948" t="s">
        <v>15</v>
      </c>
      <c r="M948">
        <f>V3__67[[#This Row],[Sale Price]]/V3__67[[#This Row],[carpet_area]]</f>
        <v>1225.5965292841649</v>
      </c>
      <c r="N948">
        <f>IF(OR(V3__67[[#This Row],[Estimated Value]]="",V3__67[[#This Row],[Estimated Value]]=0),"",V3__67[[#This Row],[Sale Price]]-V3__67[[#This Row],[Estimated Value]])</f>
        <v>115700</v>
      </c>
      <c r="O948">
        <f>IF(OR(V3__67[[#This Row],[Estimated Value]]="",V3__67[[#This Row],[Estimated Value]]=0),"",(V3__67[[#This Row],[Sale Price]]-V3__67[[#This Row],[Estimated Value]])/V3__67[[#This Row],[Estimated Value]])</f>
        <v>0.11406881593216997</v>
      </c>
      <c r="P948" t="str">
        <f t="shared" si="14"/>
        <v>Above Estimate</v>
      </c>
    </row>
    <row r="949" spans="1:16" x14ac:dyDescent="0.3">
      <c r="A949" s="1">
        <v>40814</v>
      </c>
      <c r="B949">
        <v>2011</v>
      </c>
      <c r="C949" t="s">
        <v>26</v>
      </c>
      <c r="D949">
        <v>389200</v>
      </c>
      <c r="E949">
        <v>646250</v>
      </c>
      <c r="F949" t="s">
        <v>13</v>
      </c>
      <c r="G949" t="s">
        <v>14</v>
      </c>
      <c r="H949">
        <v>3</v>
      </c>
      <c r="I949">
        <v>2</v>
      </c>
      <c r="J949">
        <v>1093</v>
      </c>
      <c r="K949">
        <v>1.0250330000000001</v>
      </c>
      <c r="L949" t="s">
        <v>25</v>
      </c>
      <c r="M949">
        <f>V3__67[[#This Row],[Sale Price]]/V3__67[[#This Row],[carpet_area]]</f>
        <v>591.26258005489478</v>
      </c>
      <c r="N949">
        <f>IF(OR(V3__67[[#This Row],[Estimated Value]]="",V3__67[[#This Row],[Estimated Value]]=0),"",V3__67[[#This Row],[Sale Price]]-V3__67[[#This Row],[Estimated Value]])</f>
        <v>257050</v>
      </c>
      <c r="O949">
        <f>IF(OR(V3__67[[#This Row],[Estimated Value]]="",V3__67[[#This Row],[Estimated Value]]=0),"",(V3__67[[#This Row],[Sale Price]]-V3__67[[#This Row],[Estimated Value]])/V3__67[[#This Row],[Estimated Value]])</f>
        <v>0.66045734840698866</v>
      </c>
      <c r="P949" t="str">
        <f t="shared" si="14"/>
        <v>Above Estimate</v>
      </c>
    </row>
    <row r="950" spans="1:16" x14ac:dyDescent="0.3">
      <c r="A950" s="1">
        <v>40816</v>
      </c>
      <c r="B950">
        <v>2011</v>
      </c>
      <c r="C950" t="s">
        <v>26</v>
      </c>
      <c r="D950">
        <v>1529010</v>
      </c>
      <c r="E950">
        <v>2050000</v>
      </c>
      <c r="F950" t="s">
        <v>13</v>
      </c>
      <c r="G950" t="s">
        <v>14</v>
      </c>
      <c r="H950">
        <v>3</v>
      </c>
      <c r="I950">
        <v>1</v>
      </c>
      <c r="J950">
        <v>971</v>
      </c>
      <c r="K950">
        <v>1.0250330000000001</v>
      </c>
      <c r="L950" t="s">
        <v>16</v>
      </c>
      <c r="M950">
        <f>V3__67[[#This Row],[Sale Price]]/V3__67[[#This Row],[carpet_area]]</f>
        <v>2111.2255406797117</v>
      </c>
      <c r="N950">
        <f>IF(OR(V3__67[[#This Row],[Estimated Value]]="",V3__67[[#This Row],[Estimated Value]]=0),"",V3__67[[#This Row],[Sale Price]]-V3__67[[#This Row],[Estimated Value]])</f>
        <v>520990</v>
      </c>
      <c r="O950">
        <f>IF(OR(V3__67[[#This Row],[Estimated Value]]="",V3__67[[#This Row],[Estimated Value]]=0),"",(V3__67[[#This Row],[Sale Price]]-V3__67[[#This Row],[Estimated Value]])/V3__67[[#This Row],[Estimated Value]])</f>
        <v>0.34073681663298472</v>
      </c>
      <c r="P950" t="str">
        <f t="shared" si="14"/>
        <v>Above Estimate</v>
      </c>
    </row>
    <row r="951" spans="1:16" x14ac:dyDescent="0.3">
      <c r="A951" s="1">
        <v>40817</v>
      </c>
      <c r="B951">
        <v>2011</v>
      </c>
      <c r="C951" t="s">
        <v>29</v>
      </c>
      <c r="D951">
        <v>200400</v>
      </c>
      <c r="E951">
        <v>244900</v>
      </c>
      <c r="F951" t="s">
        <v>13</v>
      </c>
      <c r="G951" t="s">
        <v>14</v>
      </c>
      <c r="H951">
        <v>3</v>
      </c>
      <c r="I951">
        <v>1</v>
      </c>
      <c r="J951">
        <v>928</v>
      </c>
      <c r="K951">
        <v>1.0250330000000001</v>
      </c>
      <c r="L951" t="s">
        <v>25</v>
      </c>
      <c r="M951">
        <f>V3__67[[#This Row],[Sale Price]]/V3__67[[#This Row],[carpet_area]]</f>
        <v>263.90086206896552</v>
      </c>
      <c r="N951">
        <f>IF(OR(V3__67[[#This Row],[Estimated Value]]="",V3__67[[#This Row],[Estimated Value]]=0),"",V3__67[[#This Row],[Sale Price]]-V3__67[[#This Row],[Estimated Value]])</f>
        <v>44500</v>
      </c>
      <c r="O951">
        <f>IF(OR(V3__67[[#This Row],[Estimated Value]]="",V3__67[[#This Row],[Estimated Value]]=0),"",(V3__67[[#This Row],[Sale Price]]-V3__67[[#This Row],[Estimated Value]])/V3__67[[#This Row],[Estimated Value]])</f>
        <v>0.22205588822355291</v>
      </c>
      <c r="P951" t="str">
        <f t="shared" si="14"/>
        <v>Above Estimate</v>
      </c>
    </row>
    <row r="952" spans="1:16" x14ac:dyDescent="0.3">
      <c r="A952" s="1">
        <v>40821</v>
      </c>
      <c r="B952">
        <v>2011</v>
      </c>
      <c r="C952" t="s">
        <v>17</v>
      </c>
      <c r="D952">
        <v>133910</v>
      </c>
      <c r="E952">
        <v>100000</v>
      </c>
      <c r="F952" t="s">
        <v>13</v>
      </c>
      <c r="G952" t="s">
        <v>14</v>
      </c>
      <c r="H952">
        <v>3</v>
      </c>
      <c r="I952">
        <v>3</v>
      </c>
      <c r="J952">
        <v>917</v>
      </c>
      <c r="K952">
        <v>1.0250330000000001</v>
      </c>
      <c r="L952" t="s">
        <v>15</v>
      </c>
      <c r="M952">
        <f>V3__67[[#This Row],[Sale Price]]/V3__67[[#This Row],[carpet_area]]</f>
        <v>109.05125408942203</v>
      </c>
      <c r="N952">
        <f>IF(OR(V3__67[[#This Row],[Estimated Value]]="",V3__67[[#This Row],[Estimated Value]]=0),"",V3__67[[#This Row],[Sale Price]]-V3__67[[#This Row],[Estimated Value]])</f>
        <v>-33910</v>
      </c>
      <c r="O952">
        <f>IF(OR(V3__67[[#This Row],[Estimated Value]]="",V3__67[[#This Row],[Estimated Value]]=0),"",(V3__67[[#This Row],[Sale Price]]-V3__67[[#This Row],[Estimated Value]])/V3__67[[#This Row],[Estimated Value]])</f>
        <v>-0.25322978119632589</v>
      </c>
      <c r="P952" t="str">
        <f t="shared" si="14"/>
        <v>Below Estimate</v>
      </c>
    </row>
    <row r="953" spans="1:16" x14ac:dyDescent="0.3">
      <c r="A953" s="1">
        <v>40821</v>
      </c>
      <c r="B953">
        <v>2011</v>
      </c>
      <c r="C953" t="s">
        <v>29</v>
      </c>
      <c r="D953">
        <v>172800</v>
      </c>
      <c r="E953">
        <v>252000</v>
      </c>
      <c r="F953" t="s">
        <v>13</v>
      </c>
      <c r="G953" t="s">
        <v>14</v>
      </c>
      <c r="H953">
        <v>3</v>
      </c>
      <c r="I953">
        <v>1</v>
      </c>
      <c r="J953">
        <v>1013</v>
      </c>
      <c r="K953">
        <v>1.0250330000000001</v>
      </c>
      <c r="L953" t="s">
        <v>16</v>
      </c>
      <c r="M953">
        <f>V3__67[[#This Row],[Sale Price]]/V3__67[[#This Row],[carpet_area]]</f>
        <v>248.76604146100692</v>
      </c>
      <c r="N953">
        <f>IF(OR(V3__67[[#This Row],[Estimated Value]]="",V3__67[[#This Row],[Estimated Value]]=0),"",V3__67[[#This Row],[Sale Price]]-V3__67[[#This Row],[Estimated Value]])</f>
        <v>79200</v>
      </c>
      <c r="O953">
        <f>IF(OR(V3__67[[#This Row],[Estimated Value]]="",V3__67[[#This Row],[Estimated Value]]=0),"",(V3__67[[#This Row],[Sale Price]]-V3__67[[#This Row],[Estimated Value]])/V3__67[[#This Row],[Estimated Value]])</f>
        <v>0.45833333333333331</v>
      </c>
      <c r="P953" t="str">
        <f t="shared" si="14"/>
        <v>Above Estimate</v>
      </c>
    </row>
    <row r="954" spans="1:16" x14ac:dyDescent="0.3">
      <c r="A954" s="1">
        <v>40821</v>
      </c>
      <c r="B954">
        <v>2011</v>
      </c>
      <c r="C954" t="s">
        <v>29</v>
      </c>
      <c r="D954">
        <v>474800</v>
      </c>
      <c r="E954">
        <v>605000</v>
      </c>
      <c r="F954" t="s">
        <v>13</v>
      </c>
      <c r="G954" t="s">
        <v>14</v>
      </c>
      <c r="H954">
        <v>3</v>
      </c>
      <c r="I954">
        <v>1</v>
      </c>
      <c r="J954">
        <v>912</v>
      </c>
      <c r="K954">
        <v>1.0250330000000001</v>
      </c>
      <c r="L954" t="s">
        <v>25</v>
      </c>
      <c r="M954">
        <f>V3__67[[#This Row],[Sale Price]]/V3__67[[#This Row],[carpet_area]]</f>
        <v>663.37719298245611</v>
      </c>
      <c r="N954">
        <f>IF(OR(V3__67[[#This Row],[Estimated Value]]="",V3__67[[#This Row],[Estimated Value]]=0),"",V3__67[[#This Row],[Sale Price]]-V3__67[[#This Row],[Estimated Value]])</f>
        <v>130200</v>
      </c>
      <c r="O954">
        <f>IF(OR(V3__67[[#This Row],[Estimated Value]]="",V3__67[[#This Row],[Estimated Value]]=0),"",(V3__67[[#This Row],[Sale Price]]-V3__67[[#This Row],[Estimated Value]])/V3__67[[#This Row],[Estimated Value]])</f>
        <v>0.27422072451558549</v>
      </c>
      <c r="P954" t="str">
        <f t="shared" si="14"/>
        <v>Above Estimate</v>
      </c>
    </row>
    <row r="955" spans="1:16" x14ac:dyDescent="0.3">
      <c r="A955" s="1">
        <v>40821</v>
      </c>
      <c r="B955">
        <v>2011</v>
      </c>
      <c r="C955" t="s">
        <v>12</v>
      </c>
      <c r="D955">
        <v>112190</v>
      </c>
      <c r="E955">
        <v>170000</v>
      </c>
      <c r="F955" t="s">
        <v>19</v>
      </c>
      <c r="G955" t="s">
        <v>20</v>
      </c>
      <c r="H955">
        <v>4</v>
      </c>
      <c r="I955">
        <v>2</v>
      </c>
      <c r="J955">
        <v>1463</v>
      </c>
      <c r="K955">
        <v>1.0250330000000001</v>
      </c>
      <c r="L955" t="s">
        <v>16</v>
      </c>
      <c r="M955">
        <f>V3__67[[#This Row],[Sale Price]]/V3__67[[#This Row],[carpet_area]]</f>
        <v>116.19958988380041</v>
      </c>
      <c r="N955">
        <f>IF(OR(V3__67[[#This Row],[Estimated Value]]="",V3__67[[#This Row],[Estimated Value]]=0),"",V3__67[[#This Row],[Sale Price]]-V3__67[[#This Row],[Estimated Value]])</f>
        <v>57810</v>
      </c>
      <c r="O955">
        <f>IF(OR(V3__67[[#This Row],[Estimated Value]]="",V3__67[[#This Row],[Estimated Value]]=0),"",(V3__67[[#This Row],[Sale Price]]-V3__67[[#This Row],[Estimated Value]])/V3__67[[#This Row],[Estimated Value]])</f>
        <v>0.51528656743025225</v>
      </c>
      <c r="P955" t="str">
        <f t="shared" si="14"/>
        <v>Above Estimate</v>
      </c>
    </row>
    <row r="956" spans="1:16" x14ac:dyDescent="0.3">
      <c r="A956" s="1">
        <v>40822</v>
      </c>
      <c r="B956">
        <v>2011</v>
      </c>
      <c r="C956" t="s">
        <v>30</v>
      </c>
      <c r="D956">
        <v>289570</v>
      </c>
      <c r="E956">
        <v>290000</v>
      </c>
      <c r="F956" t="s">
        <v>13</v>
      </c>
      <c r="G956" t="s">
        <v>14</v>
      </c>
      <c r="H956">
        <v>3</v>
      </c>
      <c r="I956">
        <v>3</v>
      </c>
      <c r="J956">
        <v>1024</v>
      </c>
      <c r="K956">
        <v>1.0250330000000001</v>
      </c>
      <c r="L956" t="s">
        <v>22</v>
      </c>
      <c r="M956">
        <f>V3__67[[#This Row],[Sale Price]]/V3__67[[#This Row],[carpet_area]]</f>
        <v>283.203125</v>
      </c>
      <c r="N956">
        <f>IF(OR(V3__67[[#This Row],[Estimated Value]]="",V3__67[[#This Row],[Estimated Value]]=0),"",V3__67[[#This Row],[Sale Price]]-V3__67[[#This Row],[Estimated Value]])</f>
        <v>430</v>
      </c>
      <c r="O956">
        <f>IF(OR(V3__67[[#This Row],[Estimated Value]]="",V3__67[[#This Row],[Estimated Value]]=0),"",(V3__67[[#This Row],[Sale Price]]-V3__67[[#This Row],[Estimated Value]])/V3__67[[#This Row],[Estimated Value]])</f>
        <v>1.4849604586110439E-3</v>
      </c>
      <c r="P956" t="str">
        <f t="shared" si="14"/>
        <v>Above Estimate</v>
      </c>
    </row>
    <row r="957" spans="1:16" x14ac:dyDescent="0.3">
      <c r="A957" s="1">
        <v>40822</v>
      </c>
      <c r="B957">
        <v>2011</v>
      </c>
      <c r="C957" t="s">
        <v>26</v>
      </c>
      <c r="D957">
        <v>509460</v>
      </c>
      <c r="E957">
        <v>757500</v>
      </c>
      <c r="F957" t="s">
        <v>13</v>
      </c>
      <c r="G957" t="s">
        <v>14</v>
      </c>
      <c r="H957">
        <v>3</v>
      </c>
      <c r="I957">
        <v>2</v>
      </c>
      <c r="J957">
        <v>968</v>
      </c>
      <c r="K957">
        <v>1.0250330000000001</v>
      </c>
      <c r="L957" t="s">
        <v>25</v>
      </c>
      <c r="M957">
        <f>V3__67[[#This Row],[Sale Price]]/V3__67[[#This Row],[carpet_area]]</f>
        <v>782.54132231404958</v>
      </c>
      <c r="N957">
        <f>IF(OR(V3__67[[#This Row],[Estimated Value]]="",V3__67[[#This Row],[Estimated Value]]=0),"",V3__67[[#This Row],[Sale Price]]-V3__67[[#This Row],[Estimated Value]])</f>
        <v>248040</v>
      </c>
      <c r="O957">
        <f>IF(OR(V3__67[[#This Row],[Estimated Value]]="",V3__67[[#This Row],[Estimated Value]]=0),"",(V3__67[[#This Row],[Sale Price]]-V3__67[[#This Row],[Estimated Value]])/V3__67[[#This Row],[Estimated Value]])</f>
        <v>0.48686844894594278</v>
      </c>
      <c r="P957" t="str">
        <f t="shared" si="14"/>
        <v>Above Estimate</v>
      </c>
    </row>
    <row r="958" spans="1:16" x14ac:dyDescent="0.3">
      <c r="A958" s="1">
        <v>40823</v>
      </c>
      <c r="B958">
        <v>2011</v>
      </c>
      <c r="C958" t="s">
        <v>30</v>
      </c>
      <c r="D958">
        <v>336080</v>
      </c>
      <c r="E958">
        <v>515000</v>
      </c>
      <c r="F958" t="s">
        <v>13</v>
      </c>
      <c r="G958" t="s">
        <v>14</v>
      </c>
      <c r="H958">
        <v>3</v>
      </c>
      <c r="I958">
        <v>2</v>
      </c>
      <c r="J958">
        <v>907</v>
      </c>
      <c r="K958">
        <v>1.0250330000000001</v>
      </c>
      <c r="L958" t="s">
        <v>15</v>
      </c>
      <c r="M958">
        <f>V3__67[[#This Row],[Sale Price]]/V3__67[[#This Row],[carpet_area]]</f>
        <v>567.80595369349498</v>
      </c>
      <c r="N958">
        <f>IF(OR(V3__67[[#This Row],[Estimated Value]]="",V3__67[[#This Row],[Estimated Value]]=0),"",V3__67[[#This Row],[Sale Price]]-V3__67[[#This Row],[Estimated Value]])</f>
        <v>178920</v>
      </c>
      <c r="O958">
        <f>IF(OR(V3__67[[#This Row],[Estimated Value]]="",V3__67[[#This Row],[Estimated Value]]=0),"",(V3__67[[#This Row],[Sale Price]]-V3__67[[#This Row],[Estimated Value]])/V3__67[[#This Row],[Estimated Value]])</f>
        <v>0.53237324446560341</v>
      </c>
      <c r="P958" t="str">
        <f t="shared" si="14"/>
        <v>Above Estimate</v>
      </c>
    </row>
    <row r="959" spans="1:16" x14ac:dyDescent="0.3">
      <c r="A959" s="1">
        <v>40825</v>
      </c>
      <c r="B959">
        <v>2011</v>
      </c>
      <c r="C959" t="s">
        <v>26</v>
      </c>
      <c r="D959">
        <v>354690</v>
      </c>
      <c r="E959">
        <v>435000</v>
      </c>
      <c r="F959" t="s">
        <v>13</v>
      </c>
      <c r="G959" t="s">
        <v>14</v>
      </c>
      <c r="H959">
        <v>3</v>
      </c>
      <c r="I959">
        <v>3</v>
      </c>
      <c r="J959">
        <v>916</v>
      </c>
      <c r="K959">
        <v>1.0250330000000001</v>
      </c>
      <c r="L959" t="s">
        <v>25</v>
      </c>
      <c r="M959">
        <f>V3__67[[#This Row],[Sale Price]]/V3__67[[#This Row],[carpet_area]]</f>
        <v>474.89082969432314</v>
      </c>
      <c r="N959">
        <f>IF(OR(V3__67[[#This Row],[Estimated Value]]="",V3__67[[#This Row],[Estimated Value]]=0),"",V3__67[[#This Row],[Sale Price]]-V3__67[[#This Row],[Estimated Value]])</f>
        <v>80310</v>
      </c>
      <c r="O959">
        <f>IF(OR(V3__67[[#This Row],[Estimated Value]]="",V3__67[[#This Row],[Estimated Value]]=0),"",(V3__67[[#This Row],[Sale Price]]-V3__67[[#This Row],[Estimated Value]])/V3__67[[#This Row],[Estimated Value]])</f>
        <v>0.22642307366996534</v>
      </c>
      <c r="P959" t="str">
        <f t="shared" si="14"/>
        <v>Above Estimate</v>
      </c>
    </row>
    <row r="960" spans="1:16" x14ac:dyDescent="0.3">
      <c r="A960" s="1">
        <v>40829</v>
      </c>
      <c r="B960">
        <v>2011</v>
      </c>
      <c r="C960" t="s">
        <v>12</v>
      </c>
      <c r="D960">
        <v>51150</v>
      </c>
      <c r="E960">
        <v>18000</v>
      </c>
      <c r="F960" t="s">
        <v>23</v>
      </c>
      <c r="G960" t="s">
        <v>24</v>
      </c>
      <c r="H960">
        <v>6</v>
      </c>
      <c r="I960">
        <v>6</v>
      </c>
      <c r="J960">
        <v>1870</v>
      </c>
      <c r="K960">
        <v>1.0250330000000001</v>
      </c>
      <c r="L960" t="s">
        <v>22</v>
      </c>
      <c r="M960">
        <f>V3__67[[#This Row],[Sale Price]]/V3__67[[#This Row],[carpet_area]]</f>
        <v>9.6256684491978604</v>
      </c>
      <c r="N960">
        <f>IF(OR(V3__67[[#This Row],[Estimated Value]]="",V3__67[[#This Row],[Estimated Value]]=0),"",V3__67[[#This Row],[Sale Price]]-V3__67[[#This Row],[Estimated Value]])</f>
        <v>-33150</v>
      </c>
      <c r="O960">
        <f>IF(OR(V3__67[[#This Row],[Estimated Value]]="",V3__67[[#This Row],[Estimated Value]]=0),"",(V3__67[[#This Row],[Sale Price]]-V3__67[[#This Row],[Estimated Value]])/V3__67[[#This Row],[Estimated Value]])</f>
        <v>-0.64809384164222872</v>
      </c>
      <c r="P960" t="str">
        <f t="shared" si="14"/>
        <v>Below Estimate</v>
      </c>
    </row>
    <row r="961" spans="1:16" x14ac:dyDescent="0.3">
      <c r="A961" s="1">
        <v>40832</v>
      </c>
      <c r="B961">
        <v>2011</v>
      </c>
      <c r="C961" t="s">
        <v>12</v>
      </c>
      <c r="D961">
        <v>67610</v>
      </c>
      <c r="E961">
        <v>50000</v>
      </c>
      <c r="F961" t="s">
        <v>19</v>
      </c>
      <c r="G961" t="s">
        <v>20</v>
      </c>
      <c r="H961">
        <v>4</v>
      </c>
      <c r="I961">
        <v>4</v>
      </c>
      <c r="J961">
        <v>1321</v>
      </c>
      <c r="K961">
        <v>1.0250330000000001</v>
      </c>
      <c r="L961" t="s">
        <v>22</v>
      </c>
      <c r="M961">
        <f>V3__67[[#This Row],[Sale Price]]/V3__67[[#This Row],[carpet_area]]</f>
        <v>37.850113550340652</v>
      </c>
      <c r="N961">
        <f>IF(OR(V3__67[[#This Row],[Estimated Value]]="",V3__67[[#This Row],[Estimated Value]]=0),"",V3__67[[#This Row],[Sale Price]]-V3__67[[#This Row],[Estimated Value]])</f>
        <v>-17610</v>
      </c>
      <c r="O961">
        <f>IF(OR(V3__67[[#This Row],[Estimated Value]]="",V3__67[[#This Row],[Estimated Value]]=0),"",(V3__67[[#This Row],[Sale Price]]-V3__67[[#This Row],[Estimated Value]])/V3__67[[#This Row],[Estimated Value]])</f>
        <v>-0.26046442833900313</v>
      </c>
      <c r="P961" t="str">
        <f t="shared" si="14"/>
        <v>Below Estimate</v>
      </c>
    </row>
    <row r="962" spans="1:16" x14ac:dyDescent="0.3">
      <c r="A962" s="1">
        <v>40832</v>
      </c>
      <c r="B962">
        <v>2011</v>
      </c>
      <c r="C962" t="s">
        <v>18</v>
      </c>
      <c r="D962">
        <v>290080</v>
      </c>
      <c r="E962">
        <v>337000</v>
      </c>
      <c r="F962" t="s">
        <v>13</v>
      </c>
      <c r="G962" t="s">
        <v>14</v>
      </c>
      <c r="H962">
        <v>3</v>
      </c>
      <c r="I962">
        <v>1</v>
      </c>
      <c r="J962">
        <v>1021</v>
      </c>
      <c r="K962">
        <v>1.0250330000000001</v>
      </c>
      <c r="L962" t="s">
        <v>22</v>
      </c>
      <c r="M962">
        <f>V3__67[[#This Row],[Sale Price]]/V3__67[[#This Row],[carpet_area]]</f>
        <v>330.06856023506367</v>
      </c>
      <c r="N962">
        <f>IF(OR(V3__67[[#This Row],[Estimated Value]]="",V3__67[[#This Row],[Estimated Value]]=0),"",V3__67[[#This Row],[Sale Price]]-V3__67[[#This Row],[Estimated Value]])</f>
        <v>46920</v>
      </c>
      <c r="O962">
        <f>IF(OR(V3__67[[#This Row],[Estimated Value]]="",V3__67[[#This Row],[Estimated Value]]=0),"",(V3__67[[#This Row],[Sale Price]]-V3__67[[#This Row],[Estimated Value]])/V3__67[[#This Row],[Estimated Value]])</f>
        <v>0.16174848317705462</v>
      </c>
      <c r="P962" t="str">
        <f t="shared" ref="P962:P1025" si="15">IF(N962="","No Estimate",IF(N962&gt;0,"Above Estimate",IF(N962&lt;0,"Below Estimate","At Estimate")))</f>
        <v>Above Estimate</v>
      </c>
    </row>
    <row r="963" spans="1:16" x14ac:dyDescent="0.3">
      <c r="A963" s="1">
        <v>40836</v>
      </c>
      <c r="B963">
        <v>2011</v>
      </c>
      <c r="C963" t="s">
        <v>18</v>
      </c>
      <c r="D963">
        <v>448490</v>
      </c>
      <c r="E963">
        <v>498358</v>
      </c>
      <c r="F963" t="s">
        <v>13</v>
      </c>
      <c r="G963" t="s">
        <v>14</v>
      </c>
      <c r="H963">
        <v>3</v>
      </c>
      <c r="I963">
        <v>1</v>
      </c>
      <c r="J963">
        <v>904</v>
      </c>
      <c r="K963">
        <v>1.0250330000000001</v>
      </c>
      <c r="L963" t="s">
        <v>15</v>
      </c>
      <c r="M963">
        <f>V3__67[[#This Row],[Sale Price]]/V3__67[[#This Row],[carpet_area]]</f>
        <v>551.28097345132744</v>
      </c>
      <c r="N963">
        <f>IF(OR(V3__67[[#This Row],[Estimated Value]]="",V3__67[[#This Row],[Estimated Value]]=0),"",V3__67[[#This Row],[Sale Price]]-V3__67[[#This Row],[Estimated Value]])</f>
        <v>49868</v>
      </c>
      <c r="O963">
        <f>IF(OR(V3__67[[#This Row],[Estimated Value]]="",V3__67[[#This Row],[Estimated Value]]=0),"",(V3__67[[#This Row],[Sale Price]]-V3__67[[#This Row],[Estimated Value]])/V3__67[[#This Row],[Estimated Value]])</f>
        <v>0.11119088496956454</v>
      </c>
      <c r="P963" t="str">
        <f t="shared" si="15"/>
        <v>Above Estimate</v>
      </c>
    </row>
    <row r="964" spans="1:16" x14ac:dyDescent="0.3">
      <c r="A964" s="1">
        <v>40836</v>
      </c>
      <c r="B964">
        <v>2011</v>
      </c>
      <c r="C964" t="s">
        <v>17</v>
      </c>
      <c r="D964">
        <v>152090</v>
      </c>
      <c r="E964">
        <v>196000</v>
      </c>
      <c r="F964" t="s">
        <v>13</v>
      </c>
      <c r="G964" t="s">
        <v>14</v>
      </c>
      <c r="H964">
        <v>3</v>
      </c>
      <c r="I964">
        <v>1</v>
      </c>
      <c r="J964">
        <v>1029</v>
      </c>
      <c r="K964">
        <v>1.0250330000000001</v>
      </c>
      <c r="L964" t="s">
        <v>22</v>
      </c>
      <c r="M964">
        <f>V3__67[[#This Row],[Sale Price]]/V3__67[[#This Row],[carpet_area]]</f>
        <v>190.47619047619048</v>
      </c>
      <c r="N964">
        <f>IF(OR(V3__67[[#This Row],[Estimated Value]]="",V3__67[[#This Row],[Estimated Value]]=0),"",V3__67[[#This Row],[Sale Price]]-V3__67[[#This Row],[Estimated Value]])</f>
        <v>43910</v>
      </c>
      <c r="O964">
        <f>IF(OR(V3__67[[#This Row],[Estimated Value]]="",V3__67[[#This Row],[Estimated Value]]=0),"",(V3__67[[#This Row],[Sale Price]]-V3__67[[#This Row],[Estimated Value]])/V3__67[[#This Row],[Estimated Value]])</f>
        <v>0.28871063186271284</v>
      </c>
      <c r="P964" t="str">
        <f t="shared" si="15"/>
        <v>Above Estimate</v>
      </c>
    </row>
    <row r="965" spans="1:16" x14ac:dyDescent="0.3">
      <c r="A965" s="1">
        <v>40837</v>
      </c>
      <c r="B965">
        <v>2011</v>
      </c>
      <c r="C965" t="s">
        <v>26</v>
      </c>
      <c r="D965">
        <v>403760</v>
      </c>
      <c r="E965">
        <v>325000</v>
      </c>
      <c r="F965" t="s">
        <v>13</v>
      </c>
      <c r="G965" t="s">
        <v>14</v>
      </c>
      <c r="H965">
        <v>3</v>
      </c>
      <c r="I965">
        <v>1</v>
      </c>
      <c r="J965">
        <v>949</v>
      </c>
      <c r="K965">
        <v>1.0250330000000001</v>
      </c>
      <c r="L965" t="s">
        <v>16</v>
      </c>
      <c r="M965">
        <f>V3__67[[#This Row],[Sale Price]]/V3__67[[#This Row],[carpet_area]]</f>
        <v>342.46575342465752</v>
      </c>
      <c r="N965">
        <f>IF(OR(V3__67[[#This Row],[Estimated Value]]="",V3__67[[#This Row],[Estimated Value]]=0),"",V3__67[[#This Row],[Sale Price]]-V3__67[[#This Row],[Estimated Value]])</f>
        <v>-78760</v>
      </c>
      <c r="O965">
        <f>IF(OR(V3__67[[#This Row],[Estimated Value]]="",V3__67[[#This Row],[Estimated Value]]=0),"",(V3__67[[#This Row],[Sale Price]]-V3__67[[#This Row],[Estimated Value]])/V3__67[[#This Row],[Estimated Value]])</f>
        <v>-0.19506637606498911</v>
      </c>
      <c r="P965" t="str">
        <f t="shared" si="15"/>
        <v>Below Estimate</v>
      </c>
    </row>
    <row r="966" spans="1:16" x14ac:dyDescent="0.3">
      <c r="A966" s="1">
        <v>40838</v>
      </c>
      <c r="B966">
        <v>2011</v>
      </c>
      <c r="C966" t="s">
        <v>18</v>
      </c>
      <c r="D966">
        <v>933240</v>
      </c>
      <c r="E966">
        <v>1235000</v>
      </c>
      <c r="F966" t="s">
        <v>13</v>
      </c>
      <c r="G966" t="s">
        <v>14</v>
      </c>
      <c r="H966">
        <v>3</v>
      </c>
      <c r="I966">
        <v>3</v>
      </c>
      <c r="J966">
        <v>934</v>
      </c>
      <c r="K966">
        <v>1.0250330000000001</v>
      </c>
      <c r="L966" t="s">
        <v>22</v>
      </c>
      <c r="M966">
        <f>V3__67[[#This Row],[Sale Price]]/V3__67[[#This Row],[carpet_area]]</f>
        <v>1322.269807280514</v>
      </c>
      <c r="N966">
        <f>IF(OR(V3__67[[#This Row],[Estimated Value]]="",V3__67[[#This Row],[Estimated Value]]=0),"",V3__67[[#This Row],[Sale Price]]-V3__67[[#This Row],[Estimated Value]])</f>
        <v>301760</v>
      </c>
      <c r="O966">
        <f>IF(OR(V3__67[[#This Row],[Estimated Value]]="",V3__67[[#This Row],[Estimated Value]]=0),"",(V3__67[[#This Row],[Sale Price]]-V3__67[[#This Row],[Estimated Value]])/V3__67[[#This Row],[Estimated Value]])</f>
        <v>0.32334662037632333</v>
      </c>
      <c r="P966" t="str">
        <f t="shared" si="15"/>
        <v>Above Estimate</v>
      </c>
    </row>
    <row r="967" spans="1:16" x14ac:dyDescent="0.3">
      <c r="A967" s="1">
        <v>40842</v>
      </c>
      <c r="B967">
        <v>2011</v>
      </c>
      <c r="C967" t="s">
        <v>12</v>
      </c>
      <c r="D967">
        <v>106590</v>
      </c>
      <c r="E967">
        <v>129900</v>
      </c>
      <c r="F967" t="s">
        <v>13</v>
      </c>
      <c r="G967" t="s">
        <v>14</v>
      </c>
      <c r="H967">
        <v>3</v>
      </c>
      <c r="I967">
        <v>3</v>
      </c>
      <c r="J967">
        <v>930</v>
      </c>
      <c r="K967">
        <v>1.0250330000000001</v>
      </c>
      <c r="L967" t="s">
        <v>16</v>
      </c>
      <c r="M967">
        <f>V3__67[[#This Row],[Sale Price]]/V3__67[[#This Row],[carpet_area]]</f>
        <v>139.67741935483872</v>
      </c>
      <c r="N967">
        <f>IF(OR(V3__67[[#This Row],[Estimated Value]]="",V3__67[[#This Row],[Estimated Value]]=0),"",V3__67[[#This Row],[Sale Price]]-V3__67[[#This Row],[Estimated Value]])</f>
        <v>23310</v>
      </c>
      <c r="O967">
        <f>IF(OR(V3__67[[#This Row],[Estimated Value]]="",V3__67[[#This Row],[Estimated Value]]=0),"",(V3__67[[#This Row],[Sale Price]]-V3__67[[#This Row],[Estimated Value]])/V3__67[[#This Row],[Estimated Value]])</f>
        <v>0.21868843231072332</v>
      </c>
      <c r="P967" t="str">
        <f t="shared" si="15"/>
        <v>Above Estimate</v>
      </c>
    </row>
    <row r="968" spans="1:16" x14ac:dyDescent="0.3">
      <c r="A968" s="1">
        <v>40842</v>
      </c>
      <c r="B968">
        <v>2011</v>
      </c>
      <c r="C968" t="s">
        <v>12</v>
      </c>
      <c r="D968">
        <v>115600</v>
      </c>
      <c r="E968">
        <v>65000</v>
      </c>
      <c r="F968" t="s">
        <v>23</v>
      </c>
      <c r="G968" t="s">
        <v>24</v>
      </c>
      <c r="H968">
        <v>6</v>
      </c>
      <c r="I968">
        <v>6</v>
      </c>
      <c r="J968">
        <v>2071</v>
      </c>
      <c r="K968">
        <v>1.0250330000000001</v>
      </c>
      <c r="L968" t="s">
        <v>25</v>
      </c>
      <c r="M968">
        <f>V3__67[[#This Row],[Sale Price]]/V3__67[[#This Row],[carpet_area]]</f>
        <v>31.385803959439883</v>
      </c>
      <c r="N968">
        <f>IF(OR(V3__67[[#This Row],[Estimated Value]]="",V3__67[[#This Row],[Estimated Value]]=0),"",V3__67[[#This Row],[Sale Price]]-V3__67[[#This Row],[Estimated Value]])</f>
        <v>-50600</v>
      </c>
      <c r="O968">
        <f>IF(OR(V3__67[[#This Row],[Estimated Value]]="",V3__67[[#This Row],[Estimated Value]]=0),"",(V3__67[[#This Row],[Sale Price]]-V3__67[[#This Row],[Estimated Value]])/V3__67[[#This Row],[Estimated Value]])</f>
        <v>-0.43771626297577854</v>
      </c>
      <c r="P968" t="str">
        <f t="shared" si="15"/>
        <v>Below Estimate</v>
      </c>
    </row>
    <row r="969" spans="1:16" x14ac:dyDescent="0.3">
      <c r="A969" s="1">
        <v>40844</v>
      </c>
      <c r="B969">
        <v>2011</v>
      </c>
      <c r="C969" t="s">
        <v>29</v>
      </c>
      <c r="D969">
        <v>143200</v>
      </c>
      <c r="E969">
        <v>195000</v>
      </c>
      <c r="F969" t="s">
        <v>13</v>
      </c>
      <c r="G969" t="s">
        <v>14</v>
      </c>
      <c r="H969">
        <v>3</v>
      </c>
      <c r="I969">
        <v>2</v>
      </c>
      <c r="J969">
        <v>1063</v>
      </c>
      <c r="K969">
        <v>1.0250330000000001</v>
      </c>
      <c r="L969" t="s">
        <v>25</v>
      </c>
      <c r="M969">
        <f>V3__67[[#This Row],[Sale Price]]/V3__67[[#This Row],[carpet_area]]</f>
        <v>183.44308560677328</v>
      </c>
      <c r="N969">
        <f>IF(OR(V3__67[[#This Row],[Estimated Value]]="",V3__67[[#This Row],[Estimated Value]]=0),"",V3__67[[#This Row],[Sale Price]]-V3__67[[#This Row],[Estimated Value]])</f>
        <v>51800</v>
      </c>
      <c r="O969">
        <f>IF(OR(V3__67[[#This Row],[Estimated Value]]="",V3__67[[#This Row],[Estimated Value]]=0),"",(V3__67[[#This Row],[Sale Price]]-V3__67[[#This Row],[Estimated Value]])/V3__67[[#This Row],[Estimated Value]])</f>
        <v>0.36173184357541899</v>
      </c>
      <c r="P969" t="str">
        <f t="shared" si="15"/>
        <v>Above Estimate</v>
      </c>
    </row>
    <row r="970" spans="1:16" x14ac:dyDescent="0.3">
      <c r="A970" s="1">
        <v>40845</v>
      </c>
      <c r="B970">
        <v>2011</v>
      </c>
      <c r="C970" t="s">
        <v>12</v>
      </c>
      <c r="D970">
        <v>68560</v>
      </c>
      <c r="E970">
        <v>17000</v>
      </c>
      <c r="F970" t="s">
        <v>13</v>
      </c>
      <c r="G970" t="s">
        <v>14</v>
      </c>
      <c r="H970">
        <v>3</v>
      </c>
      <c r="I970">
        <v>3</v>
      </c>
      <c r="J970">
        <v>929</v>
      </c>
      <c r="K970">
        <v>1.0250330000000001</v>
      </c>
      <c r="L970" t="s">
        <v>16</v>
      </c>
      <c r="M970">
        <f>V3__67[[#This Row],[Sale Price]]/V3__67[[#This Row],[carpet_area]]</f>
        <v>18.29924650161464</v>
      </c>
      <c r="N970">
        <f>IF(OR(V3__67[[#This Row],[Estimated Value]]="",V3__67[[#This Row],[Estimated Value]]=0),"",V3__67[[#This Row],[Sale Price]]-V3__67[[#This Row],[Estimated Value]])</f>
        <v>-51560</v>
      </c>
      <c r="O970">
        <f>IF(OR(V3__67[[#This Row],[Estimated Value]]="",V3__67[[#This Row],[Estimated Value]]=0),"",(V3__67[[#This Row],[Sale Price]]-V3__67[[#This Row],[Estimated Value]])/V3__67[[#This Row],[Estimated Value]])</f>
        <v>-0.75204200700116686</v>
      </c>
      <c r="P970" t="str">
        <f t="shared" si="15"/>
        <v>Below Estimate</v>
      </c>
    </row>
    <row r="971" spans="1:16" x14ac:dyDescent="0.3">
      <c r="A971" s="1">
        <v>40845</v>
      </c>
      <c r="B971">
        <v>2011</v>
      </c>
      <c r="C971" t="s">
        <v>17</v>
      </c>
      <c r="D971">
        <v>126230</v>
      </c>
      <c r="E971">
        <v>148000</v>
      </c>
      <c r="F971" t="s">
        <v>19</v>
      </c>
      <c r="G971" t="s">
        <v>20</v>
      </c>
      <c r="H971">
        <v>4</v>
      </c>
      <c r="I971">
        <v>2</v>
      </c>
      <c r="J971">
        <v>1498</v>
      </c>
      <c r="K971">
        <v>1.0250330000000001</v>
      </c>
      <c r="L971" t="s">
        <v>15</v>
      </c>
      <c r="M971">
        <f>V3__67[[#This Row],[Sale Price]]/V3__67[[#This Row],[carpet_area]]</f>
        <v>98.798397863818423</v>
      </c>
      <c r="N971">
        <f>IF(OR(V3__67[[#This Row],[Estimated Value]]="",V3__67[[#This Row],[Estimated Value]]=0),"",V3__67[[#This Row],[Sale Price]]-V3__67[[#This Row],[Estimated Value]])</f>
        <v>21770</v>
      </c>
      <c r="O971">
        <f>IF(OR(V3__67[[#This Row],[Estimated Value]]="",V3__67[[#This Row],[Estimated Value]]=0),"",(V3__67[[#This Row],[Sale Price]]-V3__67[[#This Row],[Estimated Value]])/V3__67[[#This Row],[Estimated Value]])</f>
        <v>0.17246296443000872</v>
      </c>
      <c r="P971" t="str">
        <f t="shared" si="15"/>
        <v>Above Estimate</v>
      </c>
    </row>
    <row r="972" spans="1:16" x14ac:dyDescent="0.3">
      <c r="A972" s="1">
        <v>40846</v>
      </c>
      <c r="B972">
        <v>2011</v>
      </c>
      <c r="C972" t="s">
        <v>18</v>
      </c>
      <c r="D972">
        <v>287280</v>
      </c>
      <c r="E972">
        <v>435000</v>
      </c>
      <c r="F972" t="s">
        <v>13</v>
      </c>
      <c r="G972" t="s">
        <v>14</v>
      </c>
      <c r="H972">
        <v>3</v>
      </c>
      <c r="I972">
        <v>2</v>
      </c>
      <c r="J972">
        <v>1011</v>
      </c>
      <c r="K972">
        <v>1.0250330000000001</v>
      </c>
      <c r="L972" t="s">
        <v>15</v>
      </c>
      <c r="M972">
        <f>V3__67[[#This Row],[Sale Price]]/V3__67[[#This Row],[carpet_area]]</f>
        <v>430.26706231454006</v>
      </c>
      <c r="N972">
        <f>IF(OR(V3__67[[#This Row],[Estimated Value]]="",V3__67[[#This Row],[Estimated Value]]=0),"",V3__67[[#This Row],[Sale Price]]-V3__67[[#This Row],[Estimated Value]])</f>
        <v>147720</v>
      </c>
      <c r="O972">
        <f>IF(OR(V3__67[[#This Row],[Estimated Value]]="",V3__67[[#This Row],[Estimated Value]]=0),"",(V3__67[[#This Row],[Sale Price]]-V3__67[[#This Row],[Estimated Value]])/V3__67[[#This Row],[Estimated Value]])</f>
        <v>0.51420217209690899</v>
      </c>
      <c r="P972" t="str">
        <f t="shared" si="15"/>
        <v>Above Estimate</v>
      </c>
    </row>
    <row r="973" spans="1:16" x14ac:dyDescent="0.3">
      <c r="A973" s="1">
        <v>40846</v>
      </c>
      <c r="B973">
        <v>2011</v>
      </c>
      <c r="C973" t="s">
        <v>12</v>
      </c>
      <c r="D973">
        <v>132400</v>
      </c>
      <c r="E973">
        <v>175000</v>
      </c>
      <c r="F973" t="s">
        <v>23</v>
      </c>
      <c r="G973" t="s">
        <v>24</v>
      </c>
      <c r="H973">
        <v>6</v>
      </c>
      <c r="I973">
        <v>6</v>
      </c>
      <c r="J973">
        <v>1820</v>
      </c>
      <c r="K973">
        <v>1.0250330000000001</v>
      </c>
      <c r="L973" t="s">
        <v>25</v>
      </c>
      <c r="M973">
        <f>V3__67[[#This Row],[Sale Price]]/V3__67[[#This Row],[carpet_area]]</f>
        <v>96.15384615384616</v>
      </c>
      <c r="N973">
        <f>IF(OR(V3__67[[#This Row],[Estimated Value]]="",V3__67[[#This Row],[Estimated Value]]=0),"",V3__67[[#This Row],[Sale Price]]-V3__67[[#This Row],[Estimated Value]])</f>
        <v>42600</v>
      </c>
      <c r="O973">
        <f>IF(OR(V3__67[[#This Row],[Estimated Value]]="",V3__67[[#This Row],[Estimated Value]]=0),"",(V3__67[[#This Row],[Sale Price]]-V3__67[[#This Row],[Estimated Value]])/V3__67[[#This Row],[Estimated Value]])</f>
        <v>0.32175226586102718</v>
      </c>
      <c r="P973" t="str">
        <f t="shared" si="15"/>
        <v>Above Estimate</v>
      </c>
    </row>
    <row r="974" spans="1:16" x14ac:dyDescent="0.3">
      <c r="A974" s="1">
        <v>40846</v>
      </c>
      <c r="B974">
        <v>2011</v>
      </c>
      <c r="C974" t="s">
        <v>26</v>
      </c>
      <c r="D974">
        <v>501620</v>
      </c>
      <c r="E974">
        <v>681500</v>
      </c>
      <c r="F974" t="s">
        <v>13</v>
      </c>
      <c r="G974" t="s">
        <v>14</v>
      </c>
      <c r="H974">
        <v>3</v>
      </c>
      <c r="I974">
        <v>1</v>
      </c>
      <c r="J974">
        <v>940</v>
      </c>
      <c r="K974">
        <v>1.0250330000000001</v>
      </c>
      <c r="L974" t="s">
        <v>25</v>
      </c>
      <c r="M974">
        <f>V3__67[[#This Row],[Sale Price]]/V3__67[[#This Row],[carpet_area]]</f>
        <v>725</v>
      </c>
      <c r="N974">
        <f>IF(OR(V3__67[[#This Row],[Estimated Value]]="",V3__67[[#This Row],[Estimated Value]]=0),"",V3__67[[#This Row],[Sale Price]]-V3__67[[#This Row],[Estimated Value]])</f>
        <v>179880</v>
      </c>
      <c r="O974">
        <f>IF(OR(V3__67[[#This Row],[Estimated Value]]="",V3__67[[#This Row],[Estimated Value]]=0),"",(V3__67[[#This Row],[Sale Price]]-V3__67[[#This Row],[Estimated Value]])/V3__67[[#This Row],[Estimated Value]])</f>
        <v>0.35859814201985568</v>
      </c>
      <c r="P974" t="str">
        <f t="shared" si="15"/>
        <v>Above Estimate</v>
      </c>
    </row>
    <row r="975" spans="1:16" x14ac:dyDescent="0.3">
      <c r="A975" s="1">
        <v>40846</v>
      </c>
      <c r="B975">
        <v>2011</v>
      </c>
      <c r="C975" t="s">
        <v>30</v>
      </c>
      <c r="D975">
        <v>1705370</v>
      </c>
      <c r="E975">
        <v>1800000</v>
      </c>
      <c r="F975" t="s">
        <v>13</v>
      </c>
      <c r="G975" t="s">
        <v>14</v>
      </c>
      <c r="H975">
        <v>3</v>
      </c>
      <c r="I975">
        <v>3</v>
      </c>
      <c r="J975">
        <v>969</v>
      </c>
      <c r="K975">
        <v>1.0250330000000001</v>
      </c>
      <c r="L975" t="s">
        <v>16</v>
      </c>
      <c r="M975">
        <f>V3__67[[#This Row],[Sale Price]]/V3__67[[#This Row],[carpet_area]]</f>
        <v>1857.5851393188855</v>
      </c>
      <c r="N975">
        <f>IF(OR(V3__67[[#This Row],[Estimated Value]]="",V3__67[[#This Row],[Estimated Value]]=0),"",V3__67[[#This Row],[Sale Price]]-V3__67[[#This Row],[Estimated Value]])</f>
        <v>94630</v>
      </c>
      <c r="O975">
        <f>IF(OR(V3__67[[#This Row],[Estimated Value]]="",V3__67[[#This Row],[Estimated Value]]=0),"",(V3__67[[#This Row],[Sale Price]]-V3__67[[#This Row],[Estimated Value]])/V3__67[[#This Row],[Estimated Value]])</f>
        <v>5.54894245823487E-2</v>
      </c>
      <c r="P975" t="str">
        <f t="shared" si="15"/>
        <v>Above Estimate</v>
      </c>
    </row>
    <row r="976" spans="1:16" x14ac:dyDescent="0.3">
      <c r="A976" s="1">
        <v>40849</v>
      </c>
      <c r="B976">
        <v>2011</v>
      </c>
      <c r="C976" t="s">
        <v>26</v>
      </c>
      <c r="D976">
        <v>924070</v>
      </c>
      <c r="E976">
        <v>1200000</v>
      </c>
      <c r="F976" t="s">
        <v>13</v>
      </c>
      <c r="G976" t="s">
        <v>14</v>
      </c>
      <c r="H976">
        <v>3</v>
      </c>
      <c r="I976">
        <v>1</v>
      </c>
      <c r="J976">
        <v>963</v>
      </c>
      <c r="K976">
        <v>1.0250330000000001</v>
      </c>
      <c r="L976" t="s">
        <v>16</v>
      </c>
      <c r="M976">
        <f>V3__67[[#This Row],[Sale Price]]/V3__67[[#This Row],[carpet_area]]</f>
        <v>1246.1059190031153</v>
      </c>
      <c r="N976">
        <f>IF(OR(V3__67[[#This Row],[Estimated Value]]="",V3__67[[#This Row],[Estimated Value]]=0),"",V3__67[[#This Row],[Sale Price]]-V3__67[[#This Row],[Estimated Value]])</f>
        <v>275930</v>
      </c>
      <c r="O976">
        <f>IF(OR(V3__67[[#This Row],[Estimated Value]]="",V3__67[[#This Row],[Estimated Value]]=0),"",(V3__67[[#This Row],[Sale Price]]-V3__67[[#This Row],[Estimated Value]])/V3__67[[#This Row],[Estimated Value]])</f>
        <v>0.29860291969223113</v>
      </c>
      <c r="P976" t="str">
        <f t="shared" si="15"/>
        <v>Above Estimate</v>
      </c>
    </row>
    <row r="977" spans="1:16" x14ac:dyDescent="0.3">
      <c r="A977" s="1">
        <v>40849</v>
      </c>
      <c r="B977">
        <v>2011</v>
      </c>
      <c r="C977" t="s">
        <v>29</v>
      </c>
      <c r="D977">
        <v>249700</v>
      </c>
      <c r="E977">
        <v>400000</v>
      </c>
      <c r="F977" t="s">
        <v>13</v>
      </c>
      <c r="G977" t="s">
        <v>14</v>
      </c>
      <c r="H977">
        <v>3</v>
      </c>
      <c r="I977">
        <v>2</v>
      </c>
      <c r="J977">
        <v>914</v>
      </c>
      <c r="K977">
        <v>1.0250330000000001</v>
      </c>
      <c r="L977" t="s">
        <v>16</v>
      </c>
      <c r="M977">
        <f>V3__67[[#This Row],[Sale Price]]/V3__67[[#This Row],[carpet_area]]</f>
        <v>437.63676148796498</v>
      </c>
      <c r="N977">
        <f>IF(OR(V3__67[[#This Row],[Estimated Value]]="",V3__67[[#This Row],[Estimated Value]]=0),"",V3__67[[#This Row],[Sale Price]]-V3__67[[#This Row],[Estimated Value]])</f>
        <v>150300</v>
      </c>
      <c r="O977">
        <f>IF(OR(V3__67[[#This Row],[Estimated Value]]="",V3__67[[#This Row],[Estimated Value]]=0),"",(V3__67[[#This Row],[Sale Price]]-V3__67[[#This Row],[Estimated Value]])/V3__67[[#This Row],[Estimated Value]])</f>
        <v>0.60192230676812175</v>
      </c>
      <c r="P977" t="str">
        <f t="shared" si="15"/>
        <v>Above Estimate</v>
      </c>
    </row>
    <row r="978" spans="1:16" x14ac:dyDescent="0.3">
      <c r="A978" s="1">
        <v>40852</v>
      </c>
      <c r="B978">
        <v>2011</v>
      </c>
      <c r="C978" t="s">
        <v>17</v>
      </c>
      <c r="D978">
        <v>176200</v>
      </c>
      <c r="E978">
        <v>227500</v>
      </c>
      <c r="F978" t="s">
        <v>13</v>
      </c>
      <c r="G978" t="s">
        <v>14</v>
      </c>
      <c r="H978">
        <v>3</v>
      </c>
      <c r="I978">
        <v>1</v>
      </c>
      <c r="J978">
        <v>901</v>
      </c>
      <c r="K978">
        <v>1.0250330000000001</v>
      </c>
      <c r="L978" t="s">
        <v>25</v>
      </c>
      <c r="M978">
        <f>V3__67[[#This Row],[Sale Price]]/V3__67[[#This Row],[carpet_area]]</f>
        <v>252.49722530521643</v>
      </c>
      <c r="N978">
        <f>IF(OR(V3__67[[#This Row],[Estimated Value]]="",V3__67[[#This Row],[Estimated Value]]=0),"",V3__67[[#This Row],[Sale Price]]-V3__67[[#This Row],[Estimated Value]])</f>
        <v>51300</v>
      </c>
      <c r="O978">
        <f>IF(OR(V3__67[[#This Row],[Estimated Value]]="",V3__67[[#This Row],[Estimated Value]]=0),"",(V3__67[[#This Row],[Sale Price]]-V3__67[[#This Row],[Estimated Value]])/V3__67[[#This Row],[Estimated Value]])</f>
        <v>0.29114642451759365</v>
      </c>
      <c r="P978" t="str">
        <f t="shared" si="15"/>
        <v>Above Estimate</v>
      </c>
    </row>
    <row r="979" spans="1:16" x14ac:dyDescent="0.3">
      <c r="A979" s="1">
        <v>40852</v>
      </c>
      <c r="B979">
        <v>2011</v>
      </c>
      <c r="C979" t="s">
        <v>26</v>
      </c>
      <c r="D979">
        <v>711340</v>
      </c>
      <c r="E979">
        <v>850000</v>
      </c>
      <c r="F979" t="s">
        <v>13</v>
      </c>
      <c r="G979" t="s">
        <v>14</v>
      </c>
      <c r="H979">
        <v>3</v>
      </c>
      <c r="I979">
        <v>3</v>
      </c>
      <c r="J979">
        <v>993</v>
      </c>
      <c r="K979">
        <v>1.0250330000000001</v>
      </c>
      <c r="L979" t="s">
        <v>15</v>
      </c>
      <c r="M979">
        <f>V3__67[[#This Row],[Sale Price]]/V3__67[[#This Row],[carpet_area]]</f>
        <v>855.99194360523666</v>
      </c>
      <c r="N979">
        <f>IF(OR(V3__67[[#This Row],[Estimated Value]]="",V3__67[[#This Row],[Estimated Value]]=0),"",V3__67[[#This Row],[Sale Price]]-V3__67[[#This Row],[Estimated Value]])</f>
        <v>138660</v>
      </c>
      <c r="O979">
        <f>IF(OR(V3__67[[#This Row],[Estimated Value]]="",V3__67[[#This Row],[Estimated Value]]=0),"",(V3__67[[#This Row],[Sale Price]]-V3__67[[#This Row],[Estimated Value]])/V3__67[[#This Row],[Estimated Value]])</f>
        <v>0.19492788258779206</v>
      </c>
      <c r="P979" t="str">
        <f t="shared" si="15"/>
        <v>Above Estimate</v>
      </c>
    </row>
    <row r="980" spans="1:16" x14ac:dyDescent="0.3">
      <c r="A980" s="1">
        <v>40853</v>
      </c>
      <c r="B980">
        <v>2011</v>
      </c>
      <c r="C980" t="s">
        <v>12</v>
      </c>
      <c r="D980">
        <v>93760</v>
      </c>
      <c r="E980">
        <v>50000</v>
      </c>
      <c r="F980" t="s">
        <v>23</v>
      </c>
      <c r="G980" t="s">
        <v>24</v>
      </c>
      <c r="H980">
        <v>6</v>
      </c>
      <c r="I980">
        <v>4</v>
      </c>
      <c r="J980">
        <v>1995</v>
      </c>
      <c r="K980">
        <v>1.0250330000000001</v>
      </c>
      <c r="L980" t="s">
        <v>15</v>
      </c>
      <c r="M980">
        <f>V3__67[[#This Row],[Sale Price]]/V3__67[[#This Row],[carpet_area]]</f>
        <v>25.062656641604011</v>
      </c>
      <c r="N980">
        <f>IF(OR(V3__67[[#This Row],[Estimated Value]]="",V3__67[[#This Row],[Estimated Value]]=0),"",V3__67[[#This Row],[Sale Price]]-V3__67[[#This Row],[Estimated Value]])</f>
        <v>-43760</v>
      </c>
      <c r="O980">
        <f>IF(OR(V3__67[[#This Row],[Estimated Value]]="",V3__67[[#This Row],[Estimated Value]]=0),"",(V3__67[[#This Row],[Sale Price]]-V3__67[[#This Row],[Estimated Value]])/V3__67[[#This Row],[Estimated Value]])</f>
        <v>-0.46672354948805461</v>
      </c>
      <c r="P980" t="str">
        <f t="shared" si="15"/>
        <v>Below Estimate</v>
      </c>
    </row>
    <row r="981" spans="1:16" x14ac:dyDescent="0.3">
      <c r="A981" s="1">
        <v>40853</v>
      </c>
      <c r="B981">
        <v>2011</v>
      </c>
      <c r="C981" t="s">
        <v>12</v>
      </c>
      <c r="D981">
        <v>155690</v>
      </c>
      <c r="E981">
        <v>180000</v>
      </c>
      <c r="F981" t="s">
        <v>13</v>
      </c>
      <c r="G981" t="s">
        <v>14</v>
      </c>
      <c r="H981">
        <v>3</v>
      </c>
      <c r="I981">
        <v>3</v>
      </c>
      <c r="J981">
        <v>912</v>
      </c>
      <c r="K981">
        <v>1.0250330000000001</v>
      </c>
      <c r="L981" t="s">
        <v>25</v>
      </c>
      <c r="M981">
        <f>V3__67[[#This Row],[Sale Price]]/V3__67[[#This Row],[carpet_area]]</f>
        <v>197.36842105263159</v>
      </c>
      <c r="N981">
        <f>IF(OR(V3__67[[#This Row],[Estimated Value]]="",V3__67[[#This Row],[Estimated Value]]=0),"",V3__67[[#This Row],[Sale Price]]-V3__67[[#This Row],[Estimated Value]])</f>
        <v>24310</v>
      </c>
      <c r="O981">
        <f>IF(OR(V3__67[[#This Row],[Estimated Value]]="",V3__67[[#This Row],[Estimated Value]]=0),"",(V3__67[[#This Row],[Sale Price]]-V3__67[[#This Row],[Estimated Value]])/V3__67[[#This Row],[Estimated Value]])</f>
        <v>0.15614361872952662</v>
      </c>
      <c r="P981" t="str">
        <f t="shared" si="15"/>
        <v>Above Estimate</v>
      </c>
    </row>
    <row r="982" spans="1:16" x14ac:dyDescent="0.3">
      <c r="A982" s="1">
        <v>40853</v>
      </c>
      <c r="B982">
        <v>2011</v>
      </c>
      <c r="C982" t="s">
        <v>12</v>
      </c>
      <c r="D982">
        <v>128020</v>
      </c>
      <c r="E982">
        <v>129900</v>
      </c>
      <c r="F982" t="s">
        <v>13</v>
      </c>
      <c r="G982" t="s">
        <v>14</v>
      </c>
      <c r="H982">
        <v>3</v>
      </c>
      <c r="I982">
        <v>1</v>
      </c>
      <c r="J982">
        <v>1038</v>
      </c>
      <c r="K982">
        <v>1.0250330000000001</v>
      </c>
      <c r="L982" t="s">
        <v>22</v>
      </c>
      <c r="M982">
        <f>V3__67[[#This Row],[Sale Price]]/V3__67[[#This Row],[carpet_area]]</f>
        <v>125.14450867052022</v>
      </c>
      <c r="N982">
        <f>IF(OR(V3__67[[#This Row],[Estimated Value]]="",V3__67[[#This Row],[Estimated Value]]=0),"",V3__67[[#This Row],[Sale Price]]-V3__67[[#This Row],[Estimated Value]])</f>
        <v>1880</v>
      </c>
      <c r="O982">
        <f>IF(OR(V3__67[[#This Row],[Estimated Value]]="",V3__67[[#This Row],[Estimated Value]]=0),"",(V3__67[[#This Row],[Sale Price]]-V3__67[[#This Row],[Estimated Value]])/V3__67[[#This Row],[Estimated Value]])</f>
        <v>1.4685205436650523E-2</v>
      </c>
      <c r="P982" t="str">
        <f t="shared" si="15"/>
        <v>Above Estimate</v>
      </c>
    </row>
    <row r="983" spans="1:16" x14ac:dyDescent="0.3">
      <c r="A983" s="1">
        <v>40856</v>
      </c>
      <c r="B983">
        <v>2011</v>
      </c>
      <c r="C983" t="s">
        <v>26</v>
      </c>
      <c r="D983">
        <v>1225000</v>
      </c>
      <c r="E983">
        <v>1350000</v>
      </c>
      <c r="F983" t="s">
        <v>13</v>
      </c>
      <c r="G983" t="s">
        <v>14</v>
      </c>
      <c r="H983">
        <v>3</v>
      </c>
      <c r="I983">
        <v>3</v>
      </c>
      <c r="J983">
        <v>1002</v>
      </c>
      <c r="K983">
        <v>1.0250330000000001</v>
      </c>
      <c r="L983" t="s">
        <v>25</v>
      </c>
      <c r="M983">
        <f>V3__67[[#This Row],[Sale Price]]/V3__67[[#This Row],[carpet_area]]</f>
        <v>1347.3053892215569</v>
      </c>
      <c r="N983">
        <f>IF(OR(V3__67[[#This Row],[Estimated Value]]="",V3__67[[#This Row],[Estimated Value]]=0),"",V3__67[[#This Row],[Sale Price]]-V3__67[[#This Row],[Estimated Value]])</f>
        <v>125000</v>
      </c>
      <c r="O983">
        <f>IF(OR(V3__67[[#This Row],[Estimated Value]]="",V3__67[[#This Row],[Estimated Value]]=0),"",(V3__67[[#This Row],[Sale Price]]-V3__67[[#This Row],[Estimated Value]])/V3__67[[#This Row],[Estimated Value]])</f>
        <v>0.10204081632653061</v>
      </c>
      <c r="P983" t="str">
        <f t="shared" si="15"/>
        <v>Above Estimate</v>
      </c>
    </row>
    <row r="984" spans="1:16" x14ac:dyDescent="0.3">
      <c r="A984" s="1">
        <v>40856</v>
      </c>
      <c r="B984">
        <v>2011</v>
      </c>
      <c r="C984" t="s">
        <v>17</v>
      </c>
      <c r="D984">
        <v>136600</v>
      </c>
      <c r="E984">
        <v>146000</v>
      </c>
      <c r="F984" t="s">
        <v>13</v>
      </c>
      <c r="G984" t="s">
        <v>14</v>
      </c>
      <c r="H984">
        <v>3</v>
      </c>
      <c r="I984">
        <v>3</v>
      </c>
      <c r="J984">
        <v>1073</v>
      </c>
      <c r="K984">
        <v>1.0250330000000001</v>
      </c>
      <c r="L984" t="s">
        <v>16</v>
      </c>
      <c r="M984">
        <f>V3__67[[#This Row],[Sale Price]]/V3__67[[#This Row],[carpet_area]]</f>
        <v>136.06710158434296</v>
      </c>
      <c r="N984">
        <f>IF(OR(V3__67[[#This Row],[Estimated Value]]="",V3__67[[#This Row],[Estimated Value]]=0),"",V3__67[[#This Row],[Sale Price]]-V3__67[[#This Row],[Estimated Value]])</f>
        <v>9400</v>
      </c>
      <c r="O984">
        <f>IF(OR(V3__67[[#This Row],[Estimated Value]]="",V3__67[[#This Row],[Estimated Value]]=0),"",(V3__67[[#This Row],[Sale Price]]-V3__67[[#This Row],[Estimated Value]])/V3__67[[#This Row],[Estimated Value]])</f>
        <v>6.8814055636896049E-2</v>
      </c>
      <c r="P984" t="str">
        <f t="shared" si="15"/>
        <v>Above Estimate</v>
      </c>
    </row>
    <row r="985" spans="1:16" x14ac:dyDescent="0.3">
      <c r="A985" s="1">
        <v>40856</v>
      </c>
      <c r="B985">
        <v>2011</v>
      </c>
      <c r="C985" t="s">
        <v>17</v>
      </c>
      <c r="D985">
        <v>817580</v>
      </c>
      <c r="E985">
        <v>1550000</v>
      </c>
      <c r="F985" t="s">
        <v>13</v>
      </c>
      <c r="G985" t="s">
        <v>14</v>
      </c>
      <c r="H985">
        <v>3</v>
      </c>
      <c r="I985">
        <v>2</v>
      </c>
      <c r="J985">
        <v>1084</v>
      </c>
      <c r="K985">
        <v>1.0250330000000001</v>
      </c>
      <c r="L985" t="s">
        <v>15</v>
      </c>
      <c r="M985">
        <f>V3__67[[#This Row],[Sale Price]]/V3__67[[#This Row],[carpet_area]]</f>
        <v>1429.889298892989</v>
      </c>
      <c r="N985">
        <f>IF(OR(V3__67[[#This Row],[Estimated Value]]="",V3__67[[#This Row],[Estimated Value]]=0),"",V3__67[[#This Row],[Sale Price]]-V3__67[[#This Row],[Estimated Value]])</f>
        <v>732420</v>
      </c>
      <c r="O985">
        <f>IF(OR(V3__67[[#This Row],[Estimated Value]]="",V3__67[[#This Row],[Estimated Value]]=0),"",(V3__67[[#This Row],[Sale Price]]-V3__67[[#This Row],[Estimated Value]])/V3__67[[#This Row],[Estimated Value]])</f>
        <v>0.89583893930869152</v>
      </c>
      <c r="P985" t="str">
        <f t="shared" si="15"/>
        <v>Above Estimate</v>
      </c>
    </row>
    <row r="986" spans="1:16" x14ac:dyDescent="0.3">
      <c r="A986" s="1">
        <v>40857</v>
      </c>
      <c r="B986">
        <v>2011</v>
      </c>
      <c r="C986" t="s">
        <v>17</v>
      </c>
      <c r="D986">
        <v>98880</v>
      </c>
      <c r="E986">
        <v>30000</v>
      </c>
      <c r="F986" t="s">
        <v>13</v>
      </c>
      <c r="G986" t="s">
        <v>14</v>
      </c>
      <c r="H986">
        <v>3</v>
      </c>
      <c r="I986">
        <v>1</v>
      </c>
      <c r="J986">
        <v>954</v>
      </c>
      <c r="K986">
        <v>1.0250330000000001</v>
      </c>
      <c r="L986" t="s">
        <v>15</v>
      </c>
      <c r="M986">
        <f>V3__67[[#This Row],[Sale Price]]/V3__67[[#This Row],[carpet_area]]</f>
        <v>31.446540880503143</v>
      </c>
      <c r="N986">
        <f>IF(OR(V3__67[[#This Row],[Estimated Value]]="",V3__67[[#This Row],[Estimated Value]]=0),"",V3__67[[#This Row],[Sale Price]]-V3__67[[#This Row],[Estimated Value]])</f>
        <v>-68880</v>
      </c>
      <c r="O986">
        <f>IF(OR(V3__67[[#This Row],[Estimated Value]]="",V3__67[[#This Row],[Estimated Value]]=0),"",(V3__67[[#This Row],[Sale Price]]-V3__67[[#This Row],[Estimated Value]])/V3__67[[#This Row],[Estimated Value]])</f>
        <v>-0.69660194174757284</v>
      </c>
      <c r="P986" t="str">
        <f t="shared" si="15"/>
        <v>Below Estimate</v>
      </c>
    </row>
    <row r="987" spans="1:16" x14ac:dyDescent="0.3">
      <c r="A987" s="1">
        <v>40857</v>
      </c>
      <c r="B987">
        <v>2011</v>
      </c>
      <c r="C987" t="s">
        <v>30</v>
      </c>
      <c r="D987">
        <v>438250</v>
      </c>
      <c r="E987">
        <v>463000</v>
      </c>
      <c r="F987" t="s">
        <v>13</v>
      </c>
      <c r="G987" t="s">
        <v>14</v>
      </c>
      <c r="H987">
        <v>3</v>
      </c>
      <c r="I987">
        <v>3</v>
      </c>
      <c r="J987">
        <v>1035</v>
      </c>
      <c r="K987">
        <v>1.0250330000000001</v>
      </c>
      <c r="L987" t="s">
        <v>16</v>
      </c>
      <c r="M987">
        <f>V3__67[[#This Row],[Sale Price]]/V3__67[[#This Row],[carpet_area]]</f>
        <v>447.34299516908214</v>
      </c>
      <c r="N987">
        <f>IF(OR(V3__67[[#This Row],[Estimated Value]]="",V3__67[[#This Row],[Estimated Value]]=0),"",V3__67[[#This Row],[Sale Price]]-V3__67[[#This Row],[Estimated Value]])</f>
        <v>24750</v>
      </c>
      <c r="O987">
        <f>IF(OR(V3__67[[#This Row],[Estimated Value]]="",V3__67[[#This Row],[Estimated Value]]=0),"",(V3__67[[#This Row],[Sale Price]]-V3__67[[#This Row],[Estimated Value]])/V3__67[[#This Row],[Estimated Value]])</f>
        <v>5.6474614945807189E-2</v>
      </c>
      <c r="P987" t="str">
        <f t="shared" si="15"/>
        <v>Above Estimate</v>
      </c>
    </row>
    <row r="988" spans="1:16" x14ac:dyDescent="0.3">
      <c r="A988" s="1">
        <v>40857</v>
      </c>
      <c r="B988">
        <v>2011</v>
      </c>
      <c r="C988" t="s">
        <v>26</v>
      </c>
      <c r="D988">
        <v>318920</v>
      </c>
      <c r="E988">
        <v>365000</v>
      </c>
      <c r="F988" t="s">
        <v>13</v>
      </c>
      <c r="G988" t="s">
        <v>14</v>
      </c>
      <c r="H988">
        <v>3</v>
      </c>
      <c r="I988">
        <v>3</v>
      </c>
      <c r="J988">
        <v>1033</v>
      </c>
      <c r="K988">
        <v>1.0250330000000001</v>
      </c>
      <c r="L988" t="s">
        <v>25</v>
      </c>
      <c r="M988">
        <f>V3__67[[#This Row],[Sale Price]]/V3__67[[#This Row],[carpet_area]]</f>
        <v>353.33978702807354</v>
      </c>
      <c r="N988">
        <f>IF(OR(V3__67[[#This Row],[Estimated Value]]="",V3__67[[#This Row],[Estimated Value]]=0),"",V3__67[[#This Row],[Sale Price]]-V3__67[[#This Row],[Estimated Value]])</f>
        <v>46080</v>
      </c>
      <c r="O988">
        <f>IF(OR(V3__67[[#This Row],[Estimated Value]]="",V3__67[[#This Row],[Estimated Value]]=0),"",(V3__67[[#This Row],[Sale Price]]-V3__67[[#This Row],[Estimated Value]])/V3__67[[#This Row],[Estimated Value]])</f>
        <v>0.1444876458045905</v>
      </c>
      <c r="P988" t="str">
        <f t="shared" si="15"/>
        <v>Above Estimate</v>
      </c>
    </row>
    <row r="989" spans="1:16" x14ac:dyDescent="0.3">
      <c r="A989" s="1">
        <v>40859</v>
      </c>
      <c r="B989">
        <v>2011</v>
      </c>
      <c r="C989" t="s">
        <v>21</v>
      </c>
      <c r="D989">
        <v>0</v>
      </c>
      <c r="E989">
        <v>125000</v>
      </c>
      <c r="F989" t="s">
        <v>13</v>
      </c>
      <c r="G989" t="s">
        <v>14</v>
      </c>
      <c r="H989">
        <v>3</v>
      </c>
      <c r="I989">
        <v>2</v>
      </c>
      <c r="J989">
        <v>1032</v>
      </c>
      <c r="K989">
        <v>1.0250330000000001</v>
      </c>
      <c r="L989" t="s">
        <v>15</v>
      </c>
      <c r="M989">
        <f>V3__67[[#This Row],[Sale Price]]/V3__67[[#This Row],[carpet_area]]</f>
        <v>121.12403100775194</v>
      </c>
      <c r="N989" t="str">
        <f>IF(OR(V3__67[[#This Row],[Estimated Value]]="",V3__67[[#This Row],[Estimated Value]]=0),"",V3__67[[#This Row],[Sale Price]]-V3__67[[#This Row],[Estimated Value]])</f>
        <v/>
      </c>
      <c r="O989" t="str">
        <f>IF(OR(V3__67[[#This Row],[Estimated Value]]="",V3__67[[#This Row],[Estimated Value]]=0),"",(V3__67[[#This Row],[Sale Price]]-V3__67[[#This Row],[Estimated Value]])/V3__67[[#This Row],[Estimated Value]])</f>
        <v/>
      </c>
      <c r="P989" t="str">
        <f t="shared" si="15"/>
        <v>No Estimate</v>
      </c>
    </row>
    <row r="990" spans="1:16" x14ac:dyDescent="0.3">
      <c r="A990" s="1">
        <v>40860</v>
      </c>
      <c r="B990">
        <v>2011</v>
      </c>
      <c r="C990" t="s">
        <v>12</v>
      </c>
      <c r="D990">
        <v>137950</v>
      </c>
      <c r="E990">
        <v>200000</v>
      </c>
      <c r="F990" t="s">
        <v>13</v>
      </c>
      <c r="G990" t="s">
        <v>14</v>
      </c>
      <c r="H990">
        <v>3</v>
      </c>
      <c r="I990">
        <v>3</v>
      </c>
      <c r="J990">
        <v>942</v>
      </c>
      <c r="K990">
        <v>1.0250330000000001</v>
      </c>
      <c r="L990" t="s">
        <v>16</v>
      </c>
      <c r="M990">
        <f>V3__67[[#This Row],[Sale Price]]/V3__67[[#This Row],[carpet_area]]</f>
        <v>212.31422505307856</v>
      </c>
      <c r="N990">
        <f>IF(OR(V3__67[[#This Row],[Estimated Value]]="",V3__67[[#This Row],[Estimated Value]]=0),"",V3__67[[#This Row],[Sale Price]]-V3__67[[#This Row],[Estimated Value]])</f>
        <v>62050</v>
      </c>
      <c r="O990">
        <f>IF(OR(V3__67[[#This Row],[Estimated Value]]="",V3__67[[#This Row],[Estimated Value]]=0),"",(V3__67[[#This Row],[Sale Price]]-V3__67[[#This Row],[Estimated Value]])/V3__67[[#This Row],[Estimated Value]])</f>
        <v>0.4498006524102936</v>
      </c>
      <c r="P990" t="str">
        <f t="shared" si="15"/>
        <v>Above Estimate</v>
      </c>
    </row>
    <row r="991" spans="1:16" x14ac:dyDescent="0.3">
      <c r="A991" s="1">
        <v>40860</v>
      </c>
      <c r="B991">
        <v>2011</v>
      </c>
      <c r="C991" t="s">
        <v>26</v>
      </c>
      <c r="D991">
        <v>363090</v>
      </c>
      <c r="E991">
        <v>48000</v>
      </c>
      <c r="F991" t="s">
        <v>13</v>
      </c>
      <c r="G991" t="s">
        <v>14</v>
      </c>
      <c r="H991">
        <v>3</v>
      </c>
      <c r="I991">
        <v>2</v>
      </c>
      <c r="J991">
        <v>1026</v>
      </c>
      <c r="K991">
        <v>1.0250330000000001</v>
      </c>
      <c r="L991" t="s">
        <v>22</v>
      </c>
      <c r="M991">
        <f>V3__67[[#This Row],[Sale Price]]/V3__67[[#This Row],[carpet_area]]</f>
        <v>46.783625730994153</v>
      </c>
      <c r="N991">
        <f>IF(OR(V3__67[[#This Row],[Estimated Value]]="",V3__67[[#This Row],[Estimated Value]]=0),"",V3__67[[#This Row],[Sale Price]]-V3__67[[#This Row],[Estimated Value]])</f>
        <v>-315090</v>
      </c>
      <c r="O991">
        <f>IF(OR(V3__67[[#This Row],[Estimated Value]]="",V3__67[[#This Row],[Estimated Value]]=0),"",(V3__67[[#This Row],[Sale Price]]-V3__67[[#This Row],[Estimated Value]])/V3__67[[#This Row],[Estimated Value]])</f>
        <v>-0.86780137156077009</v>
      </c>
      <c r="P991" t="str">
        <f t="shared" si="15"/>
        <v>Below Estimate</v>
      </c>
    </row>
    <row r="992" spans="1:16" x14ac:dyDescent="0.3">
      <c r="A992" s="1">
        <v>40863</v>
      </c>
      <c r="B992">
        <v>2011</v>
      </c>
      <c r="C992" t="s">
        <v>29</v>
      </c>
      <c r="D992">
        <v>142800</v>
      </c>
      <c r="E992">
        <v>235000</v>
      </c>
      <c r="F992" t="s">
        <v>13</v>
      </c>
      <c r="G992" t="s">
        <v>14</v>
      </c>
      <c r="H992">
        <v>3</v>
      </c>
      <c r="I992">
        <v>3</v>
      </c>
      <c r="J992">
        <v>936</v>
      </c>
      <c r="K992">
        <v>1.0250330000000001</v>
      </c>
      <c r="L992" t="s">
        <v>22</v>
      </c>
      <c r="M992">
        <f>V3__67[[#This Row],[Sale Price]]/V3__67[[#This Row],[carpet_area]]</f>
        <v>251.06837606837607</v>
      </c>
      <c r="N992">
        <f>IF(OR(V3__67[[#This Row],[Estimated Value]]="",V3__67[[#This Row],[Estimated Value]]=0),"",V3__67[[#This Row],[Sale Price]]-V3__67[[#This Row],[Estimated Value]])</f>
        <v>92200</v>
      </c>
      <c r="O992">
        <f>IF(OR(V3__67[[#This Row],[Estimated Value]]="",V3__67[[#This Row],[Estimated Value]]=0),"",(V3__67[[#This Row],[Sale Price]]-V3__67[[#This Row],[Estimated Value]])/V3__67[[#This Row],[Estimated Value]])</f>
        <v>0.64565826330532217</v>
      </c>
      <c r="P992" t="str">
        <f t="shared" si="15"/>
        <v>Above Estimate</v>
      </c>
    </row>
    <row r="993" spans="1:16" x14ac:dyDescent="0.3">
      <c r="A993" s="1">
        <v>40863</v>
      </c>
      <c r="B993">
        <v>2011</v>
      </c>
      <c r="C993" t="s">
        <v>21</v>
      </c>
      <c r="D993">
        <v>872690</v>
      </c>
      <c r="E993">
        <v>1159000</v>
      </c>
      <c r="F993" t="s">
        <v>19</v>
      </c>
      <c r="G993" t="s">
        <v>20</v>
      </c>
      <c r="H993">
        <v>4</v>
      </c>
      <c r="I993">
        <v>3</v>
      </c>
      <c r="J993">
        <v>1294</v>
      </c>
      <c r="K993">
        <v>1.0250330000000001</v>
      </c>
      <c r="L993" t="s">
        <v>25</v>
      </c>
      <c r="M993">
        <f>V3__67[[#This Row],[Sale Price]]/V3__67[[#This Row],[carpet_area]]</f>
        <v>895.67233384853171</v>
      </c>
      <c r="N993">
        <f>IF(OR(V3__67[[#This Row],[Estimated Value]]="",V3__67[[#This Row],[Estimated Value]]=0),"",V3__67[[#This Row],[Sale Price]]-V3__67[[#This Row],[Estimated Value]])</f>
        <v>286310</v>
      </c>
      <c r="O993">
        <f>IF(OR(V3__67[[#This Row],[Estimated Value]]="",V3__67[[#This Row],[Estimated Value]]=0),"",(V3__67[[#This Row],[Sale Price]]-V3__67[[#This Row],[Estimated Value]])/V3__67[[#This Row],[Estimated Value]])</f>
        <v>0.3280775533121727</v>
      </c>
      <c r="P993" t="str">
        <f t="shared" si="15"/>
        <v>Above Estimate</v>
      </c>
    </row>
    <row r="994" spans="1:16" x14ac:dyDescent="0.3">
      <c r="A994" s="1">
        <v>40863</v>
      </c>
      <c r="B994">
        <v>2011</v>
      </c>
      <c r="C994" t="s">
        <v>17</v>
      </c>
      <c r="D994">
        <v>135880</v>
      </c>
      <c r="E994">
        <v>139900</v>
      </c>
      <c r="F994" t="s">
        <v>13</v>
      </c>
      <c r="G994" t="s">
        <v>14</v>
      </c>
      <c r="H994">
        <v>3</v>
      </c>
      <c r="I994">
        <v>1</v>
      </c>
      <c r="J994">
        <v>975</v>
      </c>
      <c r="K994">
        <v>1.0250330000000001</v>
      </c>
      <c r="L994" t="s">
        <v>15</v>
      </c>
      <c r="M994">
        <f>V3__67[[#This Row],[Sale Price]]/V3__67[[#This Row],[carpet_area]]</f>
        <v>143.48717948717947</v>
      </c>
      <c r="N994">
        <f>IF(OR(V3__67[[#This Row],[Estimated Value]]="",V3__67[[#This Row],[Estimated Value]]=0),"",V3__67[[#This Row],[Sale Price]]-V3__67[[#This Row],[Estimated Value]])</f>
        <v>4020</v>
      </c>
      <c r="O994">
        <f>IF(OR(V3__67[[#This Row],[Estimated Value]]="",V3__67[[#This Row],[Estimated Value]]=0),"",(V3__67[[#This Row],[Sale Price]]-V3__67[[#This Row],[Estimated Value]])/V3__67[[#This Row],[Estimated Value]])</f>
        <v>2.9584927877539004E-2</v>
      </c>
      <c r="P994" t="str">
        <f t="shared" si="15"/>
        <v>Above Estimate</v>
      </c>
    </row>
    <row r="995" spans="1:16" x14ac:dyDescent="0.3">
      <c r="A995" s="1">
        <v>40863</v>
      </c>
      <c r="B995">
        <v>2011</v>
      </c>
      <c r="C995" t="s">
        <v>17</v>
      </c>
      <c r="D995">
        <v>238190</v>
      </c>
      <c r="E995">
        <v>245000</v>
      </c>
      <c r="F995" t="s">
        <v>13</v>
      </c>
      <c r="G995" t="s">
        <v>14</v>
      </c>
      <c r="H995">
        <v>3</v>
      </c>
      <c r="I995">
        <v>1</v>
      </c>
      <c r="J995">
        <v>956</v>
      </c>
      <c r="K995">
        <v>1.0250330000000001</v>
      </c>
      <c r="L995" t="s">
        <v>22</v>
      </c>
      <c r="M995">
        <f>V3__67[[#This Row],[Sale Price]]/V3__67[[#This Row],[carpet_area]]</f>
        <v>256.27615062761504</v>
      </c>
      <c r="N995">
        <f>IF(OR(V3__67[[#This Row],[Estimated Value]]="",V3__67[[#This Row],[Estimated Value]]=0),"",V3__67[[#This Row],[Sale Price]]-V3__67[[#This Row],[Estimated Value]])</f>
        <v>6810</v>
      </c>
      <c r="O995">
        <f>IF(OR(V3__67[[#This Row],[Estimated Value]]="",V3__67[[#This Row],[Estimated Value]]=0),"",(V3__67[[#This Row],[Sale Price]]-V3__67[[#This Row],[Estimated Value]])/V3__67[[#This Row],[Estimated Value]])</f>
        <v>2.8590620932868717E-2</v>
      </c>
      <c r="P995" t="str">
        <f t="shared" si="15"/>
        <v>Above Estimate</v>
      </c>
    </row>
    <row r="996" spans="1:16" x14ac:dyDescent="0.3">
      <c r="A996" s="1">
        <v>40864</v>
      </c>
      <c r="B996">
        <v>2011</v>
      </c>
      <c r="C996" t="s">
        <v>18</v>
      </c>
      <c r="D996">
        <v>291550</v>
      </c>
      <c r="E996">
        <v>550000</v>
      </c>
      <c r="F996" t="s">
        <v>13</v>
      </c>
      <c r="G996" t="s">
        <v>14</v>
      </c>
      <c r="H996">
        <v>3</v>
      </c>
      <c r="I996">
        <v>3</v>
      </c>
      <c r="J996">
        <v>1048</v>
      </c>
      <c r="K996">
        <v>1.0250330000000001</v>
      </c>
      <c r="L996" t="s">
        <v>16</v>
      </c>
      <c r="M996">
        <f>V3__67[[#This Row],[Sale Price]]/V3__67[[#This Row],[carpet_area]]</f>
        <v>524.80916030534354</v>
      </c>
      <c r="N996">
        <f>IF(OR(V3__67[[#This Row],[Estimated Value]]="",V3__67[[#This Row],[Estimated Value]]=0),"",V3__67[[#This Row],[Sale Price]]-V3__67[[#This Row],[Estimated Value]])</f>
        <v>258450</v>
      </c>
      <c r="O996">
        <f>IF(OR(V3__67[[#This Row],[Estimated Value]]="",V3__67[[#This Row],[Estimated Value]]=0),"",(V3__67[[#This Row],[Sale Price]]-V3__67[[#This Row],[Estimated Value]])/V3__67[[#This Row],[Estimated Value]])</f>
        <v>0.88646887326359114</v>
      </c>
      <c r="P996" t="str">
        <f t="shared" si="15"/>
        <v>Above Estimate</v>
      </c>
    </row>
    <row r="997" spans="1:16" x14ac:dyDescent="0.3">
      <c r="A997" s="1">
        <v>40864</v>
      </c>
      <c r="B997">
        <v>2011</v>
      </c>
      <c r="C997" t="s">
        <v>29</v>
      </c>
      <c r="D997">
        <v>208800</v>
      </c>
      <c r="E997">
        <v>305000</v>
      </c>
      <c r="F997" t="s">
        <v>13</v>
      </c>
      <c r="G997" t="s">
        <v>14</v>
      </c>
      <c r="H997">
        <v>3</v>
      </c>
      <c r="I997">
        <v>1</v>
      </c>
      <c r="J997">
        <v>1015</v>
      </c>
      <c r="K997">
        <v>1.0250330000000001</v>
      </c>
      <c r="L997" t="s">
        <v>25</v>
      </c>
      <c r="M997">
        <f>V3__67[[#This Row],[Sale Price]]/V3__67[[#This Row],[carpet_area]]</f>
        <v>300.49261083743841</v>
      </c>
      <c r="N997">
        <f>IF(OR(V3__67[[#This Row],[Estimated Value]]="",V3__67[[#This Row],[Estimated Value]]=0),"",V3__67[[#This Row],[Sale Price]]-V3__67[[#This Row],[Estimated Value]])</f>
        <v>96200</v>
      </c>
      <c r="O997">
        <f>IF(OR(V3__67[[#This Row],[Estimated Value]]="",V3__67[[#This Row],[Estimated Value]]=0),"",(V3__67[[#This Row],[Sale Price]]-V3__67[[#This Row],[Estimated Value]])/V3__67[[#This Row],[Estimated Value]])</f>
        <v>0.46072796934865901</v>
      </c>
      <c r="P997" t="str">
        <f t="shared" si="15"/>
        <v>Above Estimate</v>
      </c>
    </row>
    <row r="998" spans="1:16" x14ac:dyDescent="0.3">
      <c r="A998" s="1">
        <v>40864</v>
      </c>
      <c r="B998">
        <v>2011</v>
      </c>
      <c r="C998" t="s">
        <v>12</v>
      </c>
      <c r="D998">
        <v>149060</v>
      </c>
      <c r="E998">
        <v>119000</v>
      </c>
      <c r="F998" t="s">
        <v>13</v>
      </c>
      <c r="G998" t="s">
        <v>14</v>
      </c>
      <c r="H998">
        <v>3</v>
      </c>
      <c r="I998">
        <v>1</v>
      </c>
      <c r="J998">
        <v>975</v>
      </c>
      <c r="K998">
        <v>1.0250330000000001</v>
      </c>
      <c r="L998" t="s">
        <v>25</v>
      </c>
      <c r="M998">
        <f>V3__67[[#This Row],[Sale Price]]/V3__67[[#This Row],[carpet_area]]</f>
        <v>122.05128205128206</v>
      </c>
      <c r="N998">
        <f>IF(OR(V3__67[[#This Row],[Estimated Value]]="",V3__67[[#This Row],[Estimated Value]]=0),"",V3__67[[#This Row],[Sale Price]]-V3__67[[#This Row],[Estimated Value]])</f>
        <v>-30060</v>
      </c>
      <c r="O998">
        <f>IF(OR(V3__67[[#This Row],[Estimated Value]]="",V3__67[[#This Row],[Estimated Value]]=0),"",(V3__67[[#This Row],[Sale Price]]-V3__67[[#This Row],[Estimated Value]])/V3__67[[#This Row],[Estimated Value]])</f>
        <v>-0.20166375955990876</v>
      </c>
      <c r="P998" t="str">
        <f t="shared" si="15"/>
        <v>Below Estimate</v>
      </c>
    </row>
    <row r="999" spans="1:16" x14ac:dyDescent="0.3">
      <c r="A999" s="1">
        <v>40866</v>
      </c>
      <c r="B999">
        <v>2011</v>
      </c>
      <c r="C999" t="s">
        <v>21</v>
      </c>
      <c r="D999">
        <v>1694910</v>
      </c>
      <c r="E999">
        <v>1197500</v>
      </c>
      <c r="F999" t="s">
        <v>13</v>
      </c>
      <c r="G999" t="s">
        <v>14</v>
      </c>
      <c r="H999">
        <v>3</v>
      </c>
      <c r="I999">
        <v>1</v>
      </c>
      <c r="J999">
        <v>947</v>
      </c>
      <c r="K999">
        <v>1.0250330000000001</v>
      </c>
      <c r="L999" t="s">
        <v>22</v>
      </c>
      <c r="M999">
        <f>V3__67[[#This Row],[Sale Price]]/V3__67[[#This Row],[carpet_area]]</f>
        <v>1264.5195353748679</v>
      </c>
      <c r="N999">
        <f>IF(OR(V3__67[[#This Row],[Estimated Value]]="",V3__67[[#This Row],[Estimated Value]]=0),"",V3__67[[#This Row],[Sale Price]]-V3__67[[#This Row],[Estimated Value]])</f>
        <v>-497410</v>
      </c>
      <c r="O999">
        <f>IF(OR(V3__67[[#This Row],[Estimated Value]]="",V3__67[[#This Row],[Estimated Value]]=0),"",(V3__67[[#This Row],[Sale Price]]-V3__67[[#This Row],[Estimated Value]])/V3__67[[#This Row],[Estimated Value]])</f>
        <v>-0.29347280976571027</v>
      </c>
      <c r="P999" t="str">
        <f t="shared" si="15"/>
        <v>Below Estimate</v>
      </c>
    </row>
    <row r="1000" spans="1:16" x14ac:dyDescent="0.3">
      <c r="A1000" s="1">
        <v>40866</v>
      </c>
      <c r="B1000">
        <v>2011</v>
      </c>
      <c r="C1000" t="s">
        <v>29</v>
      </c>
      <c r="D1000">
        <v>121600</v>
      </c>
      <c r="E1000">
        <v>110000</v>
      </c>
      <c r="F1000" t="s">
        <v>19</v>
      </c>
      <c r="G1000" t="s">
        <v>20</v>
      </c>
      <c r="H1000">
        <v>4</v>
      </c>
      <c r="I1000">
        <v>2</v>
      </c>
      <c r="J1000">
        <v>1337</v>
      </c>
      <c r="K1000">
        <v>1.0250330000000001</v>
      </c>
      <c r="L1000" t="s">
        <v>25</v>
      </c>
      <c r="M1000">
        <f>V3__67[[#This Row],[Sale Price]]/V3__67[[#This Row],[carpet_area]]</f>
        <v>82.273747195213161</v>
      </c>
      <c r="N1000">
        <f>IF(OR(V3__67[[#This Row],[Estimated Value]]="",V3__67[[#This Row],[Estimated Value]]=0),"",V3__67[[#This Row],[Sale Price]]-V3__67[[#This Row],[Estimated Value]])</f>
        <v>-11600</v>
      </c>
      <c r="O1000">
        <f>IF(OR(V3__67[[#This Row],[Estimated Value]]="",V3__67[[#This Row],[Estimated Value]]=0),"",(V3__67[[#This Row],[Sale Price]]-V3__67[[#This Row],[Estimated Value]])/V3__67[[#This Row],[Estimated Value]])</f>
        <v>-9.5394736842105268E-2</v>
      </c>
      <c r="P1000" t="str">
        <f t="shared" si="15"/>
        <v>Below Estimate</v>
      </c>
    </row>
    <row r="1001" spans="1:16" x14ac:dyDescent="0.3">
      <c r="A1001" s="1">
        <v>40866</v>
      </c>
      <c r="B1001">
        <v>2011</v>
      </c>
      <c r="C1001" t="s">
        <v>17</v>
      </c>
      <c r="D1001">
        <v>167960</v>
      </c>
      <c r="E1001">
        <v>85000</v>
      </c>
      <c r="F1001" t="s">
        <v>13</v>
      </c>
      <c r="G1001" t="s">
        <v>14</v>
      </c>
      <c r="H1001">
        <v>3</v>
      </c>
      <c r="I1001">
        <v>3</v>
      </c>
      <c r="J1001">
        <v>1096</v>
      </c>
      <c r="K1001">
        <v>1.0250330000000001</v>
      </c>
      <c r="L1001" t="s">
        <v>15</v>
      </c>
      <c r="M1001">
        <f>V3__67[[#This Row],[Sale Price]]/V3__67[[#This Row],[carpet_area]]</f>
        <v>77.554744525547449</v>
      </c>
      <c r="N1001">
        <f>IF(OR(V3__67[[#This Row],[Estimated Value]]="",V3__67[[#This Row],[Estimated Value]]=0),"",V3__67[[#This Row],[Sale Price]]-V3__67[[#This Row],[Estimated Value]])</f>
        <v>-82960</v>
      </c>
      <c r="O1001">
        <f>IF(OR(V3__67[[#This Row],[Estimated Value]]="",V3__67[[#This Row],[Estimated Value]]=0),"",(V3__67[[#This Row],[Sale Price]]-V3__67[[#This Row],[Estimated Value]])/V3__67[[#This Row],[Estimated Value]])</f>
        <v>-0.49392712550607287</v>
      </c>
      <c r="P1001" t="str">
        <f t="shared" si="15"/>
        <v>Below Estimate</v>
      </c>
    </row>
    <row r="1002" spans="1:16" x14ac:dyDescent="0.3">
      <c r="A1002" s="1">
        <v>40866</v>
      </c>
      <c r="B1002">
        <v>2011</v>
      </c>
      <c r="C1002" t="s">
        <v>26</v>
      </c>
      <c r="D1002">
        <v>406350</v>
      </c>
      <c r="E1002">
        <v>400000</v>
      </c>
      <c r="F1002" t="s">
        <v>13</v>
      </c>
      <c r="G1002" t="s">
        <v>14</v>
      </c>
      <c r="H1002">
        <v>3</v>
      </c>
      <c r="I1002">
        <v>3</v>
      </c>
      <c r="J1002">
        <v>956</v>
      </c>
      <c r="K1002">
        <v>1.0250330000000001</v>
      </c>
      <c r="L1002" t="s">
        <v>16</v>
      </c>
      <c r="M1002">
        <f>V3__67[[#This Row],[Sale Price]]/V3__67[[#This Row],[carpet_area]]</f>
        <v>418.41004184100416</v>
      </c>
      <c r="N1002">
        <f>IF(OR(V3__67[[#This Row],[Estimated Value]]="",V3__67[[#This Row],[Estimated Value]]=0),"",V3__67[[#This Row],[Sale Price]]-V3__67[[#This Row],[Estimated Value]])</f>
        <v>-6350</v>
      </c>
      <c r="O1002">
        <f>IF(OR(V3__67[[#This Row],[Estimated Value]]="",V3__67[[#This Row],[Estimated Value]]=0),"",(V3__67[[#This Row],[Sale Price]]-V3__67[[#This Row],[Estimated Value]])/V3__67[[#This Row],[Estimated Value]])</f>
        <v>-1.5626922603666788E-2</v>
      </c>
      <c r="P1002" t="str">
        <f t="shared" si="15"/>
        <v>Below Estimate</v>
      </c>
    </row>
    <row r="1003" spans="1:16" x14ac:dyDescent="0.3">
      <c r="A1003" s="1">
        <v>40866</v>
      </c>
      <c r="B1003">
        <v>2011</v>
      </c>
      <c r="C1003" t="s">
        <v>30</v>
      </c>
      <c r="D1003">
        <v>473660</v>
      </c>
      <c r="E1003">
        <v>575000</v>
      </c>
      <c r="F1003" t="s">
        <v>13</v>
      </c>
      <c r="G1003" t="s">
        <v>14</v>
      </c>
      <c r="H1003">
        <v>3</v>
      </c>
      <c r="I1003">
        <v>2</v>
      </c>
      <c r="J1003">
        <v>966</v>
      </c>
      <c r="K1003">
        <v>1.0250330000000001</v>
      </c>
      <c r="L1003" t="s">
        <v>16</v>
      </c>
      <c r="M1003">
        <f>V3__67[[#This Row],[Sale Price]]/V3__67[[#This Row],[carpet_area]]</f>
        <v>595.23809523809518</v>
      </c>
      <c r="N1003">
        <f>IF(OR(V3__67[[#This Row],[Estimated Value]]="",V3__67[[#This Row],[Estimated Value]]=0),"",V3__67[[#This Row],[Sale Price]]-V3__67[[#This Row],[Estimated Value]])</f>
        <v>101340</v>
      </c>
      <c r="O1003">
        <f>IF(OR(V3__67[[#This Row],[Estimated Value]]="",V3__67[[#This Row],[Estimated Value]]=0),"",(V3__67[[#This Row],[Sale Price]]-V3__67[[#This Row],[Estimated Value]])/V3__67[[#This Row],[Estimated Value]])</f>
        <v>0.2139509352700249</v>
      </c>
      <c r="P1003" t="str">
        <f t="shared" si="15"/>
        <v>Above Estimate</v>
      </c>
    </row>
    <row r="1004" spans="1:16" x14ac:dyDescent="0.3">
      <c r="A1004" s="1">
        <v>40867</v>
      </c>
      <c r="B1004">
        <v>2011</v>
      </c>
      <c r="C1004" t="s">
        <v>12</v>
      </c>
      <c r="D1004">
        <v>136780</v>
      </c>
      <c r="E1004">
        <v>10000</v>
      </c>
      <c r="F1004" t="s">
        <v>23</v>
      </c>
      <c r="G1004" t="s">
        <v>24</v>
      </c>
      <c r="H1004">
        <v>6</v>
      </c>
      <c r="I1004">
        <v>4</v>
      </c>
      <c r="J1004">
        <v>2037</v>
      </c>
      <c r="K1004">
        <v>1.0250330000000001</v>
      </c>
      <c r="L1004" t="s">
        <v>16</v>
      </c>
      <c r="M1004">
        <f>V3__67[[#This Row],[Sale Price]]/V3__67[[#This Row],[carpet_area]]</f>
        <v>4.909180166912126</v>
      </c>
      <c r="N1004">
        <f>IF(OR(V3__67[[#This Row],[Estimated Value]]="",V3__67[[#This Row],[Estimated Value]]=0),"",V3__67[[#This Row],[Sale Price]]-V3__67[[#This Row],[Estimated Value]])</f>
        <v>-126780</v>
      </c>
      <c r="O1004">
        <f>IF(OR(V3__67[[#This Row],[Estimated Value]]="",V3__67[[#This Row],[Estimated Value]]=0),"",(V3__67[[#This Row],[Sale Price]]-V3__67[[#This Row],[Estimated Value]])/V3__67[[#This Row],[Estimated Value]])</f>
        <v>-0.92688989618365258</v>
      </c>
      <c r="P1004" t="str">
        <f t="shared" si="15"/>
        <v>Below Estimate</v>
      </c>
    </row>
    <row r="1005" spans="1:16" x14ac:dyDescent="0.3">
      <c r="A1005" s="1">
        <v>40870</v>
      </c>
      <c r="B1005">
        <v>2011</v>
      </c>
      <c r="C1005" t="s">
        <v>29</v>
      </c>
      <c r="D1005">
        <v>149900</v>
      </c>
      <c r="E1005">
        <v>217000</v>
      </c>
      <c r="F1005" t="s">
        <v>13</v>
      </c>
      <c r="G1005" t="s">
        <v>14</v>
      </c>
      <c r="H1005">
        <v>3</v>
      </c>
      <c r="I1005">
        <v>2</v>
      </c>
      <c r="J1005">
        <v>1026</v>
      </c>
      <c r="K1005">
        <v>1.0250330000000001</v>
      </c>
      <c r="L1005" t="s">
        <v>16</v>
      </c>
      <c r="M1005">
        <f>V3__67[[#This Row],[Sale Price]]/V3__67[[#This Row],[carpet_area]]</f>
        <v>211.50097465886938</v>
      </c>
      <c r="N1005">
        <f>IF(OR(V3__67[[#This Row],[Estimated Value]]="",V3__67[[#This Row],[Estimated Value]]=0),"",V3__67[[#This Row],[Sale Price]]-V3__67[[#This Row],[Estimated Value]])</f>
        <v>67100</v>
      </c>
      <c r="O1005">
        <f>IF(OR(V3__67[[#This Row],[Estimated Value]]="",V3__67[[#This Row],[Estimated Value]]=0),"",(V3__67[[#This Row],[Sale Price]]-V3__67[[#This Row],[Estimated Value]])/V3__67[[#This Row],[Estimated Value]])</f>
        <v>0.44763175450300202</v>
      </c>
      <c r="P1005" t="str">
        <f t="shared" si="15"/>
        <v>Above Estimate</v>
      </c>
    </row>
    <row r="1006" spans="1:16" x14ac:dyDescent="0.3">
      <c r="A1006" s="1">
        <v>40870</v>
      </c>
      <c r="B1006">
        <v>2011</v>
      </c>
      <c r="C1006" t="s">
        <v>29</v>
      </c>
      <c r="D1006">
        <v>361100</v>
      </c>
      <c r="E1006">
        <v>565000</v>
      </c>
      <c r="F1006" t="s">
        <v>13</v>
      </c>
      <c r="G1006" t="s">
        <v>14</v>
      </c>
      <c r="H1006">
        <v>3</v>
      </c>
      <c r="I1006">
        <v>1</v>
      </c>
      <c r="J1006">
        <v>1016</v>
      </c>
      <c r="K1006">
        <v>1.0250330000000001</v>
      </c>
      <c r="L1006" t="s">
        <v>25</v>
      </c>
      <c r="M1006">
        <f>V3__67[[#This Row],[Sale Price]]/V3__67[[#This Row],[carpet_area]]</f>
        <v>556.10236220472439</v>
      </c>
      <c r="N1006">
        <f>IF(OR(V3__67[[#This Row],[Estimated Value]]="",V3__67[[#This Row],[Estimated Value]]=0),"",V3__67[[#This Row],[Sale Price]]-V3__67[[#This Row],[Estimated Value]])</f>
        <v>203900</v>
      </c>
      <c r="O1006">
        <f>IF(OR(V3__67[[#This Row],[Estimated Value]]="",V3__67[[#This Row],[Estimated Value]]=0),"",(V3__67[[#This Row],[Sale Price]]-V3__67[[#This Row],[Estimated Value]])/V3__67[[#This Row],[Estimated Value]])</f>
        <v>0.56466352810855713</v>
      </c>
      <c r="P1006" t="str">
        <f t="shared" si="15"/>
        <v>Above Estimate</v>
      </c>
    </row>
    <row r="1007" spans="1:16" x14ac:dyDescent="0.3">
      <c r="A1007" s="1">
        <v>40870</v>
      </c>
      <c r="B1007">
        <v>2011</v>
      </c>
      <c r="C1007" t="s">
        <v>29</v>
      </c>
      <c r="D1007">
        <v>230000</v>
      </c>
      <c r="E1007">
        <v>374000</v>
      </c>
      <c r="F1007" t="s">
        <v>13</v>
      </c>
      <c r="G1007" t="s">
        <v>14</v>
      </c>
      <c r="H1007">
        <v>3</v>
      </c>
      <c r="I1007">
        <v>3</v>
      </c>
      <c r="J1007">
        <v>903</v>
      </c>
      <c r="K1007">
        <v>1.0250330000000001</v>
      </c>
      <c r="L1007" t="s">
        <v>25</v>
      </c>
      <c r="M1007">
        <f>V3__67[[#This Row],[Sale Price]]/V3__67[[#This Row],[carpet_area]]</f>
        <v>414.17497231450722</v>
      </c>
      <c r="N1007">
        <f>IF(OR(V3__67[[#This Row],[Estimated Value]]="",V3__67[[#This Row],[Estimated Value]]=0),"",V3__67[[#This Row],[Sale Price]]-V3__67[[#This Row],[Estimated Value]])</f>
        <v>144000</v>
      </c>
      <c r="O1007">
        <f>IF(OR(V3__67[[#This Row],[Estimated Value]]="",V3__67[[#This Row],[Estimated Value]]=0),"",(V3__67[[#This Row],[Sale Price]]-V3__67[[#This Row],[Estimated Value]])/V3__67[[#This Row],[Estimated Value]])</f>
        <v>0.62608695652173918</v>
      </c>
      <c r="P1007" t="str">
        <f t="shared" si="15"/>
        <v>Above Estimate</v>
      </c>
    </row>
    <row r="1008" spans="1:16" x14ac:dyDescent="0.3">
      <c r="A1008" s="1">
        <v>40870</v>
      </c>
      <c r="B1008">
        <v>2011</v>
      </c>
      <c r="C1008" t="s">
        <v>17</v>
      </c>
      <c r="D1008">
        <v>174130</v>
      </c>
      <c r="E1008">
        <v>65000</v>
      </c>
      <c r="F1008" t="s">
        <v>19</v>
      </c>
      <c r="G1008" t="s">
        <v>20</v>
      </c>
      <c r="H1008">
        <v>4</v>
      </c>
      <c r="I1008">
        <v>2</v>
      </c>
      <c r="J1008">
        <v>1276</v>
      </c>
      <c r="K1008">
        <v>1.0250330000000001</v>
      </c>
      <c r="L1008" t="s">
        <v>16</v>
      </c>
      <c r="M1008">
        <f>V3__67[[#This Row],[Sale Price]]/V3__67[[#This Row],[carpet_area]]</f>
        <v>50.940438871473354</v>
      </c>
      <c r="N1008">
        <f>IF(OR(V3__67[[#This Row],[Estimated Value]]="",V3__67[[#This Row],[Estimated Value]]=0),"",V3__67[[#This Row],[Sale Price]]-V3__67[[#This Row],[Estimated Value]])</f>
        <v>-109130</v>
      </c>
      <c r="O1008">
        <f>IF(OR(V3__67[[#This Row],[Estimated Value]]="",V3__67[[#This Row],[Estimated Value]]=0),"",(V3__67[[#This Row],[Sale Price]]-V3__67[[#This Row],[Estimated Value]])/V3__67[[#This Row],[Estimated Value]])</f>
        <v>-0.62671567219893187</v>
      </c>
      <c r="P1008" t="str">
        <f t="shared" si="15"/>
        <v>Below Estimate</v>
      </c>
    </row>
    <row r="1009" spans="1:16" x14ac:dyDescent="0.3">
      <c r="A1009" s="1">
        <v>40871</v>
      </c>
      <c r="B1009">
        <v>2011</v>
      </c>
      <c r="C1009" t="s">
        <v>18</v>
      </c>
      <c r="D1009">
        <v>273700</v>
      </c>
      <c r="E1009">
        <v>325000</v>
      </c>
      <c r="F1009" t="s">
        <v>13</v>
      </c>
      <c r="G1009" t="s">
        <v>14</v>
      </c>
      <c r="H1009">
        <v>3</v>
      </c>
      <c r="I1009">
        <v>3</v>
      </c>
      <c r="J1009">
        <v>930</v>
      </c>
      <c r="K1009">
        <v>1.0250330000000001</v>
      </c>
      <c r="L1009" t="s">
        <v>16</v>
      </c>
      <c r="M1009">
        <f>V3__67[[#This Row],[Sale Price]]/V3__67[[#This Row],[carpet_area]]</f>
        <v>349.46236559139783</v>
      </c>
      <c r="N1009">
        <f>IF(OR(V3__67[[#This Row],[Estimated Value]]="",V3__67[[#This Row],[Estimated Value]]=0),"",V3__67[[#This Row],[Sale Price]]-V3__67[[#This Row],[Estimated Value]])</f>
        <v>51300</v>
      </c>
      <c r="O1009">
        <f>IF(OR(V3__67[[#This Row],[Estimated Value]]="",V3__67[[#This Row],[Estimated Value]]=0),"",(V3__67[[#This Row],[Sale Price]]-V3__67[[#This Row],[Estimated Value]])/V3__67[[#This Row],[Estimated Value]])</f>
        <v>0.18743149433686518</v>
      </c>
      <c r="P1009" t="str">
        <f t="shared" si="15"/>
        <v>Above Estimate</v>
      </c>
    </row>
    <row r="1010" spans="1:16" x14ac:dyDescent="0.3">
      <c r="A1010" s="1">
        <v>40871</v>
      </c>
      <c r="B1010">
        <v>2011</v>
      </c>
      <c r="C1010" t="s">
        <v>21</v>
      </c>
      <c r="D1010">
        <v>733880</v>
      </c>
      <c r="E1010">
        <v>960000</v>
      </c>
      <c r="F1010" t="s">
        <v>13</v>
      </c>
      <c r="G1010" t="s">
        <v>14</v>
      </c>
      <c r="H1010">
        <v>3</v>
      </c>
      <c r="I1010">
        <v>1</v>
      </c>
      <c r="J1010">
        <v>1094</v>
      </c>
      <c r="K1010">
        <v>1.0250330000000001</v>
      </c>
      <c r="L1010" t="s">
        <v>16</v>
      </c>
      <c r="M1010">
        <f>V3__67[[#This Row],[Sale Price]]/V3__67[[#This Row],[carpet_area]]</f>
        <v>877.51371115173674</v>
      </c>
      <c r="N1010">
        <f>IF(OR(V3__67[[#This Row],[Estimated Value]]="",V3__67[[#This Row],[Estimated Value]]=0),"",V3__67[[#This Row],[Sale Price]]-V3__67[[#This Row],[Estimated Value]])</f>
        <v>226120</v>
      </c>
      <c r="O1010">
        <f>IF(OR(V3__67[[#This Row],[Estimated Value]]="",V3__67[[#This Row],[Estimated Value]]=0),"",(V3__67[[#This Row],[Sale Price]]-V3__67[[#This Row],[Estimated Value]])/V3__67[[#This Row],[Estimated Value]])</f>
        <v>0.30811576824548975</v>
      </c>
      <c r="P1010" t="str">
        <f t="shared" si="15"/>
        <v>Above Estimate</v>
      </c>
    </row>
    <row r="1011" spans="1:16" x14ac:dyDescent="0.3">
      <c r="A1011" s="1">
        <v>40872</v>
      </c>
      <c r="B1011">
        <v>2011</v>
      </c>
      <c r="C1011" t="s">
        <v>29</v>
      </c>
      <c r="D1011">
        <v>210800</v>
      </c>
      <c r="E1011">
        <v>295000</v>
      </c>
      <c r="F1011" t="s">
        <v>13</v>
      </c>
      <c r="G1011" t="s">
        <v>14</v>
      </c>
      <c r="H1011">
        <v>3</v>
      </c>
      <c r="I1011">
        <v>1</v>
      </c>
      <c r="J1011">
        <v>991</v>
      </c>
      <c r="K1011">
        <v>1.0250330000000001</v>
      </c>
      <c r="L1011" t="s">
        <v>25</v>
      </c>
      <c r="M1011">
        <f>V3__67[[#This Row],[Sale Price]]/V3__67[[#This Row],[carpet_area]]</f>
        <v>297.67911200807265</v>
      </c>
      <c r="N1011">
        <f>IF(OR(V3__67[[#This Row],[Estimated Value]]="",V3__67[[#This Row],[Estimated Value]]=0),"",V3__67[[#This Row],[Sale Price]]-V3__67[[#This Row],[Estimated Value]])</f>
        <v>84200</v>
      </c>
      <c r="O1011">
        <f>IF(OR(V3__67[[#This Row],[Estimated Value]]="",V3__67[[#This Row],[Estimated Value]]=0),"",(V3__67[[#This Row],[Sale Price]]-V3__67[[#This Row],[Estimated Value]])/V3__67[[#This Row],[Estimated Value]])</f>
        <v>0.39943074003795065</v>
      </c>
      <c r="P1011" t="str">
        <f t="shared" si="15"/>
        <v>Above Estimate</v>
      </c>
    </row>
    <row r="1012" spans="1:16" x14ac:dyDescent="0.3">
      <c r="A1012" s="1">
        <v>40877</v>
      </c>
      <c r="B1012">
        <v>2011</v>
      </c>
      <c r="C1012" t="s">
        <v>29</v>
      </c>
      <c r="D1012">
        <v>237100</v>
      </c>
      <c r="E1012">
        <v>190000</v>
      </c>
      <c r="F1012" t="s">
        <v>13</v>
      </c>
      <c r="G1012" t="s">
        <v>14</v>
      </c>
      <c r="H1012">
        <v>3</v>
      </c>
      <c r="I1012">
        <v>1</v>
      </c>
      <c r="J1012">
        <v>966</v>
      </c>
      <c r="K1012">
        <v>1.0250330000000001</v>
      </c>
      <c r="L1012" t="s">
        <v>25</v>
      </c>
      <c r="M1012">
        <f>V3__67[[#This Row],[Sale Price]]/V3__67[[#This Row],[carpet_area]]</f>
        <v>196.68737060041408</v>
      </c>
      <c r="N1012">
        <f>IF(OR(V3__67[[#This Row],[Estimated Value]]="",V3__67[[#This Row],[Estimated Value]]=0),"",V3__67[[#This Row],[Sale Price]]-V3__67[[#This Row],[Estimated Value]])</f>
        <v>-47100</v>
      </c>
      <c r="O1012">
        <f>IF(OR(V3__67[[#This Row],[Estimated Value]]="",V3__67[[#This Row],[Estimated Value]]=0),"",(V3__67[[#This Row],[Sale Price]]-V3__67[[#This Row],[Estimated Value]])/V3__67[[#This Row],[Estimated Value]])</f>
        <v>-0.19865035849852383</v>
      </c>
      <c r="P1012" t="str">
        <f t="shared" si="15"/>
        <v>Below Estimate</v>
      </c>
    </row>
    <row r="1013" spans="1:16" x14ac:dyDescent="0.3">
      <c r="A1013" s="1">
        <v>40877</v>
      </c>
      <c r="B1013">
        <v>2011</v>
      </c>
      <c r="C1013" t="s">
        <v>17</v>
      </c>
      <c r="D1013">
        <v>178780</v>
      </c>
      <c r="E1013">
        <v>200000</v>
      </c>
      <c r="F1013" t="s">
        <v>23</v>
      </c>
      <c r="G1013" t="s">
        <v>24</v>
      </c>
      <c r="H1013">
        <v>6</v>
      </c>
      <c r="I1013">
        <v>5</v>
      </c>
      <c r="J1013">
        <v>2130</v>
      </c>
      <c r="K1013">
        <v>1.0250330000000001</v>
      </c>
      <c r="L1013" t="s">
        <v>16</v>
      </c>
      <c r="M1013">
        <f>V3__67[[#This Row],[Sale Price]]/V3__67[[#This Row],[carpet_area]]</f>
        <v>93.896713615023472</v>
      </c>
      <c r="N1013">
        <f>IF(OR(V3__67[[#This Row],[Estimated Value]]="",V3__67[[#This Row],[Estimated Value]]=0),"",V3__67[[#This Row],[Sale Price]]-V3__67[[#This Row],[Estimated Value]])</f>
        <v>21220</v>
      </c>
      <c r="O1013">
        <f>IF(OR(V3__67[[#This Row],[Estimated Value]]="",V3__67[[#This Row],[Estimated Value]]=0),"",(V3__67[[#This Row],[Sale Price]]-V3__67[[#This Row],[Estimated Value]])/V3__67[[#This Row],[Estimated Value]])</f>
        <v>0.11869336614833874</v>
      </c>
      <c r="P1013" t="str">
        <f t="shared" si="15"/>
        <v>Above Estimate</v>
      </c>
    </row>
    <row r="1014" spans="1:16" x14ac:dyDescent="0.3">
      <c r="A1014" s="1">
        <v>40877</v>
      </c>
      <c r="B1014">
        <v>2011</v>
      </c>
      <c r="C1014" t="s">
        <v>26</v>
      </c>
      <c r="D1014">
        <v>448560</v>
      </c>
      <c r="E1014">
        <v>575000</v>
      </c>
      <c r="F1014" t="s">
        <v>13</v>
      </c>
      <c r="G1014" t="s">
        <v>14</v>
      </c>
      <c r="H1014">
        <v>3</v>
      </c>
      <c r="I1014">
        <v>3</v>
      </c>
      <c r="J1014">
        <v>1039</v>
      </c>
      <c r="K1014">
        <v>1.0250330000000001</v>
      </c>
      <c r="L1014" t="s">
        <v>16</v>
      </c>
      <c r="M1014">
        <f>V3__67[[#This Row],[Sale Price]]/V3__67[[#This Row],[carpet_area]]</f>
        <v>553.41674687199225</v>
      </c>
      <c r="N1014">
        <f>IF(OR(V3__67[[#This Row],[Estimated Value]]="",V3__67[[#This Row],[Estimated Value]]=0),"",V3__67[[#This Row],[Sale Price]]-V3__67[[#This Row],[Estimated Value]])</f>
        <v>126440</v>
      </c>
      <c r="O1014">
        <f>IF(OR(V3__67[[#This Row],[Estimated Value]]="",V3__67[[#This Row],[Estimated Value]]=0),"",(V3__67[[#This Row],[Sale Price]]-V3__67[[#This Row],[Estimated Value]])/V3__67[[#This Row],[Estimated Value]])</f>
        <v>0.28187979311574818</v>
      </c>
      <c r="P1014" t="str">
        <f t="shared" si="15"/>
        <v>Above Estimate</v>
      </c>
    </row>
    <row r="1015" spans="1:16" x14ac:dyDescent="0.3">
      <c r="A1015" s="1">
        <v>40877</v>
      </c>
      <c r="B1015">
        <v>2011</v>
      </c>
      <c r="C1015" t="s">
        <v>21</v>
      </c>
      <c r="D1015">
        <v>2808470</v>
      </c>
      <c r="E1015">
        <v>3850000</v>
      </c>
      <c r="F1015" t="s">
        <v>13</v>
      </c>
      <c r="G1015" t="s">
        <v>14</v>
      </c>
      <c r="H1015">
        <v>3</v>
      </c>
      <c r="I1015">
        <v>1</v>
      </c>
      <c r="J1015">
        <v>1060</v>
      </c>
      <c r="K1015">
        <v>1.0250330000000001</v>
      </c>
      <c r="L1015" t="s">
        <v>22</v>
      </c>
      <c r="M1015">
        <f>V3__67[[#This Row],[Sale Price]]/V3__67[[#This Row],[carpet_area]]</f>
        <v>3632.0754716981132</v>
      </c>
      <c r="N1015">
        <f>IF(OR(V3__67[[#This Row],[Estimated Value]]="",V3__67[[#This Row],[Estimated Value]]=0),"",V3__67[[#This Row],[Sale Price]]-V3__67[[#This Row],[Estimated Value]])</f>
        <v>1041530</v>
      </c>
      <c r="O1015">
        <f>IF(OR(V3__67[[#This Row],[Estimated Value]]="",V3__67[[#This Row],[Estimated Value]]=0),"",(V3__67[[#This Row],[Sale Price]]-V3__67[[#This Row],[Estimated Value]])/V3__67[[#This Row],[Estimated Value]])</f>
        <v>0.37085316916328109</v>
      </c>
      <c r="P1015" t="str">
        <f t="shared" si="15"/>
        <v>Above Estimate</v>
      </c>
    </row>
    <row r="1016" spans="1:16" x14ac:dyDescent="0.3">
      <c r="A1016" s="1">
        <v>40878</v>
      </c>
      <c r="B1016">
        <v>2011</v>
      </c>
      <c r="C1016" t="s">
        <v>26</v>
      </c>
      <c r="D1016">
        <v>312130</v>
      </c>
      <c r="E1016">
        <v>310000</v>
      </c>
      <c r="F1016" t="s">
        <v>13</v>
      </c>
      <c r="G1016" t="s">
        <v>14</v>
      </c>
      <c r="H1016">
        <v>3</v>
      </c>
      <c r="I1016">
        <v>1</v>
      </c>
      <c r="J1016">
        <v>994</v>
      </c>
      <c r="K1016">
        <v>1.0250330000000001</v>
      </c>
      <c r="L1016" t="s">
        <v>22</v>
      </c>
      <c r="M1016">
        <f>V3__67[[#This Row],[Sale Price]]/V3__67[[#This Row],[carpet_area]]</f>
        <v>311.87122736418513</v>
      </c>
      <c r="N1016">
        <f>IF(OR(V3__67[[#This Row],[Estimated Value]]="",V3__67[[#This Row],[Estimated Value]]=0),"",V3__67[[#This Row],[Sale Price]]-V3__67[[#This Row],[Estimated Value]])</f>
        <v>-2130</v>
      </c>
      <c r="O1016">
        <f>IF(OR(V3__67[[#This Row],[Estimated Value]]="",V3__67[[#This Row],[Estimated Value]]=0),"",(V3__67[[#This Row],[Sale Price]]-V3__67[[#This Row],[Estimated Value]])/V3__67[[#This Row],[Estimated Value]])</f>
        <v>-6.8240797103770864E-3</v>
      </c>
      <c r="P1016" t="str">
        <f t="shared" si="15"/>
        <v>Below Estimate</v>
      </c>
    </row>
    <row r="1017" spans="1:16" x14ac:dyDescent="0.3">
      <c r="A1017" s="1">
        <v>40878</v>
      </c>
      <c r="B1017">
        <v>2011</v>
      </c>
      <c r="C1017" t="s">
        <v>26</v>
      </c>
      <c r="D1017">
        <v>392700</v>
      </c>
      <c r="E1017">
        <v>325000</v>
      </c>
      <c r="F1017" t="s">
        <v>13</v>
      </c>
      <c r="G1017" t="s">
        <v>14</v>
      </c>
      <c r="H1017">
        <v>3</v>
      </c>
      <c r="I1017">
        <v>3</v>
      </c>
      <c r="J1017">
        <v>974</v>
      </c>
      <c r="K1017">
        <v>1.0250330000000001</v>
      </c>
      <c r="L1017" t="s">
        <v>25</v>
      </c>
      <c r="M1017">
        <f>V3__67[[#This Row],[Sale Price]]/V3__67[[#This Row],[carpet_area]]</f>
        <v>333.67556468172484</v>
      </c>
      <c r="N1017">
        <f>IF(OR(V3__67[[#This Row],[Estimated Value]]="",V3__67[[#This Row],[Estimated Value]]=0),"",V3__67[[#This Row],[Sale Price]]-V3__67[[#This Row],[Estimated Value]])</f>
        <v>-67700</v>
      </c>
      <c r="O1017">
        <f>IF(OR(V3__67[[#This Row],[Estimated Value]]="",V3__67[[#This Row],[Estimated Value]]=0),"",(V3__67[[#This Row],[Sale Price]]-V3__67[[#This Row],[Estimated Value]])/V3__67[[#This Row],[Estimated Value]])</f>
        <v>-0.17239623121976064</v>
      </c>
      <c r="P1017" t="str">
        <f t="shared" si="15"/>
        <v>Below Estimate</v>
      </c>
    </row>
    <row r="1018" spans="1:16" x14ac:dyDescent="0.3">
      <c r="A1018" s="1">
        <v>40879</v>
      </c>
      <c r="B1018">
        <v>2011</v>
      </c>
      <c r="C1018" t="s">
        <v>12</v>
      </c>
      <c r="D1018">
        <v>126470</v>
      </c>
      <c r="E1018">
        <v>30000</v>
      </c>
      <c r="F1018" t="s">
        <v>13</v>
      </c>
      <c r="G1018" t="s">
        <v>14</v>
      </c>
      <c r="H1018">
        <v>3</v>
      </c>
      <c r="I1018">
        <v>3</v>
      </c>
      <c r="J1018">
        <v>928</v>
      </c>
      <c r="K1018">
        <v>1.0250330000000001</v>
      </c>
      <c r="L1018" t="s">
        <v>22</v>
      </c>
      <c r="M1018">
        <f>V3__67[[#This Row],[Sale Price]]/V3__67[[#This Row],[carpet_area]]</f>
        <v>32.327586206896555</v>
      </c>
      <c r="N1018">
        <f>IF(OR(V3__67[[#This Row],[Estimated Value]]="",V3__67[[#This Row],[Estimated Value]]=0),"",V3__67[[#This Row],[Sale Price]]-V3__67[[#This Row],[Estimated Value]])</f>
        <v>-96470</v>
      </c>
      <c r="O1018">
        <f>IF(OR(V3__67[[#This Row],[Estimated Value]]="",V3__67[[#This Row],[Estimated Value]]=0),"",(V3__67[[#This Row],[Sale Price]]-V3__67[[#This Row],[Estimated Value]])/V3__67[[#This Row],[Estimated Value]])</f>
        <v>-0.76278959437020633</v>
      </c>
      <c r="P1018" t="str">
        <f t="shared" si="15"/>
        <v>Below Estimate</v>
      </c>
    </row>
    <row r="1019" spans="1:16" x14ac:dyDescent="0.3">
      <c r="A1019" s="1">
        <v>40879</v>
      </c>
      <c r="B1019">
        <v>2011</v>
      </c>
      <c r="C1019" t="s">
        <v>17</v>
      </c>
      <c r="D1019">
        <v>156840</v>
      </c>
      <c r="E1019">
        <v>185000</v>
      </c>
      <c r="F1019" t="s">
        <v>13</v>
      </c>
      <c r="G1019" t="s">
        <v>14</v>
      </c>
      <c r="H1019">
        <v>3</v>
      </c>
      <c r="I1019">
        <v>1</v>
      </c>
      <c r="J1019">
        <v>911</v>
      </c>
      <c r="K1019">
        <v>1.0250330000000001</v>
      </c>
      <c r="L1019" t="s">
        <v>15</v>
      </c>
      <c r="M1019">
        <f>V3__67[[#This Row],[Sale Price]]/V3__67[[#This Row],[carpet_area]]</f>
        <v>203.07354555433591</v>
      </c>
      <c r="N1019">
        <f>IF(OR(V3__67[[#This Row],[Estimated Value]]="",V3__67[[#This Row],[Estimated Value]]=0),"",V3__67[[#This Row],[Sale Price]]-V3__67[[#This Row],[Estimated Value]])</f>
        <v>28160</v>
      </c>
      <c r="O1019">
        <f>IF(OR(V3__67[[#This Row],[Estimated Value]]="",V3__67[[#This Row],[Estimated Value]]=0),"",(V3__67[[#This Row],[Sale Price]]-V3__67[[#This Row],[Estimated Value]])/V3__67[[#This Row],[Estimated Value]])</f>
        <v>0.17954603417495538</v>
      </c>
      <c r="P1019" t="str">
        <f t="shared" si="15"/>
        <v>Above Estimate</v>
      </c>
    </row>
    <row r="1020" spans="1:16" x14ac:dyDescent="0.3">
      <c r="A1020" s="1">
        <v>40879</v>
      </c>
      <c r="B1020">
        <v>2011</v>
      </c>
      <c r="C1020" t="s">
        <v>29</v>
      </c>
      <c r="D1020">
        <v>168400</v>
      </c>
      <c r="E1020">
        <v>282500</v>
      </c>
      <c r="F1020" t="s">
        <v>13</v>
      </c>
      <c r="G1020" t="s">
        <v>14</v>
      </c>
      <c r="H1020">
        <v>3</v>
      </c>
      <c r="I1020">
        <v>3</v>
      </c>
      <c r="J1020">
        <v>958</v>
      </c>
      <c r="K1020">
        <v>1.0250330000000001</v>
      </c>
      <c r="L1020" t="s">
        <v>22</v>
      </c>
      <c r="M1020">
        <f>V3__67[[#This Row],[Sale Price]]/V3__67[[#This Row],[carpet_area]]</f>
        <v>294.88517745302715</v>
      </c>
      <c r="N1020">
        <f>IF(OR(V3__67[[#This Row],[Estimated Value]]="",V3__67[[#This Row],[Estimated Value]]=0),"",V3__67[[#This Row],[Sale Price]]-V3__67[[#This Row],[Estimated Value]])</f>
        <v>114100</v>
      </c>
      <c r="O1020">
        <f>IF(OR(V3__67[[#This Row],[Estimated Value]]="",V3__67[[#This Row],[Estimated Value]]=0),"",(V3__67[[#This Row],[Sale Price]]-V3__67[[#This Row],[Estimated Value]])/V3__67[[#This Row],[Estimated Value]])</f>
        <v>0.67755344418052255</v>
      </c>
      <c r="P1020" t="str">
        <f t="shared" si="15"/>
        <v>Above Estimate</v>
      </c>
    </row>
    <row r="1021" spans="1:16" x14ac:dyDescent="0.3">
      <c r="A1021" s="1">
        <v>40881</v>
      </c>
      <c r="B1021">
        <v>2011</v>
      </c>
      <c r="C1021" t="s">
        <v>18</v>
      </c>
      <c r="D1021">
        <v>623630</v>
      </c>
      <c r="E1021">
        <v>820000</v>
      </c>
      <c r="F1021" t="s">
        <v>13</v>
      </c>
      <c r="G1021" t="s">
        <v>14</v>
      </c>
      <c r="H1021">
        <v>3</v>
      </c>
      <c r="I1021">
        <v>3</v>
      </c>
      <c r="J1021">
        <v>1078</v>
      </c>
      <c r="K1021">
        <v>1.0250330000000001</v>
      </c>
      <c r="L1021" t="s">
        <v>15</v>
      </c>
      <c r="M1021">
        <f>V3__67[[#This Row],[Sale Price]]/V3__67[[#This Row],[carpet_area]]</f>
        <v>760.66790352504643</v>
      </c>
      <c r="N1021">
        <f>IF(OR(V3__67[[#This Row],[Estimated Value]]="",V3__67[[#This Row],[Estimated Value]]=0),"",V3__67[[#This Row],[Sale Price]]-V3__67[[#This Row],[Estimated Value]])</f>
        <v>196370</v>
      </c>
      <c r="O1021">
        <f>IF(OR(V3__67[[#This Row],[Estimated Value]]="",V3__67[[#This Row],[Estimated Value]]=0),"",(V3__67[[#This Row],[Sale Price]]-V3__67[[#This Row],[Estimated Value]])/V3__67[[#This Row],[Estimated Value]])</f>
        <v>0.31488222183025188</v>
      </c>
      <c r="P1021" t="str">
        <f t="shared" si="15"/>
        <v>Above Estimate</v>
      </c>
    </row>
    <row r="1022" spans="1:16" x14ac:dyDescent="0.3">
      <c r="A1022" s="1">
        <v>40884</v>
      </c>
      <c r="B1022">
        <v>2011</v>
      </c>
      <c r="C1022" t="s">
        <v>17</v>
      </c>
      <c r="D1022">
        <v>176900</v>
      </c>
      <c r="E1022">
        <v>185000</v>
      </c>
      <c r="F1022" t="s">
        <v>27</v>
      </c>
      <c r="G1022" t="s">
        <v>28</v>
      </c>
      <c r="H1022">
        <v>8</v>
      </c>
      <c r="I1022">
        <v>6</v>
      </c>
      <c r="J1022">
        <v>2627</v>
      </c>
      <c r="K1022">
        <v>1.0250330000000001</v>
      </c>
      <c r="L1022" t="s">
        <v>16</v>
      </c>
      <c r="M1022">
        <f>V3__67[[#This Row],[Sale Price]]/V3__67[[#This Row],[carpet_area]]</f>
        <v>70.422535211267601</v>
      </c>
      <c r="N1022">
        <f>IF(OR(V3__67[[#This Row],[Estimated Value]]="",V3__67[[#This Row],[Estimated Value]]=0),"",V3__67[[#This Row],[Sale Price]]-V3__67[[#This Row],[Estimated Value]])</f>
        <v>8100</v>
      </c>
      <c r="O1022">
        <f>IF(OR(V3__67[[#This Row],[Estimated Value]]="",V3__67[[#This Row],[Estimated Value]]=0),"",(V3__67[[#This Row],[Sale Price]]-V3__67[[#This Row],[Estimated Value]])/V3__67[[#This Row],[Estimated Value]])</f>
        <v>4.5788581119276431E-2</v>
      </c>
      <c r="P1022" t="str">
        <f t="shared" si="15"/>
        <v>Above Estimate</v>
      </c>
    </row>
    <row r="1023" spans="1:16" x14ac:dyDescent="0.3">
      <c r="A1023" s="1">
        <v>40884</v>
      </c>
      <c r="B1023">
        <v>2011</v>
      </c>
      <c r="C1023" t="s">
        <v>30</v>
      </c>
      <c r="D1023">
        <v>434690</v>
      </c>
      <c r="E1023">
        <v>585000</v>
      </c>
      <c r="F1023" t="s">
        <v>13</v>
      </c>
      <c r="G1023" t="s">
        <v>14</v>
      </c>
      <c r="H1023">
        <v>3</v>
      </c>
      <c r="I1023">
        <v>3</v>
      </c>
      <c r="J1023">
        <v>941</v>
      </c>
      <c r="K1023">
        <v>1.0250330000000001</v>
      </c>
      <c r="L1023" t="s">
        <v>22</v>
      </c>
      <c r="M1023">
        <f>V3__67[[#This Row],[Sale Price]]/V3__67[[#This Row],[carpet_area]]</f>
        <v>621.67906482465457</v>
      </c>
      <c r="N1023">
        <f>IF(OR(V3__67[[#This Row],[Estimated Value]]="",V3__67[[#This Row],[Estimated Value]]=0),"",V3__67[[#This Row],[Sale Price]]-V3__67[[#This Row],[Estimated Value]])</f>
        <v>150310</v>
      </c>
      <c r="O1023">
        <f>IF(OR(V3__67[[#This Row],[Estimated Value]]="",V3__67[[#This Row],[Estimated Value]]=0),"",(V3__67[[#This Row],[Sale Price]]-V3__67[[#This Row],[Estimated Value]])/V3__67[[#This Row],[Estimated Value]])</f>
        <v>0.34578665255699464</v>
      </c>
      <c r="P1023" t="str">
        <f t="shared" si="15"/>
        <v>Above Estimate</v>
      </c>
    </row>
    <row r="1024" spans="1:16" x14ac:dyDescent="0.3">
      <c r="A1024" s="1">
        <v>40884</v>
      </c>
      <c r="B1024">
        <v>2011</v>
      </c>
      <c r="C1024" t="s">
        <v>29</v>
      </c>
      <c r="D1024">
        <v>1500900</v>
      </c>
      <c r="E1024">
        <v>2600000</v>
      </c>
      <c r="F1024" t="s">
        <v>13</v>
      </c>
      <c r="G1024" t="s">
        <v>14</v>
      </c>
      <c r="H1024">
        <v>3</v>
      </c>
      <c r="I1024">
        <v>2</v>
      </c>
      <c r="J1024">
        <v>1060</v>
      </c>
      <c r="K1024">
        <v>1.0250330000000001</v>
      </c>
      <c r="L1024" t="s">
        <v>16</v>
      </c>
      <c r="M1024">
        <f>V3__67[[#This Row],[Sale Price]]/V3__67[[#This Row],[carpet_area]]</f>
        <v>2452.8301886792451</v>
      </c>
      <c r="N1024">
        <f>IF(OR(V3__67[[#This Row],[Estimated Value]]="",V3__67[[#This Row],[Estimated Value]]=0),"",V3__67[[#This Row],[Sale Price]]-V3__67[[#This Row],[Estimated Value]])</f>
        <v>1099100</v>
      </c>
      <c r="O1024">
        <f>IF(OR(V3__67[[#This Row],[Estimated Value]]="",V3__67[[#This Row],[Estimated Value]]=0),"",(V3__67[[#This Row],[Sale Price]]-V3__67[[#This Row],[Estimated Value]])/V3__67[[#This Row],[Estimated Value]])</f>
        <v>0.73229395695915789</v>
      </c>
      <c r="P1024" t="str">
        <f t="shared" si="15"/>
        <v>Above Estimate</v>
      </c>
    </row>
    <row r="1025" spans="1:16" x14ac:dyDescent="0.3">
      <c r="A1025" s="1">
        <v>40885</v>
      </c>
      <c r="B1025">
        <v>2011</v>
      </c>
      <c r="C1025" t="s">
        <v>17</v>
      </c>
      <c r="D1025">
        <v>135570</v>
      </c>
      <c r="E1025">
        <v>136500</v>
      </c>
      <c r="F1025" t="s">
        <v>13</v>
      </c>
      <c r="G1025" t="s">
        <v>14</v>
      </c>
      <c r="H1025">
        <v>3</v>
      </c>
      <c r="I1025">
        <v>1</v>
      </c>
      <c r="J1025">
        <v>1092</v>
      </c>
      <c r="K1025">
        <v>1.0250330000000001</v>
      </c>
      <c r="L1025" t="s">
        <v>15</v>
      </c>
      <c r="M1025">
        <f>V3__67[[#This Row],[Sale Price]]/V3__67[[#This Row],[carpet_area]]</f>
        <v>125</v>
      </c>
      <c r="N1025">
        <f>IF(OR(V3__67[[#This Row],[Estimated Value]]="",V3__67[[#This Row],[Estimated Value]]=0),"",V3__67[[#This Row],[Sale Price]]-V3__67[[#This Row],[Estimated Value]])</f>
        <v>930</v>
      </c>
      <c r="O1025">
        <f>IF(OR(V3__67[[#This Row],[Estimated Value]]="",V3__67[[#This Row],[Estimated Value]]=0),"",(V3__67[[#This Row],[Sale Price]]-V3__67[[#This Row],[Estimated Value]])/V3__67[[#This Row],[Estimated Value]])</f>
        <v>6.8599247621155121E-3</v>
      </c>
      <c r="P1025" t="str">
        <f t="shared" si="15"/>
        <v>Above Estimate</v>
      </c>
    </row>
    <row r="1026" spans="1:16" x14ac:dyDescent="0.3">
      <c r="A1026" s="1">
        <v>40888</v>
      </c>
      <c r="B1026">
        <v>2011</v>
      </c>
      <c r="C1026" t="s">
        <v>12</v>
      </c>
      <c r="D1026">
        <v>87300</v>
      </c>
      <c r="E1026">
        <v>62500</v>
      </c>
      <c r="F1026" t="s">
        <v>13</v>
      </c>
      <c r="G1026" t="s">
        <v>14</v>
      </c>
      <c r="H1026">
        <v>3</v>
      </c>
      <c r="I1026">
        <v>1</v>
      </c>
      <c r="J1026">
        <v>1034</v>
      </c>
      <c r="K1026">
        <v>1.0250330000000001</v>
      </c>
      <c r="L1026" t="s">
        <v>16</v>
      </c>
      <c r="M1026">
        <f>V3__67[[#This Row],[Sale Price]]/V3__67[[#This Row],[carpet_area]]</f>
        <v>60.444874274661508</v>
      </c>
      <c r="N1026">
        <f>IF(OR(V3__67[[#This Row],[Estimated Value]]="",V3__67[[#This Row],[Estimated Value]]=0),"",V3__67[[#This Row],[Sale Price]]-V3__67[[#This Row],[Estimated Value]])</f>
        <v>-24800</v>
      </c>
      <c r="O1026">
        <f>IF(OR(V3__67[[#This Row],[Estimated Value]]="",V3__67[[#This Row],[Estimated Value]]=0),"",(V3__67[[#This Row],[Sale Price]]-V3__67[[#This Row],[Estimated Value]])/V3__67[[#This Row],[Estimated Value]])</f>
        <v>-0.284077892325315</v>
      </c>
      <c r="P1026" t="str">
        <f t="shared" ref="P1026:P1089" si="16">IF(N1026="","No Estimate",IF(N1026&gt;0,"Above Estimate",IF(N1026&lt;0,"Below Estimate","At Estimate")))</f>
        <v>Below Estimate</v>
      </c>
    </row>
    <row r="1027" spans="1:16" x14ac:dyDescent="0.3">
      <c r="A1027" s="1">
        <v>40891</v>
      </c>
      <c r="B1027">
        <v>2011</v>
      </c>
      <c r="C1027" t="s">
        <v>29</v>
      </c>
      <c r="D1027">
        <v>455200</v>
      </c>
      <c r="E1027">
        <v>228750</v>
      </c>
      <c r="F1027" t="s">
        <v>13</v>
      </c>
      <c r="G1027" t="s">
        <v>14</v>
      </c>
      <c r="H1027">
        <v>3</v>
      </c>
      <c r="I1027">
        <v>3</v>
      </c>
      <c r="J1027">
        <v>928</v>
      </c>
      <c r="K1027">
        <v>1.0250330000000001</v>
      </c>
      <c r="L1027" t="s">
        <v>15</v>
      </c>
      <c r="M1027">
        <f>V3__67[[#This Row],[Sale Price]]/V3__67[[#This Row],[carpet_area]]</f>
        <v>246.49784482758622</v>
      </c>
      <c r="N1027">
        <f>IF(OR(V3__67[[#This Row],[Estimated Value]]="",V3__67[[#This Row],[Estimated Value]]=0),"",V3__67[[#This Row],[Sale Price]]-V3__67[[#This Row],[Estimated Value]])</f>
        <v>-226450</v>
      </c>
      <c r="O1027">
        <f>IF(OR(V3__67[[#This Row],[Estimated Value]]="",V3__67[[#This Row],[Estimated Value]]=0),"",(V3__67[[#This Row],[Sale Price]]-V3__67[[#This Row],[Estimated Value]])/V3__67[[#This Row],[Estimated Value]])</f>
        <v>-0.4974736379613357</v>
      </c>
      <c r="P1027" t="str">
        <f t="shared" si="16"/>
        <v>Below Estimate</v>
      </c>
    </row>
    <row r="1028" spans="1:16" x14ac:dyDescent="0.3">
      <c r="A1028" s="1">
        <v>40892</v>
      </c>
      <c r="B1028">
        <v>2011</v>
      </c>
      <c r="C1028" t="s">
        <v>21</v>
      </c>
      <c r="D1028">
        <v>4756780</v>
      </c>
      <c r="E1028">
        <v>5800000</v>
      </c>
      <c r="F1028" t="s">
        <v>13</v>
      </c>
      <c r="G1028" t="s">
        <v>14</v>
      </c>
      <c r="H1028">
        <v>3</v>
      </c>
      <c r="I1028">
        <v>1</v>
      </c>
      <c r="J1028">
        <v>1100</v>
      </c>
      <c r="K1028">
        <v>1.0250330000000001</v>
      </c>
      <c r="L1028" t="s">
        <v>22</v>
      </c>
      <c r="M1028">
        <f>V3__67[[#This Row],[Sale Price]]/V3__67[[#This Row],[carpet_area]]</f>
        <v>5272.727272727273</v>
      </c>
      <c r="N1028">
        <f>IF(OR(V3__67[[#This Row],[Estimated Value]]="",V3__67[[#This Row],[Estimated Value]]=0),"",V3__67[[#This Row],[Sale Price]]-V3__67[[#This Row],[Estimated Value]])</f>
        <v>1043220</v>
      </c>
      <c r="O1028">
        <f>IF(OR(V3__67[[#This Row],[Estimated Value]]="",V3__67[[#This Row],[Estimated Value]]=0),"",(V3__67[[#This Row],[Sale Price]]-V3__67[[#This Row],[Estimated Value]])/V3__67[[#This Row],[Estimated Value]])</f>
        <v>0.21931222381526999</v>
      </c>
      <c r="P1028" t="str">
        <f t="shared" si="16"/>
        <v>Above Estimate</v>
      </c>
    </row>
    <row r="1029" spans="1:16" x14ac:dyDescent="0.3">
      <c r="A1029" s="1">
        <v>40892</v>
      </c>
      <c r="B1029">
        <v>2011</v>
      </c>
      <c r="C1029" t="s">
        <v>21</v>
      </c>
      <c r="D1029">
        <v>966350</v>
      </c>
      <c r="E1029">
        <v>2400000</v>
      </c>
      <c r="F1029" t="s">
        <v>13</v>
      </c>
      <c r="G1029" t="s">
        <v>14</v>
      </c>
      <c r="H1029">
        <v>3</v>
      </c>
      <c r="I1029">
        <v>1</v>
      </c>
      <c r="J1029">
        <v>984</v>
      </c>
      <c r="K1029">
        <v>1.0250330000000001</v>
      </c>
      <c r="L1029" t="s">
        <v>25</v>
      </c>
      <c r="M1029">
        <f>V3__67[[#This Row],[Sale Price]]/V3__67[[#This Row],[carpet_area]]</f>
        <v>2439.0243902439024</v>
      </c>
      <c r="N1029">
        <f>IF(OR(V3__67[[#This Row],[Estimated Value]]="",V3__67[[#This Row],[Estimated Value]]=0),"",V3__67[[#This Row],[Sale Price]]-V3__67[[#This Row],[Estimated Value]])</f>
        <v>1433650</v>
      </c>
      <c r="O1029">
        <f>IF(OR(V3__67[[#This Row],[Estimated Value]]="",V3__67[[#This Row],[Estimated Value]]=0),"",(V3__67[[#This Row],[Sale Price]]-V3__67[[#This Row],[Estimated Value]])/V3__67[[#This Row],[Estimated Value]])</f>
        <v>1.4835722046877426</v>
      </c>
      <c r="P1029" t="str">
        <f t="shared" si="16"/>
        <v>Above Estimate</v>
      </c>
    </row>
    <row r="1030" spans="1:16" x14ac:dyDescent="0.3">
      <c r="A1030" s="1">
        <v>40892</v>
      </c>
      <c r="B1030">
        <v>2011</v>
      </c>
      <c r="C1030" t="s">
        <v>21</v>
      </c>
      <c r="D1030">
        <v>1923950</v>
      </c>
      <c r="E1030">
        <v>2000000</v>
      </c>
      <c r="F1030" t="s">
        <v>13</v>
      </c>
      <c r="G1030" t="s">
        <v>14</v>
      </c>
      <c r="H1030">
        <v>3</v>
      </c>
      <c r="I1030">
        <v>2</v>
      </c>
      <c r="J1030">
        <v>997</v>
      </c>
      <c r="K1030">
        <v>1.0250330000000001</v>
      </c>
      <c r="L1030" t="s">
        <v>16</v>
      </c>
      <c r="M1030">
        <f>V3__67[[#This Row],[Sale Price]]/V3__67[[#This Row],[carpet_area]]</f>
        <v>2006.0180541624875</v>
      </c>
      <c r="N1030">
        <f>IF(OR(V3__67[[#This Row],[Estimated Value]]="",V3__67[[#This Row],[Estimated Value]]=0),"",V3__67[[#This Row],[Sale Price]]-V3__67[[#This Row],[Estimated Value]])</f>
        <v>76050</v>
      </c>
      <c r="O1030">
        <f>IF(OR(V3__67[[#This Row],[Estimated Value]]="",V3__67[[#This Row],[Estimated Value]]=0),"",(V3__67[[#This Row],[Sale Price]]-V3__67[[#This Row],[Estimated Value]])/V3__67[[#This Row],[Estimated Value]])</f>
        <v>3.9528054263364434E-2</v>
      </c>
      <c r="P1030" t="str">
        <f t="shared" si="16"/>
        <v>Above Estimate</v>
      </c>
    </row>
    <row r="1031" spans="1:16" x14ac:dyDescent="0.3">
      <c r="A1031" s="1">
        <v>40892</v>
      </c>
      <c r="B1031">
        <v>2011</v>
      </c>
      <c r="C1031" t="s">
        <v>12</v>
      </c>
      <c r="D1031">
        <v>143450</v>
      </c>
      <c r="E1031">
        <v>115000</v>
      </c>
      <c r="F1031" t="s">
        <v>13</v>
      </c>
      <c r="G1031" t="s">
        <v>14</v>
      </c>
      <c r="H1031">
        <v>3</v>
      </c>
      <c r="I1031">
        <v>3</v>
      </c>
      <c r="J1031">
        <v>996</v>
      </c>
      <c r="K1031">
        <v>1.0250330000000001</v>
      </c>
      <c r="L1031" t="s">
        <v>16</v>
      </c>
      <c r="M1031">
        <f>V3__67[[#This Row],[Sale Price]]/V3__67[[#This Row],[carpet_area]]</f>
        <v>115.46184738955823</v>
      </c>
      <c r="N1031">
        <f>IF(OR(V3__67[[#This Row],[Estimated Value]]="",V3__67[[#This Row],[Estimated Value]]=0),"",V3__67[[#This Row],[Sale Price]]-V3__67[[#This Row],[Estimated Value]])</f>
        <v>-28450</v>
      </c>
      <c r="O1031">
        <f>IF(OR(V3__67[[#This Row],[Estimated Value]]="",V3__67[[#This Row],[Estimated Value]]=0),"",(V3__67[[#This Row],[Sale Price]]-V3__67[[#This Row],[Estimated Value]])/V3__67[[#This Row],[Estimated Value]])</f>
        <v>-0.19832694318577901</v>
      </c>
      <c r="P1031" t="str">
        <f t="shared" si="16"/>
        <v>Below Estimate</v>
      </c>
    </row>
    <row r="1032" spans="1:16" x14ac:dyDescent="0.3">
      <c r="A1032" s="1">
        <v>40893</v>
      </c>
      <c r="B1032">
        <v>2011</v>
      </c>
      <c r="C1032" t="s">
        <v>21</v>
      </c>
      <c r="D1032">
        <v>1045030</v>
      </c>
      <c r="E1032">
        <v>900000</v>
      </c>
      <c r="F1032" t="s">
        <v>13</v>
      </c>
      <c r="G1032" t="s">
        <v>14</v>
      </c>
      <c r="H1032">
        <v>3</v>
      </c>
      <c r="I1032">
        <v>3</v>
      </c>
      <c r="J1032">
        <v>980</v>
      </c>
      <c r="K1032">
        <v>1.0250330000000001</v>
      </c>
      <c r="L1032" t="s">
        <v>25</v>
      </c>
      <c r="M1032">
        <f>V3__67[[#This Row],[Sale Price]]/V3__67[[#This Row],[carpet_area]]</f>
        <v>918.36734693877554</v>
      </c>
      <c r="N1032">
        <f>IF(OR(V3__67[[#This Row],[Estimated Value]]="",V3__67[[#This Row],[Estimated Value]]=0),"",V3__67[[#This Row],[Sale Price]]-V3__67[[#This Row],[Estimated Value]])</f>
        <v>-145030</v>
      </c>
      <c r="O1032">
        <f>IF(OR(V3__67[[#This Row],[Estimated Value]]="",V3__67[[#This Row],[Estimated Value]]=0),"",(V3__67[[#This Row],[Sale Price]]-V3__67[[#This Row],[Estimated Value]])/V3__67[[#This Row],[Estimated Value]])</f>
        <v>-0.13878070486014757</v>
      </c>
      <c r="P1032" t="str">
        <f t="shared" si="16"/>
        <v>Below Estimate</v>
      </c>
    </row>
    <row r="1033" spans="1:16" x14ac:dyDescent="0.3">
      <c r="A1033" s="1">
        <v>40895</v>
      </c>
      <c r="B1033">
        <v>2011</v>
      </c>
      <c r="C1033" t="s">
        <v>21</v>
      </c>
      <c r="D1033">
        <v>498400</v>
      </c>
      <c r="E1033">
        <v>917000</v>
      </c>
      <c r="F1033" t="s">
        <v>19</v>
      </c>
      <c r="G1033" t="s">
        <v>20</v>
      </c>
      <c r="H1033">
        <v>4</v>
      </c>
      <c r="I1033">
        <v>2</v>
      </c>
      <c r="J1033">
        <v>1483</v>
      </c>
      <c r="K1033">
        <v>1.0250330000000001</v>
      </c>
      <c r="L1033" t="s">
        <v>16</v>
      </c>
      <c r="M1033">
        <f>V3__67[[#This Row],[Sale Price]]/V3__67[[#This Row],[carpet_area]]</f>
        <v>618.34120026972357</v>
      </c>
      <c r="N1033">
        <f>IF(OR(V3__67[[#This Row],[Estimated Value]]="",V3__67[[#This Row],[Estimated Value]]=0),"",V3__67[[#This Row],[Sale Price]]-V3__67[[#This Row],[Estimated Value]])</f>
        <v>418600</v>
      </c>
      <c r="O1033">
        <f>IF(OR(V3__67[[#This Row],[Estimated Value]]="",V3__67[[#This Row],[Estimated Value]]=0),"",(V3__67[[#This Row],[Sale Price]]-V3__67[[#This Row],[Estimated Value]])/V3__67[[#This Row],[Estimated Value]])</f>
        <v>0.8398876404494382</v>
      </c>
      <c r="P1033" t="str">
        <f t="shared" si="16"/>
        <v>Above Estimate</v>
      </c>
    </row>
    <row r="1034" spans="1:16" x14ac:dyDescent="0.3">
      <c r="A1034" s="1">
        <v>40895</v>
      </c>
      <c r="B1034">
        <v>2011</v>
      </c>
      <c r="C1034" t="s">
        <v>12</v>
      </c>
      <c r="D1034">
        <v>81690</v>
      </c>
      <c r="E1034">
        <v>39000</v>
      </c>
      <c r="F1034" t="s">
        <v>13</v>
      </c>
      <c r="G1034" t="s">
        <v>14</v>
      </c>
      <c r="H1034">
        <v>3</v>
      </c>
      <c r="I1034">
        <v>1</v>
      </c>
      <c r="J1034">
        <v>1085</v>
      </c>
      <c r="K1034">
        <v>1.0250330000000001</v>
      </c>
      <c r="L1034" t="s">
        <v>16</v>
      </c>
      <c r="M1034">
        <f>V3__67[[#This Row],[Sale Price]]/V3__67[[#This Row],[carpet_area]]</f>
        <v>35.944700460829495</v>
      </c>
      <c r="N1034">
        <f>IF(OR(V3__67[[#This Row],[Estimated Value]]="",V3__67[[#This Row],[Estimated Value]]=0),"",V3__67[[#This Row],[Sale Price]]-V3__67[[#This Row],[Estimated Value]])</f>
        <v>-42690</v>
      </c>
      <c r="O1034">
        <f>IF(OR(V3__67[[#This Row],[Estimated Value]]="",V3__67[[#This Row],[Estimated Value]]=0),"",(V3__67[[#This Row],[Sale Price]]-V3__67[[#This Row],[Estimated Value]])/V3__67[[#This Row],[Estimated Value]])</f>
        <v>-0.52258538376790309</v>
      </c>
      <c r="P1034" t="str">
        <f t="shared" si="16"/>
        <v>Below Estimate</v>
      </c>
    </row>
    <row r="1035" spans="1:16" x14ac:dyDescent="0.3">
      <c r="A1035" s="1">
        <v>40898</v>
      </c>
      <c r="B1035">
        <v>2011</v>
      </c>
      <c r="C1035" t="s">
        <v>26</v>
      </c>
      <c r="D1035">
        <v>341250</v>
      </c>
      <c r="E1035">
        <v>320000</v>
      </c>
      <c r="F1035" t="s">
        <v>19</v>
      </c>
      <c r="G1035" t="s">
        <v>20</v>
      </c>
      <c r="H1035">
        <v>4</v>
      </c>
      <c r="I1035">
        <v>3</v>
      </c>
      <c r="J1035">
        <v>1362</v>
      </c>
      <c r="K1035">
        <v>1.0250330000000001</v>
      </c>
      <c r="L1035" t="s">
        <v>16</v>
      </c>
      <c r="M1035">
        <f>V3__67[[#This Row],[Sale Price]]/V3__67[[#This Row],[carpet_area]]</f>
        <v>234.94860499265786</v>
      </c>
      <c r="N1035">
        <f>IF(OR(V3__67[[#This Row],[Estimated Value]]="",V3__67[[#This Row],[Estimated Value]]=0),"",V3__67[[#This Row],[Sale Price]]-V3__67[[#This Row],[Estimated Value]])</f>
        <v>-21250</v>
      </c>
      <c r="O1035">
        <f>IF(OR(V3__67[[#This Row],[Estimated Value]]="",V3__67[[#This Row],[Estimated Value]]=0),"",(V3__67[[#This Row],[Sale Price]]-V3__67[[#This Row],[Estimated Value]])/V3__67[[#This Row],[Estimated Value]])</f>
        <v>-6.2271062271062272E-2</v>
      </c>
      <c r="P1035" t="str">
        <f t="shared" si="16"/>
        <v>Below Estimate</v>
      </c>
    </row>
    <row r="1036" spans="1:16" x14ac:dyDescent="0.3">
      <c r="A1036" s="1">
        <v>40898</v>
      </c>
      <c r="B1036">
        <v>2011</v>
      </c>
      <c r="C1036" t="s">
        <v>18</v>
      </c>
      <c r="D1036">
        <v>217910</v>
      </c>
      <c r="E1036">
        <v>410000</v>
      </c>
      <c r="F1036" t="s">
        <v>13</v>
      </c>
      <c r="G1036" t="s">
        <v>14</v>
      </c>
      <c r="H1036">
        <v>3</v>
      </c>
      <c r="I1036">
        <v>1</v>
      </c>
      <c r="J1036">
        <v>955</v>
      </c>
      <c r="K1036">
        <v>1.0250330000000001</v>
      </c>
      <c r="L1036" t="s">
        <v>16</v>
      </c>
      <c r="M1036">
        <f>V3__67[[#This Row],[Sale Price]]/V3__67[[#This Row],[carpet_area]]</f>
        <v>429.31937172774872</v>
      </c>
      <c r="N1036">
        <f>IF(OR(V3__67[[#This Row],[Estimated Value]]="",V3__67[[#This Row],[Estimated Value]]=0),"",V3__67[[#This Row],[Sale Price]]-V3__67[[#This Row],[Estimated Value]])</f>
        <v>192090</v>
      </c>
      <c r="O1036">
        <f>IF(OR(V3__67[[#This Row],[Estimated Value]]="",V3__67[[#This Row],[Estimated Value]]=0),"",(V3__67[[#This Row],[Sale Price]]-V3__67[[#This Row],[Estimated Value]])/V3__67[[#This Row],[Estimated Value]])</f>
        <v>0.88151071543297688</v>
      </c>
      <c r="P1036" t="str">
        <f t="shared" si="16"/>
        <v>Above Estimate</v>
      </c>
    </row>
    <row r="1037" spans="1:16" x14ac:dyDescent="0.3">
      <c r="A1037" s="1">
        <v>40898</v>
      </c>
      <c r="B1037">
        <v>2011</v>
      </c>
      <c r="C1037" t="s">
        <v>30</v>
      </c>
      <c r="D1037">
        <v>521870</v>
      </c>
      <c r="E1037">
        <v>587500</v>
      </c>
      <c r="F1037" t="s">
        <v>13</v>
      </c>
      <c r="G1037" t="s">
        <v>14</v>
      </c>
      <c r="H1037">
        <v>3</v>
      </c>
      <c r="I1037">
        <v>3</v>
      </c>
      <c r="J1037">
        <v>961</v>
      </c>
      <c r="K1037">
        <v>1.0250330000000001</v>
      </c>
      <c r="L1037" t="s">
        <v>22</v>
      </c>
      <c r="M1037">
        <f>V3__67[[#This Row],[Sale Price]]/V3__67[[#This Row],[carpet_area]]</f>
        <v>611.3423517169615</v>
      </c>
      <c r="N1037">
        <f>IF(OR(V3__67[[#This Row],[Estimated Value]]="",V3__67[[#This Row],[Estimated Value]]=0),"",V3__67[[#This Row],[Sale Price]]-V3__67[[#This Row],[Estimated Value]])</f>
        <v>65630</v>
      </c>
      <c r="O1037">
        <f>IF(OR(V3__67[[#This Row],[Estimated Value]]="",V3__67[[#This Row],[Estimated Value]]=0),"",(V3__67[[#This Row],[Sale Price]]-V3__67[[#This Row],[Estimated Value]])/V3__67[[#This Row],[Estimated Value]])</f>
        <v>0.12575928871174813</v>
      </c>
      <c r="P1037" t="str">
        <f t="shared" si="16"/>
        <v>Above Estimate</v>
      </c>
    </row>
    <row r="1038" spans="1:16" x14ac:dyDescent="0.3">
      <c r="A1038" s="1">
        <v>40898</v>
      </c>
      <c r="B1038">
        <v>2011</v>
      </c>
      <c r="C1038" t="s">
        <v>21</v>
      </c>
      <c r="D1038">
        <v>639100</v>
      </c>
      <c r="E1038">
        <v>400000</v>
      </c>
      <c r="F1038" t="s">
        <v>23</v>
      </c>
      <c r="G1038" t="s">
        <v>24</v>
      </c>
      <c r="H1038">
        <v>6</v>
      </c>
      <c r="I1038">
        <v>4</v>
      </c>
      <c r="J1038">
        <v>2013</v>
      </c>
      <c r="K1038">
        <v>1.0250330000000001</v>
      </c>
      <c r="L1038" t="s">
        <v>22</v>
      </c>
      <c r="M1038">
        <f>V3__67[[#This Row],[Sale Price]]/V3__67[[#This Row],[carpet_area]]</f>
        <v>198.70839542970691</v>
      </c>
      <c r="N1038">
        <f>IF(OR(V3__67[[#This Row],[Estimated Value]]="",V3__67[[#This Row],[Estimated Value]]=0),"",V3__67[[#This Row],[Sale Price]]-V3__67[[#This Row],[Estimated Value]])</f>
        <v>-239100</v>
      </c>
      <c r="O1038">
        <f>IF(OR(V3__67[[#This Row],[Estimated Value]]="",V3__67[[#This Row],[Estimated Value]]=0),"",(V3__67[[#This Row],[Sale Price]]-V3__67[[#This Row],[Estimated Value]])/V3__67[[#This Row],[Estimated Value]])</f>
        <v>-0.37411985604756687</v>
      </c>
      <c r="P1038" t="str">
        <f t="shared" si="16"/>
        <v>Below Estimate</v>
      </c>
    </row>
    <row r="1039" spans="1:16" x14ac:dyDescent="0.3">
      <c r="A1039" s="1">
        <v>40898</v>
      </c>
      <c r="B1039">
        <v>2011</v>
      </c>
      <c r="C1039" t="s">
        <v>21</v>
      </c>
      <c r="D1039">
        <v>482300</v>
      </c>
      <c r="E1039">
        <v>435000</v>
      </c>
      <c r="F1039" t="s">
        <v>13</v>
      </c>
      <c r="G1039" t="s">
        <v>14</v>
      </c>
      <c r="H1039">
        <v>3</v>
      </c>
      <c r="I1039">
        <v>3</v>
      </c>
      <c r="J1039">
        <v>998</v>
      </c>
      <c r="K1039">
        <v>1.0250330000000001</v>
      </c>
      <c r="L1039" t="s">
        <v>15</v>
      </c>
      <c r="M1039">
        <f>V3__67[[#This Row],[Sale Price]]/V3__67[[#This Row],[carpet_area]]</f>
        <v>435.87174348697397</v>
      </c>
      <c r="N1039">
        <f>IF(OR(V3__67[[#This Row],[Estimated Value]]="",V3__67[[#This Row],[Estimated Value]]=0),"",V3__67[[#This Row],[Sale Price]]-V3__67[[#This Row],[Estimated Value]])</f>
        <v>-47300</v>
      </c>
      <c r="O1039">
        <f>IF(OR(V3__67[[#This Row],[Estimated Value]]="",V3__67[[#This Row],[Estimated Value]]=0),"",(V3__67[[#This Row],[Sale Price]]-V3__67[[#This Row],[Estimated Value]])/V3__67[[#This Row],[Estimated Value]])</f>
        <v>-9.8071739581173545E-2</v>
      </c>
      <c r="P1039" t="str">
        <f t="shared" si="16"/>
        <v>Below Estimate</v>
      </c>
    </row>
    <row r="1040" spans="1:16" x14ac:dyDescent="0.3">
      <c r="A1040" s="1">
        <v>40900</v>
      </c>
      <c r="B1040">
        <v>2011</v>
      </c>
      <c r="C1040" t="s">
        <v>21</v>
      </c>
      <c r="D1040">
        <v>464380</v>
      </c>
      <c r="E1040">
        <v>425000</v>
      </c>
      <c r="F1040" t="s">
        <v>13</v>
      </c>
      <c r="G1040" t="s">
        <v>14</v>
      </c>
      <c r="H1040">
        <v>3</v>
      </c>
      <c r="I1040">
        <v>3</v>
      </c>
      <c r="J1040">
        <v>905</v>
      </c>
      <c r="K1040">
        <v>1.0250330000000001</v>
      </c>
      <c r="L1040" t="s">
        <v>22</v>
      </c>
      <c r="M1040">
        <f>V3__67[[#This Row],[Sale Price]]/V3__67[[#This Row],[carpet_area]]</f>
        <v>469.61325966850831</v>
      </c>
      <c r="N1040">
        <f>IF(OR(V3__67[[#This Row],[Estimated Value]]="",V3__67[[#This Row],[Estimated Value]]=0),"",V3__67[[#This Row],[Sale Price]]-V3__67[[#This Row],[Estimated Value]])</f>
        <v>-39380</v>
      </c>
      <c r="O1040">
        <f>IF(OR(V3__67[[#This Row],[Estimated Value]]="",V3__67[[#This Row],[Estimated Value]]=0),"",(V3__67[[#This Row],[Sale Price]]-V3__67[[#This Row],[Estimated Value]])/V3__67[[#This Row],[Estimated Value]])</f>
        <v>-8.4801240363495414E-2</v>
      </c>
      <c r="P1040" t="str">
        <f t="shared" si="16"/>
        <v>Below Estimate</v>
      </c>
    </row>
    <row r="1041" spans="1:16" x14ac:dyDescent="0.3">
      <c r="A1041" s="1">
        <v>40900</v>
      </c>
      <c r="B1041">
        <v>2011</v>
      </c>
      <c r="C1041" t="s">
        <v>30</v>
      </c>
      <c r="D1041">
        <v>618820</v>
      </c>
      <c r="E1041">
        <v>675000</v>
      </c>
      <c r="F1041" t="s">
        <v>13</v>
      </c>
      <c r="G1041" t="s">
        <v>14</v>
      </c>
      <c r="H1041">
        <v>3</v>
      </c>
      <c r="I1041">
        <v>2</v>
      </c>
      <c r="J1041">
        <v>996</v>
      </c>
      <c r="K1041">
        <v>1.0250330000000001</v>
      </c>
      <c r="L1041" t="s">
        <v>15</v>
      </c>
      <c r="M1041">
        <f>V3__67[[#This Row],[Sale Price]]/V3__67[[#This Row],[carpet_area]]</f>
        <v>677.71084337349396</v>
      </c>
      <c r="N1041">
        <f>IF(OR(V3__67[[#This Row],[Estimated Value]]="",V3__67[[#This Row],[Estimated Value]]=0),"",V3__67[[#This Row],[Sale Price]]-V3__67[[#This Row],[Estimated Value]])</f>
        <v>56180</v>
      </c>
      <c r="O1041">
        <f>IF(OR(V3__67[[#This Row],[Estimated Value]]="",V3__67[[#This Row],[Estimated Value]]=0),"",(V3__67[[#This Row],[Sale Price]]-V3__67[[#This Row],[Estimated Value]])/V3__67[[#This Row],[Estimated Value]])</f>
        <v>9.0785688891761737E-2</v>
      </c>
      <c r="P1041" t="str">
        <f t="shared" si="16"/>
        <v>Above Estimate</v>
      </c>
    </row>
    <row r="1042" spans="1:16" x14ac:dyDescent="0.3">
      <c r="A1042" s="1">
        <v>40901</v>
      </c>
      <c r="B1042">
        <v>2011</v>
      </c>
      <c r="C1042" t="s">
        <v>26</v>
      </c>
      <c r="D1042">
        <v>1054550</v>
      </c>
      <c r="E1042">
        <v>1262000</v>
      </c>
      <c r="F1042" t="s">
        <v>13</v>
      </c>
      <c r="G1042" t="s">
        <v>14</v>
      </c>
      <c r="H1042">
        <v>3</v>
      </c>
      <c r="I1042">
        <v>3</v>
      </c>
      <c r="J1042">
        <v>921</v>
      </c>
      <c r="K1042">
        <v>1.0250330000000001</v>
      </c>
      <c r="L1042" t="s">
        <v>16</v>
      </c>
      <c r="M1042">
        <f>V3__67[[#This Row],[Sale Price]]/V3__67[[#This Row],[carpet_area]]</f>
        <v>1370.2497285559175</v>
      </c>
      <c r="N1042">
        <f>IF(OR(V3__67[[#This Row],[Estimated Value]]="",V3__67[[#This Row],[Estimated Value]]=0),"",V3__67[[#This Row],[Sale Price]]-V3__67[[#This Row],[Estimated Value]])</f>
        <v>207450</v>
      </c>
      <c r="O1042">
        <f>IF(OR(V3__67[[#This Row],[Estimated Value]]="",V3__67[[#This Row],[Estimated Value]]=0),"",(V3__67[[#This Row],[Sale Price]]-V3__67[[#This Row],[Estimated Value]])/V3__67[[#This Row],[Estimated Value]])</f>
        <v>0.19671897965957044</v>
      </c>
      <c r="P1042" t="str">
        <f t="shared" si="16"/>
        <v>Above Estimate</v>
      </c>
    </row>
    <row r="1043" spans="1:16" x14ac:dyDescent="0.3">
      <c r="A1043" s="1">
        <v>40901</v>
      </c>
      <c r="B1043">
        <v>2011</v>
      </c>
      <c r="C1043" t="s">
        <v>17</v>
      </c>
      <c r="D1043">
        <v>148360</v>
      </c>
      <c r="E1043">
        <v>28000</v>
      </c>
      <c r="F1043" t="s">
        <v>19</v>
      </c>
      <c r="G1043" t="s">
        <v>20</v>
      </c>
      <c r="H1043">
        <v>4</v>
      </c>
      <c r="I1043">
        <v>4</v>
      </c>
      <c r="J1043">
        <v>1341</v>
      </c>
      <c r="K1043">
        <v>1.0250330000000001</v>
      </c>
      <c r="L1043" t="s">
        <v>22</v>
      </c>
      <c r="M1043">
        <f>V3__67[[#This Row],[Sale Price]]/V3__67[[#This Row],[carpet_area]]</f>
        <v>20.879940343027592</v>
      </c>
      <c r="N1043">
        <f>IF(OR(V3__67[[#This Row],[Estimated Value]]="",V3__67[[#This Row],[Estimated Value]]=0),"",V3__67[[#This Row],[Sale Price]]-V3__67[[#This Row],[Estimated Value]])</f>
        <v>-120360</v>
      </c>
      <c r="O1043">
        <f>IF(OR(V3__67[[#This Row],[Estimated Value]]="",V3__67[[#This Row],[Estimated Value]]=0),"",(V3__67[[#This Row],[Sale Price]]-V3__67[[#This Row],[Estimated Value]])/V3__67[[#This Row],[Estimated Value]])</f>
        <v>-0.81126988406578593</v>
      </c>
      <c r="P1043" t="str">
        <f t="shared" si="16"/>
        <v>Below Estimate</v>
      </c>
    </row>
    <row r="1044" spans="1:16" x14ac:dyDescent="0.3">
      <c r="A1044" s="1">
        <v>40905</v>
      </c>
      <c r="B1044">
        <v>2011</v>
      </c>
      <c r="C1044" t="s">
        <v>17</v>
      </c>
      <c r="D1044">
        <v>169450</v>
      </c>
      <c r="E1044">
        <v>45731</v>
      </c>
      <c r="F1044" t="s">
        <v>19</v>
      </c>
      <c r="G1044" t="s">
        <v>20</v>
      </c>
      <c r="H1044">
        <v>4</v>
      </c>
      <c r="I1044">
        <v>3</v>
      </c>
      <c r="J1044">
        <v>1472</v>
      </c>
      <c r="K1044">
        <v>1.0250330000000001</v>
      </c>
      <c r="L1044" t="s">
        <v>15</v>
      </c>
      <c r="M1044">
        <f>V3__67[[#This Row],[Sale Price]]/V3__67[[#This Row],[carpet_area]]</f>
        <v>31.067255434782609</v>
      </c>
      <c r="N1044">
        <f>IF(OR(V3__67[[#This Row],[Estimated Value]]="",V3__67[[#This Row],[Estimated Value]]=0),"",V3__67[[#This Row],[Sale Price]]-V3__67[[#This Row],[Estimated Value]])</f>
        <v>-123719</v>
      </c>
      <c r="O1044">
        <f>IF(OR(V3__67[[#This Row],[Estimated Value]]="",V3__67[[#This Row],[Estimated Value]]=0),"",(V3__67[[#This Row],[Sale Price]]-V3__67[[#This Row],[Estimated Value]])/V3__67[[#This Row],[Estimated Value]])</f>
        <v>-0.73012097964001177</v>
      </c>
      <c r="P1044" t="str">
        <f t="shared" si="16"/>
        <v>Below Estimate</v>
      </c>
    </row>
    <row r="1045" spans="1:16" x14ac:dyDescent="0.3">
      <c r="A1045" s="1">
        <v>40905</v>
      </c>
      <c r="B1045">
        <v>2011</v>
      </c>
      <c r="C1045" t="s">
        <v>26</v>
      </c>
      <c r="D1045">
        <v>380240</v>
      </c>
      <c r="E1045">
        <v>515000</v>
      </c>
      <c r="F1045" t="s">
        <v>13</v>
      </c>
      <c r="G1045" t="s">
        <v>14</v>
      </c>
      <c r="H1045">
        <v>3</v>
      </c>
      <c r="I1045">
        <v>2</v>
      </c>
      <c r="J1045">
        <v>915</v>
      </c>
      <c r="K1045">
        <v>1.0250330000000001</v>
      </c>
      <c r="L1045" t="s">
        <v>25</v>
      </c>
      <c r="M1045">
        <f>V3__67[[#This Row],[Sale Price]]/V3__67[[#This Row],[carpet_area]]</f>
        <v>562.84153005464486</v>
      </c>
      <c r="N1045">
        <f>IF(OR(V3__67[[#This Row],[Estimated Value]]="",V3__67[[#This Row],[Estimated Value]]=0),"",V3__67[[#This Row],[Sale Price]]-V3__67[[#This Row],[Estimated Value]])</f>
        <v>134760</v>
      </c>
      <c r="O1045">
        <f>IF(OR(V3__67[[#This Row],[Estimated Value]]="",V3__67[[#This Row],[Estimated Value]]=0),"",(V3__67[[#This Row],[Sale Price]]-V3__67[[#This Row],[Estimated Value]])/V3__67[[#This Row],[Estimated Value]])</f>
        <v>0.35440774247843465</v>
      </c>
      <c r="P1045" t="str">
        <f t="shared" si="16"/>
        <v>Above Estimate</v>
      </c>
    </row>
    <row r="1046" spans="1:16" x14ac:dyDescent="0.3">
      <c r="A1046" s="1">
        <v>40906</v>
      </c>
      <c r="B1046">
        <v>2011</v>
      </c>
      <c r="C1046" t="s">
        <v>12</v>
      </c>
      <c r="D1046">
        <v>126990</v>
      </c>
      <c r="E1046">
        <v>69000</v>
      </c>
      <c r="F1046" t="s">
        <v>23</v>
      </c>
      <c r="G1046" t="s">
        <v>24</v>
      </c>
      <c r="H1046">
        <v>6</v>
      </c>
      <c r="I1046">
        <v>5</v>
      </c>
      <c r="J1046">
        <v>2113</v>
      </c>
      <c r="K1046">
        <v>1.0250330000000001</v>
      </c>
      <c r="L1046" t="s">
        <v>25</v>
      </c>
      <c r="M1046">
        <f>V3__67[[#This Row],[Sale Price]]/V3__67[[#This Row],[carpet_area]]</f>
        <v>32.654992901088498</v>
      </c>
      <c r="N1046">
        <f>IF(OR(V3__67[[#This Row],[Estimated Value]]="",V3__67[[#This Row],[Estimated Value]]=0),"",V3__67[[#This Row],[Sale Price]]-V3__67[[#This Row],[Estimated Value]])</f>
        <v>-57990</v>
      </c>
      <c r="O1046">
        <f>IF(OR(V3__67[[#This Row],[Estimated Value]]="",V3__67[[#This Row],[Estimated Value]]=0),"",(V3__67[[#This Row],[Sale Price]]-V3__67[[#This Row],[Estimated Value]])/V3__67[[#This Row],[Estimated Value]])</f>
        <v>-0.45665012993149068</v>
      </c>
      <c r="P1046" t="str">
        <f t="shared" si="16"/>
        <v>Below Estimate</v>
      </c>
    </row>
    <row r="1047" spans="1:16" x14ac:dyDescent="0.3">
      <c r="A1047" s="1">
        <v>40906</v>
      </c>
      <c r="B1047">
        <v>2011</v>
      </c>
      <c r="C1047" t="s">
        <v>17</v>
      </c>
      <c r="D1047">
        <v>180100</v>
      </c>
      <c r="E1047">
        <v>120000</v>
      </c>
      <c r="F1047" t="s">
        <v>13</v>
      </c>
      <c r="G1047" t="s">
        <v>14</v>
      </c>
      <c r="H1047">
        <v>3</v>
      </c>
      <c r="I1047">
        <v>3</v>
      </c>
      <c r="J1047">
        <v>943</v>
      </c>
      <c r="K1047">
        <v>1.0250330000000001</v>
      </c>
      <c r="L1047" t="s">
        <v>15</v>
      </c>
      <c r="M1047">
        <f>V3__67[[#This Row],[Sale Price]]/V3__67[[#This Row],[carpet_area]]</f>
        <v>127.25344644750795</v>
      </c>
      <c r="N1047">
        <f>IF(OR(V3__67[[#This Row],[Estimated Value]]="",V3__67[[#This Row],[Estimated Value]]=0),"",V3__67[[#This Row],[Sale Price]]-V3__67[[#This Row],[Estimated Value]])</f>
        <v>-60100</v>
      </c>
      <c r="O1047">
        <f>IF(OR(V3__67[[#This Row],[Estimated Value]]="",V3__67[[#This Row],[Estimated Value]]=0),"",(V3__67[[#This Row],[Sale Price]]-V3__67[[#This Row],[Estimated Value]])/V3__67[[#This Row],[Estimated Value]])</f>
        <v>-0.33370349805663518</v>
      </c>
      <c r="P1047" t="str">
        <f t="shared" si="16"/>
        <v>Below Estimate</v>
      </c>
    </row>
    <row r="1048" spans="1:16" x14ac:dyDescent="0.3">
      <c r="A1048" s="1">
        <v>40907</v>
      </c>
      <c r="B1048">
        <v>2011</v>
      </c>
      <c r="C1048" t="s">
        <v>18</v>
      </c>
      <c r="D1048">
        <v>234710</v>
      </c>
      <c r="E1048">
        <v>325000</v>
      </c>
      <c r="F1048" t="s">
        <v>13</v>
      </c>
      <c r="G1048" t="s">
        <v>14</v>
      </c>
      <c r="H1048">
        <v>3</v>
      </c>
      <c r="I1048">
        <v>1</v>
      </c>
      <c r="J1048">
        <v>928</v>
      </c>
      <c r="K1048">
        <v>1.0250330000000001</v>
      </c>
      <c r="L1048" t="s">
        <v>22</v>
      </c>
      <c r="M1048">
        <f>V3__67[[#This Row],[Sale Price]]/V3__67[[#This Row],[carpet_area]]</f>
        <v>350.2155172413793</v>
      </c>
      <c r="N1048">
        <f>IF(OR(V3__67[[#This Row],[Estimated Value]]="",V3__67[[#This Row],[Estimated Value]]=0),"",V3__67[[#This Row],[Sale Price]]-V3__67[[#This Row],[Estimated Value]])</f>
        <v>90290</v>
      </c>
      <c r="O1048">
        <f>IF(OR(V3__67[[#This Row],[Estimated Value]]="",V3__67[[#This Row],[Estimated Value]]=0),"",(V3__67[[#This Row],[Sale Price]]-V3__67[[#This Row],[Estimated Value]])/V3__67[[#This Row],[Estimated Value]])</f>
        <v>0.38468748668569724</v>
      </c>
      <c r="P1048" t="str">
        <f t="shared" si="16"/>
        <v>Above Estimate</v>
      </c>
    </row>
    <row r="1049" spans="1:16" x14ac:dyDescent="0.3">
      <c r="A1049" s="1">
        <v>40907</v>
      </c>
      <c r="B1049">
        <v>2011</v>
      </c>
      <c r="C1049" t="s">
        <v>17</v>
      </c>
      <c r="D1049">
        <v>116360</v>
      </c>
      <c r="E1049">
        <v>85000</v>
      </c>
      <c r="F1049" t="s">
        <v>19</v>
      </c>
      <c r="G1049" t="s">
        <v>20</v>
      </c>
      <c r="H1049">
        <v>4</v>
      </c>
      <c r="I1049">
        <v>4</v>
      </c>
      <c r="J1049">
        <v>1375</v>
      </c>
      <c r="K1049">
        <v>1.0250330000000001</v>
      </c>
      <c r="L1049" t="s">
        <v>22</v>
      </c>
      <c r="M1049">
        <f>V3__67[[#This Row],[Sale Price]]/V3__67[[#This Row],[carpet_area]]</f>
        <v>61.81818181818182</v>
      </c>
      <c r="N1049">
        <f>IF(OR(V3__67[[#This Row],[Estimated Value]]="",V3__67[[#This Row],[Estimated Value]]=0),"",V3__67[[#This Row],[Sale Price]]-V3__67[[#This Row],[Estimated Value]])</f>
        <v>-31360</v>
      </c>
      <c r="O1049">
        <f>IF(OR(V3__67[[#This Row],[Estimated Value]]="",V3__67[[#This Row],[Estimated Value]]=0),"",(V3__67[[#This Row],[Sale Price]]-V3__67[[#This Row],[Estimated Value]])/V3__67[[#This Row],[Estimated Value]])</f>
        <v>-0.26950842213819182</v>
      </c>
      <c r="P1049" t="str">
        <f t="shared" si="16"/>
        <v>Below Estimate</v>
      </c>
    </row>
    <row r="1050" spans="1:16" x14ac:dyDescent="0.3">
      <c r="A1050" s="1">
        <v>40908</v>
      </c>
      <c r="B1050">
        <v>2011</v>
      </c>
      <c r="C1050" t="s">
        <v>17</v>
      </c>
      <c r="D1050">
        <v>147840</v>
      </c>
      <c r="E1050">
        <v>188000</v>
      </c>
      <c r="F1050" t="s">
        <v>13</v>
      </c>
      <c r="G1050" t="s">
        <v>14</v>
      </c>
      <c r="H1050">
        <v>3</v>
      </c>
      <c r="I1050">
        <v>2</v>
      </c>
      <c r="J1050">
        <v>1085</v>
      </c>
      <c r="K1050">
        <v>1.0250330000000001</v>
      </c>
      <c r="L1050" t="s">
        <v>15</v>
      </c>
      <c r="M1050">
        <f>V3__67[[#This Row],[Sale Price]]/V3__67[[#This Row],[carpet_area]]</f>
        <v>173.27188940092165</v>
      </c>
      <c r="N1050">
        <f>IF(OR(V3__67[[#This Row],[Estimated Value]]="",V3__67[[#This Row],[Estimated Value]]=0),"",V3__67[[#This Row],[Sale Price]]-V3__67[[#This Row],[Estimated Value]])</f>
        <v>40160</v>
      </c>
      <c r="O1050">
        <f>IF(OR(V3__67[[#This Row],[Estimated Value]]="",V3__67[[#This Row],[Estimated Value]]=0),"",(V3__67[[#This Row],[Sale Price]]-V3__67[[#This Row],[Estimated Value]])/V3__67[[#This Row],[Estimated Value]])</f>
        <v>0.27164502164502163</v>
      </c>
      <c r="P1050" t="str">
        <f t="shared" si="16"/>
        <v>Above Estimate</v>
      </c>
    </row>
    <row r="1051" spans="1:16" x14ac:dyDescent="0.3">
      <c r="A1051" s="1">
        <v>40908</v>
      </c>
      <c r="B1051">
        <v>2011</v>
      </c>
      <c r="C1051" t="s">
        <v>29</v>
      </c>
      <c r="D1051">
        <v>213300</v>
      </c>
      <c r="E1051">
        <v>260000</v>
      </c>
      <c r="F1051" t="s">
        <v>13</v>
      </c>
      <c r="G1051" t="s">
        <v>14</v>
      </c>
      <c r="H1051">
        <v>3</v>
      </c>
      <c r="I1051">
        <v>3</v>
      </c>
      <c r="J1051">
        <v>1022</v>
      </c>
      <c r="K1051">
        <v>1.0250330000000001</v>
      </c>
      <c r="L1051" t="s">
        <v>16</v>
      </c>
      <c r="M1051">
        <f>V3__67[[#This Row],[Sale Price]]/V3__67[[#This Row],[carpet_area]]</f>
        <v>254.40313111545987</v>
      </c>
      <c r="N1051">
        <f>IF(OR(V3__67[[#This Row],[Estimated Value]]="",V3__67[[#This Row],[Estimated Value]]=0),"",V3__67[[#This Row],[Sale Price]]-V3__67[[#This Row],[Estimated Value]])</f>
        <v>46700</v>
      </c>
      <c r="O1051">
        <f>IF(OR(V3__67[[#This Row],[Estimated Value]]="",V3__67[[#This Row],[Estimated Value]]=0),"",(V3__67[[#This Row],[Sale Price]]-V3__67[[#This Row],[Estimated Value]])/V3__67[[#This Row],[Estimated Value]])</f>
        <v>0.21894045944678855</v>
      </c>
      <c r="P1051" t="str">
        <f t="shared" si="16"/>
        <v>Above Estimate</v>
      </c>
    </row>
    <row r="1052" spans="1:16" x14ac:dyDescent="0.3">
      <c r="A1052" s="1">
        <v>40912</v>
      </c>
      <c r="B1052">
        <v>2012</v>
      </c>
      <c r="C1052" t="s">
        <v>30</v>
      </c>
      <c r="D1052">
        <v>362420</v>
      </c>
      <c r="E1052">
        <v>410000</v>
      </c>
      <c r="F1052" t="s">
        <v>13</v>
      </c>
      <c r="G1052" t="s">
        <v>14</v>
      </c>
      <c r="H1052">
        <v>3</v>
      </c>
      <c r="I1052">
        <v>1</v>
      </c>
      <c r="J1052">
        <v>1063</v>
      </c>
      <c r="K1052">
        <v>1.0219579999999999</v>
      </c>
      <c r="L1052" t="s">
        <v>25</v>
      </c>
      <c r="M1052">
        <f>V3__67[[#This Row],[Sale Price]]/V3__67[[#This Row],[carpet_area]]</f>
        <v>385.70084666039509</v>
      </c>
      <c r="N1052">
        <f>IF(OR(V3__67[[#This Row],[Estimated Value]]="",V3__67[[#This Row],[Estimated Value]]=0),"",V3__67[[#This Row],[Sale Price]]-V3__67[[#This Row],[Estimated Value]])</f>
        <v>47580</v>
      </c>
      <c r="O1052">
        <f>IF(OR(V3__67[[#This Row],[Estimated Value]]="",V3__67[[#This Row],[Estimated Value]]=0),"",(V3__67[[#This Row],[Sale Price]]-V3__67[[#This Row],[Estimated Value]])/V3__67[[#This Row],[Estimated Value]])</f>
        <v>0.13128414546658573</v>
      </c>
      <c r="P1052" t="str">
        <f t="shared" si="16"/>
        <v>Above Estimate</v>
      </c>
    </row>
    <row r="1053" spans="1:16" x14ac:dyDescent="0.3">
      <c r="A1053" s="1">
        <v>40914</v>
      </c>
      <c r="B1053">
        <v>2012</v>
      </c>
      <c r="C1053" t="s">
        <v>21</v>
      </c>
      <c r="D1053">
        <v>732760</v>
      </c>
      <c r="E1053">
        <v>1202500</v>
      </c>
      <c r="F1053" t="s">
        <v>13</v>
      </c>
      <c r="G1053" t="s">
        <v>14</v>
      </c>
      <c r="H1053">
        <v>3</v>
      </c>
      <c r="I1053">
        <v>3</v>
      </c>
      <c r="J1053">
        <v>997</v>
      </c>
      <c r="K1053">
        <v>1.0219579999999999</v>
      </c>
      <c r="L1053" t="s">
        <v>25</v>
      </c>
      <c r="M1053">
        <f>V3__67[[#This Row],[Sale Price]]/V3__67[[#This Row],[carpet_area]]</f>
        <v>1206.1183550651956</v>
      </c>
      <c r="N1053">
        <f>IF(OR(V3__67[[#This Row],[Estimated Value]]="",V3__67[[#This Row],[Estimated Value]]=0),"",V3__67[[#This Row],[Sale Price]]-V3__67[[#This Row],[Estimated Value]])</f>
        <v>469740</v>
      </c>
      <c r="O1053">
        <f>IF(OR(V3__67[[#This Row],[Estimated Value]]="",V3__67[[#This Row],[Estimated Value]]=0),"",(V3__67[[#This Row],[Sale Price]]-V3__67[[#This Row],[Estimated Value]])/V3__67[[#This Row],[Estimated Value]])</f>
        <v>0.64105573448332331</v>
      </c>
      <c r="P1053" t="str">
        <f t="shared" si="16"/>
        <v>Above Estimate</v>
      </c>
    </row>
    <row r="1054" spans="1:16" x14ac:dyDescent="0.3">
      <c r="A1054" s="1">
        <v>40918</v>
      </c>
      <c r="B1054">
        <v>2012</v>
      </c>
      <c r="C1054" t="s">
        <v>18</v>
      </c>
      <c r="D1054">
        <v>299880</v>
      </c>
      <c r="E1054">
        <v>215000</v>
      </c>
      <c r="F1054" t="s">
        <v>13</v>
      </c>
      <c r="G1054" t="s">
        <v>14</v>
      </c>
      <c r="H1054">
        <v>3</v>
      </c>
      <c r="I1054">
        <v>3</v>
      </c>
      <c r="J1054">
        <v>942</v>
      </c>
      <c r="K1054">
        <v>1.0219579999999999</v>
      </c>
      <c r="L1054" t="s">
        <v>15</v>
      </c>
      <c r="M1054">
        <f>V3__67[[#This Row],[Sale Price]]/V3__67[[#This Row],[carpet_area]]</f>
        <v>228.23779193205945</v>
      </c>
      <c r="N1054">
        <f>IF(OR(V3__67[[#This Row],[Estimated Value]]="",V3__67[[#This Row],[Estimated Value]]=0),"",V3__67[[#This Row],[Sale Price]]-V3__67[[#This Row],[Estimated Value]])</f>
        <v>-84880</v>
      </c>
      <c r="O1054">
        <f>IF(OR(V3__67[[#This Row],[Estimated Value]]="",V3__67[[#This Row],[Estimated Value]]=0),"",(V3__67[[#This Row],[Sale Price]]-V3__67[[#This Row],[Estimated Value]])/V3__67[[#This Row],[Estimated Value]])</f>
        <v>-0.28304655195411499</v>
      </c>
      <c r="P1054" t="str">
        <f t="shared" si="16"/>
        <v>Below Estimate</v>
      </c>
    </row>
    <row r="1055" spans="1:16" x14ac:dyDescent="0.3">
      <c r="A1055" s="1">
        <v>40919</v>
      </c>
      <c r="B1055">
        <v>2012</v>
      </c>
      <c r="C1055" t="s">
        <v>18</v>
      </c>
      <c r="D1055">
        <v>282730</v>
      </c>
      <c r="E1055">
        <v>76750</v>
      </c>
      <c r="F1055" t="s">
        <v>13</v>
      </c>
      <c r="G1055" t="s">
        <v>14</v>
      </c>
      <c r="H1055">
        <v>3</v>
      </c>
      <c r="I1055">
        <v>1</v>
      </c>
      <c r="J1055">
        <v>958</v>
      </c>
      <c r="K1055">
        <v>1.0219579999999999</v>
      </c>
      <c r="L1055" t="s">
        <v>25</v>
      </c>
      <c r="M1055">
        <f>V3__67[[#This Row],[Sale Price]]/V3__67[[#This Row],[carpet_area]]</f>
        <v>80.11482254697286</v>
      </c>
      <c r="N1055">
        <f>IF(OR(V3__67[[#This Row],[Estimated Value]]="",V3__67[[#This Row],[Estimated Value]]=0),"",V3__67[[#This Row],[Sale Price]]-V3__67[[#This Row],[Estimated Value]])</f>
        <v>-205980</v>
      </c>
      <c r="O1055">
        <f>IF(OR(V3__67[[#This Row],[Estimated Value]]="",V3__67[[#This Row],[Estimated Value]]=0),"",(V3__67[[#This Row],[Sale Price]]-V3__67[[#This Row],[Estimated Value]])/V3__67[[#This Row],[Estimated Value]])</f>
        <v>-0.72853959608106678</v>
      </c>
      <c r="P1055" t="str">
        <f t="shared" si="16"/>
        <v>Below Estimate</v>
      </c>
    </row>
    <row r="1056" spans="1:16" x14ac:dyDescent="0.3">
      <c r="A1056" s="1">
        <v>40920</v>
      </c>
      <c r="B1056">
        <v>2012</v>
      </c>
      <c r="C1056" t="s">
        <v>29</v>
      </c>
      <c r="D1056">
        <v>221800</v>
      </c>
      <c r="E1056">
        <v>325500</v>
      </c>
      <c r="F1056" t="s">
        <v>13</v>
      </c>
      <c r="G1056" t="s">
        <v>14</v>
      </c>
      <c r="H1056">
        <v>3</v>
      </c>
      <c r="I1056">
        <v>1</v>
      </c>
      <c r="J1056">
        <v>1033</v>
      </c>
      <c r="K1056">
        <v>1.0219579999999999</v>
      </c>
      <c r="L1056" t="s">
        <v>25</v>
      </c>
      <c r="M1056">
        <f>V3__67[[#This Row],[Sale Price]]/V3__67[[#This Row],[carpet_area]]</f>
        <v>315.10164569215874</v>
      </c>
      <c r="N1056">
        <f>IF(OR(V3__67[[#This Row],[Estimated Value]]="",V3__67[[#This Row],[Estimated Value]]=0),"",V3__67[[#This Row],[Sale Price]]-V3__67[[#This Row],[Estimated Value]])</f>
        <v>103700</v>
      </c>
      <c r="O1056">
        <f>IF(OR(V3__67[[#This Row],[Estimated Value]]="",V3__67[[#This Row],[Estimated Value]]=0),"",(V3__67[[#This Row],[Sale Price]]-V3__67[[#This Row],[Estimated Value]])/V3__67[[#This Row],[Estimated Value]])</f>
        <v>0.46753832281334534</v>
      </c>
      <c r="P1056" t="str">
        <f t="shared" si="16"/>
        <v>Above Estimate</v>
      </c>
    </row>
    <row r="1057" spans="1:16" x14ac:dyDescent="0.3">
      <c r="A1057" s="1">
        <v>40920</v>
      </c>
      <c r="B1057">
        <v>2012</v>
      </c>
      <c r="C1057" t="s">
        <v>12</v>
      </c>
      <c r="D1057">
        <v>135450</v>
      </c>
      <c r="E1057">
        <v>36000</v>
      </c>
      <c r="F1057" t="s">
        <v>23</v>
      </c>
      <c r="G1057" t="s">
        <v>24</v>
      </c>
      <c r="H1057">
        <v>6</v>
      </c>
      <c r="I1057">
        <v>6</v>
      </c>
      <c r="J1057">
        <v>1861</v>
      </c>
      <c r="K1057">
        <v>1.0219579999999999</v>
      </c>
      <c r="L1057" t="s">
        <v>22</v>
      </c>
      <c r="M1057">
        <f>V3__67[[#This Row],[Sale Price]]/V3__67[[#This Row],[carpet_area]]</f>
        <v>19.344438473938741</v>
      </c>
      <c r="N1057">
        <f>IF(OR(V3__67[[#This Row],[Estimated Value]]="",V3__67[[#This Row],[Estimated Value]]=0),"",V3__67[[#This Row],[Sale Price]]-V3__67[[#This Row],[Estimated Value]])</f>
        <v>-99450</v>
      </c>
      <c r="O1057">
        <f>IF(OR(V3__67[[#This Row],[Estimated Value]]="",V3__67[[#This Row],[Estimated Value]]=0),"",(V3__67[[#This Row],[Sale Price]]-V3__67[[#This Row],[Estimated Value]])/V3__67[[#This Row],[Estimated Value]])</f>
        <v>-0.73421926910299007</v>
      </c>
      <c r="P1057" t="str">
        <f t="shared" si="16"/>
        <v>Below Estimate</v>
      </c>
    </row>
    <row r="1058" spans="1:16" x14ac:dyDescent="0.3">
      <c r="A1058" s="1">
        <v>40922</v>
      </c>
      <c r="B1058">
        <v>2012</v>
      </c>
      <c r="C1058" t="s">
        <v>29</v>
      </c>
      <c r="D1058">
        <v>173300</v>
      </c>
      <c r="E1058">
        <v>239640</v>
      </c>
      <c r="F1058" t="s">
        <v>13</v>
      </c>
      <c r="G1058" t="s">
        <v>14</v>
      </c>
      <c r="H1058">
        <v>3</v>
      </c>
      <c r="I1058">
        <v>2</v>
      </c>
      <c r="J1058">
        <v>989</v>
      </c>
      <c r="K1058">
        <v>1.0219579999999999</v>
      </c>
      <c r="L1058" t="s">
        <v>16</v>
      </c>
      <c r="M1058">
        <f>V3__67[[#This Row],[Sale Price]]/V3__67[[#This Row],[carpet_area]]</f>
        <v>242.30535894843277</v>
      </c>
      <c r="N1058">
        <f>IF(OR(V3__67[[#This Row],[Estimated Value]]="",V3__67[[#This Row],[Estimated Value]]=0),"",V3__67[[#This Row],[Sale Price]]-V3__67[[#This Row],[Estimated Value]])</f>
        <v>66340</v>
      </c>
      <c r="O1058">
        <f>IF(OR(V3__67[[#This Row],[Estimated Value]]="",V3__67[[#This Row],[Estimated Value]]=0),"",(V3__67[[#This Row],[Sale Price]]-V3__67[[#This Row],[Estimated Value]])/V3__67[[#This Row],[Estimated Value]])</f>
        <v>0.38280438545874207</v>
      </c>
      <c r="P1058" t="str">
        <f t="shared" si="16"/>
        <v>Above Estimate</v>
      </c>
    </row>
    <row r="1059" spans="1:16" x14ac:dyDescent="0.3">
      <c r="A1059" s="1">
        <v>40923</v>
      </c>
      <c r="B1059">
        <v>2012</v>
      </c>
      <c r="C1059" t="s">
        <v>21</v>
      </c>
      <c r="D1059">
        <v>819560</v>
      </c>
      <c r="E1059">
        <v>760000</v>
      </c>
      <c r="F1059" t="s">
        <v>13</v>
      </c>
      <c r="G1059" t="s">
        <v>14</v>
      </c>
      <c r="H1059">
        <v>3</v>
      </c>
      <c r="I1059">
        <v>3</v>
      </c>
      <c r="J1059">
        <v>1038</v>
      </c>
      <c r="K1059">
        <v>1.0219579999999999</v>
      </c>
      <c r="L1059" t="s">
        <v>15</v>
      </c>
      <c r="M1059">
        <f>V3__67[[#This Row],[Sale Price]]/V3__67[[#This Row],[carpet_area]]</f>
        <v>732.17726396917146</v>
      </c>
      <c r="N1059">
        <f>IF(OR(V3__67[[#This Row],[Estimated Value]]="",V3__67[[#This Row],[Estimated Value]]=0),"",V3__67[[#This Row],[Sale Price]]-V3__67[[#This Row],[Estimated Value]])</f>
        <v>-59560</v>
      </c>
      <c r="O1059">
        <f>IF(OR(V3__67[[#This Row],[Estimated Value]]="",V3__67[[#This Row],[Estimated Value]]=0),"",(V3__67[[#This Row],[Sale Price]]-V3__67[[#This Row],[Estimated Value]])/V3__67[[#This Row],[Estimated Value]])</f>
        <v>-7.2673141685782622E-2</v>
      </c>
      <c r="P1059" t="str">
        <f t="shared" si="16"/>
        <v>Below Estimate</v>
      </c>
    </row>
    <row r="1060" spans="1:16" x14ac:dyDescent="0.3">
      <c r="A1060" s="1">
        <v>40923</v>
      </c>
      <c r="B1060">
        <v>2012</v>
      </c>
      <c r="C1060" t="s">
        <v>30</v>
      </c>
      <c r="D1060">
        <v>360400</v>
      </c>
      <c r="E1060">
        <v>300000</v>
      </c>
      <c r="F1060" t="s">
        <v>13</v>
      </c>
      <c r="G1060" t="s">
        <v>14</v>
      </c>
      <c r="H1060">
        <v>3</v>
      </c>
      <c r="I1060">
        <v>2</v>
      </c>
      <c r="J1060">
        <v>951</v>
      </c>
      <c r="K1060">
        <v>1.0219579999999999</v>
      </c>
      <c r="L1060" t="s">
        <v>16</v>
      </c>
      <c r="M1060">
        <f>V3__67[[#This Row],[Sale Price]]/V3__67[[#This Row],[carpet_area]]</f>
        <v>315.45741324921136</v>
      </c>
      <c r="N1060">
        <f>IF(OR(V3__67[[#This Row],[Estimated Value]]="",V3__67[[#This Row],[Estimated Value]]=0),"",V3__67[[#This Row],[Sale Price]]-V3__67[[#This Row],[Estimated Value]])</f>
        <v>-60400</v>
      </c>
      <c r="O1060">
        <f>IF(OR(V3__67[[#This Row],[Estimated Value]]="",V3__67[[#This Row],[Estimated Value]]=0),"",(V3__67[[#This Row],[Sale Price]]-V3__67[[#This Row],[Estimated Value]])/V3__67[[#This Row],[Estimated Value]])</f>
        <v>-0.16759156492785793</v>
      </c>
      <c r="P1060" t="str">
        <f t="shared" si="16"/>
        <v>Below Estimate</v>
      </c>
    </row>
    <row r="1061" spans="1:16" x14ac:dyDescent="0.3">
      <c r="A1061" s="1">
        <v>40923</v>
      </c>
      <c r="B1061">
        <v>2012</v>
      </c>
      <c r="C1061" t="s">
        <v>18</v>
      </c>
      <c r="D1061">
        <v>385070</v>
      </c>
      <c r="E1061">
        <v>598000</v>
      </c>
      <c r="F1061" t="s">
        <v>13</v>
      </c>
      <c r="G1061" t="s">
        <v>14</v>
      </c>
      <c r="H1061">
        <v>3</v>
      </c>
      <c r="I1061">
        <v>3</v>
      </c>
      <c r="J1061">
        <v>1077</v>
      </c>
      <c r="K1061">
        <v>1.0219579999999999</v>
      </c>
      <c r="L1061" t="s">
        <v>25</v>
      </c>
      <c r="M1061">
        <f>V3__67[[#This Row],[Sale Price]]/V3__67[[#This Row],[carpet_area]]</f>
        <v>555.24605385329619</v>
      </c>
      <c r="N1061">
        <f>IF(OR(V3__67[[#This Row],[Estimated Value]]="",V3__67[[#This Row],[Estimated Value]]=0),"",V3__67[[#This Row],[Sale Price]]-V3__67[[#This Row],[Estimated Value]])</f>
        <v>212930</v>
      </c>
      <c r="O1061">
        <f>IF(OR(V3__67[[#This Row],[Estimated Value]]="",V3__67[[#This Row],[Estimated Value]]=0),"",(V3__67[[#This Row],[Sale Price]]-V3__67[[#This Row],[Estimated Value]])/V3__67[[#This Row],[Estimated Value]])</f>
        <v>0.55296439608382897</v>
      </c>
      <c r="P1061" t="str">
        <f t="shared" si="16"/>
        <v>Above Estimate</v>
      </c>
    </row>
    <row r="1062" spans="1:16" x14ac:dyDescent="0.3">
      <c r="A1062" s="1">
        <v>40927</v>
      </c>
      <c r="B1062">
        <v>2012</v>
      </c>
      <c r="C1062" t="s">
        <v>21</v>
      </c>
      <c r="D1062">
        <v>908320</v>
      </c>
      <c r="E1062">
        <v>1350000</v>
      </c>
      <c r="F1062" t="s">
        <v>13</v>
      </c>
      <c r="G1062" t="s">
        <v>14</v>
      </c>
      <c r="H1062">
        <v>3</v>
      </c>
      <c r="I1062">
        <v>2</v>
      </c>
      <c r="J1062">
        <v>1042</v>
      </c>
      <c r="K1062">
        <v>1.0219579999999999</v>
      </c>
      <c r="L1062" t="s">
        <v>22</v>
      </c>
      <c r="M1062">
        <f>V3__67[[#This Row],[Sale Price]]/V3__67[[#This Row],[carpet_area]]</f>
        <v>1295.5854126679462</v>
      </c>
      <c r="N1062">
        <f>IF(OR(V3__67[[#This Row],[Estimated Value]]="",V3__67[[#This Row],[Estimated Value]]=0),"",V3__67[[#This Row],[Sale Price]]-V3__67[[#This Row],[Estimated Value]])</f>
        <v>441680</v>
      </c>
      <c r="O1062">
        <f>IF(OR(V3__67[[#This Row],[Estimated Value]]="",V3__67[[#This Row],[Estimated Value]]=0),"",(V3__67[[#This Row],[Sale Price]]-V3__67[[#This Row],[Estimated Value]])/V3__67[[#This Row],[Estimated Value]])</f>
        <v>0.48626034877576185</v>
      </c>
      <c r="P1062" t="str">
        <f t="shared" si="16"/>
        <v>Above Estimate</v>
      </c>
    </row>
    <row r="1063" spans="1:16" x14ac:dyDescent="0.3">
      <c r="A1063" s="1">
        <v>40927</v>
      </c>
      <c r="B1063">
        <v>2012</v>
      </c>
      <c r="C1063" t="s">
        <v>12</v>
      </c>
      <c r="D1063">
        <v>169910</v>
      </c>
      <c r="E1063">
        <v>113000</v>
      </c>
      <c r="F1063" t="s">
        <v>19</v>
      </c>
      <c r="G1063" t="s">
        <v>20</v>
      </c>
      <c r="H1063">
        <v>4</v>
      </c>
      <c r="I1063">
        <v>2</v>
      </c>
      <c r="J1063">
        <v>1233</v>
      </c>
      <c r="K1063">
        <v>1.0219579999999999</v>
      </c>
      <c r="L1063" t="s">
        <v>16</v>
      </c>
      <c r="M1063">
        <f>V3__67[[#This Row],[Sale Price]]/V3__67[[#This Row],[carpet_area]]</f>
        <v>91.646390916463915</v>
      </c>
      <c r="N1063">
        <f>IF(OR(V3__67[[#This Row],[Estimated Value]]="",V3__67[[#This Row],[Estimated Value]]=0),"",V3__67[[#This Row],[Sale Price]]-V3__67[[#This Row],[Estimated Value]])</f>
        <v>-56910</v>
      </c>
      <c r="O1063">
        <f>IF(OR(V3__67[[#This Row],[Estimated Value]]="",V3__67[[#This Row],[Estimated Value]]=0),"",(V3__67[[#This Row],[Sale Price]]-V3__67[[#This Row],[Estimated Value]])/V3__67[[#This Row],[Estimated Value]])</f>
        <v>-0.33494202813254076</v>
      </c>
      <c r="P1063" t="str">
        <f t="shared" si="16"/>
        <v>Below Estimate</v>
      </c>
    </row>
    <row r="1064" spans="1:16" x14ac:dyDescent="0.3">
      <c r="A1064" s="1">
        <v>40928</v>
      </c>
      <c r="B1064">
        <v>2012</v>
      </c>
      <c r="C1064" t="s">
        <v>21</v>
      </c>
      <c r="D1064">
        <v>509180</v>
      </c>
      <c r="E1064">
        <v>200000</v>
      </c>
      <c r="F1064" t="s">
        <v>19</v>
      </c>
      <c r="G1064" t="s">
        <v>20</v>
      </c>
      <c r="H1064">
        <v>4</v>
      </c>
      <c r="I1064">
        <v>4</v>
      </c>
      <c r="J1064">
        <v>1290</v>
      </c>
      <c r="K1064">
        <v>1.0219579999999999</v>
      </c>
      <c r="L1064" t="s">
        <v>25</v>
      </c>
      <c r="M1064">
        <f>V3__67[[#This Row],[Sale Price]]/V3__67[[#This Row],[carpet_area]]</f>
        <v>155.03875968992247</v>
      </c>
      <c r="N1064">
        <f>IF(OR(V3__67[[#This Row],[Estimated Value]]="",V3__67[[#This Row],[Estimated Value]]=0),"",V3__67[[#This Row],[Sale Price]]-V3__67[[#This Row],[Estimated Value]])</f>
        <v>-309180</v>
      </c>
      <c r="O1064">
        <f>IF(OR(V3__67[[#This Row],[Estimated Value]]="",V3__67[[#This Row],[Estimated Value]]=0),"",(V3__67[[#This Row],[Sale Price]]-V3__67[[#This Row],[Estimated Value]])/V3__67[[#This Row],[Estimated Value]])</f>
        <v>-0.60721159511371225</v>
      </c>
      <c r="P1064" t="str">
        <f t="shared" si="16"/>
        <v>Below Estimate</v>
      </c>
    </row>
    <row r="1065" spans="1:16" x14ac:dyDescent="0.3">
      <c r="A1065" s="1">
        <v>40928</v>
      </c>
      <c r="B1065">
        <v>2012</v>
      </c>
      <c r="C1065" t="s">
        <v>12</v>
      </c>
      <c r="D1065">
        <v>173090</v>
      </c>
      <c r="E1065">
        <v>192000</v>
      </c>
      <c r="F1065" t="s">
        <v>13</v>
      </c>
      <c r="G1065" t="s">
        <v>14</v>
      </c>
      <c r="H1065">
        <v>3</v>
      </c>
      <c r="I1065">
        <v>3</v>
      </c>
      <c r="J1065">
        <v>1037</v>
      </c>
      <c r="K1065">
        <v>1.0219579999999999</v>
      </c>
      <c r="L1065" t="s">
        <v>16</v>
      </c>
      <c r="M1065">
        <f>V3__67[[#This Row],[Sale Price]]/V3__67[[#This Row],[carpet_area]]</f>
        <v>185.14946962391514</v>
      </c>
      <c r="N1065">
        <f>IF(OR(V3__67[[#This Row],[Estimated Value]]="",V3__67[[#This Row],[Estimated Value]]=0),"",V3__67[[#This Row],[Sale Price]]-V3__67[[#This Row],[Estimated Value]])</f>
        <v>18910</v>
      </c>
      <c r="O1065">
        <f>IF(OR(V3__67[[#This Row],[Estimated Value]]="",V3__67[[#This Row],[Estimated Value]]=0),"",(V3__67[[#This Row],[Sale Price]]-V3__67[[#This Row],[Estimated Value]])/V3__67[[#This Row],[Estimated Value]])</f>
        <v>0.10924952336934543</v>
      </c>
      <c r="P1065" t="str">
        <f t="shared" si="16"/>
        <v>Above Estimate</v>
      </c>
    </row>
    <row r="1066" spans="1:16" x14ac:dyDescent="0.3">
      <c r="A1066" s="1">
        <v>40928</v>
      </c>
      <c r="B1066">
        <v>2012</v>
      </c>
      <c r="C1066" t="s">
        <v>17</v>
      </c>
      <c r="D1066">
        <v>36760</v>
      </c>
      <c r="E1066">
        <v>136000</v>
      </c>
      <c r="F1066" t="s">
        <v>13</v>
      </c>
      <c r="G1066" t="s">
        <v>14</v>
      </c>
      <c r="H1066">
        <v>3</v>
      </c>
      <c r="I1066">
        <v>2</v>
      </c>
      <c r="J1066">
        <v>1066</v>
      </c>
      <c r="K1066">
        <v>1.0219579999999999</v>
      </c>
      <c r="L1066" t="s">
        <v>16</v>
      </c>
      <c r="M1066">
        <f>V3__67[[#This Row],[Sale Price]]/V3__67[[#This Row],[carpet_area]]</f>
        <v>127.57973733583489</v>
      </c>
      <c r="N1066">
        <f>IF(OR(V3__67[[#This Row],[Estimated Value]]="",V3__67[[#This Row],[Estimated Value]]=0),"",V3__67[[#This Row],[Sale Price]]-V3__67[[#This Row],[Estimated Value]])</f>
        <v>99240</v>
      </c>
      <c r="O1066">
        <f>IF(OR(V3__67[[#This Row],[Estimated Value]]="",V3__67[[#This Row],[Estimated Value]]=0),"",(V3__67[[#This Row],[Sale Price]]-V3__67[[#This Row],[Estimated Value]])/V3__67[[#This Row],[Estimated Value]])</f>
        <v>2.6996735582154514</v>
      </c>
      <c r="P1066" t="str">
        <f t="shared" si="16"/>
        <v>Above Estimate</v>
      </c>
    </row>
    <row r="1067" spans="1:16" x14ac:dyDescent="0.3">
      <c r="A1067" s="1">
        <v>40928</v>
      </c>
      <c r="B1067">
        <v>2012</v>
      </c>
      <c r="C1067" t="s">
        <v>30</v>
      </c>
      <c r="D1067">
        <v>642280</v>
      </c>
      <c r="E1067">
        <v>745000</v>
      </c>
      <c r="F1067" t="s">
        <v>13</v>
      </c>
      <c r="G1067" t="s">
        <v>14</v>
      </c>
      <c r="H1067">
        <v>3</v>
      </c>
      <c r="I1067">
        <v>2</v>
      </c>
      <c r="J1067">
        <v>1091</v>
      </c>
      <c r="K1067">
        <v>1.0219579999999999</v>
      </c>
      <c r="L1067" t="s">
        <v>22</v>
      </c>
      <c r="M1067">
        <f>V3__67[[#This Row],[Sale Price]]/V3__67[[#This Row],[carpet_area]]</f>
        <v>682.8597616865261</v>
      </c>
      <c r="N1067">
        <f>IF(OR(V3__67[[#This Row],[Estimated Value]]="",V3__67[[#This Row],[Estimated Value]]=0),"",V3__67[[#This Row],[Sale Price]]-V3__67[[#This Row],[Estimated Value]])</f>
        <v>102720</v>
      </c>
      <c r="O1067">
        <f>IF(OR(V3__67[[#This Row],[Estimated Value]]="",V3__67[[#This Row],[Estimated Value]]=0),"",(V3__67[[#This Row],[Sale Price]]-V3__67[[#This Row],[Estimated Value]])/V3__67[[#This Row],[Estimated Value]])</f>
        <v>0.15993024848975523</v>
      </c>
      <c r="P1067" t="str">
        <f t="shared" si="16"/>
        <v>Above Estimate</v>
      </c>
    </row>
    <row r="1068" spans="1:16" x14ac:dyDescent="0.3">
      <c r="A1068" s="1">
        <v>40928</v>
      </c>
      <c r="B1068">
        <v>2012</v>
      </c>
      <c r="C1068" t="s">
        <v>18</v>
      </c>
      <c r="D1068">
        <v>294910</v>
      </c>
      <c r="E1068">
        <v>225000</v>
      </c>
      <c r="F1068" t="s">
        <v>13</v>
      </c>
      <c r="G1068" t="s">
        <v>14</v>
      </c>
      <c r="H1068">
        <v>3</v>
      </c>
      <c r="I1068">
        <v>2</v>
      </c>
      <c r="J1068">
        <v>1066</v>
      </c>
      <c r="K1068">
        <v>1.0219579999999999</v>
      </c>
      <c r="L1068" t="s">
        <v>22</v>
      </c>
      <c r="M1068">
        <f>V3__67[[#This Row],[Sale Price]]/V3__67[[#This Row],[carpet_area]]</f>
        <v>211.06941838649155</v>
      </c>
      <c r="N1068">
        <f>IF(OR(V3__67[[#This Row],[Estimated Value]]="",V3__67[[#This Row],[Estimated Value]]=0),"",V3__67[[#This Row],[Sale Price]]-V3__67[[#This Row],[Estimated Value]])</f>
        <v>-69910</v>
      </c>
      <c r="O1068">
        <f>IF(OR(V3__67[[#This Row],[Estimated Value]]="",V3__67[[#This Row],[Estimated Value]]=0),"",(V3__67[[#This Row],[Sale Price]]-V3__67[[#This Row],[Estimated Value]])/V3__67[[#This Row],[Estimated Value]])</f>
        <v>-0.23705537282560782</v>
      </c>
      <c r="P1068" t="str">
        <f t="shared" si="16"/>
        <v>Below Estimate</v>
      </c>
    </row>
    <row r="1069" spans="1:16" x14ac:dyDescent="0.3">
      <c r="A1069" s="1">
        <v>40930</v>
      </c>
      <c r="B1069">
        <v>2012</v>
      </c>
      <c r="C1069" t="s">
        <v>12</v>
      </c>
      <c r="D1069">
        <v>104210</v>
      </c>
      <c r="E1069">
        <v>17500</v>
      </c>
      <c r="F1069" t="s">
        <v>13</v>
      </c>
      <c r="G1069" t="s">
        <v>14</v>
      </c>
      <c r="H1069">
        <v>3</v>
      </c>
      <c r="I1069">
        <v>3</v>
      </c>
      <c r="J1069">
        <v>939</v>
      </c>
      <c r="K1069">
        <v>1.0219579999999999</v>
      </c>
      <c r="L1069" t="s">
        <v>16</v>
      </c>
      <c r="M1069">
        <f>V3__67[[#This Row],[Sale Price]]/V3__67[[#This Row],[carpet_area]]</f>
        <v>18.636847710330137</v>
      </c>
      <c r="N1069">
        <f>IF(OR(V3__67[[#This Row],[Estimated Value]]="",V3__67[[#This Row],[Estimated Value]]=0),"",V3__67[[#This Row],[Sale Price]]-V3__67[[#This Row],[Estimated Value]])</f>
        <v>-86710</v>
      </c>
      <c r="O1069">
        <f>IF(OR(V3__67[[#This Row],[Estimated Value]]="",V3__67[[#This Row],[Estimated Value]]=0),"",(V3__67[[#This Row],[Sale Price]]-V3__67[[#This Row],[Estimated Value]])/V3__67[[#This Row],[Estimated Value]])</f>
        <v>-0.83206985893868146</v>
      </c>
      <c r="P1069" t="str">
        <f t="shared" si="16"/>
        <v>Below Estimate</v>
      </c>
    </row>
    <row r="1070" spans="1:16" x14ac:dyDescent="0.3">
      <c r="A1070" s="1">
        <v>40930</v>
      </c>
      <c r="B1070">
        <v>2012</v>
      </c>
      <c r="C1070" t="s">
        <v>17</v>
      </c>
      <c r="D1070">
        <v>216820</v>
      </c>
      <c r="E1070">
        <v>323000</v>
      </c>
      <c r="F1070" t="s">
        <v>13</v>
      </c>
      <c r="G1070" t="s">
        <v>14</v>
      </c>
      <c r="H1070">
        <v>3</v>
      </c>
      <c r="I1070">
        <v>2</v>
      </c>
      <c r="J1070">
        <v>916</v>
      </c>
      <c r="K1070">
        <v>1.0219579999999999</v>
      </c>
      <c r="L1070" t="s">
        <v>22</v>
      </c>
      <c r="M1070">
        <f>V3__67[[#This Row],[Sale Price]]/V3__67[[#This Row],[carpet_area]]</f>
        <v>352.62008733624452</v>
      </c>
      <c r="N1070">
        <f>IF(OR(V3__67[[#This Row],[Estimated Value]]="",V3__67[[#This Row],[Estimated Value]]=0),"",V3__67[[#This Row],[Sale Price]]-V3__67[[#This Row],[Estimated Value]])</f>
        <v>106180</v>
      </c>
      <c r="O1070">
        <f>IF(OR(V3__67[[#This Row],[Estimated Value]]="",V3__67[[#This Row],[Estimated Value]]=0),"",(V3__67[[#This Row],[Sale Price]]-V3__67[[#This Row],[Estimated Value]])/V3__67[[#This Row],[Estimated Value]])</f>
        <v>0.48971497094363986</v>
      </c>
      <c r="P1070" t="str">
        <f t="shared" si="16"/>
        <v>Above Estimate</v>
      </c>
    </row>
    <row r="1071" spans="1:16" x14ac:dyDescent="0.3">
      <c r="A1071" s="1">
        <v>40930</v>
      </c>
      <c r="B1071">
        <v>2012</v>
      </c>
      <c r="C1071" t="s">
        <v>26</v>
      </c>
      <c r="D1071">
        <v>353010</v>
      </c>
      <c r="E1071">
        <v>355000</v>
      </c>
      <c r="F1071" t="s">
        <v>13</v>
      </c>
      <c r="G1071" t="s">
        <v>14</v>
      </c>
      <c r="H1071">
        <v>3</v>
      </c>
      <c r="I1071">
        <v>3</v>
      </c>
      <c r="J1071">
        <v>925</v>
      </c>
      <c r="K1071">
        <v>1.0219579999999999</v>
      </c>
      <c r="L1071" t="s">
        <v>15</v>
      </c>
      <c r="M1071">
        <f>V3__67[[#This Row],[Sale Price]]/V3__67[[#This Row],[carpet_area]]</f>
        <v>383.7837837837838</v>
      </c>
      <c r="N1071">
        <f>IF(OR(V3__67[[#This Row],[Estimated Value]]="",V3__67[[#This Row],[Estimated Value]]=0),"",V3__67[[#This Row],[Sale Price]]-V3__67[[#This Row],[Estimated Value]])</f>
        <v>1990</v>
      </c>
      <c r="O1071">
        <f>IF(OR(V3__67[[#This Row],[Estimated Value]]="",V3__67[[#This Row],[Estimated Value]]=0),"",(V3__67[[#This Row],[Sale Price]]-V3__67[[#This Row],[Estimated Value]])/V3__67[[#This Row],[Estimated Value]])</f>
        <v>5.637234072689159E-3</v>
      </c>
      <c r="P1071" t="str">
        <f t="shared" si="16"/>
        <v>Above Estimate</v>
      </c>
    </row>
    <row r="1072" spans="1:16" x14ac:dyDescent="0.3">
      <c r="A1072" s="1">
        <v>40933</v>
      </c>
      <c r="B1072">
        <v>2012</v>
      </c>
      <c r="C1072" t="s">
        <v>17</v>
      </c>
      <c r="D1072">
        <v>160080</v>
      </c>
      <c r="E1072">
        <v>30500</v>
      </c>
      <c r="F1072" t="s">
        <v>23</v>
      </c>
      <c r="G1072" t="s">
        <v>24</v>
      </c>
      <c r="H1072">
        <v>6</v>
      </c>
      <c r="I1072">
        <v>4</v>
      </c>
      <c r="J1072">
        <v>2161</v>
      </c>
      <c r="K1072">
        <v>1.0219579999999999</v>
      </c>
      <c r="L1072" t="s">
        <v>25</v>
      </c>
      <c r="M1072">
        <f>V3__67[[#This Row],[Sale Price]]/V3__67[[#This Row],[carpet_area]]</f>
        <v>14.113836186950486</v>
      </c>
      <c r="N1072">
        <f>IF(OR(V3__67[[#This Row],[Estimated Value]]="",V3__67[[#This Row],[Estimated Value]]=0),"",V3__67[[#This Row],[Sale Price]]-V3__67[[#This Row],[Estimated Value]])</f>
        <v>-129580</v>
      </c>
      <c r="O1072">
        <f>IF(OR(V3__67[[#This Row],[Estimated Value]]="",V3__67[[#This Row],[Estimated Value]]=0),"",(V3__67[[#This Row],[Sale Price]]-V3__67[[#This Row],[Estimated Value]])/V3__67[[#This Row],[Estimated Value]])</f>
        <v>-0.80947026486756624</v>
      </c>
      <c r="P1072" t="str">
        <f t="shared" si="16"/>
        <v>Below Estimate</v>
      </c>
    </row>
    <row r="1073" spans="1:16" x14ac:dyDescent="0.3">
      <c r="A1073" s="1">
        <v>40937</v>
      </c>
      <c r="B1073">
        <v>2012</v>
      </c>
      <c r="C1073" t="s">
        <v>30</v>
      </c>
      <c r="D1073">
        <v>333450</v>
      </c>
      <c r="E1073">
        <v>300000</v>
      </c>
      <c r="F1073" t="s">
        <v>13</v>
      </c>
      <c r="G1073" t="s">
        <v>14</v>
      </c>
      <c r="H1073">
        <v>3</v>
      </c>
      <c r="I1073">
        <v>3</v>
      </c>
      <c r="J1073">
        <v>1014</v>
      </c>
      <c r="K1073">
        <v>1.0219579999999999</v>
      </c>
      <c r="L1073" t="s">
        <v>15</v>
      </c>
      <c r="M1073">
        <f>V3__67[[#This Row],[Sale Price]]/V3__67[[#This Row],[carpet_area]]</f>
        <v>295.85798816568047</v>
      </c>
      <c r="N1073">
        <f>IF(OR(V3__67[[#This Row],[Estimated Value]]="",V3__67[[#This Row],[Estimated Value]]=0),"",V3__67[[#This Row],[Sale Price]]-V3__67[[#This Row],[Estimated Value]])</f>
        <v>-33450</v>
      </c>
      <c r="O1073">
        <f>IF(OR(V3__67[[#This Row],[Estimated Value]]="",V3__67[[#This Row],[Estimated Value]]=0),"",(V3__67[[#This Row],[Sale Price]]-V3__67[[#This Row],[Estimated Value]])/V3__67[[#This Row],[Estimated Value]])</f>
        <v>-0.100314889788574</v>
      </c>
      <c r="P1073" t="str">
        <f t="shared" si="16"/>
        <v>Below Estimate</v>
      </c>
    </row>
    <row r="1074" spans="1:16" x14ac:dyDescent="0.3">
      <c r="A1074" s="1">
        <v>40937</v>
      </c>
      <c r="B1074">
        <v>2012</v>
      </c>
      <c r="C1074" t="s">
        <v>18</v>
      </c>
      <c r="D1074">
        <v>265160</v>
      </c>
      <c r="E1074">
        <v>280000</v>
      </c>
      <c r="F1074" t="s">
        <v>13</v>
      </c>
      <c r="G1074" t="s">
        <v>14</v>
      </c>
      <c r="H1074">
        <v>3</v>
      </c>
      <c r="I1074">
        <v>2</v>
      </c>
      <c r="J1074">
        <v>1063</v>
      </c>
      <c r="K1074">
        <v>1.0219579999999999</v>
      </c>
      <c r="L1074" t="s">
        <v>22</v>
      </c>
      <c r="M1074">
        <f>V3__67[[#This Row],[Sale Price]]/V3__67[[#This Row],[carpet_area]]</f>
        <v>263.40545625587959</v>
      </c>
      <c r="N1074">
        <f>IF(OR(V3__67[[#This Row],[Estimated Value]]="",V3__67[[#This Row],[Estimated Value]]=0),"",V3__67[[#This Row],[Sale Price]]-V3__67[[#This Row],[Estimated Value]])</f>
        <v>14840</v>
      </c>
      <c r="O1074">
        <f>IF(OR(V3__67[[#This Row],[Estimated Value]]="",V3__67[[#This Row],[Estimated Value]]=0),"",(V3__67[[#This Row],[Sale Price]]-V3__67[[#This Row],[Estimated Value]])/V3__67[[#This Row],[Estimated Value]])</f>
        <v>5.59662090813094E-2</v>
      </c>
      <c r="P1074" t="str">
        <f t="shared" si="16"/>
        <v>Above Estimate</v>
      </c>
    </row>
    <row r="1075" spans="1:16" x14ac:dyDescent="0.3">
      <c r="A1075" s="1">
        <v>40937</v>
      </c>
      <c r="B1075">
        <v>2012</v>
      </c>
      <c r="C1075" t="s">
        <v>21</v>
      </c>
      <c r="D1075">
        <v>382270</v>
      </c>
      <c r="E1075">
        <v>435000</v>
      </c>
      <c r="F1075" t="s">
        <v>19</v>
      </c>
      <c r="G1075" t="s">
        <v>20</v>
      </c>
      <c r="H1075">
        <v>4</v>
      </c>
      <c r="I1075">
        <v>2</v>
      </c>
      <c r="J1075">
        <v>1465</v>
      </c>
      <c r="K1075">
        <v>1.0219579999999999</v>
      </c>
      <c r="L1075" t="s">
        <v>25</v>
      </c>
      <c r="M1075">
        <f>V3__67[[#This Row],[Sale Price]]/V3__67[[#This Row],[carpet_area]]</f>
        <v>296.92832764505118</v>
      </c>
      <c r="N1075">
        <f>IF(OR(V3__67[[#This Row],[Estimated Value]]="",V3__67[[#This Row],[Estimated Value]]=0),"",V3__67[[#This Row],[Sale Price]]-V3__67[[#This Row],[Estimated Value]])</f>
        <v>52730</v>
      </c>
      <c r="O1075">
        <f>IF(OR(V3__67[[#This Row],[Estimated Value]]="",V3__67[[#This Row],[Estimated Value]]=0),"",(V3__67[[#This Row],[Sale Price]]-V3__67[[#This Row],[Estimated Value]])/V3__67[[#This Row],[Estimated Value]])</f>
        <v>0.13793915295471787</v>
      </c>
      <c r="P1075" t="str">
        <f t="shared" si="16"/>
        <v>Above Estimate</v>
      </c>
    </row>
    <row r="1076" spans="1:16" x14ac:dyDescent="0.3">
      <c r="A1076" s="1">
        <v>40940</v>
      </c>
      <c r="B1076">
        <v>2012</v>
      </c>
      <c r="C1076" t="s">
        <v>29</v>
      </c>
      <c r="D1076">
        <v>264900</v>
      </c>
      <c r="E1076">
        <v>270000</v>
      </c>
      <c r="F1076" t="s">
        <v>13</v>
      </c>
      <c r="G1076" t="s">
        <v>14</v>
      </c>
      <c r="H1076">
        <v>3</v>
      </c>
      <c r="I1076">
        <v>2</v>
      </c>
      <c r="J1076">
        <v>1043</v>
      </c>
      <c r="K1076">
        <v>1.0219579999999999</v>
      </c>
      <c r="L1076" t="s">
        <v>25</v>
      </c>
      <c r="M1076">
        <f>V3__67[[#This Row],[Sale Price]]/V3__67[[#This Row],[carpet_area]]</f>
        <v>258.86864813039307</v>
      </c>
      <c r="N1076">
        <f>IF(OR(V3__67[[#This Row],[Estimated Value]]="",V3__67[[#This Row],[Estimated Value]]=0),"",V3__67[[#This Row],[Sale Price]]-V3__67[[#This Row],[Estimated Value]])</f>
        <v>5100</v>
      </c>
      <c r="O1076">
        <f>IF(OR(V3__67[[#This Row],[Estimated Value]]="",V3__67[[#This Row],[Estimated Value]]=0),"",(V3__67[[#This Row],[Sale Price]]-V3__67[[#This Row],[Estimated Value]])/V3__67[[#This Row],[Estimated Value]])</f>
        <v>1.9252548131370329E-2</v>
      </c>
      <c r="P1076" t="str">
        <f t="shared" si="16"/>
        <v>Above Estimate</v>
      </c>
    </row>
    <row r="1077" spans="1:16" x14ac:dyDescent="0.3">
      <c r="A1077" s="1">
        <v>40940</v>
      </c>
      <c r="B1077">
        <v>2012</v>
      </c>
      <c r="C1077" t="s">
        <v>12</v>
      </c>
      <c r="D1077">
        <v>150700</v>
      </c>
      <c r="E1077">
        <v>145000</v>
      </c>
      <c r="F1077" t="s">
        <v>13</v>
      </c>
      <c r="G1077" t="s">
        <v>14</v>
      </c>
      <c r="H1077">
        <v>3</v>
      </c>
      <c r="I1077">
        <v>2</v>
      </c>
      <c r="J1077">
        <v>936</v>
      </c>
      <c r="K1077">
        <v>1.0219579999999999</v>
      </c>
      <c r="L1077" t="s">
        <v>15</v>
      </c>
      <c r="M1077">
        <f>V3__67[[#This Row],[Sale Price]]/V3__67[[#This Row],[carpet_area]]</f>
        <v>154.91452991452991</v>
      </c>
      <c r="N1077">
        <f>IF(OR(V3__67[[#This Row],[Estimated Value]]="",V3__67[[#This Row],[Estimated Value]]=0),"",V3__67[[#This Row],[Sale Price]]-V3__67[[#This Row],[Estimated Value]])</f>
        <v>-5700</v>
      </c>
      <c r="O1077">
        <f>IF(OR(V3__67[[#This Row],[Estimated Value]]="",V3__67[[#This Row],[Estimated Value]]=0),"",(V3__67[[#This Row],[Sale Price]]-V3__67[[#This Row],[Estimated Value]])/V3__67[[#This Row],[Estimated Value]])</f>
        <v>-3.7823490378234903E-2</v>
      </c>
      <c r="P1077" t="str">
        <f t="shared" si="16"/>
        <v>Below Estimate</v>
      </c>
    </row>
    <row r="1078" spans="1:16" x14ac:dyDescent="0.3">
      <c r="A1078" s="1">
        <v>40940</v>
      </c>
      <c r="B1078">
        <v>2012</v>
      </c>
      <c r="C1078" t="s">
        <v>26</v>
      </c>
      <c r="D1078">
        <v>467950</v>
      </c>
      <c r="E1078">
        <v>682000</v>
      </c>
      <c r="F1078" t="s">
        <v>13</v>
      </c>
      <c r="G1078" t="s">
        <v>14</v>
      </c>
      <c r="H1078">
        <v>3</v>
      </c>
      <c r="I1078">
        <v>3</v>
      </c>
      <c r="J1078">
        <v>941</v>
      </c>
      <c r="K1078">
        <v>1.0219579999999999</v>
      </c>
      <c r="L1078" t="s">
        <v>25</v>
      </c>
      <c r="M1078">
        <f>V3__67[[#This Row],[Sale Price]]/V3__67[[#This Row],[carpet_area]]</f>
        <v>724.76089266737517</v>
      </c>
      <c r="N1078">
        <f>IF(OR(V3__67[[#This Row],[Estimated Value]]="",V3__67[[#This Row],[Estimated Value]]=0),"",V3__67[[#This Row],[Sale Price]]-V3__67[[#This Row],[Estimated Value]])</f>
        <v>214050</v>
      </c>
      <c r="O1078">
        <f>IF(OR(V3__67[[#This Row],[Estimated Value]]="",V3__67[[#This Row],[Estimated Value]]=0),"",(V3__67[[#This Row],[Sale Price]]-V3__67[[#This Row],[Estimated Value]])/V3__67[[#This Row],[Estimated Value]])</f>
        <v>0.4574206646009189</v>
      </c>
      <c r="P1078" t="str">
        <f t="shared" si="16"/>
        <v>Above Estimate</v>
      </c>
    </row>
    <row r="1079" spans="1:16" x14ac:dyDescent="0.3">
      <c r="A1079" s="1">
        <v>40940</v>
      </c>
      <c r="B1079">
        <v>2012</v>
      </c>
      <c r="C1079" t="s">
        <v>12</v>
      </c>
      <c r="D1079">
        <v>137550</v>
      </c>
      <c r="E1079">
        <v>148500</v>
      </c>
      <c r="F1079" t="s">
        <v>19</v>
      </c>
      <c r="G1079" t="s">
        <v>20</v>
      </c>
      <c r="H1079">
        <v>4</v>
      </c>
      <c r="I1079">
        <v>2</v>
      </c>
      <c r="J1079">
        <v>1291</v>
      </c>
      <c r="K1079">
        <v>1.0219579999999999</v>
      </c>
      <c r="L1079" t="s">
        <v>16</v>
      </c>
      <c r="M1079">
        <f>V3__67[[#This Row],[Sale Price]]/V3__67[[#This Row],[carpet_area]]</f>
        <v>115.0271107668474</v>
      </c>
      <c r="N1079">
        <f>IF(OR(V3__67[[#This Row],[Estimated Value]]="",V3__67[[#This Row],[Estimated Value]]=0),"",V3__67[[#This Row],[Sale Price]]-V3__67[[#This Row],[Estimated Value]])</f>
        <v>10950</v>
      </c>
      <c r="O1079">
        <f>IF(OR(V3__67[[#This Row],[Estimated Value]]="",V3__67[[#This Row],[Estimated Value]]=0),"",(V3__67[[#This Row],[Sale Price]]-V3__67[[#This Row],[Estimated Value]])/V3__67[[#This Row],[Estimated Value]])</f>
        <v>7.9607415485278082E-2</v>
      </c>
      <c r="P1079" t="str">
        <f t="shared" si="16"/>
        <v>Above Estimate</v>
      </c>
    </row>
    <row r="1080" spans="1:16" x14ac:dyDescent="0.3">
      <c r="A1080" s="1">
        <v>40941</v>
      </c>
      <c r="B1080">
        <v>2012</v>
      </c>
      <c r="C1080" t="s">
        <v>18</v>
      </c>
      <c r="D1080">
        <v>494690</v>
      </c>
      <c r="E1080">
        <v>385000</v>
      </c>
      <c r="F1080" t="s">
        <v>19</v>
      </c>
      <c r="G1080" t="s">
        <v>20</v>
      </c>
      <c r="H1080">
        <v>4</v>
      </c>
      <c r="I1080">
        <v>2</v>
      </c>
      <c r="J1080">
        <v>1350</v>
      </c>
      <c r="K1080">
        <v>1.0219579999999999</v>
      </c>
      <c r="L1080" t="s">
        <v>15</v>
      </c>
      <c r="M1080">
        <f>V3__67[[#This Row],[Sale Price]]/V3__67[[#This Row],[carpet_area]]</f>
        <v>285.18518518518516</v>
      </c>
      <c r="N1080">
        <f>IF(OR(V3__67[[#This Row],[Estimated Value]]="",V3__67[[#This Row],[Estimated Value]]=0),"",V3__67[[#This Row],[Sale Price]]-V3__67[[#This Row],[Estimated Value]])</f>
        <v>-109690</v>
      </c>
      <c r="O1080">
        <f>IF(OR(V3__67[[#This Row],[Estimated Value]]="",V3__67[[#This Row],[Estimated Value]]=0),"",(V3__67[[#This Row],[Sale Price]]-V3__67[[#This Row],[Estimated Value]])/V3__67[[#This Row],[Estimated Value]])</f>
        <v>-0.22173482382906468</v>
      </c>
      <c r="P1080" t="str">
        <f t="shared" si="16"/>
        <v>Below Estimate</v>
      </c>
    </row>
    <row r="1081" spans="1:16" x14ac:dyDescent="0.3">
      <c r="A1081" s="1">
        <v>40941</v>
      </c>
      <c r="B1081">
        <v>2012</v>
      </c>
      <c r="C1081" t="s">
        <v>30</v>
      </c>
      <c r="D1081">
        <v>297420</v>
      </c>
      <c r="E1081">
        <v>275000</v>
      </c>
      <c r="F1081" t="s">
        <v>13</v>
      </c>
      <c r="G1081" t="s">
        <v>14</v>
      </c>
      <c r="H1081">
        <v>3</v>
      </c>
      <c r="I1081">
        <v>3</v>
      </c>
      <c r="J1081">
        <v>1018</v>
      </c>
      <c r="K1081">
        <v>1.0219579999999999</v>
      </c>
      <c r="L1081" t="s">
        <v>16</v>
      </c>
      <c r="M1081">
        <f>V3__67[[#This Row],[Sale Price]]/V3__67[[#This Row],[carpet_area]]</f>
        <v>270.13752455795679</v>
      </c>
      <c r="N1081">
        <f>IF(OR(V3__67[[#This Row],[Estimated Value]]="",V3__67[[#This Row],[Estimated Value]]=0),"",V3__67[[#This Row],[Sale Price]]-V3__67[[#This Row],[Estimated Value]])</f>
        <v>-22420</v>
      </c>
      <c r="O1081">
        <f>IF(OR(V3__67[[#This Row],[Estimated Value]]="",V3__67[[#This Row],[Estimated Value]]=0),"",(V3__67[[#This Row],[Sale Price]]-V3__67[[#This Row],[Estimated Value]])/V3__67[[#This Row],[Estimated Value]])</f>
        <v>-7.5381615224261983E-2</v>
      </c>
      <c r="P1081" t="str">
        <f t="shared" si="16"/>
        <v>Below Estimate</v>
      </c>
    </row>
    <row r="1082" spans="1:16" x14ac:dyDescent="0.3">
      <c r="A1082" s="1">
        <v>40941</v>
      </c>
      <c r="B1082">
        <v>2012</v>
      </c>
      <c r="C1082" t="s">
        <v>17</v>
      </c>
      <c r="D1082">
        <v>171440</v>
      </c>
      <c r="E1082">
        <v>69287</v>
      </c>
      <c r="F1082" t="s">
        <v>19</v>
      </c>
      <c r="G1082" t="s">
        <v>20</v>
      </c>
      <c r="H1082">
        <v>4</v>
      </c>
      <c r="I1082">
        <v>2</v>
      </c>
      <c r="J1082">
        <v>1272</v>
      </c>
      <c r="K1082">
        <v>1.0219579999999999</v>
      </c>
      <c r="L1082" t="s">
        <v>15</v>
      </c>
      <c r="M1082">
        <f>V3__67[[#This Row],[Sale Price]]/V3__67[[#This Row],[carpet_area]]</f>
        <v>54.470911949685537</v>
      </c>
      <c r="N1082">
        <f>IF(OR(V3__67[[#This Row],[Estimated Value]]="",V3__67[[#This Row],[Estimated Value]]=0),"",V3__67[[#This Row],[Sale Price]]-V3__67[[#This Row],[Estimated Value]])</f>
        <v>-102153</v>
      </c>
      <c r="O1082">
        <f>IF(OR(V3__67[[#This Row],[Estimated Value]]="",V3__67[[#This Row],[Estimated Value]]=0),"",(V3__67[[#This Row],[Sale Price]]-V3__67[[#This Row],[Estimated Value]])/V3__67[[#This Row],[Estimated Value]])</f>
        <v>-0.59585277648156787</v>
      </c>
      <c r="P1082" t="str">
        <f t="shared" si="16"/>
        <v>Below Estimate</v>
      </c>
    </row>
    <row r="1083" spans="1:16" x14ac:dyDescent="0.3">
      <c r="A1083" s="1">
        <v>40943</v>
      </c>
      <c r="B1083">
        <v>2012</v>
      </c>
      <c r="C1083" t="s">
        <v>30</v>
      </c>
      <c r="D1083">
        <v>442430</v>
      </c>
      <c r="E1083">
        <v>380000</v>
      </c>
      <c r="F1083" t="s">
        <v>23</v>
      </c>
      <c r="G1083" t="s">
        <v>24</v>
      </c>
      <c r="H1083">
        <v>6</v>
      </c>
      <c r="I1083">
        <v>6</v>
      </c>
      <c r="J1083">
        <v>1930</v>
      </c>
      <c r="K1083">
        <v>1.0219579999999999</v>
      </c>
      <c r="L1083" t="s">
        <v>16</v>
      </c>
      <c r="M1083">
        <f>V3__67[[#This Row],[Sale Price]]/V3__67[[#This Row],[carpet_area]]</f>
        <v>196.89119170984455</v>
      </c>
      <c r="N1083">
        <f>IF(OR(V3__67[[#This Row],[Estimated Value]]="",V3__67[[#This Row],[Estimated Value]]=0),"",V3__67[[#This Row],[Sale Price]]-V3__67[[#This Row],[Estimated Value]])</f>
        <v>-62430</v>
      </c>
      <c r="O1083">
        <f>IF(OR(V3__67[[#This Row],[Estimated Value]]="",V3__67[[#This Row],[Estimated Value]]=0),"",(V3__67[[#This Row],[Sale Price]]-V3__67[[#This Row],[Estimated Value]])/V3__67[[#This Row],[Estimated Value]])</f>
        <v>-0.14110706778473431</v>
      </c>
      <c r="P1083" t="str">
        <f t="shared" si="16"/>
        <v>Below Estimate</v>
      </c>
    </row>
    <row r="1084" spans="1:16" x14ac:dyDescent="0.3">
      <c r="A1084" s="1">
        <v>40943</v>
      </c>
      <c r="B1084">
        <v>2012</v>
      </c>
      <c r="C1084" t="s">
        <v>17</v>
      </c>
      <c r="D1084">
        <v>194160</v>
      </c>
      <c r="E1084">
        <v>284000</v>
      </c>
      <c r="F1084" t="s">
        <v>13</v>
      </c>
      <c r="G1084" t="s">
        <v>14</v>
      </c>
      <c r="H1084">
        <v>3</v>
      </c>
      <c r="I1084">
        <v>3</v>
      </c>
      <c r="J1084">
        <v>978</v>
      </c>
      <c r="K1084">
        <v>1.0219579999999999</v>
      </c>
      <c r="L1084" t="s">
        <v>15</v>
      </c>
      <c r="M1084">
        <f>V3__67[[#This Row],[Sale Price]]/V3__67[[#This Row],[carpet_area]]</f>
        <v>290.3885480572597</v>
      </c>
      <c r="N1084">
        <f>IF(OR(V3__67[[#This Row],[Estimated Value]]="",V3__67[[#This Row],[Estimated Value]]=0),"",V3__67[[#This Row],[Sale Price]]-V3__67[[#This Row],[Estimated Value]])</f>
        <v>89840</v>
      </c>
      <c r="O1084">
        <f>IF(OR(V3__67[[#This Row],[Estimated Value]]="",V3__67[[#This Row],[Estimated Value]]=0),"",(V3__67[[#This Row],[Sale Price]]-V3__67[[#This Row],[Estimated Value]])/V3__67[[#This Row],[Estimated Value]])</f>
        <v>0.46271116604861967</v>
      </c>
      <c r="P1084" t="str">
        <f t="shared" si="16"/>
        <v>Above Estimate</v>
      </c>
    </row>
    <row r="1085" spans="1:16" x14ac:dyDescent="0.3">
      <c r="A1085" s="1">
        <v>40947</v>
      </c>
      <c r="B1085">
        <v>2012</v>
      </c>
      <c r="C1085" t="s">
        <v>30</v>
      </c>
      <c r="D1085">
        <v>296230</v>
      </c>
      <c r="E1085">
        <v>339000</v>
      </c>
      <c r="F1085" t="s">
        <v>13</v>
      </c>
      <c r="G1085" t="s">
        <v>14</v>
      </c>
      <c r="H1085">
        <v>3</v>
      </c>
      <c r="I1085">
        <v>1</v>
      </c>
      <c r="J1085">
        <v>1076</v>
      </c>
      <c r="K1085">
        <v>1.0219579999999999</v>
      </c>
      <c r="L1085" t="s">
        <v>16</v>
      </c>
      <c r="M1085">
        <f>V3__67[[#This Row],[Sale Price]]/V3__67[[#This Row],[carpet_area]]</f>
        <v>315.05576208178439</v>
      </c>
      <c r="N1085">
        <f>IF(OR(V3__67[[#This Row],[Estimated Value]]="",V3__67[[#This Row],[Estimated Value]]=0),"",V3__67[[#This Row],[Sale Price]]-V3__67[[#This Row],[Estimated Value]])</f>
        <v>42770</v>
      </c>
      <c r="O1085">
        <f>IF(OR(V3__67[[#This Row],[Estimated Value]]="",V3__67[[#This Row],[Estimated Value]]=0),"",(V3__67[[#This Row],[Sale Price]]-V3__67[[#This Row],[Estimated Value]])/V3__67[[#This Row],[Estimated Value]])</f>
        <v>0.14438105526111467</v>
      </c>
      <c r="P1085" t="str">
        <f t="shared" si="16"/>
        <v>Above Estimate</v>
      </c>
    </row>
    <row r="1086" spans="1:16" x14ac:dyDescent="0.3">
      <c r="A1086" s="1">
        <v>40947</v>
      </c>
      <c r="B1086">
        <v>2012</v>
      </c>
      <c r="C1086" t="s">
        <v>18</v>
      </c>
      <c r="D1086">
        <v>256620</v>
      </c>
      <c r="E1086">
        <v>288000</v>
      </c>
      <c r="F1086" t="s">
        <v>13</v>
      </c>
      <c r="G1086" t="s">
        <v>14</v>
      </c>
      <c r="H1086">
        <v>3</v>
      </c>
      <c r="I1086">
        <v>1</v>
      </c>
      <c r="J1086">
        <v>966</v>
      </c>
      <c r="K1086">
        <v>1.0219579999999999</v>
      </c>
      <c r="L1086" t="s">
        <v>15</v>
      </c>
      <c r="M1086">
        <f>V3__67[[#This Row],[Sale Price]]/V3__67[[#This Row],[carpet_area]]</f>
        <v>298.13664596273293</v>
      </c>
      <c r="N1086">
        <f>IF(OR(V3__67[[#This Row],[Estimated Value]]="",V3__67[[#This Row],[Estimated Value]]=0),"",V3__67[[#This Row],[Sale Price]]-V3__67[[#This Row],[Estimated Value]])</f>
        <v>31380</v>
      </c>
      <c r="O1086">
        <f>IF(OR(V3__67[[#This Row],[Estimated Value]]="",V3__67[[#This Row],[Estimated Value]]=0),"",(V3__67[[#This Row],[Sale Price]]-V3__67[[#This Row],[Estimated Value]])/V3__67[[#This Row],[Estimated Value]])</f>
        <v>0.12228197334580314</v>
      </c>
      <c r="P1086" t="str">
        <f t="shared" si="16"/>
        <v>Above Estimate</v>
      </c>
    </row>
    <row r="1087" spans="1:16" x14ac:dyDescent="0.3">
      <c r="A1087" s="1">
        <v>40948</v>
      </c>
      <c r="B1087">
        <v>2012</v>
      </c>
      <c r="C1087" t="s">
        <v>18</v>
      </c>
      <c r="D1087">
        <v>382130</v>
      </c>
      <c r="E1087">
        <v>495500</v>
      </c>
      <c r="F1087" t="s">
        <v>13</v>
      </c>
      <c r="G1087" t="s">
        <v>14</v>
      </c>
      <c r="H1087">
        <v>3</v>
      </c>
      <c r="I1087">
        <v>1</v>
      </c>
      <c r="J1087">
        <v>1089</v>
      </c>
      <c r="K1087">
        <v>1.0219579999999999</v>
      </c>
      <c r="L1087" t="s">
        <v>16</v>
      </c>
      <c r="M1087">
        <f>V3__67[[#This Row],[Sale Price]]/V3__67[[#This Row],[carpet_area]]</f>
        <v>455.00459136822775</v>
      </c>
      <c r="N1087">
        <f>IF(OR(V3__67[[#This Row],[Estimated Value]]="",V3__67[[#This Row],[Estimated Value]]=0),"",V3__67[[#This Row],[Sale Price]]-V3__67[[#This Row],[Estimated Value]])</f>
        <v>113370</v>
      </c>
      <c r="O1087">
        <f>IF(OR(V3__67[[#This Row],[Estimated Value]]="",V3__67[[#This Row],[Estimated Value]]=0),"",(V3__67[[#This Row],[Sale Price]]-V3__67[[#This Row],[Estimated Value]])/V3__67[[#This Row],[Estimated Value]])</f>
        <v>0.29667914060659983</v>
      </c>
      <c r="P1087" t="str">
        <f t="shared" si="16"/>
        <v>Above Estimate</v>
      </c>
    </row>
    <row r="1088" spans="1:16" x14ac:dyDescent="0.3">
      <c r="A1088" s="1">
        <v>40948</v>
      </c>
      <c r="B1088">
        <v>2012</v>
      </c>
      <c r="C1088" t="s">
        <v>21</v>
      </c>
      <c r="D1088">
        <v>2889460</v>
      </c>
      <c r="E1088">
        <v>2100000</v>
      </c>
      <c r="F1088" t="s">
        <v>13</v>
      </c>
      <c r="G1088" t="s">
        <v>14</v>
      </c>
      <c r="H1088">
        <v>3</v>
      </c>
      <c r="I1088">
        <v>2</v>
      </c>
      <c r="J1088">
        <v>963</v>
      </c>
      <c r="K1088">
        <v>1.0219579999999999</v>
      </c>
      <c r="L1088" t="s">
        <v>15</v>
      </c>
      <c r="M1088">
        <f>V3__67[[#This Row],[Sale Price]]/V3__67[[#This Row],[carpet_area]]</f>
        <v>2180.6853582554518</v>
      </c>
      <c r="N1088">
        <f>IF(OR(V3__67[[#This Row],[Estimated Value]]="",V3__67[[#This Row],[Estimated Value]]=0),"",V3__67[[#This Row],[Sale Price]]-V3__67[[#This Row],[Estimated Value]])</f>
        <v>-789460</v>
      </c>
      <c r="O1088">
        <f>IF(OR(V3__67[[#This Row],[Estimated Value]]="",V3__67[[#This Row],[Estimated Value]]=0),"",(V3__67[[#This Row],[Sale Price]]-V3__67[[#This Row],[Estimated Value]])/V3__67[[#This Row],[Estimated Value]])</f>
        <v>-0.27322060177334173</v>
      </c>
      <c r="P1088" t="str">
        <f t="shared" si="16"/>
        <v>Below Estimate</v>
      </c>
    </row>
    <row r="1089" spans="1:16" x14ac:dyDescent="0.3">
      <c r="A1089" s="1">
        <v>40949</v>
      </c>
      <c r="B1089">
        <v>2012</v>
      </c>
      <c r="C1089" t="s">
        <v>12</v>
      </c>
      <c r="D1089">
        <v>88530</v>
      </c>
      <c r="E1089">
        <v>50000</v>
      </c>
      <c r="F1089" t="s">
        <v>13</v>
      </c>
      <c r="G1089" t="s">
        <v>14</v>
      </c>
      <c r="H1089">
        <v>3</v>
      </c>
      <c r="I1089">
        <v>2</v>
      </c>
      <c r="J1089">
        <v>1022</v>
      </c>
      <c r="K1089">
        <v>1.0219579999999999</v>
      </c>
      <c r="L1089" t="s">
        <v>22</v>
      </c>
      <c r="M1089">
        <f>V3__67[[#This Row],[Sale Price]]/V3__67[[#This Row],[carpet_area]]</f>
        <v>48.923679060665364</v>
      </c>
      <c r="N1089">
        <f>IF(OR(V3__67[[#This Row],[Estimated Value]]="",V3__67[[#This Row],[Estimated Value]]=0),"",V3__67[[#This Row],[Sale Price]]-V3__67[[#This Row],[Estimated Value]])</f>
        <v>-38530</v>
      </c>
      <c r="O1089">
        <f>IF(OR(V3__67[[#This Row],[Estimated Value]]="",V3__67[[#This Row],[Estimated Value]]=0),"",(V3__67[[#This Row],[Sale Price]]-V3__67[[#This Row],[Estimated Value]])/V3__67[[#This Row],[Estimated Value]])</f>
        <v>-0.43521969953688017</v>
      </c>
      <c r="P1089" t="str">
        <f t="shared" si="16"/>
        <v>Below Estimate</v>
      </c>
    </row>
    <row r="1090" spans="1:16" x14ac:dyDescent="0.3">
      <c r="A1090" s="1">
        <v>40950</v>
      </c>
      <c r="B1090">
        <v>2012</v>
      </c>
      <c r="C1090" t="s">
        <v>17</v>
      </c>
      <c r="D1090">
        <v>217880</v>
      </c>
      <c r="E1090">
        <v>114741</v>
      </c>
      <c r="F1090" t="s">
        <v>19</v>
      </c>
      <c r="G1090" t="s">
        <v>20</v>
      </c>
      <c r="H1090">
        <v>4</v>
      </c>
      <c r="I1090">
        <v>3</v>
      </c>
      <c r="J1090">
        <v>1461</v>
      </c>
      <c r="K1090">
        <v>1.0219579999999999</v>
      </c>
      <c r="L1090" t="s">
        <v>15</v>
      </c>
      <c r="M1090">
        <f>V3__67[[#This Row],[Sale Price]]/V3__67[[#This Row],[carpet_area]]</f>
        <v>78.535934291581114</v>
      </c>
      <c r="N1090">
        <f>IF(OR(V3__67[[#This Row],[Estimated Value]]="",V3__67[[#This Row],[Estimated Value]]=0),"",V3__67[[#This Row],[Sale Price]]-V3__67[[#This Row],[Estimated Value]])</f>
        <v>-103139</v>
      </c>
      <c r="O1090">
        <f>IF(OR(V3__67[[#This Row],[Estimated Value]]="",V3__67[[#This Row],[Estimated Value]]=0),"",(V3__67[[#This Row],[Sale Price]]-V3__67[[#This Row],[Estimated Value]])/V3__67[[#This Row],[Estimated Value]])</f>
        <v>-0.47337525243253165</v>
      </c>
      <c r="P1090" t="str">
        <f t="shared" ref="P1090:P1153" si="17">IF(N1090="","No Estimate",IF(N1090&gt;0,"Above Estimate",IF(N1090&lt;0,"Below Estimate","At Estimate")))</f>
        <v>Below Estimate</v>
      </c>
    </row>
    <row r="1091" spans="1:16" x14ac:dyDescent="0.3">
      <c r="A1091" s="1">
        <v>40950</v>
      </c>
      <c r="B1091">
        <v>2012</v>
      </c>
      <c r="C1091" t="s">
        <v>12</v>
      </c>
      <c r="D1091">
        <v>109830</v>
      </c>
      <c r="E1091">
        <v>160000</v>
      </c>
      <c r="F1091" t="s">
        <v>13</v>
      </c>
      <c r="G1091" t="s">
        <v>14</v>
      </c>
      <c r="H1091">
        <v>3</v>
      </c>
      <c r="I1091">
        <v>3</v>
      </c>
      <c r="J1091">
        <v>1020</v>
      </c>
      <c r="K1091">
        <v>1.0219579999999999</v>
      </c>
      <c r="L1091" t="s">
        <v>15</v>
      </c>
      <c r="M1091">
        <f>V3__67[[#This Row],[Sale Price]]/V3__67[[#This Row],[carpet_area]]</f>
        <v>156.86274509803923</v>
      </c>
      <c r="N1091">
        <f>IF(OR(V3__67[[#This Row],[Estimated Value]]="",V3__67[[#This Row],[Estimated Value]]=0),"",V3__67[[#This Row],[Sale Price]]-V3__67[[#This Row],[Estimated Value]])</f>
        <v>50170</v>
      </c>
      <c r="O1091">
        <f>IF(OR(V3__67[[#This Row],[Estimated Value]]="",V3__67[[#This Row],[Estimated Value]]=0),"",(V3__67[[#This Row],[Sale Price]]-V3__67[[#This Row],[Estimated Value]])/V3__67[[#This Row],[Estimated Value]])</f>
        <v>0.45679686788673407</v>
      </c>
      <c r="P1091" t="str">
        <f t="shared" si="17"/>
        <v>Above Estimate</v>
      </c>
    </row>
    <row r="1092" spans="1:16" x14ac:dyDescent="0.3">
      <c r="A1092" s="1">
        <v>40950</v>
      </c>
      <c r="B1092">
        <v>2012</v>
      </c>
      <c r="C1092" t="s">
        <v>21</v>
      </c>
      <c r="D1092">
        <v>1496110</v>
      </c>
      <c r="E1092">
        <v>1600000</v>
      </c>
      <c r="F1092" t="s">
        <v>13</v>
      </c>
      <c r="G1092" t="s">
        <v>14</v>
      </c>
      <c r="H1092">
        <v>3</v>
      </c>
      <c r="I1092">
        <v>1</v>
      </c>
      <c r="J1092">
        <v>964</v>
      </c>
      <c r="K1092">
        <v>1.0219579999999999</v>
      </c>
      <c r="L1092" t="s">
        <v>15</v>
      </c>
      <c r="M1092">
        <f>V3__67[[#This Row],[Sale Price]]/V3__67[[#This Row],[carpet_area]]</f>
        <v>1659.7510373443984</v>
      </c>
      <c r="N1092">
        <f>IF(OR(V3__67[[#This Row],[Estimated Value]]="",V3__67[[#This Row],[Estimated Value]]=0),"",V3__67[[#This Row],[Sale Price]]-V3__67[[#This Row],[Estimated Value]])</f>
        <v>103890</v>
      </c>
      <c r="O1092">
        <f>IF(OR(V3__67[[#This Row],[Estimated Value]]="",V3__67[[#This Row],[Estimated Value]]=0),"",(V3__67[[#This Row],[Sale Price]]-V3__67[[#This Row],[Estimated Value]])/V3__67[[#This Row],[Estimated Value]])</f>
        <v>6.9440081277446178E-2</v>
      </c>
      <c r="P1092" t="str">
        <f t="shared" si="17"/>
        <v>Above Estimate</v>
      </c>
    </row>
    <row r="1093" spans="1:16" x14ac:dyDescent="0.3">
      <c r="A1093" s="1">
        <v>40951</v>
      </c>
      <c r="B1093">
        <v>2012</v>
      </c>
      <c r="C1093" t="s">
        <v>18</v>
      </c>
      <c r="D1093">
        <v>283990</v>
      </c>
      <c r="E1093">
        <v>365000</v>
      </c>
      <c r="F1093" t="s">
        <v>13</v>
      </c>
      <c r="G1093" t="s">
        <v>14</v>
      </c>
      <c r="H1093">
        <v>3</v>
      </c>
      <c r="I1093">
        <v>1</v>
      </c>
      <c r="J1093">
        <v>951</v>
      </c>
      <c r="K1093">
        <v>1.0219579999999999</v>
      </c>
      <c r="L1093" t="s">
        <v>22</v>
      </c>
      <c r="M1093">
        <f>V3__67[[#This Row],[Sale Price]]/V3__67[[#This Row],[carpet_area]]</f>
        <v>383.80651945320716</v>
      </c>
      <c r="N1093">
        <f>IF(OR(V3__67[[#This Row],[Estimated Value]]="",V3__67[[#This Row],[Estimated Value]]=0),"",V3__67[[#This Row],[Sale Price]]-V3__67[[#This Row],[Estimated Value]])</f>
        <v>81010</v>
      </c>
      <c r="O1093">
        <f>IF(OR(V3__67[[#This Row],[Estimated Value]]="",V3__67[[#This Row],[Estimated Value]]=0),"",(V3__67[[#This Row],[Sale Price]]-V3__67[[#This Row],[Estimated Value]])/V3__67[[#This Row],[Estimated Value]])</f>
        <v>0.28525652311701116</v>
      </c>
      <c r="P1093" t="str">
        <f t="shared" si="17"/>
        <v>Above Estimate</v>
      </c>
    </row>
    <row r="1094" spans="1:16" x14ac:dyDescent="0.3">
      <c r="A1094" s="1">
        <v>40955</v>
      </c>
      <c r="B1094">
        <v>2012</v>
      </c>
      <c r="C1094" t="s">
        <v>30</v>
      </c>
      <c r="D1094">
        <v>410650</v>
      </c>
      <c r="E1094">
        <v>436000</v>
      </c>
      <c r="F1094" t="s">
        <v>13</v>
      </c>
      <c r="G1094" t="s">
        <v>14</v>
      </c>
      <c r="H1094">
        <v>3</v>
      </c>
      <c r="I1094">
        <v>2</v>
      </c>
      <c r="J1094">
        <v>959</v>
      </c>
      <c r="K1094">
        <v>1.0219579999999999</v>
      </c>
      <c r="L1094" t="s">
        <v>22</v>
      </c>
      <c r="M1094">
        <f>V3__67[[#This Row],[Sale Price]]/V3__67[[#This Row],[carpet_area]]</f>
        <v>454.64025026068822</v>
      </c>
      <c r="N1094">
        <f>IF(OR(V3__67[[#This Row],[Estimated Value]]="",V3__67[[#This Row],[Estimated Value]]=0),"",V3__67[[#This Row],[Sale Price]]-V3__67[[#This Row],[Estimated Value]])</f>
        <v>25350</v>
      </c>
      <c r="O1094">
        <f>IF(OR(V3__67[[#This Row],[Estimated Value]]="",V3__67[[#This Row],[Estimated Value]]=0),"",(V3__67[[#This Row],[Sale Price]]-V3__67[[#This Row],[Estimated Value]])/V3__67[[#This Row],[Estimated Value]])</f>
        <v>6.1731401436746623E-2</v>
      </c>
      <c r="P1094" t="str">
        <f t="shared" si="17"/>
        <v>Above Estimate</v>
      </c>
    </row>
    <row r="1095" spans="1:16" x14ac:dyDescent="0.3">
      <c r="A1095" s="1">
        <v>40955</v>
      </c>
      <c r="B1095">
        <v>2012</v>
      </c>
      <c r="C1095" t="s">
        <v>29</v>
      </c>
      <c r="D1095">
        <v>256700</v>
      </c>
      <c r="E1095">
        <v>395000</v>
      </c>
      <c r="F1095" t="s">
        <v>13</v>
      </c>
      <c r="G1095" t="s">
        <v>14</v>
      </c>
      <c r="H1095">
        <v>3</v>
      </c>
      <c r="I1095">
        <v>2</v>
      </c>
      <c r="J1095">
        <v>953</v>
      </c>
      <c r="K1095">
        <v>1.0219579999999999</v>
      </c>
      <c r="L1095" t="s">
        <v>25</v>
      </c>
      <c r="M1095">
        <f>V3__67[[#This Row],[Sale Price]]/V3__67[[#This Row],[carpet_area]]</f>
        <v>414.48058761804828</v>
      </c>
      <c r="N1095">
        <f>IF(OR(V3__67[[#This Row],[Estimated Value]]="",V3__67[[#This Row],[Estimated Value]]=0),"",V3__67[[#This Row],[Sale Price]]-V3__67[[#This Row],[Estimated Value]])</f>
        <v>138300</v>
      </c>
      <c r="O1095">
        <f>IF(OR(V3__67[[#This Row],[Estimated Value]]="",V3__67[[#This Row],[Estimated Value]]=0),"",(V3__67[[#This Row],[Sale Price]]-V3__67[[#This Row],[Estimated Value]])/V3__67[[#This Row],[Estimated Value]])</f>
        <v>0.53876119984417603</v>
      </c>
      <c r="P1095" t="str">
        <f t="shared" si="17"/>
        <v>Above Estimate</v>
      </c>
    </row>
    <row r="1096" spans="1:16" x14ac:dyDescent="0.3">
      <c r="A1096" s="1">
        <v>40955</v>
      </c>
      <c r="B1096">
        <v>2012</v>
      </c>
      <c r="C1096" t="s">
        <v>17</v>
      </c>
      <c r="D1096">
        <v>119870</v>
      </c>
      <c r="E1096">
        <v>70000</v>
      </c>
      <c r="F1096" t="s">
        <v>13</v>
      </c>
      <c r="G1096" t="s">
        <v>14</v>
      </c>
      <c r="H1096">
        <v>3</v>
      </c>
      <c r="I1096">
        <v>2</v>
      </c>
      <c r="J1096">
        <v>1082</v>
      </c>
      <c r="K1096">
        <v>1.0219579999999999</v>
      </c>
      <c r="L1096" t="s">
        <v>15</v>
      </c>
      <c r="M1096">
        <f>V3__67[[#This Row],[Sale Price]]/V3__67[[#This Row],[carpet_area]]</f>
        <v>64.695009242144181</v>
      </c>
      <c r="N1096">
        <f>IF(OR(V3__67[[#This Row],[Estimated Value]]="",V3__67[[#This Row],[Estimated Value]]=0),"",V3__67[[#This Row],[Sale Price]]-V3__67[[#This Row],[Estimated Value]])</f>
        <v>-49870</v>
      </c>
      <c r="O1096">
        <f>IF(OR(V3__67[[#This Row],[Estimated Value]]="",V3__67[[#This Row],[Estimated Value]]=0),"",(V3__67[[#This Row],[Sale Price]]-V3__67[[#This Row],[Estimated Value]])/V3__67[[#This Row],[Estimated Value]])</f>
        <v>-0.41603403687327939</v>
      </c>
      <c r="P1096" t="str">
        <f t="shared" si="17"/>
        <v>Below Estimate</v>
      </c>
    </row>
    <row r="1097" spans="1:16" x14ac:dyDescent="0.3">
      <c r="A1097" s="1">
        <v>40956</v>
      </c>
      <c r="B1097">
        <v>2012</v>
      </c>
      <c r="C1097" t="s">
        <v>18</v>
      </c>
      <c r="D1097">
        <v>940940</v>
      </c>
      <c r="E1097">
        <v>635000</v>
      </c>
      <c r="F1097" t="s">
        <v>13</v>
      </c>
      <c r="G1097" t="s">
        <v>14</v>
      </c>
      <c r="H1097">
        <v>3</v>
      </c>
      <c r="I1097">
        <v>3</v>
      </c>
      <c r="J1097">
        <v>1023</v>
      </c>
      <c r="K1097">
        <v>1.0219579999999999</v>
      </c>
      <c r="L1097" t="s">
        <v>22</v>
      </c>
      <c r="M1097">
        <f>V3__67[[#This Row],[Sale Price]]/V3__67[[#This Row],[carpet_area]]</f>
        <v>620.72336265884655</v>
      </c>
      <c r="N1097">
        <f>IF(OR(V3__67[[#This Row],[Estimated Value]]="",V3__67[[#This Row],[Estimated Value]]=0),"",V3__67[[#This Row],[Sale Price]]-V3__67[[#This Row],[Estimated Value]])</f>
        <v>-305940</v>
      </c>
      <c r="O1097">
        <f>IF(OR(V3__67[[#This Row],[Estimated Value]]="",V3__67[[#This Row],[Estimated Value]]=0),"",(V3__67[[#This Row],[Sale Price]]-V3__67[[#This Row],[Estimated Value]])/V3__67[[#This Row],[Estimated Value]])</f>
        <v>-0.32514294216421874</v>
      </c>
      <c r="P1097" t="str">
        <f t="shared" si="17"/>
        <v>Below Estimate</v>
      </c>
    </row>
    <row r="1098" spans="1:16" x14ac:dyDescent="0.3">
      <c r="A1098" s="1">
        <v>40957</v>
      </c>
      <c r="B1098">
        <v>2012</v>
      </c>
      <c r="C1098" t="s">
        <v>17</v>
      </c>
      <c r="D1098">
        <v>117330</v>
      </c>
      <c r="E1098">
        <v>35000</v>
      </c>
      <c r="F1098" t="s">
        <v>13</v>
      </c>
      <c r="G1098" t="s">
        <v>14</v>
      </c>
      <c r="H1098">
        <v>3</v>
      </c>
      <c r="I1098">
        <v>1</v>
      </c>
      <c r="J1098">
        <v>957</v>
      </c>
      <c r="K1098">
        <v>1.0219579999999999</v>
      </c>
      <c r="L1098" t="s">
        <v>15</v>
      </c>
      <c r="M1098">
        <f>V3__67[[#This Row],[Sale Price]]/V3__67[[#This Row],[carpet_area]]</f>
        <v>36.572622779519328</v>
      </c>
      <c r="N1098">
        <f>IF(OR(V3__67[[#This Row],[Estimated Value]]="",V3__67[[#This Row],[Estimated Value]]=0),"",V3__67[[#This Row],[Sale Price]]-V3__67[[#This Row],[Estimated Value]])</f>
        <v>-82330</v>
      </c>
      <c r="O1098">
        <f>IF(OR(V3__67[[#This Row],[Estimated Value]]="",V3__67[[#This Row],[Estimated Value]]=0),"",(V3__67[[#This Row],[Sale Price]]-V3__67[[#This Row],[Estimated Value]])/V3__67[[#This Row],[Estimated Value]])</f>
        <v>-0.70169607091110542</v>
      </c>
      <c r="P1098" t="str">
        <f t="shared" si="17"/>
        <v>Below Estimate</v>
      </c>
    </row>
    <row r="1099" spans="1:16" x14ac:dyDescent="0.3">
      <c r="A1099" s="1">
        <v>40958</v>
      </c>
      <c r="B1099">
        <v>2012</v>
      </c>
      <c r="C1099" t="s">
        <v>26</v>
      </c>
      <c r="D1099">
        <v>306950</v>
      </c>
      <c r="E1099">
        <v>299000</v>
      </c>
      <c r="F1099" t="s">
        <v>13</v>
      </c>
      <c r="G1099" t="s">
        <v>14</v>
      </c>
      <c r="H1099">
        <v>3</v>
      </c>
      <c r="I1099">
        <v>2</v>
      </c>
      <c r="J1099">
        <v>918</v>
      </c>
      <c r="K1099">
        <v>1.0219579999999999</v>
      </c>
      <c r="L1099" t="s">
        <v>25</v>
      </c>
      <c r="M1099">
        <f>V3__67[[#This Row],[Sale Price]]/V3__67[[#This Row],[carpet_area]]</f>
        <v>325.70806100217862</v>
      </c>
      <c r="N1099">
        <f>IF(OR(V3__67[[#This Row],[Estimated Value]]="",V3__67[[#This Row],[Estimated Value]]=0),"",V3__67[[#This Row],[Sale Price]]-V3__67[[#This Row],[Estimated Value]])</f>
        <v>-7950</v>
      </c>
      <c r="O1099">
        <f>IF(OR(V3__67[[#This Row],[Estimated Value]]="",V3__67[[#This Row],[Estimated Value]]=0),"",(V3__67[[#This Row],[Sale Price]]-V3__67[[#This Row],[Estimated Value]])/V3__67[[#This Row],[Estimated Value]])</f>
        <v>-2.5899983710702068E-2</v>
      </c>
      <c r="P1099" t="str">
        <f t="shared" si="17"/>
        <v>Below Estimate</v>
      </c>
    </row>
    <row r="1100" spans="1:16" x14ac:dyDescent="0.3">
      <c r="A1100" s="1">
        <v>40961</v>
      </c>
      <c r="B1100">
        <v>2012</v>
      </c>
      <c r="C1100" t="s">
        <v>18</v>
      </c>
      <c r="D1100">
        <v>290220</v>
      </c>
      <c r="E1100">
        <v>180000</v>
      </c>
      <c r="F1100" t="s">
        <v>13</v>
      </c>
      <c r="G1100" t="s">
        <v>14</v>
      </c>
      <c r="H1100">
        <v>3</v>
      </c>
      <c r="I1100">
        <v>2</v>
      </c>
      <c r="J1100">
        <v>976</v>
      </c>
      <c r="K1100">
        <v>1.0219579999999999</v>
      </c>
      <c r="L1100" t="s">
        <v>25</v>
      </c>
      <c r="M1100">
        <f>V3__67[[#This Row],[Sale Price]]/V3__67[[#This Row],[carpet_area]]</f>
        <v>184.42622950819671</v>
      </c>
      <c r="N1100">
        <f>IF(OR(V3__67[[#This Row],[Estimated Value]]="",V3__67[[#This Row],[Estimated Value]]=0),"",V3__67[[#This Row],[Sale Price]]-V3__67[[#This Row],[Estimated Value]])</f>
        <v>-110220</v>
      </c>
      <c r="O1100">
        <f>IF(OR(V3__67[[#This Row],[Estimated Value]]="",V3__67[[#This Row],[Estimated Value]]=0),"",(V3__67[[#This Row],[Sale Price]]-V3__67[[#This Row],[Estimated Value]])/V3__67[[#This Row],[Estimated Value]])</f>
        <v>-0.37978085590241883</v>
      </c>
      <c r="P1100" t="str">
        <f t="shared" si="17"/>
        <v>Below Estimate</v>
      </c>
    </row>
    <row r="1101" spans="1:16" x14ac:dyDescent="0.3">
      <c r="A1101" s="1">
        <v>40961</v>
      </c>
      <c r="B1101">
        <v>2012</v>
      </c>
      <c r="C1101" t="s">
        <v>29</v>
      </c>
      <c r="D1101">
        <v>241900</v>
      </c>
      <c r="E1101">
        <v>327500</v>
      </c>
      <c r="F1101" t="s">
        <v>13</v>
      </c>
      <c r="G1101" t="s">
        <v>14</v>
      </c>
      <c r="H1101">
        <v>3</v>
      </c>
      <c r="I1101">
        <v>1</v>
      </c>
      <c r="J1101">
        <v>1079</v>
      </c>
      <c r="K1101">
        <v>1.0219579999999999</v>
      </c>
      <c r="L1101" t="s">
        <v>16</v>
      </c>
      <c r="M1101">
        <f>V3__67[[#This Row],[Sale Price]]/V3__67[[#This Row],[carpet_area]]</f>
        <v>303.5217794253939</v>
      </c>
      <c r="N1101">
        <f>IF(OR(V3__67[[#This Row],[Estimated Value]]="",V3__67[[#This Row],[Estimated Value]]=0),"",V3__67[[#This Row],[Sale Price]]-V3__67[[#This Row],[Estimated Value]])</f>
        <v>85600</v>
      </c>
      <c r="O1101">
        <f>IF(OR(V3__67[[#This Row],[Estimated Value]]="",V3__67[[#This Row],[Estimated Value]]=0),"",(V3__67[[#This Row],[Sale Price]]-V3__67[[#This Row],[Estimated Value]])/V3__67[[#This Row],[Estimated Value]])</f>
        <v>0.35386523356758992</v>
      </c>
      <c r="P1101" t="str">
        <f t="shared" si="17"/>
        <v>Above Estimate</v>
      </c>
    </row>
    <row r="1102" spans="1:16" x14ac:dyDescent="0.3">
      <c r="A1102" s="1">
        <v>40961</v>
      </c>
      <c r="B1102">
        <v>2012</v>
      </c>
      <c r="C1102" t="s">
        <v>18</v>
      </c>
      <c r="D1102">
        <v>276920</v>
      </c>
      <c r="E1102">
        <v>337000</v>
      </c>
      <c r="F1102" t="s">
        <v>13</v>
      </c>
      <c r="G1102" t="s">
        <v>14</v>
      </c>
      <c r="H1102">
        <v>3</v>
      </c>
      <c r="I1102">
        <v>2</v>
      </c>
      <c r="J1102">
        <v>1066</v>
      </c>
      <c r="K1102">
        <v>1.0219579999999999</v>
      </c>
      <c r="L1102" t="s">
        <v>16</v>
      </c>
      <c r="M1102">
        <f>V3__67[[#This Row],[Sale Price]]/V3__67[[#This Row],[carpet_area]]</f>
        <v>316.13508442776737</v>
      </c>
      <c r="N1102">
        <f>IF(OR(V3__67[[#This Row],[Estimated Value]]="",V3__67[[#This Row],[Estimated Value]]=0),"",V3__67[[#This Row],[Sale Price]]-V3__67[[#This Row],[Estimated Value]])</f>
        <v>60080</v>
      </c>
      <c r="O1102">
        <f>IF(OR(V3__67[[#This Row],[Estimated Value]]="",V3__67[[#This Row],[Estimated Value]]=0),"",(V3__67[[#This Row],[Sale Price]]-V3__67[[#This Row],[Estimated Value]])/V3__67[[#This Row],[Estimated Value]])</f>
        <v>0.21695796619962443</v>
      </c>
      <c r="P1102" t="str">
        <f t="shared" si="17"/>
        <v>Above Estimate</v>
      </c>
    </row>
    <row r="1103" spans="1:16" x14ac:dyDescent="0.3">
      <c r="A1103" s="1">
        <v>40962</v>
      </c>
      <c r="B1103">
        <v>2012</v>
      </c>
      <c r="C1103" t="s">
        <v>17</v>
      </c>
      <c r="D1103">
        <v>86140</v>
      </c>
      <c r="E1103">
        <v>35200</v>
      </c>
      <c r="F1103" t="s">
        <v>13</v>
      </c>
      <c r="G1103" t="s">
        <v>14</v>
      </c>
      <c r="H1103">
        <v>3</v>
      </c>
      <c r="I1103">
        <v>2</v>
      </c>
      <c r="J1103">
        <v>1097</v>
      </c>
      <c r="K1103">
        <v>1.0219579999999999</v>
      </c>
      <c r="L1103" t="s">
        <v>15</v>
      </c>
      <c r="M1103">
        <f>V3__67[[#This Row],[Sale Price]]/V3__67[[#This Row],[carpet_area]]</f>
        <v>32.087511394712855</v>
      </c>
      <c r="N1103">
        <f>IF(OR(V3__67[[#This Row],[Estimated Value]]="",V3__67[[#This Row],[Estimated Value]]=0),"",V3__67[[#This Row],[Sale Price]]-V3__67[[#This Row],[Estimated Value]])</f>
        <v>-50940</v>
      </c>
      <c r="O1103">
        <f>IF(OR(V3__67[[#This Row],[Estimated Value]]="",V3__67[[#This Row],[Estimated Value]]=0),"",(V3__67[[#This Row],[Sale Price]]-V3__67[[#This Row],[Estimated Value]])/V3__67[[#This Row],[Estimated Value]])</f>
        <v>-0.59136289760854421</v>
      </c>
      <c r="P1103" t="str">
        <f t="shared" si="17"/>
        <v>Below Estimate</v>
      </c>
    </row>
    <row r="1104" spans="1:16" x14ac:dyDescent="0.3">
      <c r="A1104" s="1">
        <v>40969</v>
      </c>
      <c r="B1104">
        <v>2012</v>
      </c>
      <c r="C1104" t="s">
        <v>29</v>
      </c>
      <c r="D1104">
        <v>207800</v>
      </c>
      <c r="E1104">
        <v>292500</v>
      </c>
      <c r="F1104" t="s">
        <v>13</v>
      </c>
      <c r="G1104" t="s">
        <v>14</v>
      </c>
      <c r="H1104">
        <v>3</v>
      </c>
      <c r="I1104">
        <v>1</v>
      </c>
      <c r="J1104">
        <v>1029</v>
      </c>
      <c r="K1104">
        <v>1.0219579999999999</v>
      </c>
      <c r="L1104" t="s">
        <v>16</v>
      </c>
      <c r="M1104">
        <f>V3__67[[#This Row],[Sale Price]]/V3__67[[#This Row],[carpet_area]]</f>
        <v>284.25655976676387</v>
      </c>
      <c r="N1104">
        <f>IF(OR(V3__67[[#This Row],[Estimated Value]]="",V3__67[[#This Row],[Estimated Value]]=0),"",V3__67[[#This Row],[Sale Price]]-V3__67[[#This Row],[Estimated Value]])</f>
        <v>84700</v>
      </c>
      <c r="O1104">
        <f>IF(OR(V3__67[[#This Row],[Estimated Value]]="",V3__67[[#This Row],[Estimated Value]]=0),"",(V3__67[[#This Row],[Sale Price]]-V3__67[[#This Row],[Estimated Value]])/V3__67[[#This Row],[Estimated Value]])</f>
        <v>0.40760346487006738</v>
      </c>
      <c r="P1104" t="str">
        <f t="shared" si="17"/>
        <v>Above Estimate</v>
      </c>
    </row>
    <row r="1105" spans="1:16" x14ac:dyDescent="0.3">
      <c r="A1105" s="1">
        <v>40969</v>
      </c>
      <c r="B1105">
        <v>2012</v>
      </c>
      <c r="C1105" t="s">
        <v>29</v>
      </c>
      <c r="D1105">
        <v>259800</v>
      </c>
      <c r="E1105">
        <v>312500</v>
      </c>
      <c r="F1105" t="s">
        <v>13</v>
      </c>
      <c r="G1105" t="s">
        <v>14</v>
      </c>
      <c r="H1105">
        <v>3</v>
      </c>
      <c r="I1105">
        <v>1</v>
      </c>
      <c r="J1105">
        <v>1097</v>
      </c>
      <c r="K1105">
        <v>1.0219579999999999</v>
      </c>
      <c r="L1105" t="s">
        <v>15</v>
      </c>
      <c r="M1105">
        <f>V3__67[[#This Row],[Sale Price]]/V3__67[[#This Row],[carpet_area]]</f>
        <v>284.86782133090247</v>
      </c>
      <c r="N1105">
        <f>IF(OR(V3__67[[#This Row],[Estimated Value]]="",V3__67[[#This Row],[Estimated Value]]=0),"",V3__67[[#This Row],[Sale Price]]-V3__67[[#This Row],[Estimated Value]])</f>
        <v>52700</v>
      </c>
      <c r="O1105">
        <f>IF(OR(V3__67[[#This Row],[Estimated Value]]="",V3__67[[#This Row],[Estimated Value]]=0),"",(V3__67[[#This Row],[Sale Price]]-V3__67[[#This Row],[Estimated Value]])/V3__67[[#This Row],[Estimated Value]])</f>
        <v>0.20284834488067743</v>
      </c>
      <c r="P1105" t="str">
        <f t="shared" si="17"/>
        <v>Above Estimate</v>
      </c>
    </row>
    <row r="1106" spans="1:16" x14ac:dyDescent="0.3">
      <c r="A1106" s="1">
        <v>40971</v>
      </c>
      <c r="B1106">
        <v>2012</v>
      </c>
      <c r="C1106" t="s">
        <v>17</v>
      </c>
      <c r="D1106">
        <v>110560</v>
      </c>
      <c r="E1106">
        <v>74000</v>
      </c>
      <c r="F1106" t="s">
        <v>19</v>
      </c>
      <c r="G1106" t="s">
        <v>20</v>
      </c>
      <c r="H1106">
        <v>4</v>
      </c>
      <c r="I1106">
        <v>4</v>
      </c>
      <c r="J1106">
        <v>1385</v>
      </c>
      <c r="K1106">
        <v>1.0219579999999999</v>
      </c>
      <c r="L1106" t="s">
        <v>15</v>
      </c>
      <c r="M1106">
        <f>V3__67[[#This Row],[Sale Price]]/V3__67[[#This Row],[carpet_area]]</f>
        <v>53.429602888086642</v>
      </c>
      <c r="N1106">
        <f>IF(OR(V3__67[[#This Row],[Estimated Value]]="",V3__67[[#This Row],[Estimated Value]]=0),"",V3__67[[#This Row],[Sale Price]]-V3__67[[#This Row],[Estimated Value]])</f>
        <v>-36560</v>
      </c>
      <c r="O1106">
        <f>IF(OR(V3__67[[#This Row],[Estimated Value]]="",V3__67[[#This Row],[Estimated Value]]=0),"",(V3__67[[#This Row],[Sale Price]]-V3__67[[#This Row],[Estimated Value]])/V3__67[[#This Row],[Estimated Value]])</f>
        <v>-0.33068017366136032</v>
      </c>
      <c r="P1106" t="str">
        <f t="shared" si="17"/>
        <v>Below Estimate</v>
      </c>
    </row>
    <row r="1107" spans="1:16" x14ac:dyDescent="0.3">
      <c r="A1107" s="1">
        <v>40972</v>
      </c>
      <c r="B1107">
        <v>2012</v>
      </c>
      <c r="C1107" t="s">
        <v>17</v>
      </c>
      <c r="D1107">
        <v>145900</v>
      </c>
      <c r="E1107">
        <v>187000</v>
      </c>
      <c r="F1107" t="s">
        <v>13</v>
      </c>
      <c r="G1107" t="s">
        <v>14</v>
      </c>
      <c r="H1107">
        <v>3</v>
      </c>
      <c r="I1107">
        <v>3</v>
      </c>
      <c r="J1107">
        <v>923</v>
      </c>
      <c r="K1107">
        <v>1.0219579999999999</v>
      </c>
      <c r="L1107" t="s">
        <v>22</v>
      </c>
      <c r="M1107">
        <f>V3__67[[#This Row],[Sale Price]]/V3__67[[#This Row],[carpet_area]]</f>
        <v>202.60021668472373</v>
      </c>
      <c r="N1107">
        <f>IF(OR(V3__67[[#This Row],[Estimated Value]]="",V3__67[[#This Row],[Estimated Value]]=0),"",V3__67[[#This Row],[Sale Price]]-V3__67[[#This Row],[Estimated Value]])</f>
        <v>41100</v>
      </c>
      <c r="O1107">
        <f>IF(OR(V3__67[[#This Row],[Estimated Value]]="",V3__67[[#This Row],[Estimated Value]]=0),"",(V3__67[[#This Row],[Sale Price]]-V3__67[[#This Row],[Estimated Value]])/V3__67[[#This Row],[Estimated Value]])</f>
        <v>0.28169979437971215</v>
      </c>
      <c r="P1107" t="str">
        <f t="shared" si="17"/>
        <v>Above Estimate</v>
      </c>
    </row>
    <row r="1108" spans="1:16" x14ac:dyDescent="0.3">
      <c r="A1108" s="1">
        <v>40976</v>
      </c>
      <c r="B1108">
        <v>2012</v>
      </c>
      <c r="C1108" t="s">
        <v>17</v>
      </c>
      <c r="D1108">
        <v>90671</v>
      </c>
      <c r="E1108">
        <v>128961</v>
      </c>
      <c r="F1108" t="s">
        <v>27</v>
      </c>
      <c r="G1108" t="s">
        <v>28</v>
      </c>
      <c r="H1108">
        <v>8</v>
      </c>
      <c r="I1108">
        <v>6</v>
      </c>
      <c r="J1108">
        <v>2733</v>
      </c>
      <c r="K1108">
        <v>1.0219579999999999</v>
      </c>
      <c r="L1108" t="s">
        <v>15</v>
      </c>
      <c r="M1108">
        <f>V3__67[[#This Row],[Sale Price]]/V3__67[[#This Row],[carpet_area]]</f>
        <v>47.18660812294182</v>
      </c>
      <c r="N1108">
        <f>IF(OR(V3__67[[#This Row],[Estimated Value]]="",V3__67[[#This Row],[Estimated Value]]=0),"",V3__67[[#This Row],[Sale Price]]-V3__67[[#This Row],[Estimated Value]])</f>
        <v>38290</v>
      </c>
      <c r="O1108">
        <f>IF(OR(V3__67[[#This Row],[Estimated Value]]="",V3__67[[#This Row],[Estimated Value]]=0),"",(V3__67[[#This Row],[Sale Price]]-V3__67[[#This Row],[Estimated Value]])/V3__67[[#This Row],[Estimated Value]])</f>
        <v>0.42229599320620703</v>
      </c>
      <c r="P1108" t="str">
        <f t="shared" si="17"/>
        <v>Above Estimate</v>
      </c>
    </row>
    <row r="1109" spans="1:16" x14ac:dyDescent="0.3">
      <c r="A1109" s="1">
        <v>40976</v>
      </c>
      <c r="B1109">
        <v>2012</v>
      </c>
      <c r="C1109" t="s">
        <v>29</v>
      </c>
      <c r="D1109">
        <v>296700</v>
      </c>
      <c r="E1109">
        <v>425000</v>
      </c>
      <c r="F1109" t="s">
        <v>13</v>
      </c>
      <c r="G1109" t="s">
        <v>14</v>
      </c>
      <c r="H1109">
        <v>3</v>
      </c>
      <c r="I1109">
        <v>3</v>
      </c>
      <c r="J1109">
        <v>1094</v>
      </c>
      <c r="K1109">
        <v>1.0219579999999999</v>
      </c>
      <c r="L1109" t="s">
        <v>16</v>
      </c>
      <c r="M1109">
        <f>V3__67[[#This Row],[Sale Price]]/V3__67[[#This Row],[carpet_area]]</f>
        <v>388.48263254113346</v>
      </c>
      <c r="N1109">
        <f>IF(OR(V3__67[[#This Row],[Estimated Value]]="",V3__67[[#This Row],[Estimated Value]]=0),"",V3__67[[#This Row],[Sale Price]]-V3__67[[#This Row],[Estimated Value]])</f>
        <v>128300</v>
      </c>
      <c r="O1109">
        <f>IF(OR(V3__67[[#This Row],[Estimated Value]]="",V3__67[[#This Row],[Estimated Value]]=0),"",(V3__67[[#This Row],[Sale Price]]-V3__67[[#This Row],[Estimated Value]])/V3__67[[#This Row],[Estimated Value]])</f>
        <v>0.43242332322210986</v>
      </c>
      <c r="P1109" t="str">
        <f t="shared" si="17"/>
        <v>Above Estimate</v>
      </c>
    </row>
    <row r="1110" spans="1:16" x14ac:dyDescent="0.3">
      <c r="A1110" s="1">
        <v>40977</v>
      </c>
      <c r="B1110">
        <v>2012</v>
      </c>
      <c r="C1110" t="s">
        <v>17</v>
      </c>
      <c r="D1110">
        <v>135850</v>
      </c>
      <c r="E1110">
        <v>125000</v>
      </c>
      <c r="F1110" t="s">
        <v>13</v>
      </c>
      <c r="G1110" t="s">
        <v>14</v>
      </c>
      <c r="H1110">
        <v>3</v>
      </c>
      <c r="I1110">
        <v>2</v>
      </c>
      <c r="J1110">
        <v>902</v>
      </c>
      <c r="K1110">
        <v>1.0219579999999999</v>
      </c>
      <c r="L1110" t="s">
        <v>22</v>
      </c>
      <c r="M1110">
        <f>V3__67[[#This Row],[Sale Price]]/V3__67[[#This Row],[carpet_area]]</f>
        <v>138.5809312638581</v>
      </c>
      <c r="N1110">
        <f>IF(OR(V3__67[[#This Row],[Estimated Value]]="",V3__67[[#This Row],[Estimated Value]]=0),"",V3__67[[#This Row],[Sale Price]]-V3__67[[#This Row],[Estimated Value]])</f>
        <v>-10850</v>
      </c>
      <c r="O1110">
        <f>IF(OR(V3__67[[#This Row],[Estimated Value]]="",V3__67[[#This Row],[Estimated Value]]=0),"",(V3__67[[#This Row],[Sale Price]]-V3__67[[#This Row],[Estimated Value]])/V3__67[[#This Row],[Estimated Value]])</f>
        <v>-7.9867500920132506E-2</v>
      </c>
      <c r="P1110" t="str">
        <f t="shared" si="17"/>
        <v>Below Estimate</v>
      </c>
    </row>
    <row r="1111" spans="1:16" x14ac:dyDescent="0.3">
      <c r="A1111" s="1">
        <v>40978</v>
      </c>
      <c r="B1111">
        <v>2012</v>
      </c>
      <c r="C1111" t="s">
        <v>12</v>
      </c>
      <c r="D1111">
        <v>159980</v>
      </c>
      <c r="E1111">
        <v>109500</v>
      </c>
      <c r="F1111" t="s">
        <v>23</v>
      </c>
      <c r="G1111" t="s">
        <v>24</v>
      </c>
      <c r="H1111">
        <v>6</v>
      </c>
      <c r="I1111">
        <v>4</v>
      </c>
      <c r="J1111">
        <v>2124</v>
      </c>
      <c r="K1111">
        <v>1.0219579999999999</v>
      </c>
      <c r="L1111" t="s">
        <v>22</v>
      </c>
      <c r="M1111">
        <f>V3__67[[#This Row],[Sale Price]]/V3__67[[#This Row],[carpet_area]]</f>
        <v>51.55367231638418</v>
      </c>
      <c r="N1111">
        <f>IF(OR(V3__67[[#This Row],[Estimated Value]]="",V3__67[[#This Row],[Estimated Value]]=0),"",V3__67[[#This Row],[Sale Price]]-V3__67[[#This Row],[Estimated Value]])</f>
        <v>-50480</v>
      </c>
      <c r="O1111">
        <f>IF(OR(V3__67[[#This Row],[Estimated Value]]="",V3__67[[#This Row],[Estimated Value]]=0),"",(V3__67[[#This Row],[Sale Price]]-V3__67[[#This Row],[Estimated Value]])/V3__67[[#This Row],[Estimated Value]])</f>
        <v>-0.3155394424303038</v>
      </c>
      <c r="P1111" t="str">
        <f t="shared" si="17"/>
        <v>Below Estimate</v>
      </c>
    </row>
    <row r="1112" spans="1:16" x14ac:dyDescent="0.3">
      <c r="A1112" s="1">
        <v>40978</v>
      </c>
      <c r="B1112">
        <v>2012</v>
      </c>
      <c r="C1112" t="s">
        <v>30</v>
      </c>
      <c r="D1112">
        <v>388090</v>
      </c>
      <c r="E1112">
        <v>450000</v>
      </c>
      <c r="F1112" t="s">
        <v>13</v>
      </c>
      <c r="G1112" t="s">
        <v>14</v>
      </c>
      <c r="H1112">
        <v>3</v>
      </c>
      <c r="I1112">
        <v>3</v>
      </c>
      <c r="J1112">
        <v>988</v>
      </c>
      <c r="K1112">
        <v>1.0219579999999999</v>
      </c>
      <c r="L1112" t="s">
        <v>25</v>
      </c>
      <c r="M1112">
        <f>V3__67[[#This Row],[Sale Price]]/V3__67[[#This Row],[carpet_area]]</f>
        <v>455.4655870445344</v>
      </c>
      <c r="N1112">
        <f>IF(OR(V3__67[[#This Row],[Estimated Value]]="",V3__67[[#This Row],[Estimated Value]]=0),"",V3__67[[#This Row],[Sale Price]]-V3__67[[#This Row],[Estimated Value]])</f>
        <v>61910</v>
      </c>
      <c r="O1112">
        <f>IF(OR(V3__67[[#This Row],[Estimated Value]]="",V3__67[[#This Row],[Estimated Value]]=0),"",(V3__67[[#This Row],[Sale Price]]-V3__67[[#This Row],[Estimated Value]])/V3__67[[#This Row],[Estimated Value]])</f>
        <v>0.15952485248267154</v>
      </c>
      <c r="P1112" t="str">
        <f t="shared" si="17"/>
        <v>Above Estimate</v>
      </c>
    </row>
    <row r="1113" spans="1:16" x14ac:dyDescent="0.3">
      <c r="A1113" s="1">
        <v>40978</v>
      </c>
      <c r="B1113">
        <v>2012</v>
      </c>
      <c r="C1113" t="s">
        <v>18</v>
      </c>
      <c r="D1113">
        <v>403900</v>
      </c>
      <c r="E1113">
        <v>540000</v>
      </c>
      <c r="F1113" t="s">
        <v>13</v>
      </c>
      <c r="G1113" t="s">
        <v>14</v>
      </c>
      <c r="H1113">
        <v>3</v>
      </c>
      <c r="I1113">
        <v>3</v>
      </c>
      <c r="J1113">
        <v>909</v>
      </c>
      <c r="K1113">
        <v>1.0219579999999999</v>
      </c>
      <c r="L1113" t="s">
        <v>22</v>
      </c>
      <c r="M1113">
        <f>V3__67[[#This Row],[Sale Price]]/V3__67[[#This Row],[carpet_area]]</f>
        <v>594.05940594059405</v>
      </c>
      <c r="N1113">
        <f>IF(OR(V3__67[[#This Row],[Estimated Value]]="",V3__67[[#This Row],[Estimated Value]]=0),"",V3__67[[#This Row],[Sale Price]]-V3__67[[#This Row],[Estimated Value]])</f>
        <v>136100</v>
      </c>
      <c r="O1113">
        <f>IF(OR(V3__67[[#This Row],[Estimated Value]]="",V3__67[[#This Row],[Estimated Value]]=0),"",(V3__67[[#This Row],[Sale Price]]-V3__67[[#This Row],[Estimated Value]])/V3__67[[#This Row],[Estimated Value]])</f>
        <v>0.33696459519683092</v>
      </c>
      <c r="P1113" t="str">
        <f t="shared" si="17"/>
        <v>Above Estimate</v>
      </c>
    </row>
    <row r="1114" spans="1:16" x14ac:dyDescent="0.3">
      <c r="A1114" s="1">
        <v>40979</v>
      </c>
      <c r="B1114">
        <v>2012</v>
      </c>
      <c r="C1114" t="s">
        <v>12</v>
      </c>
      <c r="D1114">
        <v>107580</v>
      </c>
      <c r="E1114">
        <v>136000</v>
      </c>
      <c r="F1114" t="s">
        <v>13</v>
      </c>
      <c r="G1114" t="s">
        <v>14</v>
      </c>
      <c r="H1114">
        <v>3</v>
      </c>
      <c r="I1114">
        <v>2</v>
      </c>
      <c r="J1114">
        <v>923</v>
      </c>
      <c r="K1114">
        <v>1.0219579999999999</v>
      </c>
      <c r="L1114" t="s">
        <v>22</v>
      </c>
      <c r="M1114">
        <f>V3__67[[#This Row],[Sale Price]]/V3__67[[#This Row],[carpet_area]]</f>
        <v>147.34561213434452</v>
      </c>
      <c r="N1114">
        <f>IF(OR(V3__67[[#This Row],[Estimated Value]]="",V3__67[[#This Row],[Estimated Value]]=0),"",V3__67[[#This Row],[Sale Price]]-V3__67[[#This Row],[Estimated Value]])</f>
        <v>28420</v>
      </c>
      <c r="O1114">
        <f>IF(OR(V3__67[[#This Row],[Estimated Value]]="",V3__67[[#This Row],[Estimated Value]]=0),"",(V3__67[[#This Row],[Sale Price]]-V3__67[[#This Row],[Estimated Value]])/V3__67[[#This Row],[Estimated Value]])</f>
        <v>0.26417549730433165</v>
      </c>
      <c r="P1114" t="str">
        <f t="shared" si="17"/>
        <v>Above Estimate</v>
      </c>
    </row>
    <row r="1115" spans="1:16" x14ac:dyDescent="0.3">
      <c r="A1115" s="1">
        <v>40983</v>
      </c>
      <c r="B1115">
        <v>2012</v>
      </c>
      <c r="C1115" t="s">
        <v>21</v>
      </c>
      <c r="D1115">
        <v>1326570</v>
      </c>
      <c r="E1115">
        <v>1100000</v>
      </c>
      <c r="F1115" t="s">
        <v>13</v>
      </c>
      <c r="G1115" t="s">
        <v>14</v>
      </c>
      <c r="H1115">
        <v>3</v>
      </c>
      <c r="I1115">
        <v>2</v>
      </c>
      <c r="J1115">
        <v>1002</v>
      </c>
      <c r="K1115">
        <v>1.0219579999999999</v>
      </c>
      <c r="L1115" t="s">
        <v>16</v>
      </c>
      <c r="M1115">
        <f>V3__67[[#This Row],[Sale Price]]/V3__67[[#This Row],[carpet_area]]</f>
        <v>1097.8043912175649</v>
      </c>
      <c r="N1115">
        <f>IF(OR(V3__67[[#This Row],[Estimated Value]]="",V3__67[[#This Row],[Estimated Value]]=0),"",V3__67[[#This Row],[Sale Price]]-V3__67[[#This Row],[Estimated Value]])</f>
        <v>-226570</v>
      </c>
      <c r="O1115">
        <f>IF(OR(V3__67[[#This Row],[Estimated Value]]="",V3__67[[#This Row],[Estimated Value]]=0),"",(V3__67[[#This Row],[Sale Price]]-V3__67[[#This Row],[Estimated Value]])/V3__67[[#This Row],[Estimated Value]])</f>
        <v>-0.17079385181332307</v>
      </c>
      <c r="P1115" t="str">
        <f t="shared" si="17"/>
        <v>Below Estimate</v>
      </c>
    </row>
    <row r="1116" spans="1:16" x14ac:dyDescent="0.3">
      <c r="A1116" s="1">
        <v>40983</v>
      </c>
      <c r="B1116">
        <v>2012</v>
      </c>
      <c r="C1116" t="s">
        <v>12</v>
      </c>
      <c r="D1116">
        <v>132070</v>
      </c>
      <c r="E1116">
        <v>65000</v>
      </c>
      <c r="F1116" t="s">
        <v>23</v>
      </c>
      <c r="G1116" t="s">
        <v>24</v>
      </c>
      <c r="H1116">
        <v>6</v>
      </c>
      <c r="I1116">
        <v>6</v>
      </c>
      <c r="J1116">
        <v>2147</v>
      </c>
      <c r="K1116">
        <v>1.0219579999999999</v>
      </c>
      <c r="L1116" t="s">
        <v>22</v>
      </c>
      <c r="M1116">
        <f>V3__67[[#This Row],[Sale Price]]/V3__67[[#This Row],[carpet_area]]</f>
        <v>30.274802049371214</v>
      </c>
      <c r="N1116">
        <f>IF(OR(V3__67[[#This Row],[Estimated Value]]="",V3__67[[#This Row],[Estimated Value]]=0),"",V3__67[[#This Row],[Sale Price]]-V3__67[[#This Row],[Estimated Value]])</f>
        <v>-67070</v>
      </c>
      <c r="O1116">
        <f>IF(OR(V3__67[[#This Row],[Estimated Value]]="",V3__67[[#This Row],[Estimated Value]]=0),"",(V3__67[[#This Row],[Sale Price]]-V3__67[[#This Row],[Estimated Value]])/V3__67[[#This Row],[Estimated Value]])</f>
        <v>-0.50783675323691979</v>
      </c>
      <c r="P1116" t="str">
        <f t="shared" si="17"/>
        <v>Below Estimate</v>
      </c>
    </row>
    <row r="1117" spans="1:16" x14ac:dyDescent="0.3">
      <c r="A1117" s="1">
        <v>40983</v>
      </c>
      <c r="B1117">
        <v>2012</v>
      </c>
      <c r="C1117" t="s">
        <v>26</v>
      </c>
      <c r="D1117">
        <v>304010</v>
      </c>
      <c r="E1117">
        <v>348000</v>
      </c>
      <c r="F1117" t="s">
        <v>13</v>
      </c>
      <c r="G1117" t="s">
        <v>14</v>
      </c>
      <c r="H1117">
        <v>3</v>
      </c>
      <c r="I1117">
        <v>2</v>
      </c>
      <c r="J1117">
        <v>1087</v>
      </c>
      <c r="K1117">
        <v>1.0219579999999999</v>
      </c>
      <c r="L1117" t="s">
        <v>22</v>
      </c>
      <c r="M1117">
        <f>V3__67[[#This Row],[Sale Price]]/V3__67[[#This Row],[carpet_area]]</f>
        <v>320.14719411223552</v>
      </c>
      <c r="N1117">
        <f>IF(OR(V3__67[[#This Row],[Estimated Value]]="",V3__67[[#This Row],[Estimated Value]]=0),"",V3__67[[#This Row],[Sale Price]]-V3__67[[#This Row],[Estimated Value]])</f>
        <v>43990</v>
      </c>
      <c r="O1117">
        <f>IF(OR(V3__67[[#This Row],[Estimated Value]]="",V3__67[[#This Row],[Estimated Value]]=0),"",(V3__67[[#This Row],[Sale Price]]-V3__67[[#This Row],[Estimated Value]])/V3__67[[#This Row],[Estimated Value]])</f>
        <v>0.14469918752672609</v>
      </c>
      <c r="P1117" t="str">
        <f t="shared" si="17"/>
        <v>Above Estimate</v>
      </c>
    </row>
    <row r="1118" spans="1:16" x14ac:dyDescent="0.3">
      <c r="A1118" s="1">
        <v>40983</v>
      </c>
      <c r="B1118">
        <v>2012</v>
      </c>
      <c r="C1118" t="s">
        <v>18</v>
      </c>
      <c r="D1118">
        <v>320950</v>
      </c>
      <c r="E1118">
        <v>355000</v>
      </c>
      <c r="F1118" t="s">
        <v>13</v>
      </c>
      <c r="G1118" t="s">
        <v>14</v>
      </c>
      <c r="H1118">
        <v>3</v>
      </c>
      <c r="I1118">
        <v>2</v>
      </c>
      <c r="J1118">
        <v>923</v>
      </c>
      <c r="K1118">
        <v>1.0219579999999999</v>
      </c>
      <c r="L1118" t="s">
        <v>15</v>
      </c>
      <c r="M1118">
        <f>V3__67[[#This Row],[Sale Price]]/V3__67[[#This Row],[carpet_area]]</f>
        <v>384.61538461538464</v>
      </c>
      <c r="N1118">
        <f>IF(OR(V3__67[[#This Row],[Estimated Value]]="",V3__67[[#This Row],[Estimated Value]]=0),"",V3__67[[#This Row],[Sale Price]]-V3__67[[#This Row],[Estimated Value]])</f>
        <v>34050</v>
      </c>
      <c r="O1118">
        <f>IF(OR(V3__67[[#This Row],[Estimated Value]]="",V3__67[[#This Row],[Estimated Value]]=0),"",(V3__67[[#This Row],[Sale Price]]-V3__67[[#This Row],[Estimated Value]])/V3__67[[#This Row],[Estimated Value]])</f>
        <v>0.10609129147842343</v>
      </c>
      <c r="P1118" t="str">
        <f t="shared" si="17"/>
        <v>Above Estimate</v>
      </c>
    </row>
    <row r="1119" spans="1:16" x14ac:dyDescent="0.3">
      <c r="A1119" s="1">
        <v>40984</v>
      </c>
      <c r="B1119">
        <v>2012</v>
      </c>
      <c r="C1119" t="s">
        <v>17</v>
      </c>
      <c r="D1119">
        <v>83020</v>
      </c>
      <c r="E1119">
        <v>48100</v>
      </c>
      <c r="F1119" t="s">
        <v>13</v>
      </c>
      <c r="G1119" t="s">
        <v>14</v>
      </c>
      <c r="H1119">
        <v>3</v>
      </c>
      <c r="I1119">
        <v>1</v>
      </c>
      <c r="J1119">
        <v>991</v>
      </c>
      <c r="K1119">
        <v>1.0219579999999999</v>
      </c>
      <c r="L1119" t="s">
        <v>22</v>
      </c>
      <c r="M1119">
        <f>V3__67[[#This Row],[Sale Price]]/V3__67[[#This Row],[carpet_area]]</f>
        <v>48.536831483350149</v>
      </c>
      <c r="N1119">
        <f>IF(OR(V3__67[[#This Row],[Estimated Value]]="",V3__67[[#This Row],[Estimated Value]]=0),"",V3__67[[#This Row],[Sale Price]]-V3__67[[#This Row],[Estimated Value]])</f>
        <v>-34920</v>
      </c>
      <c r="O1119">
        <f>IF(OR(V3__67[[#This Row],[Estimated Value]]="",V3__67[[#This Row],[Estimated Value]]=0),"",(V3__67[[#This Row],[Sale Price]]-V3__67[[#This Row],[Estimated Value]])/V3__67[[#This Row],[Estimated Value]])</f>
        <v>-0.4206215369790412</v>
      </c>
      <c r="P1119" t="str">
        <f t="shared" si="17"/>
        <v>Below Estimate</v>
      </c>
    </row>
    <row r="1120" spans="1:16" x14ac:dyDescent="0.3">
      <c r="A1120" s="1">
        <v>40984</v>
      </c>
      <c r="B1120">
        <v>2012</v>
      </c>
      <c r="C1120" t="s">
        <v>30</v>
      </c>
      <c r="D1120">
        <v>386840</v>
      </c>
      <c r="E1120">
        <v>490000</v>
      </c>
      <c r="F1120" t="s">
        <v>13</v>
      </c>
      <c r="G1120" t="s">
        <v>14</v>
      </c>
      <c r="H1120">
        <v>3</v>
      </c>
      <c r="I1120">
        <v>3</v>
      </c>
      <c r="J1120">
        <v>1092</v>
      </c>
      <c r="K1120">
        <v>1.0219579999999999</v>
      </c>
      <c r="L1120" t="s">
        <v>16</v>
      </c>
      <c r="M1120">
        <f>V3__67[[#This Row],[Sale Price]]/V3__67[[#This Row],[carpet_area]]</f>
        <v>448.71794871794873</v>
      </c>
      <c r="N1120">
        <f>IF(OR(V3__67[[#This Row],[Estimated Value]]="",V3__67[[#This Row],[Estimated Value]]=0),"",V3__67[[#This Row],[Sale Price]]-V3__67[[#This Row],[Estimated Value]])</f>
        <v>103160</v>
      </c>
      <c r="O1120">
        <f>IF(OR(V3__67[[#This Row],[Estimated Value]]="",V3__67[[#This Row],[Estimated Value]]=0),"",(V3__67[[#This Row],[Sale Price]]-V3__67[[#This Row],[Estimated Value]])/V3__67[[#This Row],[Estimated Value]])</f>
        <v>0.26667356012821841</v>
      </c>
      <c r="P1120" t="str">
        <f t="shared" si="17"/>
        <v>Above Estimate</v>
      </c>
    </row>
    <row r="1121" spans="1:16" x14ac:dyDescent="0.3">
      <c r="A1121" s="1">
        <v>40984</v>
      </c>
      <c r="B1121">
        <v>2012</v>
      </c>
      <c r="C1121" t="s">
        <v>30</v>
      </c>
      <c r="D1121">
        <v>827530</v>
      </c>
      <c r="E1121">
        <v>1142366</v>
      </c>
      <c r="F1121" t="s">
        <v>13</v>
      </c>
      <c r="G1121" t="s">
        <v>14</v>
      </c>
      <c r="H1121">
        <v>3</v>
      </c>
      <c r="I1121">
        <v>2</v>
      </c>
      <c r="J1121">
        <v>952</v>
      </c>
      <c r="K1121">
        <v>1.0219579999999999</v>
      </c>
      <c r="L1121" t="s">
        <v>15</v>
      </c>
      <c r="M1121">
        <f>V3__67[[#This Row],[Sale Price]]/V3__67[[#This Row],[carpet_area]]</f>
        <v>1199.9642857142858</v>
      </c>
      <c r="N1121">
        <f>IF(OR(V3__67[[#This Row],[Estimated Value]]="",V3__67[[#This Row],[Estimated Value]]=0),"",V3__67[[#This Row],[Sale Price]]-V3__67[[#This Row],[Estimated Value]])</f>
        <v>314836</v>
      </c>
      <c r="O1121">
        <f>IF(OR(V3__67[[#This Row],[Estimated Value]]="",V3__67[[#This Row],[Estimated Value]]=0),"",(V3__67[[#This Row],[Sale Price]]-V3__67[[#This Row],[Estimated Value]])/V3__67[[#This Row],[Estimated Value]])</f>
        <v>0.38045267241066788</v>
      </c>
      <c r="P1121" t="str">
        <f t="shared" si="17"/>
        <v>Above Estimate</v>
      </c>
    </row>
    <row r="1122" spans="1:16" x14ac:dyDescent="0.3">
      <c r="A1122" s="1">
        <v>40985</v>
      </c>
      <c r="B1122">
        <v>2012</v>
      </c>
      <c r="C1122" t="s">
        <v>30</v>
      </c>
      <c r="D1122">
        <v>484780</v>
      </c>
      <c r="E1122">
        <v>28000</v>
      </c>
      <c r="F1122" t="s">
        <v>13</v>
      </c>
      <c r="G1122" t="s">
        <v>14</v>
      </c>
      <c r="H1122">
        <v>3</v>
      </c>
      <c r="I1122">
        <v>1</v>
      </c>
      <c r="J1122">
        <v>1078</v>
      </c>
      <c r="K1122">
        <v>1.0219579999999999</v>
      </c>
      <c r="L1122" t="s">
        <v>15</v>
      </c>
      <c r="M1122">
        <f>V3__67[[#This Row],[Sale Price]]/V3__67[[#This Row],[carpet_area]]</f>
        <v>25.974025974025974</v>
      </c>
      <c r="N1122">
        <f>IF(OR(V3__67[[#This Row],[Estimated Value]]="",V3__67[[#This Row],[Estimated Value]]=0),"",V3__67[[#This Row],[Sale Price]]-V3__67[[#This Row],[Estimated Value]])</f>
        <v>-456780</v>
      </c>
      <c r="O1122">
        <f>IF(OR(V3__67[[#This Row],[Estimated Value]]="",V3__67[[#This Row],[Estimated Value]]=0),"",(V3__67[[#This Row],[Sale Price]]-V3__67[[#This Row],[Estimated Value]])/V3__67[[#This Row],[Estimated Value]])</f>
        <v>-0.94224184166013447</v>
      </c>
      <c r="P1122" t="str">
        <f t="shared" si="17"/>
        <v>Below Estimate</v>
      </c>
    </row>
    <row r="1123" spans="1:16" x14ac:dyDescent="0.3">
      <c r="A1123" s="1">
        <v>40986</v>
      </c>
      <c r="B1123">
        <v>2012</v>
      </c>
      <c r="C1123" t="s">
        <v>17</v>
      </c>
      <c r="D1123">
        <v>128140</v>
      </c>
      <c r="E1123">
        <v>7000</v>
      </c>
      <c r="F1123" t="s">
        <v>13</v>
      </c>
      <c r="G1123" t="s">
        <v>14</v>
      </c>
      <c r="H1123">
        <v>3</v>
      </c>
      <c r="I1123">
        <v>2</v>
      </c>
      <c r="J1123">
        <v>1004</v>
      </c>
      <c r="K1123">
        <v>1.0219579999999999</v>
      </c>
      <c r="L1123" t="s">
        <v>16</v>
      </c>
      <c r="M1123">
        <f>V3__67[[#This Row],[Sale Price]]/V3__67[[#This Row],[carpet_area]]</f>
        <v>6.9721115537848606</v>
      </c>
      <c r="N1123">
        <f>IF(OR(V3__67[[#This Row],[Estimated Value]]="",V3__67[[#This Row],[Estimated Value]]=0),"",V3__67[[#This Row],[Sale Price]]-V3__67[[#This Row],[Estimated Value]])</f>
        <v>-121140</v>
      </c>
      <c r="O1123">
        <f>IF(OR(V3__67[[#This Row],[Estimated Value]]="",V3__67[[#This Row],[Estimated Value]]=0),"",(V3__67[[#This Row],[Sale Price]]-V3__67[[#This Row],[Estimated Value]])/V3__67[[#This Row],[Estimated Value]])</f>
        <v>-0.94537224910254414</v>
      </c>
      <c r="P1123" t="str">
        <f t="shared" si="17"/>
        <v>Below Estimate</v>
      </c>
    </row>
    <row r="1124" spans="1:16" x14ac:dyDescent="0.3">
      <c r="A1124" s="1">
        <v>40986</v>
      </c>
      <c r="B1124">
        <v>2012</v>
      </c>
      <c r="C1124" t="s">
        <v>12</v>
      </c>
      <c r="D1124">
        <v>133910</v>
      </c>
      <c r="E1124">
        <v>132300</v>
      </c>
      <c r="F1124" t="s">
        <v>13</v>
      </c>
      <c r="G1124" t="s">
        <v>14</v>
      </c>
      <c r="H1124">
        <v>3</v>
      </c>
      <c r="I1124">
        <v>1</v>
      </c>
      <c r="J1124">
        <v>911</v>
      </c>
      <c r="K1124">
        <v>1.0219579999999999</v>
      </c>
      <c r="L1124" t="s">
        <v>15</v>
      </c>
      <c r="M1124">
        <f>V3__67[[#This Row],[Sale Price]]/V3__67[[#This Row],[carpet_area]]</f>
        <v>145.22502744237102</v>
      </c>
      <c r="N1124">
        <f>IF(OR(V3__67[[#This Row],[Estimated Value]]="",V3__67[[#This Row],[Estimated Value]]=0),"",V3__67[[#This Row],[Sale Price]]-V3__67[[#This Row],[Estimated Value]])</f>
        <v>-1610</v>
      </c>
      <c r="O1124">
        <f>IF(OR(V3__67[[#This Row],[Estimated Value]]="",V3__67[[#This Row],[Estimated Value]]=0),"",(V3__67[[#This Row],[Sale Price]]-V3__67[[#This Row],[Estimated Value]])/V3__67[[#This Row],[Estimated Value]])</f>
        <v>-1.2023000522739153E-2</v>
      </c>
      <c r="P1124" t="str">
        <f t="shared" si="17"/>
        <v>Below Estimate</v>
      </c>
    </row>
    <row r="1125" spans="1:16" x14ac:dyDescent="0.3">
      <c r="A1125" s="1">
        <v>40986</v>
      </c>
      <c r="B1125">
        <v>2012</v>
      </c>
      <c r="C1125" t="s">
        <v>17</v>
      </c>
      <c r="D1125">
        <v>128140</v>
      </c>
      <c r="E1125">
        <v>7000</v>
      </c>
      <c r="F1125" t="s">
        <v>13</v>
      </c>
      <c r="G1125" t="s">
        <v>14</v>
      </c>
      <c r="H1125">
        <v>3</v>
      </c>
      <c r="I1125">
        <v>2</v>
      </c>
      <c r="J1125">
        <v>1012</v>
      </c>
      <c r="K1125">
        <v>1.0219579999999999</v>
      </c>
      <c r="L1125" t="s">
        <v>22</v>
      </c>
      <c r="M1125">
        <f>V3__67[[#This Row],[Sale Price]]/V3__67[[#This Row],[carpet_area]]</f>
        <v>6.9169960474308301</v>
      </c>
      <c r="N1125">
        <f>IF(OR(V3__67[[#This Row],[Estimated Value]]="",V3__67[[#This Row],[Estimated Value]]=0),"",V3__67[[#This Row],[Sale Price]]-V3__67[[#This Row],[Estimated Value]])</f>
        <v>-121140</v>
      </c>
      <c r="O1125">
        <f>IF(OR(V3__67[[#This Row],[Estimated Value]]="",V3__67[[#This Row],[Estimated Value]]=0),"",(V3__67[[#This Row],[Sale Price]]-V3__67[[#This Row],[Estimated Value]])/V3__67[[#This Row],[Estimated Value]])</f>
        <v>-0.94537224910254414</v>
      </c>
      <c r="P1125" t="str">
        <f t="shared" si="17"/>
        <v>Below Estimate</v>
      </c>
    </row>
    <row r="1126" spans="1:16" x14ac:dyDescent="0.3">
      <c r="A1126" s="1">
        <v>40990</v>
      </c>
      <c r="B1126">
        <v>2012</v>
      </c>
      <c r="C1126" t="s">
        <v>26</v>
      </c>
      <c r="D1126">
        <v>496930</v>
      </c>
      <c r="E1126">
        <v>545000</v>
      </c>
      <c r="F1126" t="s">
        <v>13</v>
      </c>
      <c r="G1126" t="s">
        <v>14</v>
      </c>
      <c r="H1126">
        <v>3</v>
      </c>
      <c r="I1126">
        <v>1</v>
      </c>
      <c r="J1126">
        <v>938</v>
      </c>
      <c r="K1126">
        <v>1.0219579999999999</v>
      </c>
      <c r="L1126" t="s">
        <v>22</v>
      </c>
      <c r="M1126">
        <f>V3__67[[#This Row],[Sale Price]]/V3__67[[#This Row],[carpet_area]]</f>
        <v>581.02345415778257</v>
      </c>
      <c r="N1126">
        <f>IF(OR(V3__67[[#This Row],[Estimated Value]]="",V3__67[[#This Row],[Estimated Value]]=0),"",V3__67[[#This Row],[Sale Price]]-V3__67[[#This Row],[Estimated Value]])</f>
        <v>48070</v>
      </c>
      <c r="O1126">
        <f>IF(OR(V3__67[[#This Row],[Estimated Value]]="",V3__67[[#This Row],[Estimated Value]]=0),"",(V3__67[[#This Row],[Sale Price]]-V3__67[[#This Row],[Estimated Value]])/V3__67[[#This Row],[Estimated Value]])</f>
        <v>9.6733946431086876E-2</v>
      </c>
      <c r="P1126" t="str">
        <f t="shared" si="17"/>
        <v>Above Estimate</v>
      </c>
    </row>
    <row r="1127" spans="1:16" x14ac:dyDescent="0.3">
      <c r="A1127" s="1">
        <v>40990</v>
      </c>
      <c r="B1127">
        <v>2012</v>
      </c>
      <c r="C1127" t="s">
        <v>17</v>
      </c>
      <c r="D1127">
        <v>220730</v>
      </c>
      <c r="E1127">
        <v>230000</v>
      </c>
      <c r="F1127" t="s">
        <v>23</v>
      </c>
      <c r="G1127" t="s">
        <v>24</v>
      </c>
      <c r="H1127">
        <v>6</v>
      </c>
      <c r="I1127">
        <v>5</v>
      </c>
      <c r="J1127">
        <v>1800</v>
      </c>
      <c r="K1127">
        <v>1.0219579999999999</v>
      </c>
      <c r="L1127" t="s">
        <v>22</v>
      </c>
      <c r="M1127">
        <f>V3__67[[#This Row],[Sale Price]]/V3__67[[#This Row],[carpet_area]]</f>
        <v>127.77777777777777</v>
      </c>
      <c r="N1127">
        <f>IF(OR(V3__67[[#This Row],[Estimated Value]]="",V3__67[[#This Row],[Estimated Value]]=0),"",V3__67[[#This Row],[Sale Price]]-V3__67[[#This Row],[Estimated Value]])</f>
        <v>9270</v>
      </c>
      <c r="O1127">
        <f>IF(OR(V3__67[[#This Row],[Estimated Value]]="",V3__67[[#This Row],[Estimated Value]]=0),"",(V3__67[[#This Row],[Sale Price]]-V3__67[[#This Row],[Estimated Value]])/V3__67[[#This Row],[Estimated Value]])</f>
        <v>4.1997009921623703E-2</v>
      </c>
      <c r="P1127" t="str">
        <f t="shared" si="17"/>
        <v>Above Estimate</v>
      </c>
    </row>
    <row r="1128" spans="1:16" x14ac:dyDescent="0.3">
      <c r="A1128" s="1">
        <v>40990</v>
      </c>
      <c r="B1128">
        <v>2012</v>
      </c>
      <c r="C1128" t="s">
        <v>26</v>
      </c>
      <c r="D1128">
        <v>523320</v>
      </c>
      <c r="E1128">
        <v>765000</v>
      </c>
      <c r="F1128" t="s">
        <v>13</v>
      </c>
      <c r="G1128" t="s">
        <v>14</v>
      </c>
      <c r="H1128">
        <v>3</v>
      </c>
      <c r="I1128">
        <v>1</v>
      </c>
      <c r="J1128">
        <v>1026</v>
      </c>
      <c r="K1128">
        <v>1.0219579999999999</v>
      </c>
      <c r="L1128" t="s">
        <v>15</v>
      </c>
      <c r="M1128">
        <f>V3__67[[#This Row],[Sale Price]]/V3__67[[#This Row],[carpet_area]]</f>
        <v>745.61403508771934</v>
      </c>
      <c r="N1128">
        <f>IF(OR(V3__67[[#This Row],[Estimated Value]]="",V3__67[[#This Row],[Estimated Value]]=0),"",V3__67[[#This Row],[Sale Price]]-V3__67[[#This Row],[Estimated Value]])</f>
        <v>241680</v>
      </c>
      <c r="O1128">
        <f>IF(OR(V3__67[[#This Row],[Estimated Value]]="",V3__67[[#This Row],[Estimated Value]]=0),"",(V3__67[[#This Row],[Sale Price]]-V3__67[[#This Row],[Estimated Value]])/V3__67[[#This Row],[Estimated Value]])</f>
        <v>0.46182068332951159</v>
      </c>
      <c r="P1128" t="str">
        <f t="shared" si="17"/>
        <v>Above Estimate</v>
      </c>
    </row>
    <row r="1129" spans="1:16" x14ac:dyDescent="0.3">
      <c r="A1129" s="1">
        <v>40990</v>
      </c>
      <c r="B1129">
        <v>2012</v>
      </c>
      <c r="C1129" t="s">
        <v>17</v>
      </c>
      <c r="D1129">
        <v>131370</v>
      </c>
      <c r="E1129">
        <v>60000</v>
      </c>
      <c r="F1129" t="s">
        <v>13</v>
      </c>
      <c r="G1129" t="s">
        <v>14</v>
      </c>
      <c r="H1129">
        <v>3</v>
      </c>
      <c r="I1129">
        <v>1</v>
      </c>
      <c r="J1129">
        <v>921</v>
      </c>
      <c r="K1129">
        <v>1.0219579999999999</v>
      </c>
      <c r="L1129" t="s">
        <v>22</v>
      </c>
      <c r="M1129">
        <f>V3__67[[#This Row],[Sale Price]]/V3__67[[#This Row],[carpet_area]]</f>
        <v>65.146579804560261</v>
      </c>
      <c r="N1129">
        <f>IF(OR(V3__67[[#This Row],[Estimated Value]]="",V3__67[[#This Row],[Estimated Value]]=0),"",V3__67[[#This Row],[Sale Price]]-V3__67[[#This Row],[Estimated Value]])</f>
        <v>-71370</v>
      </c>
      <c r="O1129">
        <f>IF(OR(V3__67[[#This Row],[Estimated Value]]="",V3__67[[#This Row],[Estimated Value]]=0),"",(V3__67[[#This Row],[Sale Price]]-V3__67[[#This Row],[Estimated Value]])/V3__67[[#This Row],[Estimated Value]])</f>
        <v>-0.54327472025576617</v>
      </c>
      <c r="P1129" t="str">
        <f t="shared" si="17"/>
        <v>Below Estimate</v>
      </c>
    </row>
    <row r="1130" spans="1:16" x14ac:dyDescent="0.3">
      <c r="A1130" s="1">
        <v>40991</v>
      </c>
      <c r="B1130">
        <v>2012</v>
      </c>
      <c r="C1130" t="s">
        <v>17</v>
      </c>
      <c r="D1130">
        <v>147050</v>
      </c>
      <c r="E1130">
        <v>35000</v>
      </c>
      <c r="F1130" t="s">
        <v>19</v>
      </c>
      <c r="G1130" t="s">
        <v>20</v>
      </c>
      <c r="H1130">
        <v>4</v>
      </c>
      <c r="I1130">
        <v>3</v>
      </c>
      <c r="J1130">
        <v>1275</v>
      </c>
      <c r="K1130">
        <v>1.0219579999999999</v>
      </c>
      <c r="L1130" t="s">
        <v>22</v>
      </c>
      <c r="M1130">
        <f>V3__67[[#This Row],[Sale Price]]/V3__67[[#This Row],[carpet_area]]</f>
        <v>27.450980392156861</v>
      </c>
      <c r="N1130">
        <f>IF(OR(V3__67[[#This Row],[Estimated Value]]="",V3__67[[#This Row],[Estimated Value]]=0),"",V3__67[[#This Row],[Sale Price]]-V3__67[[#This Row],[Estimated Value]])</f>
        <v>-112050</v>
      </c>
      <c r="O1130">
        <f>IF(OR(V3__67[[#This Row],[Estimated Value]]="",V3__67[[#This Row],[Estimated Value]]=0),"",(V3__67[[#This Row],[Sale Price]]-V3__67[[#This Row],[Estimated Value]])/V3__67[[#This Row],[Estimated Value]])</f>
        <v>-0.76198571914314861</v>
      </c>
      <c r="P1130" t="str">
        <f t="shared" si="17"/>
        <v>Below Estimate</v>
      </c>
    </row>
    <row r="1131" spans="1:16" x14ac:dyDescent="0.3">
      <c r="A1131" s="1">
        <v>40992</v>
      </c>
      <c r="B1131">
        <v>2012</v>
      </c>
      <c r="C1131" t="s">
        <v>17</v>
      </c>
      <c r="D1131">
        <v>149940</v>
      </c>
      <c r="E1131">
        <v>155000</v>
      </c>
      <c r="F1131" t="s">
        <v>19</v>
      </c>
      <c r="G1131" t="s">
        <v>20</v>
      </c>
      <c r="H1131">
        <v>4</v>
      </c>
      <c r="I1131">
        <v>2</v>
      </c>
      <c r="J1131">
        <v>1277</v>
      </c>
      <c r="K1131">
        <v>1.0219579999999999</v>
      </c>
      <c r="L1131" t="s">
        <v>15</v>
      </c>
      <c r="M1131">
        <f>V3__67[[#This Row],[Sale Price]]/V3__67[[#This Row],[carpet_area]]</f>
        <v>121.37823022709475</v>
      </c>
      <c r="N1131">
        <f>IF(OR(V3__67[[#This Row],[Estimated Value]]="",V3__67[[#This Row],[Estimated Value]]=0),"",V3__67[[#This Row],[Sale Price]]-V3__67[[#This Row],[Estimated Value]])</f>
        <v>5060</v>
      </c>
      <c r="O1131">
        <f>IF(OR(V3__67[[#This Row],[Estimated Value]]="",V3__67[[#This Row],[Estimated Value]]=0),"",(V3__67[[#This Row],[Sale Price]]-V3__67[[#This Row],[Estimated Value]])/V3__67[[#This Row],[Estimated Value]])</f>
        <v>3.3746832066159797E-2</v>
      </c>
      <c r="P1131" t="str">
        <f t="shared" si="17"/>
        <v>Above Estimate</v>
      </c>
    </row>
    <row r="1132" spans="1:16" x14ac:dyDescent="0.3">
      <c r="A1132" s="1">
        <v>40997</v>
      </c>
      <c r="B1132">
        <v>2012</v>
      </c>
      <c r="C1132" t="s">
        <v>26</v>
      </c>
      <c r="D1132">
        <v>234150</v>
      </c>
      <c r="E1132">
        <v>249000</v>
      </c>
      <c r="F1132" t="s">
        <v>13</v>
      </c>
      <c r="G1132" t="s">
        <v>14</v>
      </c>
      <c r="H1132">
        <v>3</v>
      </c>
      <c r="I1132">
        <v>1</v>
      </c>
      <c r="J1132">
        <v>1005</v>
      </c>
      <c r="K1132">
        <v>1.0219579999999999</v>
      </c>
      <c r="L1132" t="s">
        <v>22</v>
      </c>
      <c r="M1132">
        <f>V3__67[[#This Row],[Sale Price]]/V3__67[[#This Row],[carpet_area]]</f>
        <v>247.76119402985074</v>
      </c>
      <c r="N1132">
        <f>IF(OR(V3__67[[#This Row],[Estimated Value]]="",V3__67[[#This Row],[Estimated Value]]=0),"",V3__67[[#This Row],[Sale Price]]-V3__67[[#This Row],[Estimated Value]])</f>
        <v>14850</v>
      </c>
      <c r="O1132">
        <f>IF(OR(V3__67[[#This Row],[Estimated Value]]="",V3__67[[#This Row],[Estimated Value]]=0),"",(V3__67[[#This Row],[Sale Price]]-V3__67[[#This Row],[Estimated Value]])/V3__67[[#This Row],[Estimated Value]])</f>
        <v>6.3420884048686746E-2</v>
      </c>
      <c r="P1132" t="str">
        <f t="shared" si="17"/>
        <v>Above Estimate</v>
      </c>
    </row>
    <row r="1133" spans="1:16" x14ac:dyDescent="0.3">
      <c r="A1133" s="1">
        <v>40997</v>
      </c>
      <c r="B1133">
        <v>2012</v>
      </c>
      <c r="C1133" t="s">
        <v>12</v>
      </c>
      <c r="D1133">
        <v>117410</v>
      </c>
      <c r="E1133">
        <v>165000</v>
      </c>
      <c r="F1133" t="s">
        <v>19</v>
      </c>
      <c r="G1133" t="s">
        <v>20</v>
      </c>
      <c r="H1133">
        <v>4</v>
      </c>
      <c r="I1133">
        <v>2</v>
      </c>
      <c r="J1133">
        <v>1475</v>
      </c>
      <c r="K1133">
        <v>1.0219579999999999</v>
      </c>
      <c r="L1133" t="s">
        <v>22</v>
      </c>
      <c r="M1133">
        <f>V3__67[[#This Row],[Sale Price]]/V3__67[[#This Row],[carpet_area]]</f>
        <v>111.86440677966101</v>
      </c>
      <c r="N1133">
        <f>IF(OR(V3__67[[#This Row],[Estimated Value]]="",V3__67[[#This Row],[Estimated Value]]=0),"",V3__67[[#This Row],[Sale Price]]-V3__67[[#This Row],[Estimated Value]])</f>
        <v>47590</v>
      </c>
      <c r="O1133">
        <f>IF(OR(V3__67[[#This Row],[Estimated Value]]="",V3__67[[#This Row],[Estimated Value]]=0),"",(V3__67[[#This Row],[Sale Price]]-V3__67[[#This Row],[Estimated Value]])/V3__67[[#This Row],[Estimated Value]])</f>
        <v>0.4053317434630781</v>
      </c>
      <c r="P1133" t="str">
        <f t="shared" si="17"/>
        <v>Above Estimate</v>
      </c>
    </row>
    <row r="1134" spans="1:16" x14ac:dyDescent="0.3">
      <c r="A1134" s="1">
        <v>40997</v>
      </c>
      <c r="B1134">
        <v>2012</v>
      </c>
      <c r="C1134" t="s">
        <v>29</v>
      </c>
      <c r="D1134">
        <v>205600</v>
      </c>
      <c r="E1134">
        <v>300000</v>
      </c>
      <c r="F1134" t="s">
        <v>13</v>
      </c>
      <c r="G1134" t="s">
        <v>14</v>
      </c>
      <c r="H1134">
        <v>3</v>
      </c>
      <c r="I1134">
        <v>1</v>
      </c>
      <c r="J1134">
        <v>1059</v>
      </c>
      <c r="K1134">
        <v>1.0219579999999999</v>
      </c>
      <c r="L1134" t="s">
        <v>15</v>
      </c>
      <c r="M1134">
        <f>V3__67[[#This Row],[Sale Price]]/V3__67[[#This Row],[carpet_area]]</f>
        <v>283.28611898016999</v>
      </c>
      <c r="N1134">
        <f>IF(OR(V3__67[[#This Row],[Estimated Value]]="",V3__67[[#This Row],[Estimated Value]]=0),"",V3__67[[#This Row],[Sale Price]]-V3__67[[#This Row],[Estimated Value]])</f>
        <v>94400</v>
      </c>
      <c r="O1134">
        <f>IF(OR(V3__67[[#This Row],[Estimated Value]]="",V3__67[[#This Row],[Estimated Value]]=0),"",(V3__67[[#This Row],[Sale Price]]-V3__67[[#This Row],[Estimated Value]])/V3__67[[#This Row],[Estimated Value]])</f>
        <v>0.45914396887159531</v>
      </c>
      <c r="P1134" t="str">
        <f t="shared" si="17"/>
        <v>Above Estimate</v>
      </c>
    </row>
    <row r="1135" spans="1:16" x14ac:dyDescent="0.3">
      <c r="A1135" s="1">
        <v>40997</v>
      </c>
      <c r="B1135">
        <v>2012</v>
      </c>
      <c r="C1135" t="s">
        <v>29</v>
      </c>
      <c r="D1135">
        <v>141800</v>
      </c>
      <c r="E1135">
        <v>242000</v>
      </c>
      <c r="F1135" t="s">
        <v>13</v>
      </c>
      <c r="G1135" t="s">
        <v>14</v>
      </c>
      <c r="H1135">
        <v>3</v>
      </c>
      <c r="I1135">
        <v>1</v>
      </c>
      <c r="J1135">
        <v>934</v>
      </c>
      <c r="K1135">
        <v>1.0219579999999999</v>
      </c>
      <c r="L1135" t="s">
        <v>15</v>
      </c>
      <c r="M1135">
        <f>V3__67[[#This Row],[Sale Price]]/V3__67[[#This Row],[carpet_area]]</f>
        <v>259.10064239828694</v>
      </c>
      <c r="N1135">
        <f>IF(OR(V3__67[[#This Row],[Estimated Value]]="",V3__67[[#This Row],[Estimated Value]]=0),"",V3__67[[#This Row],[Sale Price]]-V3__67[[#This Row],[Estimated Value]])</f>
        <v>100200</v>
      </c>
      <c r="O1135">
        <f>IF(OR(V3__67[[#This Row],[Estimated Value]]="",V3__67[[#This Row],[Estimated Value]]=0),"",(V3__67[[#This Row],[Sale Price]]-V3__67[[#This Row],[Estimated Value]])/V3__67[[#This Row],[Estimated Value]])</f>
        <v>0.7066290550070522</v>
      </c>
      <c r="P1135" t="str">
        <f t="shared" si="17"/>
        <v>Above Estimate</v>
      </c>
    </row>
    <row r="1136" spans="1:16" x14ac:dyDescent="0.3">
      <c r="A1136" s="1">
        <v>40997</v>
      </c>
      <c r="B1136">
        <v>2012</v>
      </c>
      <c r="C1136" t="s">
        <v>30</v>
      </c>
      <c r="D1136">
        <v>536240</v>
      </c>
      <c r="E1136">
        <v>700000</v>
      </c>
      <c r="F1136" t="s">
        <v>13</v>
      </c>
      <c r="G1136" t="s">
        <v>14</v>
      </c>
      <c r="H1136">
        <v>3</v>
      </c>
      <c r="I1136">
        <v>2</v>
      </c>
      <c r="J1136">
        <v>909</v>
      </c>
      <c r="K1136">
        <v>1.0219579999999999</v>
      </c>
      <c r="L1136" t="s">
        <v>16</v>
      </c>
      <c r="M1136">
        <f>V3__67[[#This Row],[Sale Price]]/V3__67[[#This Row],[carpet_area]]</f>
        <v>770.07700770077008</v>
      </c>
      <c r="N1136">
        <f>IF(OR(V3__67[[#This Row],[Estimated Value]]="",V3__67[[#This Row],[Estimated Value]]=0),"",V3__67[[#This Row],[Sale Price]]-V3__67[[#This Row],[Estimated Value]])</f>
        <v>163760</v>
      </c>
      <c r="O1136">
        <f>IF(OR(V3__67[[#This Row],[Estimated Value]]="",V3__67[[#This Row],[Estimated Value]]=0),"",(V3__67[[#This Row],[Sale Price]]-V3__67[[#This Row],[Estimated Value]])/V3__67[[#This Row],[Estimated Value]])</f>
        <v>0.3053856482172162</v>
      </c>
      <c r="P1136" t="str">
        <f t="shared" si="17"/>
        <v>Above Estimate</v>
      </c>
    </row>
    <row r="1137" spans="1:16" x14ac:dyDescent="0.3">
      <c r="A1137" s="1">
        <v>40997</v>
      </c>
      <c r="B1137">
        <v>2012</v>
      </c>
      <c r="C1137" t="s">
        <v>12</v>
      </c>
      <c r="D1137">
        <v>136630</v>
      </c>
      <c r="E1137">
        <v>179900</v>
      </c>
      <c r="F1137" t="s">
        <v>13</v>
      </c>
      <c r="G1137" t="s">
        <v>14</v>
      </c>
      <c r="H1137">
        <v>3</v>
      </c>
      <c r="I1137">
        <v>3</v>
      </c>
      <c r="J1137">
        <v>953</v>
      </c>
      <c r="K1137">
        <v>1.0219579999999999</v>
      </c>
      <c r="L1137" t="s">
        <v>25</v>
      </c>
      <c r="M1137">
        <f>V3__67[[#This Row],[Sale Price]]/V3__67[[#This Row],[carpet_area]]</f>
        <v>188.7722980062959</v>
      </c>
      <c r="N1137">
        <f>IF(OR(V3__67[[#This Row],[Estimated Value]]="",V3__67[[#This Row],[Estimated Value]]=0),"",V3__67[[#This Row],[Sale Price]]-V3__67[[#This Row],[Estimated Value]])</f>
        <v>43270</v>
      </c>
      <c r="O1137">
        <f>IF(OR(V3__67[[#This Row],[Estimated Value]]="",V3__67[[#This Row],[Estimated Value]]=0),"",(V3__67[[#This Row],[Sale Price]]-V3__67[[#This Row],[Estimated Value]])/V3__67[[#This Row],[Estimated Value]])</f>
        <v>0.31669472297445656</v>
      </c>
      <c r="P1137" t="str">
        <f t="shared" si="17"/>
        <v>Above Estimate</v>
      </c>
    </row>
    <row r="1138" spans="1:16" x14ac:dyDescent="0.3">
      <c r="A1138" s="1">
        <v>40999</v>
      </c>
      <c r="B1138">
        <v>2012</v>
      </c>
      <c r="C1138" t="s">
        <v>17</v>
      </c>
      <c r="D1138">
        <v>172170</v>
      </c>
      <c r="E1138">
        <v>175000</v>
      </c>
      <c r="F1138" t="s">
        <v>13</v>
      </c>
      <c r="G1138" t="s">
        <v>14</v>
      </c>
      <c r="H1138">
        <v>3</v>
      </c>
      <c r="I1138">
        <v>2</v>
      </c>
      <c r="J1138">
        <v>917</v>
      </c>
      <c r="K1138">
        <v>1.0219579999999999</v>
      </c>
      <c r="L1138" t="s">
        <v>22</v>
      </c>
      <c r="M1138">
        <f>V3__67[[#This Row],[Sale Price]]/V3__67[[#This Row],[carpet_area]]</f>
        <v>190.83969465648855</v>
      </c>
      <c r="N1138">
        <f>IF(OR(V3__67[[#This Row],[Estimated Value]]="",V3__67[[#This Row],[Estimated Value]]=0),"",V3__67[[#This Row],[Sale Price]]-V3__67[[#This Row],[Estimated Value]])</f>
        <v>2830</v>
      </c>
      <c r="O1138">
        <f>IF(OR(V3__67[[#This Row],[Estimated Value]]="",V3__67[[#This Row],[Estimated Value]]=0),"",(V3__67[[#This Row],[Sale Price]]-V3__67[[#This Row],[Estimated Value]])/V3__67[[#This Row],[Estimated Value]])</f>
        <v>1.6437242260556428E-2</v>
      </c>
      <c r="P1138" t="str">
        <f t="shared" si="17"/>
        <v>Above Estimate</v>
      </c>
    </row>
    <row r="1139" spans="1:16" x14ac:dyDescent="0.3">
      <c r="A1139" s="1">
        <v>40999</v>
      </c>
      <c r="B1139">
        <v>2012</v>
      </c>
      <c r="C1139" t="s">
        <v>17</v>
      </c>
      <c r="D1139">
        <v>133000</v>
      </c>
      <c r="E1139">
        <v>89500</v>
      </c>
      <c r="F1139" t="s">
        <v>27</v>
      </c>
      <c r="G1139" t="s">
        <v>28</v>
      </c>
      <c r="H1139">
        <v>8</v>
      </c>
      <c r="I1139">
        <v>7</v>
      </c>
      <c r="J1139">
        <v>2455</v>
      </c>
      <c r="K1139">
        <v>1.0219579999999999</v>
      </c>
      <c r="L1139" t="s">
        <v>15</v>
      </c>
      <c r="M1139">
        <f>V3__67[[#This Row],[Sale Price]]/V3__67[[#This Row],[carpet_area]]</f>
        <v>36.456211812627288</v>
      </c>
      <c r="N1139">
        <f>IF(OR(V3__67[[#This Row],[Estimated Value]]="",V3__67[[#This Row],[Estimated Value]]=0),"",V3__67[[#This Row],[Sale Price]]-V3__67[[#This Row],[Estimated Value]])</f>
        <v>-43500</v>
      </c>
      <c r="O1139">
        <f>IF(OR(V3__67[[#This Row],[Estimated Value]]="",V3__67[[#This Row],[Estimated Value]]=0),"",(V3__67[[#This Row],[Sale Price]]-V3__67[[#This Row],[Estimated Value]])/V3__67[[#This Row],[Estimated Value]])</f>
        <v>-0.32706766917293234</v>
      </c>
      <c r="P1139" t="str">
        <f t="shared" si="17"/>
        <v>Below Estimate</v>
      </c>
    </row>
    <row r="1140" spans="1:16" x14ac:dyDescent="0.3">
      <c r="A1140" s="1">
        <v>41000</v>
      </c>
      <c r="B1140">
        <v>2012</v>
      </c>
      <c r="C1140" t="s">
        <v>30</v>
      </c>
      <c r="D1140">
        <v>644940</v>
      </c>
      <c r="E1140">
        <v>900000</v>
      </c>
      <c r="F1140" t="s">
        <v>13</v>
      </c>
      <c r="G1140" t="s">
        <v>14</v>
      </c>
      <c r="H1140">
        <v>3</v>
      </c>
      <c r="I1140">
        <v>3</v>
      </c>
      <c r="J1140">
        <v>921</v>
      </c>
      <c r="K1140">
        <v>1.0219579999999999</v>
      </c>
      <c r="L1140" t="s">
        <v>16</v>
      </c>
      <c r="M1140">
        <f>V3__67[[#This Row],[Sale Price]]/V3__67[[#This Row],[carpet_area]]</f>
        <v>977.19869706840393</v>
      </c>
      <c r="N1140">
        <f>IF(OR(V3__67[[#This Row],[Estimated Value]]="",V3__67[[#This Row],[Estimated Value]]=0),"",V3__67[[#This Row],[Sale Price]]-V3__67[[#This Row],[Estimated Value]])</f>
        <v>255060</v>
      </c>
      <c r="O1140">
        <f>IF(OR(V3__67[[#This Row],[Estimated Value]]="",V3__67[[#This Row],[Estimated Value]]=0),"",(V3__67[[#This Row],[Sale Price]]-V3__67[[#This Row],[Estimated Value]])/V3__67[[#This Row],[Estimated Value]])</f>
        <v>0.39547864917666758</v>
      </c>
      <c r="P1140" t="str">
        <f t="shared" si="17"/>
        <v>Above Estimate</v>
      </c>
    </row>
    <row r="1141" spans="1:16" x14ac:dyDescent="0.3">
      <c r="A1141" s="1">
        <v>41000</v>
      </c>
      <c r="B1141">
        <v>2012</v>
      </c>
      <c r="C1141" t="s">
        <v>21</v>
      </c>
      <c r="D1141">
        <v>2010890</v>
      </c>
      <c r="E1141">
        <v>3350000</v>
      </c>
      <c r="F1141" t="s">
        <v>13</v>
      </c>
      <c r="G1141" t="s">
        <v>14</v>
      </c>
      <c r="H1141">
        <v>3</v>
      </c>
      <c r="I1141">
        <v>1</v>
      </c>
      <c r="J1141">
        <v>1067</v>
      </c>
      <c r="K1141">
        <v>1.0219579999999999</v>
      </c>
      <c r="L1141" t="s">
        <v>16</v>
      </c>
      <c r="M1141">
        <f>V3__67[[#This Row],[Sale Price]]/V3__67[[#This Row],[carpet_area]]</f>
        <v>3139.6438612933457</v>
      </c>
      <c r="N1141">
        <f>IF(OR(V3__67[[#This Row],[Estimated Value]]="",V3__67[[#This Row],[Estimated Value]]=0),"",V3__67[[#This Row],[Sale Price]]-V3__67[[#This Row],[Estimated Value]])</f>
        <v>1339110</v>
      </c>
      <c r="O1141">
        <f>IF(OR(V3__67[[#This Row],[Estimated Value]]="",V3__67[[#This Row],[Estimated Value]]=0),"",(V3__67[[#This Row],[Sale Price]]-V3__67[[#This Row],[Estimated Value]])/V3__67[[#This Row],[Estimated Value]])</f>
        <v>0.66592901650512959</v>
      </c>
      <c r="P1141" t="str">
        <f t="shared" si="17"/>
        <v>Above Estimate</v>
      </c>
    </row>
    <row r="1142" spans="1:16" x14ac:dyDescent="0.3">
      <c r="A1142" s="1">
        <v>41000</v>
      </c>
      <c r="B1142">
        <v>2012</v>
      </c>
      <c r="C1142" t="s">
        <v>29</v>
      </c>
      <c r="D1142">
        <v>235800</v>
      </c>
      <c r="E1142">
        <v>435000</v>
      </c>
      <c r="F1142" t="s">
        <v>13</v>
      </c>
      <c r="G1142" t="s">
        <v>14</v>
      </c>
      <c r="H1142">
        <v>3</v>
      </c>
      <c r="I1142">
        <v>3</v>
      </c>
      <c r="J1142">
        <v>1068</v>
      </c>
      <c r="K1142">
        <v>1.0219579999999999</v>
      </c>
      <c r="L1142" t="s">
        <v>16</v>
      </c>
      <c r="M1142">
        <f>V3__67[[#This Row],[Sale Price]]/V3__67[[#This Row],[carpet_area]]</f>
        <v>407.30337078651684</v>
      </c>
      <c r="N1142">
        <f>IF(OR(V3__67[[#This Row],[Estimated Value]]="",V3__67[[#This Row],[Estimated Value]]=0),"",V3__67[[#This Row],[Sale Price]]-V3__67[[#This Row],[Estimated Value]])</f>
        <v>199200</v>
      </c>
      <c r="O1142">
        <f>IF(OR(V3__67[[#This Row],[Estimated Value]]="",V3__67[[#This Row],[Estimated Value]]=0),"",(V3__67[[#This Row],[Sale Price]]-V3__67[[#This Row],[Estimated Value]])/V3__67[[#This Row],[Estimated Value]])</f>
        <v>0.84478371501272265</v>
      </c>
      <c r="P1142" t="str">
        <f t="shared" si="17"/>
        <v>Above Estimate</v>
      </c>
    </row>
    <row r="1143" spans="1:16" x14ac:dyDescent="0.3">
      <c r="A1143" s="1">
        <v>41000</v>
      </c>
      <c r="B1143">
        <v>2012</v>
      </c>
      <c r="C1143" t="s">
        <v>29</v>
      </c>
      <c r="D1143">
        <v>200200</v>
      </c>
      <c r="E1143">
        <v>273000</v>
      </c>
      <c r="F1143" t="s">
        <v>13</v>
      </c>
      <c r="G1143" t="s">
        <v>14</v>
      </c>
      <c r="H1143">
        <v>3</v>
      </c>
      <c r="I1143">
        <v>2</v>
      </c>
      <c r="J1143">
        <v>930</v>
      </c>
      <c r="K1143">
        <v>1.0219579999999999</v>
      </c>
      <c r="L1143" t="s">
        <v>25</v>
      </c>
      <c r="M1143">
        <f>V3__67[[#This Row],[Sale Price]]/V3__67[[#This Row],[carpet_area]]</f>
        <v>293.54838709677421</v>
      </c>
      <c r="N1143">
        <f>IF(OR(V3__67[[#This Row],[Estimated Value]]="",V3__67[[#This Row],[Estimated Value]]=0),"",V3__67[[#This Row],[Sale Price]]-V3__67[[#This Row],[Estimated Value]])</f>
        <v>72800</v>
      </c>
      <c r="O1143">
        <f>IF(OR(V3__67[[#This Row],[Estimated Value]]="",V3__67[[#This Row],[Estimated Value]]=0),"",(V3__67[[#This Row],[Sale Price]]-V3__67[[#This Row],[Estimated Value]])/V3__67[[#This Row],[Estimated Value]])</f>
        <v>0.36363636363636365</v>
      </c>
      <c r="P1143" t="str">
        <f t="shared" si="17"/>
        <v>Above Estimate</v>
      </c>
    </row>
    <row r="1144" spans="1:16" x14ac:dyDescent="0.3">
      <c r="A1144" s="1">
        <v>41004</v>
      </c>
      <c r="B1144">
        <v>2012</v>
      </c>
      <c r="C1144" t="s">
        <v>26</v>
      </c>
      <c r="D1144">
        <v>356160</v>
      </c>
      <c r="E1144">
        <v>520000</v>
      </c>
      <c r="F1144" t="s">
        <v>13</v>
      </c>
      <c r="G1144" t="s">
        <v>14</v>
      </c>
      <c r="H1144">
        <v>3</v>
      </c>
      <c r="I1144">
        <v>2</v>
      </c>
      <c r="J1144">
        <v>969</v>
      </c>
      <c r="K1144">
        <v>1.0219579999999999</v>
      </c>
      <c r="L1144" t="s">
        <v>22</v>
      </c>
      <c r="M1144">
        <f>V3__67[[#This Row],[Sale Price]]/V3__67[[#This Row],[carpet_area]]</f>
        <v>536.63570691434472</v>
      </c>
      <c r="N1144">
        <f>IF(OR(V3__67[[#This Row],[Estimated Value]]="",V3__67[[#This Row],[Estimated Value]]=0),"",V3__67[[#This Row],[Sale Price]]-V3__67[[#This Row],[Estimated Value]])</f>
        <v>163840</v>
      </c>
      <c r="O1144">
        <f>IF(OR(V3__67[[#This Row],[Estimated Value]]="",V3__67[[#This Row],[Estimated Value]]=0),"",(V3__67[[#This Row],[Sale Price]]-V3__67[[#This Row],[Estimated Value]])/V3__67[[#This Row],[Estimated Value]])</f>
        <v>0.46001796945193174</v>
      </c>
      <c r="P1144" t="str">
        <f t="shared" si="17"/>
        <v>Above Estimate</v>
      </c>
    </row>
    <row r="1145" spans="1:16" x14ac:dyDescent="0.3">
      <c r="A1145" s="1">
        <v>41004</v>
      </c>
      <c r="B1145">
        <v>2012</v>
      </c>
      <c r="C1145" t="s">
        <v>18</v>
      </c>
      <c r="D1145">
        <v>228130</v>
      </c>
      <c r="E1145">
        <v>314000</v>
      </c>
      <c r="F1145" t="s">
        <v>13</v>
      </c>
      <c r="G1145" t="s">
        <v>14</v>
      </c>
      <c r="H1145">
        <v>3</v>
      </c>
      <c r="I1145">
        <v>1</v>
      </c>
      <c r="J1145">
        <v>1058</v>
      </c>
      <c r="K1145">
        <v>1.0219579999999999</v>
      </c>
      <c r="L1145" t="s">
        <v>22</v>
      </c>
      <c r="M1145">
        <f>V3__67[[#This Row],[Sale Price]]/V3__67[[#This Row],[carpet_area]]</f>
        <v>296.78638941398867</v>
      </c>
      <c r="N1145">
        <f>IF(OR(V3__67[[#This Row],[Estimated Value]]="",V3__67[[#This Row],[Estimated Value]]=0),"",V3__67[[#This Row],[Sale Price]]-V3__67[[#This Row],[Estimated Value]])</f>
        <v>85870</v>
      </c>
      <c r="O1145">
        <f>IF(OR(V3__67[[#This Row],[Estimated Value]]="",V3__67[[#This Row],[Estimated Value]]=0),"",(V3__67[[#This Row],[Sale Price]]-V3__67[[#This Row],[Estimated Value]])/V3__67[[#This Row],[Estimated Value]])</f>
        <v>0.37640818831368078</v>
      </c>
      <c r="P1145" t="str">
        <f t="shared" si="17"/>
        <v>Above Estimate</v>
      </c>
    </row>
    <row r="1146" spans="1:16" x14ac:dyDescent="0.3">
      <c r="A1146" s="1">
        <v>41006</v>
      </c>
      <c r="B1146">
        <v>2012</v>
      </c>
      <c r="C1146" t="s">
        <v>21</v>
      </c>
      <c r="D1146">
        <v>711130</v>
      </c>
      <c r="E1146">
        <v>300000</v>
      </c>
      <c r="F1146" t="s">
        <v>13</v>
      </c>
      <c r="G1146" t="s">
        <v>14</v>
      </c>
      <c r="H1146">
        <v>3</v>
      </c>
      <c r="I1146">
        <v>3</v>
      </c>
      <c r="J1146">
        <v>1036</v>
      </c>
      <c r="K1146">
        <v>1.0219579999999999</v>
      </c>
      <c r="L1146" t="s">
        <v>25</v>
      </c>
      <c r="M1146">
        <f>V3__67[[#This Row],[Sale Price]]/V3__67[[#This Row],[carpet_area]]</f>
        <v>289.57528957528956</v>
      </c>
      <c r="N1146">
        <f>IF(OR(V3__67[[#This Row],[Estimated Value]]="",V3__67[[#This Row],[Estimated Value]]=0),"",V3__67[[#This Row],[Sale Price]]-V3__67[[#This Row],[Estimated Value]])</f>
        <v>-411130</v>
      </c>
      <c r="O1146">
        <f>IF(OR(V3__67[[#This Row],[Estimated Value]]="",V3__67[[#This Row],[Estimated Value]]=0),"",(V3__67[[#This Row],[Sale Price]]-V3__67[[#This Row],[Estimated Value]])/V3__67[[#This Row],[Estimated Value]])</f>
        <v>-0.57813620575703462</v>
      </c>
      <c r="P1146" t="str">
        <f t="shared" si="17"/>
        <v>Below Estimate</v>
      </c>
    </row>
    <row r="1147" spans="1:16" x14ac:dyDescent="0.3">
      <c r="A1147" s="1">
        <v>41006</v>
      </c>
      <c r="B1147">
        <v>2012</v>
      </c>
      <c r="C1147" t="s">
        <v>30</v>
      </c>
      <c r="D1147">
        <v>274630</v>
      </c>
      <c r="E1147">
        <v>250000</v>
      </c>
      <c r="F1147" t="s">
        <v>13</v>
      </c>
      <c r="G1147" t="s">
        <v>14</v>
      </c>
      <c r="H1147">
        <v>3</v>
      </c>
      <c r="I1147">
        <v>3</v>
      </c>
      <c r="J1147">
        <v>999</v>
      </c>
      <c r="K1147">
        <v>1.0219579999999999</v>
      </c>
      <c r="L1147" t="s">
        <v>22</v>
      </c>
      <c r="M1147">
        <f>V3__67[[#This Row],[Sale Price]]/V3__67[[#This Row],[carpet_area]]</f>
        <v>250.25025025025025</v>
      </c>
      <c r="N1147">
        <f>IF(OR(V3__67[[#This Row],[Estimated Value]]="",V3__67[[#This Row],[Estimated Value]]=0),"",V3__67[[#This Row],[Sale Price]]-V3__67[[#This Row],[Estimated Value]])</f>
        <v>-24630</v>
      </c>
      <c r="O1147">
        <f>IF(OR(V3__67[[#This Row],[Estimated Value]]="",V3__67[[#This Row],[Estimated Value]]=0),"",(V3__67[[#This Row],[Sale Price]]-V3__67[[#This Row],[Estimated Value]])/V3__67[[#This Row],[Estimated Value]])</f>
        <v>-8.9684302516112591E-2</v>
      </c>
      <c r="P1147" t="str">
        <f t="shared" si="17"/>
        <v>Below Estimate</v>
      </c>
    </row>
    <row r="1148" spans="1:16" x14ac:dyDescent="0.3">
      <c r="A1148" s="1">
        <v>41006</v>
      </c>
      <c r="B1148">
        <v>2012</v>
      </c>
      <c r="C1148" t="s">
        <v>29</v>
      </c>
      <c r="D1148">
        <v>154300</v>
      </c>
      <c r="E1148">
        <v>317500</v>
      </c>
      <c r="F1148" t="s">
        <v>13</v>
      </c>
      <c r="G1148" t="s">
        <v>14</v>
      </c>
      <c r="H1148">
        <v>3</v>
      </c>
      <c r="I1148">
        <v>3</v>
      </c>
      <c r="J1148">
        <v>974</v>
      </c>
      <c r="K1148">
        <v>1.0219579999999999</v>
      </c>
      <c r="L1148" t="s">
        <v>25</v>
      </c>
      <c r="M1148">
        <f>V3__67[[#This Row],[Sale Price]]/V3__67[[#This Row],[carpet_area]]</f>
        <v>325.97535934291579</v>
      </c>
      <c r="N1148">
        <f>IF(OR(V3__67[[#This Row],[Estimated Value]]="",V3__67[[#This Row],[Estimated Value]]=0),"",V3__67[[#This Row],[Sale Price]]-V3__67[[#This Row],[Estimated Value]])</f>
        <v>163200</v>
      </c>
      <c r="O1148">
        <f>IF(OR(V3__67[[#This Row],[Estimated Value]]="",V3__67[[#This Row],[Estimated Value]]=0),"",(V3__67[[#This Row],[Sale Price]]-V3__67[[#This Row],[Estimated Value]])/V3__67[[#This Row],[Estimated Value]])</f>
        <v>1.0576798444588464</v>
      </c>
      <c r="P1148" t="str">
        <f t="shared" si="17"/>
        <v>Above Estimate</v>
      </c>
    </row>
    <row r="1149" spans="1:16" x14ac:dyDescent="0.3">
      <c r="A1149" s="1">
        <v>41006</v>
      </c>
      <c r="B1149">
        <v>2012</v>
      </c>
      <c r="C1149" t="s">
        <v>30</v>
      </c>
      <c r="D1149">
        <v>780610</v>
      </c>
      <c r="E1149">
        <v>1186000</v>
      </c>
      <c r="F1149" t="s">
        <v>13</v>
      </c>
      <c r="G1149" t="s">
        <v>14</v>
      </c>
      <c r="H1149">
        <v>3</v>
      </c>
      <c r="I1149">
        <v>3</v>
      </c>
      <c r="J1149">
        <v>928</v>
      </c>
      <c r="K1149">
        <v>1.0219579999999999</v>
      </c>
      <c r="L1149" t="s">
        <v>25</v>
      </c>
      <c r="M1149">
        <f>V3__67[[#This Row],[Sale Price]]/V3__67[[#This Row],[carpet_area]]</f>
        <v>1278.0172413793102</v>
      </c>
      <c r="N1149">
        <f>IF(OR(V3__67[[#This Row],[Estimated Value]]="",V3__67[[#This Row],[Estimated Value]]=0),"",V3__67[[#This Row],[Sale Price]]-V3__67[[#This Row],[Estimated Value]])</f>
        <v>405390</v>
      </c>
      <c r="O1149">
        <f>IF(OR(V3__67[[#This Row],[Estimated Value]]="",V3__67[[#This Row],[Estimated Value]]=0),"",(V3__67[[#This Row],[Sale Price]]-V3__67[[#This Row],[Estimated Value]])/V3__67[[#This Row],[Estimated Value]])</f>
        <v>0.51932463073750013</v>
      </c>
      <c r="P1149" t="str">
        <f t="shared" si="17"/>
        <v>Above Estimate</v>
      </c>
    </row>
    <row r="1150" spans="1:16" x14ac:dyDescent="0.3">
      <c r="A1150" s="1">
        <v>41006</v>
      </c>
      <c r="B1150">
        <v>2012</v>
      </c>
      <c r="C1150" t="s">
        <v>18</v>
      </c>
      <c r="D1150">
        <v>301700</v>
      </c>
      <c r="E1150">
        <v>410000</v>
      </c>
      <c r="F1150" t="s">
        <v>13</v>
      </c>
      <c r="G1150" t="s">
        <v>14</v>
      </c>
      <c r="H1150">
        <v>3</v>
      </c>
      <c r="I1150">
        <v>1</v>
      </c>
      <c r="J1150">
        <v>932</v>
      </c>
      <c r="K1150">
        <v>1.0219579999999999</v>
      </c>
      <c r="L1150" t="s">
        <v>15</v>
      </c>
      <c r="M1150">
        <f>V3__67[[#This Row],[Sale Price]]/V3__67[[#This Row],[carpet_area]]</f>
        <v>439.91416309012874</v>
      </c>
      <c r="N1150">
        <f>IF(OR(V3__67[[#This Row],[Estimated Value]]="",V3__67[[#This Row],[Estimated Value]]=0),"",V3__67[[#This Row],[Sale Price]]-V3__67[[#This Row],[Estimated Value]])</f>
        <v>108300</v>
      </c>
      <c r="O1150">
        <f>IF(OR(V3__67[[#This Row],[Estimated Value]]="",V3__67[[#This Row],[Estimated Value]]=0),"",(V3__67[[#This Row],[Sale Price]]-V3__67[[#This Row],[Estimated Value]])/V3__67[[#This Row],[Estimated Value]])</f>
        <v>0.35896586012595294</v>
      </c>
      <c r="P1150" t="str">
        <f t="shared" si="17"/>
        <v>Above Estimate</v>
      </c>
    </row>
    <row r="1151" spans="1:16" x14ac:dyDescent="0.3">
      <c r="A1151" s="1">
        <v>41008</v>
      </c>
      <c r="B1151">
        <v>2012</v>
      </c>
      <c r="C1151" t="s">
        <v>26</v>
      </c>
      <c r="D1151">
        <v>319550</v>
      </c>
      <c r="E1151">
        <v>375000</v>
      </c>
      <c r="F1151" t="s">
        <v>13</v>
      </c>
      <c r="G1151" t="s">
        <v>14</v>
      </c>
      <c r="H1151">
        <v>3</v>
      </c>
      <c r="I1151">
        <v>3</v>
      </c>
      <c r="J1151">
        <v>1096</v>
      </c>
      <c r="K1151">
        <v>1.0219579999999999</v>
      </c>
      <c r="L1151" t="s">
        <v>15</v>
      </c>
      <c r="M1151">
        <f>V3__67[[#This Row],[Sale Price]]/V3__67[[#This Row],[carpet_area]]</f>
        <v>342.15328467153284</v>
      </c>
      <c r="N1151">
        <f>IF(OR(V3__67[[#This Row],[Estimated Value]]="",V3__67[[#This Row],[Estimated Value]]=0),"",V3__67[[#This Row],[Sale Price]]-V3__67[[#This Row],[Estimated Value]])</f>
        <v>55450</v>
      </c>
      <c r="O1151">
        <f>IF(OR(V3__67[[#This Row],[Estimated Value]]="",V3__67[[#This Row],[Estimated Value]]=0),"",(V3__67[[#This Row],[Sale Price]]-V3__67[[#This Row],[Estimated Value]])/V3__67[[#This Row],[Estimated Value]])</f>
        <v>0.17352526991081207</v>
      </c>
      <c r="P1151" t="str">
        <f t="shared" si="17"/>
        <v>Above Estimate</v>
      </c>
    </row>
    <row r="1152" spans="1:16" x14ac:dyDescent="0.3">
      <c r="A1152" s="1">
        <v>41008</v>
      </c>
      <c r="B1152">
        <v>2012</v>
      </c>
      <c r="C1152" t="s">
        <v>30</v>
      </c>
      <c r="D1152">
        <v>410340</v>
      </c>
      <c r="E1152">
        <v>466000</v>
      </c>
      <c r="F1152" t="s">
        <v>13</v>
      </c>
      <c r="G1152" t="s">
        <v>14</v>
      </c>
      <c r="H1152">
        <v>3</v>
      </c>
      <c r="I1152">
        <v>3</v>
      </c>
      <c r="J1152">
        <v>1049</v>
      </c>
      <c r="K1152">
        <v>1.0219579999999999</v>
      </c>
      <c r="L1152" t="s">
        <v>22</v>
      </c>
      <c r="M1152">
        <f>V3__67[[#This Row],[Sale Price]]/V3__67[[#This Row],[carpet_area]]</f>
        <v>444.23260247855097</v>
      </c>
      <c r="N1152">
        <f>IF(OR(V3__67[[#This Row],[Estimated Value]]="",V3__67[[#This Row],[Estimated Value]]=0),"",V3__67[[#This Row],[Sale Price]]-V3__67[[#This Row],[Estimated Value]])</f>
        <v>55660</v>
      </c>
      <c r="O1152">
        <f>IF(OR(V3__67[[#This Row],[Estimated Value]]="",V3__67[[#This Row],[Estimated Value]]=0),"",(V3__67[[#This Row],[Sale Price]]-V3__67[[#This Row],[Estimated Value]])/V3__67[[#This Row],[Estimated Value]])</f>
        <v>0.1356436126139299</v>
      </c>
      <c r="P1152" t="str">
        <f t="shared" si="17"/>
        <v>Above Estimate</v>
      </c>
    </row>
    <row r="1153" spans="1:16" x14ac:dyDescent="0.3">
      <c r="A1153" s="1">
        <v>41008</v>
      </c>
      <c r="B1153">
        <v>2012</v>
      </c>
      <c r="C1153" t="s">
        <v>18</v>
      </c>
      <c r="D1153">
        <v>290500</v>
      </c>
      <c r="E1153">
        <v>470000</v>
      </c>
      <c r="F1153" t="s">
        <v>13</v>
      </c>
      <c r="G1153" t="s">
        <v>14</v>
      </c>
      <c r="H1153">
        <v>3</v>
      </c>
      <c r="I1153">
        <v>1</v>
      </c>
      <c r="J1153">
        <v>942</v>
      </c>
      <c r="K1153">
        <v>1.0219579999999999</v>
      </c>
      <c r="L1153" t="s">
        <v>16</v>
      </c>
      <c r="M1153">
        <f>V3__67[[#This Row],[Sale Price]]/V3__67[[#This Row],[carpet_area]]</f>
        <v>498.9384288747346</v>
      </c>
      <c r="N1153">
        <f>IF(OR(V3__67[[#This Row],[Estimated Value]]="",V3__67[[#This Row],[Estimated Value]]=0),"",V3__67[[#This Row],[Sale Price]]-V3__67[[#This Row],[Estimated Value]])</f>
        <v>179500</v>
      </c>
      <c r="O1153">
        <f>IF(OR(V3__67[[#This Row],[Estimated Value]]="",V3__67[[#This Row],[Estimated Value]]=0),"",(V3__67[[#This Row],[Sale Price]]-V3__67[[#This Row],[Estimated Value]])/V3__67[[#This Row],[Estimated Value]])</f>
        <v>0.61790017211703963</v>
      </c>
      <c r="P1153" t="str">
        <f t="shared" si="17"/>
        <v>Above Estimate</v>
      </c>
    </row>
    <row r="1154" spans="1:16" x14ac:dyDescent="0.3">
      <c r="A1154" s="1">
        <v>41011</v>
      </c>
      <c r="B1154">
        <v>2012</v>
      </c>
      <c r="C1154" t="s">
        <v>29</v>
      </c>
      <c r="D1154">
        <v>146000</v>
      </c>
      <c r="E1154">
        <v>225000</v>
      </c>
      <c r="F1154" t="s">
        <v>13</v>
      </c>
      <c r="G1154" t="s">
        <v>14</v>
      </c>
      <c r="H1154">
        <v>3</v>
      </c>
      <c r="I1154">
        <v>1</v>
      </c>
      <c r="J1154">
        <v>907</v>
      </c>
      <c r="K1154">
        <v>1.0219579999999999</v>
      </c>
      <c r="L1154" t="s">
        <v>25</v>
      </c>
      <c r="M1154">
        <f>V3__67[[#This Row],[Sale Price]]/V3__67[[#This Row],[carpet_area]]</f>
        <v>248.07056229327452</v>
      </c>
      <c r="N1154">
        <f>IF(OR(V3__67[[#This Row],[Estimated Value]]="",V3__67[[#This Row],[Estimated Value]]=0),"",V3__67[[#This Row],[Sale Price]]-V3__67[[#This Row],[Estimated Value]])</f>
        <v>79000</v>
      </c>
      <c r="O1154">
        <f>IF(OR(V3__67[[#This Row],[Estimated Value]]="",V3__67[[#This Row],[Estimated Value]]=0),"",(V3__67[[#This Row],[Sale Price]]-V3__67[[#This Row],[Estimated Value]])/V3__67[[#This Row],[Estimated Value]])</f>
        <v>0.54109589041095896</v>
      </c>
      <c r="P1154" t="str">
        <f t="shared" ref="P1154:P1217" si="18">IF(N1154="","No Estimate",IF(N1154&gt;0,"Above Estimate",IF(N1154&lt;0,"Below Estimate","At Estimate")))</f>
        <v>Above Estimate</v>
      </c>
    </row>
    <row r="1155" spans="1:16" x14ac:dyDescent="0.3">
      <c r="A1155" s="1">
        <v>41011</v>
      </c>
      <c r="B1155">
        <v>2012</v>
      </c>
      <c r="C1155" t="s">
        <v>12</v>
      </c>
      <c r="D1155">
        <v>103120</v>
      </c>
      <c r="E1155">
        <v>82500</v>
      </c>
      <c r="F1155" t="s">
        <v>13</v>
      </c>
      <c r="G1155" t="s">
        <v>14</v>
      </c>
      <c r="H1155">
        <v>3</v>
      </c>
      <c r="I1155">
        <v>2</v>
      </c>
      <c r="J1155">
        <v>927</v>
      </c>
      <c r="K1155">
        <v>1.0219579999999999</v>
      </c>
      <c r="L1155" t="s">
        <v>25</v>
      </c>
      <c r="M1155">
        <f>V3__67[[#This Row],[Sale Price]]/V3__67[[#This Row],[carpet_area]]</f>
        <v>88.996763754045304</v>
      </c>
      <c r="N1155">
        <f>IF(OR(V3__67[[#This Row],[Estimated Value]]="",V3__67[[#This Row],[Estimated Value]]=0),"",V3__67[[#This Row],[Sale Price]]-V3__67[[#This Row],[Estimated Value]])</f>
        <v>-20620</v>
      </c>
      <c r="O1155">
        <f>IF(OR(V3__67[[#This Row],[Estimated Value]]="",V3__67[[#This Row],[Estimated Value]]=0),"",(V3__67[[#This Row],[Sale Price]]-V3__67[[#This Row],[Estimated Value]])/V3__67[[#This Row],[Estimated Value]])</f>
        <v>-0.19996121024049651</v>
      </c>
      <c r="P1155" t="str">
        <f t="shared" si="18"/>
        <v>Below Estimate</v>
      </c>
    </row>
    <row r="1156" spans="1:16" x14ac:dyDescent="0.3">
      <c r="A1156" s="1">
        <v>41011</v>
      </c>
      <c r="B1156">
        <v>2012</v>
      </c>
      <c r="C1156" t="s">
        <v>30</v>
      </c>
      <c r="D1156">
        <v>362700</v>
      </c>
      <c r="E1156">
        <v>490000</v>
      </c>
      <c r="F1156" t="s">
        <v>13</v>
      </c>
      <c r="G1156" t="s">
        <v>14</v>
      </c>
      <c r="H1156">
        <v>3</v>
      </c>
      <c r="I1156">
        <v>3</v>
      </c>
      <c r="J1156">
        <v>1007</v>
      </c>
      <c r="K1156">
        <v>1.0219579999999999</v>
      </c>
      <c r="L1156" t="s">
        <v>16</v>
      </c>
      <c r="M1156">
        <f>V3__67[[#This Row],[Sale Price]]/V3__67[[#This Row],[carpet_area]]</f>
        <v>486.59384309831182</v>
      </c>
      <c r="N1156">
        <f>IF(OR(V3__67[[#This Row],[Estimated Value]]="",V3__67[[#This Row],[Estimated Value]]=0),"",V3__67[[#This Row],[Sale Price]]-V3__67[[#This Row],[Estimated Value]])</f>
        <v>127300</v>
      </c>
      <c r="O1156">
        <f>IF(OR(V3__67[[#This Row],[Estimated Value]]="",V3__67[[#This Row],[Estimated Value]]=0),"",(V3__67[[#This Row],[Sale Price]]-V3__67[[#This Row],[Estimated Value]])/V3__67[[#This Row],[Estimated Value]])</f>
        <v>0.35097877033360902</v>
      </c>
      <c r="P1156" t="str">
        <f t="shared" si="18"/>
        <v>Above Estimate</v>
      </c>
    </row>
    <row r="1157" spans="1:16" x14ac:dyDescent="0.3">
      <c r="A1157" s="1">
        <v>41012</v>
      </c>
      <c r="B1157">
        <v>2012</v>
      </c>
      <c r="C1157" t="s">
        <v>21</v>
      </c>
      <c r="D1157">
        <v>533960</v>
      </c>
      <c r="E1157">
        <v>500000</v>
      </c>
      <c r="F1157" t="s">
        <v>13</v>
      </c>
      <c r="G1157" t="s">
        <v>14</v>
      </c>
      <c r="H1157">
        <v>3</v>
      </c>
      <c r="I1157">
        <v>2</v>
      </c>
      <c r="J1157">
        <v>1096</v>
      </c>
      <c r="K1157">
        <v>1.0219579999999999</v>
      </c>
      <c r="L1157" t="s">
        <v>15</v>
      </c>
      <c r="M1157">
        <f>V3__67[[#This Row],[Sale Price]]/V3__67[[#This Row],[carpet_area]]</f>
        <v>456.20437956204381</v>
      </c>
      <c r="N1157">
        <f>IF(OR(V3__67[[#This Row],[Estimated Value]]="",V3__67[[#This Row],[Estimated Value]]=0),"",V3__67[[#This Row],[Sale Price]]-V3__67[[#This Row],[Estimated Value]])</f>
        <v>-33960</v>
      </c>
      <c r="O1157">
        <f>IF(OR(V3__67[[#This Row],[Estimated Value]]="",V3__67[[#This Row],[Estimated Value]]=0),"",(V3__67[[#This Row],[Sale Price]]-V3__67[[#This Row],[Estimated Value]])/V3__67[[#This Row],[Estimated Value]])</f>
        <v>-6.3600269683122337E-2</v>
      </c>
      <c r="P1157" t="str">
        <f t="shared" si="18"/>
        <v>Below Estimate</v>
      </c>
    </row>
    <row r="1158" spans="1:16" x14ac:dyDescent="0.3">
      <c r="A1158" s="1">
        <v>41012</v>
      </c>
      <c r="B1158">
        <v>2012</v>
      </c>
      <c r="C1158" t="s">
        <v>12</v>
      </c>
      <c r="D1158">
        <v>102510</v>
      </c>
      <c r="E1158">
        <v>110000</v>
      </c>
      <c r="F1158" t="s">
        <v>13</v>
      </c>
      <c r="G1158" t="s">
        <v>14</v>
      </c>
      <c r="H1158">
        <v>3</v>
      </c>
      <c r="I1158">
        <v>3</v>
      </c>
      <c r="J1158">
        <v>967</v>
      </c>
      <c r="K1158">
        <v>1.0219579999999999</v>
      </c>
      <c r="L1158" t="s">
        <v>15</v>
      </c>
      <c r="M1158">
        <f>V3__67[[#This Row],[Sale Price]]/V3__67[[#This Row],[carpet_area]]</f>
        <v>113.75387797311272</v>
      </c>
      <c r="N1158">
        <f>IF(OR(V3__67[[#This Row],[Estimated Value]]="",V3__67[[#This Row],[Estimated Value]]=0),"",V3__67[[#This Row],[Sale Price]]-V3__67[[#This Row],[Estimated Value]])</f>
        <v>7490</v>
      </c>
      <c r="O1158">
        <f>IF(OR(V3__67[[#This Row],[Estimated Value]]="",V3__67[[#This Row],[Estimated Value]]=0),"",(V3__67[[#This Row],[Sale Price]]-V3__67[[#This Row],[Estimated Value]])/V3__67[[#This Row],[Estimated Value]])</f>
        <v>7.3066042337332937E-2</v>
      </c>
      <c r="P1158" t="str">
        <f t="shared" si="18"/>
        <v>Above Estimate</v>
      </c>
    </row>
    <row r="1159" spans="1:16" x14ac:dyDescent="0.3">
      <c r="A1159" s="1">
        <v>41012</v>
      </c>
      <c r="B1159">
        <v>2012</v>
      </c>
      <c r="C1159" t="s">
        <v>29</v>
      </c>
      <c r="D1159">
        <v>121500</v>
      </c>
      <c r="E1159">
        <v>200000</v>
      </c>
      <c r="F1159" t="s">
        <v>13</v>
      </c>
      <c r="G1159" t="s">
        <v>14</v>
      </c>
      <c r="H1159">
        <v>3</v>
      </c>
      <c r="I1159">
        <v>3</v>
      </c>
      <c r="J1159">
        <v>1063</v>
      </c>
      <c r="K1159">
        <v>1.0219579999999999</v>
      </c>
      <c r="L1159" t="s">
        <v>16</v>
      </c>
      <c r="M1159">
        <f>V3__67[[#This Row],[Sale Price]]/V3__67[[#This Row],[carpet_area]]</f>
        <v>188.14675446848543</v>
      </c>
      <c r="N1159">
        <f>IF(OR(V3__67[[#This Row],[Estimated Value]]="",V3__67[[#This Row],[Estimated Value]]=0),"",V3__67[[#This Row],[Sale Price]]-V3__67[[#This Row],[Estimated Value]])</f>
        <v>78500</v>
      </c>
      <c r="O1159">
        <f>IF(OR(V3__67[[#This Row],[Estimated Value]]="",V3__67[[#This Row],[Estimated Value]]=0),"",(V3__67[[#This Row],[Sale Price]]-V3__67[[#This Row],[Estimated Value]])/V3__67[[#This Row],[Estimated Value]])</f>
        <v>0.64609053497942381</v>
      </c>
      <c r="P1159" t="str">
        <f t="shared" si="18"/>
        <v>Above Estimate</v>
      </c>
    </row>
    <row r="1160" spans="1:16" x14ac:dyDescent="0.3">
      <c r="A1160" s="1">
        <v>41013</v>
      </c>
      <c r="B1160">
        <v>2012</v>
      </c>
      <c r="C1160" t="s">
        <v>18</v>
      </c>
      <c r="D1160">
        <v>298340</v>
      </c>
      <c r="E1160">
        <v>407000</v>
      </c>
      <c r="F1160" t="s">
        <v>13</v>
      </c>
      <c r="G1160" t="s">
        <v>14</v>
      </c>
      <c r="H1160">
        <v>3</v>
      </c>
      <c r="I1160">
        <v>3</v>
      </c>
      <c r="J1160">
        <v>1075</v>
      </c>
      <c r="K1160">
        <v>1.0219579999999999</v>
      </c>
      <c r="L1160" t="s">
        <v>22</v>
      </c>
      <c r="M1160">
        <f>V3__67[[#This Row],[Sale Price]]/V3__67[[#This Row],[carpet_area]]</f>
        <v>378.60465116279067</v>
      </c>
      <c r="N1160">
        <f>IF(OR(V3__67[[#This Row],[Estimated Value]]="",V3__67[[#This Row],[Estimated Value]]=0),"",V3__67[[#This Row],[Sale Price]]-V3__67[[#This Row],[Estimated Value]])</f>
        <v>108660</v>
      </c>
      <c r="O1160">
        <f>IF(OR(V3__67[[#This Row],[Estimated Value]]="",V3__67[[#This Row],[Estimated Value]]=0),"",(V3__67[[#This Row],[Sale Price]]-V3__67[[#This Row],[Estimated Value]])/V3__67[[#This Row],[Estimated Value]])</f>
        <v>0.36421532479721125</v>
      </c>
      <c r="P1160" t="str">
        <f t="shared" si="18"/>
        <v>Above Estimate</v>
      </c>
    </row>
    <row r="1161" spans="1:16" x14ac:dyDescent="0.3">
      <c r="A1161" s="1">
        <v>41013</v>
      </c>
      <c r="B1161">
        <v>2012</v>
      </c>
      <c r="C1161" t="s">
        <v>29</v>
      </c>
      <c r="D1161">
        <v>200400</v>
      </c>
      <c r="E1161">
        <v>251000</v>
      </c>
      <c r="F1161" t="s">
        <v>13</v>
      </c>
      <c r="G1161" t="s">
        <v>14</v>
      </c>
      <c r="H1161">
        <v>3</v>
      </c>
      <c r="I1161">
        <v>3</v>
      </c>
      <c r="J1161">
        <v>1058</v>
      </c>
      <c r="K1161">
        <v>1.0219579999999999</v>
      </c>
      <c r="L1161" t="s">
        <v>25</v>
      </c>
      <c r="M1161">
        <f>V3__67[[#This Row],[Sale Price]]/V3__67[[#This Row],[carpet_area]]</f>
        <v>237.24007561436673</v>
      </c>
      <c r="N1161">
        <f>IF(OR(V3__67[[#This Row],[Estimated Value]]="",V3__67[[#This Row],[Estimated Value]]=0),"",V3__67[[#This Row],[Sale Price]]-V3__67[[#This Row],[Estimated Value]])</f>
        <v>50600</v>
      </c>
      <c r="O1161">
        <f>IF(OR(V3__67[[#This Row],[Estimated Value]]="",V3__67[[#This Row],[Estimated Value]]=0),"",(V3__67[[#This Row],[Sale Price]]-V3__67[[#This Row],[Estimated Value]])/V3__67[[#This Row],[Estimated Value]])</f>
        <v>0.25249500998003993</v>
      </c>
      <c r="P1161" t="str">
        <f t="shared" si="18"/>
        <v>Above Estimate</v>
      </c>
    </row>
    <row r="1162" spans="1:16" x14ac:dyDescent="0.3">
      <c r="A1162" s="1">
        <v>41014</v>
      </c>
      <c r="B1162">
        <v>2012</v>
      </c>
      <c r="C1162" t="s">
        <v>29</v>
      </c>
      <c r="D1162">
        <v>243200</v>
      </c>
      <c r="E1162">
        <v>358000</v>
      </c>
      <c r="F1162" t="s">
        <v>13</v>
      </c>
      <c r="G1162" t="s">
        <v>14</v>
      </c>
      <c r="H1162">
        <v>3</v>
      </c>
      <c r="I1162">
        <v>1</v>
      </c>
      <c r="J1162">
        <v>999</v>
      </c>
      <c r="K1162">
        <v>1.0219579999999999</v>
      </c>
      <c r="L1162" t="s">
        <v>22</v>
      </c>
      <c r="M1162">
        <f>V3__67[[#This Row],[Sale Price]]/V3__67[[#This Row],[carpet_area]]</f>
        <v>358.35835835835837</v>
      </c>
      <c r="N1162">
        <f>IF(OR(V3__67[[#This Row],[Estimated Value]]="",V3__67[[#This Row],[Estimated Value]]=0),"",V3__67[[#This Row],[Sale Price]]-V3__67[[#This Row],[Estimated Value]])</f>
        <v>114800</v>
      </c>
      <c r="O1162">
        <f>IF(OR(V3__67[[#This Row],[Estimated Value]]="",V3__67[[#This Row],[Estimated Value]]=0),"",(V3__67[[#This Row],[Sale Price]]-V3__67[[#This Row],[Estimated Value]])/V3__67[[#This Row],[Estimated Value]])</f>
        <v>0.47203947368421051</v>
      </c>
      <c r="P1162" t="str">
        <f t="shared" si="18"/>
        <v>Above Estimate</v>
      </c>
    </row>
    <row r="1163" spans="1:16" x14ac:dyDescent="0.3">
      <c r="A1163" s="1">
        <v>41015</v>
      </c>
      <c r="B1163">
        <v>2012</v>
      </c>
      <c r="C1163" t="s">
        <v>18</v>
      </c>
      <c r="D1163">
        <v>287280</v>
      </c>
      <c r="E1163">
        <v>461000</v>
      </c>
      <c r="F1163" t="s">
        <v>13</v>
      </c>
      <c r="G1163" t="s">
        <v>14</v>
      </c>
      <c r="H1163">
        <v>3</v>
      </c>
      <c r="I1163">
        <v>2</v>
      </c>
      <c r="J1163">
        <v>981</v>
      </c>
      <c r="K1163">
        <v>1.0219579999999999</v>
      </c>
      <c r="L1163" t="s">
        <v>15</v>
      </c>
      <c r="M1163">
        <f>V3__67[[#This Row],[Sale Price]]/V3__67[[#This Row],[carpet_area]]</f>
        <v>469.92864424057086</v>
      </c>
      <c r="N1163">
        <f>IF(OR(V3__67[[#This Row],[Estimated Value]]="",V3__67[[#This Row],[Estimated Value]]=0),"",V3__67[[#This Row],[Sale Price]]-V3__67[[#This Row],[Estimated Value]])</f>
        <v>173720</v>
      </c>
      <c r="O1163">
        <f>IF(OR(V3__67[[#This Row],[Estimated Value]]="",V3__67[[#This Row],[Estimated Value]]=0),"",(V3__67[[#This Row],[Sale Price]]-V3__67[[#This Row],[Estimated Value]])/V3__67[[#This Row],[Estimated Value]])</f>
        <v>0.60470620996936786</v>
      </c>
      <c r="P1163" t="str">
        <f t="shared" si="18"/>
        <v>Above Estimate</v>
      </c>
    </row>
    <row r="1164" spans="1:16" x14ac:dyDescent="0.3">
      <c r="A1164" s="1">
        <v>41015</v>
      </c>
      <c r="B1164">
        <v>2012</v>
      </c>
      <c r="C1164" t="s">
        <v>30</v>
      </c>
      <c r="D1164">
        <v>1726670</v>
      </c>
      <c r="E1164">
        <v>1700000</v>
      </c>
      <c r="F1164" t="s">
        <v>13</v>
      </c>
      <c r="G1164" t="s">
        <v>14</v>
      </c>
      <c r="H1164">
        <v>3</v>
      </c>
      <c r="I1164">
        <v>3</v>
      </c>
      <c r="J1164">
        <v>1058</v>
      </c>
      <c r="K1164">
        <v>1.0219579999999999</v>
      </c>
      <c r="L1164" t="s">
        <v>16</v>
      </c>
      <c r="M1164">
        <f>V3__67[[#This Row],[Sale Price]]/V3__67[[#This Row],[carpet_area]]</f>
        <v>1606.805293005671</v>
      </c>
      <c r="N1164">
        <f>IF(OR(V3__67[[#This Row],[Estimated Value]]="",V3__67[[#This Row],[Estimated Value]]=0),"",V3__67[[#This Row],[Sale Price]]-V3__67[[#This Row],[Estimated Value]])</f>
        <v>-26670</v>
      </c>
      <c r="O1164">
        <f>IF(OR(V3__67[[#This Row],[Estimated Value]]="",V3__67[[#This Row],[Estimated Value]]=0),"",(V3__67[[#This Row],[Sale Price]]-V3__67[[#This Row],[Estimated Value]])/V3__67[[#This Row],[Estimated Value]])</f>
        <v>-1.5445916127575043E-2</v>
      </c>
      <c r="P1164" t="str">
        <f t="shared" si="18"/>
        <v>Below Estimate</v>
      </c>
    </row>
    <row r="1165" spans="1:16" x14ac:dyDescent="0.3">
      <c r="A1165" s="1">
        <v>41015</v>
      </c>
      <c r="B1165">
        <v>2012</v>
      </c>
      <c r="C1165" t="s">
        <v>12</v>
      </c>
      <c r="D1165">
        <v>96470</v>
      </c>
      <c r="E1165">
        <v>127000</v>
      </c>
      <c r="F1165" t="s">
        <v>13</v>
      </c>
      <c r="G1165" t="s">
        <v>14</v>
      </c>
      <c r="H1165">
        <v>3</v>
      </c>
      <c r="I1165">
        <v>2</v>
      </c>
      <c r="J1165">
        <v>937</v>
      </c>
      <c r="K1165">
        <v>1.0219579999999999</v>
      </c>
      <c r="L1165" t="s">
        <v>15</v>
      </c>
      <c r="M1165">
        <f>V3__67[[#This Row],[Sale Price]]/V3__67[[#This Row],[carpet_area]]</f>
        <v>135.53895410885806</v>
      </c>
      <c r="N1165">
        <f>IF(OR(V3__67[[#This Row],[Estimated Value]]="",V3__67[[#This Row],[Estimated Value]]=0),"",V3__67[[#This Row],[Sale Price]]-V3__67[[#This Row],[Estimated Value]])</f>
        <v>30530</v>
      </c>
      <c r="O1165">
        <f>IF(OR(V3__67[[#This Row],[Estimated Value]]="",V3__67[[#This Row],[Estimated Value]]=0),"",(V3__67[[#This Row],[Sale Price]]-V3__67[[#This Row],[Estimated Value]])/V3__67[[#This Row],[Estimated Value]])</f>
        <v>0.31647144189903598</v>
      </c>
      <c r="P1165" t="str">
        <f t="shared" si="18"/>
        <v>Above Estimate</v>
      </c>
    </row>
    <row r="1166" spans="1:16" x14ac:dyDescent="0.3">
      <c r="A1166" s="1">
        <v>41018</v>
      </c>
      <c r="B1166">
        <v>2012</v>
      </c>
      <c r="C1166" t="s">
        <v>29</v>
      </c>
      <c r="D1166">
        <v>154100</v>
      </c>
      <c r="E1166">
        <v>232000</v>
      </c>
      <c r="F1166" t="s">
        <v>13</v>
      </c>
      <c r="G1166" t="s">
        <v>14</v>
      </c>
      <c r="H1166">
        <v>3</v>
      </c>
      <c r="I1166">
        <v>3</v>
      </c>
      <c r="J1166">
        <v>970</v>
      </c>
      <c r="K1166">
        <v>1.0219579999999999</v>
      </c>
      <c r="L1166" t="s">
        <v>16</v>
      </c>
      <c r="M1166">
        <f>V3__67[[#This Row],[Sale Price]]/V3__67[[#This Row],[carpet_area]]</f>
        <v>239.17525773195877</v>
      </c>
      <c r="N1166">
        <f>IF(OR(V3__67[[#This Row],[Estimated Value]]="",V3__67[[#This Row],[Estimated Value]]=0),"",V3__67[[#This Row],[Sale Price]]-V3__67[[#This Row],[Estimated Value]])</f>
        <v>77900</v>
      </c>
      <c r="O1166">
        <f>IF(OR(V3__67[[#This Row],[Estimated Value]]="",V3__67[[#This Row],[Estimated Value]]=0),"",(V3__67[[#This Row],[Sale Price]]-V3__67[[#This Row],[Estimated Value]])/V3__67[[#This Row],[Estimated Value]])</f>
        <v>0.5055158987670344</v>
      </c>
      <c r="P1166" t="str">
        <f t="shared" si="18"/>
        <v>Above Estimate</v>
      </c>
    </row>
    <row r="1167" spans="1:16" x14ac:dyDescent="0.3">
      <c r="A1167" s="1">
        <v>41018</v>
      </c>
      <c r="B1167">
        <v>2012</v>
      </c>
      <c r="C1167" t="s">
        <v>17</v>
      </c>
      <c r="D1167">
        <v>200980</v>
      </c>
      <c r="E1167">
        <v>256000</v>
      </c>
      <c r="F1167" t="s">
        <v>13</v>
      </c>
      <c r="G1167" t="s">
        <v>14</v>
      </c>
      <c r="H1167">
        <v>3</v>
      </c>
      <c r="I1167">
        <v>2</v>
      </c>
      <c r="J1167">
        <v>993</v>
      </c>
      <c r="K1167">
        <v>1.0219579999999999</v>
      </c>
      <c r="L1167" t="s">
        <v>16</v>
      </c>
      <c r="M1167">
        <f>V3__67[[#This Row],[Sale Price]]/V3__67[[#This Row],[carpet_area]]</f>
        <v>257.80463242698892</v>
      </c>
      <c r="N1167">
        <f>IF(OR(V3__67[[#This Row],[Estimated Value]]="",V3__67[[#This Row],[Estimated Value]]=0),"",V3__67[[#This Row],[Sale Price]]-V3__67[[#This Row],[Estimated Value]])</f>
        <v>55020</v>
      </c>
      <c r="O1167">
        <f>IF(OR(V3__67[[#This Row],[Estimated Value]]="",V3__67[[#This Row],[Estimated Value]]=0),"",(V3__67[[#This Row],[Sale Price]]-V3__67[[#This Row],[Estimated Value]])/V3__67[[#This Row],[Estimated Value]])</f>
        <v>0.27375858294357647</v>
      </c>
      <c r="P1167" t="str">
        <f t="shared" si="18"/>
        <v>Above Estimate</v>
      </c>
    </row>
    <row r="1168" spans="1:16" x14ac:dyDescent="0.3">
      <c r="A1168" s="1">
        <v>41019</v>
      </c>
      <c r="B1168">
        <v>2012</v>
      </c>
      <c r="C1168" t="s">
        <v>17</v>
      </c>
      <c r="D1168">
        <v>135600</v>
      </c>
      <c r="E1168">
        <v>145000</v>
      </c>
      <c r="F1168" t="s">
        <v>13</v>
      </c>
      <c r="G1168" t="s">
        <v>14</v>
      </c>
      <c r="H1168">
        <v>3</v>
      </c>
      <c r="I1168">
        <v>2</v>
      </c>
      <c r="J1168">
        <v>1073</v>
      </c>
      <c r="K1168">
        <v>1.0219579999999999</v>
      </c>
      <c r="L1168" t="s">
        <v>16</v>
      </c>
      <c r="M1168">
        <f>V3__67[[#This Row],[Sale Price]]/V3__67[[#This Row],[carpet_area]]</f>
        <v>135.13513513513513</v>
      </c>
      <c r="N1168">
        <f>IF(OR(V3__67[[#This Row],[Estimated Value]]="",V3__67[[#This Row],[Estimated Value]]=0),"",V3__67[[#This Row],[Sale Price]]-V3__67[[#This Row],[Estimated Value]])</f>
        <v>9400</v>
      </c>
      <c r="O1168">
        <f>IF(OR(V3__67[[#This Row],[Estimated Value]]="",V3__67[[#This Row],[Estimated Value]]=0),"",(V3__67[[#This Row],[Sale Price]]-V3__67[[#This Row],[Estimated Value]])/V3__67[[#This Row],[Estimated Value]])</f>
        <v>6.9321533923303841E-2</v>
      </c>
      <c r="P1168" t="str">
        <f t="shared" si="18"/>
        <v>Above Estimate</v>
      </c>
    </row>
    <row r="1169" spans="1:16" x14ac:dyDescent="0.3">
      <c r="A1169" s="1">
        <v>41021</v>
      </c>
      <c r="B1169">
        <v>2012</v>
      </c>
      <c r="C1169" t="s">
        <v>26</v>
      </c>
      <c r="D1169">
        <v>491470</v>
      </c>
      <c r="E1169">
        <v>760000</v>
      </c>
      <c r="F1169" t="s">
        <v>13</v>
      </c>
      <c r="G1169" t="s">
        <v>14</v>
      </c>
      <c r="H1169">
        <v>3</v>
      </c>
      <c r="I1169">
        <v>1</v>
      </c>
      <c r="J1169">
        <v>961</v>
      </c>
      <c r="K1169">
        <v>1.0219579999999999</v>
      </c>
      <c r="L1169" t="s">
        <v>25</v>
      </c>
      <c r="M1169">
        <f>V3__67[[#This Row],[Sale Price]]/V3__67[[#This Row],[carpet_area]]</f>
        <v>790.84287200832466</v>
      </c>
      <c r="N1169">
        <f>IF(OR(V3__67[[#This Row],[Estimated Value]]="",V3__67[[#This Row],[Estimated Value]]=0),"",V3__67[[#This Row],[Sale Price]]-V3__67[[#This Row],[Estimated Value]])</f>
        <v>268530</v>
      </c>
      <c r="O1169">
        <f>IF(OR(V3__67[[#This Row],[Estimated Value]]="",V3__67[[#This Row],[Estimated Value]]=0),"",(V3__67[[#This Row],[Sale Price]]-V3__67[[#This Row],[Estimated Value]])/V3__67[[#This Row],[Estimated Value]])</f>
        <v>0.54638126437015488</v>
      </c>
      <c r="P1169" t="str">
        <f t="shared" si="18"/>
        <v>Above Estimate</v>
      </c>
    </row>
    <row r="1170" spans="1:16" x14ac:dyDescent="0.3">
      <c r="A1170" s="1">
        <v>41022</v>
      </c>
      <c r="B1170">
        <v>2012</v>
      </c>
      <c r="C1170" t="s">
        <v>18</v>
      </c>
      <c r="D1170">
        <v>963690</v>
      </c>
      <c r="E1170">
        <v>1850000</v>
      </c>
      <c r="F1170" t="s">
        <v>13</v>
      </c>
      <c r="G1170" t="s">
        <v>14</v>
      </c>
      <c r="H1170">
        <v>3</v>
      </c>
      <c r="I1170">
        <v>2</v>
      </c>
      <c r="J1170">
        <v>937</v>
      </c>
      <c r="K1170">
        <v>1.0219579999999999</v>
      </c>
      <c r="L1170" t="s">
        <v>15</v>
      </c>
      <c r="M1170">
        <f>V3__67[[#This Row],[Sale Price]]/V3__67[[#This Row],[carpet_area]]</f>
        <v>1974.3863393810032</v>
      </c>
      <c r="N1170">
        <f>IF(OR(V3__67[[#This Row],[Estimated Value]]="",V3__67[[#This Row],[Estimated Value]]=0),"",V3__67[[#This Row],[Sale Price]]-V3__67[[#This Row],[Estimated Value]])</f>
        <v>886310</v>
      </c>
      <c r="O1170">
        <f>IF(OR(V3__67[[#This Row],[Estimated Value]]="",V3__67[[#This Row],[Estimated Value]]=0),"",(V3__67[[#This Row],[Sale Price]]-V3__67[[#This Row],[Estimated Value]])/V3__67[[#This Row],[Estimated Value]])</f>
        <v>0.91970446927954008</v>
      </c>
      <c r="P1170" t="str">
        <f t="shared" si="18"/>
        <v>Above Estimate</v>
      </c>
    </row>
    <row r="1171" spans="1:16" x14ac:dyDescent="0.3">
      <c r="A1171" s="1">
        <v>41022</v>
      </c>
      <c r="B1171">
        <v>2012</v>
      </c>
      <c r="C1171" t="s">
        <v>21</v>
      </c>
      <c r="D1171">
        <v>3193120</v>
      </c>
      <c r="E1171">
        <v>4800000</v>
      </c>
      <c r="F1171" t="s">
        <v>13</v>
      </c>
      <c r="G1171" t="s">
        <v>14</v>
      </c>
      <c r="H1171">
        <v>3</v>
      </c>
      <c r="I1171">
        <v>2</v>
      </c>
      <c r="J1171">
        <v>1065</v>
      </c>
      <c r="K1171">
        <v>1.0219579999999999</v>
      </c>
      <c r="L1171" t="s">
        <v>25</v>
      </c>
      <c r="M1171">
        <f>V3__67[[#This Row],[Sale Price]]/V3__67[[#This Row],[carpet_area]]</f>
        <v>4507.0422535211264</v>
      </c>
      <c r="N1171">
        <f>IF(OR(V3__67[[#This Row],[Estimated Value]]="",V3__67[[#This Row],[Estimated Value]]=0),"",V3__67[[#This Row],[Sale Price]]-V3__67[[#This Row],[Estimated Value]])</f>
        <v>1606880</v>
      </c>
      <c r="O1171">
        <f>IF(OR(V3__67[[#This Row],[Estimated Value]]="",V3__67[[#This Row],[Estimated Value]]=0),"",(V3__67[[#This Row],[Sale Price]]-V3__67[[#This Row],[Estimated Value]])/V3__67[[#This Row],[Estimated Value]])</f>
        <v>0.5032319486896828</v>
      </c>
      <c r="P1171" t="str">
        <f t="shared" si="18"/>
        <v>Above Estimate</v>
      </c>
    </row>
    <row r="1172" spans="1:16" x14ac:dyDescent="0.3">
      <c r="A1172" s="1">
        <v>41022</v>
      </c>
      <c r="B1172">
        <v>2012</v>
      </c>
      <c r="C1172" t="s">
        <v>18</v>
      </c>
      <c r="D1172">
        <v>357840</v>
      </c>
      <c r="E1172">
        <v>97590</v>
      </c>
      <c r="F1172" t="s">
        <v>13</v>
      </c>
      <c r="G1172" t="s">
        <v>14</v>
      </c>
      <c r="H1172">
        <v>3</v>
      </c>
      <c r="I1172">
        <v>1</v>
      </c>
      <c r="J1172">
        <v>997</v>
      </c>
      <c r="K1172">
        <v>1.0219579999999999</v>
      </c>
      <c r="L1172" t="s">
        <v>16</v>
      </c>
      <c r="M1172">
        <f>V3__67[[#This Row],[Sale Price]]/V3__67[[#This Row],[carpet_area]]</f>
        <v>97.883650952858574</v>
      </c>
      <c r="N1172">
        <f>IF(OR(V3__67[[#This Row],[Estimated Value]]="",V3__67[[#This Row],[Estimated Value]]=0),"",V3__67[[#This Row],[Sale Price]]-V3__67[[#This Row],[Estimated Value]])</f>
        <v>-260250</v>
      </c>
      <c r="O1172">
        <f>IF(OR(V3__67[[#This Row],[Estimated Value]]="",V3__67[[#This Row],[Estimated Value]]=0),"",(V3__67[[#This Row],[Sale Price]]-V3__67[[#This Row],[Estimated Value]])/V3__67[[#This Row],[Estimated Value]])</f>
        <v>-0.72728034875922198</v>
      </c>
      <c r="P1172" t="str">
        <f t="shared" si="18"/>
        <v>Below Estimate</v>
      </c>
    </row>
    <row r="1173" spans="1:16" x14ac:dyDescent="0.3">
      <c r="A1173" s="1">
        <v>41025</v>
      </c>
      <c r="B1173">
        <v>2012</v>
      </c>
      <c r="C1173" t="s">
        <v>12</v>
      </c>
      <c r="D1173">
        <v>82240</v>
      </c>
      <c r="E1173">
        <v>73000</v>
      </c>
      <c r="F1173" t="s">
        <v>13</v>
      </c>
      <c r="G1173" t="s">
        <v>14</v>
      </c>
      <c r="H1173">
        <v>3</v>
      </c>
      <c r="I1173">
        <v>3</v>
      </c>
      <c r="J1173">
        <v>994</v>
      </c>
      <c r="K1173">
        <v>1.0219579999999999</v>
      </c>
      <c r="L1173" t="s">
        <v>15</v>
      </c>
      <c r="M1173">
        <f>V3__67[[#This Row],[Sale Price]]/V3__67[[#This Row],[carpet_area]]</f>
        <v>73.440643863179076</v>
      </c>
      <c r="N1173">
        <f>IF(OR(V3__67[[#This Row],[Estimated Value]]="",V3__67[[#This Row],[Estimated Value]]=0),"",V3__67[[#This Row],[Sale Price]]-V3__67[[#This Row],[Estimated Value]])</f>
        <v>-9240</v>
      </c>
      <c r="O1173">
        <f>IF(OR(V3__67[[#This Row],[Estimated Value]]="",V3__67[[#This Row],[Estimated Value]]=0),"",(V3__67[[#This Row],[Sale Price]]-V3__67[[#This Row],[Estimated Value]])/V3__67[[#This Row],[Estimated Value]])</f>
        <v>-0.11235408560311284</v>
      </c>
      <c r="P1173" t="str">
        <f t="shared" si="18"/>
        <v>Below Estimate</v>
      </c>
    </row>
    <row r="1174" spans="1:16" x14ac:dyDescent="0.3">
      <c r="A1174" s="1">
        <v>41026</v>
      </c>
      <c r="B1174">
        <v>2012</v>
      </c>
      <c r="C1174" t="s">
        <v>21</v>
      </c>
      <c r="D1174">
        <v>952980</v>
      </c>
      <c r="E1174">
        <v>737500</v>
      </c>
      <c r="F1174" t="s">
        <v>13</v>
      </c>
      <c r="G1174" t="s">
        <v>14</v>
      </c>
      <c r="H1174">
        <v>3</v>
      </c>
      <c r="I1174">
        <v>1</v>
      </c>
      <c r="J1174">
        <v>914</v>
      </c>
      <c r="K1174">
        <v>1.0219579999999999</v>
      </c>
      <c r="L1174" t="s">
        <v>16</v>
      </c>
      <c r="M1174">
        <f>V3__67[[#This Row],[Sale Price]]/V3__67[[#This Row],[carpet_area]]</f>
        <v>806.8927789934354</v>
      </c>
      <c r="N1174">
        <f>IF(OR(V3__67[[#This Row],[Estimated Value]]="",V3__67[[#This Row],[Estimated Value]]=0),"",V3__67[[#This Row],[Sale Price]]-V3__67[[#This Row],[Estimated Value]])</f>
        <v>-215480</v>
      </c>
      <c r="O1174">
        <f>IF(OR(V3__67[[#This Row],[Estimated Value]]="",V3__67[[#This Row],[Estimated Value]]=0),"",(V3__67[[#This Row],[Sale Price]]-V3__67[[#This Row],[Estimated Value]])/V3__67[[#This Row],[Estimated Value]])</f>
        <v>-0.22611177569308905</v>
      </c>
      <c r="P1174" t="str">
        <f t="shared" si="18"/>
        <v>Below Estimate</v>
      </c>
    </row>
    <row r="1175" spans="1:16" x14ac:dyDescent="0.3">
      <c r="A1175" s="1">
        <v>41026</v>
      </c>
      <c r="B1175">
        <v>2012</v>
      </c>
      <c r="C1175" t="s">
        <v>26</v>
      </c>
      <c r="D1175">
        <v>1352120</v>
      </c>
      <c r="E1175">
        <v>2390000</v>
      </c>
      <c r="F1175" t="s">
        <v>13</v>
      </c>
      <c r="G1175" t="s">
        <v>14</v>
      </c>
      <c r="H1175">
        <v>3</v>
      </c>
      <c r="I1175">
        <v>2</v>
      </c>
      <c r="J1175">
        <v>914</v>
      </c>
      <c r="K1175">
        <v>1.0219579999999999</v>
      </c>
      <c r="L1175" t="s">
        <v>16</v>
      </c>
      <c r="M1175">
        <f>V3__67[[#This Row],[Sale Price]]/V3__67[[#This Row],[carpet_area]]</f>
        <v>2614.8796498905908</v>
      </c>
      <c r="N1175">
        <f>IF(OR(V3__67[[#This Row],[Estimated Value]]="",V3__67[[#This Row],[Estimated Value]]=0),"",V3__67[[#This Row],[Sale Price]]-V3__67[[#This Row],[Estimated Value]])</f>
        <v>1037880</v>
      </c>
      <c r="O1175">
        <f>IF(OR(V3__67[[#This Row],[Estimated Value]]="",V3__67[[#This Row],[Estimated Value]]=0),"",(V3__67[[#This Row],[Sale Price]]-V3__67[[#This Row],[Estimated Value]])/V3__67[[#This Row],[Estimated Value]])</f>
        <v>0.76759459219595894</v>
      </c>
      <c r="P1175" t="str">
        <f t="shared" si="18"/>
        <v>Above Estimate</v>
      </c>
    </row>
    <row r="1176" spans="1:16" x14ac:dyDescent="0.3">
      <c r="A1176" s="1">
        <v>41026</v>
      </c>
      <c r="B1176">
        <v>2012</v>
      </c>
      <c r="C1176" t="s">
        <v>17</v>
      </c>
      <c r="D1176">
        <v>138770</v>
      </c>
      <c r="E1176">
        <v>159900</v>
      </c>
      <c r="F1176" t="s">
        <v>13</v>
      </c>
      <c r="G1176" t="s">
        <v>14</v>
      </c>
      <c r="H1176">
        <v>3</v>
      </c>
      <c r="I1176">
        <v>3</v>
      </c>
      <c r="J1176">
        <v>1098</v>
      </c>
      <c r="K1176">
        <v>1.0219579999999999</v>
      </c>
      <c r="L1176" t="s">
        <v>25</v>
      </c>
      <c r="M1176">
        <f>V3__67[[#This Row],[Sale Price]]/V3__67[[#This Row],[carpet_area]]</f>
        <v>145.62841530054644</v>
      </c>
      <c r="N1176">
        <f>IF(OR(V3__67[[#This Row],[Estimated Value]]="",V3__67[[#This Row],[Estimated Value]]=0),"",V3__67[[#This Row],[Sale Price]]-V3__67[[#This Row],[Estimated Value]])</f>
        <v>21130</v>
      </c>
      <c r="O1176">
        <f>IF(OR(V3__67[[#This Row],[Estimated Value]]="",V3__67[[#This Row],[Estimated Value]]=0),"",(V3__67[[#This Row],[Sale Price]]-V3__67[[#This Row],[Estimated Value]])/V3__67[[#This Row],[Estimated Value]])</f>
        <v>0.1522663399870289</v>
      </c>
      <c r="P1176" t="str">
        <f t="shared" si="18"/>
        <v>Above Estimate</v>
      </c>
    </row>
    <row r="1177" spans="1:16" x14ac:dyDescent="0.3">
      <c r="A1177" s="1">
        <v>41027</v>
      </c>
      <c r="B1177">
        <v>2012</v>
      </c>
      <c r="C1177" t="s">
        <v>26</v>
      </c>
      <c r="D1177">
        <v>385910</v>
      </c>
      <c r="E1177">
        <v>380000</v>
      </c>
      <c r="F1177" t="s">
        <v>13</v>
      </c>
      <c r="G1177" t="s">
        <v>14</v>
      </c>
      <c r="H1177">
        <v>3</v>
      </c>
      <c r="I1177">
        <v>1</v>
      </c>
      <c r="J1177">
        <v>984</v>
      </c>
      <c r="K1177">
        <v>1.0219579999999999</v>
      </c>
      <c r="L1177" t="s">
        <v>15</v>
      </c>
      <c r="M1177">
        <f>V3__67[[#This Row],[Sale Price]]/V3__67[[#This Row],[carpet_area]]</f>
        <v>386.17886178861789</v>
      </c>
      <c r="N1177">
        <f>IF(OR(V3__67[[#This Row],[Estimated Value]]="",V3__67[[#This Row],[Estimated Value]]=0),"",V3__67[[#This Row],[Sale Price]]-V3__67[[#This Row],[Estimated Value]])</f>
        <v>-5910</v>
      </c>
      <c r="O1177">
        <f>IF(OR(V3__67[[#This Row],[Estimated Value]]="",V3__67[[#This Row],[Estimated Value]]=0),"",(V3__67[[#This Row],[Sale Price]]-V3__67[[#This Row],[Estimated Value]])/V3__67[[#This Row],[Estimated Value]])</f>
        <v>-1.5314451556062295E-2</v>
      </c>
      <c r="P1177" t="str">
        <f t="shared" si="18"/>
        <v>Below Estimate</v>
      </c>
    </row>
    <row r="1178" spans="1:16" x14ac:dyDescent="0.3">
      <c r="A1178" s="1">
        <v>41027</v>
      </c>
      <c r="B1178">
        <v>2012</v>
      </c>
      <c r="C1178" t="s">
        <v>18</v>
      </c>
      <c r="D1178">
        <v>321930</v>
      </c>
      <c r="E1178">
        <v>345000</v>
      </c>
      <c r="F1178" t="s">
        <v>13</v>
      </c>
      <c r="G1178" t="s">
        <v>14</v>
      </c>
      <c r="H1178">
        <v>3</v>
      </c>
      <c r="I1178">
        <v>2</v>
      </c>
      <c r="J1178">
        <v>992</v>
      </c>
      <c r="K1178">
        <v>1.0219579999999999</v>
      </c>
      <c r="L1178" t="s">
        <v>16</v>
      </c>
      <c r="M1178">
        <f>V3__67[[#This Row],[Sale Price]]/V3__67[[#This Row],[carpet_area]]</f>
        <v>347.78225806451616</v>
      </c>
      <c r="N1178">
        <f>IF(OR(V3__67[[#This Row],[Estimated Value]]="",V3__67[[#This Row],[Estimated Value]]=0),"",V3__67[[#This Row],[Sale Price]]-V3__67[[#This Row],[Estimated Value]])</f>
        <v>23070</v>
      </c>
      <c r="O1178">
        <f>IF(OR(V3__67[[#This Row],[Estimated Value]]="",V3__67[[#This Row],[Estimated Value]]=0),"",(V3__67[[#This Row],[Sale Price]]-V3__67[[#This Row],[Estimated Value]])/V3__67[[#This Row],[Estimated Value]])</f>
        <v>7.1661541328860309E-2</v>
      </c>
      <c r="P1178" t="str">
        <f t="shared" si="18"/>
        <v>Above Estimate</v>
      </c>
    </row>
    <row r="1179" spans="1:16" x14ac:dyDescent="0.3">
      <c r="A1179" s="1">
        <v>41028</v>
      </c>
      <c r="B1179">
        <v>2012</v>
      </c>
      <c r="C1179" t="s">
        <v>21</v>
      </c>
      <c r="D1179">
        <v>2458820</v>
      </c>
      <c r="E1179">
        <v>3200000</v>
      </c>
      <c r="F1179" t="s">
        <v>13</v>
      </c>
      <c r="G1179" t="s">
        <v>14</v>
      </c>
      <c r="H1179">
        <v>3</v>
      </c>
      <c r="I1179">
        <v>3</v>
      </c>
      <c r="J1179">
        <v>1023</v>
      </c>
      <c r="K1179">
        <v>1.0219579999999999</v>
      </c>
      <c r="L1179" t="s">
        <v>25</v>
      </c>
      <c r="M1179">
        <f>V3__67[[#This Row],[Sale Price]]/V3__67[[#This Row],[carpet_area]]</f>
        <v>3128.0547409579667</v>
      </c>
      <c r="N1179">
        <f>IF(OR(V3__67[[#This Row],[Estimated Value]]="",V3__67[[#This Row],[Estimated Value]]=0),"",V3__67[[#This Row],[Sale Price]]-V3__67[[#This Row],[Estimated Value]])</f>
        <v>741180</v>
      </c>
      <c r="O1179">
        <f>IF(OR(V3__67[[#This Row],[Estimated Value]]="",V3__67[[#This Row],[Estimated Value]]=0),"",(V3__67[[#This Row],[Sale Price]]-V3__67[[#This Row],[Estimated Value]])/V3__67[[#This Row],[Estimated Value]])</f>
        <v>0.3014372747903466</v>
      </c>
      <c r="P1179" t="str">
        <f t="shared" si="18"/>
        <v>Above Estimate</v>
      </c>
    </row>
    <row r="1180" spans="1:16" x14ac:dyDescent="0.3">
      <c r="A1180" s="1">
        <v>41029</v>
      </c>
      <c r="B1180">
        <v>2012</v>
      </c>
      <c r="C1180" t="s">
        <v>26</v>
      </c>
      <c r="D1180">
        <v>366450</v>
      </c>
      <c r="E1180">
        <v>430000</v>
      </c>
      <c r="F1180" t="s">
        <v>13</v>
      </c>
      <c r="G1180" t="s">
        <v>14</v>
      </c>
      <c r="H1180">
        <v>3</v>
      </c>
      <c r="I1180">
        <v>3</v>
      </c>
      <c r="J1180">
        <v>1095</v>
      </c>
      <c r="K1180">
        <v>1.0219579999999999</v>
      </c>
      <c r="L1180" t="s">
        <v>16</v>
      </c>
      <c r="M1180">
        <f>V3__67[[#This Row],[Sale Price]]/V3__67[[#This Row],[carpet_area]]</f>
        <v>392.69406392694066</v>
      </c>
      <c r="N1180">
        <f>IF(OR(V3__67[[#This Row],[Estimated Value]]="",V3__67[[#This Row],[Estimated Value]]=0),"",V3__67[[#This Row],[Sale Price]]-V3__67[[#This Row],[Estimated Value]])</f>
        <v>63550</v>
      </c>
      <c r="O1180">
        <f>IF(OR(V3__67[[#This Row],[Estimated Value]]="",V3__67[[#This Row],[Estimated Value]]=0),"",(V3__67[[#This Row],[Sale Price]]-V3__67[[#This Row],[Estimated Value]])/V3__67[[#This Row],[Estimated Value]])</f>
        <v>0.17342065766134535</v>
      </c>
      <c r="P1180" t="str">
        <f t="shared" si="18"/>
        <v>Above Estimate</v>
      </c>
    </row>
    <row r="1181" spans="1:16" x14ac:dyDescent="0.3">
      <c r="A1181" s="1">
        <v>41032</v>
      </c>
      <c r="B1181">
        <v>2012</v>
      </c>
      <c r="C1181" t="s">
        <v>17</v>
      </c>
      <c r="D1181">
        <v>220630</v>
      </c>
      <c r="E1181">
        <v>280000</v>
      </c>
      <c r="F1181" t="s">
        <v>13</v>
      </c>
      <c r="G1181" t="s">
        <v>14</v>
      </c>
      <c r="H1181">
        <v>3</v>
      </c>
      <c r="I1181">
        <v>3</v>
      </c>
      <c r="J1181">
        <v>997</v>
      </c>
      <c r="K1181">
        <v>1.0219579999999999</v>
      </c>
      <c r="L1181" t="s">
        <v>16</v>
      </c>
      <c r="M1181">
        <f>V3__67[[#This Row],[Sale Price]]/V3__67[[#This Row],[carpet_area]]</f>
        <v>280.84252758274823</v>
      </c>
      <c r="N1181">
        <f>IF(OR(V3__67[[#This Row],[Estimated Value]]="",V3__67[[#This Row],[Estimated Value]]=0),"",V3__67[[#This Row],[Sale Price]]-V3__67[[#This Row],[Estimated Value]])</f>
        <v>59370</v>
      </c>
      <c r="O1181">
        <f>IF(OR(V3__67[[#This Row],[Estimated Value]]="",V3__67[[#This Row],[Estimated Value]]=0),"",(V3__67[[#This Row],[Sale Price]]-V3__67[[#This Row],[Estimated Value]])/V3__67[[#This Row],[Estimated Value]])</f>
        <v>0.26909305171554188</v>
      </c>
      <c r="P1181" t="str">
        <f t="shared" si="18"/>
        <v>Above Estimate</v>
      </c>
    </row>
    <row r="1182" spans="1:16" x14ac:dyDescent="0.3">
      <c r="A1182" s="1">
        <v>41032</v>
      </c>
      <c r="B1182">
        <v>2012</v>
      </c>
      <c r="C1182" t="s">
        <v>21</v>
      </c>
      <c r="D1182">
        <v>1221850</v>
      </c>
      <c r="E1182">
        <v>1560000</v>
      </c>
      <c r="F1182" t="s">
        <v>13</v>
      </c>
      <c r="G1182" t="s">
        <v>14</v>
      </c>
      <c r="H1182">
        <v>3</v>
      </c>
      <c r="I1182">
        <v>2</v>
      </c>
      <c r="J1182">
        <v>902</v>
      </c>
      <c r="K1182">
        <v>1.0219579999999999</v>
      </c>
      <c r="L1182" t="s">
        <v>25</v>
      </c>
      <c r="M1182">
        <f>V3__67[[#This Row],[Sale Price]]/V3__67[[#This Row],[carpet_area]]</f>
        <v>1729.490022172949</v>
      </c>
      <c r="N1182">
        <f>IF(OR(V3__67[[#This Row],[Estimated Value]]="",V3__67[[#This Row],[Estimated Value]]=0),"",V3__67[[#This Row],[Sale Price]]-V3__67[[#This Row],[Estimated Value]])</f>
        <v>338150</v>
      </c>
      <c r="O1182">
        <f>IF(OR(V3__67[[#This Row],[Estimated Value]]="",V3__67[[#This Row],[Estimated Value]]=0),"",(V3__67[[#This Row],[Sale Price]]-V3__67[[#This Row],[Estimated Value]])/V3__67[[#This Row],[Estimated Value]])</f>
        <v>0.27675246552359128</v>
      </c>
      <c r="P1182" t="str">
        <f t="shared" si="18"/>
        <v>Above Estimate</v>
      </c>
    </row>
    <row r="1183" spans="1:16" x14ac:dyDescent="0.3">
      <c r="A1183" s="1">
        <v>41032</v>
      </c>
      <c r="B1183">
        <v>2012</v>
      </c>
      <c r="C1183" t="s">
        <v>26</v>
      </c>
      <c r="D1183">
        <v>229880</v>
      </c>
      <c r="E1183">
        <v>269900</v>
      </c>
      <c r="F1183" t="s">
        <v>19</v>
      </c>
      <c r="G1183" t="s">
        <v>20</v>
      </c>
      <c r="H1183">
        <v>4</v>
      </c>
      <c r="I1183">
        <v>2</v>
      </c>
      <c r="J1183">
        <v>1428</v>
      </c>
      <c r="K1183">
        <v>1.0219579999999999</v>
      </c>
      <c r="L1183" t="s">
        <v>15</v>
      </c>
      <c r="M1183">
        <f>V3__67[[#This Row],[Sale Price]]/V3__67[[#This Row],[carpet_area]]</f>
        <v>189.00560224089637</v>
      </c>
      <c r="N1183">
        <f>IF(OR(V3__67[[#This Row],[Estimated Value]]="",V3__67[[#This Row],[Estimated Value]]=0),"",V3__67[[#This Row],[Sale Price]]-V3__67[[#This Row],[Estimated Value]])</f>
        <v>40020</v>
      </c>
      <c r="O1183">
        <f>IF(OR(V3__67[[#This Row],[Estimated Value]]="",V3__67[[#This Row],[Estimated Value]]=0),"",(V3__67[[#This Row],[Sale Price]]-V3__67[[#This Row],[Estimated Value]])/V3__67[[#This Row],[Estimated Value]])</f>
        <v>0.17409082999825995</v>
      </c>
      <c r="P1183" t="str">
        <f t="shared" si="18"/>
        <v>Above Estimate</v>
      </c>
    </row>
    <row r="1184" spans="1:16" x14ac:dyDescent="0.3">
      <c r="A1184" s="1">
        <v>41032</v>
      </c>
      <c r="B1184">
        <v>2012</v>
      </c>
      <c r="C1184" t="s">
        <v>17</v>
      </c>
      <c r="D1184">
        <v>287480</v>
      </c>
      <c r="E1184">
        <v>320000</v>
      </c>
      <c r="F1184" t="s">
        <v>13</v>
      </c>
      <c r="G1184" t="s">
        <v>14</v>
      </c>
      <c r="H1184">
        <v>3</v>
      </c>
      <c r="I1184">
        <v>3</v>
      </c>
      <c r="J1184">
        <v>1015</v>
      </c>
      <c r="K1184">
        <v>1.0219579999999999</v>
      </c>
      <c r="L1184" t="s">
        <v>15</v>
      </c>
      <c r="M1184">
        <f>V3__67[[#This Row],[Sale Price]]/V3__67[[#This Row],[carpet_area]]</f>
        <v>315.27093596059115</v>
      </c>
      <c r="N1184">
        <f>IF(OR(V3__67[[#This Row],[Estimated Value]]="",V3__67[[#This Row],[Estimated Value]]=0),"",V3__67[[#This Row],[Sale Price]]-V3__67[[#This Row],[Estimated Value]])</f>
        <v>32520</v>
      </c>
      <c r="O1184">
        <f>IF(OR(V3__67[[#This Row],[Estimated Value]]="",V3__67[[#This Row],[Estimated Value]]=0),"",(V3__67[[#This Row],[Sale Price]]-V3__67[[#This Row],[Estimated Value]])/V3__67[[#This Row],[Estimated Value]])</f>
        <v>0.11312091275914846</v>
      </c>
      <c r="P1184" t="str">
        <f t="shared" si="18"/>
        <v>Above Estimate</v>
      </c>
    </row>
    <row r="1185" spans="1:16" x14ac:dyDescent="0.3">
      <c r="A1185" s="1">
        <v>41032</v>
      </c>
      <c r="B1185">
        <v>2012</v>
      </c>
      <c r="C1185" t="s">
        <v>17</v>
      </c>
      <c r="D1185">
        <v>144400</v>
      </c>
      <c r="E1185">
        <v>178500</v>
      </c>
      <c r="F1185" t="s">
        <v>13</v>
      </c>
      <c r="G1185" t="s">
        <v>14</v>
      </c>
      <c r="H1185">
        <v>3</v>
      </c>
      <c r="I1185">
        <v>1</v>
      </c>
      <c r="J1185">
        <v>1029</v>
      </c>
      <c r="K1185">
        <v>1.0219579999999999</v>
      </c>
      <c r="L1185" t="s">
        <v>25</v>
      </c>
      <c r="M1185">
        <f>V3__67[[#This Row],[Sale Price]]/V3__67[[#This Row],[carpet_area]]</f>
        <v>173.46938775510205</v>
      </c>
      <c r="N1185">
        <f>IF(OR(V3__67[[#This Row],[Estimated Value]]="",V3__67[[#This Row],[Estimated Value]]=0),"",V3__67[[#This Row],[Sale Price]]-V3__67[[#This Row],[Estimated Value]])</f>
        <v>34100</v>
      </c>
      <c r="O1185">
        <f>IF(OR(V3__67[[#This Row],[Estimated Value]]="",V3__67[[#This Row],[Estimated Value]]=0),"",(V3__67[[#This Row],[Sale Price]]-V3__67[[#This Row],[Estimated Value]])/V3__67[[#This Row],[Estimated Value]])</f>
        <v>0.23614958448753462</v>
      </c>
      <c r="P1185" t="str">
        <f t="shared" si="18"/>
        <v>Above Estimate</v>
      </c>
    </row>
    <row r="1186" spans="1:16" x14ac:dyDescent="0.3">
      <c r="A1186" s="1">
        <v>41032</v>
      </c>
      <c r="B1186">
        <v>2012</v>
      </c>
      <c r="C1186" t="s">
        <v>30</v>
      </c>
      <c r="D1186">
        <v>431820</v>
      </c>
      <c r="E1186">
        <v>553000</v>
      </c>
      <c r="F1186" t="s">
        <v>13</v>
      </c>
      <c r="G1186" t="s">
        <v>14</v>
      </c>
      <c r="H1186">
        <v>3</v>
      </c>
      <c r="I1186">
        <v>2</v>
      </c>
      <c r="J1186">
        <v>1024</v>
      </c>
      <c r="K1186">
        <v>1.0219579999999999</v>
      </c>
      <c r="L1186" t="s">
        <v>22</v>
      </c>
      <c r="M1186">
        <f>V3__67[[#This Row],[Sale Price]]/V3__67[[#This Row],[carpet_area]]</f>
        <v>540.0390625</v>
      </c>
      <c r="N1186">
        <f>IF(OR(V3__67[[#This Row],[Estimated Value]]="",V3__67[[#This Row],[Estimated Value]]=0),"",V3__67[[#This Row],[Sale Price]]-V3__67[[#This Row],[Estimated Value]])</f>
        <v>121180</v>
      </c>
      <c r="O1186">
        <f>IF(OR(V3__67[[#This Row],[Estimated Value]]="",V3__67[[#This Row],[Estimated Value]]=0),"",(V3__67[[#This Row],[Sale Price]]-V3__67[[#This Row],[Estimated Value]])/V3__67[[#This Row],[Estimated Value]])</f>
        <v>0.28062618683710805</v>
      </c>
      <c r="P1186" t="str">
        <f t="shared" si="18"/>
        <v>Above Estimate</v>
      </c>
    </row>
    <row r="1187" spans="1:16" x14ac:dyDescent="0.3">
      <c r="A1187" s="1">
        <v>41033</v>
      </c>
      <c r="B1187">
        <v>2012</v>
      </c>
      <c r="C1187" t="s">
        <v>30</v>
      </c>
      <c r="D1187">
        <v>449140</v>
      </c>
      <c r="E1187">
        <v>125000</v>
      </c>
      <c r="F1187" t="s">
        <v>13</v>
      </c>
      <c r="G1187" t="s">
        <v>14</v>
      </c>
      <c r="H1187">
        <v>3</v>
      </c>
      <c r="I1187">
        <v>1</v>
      </c>
      <c r="J1187">
        <v>1055</v>
      </c>
      <c r="K1187">
        <v>1.0219579999999999</v>
      </c>
      <c r="L1187" t="s">
        <v>25</v>
      </c>
      <c r="M1187">
        <f>V3__67[[#This Row],[Sale Price]]/V3__67[[#This Row],[carpet_area]]</f>
        <v>118.48341232227489</v>
      </c>
      <c r="N1187">
        <f>IF(OR(V3__67[[#This Row],[Estimated Value]]="",V3__67[[#This Row],[Estimated Value]]=0),"",V3__67[[#This Row],[Sale Price]]-V3__67[[#This Row],[Estimated Value]])</f>
        <v>-324140</v>
      </c>
      <c r="O1187">
        <f>IF(OR(V3__67[[#This Row],[Estimated Value]]="",V3__67[[#This Row],[Estimated Value]]=0),"",(V3__67[[#This Row],[Sale Price]]-V3__67[[#This Row],[Estimated Value]])/V3__67[[#This Row],[Estimated Value]])</f>
        <v>-0.72169034154161282</v>
      </c>
      <c r="P1187" t="str">
        <f t="shared" si="18"/>
        <v>Below Estimate</v>
      </c>
    </row>
    <row r="1188" spans="1:16" x14ac:dyDescent="0.3">
      <c r="A1188" s="1">
        <v>41033</v>
      </c>
      <c r="B1188">
        <v>2012</v>
      </c>
      <c r="C1188" t="s">
        <v>29</v>
      </c>
      <c r="D1188">
        <v>147300</v>
      </c>
      <c r="E1188">
        <v>242000</v>
      </c>
      <c r="F1188" t="s">
        <v>13</v>
      </c>
      <c r="G1188" t="s">
        <v>14</v>
      </c>
      <c r="H1188">
        <v>3</v>
      </c>
      <c r="I1188">
        <v>2</v>
      </c>
      <c r="J1188">
        <v>911</v>
      </c>
      <c r="K1188">
        <v>1.0219579999999999</v>
      </c>
      <c r="L1188" t="s">
        <v>22</v>
      </c>
      <c r="M1188">
        <f>V3__67[[#This Row],[Sale Price]]/V3__67[[#This Row],[carpet_area]]</f>
        <v>265.64215148188805</v>
      </c>
      <c r="N1188">
        <f>IF(OR(V3__67[[#This Row],[Estimated Value]]="",V3__67[[#This Row],[Estimated Value]]=0),"",V3__67[[#This Row],[Sale Price]]-V3__67[[#This Row],[Estimated Value]])</f>
        <v>94700</v>
      </c>
      <c r="O1188">
        <f>IF(OR(V3__67[[#This Row],[Estimated Value]]="",V3__67[[#This Row],[Estimated Value]]=0),"",(V3__67[[#This Row],[Sale Price]]-V3__67[[#This Row],[Estimated Value]])/V3__67[[#This Row],[Estimated Value]])</f>
        <v>0.6429056347589952</v>
      </c>
      <c r="P1188" t="str">
        <f t="shared" si="18"/>
        <v>Above Estimate</v>
      </c>
    </row>
    <row r="1189" spans="1:16" x14ac:dyDescent="0.3">
      <c r="A1189" s="1">
        <v>41034</v>
      </c>
      <c r="B1189">
        <v>2012</v>
      </c>
      <c r="C1189" t="s">
        <v>18</v>
      </c>
      <c r="D1189">
        <v>695870</v>
      </c>
      <c r="E1189">
        <v>750000</v>
      </c>
      <c r="F1189" t="s">
        <v>13</v>
      </c>
      <c r="G1189" t="s">
        <v>14</v>
      </c>
      <c r="H1189">
        <v>3</v>
      </c>
      <c r="I1189">
        <v>3</v>
      </c>
      <c r="J1189">
        <v>1020</v>
      </c>
      <c r="K1189">
        <v>1.0219579999999999</v>
      </c>
      <c r="L1189" t="s">
        <v>16</v>
      </c>
      <c r="M1189">
        <f>V3__67[[#This Row],[Sale Price]]/V3__67[[#This Row],[carpet_area]]</f>
        <v>735.29411764705878</v>
      </c>
      <c r="N1189">
        <f>IF(OR(V3__67[[#This Row],[Estimated Value]]="",V3__67[[#This Row],[Estimated Value]]=0),"",V3__67[[#This Row],[Sale Price]]-V3__67[[#This Row],[Estimated Value]])</f>
        <v>54130</v>
      </c>
      <c r="O1189">
        <f>IF(OR(V3__67[[#This Row],[Estimated Value]]="",V3__67[[#This Row],[Estimated Value]]=0),"",(V3__67[[#This Row],[Sale Price]]-V3__67[[#This Row],[Estimated Value]])/V3__67[[#This Row],[Estimated Value]])</f>
        <v>7.7787517783494048E-2</v>
      </c>
      <c r="P1189" t="str">
        <f t="shared" si="18"/>
        <v>Above Estimate</v>
      </c>
    </row>
    <row r="1190" spans="1:16" x14ac:dyDescent="0.3">
      <c r="A1190" s="1">
        <v>41034</v>
      </c>
      <c r="B1190">
        <v>2012</v>
      </c>
      <c r="C1190" t="s">
        <v>17</v>
      </c>
      <c r="D1190">
        <v>165610</v>
      </c>
      <c r="E1190">
        <v>225000</v>
      </c>
      <c r="F1190" t="s">
        <v>19</v>
      </c>
      <c r="G1190" t="s">
        <v>20</v>
      </c>
      <c r="H1190">
        <v>4</v>
      </c>
      <c r="I1190">
        <v>4</v>
      </c>
      <c r="J1190">
        <v>1458</v>
      </c>
      <c r="K1190">
        <v>1.0219579999999999</v>
      </c>
      <c r="L1190" t="s">
        <v>16</v>
      </c>
      <c r="M1190">
        <f>V3__67[[#This Row],[Sale Price]]/V3__67[[#This Row],[carpet_area]]</f>
        <v>154.32098765432099</v>
      </c>
      <c r="N1190">
        <f>IF(OR(V3__67[[#This Row],[Estimated Value]]="",V3__67[[#This Row],[Estimated Value]]=0),"",V3__67[[#This Row],[Sale Price]]-V3__67[[#This Row],[Estimated Value]])</f>
        <v>59390</v>
      </c>
      <c r="O1190">
        <f>IF(OR(V3__67[[#This Row],[Estimated Value]]="",V3__67[[#This Row],[Estimated Value]]=0),"",(V3__67[[#This Row],[Sale Price]]-V3__67[[#This Row],[Estimated Value]])/V3__67[[#This Row],[Estimated Value]])</f>
        <v>0.35861361028923372</v>
      </c>
      <c r="P1190" t="str">
        <f t="shared" si="18"/>
        <v>Above Estimate</v>
      </c>
    </row>
    <row r="1191" spans="1:16" x14ac:dyDescent="0.3">
      <c r="A1191" s="1">
        <v>41036</v>
      </c>
      <c r="B1191">
        <v>2012</v>
      </c>
      <c r="C1191" t="s">
        <v>26</v>
      </c>
      <c r="D1191">
        <v>227850</v>
      </c>
      <c r="E1191">
        <v>230000</v>
      </c>
      <c r="F1191" t="s">
        <v>13</v>
      </c>
      <c r="G1191" t="s">
        <v>14</v>
      </c>
      <c r="H1191">
        <v>3</v>
      </c>
      <c r="I1191">
        <v>2</v>
      </c>
      <c r="J1191">
        <v>971</v>
      </c>
      <c r="K1191">
        <v>1.0219579999999999</v>
      </c>
      <c r="L1191" t="s">
        <v>15</v>
      </c>
      <c r="M1191">
        <f>V3__67[[#This Row],[Sale Price]]/V3__67[[#This Row],[carpet_area]]</f>
        <v>236.8692070030896</v>
      </c>
      <c r="N1191">
        <f>IF(OR(V3__67[[#This Row],[Estimated Value]]="",V3__67[[#This Row],[Estimated Value]]=0),"",V3__67[[#This Row],[Sale Price]]-V3__67[[#This Row],[Estimated Value]])</f>
        <v>2150</v>
      </c>
      <c r="O1191">
        <f>IF(OR(V3__67[[#This Row],[Estimated Value]]="",V3__67[[#This Row],[Estimated Value]]=0),"",(V3__67[[#This Row],[Sale Price]]-V3__67[[#This Row],[Estimated Value]])/V3__67[[#This Row],[Estimated Value]])</f>
        <v>9.4360324775071315E-3</v>
      </c>
      <c r="P1191" t="str">
        <f t="shared" si="18"/>
        <v>Above Estimate</v>
      </c>
    </row>
    <row r="1192" spans="1:16" x14ac:dyDescent="0.3">
      <c r="A1192" s="1">
        <v>41039</v>
      </c>
      <c r="B1192">
        <v>2012</v>
      </c>
      <c r="C1192" t="s">
        <v>17</v>
      </c>
      <c r="D1192">
        <v>111970</v>
      </c>
      <c r="E1192">
        <v>91000</v>
      </c>
      <c r="F1192" t="s">
        <v>13</v>
      </c>
      <c r="G1192" t="s">
        <v>14</v>
      </c>
      <c r="H1192">
        <v>3</v>
      </c>
      <c r="I1192">
        <v>2</v>
      </c>
      <c r="J1192">
        <v>922</v>
      </c>
      <c r="K1192">
        <v>1.0219579999999999</v>
      </c>
      <c r="L1192" t="s">
        <v>22</v>
      </c>
      <c r="M1192">
        <f>V3__67[[#This Row],[Sale Price]]/V3__67[[#This Row],[carpet_area]]</f>
        <v>98.698481561822121</v>
      </c>
      <c r="N1192">
        <f>IF(OR(V3__67[[#This Row],[Estimated Value]]="",V3__67[[#This Row],[Estimated Value]]=0),"",V3__67[[#This Row],[Sale Price]]-V3__67[[#This Row],[Estimated Value]])</f>
        <v>-20970</v>
      </c>
      <c r="O1192">
        <f>IF(OR(V3__67[[#This Row],[Estimated Value]]="",V3__67[[#This Row],[Estimated Value]]=0),"",(V3__67[[#This Row],[Sale Price]]-V3__67[[#This Row],[Estimated Value]])/V3__67[[#This Row],[Estimated Value]])</f>
        <v>-0.1872823077610074</v>
      </c>
      <c r="P1192" t="str">
        <f t="shared" si="18"/>
        <v>Below Estimate</v>
      </c>
    </row>
    <row r="1193" spans="1:16" x14ac:dyDescent="0.3">
      <c r="A1193" s="1">
        <v>41039</v>
      </c>
      <c r="B1193">
        <v>2012</v>
      </c>
      <c r="C1193" t="s">
        <v>12</v>
      </c>
      <c r="D1193">
        <v>135860</v>
      </c>
      <c r="E1193">
        <v>110000</v>
      </c>
      <c r="F1193" t="s">
        <v>19</v>
      </c>
      <c r="G1193" t="s">
        <v>20</v>
      </c>
      <c r="H1193">
        <v>4</v>
      </c>
      <c r="I1193">
        <v>4</v>
      </c>
      <c r="J1193">
        <v>1256</v>
      </c>
      <c r="K1193">
        <v>1.0219579999999999</v>
      </c>
      <c r="L1193" t="s">
        <v>16</v>
      </c>
      <c r="M1193">
        <f>V3__67[[#This Row],[Sale Price]]/V3__67[[#This Row],[carpet_area]]</f>
        <v>87.579617834394909</v>
      </c>
      <c r="N1193">
        <f>IF(OR(V3__67[[#This Row],[Estimated Value]]="",V3__67[[#This Row],[Estimated Value]]=0),"",V3__67[[#This Row],[Sale Price]]-V3__67[[#This Row],[Estimated Value]])</f>
        <v>-25860</v>
      </c>
      <c r="O1193">
        <f>IF(OR(V3__67[[#This Row],[Estimated Value]]="",V3__67[[#This Row],[Estimated Value]]=0),"",(V3__67[[#This Row],[Sale Price]]-V3__67[[#This Row],[Estimated Value]])/V3__67[[#This Row],[Estimated Value]])</f>
        <v>-0.19034300014721037</v>
      </c>
      <c r="P1193" t="str">
        <f t="shared" si="18"/>
        <v>Below Estimate</v>
      </c>
    </row>
    <row r="1194" spans="1:16" x14ac:dyDescent="0.3">
      <c r="A1194" s="1">
        <v>41039</v>
      </c>
      <c r="B1194">
        <v>2012</v>
      </c>
      <c r="C1194" t="s">
        <v>18</v>
      </c>
      <c r="D1194">
        <v>266560</v>
      </c>
      <c r="E1194">
        <v>359000</v>
      </c>
      <c r="F1194" t="s">
        <v>23</v>
      </c>
      <c r="G1194" t="s">
        <v>24</v>
      </c>
      <c r="H1194">
        <v>6</v>
      </c>
      <c r="I1194">
        <v>4</v>
      </c>
      <c r="J1194">
        <v>2175</v>
      </c>
      <c r="K1194">
        <v>1.0219579999999999</v>
      </c>
      <c r="L1194" t="s">
        <v>25</v>
      </c>
      <c r="M1194">
        <f>V3__67[[#This Row],[Sale Price]]/V3__67[[#This Row],[carpet_area]]</f>
        <v>165.05747126436782</v>
      </c>
      <c r="N1194">
        <f>IF(OR(V3__67[[#This Row],[Estimated Value]]="",V3__67[[#This Row],[Estimated Value]]=0),"",V3__67[[#This Row],[Sale Price]]-V3__67[[#This Row],[Estimated Value]])</f>
        <v>92440</v>
      </c>
      <c r="O1194">
        <f>IF(OR(V3__67[[#This Row],[Estimated Value]]="",V3__67[[#This Row],[Estimated Value]]=0),"",(V3__67[[#This Row],[Sale Price]]-V3__67[[#This Row],[Estimated Value]])/V3__67[[#This Row],[Estimated Value]])</f>
        <v>0.3467887154861945</v>
      </c>
      <c r="P1194" t="str">
        <f t="shared" si="18"/>
        <v>Above Estimate</v>
      </c>
    </row>
    <row r="1195" spans="1:16" x14ac:dyDescent="0.3">
      <c r="A1195" s="1">
        <v>41040</v>
      </c>
      <c r="B1195">
        <v>2012</v>
      </c>
      <c r="C1195" t="s">
        <v>12</v>
      </c>
      <c r="D1195">
        <v>110080</v>
      </c>
      <c r="E1195">
        <v>20000</v>
      </c>
      <c r="F1195" t="s">
        <v>19</v>
      </c>
      <c r="G1195" t="s">
        <v>20</v>
      </c>
      <c r="H1195">
        <v>4</v>
      </c>
      <c r="I1195">
        <v>2</v>
      </c>
      <c r="J1195">
        <v>1433</v>
      </c>
      <c r="K1195">
        <v>1.0219579999999999</v>
      </c>
      <c r="L1195" t="s">
        <v>15</v>
      </c>
      <c r="M1195">
        <f>V3__67[[#This Row],[Sale Price]]/V3__67[[#This Row],[carpet_area]]</f>
        <v>13.956734124214934</v>
      </c>
      <c r="N1195">
        <f>IF(OR(V3__67[[#This Row],[Estimated Value]]="",V3__67[[#This Row],[Estimated Value]]=0),"",V3__67[[#This Row],[Sale Price]]-V3__67[[#This Row],[Estimated Value]])</f>
        <v>-90080</v>
      </c>
      <c r="O1195">
        <f>IF(OR(V3__67[[#This Row],[Estimated Value]]="",V3__67[[#This Row],[Estimated Value]]=0),"",(V3__67[[#This Row],[Sale Price]]-V3__67[[#This Row],[Estimated Value]])/V3__67[[#This Row],[Estimated Value]])</f>
        <v>-0.8183139534883721</v>
      </c>
      <c r="P1195" t="str">
        <f t="shared" si="18"/>
        <v>Below Estimate</v>
      </c>
    </row>
    <row r="1196" spans="1:16" x14ac:dyDescent="0.3">
      <c r="A1196" s="1">
        <v>41041</v>
      </c>
      <c r="B1196">
        <v>2012</v>
      </c>
      <c r="C1196" t="s">
        <v>17</v>
      </c>
      <c r="D1196">
        <v>176210</v>
      </c>
      <c r="E1196">
        <v>82500</v>
      </c>
      <c r="F1196" t="s">
        <v>19</v>
      </c>
      <c r="G1196" t="s">
        <v>20</v>
      </c>
      <c r="H1196">
        <v>4</v>
      </c>
      <c r="I1196">
        <v>2</v>
      </c>
      <c r="J1196">
        <v>1399</v>
      </c>
      <c r="K1196">
        <v>1.0219579999999999</v>
      </c>
      <c r="L1196" t="s">
        <v>25</v>
      </c>
      <c r="M1196">
        <f>V3__67[[#This Row],[Sale Price]]/V3__67[[#This Row],[carpet_area]]</f>
        <v>58.970693352394569</v>
      </c>
      <c r="N1196">
        <f>IF(OR(V3__67[[#This Row],[Estimated Value]]="",V3__67[[#This Row],[Estimated Value]]=0),"",V3__67[[#This Row],[Sale Price]]-V3__67[[#This Row],[Estimated Value]])</f>
        <v>-93710</v>
      </c>
      <c r="O1196">
        <f>IF(OR(V3__67[[#This Row],[Estimated Value]]="",V3__67[[#This Row],[Estimated Value]]=0),"",(V3__67[[#This Row],[Sale Price]]-V3__67[[#This Row],[Estimated Value]])/V3__67[[#This Row],[Estimated Value]])</f>
        <v>-0.53180863742125872</v>
      </c>
      <c r="P1196" t="str">
        <f t="shared" si="18"/>
        <v>Below Estimate</v>
      </c>
    </row>
    <row r="1197" spans="1:16" x14ac:dyDescent="0.3">
      <c r="A1197" s="1">
        <v>41042</v>
      </c>
      <c r="B1197">
        <v>2012</v>
      </c>
      <c r="C1197" t="s">
        <v>12</v>
      </c>
      <c r="D1197">
        <v>105050</v>
      </c>
      <c r="E1197">
        <v>133000</v>
      </c>
      <c r="F1197" t="s">
        <v>13</v>
      </c>
      <c r="G1197" t="s">
        <v>14</v>
      </c>
      <c r="H1197">
        <v>3</v>
      </c>
      <c r="I1197">
        <v>1</v>
      </c>
      <c r="J1197">
        <v>965</v>
      </c>
      <c r="K1197">
        <v>1.0219579999999999</v>
      </c>
      <c r="L1197" t="s">
        <v>15</v>
      </c>
      <c r="M1197">
        <f>V3__67[[#This Row],[Sale Price]]/V3__67[[#This Row],[carpet_area]]</f>
        <v>137.8238341968912</v>
      </c>
      <c r="N1197">
        <f>IF(OR(V3__67[[#This Row],[Estimated Value]]="",V3__67[[#This Row],[Estimated Value]]=0),"",V3__67[[#This Row],[Sale Price]]-V3__67[[#This Row],[Estimated Value]])</f>
        <v>27950</v>
      </c>
      <c r="O1197">
        <f>IF(OR(V3__67[[#This Row],[Estimated Value]]="",V3__67[[#This Row],[Estimated Value]]=0),"",(V3__67[[#This Row],[Sale Price]]-V3__67[[#This Row],[Estimated Value]])/V3__67[[#This Row],[Estimated Value]])</f>
        <v>0.2660637791527844</v>
      </c>
      <c r="P1197" t="str">
        <f t="shared" si="18"/>
        <v>Above Estimate</v>
      </c>
    </row>
    <row r="1198" spans="1:16" x14ac:dyDescent="0.3">
      <c r="A1198" s="1">
        <v>41043</v>
      </c>
      <c r="B1198">
        <v>2012</v>
      </c>
      <c r="C1198" t="s">
        <v>12</v>
      </c>
      <c r="D1198">
        <v>115350</v>
      </c>
      <c r="E1198">
        <v>139900</v>
      </c>
      <c r="F1198" t="s">
        <v>13</v>
      </c>
      <c r="G1198" t="s">
        <v>14</v>
      </c>
      <c r="H1198">
        <v>3</v>
      </c>
      <c r="I1198">
        <v>3</v>
      </c>
      <c r="J1198">
        <v>1068</v>
      </c>
      <c r="K1198">
        <v>1.0219579999999999</v>
      </c>
      <c r="L1198" t="s">
        <v>15</v>
      </c>
      <c r="M1198">
        <f>V3__67[[#This Row],[Sale Price]]/V3__67[[#This Row],[carpet_area]]</f>
        <v>130.99250936329588</v>
      </c>
      <c r="N1198">
        <f>IF(OR(V3__67[[#This Row],[Estimated Value]]="",V3__67[[#This Row],[Estimated Value]]=0),"",V3__67[[#This Row],[Sale Price]]-V3__67[[#This Row],[Estimated Value]])</f>
        <v>24550</v>
      </c>
      <c r="O1198">
        <f>IF(OR(V3__67[[#This Row],[Estimated Value]]="",V3__67[[#This Row],[Estimated Value]]=0),"",(V3__67[[#This Row],[Sale Price]]-V3__67[[#This Row],[Estimated Value]])/V3__67[[#This Row],[Estimated Value]])</f>
        <v>0.2128305158214131</v>
      </c>
      <c r="P1198" t="str">
        <f t="shared" si="18"/>
        <v>Above Estimate</v>
      </c>
    </row>
    <row r="1199" spans="1:16" x14ac:dyDescent="0.3">
      <c r="A1199" s="1">
        <v>41043</v>
      </c>
      <c r="B1199">
        <v>2012</v>
      </c>
      <c r="C1199" t="s">
        <v>18</v>
      </c>
      <c r="D1199">
        <v>331940</v>
      </c>
      <c r="E1199">
        <v>510000</v>
      </c>
      <c r="F1199" t="s">
        <v>13</v>
      </c>
      <c r="G1199" t="s">
        <v>14</v>
      </c>
      <c r="H1199">
        <v>3</v>
      </c>
      <c r="I1199">
        <v>3</v>
      </c>
      <c r="J1199">
        <v>1078</v>
      </c>
      <c r="K1199">
        <v>1.0219579999999999</v>
      </c>
      <c r="L1199" t="s">
        <v>22</v>
      </c>
      <c r="M1199">
        <f>V3__67[[#This Row],[Sale Price]]/V3__67[[#This Row],[carpet_area]]</f>
        <v>473.0983302411874</v>
      </c>
      <c r="N1199">
        <f>IF(OR(V3__67[[#This Row],[Estimated Value]]="",V3__67[[#This Row],[Estimated Value]]=0),"",V3__67[[#This Row],[Sale Price]]-V3__67[[#This Row],[Estimated Value]])</f>
        <v>178060</v>
      </c>
      <c r="O1199">
        <f>IF(OR(V3__67[[#This Row],[Estimated Value]]="",V3__67[[#This Row],[Estimated Value]]=0),"",(V3__67[[#This Row],[Sale Price]]-V3__67[[#This Row],[Estimated Value]])/V3__67[[#This Row],[Estimated Value]])</f>
        <v>0.53642224498403324</v>
      </c>
      <c r="P1199" t="str">
        <f t="shared" si="18"/>
        <v>Above Estimate</v>
      </c>
    </row>
    <row r="1200" spans="1:16" x14ac:dyDescent="0.3">
      <c r="A1200" s="1">
        <v>41046</v>
      </c>
      <c r="B1200">
        <v>2012</v>
      </c>
      <c r="C1200" t="s">
        <v>21</v>
      </c>
      <c r="D1200">
        <v>2148650</v>
      </c>
      <c r="E1200">
        <v>2050000</v>
      </c>
      <c r="F1200" t="s">
        <v>13</v>
      </c>
      <c r="G1200" t="s">
        <v>14</v>
      </c>
      <c r="H1200">
        <v>3</v>
      </c>
      <c r="I1200">
        <v>3</v>
      </c>
      <c r="J1200">
        <v>933</v>
      </c>
      <c r="K1200">
        <v>1.0219579999999999</v>
      </c>
      <c r="L1200" t="s">
        <v>25</v>
      </c>
      <c r="M1200">
        <f>V3__67[[#This Row],[Sale Price]]/V3__67[[#This Row],[carpet_area]]</f>
        <v>2197.2132904608789</v>
      </c>
      <c r="N1200">
        <f>IF(OR(V3__67[[#This Row],[Estimated Value]]="",V3__67[[#This Row],[Estimated Value]]=0),"",V3__67[[#This Row],[Sale Price]]-V3__67[[#This Row],[Estimated Value]])</f>
        <v>-98650</v>
      </c>
      <c r="O1200">
        <f>IF(OR(V3__67[[#This Row],[Estimated Value]]="",V3__67[[#This Row],[Estimated Value]]=0),"",(V3__67[[#This Row],[Sale Price]]-V3__67[[#This Row],[Estimated Value]])/V3__67[[#This Row],[Estimated Value]])</f>
        <v>-4.5912549740534755E-2</v>
      </c>
      <c r="P1200" t="str">
        <f t="shared" si="18"/>
        <v>Below Estimate</v>
      </c>
    </row>
    <row r="1201" spans="1:16" x14ac:dyDescent="0.3">
      <c r="A1201" s="1">
        <v>41047</v>
      </c>
      <c r="B1201">
        <v>2012</v>
      </c>
      <c r="C1201" t="s">
        <v>30</v>
      </c>
      <c r="D1201">
        <v>473610</v>
      </c>
      <c r="E1201">
        <v>612000</v>
      </c>
      <c r="F1201" t="s">
        <v>13</v>
      </c>
      <c r="G1201" t="s">
        <v>14</v>
      </c>
      <c r="H1201">
        <v>3</v>
      </c>
      <c r="I1201">
        <v>3</v>
      </c>
      <c r="J1201">
        <v>995</v>
      </c>
      <c r="K1201">
        <v>1.0219579999999999</v>
      </c>
      <c r="L1201" t="s">
        <v>22</v>
      </c>
      <c r="M1201">
        <f>V3__67[[#This Row],[Sale Price]]/V3__67[[#This Row],[carpet_area]]</f>
        <v>615.0753768844221</v>
      </c>
      <c r="N1201">
        <f>IF(OR(V3__67[[#This Row],[Estimated Value]]="",V3__67[[#This Row],[Estimated Value]]=0),"",V3__67[[#This Row],[Sale Price]]-V3__67[[#This Row],[Estimated Value]])</f>
        <v>138390</v>
      </c>
      <c r="O1201">
        <f>IF(OR(V3__67[[#This Row],[Estimated Value]]="",V3__67[[#This Row],[Estimated Value]]=0),"",(V3__67[[#This Row],[Sale Price]]-V3__67[[#This Row],[Estimated Value]])/V3__67[[#This Row],[Estimated Value]])</f>
        <v>0.29220244504972448</v>
      </c>
      <c r="P1201" t="str">
        <f t="shared" si="18"/>
        <v>Above Estimate</v>
      </c>
    </row>
    <row r="1202" spans="1:16" x14ac:dyDescent="0.3">
      <c r="A1202" s="1">
        <v>41047</v>
      </c>
      <c r="B1202">
        <v>2012</v>
      </c>
      <c r="C1202" t="s">
        <v>30</v>
      </c>
      <c r="D1202">
        <v>614870</v>
      </c>
      <c r="E1202">
        <v>485000</v>
      </c>
      <c r="F1202" t="s">
        <v>13</v>
      </c>
      <c r="G1202" t="s">
        <v>14</v>
      </c>
      <c r="H1202">
        <v>3</v>
      </c>
      <c r="I1202">
        <v>3</v>
      </c>
      <c r="J1202">
        <v>981</v>
      </c>
      <c r="K1202">
        <v>1.0219579999999999</v>
      </c>
      <c r="L1202" t="s">
        <v>22</v>
      </c>
      <c r="M1202">
        <f>V3__67[[#This Row],[Sale Price]]/V3__67[[#This Row],[carpet_area]]</f>
        <v>494.39347604485221</v>
      </c>
      <c r="N1202">
        <f>IF(OR(V3__67[[#This Row],[Estimated Value]]="",V3__67[[#This Row],[Estimated Value]]=0),"",V3__67[[#This Row],[Sale Price]]-V3__67[[#This Row],[Estimated Value]])</f>
        <v>-129870</v>
      </c>
      <c r="O1202">
        <f>IF(OR(V3__67[[#This Row],[Estimated Value]]="",V3__67[[#This Row],[Estimated Value]]=0),"",(V3__67[[#This Row],[Sale Price]]-V3__67[[#This Row],[Estimated Value]])/V3__67[[#This Row],[Estimated Value]])</f>
        <v>-0.21121537886057215</v>
      </c>
      <c r="P1202" t="str">
        <f t="shared" si="18"/>
        <v>Below Estimate</v>
      </c>
    </row>
    <row r="1203" spans="1:16" x14ac:dyDescent="0.3">
      <c r="A1203" s="1">
        <v>41048</v>
      </c>
      <c r="B1203">
        <v>2012</v>
      </c>
      <c r="C1203" t="s">
        <v>21</v>
      </c>
      <c r="D1203">
        <v>658910</v>
      </c>
      <c r="E1203">
        <v>860000</v>
      </c>
      <c r="F1203" t="s">
        <v>13</v>
      </c>
      <c r="G1203" t="s">
        <v>14</v>
      </c>
      <c r="H1203">
        <v>3</v>
      </c>
      <c r="I1203">
        <v>2</v>
      </c>
      <c r="J1203">
        <v>911</v>
      </c>
      <c r="K1203">
        <v>1.0219579999999999</v>
      </c>
      <c r="L1203" t="s">
        <v>15</v>
      </c>
      <c r="M1203">
        <f>V3__67[[#This Row],[Sale Price]]/V3__67[[#This Row],[carpet_area]]</f>
        <v>944.01756311745339</v>
      </c>
      <c r="N1203">
        <f>IF(OR(V3__67[[#This Row],[Estimated Value]]="",V3__67[[#This Row],[Estimated Value]]=0),"",V3__67[[#This Row],[Sale Price]]-V3__67[[#This Row],[Estimated Value]])</f>
        <v>201090</v>
      </c>
      <c r="O1203">
        <f>IF(OR(V3__67[[#This Row],[Estimated Value]]="",V3__67[[#This Row],[Estimated Value]]=0),"",(V3__67[[#This Row],[Sale Price]]-V3__67[[#This Row],[Estimated Value]])/V3__67[[#This Row],[Estimated Value]])</f>
        <v>0.30518583721600828</v>
      </c>
      <c r="P1203" t="str">
        <f t="shared" si="18"/>
        <v>Above Estimate</v>
      </c>
    </row>
    <row r="1204" spans="1:16" x14ac:dyDescent="0.3">
      <c r="A1204" s="1">
        <v>41048</v>
      </c>
      <c r="B1204">
        <v>2012</v>
      </c>
      <c r="C1204" t="s">
        <v>17</v>
      </c>
      <c r="D1204">
        <v>155560</v>
      </c>
      <c r="E1204">
        <v>235000</v>
      </c>
      <c r="F1204" t="s">
        <v>13</v>
      </c>
      <c r="G1204" t="s">
        <v>14</v>
      </c>
      <c r="H1204">
        <v>3</v>
      </c>
      <c r="I1204">
        <v>3</v>
      </c>
      <c r="J1204">
        <v>960</v>
      </c>
      <c r="K1204">
        <v>1.0219579999999999</v>
      </c>
      <c r="L1204" t="s">
        <v>22</v>
      </c>
      <c r="M1204">
        <f>V3__67[[#This Row],[Sale Price]]/V3__67[[#This Row],[carpet_area]]</f>
        <v>244.79166666666666</v>
      </c>
      <c r="N1204">
        <f>IF(OR(V3__67[[#This Row],[Estimated Value]]="",V3__67[[#This Row],[Estimated Value]]=0),"",V3__67[[#This Row],[Sale Price]]-V3__67[[#This Row],[Estimated Value]])</f>
        <v>79440</v>
      </c>
      <c r="O1204">
        <f>IF(OR(V3__67[[#This Row],[Estimated Value]]="",V3__67[[#This Row],[Estimated Value]]=0),"",(V3__67[[#This Row],[Sale Price]]-V3__67[[#This Row],[Estimated Value]])/V3__67[[#This Row],[Estimated Value]])</f>
        <v>0.51067112368218048</v>
      </c>
      <c r="P1204" t="str">
        <f t="shared" si="18"/>
        <v>Above Estimate</v>
      </c>
    </row>
    <row r="1205" spans="1:16" x14ac:dyDescent="0.3">
      <c r="A1205" s="1">
        <v>41049</v>
      </c>
      <c r="B1205">
        <v>2012</v>
      </c>
      <c r="C1205" t="s">
        <v>21</v>
      </c>
      <c r="D1205">
        <v>971110</v>
      </c>
      <c r="E1205">
        <v>1150000</v>
      </c>
      <c r="F1205" t="s">
        <v>13</v>
      </c>
      <c r="G1205" t="s">
        <v>14</v>
      </c>
      <c r="H1205">
        <v>3</v>
      </c>
      <c r="I1205">
        <v>3</v>
      </c>
      <c r="J1205">
        <v>1014</v>
      </c>
      <c r="K1205">
        <v>1.0219579999999999</v>
      </c>
      <c r="L1205" t="s">
        <v>25</v>
      </c>
      <c r="M1205">
        <f>V3__67[[#This Row],[Sale Price]]/V3__67[[#This Row],[carpet_area]]</f>
        <v>1134.1222879684419</v>
      </c>
      <c r="N1205">
        <f>IF(OR(V3__67[[#This Row],[Estimated Value]]="",V3__67[[#This Row],[Estimated Value]]=0),"",V3__67[[#This Row],[Sale Price]]-V3__67[[#This Row],[Estimated Value]])</f>
        <v>178890</v>
      </c>
      <c r="O1205">
        <f>IF(OR(V3__67[[#This Row],[Estimated Value]]="",V3__67[[#This Row],[Estimated Value]]=0),"",(V3__67[[#This Row],[Sale Price]]-V3__67[[#This Row],[Estimated Value]])/V3__67[[#This Row],[Estimated Value]])</f>
        <v>0.18421188124929205</v>
      </c>
      <c r="P1205" t="str">
        <f t="shared" si="18"/>
        <v>Above Estimate</v>
      </c>
    </row>
    <row r="1206" spans="1:16" x14ac:dyDescent="0.3">
      <c r="A1206" s="1">
        <v>41050</v>
      </c>
      <c r="B1206">
        <v>2012</v>
      </c>
      <c r="C1206" t="s">
        <v>26</v>
      </c>
      <c r="D1206">
        <v>947030</v>
      </c>
      <c r="E1206">
        <v>1080500</v>
      </c>
      <c r="F1206" t="s">
        <v>13</v>
      </c>
      <c r="G1206" t="s">
        <v>14</v>
      </c>
      <c r="H1206">
        <v>3</v>
      </c>
      <c r="I1206">
        <v>1</v>
      </c>
      <c r="J1206">
        <v>913</v>
      </c>
      <c r="K1206">
        <v>1.0219579999999999</v>
      </c>
      <c r="L1206" t="s">
        <v>16</v>
      </c>
      <c r="M1206">
        <f>V3__67[[#This Row],[Sale Price]]/V3__67[[#This Row],[carpet_area]]</f>
        <v>1183.4611171960569</v>
      </c>
      <c r="N1206">
        <f>IF(OR(V3__67[[#This Row],[Estimated Value]]="",V3__67[[#This Row],[Estimated Value]]=0),"",V3__67[[#This Row],[Sale Price]]-V3__67[[#This Row],[Estimated Value]])</f>
        <v>133470</v>
      </c>
      <c r="O1206">
        <f>IF(OR(V3__67[[#This Row],[Estimated Value]]="",V3__67[[#This Row],[Estimated Value]]=0),"",(V3__67[[#This Row],[Sale Price]]-V3__67[[#This Row],[Estimated Value]])/V3__67[[#This Row],[Estimated Value]])</f>
        <v>0.14093534523721529</v>
      </c>
      <c r="P1206" t="str">
        <f t="shared" si="18"/>
        <v>Above Estimate</v>
      </c>
    </row>
    <row r="1207" spans="1:16" x14ac:dyDescent="0.3">
      <c r="A1207" s="1">
        <v>41050</v>
      </c>
      <c r="B1207">
        <v>2012</v>
      </c>
      <c r="C1207" t="s">
        <v>21</v>
      </c>
      <c r="D1207">
        <v>501130</v>
      </c>
      <c r="E1207">
        <v>450000</v>
      </c>
      <c r="F1207" t="s">
        <v>13</v>
      </c>
      <c r="G1207" t="s">
        <v>14</v>
      </c>
      <c r="H1207">
        <v>3</v>
      </c>
      <c r="I1207">
        <v>1</v>
      </c>
      <c r="J1207">
        <v>1082</v>
      </c>
      <c r="K1207">
        <v>1.0219579999999999</v>
      </c>
      <c r="L1207" t="s">
        <v>15</v>
      </c>
      <c r="M1207">
        <f>V3__67[[#This Row],[Sale Price]]/V3__67[[#This Row],[carpet_area]]</f>
        <v>415.89648798521256</v>
      </c>
      <c r="N1207">
        <f>IF(OR(V3__67[[#This Row],[Estimated Value]]="",V3__67[[#This Row],[Estimated Value]]=0),"",V3__67[[#This Row],[Sale Price]]-V3__67[[#This Row],[Estimated Value]])</f>
        <v>-51130</v>
      </c>
      <c r="O1207">
        <f>IF(OR(V3__67[[#This Row],[Estimated Value]]="",V3__67[[#This Row],[Estimated Value]]=0),"",(V3__67[[#This Row],[Sale Price]]-V3__67[[#This Row],[Estimated Value]])/V3__67[[#This Row],[Estimated Value]])</f>
        <v>-0.10202941352543252</v>
      </c>
      <c r="P1207" t="str">
        <f t="shared" si="18"/>
        <v>Below Estimate</v>
      </c>
    </row>
    <row r="1208" spans="1:16" x14ac:dyDescent="0.3">
      <c r="A1208" s="1">
        <v>41050</v>
      </c>
      <c r="B1208">
        <v>2012</v>
      </c>
      <c r="C1208" t="s">
        <v>26</v>
      </c>
      <c r="D1208">
        <v>326130</v>
      </c>
      <c r="E1208">
        <v>423000</v>
      </c>
      <c r="F1208" t="s">
        <v>13</v>
      </c>
      <c r="G1208" t="s">
        <v>14</v>
      </c>
      <c r="H1208">
        <v>3</v>
      </c>
      <c r="I1208">
        <v>1</v>
      </c>
      <c r="J1208">
        <v>975</v>
      </c>
      <c r="K1208">
        <v>1.0219579999999999</v>
      </c>
      <c r="L1208" t="s">
        <v>22</v>
      </c>
      <c r="M1208">
        <f>V3__67[[#This Row],[Sale Price]]/V3__67[[#This Row],[carpet_area]]</f>
        <v>433.84615384615387</v>
      </c>
      <c r="N1208">
        <f>IF(OR(V3__67[[#This Row],[Estimated Value]]="",V3__67[[#This Row],[Estimated Value]]=0),"",V3__67[[#This Row],[Sale Price]]-V3__67[[#This Row],[Estimated Value]])</f>
        <v>96870</v>
      </c>
      <c r="O1208">
        <f>IF(OR(V3__67[[#This Row],[Estimated Value]]="",V3__67[[#This Row],[Estimated Value]]=0),"",(V3__67[[#This Row],[Sale Price]]-V3__67[[#This Row],[Estimated Value]])/V3__67[[#This Row],[Estimated Value]])</f>
        <v>0.29702879219942968</v>
      </c>
      <c r="P1208" t="str">
        <f t="shared" si="18"/>
        <v>Above Estimate</v>
      </c>
    </row>
    <row r="1209" spans="1:16" x14ac:dyDescent="0.3">
      <c r="A1209" s="1">
        <v>41053</v>
      </c>
      <c r="B1209">
        <v>2012</v>
      </c>
      <c r="C1209" t="s">
        <v>26</v>
      </c>
      <c r="D1209">
        <v>340130</v>
      </c>
      <c r="E1209">
        <v>385000</v>
      </c>
      <c r="F1209" t="s">
        <v>13</v>
      </c>
      <c r="G1209" t="s">
        <v>14</v>
      </c>
      <c r="H1209">
        <v>3</v>
      </c>
      <c r="I1209">
        <v>1</v>
      </c>
      <c r="J1209">
        <v>906</v>
      </c>
      <c r="K1209">
        <v>1.0219579999999999</v>
      </c>
      <c r="L1209" t="s">
        <v>16</v>
      </c>
      <c r="M1209">
        <f>V3__67[[#This Row],[Sale Price]]/V3__67[[#This Row],[carpet_area]]</f>
        <v>424.94481236203092</v>
      </c>
      <c r="N1209">
        <f>IF(OR(V3__67[[#This Row],[Estimated Value]]="",V3__67[[#This Row],[Estimated Value]]=0),"",V3__67[[#This Row],[Sale Price]]-V3__67[[#This Row],[Estimated Value]])</f>
        <v>44870</v>
      </c>
      <c r="O1209">
        <f>IF(OR(V3__67[[#This Row],[Estimated Value]]="",V3__67[[#This Row],[Estimated Value]]=0),"",(V3__67[[#This Row],[Sale Price]]-V3__67[[#This Row],[Estimated Value]])/V3__67[[#This Row],[Estimated Value]])</f>
        <v>0.13192014817863759</v>
      </c>
      <c r="P1209" t="str">
        <f t="shared" si="18"/>
        <v>Above Estimate</v>
      </c>
    </row>
    <row r="1210" spans="1:16" x14ac:dyDescent="0.3">
      <c r="A1210" s="1">
        <v>41054</v>
      </c>
      <c r="B1210">
        <v>2012</v>
      </c>
      <c r="C1210" t="s">
        <v>29</v>
      </c>
      <c r="D1210">
        <v>185200</v>
      </c>
      <c r="E1210">
        <v>276000</v>
      </c>
      <c r="F1210" t="s">
        <v>13</v>
      </c>
      <c r="G1210" t="s">
        <v>14</v>
      </c>
      <c r="H1210">
        <v>3</v>
      </c>
      <c r="I1210">
        <v>3</v>
      </c>
      <c r="J1210">
        <v>1065</v>
      </c>
      <c r="K1210">
        <v>1.0219579999999999</v>
      </c>
      <c r="L1210" t="s">
        <v>15</v>
      </c>
      <c r="M1210">
        <f>V3__67[[#This Row],[Sale Price]]/V3__67[[#This Row],[carpet_area]]</f>
        <v>259.15492957746477</v>
      </c>
      <c r="N1210">
        <f>IF(OR(V3__67[[#This Row],[Estimated Value]]="",V3__67[[#This Row],[Estimated Value]]=0),"",V3__67[[#This Row],[Sale Price]]-V3__67[[#This Row],[Estimated Value]])</f>
        <v>90800</v>
      </c>
      <c r="O1210">
        <f>IF(OR(V3__67[[#This Row],[Estimated Value]]="",V3__67[[#This Row],[Estimated Value]]=0),"",(V3__67[[#This Row],[Sale Price]]-V3__67[[#This Row],[Estimated Value]])/V3__67[[#This Row],[Estimated Value]])</f>
        <v>0.49028077753779697</v>
      </c>
      <c r="P1210" t="str">
        <f t="shared" si="18"/>
        <v>Above Estimate</v>
      </c>
    </row>
    <row r="1211" spans="1:16" x14ac:dyDescent="0.3">
      <c r="A1211" s="1">
        <v>41055</v>
      </c>
      <c r="B1211">
        <v>2012</v>
      </c>
      <c r="C1211" t="s">
        <v>26</v>
      </c>
      <c r="D1211">
        <v>430780</v>
      </c>
      <c r="E1211">
        <v>558750</v>
      </c>
      <c r="F1211" t="s">
        <v>13</v>
      </c>
      <c r="G1211" t="s">
        <v>14</v>
      </c>
      <c r="H1211">
        <v>3</v>
      </c>
      <c r="I1211">
        <v>2</v>
      </c>
      <c r="J1211">
        <v>954</v>
      </c>
      <c r="K1211">
        <v>1.0219579999999999</v>
      </c>
      <c r="L1211" t="s">
        <v>16</v>
      </c>
      <c r="M1211">
        <f>V3__67[[#This Row],[Sale Price]]/V3__67[[#This Row],[carpet_area]]</f>
        <v>585.69182389937112</v>
      </c>
      <c r="N1211">
        <f>IF(OR(V3__67[[#This Row],[Estimated Value]]="",V3__67[[#This Row],[Estimated Value]]=0),"",V3__67[[#This Row],[Sale Price]]-V3__67[[#This Row],[Estimated Value]])</f>
        <v>127970</v>
      </c>
      <c r="O1211">
        <f>IF(OR(V3__67[[#This Row],[Estimated Value]]="",V3__67[[#This Row],[Estimated Value]]=0),"",(V3__67[[#This Row],[Sale Price]]-V3__67[[#This Row],[Estimated Value]])/V3__67[[#This Row],[Estimated Value]])</f>
        <v>0.29706578764102326</v>
      </c>
      <c r="P1211" t="str">
        <f t="shared" si="18"/>
        <v>Above Estimate</v>
      </c>
    </row>
    <row r="1212" spans="1:16" x14ac:dyDescent="0.3">
      <c r="A1212" s="1">
        <v>41055</v>
      </c>
      <c r="B1212">
        <v>2012</v>
      </c>
      <c r="C1212" t="s">
        <v>17</v>
      </c>
      <c r="D1212">
        <v>159990</v>
      </c>
      <c r="E1212">
        <v>110000</v>
      </c>
      <c r="F1212" t="s">
        <v>23</v>
      </c>
      <c r="G1212" t="s">
        <v>24</v>
      </c>
      <c r="H1212">
        <v>6</v>
      </c>
      <c r="I1212">
        <v>5</v>
      </c>
      <c r="J1212">
        <v>1840</v>
      </c>
      <c r="K1212">
        <v>1.0219579999999999</v>
      </c>
      <c r="L1212" t="s">
        <v>22</v>
      </c>
      <c r="M1212">
        <f>V3__67[[#This Row],[Sale Price]]/V3__67[[#This Row],[carpet_area]]</f>
        <v>59.782608695652172</v>
      </c>
      <c r="N1212">
        <f>IF(OR(V3__67[[#This Row],[Estimated Value]]="",V3__67[[#This Row],[Estimated Value]]=0),"",V3__67[[#This Row],[Sale Price]]-V3__67[[#This Row],[Estimated Value]])</f>
        <v>-49990</v>
      </c>
      <c r="O1212">
        <f>IF(OR(V3__67[[#This Row],[Estimated Value]]="",V3__67[[#This Row],[Estimated Value]]=0),"",(V3__67[[#This Row],[Sale Price]]-V3__67[[#This Row],[Estimated Value]])/V3__67[[#This Row],[Estimated Value]])</f>
        <v>-0.31245702856428526</v>
      </c>
      <c r="P1212" t="str">
        <f t="shared" si="18"/>
        <v>Below Estimate</v>
      </c>
    </row>
    <row r="1213" spans="1:16" x14ac:dyDescent="0.3">
      <c r="A1213" s="1">
        <v>41055</v>
      </c>
      <c r="B1213">
        <v>2012</v>
      </c>
      <c r="C1213" t="s">
        <v>29</v>
      </c>
      <c r="D1213">
        <v>182000</v>
      </c>
      <c r="E1213">
        <v>250500</v>
      </c>
      <c r="F1213" t="s">
        <v>13</v>
      </c>
      <c r="G1213" t="s">
        <v>14</v>
      </c>
      <c r="H1213">
        <v>3</v>
      </c>
      <c r="I1213">
        <v>3</v>
      </c>
      <c r="J1213">
        <v>1029</v>
      </c>
      <c r="K1213">
        <v>1.0219579999999999</v>
      </c>
      <c r="L1213" t="s">
        <v>22</v>
      </c>
      <c r="M1213">
        <f>V3__67[[#This Row],[Sale Price]]/V3__67[[#This Row],[carpet_area]]</f>
        <v>243.44023323615161</v>
      </c>
      <c r="N1213">
        <f>IF(OR(V3__67[[#This Row],[Estimated Value]]="",V3__67[[#This Row],[Estimated Value]]=0),"",V3__67[[#This Row],[Sale Price]]-V3__67[[#This Row],[Estimated Value]])</f>
        <v>68500</v>
      </c>
      <c r="O1213">
        <f>IF(OR(V3__67[[#This Row],[Estimated Value]]="",V3__67[[#This Row],[Estimated Value]]=0),"",(V3__67[[#This Row],[Sale Price]]-V3__67[[#This Row],[Estimated Value]])/V3__67[[#This Row],[Estimated Value]])</f>
        <v>0.37637362637362637</v>
      </c>
      <c r="P1213" t="str">
        <f t="shared" si="18"/>
        <v>Above Estimate</v>
      </c>
    </row>
    <row r="1214" spans="1:16" x14ac:dyDescent="0.3">
      <c r="A1214" s="1">
        <v>41055</v>
      </c>
      <c r="B1214">
        <v>2012</v>
      </c>
      <c r="C1214" t="s">
        <v>12</v>
      </c>
      <c r="D1214">
        <v>129470</v>
      </c>
      <c r="E1214">
        <v>44900</v>
      </c>
      <c r="F1214" t="s">
        <v>19</v>
      </c>
      <c r="G1214" t="s">
        <v>20</v>
      </c>
      <c r="H1214">
        <v>4</v>
      </c>
      <c r="I1214">
        <v>4</v>
      </c>
      <c r="J1214">
        <v>1296</v>
      </c>
      <c r="K1214">
        <v>1.0219579999999999</v>
      </c>
      <c r="L1214" t="s">
        <v>16</v>
      </c>
      <c r="M1214">
        <f>V3__67[[#This Row],[Sale Price]]/V3__67[[#This Row],[carpet_area]]</f>
        <v>34.645061728395063</v>
      </c>
      <c r="N1214">
        <f>IF(OR(V3__67[[#This Row],[Estimated Value]]="",V3__67[[#This Row],[Estimated Value]]=0),"",V3__67[[#This Row],[Sale Price]]-V3__67[[#This Row],[Estimated Value]])</f>
        <v>-84570</v>
      </c>
      <c r="O1214">
        <f>IF(OR(V3__67[[#This Row],[Estimated Value]]="",V3__67[[#This Row],[Estimated Value]]=0),"",(V3__67[[#This Row],[Sale Price]]-V3__67[[#This Row],[Estimated Value]])/V3__67[[#This Row],[Estimated Value]])</f>
        <v>-0.65320151386421565</v>
      </c>
      <c r="P1214" t="str">
        <f t="shared" si="18"/>
        <v>Below Estimate</v>
      </c>
    </row>
    <row r="1215" spans="1:16" x14ac:dyDescent="0.3">
      <c r="A1215" s="1">
        <v>41056</v>
      </c>
      <c r="B1215">
        <v>2012</v>
      </c>
      <c r="C1215" t="s">
        <v>30</v>
      </c>
      <c r="D1215">
        <v>388220</v>
      </c>
      <c r="E1215">
        <v>400000</v>
      </c>
      <c r="F1215" t="s">
        <v>13</v>
      </c>
      <c r="G1215" t="s">
        <v>14</v>
      </c>
      <c r="H1215">
        <v>3</v>
      </c>
      <c r="I1215">
        <v>3</v>
      </c>
      <c r="J1215">
        <v>1081</v>
      </c>
      <c r="K1215">
        <v>1.0219579999999999</v>
      </c>
      <c r="L1215" t="s">
        <v>22</v>
      </c>
      <c r="M1215">
        <f>V3__67[[#This Row],[Sale Price]]/V3__67[[#This Row],[carpet_area]]</f>
        <v>370.02775208140611</v>
      </c>
      <c r="N1215">
        <f>IF(OR(V3__67[[#This Row],[Estimated Value]]="",V3__67[[#This Row],[Estimated Value]]=0),"",V3__67[[#This Row],[Sale Price]]-V3__67[[#This Row],[Estimated Value]])</f>
        <v>11780</v>
      </c>
      <c r="O1215">
        <f>IF(OR(V3__67[[#This Row],[Estimated Value]]="",V3__67[[#This Row],[Estimated Value]]=0),"",(V3__67[[#This Row],[Sale Price]]-V3__67[[#This Row],[Estimated Value]])/V3__67[[#This Row],[Estimated Value]])</f>
        <v>3.0343619597135645E-2</v>
      </c>
      <c r="P1215" t="str">
        <f t="shared" si="18"/>
        <v>Above Estimate</v>
      </c>
    </row>
    <row r="1216" spans="1:16" x14ac:dyDescent="0.3">
      <c r="A1216" s="1">
        <v>41056</v>
      </c>
      <c r="B1216">
        <v>2012</v>
      </c>
      <c r="C1216" t="s">
        <v>12</v>
      </c>
      <c r="D1216">
        <v>112490</v>
      </c>
      <c r="E1216">
        <v>150000</v>
      </c>
      <c r="F1216" t="s">
        <v>13</v>
      </c>
      <c r="G1216" t="s">
        <v>14</v>
      </c>
      <c r="H1216">
        <v>3</v>
      </c>
      <c r="I1216">
        <v>1</v>
      </c>
      <c r="J1216">
        <v>1007</v>
      </c>
      <c r="K1216">
        <v>1.0219579999999999</v>
      </c>
      <c r="L1216" t="s">
        <v>16</v>
      </c>
      <c r="M1216">
        <f>V3__67[[#This Row],[Sale Price]]/V3__67[[#This Row],[carpet_area]]</f>
        <v>148.95729890764648</v>
      </c>
      <c r="N1216">
        <f>IF(OR(V3__67[[#This Row],[Estimated Value]]="",V3__67[[#This Row],[Estimated Value]]=0),"",V3__67[[#This Row],[Sale Price]]-V3__67[[#This Row],[Estimated Value]])</f>
        <v>37510</v>
      </c>
      <c r="O1216">
        <f>IF(OR(V3__67[[#This Row],[Estimated Value]]="",V3__67[[#This Row],[Estimated Value]]=0),"",(V3__67[[#This Row],[Sale Price]]-V3__67[[#This Row],[Estimated Value]])/V3__67[[#This Row],[Estimated Value]])</f>
        <v>0.33345186238776781</v>
      </c>
      <c r="P1216" t="str">
        <f t="shared" si="18"/>
        <v>Above Estimate</v>
      </c>
    </row>
    <row r="1217" spans="1:16" x14ac:dyDescent="0.3">
      <c r="A1217" s="1">
        <v>41056</v>
      </c>
      <c r="B1217">
        <v>2012</v>
      </c>
      <c r="C1217" t="s">
        <v>30</v>
      </c>
      <c r="D1217">
        <v>469270</v>
      </c>
      <c r="E1217">
        <v>560000</v>
      </c>
      <c r="F1217" t="s">
        <v>13</v>
      </c>
      <c r="G1217" t="s">
        <v>14</v>
      </c>
      <c r="H1217">
        <v>3</v>
      </c>
      <c r="I1217">
        <v>2</v>
      </c>
      <c r="J1217">
        <v>904</v>
      </c>
      <c r="K1217">
        <v>1.0219579999999999</v>
      </c>
      <c r="L1217" t="s">
        <v>22</v>
      </c>
      <c r="M1217">
        <f>V3__67[[#This Row],[Sale Price]]/V3__67[[#This Row],[carpet_area]]</f>
        <v>619.46902654867256</v>
      </c>
      <c r="N1217">
        <f>IF(OR(V3__67[[#This Row],[Estimated Value]]="",V3__67[[#This Row],[Estimated Value]]=0),"",V3__67[[#This Row],[Sale Price]]-V3__67[[#This Row],[Estimated Value]])</f>
        <v>90730</v>
      </c>
      <c r="O1217">
        <f>IF(OR(V3__67[[#This Row],[Estimated Value]]="",V3__67[[#This Row],[Estimated Value]]=0),"",(V3__67[[#This Row],[Sale Price]]-V3__67[[#This Row],[Estimated Value]])/V3__67[[#This Row],[Estimated Value]])</f>
        <v>0.1933428516632216</v>
      </c>
      <c r="P1217" t="str">
        <f t="shared" si="18"/>
        <v>Above Estimate</v>
      </c>
    </row>
    <row r="1218" spans="1:16" x14ac:dyDescent="0.3">
      <c r="A1218" s="1">
        <v>41056</v>
      </c>
      <c r="B1218">
        <v>2012</v>
      </c>
      <c r="C1218" t="s">
        <v>29</v>
      </c>
      <c r="D1218">
        <v>241900</v>
      </c>
      <c r="E1218">
        <v>392400</v>
      </c>
      <c r="F1218" t="s">
        <v>13</v>
      </c>
      <c r="G1218" t="s">
        <v>14</v>
      </c>
      <c r="H1218">
        <v>3</v>
      </c>
      <c r="I1218">
        <v>2</v>
      </c>
      <c r="J1218">
        <v>1032</v>
      </c>
      <c r="K1218">
        <v>1.0219579999999999</v>
      </c>
      <c r="L1218" t="s">
        <v>25</v>
      </c>
      <c r="M1218">
        <f>V3__67[[#This Row],[Sale Price]]/V3__67[[#This Row],[carpet_area]]</f>
        <v>380.23255813953489</v>
      </c>
      <c r="N1218">
        <f>IF(OR(V3__67[[#This Row],[Estimated Value]]="",V3__67[[#This Row],[Estimated Value]]=0),"",V3__67[[#This Row],[Sale Price]]-V3__67[[#This Row],[Estimated Value]])</f>
        <v>150500</v>
      </c>
      <c r="O1218">
        <f>IF(OR(V3__67[[#This Row],[Estimated Value]]="",V3__67[[#This Row],[Estimated Value]]=0),"",(V3__67[[#This Row],[Sale Price]]-V3__67[[#This Row],[Estimated Value]])/V3__67[[#This Row],[Estimated Value]])</f>
        <v>0.62215791649441921</v>
      </c>
      <c r="P1218" t="str">
        <f t="shared" ref="P1218:P1281" si="19">IF(N1218="","No Estimate",IF(N1218&gt;0,"Above Estimate",IF(N1218&lt;0,"Below Estimate","At Estimate")))</f>
        <v>Above Estimate</v>
      </c>
    </row>
    <row r="1219" spans="1:16" x14ac:dyDescent="0.3">
      <c r="A1219" s="1">
        <v>41056</v>
      </c>
      <c r="B1219">
        <v>2012</v>
      </c>
      <c r="C1219" t="s">
        <v>17</v>
      </c>
      <c r="D1219">
        <v>142080</v>
      </c>
      <c r="E1219">
        <v>110000</v>
      </c>
      <c r="F1219" t="s">
        <v>13</v>
      </c>
      <c r="G1219" t="s">
        <v>14</v>
      </c>
      <c r="H1219">
        <v>3</v>
      </c>
      <c r="I1219">
        <v>1</v>
      </c>
      <c r="J1219">
        <v>961</v>
      </c>
      <c r="K1219">
        <v>1.0219579999999999</v>
      </c>
      <c r="L1219" t="s">
        <v>15</v>
      </c>
      <c r="M1219">
        <f>V3__67[[#This Row],[Sale Price]]/V3__67[[#This Row],[carpet_area]]</f>
        <v>114.46409989594173</v>
      </c>
      <c r="N1219">
        <f>IF(OR(V3__67[[#This Row],[Estimated Value]]="",V3__67[[#This Row],[Estimated Value]]=0),"",V3__67[[#This Row],[Sale Price]]-V3__67[[#This Row],[Estimated Value]])</f>
        <v>-32080</v>
      </c>
      <c r="O1219">
        <f>IF(OR(V3__67[[#This Row],[Estimated Value]]="",V3__67[[#This Row],[Estimated Value]]=0),"",(V3__67[[#This Row],[Sale Price]]-V3__67[[#This Row],[Estimated Value]])/V3__67[[#This Row],[Estimated Value]])</f>
        <v>-0.22578828828828829</v>
      </c>
      <c r="P1219" t="str">
        <f t="shared" si="19"/>
        <v>Below Estimate</v>
      </c>
    </row>
    <row r="1220" spans="1:16" x14ac:dyDescent="0.3">
      <c r="A1220" s="1">
        <v>41061</v>
      </c>
      <c r="B1220">
        <v>2012</v>
      </c>
      <c r="C1220" t="s">
        <v>29</v>
      </c>
      <c r="D1220">
        <v>157800</v>
      </c>
      <c r="E1220">
        <v>209000</v>
      </c>
      <c r="F1220" t="s">
        <v>13</v>
      </c>
      <c r="G1220" t="s">
        <v>14</v>
      </c>
      <c r="H1220">
        <v>3</v>
      </c>
      <c r="I1220">
        <v>2</v>
      </c>
      <c r="J1220">
        <v>1096</v>
      </c>
      <c r="K1220">
        <v>1.0219579999999999</v>
      </c>
      <c r="L1220" t="s">
        <v>25</v>
      </c>
      <c r="M1220">
        <f>V3__67[[#This Row],[Sale Price]]/V3__67[[#This Row],[carpet_area]]</f>
        <v>190.69343065693431</v>
      </c>
      <c r="N1220">
        <f>IF(OR(V3__67[[#This Row],[Estimated Value]]="",V3__67[[#This Row],[Estimated Value]]=0),"",V3__67[[#This Row],[Sale Price]]-V3__67[[#This Row],[Estimated Value]])</f>
        <v>51200</v>
      </c>
      <c r="O1220">
        <f>IF(OR(V3__67[[#This Row],[Estimated Value]]="",V3__67[[#This Row],[Estimated Value]]=0),"",(V3__67[[#This Row],[Sale Price]]-V3__67[[#This Row],[Estimated Value]])/V3__67[[#This Row],[Estimated Value]])</f>
        <v>0.3244613434727503</v>
      </c>
      <c r="P1220" t="str">
        <f t="shared" si="19"/>
        <v>Above Estimate</v>
      </c>
    </row>
    <row r="1221" spans="1:16" x14ac:dyDescent="0.3">
      <c r="A1221" s="1">
        <v>41061</v>
      </c>
      <c r="B1221">
        <v>2012</v>
      </c>
      <c r="C1221" t="s">
        <v>18</v>
      </c>
      <c r="D1221">
        <v>298340</v>
      </c>
      <c r="E1221">
        <v>345000</v>
      </c>
      <c r="F1221" t="s">
        <v>13</v>
      </c>
      <c r="G1221" t="s">
        <v>14</v>
      </c>
      <c r="H1221">
        <v>3</v>
      </c>
      <c r="I1221">
        <v>1</v>
      </c>
      <c r="J1221">
        <v>1090</v>
      </c>
      <c r="K1221">
        <v>1.0219579999999999</v>
      </c>
      <c r="L1221" t="s">
        <v>16</v>
      </c>
      <c r="M1221">
        <f>V3__67[[#This Row],[Sale Price]]/V3__67[[#This Row],[carpet_area]]</f>
        <v>316.51376146788994</v>
      </c>
      <c r="N1221">
        <f>IF(OR(V3__67[[#This Row],[Estimated Value]]="",V3__67[[#This Row],[Estimated Value]]=0),"",V3__67[[#This Row],[Sale Price]]-V3__67[[#This Row],[Estimated Value]])</f>
        <v>46660</v>
      </c>
      <c r="O1221">
        <f>IF(OR(V3__67[[#This Row],[Estimated Value]]="",V3__67[[#This Row],[Estimated Value]]=0),"",(V3__67[[#This Row],[Sale Price]]-V3__67[[#This Row],[Estimated Value]])/V3__67[[#This Row],[Estimated Value]])</f>
        <v>0.15639873969296775</v>
      </c>
      <c r="P1221" t="str">
        <f t="shared" si="19"/>
        <v>Above Estimate</v>
      </c>
    </row>
    <row r="1222" spans="1:16" x14ac:dyDescent="0.3">
      <c r="A1222" s="1">
        <v>41061</v>
      </c>
      <c r="B1222">
        <v>2012</v>
      </c>
      <c r="C1222" t="s">
        <v>30</v>
      </c>
      <c r="D1222">
        <v>867210</v>
      </c>
      <c r="E1222">
        <v>1000000</v>
      </c>
      <c r="F1222" t="s">
        <v>13</v>
      </c>
      <c r="G1222" t="s">
        <v>14</v>
      </c>
      <c r="H1222">
        <v>3</v>
      </c>
      <c r="I1222">
        <v>2</v>
      </c>
      <c r="J1222">
        <v>1089</v>
      </c>
      <c r="K1222">
        <v>1.0219579999999999</v>
      </c>
      <c r="L1222" t="s">
        <v>22</v>
      </c>
      <c r="M1222">
        <f>V3__67[[#This Row],[Sale Price]]/V3__67[[#This Row],[carpet_area]]</f>
        <v>918.27364554637279</v>
      </c>
      <c r="N1222">
        <f>IF(OR(V3__67[[#This Row],[Estimated Value]]="",V3__67[[#This Row],[Estimated Value]]=0),"",V3__67[[#This Row],[Sale Price]]-V3__67[[#This Row],[Estimated Value]])</f>
        <v>132790</v>
      </c>
      <c r="O1222">
        <f>IF(OR(V3__67[[#This Row],[Estimated Value]]="",V3__67[[#This Row],[Estimated Value]]=0),"",(V3__67[[#This Row],[Sale Price]]-V3__67[[#This Row],[Estimated Value]])/V3__67[[#This Row],[Estimated Value]])</f>
        <v>0.15312323428004751</v>
      </c>
      <c r="P1222" t="str">
        <f t="shared" si="19"/>
        <v>Above Estimate</v>
      </c>
    </row>
    <row r="1223" spans="1:16" x14ac:dyDescent="0.3">
      <c r="A1223" s="1">
        <v>41061</v>
      </c>
      <c r="B1223">
        <v>2012</v>
      </c>
      <c r="C1223" t="s">
        <v>26</v>
      </c>
      <c r="D1223">
        <v>364910</v>
      </c>
      <c r="E1223">
        <v>430000</v>
      </c>
      <c r="F1223" t="s">
        <v>13</v>
      </c>
      <c r="G1223" t="s">
        <v>14</v>
      </c>
      <c r="H1223">
        <v>3</v>
      </c>
      <c r="I1223">
        <v>2</v>
      </c>
      <c r="J1223">
        <v>924</v>
      </c>
      <c r="K1223">
        <v>1.0219579999999999</v>
      </c>
      <c r="L1223" t="s">
        <v>22</v>
      </c>
      <c r="M1223">
        <f>V3__67[[#This Row],[Sale Price]]/V3__67[[#This Row],[carpet_area]]</f>
        <v>465.36796536796538</v>
      </c>
      <c r="N1223">
        <f>IF(OR(V3__67[[#This Row],[Estimated Value]]="",V3__67[[#This Row],[Estimated Value]]=0),"",V3__67[[#This Row],[Sale Price]]-V3__67[[#This Row],[Estimated Value]])</f>
        <v>65090</v>
      </c>
      <c r="O1223">
        <f>IF(OR(V3__67[[#This Row],[Estimated Value]]="",V3__67[[#This Row],[Estimated Value]]=0),"",(V3__67[[#This Row],[Sale Price]]-V3__67[[#This Row],[Estimated Value]])/V3__67[[#This Row],[Estimated Value]])</f>
        <v>0.17837274944506865</v>
      </c>
      <c r="P1223" t="str">
        <f t="shared" si="19"/>
        <v>Above Estimate</v>
      </c>
    </row>
    <row r="1224" spans="1:16" x14ac:dyDescent="0.3">
      <c r="A1224" s="1">
        <v>41061</v>
      </c>
      <c r="B1224">
        <v>2012</v>
      </c>
      <c r="C1224" t="s">
        <v>26</v>
      </c>
      <c r="D1224">
        <v>272510</v>
      </c>
      <c r="E1224">
        <v>282500</v>
      </c>
      <c r="F1224" t="s">
        <v>13</v>
      </c>
      <c r="G1224" t="s">
        <v>14</v>
      </c>
      <c r="H1224">
        <v>3</v>
      </c>
      <c r="I1224">
        <v>1</v>
      </c>
      <c r="J1224">
        <v>935</v>
      </c>
      <c r="K1224">
        <v>1.0219579999999999</v>
      </c>
      <c r="L1224" t="s">
        <v>15</v>
      </c>
      <c r="M1224">
        <f>V3__67[[#This Row],[Sale Price]]/V3__67[[#This Row],[carpet_area]]</f>
        <v>302.13903743315507</v>
      </c>
      <c r="N1224">
        <f>IF(OR(V3__67[[#This Row],[Estimated Value]]="",V3__67[[#This Row],[Estimated Value]]=0),"",V3__67[[#This Row],[Sale Price]]-V3__67[[#This Row],[Estimated Value]])</f>
        <v>9990</v>
      </c>
      <c r="O1224">
        <f>IF(OR(V3__67[[#This Row],[Estimated Value]]="",V3__67[[#This Row],[Estimated Value]]=0),"",(V3__67[[#This Row],[Sale Price]]-V3__67[[#This Row],[Estimated Value]])/V3__67[[#This Row],[Estimated Value]])</f>
        <v>3.6659205166782872E-2</v>
      </c>
      <c r="P1224" t="str">
        <f t="shared" si="19"/>
        <v>Above Estimate</v>
      </c>
    </row>
    <row r="1225" spans="1:16" x14ac:dyDescent="0.3">
      <c r="A1225" s="1">
        <v>41061</v>
      </c>
      <c r="B1225">
        <v>2012</v>
      </c>
      <c r="C1225" t="s">
        <v>18</v>
      </c>
      <c r="D1225">
        <v>483630</v>
      </c>
      <c r="E1225">
        <v>525000</v>
      </c>
      <c r="F1225" t="s">
        <v>13</v>
      </c>
      <c r="G1225" t="s">
        <v>14</v>
      </c>
      <c r="H1225">
        <v>3</v>
      </c>
      <c r="I1225">
        <v>2</v>
      </c>
      <c r="J1225">
        <v>1073</v>
      </c>
      <c r="K1225">
        <v>1.0219579999999999</v>
      </c>
      <c r="L1225" t="s">
        <v>15</v>
      </c>
      <c r="M1225">
        <f>V3__67[[#This Row],[Sale Price]]/V3__67[[#This Row],[carpet_area]]</f>
        <v>489.28238583410996</v>
      </c>
      <c r="N1225">
        <f>IF(OR(V3__67[[#This Row],[Estimated Value]]="",V3__67[[#This Row],[Estimated Value]]=0),"",V3__67[[#This Row],[Sale Price]]-V3__67[[#This Row],[Estimated Value]])</f>
        <v>41370</v>
      </c>
      <c r="O1225">
        <f>IF(OR(V3__67[[#This Row],[Estimated Value]]="",V3__67[[#This Row],[Estimated Value]]=0),"",(V3__67[[#This Row],[Sale Price]]-V3__67[[#This Row],[Estimated Value]])/V3__67[[#This Row],[Estimated Value]])</f>
        <v>8.5540599218410771E-2</v>
      </c>
      <c r="P1225" t="str">
        <f t="shared" si="19"/>
        <v>Above Estimate</v>
      </c>
    </row>
    <row r="1226" spans="1:16" x14ac:dyDescent="0.3">
      <c r="A1226" s="1">
        <v>41062</v>
      </c>
      <c r="B1226">
        <v>2012</v>
      </c>
      <c r="C1226" t="s">
        <v>29</v>
      </c>
      <c r="D1226">
        <v>225500</v>
      </c>
      <c r="E1226">
        <v>424000</v>
      </c>
      <c r="F1226" t="s">
        <v>13</v>
      </c>
      <c r="G1226" t="s">
        <v>14</v>
      </c>
      <c r="H1226">
        <v>3</v>
      </c>
      <c r="I1226">
        <v>2</v>
      </c>
      <c r="J1226">
        <v>1016</v>
      </c>
      <c r="K1226">
        <v>1.0219579999999999</v>
      </c>
      <c r="L1226" t="s">
        <v>25</v>
      </c>
      <c r="M1226">
        <f>V3__67[[#This Row],[Sale Price]]/V3__67[[#This Row],[carpet_area]]</f>
        <v>417.32283464566927</v>
      </c>
      <c r="N1226">
        <f>IF(OR(V3__67[[#This Row],[Estimated Value]]="",V3__67[[#This Row],[Estimated Value]]=0),"",V3__67[[#This Row],[Sale Price]]-V3__67[[#This Row],[Estimated Value]])</f>
        <v>198500</v>
      </c>
      <c r="O1226">
        <f>IF(OR(V3__67[[#This Row],[Estimated Value]]="",V3__67[[#This Row],[Estimated Value]]=0),"",(V3__67[[#This Row],[Sale Price]]-V3__67[[#This Row],[Estimated Value]])/V3__67[[#This Row],[Estimated Value]])</f>
        <v>0.88026607538802659</v>
      </c>
      <c r="P1226" t="str">
        <f t="shared" si="19"/>
        <v>Above Estimate</v>
      </c>
    </row>
    <row r="1227" spans="1:16" x14ac:dyDescent="0.3">
      <c r="A1227" s="1">
        <v>41062</v>
      </c>
      <c r="B1227">
        <v>2012</v>
      </c>
      <c r="C1227" t="s">
        <v>17</v>
      </c>
      <c r="D1227">
        <v>172300</v>
      </c>
      <c r="E1227">
        <v>148000</v>
      </c>
      <c r="F1227" t="s">
        <v>23</v>
      </c>
      <c r="G1227" t="s">
        <v>24</v>
      </c>
      <c r="H1227">
        <v>6</v>
      </c>
      <c r="I1227">
        <v>6</v>
      </c>
      <c r="J1227">
        <v>1913</v>
      </c>
      <c r="K1227">
        <v>1.0219579999999999</v>
      </c>
      <c r="L1227" t="s">
        <v>16</v>
      </c>
      <c r="M1227">
        <f>V3__67[[#This Row],[Sale Price]]/V3__67[[#This Row],[carpet_area]]</f>
        <v>77.365394668060631</v>
      </c>
      <c r="N1227">
        <f>IF(OR(V3__67[[#This Row],[Estimated Value]]="",V3__67[[#This Row],[Estimated Value]]=0),"",V3__67[[#This Row],[Sale Price]]-V3__67[[#This Row],[Estimated Value]])</f>
        <v>-24300</v>
      </c>
      <c r="O1227">
        <f>IF(OR(V3__67[[#This Row],[Estimated Value]]="",V3__67[[#This Row],[Estimated Value]]=0),"",(V3__67[[#This Row],[Sale Price]]-V3__67[[#This Row],[Estimated Value]])/V3__67[[#This Row],[Estimated Value]])</f>
        <v>-0.14103308183401045</v>
      </c>
      <c r="P1227" t="str">
        <f t="shared" si="19"/>
        <v>Below Estimate</v>
      </c>
    </row>
    <row r="1228" spans="1:16" x14ac:dyDescent="0.3">
      <c r="A1228" s="1">
        <v>41062</v>
      </c>
      <c r="B1228">
        <v>2012</v>
      </c>
      <c r="C1228" t="s">
        <v>17</v>
      </c>
      <c r="D1228">
        <v>189460</v>
      </c>
      <c r="E1228">
        <v>250000</v>
      </c>
      <c r="F1228" t="s">
        <v>19</v>
      </c>
      <c r="G1228" t="s">
        <v>20</v>
      </c>
      <c r="H1228">
        <v>4</v>
      </c>
      <c r="I1228">
        <v>3</v>
      </c>
      <c r="J1228">
        <v>1250</v>
      </c>
      <c r="K1228">
        <v>1.0219579999999999</v>
      </c>
      <c r="L1228" t="s">
        <v>15</v>
      </c>
      <c r="M1228">
        <f>V3__67[[#This Row],[Sale Price]]/V3__67[[#This Row],[carpet_area]]</f>
        <v>200</v>
      </c>
      <c r="N1228">
        <f>IF(OR(V3__67[[#This Row],[Estimated Value]]="",V3__67[[#This Row],[Estimated Value]]=0),"",V3__67[[#This Row],[Sale Price]]-V3__67[[#This Row],[Estimated Value]])</f>
        <v>60540</v>
      </c>
      <c r="O1228">
        <f>IF(OR(V3__67[[#This Row],[Estimated Value]]="",V3__67[[#This Row],[Estimated Value]]=0),"",(V3__67[[#This Row],[Sale Price]]-V3__67[[#This Row],[Estimated Value]])/V3__67[[#This Row],[Estimated Value]])</f>
        <v>0.31953974453710543</v>
      </c>
      <c r="P1228" t="str">
        <f t="shared" si="19"/>
        <v>Above Estimate</v>
      </c>
    </row>
    <row r="1229" spans="1:16" x14ac:dyDescent="0.3">
      <c r="A1229" s="1">
        <v>41062</v>
      </c>
      <c r="B1229">
        <v>2012</v>
      </c>
      <c r="C1229" t="s">
        <v>29</v>
      </c>
      <c r="D1229">
        <v>210700</v>
      </c>
      <c r="E1229">
        <v>288000</v>
      </c>
      <c r="F1229" t="s">
        <v>13</v>
      </c>
      <c r="G1229" t="s">
        <v>14</v>
      </c>
      <c r="H1229">
        <v>3</v>
      </c>
      <c r="I1229">
        <v>1</v>
      </c>
      <c r="J1229">
        <v>987</v>
      </c>
      <c r="K1229">
        <v>1.0219579999999999</v>
      </c>
      <c r="L1229" t="s">
        <v>22</v>
      </c>
      <c r="M1229">
        <f>V3__67[[#This Row],[Sale Price]]/V3__67[[#This Row],[carpet_area]]</f>
        <v>291.79331306990883</v>
      </c>
      <c r="N1229">
        <f>IF(OR(V3__67[[#This Row],[Estimated Value]]="",V3__67[[#This Row],[Estimated Value]]=0),"",V3__67[[#This Row],[Sale Price]]-V3__67[[#This Row],[Estimated Value]])</f>
        <v>77300</v>
      </c>
      <c r="O1229">
        <f>IF(OR(V3__67[[#This Row],[Estimated Value]]="",V3__67[[#This Row],[Estimated Value]]=0),"",(V3__67[[#This Row],[Sale Price]]-V3__67[[#This Row],[Estimated Value]])/V3__67[[#This Row],[Estimated Value]])</f>
        <v>0.36687233032747985</v>
      </c>
      <c r="P1229" t="str">
        <f t="shared" si="19"/>
        <v>Above Estimate</v>
      </c>
    </row>
    <row r="1230" spans="1:16" x14ac:dyDescent="0.3">
      <c r="A1230" s="1">
        <v>41063</v>
      </c>
      <c r="B1230">
        <v>2012</v>
      </c>
      <c r="C1230" t="s">
        <v>30</v>
      </c>
      <c r="D1230">
        <v>1296770</v>
      </c>
      <c r="E1230">
        <v>1412500</v>
      </c>
      <c r="F1230" t="s">
        <v>13</v>
      </c>
      <c r="G1230" t="s">
        <v>14</v>
      </c>
      <c r="H1230">
        <v>3</v>
      </c>
      <c r="I1230">
        <v>1</v>
      </c>
      <c r="J1230">
        <v>1012</v>
      </c>
      <c r="K1230">
        <v>1.0219579999999999</v>
      </c>
      <c r="L1230" t="s">
        <v>16</v>
      </c>
      <c r="M1230">
        <f>V3__67[[#This Row],[Sale Price]]/V3__67[[#This Row],[carpet_area]]</f>
        <v>1395.7509881422925</v>
      </c>
      <c r="N1230">
        <f>IF(OR(V3__67[[#This Row],[Estimated Value]]="",V3__67[[#This Row],[Estimated Value]]=0),"",V3__67[[#This Row],[Sale Price]]-V3__67[[#This Row],[Estimated Value]])</f>
        <v>115730</v>
      </c>
      <c r="O1230">
        <f>IF(OR(V3__67[[#This Row],[Estimated Value]]="",V3__67[[#This Row],[Estimated Value]]=0),"",(V3__67[[#This Row],[Sale Price]]-V3__67[[#This Row],[Estimated Value]])/V3__67[[#This Row],[Estimated Value]])</f>
        <v>8.9244815965822774E-2</v>
      </c>
      <c r="P1230" t="str">
        <f t="shared" si="19"/>
        <v>Above Estimate</v>
      </c>
    </row>
    <row r="1231" spans="1:16" x14ac:dyDescent="0.3">
      <c r="A1231" s="1">
        <v>41064</v>
      </c>
      <c r="B1231">
        <v>2012</v>
      </c>
      <c r="C1231" t="s">
        <v>21</v>
      </c>
      <c r="D1231">
        <v>1801310</v>
      </c>
      <c r="E1231">
        <v>2050000</v>
      </c>
      <c r="F1231" t="s">
        <v>13</v>
      </c>
      <c r="G1231" t="s">
        <v>14</v>
      </c>
      <c r="H1231">
        <v>3</v>
      </c>
      <c r="I1231">
        <v>1</v>
      </c>
      <c r="J1231">
        <v>964</v>
      </c>
      <c r="K1231">
        <v>1.0219579999999999</v>
      </c>
      <c r="L1231" t="s">
        <v>22</v>
      </c>
      <c r="M1231">
        <f>V3__67[[#This Row],[Sale Price]]/V3__67[[#This Row],[carpet_area]]</f>
        <v>2126.5560165975103</v>
      </c>
      <c r="N1231">
        <f>IF(OR(V3__67[[#This Row],[Estimated Value]]="",V3__67[[#This Row],[Estimated Value]]=0),"",V3__67[[#This Row],[Sale Price]]-V3__67[[#This Row],[Estimated Value]])</f>
        <v>248690</v>
      </c>
      <c r="O1231">
        <f>IF(OR(V3__67[[#This Row],[Estimated Value]]="",V3__67[[#This Row],[Estimated Value]]=0),"",(V3__67[[#This Row],[Sale Price]]-V3__67[[#This Row],[Estimated Value]])/V3__67[[#This Row],[Estimated Value]])</f>
        <v>0.13806063364995474</v>
      </c>
      <c r="P1231" t="str">
        <f t="shared" si="19"/>
        <v>Above Estimate</v>
      </c>
    </row>
    <row r="1232" spans="1:16" x14ac:dyDescent="0.3">
      <c r="A1232" s="1">
        <v>41064</v>
      </c>
      <c r="B1232">
        <v>2012</v>
      </c>
      <c r="C1232" t="s">
        <v>26</v>
      </c>
      <c r="D1232">
        <v>329350</v>
      </c>
      <c r="E1232">
        <v>395000</v>
      </c>
      <c r="F1232" t="s">
        <v>13</v>
      </c>
      <c r="G1232" t="s">
        <v>14</v>
      </c>
      <c r="H1232">
        <v>3</v>
      </c>
      <c r="I1232">
        <v>1</v>
      </c>
      <c r="J1232">
        <v>983</v>
      </c>
      <c r="K1232">
        <v>1.0219579999999999</v>
      </c>
      <c r="L1232" t="s">
        <v>16</v>
      </c>
      <c r="M1232">
        <f>V3__67[[#This Row],[Sale Price]]/V3__67[[#This Row],[carpet_area]]</f>
        <v>401.83112919633777</v>
      </c>
      <c r="N1232">
        <f>IF(OR(V3__67[[#This Row],[Estimated Value]]="",V3__67[[#This Row],[Estimated Value]]=0),"",V3__67[[#This Row],[Sale Price]]-V3__67[[#This Row],[Estimated Value]])</f>
        <v>65650</v>
      </c>
      <c r="O1232">
        <f>IF(OR(V3__67[[#This Row],[Estimated Value]]="",V3__67[[#This Row],[Estimated Value]]=0),"",(V3__67[[#This Row],[Sale Price]]-V3__67[[#This Row],[Estimated Value]])/V3__67[[#This Row],[Estimated Value]])</f>
        <v>0.19933201761044481</v>
      </c>
      <c r="P1232" t="str">
        <f t="shared" si="19"/>
        <v>Above Estimate</v>
      </c>
    </row>
    <row r="1233" spans="1:16" x14ac:dyDescent="0.3">
      <c r="A1233" s="1">
        <v>41064</v>
      </c>
      <c r="B1233">
        <v>2012</v>
      </c>
      <c r="C1233" t="s">
        <v>18</v>
      </c>
      <c r="D1233">
        <v>362250</v>
      </c>
      <c r="E1233">
        <v>582500</v>
      </c>
      <c r="F1233" t="s">
        <v>13</v>
      </c>
      <c r="G1233" t="s">
        <v>14</v>
      </c>
      <c r="H1233">
        <v>3</v>
      </c>
      <c r="I1233">
        <v>1</v>
      </c>
      <c r="J1233">
        <v>974</v>
      </c>
      <c r="K1233">
        <v>1.0219579999999999</v>
      </c>
      <c r="L1233" t="s">
        <v>16</v>
      </c>
      <c r="M1233">
        <f>V3__67[[#This Row],[Sale Price]]/V3__67[[#This Row],[carpet_area]]</f>
        <v>598.04928131416841</v>
      </c>
      <c r="N1233">
        <f>IF(OR(V3__67[[#This Row],[Estimated Value]]="",V3__67[[#This Row],[Estimated Value]]=0),"",V3__67[[#This Row],[Sale Price]]-V3__67[[#This Row],[Estimated Value]])</f>
        <v>220250</v>
      </c>
      <c r="O1233">
        <f>IF(OR(V3__67[[#This Row],[Estimated Value]]="",V3__67[[#This Row],[Estimated Value]]=0),"",(V3__67[[#This Row],[Sale Price]]-V3__67[[#This Row],[Estimated Value]])/V3__67[[#This Row],[Estimated Value]])</f>
        <v>0.6080055210489993</v>
      </c>
      <c r="P1233" t="str">
        <f t="shared" si="19"/>
        <v>Above Estimate</v>
      </c>
    </row>
    <row r="1234" spans="1:16" x14ac:dyDescent="0.3">
      <c r="A1234" s="1">
        <v>41067</v>
      </c>
      <c r="B1234">
        <v>2012</v>
      </c>
      <c r="C1234" t="s">
        <v>12</v>
      </c>
      <c r="D1234">
        <v>157040</v>
      </c>
      <c r="E1234">
        <v>117300</v>
      </c>
      <c r="F1234" t="s">
        <v>13</v>
      </c>
      <c r="G1234" t="s">
        <v>14</v>
      </c>
      <c r="H1234">
        <v>3</v>
      </c>
      <c r="I1234">
        <v>3</v>
      </c>
      <c r="J1234">
        <v>1009</v>
      </c>
      <c r="K1234">
        <v>1.0219579999999999</v>
      </c>
      <c r="L1234" t="s">
        <v>16</v>
      </c>
      <c r="M1234">
        <f>V3__67[[#This Row],[Sale Price]]/V3__67[[#This Row],[carpet_area]]</f>
        <v>116.25371655104064</v>
      </c>
      <c r="N1234">
        <f>IF(OR(V3__67[[#This Row],[Estimated Value]]="",V3__67[[#This Row],[Estimated Value]]=0),"",V3__67[[#This Row],[Sale Price]]-V3__67[[#This Row],[Estimated Value]])</f>
        <v>-39740</v>
      </c>
      <c r="O1234">
        <f>IF(OR(V3__67[[#This Row],[Estimated Value]]="",V3__67[[#This Row],[Estimated Value]]=0),"",(V3__67[[#This Row],[Sale Price]]-V3__67[[#This Row],[Estimated Value]])/V3__67[[#This Row],[Estimated Value]])</f>
        <v>-0.25305654610290373</v>
      </c>
      <c r="P1234" t="str">
        <f t="shared" si="19"/>
        <v>Below Estimate</v>
      </c>
    </row>
    <row r="1235" spans="1:16" x14ac:dyDescent="0.3">
      <c r="A1235" s="1">
        <v>41067</v>
      </c>
      <c r="B1235">
        <v>2012</v>
      </c>
      <c r="C1235" t="s">
        <v>12</v>
      </c>
      <c r="D1235">
        <v>160570</v>
      </c>
      <c r="E1235">
        <v>125000</v>
      </c>
      <c r="F1235" t="s">
        <v>19</v>
      </c>
      <c r="G1235" t="s">
        <v>20</v>
      </c>
      <c r="H1235">
        <v>4</v>
      </c>
      <c r="I1235">
        <v>3</v>
      </c>
      <c r="J1235">
        <v>1432</v>
      </c>
      <c r="K1235">
        <v>1.0219579999999999</v>
      </c>
      <c r="L1235" t="s">
        <v>22</v>
      </c>
      <c r="M1235">
        <f>V3__67[[#This Row],[Sale Price]]/V3__67[[#This Row],[carpet_area]]</f>
        <v>87.290502793296085</v>
      </c>
      <c r="N1235">
        <f>IF(OR(V3__67[[#This Row],[Estimated Value]]="",V3__67[[#This Row],[Estimated Value]]=0),"",V3__67[[#This Row],[Sale Price]]-V3__67[[#This Row],[Estimated Value]])</f>
        <v>-35570</v>
      </c>
      <c r="O1235">
        <f>IF(OR(V3__67[[#This Row],[Estimated Value]]="",V3__67[[#This Row],[Estimated Value]]=0),"",(V3__67[[#This Row],[Sale Price]]-V3__67[[#This Row],[Estimated Value]])/V3__67[[#This Row],[Estimated Value]])</f>
        <v>-0.2215233231612381</v>
      </c>
      <c r="P1235" t="str">
        <f t="shared" si="19"/>
        <v>Below Estimate</v>
      </c>
    </row>
    <row r="1236" spans="1:16" x14ac:dyDescent="0.3">
      <c r="A1236" s="1">
        <v>41068</v>
      </c>
      <c r="B1236">
        <v>2012</v>
      </c>
      <c r="C1236" t="s">
        <v>18</v>
      </c>
      <c r="D1236">
        <v>254590</v>
      </c>
      <c r="E1236">
        <v>280000</v>
      </c>
      <c r="F1236" t="s">
        <v>13</v>
      </c>
      <c r="G1236" t="s">
        <v>14</v>
      </c>
      <c r="H1236">
        <v>3</v>
      </c>
      <c r="I1236">
        <v>1</v>
      </c>
      <c r="J1236">
        <v>1074</v>
      </c>
      <c r="K1236">
        <v>1.0219579999999999</v>
      </c>
      <c r="L1236" t="s">
        <v>25</v>
      </c>
      <c r="M1236">
        <f>V3__67[[#This Row],[Sale Price]]/V3__67[[#This Row],[carpet_area]]</f>
        <v>260.70763500931099</v>
      </c>
      <c r="N1236">
        <f>IF(OR(V3__67[[#This Row],[Estimated Value]]="",V3__67[[#This Row],[Estimated Value]]=0),"",V3__67[[#This Row],[Sale Price]]-V3__67[[#This Row],[Estimated Value]])</f>
        <v>25410</v>
      </c>
      <c r="O1236">
        <f>IF(OR(V3__67[[#This Row],[Estimated Value]]="",V3__67[[#This Row],[Estimated Value]]=0),"",(V3__67[[#This Row],[Sale Price]]-V3__67[[#This Row],[Estimated Value]])/V3__67[[#This Row],[Estimated Value]])</f>
        <v>9.980753368160572E-2</v>
      </c>
      <c r="P1236" t="str">
        <f t="shared" si="19"/>
        <v>Above Estimate</v>
      </c>
    </row>
    <row r="1237" spans="1:16" x14ac:dyDescent="0.3">
      <c r="A1237" s="1">
        <v>41068</v>
      </c>
      <c r="B1237">
        <v>2012</v>
      </c>
      <c r="C1237" t="s">
        <v>21</v>
      </c>
      <c r="D1237">
        <v>1343580</v>
      </c>
      <c r="E1237">
        <v>950000</v>
      </c>
      <c r="F1237" t="s">
        <v>13</v>
      </c>
      <c r="G1237" t="s">
        <v>14</v>
      </c>
      <c r="H1237">
        <v>3</v>
      </c>
      <c r="I1237">
        <v>1</v>
      </c>
      <c r="J1237">
        <v>981</v>
      </c>
      <c r="K1237">
        <v>1.0219579999999999</v>
      </c>
      <c r="L1237" t="s">
        <v>15</v>
      </c>
      <c r="M1237">
        <f>V3__67[[#This Row],[Sale Price]]/V3__67[[#This Row],[carpet_area]]</f>
        <v>968.39959225280325</v>
      </c>
      <c r="N1237">
        <f>IF(OR(V3__67[[#This Row],[Estimated Value]]="",V3__67[[#This Row],[Estimated Value]]=0),"",V3__67[[#This Row],[Sale Price]]-V3__67[[#This Row],[Estimated Value]])</f>
        <v>-393580</v>
      </c>
      <c r="O1237">
        <f>IF(OR(V3__67[[#This Row],[Estimated Value]]="",V3__67[[#This Row],[Estimated Value]]=0),"",(V3__67[[#This Row],[Sale Price]]-V3__67[[#This Row],[Estimated Value]])/V3__67[[#This Row],[Estimated Value]])</f>
        <v>-0.29293380371842392</v>
      </c>
      <c r="P1237" t="str">
        <f t="shared" si="19"/>
        <v>Below Estimate</v>
      </c>
    </row>
    <row r="1238" spans="1:16" x14ac:dyDescent="0.3">
      <c r="A1238" s="1">
        <v>41070</v>
      </c>
      <c r="B1238">
        <v>2012</v>
      </c>
      <c r="C1238" t="s">
        <v>12</v>
      </c>
      <c r="D1238">
        <v>121510</v>
      </c>
      <c r="E1238">
        <v>165000</v>
      </c>
      <c r="F1238" t="s">
        <v>13</v>
      </c>
      <c r="G1238" t="s">
        <v>14</v>
      </c>
      <c r="H1238">
        <v>3</v>
      </c>
      <c r="I1238">
        <v>3</v>
      </c>
      <c r="J1238">
        <v>923</v>
      </c>
      <c r="K1238">
        <v>1.0219579999999999</v>
      </c>
      <c r="L1238" t="s">
        <v>16</v>
      </c>
      <c r="M1238">
        <f>V3__67[[#This Row],[Sale Price]]/V3__67[[#This Row],[carpet_area]]</f>
        <v>178.76489707475622</v>
      </c>
      <c r="N1238">
        <f>IF(OR(V3__67[[#This Row],[Estimated Value]]="",V3__67[[#This Row],[Estimated Value]]=0),"",V3__67[[#This Row],[Sale Price]]-V3__67[[#This Row],[Estimated Value]])</f>
        <v>43490</v>
      </c>
      <c r="O1238">
        <f>IF(OR(V3__67[[#This Row],[Estimated Value]]="",V3__67[[#This Row],[Estimated Value]]=0),"",(V3__67[[#This Row],[Sale Price]]-V3__67[[#This Row],[Estimated Value]])/V3__67[[#This Row],[Estimated Value]])</f>
        <v>0.35791292897703891</v>
      </c>
      <c r="P1238" t="str">
        <f t="shared" si="19"/>
        <v>Above Estimate</v>
      </c>
    </row>
    <row r="1239" spans="1:16" x14ac:dyDescent="0.3">
      <c r="A1239" s="1">
        <v>41074</v>
      </c>
      <c r="B1239">
        <v>2012</v>
      </c>
      <c r="C1239" t="s">
        <v>17</v>
      </c>
      <c r="D1239">
        <v>87360</v>
      </c>
      <c r="E1239">
        <v>130000</v>
      </c>
      <c r="F1239" t="s">
        <v>13</v>
      </c>
      <c r="G1239" t="s">
        <v>14</v>
      </c>
      <c r="H1239">
        <v>3</v>
      </c>
      <c r="I1239">
        <v>1</v>
      </c>
      <c r="J1239">
        <v>1051</v>
      </c>
      <c r="K1239">
        <v>1.0219579999999999</v>
      </c>
      <c r="L1239" t="s">
        <v>25</v>
      </c>
      <c r="M1239">
        <f>V3__67[[#This Row],[Sale Price]]/V3__67[[#This Row],[carpet_area]]</f>
        <v>123.69172216936251</v>
      </c>
      <c r="N1239">
        <f>IF(OR(V3__67[[#This Row],[Estimated Value]]="",V3__67[[#This Row],[Estimated Value]]=0),"",V3__67[[#This Row],[Sale Price]]-V3__67[[#This Row],[Estimated Value]])</f>
        <v>42640</v>
      </c>
      <c r="O1239">
        <f>IF(OR(V3__67[[#This Row],[Estimated Value]]="",V3__67[[#This Row],[Estimated Value]]=0),"",(V3__67[[#This Row],[Sale Price]]-V3__67[[#This Row],[Estimated Value]])/V3__67[[#This Row],[Estimated Value]])</f>
        <v>0.48809523809523808</v>
      </c>
      <c r="P1239" t="str">
        <f t="shared" si="19"/>
        <v>Above Estimate</v>
      </c>
    </row>
    <row r="1240" spans="1:16" x14ac:dyDescent="0.3">
      <c r="A1240" s="1">
        <v>41074</v>
      </c>
      <c r="B1240">
        <v>2012</v>
      </c>
      <c r="C1240" t="s">
        <v>12</v>
      </c>
      <c r="D1240">
        <v>101340</v>
      </c>
      <c r="E1240">
        <v>135200</v>
      </c>
      <c r="F1240" t="s">
        <v>13</v>
      </c>
      <c r="G1240" t="s">
        <v>14</v>
      </c>
      <c r="H1240">
        <v>3</v>
      </c>
      <c r="I1240">
        <v>3</v>
      </c>
      <c r="J1240">
        <v>945</v>
      </c>
      <c r="K1240">
        <v>1.0219579999999999</v>
      </c>
      <c r="L1240" t="s">
        <v>25</v>
      </c>
      <c r="M1240">
        <f>V3__67[[#This Row],[Sale Price]]/V3__67[[#This Row],[carpet_area]]</f>
        <v>143.06878306878306</v>
      </c>
      <c r="N1240">
        <f>IF(OR(V3__67[[#This Row],[Estimated Value]]="",V3__67[[#This Row],[Estimated Value]]=0),"",V3__67[[#This Row],[Sale Price]]-V3__67[[#This Row],[Estimated Value]])</f>
        <v>33860</v>
      </c>
      <c r="O1240">
        <f>IF(OR(V3__67[[#This Row],[Estimated Value]]="",V3__67[[#This Row],[Estimated Value]]=0),"",(V3__67[[#This Row],[Sale Price]]-V3__67[[#This Row],[Estimated Value]])/V3__67[[#This Row],[Estimated Value]])</f>
        <v>0.33412275508190253</v>
      </c>
      <c r="P1240" t="str">
        <f t="shared" si="19"/>
        <v>Above Estimate</v>
      </c>
    </row>
    <row r="1241" spans="1:16" x14ac:dyDescent="0.3">
      <c r="A1241" s="1">
        <v>41074</v>
      </c>
      <c r="B1241">
        <v>2012</v>
      </c>
      <c r="C1241" t="s">
        <v>30</v>
      </c>
      <c r="D1241">
        <v>1396740</v>
      </c>
      <c r="E1241">
        <v>1647500</v>
      </c>
      <c r="F1241" t="s">
        <v>13</v>
      </c>
      <c r="G1241" t="s">
        <v>14</v>
      </c>
      <c r="H1241">
        <v>3</v>
      </c>
      <c r="I1241">
        <v>2</v>
      </c>
      <c r="J1241">
        <v>1020</v>
      </c>
      <c r="K1241">
        <v>1.0219579999999999</v>
      </c>
      <c r="L1241" t="s">
        <v>16</v>
      </c>
      <c r="M1241">
        <f>V3__67[[#This Row],[Sale Price]]/V3__67[[#This Row],[carpet_area]]</f>
        <v>1615.1960784313726</v>
      </c>
      <c r="N1241">
        <f>IF(OR(V3__67[[#This Row],[Estimated Value]]="",V3__67[[#This Row],[Estimated Value]]=0),"",V3__67[[#This Row],[Sale Price]]-V3__67[[#This Row],[Estimated Value]])</f>
        <v>250760</v>
      </c>
      <c r="O1241">
        <f>IF(OR(V3__67[[#This Row],[Estimated Value]]="",V3__67[[#This Row],[Estimated Value]]=0),"",(V3__67[[#This Row],[Sale Price]]-V3__67[[#This Row],[Estimated Value]])/V3__67[[#This Row],[Estimated Value]])</f>
        <v>0.17953233959076134</v>
      </c>
      <c r="P1241" t="str">
        <f t="shared" si="19"/>
        <v>Above Estimate</v>
      </c>
    </row>
    <row r="1242" spans="1:16" x14ac:dyDescent="0.3">
      <c r="A1242" s="1">
        <v>41074</v>
      </c>
      <c r="B1242">
        <v>2012</v>
      </c>
      <c r="C1242" t="s">
        <v>17</v>
      </c>
      <c r="D1242">
        <v>138410</v>
      </c>
      <c r="E1242">
        <v>160000</v>
      </c>
      <c r="F1242" t="s">
        <v>13</v>
      </c>
      <c r="G1242" t="s">
        <v>14</v>
      </c>
      <c r="H1242">
        <v>3</v>
      </c>
      <c r="I1242">
        <v>2</v>
      </c>
      <c r="J1242">
        <v>1094</v>
      </c>
      <c r="K1242">
        <v>1.0219579999999999</v>
      </c>
      <c r="L1242" t="s">
        <v>25</v>
      </c>
      <c r="M1242">
        <f>V3__67[[#This Row],[Sale Price]]/V3__67[[#This Row],[carpet_area]]</f>
        <v>146.25228519195613</v>
      </c>
      <c r="N1242">
        <f>IF(OR(V3__67[[#This Row],[Estimated Value]]="",V3__67[[#This Row],[Estimated Value]]=0),"",V3__67[[#This Row],[Sale Price]]-V3__67[[#This Row],[Estimated Value]])</f>
        <v>21590</v>
      </c>
      <c r="O1242">
        <f>IF(OR(V3__67[[#This Row],[Estimated Value]]="",V3__67[[#This Row],[Estimated Value]]=0),"",(V3__67[[#This Row],[Sale Price]]-V3__67[[#This Row],[Estimated Value]])/V3__67[[#This Row],[Estimated Value]])</f>
        <v>0.15598583917347011</v>
      </c>
      <c r="P1242" t="str">
        <f t="shared" si="19"/>
        <v>Above Estimate</v>
      </c>
    </row>
    <row r="1243" spans="1:16" x14ac:dyDescent="0.3">
      <c r="A1243" s="1">
        <v>41074</v>
      </c>
      <c r="B1243">
        <v>2012</v>
      </c>
      <c r="C1243" t="s">
        <v>30</v>
      </c>
      <c r="D1243">
        <v>321630</v>
      </c>
      <c r="E1243">
        <v>479000</v>
      </c>
      <c r="F1243" t="s">
        <v>13</v>
      </c>
      <c r="G1243" t="s">
        <v>14</v>
      </c>
      <c r="H1243">
        <v>3</v>
      </c>
      <c r="I1243">
        <v>3</v>
      </c>
      <c r="J1243">
        <v>1070</v>
      </c>
      <c r="K1243">
        <v>1.0219579999999999</v>
      </c>
      <c r="L1243" t="s">
        <v>16</v>
      </c>
      <c r="M1243">
        <f>V3__67[[#This Row],[Sale Price]]/V3__67[[#This Row],[carpet_area]]</f>
        <v>447.66355140186914</v>
      </c>
      <c r="N1243">
        <f>IF(OR(V3__67[[#This Row],[Estimated Value]]="",V3__67[[#This Row],[Estimated Value]]=0),"",V3__67[[#This Row],[Sale Price]]-V3__67[[#This Row],[Estimated Value]])</f>
        <v>157370</v>
      </c>
      <c r="O1243">
        <f>IF(OR(V3__67[[#This Row],[Estimated Value]]="",V3__67[[#This Row],[Estimated Value]]=0),"",(V3__67[[#This Row],[Sale Price]]-V3__67[[#This Row],[Estimated Value]])/V3__67[[#This Row],[Estimated Value]])</f>
        <v>0.48928893448994187</v>
      </c>
      <c r="P1243" t="str">
        <f t="shared" si="19"/>
        <v>Above Estimate</v>
      </c>
    </row>
    <row r="1244" spans="1:16" x14ac:dyDescent="0.3">
      <c r="A1244" s="1">
        <v>41074</v>
      </c>
      <c r="B1244">
        <v>2012</v>
      </c>
      <c r="C1244" t="s">
        <v>29</v>
      </c>
      <c r="D1244">
        <v>213200</v>
      </c>
      <c r="E1244">
        <v>330000</v>
      </c>
      <c r="F1244" t="s">
        <v>13</v>
      </c>
      <c r="G1244" t="s">
        <v>14</v>
      </c>
      <c r="H1244">
        <v>3</v>
      </c>
      <c r="I1244">
        <v>2</v>
      </c>
      <c r="J1244">
        <v>979</v>
      </c>
      <c r="K1244">
        <v>1.0219579999999999</v>
      </c>
      <c r="L1244" t="s">
        <v>16</v>
      </c>
      <c r="M1244">
        <f>V3__67[[#This Row],[Sale Price]]/V3__67[[#This Row],[carpet_area]]</f>
        <v>337.07865168539325</v>
      </c>
      <c r="N1244">
        <f>IF(OR(V3__67[[#This Row],[Estimated Value]]="",V3__67[[#This Row],[Estimated Value]]=0),"",V3__67[[#This Row],[Sale Price]]-V3__67[[#This Row],[Estimated Value]])</f>
        <v>116800</v>
      </c>
      <c r="O1244">
        <f>IF(OR(V3__67[[#This Row],[Estimated Value]]="",V3__67[[#This Row],[Estimated Value]]=0),"",(V3__67[[#This Row],[Sale Price]]-V3__67[[#This Row],[Estimated Value]])/V3__67[[#This Row],[Estimated Value]])</f>
        <v>0.5478424015009381</v>
      </c>
      <c r="P1244" t="str">
        <f t="shared" si="19"/>
        <v>Above Estimate</v>
      </c>
    </row>
    <row r="1245" spans="1:16" x14ac:dyDescent="0.3">
      <c r="A1245" s="1">
        <v>41075</v>
      </c>
      <c r="B1245">
        <v>2012</v>
      </c>
      <c r="C1245" t="s">
        <v>21</v>
      </c>
      <c r="D1245">
        <v>1210510</v>
      </c>
      <c r="E1245">
        <v>1455000</v>
      </c>
      <c r="F1245" t="s">
        <v>13</v>
      </c>
      <c r="G1245" t="s">
        <v>14</v>
      </c>
      <c r="H1245">
        <v>3</v>
      </c>
      <c r="I1245">
        <v>1</v>
      </c>
      <c r="J1245">
        <v>1054</v>
      </c>
      <c r="K1245">
        <v>1.0219579999999999</v>
      </c>
      <c r="L1245" t="s">
        <v>22</v>
      </c>
      <c r="M1245">
        <f>V3__67[[#This Row],[Sale Price]]/V3__67[[#This Row],[carpet_area]]</f>
        <v>1380.4554079696395</v>
      </c>
      <c r="N1245">
        <f>IF(OR(V3__67[[#This Row],[Estimated Value]]="",V3__67[[#This Row],[Estimated Value]]=0),"",V3__67[[#This Row],[Sale Price]]-V3__67[[#This Row],[Estimated Value]])</f>
        <v>244490</v>
      </c>
      <c r="O1245">
        <f>IF(OR(V3__67[[#This Row],[Estimated Value]]="",V3__67[[#This Row],[Estimated Value]]=0),"",(V3__67[[#This Row],[Sale Price]]-V3__67[[#This Row],[Estimated Value]])/V3__67[[#This Row],[Estimated Value]])</f>
        <v>0.2019727222410389</v>
      </c>
      <c r="P1245" t="str">
        <f t="shared" si="19"/>
        <v>Above Estimate</v>
      </c>
    </row>
    <row r="1246" spans="1:16" x14ac:dyDescent="0.3">
      <c r="A1246" s="1">
        <v>41075</v>
      </c>
      <c r="B1246">
        <v>2012</v>
      </c>
      <c r="C1246" t="s">
        <v>26</v>
      </c>
      <c r="D1246">
        <v>520170</v>
      </c>
      <c r="E1246">
        <v>461625</v>
      </c>
      <c r="F1246" t="s">
        <v>13</v>
      </c>
      <c r="G1246" t="s">
        <v>14</v>
      </c>
      <c r="H1246">
        <v>3</v>
      </c>
      <c r="I1246">
        <v>1</v>
      </c>
      <c r="J1246">
        <v>958</v>
      </c>
      <c r="K1246">
        <v>1.0219579999999999</v>
      </c>
      <c r="L1246" t="s">
        <v>25</v>
      </c>
      <c r="M1246">
        <f>V3__67[[#This Row],[Sale Price]]/V3__67[[#This Row],[carpet_area]]</f>
        <v>481.86325678496871</v>
      </c>
      <c r="N1246">
        <f>IF(OR(V3__67[[#This Row],[Estimated Value]]="",V3__67[[#This Row],[Estimated Value]]=0),"",V3__67[[#This Row],[Sale Price]]-V3__67[[#This Row],[Estimated Value]])</f>
        <v>-58545</v>
      </c>
      <c r="O1246">
        <f>IF(OR(V3__67[[#This Row],[Estimated Value]]="",V3__67[[#This Row],[Estimated Value]]=0),"",(V3__67[[#This Row],[Sale Price]]-V3__67[[#This Row],[Estimated Value]])/V3__67[[#This Row],[Estimated Value]])</f>
        <v>-0.11254974335313456</v>
      </c>
      <c r="P1246" t="str">
        <f t="shared" si="19"/>
        <v>Below Estimate</v>
      </c>
    </row>
    <row r="1247" spans="1:16" x14ac:dyDescent="0.3">
      <c r="A1247" s="1">
        <v>41076</v>
      </c>
      <c r="B1247">
        <v>2012</v>
      </c>
      <c r="C1247" t="s">
        <v>17</v>
      </c>
      <c r="D1247">
        <v>155470</v>
      </c>
      <c r="E1247">
        <v>135000</v>
      </c>
      <c r="F1247" t="s">
        <v>19</v>
      </c>
      <c r="G1247" t="s">
        <v>20</v>
      </c>
      <c r="H1247">
        <v>4</v>
      </c>
      <c r="I1247">
        <v>3</v>
      </c>
      <c r="J1247">
        <v>1360</v>
      </c>
      <c r="K1247">
        <v>1.0219579999999999</v>
      </c>
      <c r="L1247" t="s">
        <v>16</v>
      </c>
      <c r="M1247">
        <f>V3__67[[#This Row],[Sale Price]]/V3__67[[#This Row],[carpet_area]]</f>
        <v>99.264705882352942</v>
      </c>
      <c r="N1247">
        <f>IF(OR(V3__67[[#This Row],[Estimated Value]]="",V3__67[[#This Row],[Estimated Value]]=0),"",V3__67[[#This Row],[Sale Price]]-V3__67[[#This Row],[Estimated Value]])</f>
        <v>-20470</v>
      </c>
      <c r="O1247">
        <f>IF(OR(V3__67[[#This Row],[Estimated Value]]="",V3__67[[#This Row],[Estimated Value]]=0),"",(V3__67[[#This Row],[Sale Price]]-V3__67[[#This Row],[Estimated Value]])/V3__67[[#This Row],[Estimated Value]])</f>
        <v>-0.1316652730430308</v>
      </c>
      <c r="P1247" t="str">
        <f t="shared" si="19"/>
        <v>Below Estimate</v>
      </c>
    </row>
    <row r="1248" spans="1:16" x14ac:dyDescent="0.3">
      <c r="A1248" s="1">
        <v>41077</v>
      </c>
      <c r="B1248">
        <v>2012</v>
      </c>
      <c r="C1248" t="s">
        <v>29</v>
      </c>
      <c r="D1248">
        <v>250300</v>
      </c>
      <c r="E1248">
        <v>374000</v>
      </c>
      <c r="F1248" t="s">
        <v>13</v>
      </c>
      <c r="G1248" t="s">
        <v>14</v>
      </c>
      <c r="H1248">
        <v>3</v>
      </c>
      <c r="I1248">
        <v>2</v>
      </c>
      <c r="J1248">
        <v>1051</v>
      </c>
      <c r="K1248">
        <v>1.0219579999999999</v>
      </c>
      <c r="L1248" t="s">
        <v>22</v>
      </c>
      <c r="M1248">
        <f>V3__67[[#This Row],[Sale Price]]/V3__67[[#This Row],[carpet_area]]</f>
        <v>355.85156993339677</v>
      </c>
      <c r="N1248">
        <f>IF(OR(V3__67[[#This Row],[Estimated Value]]="",V3__67[[#This Row],[Estimated Value]]=0),"",V3__67[[#This Row],[Sale Price]]-V3__67[[#This Row],[Estimated Value]])</f>
        <v>123700</v>
      </c>
      <c r="O1248">
        <f>IF(OR(V3__67[[#This Row],[Estimated Value]]="",V3__67[[#This Row],[Estimated Value]]=0),"",(V3__67[[#This Row],[Sale Price]]-V3__67[[#This Row],[Estimated Value]])/V3__67[[#This Row],[Estimated Value]])</f>
        <v>0.49420695165801037</v>
      </c>
      <c r="P1248" t="str">
        <f t="shared" si="19"/>
        <v>Above Estimate</v>
      </c>
    </row>
    <row r="1249" spans="1:16" x14ac:dyDescent="0.3">
      <c r="A1249" s="1">
        <v>41077</v>
      </c>
      <c r="B1249">
        <v>2012</v>
      </c>
      <c r="C1249" t="s">
        <v>30</v>
      </c>
      <c r="D1249">
        <v>388450</v>
      </c>
      <c r="E1249">
        <v>432000</v>
      </c>
      <c r="F1249" t="s">
        <v>13</v>
      </c>
      <c r="G1249" t="s">
        <v>14</v>
      </c>
      <c r="H1249">
        <v>3</v>
      </c>
      <c r="I1249">
        <v>3</v>
      </c>
      <c r="J1249">
        <v>906</v>
      </c>
      <c r="K1249">
        <v>1.0219579999999999</v>
      </c>
      <c r="L1249" t="s">
        <v>25</v>
      </c>
      <c r="M1249">
        <f>V3__67[[#This Row],[Sale Price]]/V3__67[[#This Row],[carpet_area]]</f>
        <v>476.82119205298011</v>
      </c>
      <c r="N1249">
        <f>IF(OR(V3__67[[#This Row],[Estimated Value]]="",V3__67[[#This Row],[Estimated Value]]=0),"",V3__67[[#This Row],[Sale Price]]-V3__67[[#This Row],[Estimated Value]])</f>
        <v>43550</v>
      </c>
      <c r="O1249">
        <f>IF(OR(V3__67[[#This Row],[Estimated Value]]="",V3__67[[#This Row],[Estimated Value]]=0),"",(V3__67[[#This Row],[Sale Price]]-V3__67[[#This Row],[Estimated Value]])/V3__67[[#This Row],[Estimated Value]])</f>
        <v>0.11211224095765221</v>
      </c>
      <c r="P1249" t="str">
        <f t="shared" si="19"/>
        <v>Above Estimate</v>
      </c>
    </row>
    <row r="1250" spans="1:16" x14ac:dyDescent="0.3">
      <c r="A1250" s="1">
        <v>41077</v>
      </c>
      <c r="B1250">
        <v>2012</v>
      </c>
      <c r="C1250" t="s">
        <v>21</v>
      </c>
      <c r="D1250">
        <v>633780</v>
      </c>
      <c r="E1250">
        <v>531000</v>
      </c>
      <c r="F1250" t="s">
        <v>13</v>
      </c>
      <c r="G1250" t="s">
        <v>14</v>
      </c>
      <c r="H1250">
        <v>3</v>
      </c>
      <c r="I1250">
        <v>2</v>
      </c>
      <c r="J1250">
        <v>945</v>
      </c>
      <c r="K1250">
        <v>1.0219579999999999</v>
      </c>
      <c r="L1250" t="s">
        <v>16</v>
      </c>
      <c r="M1250">
        <f>V3__67[[#This Row],[Sale Price]]/V3__67[[#This Row],[carpet_area]]</f>
        <v>561.90476190476193</v>
      </c>
      <c r="N1250">
        <f>IF(OR(V3__67[[#This Row],[Estimated Value]]="",V3__67[[#This Row],[Estimated Value]]=0),"",V3__67[[#This Row],[Sale Price]]-V3__67[[#This Row],[Estimated Value]])</f>
        <v>-102780</v>
      </c>
      <c r="O1250">
        <f>IF(OR(V3__67[[#This Row],[Estimated Value]]="",V3__67[[#This Row],[Estimated Value]]=0),"",(V3__67[[#This Row],[Sale Price]]-V3__67[[#This Row],[Estimated Value]])/V3__67[[#This Row],[Estimated Value]])</f>
        <v>-0.1621698381141721</v>
      </c>
      <c r="P1250" t="str">
        <f t="shared" si="19"/>
        <v>Below Estimate</v>
      </c>
    </row>
    <row r="1251" spans="1:16" x14ac:dyDescent="0.3">
      <c r="A1251" s="1">
        <v>41081</v>
      </c>
      <c r="B1251">
        <v>2012</v>
      </c>
      <c r="C1251" t="s">
        <v>26</v>
      </c>
      <c r="D1251">
        <v>213500</v>
      </c>
      <c r="E1251">
        <v>247000</v>
      </c>
      <c r="F1251" t="s">
        <v>13</v>
      </c>
      <c r="G1251" t="s">
        <v>14</v>
      </c>
      <c r="H1251">
        <v>3</v>
      </c>
      <c r="I1251">
        <v>2</v>
      </c>
      <c r="J1251">
        <v>931</v>
      </c>
      <c r="K1251">
        <v>1.0219579999999999</v>
      </c>
      <c r="L1251" t="s">
        <v>15</v>
      </c>
      <c r="M1251">
        <f>V3__67[[#This Row],[Sale Price]]/V3__67[[#This Row],[carpet_area]]</f>
        <v>265.30612244897958</v>
      </c>
      <c r="N1251">
        <f>IF(OR(V3__67[[#This Row],[Estimated Value]]="",V3__67[[#This Row],[Estimated Value]]=0),"",V3__67[[#This Row],[Sale Price]]-V3__67[[#This Row],[Estimated Value]])</f>
        <v>33500</v>
      </c>
      <c r="O1251">
        <f>IF(OR(V3__67[[#This Row],[Estimated Value]]="",V3__67[[#This Row],[Estimated Value]]=0),"",(V3__67[[#This Row],[Sale Price]]-V3__67[[#This Row],[Estimated Value]])/V3__67[[#This Row],[Estimated Value]])</f>
        <v>0.15690866510538642</v>
      </c>
      <c r="P1251" t="str">
        <f t="shared" si="19"/>
        <v>Above Estimate</v>
      </c>
    </row>
    <row r="1252" spans="1:16" x14ac:dyDescent="0.3">
      <c r="A1252" s="1">
        <v>41082</v>
      </c>
      <c r="B1252">
        <v>2012</v>
      </c>
      <c r="C1252" t="s">
        <v>30</v>
      </c>
      <c r="D1252">
        <v>813980</v>
      </c>
      <c r="E1252">
        <v>912400</v>
      </c>
      <c r="F1252" t="s">
        <v>13</v>
      </c>
      <c r="G1252" t="s">
        <v>14</v>
      </c>
      <c r="H1252">
        <v>3</v>
      </c>
      <c r="I1252">
        <v>1</v>
      </c>
      <c r="J1252">
        <v>1061</v>
      </c>
      <c r="K1252">
        <v>1.0219579999999999</v>
      </c>
      <c r="L1252" t="s">
        <v>16</v>
      </c>
      <c r="M1252">
        <f>V3__67[[#This Row],[Sale Price]]/V3__67[[#This Row],[carpet_area]]</f>
        <v>859.9434495758718</v>
      </c>
      <c r="N1252">
        <f>IF(OR(V3__67[[#This Row],[Estimated Value]]="",V3__67[[#This Row],[Estimated Value]]=0),"",V3__67[[#This Row],[Sale Price]]-V3__67[[#This Row],[Estimated Value]])</f>
        <v>98420</v>
      </c>
      <c r="O1252">
        <f>IF(OR(V3__67[[#This Row],[Estimated Value]]="",V3__67[[#This Row],[Estimated Value]]=0),"",(V3__67[[#This Row],[Sale Price]]-V3__67[[#This Row],[Estimated Value]])/V3__67[[#This Row],[Estimated Value]])</f>
        <v>0.12091206172141822</v>
      </c>
      <c r="P1252" t="str">
        <f t="shared" si="19"/>
        <v>Above Estimate</v>
      </c>
    </row>
    <row r="1253" spans="1:16" x14ac:dyDescent="0.3">
      <c r="A1253" s="1">
        <v>41082</v>
      </c>
      <c r="B1253">
        <v>2012</v>
      </c>
      <c r="C1253" t="s">
        <v>17</v>
      </c>
      <c r="D1253">
        <v>130250</v>
      </c>
      <c r="E1253">
        <v>55000</v>
      </c>
      <c r="F1253" t="s">
        <v>13</v>
      </c>
      <c r="G1253" t="s">
        <v>14</v>
      </c>
      <c r="H1253">
        <v>3</v>
      </c>
      <c r="I1253">
        <v>1</v>
      </c>
      <c r="J1253">
        <v>1051</v>
      </c>
      <c r="K1253">
        <v>1.0219579999999999</v>
      </c>
      <c r="L1253" t="s">
        <v>25</v>
      </c>
      <c r="M1253">
        <f>V3__67[[#This Row],[Sale Price]]/V3__67[[#This Row],[carpet_area]]</f>
        <v>52.331113225499521</v>
      </c>
      <c r="N1253">
        <f>IF(OR(V3__67[[#This Row],[Estimated Value]]="",V3__67[[#This Row],[Estimated Value]]=0),"",V3__67[[#This Row],[Sale Price]]-V3__67[[#This Row],[Estimated Value]])</f>
        <v>-75250</v>
      </c>
      <c r="O1253">
        <f>IF(OR(V3__67[[#This Row],[Estimated Value]]="",V3__67[[#This Row],[Estimated Value]]=0),"",(V3__67[[#This Row],[Sale Price]]-V3__67[[#This Row],[Estimated Value]])/V3__67[[#This Row],[Estimated Value]])</f>
        <v>-0.57773512476007682</v>
      </c>
      <c r="P1253" t="str">
        <f t="shared" si="19"/>
        <v>Below Estimate</v>
      </c>
    </row>
    <row r="1254" spans="1:16" x14ac:dyDescent="0.3">
      <c r="A1254" s="1">
        <v>41082</v>
      </c>
      <c r="B1254">
        <v>2012</v>
      </c>
      <c r="C1254" t="s">
        <v>30</v>
      </c>
      <c r="D1254">
        <v>643870</v>
      </c>
      <c r="E1254">
        <v>656875</v>
      </c>
      <c r="F1254" t="s">
        <v>13</v>
      </c>
      <c r="G1254" t="s">
        <v>14</v>
      </c>
      <c r="H1254">
        <v>3</v>
      </c>
      <c r="I1254">
        <v>3</v>
      </c>
      <c r="J1254">
        <v>1089</v>
      </c>
      <c r="K1254">
        <v>1.0219579999999999</v>
      </c>
      <c r="L1254" t="s">
        <v>16</v>
      </c>
      <c r="M1254">
        <f>V3__67[[#This Row],[Sale Price]]/V3__67[[#This Row],[carpet_area]]</f>
        <v>603.19100091827363</v>
      </c>
      <c r="N1254">
        <f>IF(OR(V3__67[[#This Row],[Estimated Value]]="",V3__67[[#This Row],[Estimated Value]]=0),"",V3__67[[#This Row],[Sale Price]]-V3__67[[#This Row],[Estimated Value]])</f>
        <v>13005</v>
      </c>
      <c r="O1254">
        <f>IF(OR(V3__67[[#This Row],[Estimated Value]]="",V3__67[[#This Row],[Estimated Value]]=0),"",(V3__67[[#This Row],[Sale Price]]-V3__67[[#This Row],[Estimated Value]])/V3__67[[#This Row],[Estimated Value]])</f>
        <v>2.019817665056611E-2</v>
      </c>
      <c r="P1254" t="str">
        <f t="shared" si="19"/>
        <v>Above Estimate</v>
      </c>
    </row>
    <row r="1255" spans="1:16" x14ac:dyDescent="0.3">
      <c r="A1255" s="1">
        <v>41082</v>
      </c>
      <c r="B1255">
        <v>2012</v>
      </c>
      <c r="C1255" t="s">
        <v>30</v>
      </c>
      <c r="D1255">
        <v>364270</v>
      </c>
      <c r="E1255">
        <v>410000</v>
      </c>
      <c r="F1255" t="s">
        <v>13</v>
      </c>
      <c r="G1255" t="s">
        <v>14</v>
      </c>
      <c r="H1255">
        <v>3</v>
      </c>
      <c r="I1255">
        <v>3</v>
      </c>
      <c r="J1255">
        <v>955</v>
      </c>
      <c r="K1255">
        <v>1.0219579999999999</v>
      </c>
      <c r="L1255" t="s">
        <v>25</v>
      </c>
      <c r="M1255">
        <f>V3__67[[#This Row],[Sale Price]]/V3__67[[#This Row],[carpet_area]]</f>
        <v>429.31937172774872</v>
      </c>
      <c r="N1255">
        <f>IF(OR(V3__67[[#This Row],[Estimated Value]]="",V3__67[[#This Row],[Estimated Value]]=0),"",V3__67[[#This Row],[Sale Price]]-V3__67[[#This Row],[Estimated Value]])</f>
        <v>45730</v>
      </c>
      <c r="O1255">
        <f>IF(OR(V3__67[[#This Row],[Estimated Value]]="",V3__67[[#This Row],[Estimated Value]]=0),"",(V3__67[[#This Row],[Sale Price]]-V3__67[[#This Row],[Estimated Value]])/V3__67[[#This Row],[Estimated Value]])</f>
        <v>0.12553874873033738</v>
      </c>
      <c r="P1255" t="str">
        <f t="shared" si="19"/>
        <v>Above Estimate</v>
      </c>
    </row>
    <row r="1256" spans="1:16" x14ac:dyDescent="0.3">
      <c r="A1256" s="1">
        <v>41082</v>
      </c>
      <c r="B1256">
        <v>2012</v>
      </c>
      <c r="C1256" t="s">
        <v>12</v>
      </c>
      <c r="D1256">
        <v>128280</v>
      </c>
      <c r="E1256">
        <v>128500</v>
      </c>
      <c r="F1256" t="s">
        <v>13</v>
      </c>
      <c r="G1256" t="s">
        <v>14</v>
      </c>
      <c r="H1256">
        <v>3</v>
      </c>
      <c r="I1256">
        <v>1</v>
      </c>
      <c r="J1256">
        <v>913</v>
      </c>
      <c r="K1256">
        <v>1.0219579999999999</v>
      </c>
      <c r="L1256" t="s">
        <v>25</v>
      </c>
      <c r="M1256">
        <f>V3__67[[#This Row],[Sale Price]]/V3__67[[#This Row],[carpet_area]]</f>
        <v>140.74479737130341</v>
      </c>
      <c r="N1256">
        <f>IF(OR(V3__67[[#This Row],[Estimated Value]]="",V3__67[[#This Row],[Estimated Value]]=0),"",V3__67[[#This Row],[Sale Price]]-V3__67[[#This Row],[Estimated Value]])</f>
        <v>220</v>
      </c>
      <c r="O1256">
        <f>IF(OR(V3__67[[#This Row],[Estimated Value]]="",V3__67[[#This Row],[Estimated Value]]=0),"",(V3__67[[#This Row],[Sale Price]]-V3__67[[#This Row],[Estimated Value]])/V3__67[[#This Row],[Estimated Value]])</f>
        <v>1.7149984409105083E-3</v>
      </c>
      <c r="P1256" t="str">
        <f t="shared" si="19"/>
        <v>Above Estimate</v>
      </c>
    </row>
    <row r="1257" spans="1:16" x14ac:dyDescent="0.3">
      <c r="A1257" s="1">
        <v>41082</v>
      </c>
      <c r="B1257">
        <v>2012</v>
      </c>
      <c r="C1257" t="s">
        <v>30</v>
      </c>
      <c r="D1257">
        <v>583550</v>
      </c>
      <c r="E1257">
        <v>750000</v>
      </c>
      <c r="F1257" t="s">
        <v>13</v>
      </c>
      <c r="G1257" t="s">
        <v>14</v>
      </c>
      <c r="H1257">
        <v>3</v>
      </c>
      <c r="I1257">
        <v>2</v>
      </c>
      <c r="J1257">
        <v>941</v>
      </c>
      <c r="K1257">
        <v>1.0219579999999999</v>
      </c>
      <c r="L1257" t="s">
        <v>15</v>
      </c>
      <c r="M1257">
        <f>V3__67[[#This Row],[Sale Price]]/V3__67[[#This Row],[carpet_area]]</f>
        <v>797.02444208289057</v>
      </c>
      <c r="N1257">
        <f>IF(OR(V3__67[[#This Row],[Estimated Value]]="",V3__67[[#This Row],[Estimated Value]]=0),"",V3__67[[#This Row],[Sale Price]]-V3__67[[#This Row],[Estimated Value]])</f>
        <v>166450</v>
      </c>
      <c r="O1257">
        <f>IF(OR(V3__67[[#This Row],[Estimated Value]]="",V3__67[[#This Row],[Estimated Value]]=0),"",(V3__67[[#This Row],[Sale Price]]-V3__67[[#This Row],[Estimated Value]])/V3__67[[#This Row],[Estimated Value]])</f>
        <v>0.28523691200411277</v>
      </c>
      <c r="P1257" t="str">
        <f t="shared" si="19"/>
        <v>Above Estimate</v>
      </c>
    </row>
    <row r="1258" spans="1:16" x14ac:dyDescent="0.3">
      <c r="A1258" s="1">
        <v>41082</v>
      </c>
      <c r="B1258">
        <v>2012</v>
      </c>
      <c r="C1258" t="s">
        <v>30</v>
      </c>
      <c r="D1258">
        <v>633400</v>
      </c>
      <c r="E1258">
        <v>722000</v>
      </c>
      <c r="F1258" t="s">
        <v>13</v>
      </c>
      <c r="G1258" t="s">
        <v>14</v>
      </c>
      <c r="H1258">
        <v>3</v>
      </c>
      <c r="I1258">
        <v>2</v>
      </c>
      <c r="J1258">
        <v>1048</v>
      </c>
      <c r="K1258">
        <v>1.0219579999999999</v>
      </c>
      <c r="L1258" t="s">
        <v>22</v>
      </c>
      <c r="M1258">
        <f>V3__67[[#This Row],[Sale Price]]/V3__67[[#This Row],[carpet_area]]</f>
        <v>688.93129770992368</v>
      </c>
      <c r="N1258">
        <f>IF(OR(V3__67[[#This Row],[Estimated Value]]="",V3__67[[#This Row],[Estimated Value]]=0),"",V3__67[[#This Row],[Sale Price]]-V3__67[[#This Row],[Estimated Value]])</f>
        <v>88600</v>
      </c>
      <c r="O1258">
        <f>IF(OR(V3__67[[#This Row],[Estimated Value]]="",V3__67[[#This Row],[Estimated Value]]=0),"",(V3__67[[#This Row],[Sale Price]]-V3__67[[#This Row],[Estimated Value]])/V3__67[[#This Row],[Estimated Value]])</f>
        <v>0.13988001263024943</v>
      </c>
      <c r="P1258" t="str">
        <f t="shared" si="19"/>
        <v>Above Estimate</v>
      </c>
    </row>
    <row r="1259" spans="1:16" x14ac:dyDescent="0.3">
      <c r="A1259" s="1">
        <v>41083</v>
      </c>
      <c r="B1259">
        <v>2012</v>
      </c>
      <c r="C1259" t="s">
        <v>12</v>
      </c>
      <c r="D1259">
        <v>139720</v>
      </c>
      <c r="E1259">
        <v>100600</v>
      </c>
      <c r="F1259" t="s">
        <v>13</v>
      </c>
      <c r="G1259" t="s">
        <v>14</v>
      </c>
      <c r="H1259">
        <v>3</v>
      </c>
      <c r="I1259">
        <v>3</v>
      </c>
      <c r="J1259">
        <v>911</v>
      </c>
      <c r="K1259">
        <v>1.0219579999999999</v>
      </c>
      <c r="L1259" t="s">
        <v>16</v>
      </c>
      <c r="M1259">
        <f>V3__67[[#This Row],[Sale Price]]/V3__67[[#This Row],[carpet_area]]</f>
        <v>110.42810098792536</v>
      </c>
      <c r="N1259">
        <f>IF(OR(V3__67[[#This Row],[Estimated Value]]="",V3__67[[#This Row],[Estimated Value]]=0),"",V3__67[[#This Row],[Sale Price]]-V3__67[[#This Row],[Estimated Value]])</f>
        <v>-39120</v>
      </c>
      <c r="O1259">
        <f>IF(OR(V3__67[[#This Row],[Estimated Value]]="",V3__67[[#This Row],[Estimated Value]]=0),"",(V3__67[[#This Row],[Sale Price]]-V3__67[[#This Row],[Estimated Value]])/V3__67[[#This Row],[Estimated Value]])</f>
        <v>-0.27998854852562266</v>
      </c>
      <c r="P1259" t="str">
        <f t="shared" si="19"/>
        <v>Below Estimate</v>
      </c>
    </row>
    <row r="1260" spans="1:16" x14ac:dyDescent="0.3">
      <c r="A1260" s="1">
        <v>41083</v>
      </c>
      <c r="B1260">
        <v>2012</v>
      </c>
      <c r="C1260" t="s">
        <v>30</v>
      </c>
      <c r="D1260">
        <v>929990</v>
      </c>
      <c r="E1260">
        <v>977250</v>
      </c>
      <c r="F1260" t="s">
        <v>13</v>
      </c>
      <c r="G1260" t="s">
        <v>14</v>
      </c>
      <c r="H1260">
        <v>3</v>
      </c>
      <c r="I1260">
        <v>3</v>
      </c>
      <c r="J1260">
        <v>1084</v>
      </c>
      <c r="K1260">
        <v>1.0219579999999999</v>
      </c>
      <c r="L1260" t="s">
        <v>22</v>
      </c>
      <c r="M1260">
        <f>V3__67[[#This Row],[Sale Price]]/V3__67[[#This Row],[carpet_area]]</f>
        <v>901.5221402214022</v>
      </c>
      <c r="N1260">
        <f>IF(OR(V3__67[[#This Row],[Estimated Value]]="",V3__67[[#This Row],[Estimated Value]]=0),"",V3__67[[#This Row],[Sale Price]]-V3__67[[#This Row],[Estimated Value]])</f>
        <v>47260</v>
      </c>
      <c r="O1260">
        <f>IF(OR(V3__67[[#This Row],[Estimated Value]]="",V3__67[[#This Row],[Estimated Value]]=0),"",(V3__67[[#This Row],[Sale Price]]-V3__67[[#This Row],[Estimated Value]])/V3__67[[#This Row],[Estimated Value]])</f>
        <v>5.0817750728502455E-2</v>
      </c>
      <c r="P1260" t="str">
        <f t="shared" si="19"/>
        <v>Above Estimate</v>
      </c>
    </row>
    <row r="1261" spans="1:16" x14ac:dyDescent="0.3">
      <c r="A1261" s="1">
        <v>41083</v>
      </c>
      <c r="B1261">
        <v>2012</v>
      </c>
      <c r="C1261" t="s">
        <v>21</v>
      </c>
      <c r="D1261">
        <v>545300</v>
      </c>
      <c r="E1261">
        <v>429000</v>
      </c>
      <c r="F1261" t="s">
        <v>19</v>
      </c>
      <c r="G1261" t="s">
        <v>20</v>
      </c>
      <c r="H1261">
        <v>4</v>
      </c>
      <c r="I1261">
        <v>4</v>
      </c>
      <c r="J1261">
        <v>1264</v>
      </c>
      <c r="K1261">
        <v>1.0219579999999999</v>
      </c>
      <c r="L1261" t="s">
        <v>15</v>
      </c>
      <c r="M1261">
        <f>V3__67[[#This Row],[Sale Price]]/V3__67[[#This Row],[carpet_area]]</f>
        <v>339.3987341772152</v>
      </c>
      <c r="N1261">
        <f>IF(OR(V3__67[[#This Row],[Estimated Value]]="",V3__67[[#This Row],[Estimated Value]]=0),"",V3__67[[#This Row],[Sale Price]]-V3__67[[#This Row],[Estimated Value]])</f>
        <v>-116300</v>
      </c>
      <c r="O1261">
        <f>IF(OR(V3__67[[#This Row],[Estimated Value]]="",V3__67[[#This Row],[Estimated Value]]=0),"",(V3__67[[#This Row],[Sale Price]]-V3__67[[#This Row],[Estimated Value]])/V3__67[[#This Row],[Estimated Value]])</f>
        <v>-0.2132770951769668</v>
      </c>
      <c r="P1261" t="str">
        <f t="shared" si="19"/>
        <v>Below Estimate</v>
      </c>
    </row>
    <row r="1262" spans="1:16" x14ac:dyDescent="0.3">
      <c r="A1262" s="1">
        <v>41083</v>
      </c>
      <c r="B1262">
        <v>2012</v>
      </c>
      <c r="C1262" t="s">
        <v>21</v>
      </c>
      <c r="D1262">
        <v>3698800</v>
      </c>
      <c r="E1262">
        <v>3750000</v>
      </c>
      <c r="F1262" t="s">
        <v>13</v>
      </c>
      <c r="G1262" t="s">
        <v>14</v>
      </c>
      <c r="H1262">
        <v>3</v>
      </c>
      <c r="I1262">
        <v>1</v>
      </c>
      <c r="J1262">
        <v>1035</v>
      </c>
      <c r="K1262">
        <v>1.0219579999999999</v>
      </c>
      <c r="L1262" t="s">
        <v>15</v>
      </c>
      <c r="M1262">
        <f>V3__67[[#This Row],[Sale Price]]/V3__67[[#This Row],[carpet_area]]</f>
        <v>3623.1884057971015</v>
      </c>
      <c r="N1262">
        <f>IF(OR(V3__67[[#This Row],[Estimated Value]]="",V3__67[[#This Row],[Estimated Value]]=0),"",V3__67[[#This Row],[Sale Price]]-V3__67[[#This Row],[Estimated Value]])</f>
        <v>51200</v>
      </c>
      <c r="O1262">
        <f>IF(OR(V3__67[[#This Row],[Estimated Value]]="",V3__67[[#This Row],[Estimated Value]]=0),"",(V3__67[[#This Row],[Sale Price]]-V3__67[[#This Row],[Estimated Value]])/V3__67[[#This Row],[Estimated Value]])</f>
        <v>1.3842327241267438E-2</v>
      </c>
      <c r="P1262" t="str">
        <f t="shared" si="19"/>
        <v>Above Estimate</v>
      </c>
    </row>
    <row r="1263" spans="1:16" x14ac:dyDescent="0.3">
      <c r="A1263" s="1">
        <v>41084</v>
      </c>
      <c r="B1263">
        <v>2012</v>
      </c>
      <c r="C1263" t="s">
        <v>17</v>
      </c>
      <c r="D1263">
        <v>159560</v>
      </c>
      <c r="E1263">
        <v>245000</v>
      </c>
      <c r="F1263" t="s">
        <v>13</v>
      </c>
      <c r="G1263" t="s">
        <v>14</v>
      </c>
      <c r="H1263">
        <v>3</v>
      </c>
      <c r="I1263">
        <v>2</v>
      </c>
      <c r="J1263">
        <v>1043</v>
      </c>
      <c r="K1263">
        <v>1.0219579999999999</v>
      </c>
      <c r="L1263" t="s">
        <v>15</v>
      </c>
      <c r="M1263">
        <f>V3__67[[#This Row],[Sale Price]]/V3__67[[#This Row],[carpet_area]]</f>
        <v>234.8993288590604</v>
      </c>
      <c r="N1263">
        <f>IF(OR(V3__67[[#This Row],[Estimated Value]]="",V3__67[[#This Row],[Estimated Value]]=0),"",V3__67[[#This Row],[Sale Price]]-V3__67[[#This Row],[Estimated Value]])</f>
        <v>85440</v>
      </c>
      <c r="O1263">
        <f>IF(OR(V3__67[[#This Row],[Estimated Value]]="",V3__67[[#This Row],[Estimated Value]]=0),"",(V3__67[[#This Row],[Sale Price]]-V3__67[[#This Row],[Estimated Value]])/V3__67[[#This Row],[Estimated Value]])</f>
        <v>0.53547254951115564</v>
      </c>
      <c r="P1263" t="str">
        <f t="shared" si="19"/>
        <v>Above Estimate</v>
      </c>
    </row>
    <row r="1264" spans="1:16" x14ac:dyDescent="0.3">
      <c r="A1264" s="1">
        <v>41085</v>
      </c>
      <c r="B1264">
        <v>2012</v>
      </c>
      <c r="C1264" t="s">
        <v>26</v>
      </c>
      <c r="D1264">
        <v>459270</v>
      </c>
      <c r="E1264">
        <v>539000</v>
      </c>
      <c r="F1264" t="s">
        <v>13</v>
      </c>
      <c r="G1264" t="s">
        <v>14</v>
      </c>
      <c r="H1264">
        <v>3</v>
      </c>
      <c r="I1264">
        <v>1</v>
      </c>
      <c r="J1264">
        <v>1030</v>
      </c>
      <c r="K1264">
        <v>1.0219579999999999</v>
      </c>
      <c r="L1264" t="s">
        <v>22</v>
      </c>
      <c r="M1264">
        <f>V3__67[[#This Row],[Sale Price]]/V3__67[[#This Row],[carpet_area]]</f>
        <v>523.30097087378635</v>
      </c>
      <c r="N1264">
        <f>IF(OR(V3__67[[#This Row],[Estimated Value]]="",V3__67[[#This Row],[Estimated Value]]=0),"",V3__67[[#This Row],[Sale Price]]-V3__67[[#This Row],[Estimated Value]])</f>
        <v>79730</v>
      </c>
      <c r="O1264">
        <f>IF(OR(V3__67[[#This Row],[Estimated Value]]="",V3__67[[#This Row],[Estimated Value]]=0),"",(V3__67[[#This Row],[Sale Price]]-V3__67[[#This Row],[Estimated Value]])/V3__67[[#This Row],[Estimated Value]])</f>
        <v>0.17360158512421886</v>
      </c>
      <c r="P1264" t="str">
        <f t="shared" si="19"/>
        <v>Above Estimate</v>
      </c>
    </row>
    <row r="1265" spans="1:16" x14ac:dyDescent="0.3">
      <c r="A1265" s="1">
        <v>41088</v>
      </c>
      <c r="B1265">
        <v>2012</v>
      </c>
      <c r="C1265" t="s">
        <v>29</v>
      </c>
      <c r="D1265">
        <v>276500</v>
      </c>
      <c r="E1265">
        <v>369000</v>
      </c>
      <c r="F1265" t="s">
        <v>13</v>
      </c>
      <c r="G1265" t="s">
        <v>14</v>
      </c>
      <c r="H1265">
        <v>3</v>
      </c>
      <c r="I1265">
        <v>3</v>
      </c>
      <c r="J1265">
        <v>950</v>
      </c>
      <c r="K1265">
        <v>1.0219579999999999</v>
      </c>
      <c r="L1265" t="s">
        <v>25</v>
      </c>
      <c r="M1265">
        <f>V3__67[[#This Row],[Sale Price]]/V3__67[[#This Row],[carpet_area]]</f>
        <v>388.42105263157896</v>
      </c>
      <c r="N1265">
        <f>IF(OR(V3__67[[#This Row],[Estimated Value]]="",V3__67[[#This Row],[Estimated Value]]=0),"",V3__67[[#This Row],[Sale Price]]-V3__67[[#This Row],[Estimated Value]])</f>
        <v>92500</v>
      </c>
      <c r="O1265">
        <f>IF(OR(V3__67[[#This Row],[Estimated Value]]="",V3__67[[#This Row],[Estimated Value]]=0),"",(V3__67[[#This Row],[Sale Price]]-V3__67[[#This Row],[Estimated Value]])/V3__67[[#This Row],[Estimated Value]])</f>
        <v>0.3345388788426763</v>
      </c>
      <c r="P1265" t="str">
        <f t="shared" si="19"/>
        <v>Above Estimate</v>
      </c>
    </row>
    <row r="1266" spans="1:16" x14ac:dyDescent="0.3">
      <c r="A1266" s="1">
        <v>41088</v>
      </c>
      <c r="B1266">
        <v>2012</v>
      </c>
      <c r="C1266" t="s">
        <v>29</v>
      </c>
      <c r="D1266">
        <v>231000</v>
      </c>
      <c r="E1266">
        <v>142500</v>
      </c>
      <c r="F1266" t="s">
        <v>13</v>
      </c>
      <c r="G1266" t="s">
        <v>14</v>
      </c>
      <c r="H1266">
        <v>3</v>
      </c>
      <c r="I1266">
        <v>2</v>
      </c>
      <c r="J1266">
        <v>1061</v>
      </c>
      <c r="K1266">
        <v>1.0219579999999999</v>
      </c>
      <c r="L1266" t="s">
        <v>22</v>
      </c>
      <c r="M1266">
        <f>V3__67[[#This Row],[Sale Price]]/V3__67[[#This Row],[carpet_area]]</f>
        <v>134.30725730442978</v>
      </c>
      <c r="N1266">
        <f>IF(OR(V3__67[[#This Row],[Estimated Value]]="",V3__67[[#This Row],[Estimated Value]]=0),"",V3__67[[#This Row],[Sale Price]]-V3__67[[#This Row],[Estimated Value]])</f>
        <v>-88500</v>
      </c>
      <c r="O1266">
        <f>IF(OR(V3__67[[#This Row],[Estimated Value]]="",V3__67[[#This Row],[Estimated Value]]=0),"",(V3__67[[#This Row],[Sale Price]]-V3__67[[#This Row],[Estimated Value]])/V3__67[[#This Row],[Estimated Value]])</f>
        <v>-0.38311688311688313</v>
      </c>
      <c r="P1266" t="str">
        <f t="shared" si="19"/>
        <v>Below Estimate</v>
      </c>
    </row>
    <row r="1267" spans="1:16" x14ac:dyDescent="0.3">
      <c r="A1267" s="1">
        <v>41088</v>
      </c>
      <c r="B1267">
        <v>2012</v>
      </c>
      <c r="C1267" t="s">
        <v>17</v>
      </c>
      <c r="D1267">
        <v>122620</v>
      </c>
      <c r="E1267">
        <v>120000</v>
      </c>
      <c r="F1267" t="s">
        <v>13</v>
      </c>
      <c r="G1267" t="s">
        <v>14</v>
      </c>
      <c r="H1267">
        <v>3</v>
      </c>
      <c r="I1267">
        <v>2</v>
      </c>
      <c r="J1267">
        <v>909</v>
      </c>
      <c r="K1267">
        <v>1.0219579999999999</v>
      </c>
      <c r="L1267" t="s">
        <v>15</v>
      </c>
      <c r="M1267">
        <f>V3__67[[#This Row],[Sale Price]]/V3__67[[#This Row],[carpet_area]]</f>
        <v>132.01320132013203</v>
      </c>
      <c r="N1267">
        <f>IF(OR(V3__67[[#This Row],[Estimated Value]]="",V3__67[[#This Row],[Estimated Value]]=0),"",V3__67[[#This Row],[Sale Price]]-V3__67[[#This Row],[Estimated Value]])</f>
        <v>-2620</v>
      </c>
      <c r="O1267">
        <f>IF(OR(V3__67[[#This Row],[Estimated Value]]="",V3__67[[#This Row],[Estimated Value]]=0),"",(V3__67[[#This Row],[Sale Price]]-V3__67[[#This Row],[Estimated Value]])/V3__67[[#This Row],[Estimated Value]])</f>
        <v>-2.1366824335344967E-2</v>
      </c>
      <c r="P1267" t="str">
        <f t="shared" si="19"/>
        <v>Below Estimate</v>
      </c>
    </row>
    <row r="1268" spans="1:16" x14ac:dyDescent="0.3">
      <c r="A1268" s="1">
        <v>41088</v>
      </c>
      <c r="B1268">
        <v>2012</v>
      </c>
      <c r="C1268" t="s">
        <v>29</v>
      </c>
      <c r="D1268">
        <v>232100</v>
      </c>
      <c r="E1268">
        <v>345000</v>
      </c>
      <c r="F1268" t="s">
        <v>13</v>
      </c>
      <c r="G1268" t="s">
        <v>14</v>
      </c>
      <c r="H1268">
        <v>3</v>
      </c>
      <c r="I1268">
        <v>1</v>
      </c>
      <c r="J1268">
        <v>943</v>
      </c>
      <c r="K1268">
        <v>1.0219579999999999</v>
      </c>
      <c r="L1268" t="s">
        <v>15</v>
      </c>
      <c r="M1268">
        <f>V3__67[[#This Row],[Sale Price]]/V3__67[[#This Row],[carpet_area]]</f>
        <v>365.85365853658539</v>
      </c>
      <c r="N1268">
        <f>IF(OR(V3__67[[#This Row],[Estimated Value]]="",V3__67[[#This Row],[Estimated Value]]=0),"",V3__67[[#This Row],[Sale Price]]-V3__67[[#This Row],[Estimated Value]])</f>
        <v>112900</v>
      </c>
      <c r="O1268">
        <f>IF(OR(V3__67[[#This Row],[Estimated Value]]="",V3__67[[#This Row],[Estimated Value]]=0),"",(V3__67[[#This Row],[Sale Price]]-V3__67[[#This Row],[Estimated Value]])/V3__67[[#This Row],[Estimated Value]])</f>
        <v>0.48642826367944852</v>
      </c>
      <c r="P1268" t="str">
        <f t="shared" si="19"/>
        <v>Above Estimate</v>
      </c>
    </row>
    <row r="1269" spans="1:16" x14ac:dyDescent="0.3">
      <c r="A1269" s="1">
        <v>41088</v>
      </c>
      <c r="B1269">
        <v>2012</v>
      </c>
      <c r="C1269" t="s">
        <v>18</v>
      </c>
      <c r="D1269">
        <v>270690</v>
      </c>
      <c r="E1269">
        <v>483500</v>
      </c>
      <c r="F1269" t="s">
        <v>13</v>
      </c>
      <c r="G1269" t="s">
        <v>14</v>
      </c>
      <c r="H1269">
        <v>3</v>
      </c>
      <c r="I1269">
        <v>2</v>
      </c>
      <c r="J1269">
        <v>1092</v>
      </c>
      <c r="K1269">
        <v>1.0219579999999999</v>
      </c>
      <c r="L1269" t="s">
        <v>25</v>
      </c>
      <c r="M1269">
        <f>V3__67[[#This Row],[Sale Price]]/V3__67[[#This Row],[carpet_area]]</f>
        <v>442.76556776556777</v>
      </c>
      <c r="N1269">
        <f>IF(OR(V3__67[[#This Row],[Estimated Value]]="",V3__67[[#This Row],[Estimated Value]]=0),"",V3__67[[#This Row],[Sale Price]]-V3__67[[#This Row],[Estimated Value]])</f>
        <v>212810</v>
      </c>
      <c r="O1269">
        <f>IF(OR(V3__67[[#This Row],[Estimated Value]]="",V3__67[[#This Row],[Estimated Value]]=0),"",(V3__67[[#This Row],[Sale Price]]-V3__67[[#This Row],[Estimated Value]])/V3__67[[#This Row],[Estimated Value]])</f>
        <v>0.7861760685655178</v>
      </c>
      <c r="P1269" t="str">
        <f t="shared" si="19"/>
        <v>Above Estimate</v>
      </c>
    </row>
    <row r="1270" spans="1:16" x14ac:dyDescent="0.3">
      <c r="A1270" s="1">
        <v>41088</v>
      </c>
      <c r="B1270">
        <v>2012</v>
      </c>
      <c r="C1270" t="s">
        <v>21</v>
      </c>
      <c r="D1270">
        <v>1902390</v>
      </c>
      <c r="E1270">
        <v>3450000</v>
      </c>
      <c r="F1270" t="s">
        <v>13</v>
      </c>
      <c r="G1270" t="s">
        <v>14</v>
      </c>
      <c r="H1270">
        <v>3</v>
      </c>
      <c r="I1270">
        <v>1</v>
      </c>
      <c r="J1270">
        <v>935</v>
      </c>
      <c r="K1270">
        <v>1.0219579999999999</v>
      </c>
      <c r="L1270" t="s">
        <v>16</v>
      </c>
      <c r="M1270">
        <f>V3__67[[#This Row],[Sale Price]]/V3__67[[#This Row],[carpet_area]]</f>
        <v>3689.8395721925135</v>
      </c>
      <c r="N1270">
        <f>IF(OR(V3__67[[#This Row],[Estimated Value]]="",V3__67[[#This Row],[Estimated Value]]=0),"",V3__67[[#This Row],[Sale Price]]-V3__67[[#This Row],[Estimated Value]])</f>
        <v>1547610</v>
      </c>
      <c r="O1270">
        <f>IF(OR(V3__67[[#This Row],[Estimated Value]]="",V3__67[[#This Row],[Estimated Value]]=0),"",(V3__67[[#This Row],[Sale Price]]-V3__67[[#This Row],[Estimated Value]])/V3__67[[#This Row],[Estimated Value]])</f>
        <v>0.81350827117468028</v>
      </c>
      <c r="P1270" t="str">
        <f t="shared" si="19"/>
        <v>Above Estimate</v>
      </c>
    </row>
    <row r="1271" spans="1:16" x14ac:dyDescent="0.3">
      <c r="A1271" s="1">
        <v>41088</v>
      </c>
      <c r="B1271">
        <v>2012</v>
      </c>
      <c r="C1271" t="s">
        <v>17</v>
      </c>
      <c r="D1271">
        <v>179270</v>
      </c>
      <c r="E1271">
        <v>210000</v>
      </c>
      <c r="F1271" t="s">
        <v>13</v>
      </c>
      <c r="G1271" t="s">
        <v>14</v>
      </c>
      <c r="H1271">
        <v>3</v>
      </c>
      <c r="I1271">
        <v>1</v>
      </c>
      <c r="J1271">
        <v>1070</v>
      </c>
      <c r="K1271">
        <v>1.0219579999999999</v>
      </c>
      <c r="L1271" t="s">
        <v>22</v>
      </c>
      <c r="M1271">
        <f>V3__67[[#This Row],[Sale Price]]/V3__67[[#This Row],[carpet_area]]</f>
        <v>196.26168224299064</v>
      </c>
      <c r="N1271">
        <f>IF(OR(V3__67[[#This Row],[Estimated Value]]="",V3__67[[#This Row],[Estimated Value]]=0),"",V3__67[[#This Row],[Sale Price]]-V3__67[[#This Row],[Estimated Value]])</f>
        <v>30730</v>
      </c>
      <c r="O1271">
        <f>IF(OR(V3__67[[#This Row],[Estimated Value]]="",V3__67[[#This Row],[Estimated Value]]=0),"",(V3__67[[#This Row],[Sale Price]]-V3__67[[#This Row],[Estimated Value]])/V3__67[[#This Row],[Estimated Value]])</f>
        <v>0.1714174150722374</v>
      </c>
      <c r="P1271" t="str">
        <f t="shared" si="19"/>
        <v>Above Estimate</v>
      </c>
    </row>
    <row r="1272" spans="1:16" x14ac:dyDescent="0.3">
      <c r="A1272" s="1">
        <v>41089</v>
      </c>
      <c r="B1272">
        <v>2012</v>
      </c>
      <c r="C1272" t="s">
        <v>30</v>
      </c>
      <c r="D1272">
        <v>393040</v>
      </c>
      <c r="E1272">
        <v>442000</v>
      </c>
      <c r="F1272" t="s">
        <v>13</v>
      </c>
      <c r="G1272" t="s">
        <v>14</v>
      </c>
      <c r="H1272">
        <v>3</v>
      </c>
      <c r="I1272">
        <v>2</v>
      </c>
      <c r="J1272">
        <v>1087</v>
      </c>
      <c r="K1272">
        <v>1.0219579999999999</v>
      </c>
      <c r="L1272" t="s">
        <v>25</v>
      </c>
      <c r="M1272">
        <f>V3__67[[#This Row],[Sale Price]]/V3__67[[#This Row],[carpet_area]]</f>
        <v>406.62373505059799</v>
      </c>
      <c r="N1272">
        <f>IF(OR(V3__67[[#This Row],[Estimated Value]]="",V3__67[[#This Row],[Estimated Value]]=0),"",V3__67[[#This Row],[Sale Price]]-V3__67[[#This Row],[Estimated Value]])</f>
        <v>48960</v>
      </c>
      <c r="O1272">
        <f>IF(OR(V3__67[[#This Row],[Estimated Value]]="",V3__67[[#This Row],[Estimated Value]]=0),"",(V3__67[[#This Row],[Sale Price]]-V3__67[[#This Row],[Estimated Value]])/V3__67[[#This Row],[Estimated Value]])</f>
        <v>0.1245674740484429</v>
      </c>
      <c r="P1272" t="str">
        <f t="shared" si="19"/>
        <v>Above Estimate</v>
      </c>
    </row>
    <row r="1273" spans="1:16" x14ac:dyDescent="0.3">
      <c r="A1273" s="1">
        <v>41089</v>
      </c>
      <c r="B1273">
        <v>2012</v>
      </c>
      <c r="C1273" t="s">
        <v>29</v>
      </c>
      <c r="D1273">
        <v>233600</v>
      </c>
      <c r="E1273">
        <v>279900</v>
      </c>
      <c r="F1273" t="s">
        <v>13</v>
      </c>
      <c r="G1273" t="s">
        <v>14</v>
      </c>
      <c r="H1273">
        <v>3</v>
      </c>
      <c r="I1273">
        <v>3</v>
      </c>
      <c r="J1273">
        <v>1038</v>
      </c>
      <c r="K1273">
        <v>1.0219579999999999</v>
      </c>
      <c r="L1273" t="s">
        <v>15</v>
      </c>
      <c r="M1273">
        <f>V3__67[[#This Row],[Sale Price]]/V3__67[[#This Row],[carpet_area]]</f>
        <v>269.65317919075147</v>
      </c>
      <c r="N1273">
        <f>IF(OR(V3__67[[#This Row],[Estimated Value]]="",V3__67[[#This Row],[Estimated Value]]=0),"",V3__67[[#This Row],[Sale Price]]-V3__67[[#This Row],[Estimated Value]])</f>
        <v>46300</v>
      </c>
      <c r="O1273">
        <f>IF(OR(V3__67[[#This Row],[Estimated Value]]="",V3__67[[#This Row],[Estimated Value]]=0),"",(V3__67[[#This Row],[Sale Price]]-V3__67[[#This Row],[Estimated Value]])/V3__67[[#This Row],[Estimated Value]])</f>
        <v>0.19820205479452055</v>
      </c>
      <c r="P1273" t="str">
        <f t="shared" si="19"/>
        <v>Above Estimate</v>
      </c>
    </row>
    <row r="1274" spans="1:16" x14ac:dyDescent="0.3">
      <c r="A1274" s="1">
        <v>41089</v>
      </c>
      <c r="B1274">
        <v>2012</v>
      </c>
      <c r="C1274" t="s">
        <v>26</v>
      </c>
      <c r="D1274">
        <v>288750</v>
      </c>
      <c r="E1274">
        <v>349950</v>
      </c>
      <c r="F1274" t="s">
        <v>13</v>
      </c>
      <c r="G1274" t="s">
        <v>14</v>
      </c>
      <c r="H1274">
        <v>3</v>
      </c>
      <c r="I1274">
        <v>1</v>
      </c>
      <c r="J1274">
        <v>937</v>
      </c>
      <c r="K1274">
        <v>1.0219579999999999</v>
      </c>
      <c r="L1274" t="s">
        <v>16</v>
      </c>
      <c r="M1274">
        <f>V3__67[[#This Row],[Sale Price]]/V3__67[[#This Row],[carpet_area]]</f>
        <v>373.47918890074709</v>
      </c>
      <c r="N1274">
        <f>IF(OR(V3__67[[#This Row],[Estimated Value]]="",V3__67[[#This Row],[Estimated Value]]=0),"",V3__67[[#This Row],[Sale Price]]-V3__67[[#This Row],[Estimated Value]])</f>
        <v>61200</v>
      </c>
      <c r="O1274">
        <f>IF(OR(V3__67[[#This Row],[Estimated Value]]="",V3__67[[#This Row],[Estimated Value]]=0),"",(V3__67[[#This Row],[Sale Price]]-V3__67[[#This Row],[Estimated Value]])/V3__67[[#This Row],[Estimated Value]])</f>
        <v>0.21194805194805194</v>
      </c>
      <c r="P1274" t="str">
        <f t="shared" si="19"/>
        <v>Above Estimate</v>
      </c>
    </row>
    <row r="1275" spans="1:16" x14ac:dyDescent="0.3">
      <c r="A1275" s="1">
        <v>41090</v>
      </c>
      <c r="B1275">
        <v>2012</v>
      </c>
      <c r="C1275" t="s">
        <v>17</v>
      </c>
      <c r="D1275">
        <v>94170</v>
      </c>
      <c r="E1275">
        <v>88000</v>
      </c>
      <c r="F1275" t="s">
        <v>13</v>
      </c>
      <c r="G1275" t="s">
        <v>14</v>
      </c>
      <c r="H1275">
        <v>3</v>
      </c>
      <c r="I1275">
        <v>2</v>
      </c>
      <c r="J1275">
        <v>1068</v>
      </c>
      <c r="K1275">
        <v>1.0219579999999999</v>
      </c>
      <c r="L1275" t="s">
        <v>22</v>
      </c>
      <c r="M1275">
        <f>V3__67[[#This Row],[Sale Price]]/V3__67[[#This Row],[carpet_area]]</f>
        <v>82.397003745318358</v>
      </c>
      <c r="N1275">
        <f>IF(OR(V3__67[[#This Row],[Estimated Value]]="",V3__67[[#This Row],[Estimated Value]]=0),"",V3__67[[#This Row],[Sale Price]]-V3__67[[#This Row],[Estimated Value]])</f>
        <v>-6170</v>
      </c>
      <c r="O1275">
        <f>IF(OR(V3__67[[#This Row],[Estimated Value]]="",V3__67[[#This Row],[Estimated Value]]=0),"",(V3__67[[#This Row],[Sale Price]]-V3__67[[#This Row],[Estimated Value]])/V3__67[[#This Row],[Estimated Value]])</f>
        <v>-6.5519804608686422E-2</v>
      </c>
      <c r="P1275" t="str">
        <f t="shared" si="19"/>
        <v>Below Estimate</v>
      </c>
    </row>
    <row r="1276" spans="1:16" x14ac:dyDescent="0.3">
      <c r="A1276" s="1">
        <v>41090</v>
      </c>
      <c r="B1276">
        <v>2012</v>
      </c>
      <c r="C1276" t="s">
        <v>18</v>
      </c>
      <c r="D1276">
        <v>290780</v>
      </c>
      <c r="E1276">
        <v>275000</v>
      </c>
      <c r="F1276" t="s">
        <v>13</v>
      </c>
      <c r="G1276" t="s">
        <v>14</v>
      </c>
      <c r="H1276">
        <v>3</v>
      </c>
      <c r="I1276">
        <v>1</v>
      </c>
      <c r="J1276">
        <v>1044</v>
      </c>
      <c r="K1276">
        <v>1.0219579999999999</v>
      </c>
      <c r="L1276" t="s">
        <v>15</v>
      </c>
      <c r="M1276">
        <f>V3__67[[#This Row],[Sale Price]]/V3__67[[#This Row],[carpet_area]]</f>
        <v>263.40996168582376</v>
      </c>
      <c r="N1276">
        <f>IF(OR(V3__67[[#This Row],[Estimated Value]]="",V3__67[[#This Row],[Estimated Value]]=0),"",V3__67[[#This Row],[Sale Price]]-V3__67[[#This Row],[Estimated Value]])</f>
        <v>-15780</v>
      </c>
      <c r="O1276">
        <f>IF(OR(V3__67[[#This Row],[Estimated Value]]="",V3__67[[#This Row],[Estimated Value]]=0),"",(V3__67[[#This Row],[Sale Price]]-V3__67[[#This Row],[Estimated Value]])/V3__67[[#This Row],[Estimated Value]])</f>
        <v>-5.4267831350161631E-2</v>
      </c>
      <c r="P1276" t="str">
        <f t="shared" si="19"/>
        <v>Below Estimate</v>
      </c>
    </row>
    <row r="1277" spans="1:16" x14ac:dyDescent="0.3">
      <c r="A1277" s="1">
        <v>41090</v>
      </c>
      <c r="B1277">
        <v>2012</v>
      </c>
      <c r="C1277" t="s">
        <v>12</v>
      </c>
      <c r="D1277">
        <v>139610</v>
      </c>
      <c r="E1277">
        <v>170000</v>
      </c>
      <c r="F1277" t="s">
        <v>13</v>
      </c>
      <c r="G1277" t="s">
        <v>14</v>
      </c>
      <c r="H1277">
        <v>3</v>
      </c>
      <c r="I1277">
        <v>2</v>
      </c>
      <c r="J1277">
        <v>916</v>
      </c>
      <c r="K1277">
        <v>1.0219579999999999</v>
      </c>
      <c r="L1277" t="s">
        <v>25</v>
      </c>
      <c r="M1277">
        <f>V3__67[[#This Row],[Sale Price]]/V3__67[[#This Row],[carpet_area]]</f>
        <v>185.58951965065503</v>
      </c>
      <c r="N1277">
        <f>IF(OR(V3__67[[#This Row],[Estimated Value]]="",V3__67[[#This Row],[Estimated Value]]=0),"",V3__67[[#This Row],[Sale Price]]-V3__67[[#This Row],[Estimated Value]])</f>
        <v>30390</v>
      </c>
      <c r="O1277">
        <f>IF(OR(V3__67[[#This Row],[Estimated Value]]="",V3__67[[#This Row],[Estimated Value]]=0),"",(V3__67[[#This Row],[Sale Price]]-V3__67[[#This Row],[Estimated Value]])/V3__67[[#This Row],[Estimated Value]])</f>
        <v>0.21767781677530262</v>
      </c>
      <c r="P1277" t="str">
        <f t="shared" si="19"/>
        <v>Above Estimate</v>
      </c>
    </row>
    <row r="1278" spans="1:16" x14ac:dyDescent="0.3">
      <c r="A1278" s="1">
        <v>41091</v>
      </c>
      <c r="B1278">
        <v>2012</v>
      </c>
      <c r="C1278" t="s">
        <v>21</v>
      </c>
      <c r="D1278">
        <v>559370</v>
      </c>
      <c r="E1278">
        <v>1060000</v>
      </c>
      <c r="F1278" t="s">
        <v>13</v>
      </c>
      <c r="G1278" t="s">
        <v>14</v>
      </c>
      <c r="H1278">
        <v>3</v>
      </c>
      <c r="I1278">
        <v>3</v>
      </c>
      <c r="J1278">
        <v>1074</v>
      </c>
      <c r="K1278">
        <v>1.0219579999999999</v>
      </c>
      <c r="L1278" t="s">
        <v>16</v>
      </c>
      <c r="M1278">
        <f>V3__67[[#This Row],[Sale Price]]/V3__67[[#This Row],[carpet_area]]</f>
        <v>986.9646182495344</v>
      </c>
      <c r="N1278">
        <f>IF(OR(V3__67[[#This Row],[Estimated Value]]="",V3__67[[#This Row],[Estimated Value]]=0),"",V3__67[[#This Row],[Sale Price]]-V3__67[[#This Row],[Estimated Value]])</f>
        <v>500630</v>
      </c>
      <c r="O1278">
        <f>IF(OR(V3__67[[#This Row],[Estimated Value]]="",V3__67[[#This Row],[Estimated Value]]=0),"",(V3__67[[#This Row],[Sale Price]]-V3__67[[#This Row],[Estimated Value]])/V3__67[[#This Row],[Estimated Value]])</f>
        <v>0.89498900548831717</v>
      </c>
      <c r="P1278" t="str">
        <f t="shared" si="19"/>
        <v>Above Estimate</v>
      </c>
    </row>
    <row r="1279" spans="1:16" x14ac:dyDescent="0.3">
      <c r="A1279" s="1">
        <v>41091</v>
      </c>
      <c r="B1279">
        <v>2012</v>
      </c>
      <c r="C1279" t="s">
        <v>26</v>
      </c>
      <c r="D1279">
        <v>639030</v>
      </c>
      <c r="E1279">
        <v>850000</v>
      </c>
      <c r="F1279" t="s">
        <v>13</v>
      </c>
      <c r="G1279" t="s">
        <v>14</v>
      </c>
      <c r="H1279">
        <v>3</v>
      </c>
      <c r="I1279">
        <v>1</v>
      </c>
      <c r="J1279">
        <v>982</v>
      </c>
      <c r="K1279">
        <v>1.0219579999999999</v>
      </c>
      <c r="L1279" t="s">
        <v>15</v>
      </c>
      <c r="M1279">
        <f>V3__67[[#This Row],[Sale Price]]/V3__67[[#This Row],[carpet_area]]</f>
        <v>865.58044806517307</v>
      </c>
      <c r="N1279">
        <f>IF(OR(V3__67[[#This Row],[Estimated Value]]="",V3__67[[#This Row],[Estimated Value]]=0),"",V3__67[[#This Row],[Sale Price]]-V3__67[[#This Row],[Estimated Value]])</f>
        <v>210970</v>
      </c>
      <c r="O1279">
        <f>IF(OR(V3__67[[#This Row],[Estimated Value]]="",V3__67[[#This Row],[Estimated Value]]=0),"",(V3__67[[#This Row],[Sale Price]]-V3__67[[#This Row],[Estimated Value]])/V3__67[[#This Row],[Estimated Value]])</f>
        <v>0.33014099494546423</v>
      </c>
      <c r="P1279" t="str">
        <f t="shared" si="19"/>
        <v>Above Estimate</v>
      </c>
    </row>
    <row r="1280" spans="1:16" x14ac:dyDescent="0.3">
      <c r="A1280" s="1">
        <v>41091</v>
      </c>
      <c r="B1280">
        <v>2012</v>
      </c>
      <c r="C1280" t="s">
        <v>12</v>
      </c>
      <c r="D1280">
        <v>91740</v>
      </c>
      <c r="E1280">
        <v>70000</v>
      </c>
      <c r="F1280" t="s">
        <v>13</v>
      </c>
      <c r="G1280" t="s">
        <v>14</v>
      </c>
      <c r="H1280">
        <v>3</v>
      </c>
      <c r="I1280">
        <v>2</v>
      </c>
      <c r="J1280">
        <v>1078</v>
      </c>
      <c r="K1280">
        <v>1.0219579999999999</v>
      </c>
      <c r="L1280" t="s">
        <v>16</v>
      </c>
      <c r="M1280">
        <f>V3__67[[#This Row],[Sale Price]]/V3__67[[#This Row],[carpet_area]]</f>
        <v>64.935064935064929</v>
      </c>
      <c r="N1280">
        <f>IF(OR(V3__67[[#This Row],[Estimated Value]]="",V3__67[[#This Row],[Estimated Value]]=0),"",V3__67[[#This Row],[Sale Price]]-V3__67[[#This Row],[Estimated Value]])</f>
        <v>-21740</v>
      </c>
      <c r="O1280">
        <f>IF(OR(V3__67[[#This Row],[Estimated Value]]="",V3__67[[#This Row],[Estimated Value]]=0),"",(V3__67[[#This Row],[Sale Price]]-V3__67[[#This Row],[Estimated Value]])/V3__67[[#This Row],[Estimated Value]])</f>
        <v>-0.23697405711794201</v>
      </c>
      <c r="P1280" t="str">
        <f t="shared" si="19"/>
        <v>Below Estimate</v>
      </c>
    </row>
    <row r="1281" spans="1:16" x14ac:dyDescent="0.3">
      <c r="A1281" s="1">
        <v>41091</v>
      </c>
      <c r="B1281">
        <v>2012</v>
      </c>
      <c r="C1281" t="s">
        <v>30</v>
      </c>
      <c r="D1281">
        <v>500510</v>
      </c>
      <c r="E1281">
        <v>433000</v>
      </c>
      <c r="F1281" t="s">
        <v>13</v>
      </c>
      <c r="G1281" t="s">
        <v>14</v>
      </c>
      <c r="H1281">
        <v>3</v>
      </c>
      <c r="I1281">
        <v>2</v>
      </c>
      <c r="J1281">
        <v>1022</v>
      </c>
      <c r="K1281">
        <v>1.0219579999999999</v>
      </c>
      <c r="L1281" t="s">
        <v>15</v>
      </c>
      <c r="M1281">
        <f>V3__67[[#This Row],[Sale Price]]/V3__67[[#This Row],[carpet_area]]</f>
        <v>423.67906066536204</v>
      </c>
      <c r="N1281">
        <f>IF(OR(V3__67[[#This Row],[Estimated Value]]="",V3__67[[#This Row],[Estimated Value]]=0),"",V3__67[[#This Row],[Sale Price]]-V3__67[[#This Row],[Estimated Value]])</f>
        <v>-67510</v>
      </c>
      <c r="O1281">
        <f>IF(OR(V3__67[[#This Row],[Estimated Value]]="",V3__67[[#This Row],[Estimated Value]]=0),"",(V3__67[[#This Row],[Sale Price]]-V3__67[[#This Row],[Estimated Value]])/V3__67[[#This Row],[Estimated Value]])</f>
        <v>-0.13488241993166969</v>
      </c>
      <c r="P1281" t="str">
        <f t="shared" si="19"/>
        <v>Below Estimate</v>
      </c>
    </row>
    <row r="1282" spans="1:16" x14ac:dyDescent="0.3">
      <c r="A1282" s="1">
        <v>41091</v>
      </c>
      <c r="B1282">
        <v>2012</v>
      </c>
      <c r="C1282" t="s">
        <v>17</v>
      </c>
      <c r="D1282">
        <v>243220</v>
      </c>
      <c r="E1282">
        <v>75000</v>
      </c>
      <c r="F1282" t="s">
        <v>23</v>
      </c>
      <c r="G1282" t="s">
        <v>24</v>
      </c>
      <c r="H1282">
        <v>6</v>
      </c>
      <c r="I1282">
        <v>5</v>
      </c>
      <c r="J1282">
        <v>2100</v>
      </c>
      <c r="K1282">
        <v>1.0219579999999999</v>
      </c>
      <c r="L1282" t="s">
        <v>25</v>
      </c>
      <c r="M1282">
        <f>V3__67[[#This Row],[Sale Price]]/V3__67[[#This Row],[carpet_area]]</f>
        <v>35.714285714285715</v>
      </c>
      <c r="N1282">
        <f>IF(OR(V3__67[[#This Row],[Estimated Value]]="",V3__67[[#This Row],[Estimated Value]]=0),"",V3__67[[#This Row],[Sale Price]]-V3__67[[#This Row],[Estimated Value]])</f>
        <v>-168220</v>
      </c>
      <c r="O1282">
        <f>IF(OR(V3__67[[#This Row],[Estimated Value]]="",V3__67[[#This Row],[Estimated Value]]=0),"",(V3__67[[#This Row],[Sale Price]]-V3__67[[#This Row],[Estimated Value]])/V3__67[[#This Row],[Estimated Value]])</f>
        <v>-0.69163720088808489</v>
      </c>
      <c r="P1282" t="str">
        <f t="shared" ref="P1282:P1345" si="20">IF(N1282="","No Estimate",IF(N1282&gt;0,"Above Estimate",IF(N1282&lt;0,"Below Estimate","At Estimate")))</f>
        <v>Below Estimate</v>
      </c>
    </row>
    <row r="1283" spans="1:16" x14ac:dyDescent="0.3">
      <c r="A1283" s="1">
        <v>41091</v>
      </c>
      <c r="B1283">
        <v>2012</v>
      </c>
      <c r="C1283" t="s">
        <v>26</v>
      </c>
      <c r="D1283">
        <v>1051960</v>
      </c>
      <c r="E1283">
        <v>1875000</v>
      </c>
      <c r="F1283" t="s">
        <v>13</v>
      </c>
      <c r="G1283" t="s">
        <v>14</v>
      </c>
      <c r="H1283">
        <v>3</v>
      </c>
      <c r="I1283">
        <v>3</v>
      </c>
      <c r="J1283">
        <v>912</v>
      </c>
      <c r="K1283">
        <v>1.0219579999999999</v>
      </c>
      <c r="L1283" t="s">
        <v>15</v>
      </c>
      <c r="M1283">
        <f>V3__67[[#This Row],[Sale Price]]/V3__67[[#This Row],[carpet_area]]</f>
        <v>2055.9210526315787</v>
      </c>
      <c r="N1283">
        <f>IF(OR(V3__67[[#This Row],[Estimated Value]]="",V3__67[[#This Row],[Estimated Value]]=0),"",V3__67[[#This Row],[Sale Price]]-V3__67[[#This Row],[Estimated Value]])</f>
        <v>823040</v>
      </c>
      <c r="O1283">
        <f>IF(OR(V3__67[[#This Row],[Estimated Value]]="",V3__67[[#This Row],[Estimated Value]]=0),"",(V3__67[[#This Row],[Sale Price]]-V3__67[[#This Row],[Estimated Value]])/V3__67[[#This Row],[Estimated Value]])</f>
        <v>0.78238716301000033</v>
      </c>
      <c r="P1283" t="str">
        <f t="shared" si="20"/>
        <v>Above Estimate</v>
      </c>
    </row>
    <row r="1284" spans="1:16" x14ac:dyDescent="0.3">
      <c r="A1284" s="1">
        <v>41091</v>
      </c>
      <c r="B1284">
        <v>2012</v>
      </c>
      <c r="C1284" t="s">
        <v>21</v>
      </c>
      <c r="D1284">
        <v>1090180</v>
      </c>
      <c r="E1284">
        <v>1550000</v>
      </c>
      <c r="F1284" t="s">
        <v>13</v>
      </c>
      <c r="G1284" t="s">
        <v>14</v>
      </c>
      <c r="H1284">
        <v>3</v>
      </c>
      <c r="I1284">
        <v>1</v>
      </c>
      <c r="J1284">
        <v>992</v>
      </c>
      <c r="K1284">
        <v>1.0219579999999999</v>
      </c>
      <c r="L1284" t="s">
        <v>25</v>
      </c>
      <c r="M1284">
        <f>V3__67[[#This Row],[Sale Price]]/V3__67[[#This Row],[carpet_area]]</f>
        <v>1562.5</v>
      </c>
      <c r="N1284">
        <f>IF(OR(V3__67[[#This Row],[Estimated Value]]="",V3__67[[#This Row],[Estimated Value]]=0),"",V3__67[[#This Row],[Sale Price]]-V3__67[[#This Row],[Estimated Value]])</f>
        <v>459820</v>
      </c>
      <c r="O1284">
        <f>IF(OR(V3__67[[#This Row],[Estimated Value]]="",V3__67[[#This Row],[Estimated Value]]=0),"",(V3__67[[#This Row],[Sale Price]]-V3__67[[#This Row],[Estimated Value]])/V3__67[[#This Row],[Estimated Value]])</f>
        <v>0.42178355867838341</v>
      </c>
      <c r="P1284" t="str">
        <f t="shared" si="20"/>
        <v>Above Estimate</v>
      </c>
    </row>
    <row r="1285" spans="1:16" x14ac:dyDescent="0.3">
      <c r="A1285" s="1">
        <v>41091</v>
      </c>
      <c r="B1285">
        <v>2012</v>
      </c>
      <c r="C1285" t="s">
        <v>12</v>
      </c>
      <c r="D1285">
        <v>25940</v>
      </c>
      <c r="E1285">
        <v>254200</v>
      </c>
      <c r="F1285" t="s">
        <v>13</v>
      </c>
      <c r="G1285" t="s">
        <v>14</v>
      </c>
      <c r="H1285">
        <v>3</v>
      </c>
      <c r="I1285">
        <v>2</v>
      </c>
      <c r="J1285">
        <v>950</v>
      </c>
      <c r="K1285">
        <v>1.0219579999999999</v>
      </c>
      <c r="L1285" t="s">
        <v>22</v>
      </c>
      <c r="M1285">
        <f>V3__67[[#This Row],[Sale Price]]/V3__67[[#This Row],[carpet_area]]</f>
        <v>267.57894736842104</v>
      </c>
      <c r="N1285">
        <f>IF(OR(V3__67[[#This Row],[Estimated Value]]="",V3__67[[#This Row],[Estimated Value]]=0),"",V3__67[[#This Row],[Sale Price]]-V3__67[[#This Row],[Estimated Value]])</f>
        <v>228260</v>
      </c>
      <c r="O1285">
        <f>IF(OR(V3__67[[#This Row],[Estimated Value]]="",V3__67[[#This Row],[Estimated Value]]=0),"",(V3__67[[#This Row],[Sale Price]]-V3__67[[#This Row],[Estimated Value]])/V3__67[[#This Row],[Estimated Value]])</f>
        <v>8.799537393986121</v>
      </c>
      <c r="P1285" t="str">
        <f t="shared" si="20"/>
        <v>Above Estimate</v>
      </c>
    </row>
    <row r="1286" spans="1:16" x14ac:dyDescent="0.3">
      <c r="A1286" s="1">
        <v>41091</v>
      </c>
      <c r="B1286">
        <v>2012</v>
      </c>
      <c r="C1286" t="s">
        <v>18</v>
      </c>
      <c r="D1286">
        <v>346220</v>
      </c>
      <c r="E1286">
        <v>480000</v>
      </c>
      <c r="F1286" t="s">
        <v>13</v>
      </c>
      <c r="G1286" t="s">
        <v>14</v>
      </c>
      <c r="H1286">
        <v>3</v>
      </c>
      <c r="I1286">
        <v>1</v>
      </c>
      <c r="J1286">
        <v>1030</v>
      </c>
      <c r="K1286">
        <v>1.0219579999999999</v>
      </c>
      <c r="L1286" t="s">
        <v>16</v>
      </c>
      <c r="M1286">
        <f>V3__67[[#This Row],[Sale Price]]/V3__67[[#This Row],[carpet_area]]</f>
        <v>466.01941747572818</v>
      </c>
      <c r="N1286">
        <f>IF(OR(V3__67[[#This Row],[Estimated Value]]="",V3__67[[#This Row],[Estimated Value]]=0),"",V3__67[[#This Row],[Sale Price]]-V3__67[[#This Row],[Estimated Value]])</f>
        <v>133780</v>
      </c>
      <c r="O1286">
        <f>IF(OR(V3__67[[#This Row],[Estimated Value]]="",V3__67[[#This Row],[Estimated Value]]=0),"",(V3__67[[#This Row],[Sale Price]]-V3__67[[#This Row],[Estimated Value]])/V3__67[[#This Row],[Estimated Value]])</f>
        <v>0.3864017098954422</v>
      </c>
      <c r="P1286" t="str">
        <f t="shared" si="20"/>
        <v>Above Estimate</v>
      </c>
    </row>
    <row r="1287" spans="1:16" x14ac:dyDescent="0.3">
      <c r="A1287" s="1">
        <v>41091</v>
      </c>
      <c r="B1287">
        <v>2012</v>
      </c>
      <c r="C1287" t="s">
        <v>30</v>
      </c>
      <c r="D1287">
        <v>602000</v>
      </c>
      <c r="E1287">
        <v>900000</v>
      </c>
      <c r="F1287" t="s">
        <v>13</v>
      </c>
      <c r="G1287" t="s">
        <v>14</v>
      </c>
      <c r="H1287">
        <v>3</v>
      </c>
      <c r="I1287">
        <v>2</v>
      </c>
      <c r="J1287">
        <v>921</v>
      </c>
      <c r="K1287">
        <v>1.0219579999999999</v>
      </c>
      <c r="L1287" t="s">
        <v>22</v>
      </c>
      <c r="M1287">
        <f>V3__67[[#This Row],[Sale Price]]/V3__67[[#This Row],[carpet_area]]</f>
        <v>977.19869706840393</v>
      </c>
      <c r="N1287">
        <f>IF(OR(V3__67[[#This Row],[Estimated Value]]="",V3__67[[#This Row],[Estimated Value]]=0),"",V3__67[[#This Row],[Sale Price]]-V3__67[[#This Row],[Estimated Value]])</f>
        <v>298000</v>
      </c>
      <c r="O1287">
        <f>IF(OR(V3__67[[#This Row],[Estimated Value]]="",V3__67[[#This Row],[Estimated Value]]=0),"",(V3__67[[#This Row],[Sale Price]]-V3__67[[#This Row],[Estimated Value]])/V3__67[[#This Row],[Estimated Value]])</f>
        <v>0.49501661129568109</v>
      </c>
      <c r="P1287" t="str">
        <f t="shared" si="20"/>
        <v>Above Estimate</v>
      </c>
    </row>
    <row r="1288" spans="1:16" x14ac:dyDescent="0.3">
      <c r="A1288" s="1">
        <v>41091</v>
      </c>
      <c r="B1288">
        <v>2012</v>
      </c>
      <c r="C1288" t="s">
        <v>29</v>
      </c>
      <c r="D1288">
        <v>130000</v>
      </c>
      <c r="E1288">
        <v>275000</v>
      </c>
      <c r="F1288" t="s">
        <v>13</v>
      </c>
      <c r="G1288" t="s">
        <v>14</v>
      </c>
      <c r="H1288">
        <v>3</v>
      </c>
      <c r="I1288">
        <v>2</v>
      </c>
      <c r="J1288">
        <v>1071</v>
      </c>
      <c r="K1288">
        <v>1.0219579999999999</v>
      </c>
      <c r="L1288" t="s">
        <v>15</v>
      </c>
      <c r="M1288">
        <f>V3__67[[#This Row],[Sale Price]]/V3__67[[#This Row],[carpet_area]]</f>
        <v>256.76937441643327</v>
      </c>
      <c r="N1288">
        <f>IF(OR(V3__67[[#This Row],[Estimated Value]]="",V3__67[[#This Row],[Estimated Value]]=0),"",V3__67[[#This Row],[Sale Price]]-V3__67[[#This Row],[Estimated Value]])</f>
        <v>145000</v>
      </c>
      <c r="O1288">
        <f>IF(OR(V3__67[[#This Row],[Estimated Value]]="",V3__67[[#This Row],[Estimated Value]]=0),"",(V3__67[[#This Row],[Sale Price]]-V3__67[[#This Row],[Estimated Value]])/V3__67[[#This Row],[Estimated Value]])</f>
        <v>1.1153846153846154</v>
      </c>
      <c r="P1288" t="str">
        <f t="shared" si="20"/>
        <v>Above Estimate</v>
      </c>
    </row>
    <row r="1289" spans="1:16" x14ac:dyDescent="0.3">
      <c r="A1289" s="1">
        <v>41091</v>
      </c>
      <c r="B1289">
        <v>2012</v>
      </c>
      <c r="C1289" t="s">
        <v>18</v>
      </c>
      <c r="D1289">
        <v>1199030</v>
      </c>
      <c r="E1289">
        <v>2000000</v>
      </c>
      <c r="F1289" t="s">
        <v>13</v>
      </c>
      <c r="G1289" t="s">
        <v>14</v>
      </c>
      <c r="H1289">
        <v>3</v>
      </c>
      <c r="I1289">
        <v>3</v>
      </c>
      <c r="J1289">
        <v>915</v>
      </c>
      <c r="K1289">
        <v>1.0219579999999999</v>
      </c>
      <c r="L1289" t="s">
        <v>25</v>
      </c>
      <c r="M1289">
        <f>V3__67[[#This Row],[Sale Price]]/V3__67[[#This Row],[carpet_area]]</f>
        <v>2185.7923497267761</v>
      </c>
      <c r="N1289">
        <f>IF(OR(V3__67[[#This Row],[Estimated Value]]="",V3__67[[#This Row],[Estimated Value]]=0),"",V3__67[[#This Row],[Sale Price]]-V3__67[[#This Row],[Estimated Value]])</f>
        <v>800970</v>
      </c>
      <c r="O1289">
        <f>IF(OR(V3__67[[#This Row],[Estimated Value]]="",V3__67[[#This Row],[Estimated Value]]=0),"",(V3__67[[#This Row],[Sale Price]]-V3__67[[#This Row],[Estimated Value]])/V3__67[[#This Row],[Estimated Value]])</f>
        <v>0.66801497877450944</v>
      </c>
      <c r="P1289" t="str">
        <f t="shared" si="20"/>
        <v>Above Estimate</v>
      </c>
    </row>
    <row r="1290" spans="1:16" x14ac:dyDescent="0.3">
      <c r="A1290" s="1">
        <v>41091</v>
      </c>
      <c r="B1290">
        <v>2012</v>
      </c>
      <c r="C1290" t="s">
        <v>26</v>
      </c>
      <c r="D1290">
        <v>593670</v>
      </c>
      <c r="E1290">
        <v>725000</v>
      </c>
      <c r="F1290" t="s">
        <v>13</v>
      </c>
      <c r="G1290" t="s">
        <v>14</v>
      </c>
      <c r="H1290">
        <v>3</v>
      </c>
      <c r="I1290">
        <v>2</v>
      </c>
      <c r="J1290">
        <v>1040</v>
      </c>
      <c r="K1290">
        <v>1.0219579999999999</v>
      </c>
      <c r="L1290" t="s">
        <v>22</v>
      </c>
      <c r="M1290">
        <f>V3__67[[#This Row],[Sale Price]]/V3__67[[#This Row],[carpet_area]]</f>
        <v>697.11538461538464</v>
      </c>
      <c r="N1290">
        <f>IF(OR(V3__67[[#This Row],[Estimated Value]]="",V3__67[[#This Row],[Estimated Value]]=0),"",V3__67[[#This Row],[Sale Price]]-V3__67[[#This Row],[Estimated Value]])</f>
        <v>131330</v>
      </c>
      <c r="O1290">
        <f>IF(OR(V3__67[[#This Row],[Estimated Value]]="",V3__67[[#This Row],[Estimated Value]]=0),"",(V3__67[[#This Row],[Sale Price]]-V3__67[[#This Row],[Estimated Value]])/V3__67[[#This Row],[Estimated Value]])</f>
        <v>0.22121717452456752</v>
      </c>
      <c r="P1290" t="str">
        <f t="shared" si="20"/>
        <v>Above Estimate</v>
      </c>
    </row>
    <row r="1291" spans="1:16" x14ac:dyDescent="0.3">
      <c r="A1291" s="1">
        <v>41092</v>
      </c>
      <c r="B1291">
        <v>2012</v>
      </c>
      <c r="C1291" t="s">
        <v>26</v>
      </c>
      <c r="D1291">
        <v>324870</v>
      </c>
      <c r="E1291">
        <v>442500</v>
      </c>
      <c r="F1291" t="s">
        <v>13</v>
      </c>
      <c r="G1291" t="s">
        <v>14</v>
      </c>
      <c r="H1291">
        <v>3</v>
      </c>
      <c r="I1291">
        <v>3</v>
      </c>
      <c r="J1291">
        <v>981</v>
      </c>
      <c r="K1291">
        <v>1.0219579999999999</v>
      </c>
      <c r="L1291" t="s">
        <v>15</v>
      </c>
      <c r="M1291">
        <f>V3__67[[#This Row],[Sale Price]]/V3__67[[#This Row],[carpet_area]]</f>
        <v>451.07033639143731</v>
      </c>
      <c r="N1291">
        <f>IF(OR(V3__67[[#This Row],[Estimated Value]]="",V3__67[[#This Row],[Estimated Value]]=0),"",V3__67[[#This Row],[Sale Price]]-V3__67[[#This Row],[Estimated Value]])</f>
        <v>117630</v>
      </c>
      <c r="O1291">
        <f>IF(OR(V3__67[[#This Row],[Estimated Value]]="",V3__67[[#This Row],[Estimated Value]]=0),"",(V3__67[[#This Row],[Sale Price]]-V3__67[[#This Row],[Estimated Value]])/V3__67[[#This Row],[Estimated Value]])</f>
        <v>0.36208329485640411</v>
      </c>
      <c r="P1291" t="str">
        <f t="shared" si="20"/>
        <v>Above Estimate</v>
      </c>
    </row>
    <row r="1292" spans="1:16" x14ac:dyDescent="0.3">
      <c r="A1292" s="1">
        <v>41092</v>
      </c>
      <c r="B1292">
        <v>2012</v>
      </c>
      <c r="C1292" t="s">
        <v>12</v>
      </c>
      <c r="D1292">
        <v>114920</v>
      </c>
      <c r="E1292">
        <v>155000</v>
      </c>
      <c r="F1292" t="s">
        <v>13</v>
      </c>
      <c r="G1292" t="s">
        <v>14</v>
      </c>
      <c r="H1292">
        <v>3</v>
      </c>
      <c r="I1292">
        <v>2</v>
      </c>
      <c r="J1292">
        <v>997</v>
      </c>
      <c r="K1292">
        <v>1.0219579999999999</v>
      </c>
      <c r="L1292" t="s">
        <v>16</v>
      </c>
      <c r="M1292">
        <f>V3__67[[#This Row],[Sale Price]]/V3__67[[#This Row],[carpet_area]]</f>
        <v>155.46639919759278</v>
      </c>
      <c r="N1292">
        <f>IF(OR(V3__67[[#This Row],[Estimated Value]]="",V3__67[[#This Row],[Estimated Value]]=0),"",V3__67[[#This Row],[Sale Price]]-V3__67[[#This Row],[Estimated Value]])</f>
        <v>40080</v>
      </c>
      <c r="O1292">
        <f>IF(OR(V3__67[[#This Row],[Estimated Value]]="",V3__67[[#This Row],[Estimated Value]]=0),"",(V3__67[[#This Row],[Sale Price]]-V3__67[[#This Row],[Estimated Value]])/V3__67[[#This Row],[Estimated Value]])</f>
        <v>0.34876435781413156</v>
      </c>
      <c r="P1292" t="str">
        <f t="shared" si="20"/>
        <v>Above Estimate</v>
      </c>
    </row>
    <row r="1293" spans="1:16" x14ac:dyDescent="0.3">
      <c r="A1293" s="1">
        <v>41092</v>
      </c>
      <c r="B1293">
        <v>2012</v>
      </c>
      <c r="C1293" t="s">
        <v>30</v>
      </c>
      <c r="D1293">
        <v>569280</v>
      </c>
      <c r="E1293">
        <v>585000</v>
      </c>
      <c r="F1293" t="s">
        <v>13</v>
      </c>
      <c r="G1293" t="s">
        <v>14</v>
      </c>
      <c r="H1293">
        <v>3</v>
      </c>
      <c r="I1293">
        <v>2</v>
      </c>
      <c r="J1293">
        <v>1025</v>
      </c>
      <c r="K1293">
        <v>1.0219579999999999</v>
      </c>
      <c r="L1293" t="s">
        <v>16</v>
      </c>
      <c r="M1293">
        <f>V3__67[[#This Row],[Sale Price]]/V3__67[[#This Row],[carpet_area]]</f>
        <v>570.73170731707319</v>
      </c>
      <c r="N1293">
        <f>IF(OR(V3__67[[#This Row],[Estimated Value]]="",V3__67[[#This Row],[Estimated Value]]=0),"",V3__67[[#This Row],[Sale Price]]-V3__67[[#This Row],[Estimated Value]])</f>
        <v>15720</v>
      </c>
      <c r="O1293">
        <f>IF(OR(V3__67[[#This Row],[Estimated Value]]="",V3__67[[#This Row],[Estimated Value]]=0),"",(V3__67[[#This Row],[Sale Price]]-V3__67[[#This Row],[Estimated Value]])/V3__67[[#This Row],[Estimated Value]])</f>
        <v>2.7613827993254639E-2</v>
      </c>
      <c r="P1293" t="str">
        <f t="shared" si="20"/>
        <v>Above Estimate</v>
      </c>
    </row>
    <row r="1294" spans="1:16" x14ac:dyDescent="0.3">
      <c r="A1294" s="1">
        <v>41096</v>
      </c>
      <c r="B1294">
        <v>2012</v>
      </c>
      <c r="C1294" t="s">
        <v>30</v>
      </c>
      <c r="D1294">
        <v>343640</v>
      </c>
      <c r="E1294">
        <v>109000</v>
      </c>
      <c r="F1294" t="s">
        <v>13</v>
      </c>
      <c r="G1294" t="s">
        <v>14</v>
      </c>
      <c r="H1294">
        <v>3</v>
      </c>
      <c r="I1294">
        <v>1</v>
      </c>
      <c r="J1294">
        <v>1085</v>
      </c>
      <c r="K1294">
        <v>1.0219579999999999</v>
      </c>
      <c r="L1294" t="s">
        <v>25</v>
      </c>
      <c r="M1294">
        <f>V3__67[[#This Row],[Sale Price]]/V3__67[[#This Row],[carpet_area]]</f>
        <v>100.46082949308756</v>
      </c>
      <c r="N1294">
        <f>IF(OR(V3__67[[#This Row],[Estimated Value]]="",V3__67[[#This Row],[Estimated Value]]=0),"",V3__67[[#This Row],[Sale Price]]-V3__67[[#This Row],[Estimated Value]])</f>
        <v>-234640</v>
      </c>
      <c r="O1294">
        <f>IF(OR(V3__67[[#This Row],[Estimated Value]]="",V3__67[[#This Row],[Estimated Value]]=0),"",(V3__67[[#This Row],[Sale Price]]-V3__67[[#This Row],[Estimated Value]])/V3__67[[#This Row],[Estimated Value]])</f>
        <v>-0.68280758933767893</v>
      </c>
      <c r="P1294" t="str">
        <f t="shared" si="20"/>
        <v>Below Estimate</v>
      </c>
    </row>
    <row r="1295" spans="1:16" x14ac:dyDescent="0.3">
      <c r="A1295" s="1">
        <v>41098</v>
      </c>
      <c r="B1295">
        <v>2012</v>
      </c>
      <c r="C1295" t="s">
        <v>17</v>
      </c>
      <c r="D1295">
        <v>131250</v>
      </c>
      <c r="E1295">
        <v>70000</v>
      </c>
      <c r="F1295" t="s">
        <v>19</v>
      </c>
      <c r="G1295" t="s">
        <v>20</v>
      </c>
      <c r="H1295">
        <v>4</v>
      </c>
      <c r="I1295">
        <v>4</v>
      </c>
      <c r="J1295">
        <v>1371</v>
      </c>
      <c r="K1295">
        <v>1.0219579999999999</v>
      </c>
      <c r="L1295" t="s">
        <v>15</v>
      </c>
      <c r="M1295">
        <f>V3__67[[#This Row],[Sale Price]]/V3__67[[#This Row],[carpet_area]]</f>
        <v>51.057622173595917</v>
      </c>
      <c r="N1295">
        <f>IF(OR(V3__67[[#This Row],[Estimated Value]]="",V3__67[[#This Row],[Estimated Value]]=0),"",V3__67[[#This Row],[Sale Price]]-V3__67[[#This Row],[Estimated Value]])</f>
        <v>-61250</v>
      </c>
      <c r="O1295">
        <f>IF(OR(V3__67[[#This Row],[Estimated Value]]="",V3__67[[#This Row],[Estimated Value]]=0),"",(V3__67[[#This Row],[Sale Price]]-V3__67[[#This Row],[Estimated Value]])/V3__67[[#This Row],[Estimated Value]])</f>
        <v>-0.46666666666666667</v>
      </c>
      <c r="P1295" t="str">
        <f t="shared" si="20"/>
        <v>Below Estimate</v>
      </c>
    </row>
    <row r="1296" spans="1:16" x14ac:dyDescent="0.3">
      <c r="A1296" s="1">
        <v>41098</v>
      </c>
      <c r="B1296">
        <v>2012</v>
      </c>
      <c r="C1296" t="s">
        <v>17</v>
      </c>
      <c r="D1296">
        <v>106490</v>
      </c>
      <c r="E1296">
        <v>172500</v>
      </c>
      <c r="F1296" t="s">
        <v>13</v>
      </c>
      <c r="G1296" t="s">
        <v>14</v>
      </c>
      <c r="H1296">
        <v>3</v>
      </c>
      <c r="I1296">
        <v>3</v>
      </c>
      <c r="J1296">
        <v>1100</v>
      </c>
      <c r="K1296">
        <v>1.0219579999999999</v>
      </c>
      <c r="L1296" t="s">
        <v>16</v>
      </c>
      <c r="M1296">
        <f>V3__67[[#This Row],[Sale Price]]/V3__67[[#This Row],[carpet_area]]</f>
        <v>156.81818181818181</v>
      </c>
      <c r="N1296">
        <f>IF(OR(V3__67[[#This Row],[Estimated Value]]="",V3__67[[#This Row],[Estimated Value]]=0),"",V3__67[[#This Row],[Sale Price]]-V3__67[[#This Row],[Estimated Value]])</f>
        <v>66010</v>
      </c>
      <c r="O1296">
        <f>IF(OR(V3__67[[#This Row],[Estimated Value]]="",V3__67[[#This Row],[Estimated Value]]=0),"",(V3__67[[#This Row],[Sale Price]]-V3__67[[#This Row],[Estimated Value]])/V3__67[[#This Row],[Estimated Value]])</f>
        <v>0.61987041036717061</v>
      </c>
      <c r="P1296" t="str">
        <f t="shared" si="20"/>
        <v>Above Estimate</v>
      </c>
    </row>
    <row r="1297" spans="1:16" x14ac:dyDescent="0.3">
      <c r="A1297" s="1">
        <v>41098</v>
      </c>
      <c r="B1297">
        <v>2012</v>
      </c>
      <c r="C1297" t="s">
        <v>26</v>
      </c>
      <c r="D1297">
        <v>349020</v>
      </c>
      <c r="E1297">
        <v>345000</v>
      </c>
      <c r="F1297" t="s">
        <v>13</v>
      </c>
      <c r="G1297" t="s">
        <v>14</v>
      </c>
      <c r="H1297">
        <v>3</v>
      </c>
      <c r="I1297">
        <v>1</v>
      </c>
      <c r="J1297">
        <v>995</v>
      </c>
      <c r="K1297">
        <v>1.0219579999999999</v>
      </c>
      <c r="L1297" t="s">
        <v>16</v>
      </c>
      <c r="M1297">
        <f>V3__67[[#This Row],[Sale Price]]/V3__67[[#This Row],[carpet_area]]</f>
        <v>346.73366834170855</v>
      </c>
      <c r="N1297">
        <f>IF(OR(V3__67[[#This Row],[Estimated Value]]="",V3__67[[#This Row],[Estimated Value]]=0),"",V3__67[[#This Row],[Sale Price]]-V3__67[[#This Row],[Estimated Value]])</f>
        <v>-4020</v>
      </c>
      <c r="O1297">
        <f>IF(OR(V3__67[[#This Row],[Estimated Value]]="",V3__67[[#This Row],[Estimated Value]]=0),"",(V3__67[[#This Row],[Sale Price]]-V3__67[[#This Row],[Estimated Value]])/V3__67[[#This Row],[Estimated Value]])</f>
        <v>-1.1517964586556644E-2</v>
      </c>
      <c r="P1297" t="str">
        <f t="shared" si="20"/>
        <v>Below Estimate</v>
      </c>
    </row>
    <row r="1298" spans="1:16" x14ac:dyDescent="0.3">
      <c r="A1298" s="1">
        <v>41099</v>
      </c>
      <c r="B1298">
        <v>2012</v>
      </c>
      <c r="C1298" t="s">
        <v>30</v>
      </c>
      <c r="D1298">
        <v>557770</v>
      </c>
      <c r="E1298">
        <v>650000</v>
      </c>
      <c r="F1298" t="s">
        <v>13</v>
      </c>
      <c r="G1298" t="s">
        <v>14</v>
      </c>
      <c r="H1298">
        <v>3</v>
      </c>
      <c r="I1298">
        <v>2</v>
      </c>
      <c r="J1298">
        <v>1036</v>
      </c>
      <c r="K1298">
        <v>1.0219579999999999</v>
      </c>
      <c r="L1298" t="s">
        <v>16</v>
      </c>
      <c r="M1298">
        <f>V3__67[[#This Row],[Sale Price]]/V3__67[[#This Row],[carpet_area]]</f>
        <v>627.41312741312743</v>
      </c>
      <c r="N1298">
        <f>IF(OR(V3__67[[#This Row],[Estimated Value]]="",V3__67[[#This Row],[Estimated Value]]=0),"",V3__67[[#This Row],[Sale Price]]-V3__67[[#This Row],[Estimated Value]])</f>
        <v>92230</v>
      </c>
      <c r="O1298">
        <f>IF(OR(V3__67[[#This Row],[Estimated Value]]="",V3__67[[#This Row],[Estimated Value]]=0),"",(V3__67[[#This Row],[Sale Price]]-V3__67[[#This Row],[Estimated Value]])/V3__67[[#This Row],[Estimated Value]])</f>
        <v>0.16535489538698747</v>
      </c>
      <c r="P1298" t="str">
        <f t="shared" si="20"/>
        <v>Above Estimate</v>
      </c>
    </row>
    <row r="1299" spans="1:16" x14ac:dyDescent="0.3">
      <c r="A1299" s="1">
        <v>41099</v>
      </c>
      <c r="B1299">
        <v>2012</v>
      </c>
      <c r="C1299" t="s">
        <v>18</v>
      </c>
      <c r="D1299">
        <v>294630</v>
      </c>
      <c r="E1299">
        <v>462500</v>
      </c>
      <c r="F1299" t="s">
        <v>13</v>
      </c>
      <c r="G1299" t="s">
        <v>14</v>
      </c>
      <c r="H1299">
        <v>3</v>
      </c>
      <c r="I1299">
        <v>1</v>
      </c>
      <c r="J1299">
        <v>910</v>
      </c>
      <c r="K1299">
        <v>1.0219579999999999</v>
      </c>
      <c r="L1299" t="s">
        <v>15</v>
      </c>
      <c r="M1299">
        <f>V3__67[[#This Row],[Sale Price]]/V3__67[[#This Row],[carpet_area]]</f>
        <v>508.24175824175825</v>
      </c>
      <c r="N1299">
        <f>IF(OR(V3__67[[#This Row],[Estimated Value]]="",V3__67[[#This Row],[Estimated Value]]=0),"",V3__67[[#This Row],[Sale Price]]-V3__67[[#This Row],[Estimated Value]])</f>
        <v>167870</v>
      </c>
      <c r="O1299">
        <f>IF(OR(V3__67[[#This Row],[Estimated Value]]="",V3__67[[#This Row],[Estimated Value]]=0),"",(V3__67[[#This Row],[Sale Price]]-V3__67[[#This Row],[Estimated Value]])/V3__67[[#This Row],[Estimated Value]])</f>
        <v>0.5697654685537793</v>
      </c>
      <c r="P1299" t="str">
        <f t="shared" si="20"/>
        <v>Above Estimate</v>
      </c>
    </row>
    <row r="1300" spans="1:16" x14ac:dyDescent="0.3">
      <c r="A1300" s="1">
        <v>41099</v>
      </c>
      <c r="B1300">
        <v>2012</v>
      </c>
      <c r="C1300" t="s">
        <v>12</v>
      </c>
      <c r="D1300">
        <v>154580</v>
      </c>
      <c r="E1300">
        <v>105000</v>
      </c>
      <c r="F1300" t="s">
        <v>13</v>
      </c>
      <c r="G1300" t="s">
        <v>14</v>
      </c>
      <c r="H1300">
        <v>3</v>
      </c>
      <c r="I1300">
        <v>3</v>
      </c>
      <c r="J1300">
        <v>1005</v>
      </c>
      <c r="K1300">
        <v>1.0219579999999999</v>
      </c>
      <c r="L1300" t="s">
        <v>15</v>
      </c>
      <c r="M1300">
        <f>V3__67[[#This Row],[Sale Price]]/V3__67[[#This Row],[carpet_area]]</f>
        <v>104.4776119402985</v>
      </c>
      <c r="N1300">
        <f>IF(OR(V3__67[[#This Row],[Estimated Value]]="",V3__67[[#This Row],[Estimated Value]]=0),"",V3__67[[#This Row],[Sale Price]]-V3__67[[#This Row],[Estimated Value]])</f>
        <v>-49580</v>
      </c>
      <c r="O1300">
        <f>IF(OR(V3__67[[#This Row],[Estimated Value]]="",V3__67[[#This Row],[Estimated Value]]=0),"",(V3__67[[#This Row],[Sale Price]]-V3__67[[#This Row],[Estimated Value]])/V3__67[[#This Row],[Estimated Value]])</f>
        <v>-0.32074006986673564</v>
      </c>
      <c r="P1300" t="str">
        <f t="shared" si="20"/>
        <v>Below Estimate</v>
      </c>
    </row>
    <row r="1301" spans="1:16" x14ac:dyDescent="0.3">
      <c r="A1301" s="1">
        <v>41099</v>
      </c>
      <c r="B1301">
        <v>2012</v>
      </c>
      <c r="C1301" t="s">
        <v>12</v>
      </c>
      <c r="D1301">
        <v>96090</v>
      </c>
      <c r="E1301">
        <v>60000</v>
      </c>
      <c r="F1301" t="s">
        <v>13</v>
      </c>
      <c r="G1301" t="s">
        <v>14</v>
      </c>
      <c r="H1301">
        <v>3</v>
      </c>
      <c r="I1301">
        <v>2</v>
      </c>
      <c r="J1301">
        <v>977</v>
      </c>
      <c r="K1301">
        <v>1.0219579999999999</v>
      </c>
      <c r="L1301" t="s">
        <v>15</v>
      </c>
      <c r="M1301">
        <f>V3__67[[#This Row],[Sale Price]]/V3__67[[#This Row],[carpet_area]]</f>
        <v>61.412487205731836</v>
      </c>
      <c r="N1301">
        <f>IF(OR(V3__67[[#This Row],[Estimated Value]]="",V3__67[[#This Row],[Estimated Value]]=0),"",V3__67[[#This Row],[Sale Price]]-V3__67[[#This Row],[Estimated Value]])</f>
        <v>-36090</v>
      </c>
      <c r="O1301">
        <f>IF(OR(V3__67[[#This Row],[Estimated Value]]="",V3__67[[#This Row],[Estimated Value]]=0),"",(V3__67[[#This Row],[Sale Price]]-V3__67[[#This Row],[Estimated Value]])/V3__67[[#This Row],[Estimated Value]])</f>
        <v>-0.37558538869809555</v>
      </c>
      <c r="P1301" t="str">
        <f t="shared" si="20"/>
        <v>Below Estimate</v>
      </c>
    </row>
    <row r="1302" spans="1:16" x14ac:dyDescent="0.3">
      <c r="A1302" s="1">
        <v>41102</v>
      </c>
      <c r="B1302">
        <v>2012</v>
      </c>
      <c r="C1302" t="s">
        <v>29</v>
      </c>
      <c r="D1302">
        <v>155700</v>
      </c>
      <c r="E1302">
        <v>266000</v>
      </c>
      <c r="F1302" t="s">
        <v>13</v>
      </c>
      <c r="G1302" t="s">
        <v>14</v>
      </c>
      <c r="H1302">
        <v>3</v>
      </c>
      <c r="I1302">
        <v>3</v>
      </c>
      <c r="J1302">
        <v>919</v>
      </c>
      <c r="K1302">
        <v>1.0219579999999999</v>
      </c>
      <c r="L1302" t="s">
        <v>25</v>
      </c>
      <c r="M1302">
        <f>V3__67[[#This Row],[Sale Price]]/V3__67[[#This Row],[carpet_area]]</f>
        <v>289.44504896626768</v>
      </c>
      <c r="N1302">
        <f>IF(OR(V3__67[[#This Row],[Estimated Value]]="",V3__67[[#This Row],[Estimated Value]]=0),"",V3__67[[#This Row],[Sale Price]]-V3__67[[#This Row],[Estimated Value]])</f>
        <v>110300</v>
      </c>
      <c r="O1302">
        <f>IF(OR(V3__67[[#This Row],[Estimated Value]]="",V3__67[[#This Row],[Estimated Value]]=0),"",(V3__67[[#This Row],[Sale Price]]-V3__67[[#This Row],[Estimated Value]])/V3__67[[#This Row],[Estimated Value]])</f>
        <v>0.70841361592806684</v>
      </c>
      <c r="P1302" t="str">
        <f t="shared" si="20"/>
        <v>Above Estimate</v>
      </c>
    </row>
    <row r="1303" spans="1:16" x14ac:dyDescent="0.3">
      <c r="A1303" s="1">
        <v>41102</v>
      </c>
      <c r="B1303">
        <v>2012</v>
      </c>
      <c r="C1303" t="s">
        <v>12</v>
      </c>
      <c r="D1303">
        <v>139480</v>
      </c>
      <c r="E1303">
        <v>32500</v>
      </c>
      <c r="F1303" t="s">
        <v>23</v>
      </c>
      <c r="G1303" t="s">
        <v>24</v>
      </c>
      <c r="H1303">
        <v>6</v>
      </c>
      <c r="I1303">
        <v>5</v>
      </c>
      <c r="J1303">
        <v>2056</v>
      </c>
      <c r="K1303">
        <v>1.0219579999999999</v>
      </c>
      <c r="L1303" t="s">
        <v>15</v>
      </c>
      <c r="M1303">
        <f>V3__67[[#This Row],[Sale Price]]/V3__67[[#This Row],[carpet_area]]</f>
        <v>15.80739299610895</v>
      </c>
      <c r="N1303">
        <f>IF(OR(V3__67[[#This Row],[Estimated Value]]="",V3__67[[#This Row],[Estimated Value]]=0),"",V3__67[[#This Row],[Sale Price]]-V3__67[[#This Row],[Estimated Value]])</f>
        <v>-106980</v>
      </c>
      <c r="O1303">
        <f>IF(OR(V3__67[[#This Row],[Estimated Value]]="",V3__67[[#This Row],[Estimated Value]]=0),"",(V3__67[[#This Row],[Sale Price]]-V3__67[[#This Row],[Estimated Value]])/V3__67[[#This Row],[Estimated Value]])</f>
        <v>-0.76699168339546886</v>
      </c>
      <c r="P1303" t="str">
        <f t="shared" si="20"/>
        <v>Below Estimate</v>
      </c>
    </row>
    <row r="1304" spans="1:16" x14ac:dyDescent="0.3">
      <c r="A1304" s="1">
        <v>41103</v>
      </c>
      <c r="B1304">
        <v>2012</v>
      </c>
      <c r="C1304" t="s">
        <v>18</v>
      </c>
      <c r="D1304">
        <v>297710</v>
      </c>
      <c r="E1304">
        <v>475000</v>
      </c>
      <c r="F1304" t="s">
        <v>13</v>
      </c>
      <c r="G1304" t="s">
        <v>14</v>
      </c>
      <c r="H1304">
        <v>3</v>
      </c>
      <c r="I1304">
        <v>3</v>
      </c>
      <c r="J1304">
        <v>1080</v>
      </c>
      <c r="K1304">
        <v>1.0219579999999999</v>
      </c>
      <c r="L1304" t="s">
        <v>15</v>
      </c>
      <c r="M1304">
        <f>V3__67[[#This Row],[Sale Price]]/V3__67[[#This Row],[carpet_area]]</f>
        <v>439.81481481481484</v>
      </c>
      <c r="N1304">
        <f>IF(OR(V3__67[[#This Row],[Estimated Value]]="",V3__67[[#This Row],[Estimated Value]]=0),"",V3__67[[#This Row],[Sale Price]]-V3__67[[#This Row],[Estimated Value]])</f>
        <v>177290</v>
      </c>
      <c r="O1304">
        <f>IF(OR(V3__67[[#This Row],[Estimated Value]]="",V3__67[[#This Row],[Estimated Value]]=0),"",(V3__67[[#This Row],[Sale Price]]-V3__67[[#This Row],[Estimated Value]])/V3__67[[#This Row],[Estimated Value]])</f>
        <v>0.595512411407074</v>
      </c>
      <c r="P1304" t="str">
        <f t="shared" si="20"/>
        <v>Above Estimate</v>
      </c>
    </row>
    <row r="1305" spans="1:16" x14ac:dyDescent="0.3">
      <c r="A1305" s="1">
        <v>41103</v>
      </c>
      <c r="B1305">
        <v>2012</v>
      </c>
      <c r="C1305" t="s">
        <v>17</v>
      </c>
      <c r="D1305">
        <v>152600</v>
      </c>
      <c r="E1305">
        <v>206000</v>
      </c>
      <c r="F1305" t="s">
        <v>13</v>
      </c>
      <c r="G1305" t="s">
        <v>14</v>
      </c>
      <c r="H1305">
        <v>3</v>
      </c>
      <c r="I1305">
        <v>2</v>
      </c>
      <c r="J1305">
        <v>991</v>
      </c>
      <c r="K1305">
        <v>1.0219579999999999</v>
      </c>
      <c r="L1305" t="s">
        <v>22</v>
      </c>
      <c r="M1305">
        <f>V3__67[[#This Row],[Sale Price]]/V3__67[[#This Row],[carpet_area]]</f>
        <v>207.87083753784057</v>
      </c>
      <c r="N1305">
        <f>IF(OR(V3__67[[#This Row],[Estimated Value]]="",V3__67[[#This Row],[Estimated Value]]=0),"",V3__67[[#This Row],[Sale Price]]-V3__67[[#This Row],[Estimated Value]])</f>
        <v>53400</v>
      </c>
      <c r="O1305">
        <f>IF(OR(V3__67[[#This Row],[Estimated Value]]="",V3__67[[#This Row],[Estimated Value]]=0),"",(V3__67[[#This Row],[Sale Price]]-V3__67[[#This Row],[Estimated Value]])/V3__67[[#This Row],[Estimated Value]])</f>
        <v>0.34993446920052423</v>
      </c>
      <c r="P1305" t="str">
        <f t="shared" si="20"/>
        <v>Above Estimate</v>
      </c>
    </row>
    <row r="1306" spans="1:16" x14ac:dyDescent="0.3">
      <c r="A1306" s="1">
        <v>41104</v>
      </c>
      <c r="B1306">
        <v>2012</v>
      </c>
      <c r="C1306" t="s">
        <v>12</v>
      </c>
      <c r="D1306">
        <v>145130</v>
      </c>
      <c r="E1306">
        <v>150000</v>
      </c>
      <c r="F1306" t="s">
        <v>13</v>
      </c>
      <c r="G1306" t="s">
        <v>14</v>
      </c>
      <c r="H1306">
        <v>3</v>
      </c>
      <c r="I1306">
        <v>2</v>
      </c>
      <c r="J1306">
        <v>983</v>
      </c>
      <c r="K1306">
        <v>1.0219579999999999</v>
      </c>
      <c r="L1306" t="s">
        <v>22</v>
      </c>
      <c r="M1306">
        <f>V3__67[[#This Row],[Sale Price]]/V3__67[[#This Row],[carpet_area]]</f>
        <v>152.5940996948118</v>
      </c>
      <c r="N1306">
        <f>IF(OR(V3__67[[#This Row],[Estimated Value]]="",V3__67[[#This Row],[Estimated Value]]=0),"",V3__67[[#This Row],[Sale Price]]-V3__67[[#This Row],[Estimated Value]])</f>
        <v>4870</v>
      </c>
      <c r="O1306">
        <f>IF(OR(V3__67[[#This Row],[Estimated Value]]="",V3__67[[#This Row],[Estimated Value]]=0),"",(V3__67[[#This Row],[Sale Price]]-V3__67[[#This Row],[Estimated Value]])/V3__67[[#This Row],[Estimated Value]])</f>
        <v>3.3556122097429891E-2</v>
      </c>
      <c r="P1306" t="str">
        <f t="shared" si="20"/>
        <v>Above Estimate</v>
      </c>
    </row>
    <row r="1307" spans="1:16" x14ac:dyDescent="0.3">
      <c r="A1307" s="1">
        <v>41104</v>
      </c>
      <c r="B1307">
        <v>2012</v>
      </c>
      <c r="C1307" t="s">
        <v>12</v>
      </c>
      <c r="D1307">
        <v>108730</v>
      </c>
      <c r="E1307">
        <v>103900</v>
      </c>
      <c r="F1307" t="s">
        <v>13</v>
      </c>
      <c r="G1307" t="s">
        <v>14</v>
      </c>
      <c r="H1307">
        <v>3</v>
      </c>
      <c r="I1307">
        <v>1</v>
      </c>
      <c r="J1307">
        <v>1000</v>
      </c>
      <c r="K1307">
        <v>1.0219579999999999</v>
      </c>
      <c r="L1307" t="s">
        <v>25</v>
      </c>
      <c r="M1307">
        <f>V3__67[[#This Row],[Sale Price]]/V3__67[[#This Row],[carpet_area]]</f>
        <v>103.9</v>
      </c>
      <c r="N1307">
        <f>IF(OR(V3__67[[#This Row],[Estimated Value]]="",V3__67[[#This Row],[Estimated Value]]=0),"",V3__67[[#This Row],[Sale Price]]-V3__67[[#This Row],[Estimated Value]])</f>
        <v>-4830</v>
      </c>
      <c r="O1307">
        <f>IF(OR(V3__67[[#This Row],[Estimated Value]]="",V3__67[[#This Row],[Estimated Value]]=0),"",(V3__67[[#This Row],[Sale Price]]-V3__67[[#This Row],[Estimated Value]])/V3__67[[#This Row],[Estimated Value]])</f>
        <v>-4.4421962659799502E-2</v>
      </c>
      <c r="P1307" t="str">
        <f t="shared" si="20"/>
        <v>Below Estimate</v>
      </c>
    </row>
    <row r="1308" spans="1:16" x14ac:dyDescent="0.3">
      <c r="A1308" s="1">
        <v>41104</v>
      </c>
      <c r="B1308">
        <v>2012</v>
      </c>
      <c r="C1308" t="s">
        <v>26</v>
      </c>
      <c r="D1308">
        <v>546140</v>
      </c>
      <c r="E1308">
        <v>607500</v>
      </c>
      <c r="F1308" t="s">
        <v>13</v>
      </c>
      <c r="G1308" t="s">
        <v>14</v>
      </c>
      <c r="H1308">
        <v>3</v>
      </c>
      <c r="I1308">
        <v>3</v>
      </c>
      <c r="J1308">
        <v>1077</v>
      </c>
      <c r="K1308">
        <v>1.0219579999999999</v>
      </c>
      <c r="L1308" t="s">
        <v>25</v>
      </c>
      <c r="M1308">
        <f>V3__67[[#This Row],[Sale Price]]/V3__67[[#This Row],[carpet_area]]</f>
        <v>564.06685236768806</v>
      </c>
      <c r="N1308">
        <f>IF(OR(V3__67[[#This Row],[Estimated Value]]="",V3__67[[#This Row],[Estimated Value]]=0),"",V3__67[[#This Row],[Sale Price]]-V3__67[[#This Row],[Estimated Value]])</f>
        <v>61360</v>
      </c>
      <c r="O1308">
        <f>IF(OR(V3__67[[#This Row],[Estimated Value]]="",V3__67[[#This Row],[Estimated Value]]=0),"",(V3__67[[#This Row],[Sale Price]]-V3__67[[#This Row],[Estimated Value]])/V3__67[[#This Row],[Estimated Value]])</f>
        <v>0.11235214413886549</v>
      </c>
      <c r="P1308" t="str">
        <f t="shared" si="20"/>
        <v>Above Estimate</v>
      </c>
    </row>
    <row r="1309" spans="1:16" x14ac:dyDescent="0.3">
      <c r="A1309" s="1">
        <v>41105</v>
      </c>
      <c r="B1309">
        <v>2012</v>
      </c>
      <c r="C1309" t="s">
        <v>12</v>
      </c>
      <c r="D1309">
        <v>95570</v>
      </c>
      <c r="E1309">
        <v>104900</v>
      </c>
      <c r="F1309" t="s">
        <v>13</v>
      </c>
      <c r="G1309" t="s">
        <v>14</v>
      </c>
      <c r="H1309">
        <v>3</v>
      </c>
      <c r="I1309">
        <v>3</v>
      </c>
      <c r="J1309">
        <v>913</v>
      </c>
      <c r="K1309">
        <v>1.0219579999999999</v>
      </c>
      <c r="L1309" t="s">
        <v>25</v>
      </c>
      <c r="M1309">
        <f>V3__67[[#This Row],[Sale Price]]/V3__67[[#This Row],[carpet_area]]</f>
        <v>114.89594742606791</v>
      </c>
      <c r="N1309">
        <f>IF(OR(V3__67[[#This Row],[Estimated Value]]="",V3__67[[#This Row],[Estimated Value]]=0),"",V3__67[[#This Row],[Sale Price]]-V3__67[[#This Row],[Estimated Value]])</f>
        <v>9330</v>
      </c>
      <c r="O1309">
        <f>IF(OR(V3__67[[#This Row],[Estimated Value]]="",V3__67[[#This Row],[Estimated Value]]=0),"",(V3__67[[#This Row],[Sale Price]]-V3__67[[#This Row],[Estimated Value]])/V3__67[[#This Row],[Estimated Value]])</f>
        <v>9.7624777649890138E-2</v>
      </c>
      <c r="P1309" t="str">
        <f t="shared" si="20"/>
        <v>Above Estimate</v>
      </c>
    </row>
    <row r="1310" spans="1:16" x14ac:dyDescent="0.3">
      <c r="A1310" s="1">
        <v>41105</v>
      </c>
      <c r="B1310">
        <v>2012</v>
      </c>
      <c r="C1310" t="s">
        <v>29</v>
      </c>
      <c r="D1310">
        <v>277100</v>
      </c>
      <c r="E1310">
        <v>450000</v>
      </c>
      <c r="F1310" t="s">
        <v>13</v>
      </c>
      <c r="G1310" t="s">
        <v>14</v>
      </c>
      <c r="H1310">
        <v>3</v>
      </c>
      <c r="I1310">
        <v>2</v>
      </c>
      <c r="J1310">
        <v>1093</v>
      </c>
      <c r="K1310">
        <v>1.0219579999999999</v>
      </c>
      <c r="L1310" t="s">
        <v>16</v>
      </c>
      <c r="M1310">
        <f>V3__67[[#This Row],[Sale Price]]/V3__67[[#This Row],[carpet_area]]</f>
        <v>411.71088746569075</v>
      </c>
      <c r="N1310">
        <f>IF(OR(V3__67[[#This Row],[Estimated Value]]="",V3__67[[#This Row],[Estimated Value]]=0),"",V3__67[[#This Row],[Sale Price]]-V3__67[[#This Row],[Estimated Value]])</f>
        <v>172900</v>
      </c>
      <c r="O1310">
        <f>IF(OR(V3__67[[#This Row],[Estimated Value]]="",V3__67[[#This Row],[Estimated Value]]=0),"",(V3__67[[#This Row],[Sale Price]]-V3__67[[#This Row],[Estimated Value]])/V3__67[[#This Row],[Estimated Value]])</f>
        <v>0.623962468422952</v>
      </c>
      <c r="P1310" t="str">
        <f t="shared" si="20"/>
        <v>Above Estimate</v>
      </c>
    </row>
    <row r="1311" spans="1:16" x14ac:dyDescent="0.3">
      <c r="A1311" s="1">
        <v>41109</v>
      </c>
      <c r="B1311">
        <v>2012</v>
      </c>
      <c r="C1311" t="s">
        <v>17</v>
      </c>
      <c r="D1311">
        <v>112900</v>
      </c>
      <c r="E1311">
        <v>80000</v>
      </c>
      <c r="F1311" t="s">
        <v>13</v>
      </c>
      <c r="G1311" t="s">
        <v>14</v>
      </c>
      <c r="H1311">
        <v>3</v>
      </c>
      <c r="I1311">
        <v>3</v>
      </c>
      <c r="J1311">
        <v>982</v>
      </c>
      <c r="K1311">
        <v>1.0219579999999999</v>
      </c>
      <c r="L1311" t="s">
        <v>25</v>
      </c>
      <c r="M1311">
        <f>V3__67[[#This Row],[Sale Price]]/V3__67[[#This Row],[carpet_area]]</f>
        <v>81.466395112016286</v>
      </c>
      <c r="N1311">
        <f>IF(OR(V3__67[[#This Row],[Estimated Value]]="",V3__67[[#This Row],[Estimated Value]]=0),"",V3__67[[#This Row],[Sale Price]]-V3__67[[#This Row],[Estimated Value]])</f>
        <v>-32900</v>
      </c>
      <c r="O1311">
        <f>IF(OR(V3__67[[#This Row],[Estimated Value]]="",V3__67[[#This Row],[Estimated Value]]=0),"",(V3__67[[#This Row],[Sale Price]]-V3__67[[#This Row],[Estimated Value]])/V3__67[[#This Row],[Estimated Value]])</f>
        <v>-0.29140832595217009</v>
      </c>
      <c r="P1311" t="str">
        <f t="shared" si="20"/>
        <v>Below Estimate</v>
      </c>
    </row>
    <row r="1312" spans="1:16" x14ac:dyDescent="0.3">
      <c r="A1312" s="1">
        <v>41111</v>
      </c>
      <c r="B1312">
        <v>2012</v>
      </c>
      <c r="C1312" t="s">
        <v>29</v>
      </c>
      <c r="D1312">
        <v>167600</v>
      </c>
      <c r="E1312">
        <v>230000</v>
      </c>
      <c r="F1312" t="s">
        <v>13</v>
      </c>
      <c r="G1312" t="s">
        <v>14</v>
      </c>
      <c r="H1312">
        <v>3</v>
      </c>
      <c r="I1312">
        <v>3</v>
      </c>
      <c r="J1312">
        <v>903</v>
      </c>
      <c r="K1312">
        <v>1.0219579999999999</v>
      </c>
      <c r="L1312" t="s">
        <v>16</v>
      </c>
      <c r="M1312">
        <f>V3__67[[#This Row],[Sale Price]]/V3__67[[#This Row],[carpet_area]]</f>
        <v>254.70653377630123</v>
      </c>
      <c r="N1312">
        <f>IF(OR(V3__67[[#This Row],[Estimated Value]]="",V3__67[[#This Row],[Estimated Value]]=0),"",V3__67[[#This Row],[Sale Price]]-V3__67[[#This Row],[Estimated Value]])</f>
        <v>62400</v>
      </c>
      <c r="O1312">
        <f>IF(OR(V3__67[[#This Row],[Estimated Value]]="",V3__67[[#This Row],[Estimated Value]]=0),"",(V3__67[[#This Row],[Sale Price]]-V3__67[[#This Row],[Estimated Value]])/V3__67[[#This Row],[Estimated Value]])</f>
        <v>0.37231503579952269</v>
      </c>
      <c r="P1312" t="str">
        <f t="shared" si="20"/>
        <v>Above Estimate</v>
      </c>
    </row>
    <row r="1313" spans="1:16" x14ac:dyDescent="0.3">
      <c r="A1313" s="1">
        <v>41112</v>
      </c>
      <c r="B1313">
        <v>2012</v>
      </c>
      <c r="C1313" t="s">
        <v>18</v>
      </c>
      <c r="D1313">
        <v>200690</v>
      </c>
      <c r="E1313">
        <v>100000</v>
      </c>
      <c r="F1313" t="s">
        <v>13</v>
      </c>
      <c r="G1313" t="s">
        <v>14</v>
      </c>
      <c r="H1313">
        <v>3</v>
      </c>
      <c r="I1313">
        <v>3</v>
      </c>
      <c r="J1313">
        <v>921</v>
      </c>
      <c r="K1313">
        <v>1.0219579999999999</v>
      </c>
      <c r="L1313" t="s">
        <v>22</v>
      </c>
      <c r="M1313">
        <f>V3__67[[#This Row],[Sale Price]]/V3__67[[#This Row],[carpet_area]]</f>
        <v>108.57763300760044</v>
      </c>
      <c r="N1313">
        <f>IF(OR(V3__67[[#This Row],[Estimated Value]]="",V3__67[[#This Row],[Estimated Value]]=0),"",V3__67[[#This Row],[Sale Price]]-V3__67[[#This Row],[Estimated Value]])</f>
        <v>-100690</v>
      </c>
      <c r="O1313">
        <f>IF(OR(V3__67[[#This Row],[Estimated Value]]="",V3__67[[#This Row],[Estimated Value]]=0),"",(V3__67[[#This Row],[Sale Price]]-V3__67[[#This Row],[Estimated Value]])/V3__67[[#This Row],[Estimated Value]])</f>
        <v>-0.50171906921122134</v>
      </c>
      <c r="P1313" t="str">
        <f t="shared" si="20"/>
        <v>Below Estimate</v>
      </c>
    </row>
    <row r="1314" spans="1:16" x14ac:dyDescent="0.3">
      <c r="A1314" s="1">
        <v>41112</v>
      </c>
      <c r="B1314">
        <v>2012</v>
      </c>
      <c r="C1314" t="s">
        <v>18</v>
      </c>
      <c r="D1314">
        <v>773500</v>
      </c>
      <c r="E1314">
        <v>1350000</v>
      </c>
      <c r="F1314" t="s">
        <v>13</v>
      </c>
      <c r="G1314" t="s">
        <v>14</v>
      </c>
      <c r="H1314">
        <v>3</v>
      </c>
      <c r="I1314">
        <v>2</v>
      </c>
      <c r="J1314">
        <v>1091</v>
      </c>
      <c r="K1314">
        <v>1.0219579999999999</v>
      </c>
      <c r="L1314" t="s">
        <v>22</v>
      </c>
      <c r="M1314">
        <f>V3__67[[#This Row],[Sale Price]]/V3__67[[#This Row],[carpet_area]]</f>
        <v>1237.3968835930339</v>
      </c>
      <c r="N1314">
        <f>IF(OR(V3__67[[#This Row],[Estimated Value]]="",V3__67[[#This Row],[Estimated Value]]=0),"",V3__67[[#This Row],[Sale Price]]-V3__67[[#This Row],[Estimated Value]])</f>
        <v>576500</v>
      </c>
      <c r="O1314">
        <f>IF(OR(V3__67[[#This Row],[Estimated Value]]="",V3__67[[#This Row],[Estimated Value]]=0),"",(V3__67[[#This Row],[Sale Price]]-V3__67[[#This Row],[Estimated Value]])/V3__67[[#This Row],[Estimated Value]])</f>
        <v>0.74531351001939239</v>
      </c>
      <c r="P1314" t="str">
        <f t="shared" si="20"/>
        <v>Above Estimate</v>
      </c>
    </row>
    <row r="1315" spans="1:16" x14ac:dyDescent="0.3">
      <c r="A1315" s="1">
        <v>41112</v>
      </c>
      <c r="B1315">
        <v>2012</v>
      </c>
      <c r="C1315" t="s">
        <v>17</v>
      </c>
      <c r="D1315">
        <v>141060</v>
      </c>
      <c r="E1315">
        <v>2500</v>
      </c>
      <c r="F1315" t="s">
        <v>13</v>
      </c>
      <c r="G1315" t="s">
        <v>14</v>
      </c>
      <c r="H1315">
        <v>3</v>
      </c>
      <c r="I1315">
        <v>2</v>
      </c>
      <c r="J1315">
        <v>993</v>
      </c>
      <c r="K1315">
        <v>1.0219579999999999</v>
      </c>
      <c r="L1315" t="s">
        <v>16</v>
      </c>
      <c r="M1315">
        <f>V3__67[[#This Row],[Sale Price]]/V3__67[[#This Row],[carpet_area]]</f>
        <v>2.5176233635448138</v>
      </c>
      <c r="N1315">
        <f>IF(OR(V3__67[[#This Row],[Estimated Value]]="",V3__67[[#This Row],[Estimated Value]]=0),"",V3__67[[#This Row],[Sale Price]]-V3__67[[#This Row],[Estimated Value]])</f>
        <v>-138560</v>
      </c>
      <c r="O1315">
        <f>IF(OR(V3__67[[#This Row],[Estimated Value]]="",V3__67[[#This Row],[Estimated Value]]=0),"",(V3__67[[#This Row],[Sale Price]]-V3__67[[#This Row],[Estimated Value]])/V3__67[[#This Row],[Estimated Value]])</f>
        <v>-0.98227704522898063</v>
      </c>
      <c r="P1315" t="str">
        <f t="shared" si="20"/>
        <v>Below Estimate</v>
      </c>
    </row>
    <row r="1316" spans="1:16" x14ac:dyDescent="0.3">
      <c r="A1316" s="1">
        <v>41116</v>
      </c>
      <c r="B1316">
        <v>2012</v>
      </c>
      <c r="C1316" t="s">
        <v>26</v>
      </c>
      <c r="D1316">
        <v>835660</v>
      </c>
      <c r="E1316">
        <v>875000</v>
      </c>
      <c r="F1316" t="s">
        <v>13</v>
      </c>
      <c r="G1316" t="s">
        <v>14</v>
      </c>
      <c r="H1316">
        <v>3</v>
      </c>
      <c r="I1316">
        <v>3</v>
      </c>
      <c r="J1316">
        <v>941</v>
      </c>
      <c r="K1316">
        <v>1.0219579999999999</v>
      </c>
      <c r="L1316" t="s">
        <v>25</v>
      </c>
      <c r="M1316">
        <f>V3__67[[#This Row],[Sale Price]]/V3__67[[#This Row],[carpet_area]]</f>
        <v>929.86184909670567</v>
      </c>
      <c r="N1316">
        <f>IF(OR(V3__67[[#This Row],[Estimated Value]]="",V3__67[[#This Row],[Estimated Value]]=0),"",V3__67[[#This Row],[Sale Price]]-V3__67[[#This Row],[Estimated Value]])</f>
        <v>39340</v>
      </c>
      <c r="O1316">
        <f>IF(OR(V3__67[[#This Row],[Estimated Value]]="",V3__67[[#This Row],[Estimated Value]]=0),"",(V3__67[[#This Row],[Sale Price]]-V3__67[[#This Row],[Estimated Value]])/V3__67[[#This Row],[Estimated Value]])</f>
        <v>4.7076562238230861E-2</v>
      </c>
      <c r="P1316" t="str">
        <f t="shared" si="20"/>
        <v>Above Estimate</v>
      </c>
    </row>
    <row r="1317" spans="1:16" x14ac:dyDescent="0.3">
      <c r="A1317" s="1">
        <v>41116</v>
      </c>
      <c r="B1317">
        <v>2012</v>
      </c>
      <c r="C1317" t="s">
        <v>29</v>
      </c>
      <c r="D1317">
        <v>231800</v>
      </c>
      <c r="E1317">
        <v>298000</v>
      </c>
      <c r="F1317" t="s">
        <v>13</v>
      </c>
      <c r="G1317" t="s">
        <v>14</v>
      </c>
      <c r="H1317">
        <v>3</v>
      </c>
      <c r="I1317">
        <v>3</v>
      </c>
      <c r="J1317">
        <v>958</v>
      </c>
      <c r="K1317">
        <v>1.0219579999999999</v>
      </c>
      <c r="L1317" t="s">
        <v>25</v>
      </c>
      <c r="M1317">
        <f>V3__67[[#This Row],[Sale Price]]/V3__67[[#This Row],[carpet_area]]</f>
        <v>311.06471816283926</v>
      </c>
      <c r="N1317">
        <f>IF(OR(V3__67[[#This Row],[Estimated Value]]="",V3__67[[#This Row],[Estimated Value]]=0),"",V3__67[[#This Row],[Sale Price]]-V3__67[[#This Row],[Estimated Value]])</f>
        <v>66200</v>
      </c>
      <c r="O1317">
        <f>IF(OR(V3__67[[#This Row],[Estimated Value]]="",V3__67[[#This Row],[Estimated Value]]=0),"",(V3__67[[#This Row],[Sale Price]]-V3__67[[#This Row],[Estimated Value]])/V3__67[[#This Row],[Estimated Value]])</f>
        <v>0.28559102674719583</v>
      </c>
      <c r="P1317" t="str">
        <f t="shared" si="20"/>
        <v>Above Estimate</v>
      </c>
    </row>
    <row r="1318" spans="1:16" x14ac:dyDescent="0.3">
      <c r="A1318" s="1">
        <v>41117</v>
      </c>
      <c r="B1318">
        <v>2012</v>
      </c>
      <c r="C1318" t="s">
        <v>26</v>
      </c>
      <c r="D1318">
        <v>405510</v>
      </c>
      <c r="E1318">
        <v>480000</v>
      </c>
      <c r="F1318" t="s">
        <v>13</v>
      </c>
      <c r="G1318" t="s">
        <v>14</v>
      </c>
      <c r="H1318">
        <v>3</v>
      </c>
      <c r="I1318">
        <v>1</v>
      </c>
      <c r="J1318">
        <v>1062</v>
      </c>
      <c r="K1318">
        <v>1.0219579999999999</v>
      </c>
      <c r="L1318" t="s">
        <v>22</v>
      </c>
      <c r="M1318">
        <f>V3__67[[#This Row],[Sale Price]]/V3__67[[#This Row],[carpet_area]]</f>
        <v>451.97740112994353</v>
      </c>
      <c r="N1318">
        <f>IF(OR(V3__67[[#This Row],[Estimated Value]]="",V3__67[[#This Row],[Estimated Value]]=0),"",V3__67[[#This Row],[Sale Price]]-V3__67[[#This Row],[Estimated Value]])</f>
        <v>74490</v>
      </c>
      <c r="O1318">
        <f>IF(OR(V3__67[[#This Row],[Estimated Value]]="",V3__67[[#This Row],[Estimated Value]]=0),"",(V3__67[[#This Row],[Sale Price]]-V3__67[[#This Row],[Estimated Value]])/V3__67[[#This Row],[Estimated Value]])</f>
        <v>0.18369460679144781</v>
      </c>
      <c r="P1318" t="str">
        <f t="shared" si="20"/>
        <v>Above Estimate</v>
      </c>
    </row>
    <row r="1319" spans="1:16" x14ac:dyDescent="0.3">
      <c r="A1319" s="1">
        <v>41117</v>
      </c>
      <c r="B1319">
        <v>2012</v>
      </c>
      <c r="C1319" t="s">
        <v>12</v>
      </c>
      <c r="D1319">
        <v>115970</v>
      </c>
      <c r="E1319">
        <v>139000</v>
      </c>
      <c r="F1319" t="s">
        <v>13</v>
      </c>
      <c r="G1319" t="s">
        <v>14</v>
      </c>
      <c r="H1319">
        <v>3</v>
      </c>
      <c r="I1319">
        <v>3</v>
      </c>
      <c r="J1319">
        <v>1057</v>
      </c>
      <c r="K1319">
        <v>1.0219579999999999</v>
      </c>
      <c r="L1319" t="s">
        <v>15</v>
      </c>
      <c r="M1319">
        <f>V3__67[[#This Row],[Sale Price]]/V3__67[[#This Row],[carpet_area]]</f>
        <v>131.50425733207192</v>
      </c>
      <c r="N1319">
        <f>IF(OR(V3__67[[#This Row],[Estimated Value]]="",V3__67[[#This Row],[Estimated Value]]=0),"",V3__67[[#This Row],[Sale Price]]-V3__67[[#This Row],[Estimated Value]])</f>
        <v>23030</v>
      </c>
      <c r="O1319">
        <f>IF(OR(V3__67[[#This Row],[Estimated Value]]="",V3__67[[#This Row],[Estimated Value]]=0),"",(V3__67[[#This Row],[Sale Price]]-V3__67[[#This Row],[Estimated Value]])/V3__67[[#This Row],[Estimated Value]])</f>
        <v>0.19858584116581873</v>
      </c>
      <c r="P1319" t="str">
        <f t="shared" si="20"/>
        <v>Above Estimate</v>
      </c>
    </row>
    <row r="1320" spans="1:16" x14ac:dyDescent="0.3">
      <c r="A1320" s="1">
        <v>41118</v>
      </c>
      <c r="B1320">
        <v>2012</v>
      </c>
      <c r="C1320" t="s">
        <v>17</v>
      </c>
      <c r="D1320">
        <v>143780</v>
      </c>
      <c r="E1320">
        <v>75000</v>
      </c>
      <c r="F1320" t="s">
        <v>19</v>
      </c>
      <c r="G1320" t="s">
        <v>20</v>
      </c>
      <c r="H1320">
        <v>4</v>
      </c>
      <c r="I1320">
        <v>4</v>
      </c>
      <c r="J1320">
        <v>1343</v>
      </c>
      <c r="K1320">
        <v>1.0219579999999999</v>
      </c>
      <c r="L1320" t="s">
        <v>25</v>
      </c>
      <c r="M1320">
        <f>V3__67[[#This Row],[Sale Price]]/V3__67[[#This Row],[carpet_area]]</f>
        <v>55.84512285927029</v>
      </c>
      <c r="N1320">
        <f>IF(OR(V3__67[[#This Row],[Estimated Value]]="",V3__67[[#This Row],[Estimated Value]]=0),"",V3__67[[#This Row],[Sale Price]]-V3__67[[#This Row],[Estimated Value]])</f>
        <v>-68780</v>
      </c>
      <c r="O1320">
        <f>IF(OR(V3__67[[#This Row],[Estimated Value]]="",V3__67[[#This Row],[Estimated Value]]=0),"",(V3__67[[#This Row],[Sale Price]]-V3__67[[#This Row],[Estimated Value]])/V3__67[[#This Row],[Estimated Value]])</f>
        <v>-0.47836973153428852</v>
      </c>
      <c r="P1320" t="str">
        <f t="shared" si="20"/>
        <v>Below Estimate</v>
      </c>
    </row>
    <row r="1321" spans="1:16" x14ac:dyDescent="0.3">
      <c r="A1321" s="1">
        <v>41119</v>
      </c>
      <c r="B1321">
        <v>2012</v>
      </c>
      <c r="C1321" t="s">
        <v>17</v>
      </c>
      <c r="D1321">
        <v>214100</v>
      </c>
      <c r="E1321">
        <v>85000</v>
      </c>
      <c r="F1321" t="s">
        <v>23</v>
      </c>
      <c r="G1321" t="s">
        <v>24</v>
      </c>
      <c r="H1321">
        <v>6</v>
      </c>
      <c r="I1321">
        <v>5</v>
      </c>
      <c r="J1321">
        <v>1874</v>
      </c>
      <c r="K1321">
        <v>1.0219579999999999</v>
      </c>
      <c r="L1321" t="s">
        <v>25</v>
      </c>
      <c r="M1321">
        <f>V3__67[[#This Row],[Sale Price]]/V3__67[[#This Row],[carpet_area]]</f>
        <v>45.357524012806827</v>
      </c>
      <c r="N1321">
        <f>IF(OR(V3__67[[#This Row],[Estimated Value]]="",V3__67[[#This Row],[Estimated Value]]=0),"",V3__67[[#This Row],[Sale Price]]-V3__67[[#This Row],[Estimated Value]])</f>
        <v>-129100</v>
      </c>
      <c r="O1321">
        <f>IF(OR(V3__67[[#This Row],[Estimated Value]]="",V3__67[[#This Row],[Estimated Value]]=0),"",(V3__67[[#This Row],[Sale Price]]-V3__67[[#This Row],[Estimated Value]])/V3__67[[#This Row],[Estimated Value]])</f>
        <v>-0.60298925735637554</v>
      </c>
      <c r="P1321" t="str">
        <f t="shared" si="20"/>
        <v>Below Estimate</v>
      </c>
    </row>
    <row r="1322" spans="1:16" x14ac:dyDescent="0.3">
      <c r="A1322" s="1">
        <v>41119</v>
      </c>
      <c r="B1322">
        <v>2012</v>
      </c>
      <c r="C1322" t="s">
        <v>21</v>
      </c>
      <c r="D1322">
        <v>658000</v>
      </c>
      <c r="E1322">
        <v>883000</v>
      </c>
      <c r="F1322" t="s">
        <v>13</v>
      </c>
      <c r="G1322" t="s">
        <v>14</v>
      </c>
      <c r="H1322">
        <v>3</v>
      </c>
      <c r="I1322">
        <v>3</v>
      </c>
      <c r="J1322">
        <v>1052</v>
      </c>
      <c r="K1322">
        <v>1.0219579999999999</v>
      </c>
      <c r="L1322" t="s">
        <v>16</v>
      </c>
      <c r="M1322">
        <f>V3__67[[#This Row],[Sale Price]]/V3__67[[#This Row],[carpet_area]]</f>
        <v>839.35361216730041</v>
      </c>
      <c r="N1322">
        <f>IF(OR(V3__67[[#This Row],[Estimated Value]]="",V3__67[[#This Row],[Estimated Value]]=0),"",V3__67[[#This Row],[Sale Price]]-V3__67[[#This Row],[Estimated Value]])</f>
        <v>225000</v>
      </c>
      <c r="O1322">
        <f>IF(OR(V3__67[[#This Row],[Estimated Value]]="",V3__67[[#This Row],[Estimated Value]]=0),"",(V3__67[[#This Row],[Sale Price]]-V3__67[[#This Row],[Estimated Value]])/V3__67[[#This Row],[Estimated Value]])</f>
        <v>0.34194528875379937</v>
      </c>
      <c r="P1322" t="str">
        <f t="shared" si="20"/>
        <v>Above Estimate</v>
      </c>
    </row>
    <row r="1323" spans="1:16" x14ac:dyDescent="0.3">
      <c r="A1323" s="1">
        <v>41119</v>
      </c>
      <c r="B1323">
        <v>2012</v>
      </c>
      <c r="C1323" t="s">
        <v>12</v>
      </c>
      <c r="D1323">
        <v>86220</v>
      </c>
      <c r="E1323">
        <v>45000</v>
      </c>
      <c r="F1323" t="s">
        <v>13</v>
      </c>
      <c r="G1323" t="s">
        <v>14</v>
      </c>
      <c r="H1323">
        <v>3</v>
      </c>
      <c r="I1323">
        <v>2</v>
      </c>
      <c r="J1323">
        <v>1046</v>
      </c>
      <c r="K1323">
        <v>1.0219579999999999</v>
      </c>
      <c r="L1323" t="s">
        <v>16</v>
      </c>
      <c r="M1323">
        <f>V3__67[[#This Row],[Sale Price]]/V3__67[[#This Row],[carpet_area]]</f>
        <v>43.021032504780116</v>
      </c>
      <c r="N1323">
        <f>IF(OR(V3__67[[#This Row],[Estimated Value]]="",V3__67[[#This Row],[Estimated Value]]=0),"",V3__67[[#This Row],[Sale Price]]-V3__67[[#This Row],[Estimated Value]])</f>
        <v>-41220</v>
      </c>
      <c r="O1323">
        <f>IF(OR(V3__67[[#This Row],[Estimated Value]]="",V3__67[[#This Row],[Estimated Value]]=0),"",(V3__67[[#This Row],[Sale Price]]-V3__67[[#This Row],[Estimated Value]])/V3__67[[#This Row],[Estimated Value]])</f>
        <v>-0.47807933194154489</v>
      </c>
      <c r="P1323" t="str">
        <f t="shared" si="20"/>
        <v>Below Estimate</v>
      </c>
    </row>
    <row r="1324" spans="1:16" x14ac:dyDescent="0.3">
      <c r="A1324" s="1">
        <v>41119</v>
      </c>
      <c r="B1324">
        <v>2012</v>
      </c>
      <c r="C1324" t="s">
        <v>26</v>
      </c>
      <c r="D1324">
        <v>1199030</v>
      </c>
      <c r="E1324">
        <v>1830000</v>
      </c>
      <c r="F1324" t="s">
        <v>13</v>
      </c>
      <c r="G1324" t="s">
        <v>14</v>
      </c>
      <c r="H1324">
        <v>3</v>
      </c>
      <c r="I1324">
        <v>3</v>
      </c>
      <c r="J1324">
        <v>981</v>
      </c>
      <c r="K1324">
        <v>1.0219579999999999</v>
      </c>
      <c r="L1324" t="s">
        <v>16</v>
      </c>
      <c r="M1324">
        <f>V3__67[[#This Row],[Sale Price]]/V3__67[[#This Row],[carpet_area]]</f>
        <v>1865.4434250764525</v>
      </c>
      <c r="N1324">
        <f>IF(OR(V3__67[[#This Row],[Estimated Value]]="",V3__67[[#This Row],[Estimated Value]]=0),"",V3__67[[#This Row],[Sale Price]]-V3__67[[#This Row],[Estimated Value]])</f>
        <v>630970</v>
      </c>
      <c r="O1324">
        <f>IF(OR(V3__67[[#This Row],[Estimated Value]]="",V3__67[[#This Row],[Estimated Value]]=0),"",(V3__67[[#This Row],[Sale Price]]-V3__67[[#This Row],[Estimated Value]])/V3__67[[#This Row],[Estimated Value]])</f>
        <v>0.5262337055786761</v>
      </c>
      <c r="P1324" t="str">
        <f t="shared" si="20"/>
        <v>Above Estimate</v>
      </c>
    </row>
    <row r="1325" spans="1:16" x14ac:dyDescent="0.3">
      <c r="A1325" s="1">
        <v>41120</v>
      </c>
      <c r="B1325">
        <v>2012</v>
      </c>
      <c r="C1325" t="s">
        <v>18</v>
      </c>
      <c r="D1325">
        <v>280714</v>
      </c>
      <c r="E1325">
        <v>366200</v>
      </c>
      <c r="F1325" t="s">
        <v>13</v>
      </c>
      <c r="G1325" t="s">
        <v>14</v>
      </c>
      <c r="H1325">
        <v>3</v>
      </c>
      <c r="I1325">
        <v>2</v>
      </c>
      <c r="J1325">
        <v>1076</v>
      </c>
      <c r="K1325">
        <v>1.0219579999999999</v>
      </c>
      <c r="L1325" t="s">
        <v>16</v>
      </c>
      <c r="M1325">
        <f>V3__67[[#This Row],[Sale Price]]/V3__67[[#This Row],[carpet_area]]</f>
        <v>340.33457249070631</v>
      </c>
      <c r="N1325">
        <f>IF(OR(V3__67[[#This Row],[Estimated Value]]="",V3__67[[#This Row],[Estimated Value]]=0),"",V3__67[[#This Row],[Sale Price]]-V3__67[[#This Row],[Estimated Value]])</f>
        <v>85486</v>
      </c>
      <c r="O1325">
        <f>IF(OR(V3__67[[#This Row],[Estimated Value]]="",V3__67[[#This Row],[Estimated Value]]=0),"",(V3__67[[#This Row],[Sale Price]]-V3__67[[#This Row],[Estimated Value]])/V3__67[[#This Row],[Estimated Value]])</f>
        <v>0.30453058985301767</v>
      </c>
      <c r="P1325" t="str">
        <f t="shared" si="20"/>
        <v>Above Estimate</v>
      </c>
    </row>
    <row r="1326" spans="1:16" x14ac:dyDescent="0.3">
      <c r="A1326" s="1">
        <v>41120</v>
      </c>
      <c r="B1326">
        <v>2012</v>
      </c>
      <c r="C1326" t="s">
        <v>26</v>
      </c>
      <c r="D1326">
        <v>331940</v>
      </c>
      <c r="E1326">
        <v>395000</v>
      </c>
      <c r="F1326" t="s">
        <v>13</v>
      </c>
      <c r="G1326" t="s">
        <v>14</v>
      </c>
      <c r="H1326">
        <v>3</v>
      </c>
      <c r="I1326">
        <v>1</v>
      </c>
      <c r="J1326">
        <v>1023</v>
      </c>
      <c r="K1326">
        <v>1.0219579999999999</v>
      </c>
      <c r="L1326" t="s">
        <v>15</v>
      </c>
      <c r="M1326">
        <f>V3__67[[#This Row],[Sale Price]]/V3__67[[#This Row],[carpet_area]]</f>
        <v>386.11925708699903</v>
      </c>
      <c r="N1326">
        <f>IF(OR(V3__67[[#This Row],[Estimated Value]]="",V3__67[[#This Row],[Estimated Value]]=0),"",V3__67[[#This Row],[Sale Price]]-V3__67[[#This Row],[Estimated Value]])</f>
        <v>63060</v>
      </c>
      <c r="O1326">
        <f>IF(OR(V3__67[[#This Row],[Estimated Value]]="",V3__67[[#This Row],[Estimated Value]]=0),"",(V3__67[[#This Row],[Sale Price]]-V3__67[[#This Row],[Estimated Value]])/V3__67[[#This Row],[Estimated Value]])</f>
        <v>0.18997409170331989</v>
      </c>
      <c r="P1326" t="str">
        <f t="shared" si="20"/>
        <v>Above Estimate</v>
      </c>
    </row>
    <row r="1327" spans="1:16" x14ac:dyDescent="0.3">
      <c r="A1327" s="1">
        <v>41123</v>
      </c>
      <c r="B1327">
        <v>2012</v>
      </c>
      <c r="C1327" t="s">
        <v>29</v>
      </c>
      <c r="D1327">
        <v>213300</v>
      </c>
      <c r="E1327">
        <v>330000</v>
      </c>
      <c r="F1327" t="s">
        <v>13</v>
      </c>
      <c r="G1327" t="s">
        <v>14</v>
      </c>
      <c r="H1327">
        <v>3</v>
      </c>
      <c r="I1327">
        <v>1</v>
      </c>
      <c r="J1327">
        <v>967</v>
      </c>
      <c r="K1327">
        <v>1.0219579999999999</v>
      </c>
      <c r="L1327" t="s">
        <v>25</v>
      </c>
      <c r="M1327">
        <f>V3__67[[#This Row],[Sale Price]]/V3__67[[#This Row],[carpet_area]]</f>
        <v>341.26163391933818</v>
      </c>
      <c r="N1327">
        <f>IF(OR(V3__67[[#This Row],[Estimated Value]]="",V3__67[[#This Row],[Estimated Value]]=0),"",V3__67[[#This Row],[Sale Price]]-V3__67[[#This Row],[Estimated Value]])</f>
        <v>116700</v>
      </c>
      <c r="O1327">
        <f>IF(OR(V3__67[[#This Row],[Estimated Value]]="",V3__67[[#This Row],[Estimated Value]]=0),"",(V3__67[[#This Row],[Sale Price]]-V3__67[[#This Row],[Estimated Value]])/V3__67[[#This Row],[Estimated Value]])</f>
        <v>0.54711673699015473</v>
      </c>
      <c r="P1327" t="str">
        <f t="shared" si="20"/>
        <v>Above Estimate</v>
      </c>
    </row>
    <row r="1328" spans="1:16" x14ac:dyDescent="0.3">
      <c r="A1328" s="1">
        <v>41123</v>
      </c>
      <c r="B1328">
        <v>2012</v>
      </c>
      <c r="C1328" t="s">
        <v>21</v>
      </c>
      <c r="D1328">
        <v>2988020</v>
      </c>
      <c r="E1328">
        <v>3500000</v>
      </c>
      <c r="F1328" t="s">
        <v>13</v>
      </c>
      <c r="G1328" t="s">
        <v>14</v>
      </c>
      <c r="H1328">
        <v>3</v>
      </c>
      <c r="I1328">
        <v>1</v>
      </c>
      <c r="J1328">
        <v>972</v>
      </c>
      <c r="K1328">
        <v>1.0219579999999999</v>
      </c>
      <c r="L1328" t="s">
        <v>25</v>
      </c>
      <c r="M1328">
        <f>V3__67[[#This Row],[Sale Price]]/V3__67[[#This Row],[carpet_area]]</f>
        <v>3600.8230452674898</v>
      </c>
      <c r="N1328">
        <f>IF(OR(V3__67[[#This Row],[Estimated Value]]="",V3__67[[#This Row],[Estimated Value]]=0),"",V3__67[[#This Row],[Sale Price]]-V3__67[[#This Row],[Estimated Value]])</f>
        <v>511980</v>
      </c>
      <c r="O1328">
        <f>IF(OR(V3__67[[#This Row],[Estimated Value]]="",V3__67[[#This Row],[Estimated Value]]=0),"",(V3__67[[#This Row],[Sale Price]]-V3__67[[#This Row],[Estimated Value]])/V3__67[[#This Row],[Estimated Value]])</f>
        <v>0.1713442346436771</v>
      </c>
      <c r="P1328" t="str">
        <f t="shared" si="20"/>
        <v>Above Estimate</v>
      </c>
    </row>
    <row r="1329" spans="1:16" x14ac:dyDescent="0.3">
      <c r="A1329" s="1">
        <v>41123</v>
      </c>
      <c r="B1329">
        <v>2012</v>
      </c>
      <c r="C1329" t="s">
        <v>17</v>
      </c>
      <c r="D1329">
        <v>181550</v>
      </c>
      <c r="E1329">
        <v>80000</v>
      </c>
      <c r="F1329" t="s">
        <v>19</v>
      </c>
      <c r="G1329" t="s">
        <v>20</v>
      </c>
      <c r="H1329">
        <v>4</v>
      </c>
      <c r="I1329">
        <v>3</v>
      </c>
      <c r="J1329">
        <v>1423</v>
      </c>
      <c r="K1329">
        <v>1.0219579999999999</v>
      </c>
      <c r="L1329" t="s">
        <v>25</v>
      </c>
      <c r="M1329">
        <f>V3__67[[#This Row],[Sale Price]]/V3__67[[#This Row],[carpet_area]]</f>
        <v>56.219255094869993</v>
      </c>
      <c r="N1329">
        <f>IF(OR(V3__67[[#This Row],[Estimated Value]]="",V3__67[[#This Row],[Estimated Value]]=0),"",V3__67[[#This Row],[Sale Price]]-V3__67[[#This Row],[Estimated Value]])</f>
        <v>-101550</v>
      </c>
      <c r="O1329">
        <f>IF(OR(V3__67[[#This Row],[Estimated Value]]="",V3__67[[#This Row],[Estimated Value]]=0),"",(V3__67[[#This Row],[Sale Price]]-V3__67[[#This Row],[Estimated Value]])/V3__67[[#This Row],[Estimated Value]])</f>
        <v>-0.55935004131093358</v>
      </c>
      <c r="P1329" t="str">
        <f t="shared" si="20"/>
        <v>Below Estimate</v>
      </c>
    </row>
    <row r="1330" spans="1:16" x14ac:dyDescent="0.3">
      <c r="A1330" s="1">
        <v>41124</v>
      </c>
      <c r="B1330">
        <v>2012</v>
      </c>
      <c r="C1330" t="s">
        <v>18</v>
      </c>
      <c r="D1330">
        <v>368410</v>
      </c>
      <c r="E1330">
        <v>575000</v>
      </c>
      <c r="F1330" t="s">
        <v>13</v>
      </c>
      <c r="G1330" t="s">
        <v>14</v>
      </c>
      <c r="H1330">
        <v>3</v>
      </c>
      <c r="I1330">
        <v>1</v>
      </c>
      <c r="J1330">
        <v>1032</v>
      </c>
      <c r="K1330">
        <v>1.0219579999999999</v>
      </c>
      <c r="L1330" t="s">
        <v>15</v>
      </c>
      <c r="M1330">
        <f>V3__67[[#This Row],[Sale Price]]/V3__67[[#This Row],[carpet_area]]</f>
        <v>557.17054263565888</v>
      </c>
      <c r="N1330">
        <f>IF(OR(V3__67[[#This Row],[Estimated Value]]="",V3__67[[#This Row],[Estimated Value]]=0),"",V3__67[[#This Row],[Sale Price]]-V3__67[[#This Row],[Estimated Value]])</f>
        <v>206590</v>
      </c>
      <c r="O1330">
        <f>IF(OR(V3__67[[#This Row],[Estimated Value]]="",V3__67[[#This Row],[Estimated Value]]=0),"",(V3__67[[#This Row],[Sale Price]]-V3__67[[#This Row],[Estimated Value]])/V3__67[[#This Row],[Estimated Value]])</f>
        <v>0.56076110854754213</v>
      </c>
      <c r="P1330" t="str">
        <f t="shared" si="20"/>
        <v>Above Estimate</v>
      </c>
    </row>
    <row r="1331" spans="1:16" x14ac:dyDescent="0.3">
      <c r="A1331" s="1">
        <v>41125</v>
      </c>
      <c r="B1331">
        <v>2012</v>
      </c>
      <c r="C1331" t="s">
        <v>26</v>
      </c>
      <c r="D1331">
        <v>392840</v>
      </c>
      <c r="E1331">
        <v>497500</v>
      </c>
      <c r="F1331" t="s">
        <v>13</v>
      </c>
      <c r="G1331" t="s">
        <v>14</v>
      </c>
      <c r="H1331">
        <v>3</v>
      </c>
      <c r="I1331">
        <v>1</v>
      </c>
      <c r="J1331">
        <v>1067</v>
      </c>
      <c r="K1331">
        <v>1.0219579999999999</v>
      </c>
      <c r="L1331" t="s">
        <v>15</v>
      </c>
      <c r="M1331">
        <f>V3__67[[#This Row],[Sale Price]]/V3__67[[#This Row],[carpet_area]]</f>
        <v>466.26054358013118</v>
      </c>
      <c r="N1331">
        <f>IF(OR(V3__67[[#This Row],[Estimated Value]]="",V3__67[[#This Row],[Estimated Value]]=0),"",V3__67[[#This Row],[Sale Price]]-V3__67[[#This Row],[Estimated Value]])</f>
        <v>104660</v>
      </c>
      <c r="O1331">
        <f>IF(OR(V3__67[[#This Row],[Estimated Value]]="",V3__67[[#This Row],[Estimated Value]]=0),"",(V3__67[[#This Row],[Sale Price]]-V3__67[[#This Row],[Estimated Value]])/V3__67[[#This Row],[Estimated Value]])</f>
        <v>0.26641889827919762</v>
      </c>
      <c r="P1331" t="str">
        <f t="shared" si="20"/>
        <v>Above Estimate</v>
      </c>
    </row>
    <row r="1332" spans="1:16" x14ac:dyDescent="0.3">
      <c r="A1332" s="1">
        <v>41125</v>
      </c>
      <c r="B1332">
        <v>2012</v>
      </c>
      <c r="C1332" t="s">
        <v>30</v>
      </c>
      <c r="D1332">
        <v>589940</v>
      </c>
      <c r="E1332">
        <v>770000</v>
      </c>
      <c r="F1332" t="s">
        <v>13</v>
      </c>
      <c r="G1332" t="s">
        <v>14</v>
      </c>
      <c r="H1332">
        <v>3</v>
      </c>
      <c r="I1332">
        <v>3</v>
      </c>
      <c r="J1332">
        <v>1094</v>
      </c>
      <c r="K1332">
        <v>1.0219579999999999</v>
      </c>
      <c r="L1332" t="s">
        <v>15</v>
      </c>
      <c r="M1332">
        <f>V3__67[[#This Row],[Sale Price]]/V3__67[[#This Row],[carpet_area]]</f>
        <v>703.83912248628883</v>
      </c>
      <c r="N1332">
        <f>IF(OR(V3__67[[#This Row],[Estimated Value]]="",V3__67[[#This Row],[Estimated Value]]=0),"",V3__67[[#This Row],[Sale Price]]-V3__67[[#This Row],[Estimated Value]])</f>
        <v>180060</v>
      </c>
      <c r="O1332">
        <f>IF(OR(V3__67[[#This Row],[Estimated Value]]="",V3__67[[#This Row],[Estimated Value]]=0),"",(V3__67[[#This Row],[Sale Price]]-V3__67[[#This Row],[Estimated Value]])/V3__67[[#This Row],[Estimated Value]])</f>
        <v>0.30521747974370272</v>
      </c>
      <c r="P1332" t="str">
        <f t="shared" si="20"/>
        <v>Above Estimate</v>
      </c>
    </row>
    <row r="1333" spans="1:16" x14ac:dyDescent="0.3">
      <c r="A1333" s="1">
        <v>41125</v>
      </c>
      <c r="B1333">
        <v>2012</v>
      </c>
      <c r="C1333" t="s">
        <v>17</v>
      </c>
      <c r="D1333">
        <v>102860</v>
      </c>
      <c r="E1333">
        <v>90000</v>
      </c>
      <c r="F1333" t="s">
        <v>13</v>
      </c>
      <c r="G1333" t="s">
        <v>14</v>
      </c>
      <c r="H1333">
        <v>3</v>
      </c>
      <c r="I1333">
        <v>2</v>
      </c>
      <c r="J1333">
        <v>939</v>
      </c>
      <c r="K1333">
        <v>1.0219579999999999</v>
      </c>
      <c r="L1333" t="s">
        <v>22</v>
      </c>
      <c r="M1333">
        <f>V3__67[[#This Row],[Sale Price]]/V3__67[[#This Row],[carpet_area]]</f>
        <v>95.846645367412137</v>
      </c>
      <c r="N1333">
        <f>IF(OR(V3__67[[#This Row],[Estimated Value]]="",V3__67[[#This Row],[Estimated Value]]=0),"",V3__67[[#This Row],[Sale Price]]-V3__67[[#This Row],[Estimated Value]])</f>
        <v>-12860</v>
      </c>
      <c r="O1333">
        <f>IF(OR(V3__67[[#This Row],[Estimated Value]]="",V3__67[[#This Row],[Estimated Value]]=0),"",(V3__67[[#This Row],[Sale Price]]-V3__67[[#This Row],[Estimated Value]])/V3__67[[#This Row],[Estimated Value]])</f>
        <v>-0.12502430488041999</v>
      </c>
      <c r="P1333" t="str">
        <f t="shared" si="20"/>
        <v>Below Estimate</v>
      </c>
    </row>
    <row r="1334" spans="1:16" x14ac:dyDescent="0.3">
      <c r="A1334" s="1">
        <v>41126</v>
      </c>
      <c r="B1334">
        <v>2012</v>
      </c>
      <c r="C1334" t="s">
        <v>21</v>
      </c>
      <c r="D1334">
        <v>783580</v>
      </c>
      <c r="E1334">
        <v>1225000</v>
      </c>
      <c r="F1334" t="s">
        <v>13</v>
      </c>
      <c r="G1334" t="s">
        <v>14</v>
      </c>
      <c r="H1334">
        <v>3</v>
      </c>
      <c r="I1334">
        <v>1</v>
      </c>
      <c r="J1334">
        <v>947</v>
      </c>
      <c r="K1334">
        <v>1.0219579999999999</v>
      </c>
      <c r="L1334" t="s">
        <v>15</v>
      </c>
      <c r="M1334">
        <f>V3__67[[#This Row],[Sale Price]]/V3__67[[#This Row],[carpet_area]]</f>
        <v>1293.558606124604</v>
      </c>
      <c r="N1334">
        <f>IF(OR(V3__67[[#This Row],[Estimated Value]]="",V3__67[[#This Row],[Estimated Value]]=0),"",V3__67[[#This Row],[Sale Price]]-V3__67[[#This Row],[Estimated Value]])</f>
        <v>441420</v>
      </c>
      <c r="O1334">
        <f>IF(OR(V3__67[[#This Row],[Estimated Value]]="",V3__67[[#This Row],[Estimated Value]]=0),"",(V3__67[[#This Row],[Sale Price]]-V3__67[[#This Row],[Estimated Value]])/V3__67[[#This Row],[Estimated Value]])</f>
        <v>0.56333750223333934</v>
      </c>
      <c r="P1334" t="str">
        <f t="shared" si="20"/>
        <v>Above Estimate</v>
      </c>
    </row>
    <row r="1335" spans="1:16" x14ac:dyDescent="0.3">
      <c r="A1335" s="1">
        <v>41130</v>
      </c>
      <c r="B1335">
        <v>2012</v>
      </c>
      <c r="C1335" t="s">
        <v>18</v>
      </c>
      <c r="D1335">
        <v>218190</v>
      </c>
      <c r="E1335">
        <v>205000</v>
      </c>
      <c r="F1335" t="s">
        <v>13</v>
      </c>
      <c r="G1335" t="s">
        <v>14</v>
      </c>
      <c r="H1335">
        <v>3</v>
      </c>
      <c r="I1335">
        <v>3</v>
      </c>
      <c r="J1335">
        <v>999</v>
      </c>
      <c r="K1335">
        <v>1.0219579999999999</v>
      </c>
      <c r="L1335" t="s">
        <v>22</v>
      </c>
      <c r="M1335">
        <f>V3__67[[#This Row],[Sale Price]]/V3__67[[#This Row],[carpet_area]]</f>
        <v>205.2052052052052</v>
      </c>
      <c r="N1335">
        <f>IF(OR(V3__67[[#This Row],[Estimated Value]]="",V3__67[[#This Row],[Estimated Value]]=0),"",V3__67[[#This Row],[Sale Price]]-V3__67[[#This Row],[Estimated Value]])</f>
        <v>-13190</v>
      </c>
      <c r="O1335">
        <f>IF(OR(V3__67[[#This Row],[Estimated Value]]="",V3__67[[#This Row],[Estimated Value]]=0),"",(V3__67[[#This Row],[Sale Price]]-V3__67[[#This Row],[Estimated Value]])/V3__67[[#This Row],[Estimated Value]])</f>
        <v>-6.0451899720427152E-2</v>
      </c>
      <c r="P1335" t="str">
        <f t="shared" si="20"/>
        <v>Below Estimate</v>
      </c>
    </row>
    <row r="1336" spans="1:16" x14ac:dyDescent="0.3">
      <c r="A1336" s="1">
        <v>41130</v>
      </c>
      <c r="B1336">
        <v>2012</v>
      </c>
      <c r="C1336" t="s">
        <v>17</v>
      </c>
      <c r="D1336">
        <v>134210</v>
      </c>
      <c r="E1336">
        <v>133700</v>
      </c>
      <c r="F1336" t="s">
        <v>13</v>
      </c>
      <c r="G1336" t="s">
        <v>14</v>
      </c>
      <c r="H1336">
        <v>3</v>
      </c>
      <c r="I1336">
        <v>3</v>
      </c>
      <c r="J1336">
        <v>920</v>
      </c>
      <c r="K1336">
        <v>1.0219579999999999</v>
      </c>
      <c r="L1336" t="s">
        <v>16</v>
      </c>
      <c r="M1336">
        <f>V3__67[[#This Row],[Sale Price]]/V3__67[[#This Row],[carpet_area]]</f>
        <v>145.32608695652175</v>
      </c>
      <c r="N1336">
        <f>IF(OR(V3__67[[#This Row],[Estimated Value]]="",V3__67[[#This Row],[Estimated Value]]=0),"",V3__67[[#This Row],[Sale Price]]-V3__67[[#This Row],[Estimated Value]])</f>
        <v>-510</v>
      </c>
      <c r="O1336">
        <f>IF(OR(V3__67[[#This Row],[Estimated Value]]="",V3__67[[#This Row],[Estimated Value]]=0),"",(V3__67[[#This Row],[Sale Price]]-V3__67[[#This Row],[Estimated Value]])/V3__67[[#This Row],[Estimated Value]])</f>
        <v>-3.8000149020192236E-3</v>
      </c>
      <c r="P1336" t="str">
        <f t="shared" si="20"/>
        <v>Below Estimate</v>
      </c>
    </row>
    <row r="1337" spans="1:16" x14ac:dyDescent="0.3">
      <c r="A1337" s="1">
        <v>41131</v>
      </c>
      <c r="B1337">
        <v>2012</v>
      </c>
      <c r="C1337" t="s">
        <v>12</v>
      </c>
      <c r="D1337">
        <v>114030</v>
      </c>
      <c r="E1337">
        <v>42000</v>
      </c>
      <c r="F1337" t="s">
        <v>27</v>
      </c>
      <c r="G1337" t="s">
        <v>28</v>
      </c>
      <c r="H1337">
        <v>8</v>
      </c>
      <c r="I1337">
        <v>8</v>
      </c>
      <c r="J1337">
        <v>2727</v>
      </c>
      <c r="K1337">
        <v>1.0219579999999999</v>
      </c>
      <c r="L1337" t="s">
        <v>15</v>
      </c>
      <c r="M1337">
        <f>V3__67[[#This Row],[Sale Price]]/V3__67[[#This Row],[carpet_area]]</f>
        <v>15.401540154015402</v>
      </c>
      <c r="N1337">
        <f>IF(OR(V3__67[[#This Row],[Estimated Value]]="",V3__67[[#This Row],[Estimated Value]]=0),"",V3__67[[#This Row],[Sale Price]]-V3__67[[#This Row],[Estimated Value]])</f>
        <v>-72030</v>
      </c>
      <c r="O1337">
        <f>IF(OR(V3__67[[#This Row],[Estimated Value]]="",V3__67[[#This Row],[Estimated Value]]=0),"",(V3__67[[#This Row],[Sale Price]]-V3__67[[#This Row],[Estimated Value]])/V3__67[[#This Row],[Estimated Value]])</f>
        <v>-0.63167587476979747</v>
      </c>
      <c r="P1337" t="str">
        <f t="shared" si="20"/>
        <v>Below Estimate</v>
      </c>
    </row>
    <row r="1338" spans="1:16" x14ac:dyDescent="0.3">
      <c r="A1338" s="1">
        <v>41131</v>
      </c>
      <c r="B1338">
        <v>2012</v>
      </c>
      <c r="C1338" t="s">
        <v>30</v>
      </c>
      <c r="D1338">
        <v>616690</v>
      </c>
      <c r="E1338">
        <v>765000</v>
      </c>
      <c r="F1338" t="s">
        <v>13</v>
      </c>
      <c r="G1338" t="s">
        <v>14</v>
      </c>
      <c r="H1338">
        <v>3</v>
      </c>
      <c r="I1338">
        <v>1</v>
      </c>
      <c r="J1338">
        <v>981</v>
      </c>
      <c r="K1338">
        <v>1.0219579999999999</v>
      </c>
      <c r="L1338" t="s">
        <v>22</v>
      </c>
      <c r="M1338">
        <f>V3__67[[#This Row],[Sale Price]]/V3__67[[#This Row],[carpet_area]]</f>
        <v>779.81651376146795</v>
      </c>
      <c r="N1338">
        <f>IF(OR(V3__67[[#This Row],[Estimated Value]]="",V3__67[[#This Row],[Estimated Value]]=0),"",V3__67[[#This Row],[Sale Price]]-V3__67[[#This Row],[Estimated Value]])</f>
        <v>148310</v>
      </c>
      <c r="O1338">
        <f>IF(OR(V3__67[[#This Row],[Estimated Value]]="",V3__67[[#This Row],[Estimated Value]]=0),"",(V3__67[[#This Row],[Sale Price]]-V3__67[[#This Row],[Estimated Value]])/V3__67[[#This Row],[Estimated Value]])</f>
        <v>0.24049360294475344</v>
      </c>
      <c r="P1338" t="str">
        <f t="shared" si="20"/>
        <v>Above Estimate</v>
      </c>
    </row>
    <row r="1339" spans="1:16" x14ac:dyDescent="0.3">
      <c r="A1339" s="1">
        <v>41131</v>
      </c>
      <c r="B1339">
        <v>2012</v>
      </c>
      <c r="C1339" t="s">
        <v>26</v>
      </c>
      <c r="D1339">
        <v>655550</v>
      </c>
      <c r="E1339">
        <v>1000000</v>
      </c>
      <c r="F1339" t="s">
        <v>13</v>
      </c>
      <c r="G1339" t="s">
        <v>14</v>
      </c>
      <c r="H1339">
        <v>3</v>
      </c>
      <c r="I1339">
        <v>2</v>
      </c>
      <c r="J1339">
        <v>1028</v>
      </c>
      <c r="K1339">
        <v>1.0219579999999999</v>
      </c>
      <c r="L1339" t="s">
        <v>15</v>
      </c>
      <c r="M1339">
        <f>V3__67[[#This Row],[Sale Price]]/V3__67[[#This Row],[carpet_area]]</f>
        <v>972.7626459143969</v>
      </c>
      <c r="N1339">
        <f>IF(OR(V3__67[[#This Row],[Estimated Value]]="",V3__67[[#This Row],[Estimated Value]]=0),"",V3__67[[#This Row],[Sale Price]]-V3__67[[#This Row],[Estimated Value]])</f>
        <v>344450</v>
      </c>
      <c r="O1339">
        <f>IF(OR(V3__67[[#This Row],[Estimated Value]]="",V3__67[[#This Row],[Estimated Value]]=0),"",(V3__67[[#This Row],[Sale Price]]-V3__67[[#This Row],[Estimated Value]])/V3__67[[#This Row],[Estimated Value]])</f>
        <v>0.52543665624284952</v>
      </c>
      <c r="P1339" t="str">
        <f t="shared" si="20"/>
        <v>Above Estimate</v>
      </c>
    </row>
    <row r="1340" spans="1:16" x14ac:dyDescent="0.3">
      <c r="A1340" s="1">
        <v>41132</v>
      </c>
      <c r="B1340">
        <v>2012</v>
      </c>
      <c r="C1340" t="s">
        <v>18</v>
      </c>
      <c r="D1340">
        <v>461370</v>
      </c>
      <c r="E1340">
        <v>625000</v>
      </c>
      <c r="F1340" t="s">
        <v>13</v>
      </c>
      <c r="G1340" t="s">
        <v>14</v>
      </c>
      <c r="H1340">
        <v>3</v>
      </c>
      <c r="I1340">
        <v>2</v>
      </c>
      <c r="J1340">
        <v>936</v>
      </c>
      <c r="K1340">
        <v>1.0219579999999999</v>
      </c>
      <c r="L1340" t="s">
        <v>25</v>
      </c>
      <c r="M1340">
        <f>V3__67[[#This Row],[Sale Price]]/V3__67[[#This Row],[carpet_area]]</f>
        <v>667.73504273504273</v>
      </c>
      <c r="N1340">
        <f>IF(OR(V3__67[[#This Row],[Estimated Value]]="",V3__67[[#This Row],[Estimated Value]]=0),"",V3__67[[#This Row],[Sale Price]]-V3__67[[#This Row],[Estimated Value]])</f>
        <v>163630</v>
      </c>
      <c r="O1340">
        <f>IF(OR(V3__67[[#This Row],[Estimated Value]]="",V3__67[[#This Row],[Estimated Value]]=0),"",(V3__67[[#This Row],[Sale Price]]-V3__67[[#This Row],[Estimated Value]])/V3__67[[#This Row],[Estimated Value]])</f>
        <v>0.35466111797472744</v>
      </c>
      <c r="P1340" t="str">
        <f t="shared" si="20"/>
        <v>Above Estimate</v>
      </c>
    </row>
    <row r="1341" spans="1:16" x14ac:dyDescent="0.3">
      <c r="A1341" s="1">
        <v>41132</v>
      </c>
      <c r="B1341">
        <v>2012</v>
      </c>
      <c r="C1341" t="s">
        <v>29</v>
      </c>
      <c r="D1341">
        <v>189200</v>
      </c>
      <c r="E1341">
        <v>292500</v>
      </c>
      <c r="F1341" t="s">
        <v>13</v>
      </c>
      <c r="G1341" t="s">
        <v>14</v>
      </c>
      <c r="H1341">
        <v>3</v>
      </c>
      <c r="I1341">
        <v>2</v>
      </c>
      <c r="J1341">
        <v>991</v>
      </c>
      <c r="K1341">
        <v>1.0219579999999999</v>
      </c>
      <c r="L1341" t="s">
        <v>22</v>
      </c>
      <c r="M1341">
        <f>V3__67[[#This Row],[Sale Price]]/V3__67[[#This Row],[carpet_area]]</f>
        <v>295.15640766902118</v>
      </c>
      <c r="N1341">
        <f>IF(OR(V3__67[[#This Row],[Estimated Value]]="",V3__67[[#This Row],[Estimated Value]]=0),"",V3__67[[#This Row],[Sale Price]]-V3__67[[#This Row],[Estimated Value]])</f>
        <v>103300</v>
      </c>
      <c r="O1341">
        <f>IF(OR(V3__67[[#This Row],[Estimated Value]]="",V3__67[[#This Row],[Estimated Value]]=0),"",(V3__67[[#This Row],[Sale Price]]-V3__67[[#This Row],[Estimated Value]])/V3__67[[#This Row],[Estimated Value]])</f>
        <v>0.54598308668076112</v>
      </c>
      <c r="P1341" t="str">
        <f t="shared" si="20"/>
        <v>Above Estimate</v>
      </c>
    </row>
    <row r="1342" spans="1:16" x14ac:dyDescent="0.3">
      <c r="A1342" s="1">
        <v>41133</v>
      </c>
      <c r="B1342">
        <v>2012</v>
      </c>
      <c r="C1342" t="s">
        <v>21</v>
      </c>
      <c r="D1342">
        <v>900900</v>
      </c>
      <c r="E1342">
        <v>1270000</v>
      </c>
      <c r="F1342" t="s">
        <v>13</v>
      </c>
      <c r="G1342" t="s">
        <v>14</v>
      </c>
      <c r="H1342">
        <v>3</v>
      </c>
      <c r="I1342">
        <v>2</v>
      </c>
      <c r="J1342">
        <v>1057</v>
      </c>
      <c r="K1342">
        <v>1.0219579999999999</v>
      </c>
      <c r="L1342" t="s">
        <v>22</v>
      </c>
      <c r="M1342">
        <f>V3__67[[#This Row],[Sale Price]]/V3__67[[#This Row],[carpet_area]]</f>
        <v>1201.5137180700094</v>
      </c>
      <c r="N1342">
        <f>IF(OR(V3__67[[#This Row],[Estimated Value]]="",V3__67[[#This Row],[Estimated Value]]=0),"",V3__67[[#This Row],[Sale Price]]-V3__67[[#This Row],[Estimated Value]])</f>
        <v>369100</v>
      </c>
      <c r="O1342">
        <f>IF(OR(V3__67[[#This Row],[Estimated Value]]="",V3__67[[#This Row],[Estimated Value]]=0),"",(V3__67[[#This Row],[Sale Price]]-V3__67[[#This Row],[Estimated Value]])/V3__67[[#This Row],[Estimated Value]])</f>
        <v>0.40970140970140972</v>
      </c>
      <c r="P1342" t="str">
        <f t="shared" si="20"/>
        <v>Above Estimate</v>
      </c>
    </row>
    <row r="1343" spans="1:16" x14ac:dyDescent="0.3">
      <c r="A1343" s="1">
        <v>41134</v>
      </c>
      <c r="B1343">
        <v>2012</v>
      </c>
      <c r="C1343" t="s">
        <v>26</v>
      </c>
      <c r="D1343">
        <v>302820</v>
      </c>
      <c r="E1343">
        <v>380000</v>
      </c>
      <c r="F1343" t="s">
        <v>13</v>
      </c>
      <c r="G1343" t="s">
        <v>14</v>
      </c>
      <c r="H1343">
        <v>3</v>
      </c>
      <c r="I1343">
        <v>2</v>
      </c>
      <c r="J1343">
        <v>954</v>
      </c>
      <c r="K1343">
        <v>1.0219579999999999</v>
      </c>
      <c r="L1343" t="s">
        <v>22</v>
      </c>
      <c r="M1343">
        <f>V3__67[[#This Row],[Sale Price]]/V3__67[[#This Row],[carpet_area]]</f>
        <v>398.32285115303984</v>
      </c>
      <c r="N1343">
        <f>IF(OR(V3__67[[#This Row],[Estimated Value]]="",V3__67[[#This Row],[Estimated Value]]=0),"",V3__67[[#This Row],[Sale Price]]-V3__67[[#This Row],[Estimated Value]])</f>
        <v>77180</v>
      </c>
      <c r="O1343">
        <f>IF(OR(V3__67[[#This Row],[Estimated Value]]="",V3__67[[#This Row],[Estimated Value]]=0),"",(V3__67[[#This Row],[Sale Price]]-V3__67[[#This Row],[Estimated Value]])/V3__67[[#This Row],[Estimated Value]])</f>
        <v>0.25487088039099137</v>
      </c>
      <c r="P1343" t="str">
        <f t="shared" si="20"/>
        <v>Above Estimate</v>
      </c>
    </row>
    <row r="1344" spans="1:16" x14ac:dyDescent="0.3">
      <c r="A1344" s="1">
        <v>41134</v>
      </c>
      <c r="B1344">
        <v>2012</v>
      </c>
      <c r="C1344" t="s">
        <v>18</v>
      </c>
      <c r="D1344">
        <v>368410</v>
      </c>
      <c r="E1344">
        <v>400000</v>
      </c>
      <c r="F1344" t="s">
        <v>13</v>
      </c>
      <c r="G1344" t="s">
        <v>14</v>
      </c>
      <c r="H1344">
        <v>3</v>
      </c>
      <c r="I1344">
        <v>3</v>
      </c>
      <c r="J1344">
        <v>966</v>
      </c>
      <c r="K1344">
        <v>1.0219579999999999</v>
      </c>
      <c r="L1344" t="s">
        <v>16</v>
      </c>
      <c r="M1344">
        <f>V3__67[[#This Row],[Sale Price]]/V3__67[[#This Row],[carpet_area]]</f>
        <v>414.07867494824018</v>
      </c>
      <c r="N1344">
        <f>IF(OR(V3__67[[#This Row],[Estimated Value]]="",V3__67[[#This Row],[Estimated Value]]=0),"",V3__67[[#This Row],[Sale Price]]-V3__67[[#This Row],[Estimated Value]])</f>
        <v>31590</v>
      </c>
      <c r="O1344">
        <f>IF(OR(V3__67[[#This Row],[Estimated Value]]="",V3__67[[#This Row],[Estimated Value]]=0),"",(V3__67[[#This Row],[Sale Price]]-V3__67[[#This Row],[Estimated Value]])/V3__67[[#This Row],[Estimated Value]])</f>
        <v>8.5746858120029315E-2</v>
      </c>
      <c r="P1344" t="str">
        <f t="shared" si="20"/>
        <v>Above Estimate</v>
      </c>
    </row>
    <row r="1345" spans="1:16" x14ac:dyDescent="0.3">
      <c r="A1345" s="1">
        <v>41134</v>
      </c>
      <c r="B1345">
        <v>2012</v>
      </c>
      <c r="C1345" t="s">
        <v>26</v>
      </c>
      <c r="D1345">
        <v>252700</v>
      </c>
      <c r="E1345">
        <v>280000</v>
      </c>
      <c r="F1345" t="s">
        <v>13</v>
      </c>
      <c r="G1345" t="s">
        <v>14</v>
      </c>
      <c r="H1345">
        <v>3</v>
      </c>
      <c r="I1345">
        <v>2</v>
      </c>
      <c r="J1345">
        <v>1033</v>
      </c>
      <c r="K1345">
        <v>1.0219579999999999</v>
      </c>
      <c r="L1345" t="s">
        <v>16</v>
      </c>
      <c r="M1345">
        <f>V3__67[[#This Row],[Sale Price]]/V3__67[[#This Row],[carpet_area]]</f>
        <v>271.05517909002901</v>
      </c>
      <c r="N1345">
        <f>IF(OR(V3__67[[#This Row],[Estimated Value]]="",V3__67[[#This Row],[Estimated Value]]=0),"",V3__67[[#This Row],[Sale Price]]-V3__67[[#This Row],[Estimated Value]])</f>
        <v>27300</v>
      </c>
      <c r="O1345">
        <f>IF(OR(V3__67[[#This Row],[Estimated Value]]="",V3__67[[#This Row],[Estimated Value]]=0),"",(V3__67[[#This Row],[Sale Price]]-V3__67[[#This Row],[Estimated Value]])/V3__67[[#This Row],[Estimated Value]])</f>
        <v>0.10803324099722991</v>
      </c>
      <c r="P1345" t="str">
        <f t="shared" si="20"/>
        <v>Above Estimate</v>
      </c>
    </row>
    <row r="1346" spans="1:16" x14ac:dyDescent="0.3">
      <c r="A1346" s="1">
        <v>41134</v>
      </c>
      <c r="B1346">
        <v>2012</v>
      </c>
      <c r="C1346" t="s">
        <v>18</v>
      </c>
      <c r="D1346">
        <v>244020</v>
      </c>
      <c r="E1346">
        <v>450000</v>
      </c>
      <c r="F1346" t="s">
        <v>13</v>
      </c>
      <c r="G1346" t="s">
        <v>14</v>
      </c>
      <c r="H1346">
        <v>3</v>
      </c>
      <c r="I1346">
        <v>1</v>
      </c>
      <c r="J1346">
        <v>962</v>
      </c>
      <c r="K1346">
        <v>1.0219579999999999</v>
      </c>
      <c r="L1346" t="s">
        <v>15</v>
      </c>
      <c r="M1346">
        <f>V3__67[[#This Row],[Sale Price]]/V3__67[[#This Row],[carpet_area]]</f>
        <v>467.7754677754678</v>
      </c>
      <c r="N1346">
        <f>IF(OR(V3__67[[#This Row],[Estimated Value]]="",V3__67[[#This Row],[Estimated Value]]=0),"",V3__67[[#This Row],[Sale Price]]-V3__67[[#This Row],[Estimated Value]])</f>
        <v>205980</v>
      </c>
      <c r="O1346">
        <f>IF(OR(V3__67[[#This Row],[Estimated Value]]="",V3__67[[#This Row],[Estimated Value]]=0),"",(V3__67[[#This Row],[Sale Price]]-V3__67[[#This Row],[Estimated Value]])/V3__67[[#This Row],[Estimated Value]])</f>
        <v>0.84411113843127616</v>
      </c>
      <c r="P1346" t="str">
        <f t="shared" ref="P1346:P1409" si="21">IF(N1346="","No Estimate",IF(N1346&gt;0,"Above Estimate",IF(N1346&lt;0,"Below Estimate","At Estimate")))</f>
        <v>Above Estimate</v>
      </c>
    </row>
    <row r="1347" spans="1:16" x14ac:dyDescent="0.3">
      <c r="A1347" s="1">
        <v>41137</v>
      </c>
      <c r="B1347">
        <v>2012</v>
      </c>
      <c r="C1347" t="s">
        <v>26</v>
      </c>
      <c r="D1347">
        <v>464310</v>
      </c>
      <c r="E1347">
        <v>470000</v>
      </c>
      <c r="F1347" t="s">
        <v>13</v>
      </c>
      <c r="G1347" t="s">
        <v>14</v>
      </c>
      <c r="H1347">
        <v>3</v>
      </c>
      <c r="I1347">
        <v>2</v>
      </c>
      <c r="J1347">
        <v>1097</v>
      </c>
      <c r="K1347">
        <v>1.0219579999999999</v>
      </c>
      <c r="L1347" t="s">
        <v>16</v>
      </c>
      <c r="M1347">
        <f>V3__67[[#This Row],[Sale Price]]/V3__67[[#This Row],[carpet_area]]</f>
        <v>428.4412032816773</v>
      </c>
      <c r="N1347">
        <f>IF(OR(V3__67[[#This Row],[Estimated Value]]="",V3__67[[#This Row],[Estimated Value]]=0),"",V3__67[[#This Row],[Sale Price]]-V3__67[[#This Row],[Estimated Value]])</f>
        <v>5690</v>
      </c>
      <c r="O1347">
        <f>IF(OR(V3__67[[#This Row],[Estimated Value]]="",V3__67[[#This Row],[Estimated Value]]=0),"",(V3__67[[#This Row],[Sale Price]]-V3__67[[#This Row],[Estimated Value]])/V3__67[[#This Row],[Estimated Value]])</f>
        <v>1.225474359802718E-2</v>
      </c>
      <c r="P1347" t="str">
        <f t="shared" si="21"/>
        <v>Above Estimate</v>
      </c>
    </row>
    <row r="1348" spans="1:16" x14ac:dyDescent="0.3">
      <c r="A1348" s="1">
        <v>41137</v>
      </c>
      <c r="B1348">
        <v>2012</v>
      </c>
      <c r="C1348" t="s">
        <v>29</v>
      </c>
      <c r="D1348">
        <v>298600</v>
      </c>
      <c r="E1348">
        <v>425000</v>
      </c>
      <c r="F1348" t="s">
        <v>13</v>
      </c>
      <c r="G1348" t="s">
        <v>14</v>
      </c>
      <c r="H1348">
        <v>3</v>
      </c>
      <c r="I1348">
        <v>2</v>
      </c>
      <c r="J1348">
        <v>1033</v>
      </c>
      <c r="K1348">
        <v>1.0219579999999999</v>
      </c>
      <c r="L1348" t="s">
        <v>16</v>
      </c>
      <c r="M1348">
        <f>V3__67[[#This Row],[Sale Price]]/V3__67[[#This Row],[carpet_area]]</f>
        <v>411.42303969022265</v>
      </c>
      <c r="N1348">
        <f>IF(OR(V3__67[[#This Row],[Estimated Value]]="",V3__67[[#This Row],[Estimated Value]]=0),"",V3__67[[#This Row],[Sale Price]]-V3__67[[#This Row],[Estimated Value]])</f>
        <v>126400</v>
      </c>
      <c r="O1348">
        <f>IF(OR(V3__67[[#This Row],[Estimated Value]]="",V3__67[[#This Row],[Estimated Value]]=0),"",(V3__67[[#This Row],[Sale Price]]-V3__67[[#This Row],[Estimated Value]])/V3__67[[#This Row],[Estimated Value]])</f>
        <v>0.42330877427997321</v>
      </c>
      <c r="P1348" t="str">
        <f t="shared" si="21"/>
        <v>Above Estimate</v>
      </c>
    </row>
    <row r="1349" spans="1:16" x14ac:dyDescent="0.3">
      <c r="A1349" s="1">
        <v>41138</v>
      </c>
      <c r="B1349">
        <v>2012</v>
      </c>
      <c r="C1349" t="s">
        <v>21</v>
      </c>
      <c r="D1349">
        <v>1154720</v>
      </c>
      <c r="E1349">
        <v>1743000</v>
      </c>
      <c r="F1349" t="s">
        <v>13</v>
      </c>
      <c r="G1349" t="s">
        <v>14</v>
      </c>
      <c r="H1349">
        <v>3</v>
      </c>
      <c r="I1349">
        <v>3</v>
      </c>
      <c r="J1349">
        <v>1089</v>
      </c>
      <c r="K1349">
        <v>1.0219579999999999</v>
      </c>
      <c r="L1349" t="s">
        <v>22</v>
      </c>
      <c r="M1349">
        <f>V3__67[[#This Row],[Sale Price]]/V3__67[[#This Row],[carpet_area]]</f>
        <v>1600.5509641873277</v>
      </c>
      <c r="N1349">
        <f>IF(OR(V3__67[[#This Row],[Estimated Value]]="",V3__67[[#This Row],[Estimated Value]]=0),"",V3__67[[#This Row],[Sale Price]]-V3__67[[#This Row],[Estimated Value]])</f>
        <v>588280</v>
      </c>
      <c r="O1349">
        <f>IF(OR(V3__67[[#This Row],[Estimated Value]]="",V3__67[[#This Row],[Estimated Value]]=0),"",(V3__67[[#This Row],[Sale Price]]-V3__67[[#This Row],[Estimated Value]])/V3__67[[#This Row],[Estimated Value]])</f>
        <v>0.50945683802133845</v>
      </c>
      <c r="P1349" t="str">
        <f t="shared" si="21"/>
        <v>Above Estimate</v>
      </c>
    </row>
    <row r="1350" spans="1:16" x14ac:dyDescent="0.3">
      <c r="A1350" s="1">
        <v>41139</v>
      </c>
      <c r="B1350">
        <v>2012</v>
      </c>
      <c r="C1350" t="s">
        <v>17</v>
      </c>
      <c r="D1350">
        <v>126420</v>
      </c>
      <c r="E1350">
        <v>190000</v>
      </c>
      <c r="F1350" t="s">
        <v>13</v>
      </c>
      <c r="G1350" t="s">
        <v>14</v>
      </c>
      <c r="H1350">
        <v>3</v>
      </c>
      <c r="I1350">
        <v>1</v>
      </c>
      <c r="J1350">
        <v>1071</v>
      </c>
      <c r="K1350">
        <v>1.0219579999999999</v>
      </c>
      <c r="L1350" t="s">
        <v>22</v>
      </c>
      <c r="M1350">
        <f>V3__67[[#This Row],[Sale Price]]/V3__67[[#This Row],[carpet_area]]</f>
        <v>177.40429505135387</v>
      </c>
      <c r="N1350">
        <f>IF(OR(V3__67[[#This Row],[Estimated Value]]="",V3__67[[#This Row],[Estimated Value]]=0),"",V3__67[[#This Row],[Sale Price]]-V3__67[[#This Row],[Estimated Value]])</f>
        <v>63580</v>
      </c>
      <c r="O1350">
        <f>IF(OR(V3__67[[#This Row],[Estimated Value]]="",V3__67[[#This Row],[Estimated Value]]=0),"",(V3__67[[#This Row],[Sale Price]]-V3__67[[#This Row],[Estimated Value]])/V3__67[[#This Row],[Estimated Value]])</f>
        <v>0.50292675209618731</v>
      </c>
      <c r="P1350" t="str">
        <f t="shared" si="21"/>
        <v>Above Estimate</v>
      </c>
    </row>
    <row r="1351" spans="1:16" x14ac:dyDescent="0.3">
      <c r="A1351" s="1">
        <v>41139</v>
      </c>
      <c r="B1351">
        <v>2012</v>
      </c>
      <c r="C1351" t="s">
        <v>26</v>
      </c>
      <c r="D1351">
        <v>376180</v>
      </c>
      <c r="E1351">
        <v>355000</v>
      </c>
      <c r="F1351" t="s">
        <v>13</v>
      </c>
      <c r="G1351" t="s">
        <v>14</v>
      </c>
      <c r="H1351">
        <v>3</v>
      </c>
      <c r="I1351">
        <v>3</v>
      </c>
      <c r="J1351">
        <v>979</v>
      </c>
      <c r="K1351">
        <v>1.0219579999999999</v>
      </c>
      <c r="L1351" t="s">
        <v>25</v>
      </c>
      <c r="M1351">
        <f>V3__67[[#This Row],[Sale Price]]/V3__67[[#This Row],[carpet_area]]</f>
        <v>362.61491317671096</v>
      </c>
      <c r="N1351">
        <f>IF(OR(V3__67[[#This Row],[Estimated Value]]="",V3__67[[#This Row],[Estimated Value]]=0),"",V3__67[[#This Row],[Sale Price]]-V3__67[[#This Row],[Estimated Value]])</f>
        <v>-21180</v>
      </c>
      <c r="O1351">
        <f>IF(OR(V3__67[[#This Row],[Estimated Value]]="",V3__67[[#This Row],[Estimated Value]]=0),"",(V3__67[[#This Row],[Sale Price]]-V3__67[[#This Row],[Estimated Value]])/V3__67[[#This Row],[Estimated Value]])</f>
        <v>-5.6302833749800628E-2</v>
      </c>
      <c r="P1351" t="str">
        <f t="shared" si="21"/>
        <v>Below Estimate</v>
      </c>
    </row>
    <row r="1352" spans="1:16" x14ac:dyDescent="0.3">
      <c r="A1352" s="1">
        <v>41139</v>
      </c>
      <c r="B1352">
        <v>2012</v>
      </c>
      <c r="C1352" t="s">
        <v>12</v>
      </c>
      <c r="D1352">
        <v>83720</v>
      </c>
      <c r="E1352">
        <v>125000</v>
      </c>
      <c r="F1352" t="s">
        <v>13</v>
      </c>
      <c r="G1352" t="s">
        <v>14</v>
      </c>
      <c r="H1352">
        <v>3</v>
      </c>
      <c r="I1352">
        <v>2</v>
      </c>
      <c r="J1352">
        <v>977</v>
      </c>
      <c r="K1352">
        <v>1.0219579999999999</v>
      </c>
      <c r="L1352" t="s">
        <v>16</v>
      </c>
      <c r="M1352">
        <f>V3__67[[#This Row],[Sale Price]]/V3__67[[#This Row],[carpet_area]]</f>
        <v>127.94268167860798</v>
      </c>
      <c r="N1352">
        <f>IF(OR(V3__67[[#This Row],[Estimated Value]]="",V3__67[[#This Row],[Estimated Value]]=0),"",V3__67[[#This Row],[Sale Price]]-V3__67[[#This Row],[Estimated Value]])</f>
        <v>41280</v>
      </c>
      <c r="O1352">
        <f>IF(OR(V3__67[[#This Row],[Estimated Value]]="",V3__67[[#This Row],[Estimated Value]]=0),"",(V3__67[[#This Row],[Sale Price]]-V3__67[[#This Row],[Estimated Value]])/V3__67[[#This Row],[Estimated Value]])</f>
        <v>0.4930721452460583</v>
      </c>
      <c r="P1352" t="str">
        <f t="shared" si="21"/>
        <v>Above Estimate</v>
      </c>
    </row>
    <row r="1353" spans="1:16" x14ac:dyDescent="0.3">
      <c r="A1353" s="1">
        <v>41140</v>
      </c>
      <c r="B1353">
        <v>2012</v>
      </c>
      <c r="C1353" t="s">
        <v>17</v>
      </c>
      <c r="D1353">
        <v>124670</v>
      </c>
      <c r="E1353">
        <v>210000</v>
      </c>
      <c r="F1353" t="s">
        <v>13</v>
      </c>
      <c r="G1353" t="s">
        <v>14</v>
      </c>
      <c r="H1353">
        <v>3</v>
      </c>
      <c r="I1353">
        <v>2</v>
      </c>
      <c r="J1353">
        <v>963</v>
      </c>
      <c r="K1353">
        <v>1.0219579999999999</v>
      </c>
      <c r="L1353" t="s">
        <v>16</v>
      </c>
      <c r="M1353">
        <f>V3__67[[#This Row],[Sale Price]]/V3__67[[#This Row],[carpet_area]]</f>
        <v>218.06853582554518</v>
      </c>
      <c r="N1353">
        <f>IF(OR(V3__67[[#This Row],[Estimated Value]]="",V3__67[[#This Row],[Estimated Value]]=0),"",V3__67[[#This Row],[Sale Price]]-V3__67[[#This Row],[Estimated Value]])</f>
        <v>85330</v>
      </c>
      <c r="O1353">
        <f>IF(OR(V3__67[[#This Row],[Estimated Value]]="",V3__67[[#This Row],[Estimated Value]]=0),"",(V3__67[[#This Row],[Sale Price]]-V3__67[[#This Row],[Estimated Value]])/V3__67[[#This Row],[Estimated Value]])</f>
        <v>0.68444693992139249</v>
      </c>
      <c r="P1353" t="str">
        <f t="shared" si="21"/>
        <v>Above Estimate</v>
      </c>
    </row>
    <row r="1354" spans="1:16" x14ac:dyDescent="0.3">
      <c r="A1354" s="1">
        <v>41140</v>
      </c>
      <c r="B1354">
        <v>2012</v>
      </c>
      <c r="C1354" t="s">
        <v>21</v>
      </c>
      <c r="D1354">
        <v>496790</v>
      </c>
      <c r="E1354">
        <v>325000</v>
      </c>
      <c r="F1354" t="s">
        <v>13</v>
      </c>
      <c r="G1354" t="s">
        <v>14</v>
      </c>
      <c r="H1354">
        <v>3</v>
      </c>
      <c r="I1354">
        <v>1</v>
      </c>
      <c r="J1354">
        <v>1051</v>
      </c>
      <c r="K1354">
        <v>1.0219579999999999</v>
      </c>
      <c r="L1354" t="s">
        <v>15</v>
      </c>
      <c r="M1354">
        <f>V3__67[[#This Row],[Sale Price]]/V3__67[[#This Row],[carpet_area]]</f>
        <v>309.22930542340629</v>
      </c>
      <c r="N1354">
        <f>IF(OR(V3__67[[#This Row],[Estimated Value]]="",V3__67[[#This Row],[Estimated Value]]=0),"",V3__67[[#This Row],[Sale Price]]-V3__67[[#This Row],[Estimated Value]])</f>
        <v>-171790</v>
      </c>
      <c r="O1354">
        <f>IF(OR(V3__67[[#This Row],[Estimated Value]]="",V3__67[[#This Row],[Estimated Value]]=0),"",(V3__67[[#This Row],[Sale Price]]-V3__67[[#This Row],[Estimated Value]])/V3__67[[#This Row],[Estimated Value]])</f>
        <v>-0.34580003623261335</v>
      </c>
      <c r="P1354" t="str">
        <f t="shared" si="21"/>
        <v>Below Estimate</v>
      </c>
    </row>
    <row r="1355" spans="1:16" x14ac:dyDescent="0.3">
      <c r="A1355" s="1">
        <v>41140</v>
      </c>
      <c r="B1355">
        <v>2012</v>
      </c>
      <c r="C1355" t="s">
        <v>26</v>
      </c>
      <c r="D1355">
        <v>795060</v>
      </c>
      <c r="E1355">
        <v>917000</v>
      </c>
      <c r="F1355" t="s">
        <v>13</v>
      </c>
      <c r="G1355" t="s">
        <v>14</v>
      </c>
      <c r="H1355">
        <v>3</v>
      </c>
      <c r="I1355">
        <v>3</v>
      </c>
      <c r="J1355">
        <v>1028</v>
      </c>
      <c r="K1355">
        <v>1.0219579999999999</v>
      </c>
      <c r="L1355" t="s">
        <v>15</v>
      </c>
      <c r="M1355">
        <f>V3__67[[#This Row],[Sale Price]]/V3__67[[#This Row],[carpet_area]]</f>
        <v>892.02334630350197</v>
      </c>
      <c r="N1355">
        <f>IF(OR(V3__67[[#This Row],[Estimated Value]]="",V3__67[[#This Row],[Estimated Value]]=0),"",V3__67[[#This Row],[Sale Price]]-V3__67[[#This Row],[Estimated Value]])</f>
        <v>121940</v>
      </c>
      <c r="O1355">
        <f>IF(OR(V3__67[[#This Row],[Estimated Value]]="",V3__67[[#This Row],[Estimated Value]]=0),"",(V3__67[[#This Row],[Sale Price]]-V3__67[[#This Row],[Estimated Value]])/V3__67[[#This Row],[Estimated Value]])</f>
        <v>0.1533720725479838</v>
      </c>
      <c r="P1355" t="str">
        <f t="shared" si="21"/>
        <v>Above Estimate</v>
      </c>
    </row>
    <row r="1356" spans="1:16" x14ac:dyDescent="0.3">
      <c r="A1356" s="1">
        <v>41144</v>
      </c>
      <c r="B1356">
        <v>2012</v>
      </c>
      <c r="C1356" t="s">
        <v>30</v>
      </c>
      <c r="D1356">
        <v>1845940</v>
      </c>
      <c r="E1356">
        <v>2975000</v>
      </c>
      <c r="F1356" t="s">
        <v>13</v>
      </c>
      <c r="G1356" t="s">
        <v>14</v>
      </c>
      <c r="H1356">
        <v>3</v>
      </c>
      <c r="I1356">
        <v>1</v>
      </c>
      <c r="J1356">
        <v>1094</v>
      </c>
      <c r="K1356">
        <v>1.0219579999999999</v>
      </c>
      <c r="L1356" t="s">
        <v>25</v>
      </c>
      <c r="M1356">
        <f>V3__67[[#This Row],[Sale Price]]/V3__67[[#This Row],[carpet_area]]</f>
        <v>2719.378427787934</v>
      </c>
      <c r="N1356">
        <f>IF(OR(V3__67[[#This Row],[Estimated Value]]="",V3__67[[#This Row],[Estimated Value]]=0),"",V3__67[[#This Row],[Sale Price]]-V3__67[[#This Row],[Estimated Value]])</f>
        <v>1129060</v>
      </c>
      <c r="O1356">
        <f>IF(OR(V3__67[[#This Row],[Estimated Value]]="",V3__67[[#This Row],[Estimated Value]]=0),"",(V3__67[[#This Row],[Sale Price]]-V3__67[[#This Row],[Estimated Value]])/V3__67[[#This Row],[Estimated Value]])</f>
        <v>0.61164501554763429</v>
      </c>
      <c r="P1356" t="str">
        <f t="shared" si="21"/>
        <v>Above Estimate</v>
      </c>
    </row>
    <row r="1357" spans="1:16" x14ac:dyDescent="0.3">
      <c r="A1357" s="1">
        <v>41144</v>
      </c>
      <c r="B1357">
        <v>2012</v>
      </c>
      <c r="C1357" t="s">
        <v>26</v>
      </c>
      <c r="D1357">
        <v>259560</v>
      </c>
      <c r="E1357">
        <v>210000</v>
      </c>
      <c r="F1357" t="s">
        <v>13</v>
      </c>
      <c r="G1357" t="s">
        <v>14</v>
      </c>
      <c r="H1357">
        <v>3</v>
      </c>
      <c r="I1357">
        <v>1</v>
      </c>
      <c r="J1357">
        <v>927</v>
      </c>
      <c r="K1357">
        <v>1.0219579999999999</v>
      </c>
      <c r="L1357" t="s">
        <v>15</v>
      </c>
      <c r="M1357">
        <f>V3__67[[#This Row],[Sale Price]]/V3__67[[#This Row],[carpet_area]]</f>
        <v>226.53721682847896</v>
      </c>
      <c r="N1357">
        <f>IF(OR(V3__67[[#This Row],[Estimated Value]]="",V3__67[[#This Row],[Estimated Value]]=0),"",V3__67[[#This Row],[Sale Price]]-V3__67[[#This Row],[Estimated Value]])</f>
        <v>-49560</v>
      </c>
      <c r="O1357">
        <f>IF(OR(V3__67[[#This Row],[Estimated Value]]="",V3__67[[#This Row],[Estimated Value]]=0),"",(V3__67[[#This Row],[Sale Price]]-V3__67[[#This Row],[Estimated Value]])/V3__67[[#This Row],[Estimated Value]])</f>
        <v>-0.19093851132686085</v>
      </c>
      <c r="P1357" t="str">
        <f t="shared" si="21"/>
        <v>Below Estimate</v>
      </c>
    </row>
    <row r="1358" spans="1:16" x14ac:dyDescent="0.3">
      <c r="A1358" s="1">
        <v>41144</v>
      </c>
      <c r="B1358">
        <v>2012</v>
      </c>
      <c r="C1358" t="s">
        <v>21</v>
      </c>
      <c r="D1358">
        <v>2337650</v>
      </c>
      <c r="E1358">
        <v>1500000</v>
      </c>
      <c r="F1358" t="s">
        <v>13</v>
      </c>
      <c r="G1358" t="s">
        <v>14</v>
      </c>
      <c r="H1358">
        <v>3</v>
      </c>
      <c r="I1358">
        <v>3</v>
      </c>
      <c r="J1358">
        <v>1008</v>
      </c>
      <c r="K1358">
        <v>1.0219579999999999</v>
      </c>
      <c r="L1358" t="s">
        <v>16</v>
      </c>
      <c r="M1358">
        <f>V3__67[[#This Row],[Sale Price]]/V3__67[[#This Row],[carpet_area]]</f>
        <v>1488.0952380952381</v>
      </c>
      <c r="N1358">
        <f>IF(OR(V3__67[[#This Row],[Estimated Value]]="",V3__67[[#This Row],[Estimated Value]]=0),"",V3__67[[#This Row],[Sale Price]]-V3__67[[#This Row],[Estimated Value]])</f>
        <v>-837650</v>
      </c>
      <c r="O1358">
        <f>IF(OR(V3__67[[#This Row],[Estimated Value]]="",V3__67[[#This Row],[Estimated Value]]=0),"",(V3__67[[#This Row],[Sale Price]]-V3__67[[#This Row],[Estimated Value]])/V3__67[[#This Row],[Estimated Value]])</f>
        <v>-0.35832994674138557</v>
      </c>
      <c r="P1358" t="str">
        <f t="shared" si="21"/>
        <v>Below Estimate</v>
      </c>
    </row>
    <row r="1359" spans="1:16" x14ac:dyDescent="0.3">
      <c r="A1359" s="1">
        <v>41144</v>
      </c>
      <c r="B1359">
        <v>2012</v>
      </c>
      <c r="C1359" t="s">
        <v>29</v>
      </c>
      <c r="D1359">
        <v>720600</v>
      </c>
      <c r="E1359">
        <v>1200000</v>
      </c>
      <c r="F1359" t="s">
        <v>13</v>
      </c>
      <c r="G1359" t="s">
        <v>14</v>
      </c>
      <c r="H1359">
        <v>3</v>
      </c>
      <c r="I1359">
        <v>3</v>
      </c>
      <c r="J1359">
        <v>1092</v>
      </c>
      <c r="K1359">
        <v>1.0219579999999999</v>
      </c>
      <c r="L1359" t="s">
        <v>22</v>
      </c>
      <c r="M1359">
        <f>V3__67[[#This Row],[Sale Price]]/V3__67[[#This Row],[carpet_area]]</f>
        <v>1098.901098901099</v>
      </c>
      <c r="N1359">
        <f>IF(OR(V3__67[[#This Row],[Estimated Value]]="",V3__67[[#This Row],[Estimated Value]]=0),"",V3__67[[#This Row],[Sale Price]]-V3__67[[#This Row],[Estimated Value]])</f>
        <v>479400</v>
      </c>
      <c r="O1359">
        <f>IF(OR(V3__67[[#This Row],[Estimated Value]]="",V3__67[[#This Row],[Estimated Value]]=0),"",(V3__67[[#This Row],[Sale Price]]-V3__67[[#This Row],[Estimated Value]])/V3__67[[#This Row],[Estimated Value]])</f>
        <v>0.6652789342214821</v>
      </c>
      <c r="P1359" t="str">
        <f t="shared" si="21"/>
        <v>Above Estimate</v>
      </c>
    </row>
    <row r="1360" spans="1:16" x14ac:dyDescent="0.3">
      <c r="A1360" s="1">
        <v>41144</v>
      </c>
      <c r="B1360">
        <v>2012</v>
      </c>
      <c r="C1360" t="s">
        <v>26</v>
      </c>
      <c r="D1360">
        <v>653800</v>
      </c>
      <c r="E1360">
        <v>740000</v>
      </c>
      <c r="F1360" t="s">
        <v>13</v>
      </c>
      <c r="G1360" t="s">
        <v>14</v>
      </c>
      <c r="H1360">
        <v>3</v>
      </c>
      <c r="I1360">
        <v>1</v>
      </c>
      <c r="J1360">
        <v>1027</v>
      </c>
      <c r="K1360">
        <v>1.0219579999999999</v>
      </c>
      <c r="L1360" t="s">
        <v>16</v>
      </c>
      <c r="M1360">
        <f>V3__67[[#This Row],[Sale Price]]/V3__67[[#This Row],[carpet_area]]</f>
        <v>720.54527750730279</v>
      </c>
      <c r="N1360">
        <f>IF(OR(V3__67[[#This Row],[Estimated Value]]="",V3__67[[#This Row],[Estimated Value]]=0),"",V3__67[[#This Row],[Sale Price]]-V3__67[[#This Row],[Estimated Value]])</f>
        <v>86200</v>
      </c>
      <c r="O1360">
        <f>IF(OR(V3__67[[#This Row],[Estimated Value]]="",V3__67[[#This Row],[Estimated Value]]=0),"",(V3__67[[#This Row],[Sale Price]]-V3__67[[#This Row],[Estimated Value]])/V3__67[[#This Row],[Estimated Value]])</f>
        <v>0.13184460079535026</v>
      </c>
      <c r="P1360" t="str">
        <f t="shared" si="21"/>
        <v>Above Estimate</v>
      </c>
    </row>
    <row r="1361" spans="1:16" x14ac:dyDescent="0.3">
      <c r="A1361" s="1">
        <v>41145</v>
      </c>
      <c r="B1361">
        <v>2012</v>
      </c>
      <c r="C1361" t="s">
        <v>12</v>
      </c>
      <c r="D1361">
        <v>127590</v>
      </c>
      <c r="E1361">
        <v>40000</v>
      </c>
      <c r="F1361" t="s">
        <v>23</v>
      </c>
      <c r="G1361" t="s">
        <v>24</v>
      </c>
      <c r="H1361">
        <v>6</v>
      </c>
      <c r="I1361">
        <v>4</v>
      </c>
      <c r="J1361">
        <v>1843</v>
      </c>
      <c r="K1361">
        <v>1.0219579999999999</v>
      </c>
      <c r="L1361" t="s">
        <v>25</v>
      </c>
      <c r="M1361">
        <f>V3__67[[#This Row],[Sale Price]]/V3__67[[#This Row],[carpet_area]]</f>
        <v>21.703743895822029</v>
      </c>
      <c r="N1361">
        <f>IF(OR(V3__67[[#This Row],[Estimated Value]]="",V3__67[[#This Row],[Estimated Value]]=0),"",V3__67[[#This Row],[Sale Price]]-V3__67[[#This Row],[Estimated Value]])</f>
        <v>-87590</v>
      </c>
      <c r="O1361">
        <f>IF(OR(V3__67[[#This Row],[Estimated Value]]="",V3__67[[#This Row],[Estimated Value]]=0),"",(V3__67[[#This Row],[Sale Price]]-V3__67[[#This Row],[Estimated Value]])/V3__67[[#This Row],[Estimated Value]])</f>
        <v>-0.68649580688141709</v>
      </c>
      <c r="P1361" t="str">
        <f t="shared" si="21"/>
        <v>Below Estimate</v>
      </c>
    </row>
    <row r="1362" spans="1:16" x14ac:dyDescent="0.3">
      <c r="A1362" s="1">
        <v>41146</v>
      </c>
      <c r="B1362">
        <v>2012</v>
      </c>
      <c r="C1362" t="s">
        <v>26</v>
      </c>
      <c r="D1362">
        <v>354340</v>
      </c>
      <c r="E1362">
        <v>430000</v>
      </c>
      <c r="F1362" t="s">
        <v>13</v>
      </c>
      <c r="G1362" t="s">
        <v>14</v>
      </c>
      <c r="H1362">
        <v>3</v>
      </c>
      <c r="I1362">
        <v>1</v>
      </c>
      <c r="J1362">
        <v>1016</v>
      </c>
      <c r="K1362">
        <v>1.0219579999999999</v>
      </c>
      <c r="L1362" t="s">
        <v>16</v>
      </c>
      <c r="M1362">
        <f>V3__67[[#This Row],[Sale Price]]/V3__67[[#This Row],[carpet_area]]</f>
        <v>423.22834645669292</v>
      </c>
      <c r="N1362">
        <f>IF(OR(V3__67[[#This Row],[Estimated Value]]="",V3__67[[#This Row],[Estimated Value]]=0),"",V3__67[[#This Row],[Sale Price]]-V3__67[[#This Row],[Estimated Value]])</f>
        <v>75660</v>
      </c>
      <c r="O1362">
        <f>IF(OR(V3__67[[#This Row],[Estimated Value]]="",V3__67[[#This Row],[Estimated Value]]=0),"",(V3__67[[#This Row],[Sale Price]]-V3__67[[#This Row],[Estimated Value]])/V3__67[[#This Row],[Estimated Value]])</f>
        <v>0.21352373426652368</v>
      </c>
      <c r="P1362" t="str">
        <f t="shared" si="21"/>
        <v>Above Estimate</v>
      </c>
    </row>
    <row r="1363" spans="1:16" x14ac:dyDescent="0.3">
      <c r="A1363" s="1">
        <v>41146</v>
      </c>
      <c r="B1363">
        <v>2012</v>
      </c>
      <c r="C1363" t="s">
        <v>26</v>
      </c>
      <c r="D1363">
        <v>518350</v>
      </c>
      <c r="E1363">
        <v>550900</v>
      </c>
      <c r="F1363" t="s">
        <v>13</v>
      </c>
      <c r="G1363" t="s">
        <v>14</v>
      </c>
      <c r="H1363">
        <v>3</v>
      </c>
      <c r="I1363">
        <v>2</v>
      </c>
      <c r="J1363">
        <v>993</v>
      </c>
      <c r="K1363">
        <v>1.0219579999999999</v>
      </c>
      <c r="L1363" t="s">
        <v>25</v>
      </c>
      <c r="M1363">
        <f>V3__67[[#This Row],[Sale Price]]/V3__67[[#This Row],[carpet_area]]</f>
        <v>554.78348439073511</v>
      </c>
      <c r="N1363">
        <f>IF(OR(V3__67[[#This Row],[Estimated Value]]="",V3__67[[#This Row],[Estimated Value]]=0),"",V3__67[[#This Row],[Sale Price]]-V3__67[[#This Row],[Estimated Value]])</f>
        <v>32550</v>
      </c>
      <c r="O1363">
        <f>IF(OR(V3__67[[#This Row],[Estimated Value]]="",V3__67[[#This Row],[Estimated Value]]=0),"",(V3__67[[#This Row],[Sale Price]]-V3__67[[#This Row],[Estimated Value]])/V3__67[[#This Row],[Estimated Value]])</f>
        <v>6.2795408507765021E-2</v>
      </c>
      <c r="P1363" t="str">
        <f t="shared" si="21"/>
        <v>Above Estimate</v>
      </c>
    </row>
    <row r="1364" spans="1:16" x14ac:dyDescent="0.3">
      <c r="A1364" s="1">
        <v>41147</v>
      </c>
      <c r="B1364">
        <v>2012</v>
      </c>
      <c r="C1364" t="s">
        <v>18</v>
      </c>
      <c r="D1364">
        <v>356720</v>
      </c>
      <c r="E1364">
        <v>270000</v>
      </c>
      <c r="F1364" t="s">
        <v>19</v>
      </c>
      <c r="G1364" t="s">
        <v>20</v>
      </c>
      <c r="H1364">
        <v>4</v>
      </c>
      <c r="I1364">
        <v>4</v>
      </c>
      <c r="J1364">
        <v>1449</v>
      </c>
      <c r="K1364">
        <v>1.0219579999999999</v>
      </c>
      <c r="L1364" t="s">
        <v>25</v>
      </c>
      <c r="M1364">
        <f>V3__67[[#This Row],[Sale Price]]/V3__67[[#This Row],[carpet_area]]</f>
        <v>186.33540372670808</v>
      </c>
      <c r="N1364">
        <f>IF(OR(V3__67[[#This Row],[Estimated Value]]="",V3__67[[#This Row],[Estimated Value]]=0),"",V3__67[[#This Row],[Sale Price]]-V3__67[[#This Row],[Estimated Value]])</f>
        <v>-86720</v>
      </c>
      <c r="O1364">
        <f>IF(OR(V3__67[[#This Row],[Estimated Value]]="",V3__67[[#This Row],[Estimated Value]]=0),"",(V3__67[[#This Row],[Sale Price]]-V3__67[[#This Row],[Estimated Value]])/V3__67[[#This Row],[Estimated Value]])</f>
        <v>-0.24310383494056964</v>
      </c>
      <c r="P1364" t="str">
        <f t="shared" si="21"/>
        <v>Below Estimate</v>
      </c>
    </row>
    <row r="1365" spans="1:16" x14ac:dyDescent="0.3">
      <c r="A1365" s="1">
        <v>41147</v>
      </c>
      <c r="B1365">
        <v>2012</v>
      </c>
      <c r="C1365" t="s">
        <v>29</v>
      </c>
      <c r="D1365">
        <v>176000</v>
      </c>
      <c r="E1365">
        <v>255000</v>
      </c>
      <c r="F1365" t="s">
        <v>13</v>
      </c>
      <c r="G1365" t="s">
        <v>14</v>
      </c>
      <c r="H1365">
        <v>3</v>
      </c>
      <c r="I1365">
        <v>2</v>
      </c>
      <c r="J1365">
        <v>1021</v>
      </c>
      <c r="K1365">
        <v>1.0219579999999999</v>
      </c>
      <c r="L1365" t="s">
        <v>22</v>
      </c>
      <c r="M1365">
        <f>V3__67[[#This Row],[Sale Price]]/V3__67[[#This Row],[carpet_area]]</f>
        <v>249.75514201762977</v>
      </c>
      <c r="N1365">
        <f>IF(OR(V3__67[[#This Row],[Estimated Value]]="",V3__67[[#This Row],[Estimated Value]]=0),"",V3__67[[#This Row],[Sale Price]]-V3__67[[#This Row],[Estimated Value]])</f>
        <v>79000</v>
      </c>
      <c r="O1365">
        <f>IF(OR(V3__67[[#This Row],[Estimated Value]]="",V3__67[[#This Row],[Estimated Value]]=0),"",(V3__67[[#This Row],[Sale Price]]-V3__67[[#This Row],[Estimated Value]])/V3__67[[#This Row],[Estimated Value]])</f>
        <v>0.44886363636363635</v>
      </c>
      <c r="P1365" t="str">
        <f t="shared" si="21"/>
        <v>Above Estimate</v>
      </c>
    </row>
    <row r="1366" spans="1:16" x14ac:dyDescent="0.3">
      <c r="A1366" s="1">
        <v>41151</v>
      </c>
      <c r="B1366">
        <v>2012</v>
      </c>
      <c r="C1366" t="s">
        <v>18</v>
      </c>
      <c r="D1366">
        <v>302680</v>
      </c>
      <c r="E1366">
        <v>539000</v>
      </c>
      <c r="F1366" t="s">
        <v>13</v>
      </c>
      <c r="G1366" t="s">
        <v>14</v>
      </c>
      <c r="H1366">
        <v>3</v>
      </c>
      <c r="I1366">
        <v>1</v>
      </c>
      <c r="J1366">
        <v>1028</v>
      </c>
      <c r="K1366">
        <v>1.0219579999999999</v>
      </c>
      <c r="L1366" t="s">
        <v>25</v>
      </c>
      <c r="M1366">
        <f>V3__67[[#This Row],[Sale Price]]/V3__67[[#This Row],[carpet_area]]</f>
        <v>524.31906614785987</v>
      </c>
      <c r="N1366">
        <f>IF(OR(V3__67[[#This Row],[Estimated Value]]="",V3__67[[#This Row],[Estimated Value]]=0),"",V3__67[[#This Row],[Sale Price]]-V3__67[[#This Row],[Estimated Value]])</f>
        <v>236320</v>
      </c>
      <c r="O1366">
        <f>IF(OR(V3__67[[#This Row],[Estimated Value]]="",V3__67[[#This Row],[Estimated Value]]=0),"",(V3__67[[#This Row],[Sale Price]]-V3__67[[#This Row],[Estimated Value]])/V3__67[[#This Row],[Estimated Value]])</f>
        <v>0.78075855689176688</v>
      </c>
      <c r="P1366" t="str">
        <f t="shared" si="21"/>
        <v>Above Estimate</v>
      </c>
    </row>
    <row r="1367" spans="1:16" x14ac:dyDescent="0.3">
      <c r="A1367" s="1">
        <v>41151</v>
      </c>
      <c r="B1367">
        <v>2012</v>
      </c>
      <c r="C1367" t="s">
        <v>29</v>
      </c>
      <c r="D1367">
        <v>343500</v>
      </c>
      <c r="E1367">
        <v>535000</v>
      </c>
      <c r="F1367" t="s">
        <v>13</v>
      </c>
      <c r="G1367" t="s">
        <v>14</v>
      </c>
      <c r="H1367">
        <v>3</v>
      </c>
      <c r="I1367">
        <v>3</v>
      </c>
      <c r="J1367">
        <v>902</v>
      </c>
      <c r="K1367">
        <v>1.0219579999999999</v>
      </c>
      <c r="L1367" t="s">
        <v>16</v>
      </c>
      <c r="M1367">
        <f>V3__67[[#This Row],[Sale Price]]/V3__67[[#This Row],[carpet_area]]</f>
        <v>593.12638580931264</v>
      </c>
      <c r="N1367">
        <f>IF(OR(V3__67[[#This Row],[Estimated Value]]="",V3__67[[#This Row],[Estimated Value]]=0),"",V3__67[[#This Row],[Sale Price]]-V3__67[[#This Row],[Estimated Value]])</f>
        <v>191500</v>
      </c>
      <c r="O1367">
        <f>IF(OR(V3__67[[#This Row],[Estimated Value]]="",V3__67[[#This Row],[Estimated Value]]=0),"",(V3__67[[#This Row],[Sale Price]]-V3__67[[#This Row],[Estimated Value]])/V3__67[[#This Row],[Estimated Value]])</f>
        <v>0.55749636098981081</v>
      </c>
      <c r="P1367" t="str">
        <f t="shared" si="21"/>
        <v>Above Estimate</v>
      </c>
    </row>
    <row r="1368" spans="1:16" x14ac:dyDescent="0.3">
      <c r="A1368" s="1">
        <v>41151</v>
      </c>
      <c r="B1368">
        <v>2012</v>
      </c>
      <c r="C1368" t="s">
        <v>17</v>
      </c>
      <c r="D1368">
        <v>205370</v>
      </c>
      <c r="E1368">
        <v>166000</v>
      </c>
      <c r="F1368" t="s">
        <v>23</v>
      </c>
      <c r="G1368" t="s">
        <v>24</v>
      </c>
      <c r="H1368">
        <v>6</v>
      </c>
      <c r="I1368">
        <v>4</v>
      </c>
      <c r="J1368">
        <v>2166</v>
      </c>
      <c r="K1368">
        <v>1.0219579999999999</v>
      </c>
      <c r="L1368" t="s">
        <v>25</v>
      </c>
      <c r="M1368">
        <f>V3__67[[#This Row],[Sale Price]]/V3__67[[#This Row],[carpet_area]]</f>
        <v>76.638965835641741</v>
      </c>
      <c r="N1368">
        <f>IF(OR(V3__67[[#This Row],[Estimated Value]]="",V3__67[[#This Row],[Estimated Value]]=0),"",V3__67[[#This Row],[Sale Price]]-V3__67[[#This Row],[Estimated Value]])</f>
        <v>-39370</v>
      </c>
      <c r="O1368">
        <f>IF(OR(V3__67[[#This Row],[Estimated Value]]="",V3__67[[#This Row],[Estimated Value]]=0),"",(V3__67[[#This Row],[Sale Price]]-V3__67[[#This Row],[Estimated Value]])/V3__67[[#This Row],[Estimated Value]])</f>
        <v>-0.19170278034766519</v>
      </c>
      <c r="P1368" t="str">
        <f t="shared" si="21"/>
        <v>Below Estimate</v>
      </c>
    </row>
    <row r="1369" spans="1:16" x14ac:dyDescent="0.3">
      <c r="A1369" s="1">
        <v>41151</v>
      </c>
      <c r="B1369">
        <v>2012</v>
      </c>
      <c r="C1369" t="s">
        <v>17</v>
      </c>
      <c r="D1369">
        <v>115880</v>
      </c>
      <c r="E1369">
        <v>25000</v>
      </c>
      <c r="F1369" t="s">
        <v>13</v>
      </c>
      <c r="G1369" t="s">
        <v>14</v>
      </c>
      <c r="H1369">
        <v>3</v>
      </c>
      <c r="I1369">
        <v>1</v>
      </c>
      <c r="J1369">
        <v>1074</v>
      </c>
      <c r="K1369">
        <v>1.0219579999999999</v>
      </c>
      <c r="L1369" t="s">
        <v>16</v>
      </c>
      <c r="M1369">
        <f>V3__67[[#This Row],[Sale Price]]/V3__67[[#This Row],[carpet_area]]</f>
        <v>23.277467411545622</v>
      </c>
      <c r="N1369">
        <f>IF(OR(V3__67[[#This Row],[Estimated Value]]="",V3__67[[#This Row],[Estimated Value]]=0),"",V3__67[[#This Row],[Sale Price]]-V3__67[[#This Row],[Estimated Value]])</f>
        <v>-90880</v>
      </c>
      <c r="O1369">
        <f>IF(OR(V3__67[[#This Row],[Estimated Value]]="",V3__67[[#This Row],[Estimated Value]]=0),"",(V3__67[[#This Row],[Sale Price]]-V3__67[[#This Row],[Estimated Value]])/V3__67[[#This Row],[Estimated Value]])</f>
        <v>-0.78425957887469799</v>
      </c>
      <c r="P1369" t="str">
        <f t="shared" si="21"/>
        <v>Below Estimate</v>
      </c>
    </row>
    <row r="1370" spans="1:16" x14ac:dyDescent="0.3">
      <c r="A1370" s="1">
        <v>41152</v>
      </c>
      <c r="B1370">
        <v>2012</v>
      </c>
      <c r="C1370" t="s">
        <v>29</v>
      </c>
      <c r="D1370">
        <v>126700</v>
      </c>
      <c r="E1370">
        <v>206000</v>
      </c>
      <c r="F1370" t="s">
        <v>13</v>
      </c>
      <c r="G1370" t="s">
        <v>14</v>
      </c>
      <c r="H1370">
        <v>3</v>
      </c>
      <c r="I1370">
        <v>3</v>
      </c>
      <c r="J1370">
        <v>1057</v>
      </c>
      <c r="K1370">
        <v>1.0219579999999999</v>
      </c>
      <c r="L1370" t="s">
        <v>22</v>
      </c>
      <c r="M1370">
        <f>V3__67[[#This Row],[Sale Price]]/V3__67[[#This Row],[carpet_area]]</f>
        <v>194.89120151371807</v>
      </c>
      <c r="N1370">
        <f>IF(OR(V3__67[[#This Row],[Estimated Value]]="",V3__67[[#This Row],[Estimated Value]]=0),"",V3__67[[#This Row],[Sale Price]]-V3__67[[#This Row],[Estimated Value]])</f>
        <v>79300</v>
      </c>
      <c r="O1370">
        <f>IF(OR(V3__67[[#This Row],[Estimated Value]]="",V3__67[[#This Row],[Estimated Value]]=0),"",(V3__67[[#This Row],[Sale Price]]-V3__67[[#This Row],[Estimated Value]])/V3__67[[#This Row],[Estimated Value]])</f>
        <v>0.62588792423046569</v>
      </c>
      <c r="P1370" t="str">
        <f t="shared" si="21"/>
        <v>Above Estimate</v>
      </c>
    </row>
    <row r="1371" spans="1:16" x14ac:dyDescent="0.3">
      <c r="A1371" s="1">
        <v>41152</v>
      </c>
      <c r="B1371">
        <v>2012</v>
      </c>
      <c r="C1371" t="s">
        <v>26</v>
      </c>
      <c r="D1371">
        <v>331680</v>
      </c>
      <c r="E1371">
        <v>437000</v>
      </c>
      <c r="F1371" t="s">
        <v>13</v>
      </c>
      <c r="G1371" t="s">
        <v>14</v>
      </c>
      <c r="H1371">
        <v>3</v>
      </c>
      <c r="I1371">
        <v>2</v>
      </c>
      <c r="J1371">
        <v>933</v>
      </c>
      <c r="K1371">
        <v>1.0219579999999999</v>
      </c>
      <c r="L1371" t="s">
        <v>25</v>
      </c>
      <c r="M1371">
        <f>V3__67[[#This Row],[Sale Price]]/V3__67[[#This Row],[carpet_area]]</f>
        <v>468.38156484458733</v>
      </c>
      <c r="N1371">
        <f>IF(OR(V3__67[[#This Row],[Estimated Value]]="",V3__67[[#This Row],[Estimated Value]]=0),"",V3__67[[#This Row],[Sale Price]]-V3__67[[#This Row],[Estimated Value]])</f>
        <v>105320</v>
      </c>
      <c r="O1371">
        <f>IF(OR(V3__67[[#This Row],[Estimated Value]]="",V3__67[[#This Row],[Estimated Value]]=0),"",(V3__67[[#This Row],[Sale Price]]-V3__67[[#This Row],[Estimated Value]])/V3__67[[#This Row],[Estimated Value]])</f>
        <v>0.31753497346840326</v>
      </c>
      <c r="P1371" t="str">
        <f t="shared" si="21"/>
        <v>Above Estimate</v>
      </c>
    </row>
    <row r="1372" spans="1:16" x14ac:dyDescent="0.3">
      <c r="A1372" s="1">
        <v>41152</v>
      </c>
      <c r="B1372">
        <v>2012</v>
      </c>
      <c r="C1372" t="s">
        <v>30</v>
      </c>
      <c r="D1372">
        <v>504460</v>
      </c>
      <c r="E1372">
        <v>702500</v>
      </c>
      <c r="F1372" t="s">
        <v>13</v>
      </c>
      <c r="G1372" t="s">
        <v>14</v>
      </c>
      <c r="H1372">
        <v>3</v>
      </c>
      <c r="I1372">
        <v>1</v>
      </c>
      <c r="J1372">
        <v>1098</v>
      </c>
      <c r="K1372">
        <v>1.0219579999999999</v>
      </c>
      <c r="L1372" t="s">
        <v>22</v>
      </c>
      <c r="M1372">
        <f>V3__67[[#This Row],[Sale Price]]/V3__67[[#This Row],[carpet_area]]</f>
        <v>639.79963570127507</v>
      </c>
      <c r="N1372">
        <f>IF(OR(V3__67[[#This Row],[Estimated Value]]="",V3__67[[#This Row],[Estimated Value]]=0),"",V3__67[[#This Row],[Sale Price]]-V3__67[[#This Row],[Estimated Value]])</f>
        <v>198040</v>
      </c>
      <c r="O1372">
        <f>IF(OR(V3__67[[#This Row],[Estimated Value]]="",V3__67[[#This Row],[Estimated Value]]=0),"",(V3__67[[#This Row],[Sale Price]]-V3__67[[#This Row],[Estimated Value]])/V3__67[[#This Row],[Estimated Value]])</f>
        <v>0.39257820243428615</v>
      </c>
      <c r="P1372" t="str">
        <f t="shared" si="21"/>
        <v>Above Estimate</v>
      </c>
    </row>
    <row r="1373" spans="1:16" x14ac:dyDescent="0.3">
      <c r="A1373" s="1">
        <v>41152</v>
      </c>
      <c r="B1373">
        <v>2012</v>
      </c>
      <c r="C1373" t="s">
        <v>17</v>
      </c>
      <c r="D1373">
        <v>125940</v>
      </c>
      <c r="E1373">
        <v>152000</v>
      </c>
      <c r="F1373" t="s">
        <v>13</v>
      </c>
      <c r="G1373" t="s">
        <v>14</v>
      </c>
      <c r="H1373">
        <v>3</v>
      </c>
      <c r="I1373">
        <v>3</v>
      </c>
      <c r="J1373">
        <v>1082</v>
      </c>
      <c r="K1373">
        <v>1.0219579999999999</v>
      </c>
      <c r="L1373" t="s">
        <v>25</v>
      </c>
      <c r="M1373">
        <f>V3__67[[#This Row],[Sale Price]]/V3__67[[#This Row],[carpet_area]]</f>
        <v>140.48059149722735</v>
      </c>
      <c r="N1373">
        <f>IF(OR(V3__67[[#This Row],[Estimated Value]]="",V3__67[[#This Row],[Estimated Value]]=0),"",V3__67[[#This Row],[Sale Price]]-V3__67[[#This Row],[Estimated Value]])</f>
        <v>26060</v>
      </c>
      <c r="O1373">
        <f>IF(OR(V3__67[[#This Row],[Estimated Value]]="",V3__67[[#This Row],[Estimated Value]]=0),"",(V3__67[[#This Row],[Sale Price]]-V3__67[[#This Row],[Estimated Value]])/V3__67[[#This Row],[Estimated Value]])</f>
        <v>0.20692393203112594</v>
      </c>
      <c r="P1373" t="str">
        <f t="shared" si="21"/>
        <v>Above Estimate</v>
      </c>
    </row>
    <row r="1374" spans="1:16" x14ac:dyDescent="0.3">
      <c r="A1374" s="1">
        <v>41152</v>
      </c>
      <c r="B1374">
        <v>2012</v>
      </c>
      <c r="C1374" t="s">
        <v>21</v>
      </c>
      <c r="D1374">
        <v>1801730</v>
      </c>
      <c r="E1374">
        <v>1625000</v>
      </c>
      <c r="F1374" t="s">
        <v>13</v>
      </c>
      <c r="G1374" t="s">
        <v>14</v>
      </c>
      <c r="H1374">
        <v>3</v>
      </c>
      <c r="I1374">
        <v>1</v>
      </c>
      <c r="J1374">
        <v>1078</v>
      </c>
      <c r="K1374">
        <v>1.0219579999999999</v>
      </c>
      <c r="L1374" t="s">
        <v>15</v>
      </c>
      <c r="M1374">
        <f>V3__67[[#This Row],[Sale Price]]/V3__67[[#This Row],[carpet_area]]</f>
        <v>1507.4211502782932</v>
      </c>
      <c r="N1374">
        <f>IF(OR(V3__67[[#This Row],[Estimated Value]]="",V3__67[[#This Row],[Estimated Value]]=0),"",V3__67[[#This Row],[Sale Price]]-V3__67[[#This Row],[Estimated Value]])</f>
        <v>-176730</v>
      </c>
      <c r="O1374">
        <f>IF(OR(V3__67[[#This Row],[Estimated Value]]="",V3__67[[#This Row],[Estimated Value]]=0),"",(V3__67[[#This Row],[Sale Price]]-V3__67[[#This Row],[Estimated Value]])/V3__67[[#This Row],[Estimated Value]])</f>
        <v>-9.8089058848995131E-2</v>
      </c>
      <c r="P1374" t="str">
        <f t="shared" si="21"/>
        <v>Below Estimate</v>
      </c>
    </row>
    <row r="1375" spans="1:16" x14ac:dyDescent="0.3">
      <c r="A1375" s="1">
        <v>41153</v>
      </c>
      <c r="B1375">
        <v>2012</v>
      </c>
      <c r="C1375" t="s">
        <v>12</v>
      </c>
      <c r="D1375">
        <v>146420</v>
      </c>
      <c r="E1375">
        <v>40000</v>
      </c>
      <c r="F1375" t="s">
        <v>23</v>
      </c>
      <c r="G1375" t="s">
        <v>24</v>
      </c>
      <c r="H1375">
        <v>6</v>
      </c>
      <c r="I1375">
        <v>6</v>
      </c>
      <c r="J1375">
        <v>1906</v>
      </c>
      <c r="K1375">
        <v>1.0219579999999999</v>
      </c>
      <c r="L1375" t="s">
        <v>15</v>
      </c>
      <c r="M1375">
        <f>V3__67[[#This Row],[Sale Price]]/V3__67[[#This Row],[carpet_area]]</f>
        <v>20.986358866736619</v>
      </c>
      <c r="N1375">
        <f>IF(OR(V3__67[[#This Row],[Estimated Value]]="",V3__67[[#This Row],[Estimated Value]]=0),"",V3__67[[#This Row],[Sale Price]]-V3__67[[#This Row],[Estimated Value]])</f>
        <v>-106420</v>
      </c>
      <c r="O1375">
        <f>IF(OR(V3__67[[#This Row],[Estimated Value]]="",V3__67[[#This Row],[Estimated Value]]=0),"",(V3__67[[#This Row],[Sale Price]]-V3__67[[#This Row],[Estimated Value]])/V3__67[[#This Row],[Estimated Value]])</f>
        <v>-0.72681327687474384</v>
      </c>
      <c r="P1375" t="str">
        <f t="shared" si="21"/>
        <v>Below Estimate</v>
      </c>
    </row>
    <row r="1376" spans="1:16" x14ac:dyDescent="0.3">
      <c r="A1376" s="1">
        <v>41153</v>
      </c>
      <c r="B1376">
        <v>2012</v>
      </c>
      <c r="C1376" t="s">
        <v>17</v>
      </c>
      <c r="D1376">
        <v>156350</v>
      </c>
      <c r="E1376">
        <v>152000</v>
      </c>
      <c r="F1376" t="s">
        <v>13</v>
      </c>
      <c r="G1376" t="s">
        <v>14</v>
      </c>
      <c r="H1376">
        <v>3</v>
      </c>
      <c r="I1376">
        <v>3</v>
      </c>
      <c r="J1376">
        <v>1051</v>
      </c>
      <c r="K1376">
        <v>1.0219579999999999</v>
      </c>
      <c r="L1376" t="s">
        <v>16</v>
      </c>
      <c r="M1376">
        <f>V3__67[[#This Row],[Sale Price]]/V3__67[[#This Row],[carpet_area]]</f>
        <v>144.62416745956233</v>
      </c>
      <c r="N1376">
        <f>IF(OR(V3__67[[#This Row],[Estimated Value]]="",V3__67[[#This Row],[Estimated Value]]=0),"",V3__67[[#This Row],[Sale Price]]-V3__67[[#This Row],[Estimated Value]])</f>
        <v>-4350</v>
      </c>
      <c r="O1376">
        <f>IF(OR(V3__67[[#This Row],[Estimated Value]]="",V3__67[[#This Row],[Estimated Value]]=0),"",(V3__67[[#This Row],[Sale Price]]-V3__67[[#This Row],[Estimated Value]])/V3__67[[#This Row],[Estimated Value]])</f>
        <v>-2.782219379597058E-2</v>
      </c>
      <c r="P1376" t="str">
        <f t="shared" si="21"/>
        <v>Below Estimate</v>
      </c>
    </row>
    <row r="1377" spans="1:16" x14ac:dyDescent="0.3">
      <c r="A1377" s="1">
        <v>41153</v>
      </c>
      <c r="B1377">
        <v>2012</v>
      </c>
      <c r="C1377" t="s">
        <v>21</v>
      </c>
      <c r="D1377">
        <v>1046920</v>
      </c>
      <c r="E1377">
        <v>1100000</v>
      </c>
      <c r="F1377" t="s">
        <v>13</v>
      </c>
      <c r="G1377" t="s">
        <v>14</v>
      </c>
      <c r="H1377">
        <v>3</v>
      </c>
      <c r="I1377">
        <v>3</v>
      </c>
      <c r="J1377">
        <v>943</v>
      </c>
      <c r="K1377">
        <v>1.0219579999999999</v>
      </c>
      <c r="L1377" t="s">
        <v>25</v>
      </c>
      <c r="M1377">
        <f>V3__67[[#This Row],[Sale Price]]/V3__67[[#This Row],[carpet_area]]</f>
        <v>1166.489925768823</v>
      </c>
      <c r="N1377">
        <f>IF(OR(V3__67[[#This Row],[Estimated Value]]="",V3__67[[#This Row],[Estimated Value]]=0),"",V3__67[[#This Row],[Sale Price]]-V3__67[[#This Row],[Estimated Value]])</f>
        <v>53080</v>
      </c>
      <c r="O1377">
        <f>IF(OR(V3__67[[#This Row],[Estimated Value]]="",V3__67[[#This Row],[Estimated Value]]=0),"",(V3__67[[#This Row],[Sale Price]]-V3__67[[#This Row],[Estimated Value]])/V3__67[[#This Row],[Estimated Value]])</f>
        <v>5.0701104191342224E-2</v>
      </c>
      <c r="P1377" t="str">
        <f t="shared" si="21"/>
        <v>Above Estimate</v>
      </c>
    </row>
    <row r="1378" spans="1:16" x14ac:dyDescent="0.3">
      <c r="A1378" s="1">
        <v>41155</v>
      </c>
      <c r="B1378">
        <v>2012</v>
      </c>
      <c r="C1378" t="s">
        <v>17</v>
      </c>
      <c r="D1378">
        <v>101180</v>
      </c>
      <c r="E1378">
        <v>45000</v>
      </c>
      <c r="F1378" t="s">
        <v>13</v>
      </c>
      <c r="G1378" t="s">
        <v>14</v>
      </c>
      <c r="H1378">
        <v>3</v>
      </c>
      <c r="I1378">
        <v>1</v>
      </c>
      <c r="J1378">
        <v>1082</v>
      </c>
      <c r="K1378">
        <v>1.0219579999999999</v>
      </c>
      <c r="L1378" t="s">
        <v>16</v>
      </c>
      <c r="M1378">
        <f>V3__67[[#This Row],[Sale Price]]/V3__67[[#This Row],[carpet_area]]</f>
        <v>41.58964879852126</v>
      </c>
      <c r="N1378">
        <f>IF(OR(V3__67[[#This Row],[Estimated Value]]="",V3__67[[#This Row],[Estimated Value]]=0),"",V3__67[[#This Row],[Sale Price]]-V3__67[[#This Row],[Estimated Value]])</f>
        <v>-56180</v>
      </c>
      <c r="O1378">
        <f>IF(OR(V3__67[[#This Row],[Estimated Value]]="",V3__67[[#This Row],[Estimated Value]]=0),"",(V3__67[[#This Row],[Sale Price]]-V3__67[[#This Row],[Estimated Value]])/V3__67[[#This Row],[Estimated Value]])</f>
        <v>-0.55524807274164856</v>
      </c>
      <c r="P1378" t="str">
        <f t="shared" si="21"/>
        <v>Below Estimate</v>
      </c>
    </row>
    <row r="1379" spans="1:16" x14ac:dyDescent="0.3">
      <c r="A1379" s="1">
        <v>41155</v>
      </c>
      <c r="B1379">
        <v>2012</v>
      </c>
      <c r="C1379" t="s">
        <v>12</v>
      </c>
      <c r="D1379">
        <v>143390</v>
      </c>
      <c r="E1379">
        <v>153000</v>
      </c>
      <c r="F1379" t="s">
        <v>19</v>
      </c>
      <c r="G1379" t="s">
        <v>20</v>
      </c>
      <c r="H1379">
        <v>4</v>
      </c>
      <c r="I1379">
        <v>2</v>
      </c>
      <c r="J1379">
        <v>1347</v>
      </c>
      <c r="K1379">
        <v>1.0219579999999999</v>
      </c>
      <c r="L1379" t="s">
        <v>15</v>
      </c>
      <c r="M1379">
        <f>V3__67[[#This Row],[Sale Price]]/V3__67[[#This Row],[carpet_area]]</f>
        <v>113.58574610244989</v>
      </c>
      <c r="N1379">
        <f>IF(OR(V3__67[[#This Row],[Estimated Value]]="",V3__67[[#This Row],[Estimated Value]]=0),"",V3__67[[#This Row],[Sale Price]]-V3__67[[#This Row],[Estimated Value]])</f>
        <v>9610</v>
      </c>
      <c r="O1379">
        <f>IF(OR(V3__67[[#This Row],[Estimated Value]]="",V3__67[[#This Row],[Estimated Value]]=0),"",(V3__67[[#This Row],[Sale Price]]-V3__67[[#This Row],[Estimated Value]])/V3__67[[#This Row],[Estimated Value]])</f>
        <v>6.7020015342771466E-2</v>
      </c>
      <c r="P1379" t="str">
        <f t="shared" si="21"/>
        <v>Above Estimate</v>
      </c>
    </row>
    <row r="1380" spans="1:16" x14ac:dyDescent="0.3">
      <c r="A1380" s="1">
        <v>41155</v>
      </c>
      <c r="B1380">
        <v>2012</v>
      </c>
      <c r="C1380" t="s">
        <v>30</v>
      </c>
      <c r="D1380">
        <v>613060</v>
      </c>
      <c r="E1380">
        <v>955000</v>
      </c>
      <c r="F1380" t="s">
        <v>13</v>
      </c>
      <c r="G1380" t="s">
        <v>14</v>
      </c>
      <c r="H1380">
        <v>3</v>
      </c>
      <c r="I1380">
        <v>2</v>
      </c>
      <c r="J1380">
        <v>970</v>
      </c>
      <c r="K1380">
        <v>1.0219579999999999</v>
      </c>
      <c r="L1380" t="s">
        <v>16</v>
      </c>
      <c r="M1380">
        <f>V3__67[[#This Row],[Sale Price]]/V3__67[[#This Row],[carpet_area]]</f>
        <v>984.53608247422676</v>
      </c>
      <c r="N1380">
        <f>IF(OR(V3__67[[#This Row],[Estimated Value]]="",V3__67[[#This Row],[Estimated Value]]=0),"",V3__67[[#This Row],[Sale Price]]-V3__67[[#This Row],[Estimated Value]])</f>
        <v>341940</v>
      </c>
      <c r="O1380">
        <f>IF(OR(V3__67[[#This Row],[Estimated Value]]="",V3__67[[#This Row],[Estimated Value]]=0),"",(V3__67[[#This Row],[Sale Price]]-V3__67[[#This Row],[Estimated Value]])/V3__67[[#This Row],[Estimated Value]])</f>
        <v>0.55775943627051183</v>
      </c>
      <c r="P1380" t="str">
        <f t="shared" si="21"/>
        <v>Above Estimate</v>
      </c>
    </row>
    <row r="1381" spans="1:16" x14ac:dyDescent="0.3">
      <c r="A1381" s="1">
        <v>41159</v>
      </c>
      <c r="B1381">
        <v>2012</v>
      </c>
      <c r="C1381" t="s">
        <v>30</v>
      </c>
      <c r="D1381">
        <v>439260</v>
      </c>
      <c r="E1381">
        <v>636500</v>
      </c>
      <c r="F1381" t="s">
        <v>13</v>
      </c>
      <c r="G1381" t="s">
        <v>14</v>
      </c>
      <c r="H1381">
        <v>3</v>
      </c>
      <c r="I1381">
        <v>1</v>
      </c>
      <c r="J1381">
        <v>950</v>
      </c>
      <c r="K1381">
        <v>1.0219579999999999</v>
      </c>
      <c r="L1381" t="s">
        <v>15</v>
      </c>
      <c r="M1381">
        <f>V3__67[[#This Row],[Sale Price]]/V3__67[[#This Row],[carpet_area]]</f>
        <v>670</v>
      </c>
      <c r="N1381">
        <f>IF(OR(V3__67[[#This Row],[Estimated Value]]="",V3__67[[#This Row],[Estimated Value]]=0),"",V3__67[[#This Row],[Sale Price]]-V3__67[[#This Row],[Estimated Value]])</f>
        <v>197240</v>
      </c>
      <c r="O1381">
        <f>IF(OR(V3__67[[#This Row],[Estimated Value]]="",V3__67[[#This Row],[Estimated Value]]=0),"",(V3__67[[#This Row],[Sale Price]]-V3__67[[#This Row],[Estimated Value]])/V3__67[[#This Row],[Estimated Value]])</f>
        <v>0.4490279105768793</v>
      </c>
      <c r="P1381" t="str">
        <f t="shared" si="21"/>
        <v>Above Estimate</v>
      </c>
    </row>
    <row r="1382" spans="1:16" x14ac:dyDescent="0.3">
      <c r="A1382" s="1">
        <v>41159</v>
      </c>
      <c r="B1382">
        <v>2012</v>
      </c>
      <c r="C1382" t="s">
        <v>12</v>
      </c>
      <c r="D1382">
        <v>145190</v>
      </c>
      <c r="E1382">
        <v>158000</v>
      </c>
      <c r="F1382" t="s">
        <v>13</v>
      </c>
      <c r="G1382" t="s">
        <v>14</v>
      </c>
      <c r="H1382">
        <v>3</v>
      </c>
      <c r="I1382">
        <v>1</v>
      </c>
      <c r="J1382">
        <v>974</v>
      </c>
      <c r="K1382">
        <v>1.0219579999999999</v>
      </c>
      <c r="L1382" t="s">
        <v>25</v>
      </c>
      <c r="M1382">
        <f>V3__67[[#This Row],[Sale Price]]/V3__67[[#This Row],[carpet_area]]</f>
        <v>162.21765913757702</v>
      </c>
      <c r="N1382">
        <f>IF(OR(V3__67[[#This Row],[Estimated Value]]="",V3__67[[#This Row],[Estimated Value]]=0),"",V3__67[[#This Row],[Sale Price]]-V3__67[[#This Row],[Estimated Value]])</f>
        <v>12810</v>
      </c>
      <c r="O1382">
        <f>IF(OR(V3__67[[#This Row],[Estimated Value]]="",V3__67[[#This Row],[Estimated Value]]=0),"",(V3__67[[#This Row],[Sale Price]]-V3__67[[#This Row],[Estimated Value]])/V3__67[[#This Row],[Estimated Value]])</f>
        <v>8.8229216888215445E-2</v>
      </c>
      <c r="P1382" t="str">
        <f t="shared" si="21"/>
        <v>Above Estimate</v>
      </c>
    </row>
    <row r="1383" spans="1:16" x14ac:dyDescent="0.3">
      <c r="A1383" s="1">
        <v>41161</v>
      </c>
      <c r="B1383">
        <v>2012</v>
      </c>
      <c r="C1383" t="s">
        <v>26</v>
      </c>
      <c r="D1383">
        <v>439740</v>
      </c>
      <c r="E1383">
        <v>588000</v>
      </c>
      <c r="F1383" t="s">
        <v>13</v>
      </c>
      <c r="G1383" t="s">
        <v>14</v>
      </c>
      <c r="H1383">
        <v>3</v>
      </c>
      <c r="I1383">
        <v>1</v>
      </c>
      <c r="J1383">
        <v>1011</v>
      </c>
      <c r="K1383">
        <v>1.0219579999999999</v>
      </c>
      <c r="L1383" t="s">
        <v>22</v>
      </c>
      <c r="M1383">
        <f>V3__67[[#This Row],[Sale Price]]/V3__67[[#This Row],[carpet_area]]</f>
        <v>581.60237388724033</v>
      </c>
      <c r="N1383">
        <f>IF(OR(V3__67[[#This Row],[Estimated Value]]="",V3__67[[#This Row],[Estimated Value]]=0),"",V3__67[[#This Row],[Sale Price]]-V3__67[[#This Row],[Estimated Value]])</f>
        <v>148260</v>
      </c>
      <c r="O1383">
        <f>IF(OR(V3__67[[#This Row],[Estimated Value]]="",V3__67[[#This Row],[Estimated Value]]=0),"",(V3__67[[#This Row],[Sale Price]]-V3__67[[#This Row],[Estimated Value]])/V3__67[[#This Row],[Estimated Value]])</f>
        <v>0.33715377268385865</v>
      </c>
      <c r="P1383" t="str">
        <f t="shared" si="21"/>
        <v>Above Estimate</v>
      </c>
    </row>
    <row r="1384" spans="1:16" x14ac:dyDescent="0.3">
      <c r="A1384" s="1">
        <v>41162</v>
      </c>
      <c r="B1384">
        <v>2012</v>
      </c>
      <c r="C1384" t="s">
        <v>21</v>
      </c>
      <c r="D1384">
        <v>1194410</v>
      </c>
      <c r="E1384">
        <v>1495000</v>
      </c>
      <c r="F1384" t="s">
        <v>13</v>
      </c>
      <c r="G1384" t="s">
        <v>14</v>
      </c>
      <c r="H1384">
        <v>3</v>
      </c>
      <c r="I1384">
        <v>1</v>
      </c>
      <c r="J1384">
        <v>1085</v>
      </c>
      <c r="K1384">
        <v>1.0219579999999999</v>
      </c>
      <c r="L1384" t="s">
        <v>15</v>
      </c>
      <c r="M1384">
        <f>V3__67[[#This Row],[Sale Price]]/V3__67[[#This Row],[carpet_area]]</f>
        <v>1377.8801843317972</v>
      </c>
      <c r="N1384">
        <f>IF(OR(V3__67[[#This Row],[Estimated Value]]="",V3__67[[#This Row],[Estimated Value]]=0),"",V3__67[[#This Row],[Sale Price]]-V3__67[[#This Row],[Estimated Value]])</f>
        <v>300590</v>
      </c>
      <c r="O1384">
        <f>IF(OR(V3__67[[#This Row],[Estimated Value]]="",V3__67[[#This Row],[Estimated Value]]=0),"",(V3__67[[#This Row],[Sale Price]]-V3__67[[#This Row],[Estimated Value]])/V3__67[[#This Row],[Estimated Value]])</f>
        <v>0.25166400147353085</v>
      </c>
      <c r="P1384" t="str">
        <f t="shared" si="21"/>
        <v>Above Estimate</v>
      </c>
    </row>
    <row r="1385" spans="1:16" x14ac:dyDescent="0.3">
      <c r="A1385" s="1">
        <v>41165</v>
      </c>
      <c r="B1385">
        <v>2012</v>
      </c>
      <c r="C1385" t="s">
        <v>12</v>
      </c>
      <c r="D1385">
        <v>96610</v>
      </c>
      <c r="E1385">
        <v>40000</v>
      </c>
      <c r="F1385" t="s">
        <v>13</v>
      </c>
      <c r="G1385" t="s">
        <v>14</v>
      </c>
      <c r="H1385">
        <v>3</v>
      </c>
      <c r="I1385">
        <v>2</v>
      </c>
      <c r="J1385">
        <v>957</v>
      </c>
      <c r="K1385">
        <v>1.0219579999999999</v>
      </c>
      <c r="L1385" t="s">
        <v>16</v>
      </c>
      <c r="M1385">
        <f>V3__67[[#This Row],[Sale Price]]/V3__67[[#This Row],[carpet_area]]</f>
        <v>41.797283176593524</v>
      </c>
      <c r="N1385">
        <f>IF(OR(V3__67[[#This Row],[Estimated Value]]="",V3__67[[#This Row],[Estimated Value]]=0),"",V3__67[[#This Row],[Sale Price]]-V3__67[[#This Row],[Estimated Value]])</f>
        <v>-56610</v>
      </c>
      <c r="O1385">
        <f>IF(OR(V3__67[[#This Row],[Estimated Value]]="",V3__67[[#This Row],[Estimated Value]]=0),"",(V3__67[[#This Row],[Sale Price]]-V3__67[[#This Row],[Estimated Value]])/V3__67[[#This Row],[Estimated Value]])</f>
        <v>-0.58596418590208055</v>
      </c>
      <c r="P1385" t="str">
        <f t="shared" si="21"/>
        <v>Below Estimate</v>
      </c>
    </row>
    <row r="1386" spans="1:16" x14ac:dyDescent="0.3">
      <c r="A1386" s="1">
        <v>41165</v>
      </c>
      <c r="B1386">
        <v>2012</v>
      </c>
      <c r="C1386" t="s">
        <v>17</v>
      </c>
      <c r="D1386">
        <v>173400</v>
      </c>
      <c r="E1386">
        <v>50000</v>
      </c>
      <c r="F1386" t="s">
        <v>19</v>
      </c>
      <c r="G1386" t="s">
        <v>20</v>
      </c>
      <c r="H1386">
        <v>4</v>
      </c>
      <c r="I1386">
        <v>2</v>
      </c>
      <c r="J1386">
        <v>1364</v>
      </c>
      <c r="K1386">
        <v>1.0219579999999999</v>
      </c>
      <c r="L1386" t="s">
        <v>25</v>
      </c>
      <c r="M1386">
        <f>V3__67[[#This Row],[Sale Price]]/V3__67[[#This Row],[carpet_area]]</f>
        <v>36.656891495601172</v>
      </c>
      <c r="N1386">
        <f>IF(OR(V3__67[[#This Row],[Estimated Value]]="",V3__67[[#This Row],[Estimated Value]]=0),"",V3__67[[#This Row],[Sale Price]]-V3__67[[#This Row],[Estimated Value]])</f>
        <v>-123400</v>
      </c>
      <c r="O1386">
        <f>IF(OR(V3__67[[#This Row],[Estimated Value]]="",V3__67[[#This Row],[Estimated Value]]=0),"",(V3__67[[#This Row],[Sale Price]]-V3__67[[#This Row],[Estimated Value]])/V3__67[[#This Row],[Estimated Value]])</f>
        <v>-0.71164936562860437</v>
      </c>
      <c r="P1386" t="str">
        <f t="shared" si="21"/>
        <v>Below Estimate</v>
      </c>
    </row>
    <row r="1387" spans="1:16" x14ac:dyDescent="0.3">
      <c r="A1387" s="1">
        <v>41165</v>
      </c>
      <c r="B1387">
        <v>2012</v>
      </c>
      <c r="C1387" t="s">
        <v>12</v>
      </c>
      <c r="D1387">
        <v>101670</v>
      </c>
      <c r="E1387">
        <v>92000</v>
      </c>
      <c r="F1387" t="s">
        <v>13</v>
      </c>
      <c r="G1387" t="s">
        <v>14</v>
      </c>
      <c r="H1387">
        <v>3</v>
      </c>
      <c r="I1387">
        <v>1</v>
      </c>
      <c r="J1387">
        <v>961</v>
      </c>
      <c r="K1387">
        <v>1.0219579999999999</v>
      </c>
      <c r="L1387" t="s">
        <v>16</v>
      </c>
      <c r="M1387">
        <f>V3__67[[#This Row],[Sale Price]]/V3__67[[#This Row],[carpet_area]]</f>
        <v>95.733610822060356</v>
      </c>
      <c r="N1387">
        <f>IF(OR(V3__67[[#This Row],[Estimated Value]]="",V3__67[[#This Row],[Estimated Value]]=0),"",V3__67[[#This Row],[Sale Price]]-V3__67[[#This Row],[Estimated Value]])</f>
        <v>-9670</v>
      </c>
      <c r="O1387">
        <f>IF(OR(V3__67[[#This Row],[Estimated Value]]="",V3__67[[#This Row],[Estimated Value]]=0),"",(V3__67[[#This Row],[Sale Price]]-V3__67[[#This Row],[Estimated Value]])/V3__67[[#This Row],[Estimated Value]])</f>
        <v>-9.5111635684075935E-2</v>
      </c>
      <c r="P1387" t="str">
        <f t="shared" si="21"/>
        <v>Below Estimate</v>
      </c>
    </row>
    <row r="1388" spans="1:16" x14ac:dyDescent="0.3">
      <c r="A1388" s="1">
        <v>41167</v>
      </c>
      <c r="B1388">
        <v>2012</v>
      </c>
      <c r="C1388" t="s">
        <v>26</v>
      </c>
      <c r="D1388">
        <v>225330</v>
      </c>
      <c r="E1388">
        <v>340000</v>
      </c>
      <c r="F1388" t="s">
        <v>13</v>
      </c>
      <c r="G1388" t="s">
        <v>14</v>
      </c>
      <c r="H1388">
        <v>3</v>
      </c>
      <c r="I1388">
        <v>1</v>
      </c>
      <c r="J1388">
        <v>947</v>
      </c>
      <c r="K1388">
        <v>1.0219579999999999</v>
      </c>
      <c r="L1388" t="s">
        <v>25</v>
      </c>
      <c r="M1388">
        <f>V3__67[[#This Row],[Sale Price]]/V3__67[[#This Row],[carpet_area]]</f>
        <v>359.0285110876452</v>
      </c>
      <c r="N1388">
        <f>IF(OR(V3__67[[#This Row],[Estimated Value]]="",V3__67[[#This Row],[Estimated Value]]=0),"",V3__67[[#This Row],[Sale Price]]-V3__67[[#This Row],[Estimated Value]])</f>
        <v>114670</v>
      </c>
      <c r="O1388">
        <f>IF(OR(V3__67[[#This Row],[Estimated Value]]="",V3__67[[#This Row],[Estimated Value]]=0),"",(V3__67[[#This Row],[Sale Price]]-V3__67[[#This Row],[Estimated Value]])/V3__67[[#This Row],[Estimated Value]])</f>
        <v>0.50889806062219856</v>
      </c>
      <c r="P1388" t="str">
        <f t="shared" si="21"/>
        <v>Above Estimate</v>
      </c>
    </row>
    <row r="1389" spans="1:16" x14ac:dyDescent="0.3">
      <c r="A1389" s="1">
        <v>41168</v>
      </c>
      <c r="B1389">
        <v>2012</v>
      </c>
      <c r="C1389" t="s">
        <v>21</v>
      </c>
      <c r="D1389">
        <v>440790</v>
      </c>
      <c r="E1389">
        <v>425000</v>
      </c>
      <c r="F1389" t="s">
        <v>13</v>
      </c>
      <c r="G1389" t="s">
        <v>14</v>
      </c>
      <c r="H1389">
        <v>3</v>
      </c>
      <c r="I1389">
        <v>3</v>
      </c>
      <c r="J1389">
        <v>956</v>
      </c>
      <c r="K1389">
        <v>1.0219579999999999</v>
      </c>
      <c r="L1389" t="s">
        <v>25</v>
      </c>
      <c r="M1389">
        <f>V3__67[[#This Row],[Sale Price]]/V3__67[[#This Row],[carpet_area]]</f>
        <v>444.56066945606693</v>
      </c>
      <c r="N1389">
        <f>IF(OR(V3__67[[#This Row],[Estimated Value]]="",V3__67[[#This Row],[Estimated Value]]=0),"",V3__67[[#This Row],[Sale Price]]-V3__67[[#This Row],[Estimated Value]])</f>
        <v>-15790</v>
      </c>
      <c r="O1389">
        <f>IF(OR(V3__67[[#This Row],[Estimated Value]]="",V3__67[[#This Row],[Estimated Value]]=0),"",(V3__67[[#This Row],[Sale Price]]-V3__67[[#This Row],[Estimated Value]])/V3__67[[#This Row],[Estimated Value]])</f>
        <v>-3.5822046779645636E-2</v>
      </c>
      <c r="P1389" t="str">
        <f t="shared" si="21"/>
        <v>Below Estimate</v>
      </c>
    </row>
    <row r="1390" spans="1:16" x14ac:dyDescent="0.3">
      <c r="A1390" s="1">
        <v>41169</v>
      </c>
      <c r="B1390">
        <v>2012</v>
      </c>
      <c r="C1390" t="s">
        <v>21</v>
      </c>
      <c r="D1390">
        <v>673260</v>
      </c>
      <c r="E1390">
        <v>700000</v>
      </c>
      <c r="F1390" t="s">
        <v>13</v>
      </c>
      <c r="G1390" t="s">
        <v>14</v>
      </c>
      <c r="H1390">
        <v>3</v>
      </c>
      <c r="I1390">
        <v>2</v>
      </c>
      <c r="J1390">
        <v>949</v>
      </c>
      <c r="K1390">
        <v>1.0219579999999999</v>
      </c>
      <c r="L1390" t="s">
        <v>15</v>
      </c>
      <c r="M1390">
        <f>V3__67[[#This Row],[Sale Price]]/V3__67[[#This Row],[carpet_area]]</f>
        <v>737.6185458377239</v>
      </c>
      <c r="N1390">
        <f>IF(OR(V3__67[[#This Row],[Estimated Value]]="",V3__67[[#This Row],[Estimated Value]]=0),"",V3__67[[#This Row],[Sale Price]]-V3__67[[#This Row],[Estimated Value]])</f>
        <v>26740</v>
      </c>
      <c r="O1390">
        <f>IF(OR(V3__67[[#This Row],[Estimated Value]]="",V3__67[[#This Row],[Estimated Value]]=0),"",(V3__67[[#This Row],[Sale Price]]-V3__67[[#This Row],[Estimated Value]])/V3__67[[#This Row],[Estimated Value]])</f>
        <v>3.9717196922437095E-2</v>
      </c>
      <c r="P1390" t="str">
        <f t="shared" si="21"/>
        <v>Above Estimate</v>
      </c>
    </row>
    <row r="1391" spans="1:16" x14ac:dyDescent="0.3">
      <c r="A1391" s="1">
        <v>41169</v>
      </c>
      <c r="B1391">
        <v>2012</v>
      </c>
      <c r="C1391" t="s">
        <v>12</v>
      </c>
      <c r="D1391">
        <v>105480</v>
      </c>
      <c r="E1391">
        <v>39400</v>
      </c>
      <c r="F1391" t="s">
        <v>23</v>
      </c>
      <c r="G1391" t="s">
        <v>24</v>
      </c>
      <c r="H1391">
        <v>6</v>
      </c>
      <c r="I1391">
        <v>4</v>
      </c>
      <c r="J1391">
        <v>1910</v>
      </c>
      <c r="K1391">
        <v>1.0219579999999999</v>
      </c>
      <c r="L1391" t="s">
        <v>16</v>
      </c>
      <c r="M1391">
        <f>V3__67[[#This Row],[Sale Price]]/V3__67[[#This Row],[carpet_area]]</f>
        <v>20.6282722513089</v>
      </c>
      <c r="N1391">
        <f>IF(OR(V3__67[[#This Row],[Estimated Value]]="",V3__67[[#This Row],[Estimated Value]]=0),"",V3__67[[#This Row],[Sale Price]]-V3__67[[#This Row],[Estimated Value]])</f>
        <v>-66080</v>
      </c>
      <c r="O1391">
        <f>IF(OR(V3__67[[#This Row],[Estimated Value]]="",V3__67[[#This Row],[Estimated Value]]=0),"",(V3__67[[#This Row],[Sale Price]]-V3__67[[#This Row],[Estimated Value]])/V3__67[[#This Row],[Estimated Value]])</f>
        <v>-0.62646947288585508</v>
      </c>
      <c r="P1391" t="str">
        <f t="shared" si="21"/>
        <v>Below Estimate</v>
      </c>
    </row>
    <row r="1392" spans="1:16" x14ac:dyDescent="0.3">
      <c r="A1392" s="1">
        <v>41172</v>
      </c>
      <c r="B1392">
        <v>2012</v>
      </c>
      <c r="C1392" t="s">
        <v>30</v>
      </c>
      <c r="D1392">
        <v>518800</v>
      </c>
      <c r="E1392">
        <v>685000</v>
      </c>
      <c r="F1392" t="s">
        <v>13</v>
      </c>
      <c r="G1392" t="s">
        <v>14</v>
      </c>
      <c r="H1392">
        <v>3</v>
      </c>
      <c r="I1392">
        <v>2</v>
      </c>
      <c r="J1392">
        <v>989</v>
      </c>
      <c r="K1392">
        <v>1.0219579999999999</v>
      </c>
      <c r="L1392" t="s">
        <v>15</v>
      </c>
      <c r="M1392">
        <f>V3__67[[#This Row],[Sale Price]]/V3__67[[#This Row],[carpet_area]]</f>
        <v>692.618806875632</v>
      </c>
      <c r="N1392">
        <f>IF(OR(V3__67[[#This Row],[Estimated Value]]="",V3__67[[#This Row],[Estimated Value]]=0),"",V3__67[[#This Row],[Sale Price]]-V3__67[[#This Row],[Estimated Value]])</f>
        <v>166200</v>
      </c>
      <c r="O1392">
        <f>IF(OR(V3__67[[#This Row],[Estimated Value]]="",V3__67[[#This Row],[Estimated Value]]=0),"",(V3__67[[#This Row],[Sale Price]]-V3__67[[#This Row],[Estimated Value]])/V3__67[[#This Row],[Estimated Value]])</f>
        <v>0.32035466461063994</v>
      </c>
      <c r="P1392" t="str">
        <f t="shared" si="21"/>
        <v>Above Estimate</v>
      </c>
    </row>
    <row r="1393" spans="1:16" x14ac:dyDescent="0.3">
      <c r="A1393" s="1">
        <v>41175</v>
      </c>
      <c r="B1393">
        <v>2012</v>
      </c>
      <c r="C1393" t="s">
        <v>26</v>
      </c>
      <c r="D1393">
        <v>376180</v>
      </c>
      <c r="E1393">
        <v>450000</v>
      </c>
      <c r="F1393" t="s">
        <v>13</v>
      </c>
      <c r="G1393" t="s">
        <v>14</v>
      </c>
      <c r="H1393">
        <v>3</v>
      </c>
      <c r="I1393">
        <v>1</v>
      </c>
      <c r="J1393">
        <v>963</v>
      </c>
      <c r="K1393">
        <v>1.0219579999999999</v>
      </c>
      <c r="L1393" t="s">
        <v>15</v>
      </c>
      <c r="M1393">
        <f>V3__67[[#This Row],[Sale Price]]/V3__67[[#This Row],[carpet_area]]</f>
        <v>467.28971962616822</v>
      </c>
      <c r="N1393">
        <f>IF(OR(V3__67[[#This Row],[Estimated Value]]="",V3__67[[#This Row],[Estimated Value]]=0),"",V3__67[[#This Row],[Sale Price]]-V3__67[[#This Row],[Estimated Value]])</f>
        <v>73820</v>
      </c>
      <c r="O1393">
        <f>IF(OR(V3__67[[#This Row],[Estimated Value]]="",V3__67[[#This Row],[Estimated Value]]=0),"",(V3__67[[#This Row],[Sale Price]]-V3__67[[#This Row],[Estimated Value]])/V3__67[[#This Row],[Estimated Value]])</f>
        <v>0.19623584454250625</v>
      </c>
      <c r="P1393" t="str">
        <f t="shared" si="21"/>
        <v>Above Estimate</v>
      </c>
    </row>
    <row r="1394" spans="1:16" x14ac:dyDescent="0.3">
      <c r="A1394" s="1">
        <v>41175</v>
      </c>
      <c r="B1394">
        <v>2012</v>
      </c>
      <c r="C1394" t="s">
        <v>30</v>
      </c>
      <c r="D1394">
        <v>450440</v>
      </c>
      <c r="E1394">
        <v>270000</v>
      </c>
      <c r="F1394" t="s">
        <v>23</v>
      </c>
      <c r="G1394" t="s">
        <v>24</v>
      </c>
      <c r="H1394">
        <v>6</v>
      </c>
      <c r="I1394">
        <v>6</v>
      </c>
      <c r="J1394">
        <v>1865</v>
      </c>
      <c r="K1394">
        <v>1.0219579999999999</v>
      </c>
      <c r="L1394" t="s">
        <v>16</v>
      </c>
      <c r="M1394">
        <f>V3__67[[#This Row],[Sale Price]]/V3__67[[#This Row],[carpet_area]]</f>
        <v>144.7721179624665</v>
      </c>
      <c r="N1394">
        <f>IF(OR(V3__67[[#This Row],[Estimated Value]]="",V3__67[[#This Row],[Estimated Value]]=0),"",V3__67[[#This Row],[Sale Price]]-V3__67[[#This Row],[Estimated Value]])</f>
        <v>-180440</v>
      </c>
      <c r="O1394">
        <f>IF(OR(V3__67[[#This Row],[Estimated Value]]="",V3__67[[#This Row],[Estimated Value]]=0),"",(V3__67[[#This Row],[Sale Price]]-V3__67[[#This Row],[Estimated Value]])/V3__67[[#This Row],[Estimated Value]])</f>
        <v>-0.40058609359737146</v>
      </c>
      <c r="P1394" t="str">
        <f t="shared" si="21"/>
        <v>Below Estimate</v>
      </c>
    </row>
    <row r="1395" spans="1:16" x14ac:dyDescent="0.3">
      <c r="A1395" s="1">
        <v>41176</v>
      </c>
      <c r="B1395">
        <v>2012</v>
      </c>
      <c r="C1395" t="s">
        <v>30</v>
      </c>
      <c r="D1395">
        <v>676240</v>
      </c>
      <c r="E1395">
        <v>735000</v>
      </c>
      <c r="F1395" t="s">
        <v>13</v>
      </c>
      <c r="G1395" t="s">
        <v>14</v>
      </c>
      <c r="H1395">
        <v>3</v>
      </c>
      <c r="I1395">
        <v>1</v>
      </c>
      <c r="J1395">
        <v>931</v>
      </c>
      <c r="K1395">
        <v>1.0219579999999999</v>
      </c>
      <c r="L1395" t="s">
        <v>22</v>
      </c>
      <c r="M1395">
        <f>V3__67[[#This Row],[Sale Price]]/V3__67[[#This Row],[carpet_area]]</f>
        <v>789.47368421052636</v>
      </c>
      <c r="N1395">
        <f>IF(OR(V3__67[[#This Row],[Estimated Value]]="",V3__67[[#This Row],[Estimated Value]]=0),"",V3__67[[#This Row],[Sale Price]]-V3__67[[#This Row],[Estimated Value]])</f>
        <v>58760</v>
      </c>
      <c r="O1395">
        <f>IF(OR(V3__67[[#This Row],[Estimated Value]]="",V3__67[[#This Row],[Estimated Value]]=0),"",(V3__67[[#This Row],[Sale Price]]-V3__67[[#This Row],[Estimated Value]])/V3__67[[#This Row],[Estimated Value]])</f>
        <v>8.6892227611498882E-2</v>
      </c>
      <c r="P1395" t="str">
        <f t="shared" si="21"/>
        <v>Above Estimate</v>
      </c>
    </row>
    <row r="1396" spans="1:16" x14ac:dyDescent="0.3">
      <c r="A1396" s="1">
        <v>41176</v>
      </c>
      <c r="B1396">
        <v>2012</v>
      </c>
      <c r="C1396" t="s">
        <v>12</v>
      </c>
      <c r="D1396">
        <v>125670</v>
      </c>
      <c r="E1396">
        <v>127500</v>
      </c>
      <c r="F1396" t="s">
        <v>13</v>
      </c>
      <c r="G1396" t="s">
        <v>14</v>
      </c>
      <c r="H1396">
        <v>3</v>
      </c>
      <c r="I1396">
        <v>3</v>
      </c>
      <c r="J1396">
        <v>1034</v>
      </c>
      <c r="K1396">
        <v>1.0219579999999999</v>
      </c>
      <c r="L1396" t="s">
        <v>16</v>
      </c>
      <c r="M1396">
        <f>V3__67[[#This Row],[Sale Price]]/V3__67[[#This Row],[carpet_area]]</f>
        <v>123.30754352030948</v>
      </c>
      <c r="N1396">
        <f>IF(OR(V3__67[[#This Row],[Estimated Value]]="",V3__67[[#This Row],[Estimated Value]]=0),"",V3__67[[#This Row],[Sale Price]]-V3__67[[#This Row],[Estimated Value]])</f>
        <v>1830</v>
      </c>
      <c r="O1396">
        <f>IF(OR(V3__67[[#This Row],[Estimated Value]]="",V3__67[[#This Row],[Estimated Value]]=0),"",(V3__67[[#This Row],[Sale Price]]-V3__67[[#This Row],[Estimated Value]])/V3__67[[#This Row],[Estimated Value]])</f>
        <v>1.4561947958940081E-2</v>
      </c>
      <c r="P1396" t="str">
        <f t="shared" si="21"/>
        <v>Above Estimate</v>
      </c>
    </row>
    <row r="1397" spans="1:16" x14ac:dyDescent="0.3">
      <c r="A1397" s="1">
        <v>41179</v>
      </c>
      <c r="B1397">
        <v>2012</v>
      </c>
      <c r="C1397" t="s">
        <v>17</v>
      </c>
      <c r="D1397">
        <v>154120</v>
      </c>
      <c r="E1397">
        <v>153500</v>
      </c>
      <c r="F1397" t="s">
        <v>13</v>
      </c>
      <c r="G1397" t="s">
        <v>14</v>
      </c>
      <c r="H1397">
        <v>3</v>
      </c>
      <c r="I1397">
        <v>2</v>
      </c>
      <c r="J1397">
        <v>925</v>
      </c>
      <c r="K1397">
        <v>1.0219579999999999</v>
      </c>
      <c r="L1397" t="s">
        <v>16</v>
      </c>
      <c r="M1397">
        <f>V3__67[[#This Row],[Sale Price]]/V3__67[[#This Row],[carpet_area]]</f>
        <v>165.94594594594594</v>
      </c>
      <c r="N1397">
        <f>IF(OR(V3__67[[#This Row],[Estimated Value]]="",V3__67[[#This Row],[Estimated Value]]=0),"",V3__67[[#This Row],[Sale Price]]-V3__67[[#This Row],[Estimated Value]])</f>
        <v>-620</v>
      </c>
      <c r="O1397">
        <f>IF(OR(V3__67[[#This Row],[Estimated Value]]="",V3__67[[#This Row],[Estimated Value]]=0),"",(V3__67[[#This Row],[Sale Price]]-V3__67[[#This Row],[Estimated Value]])/V3__67[[#This Row],[Estimated Value]])</f>
        <v>-4.0228393459641838E-3</v>
      </c>
      <c r="P1397" t="str">
        <f t="shared" si="21"/>
        <v>Below Estimate</v>
      </c>
    </row>
    <row r="1398" spans="1:16" x14ac:dyDescent="0.3">
      <c r="A1398" s="1">
        <v>41179</v>
      </c>
      <c r="B1398">
        <v>2012</v>
      </c>
      <c r="C1398" t="s">
        <v>21</v>
      </c>
      <c r="D1398">
        <v>610540</v>
      </c>
      <c r="E1398">
        <v>810000</v>
      </c>
      <c r="F1398" t="s">
        <v>13</v>
      </c>
      <c r="G1398" t="s">
        <v>14</v>
      </c>
      <c r="H1398">
        <v>3</v>
      </c>
      <c r="I1398">
        <v>1</v>
      </c>
      <c r="J1398">
        <v>1025</v>
      </c>
      <c r="K1398">
        <v>1.0219579999999999</v>
      </c>
      <c r="L1398" t="s">
        <v>22</v>
      </c>
      <c r="M1398">
        <f>V3__67[[#This Row],[Sale Price]]/V3__67[[#This Row],[carpet_area]]</f>
        <v>790.2439024390244</v>
      </c>
      <c r="N1398">
        <f>IF(OR(V3__67[[#This Row],[Estimated Value]]="",V3__67[[#This Row],[Estimated Value]]=0),"",V3__67[[#This Row],[Sale Price]]-V3__67[[#This Row],[Estimated Value]])</f>
        <v>199460</v>
      </c>
      <c r="O1398">
        <f>IF(OR(V3__67[[#This Row],[Estimated Value]]="",V3__67[[#This Row],[Estimated Value]]=0),"",(V3__67[[#This Row],[Sale Price]]-V3__67[[#This Row],[Estimated Value]])/V3__67[[#This Row],[Estimated Value]])</f>
        <v>0.32669440167720376</v>
      </c>
      <c r="P1398" t="str">
        <f t="shared" si="21"/>
        <v>Above Estimate</v>
      </c>
    </row>
    <row r="1399" spans="1:16" x14ac:dyDescent="0.3">
      <c r="A1399" s="1">
        <v>41179</v>
      </c>
      <c r="B1399">
        <v>2012</v>
      </c>
      <c r="C1399" t="s">
        <v>12</v>
      </c>
      <c r="D1399">
        <v>111950</v>
      </c>
      <c r="E1399">
        <v>72000</v>
      </c>
      <c r="F1399" t="s">
        <v>23</v>
      </c>
      <c r="G1399" t="s">
        <v>24</v>
      </c>
      <c r="H1399">
        <v>6</v>
      </c>
      <c r="I1399">
        <v>6</v>
      </c>
      <c r="J1399">
        <v>2010</v>
      </c>
      <c r="K1399">
        <v>1.0219579999999999</v>
      </c>
      <c r="L1399" t="s">
        <v>25</v>
      </c>
      <c r="M1399">
        <f>V3__67[[#This Row],[Sale Price]]/V3__67[[#This Row],[carpet_area]]</f>
        <v>35.820895522388057</v>
      </c>
      <c r="N1399">
        <f>IF(OR(V3__67[[#This Row],[Estimated Value]]="",V3__67[[#This Row],[Estimated Value]]=0),"",V3__67[[#This Row],[Sale Price]]-V3__67[[#This Row],[Estimated Value]])</f>
        <v>-39950</v>
      </c>
      <c r="O1399">
        <f>IF(OR(V3__67[[#This Row],[Estimated Value]]="",V3__67[[#This Row],[Estimated Value]]=0),"",(V3__67[[#This Row],[Sale Price]]-V3__67[[#This Row],[Estimated Value]])/V3__67[[#This Row],[Estimated Value]])</f>
        <v>-0.35685573916927199</v>
      </c>
      <c r="P1399" t="str">
        <f t="shared" si="21"/>
        <v>Below Estimate</v>
      </c>
    </row>
    <row r="1400" spans="1:16" x14ac:dyDescent="0.3">
      <c r="A1400" s="1">
        <v>41180</v>
      </c>
      <c r="B1400">
        <v>2012</v>
      </c>
      <c r="C1400" t="s">
        <v>26</v>
      </c>
      <c r="D1400">
        <v>427910</v>
      </c>
      <c r="E1400">
        <v>407000</v>
      </c>
      <c r="F1400" t="s">
        <v>13</v>
      </c>
      <c r="G1400" t="s">
        <v>14</v>
      </c>
      <c r="H1400">
        <v>3</v>
      </c>
      <c r="I1400">
        <v>3</v>
      </c>
      <c r="J1400">
        <v>976</v>
      </c>
      <c r="K1400">
        <v>1.0219579999999999</v>
      </c>
      <c r="L1400" t="s">
        <v>15</v>
      </c>
      <c r="M1400">
        <f>V3__67[[#This Row],[Sale Price]]/V3__67[[#This Row],[carpet_area]]</f>
        <v>417.00819672131149</v>
      </c>
      <c r="N1400">
        <f>IF(OR(V3__67[[#This Row],[Estimated Value]]="",V3__67[[#This Row],[Estimated Value]]=0),"",V3__67[[#This Row],[Sale Price]]-V3__67[[#This Row],[Estimated Value]])</f>
        <v>-20910</v>
      </c>
      <c r="O1400">
        <f>IF(OR(V3__67[[#This Row],[Estimated Value]]="",V3__67[[#This Row],[Estimated Value]]=0),"",(V3__67[[#This Row],[Sale Price]]-V3__67[[#This Row],[Estimated Value]])/V3__67[[#This Row],[Estimated Value]])</f>
        <v>-4.886541562478091E-2</v>
      </c>
      <c r="P1400" t="str">
        <f t="shared" si="21"/>
        <v>Below Estimate</v>
      </c>
    </row>
    <row r="1401" spans="1:16" x14ac:dyDescent="0.3">
      <c r="A1401" s="1">
        <v>41181</v>
      </c>
      <c r="B1401">
        <v>2012</v>
      </c>
      <c r="C1401" t="s">
        <v>18</v>
      </c>
      <c r="D1401">
        <v>305900</v>
      </c>
      <c r="E1401">
        <v>420000</v>
      </c>
      <c r="F1401" t="s">
        <v>13</v>
      </c>
      <c r="G1401" t="s">
        <v>14</v>
      </c>
      <c r="H1401">
        <v>3</v>
      </c>
      <c r="I1401">
        <v>3</v>
      </c>
      <c r="J1401">
        <v>931</v>
      </c>
      <c r="K1401">
        <v>1.0219579999999999</v>
      </c>
      <c r="L1401" t="s">
        <v>25</v>
      </c>
      <c r="M1401">
        <f>V3__67[[#This Row],[Sale Price]]/V3__67[[#This Row],[carpet_area]]</f>
        <v>451.1278195488722</v>
      </c>
      <c r="N1401">
        <f>IF(OR(V3__67[[#This Row],[Estimated Value]]="",V3__67[[#This Row],[Estimated Value]]=0),"",V3__67[[#This Row],[Sale Price]]-V3__67[[#This Row],[Estimated Value]])</f>
        <v>114100</v>
      </c>
      <c r="O1401">
        <f>IF(OR(V3__67[[#This Row],[Estimated Value]]="",V3__67[[#This Row],[Estimated Value]]=0),"",(V3__67[[#This Row],[Sale Price]]-V3__67[[#This Row],[Estimated Value]])/V3__67[[#This Row],[Estimated Value]])</f>
        <v>0.37299771167048057</v>
      </c>
      <c r="P1401" t="str">
        <f t="shared" si="21"/>
        <v>Above Estimate</v>
      </c>
    </row>
    <row r="1402" spans="1:16" x14ac:dyDescent="0.3">
      <c r="A1402" s="1">
        <v>41182</v>
      </c>
      <c r="B1402">
        <v>2012</v>
      </c>
      <c r="C1402" t="s">
        <v>21</v>
      </c>
      <c r="D1402">
        <v>2234260</v>
      </c>
      <c r="E1402">
        <v>3550000</v>
      </c>
      <c r="F1402" t="s">
        <v>13</v>
      </c>
      <c r="G1402" t="s">
        <v>14</v>
      </c>
      <c r="H1402">
        <v>3</v>
      </c>
      <c r="I1402">
        <v>1</v>
      </c>
      <c r="J1402">
        <v>1065</v>
      </c>
      <c r="K1402">
        <v>1.0219579999999999</v>
      </c>
      <c r="L1402" t="s">
        <v>15</v>
      </c>
      <c r="M1402">
        <f>V3__67[[#This Row],[Sale Price]]/V3__67[[#This Row],[carpet_area]]</f>
        <v>3333.3333333333335</v>
      </c>
      <c r="N1402">
        <f>IF(OR(V3__67[[#This Row],[Estimated Value]]="",V3__67[[#This Row],[Estimated Value]]=0),"",V3__67[[#This Row],[Sale Price]]-V3__67[[#This Row],[Estimated Value]])</f>
        <v>1315740</v>
      </c>
      <c r="O1402">
        <f>IF(OR(V3__67[[#This Row],[Estimated Value]]="",V3__67[[#This Row],[Estimated Value]]=0),"",(V3__67[[#This Row],[Sale Price]]-V3__67[[#This Row],[Estimated Value]])/V3__67[[#This Row],[Estimated Value]])</f>
        <v>0.58889296679885061</v>
      </c>
      <c r="P1402" t="str">
        <f t="shared" si="21"/>
        <v>Above Estimate</v>
      </c>
    </row>
    <row r="1403" spans="1:16" x14ac:dyDescent="0.3">
      <c r="A1403" s="1">
        <v>41182</v>
      </c>
      <c r="B1403">
        <v>2012</v>
      </c>
      <c r="C1403" t="s">
        <v>21</v>
      </c>
      <c r="D1403">
        <v>2122050</v>
      </c>
      <c r="E1403">
        <v>2375000</v>
      </c>
      <c r="F1403" t="s">
        <v>13</v>
      </c>
      <c r="G1403" t="s">
        <v>14</v>
      </c>
      <c r="H1403">
        <v>3</v>
      </c>
      <c r="I1403">
        <v>2</v>
      </c>
      <c r="J1403">
        <v>1010</v>
      </c>
      <c r="K1403">
        <v>1.0219579999999999</v>
      </c>
      <c r="L1403" t="s">
        <v>25</v>
      </c>
      <c r="M1403">
        <f>V3__67[[#This Row],[Sale Price]]/V3__67[[#This Row],[carpet_area]]</f>
        <v>2351.4851485148515</v>
      </c>
      <c r="N1403">
        <f>IF(OR(V3__67[[#This Row],[Estimated Value]]="",V3__67[[#This Row],[Estimated Value]]=0),"",V3__67[[#This Row],[Sale Price]]-V3__67[[#This Row],[Estimated Value]])</f>
        <v>252950</v>
      </c>
      <c r="O1403">
        <f>IF(OR(V3__67[[#This Row],[Estimated Value]]="",V3__67[[#This Row],[Estimated Value]]=0),"",(V3__67[[#This Row],[Sale Price]]-V3__67[[#This Row],[Estimated Value]])/V3__67[[#This Row],[Estimated Value]])</f>
        <v>0.1192007728375863</v>
      </c>
      <c r="P1403" t="str">
        <f t="shared" si="21"/>
        <v>Above Estimate</v>
      </c>
    </row>
    <row r="1404" spans="1:16" x14ac:dyDescent="0.3">
      <c r="A1404" s="1">
        <v>41182</v>
      </c>
      <c r="B1404">
        <v>2012</v>
      </c>
      <c r="C1404" t="s">
        <v>17</v>
      </c>
      <c r="D1404">
        <v>123160</v>
      </c>
      <c r="E1404">
        <v>65500</v>
      </c>
      <c r="F1404" t="s">
        <v>13</v>
      </c>
      <c r="G1404" t="s">
        <v>14</v>
      </c>
      <c r="H1404">
        <v>3</v>
      </c>
      <c r="I1404">
        <v>3</v>
      </c>
      <c r="J1404">
        <v>994</v>
      </c>
      <c r="K1404">
        <v>1.0219579999999999</v>
      </c>
      <c r="L1404" t="s">
        <v>22</v>
      </c>
      <c r="M1404">
        <f>V3__67[[#This Row],[Sale Price]]/V3__67[[#This Row],[carpet_area]]</f>
        <v>65.895372233400408</v>
      </c>
      <c r="N1404">
        <f>IF(OR(V3__67[[#This Row],[Estimated Value]]="",V3__67[[#This Row],[Estimated Value]]=0),"",V3__67[[#This Row],[Sale Price]]-V3__67[[#This Row],[Estimated Value]])</f>
        <v>-57660</v>
      </c>
      <c r="O1404">
        <f>IF(OR(V3__67[[#This Row],[Estimated Value]]="",V3__67[[#This Row],[Estimated Value]]=0),"",(V3__67[[#This Row],[Sale Price]]-V3__67[[#This Row],[Estimated Value]])/V3__67[[#This Row],[Estimated Value]])</f>
        <v>-0.46817148424813249</v>
      </c>
      <c r="P1404" t="str">
        <f t="shared" si="21"/>
        <v>Below Estimate</v>
      </c>
    </row>
    <row r="1405" spans="1:16" x14ac:dyDescent="0.3">
      <c r="A1405" s="1">
        <v>41183</v>
      </c>
      <c r="B1405">
        <v>2012</v>
      </c>
      <c r="C1405" t="s">
        <v>12</v>
      </c>
      <c r="D1405">
        <v>95290</v>
      </c>
      <c r="E1405">
        <v>136500</v>
      </c>
      <c r="F1405" t="s">
        <v>13</v>
      </c>
      <c r="G1405" t="s">
        <v>14</v>
      </c>
      <c r="H1405">
        <v>3</v>
      </c>
      <c r="I1405">
        <v>3</v>
      </c>
      <c r="J1405">
        <v>1073</v>
      </c>
      <c r="K1405">
        <v>1.0219579999999999</v>
      </c>
      <c r="L1405" t="s">
        <v>15</v>
      </c>
      <c r="M1405">
        <f>V3__67[[#This Row],[Sale Price]]/V3__67[[#This Row],[carpet_area]]</f>
        <v>127.21342031686859</v>
      </c>
      <c r="N1405">
        <f>IF(OR(V3__67[[#This Row],[Estimated Value]]="",V3__67[[#This Row],[Estimated Value]]=0),"",V3__67[[#This Row],[Sale Price]]-V3__67[[#This Row],[Estimated Value]])</f>
        <v>41210</v>
      </c>
      <c r="O1405">
        <f>IF(OR(V3__67[[#This Row],[Estimated Value]]="",V3__67[[#This Row],[Estimated Value]]=0),"",(V3__67[[#This Row],[Sale Price]]-V3__67[[#This Row],[Estimated Value]])/V3__67[[#This Row],[Estimated Value]])</f>
        <v>0.43246930422919511</v>
      </c>
      <c r="P1405" t="str">
        <f t="shared" si="21"/>
        <v>Above Estimate</v>
      </c>
    </row>
    <row r="1406" spans="1:16" x14ac:dyDescent="0.3">
      <c r="A1406" s="1">
        <v>41186</v>
      </c>
      <c r="B1406">
        <v>2012</v>
      </c>
      <c r="C1406" t="s">
        <v>12</v>
      </c>
      <c r="D1406">
        <v>140610</v>
      </c>
      <c r="E1406">
        <v>139900</v>
      </c>
      <c r="F1406" t="s">
        <v>19</v>
      </c>
      <c r="G1406" t="s">
        <v>20</v>
      </c>
      <c r="H1406">
        <v>4</v>
      </c>
      <c r="I1406">
        <v>3</v>
      </c>
      <c r="J1406">
        <v>1389</v>
      </c>
      <c r="K1406">
        <v>1.0219579999999999</v>
      </c>
      <c r="L1406" t="s">
        <v>16</v>
      </c>
      <c r="M1406">
        <f>V3__67[[#This Row],[Sale Price]]/V3__67[[#This Row],[carpet_area]]</f>
        <v>100.71994240460764</v>
      </c>
      <c r="N1406">
        <f>IF(OR(V3__67[[#This Row],[Estimated Value]]="",V3__67[[#This Row],[Estimated Value]]=0),"",V3__67[[#This Row],[Sale Price]]-V3__67[[#This Row],[Estimated Value]])</f>
        <v>-710</v>
      </c>
      <c r="O1406">
        <f>IF(OR(V3__67[[#This Row],[Estimated Value]]="",V3__67[[#This Row],[Estimated Value]]=0),"",(V3__67[[#This Row],[Sale Price]]-V3__67[[#This Row],[Estimated Value]])/V3__67[[#This Row],[Estimated Value]])</f>
        <v>-5.0494274944883006E-3</v>
      </c>
      <c r="P1406" t="str">
        <f t="shared" si="21"/>
        <v>Below Estimate</v>
      </c>
    </row>
    <row r="1407" spans="1:16" x14ac:dyDescent="0.3">
      <c r="A1407" s="1">
        <v>41186</v>
      </c>
      <c r="B1407">
        <v>2012</v>
      </c>
      <c r="C1407" t="s">
        <v>17</v>
      </c>
      <c r="D1407">
        <v>192170</v>
      </c>
      <c r="E1407">
        <v>85000</v>
      </c>
      <c r="F1407" t="s">
        <v>23</v>
      </c>
      <c r="G1407" t="s">
        <v>24</v>
      </c>
      <c r="H1407">
        <v>6</v>
      </c>
      <c r="I1407">
        <v>4</v>
      </c>
      <c r="J1407">
        <v>2033</v>
      </c>
      <c r="K1407">
        <v>1.0219579999999999</v>
      </c>
      <c r="L1407" t="s">
        <v>25</v>
      </c>
      <c r="M1407">
        <f>V3__67[[#This Row],[Sale Price]]/V3__67[[#This Row],[carpet_area]]</f>
        <v>41.810132808657158</v>
      </c>
      <c r="N1407">
        <f>IF(OR(V3__67[[#This Row],[Estimated Value]]="",V3__67[[#This Row],[Estimated Value]]=0),"",V3__67[[#This Row],[Sale Price]]-V3__67[[#This Row],[Estimated Value]])</f>
        <v>-107170</v>
      </c>
      <c r="O1407">
        <f>IF(OR(V3__67[[#This Row],[Estimated Value]]="",V3__67[[#This Row],[Estimated Value]]=0),"",(V3__67[[#This Row],[Sale Price]]-V3__67[[#This Row],[Estimated Value]])/V3__67[[#This Row],[Estimated Value]])</f>
        <v>-0.55768330124369048</v>
      </c>
      <c r="P1407" t="str">
        <f t="shared" si="21"/>
        <v>Below Estimate</v>
      </c>
    </row>
    <row r="1408" spans="1:16" x14ac:dyDescent="0.3">
      <c r="A1408" s="1">
        <v>41186</v>
      </c>
      <c r="B1408">
        <v>2012</v>
      </c>
      <c r="C1408" t="s">
        <v>17</v>
      </c>
      <c r="D1408">
        <v>121640</v>
      </c>
      <c r="E1408">
        <v>100410</v>
      </c>
      <c r="F1408" t="s">
        <v>13</v>
      </c>
      <c r="G1408" t="s">
        <v>14</v>
      </c>
      <c r="H1408">
        <v>3</v>
      </c>
      <c r="I1408">
        <v>2</v>
      </c>
      <c r="J1408">
        <v>969</v>
      </c>
      <c r="K1408">
        <v>1.0219579999999999</v>
      </c>
      <c r="L1408" t="s">
        <v>22</v>
      </c>
      <c r="M1408">
        <f>V3__67[[#This Row],[Sale Price]]/V3__67[[#This Row],[carpet_area]]</f>
        <v>103.62229102167183</v>
      </c>
      <c r="N1408">
        <f>IF(OR(V3__67[[#This Row],[Estimated Value]]="",V3__67[[#This Row],[Estimated Value]]=0),"",V3__67[[#This Row],[Sale Price]]-V3__67[[#This Row],[Estimated Value]])</f>
        <v>-21230</v>
      </c>
      <c r="O1408">
        <f>IF(OR(V3__67[[#This Row],[Estimated Value]]="",V3__67[[#This Row],[Estimated Value]]=0),"",(V3__67[[#This Row],[Sale Price]]-V3__67[[#This Row],[Estimated Value]])/V3__67[[#This Row],[Estimated Value]])</f>
        <v>-0.1745314041433739</v>
      </c>
      <c r="P1408" t="str">
        <f t="shared" si="21"/>
        <v>Below Estimate</v>
      </c>
    </row>
    <row r="1409" spans="1:16" x14ac:dyDescent="0.3">
      <c r="A1409" s="1">
        <v>41186</v>
      </c>
      <c r="B1409">
        <v>2012</v>
      </c>
      <c r="C1409" t="s">
        <v>18</v>
      </c>
      <c r="D1409">
        <v>261240</v>
      </c>
      <c r="E1409">
        <v>328000</v>
      </c>
      <c r="F1409" t="s">
        <v>13</v>
      </c>
      <c r="G1409" t="s">
        <v>14</v>
      </c>
      <c r="H1409">
        <v>3</v>
      </c>
      <c r="I1409">
        <v>2</v>
      </c>
      <c r="J1409">
        <v>1013</v>
      </c>
      <c r="K1409">
        <v>1.0219579999999999</v>
      </c>
      <c r="L1409" t="s">
        <v>22</v>
      </c>
      <c r="M1409">
        <f>V3__67[[#This Row],[Sale Price]]/V3__67[[#This Row],[carpet_area]]</f>
        <v>323.79072063178677</v>
      </c>
      <c r="N1409">
        <f>IF(OR(V3__67[[#This Row],[Estimated Value]]="",V3__67[[#This Row],[Estimated Value]]=0),"",V3__67[[#This Row],[Sale Price]]-V3__67[[#This Row],[Estimated Value]])</f>
        <v>66760</v>
      </c>
      <c r="O1409">
        <f>IF(OR(V3__67[[#This Row],[Estimated Value]]="",V3__67[[#This Row],[Estimated Value]]=0),"",(V3__67[[#This Row],[Sale Price]]-V3__67[[#This Row],[Estimated Value]])/V3__67[[#This Row],[Estimated Value]])</f>
        <v>0.2555504516919308</v>
      </c>
      <c r="P1409" t="str">
        <f t="shared" si="21"/>
        <v>Above Estimate</v>
      </c>
    </row>
    <row r="1410" spans="1:16" x14ac:dyDescent="0.3">
      <c r="A1410" s="1">
        <v>41186</v>
      </c>
      <c r="B1410">
        <v>2012</v>
      </c>
      <c r="C1410" t="s">
        <v>30</v>
      </c>
      <c r="D1410">
        <v>387670</v>
      </c>
      <c r="E1410">
        <v>355000</v>
      </c>
      <c r="F1410" t="s">
        <v>13</v>
      </c>
      <c r="G1410" t="s">
        <v>14</v>
      </c>
      <c r="H1410">
        <v>3</v>
      </c>
      <c r="I1410">
        <v>3</v>
      </c>
      <c r="J1410">
        <v>1012</v>
      </c>
      <c r="K1410">
        <v>1.0219579999999999</v>
      </c>
      <c r="L1410" t="s">
        <v>22</v>
      </c>
      <c r="M1410">
        <f>V3__67[[#This Row],[Sale Price]]/V3__67[[#This Row],[carpet_area]]</f>
        <v>350.79051383399212</v>
      </c>
      <c r="N1410">
        <f>IF(OR(V3__67[[#This Row],[Estimated Value]]="",V3__67[[#This Row],[Estimated Value]]=0),"",V3__67[[#This Row],[Sale Price]]-V3__67[[#This Row],[Estimated Value]])</f>
        <v>-32670</v>
      </c>
      <c r="O1410">
        <f>IF(OR(V3__67[[#This Row],[Estimated Value]]="",V3__67[[#This Row],[Estimated Value]]=0),"",(V3__67[[#This Row],[Sale Price]]-V3__67[[#This Row],[Estimated Value]])/V3__67[[#This Row],[Estimated Value]])</f>
        <v>-8.4272706167616784E-2</v>
      </c>
      <c r="P1410" t="str">
        <f t="shared" ref="P1410:P1473" si="22">IF(N1410="","No Estimate",IF(N1410&gt;0,"Above Estimate",IF(N1410&lt;0,"Below Estimate","At Estimate")))</f>
        <v>Below Estimate</v>
      </c>
    </row>
    <row r="1411" spans="1:16" x14ac:dyDescent="0.3">
      <c r="A1411" s="1">
        <v>41188</v>
      </c>
      <c r="B1411">
        <v>2012</v>
      </c>
      <c r="C1411" t="s">
        <v>17</v>
      </c>
      <c r="D1411">
        <v>267110</v>
      </c>
      <c r="E1411">
        <v>250000</v>
      </c>
      <c r="F1411" t="s">
        <v>27</v>
      </c>
      <c r="G1411" t="s">
        <v>28</v>
      </c>
      <c r="H1411">
        <v>8</v>
      </c>
      <c r="I1411">
        <v>6</v>
      </c>
      <c r="J1411">
        <v>2821</v>
      </c>
      <c r="K1411">
        <v>1.0219579999999999</v>
      </c>
      <c r="L1411" t="s">
        <v>22</v>
      </c>
      <c r="M1411">
        <f>V3__67[[#This Row],[Sale Price]]/V3__67[[#This Row],[carpet_area]]</f>
        <v>88.621056362991851</v>
      </c>
      <c r="N1411">
        <f>IF(OR(V3__67[[#This Row],[Estimated Value]]="",V3__67[[#This Row],[Estimated Value]]=0),"",V3__67[[#This Row],[Sale Price]]-V3__67[[#This Row],[Estimated Value]])</f>
        <v>-17110</v>
      </c>
      <c r="O1411">
        <f>IF(OR(V3__67[[#This Row],[Estimated Value]]="",V3__67[[#This Row],[Estimated Value]]=0),"",(V3__67[[#This Row],[Sale Price]]-V3__67[[#This Row],[Estimated Value]])/V3__67[[#This Row],[Estimated Value]])</f>
        <v>-6.405600688854779E-2</v>
      </c>
      <c r="P1411" t="str">
        <f t="shared" si="22"/>
        <v>Below Estimate</v>
      </c>
    </row>
    <row r="1412" spans="1:16" x14ac:dyDescent="0.3">
      <c r="A1412" s="1">
        <v>41188</v>
      </c>
      <c r="B1412">
        <v>2012</v>
      </c>
      <c r="C1412" t="s">
        <v>17</v>
      </c>
      <c r="D1412">
        <v>145760</v>
      </c>
      <c r="E1412">
        <v>255000</v>
      </c>
      <c r="F1412" t="s">
        <v>23</v>
      </c>
      <c r="G1412" t="s">
        <v>24</v>
      </c>
      <c r="H1412">
        <v>6</v>
      </c>
      <c r="I1412">
        <v>4</v>
      </c>
      <c r="J1412">
        <v>2064</v>
      </c>
      <c r="K1412">
        <v>1.0219579999999999</v>
      </c>
      <c r="L1412" t="s">
        <v>25</v>
      </c>
      <c r="M1412">
        <f>V3__67[[#This Row],[Sale Price]]/V3__67[[#This Row],[carpet_area]]</f>
        <v>123.54651162790698</v>
      </c>
      <c r="N1412">
        <f>IF(OR(V3__67[[#This Row],[Estimated Value]]="",V3__67[[#This Row],[Estimated Value]]=0),"",V3__67[[#This Row],[Sale Price]]-V3__67[[#This Row],[Estimated Value]])</f>
        <v>109240</v>
      </c>
      <c r="O1412">
        <f>IF(OR(V3__67[[#This Row],[Estimated Value]]="",V3__67[[#This Row],[Estimated Value]]=0),"",(V3__67[[#This Row],[Sale Price]]-V3__67[[#This Row],[Estimated Value]])/V3__67[[#This Row],[Estimated Value]])</f>
        <v>0.74945115257958284</v>
      </c>
      <c r="P1412" t="str">
        <f t="shared" si="22"/>
        <v>Above Estimate</v>
      </c>
    </row>
    <row r="1413" spans="1:16" x14ac:dyDescent="0.3">
      <c r="A1413" s="1">
        <v>41190</v>
      </c>
      <c r="B1413">
        <v>2012</v>
      </c>
      <c r="C1413" t="s">
        <v>12</v>
      </c>
      <c r="D1413">
        <v>91100</v>
      </c>
      <c r="E1413">
        <v>130000</v>
      </c>
      <c r="F1413" t="s">
        <v>13</v>
      </c>
      <c r="G1413" t="s">
        <v>14</v>
      </c>
      <c r="H1413">
        <v>3</v>
      </c>
      <c r="I1413">
        <v>2</v>
      </c>
      <c r="J1413">
        <v>1061</v>
      </c>
      <c r="K1413">
        <v>1.0219579999999999</v>
      </c>
      <c r="L1413" t="s">
        <v>25</v>
      </c>
      <c r="M1413">
        <f>V3__67[[#This Row],[Sale Price]]/V3__67[[#This Row],[carpet_area]]</f>
        <v>122.52591894439209</v>
      </c>
      <c r="N1413">
        <f>IF(OR(V3__67[[#This Row],[Estimated Value]]="",V3__67[[#This Row],[Estimated Value]]=0),"",V3__67[[#This Row],[Sale Price]]-V3__67[[#This Row],[Estimated Value]])</f>
        <v>38900</v>
      </c>
      <c r="O1413">
        <f>IF(OR(V3__67[[#This Row],[Estimated Value]]="",V3__67[[#This Row],[Estimated Value]]=0),"",(V3__67[[#This Row],[Sale Price]]-V3__67[[#This Row],[Estimated Value]])/V3__67[[#This Row],[Estimated Value]])</f>
        <v>0.42700329308452251</v>
      </c>
      <c r="P1413" t="str">
        <f t="shared" si="22"/>
        <v>Above Estimate</v>
      </c>
    </row>
    <row r="1414" spans="1:16" x14ac:dyDescent="0.3">
      <c r="A1414" s="1">
        <v>41194</v>
      </c>
      <c r="B1414">
        <v>2012</v>
      </c>
      <c r="C1414" t="s">
        <v>29</v>
      </c>
      <c r="D1414">
        <v>239700</v>
      </c>
      <c r="E1414">
        <v>187500</v>
      </c>
      <c r="F1414" t="s">
        <v>13</v>
      </c>
      <c r="G1414" t="s">
        <v>14</v>
      </c>
      <c r="H1414">
        <v>3</v>
      </c>
      <c r="I1414">
        <v>2</v>
      </c>
      <c r="J1414">
        <v>983</v>
      </c>
      <c r="K1414">
        <v>1.0219579999999999</v>
      </c>
      <c r="L1414" t="s">
        <v>25</v>
      </c>
      <c r="M1414">
        <f>V3__67[[#This Row],[Sale Price]]/V3__67[[#This Row],[carpet_area]]</f>
        <v>190.74262461851475</v>
      </c>
      <c r="N1414">
        <f>IF(OR(V3__67[[#This Row],[Estimated Value]]="",V3__67[[#This Row],[Estimated Value]]=0),"",V3__67[[#This Row],[Sale Price]]-V3__67[[#This Row],[Estimated Value]])</f>
        <v>-52200</v>
      </c>
      <c r="O1414">
        <f>IF(OR(V3__67[[#This Row],[Estimated Value]]="",V3__67[[#This Row],[Estimated Value]]=0),"",(V3__67[[#This Row],[Sale Price]]-V3__67[[#This Row],[Estimated Value]])/V3__67[[#This Row],[Estimated Value]])</f>
        <v>-0.21777221526908636</v>
      </c>
      <c r="P1414" t="str">
        <f t="shared" si="22"/>
        <v>Below Estimate</v>
      </c>
    </row>
    <row r="1415" spans="1:16" x14ac:dyDescent="0.3">
      <c r="A1415" s="1">
        <v>41194</v>
      </c>
      <c r="B1415">
        <v>2012</v>
      </c>
      <c r="C1415" t="s">
        <v>12</v>
      </c>
      <c r="D1415">
        <v>119100</v>
      </c>
      <c r="E1415">
        <v>85000</v>
      </c>
      <c r="F1415" t="s">
        <v>13</v>
      </c>
      <c r="G1415" t="s">
        <v>14</v>
      </c>
      <c r="H1415">
        <v>3</v>
      </c>
      <c r="I1415">
        <v>2</v>
      </c>
      <c r="J1415">
        <v>1015</v>
      </c>
      <c r="K1415">
        <v>1.0219579999999999</v>
      </c>
      <c r="L1415" t="s">
        <v>16</v>
      </c>
      <c r="M1415">
        <f>V3__67[[#This Row],[Sale Price]]/V3__67[[#This Row],[carpet_area]]</f>
        <v>83.743842364532014</v>
      </c>
      <c r="N1415">
        <f>IF(OR(V3__67[[#This Row],[Estimated Value]]="",V3__67[[#This Row],[Estimated Value]]=0),"",V3__67[[#This Row],[Sale Price]]-V3__67[[#This Row],[Estimated Value]])</f>
        <v>-34100</v>
      </c>
      <c r="O1415">
        <f>IF(OR(V3__67[[#This Row],[Estimated Value]]="",V3__67[[#This Row],[Estimated Value]]=0),"",(V3__67[[#This Row],[Sale Price]]-V3__67[[#This Row],[Estimated Value]])/V3__67[[#This Row],[Estimated Value]])</f>
        <v>-0.28631402183039462</v>
      </c>
      <c r="P1415" t="str">
        <f t="shared" si="22"/>
        <v>Below Estimate</v>
      </c>
    </row>
    <row r="1416" spans="1:16" x14ac:dyDescent="0.3">
      <c r="A1416" s="1">
        <v>41194</v>
      </c>
      <c r="B1416">
        <v>2012</v>
      </c>
      <c r="C1416" t="s">
        <v>29</v>
      </c>
      <c r="D1416">
        <v>215400</v>
      </c>
      <c r="E1416">
        <v>262500</v>
      </c>
      <c r="F1416" t="s">
        <v>13</v>
      </c>
      <c r="G1416" t="s">
        <v>14</v>
      </c>
      <c r="H1416">
        <v>3</v>
      </c>
      <c r="I1416">
        <v>1</v>
      </c>
      <c r="J1416">
        <v>1041</v>
      </c>
      <c r="K1416">
        <v>1.0219579999999999</v>
      </c>
      <c r="L1416" t="s">
        <v>15</v>
      </c>
      <c r="M1416">
        <f>V3__67[[#This Row],[Sale Price]]/V3__67[[#This Row],[carpet_area]]</f>
        <v>252.16138328530261</v>
      </c>
      <c r="N1416">
        <f>IF(OR(V3__67[[#This Row],[Estimated Value]]="",V3__67[[#This Row],[Estimated Value]]=0),"",V3__67[[#This Row],[Sale Price]]-V3__67[[#This Row],[Estimated Value]])</f>
        <v>47100</v>
      </c>
      <c r="O1416">
        <f>IF(OR(V3__67[[#This Row],[Estimated Value]]="",V3__67[[#This Row],[Estimated Value]]=0),"",(V3__67[[#This Row],[Sale Price]]-V3__67[[#This Row],[Estimated Value]])/V3__67[[#This Row],[Estimated Value]])</f>
        <v>0.21866295264623956</v>
      </c>
      <c r="P1416" t="str">
        <f t="shared" si="22"/>
        <v>Above Estimate</v>
      </c>
    </row>
    <row r="1417" spans="1:16" x14ac:dyDescent="0.3">
      <c r="A1417" s="1">
        <v>41194</v>
      </c>
      <c r="B1417">
        <v>2012</v>
      </c>
      <c r="C1417" t="s">
        <v>18</v>
      </c>
      <c r="D1417">
        <v>172690</v>
      </c>
      <c r="E1417">
        <v>105000</v>
      </c>
      <c r="F1417" t="s">
        <v>13</v>
      </c>
      <c r="G1417" t="s">
        <v>14</v>
      </c>
      <c r="H1417">
        <v>3</v>
      </c>
      <c r="I1417">
        <v>1</v>
      </c>
      <c r="J1417">
        <v>972</v>
      </c>
      <c r="K1417">
        <v>1.0219579999999999</v>
      </c>
      <c r="L1417" t="s">
        <v>15</v>
      </c>
      <c r="M1417">
        <f>V3__67[[#This Row],[Sale Price]]/V3__67[[#This Row],[carpet_area]]</f>
        <v>108.0246913580247</v>
      </c>
      <c r="N1417">
        <f>IF(OR(V3__67[[#This Row],[Estimated Value]]="",V3__67[[#This Row],[Estimated Value]]=0),"",V3__67[[#This Row],[Sale Price]]-V3__67[[#This Row],[Estimated Value]])</f>
        <v>-67690</v>
      </c>
      <c r="O1417">
        <f>IF(OR(V3__67[[#This Row],[Estimated Value]]="",V3__67[[#This Row],[Estimated Value]]=0),"",(V3__67[[#This Row],[Sale Price]]-V3__67[[#This Row],[Estimated Value]])/V3__67[[#This Row],[Estimated Value]])</f>
        <v>-0.3919740575597892</v>
      </c>
      <c r="P1417" t="str">
        <f t="shared" si="22"/>
        <v>Below Estimate</v>
      </c>
    </row>
    <row r="1418" spans="1:16" x14ac:dyDescent="0.3">
      <c r="A1418" s="1">
        <v>41196</v>
      </c>
      <c r="B1418">
        <v>2012</v>
      </c>
      <c r="C1418" t="s">
        <v>12</v>
      </c>
      <c r="D1418">
        <v>131890</v>
      </c>
      <c r="E1418">
        <v>25000</v>
      </c>
      <c r="F1418" t="s">
        <v>23</v>
      </c>
      <c r="G1418" t="s">
        <v>24</v>
      </c>
      <c r="H1418">
        <v>6</v>
      </c>
      <c r="I1418">
        <v>5</v>
      </c>
      <c r="J1418">
        <v>1985</v>
      </c>
      <c r="K1418">
        <v>1.0219579999999999</v>
      </c>
      <c r="L1418" t="s">
        <v>15</v>
      </c>
      <c r="M1418">
        <f>V3__67[[#This Row],[Sale Price]]/V3__67[[#This Row],[carpet_area]]</f>
        <v>12.594458438287154</v>
      </c>
      <c r="N1418">
        <f>IF(OR(V3__67[[#This Row],[Estimated Value]]="",V3__67[[#This Row],[Estimated Value]]=0),"",V3__67[[#This Row],[Sale Price]]-V3__67[[#This Row],[Estimated Value]])</f>
        <v>-106890</v>
      </c>
      <c r="O1418">
        <f>IF(OR(V3__67[[#This Row],[Estimated Value]]="",V3__67[[#This Row],[Estimated Value]]=0),"",(V3__67[[#This Row],[Sale Price]]-V3__67[[#This Row],[Estimated Value]])/V3__67[[#This Row],[Estimated Value]])</f>
        <v>-0.81044810068996886</v>
      </c>
      <c r="P1418" t="str">
        <f t="shared" si="22"/>
        <v>Below Estimate</v>
      </c>
    </row>
    <row r="1419" spans="1:16" x14ac:dyDescent="0.3">
      <c r="A1419" s="1">
        <v>41196</v>
      </c>
      <c r="B1419">
        <v>2012</v>
      </c>
      <c r="C1419" t="s">
        <v>29</v>
      </c>
      <c r="D1419">
        <v>284200</v>
      </c>
      <c r="E1419">
        <v>407500</v>
      </c>
      <c r="F1419" t="s">
        <v>13</v>
      </c>
      <c r="G1419" t="s">
        <v>14</v>
      </c>
      <c r="H1419">
        <v>3</v>
      </c>
      <c r="I1419">
        <v>3</v>
      </c>
      <c r="J1419">
        <v>957</v>
      </c>
      <c r="K1419">
        <v>1.0219579999999999</v>
      </c>
      <c r="L1419" t="s">
        <v>16</v>
      </c>
      <c r="M1419">
        <f>V3__67[[#This Row],[Sale Price]]/V3__67[[#This Row],[carpet_area]]</f>
        <v>425.80982236154648</v>
      </c>
      <c r="N1419">
        <f>IF(OR(V3__67[[#This Row],[Estimated Value]]="",V3__67[[#This Row],[Estimated Value]]=0),"",V3__67[[#This Row],[Sale Price]]-V3__67[[#This Row],[Estimated Value]])</f>
        <v>123300</v>
      </c>
      <c r="O1419">
        <f>IF(OR(V3__67[[#This Row],[Estimated Value]]="",V3__67[[#This Row],[Estimated Value]]=0),"",(V3__67[[#This Row],[Sale Price]]-V3__67[[#This Row],[Estimated Value]])/V3__67[[#This Row],[Estimated Value]])</f>
        <v>0.43384940182969739</v>
      </c>
      <c r="P1419" t="str">
        <f t="shared" si="22"/>
        <v>Above Estimate</v>
      </c>
    </row>
    <row r="1420" spans="1:16" x14ac:dyDescent="0.3">
      <c r="A1420" s="1">
        <v>41201</v>
      </c>
      <c r="B1420">
        <v>2012</v>
      </c>
      <c r="C1420" t="s">
        <v>29</v>
      </c>
      <c r="D1420">
        <v>262700</v>
      </c>
      <c r="E1420">
        <v>330000</v>
      </c>
      <c r="F1420" t="s">
        <v>13</v>
      </c>
      <c r="G1420" t="s">
        <v>14</v>
      </c>
      <c r="H1420">
        <v>3</v>
      </c>
      <c r="I1420">
        <v>3</v>
      </c>
      <c r="J1420">
        <v>1064</v>
      </c>
      <c r="K1420">
        <v>1.0219579999999999</v>
      </c>
      <c r="L1420" t="s">
        <v>16</v>
      </c>
      <c r="M1420">
        <f>V3__67[[#This Row],[Sale Price]]/V3__67[[#This Row],[carpet_area]]</f>
        <v>310.1503759398496</v>
      </c>
      <c r="N1420">
        <f>IF(OR(V3__67[[#This Row],[Estimated Value]]="",V3__67[[#This Row],[Estimated Value]]=0),"",V3__67[[#This Row],[Sale Price]]-V3__67[[#This Row],[Estimated Value]])</f>
        <v>67300</v>
      </c>
      <c r="O1420">
        <f>IF(OR(V3__67[[#This Row],[Estimated Value]]="",V3__67[[#This Row],[Estimated Value]]=0),"",(V3__67[[#This Row],[Sale Price]]-V3__67[[#This Row],[Estimated Value]])/V3__67[[#This Row],[Estimated Value]])</f>
        <v>0.25618576322801673</v>
      </c>
      <c r="P1420" t="str">
        <f t="shared" si="22"/>
        <v>Above Estimate</v>
      </c>
    </row>
    <row r="1421" spans="1:16" x14ac:dyDescent="0.3">
      <c r="A1421" s="1">
        <v>41201</v>
      </c>
      <c r="B1421">
        <v>2012</v>
      </c>
      <c r="C1421" t="s">
        <v>30</v>
      </c>
      <c r="D1421">
        <v>465380</v>
      </c>
      <c r="E1421">
        <v>560000</v>
      </c>
      <c r="F1421" t="s">
        <v>13</v>
      </c>
      <c r="G1421" t="s">
        <v>14</v>
      </c>
      <c r="H1421">
        <v>3</v>
      </c>
      <c r="I1421">
        <v>3</v>
      </c>
      <c r="J1421">
        <v>949</v>
      </c>
      <c r="K1421">
        <v>1.0219579999999999</v>
      </c>
      <c r="L1421" t="s">
        <v>25</v>
      </c>
      <c r="M1421">
        <f>V3__67[[#This Row],[Sale Price]]/V3__67[[#This Row],[carpet_area]]</f>
        <v>590.09483667017912</v>
      </c>
      <c r="N1421">
        <f>IF(OR(V3__67[[#This Row],[Estimated Value]]="",V3__67[[#This Row],[Estimated Value]]=0),"",V3__67[[#This Row],[Sale Price]]-V3__67[[#This Row],[Estimated Value]])</f>
        <v>94620</v>
      </c>
      <c r="O1421">
        <f>IF(OR(V3__67[[#This Row],[Estimated Value]]="",V3__67[[#This Row],[Estimated Value]]=0),"",(V3__67[[#This Row],[Sale Price]]-V3__67[[#This Row],[Estimated Value]])/V3__67[[#This Row],[Estimated Value]])</f>
        <v>0.20331771885341013</v>
      </c>
      <c r="P1421" t="str">
        <f t="shared" si="22"/>
        <v>Above Estimate</v>
      </c>
    </row>
    <row r="1422" spans="1:16" x14ac:dyDescent="0.3">
      <c r="A1422" s="1">
        <v>41202</v>
      </c>
      <c r="B1422">
        <v>2012</v>
      </c>
      <c r="C1422" t="s">
        <v>29</v>
      </c>
      <c r="D1422">
        <v>261900</v>
      </c>
      <c r="E1422">
        <v>376000</v>
      </c>
      <c r="F1422" t="s">
        <v>13</v>
      </c>
      <c r="G1422" t="s">
        <v>14</v>
      </c>
      <c r="H1422">
        <v>3</v>
      </c>
      <c r="I1422">
        <v>3</v>
      </c>
      <c r="J1422">
        <v>978</v>
      </c>
      <c r="K1422">
        <v>1.0219579999999999</v>
      </c>
      <c r="L1422" t="s">
        <v>15</v>
      </c>
      <c r="M1422">
        <f>V3__67[[#This Row],[Sale Price]]/V3__67[[#This Row],[carpet_area]]</f>
        <v>384.45807770961147</v>
      </c>
      <c r="N1422">
        <f>IF(OR(V3__67[[#This Row],[Estimated Value]]="",V3__67[[#This Row],[Estimated Value]]=0),"",V3__67[[#This Row],[Sale Price]]-V3__67[[#This Row],[Estimated Value]])</f>
        <v>114100</v>
      </c>
      <c r="O1422">
        <f>IF(OR(V3__67[[#This Row],[Estimated Value]]="",V3__67[[#This Row],[Estimated Value]]=0),"",(V3__67[[#This Row],[Sale Price]]-V3__67[[#This Row],[Estimated Value]])/V3__67[[#This Row],[Estimated Value]])</f>
        <v>0.43566246659030167</v>
      </c>
      <c r="P1422" t="str">
        <f t="shared" si="22"/>
        <v>Above Estimate</v>
      </c>
    </row>
    <row r="1423" spans="1:16" x14ac:dyDescent="0.3">
      <c r="A1423" s="1">
        <v>41203</v>
      </c>
      <c r="B1423">
        <v>2012</v>
      </c>
      <c r="C1423" t="s">
        <v>30</v>
      </c>
      <c r="D1423">
        <v>381900</v>
      </c>
      <c r="E1423">
        <v>340000</v>
      </c>
      <c r="F1423" t="s">
        <v>13</v>
      </c>
      <c r="G1423" t="s">
        <v>14</v>
      </c>
      <c r="H1423">
        <v>3</v>
      </c>
      <c r="I1423">
        <v>3</v>
      </c>
      <c r="J1423">
        <v>905</v>
      </c>
      <c r="K1423">
        <v>1.0219579999999999</v>
      </c>
      <c r="L1423" t="s">
        <v>16</v>
      </c>
      <c r="M1423">
        <f>V3__67[[#This Row],[Sale Price]]/V3__67[[#This Row],[carpet_area]]</f>
        <v>375.69060773480663</v>
      </c>
      <c r="N1423">
        <f>IF(OR(V3__67[[#This Row],[Estimated Value]]="",V3__67[[#This Row],[Estimated Value]]=0),"",V3__67[[#This Row],[Sale Price]]-V3__67[[#This Row],[Estimated Value]])</f>
        <v>-41900</v>
      </c>
      <c r="O1423">
        <f>IF(OR(V3__67[[#This Row],[Estimated Value]]="",V3__67[[#This Row],[Estimated Value]]=0),"",(V3__67[[#This Row],[Sale Price]]-V3__67[[#This Row],[Estimated Value]])/V3__67[[#This Row],[Estimated Value]])</f>
        <v>-0.10971458496988741</v>
      </c>
      <c r="P1423" t="str">
        <f t="shared" si="22"/>
        <v>Below Estimate</v>
      </c>
    </row>
    <row r="1424" spans="1:16" x14ac:dyDescent="0.3">
      <c r="A1424" s="1">
        <v>41203</v>
      </c>
      <c r="B1424">
        <v>2012</v>
      </c>
      <c r="C1424" t="s">
        <v>17</v>
      </c>
      <c r="D1424">
        <v>147900</v>
      </c>
      <c r="E1424">
        <v>77100</v>
      </c>
      <c r="F1424" t="s">
        <v>19</v>
      </c>
      <c r="G1424" t="s">
        <v>20</v>
      </c>
      <c r="H1424">
        <v>4</v>
      </c>
      <c r="I1424">
        <v>4</v>
      </c>
      <c r="J1424">
        <v>1377</v>
      </c>
      <c r="K1424">
        <v>1.0219579999999999</v>
      </c>
      <c r="L1424" t="s">
        <v>25</v>
      </c>
      <c r="M1424">
        <f>V3__67[[#This Row],[Sale Price]]/V3__67[[#This Row],[carpet_area]]</f>
        <v>55.991285403050107</v>
      </c>
      <c r="N1424">
        <f>IF(OR(V3__67[[#This Row],[Estimated Value]]="",V3__67[[#This Row],[Estimated Value]]=0),"",V3__67[[#This Row],[Sale Price]]-V3__67[[#This Row],[Estimated Value]])</f>
        <v>-70800</v>
      </c>
      <c r="O1424">
        <f>IF(OR(V3__67[[#This Row],[Estimated Value]]="",V3__67[[#This Row],[Estimated Value]]=0),"",(V3__67[[#This Row],[Sale Price]]-V3__67[[#This Row],[Estimated Value]])/V3__67[[#This Row],[Estimated Value]])</f>
        <v>-0.47870182555780932</v>
      </c>
      <c r="P1424" t="str">
        <f t="shared" si="22"/>
        <v>Below Estimate</v>
      </c>
    </row>
    <row r="1425" spans="1:16" x14ac:dyDescent="0.3">
      <c r="A1425" s="1">
        <v>41208</v>
      </c>
      <c r="B1425">
        <v>2012</v>
      </c>
      <c r="C1425" t="s">
        <v>29</v>
      </c>
      <c r="D1425">
        <v>254000</v>
      </c>
      <c r="E1425">
        <v>335000</v>
      </c>
      <c r="F1425" t="s">
        <v>13</v>
      </c>
      <c r="G1425" t="s">
        <v>14</v>
      </c>
      <c r="H1425">
        <v>3</v>
      </c>
      <c r="I1425">
        <v>1</v>
      </c>
      <c r="J1425">
        <v>1002</v>
      </c>
      <c r="K1425">
        <v>1.0219579999999999</v>
      </c>
      <c r="L1425" t="s">
        <v>22</v>
      </c>
      <c r="M1425">
        <f>V3__67[[#This Row],[Sale Price]]/V3__67[[#This Row],[carpet_area]]</f>
        <v>334.3313373253493</v>
      </c>
      <c r="N1425">
        <f>IF(OR(V3__67[[#This Row],[Estimated Value]]="",V3__67[[#This Row],[Estimated Value]]=0),"",V3__67[[#This Row],[Sale Price]]-V3__67[[#This Row],[Estimated Value]])</f>
        <v>81000</v>
      </c>
      <c r="O1425">
        <f>IF(OR(V3__67[[#This Row],[Estimated Value]]="",V3__67[[#This Row],[Estimated Value]]=0),"",(V3__67[[#This Row],[Sale Price]]-V3__67[[#This Row],[Estimated Value]])/V3__67[[#This Row],[Estimated Value]])</f>
        <v>0.31889763779527558</v>
      </c>
      <c r="P1425" t="str">
        <f t="shared" si="22"/>
        <v>Above Estimate</v>
      </c>
    </row>
    <row r="1426" spans="1:16" x14ac:dyDescent="0.3">
      <c r="A1426" s="1">
        <v>41209</v>
      </c>
      <c r="B1426">
        <v>2012</v>
      </c>
      <c r="C1426" t="s">
        <v>17</v>
      </c>
      <c r="D1426">
        <v>130190</v>
      </c>
      <c r="E1426">
        <v>18400</v>
      </c>
      <c r="F1426" t="s">
        <v>13</v>
      </c>
      <c r="G1426" t="s">
        <v>14</v>
      </c>
      <c r="H1426">
        <v>3</v>
      </c>
      <c r="I1426">
        <v>3</v>
      </c>
      <c r="J1426">
        <v>1024</v>
      </c>
      <c r="K1426">
        <v>1.0219579999999999</v>
      </c>
      <c r="L1426" t="s">
        <v>25</v>
      </c>
      <c r="M1426">
        <f>V3__67[[#This Row],[Sale Price]]/V3__67[[#This Row],[carpet_area]]</f>
        <v>17.96875</v>
      </c>
      <c r="N1426">
        <f>IF(OR(V3__67[[#This Row],[Estimated Value]]="",V3__67[[#This Row],[Estimated Value]]=0),"",V3__67[[#This Row],[Sale Price]]-V3__67[[#This Row],[Estimated Value]])</f>
        <v>-111790</v>
      </c>
      <c r="O1426">
        <f>IF(OR(V3__67[[#This Row],[Estimated Value]]="",V3__67[[#This Row],[Estimated Value]]=0),"",(V3__67[[#This Row],[Sale Price]]-V3__67[[#This Row],[Estimated Value]])/V3__67[[#This Row],[Estimated Value]])</f>
        <v>-0.85866810046854603</v>
      </c>
      <c r="P1426" t="str">
        <f t="shared" si="22"/>
        <v>Below Estimate</v>
      </c>
    </row>
    <row r="1427" spans="1:16" x14ac:dyDescent="0.3">
      <c r="A1427" s="1">
        <v>41209</v>
      </c>
      <c r="B1427">
        <v>2012</v>
      </c>
      <c r="C1427" t="s">
        <v>29</v>
      </c>
      <c r="D1427">
        <v>258400</v>
      </c>
      <c r="E1427">
        <v>90000</v>
      </c>
      <c r="F1427" t="s">
        <v>13</v>
      </c>
      <c r="G1427" t="s">
        <v>14</v>
      </c>
      <c r="H1427">
        <v>3</v>
      </c>
      <c r="I1427">
        <v>1</v>
      </c>
      <c r="J1427">
        <v>1000</v>
      </c>
      <c r="K1427">
        <v>1.0219579999999999</v>
      </c>
      <c r="L1427" t="s">
        <v>16</v>
      </c>
      <c r="M1427">
        <f>V3__67[[#This Row],[Sale Price]]/V3__67[[#This Row],[carpet_area]]</f>
        <v>90</v>
      </c>
      <c r="N1427">
        <f>IF(OR(V3__67[[#This Row],[Estimated Value]]="",V3__67[[#This Row],[Estimated Value]]=0),"",V3__67[[#This Row],[Sale Price]]-V3__67[[#This Row],[Estimated Value]])</f>
        <v>-168400</v>
      </c>
      <c r="O1427">
        <f>IF(OR(V3__67[[#This Row],[Estimated Value]]="",V3__67[[#This Row],[Estimated Value]]=0),"",(V3__67[[#This Row],[Sale Price]]-V3__67[[#This Row],[Estimated Value]])/V3__67[[#This Row],[Estimated Value]])</f>
        <v>-0.65170278637770895</v>
      </c>
      <c r="P1427" t="str">
        <f t="shared" si="22"/>
        <v>Below Estimate</v>
      </c>
    </row>
    <row r="1428" spans="1:16" x14ac:dyDescent="0.3">
      <c r="A1428" s="1">
        <v>41211</v>
      </c>
      <c r="B1428">
        <v>2012</v>
      </c>
      <c r="C1428" t="s">
        <v>30</v>
      </c>
      <c r="D1428">
        <v>373850</v>
      </c>
      <c r="E1428">
        <v>399000</v>
      </c>
      <c r="F1428" t="s">
        <v>13</v>
      </c>
      <c r="G1428" t="s">
        <v>14</v>
      </c>
      <c r="H1428">
        <v>3</v>
      </c>
      <c r="I1428">
        <v>2</v>
      </c>
      <c r="J1428">
        <v>933</v>
      </c>
      <c r="K1428">
        <v>1.0219579999999999</v>
      </c>
      <c r="L1428" t="s">
        <v>22</v>
      </c>
      <c r="M1428">
        <f>V3__67[[#This Row],[Sale Price]]/V3__67[[#This Row],[carpet_area]]</f>
        <v>427.65273311897107</v>
      </c>
      <c r="N1428">
        <f>IF(OR(V3__67[[#This Row],[Estimated Value]]="",V3__67[[#This Row],[Estimated Value]]=0),"",V3__67[[#This Row],[Sale Price]]-V3__67[[#This Row],[Estimated Value]])</f>
        <v>25150</v>
      </c>
      <c r="O1428">
        <f>IF(OR(V3__67[[#This Row],[Estimated Value]]="",V3__67[[#This Row],[Estimated Value]]=0),"",(V3__67[[#This Row],[Sale Price]]-V3__67[[#This Row],[Estimated Value]])/V3__67[[#This Row],[Estimated Value]])</f>
        <v>6.7272970442690913E-2</v>
      </c>
      <c r="P1428" t="str">
        <f t="shared" si="22"/>
        <v>Above Estimate</v>
      </c>
    </row>
    <row r="1429" spans="1:16" x14ac:dyDescent="0.3">
      <c r="A1429" s="1">
        <v>41211</v>
      </c>
      <c r="B1429">
        <v>2012</v>
      </c>
      <c r="C1429" t="s">
        <v>12</v>
      </c>
      <c r="D1429">
        <v>123790</v>
      </c>
      <c r="E1429">
        <v>59000</v>
      </c>
      <c r="F1429" t="s">
        <v>13</v>
      </c>
      <c r="G1429" t="s">
        <v>14</v>
      </c>
      <c r="H1429">
        <v>3</v>
      </c>
      <c r="I1429">
        <v>3</v>
      </c>
      <c r="J1429">
        <v>915</v>
      </c>
      <c r="K1429">
        <v>1.0219579999999999</v>
      </c>
      <c r="L1429" t="s">
        <v>22</v>
      </c>
      <c r="M1429">
        <f>V3__67[[#This Row],[Sale Price]]/V3__67[[#This Row],[carpet_area]]</f>
        <v>64.480874316939889</v>
      </c>
      <c r="N1429">
        <f>IF(OR(V3__67[[#This Row],[Estimated Value]]="",V3__67[[#This Row],[Estimated Value]]=0),"",V3__67[[#This Row],[Sale Price]]-V3__67[[#This Row],[Estimated Value]])</f>
        <v>-64790</v>
      </c>
      <c r="O1429">
        <f>IF(OR(V3__67[[#This Row],[Estimated Value]]="",V3__67[[#This Row],[Estimated Value]]=0),"",(V3__67[[#This Row],[Sale Price]]-V3__67[[#This Row],[Estimated Value]])/V3__67[[#This Row],[Estimated Value]])</f>
        <v>-0.52338638015994832</v>
      </c>
      <c r="P1429" t="str">
        <f t="shared" si="22"/>
        <v>Below Estimate</v>
      </c>
    </row>
    <row r="1430" spans="1:16" x14ac:dyDescent="0.3">
      <c r="A1430" s="1">
        <v>41214</v>
      </c>
      <c r="B1430">
        <v>2012</v>
      </c>
      <c r="C1430" t="s">
        <v>30</v>
      </c>
      <c r="D1430">
        <v>512290</v>
      </c>
      <c r="E1430">
        <v>525000</v>
      </c>
      <c r="F1430" t="s">
        <v>23</v>
      </c>
      <c r="G1430" t="s">
        <v>24</v>
      </c>
      <c r="H1430">
        <v>6</v>
      </c>
      <c r="I1430">
        <v>4</v>
      </c>
      <c r="J1430">
        <v>1889</v>
      </c>
      <c r="K1430">
        <v>1.0219579999999999</v>
      </c>
      <c r="L1430" t="s">
        <v>22</v>
      </c>
      <c r="M1430">
        <f>V3__67[[#This Row],[Sale Price]]/V3__67[[#This Row],[carpet_area]]</f>
        <v>277.924827951297</v>
      </c>
      <c r="N1430">
        <f>IF(OR(V3__67[[#This Row],[Estimated Value]]="",V3__67[[#This Row],[Estimated Value]]=0),"",V3__67[[#This Row],[Sale Price]]-V3__67[[#This Row],[Estimated Value]])</f>
        <v>12710</v>
      </c>
      <c r="O1430">
        <f>IF(OR(V3__67[[#This Row],[Estimated Value]]="",V3__67[[#This Row],[Estimated Value]]=0),"",(V3__67[[#This Row],[Sale Price]]-V3__67[[#This Row],[Estimated Value]])/V3__67[[#This Row],[Estimated Value]])</f>
        <v>2.481016611684788E-2</v>
      </c>
      <c r="P1430" t="str">
        <f t="shared" si="22"/>
        <v>Above Estimate</v>
      </c>
    </row>
    <row r="1431" spans="1:16" x14ac:dyDescent="0.3">
      <c r="A1431" s="1">
        <v>41214</v>
      </c>
      <c r="B1431">
        <v>2012</v>
      </c>
      <c r="C1431" t="s">
        <v>29</v>
      </c>
      <c r="D1431">
        <v>214000</v>
      </c>
      <c r="E1431">
        <v>100000</v>
      </c>
      <c r="F1431" t="s">
        <v>13</v>
      </c>
      <c r="G1431" t="s">
        <v>14</v>
      </c>
      <c r="H1431">
        <v>3</v>
      </c>
      <c r="I1431">
        <v>3</v>
      </c>
      <c r="J1431">
        <v>948</v>
      </c>
      <c r="K1431">
        <v>1.0219579999999999</v>
      </c>
      <c r="L1431" t="s">
        <v>15</v>
      </c>
      <c r="M1431">
        <f>V3__67[[#This Row],[Sale Price]]/V3__67[[#This Row],[carpet_area]]</f>
        <v>105.48523206751055</v>
      </c>
      <c r="N1431">
        <f>IF(OR(V3__67[[#This Row],[Estimated Value]]="",V3__67[[#This Row],[Estimated Value]]=0),"",V3__67[[#This Row],[Sale Price]]-V3__67[[#This Row],[Estimated Value]])</f>
        <v>-114000</v>
      </c>
      <c r="O1431">
        <f>IF(OR(V3__67[[#This Row],[Estimated Value]]="",V3__67[[#This Row],[Estimated Value]]=0),"",(V3__67[[#This Row],[Sale Price]]-V3__67[[#This Row],[Estimated Value]])/V3__67[[#This Row],[Estimated Value]])</f>
        <v>-0.53271028037383172</v>
      </c>
      <c r="P1431" t="str">
        <f t="shared" si="22"/>
        <v>Below Estimate</v>
      </c>
    </row>
    <row r="1432" spans="1:16" x14ac:dyDescent="0.3">
      <c r="A1432" s="1">
        <v>41214</v>
      </c>
      <c r="B1432">
        <v>2012</v>
      </c>
      <c r="C1432" t="s">
        <v>30</v>
      </c>
      <c r="D1432">
        <v>629820</v>
      </c>
      <c r="E1432">
        <v>848000</v>
      </c>
      <c r="F1432" t="s">
        <v>13</v>
      </c>
      <c r="G1432" t="s">
        <v>14</v>
      </c>
      <c r="H1432">
        <v>3</v>
      </c>
      <c r="I1432">
        <v>3</v>
      </c>
      <c r="J1432">
        <v>973</v>
      </c>
      <c r="K1432">
        <v>1.0219579999999999</v>
      </c>
      <c r="L1432" t="s">
        <v>16</v>
      </c>
      <c r="M1432">
        <f>V3__67[[#This Row],[Sale Price]]/V3__67[[#This Row],[carpet_area]]</f>
        <v>871.53134635149024</v>
      </c>
      <c r="N1432">
        <f>IF(OR(V3__67[[#This Row],[Estimated Value]]="",V3__67[[#This Row],[Estimated Value]]=0),"",V3__67[[#This Row],[Sale Price]]-V3__67[[#This Row],[Estimated Value]])</f>
        <v>218180</v>
      </c>
      <c r="O1432">
        <f>IF(OR(V3__67[[#This Row],[Estimated Value]]="",V3__67[[#This Row],[Estimated Value]]=0),"",(V3__67[[#This Row],[Sale Price]]-V3__67[[#This Row],[Estimated Value]])/V3__67[[#This Row],[Estimated Value]])</f>
        <v>0.34641643644215808</v>
      </c>
      <c r="P1432" t="str">
        <f t="shared" si="22"/>
        <v>Above Estimate</v>
      </c>
    </row>
    <row r="1433" spans="1:16" x14ac:dyDescent="0.3">
      <c r="A1433" s="1">
        <v>41215</v>
      </c>
      <c r="B1433">
        <v>2012</v>
      </c>
      <c r="C1433" t="s">
        <v>17</v>
      </c>
      <c r="D1433">
        <v>204560</v>
      </c>
      <c r="E1433">
        <v>165000</v>
      </c>
      <c r="F1433" t="s">
        <v>19</v>
      </c>
      <c r="G1433" t="s">
        <v>20</v>
      </c>
      <c r="H1433">
        <v>4</v>
      </c>
      <c r="I1433">
        <v>4</v>
      </c>
      <c r="J1433">
        <v>1470</v>
      </c>
      <c r="K1433">
        <v>1.0219579999999999</v>
      </c>
      <c r="L1433" t="s">
        <v>22</v>
      </c>
      <c r="M1433">
        <f>V3__67[[#This Row],[Sale Price]]/V3__67[[#This Row],[carpet_area]]</f>
        <v>112.24489795918367</v>
      </c>
      <c r="N1433">
        <f>IF(OR(V3__67[[#This Row],[Estimated Value]]="",V3__67[[#This Row],[Estimated Value]]=0),"",V3__67[[#This Row],[Sale Price]]-V3__67[[#This Row],[Estimated Value]])</f>
        <v>-39560</v>
      </c>
      <c r="O1433">
        <f>IF(OR(V3__67[[#This Row],[Estimated Value]]="",V3__67[[#This Row],[Estimated Value]]=0),"",(V3__67[[#This Row],[Sale Price]]-V3__67[[#This Row],[Estimated Value]])/V3__67[[#This Row],[Estimated Value]])</f>
        <v>-0.19339069221744232</v>
      </c>
      <c r="P1433" t="str">
        <f t="shared" si="22"/>
        <v>Below Estimate</v>
      </c>
    </row>
    <row r="1434" spans="1:16" x14ac:dyDescent="0.3">
      <c r="A1434" s="1">
        <v>41217</v>
      </c>
      <c r="B1434">
        <v>2012</v>
      </c>
      <c r="C1434" t="s">
        <v>18</v>
      </c>
      <c r="D1434">
        <v>585900</v>
      </c>
      <c r="E1434">
        <v>715000</v>
      </c>
      <c r="F1434" t="s">
        <v>13</v>
      </c>
      <c r="G1434" t="s">
        <v>14</v>
      </c>
      <c r="H1434">
        <v>3</v>
      </c>
      <c r="I1434">
        <v>1</v>
      </c>
      <c r="J1434">
        <v>1047</v>
      </c>
      <c r="K1434">
        <v>1.0219579999999999</v>
      </c>
      <c r="L1434" t="s">
        <v>15</v>
      </c>
      <c r="M1434">
        <f>V3__67[[#This Row],[Sale Price]]/V3__67[[#This Row],[carpet_area]]</f>
        <v>682.90353390639928</v>
      </c>
      <c r="N1434">
        <f>IF(OR(V3__67[[#This Row],[Estimated Value]]="",V3__67[[#This Row],[Estimated Value]]=0),"",V3__67[[#This Row],[Sale Price]]-V3__67[[#This Row],[Estimated Value]])</f>
        <v>129100</v>
      </c>
      <c r="O1434">
        <f>IF(OR(V3__67[[#This Row],[Estimated Value]]="",V3__67[[#This Row],[Estimated Value]]=0),"",(V3__67[[#This Row],[Sale Price]]-V3__67[[#This Row],[Estimated Value]])/V3__67[[#This Row],[Estimated Value]])</f>
        <v>0.22034476873186551</v>
      </c>
      <c r="P1434" t="str">
        <f t="shared" si="22"/>
        <v>Above Estimate</v>
      </c>
    </row>
    <row r="1435" spans="1:16" x14ac:dyDescent="0.3">
      <c r="A1435" s="1">
        <v>41221</v>
      </c>
      <c r="B1435">
        <v>2012</v>
      </c>
      <c r="C1435" t="s">
        <v>18</v>
      </c>
      <c r="D1435">
        <v>351820</v>
      </c>
      <c r="E1435">
        <v>242500</v>
      </c>
      <c r="F1435" t="s">
        <v>13</v>
      </c>
      <c r="G1435" t="s">
        <v>14</v>
      </c>
      <c r="H1435">
        <v>3</v>
      </c>
      <c r="I1435">
        <v>1</v>
      </c>
      <c r="J1435">
        <v>986</v>
      </c>
      <c r="K1435">
        <v>1.0219579999999999</v>
      </c>
      <c r="L1435" t="s">
        <v>16</v>
      </c>
      <c r="M1435">
        <f>V3__67[[#This Row],[Sale Price]]/V3__67[[#This Row],[carpet_area]]</f>
        <v>245.94320486815417</v>
      </c>
      <c r="N1435">
        <f>IF(OR(V3__67[[#This Row],[Estimated Value]]="",V3__67[[#This Row],[Estimated Value]]=0),"",V3__67[[#This Row],[Sale Price]]-V3__67[[#This Row],[Estimated Value]])</f>
        <v>-109320</v>
      </c>
      <c r="O1435">
        <f>IF(OR(V3__67[[#This Row],[Estimated Value]]="",V3__67[[#This Row],[Estimated Value]]=0),"",(V3__67[[#This Row],[Sale Price]]-V3__67[[#This Row],[Estimated Value]])/V3__67[[#This Row],[Estimated Value]])</f>
        <v>-0.31072707634585867</v>
      </c>
      <c r="P1435" t="str">
        <f t="shared" si="22"/>
        <v>Below Estimate</v>
      </c>
    </row>
    <row r="1436" spans="1:16" x14ac:dyDescent="0.3">
      <c r="A1436" s="1">
        <v>41221</v>
      </c>
      <c r="B1436">
        <v>2012</v>
      </c>
      <c r="C1436" t="s">
        <v>17</v>
      </c>
      <c r="D1436">
        <v>301040</v>
      </c>
      <c r="E1436">
        <v>220000</v>
      </c>
      <c r="F1436" t="s">
        <v>13</v>
      </c>
      <c r="G1436" t="s">
        <v>14</v>
      </c>
      <c r="H1436">
        <v>3</v>
      </c>
      <c r="I1436">
        <v>2</v>
      </c>
      <c r="J1436">
        <v>1028</v>
      </c>
      <c r="K1436">
        <v>1.0219579999999999</v>
      </c>
      <c r="L1436" t="s">
        <v>25</v>
      </c>
      <c r="M1436">
        <f>V3__67[[#This Row],[Sale Price]]/V3__67[[#This Row],[carpet_area]]</f>
        <v>214.00778210116732</v>
      </c>
      <c r="N1436">
        <f>IF(OR(V3__67[[#This Row],[Estimated Value]]="",V3__67[[#This Row],[Estimated Value]]=0),"",V3__67[[#This Row],[Sale Price]]-V3__67[[#This Row],[Estimated Value]])</f>
        <v>-81040</v>
      </c>
      <c r="O1436">
        <f>IF(OR(V3__67[[#This Row],[Estimated Value]]="",V3__67[[#This Row],[Estimated Value]]=0),"",(V3__67[[#This Row],[Sale Price]]-V3__67[[#This Row],[Estimated Value]])/V3__67[[#This Row],[Estimated Value]])</f>
        <v>-0.26920010629816638</v>
      </c>
      <c r="P1436" t="str">
        <f t="shared" si="22"/>
        <v>Below Estimate</v>
      </c>
    </row>
    <row r="1437" spans="1:16" x14ac:dyDescent="0.3">
      <c r="A1437" s="1">
        <v>41221</v>
      </c>
      <c r="B1437">
        <v>2012</v>
      </c>
      <c r="C1437" t="s">
        <v>17</v>
      </c>
      <c r="D1437">
        <v>123570</v>
      </c>
      <c r="E1437">
        <v>161000</v>
      </c>
      <c r="F1437" t="s">
        <v>19</v>
      </c>
      <c r="G1437" t="s">
        <v>20</v>
      </c>
      <c r="H1437">
        <v>4</v>
      </c>
      <c r="I1437">
        <v>3</v>
      </c>
      <c r="J1437">
        <v>1346</v>
      </c>
      <c r="K1437">
        <v>1.0219579999999999</v>
      </c>
      <c r="L1437" t="s">
        <v>16</v>
      </c>
      <c r="M1437">
        <f>V3__67[[#This Row],[Sale Price]]/V3__67[[#This Row],[carpet_area]]</f>
        <v>119.61367013372957</v>
      </c>
      <c r="N1437">
        <f>IF(OR(V3__67[[#This Row],[Estimated Value]]="",V3__67[[#This Row],[Estimated Value]]=0),"",V3__67[[#This Row],[Sale Price]]-V3__67[[#This Row],[Estimated Value]])</f>
        <v>37430</v>
      </c>
      <c r="O1437">
        <f>IF(OR(V3__67[[#This Row],[Estimated Value]]="",V3__67[[#This Row],[Estimated Value]]=0),"",(V3__67[[#This Row],[Sale Price]]-V3__67[[#This Row],[Estimated Value]])/V3__67[[#This Row],[Estimated Value]])</f>
        <v>0.3029052358986809</v>
      </c>
      <c r="P1437" t="str">
        <f t="shared" si="22"/>
        <v>Above Estimate</v>
      </c>
    </row>
    <row r="1438" spans="1:16" x14ac:dyDescent="0.3">
      <c r="A1438" s="1">
        <v>41221</v>
      </c>
      <c r="B1438">
        <v>2012</v>
      </c>
      <c r="C1438" t="s">
        <v>29</v>
      </c>
      <c r="D1438">
        <v>336500</v>
      </c>
      <c r="E1438">
        <v>470000</v>
      </c>
      <c r="F1438" t="s">
        <v>13</v>
      </c>
      <c r="G1438" t="s">
        <v>14</v>
      </c>
      <c r="H1438">
        <v>3</v>
      </c>
      <c r="I1438">
        <v>1</v>
      </c>
      <c r="J1438">
        <v>929</v>
      </c>
      <c r="K1438">
        <v>1.0219579999999999</v>
      </c>
      <c r="L1438" t="s">
        <v>22</v>
      </c>
      <c r="M1438">
        <f>V3__67[[#This Row],[Sale Price]]/V3__67[[#This Row],[carpet_area]]</f>
        <v>505.92034445640473</v>
      </c>
      <c r="N1438">
        <f>IF(OR(V3__67[[#This Row],[Estimated Value]]="",V3__67[[#This Row],[Estimated Value]]=0),"",V3__67[[#This Row],[Sale Price]]-V3__67[[#This Row],[Estimated Value]])</f>
        <v>133500</v>
      </c>
      <c r="O1438">
        <f>IF(OR(V3__67[[#This Row],[Estimated Value]]="",V3__67[[#This Row],[Estimated Value]]=0),"",(V3__67[[#This Row],[Sale Price]]-V3__67[[#This Row],[Estimated Value]])/V3__67[[#This Row],[Estimated Value]])</f>
        <v>0.39673105497771172</v>
      </c>
      <c r="P1438" t="str">
        <f t="shared" si="22"/>
        <v>Above Estimate</v>
      </c>
    </row>
    <row r="1439" spans="1:16" x14ac:dyDescent="0.3">
      <c r="A1439" s="1">
        <v>41222</v>
      </c>
      <c r="B1439">
        <v>2012</v>
      </c>
      <c r="C1439" t="s">
        <v>12</v>
      </c>
      <c r="D1439">
        <v>91250</v>
      </c>
      <c r="E1439">
        <v>142900</v>
      </c>
      <c r="F1439" t="s">
        <v>13</v>
      </c>
      <c r="G1439" t="s">
        <v>14</v>
      </c>
      <c r="H1439">
        <v>3</v>
      </c>
      <c r="I1439">
        <v>3</v>
      </c>
      <c r="J1439">
        <v>1087</v>
      </c>
      <c r="K1439">
        <v>1.0219579999999999</v>
      </c>
      <c r="L1439" t="s">
        <v>16</v>
      </c>
      <c r="M1439">
        <f>V3__67[[#This Row],[Sale Price]]/V3__67[[#This Row],[carpet_area]]</f>
        <v>131.46274149034039</v>
      </c>
      <c r="N1439">
        <f>IF(OR(V3__67[[#This Row],[Estimated Value]]="",V3__67[[#This Row],[Estimated Value]]=0),"",V3__67[[#This Row],[Sale Price]]-V3__67[[#This Row],[Estimated Value]])</f>
        <v>51650</v>
      </c>
      <c r="O1439">
        <f>IF(OR(V3__67[[#This Row],[Estimated Value]]="",V3__67[[#This Row],[Estimated Value]]=0),"",(V3__67[[#This Row],[Sale Price]]-V3__67[[#This Row],[Estimated Value]])/V3__67[[#This Row],[Estimated Value]])</f>
        <v>0.56602739726027396</v>
      </c>
      <c r="P1439" t="str">
        <f t="shared" si="22"/>
        <v>Above Estimate</v>
      </c>
    </row>
    <row r="1440" spans="1:16" x14ac:dyDescent="0.3">
      <c r="A1440" s="1">
        <v>41223</v>
      </c>
      <c r="B1440">
        <v>2012</v>
      </c>
      <c r="C1440" t="s">
        <v>12</v>
      </c>
      <c r="D1440">
        <v>96530</v>
      </c>
      <c r="E1440">
        <v>85000</v>
      </c>
      <c r="F1440" t="s">
        <v>13</v>
      </c>
      <c r="G1440" t="s">
        <v>14</v>
      </c>
      <c r="H1440">
        <v>3</v>
      </c>
      <c r="I1440">
        <v>3</v>
      </c>
      <c r="J1440">
        <v>1067</v>
      </c>
      <c r="K1440">
        <v>1.0219579999999999</v>
      </c>
      <c r="L1440" t="s">
        <v>25</v>
      </c>
      <c r="M1440">
        <f>V3__67[[#This Row],[Sale Price]]/V3__67[[#This Row],[carpet_area]]</f>
        <v>79.662605435801311</v>
      </c>
      <c r="N1440">
        <f>IF(OR(V3__67[[#This Row],[Estimated Value]]="",V3__67[[#This Row],[Estimated Value]]=0),"",V3__67[[#This Row],[Sale Price]]-V3__67[[#This Row],[Estimated Value]])</f>
        <v>-11530</v>
      </c>
      <c r="O1440">
        <f>IF(OR(V3__67[[#This Row],[Estimated Value]]="",V3__67[[#This Row],[Estimated Value]]=0),"",(V3__67[[#This Row],[Sale Price]]-V3__67[[#This Row],[Estimated Value]])/V3__67[[#This Row],[Estimated Value]])</f>
        <v>-0.11944473220760385</v>
      </c>
      <c r="P1440" t="str">
        <f t="shared" si="22"/>
        <v>Below Estimate</v>
      </c>
    </row>
    <row r="1441" spans="1:16" x14ac:dyDescent="0.3">
      <c r="A1441" s="1">
        <v>41225</v>
      </c>
      <c r="B1441">
        <v>2012</v>
      </c>
      <c r="C1441" t="s">
        <v>18</v>
      </c>
      <c r="D1441">
        <v>282520</v>
      </c>
      <c r="E1441">
        <v>359900</v>
      </c>
      <c r="F1441" t="s">
        <v>13</v>
      </c>
      <c r="G1441" t="s">
        <v>14</v>
      </c>
      <c r="H1441">
        <v>3</v>
      </c>
      <c r="I1441">
        <v>2</v>
      </c>
      <c r="J1441">
        <v>1055</v>
      </c>
      <c r="K1441">
        <v>1.0219579999999999</v>
      </c>
      <c r="L1441" t="s">
        <v>15</v>
      </c>
      <c r="M1441">
        <f>V3__67[[#This Row],[Sale Price]]/V3__67[[#This Row],[carpet_area]]</f>
        <v>341.13744075829385</v>
      </c>
      <c r="N1441">
        <f>IF(OR(V3__67[[#This Row],[Estimated Value]]="",V3__67[[#This Row],[Estimated Value]]=0),"",V3__67[[#This Row],[Sale Price]]-V3__67[[#This Row],[Estimated Value]])</f>
        <v>77380</v>
      </c>
      <c r="O1441">
        <f>IF(OR(V3__67[[#This Row],[Estimated Value]]="",V3__67[[#This Row],[Estimated Value]]=0),"",(V3__67[[#This Row],[Sale Price]]-V3__67[[#This Row],[Estimated Value]])/V3__67[[#This Row],[Estimated Value]])</f>
        <v>0.273892113832649</v>
      </c>
      <c r="P1441" t="str">
        <f t="shared" si="22"/>
        <v>Above Estimate</v>
      </c>
    </row>
    <row r="1442" spans="1:16" x14ac:dyDescent="0.3">
      <c r="A1442" s="1">
        <v>41228</v>
      </c>
      <c r="B1442">
        <v>2012</v>
      </c>
      <c r="C1442" t="s">
        <v>29</v>
      </c>
      <c r="D1442">
        <v>158000</v>
      </c>
      <c r="E1442">
        <v>190000</v>
      </c>
      <c r="F1442" t="s">
        <v>13</v>
      </c>
      <c r="G1442" t="s">
        <v>14</v>
      </c>
      <c r="H1442">
        <v>3</v>
      </c>
      <c r="I1442">
        <v>1</v>
      </c>
      <c r="J1442">
        <v>1007</v>
      </c>
      <c r="K1442">
        <v>1.0219579999999999</v>
      </c>
      <c r="L1442" t="s">
        <v>22</v>
      </c>
      <c r="M1442">
        <f>V3__67[[#This Row],[Sale Price]]/V3__67[[#This Row],[carpet_area]]</f>
        <v>188.67924528301887</v>
      </c>
      <c r="N1442">
        <f>IF(OR(V3__67[[#This Row],[Estimated Value]]="",V3__67[[#This Row],[Estimated Value]]=0),"",V3__67[[#This Row],[Sale Price]]-V3__67[[#This Row],[Estimated Value]])</f>
        <v>32000</v>
      </c>
      <c r="O1442">
        <f>IF(OR(V3__67[[#This Row],[Estimated Value]]="",V3__67[[#This Row],[Estimated Value]]=0),"",(V3__67[[#This Row],[Sale Price]]-V3__67[[#This Row],[Estimated Value]])/V3__67[[#This Row],[Estimated Value]])</f>
        <v>0.20253164556962025</v>
      </c>
      <c r="P1442" t="str">
        <f t="shared" si="22"/>
        <v>Above Estimate</v>
      </c>
    </row>
    <row r="1443" spans="1:16" x14ac:dyDescent="0.3">
      <c r="A1443" s="1">
        <v>41230</v>
      </c>
      <c r="B1443">
        <v>2012</v>
      </c>
      <c r="C1443" t="s">
        <v>30</v>
      </c>
      <c r="D1443">
        <v>287470</v>
      </c>
      <c r="E1443">
        <v>330000</v>
      </c>
      <c r="F1443" t="s">
        <v>13</v>
      </c>
      <c r="G1443" t="s">
        <v>14</v>
      </c>
      <c r="H1443">
        <v>3</v>
      </c>
      <c r="I1443">
        <v>1</v>
      </c>
      <c r="J1443">
        <v>958</v>
      </c>
      <c r="K1443">
        <v>1.0219579999999999</v>
      </c>
      <c r="L1443" t="s">
        <v>22</v>
      </c>
      <c r="M1443">
        <f>V3__67[[#This Row],[Sale Price]]/V3__67[[#This Row],[carpet_area]]</f>
        <v>344.4676409185804</v>
      </c>
      <c r="N1443">
        <f>IF(OR(V3__67[[#This Row],[Estimated Value]]="",V3__67[[#This Row],[Estimated Value]]=0),"",V3__67[[#This Row],[Sale Price]]-V3__67[[#This Row],[Estimated Value]])</f>
        <v>42530</v>
      </c>
      <c r="O1443">
        <f>IF(OR(V3__67[[#This Row],[Estimated Value]]="",V3__67[[#This Row],[Estimated Value]]=0),"",(V3__67[[#This Row],[Sale Price]]-V3__67[[#This Row],[Estimated Value]])/V3__67[[#This Row],[Estimated Value]])</f>
        <v>0.14794587261279438</v>
      </c>
      <c r="P1443" t="str">
        <f t="shared" si="22"/>
        <v>Above Estimate</v>
      </c>
    </row>
    <row r="1444" spans="1:16" x14ac:dyDescent="0.3">
      <c r="A1444" s="1">
        <v>41231</v>
      </c>
      <c r="B1444">
        <v>2012</v>
      </c>
      <c r="C1444" t="s">
        <v>17</v>
      </c>
      <c r="D1444">
        <v>175940</v>
      </c>
      <c r="E1444">
        <v>165000</v>
      </c>
      <c r="F1444" t="s">
        <v>19</v>
      </c>
      <c r="G1444" t="s">
        <v>20</v>
      </c>
      <c r="H1444">
        <v>4</v>
      </c>
      <c r="I1444">
        <v>3</v>
      </c>
      <c r="J1444">
        <v>1284</v>
      </c>
      <c r="K1444">
        <v>1.0219579999999999</v>
      </c>
      <c r="L1444" t="s">
        <v>22</v>
      </c>
      <c r="M1444">
        <f>V3__67[[#This Row],[Sale Price]]/V3__67[[#This Row],[carpet_area]]</f>
        <v>128.50467289719626</v>
      </c>
      <c r="N1444">
        <f>IF(OR(V3__67[[#This Row],[Estimated Value]]="",V3__67[[#This Row],[Estimated Value]]=0),"",V3__67[[#This Row],[Sale Price]]-V3__67[[#This Row],[Estimated Value]])</f>
        <v>-10940</v>
      </c>
      <c r="O1444">
        <f>IF(OR(V3__67[[#This Row],[Estimated Value]]="",V3__67[[#This Row],[Estimated Value]]=0),"",(V3__67[[#This Row],[Sale Price]]-V3__67[[#This Row],[Estimated Value]])/V3__67[[#This Row],[Estimated Value]])</f>
        <v>-6.2180288734795953E-2</v>
      </c>
      <c r="P1444" t="str">
        <f t="shared" si="22"/>
        <v>Below Estimate</v>
      </c>
    </row>
    <row r="1445" spans="1:16" x14ac:dyDescent="0.3">
      <c r="A1445" s="1">
        <v>41231</v>
      </c>
      <c r="B1445">
        <v>2012</v>
      </c>
      <c r="C1445" t="s">
        <v>17</v>
      </c>
      <c r="D1445">
        <v>196660</v>
      </c>
      <c r="E1445">
        <v>125668</v>
      </c>
      <c r="F1445" t="s">
        <v>23</v>
      </c>
      <c r="G1445" t="s">
        <v>24</v>
      </c>
      <c r="H1445">
        <v>6</v>
      </c>
      <c r="I1445">
        <v>6</v>
      </c>
      <c r="J1445">
        <v>1852</v>
      </c>
      <c r="K1445">
        <v>1.0219579999999999</v>
      </c>
      <c r="L1445" t="s">
        <v>25</v>
      </c>
      <c r="M1445">
        <f>V3__67[[#This Row],[Sale Price]]/V3__67[[#This Row],[carpet_area]]</f>
        <v>67.855291576673864</v>
      </c>
      <c r="N1445">
        <f>IF(OR(V3__67[[#This Row],[Estimated Value]]="",V3__67[[#This Row],[Estimated Value]]=0),"",V3__67[[#This Row],[Sale Price]]-V3__67[[#This Row],[Estimated Value]])</f>
        <v>-70992</v>
      </c>
      <c r="O1445">
        <f>IF(OR(V3__67[[#This Row],[Estimated Value]]="",V3__67[[#This Row],[Estimated Value]]=0),"",(V3__67[[#This Row],[Sale Price]]-V3__67[[#This Row],[Estimated Value]])/V3__67[[#This Row],[Estimated Value]])</f>
        <v>-0.36098850808501981</v>
      </c>
      <c r="P1445" t="str">
        <f t="shared" si="22"/>
        <v>Below Estimate</v>
      </c>
    </row>
    <row r="1446" spans="1:16" x14ac:dyDescent="0.3">
      <c r="A1446" s="1">
        <v>41235</v>
      </c>
      <c r="B1446">
        <v>2012</v>
      </c>
      <c r="C1446" t="s">
        <v>17</v>
      </c>
      <c r="D1446">
        <v>178870</v>
      </c>
      <c r="E1446">
        <v>15000</v>
      </c>
      <c r="F1446" t="s">
        <v>19</v>
      </c>
      <c r="G1446" t="s">
        <v>20</v>
      </c>
      <c r="H1446">
        <v>4</v>
      </c>
      <c r="I1446">
        <v>4</v>
      </c>
      <c r="J1446">
        <v>1398</v>
      </c>
      <c r="K1446">
        <v>1.0219579999999999</v>
      </c>
      <c r="L1446" t="s">
        <v>16</v>
      </c>
      <c r="M1446">
        <f>V3__67[[#This Row],[Sale Price]]/V3__67[[#This Row],[carpet_area]]</f>
        <v>10.729613733905579</v>
      </c>
      <c r="N1446">
        <f>IF(OR(V3__67[[#This Row],[Estimated Value]]="",V3__67[[#This Row],[Estimated Value]]=0),"",V3__67[[#This Row],[Sale Price]]-V3__67[[#This Row],[Estimated Value]])</f>
        <v>-163870</v>
      </c>
      <c r="O1446">
        <f>IF(OR(V3__67[[#This Row],[Estimated Value]]="",V3__67[[#This Row],[Estimated Value]]=0),"",(V3__67[[#This Row],[Sale Price]]-V3__67[[#This Row],[Estimated Value]])/V3__67[[#This Row],[Estimated Value]])</f>
        <v>-0.91614021356292275</v>
      </c>
      <c r="P1446" t="str">
        <f t="shared" si="22"/>
        <v>Below Estimate</v>
      </c>
    </row>
    <row r="1447" spans="1:16" x14ac:dyDescent="0.3">
      <c r="A1447" s="1">
        <v>41236</v>
      </c>
      <c r="B1447">
        <v>2012</v>
      </c>
      <c r="C1447" t="s">
        <v>12</v>
      </c>
      <c r="D1447">
        <v>89510</v>
      </c>
      <c r="E1447">
        <v>106000</v>
      </c>
      <c r="F1447" t="s">
        <v>13</v>
      </c>
      <c r="G1447" t="s">
        <v>14</v>
      </c>
      <c r="H1447">
        <v>3</v>
      </c>
      <c r="I1447">
        <v>2</v>
      </c>
      <c r="J1447">
        <v>1093</v>
      </c>
      <c r="K1447">
        <v>1.0219579999999999</v>
      </c>
      <c r="L1447" t="s">
        <v>22</v>
      </c>
      <c r="M1447">
        <f>V3__67[[#This Row],[Sale Price]]/V3__67[[#This Row],[carpet_area]]</f>
        <v>96.980786825251599</v>
      </c>
      <c r="N1447">
        <f>IF(OR(V3__67[[#This Row],[Estimated Value]]="",V3__67[[#This Row],[Estimated Value]]=0),"",V3__67[[#This Row],[Sale Price]]-V3__67[[#This Row],[Estimated Value]])</f>
        <v>16490</v>
      </c>
      <c r="O1447">
        <f>IF(OR(V3__67[[#This Row],[Estimated Value]]="",V3__67[[#This Row],[Estimated Value]]=0),"",(V3__67[[#This Row],[Sale Price]]-V3__67[[#This Row],[Estimated Value]])/V3__67[[#This Row],[Estimated Value]])</f>
        <v>0.18422522623170595</v>
      </c>
      <c r="P1447" t="str">
        <f t="shared" si="22"/>
        <v>Above Estimate</v>
      </c>
    </row>
    <row r="1448" spans="1:16" x14ac:dyDescent="0.3">
      <c r="A1448" s="1">
        <v>41236</v>
      </c>
      <c r="B1448">
        <v>2012</v>
      </c>
      <c r="C1448" t="s">
        <v>12</v>
      </c>
      <c r="D1448">
        <v>118560</v>
      </c>
      <c r="E1448">
        <v>84000</v>
      </c>
      <c r="F1448" t="s">
        <v>13</v>
      </c>
      <c r="G1448" t="s">
        <v>14</v>
      </c>
      <c r="H1448">
        <v>3</v>
      </c>
      <c r="I1448">
        <v>3</v>
      </c>
      <c r="J1448">
        <v>1097</v>
      </c>
      <c r="K1448">
        <v>1.0219579999999999</v>
      </c>
      <c r="L1448" t="s">
        <v>16</v>
      </c>
      <c r="M1448">
        <f>V3__67[[#This Row],[Sale Price]]/V3__67[[#This Row],[carpet_area]]</f>
        <v>76.572470373746583</v>
      </c>
      <c r="N1448">
        <f>IF(OR(V3__67[[#This Row],[Estimated Value]]="",V3__67[[#This Row],[Estimated Value]]=0),"",V3__67[[#This Row],[Sale Price]]-V3__67[[#This Row],[Estimated Value]])</f>
        <v>-34560</v>
      </c>
      <c r="O1448">
        <f>IF(OR(V3__67[[#This Row],[Estimated Value]]="",V3__67[[#This Row],[Estimated Value]]=0),"",(V3__67[[#This Row],[Sale Price]]-V3__67[[#This Row],[Estimated Value]])/V3__67[[#This Row],[Estimated Value]])</f>
        <v>-0.291497975708502</v>
      </c>
      <c r="P1448" t="str">
        <f t="shared" si="22"/>
        <v>Below Estimate</v>
      </c>
    </row>
    <row r="1449" spans="1:16" x14ac:dyDescent="0.3">
      <c r="A1449" s="1">
        <v>41236</v>
      </c>
      <c r="B1449">
        <v>2012</v>
      </c>
      <c r="C1449" t="s">
        <v>29</v>
      </c>
      <c r="D1449">
        <v>206900</v>
      </c>
      <c r="E1449">
        <v>285000</v>
      </c>
      <c r="F1449" t="s">
        <v>13</v>
      </c>
      <c r="G1449" t="s">
        <v>14</v>
      </c>
      <c r="H1449">
        <v>3</v>
      </c>
      <c r="I1449">
        <v>1</v>
      </c>
      <c r="J1449">
        <v>1067</v>
      </c>
      <c r="K1449">
        <v>1.0219579999999999</v>
      </c>
      <c r="L1449" t="s">
        <v>22</v>
      </c>
      <c r="M1449">
        <f>V3__67[[#This Row],[Sale Price]]/V3__67[[#This Row],[carpet_area]]</f>
        <v>267.10402999062791</v>
      </c>
      <c r="N1449">
        <f>IF(OR(V3__67[[#This Row],[Estimated Value]]="",V3__67[[#This Row],[Estimated Value]]=0),"",V3__67[[#This Row],[Sale Price]]-V3__67[[#This Row],[Estimated Value]])</f>
        <v>78100</v>
      </c>
      <c r="O1449">
        <f>IF(OR(V3__67[[#This Row],[Estimated Value]]="",V3__67[[#This Row],[Estimated Value]]=0),"",(V3__67[[#This Row],[Sale Price]]-V3__67[[#This Row],[Estimated Value]])/V3__67[[#This Row],[Estimated Value]])</f>
        <v>0.37747704204929916</v>
      </c>
      <c r="P1449" t="str">
        <f t="shared" si="22"/>
        <v>Above Estimate</v>
      </c>
    </row>
    <row r="1450" spans="1:16" x14ac:dyDescent="0.3">
      <c r="A1450" s="1">
        <v>41237</v>
      </c>
      <c r="B1450">
        <v>2012</v>
      </c>
      <c r="C1450" t="s">
        <v>18</v>
      </c>
      <c r="D1450">
        <v>384370</v>
      </c>
      <c r="E1450">
        <v>421500</v>
      </c>
      <c r="F1450" t="s">
        <v>13</v>
      </c>
      <c r="G1450" t="s">
        <v>14</v>
      </c>
      <c r="H1450">
        <v>3</v>
      </c>
      <c r="I1450">
        <v>3</v>
      </c>
      <c r="J1450">
        <v>1021</v>
      </c>
      <c r="K1450">
        <v>1.0219579999999999</v>
      </c>
      <c r="L1450" t="s">
        <v>25</v>
      </c>
      <c r="M1450">
        <f>V3__67[[#This Row],[Sale Price]]/V3__67[[#This Row],[carpet_area]]</f>
        <v>412.83055827619978</v>
      </c>
      <c r="N1450">
        <f>IF(OR(V3__67[[#This Row],[Estimated Value]]="",V3__67[[#This Row],[Estimated Value]]=0),"",V3__67[[#This Row],[Sale Price]]-V3__67[[#This Row],[Estimated Value]])</f>
        <v>37130</v>
      </c>
      <c r="O1450">
        <f>IF(OR(V3__67[[#This Row],[Estimated Value]]="",V3__67[[#This Row],[Estimated Value]]=0),"",(V3__67[[#This Row],[Sale Price]]-V3__67[[#This Row],[Estimated Value]])/V3__67[[#This Row],[Estimated Value]])</f>
        <v>9.6599630564300029E-2</v>
      </c>
      <c r="P1450" t="str">
        <f t="shared" si="22"/>
        <v>Above Estimate</v>
      </c>
    </row>
    <row r="1451" spans="1:16" x14ac:dyDescent="0.3">
      <c r="A1451" s="1">
        <v>41242</v>
      </c>
      <c r="B1451">
        <v>2012</v>
      </c>
      <c r="C1451" t="s">
        <v>17</v>
      </c>
      <c r="D1451">
        <v>159720</v>
      </c>
      <c r="E1451">
        <v>205000</v>
      </c>
      <c r="F1451" t="s">
        <v>13</v>
      </c>
      <c r="G1451" t="s">
        <v>14</v>
      </c>
      <c r="H1451">
        <v>3</v>
      </c>
      <c r="I1451">
        <v>2</v>
      </c>
      <c r="J1451">
        <v>965</v>
      </c>
      <c r="K1451">
        <v>1.0219579999999999</v>
      </c>
      <c r="L1451" t="s">
        <v>15</v>
      </c>
      <c r="M1451">
        <f>V3__67[[#This Row],[Sale Price]]/V3__67[[#This Row],[carpet_area]]</f>
        <v>212.43523316062175</v>
      </c>
      <c r="N1451">
        <f>IF(OR(V3__67[[#This Row],[Estimated Value]]="",V3__67[[#This Row],[Estimated Value]]=0),"",V3__67[[#This Row],[Sale Price]]-V3__67[[#This Row],[Estimated Value]])</f>
        <v>45280</v>
      </c>
      <c r="O1451">
        <f>IF(OR(V3__67[[#This Row],[Estimated Value]]="",V3__67[[#This Row],[Estimated Value]]=0),"",(V3__67[[#This Row],[Sale Price]]-V3__67[[#This Row],[Estimated Value]])/V3__67[[#This Row],[Estimated Value]])</f>
        <v>0.28349611820686199</v>
      </c>
      <c r="P1451" t="str">
        <f t="shared" si="22"/>
        <v>Above Estimate</v>
      </c>
    </row>
    <row r="1452" spans="1:16" x14ac:dyDescent="0.3">
      <c r="A1452" s="1">
        <v>41243</v>
      </c>
      <c r="B1452">
        <v>2012</v>
      </c>
      <c r="C1452" t="s">
        <v>29</v>
      </c>
      <c r="D1452">
        <v>158700</v>
      </c>
      <c r="E1452">
        <v>255000</v>
      </c>
      <c r="F1452" t="s">
        <v>13</v>
      </c>
      <c r="G1452" t="s">
        <v>14</v>
      </c>
      <c r="H1452">
        <v>3</v>
      </c>
      <c r="I1452">
        <v>2</v>
      </c>
      <c r="J1452">
        <v>960</v>
      </c>
      <c r="K1452">
        <v>1.0219579999999999</v>
      </c>
      <c r="L1452" t="s">
        <v>22</v>
      </c>
      <c r="M1452">
        <f>V3__67[[#This Row],[Sale Price]]/V3__67[[#This Row],[carpet_area]]</f>
        <v>265.625</v>
      </c>
      <c r="N1452">
        <f>IF(OR(V3__67[[#This Row],[Estimated Value]]="",V3__67[[#This Row],[Estimated Value]]=0),"",V3__67[[#This Row],[Sale Price]]-V3__67[[#This Row],[Estimated Value]])</f>
        <v>96300</v>
      </c>
      <c r="O1452">
        <f>IF(OR(V3__67[[#This Row],[Estimated Value]]="",V3__67[[#This Row],[Estimated Value]]=0),"",(V3__67[[#This Row],[Sale Price]]-V3__67[[#This Row],[Estimated Value]])/V3__67[[#This Row],[Estimated Value]])</f>
        <v>0.6068052930056711</v>
      </c>
      <c r="P1452" t="str">
        <f t="shared" si="22"/>
        <v>Above Estimate</v>
      </c>
    </row>
    <row r="1453" spans="1:16" x14ac:dyDescent="0.3">
      <c r="A1453" s="1">
        <v>41243</v>
      </c>
      <c r="B1453">
        <v>2012</v>
      </c>
      <c r="C1453" t="s">
        <v>12</v>
      </c>
      <c r="D1453">
        <v>179980</v>
      </c>
      <c r="E1453">
        <v>175000</v>
      </c>
      <c r="F1453" t="s">
        <v>13</v>
      </c>
      <c r="G1453" t="s">
        <v>14</v>
      </c>
      <c r="H1453">
        <v>3</v>
      </c>
      <c r="I1453">
        <v>1</v>
      </c>
      <c r="J1453">
        <v>1079</v>
      </c>
      <c r="K1453">
        <v>1.0219579999999999</v>
      </c>
      <c r="L1453" t="s">
        <v>15</v>
      </c>
      <c r="M1453">
        <f>V3__67[[#This Row],[Sale Price]]/V3__67[[#This Row],[carpet_area]]</f>
        <v>162.18721037998145</v>
      </c>
      <c r="N1453">
        <f>IF(OR(V3__67[[#This Row],[Estimated Value]]="",V3__67[[#This Row],[Estimated Value]]=0),"",V3__67[[#This Row],[Sale Price]]-V3__67[[#This Row],[Estimated Value]])</f>
        <v>-4980</v>
      </c>
      <c r="O1453">
        <f>IF(OR(V3__67[[#This Row],[Estimated Value]]="",V3__67[[#This Row],[Estimated Value]]=0),"",(V3__67[[#This Row],[Sale Price]]-V3__67[[#This Row],[Estimated Value]])/V3__67[[#This Row],[Estimated Value]])</f>
        <v>-2.7669741082342481E-2</v>
      </c>
      <c r="P1453" t="str">
        <f t="shared" si="22"/>
        <v>Below Estimate</v>
      </c>
    </row>
    <row r="1454" spans="1:16" x14ac:dyDescent="0.3">
      <c r="A1454" s="1">
        <v>41244</v>
      </c>
      <c r="B1454">
        <v>2012</v>
      </c>
      <c r="C1454" t="s">
        <v>18</v>
      </c>
      <c r="D1454">
        <v>361690</v>
      </c>
      <c r="E1454">
        <v>420000</v>
      </c>
      <c r="F1454" t="s">
        <v>13</v>
      </c>
      <c r="G1454" t="s">
        <v>14</v>
      </c>
      <c r="H1454">
        <v>3</v>
      </c>
      <c r="I1454">
        <v>2</v>
      </c>
      <c r="J1454">
        <v>1055</v>
      </c>
      <c r="K1454">
        <v>1.0219579999999999</v>
      </c>
      <c r="L1454" t="s">
        <v>16</v>
      </c>
      <c r="M1454">
        <f>V3__67[[#This Row],[Sale Price]]/V3__67[[#This Row],[carpet_area]]</f>
        <v>398.10426540284362</v>
      </c>
      <c r="N1454">
        <f>IF(OR(V3__67[[#This Row],[Estimated Value]]="",V3__67[[#This Row],[Estimated Value]]=0),"",V3__67[[#This Row],[Sale Price]]-V3__67[[#This Row],[Estimated Value]])</f>
        <v>58310</v>
      </c>
      <c r="O1454">
        <f>IF(OR(V3__67[[#This Row],[Estimated Value]]="",V3__67[[#This Row],[Estimated Value]]=0),"",(V3__67[[#This Row],[Sale Price]]-V3__67[[#This Row],[Estimated Value]])/V3__67[[#This Row],[Estimated Value]])</f>
        <v>0.1612154054577124</v>
      </c>
      <c r="P1454" t="str">
        <f t="shared" si="22"/>
        <v>Above Estimate</v>
      </c>
    </row>
    <row r="1455" spans="1:16" x14ac:dyDescent="0.3">
      <c r="A1455" s="1">
        <v>41244</v>
      </c>
      <c r="B1455">
        <v>2012</v>
      </c>
      <c r="C1455" t="s">
        <v>30</v>
      </c>
      <c r="D1455">
        <v>470760</v>
      </c>
      <c r="E1455">
        <v>702500</v>
      </c>
      <c r="F1455" t="s">
        <v>13</v>
      </c>
      <c r="G1455" t="s">
        <v>14</v>
      </c>
      <c r="H1455">
        <v>3</v>
      </c>
      <c r="I1455">
        <v>2</v>
      </c>
      <c r="J1455">
        <v>1036</v>
      </c>
      <c r="K1455">
        <v>1.0219579999999999</v>
      </c>
      <c r="L1455" t="s">
        <v>16</v>
      </c>
      <c r="M1455">
        <f>V3__67[[#This Row],[Sale Price]]/V3__67[[#This Row],[carpet_area]]</f>
        <v>678.08880308880305</v>
      </c>
      <c r="N1455">
        <f>IF(OR(V3__67[[#This Row],[Estimated Value]]="",V3__67[[#This Row],[Estimated Value]]=0),"",V3__67[[#This Row],[Sale Price]]-V3__67[[#This Row],[Estimated Value]])</f>
        <v>231740</v>
      </c>
      <c r="O1455">
        <f>IF(OR(V3__67[[#This Row],[Estimated Value]]="",V3__67[[#This Row],[Estimated Value]]=0),"",(V3__67[[#This Row],[Sale Price]]-V3__67[[#This Row],[Estimated Value]])/V3__67[[#This Row],[Estimated Value]])</f>
        <v>0.49226782224488064</v>
      </c>
      <c r="P1455" t="str">
        <f t="shared" si="22"/>
        <v>Above Estimate</v>
      </c>
    </row>
    <row r="1456" spans="1:16" x14ac:dyDescent="0.3">
      <c r="A1456" s="1">
        <v>41244</v>
      </c>
      <c r="B1456">
        <v>2012</v>
      </c>
      <c r="C1456" t="s">
        <v>17</v>
      </c>
      <c r="D1456">
        <v>146890</v>
      </c>
      <c r="E1456">
        <v>41000</v>
      </c>
      <c r="F1456" t="s">
        <v>13</v>
      </c>
      <c r="G1456" t="s">
        <v>14</v>
      </c>
      <c r="H1456">
        <v>3</v>
      </c>
      <c r="I1456">
        <v>1</v>
      </c>
      <c r="J1456">
        <v>1080</v>
      </c>
      <c r="K1456">
        <v>1.0219579999999999</v>
      </c>
      <c r="L1456" t="s">
        <v>15</v>
      </c>
      <c r="M1456">
        <f>V3__67[[#This Row],[Sale Price]]/V3__67[[#This Row],[carpet_area]]</f>
        <v>37.962962962962962</v>
      </c>
      <c r="N1456">
        <f>IF(OR(V3__67[[#This Row],[Estimated Value]]="",V3__67[[#This Row],[Estimated Value]]=0),"",V3__67[[#This Row],[Sale Price]]-V3__67[[#This Row],[Estimated Value]])</f>
        <v>-105890</v>
      </c>
      <c r="O1456">
        <f>IF(OR(V3__67[[#This Row],[Estimated Value]]="",V3__67[[#This Row],[Estimated Value]]=0),"",(V3__67[[#This Row],[Sale Price]]-V3__67[[#This Row],[Estimated Value]])/V3__67[[#This Row],[Estimated Value]])</f>
        <v>-0.72087956974606848</v>
      </c>
      <c r="P1456" t="str">
        <f t="shared" si="22"/>
        <v>Below Estimate</v>
      </c>
    </row>
    <row r="1457" spans="1:16" x14ac:dyDescent="0.3">
      <c r="A1457" s="1">
        <v>41245</v>
      </c>
      <c r="B1457">
        <v>2012</v>
      </c>
      <c r="C1457" t="s">
        <v>17</v>
      </c>
      <c r="D1457">
        <v>178120</v>
      </c>
      <c r="E1457">
        <v>122000</v>
      </c>
      <c r="F1457" t="s">
        <v>19</v>
      </c>
      <c r="G1457" t="s">
        <v>20</v>
      </c>
      <c r="H1457">
        <v>4</v>
      </c>
      <c r="I1457">
        <v>4</v>
      </c>
      <c r="J1457">
        <v>1405</v>
      </c>
      <c r="K1457">
        <v>1.0219579999999999</v>
      </c>
      <c r="L1457" t="s">
        <v>15</v>
      </c>
      <c r="M1457">
        <f>V3__67[[#This Row],[Sale Price]]/V3__67[[#This Row],[carpet_area]]</f>
        <v>86.832740213523138</v>
      </c>
      <c r="N1457">
        <f>IF(OR(V3__67[[#This Row],[Estimated Value]]="",V3__67[[#This Row],[Estimated Value]]=0),"",V3__67[[#This Row],[Sale Price]]-V3__67[[#This Row],[Estimated Value]])</f>
        <v>-56120</v>
      </c>
      <c r="O1457">
        <f>IF(OR(V3__67[[#This Row],[Estimated Value]]="",V3__67[[#This Row],[Estimated Value]]=0),"",(V3__67[[#This Row],[Sale Price]]-V3__67[[#This Row],[Estimated Value]])/V3__67[[#This Row],[Estimated Value]])</f>
        <v>-0.31506849315068491</v>
      </c>
      <c r="P1457" t="str">
        <f t="shared" si="22"/>
        <v>Below Estimate</v>
      </c>
    </row>
    <row r="1458" spans="1:16" x14ac:dyDescent="0.3">
      <c r="A1458" s="1">
        <v>41245</v>
      </c>
      <c r="B1458">
        <v>2012</v>
      </c>
      <c r="C1458" t="s">
        <v>17</v>
      </c>
      <c r="D1458">
        <v>127740</v>
      </c>
      <c r="E1458">
        <v>135000</v>
      </c>
      <c r="F1458" t="s">
        <v>13</v>
      </c>
      <c r="G1458" t="s">
        <v>14</v>
      </c>
      <c r="H1458">
        <v>3</v>
      </c>
      <c r="I1458">
        <v>1</v>
      </c>
      <c r="J1458">
        <v>1007</v>
      </c>
      <c r="K1458">
        <v>1.0219579999999999</v>
      </c>
      <c r="L1458" t="s">
        <v>25</v>
      </c>
      <c r="M1458">
        <f>V3__67[[#This Row],[Sale Price]]/V3__67[[#This Row],[carpet_area]]</f>
        <v>134.06156901688183</v>
      </c>
      <c r="N1458">
        <f>IF(OR(V3__67[[#This Row],[Estimated Value]]="",V3__67[[#This Row],[Estimated Value]]=0),"",V3__67[[#This Row],[Sale Price]]-V3__67[[#This Row],[Estimated Value]])</f>
        <v>7260</v>
      </c>
      <c r="O1458">
        <f>IF(OR(V3__67[[#This Row],[Estimated Value]]="",V3__67[[#This Row],[Estimated Value]]=0),"",(V3__67[[#This Row],[Sale Price]]-V3__67[[#This Row],[Estimated Value]])/V3__67[[#This Row],[Estimated Value]])</f>
        <v>5.6834194457491778E-2</v>
      </c>
      <c r="P1458" t="str">
        <f t="shared" si="22"/>
        <v>Above Estimate</v>
      </c>
    </row>
    <row r="1459" spans="1:16" x14ac:dyDescent="0.3">
      <c r="A1459" s="1">
        <v>41246</v>
      </c>
      <c r="B1459">
        <v>2012</v>
      </c>
      <c r="C1459" t="s">
        <v>18</v>
      </c>
      <c r="D1459">
        <v>296170</v>
      </c>
      <c r="E1459">
        <v>250000</v>
      </c>
      <c r="F1459" t="s">
        <v>13</v>
      </c>
      <c r="G1459" t="s">
        <v>14</v>
      </c>
      <c r="H1459">
        <v>3</v>
      </c>
      <c r="I1459">
        <v>2</v>
      </c>
      <c r="J1459">
        <v>1079</v>
      </c>
      <c r="K1459">
        <v>1.0219579999999999</v>
      </c>
      <c r="L1459" t="s">
        <v>16</v>
      </c>
      <c r="M1459">
        <f>V3__67[[#This Row],[Sale Price]]/V3__67[[#This Row],[carpet_area]]</f>
        <v>231.69601482854495</v>
      </c>
      <c r="N1459">
        <f>IF(OR(V3__67[[#This Row],[Estimated Value]]="",V3__67[[#This Row],[Estimated Value]]=0),"",V3__67[[#This Row],[Sale Price]]-V3__67[[#This Row],[Estimated Value]])</f>
        <v>-46170</v>
      </c>
      <c r="O1459">
        <f>IF(OR(V3__67[[#This Row],[Estimated Value]]="",V3__67[[#This Row],[Estimated Value]]=0),"",(V3__67[[#This Row],[Sale Price]]-V3__67[[#This Row],[Estimated Value]])/V3__67[[#This Row],[Estimated Value]])</f>
        <v>-0.15589019819698147</v>
      </c>
      <c r="P1459" t="str">
        <f t="shared" si="22"/>
        <v>Below Estimate</v>
      </c>
    </row>
    <row r="1460" spans="1:16" x14ac:dyDescent="0.3">
      <c r="A1460" s="1">
        <v>41249</v>
      </c>
      <c r="B1460">
        <v>2012</v>
      </c>
      <c r="C1460" t="s">
        <v>12</v>
      </c>
      <c r="D1460">
        <v>156280</v>
      </c>
      <c r="E1460">
        <v>73000</v>
      </c>
      <c r="F1460" t="s">
        <v>23</v>
      </c>
      <c r="G1460" t="s">
        <v>24</v>
      </c>
      <c r="H1460">
        <v>6</v>
      </c>
      <c r="I1460">
        <v>6</v>
      </c>
      <c r="J1460">
        <v>2141</v>
      </c>
      <c r="K1460">
        <v>1.0219579999999999</v>
      </c>
      <c r="L1460" t="s">
        <v>25</v>
      </c>
      <c r="M1460">
        <f>V3__67[[#This Row],[Sale Price]]/V3__67[[#This Row],[carpet_area]]</f>
        <v>34.096216721158335</v>
      </c>
      <c r="N1460">
        <f>IF(OR(V3__67[[#This Row],[Estimated Value]]="",V3__67[[#This Row],[Estimated Value]]=0),"",V3__67[[#This Row],[Sale Price]]-V3__67[[#This Row],[Estimated Value]])</f>
        <v>-83280</v>
      </c>
      <c r="O1460">
        <f>IF(OR(V3__67[[#This Row],[Estimated Value]]="",V3__67[[#This Row],[Estimated Value]]=0),"",(V3__67[[#This Row],[Sale Price]]-V3__67[[#This Row],[Estimated Value]])/V3__67[[#This Row],[Estimated Value]])</f>
        <v>-0.53288968518044533</v>
      </c>
      <c r="P1460" t="str">
        <f t="shared" si="22"/>
        <v>Below Estimate</v>
      </c>
    </row>
    <row r="1461" spans="1:16" x14ac:dyDescent="0.3">
      <c r="A1461" s="1">
        <v>41251</v>
      </c>
      <c r="B1461">
        <v>2012</v>
      </c>
      <c r="C1461" t="s">
        <v>17</v>
      </c>
      <c r="D1461">
        <v>127470</v>
      </c>
      <c r="E1461">
        <v>49400</v>
      </c>
      <c r="F1461" t="s">
        <v>13</v>
      </c>
      <c r="G1461" t="s">
        <v>14</v>
      </c>
      <c r="H1461">
        <v>3</v>
      </c>
      <c r="I1461">
        <v>1</v>
      </c>
      <c r="J1461">
        <v>985</v>
      </c>
      <c r="K1461">
        <v>1.0219579999999999</v>
      </c>
      <c r="L1461" t="s">
        <v>22</v>
      </c>
      <c r="M1461">
        <f>V3__67[[#This Row],[Sale Price]]/V3__67[[#This Row],[carpet_area]]</f>
        <v>50.152284263959388</v>
      </c>
      <c r="N1461">
        <f>IF(OR(V3__67[[#This Row],[Estimated Value]]="",V3__67[[#This Row],[Estimated Value]]=0),"",V3__67[[#This Row],[Sale Price]]-V3__67[[#This Row],[Estimated Value]])</f>
        <v>-78070</v>
      </c>
      <c r="O1461">
        <f>IF(OR(V3__67[[#This Row],[Estimated Value]]="",V3__67[[#This Row],[Estimated Value]]=0),"",(V3__67[[#This Row],[Sale Price]]-V3__67[[#This Row],[Estimated Value]])/V3__67[[#This Row],[Estimated Value]])</f>
        <v>-0.61245783321565861</v>
      </c>
      <c r="P1461" t="str">
        <f t="shared" si="22"/>
        <v>Below Estimate</v>
      </c>
    </row>
    <row r="1462" spans="1:16" x14ac:dyDescent="0.3">
      <c r="A1462" s="1">
        <v>41252</v>
      </c>
      <c r="B1462">
        <v>2012</v>
      </c>
      <c r="C1462" t="s">
        <v>17</v>
      </c>
      <c r="D1462">
        <v>128020</v>
      </c>
      <c r="E1462">
        <v>119900</v>
      </c>
      <c r="F1462" t="s">
        <v>13</v>
      </c>
      <c r="G1462" t="s">
        <v>14</v>
      </c>
      <c r="H1462">
        <v>3</v>
      </c>
      <c r="I1462">
        <v>1</v>
      </c>
      <c r="J1462">
        <v>943</v>
      </c>
      <c r="K1462">
        <v>1.0219579999999999</v>
      </c>
      <c r="L1462" t="s">
        <v>22</v>
      </c>
      <c r="M1462">
        <f>V3__67[[#This Row],[Sale Price]]/V3__67[[#This Row],[carpet_area]]</f>
        <v>127.1474019088017</v>
      </c>
      <c r="N1462">
        <f>IF(OR(V3__67[[#This Row],[Estimated Value]]="",V3__67[[#This Row],[Estimated Value]]=0),"",V3__67[[#This Row],[Sale Price]]-V3__67[[#This Row],[Estimated Value]])</f>
        <v>-8120</v>
      </c>
      <c r="O1462">
        <f>IF(OR(V3__67[[#This Row],[Estimated Value]]="",V3__67[[#This Row],[Estimated Value]]=0),"",(V3__67[[#This Row],[Sale Price]]-V3__67[[#This Row],[Estimated Value]])/V3__67[[#This Row],[Estimated Value]])</f>
        <v>-6.3427589439150139E-2</v>
      </c>
      <c r="P1462" t="str">
        <f t="shared" si="22"/>
        <v>Below Estimate</v>
      </c>
    </row>
    <row r="1463" spans="1:16" x14ac:dyDescent="0.3">
      <c r="A1463" s="1">
        <v>41253</v>
      </c>
      <c r="B1463">
        <v>2012</v>
      </c>
      <c r="C1463" t="s">
        <v>12</v>
      </c>
      <c r="D1463">
        <v>184290</v>
      </c>
      <c r="E1463">
        <v>110750</v>
      </c>
      <c r="F1463" t="s">
        <v>23</v>
      </c>
      <c r="G1463" t="s">
        <v>24</v>
      </c>
      <c r="H1463">
        <v>6</v>
      </c>
      <c r="I1463">
        <v>5</v>
      </c>
      <c r="J1463">
        <v>2194</v>
      </c>
      <c r="K1463">
        <v>1.0219579999999999</v>
      </c>
      <c r="L1463" t="s">
        <v>25</v>
      </c>
      <c r="M1463">
        <f>V3__67[[#This Row],[Sale Price]]/V3__67[[#This Row],[carpet_area]]</f>
        <v>50.478577939835915</v>
      </c>
      <c r="N1463">
        <f>IF(OR(V3__67[[#This Row],[Estimated Value]]="",V3__67[[#This Row],[Estimated Value]]=0),"",V3__67[[#This Row],[Sale Price]]-V3__67[[#This Row],[Estimated Value]])</f>
        <v>-73540</v>
      </c>
      <c r="O1463">
        <f>IF(OR(V3__67[[#This Row],[Estimated Value]]="",V3__67[[#This Row],[Estimated Value]]=0),"",(V3__67[[#This Row],[Sale Price]]-V3__67[[#This Row],[Estimated Value]])/V3__67[[#This Row],[Estimated Value]])</f>
        <v>-0.39904498344999728</v>
      </c>
      <c r="P1463" t="str">
        <f t="shared" si="22"/>
        <v>Below Estimate</v>
      </c>
    </row>
    <row r="1464" spans="1:16" x14ac:dyDescent="0.3">
      <c r="A1464" s="1">
        <v>41253</v>
      </c>
      <c r="B1464">
        <v>2012</v>
      </c>
      <c r="C1464" t="s">
        <v>18</v>
      </c>
      <c r="D1464">
        <v>206500</v>
      </c>
      <c r="E1464">
        <v>142000</v>
      </c>
      <c r="F1464" t="s">
        <v>13</v>
      </c>
      <c r="G1464" t="s">
        <v>14</v>
      </c>
      <c r="H1464">
        <v>3</v>
      </c>
      <c r="I1464">
        <v>3</v>
      </c>
      <c r="J1464">
        <v>924</v>
      </c>
      <c r="K1464">
        <v>1.0219579999999999</v>
      </c>
      <c r="L1464" t="s">
        <v>22</v>
      </c>
      <c r="M1464">
        <f>V3__67[[#This Row],[Sale Price]]/V3__67[[#This Row],[carpet_area]]</f>
        <v>153.67965367965368</v>
      </c>
      <c r="N1464">
        <f>IF(OR(V3__67[[#This Row],[Estimated Value]]="",V3__67[[#This Row],[Estimated Value]]=0),"",V3__67[[#This Row],[Sale Price]]-V3__67[[#This Row],[Estimated Value]])</f>
        <v>-64500</v>
      </c>
      <c r="O1464">
        <f>IF(OR(V3__67[[#This Row],[Estimated Value]]="",V3__67[[#This Row],[Estimated Value]]=0),"",(V3__67[[#This Row],[Sale Price]]-V3__67[[#This Row],[Estimated Value]])/V3__67[[#This Row],[Estimated Value]])</f>
        <v>-0.31234866828087166</v>
      </c>
      <c r="P1464" t="str">
        <f t="shared" si="22"/>
        <v>Below Estimate</v>
      </c>
    </row>
    <row r="1465" spans="1:16" x14ac:dyDescent="0.3">
      <c r="A1465" s="1">
        <v>41256</v>
      </c>
      <c r="B1465">
        <v>2012</v>
      </c>
      <c r="C1465" t="s">
        <v>30</v>
      </c>
      <c r="D1465">
        <v>301480</v>
      </c>
      <c r="E1465">
        <v>281000</v>
      </c>
      <c r="F1465" t="s">
        <v>13</v>
      </c>
      <c r="G1465" t="s">
        <v>14</v>
      </c>
      <c r="H1465">
        <v>3</v>
      </c>
      <c r="I1465">
        <v>1</v>
      </c>
      <c r="J1465">
        <v>910</v>
      </c>
      <c r="K1465">
        <v>1.0219579999999999</v>
      </c>
      <c r="L1465" t="s">
        <v>22</v>
      </c>
      <c r="M1465">
        <f>V3__67[[#This Row],[Sale Price]]/V3__67[[#This Row],[carpet_area]]</f>
        <v>308.79120879120882</v>
      </c>
      <c r="N1465">
        <f>IF(OR(V3__67[[#This Row],[Estimated Value]]="",V3__67[[#This Row],[Estimated Value]]=0),"",V3__67[[#This Row],[Sale Price]]-V3__67[[#This Row],[Estimated Value]])</f>
        <v>-20480</v>
      </c>
      <c r="O1465">
        <f>IF(OR(V3__67[[#This Row],[Estimated Value]]="",V3__67[[#This Row],[Estimated Value]]=0),"",(V3__67[[#This Row],[Sale Price]]-V3__67[[#This Row],[Estimated Value]])/V3__67[[#This Row],[Estimated Value]])</f>
        <v>-6.7931537747114232E-2</v>
      </c>
      <c r="P1465" t="str">
        <f t="shared" si="22"/>
        <v>Below Estimate</v>
      </c>
    </row>
    <row r="1466" spans="1:16" x14ac:dyDescent="0.3">
      <c r="A1466" s="1">
        <v>41257</v>
      </c>
      <c r="B1466">
        <v>2012</v>
      </c>
      <c r="C1466" t="s">
        <v>17</v>
      </c>
      <c r="D1466">
        <v>108260</v>
      </c>
      <c r="E1466">
        <v>75000</v>
      </c>
      <c r="F1466" t="s">
        <v>13</v>
      </c>
      <c r="G1466" t="s">
        <v>14</v>
      </c>
      <c r="H1466">
        <v>3</v>
      </c>
      <c r="I1466">
        <v>2</v>
      </c>
      <c r="J1466">
        <v>926</v>
      </c>
      <c r="K1466">
        <v>1.0219579999999999</v>
      </c>
      <c r="L1466" t="s">
        <v>16</v>
      </c>
      <c r="M1466">
        <f>V3__67[[#This Row],[Sale Price]]/V3__67[[#This Row],[carpet_area]]</f>
        <v>80.993520518358537</v>
      </c>
      <c r="N1466">
        <f>IF(OR(V3__67[[#This Row],[Estimated Value]]="",V3__67[[#This Row],[Estimated Value]]=0),"",V3__67[[#This Row],[Sale Price]]-V3__67[[#This Row],[Estimated Value]])</f>
        <v>-33260</v>
      </c>
      <c r="O1466">
        <f>IF(OR(V3__67[[#This Row],[Estimated Value]]="",V3__67[[#This Row],[Estimated Value]]=0),"",(V3__67[[#This Row],[Sale Price]]-V3__67[[#This Row],[Estimated Value]])/V3__67[[#This Row],[Estimated Value]])</f>
        <v>-0.30722335119157584</v>
      </c>
      <c r="P1466" t="str">
        <f t="shared" si="22"/>
        <v>Below Estimate</v>
      </c>
    </row>
    <row r="1467" spans="1:16" x14ac:dyDescent="0.3">
      <c r="A1467" s="1">
        <v>41257</v>
      </c>
      <c r="B1467">
        <v>2012</v>
      </c>
      <c r="C1467" t="s">
        <v>17</v>
      </c>
      <c r="D1467">
        <v>225680</v>
      </c>
      <c r="E1467">
        <v>135000</v>
      </c>
      <c r="F1467" t="s">
        <v>19</v>
      </c>
      <c r="G1467" t="s">
        <v>20</v>
      </c>
      <c r="H1467">
        <v>4</v>
      </c>
      <c r="I1467">
        <v>2</v>
      </c>
      <c r="J1467">
        <v>1359</v>
      </c>
      <c r="K1467">
        <v>1.0219579999999999</v>
      </c>
      <c r="L1467" t="s">
        <v>15</v>
      </c>
      <c r="M1467">
        <f>V3__67[[#This Row],[Sale Price]]/V3__67[[#This Row],[carpet_area]]</f>
        <v>99.337748344370866</v>
      </c>
      <c r="N1467">
        <f>IF(OR(V3__67[[#This Row],[Estimated Value]]="",V3__67[[#This Row],[Estimated Value]]=0),"",V3__67[[#This Row],[Sale Price]]-V3__67[[#This Row],[Estimated Value]])</f>
        <v>-90680</v>
      </c>
      <c r="O1467">
        <f>IF(OR(V3__67[[#This Row],[Estimated Value]]="",V3__67[[#This Row],[Estimated Value]]=0),"",(V3__67[[#This Row],[Sale Price]]-V3__67[[#This Row],[Estimated Value]])/V3__67[[#This Row],[Estimated Value]])</f>
        <v>-0.40180786954980502</v>
      </c>
      <c r="P1467" t="str">
        <f t="shared" si="22"/>
        <v>Below Estimate</v>
      </c>
    </row>
    <row r="1468" spans="1:16" x14ac:dyDescent="0.3">
      <c r="A1468" s="1">
        <v>41257</v>
      </c>
      <c r="B1468">
        <v>2012</v>
      </c>
      <c r="C1468" t="s">
        <v>29</v>
      </c>
      <c r="D1468">
        <v>208100</v>
      </c>
      <c r="E1468">
        <v>312500</v>
      </c>
      <c r="F1468" t="s">
        <v>13</v>
      </c>
      <c r="G1468" t="s">
        <v>14</v>
      </c>
      <c r="H1468">
        <v>3</v>
      </c>
      <c r="I1468">
        <v>3</v>
      </c>
      <c r="J1468">
        <v>1002</v>
      </c>
      <c r="K1468">
        <v>1.0219579999999999</v>
      </c>
      <c r="L1468" t="s">
        <v>15</v>
      </c>
      <c r="M1468">
        <f>V3__67[[#This Row],[Sale Price]]/V3__67[[#This Row],[carpet_area]]</f>
        <v>311.87624750499003</v>
      </c>
      <c r="N1468">
        <f>IF(OR(V3__67[[#This Row],[Estimated Value]]="",V3__67[[#This Row],[Estimated Value]]=0),"",V3__67[[#This Row],[Sale Price]]-V3__67[[#This Row],[Estimated Value]])</f>
        <v>104400</v>
      </c>
      <c r="O1468">
        <f>IF(OR(V3__67[[#This Row],[Estimated Value]]="",V3__67[[#This Row],[Estimated Value]]=0),"",(V3__67[[#This Row],[Sale Price]]-V3__67[[#This Row],[Estimated Value]])/V3__67[[#This Row],[Estimated Value]])</f>
        <v>0.50168188370975497</v>
      </c>
      <c r="P1468" t="str">
        <f t="shared" si="22"/>
        <v>Above Estimate</v>
      </c>
    </row>
    <row r="1469" spans="1:16" x14ac:dyDescent="0.3">
      <c r="A1469" s="1">
        <v>41258</v>
      </c>
      <c r="B1469">
        <v>2012</v>
      </c>
      <c r="C1469" t="s">
        <v>17</v>
      </c>
      <c r="D1469">
        <v>160000</v>
      </c>
      <c r="E1469">
        <v>101000</v>
      </c>
      <c r="F1469" t="s">
        <v>19</v>
      </c>
      <c r="G1469" t="s">
        <v>20</v>
      </c>
      <c r="H1469">
        <v>4</v>
      </c>
      <c r="I1469">
        <v>4</v>
      </c>
      <c r="J1469">
        <v>1382</v>
      </c>
      <c r="K1469">
        <v>1.0219579999999999</v>
      </c>
      <c r="L1469" t="s">
        <v>22</v>
      </c>
      <c r="M1469">
        <f>V3__67[[#This Row],[Sale Price]]/V3__67[[#This Row],[carpet_area]]</f>
        <v>73.082489146164974</v>
      </c>
      <c r="N1469">
        <f>IF(OR(V3__67[[#This Row],[Estimated Value]]="",V3__67[[#This Row],[Estimated Value]]=0),"",V3__67[[#This Row],[Sale Price]]-V3__67[[#This Row],[Estimated Value]])</f>
        <v>-59000</v>
      </c>
      <c r="O1469">
        <f>IF(OR(V3__67[[#This Row],[Estimated Value]]="",V3__67[[#This Row],[Estimated Value]]=0),"",(V3__67[[#This Row],[Sale Price]]-V3__67[[#This Row],[Estimated Value]])/V3__67[[#This Row],[Estimated Value]])</f>
        <v>-0.36875000000000002</v>
      </c>
      <c r="P1469" t="str">
        <f t="shared" si="22"/>
        <v>Below Estimate</v>
      </c>
    </row>
    <row r="1470" spans="1:16" x14ac:dyDescent="0.3">
      <c r="A1470" s="1">
        <v>41258</v>
      </c>
      <c r="B1470">
        <v>2012</v>
      </c>
      <c r="C1470" t="s">
        <v>29</v>
      </c>
      <c r="D1470">
        <v>292700</v>
      </c>
      <c r="E1470">
        <v>292500</v>
      </c>
      <c r="F1470" t="s">
        <v>13</v>
      </c>
      <c r="G1470" t="s">
        <v>14</v>
      </c>
      <c r="H1470">
        <v>3</v>
      </c>
      <c r="I1470">
        <v>2</v>
      </c>
      <c r="J1470">
        <v>910</v>
      </c>
      <c r="K1470">
        <v>1.0219579999999999</v>
      </c>
      <c r="L1470" t="s">
        <v>16</v>
      </c>
      <c r="M1470">
        <f>V3__67[[#This Row],[Sale Price]]/V3__67[[#This Row],[carpet_area]]</f>
        <v>321.42857142857144</v>
      </c>
      <c r="N1470">
        <f>IF(OR(V3__67[[#This Row],[Estimated Value]]="",V3__67[[#This Row],[Estimated Value]]=0),"",V3__67[[#This Row],[Sale Price]]-V3__67[[#This Row],[Estimated Value]])</f>
        <v>-200</v>
      </c>
      <c r="O1470">
        <f>IF(OR(V3__67[[#This Row],[Estimated Value]]="",V3__67[[#This Row],[Estimated Value]]=0),"",(V3__67[[#This Row],[Sale Price]]-V3__67[[#This Row],[Estimated Value]])/V3__67[[#This Row],[Estimated Value]])</f>
        <v>-6.8329347454731807E-4</v>
      </c>
      <c r="P1470" t="str">
        <f t="shared" si="22"/>
        <v>Below Estimate</v>
      </c>
    </row>
    <row r="1471" spans="1:16" x14ac:dyDescent="0.3">
      <c r="A1471" s="1">
        <v>41258</v>
      </c>
      <c r="B1471">
        <v>2012</v>
      </c>
      <c r="C1471" t="s">
        <v>30</v>
      </c>
      <c r="D1471">
        <v>497160</v>
      </c>
      <c r="E1471">
        <v>569000</v>
      </c>
      <c r="F1471" t="s">
        <v>13</v>
      </c>
      <c r="G1471" t="s">
        <v>14</v>
      </c>
      <c r="H1471">
        <v>3</v>
      </c>
      <c r="I1471">
        <v>3</v>
      </c>
      <c r="J1471">
        <v>992</v>
      </c>
      <c r="K1471">
        <v>1.0219579999999999</v>
      </c>
      <c r="L1471" t="s">
        <v>16</v>
      </c>
      <c r="M1471">
        <f>V3__67[[#This Row],[Sale Price]]/V3__67[[#This Row],[carpet_area]]</f>
        <v>573.58870967741939</v>
      </c>
      <c r="N1471">
        <f>IF(OR(V3__67[[#This Row],[Estimated Value]]="",V3__67[[#This Row],[Estimated Value]]=0),"",V3__67[[#This Row],[Sale Price]]-V3__67[[#This Row],[Estimated Value]])</f>
        <v>71840</v>
      </c>
      <c r="O1471">
        <f>IF(OR(V3__67[[#This Row],[Estimated Value]]="",V3__67[[#This Row],[Estimated Value]]=0),"",(V3__67[[#This Row],[Sale Price]]-V3__67[[#This Row],[Estimated Value]])/V3__67[[#This Row],[Estimated Value]])</f>
        <v>0.1445007643414595</v>
      </c>
      <c r="P1471" t="str">
        <f t="shared" si="22"/>
        <v>Above Estimate</v>
      </c>
    </row>
    <row r="1472" spans="1:16" x14ac:dyDescent="0.3">
      <c r="A1472" s="1">
        <v>41258</v>
      </c>
      <c r="B1472">
        <v>2012</v>
      </c>
      <c r="C1472" t="s">
        <v>12</v>
      </c>
      <c r="D1472">
        <v>103750</v>
      </c>
      <c r="E1472">
        <v>13451</v>
      </c>
      <c r="F1472" t="s">
        <v>23</v>
      </c>
      <c r="G1472" t="s">
        <v>24</v>
      </c>
      <c r="H1472">
        <v>6</v>
      </c>
      <c r="I1472">
        <v>6</v>
      </c>
      <c r="J1472">
        <v>2000</v>
      </c>
      <c r="K1472">
        <v>1.0219579999999999</v>
      </c>
      <c r="L1472" t="s">
        <v>22</v>
      </c>
      <c r="M1472">
        <f>V3__67[[#This Row],[Sale Price]]/V3__67[[#This Row],[carpet_area]]</f>
        <v>6.7255000000000003</v>
      </c>
      <c r="N1472">
        <f>IF(OR(V3__67[[#This Row],[Estimated Value]]="",V3__67[[#This Row],[Estimated Value]]=0),"",V3__67[[#This Row],[Sale Price]]-V3__67[[#This Row],[Estimated Value]])</f>
        <v>-90299</v>
      </c>
      <c r="O1472">
        <f>IF(OR(V3__67[[#This Row],[Estimated Value]]="",V3__67[[#This Row],[Estimated Value]]=0),"",(V3__67[[#This Row],[Sale Price]]-V3__67[[#This Row],[Estimated Value]])/V3__67[[#This Row],[Estimated Value]])</f>
        <v>-0.8703518072289157</v>
      </c>
      <c r="P1472" t="str">
        <f t="shared" si="22"/>
        <v>Below Estimate</v>
      </c>
    </row>
    <row r="1473" spans="1:16" x14ac:dyDescent="0.3">
      <c r="A1473" s="1">
        <v>41258</v>
      </c>
      <c r="B1473">
        <v>2012</v>
      </c>
      <c r="C1473" t="s">
        <v>30</v>
      </c>
      <c r="D1473">
        <v>411300</v>
      </c>
      <c r="E1473">
        <v>577500</v>
      </c>
      <c r="F1473" t="s">
        <v>13</v>
      </c>
      <c r="G1473" t="s">
        <v>14</v>
      </c>
      <c r="H1473">
        <v>3</v>
      </c>
      <c r="I1473">
        <v>1</v>
      </c>
      <c r="J1473">
        <v>974</v>
      </c>
      <c r="K1473">
        <v>1.0219579999999999</v>
      </c>
      <c r="L1473" t="s">
        <v>16</v>
      </c>
      <c r="M1473">
        <f>V3__67[[#This Row],[Sale Price]]/V3__67[[#This Row],[carpet_area]]</f>
        <v>592.91581108829564</v>
      </c>
      <c r="N1473">
        <f>IF(OR(V3__67[[#This Row],[Estimated Value]]="",V3__67[[#This Row],[Estimated Value]]=0),"",V3__67[[#This Row],[Sale Price]]-V3__67[[#This Row],[Estimated Value]])</f>
        <v>166200</v>
      </c>
      <c r="O1473">
        <f>IF(OR(V3__67[[#This Row],[Estimated Value]]="",V3__67[[#This Row],[Estimated Value]]=0),"",(V3__67[[#This Row],[Sale Price]]-V3__67[[#This Row],[Estimated Value]])/V3__67[[#This Row],[Estimated Value]])</f>
        <v>0.40408460977388766</v>
      </c>
      <c r="P1473" t="str">
        <f t="shared" si="22"/>
        <v>Above Estimate</v>
      </c>
    </row>
    <row r="1474" spans="1:16" x14ac:dyDescent="0.3">
      <c r="A1474" s="1">
        <v>41259</v>
      </c>
      <c r="B1474">
        <v>2012</v>
      </c>
      <c r="C1474" t="s">
        <v>17</v>
      </c>
      <c r="D1474">
        <v>150640</v>
      </c>
      <c r="E1474">
        <v>165000</v>
      </c>
      <c r="F1474" t="s">
        <v>13</v>
      </c>
      <c r="G1474" t="s">
        <v>14</v>
      </c>
      <c r="H1474">
        <v>3</v>
      </c>
      <c r="I1474">
        <v>1</v>
      </c>
      <c r="J1474">
        <v>946</v>
      </c>
      <c r="K1474">
        <v>1.0219579999999999</v>
      </c>
      <c r="L1474" t="s">
        <v>15</v>
      </c>
      <c r="M1474">
        <f>V3__67[[#This Row],[Sale Price]]/V3__67[[#This Row],[carpet_area]]</f>
        <v>174.41860465116278</v>
      </c>
      <c r="N1474">
        <f>IF(OR(V3__67[[#This Row],[Estimated Value]]="",V3__67[[#This Row],[Estimated Value]]=0),"",V3__67[[#This Row],[Sale Price]]-V3__67[[#This Row],[Estimated Value]])</f>
        <v>14360</v>
      </c>
      <c r="O1474">
        <f>IF(OR(V3__67[[#This Row],[Estimated Value]]="",V3__67[[#This Row],[Estimated Value]]=0),"",(V3__67[[#This Row],[Sale Price]]-V3__67[[#This Row],[Estimated Value]])/V3__67[[#This Row],[Estimated Value]])</f>
        <v>9.532660647902283E-2</v>
      </c>
      <c r="P1474" t="str">
        <f t="shared" ref="P1474:P1537" si="23">IF(N1474="","No Estimate",IF(N1474&gt;0,"Above Estimate",IF(N1474&lt;0,"Below Estimate","At Estimate")))</f>
        <v>Above Estimate</v>
      </c>
    </row>
    <row r="1475" spans="1:16" x14ac:dyDescent="0.3">
      <c r="A1475" s="1">
        <v>41260</v>
      </c>
      <c r="B1475">
        <v>2012</v>
      </c>
      <c r="C1475" t="s">
        <v>30</v>
      </c>
      <c r="D1475">
        <v>392090</v>
      </c>
      <c r="E1475">
        <v>270000</v>
      </c>
      <c r="F1475" t="s">
        <v>19</v>
      </c>
      <c r="G1475" t="s">
        <v>20</v>
      </c>
      <c r="H1475">
        <v>4</v>
      </c>
      <c r="I1475">
        <v>3</v>
      </c>
      <c r="J1475">
        <v>1368</v>
      </c>
      <c r="K1475">
        <v>1.0219579999999999</v>
      </c>
      <c r="L1475" t="s">
        <v>15</v>
      </c>
      <c r="M1475">
        <f>V3__67[[#This Row],[Sale Price]]/V3__67[[#This Row],[carpet_area]]</f>
        <v>197.36842105263159</v>
      </c>
      <c r="N1475">
        <f>IF(OR(V3__67[[#This Row],[Estimated Value]]="",V3__67[[#This Row],[Estimated Value]]=0),"",V3__67[[#This Row],[Sale Price]]-V3__67[[#This Row],[Estimated Value]])</f>
        <v>-122090</v>
      </c>
      <c r="O1475">
        <f>IF(OR(V3__67[[#This Row],[Estimated Value]]="",V3__67[[#This Row],[Estimated Value]]=0),"",(V3__67[[#This Row],[Sale Price]]-V3__67[[#This Row],[Estimated Value]])/V3__67[[#This Row],[Estimated Value]])</f>
        <v>-0.31138259073171975</v>
      </c>
      <c r="P1475" t="str">
        <f t="shared" si="23"/>
        <v>Below Estimate</v>
      </c>
    </row>
    <row r="1476" spans="1:16" x14ac:dyDescent="0.3">
      <c r="A1476" s="1">
        <v>41260</v>
      </c>
      <c r="B1476">
        <v>2012</v>
      </c>
      <c r="C1476" t="s">
        <v>30</v>
      </c>
      <c r="D1476">
        <v>441400</v>
      </c>
      <c r="E1476">
        <v>200000</v>
      </c>
      <c r="F1476" t="s">
        <v>19</v>
      </c>
      <c r="G1476" t="s">
        <v>20</v>
      </c>
      <c r="H1476">
        <v>4</v>
      </c>
      <c r="I1476">
        <v>2</v>
      </c>
      <c r="J1476">
        <v>1406</v>
      </c>
      <c r="K1476">
        <v>1.0219579999999999</v>
      </c>
      <c r="L1476" t="s">
        <v>16</v>
      </c>
      <c r="M1476">
        <f>V3__67[[#This Row],[Sale Price]]/V3__67[[#This Row],[carpet_area]]</f>
        <v>142.24751066856331</v>
      </c>
      <c r="N1476">
        <f>IF(OR(V3__67[[#This Row],[Estimated Value]]="",V3__67[[#This Row],[Estimated Value]]=0),"",V3__67[[#This Row],[Sale Price]]-V3__67[[#This Row],[Estimated Value]])</f>
        <v>-241400</v>
      </c>
      <c r="O1476">
        <f>IF(OR(V3__67[[#This Row],[Estimated Value]]="",V3__67[[#This Row],[Estimated Value]]=0),"",(V3__67[[#This Row],[Sale Price]]-V3__67[[#This Row],[Estimated Value]])/V3__67[[#This Row],[Estimated Value]])</f>
        <v>-0.54689623923878572</v>
      </c>
      <c r="P1476" t="str">
        <f t="shared" si="23"/>
        <v>Below Estimate</v>
      </c>
    </row>
    <row r="1477" spans="1:16" x14ac:dyDescent="0.3">
      <c r="A1477" s="1">
        <v>41263</v>
      </c>
      <c r="B1477">
        <v>2012</v>
      </c>
      <c r="C1477" t="s">
        <v>17</v>
      </c>
      <c r="D1477">
        <v>176640</v>
      </c>
      <c r="E1477">
        <v>76000</v>
      </c>
      <c r="F1477" t="s">
        <v>23</v>
      </c>
      <c r="G1477" t="s">
        <v>24</v>
      </c>
      <c r="H1477">
        <v>6</v>
      </c>
      <c r="I1477">
        <v>4</v>
      </c>
      <c r="J1477">
        <v>2189</v>
      </c>
      <c r="K1477">
        <v>1.0219579999999999</v>
      </c>
      <c r="L1477" t="s">
        <v>16</v>
      </c>
      <c r="M1477">
        <f>V3__67[[#This Row],[Sale Price]]/V3__67[[#This Row],[carpet_area]]</f>
        <v>34.719049794426681</v>
      </c>
      <c r="N1477">
        <f>IF(OR(V3__67[[#This Row],[Estimated Value]]="",V3__67[[#This Row],[Estimated Value]]=0),"",V3__67[[#This Row],[Sale Price]]-V3__67[[#This Row],[Estimated Value]])</f>
        <v>-100640</v>
      </c>
      <c r="O1477">
        <f>IF(OR(V3__67[[#This Row],[Estimated Value]]="",V3__67[[#This Row],[Estimated Value]]=0),"",(V3__67[[#This Row],[Sale Price]]-V3__67[[#This Row],[Estimated Value]])/V3__67[[#This Row],[Estimated Value]])</f>
        <v>-0.56974637681159424</v>
      </c>
      <c r="P1477" t="str">
        <f t="shared" si="23"/>
        <v>Below Estimate</v>
      </c>
    </row>
    <row r="1478" spans="1:16" x14ac:dyDescent="0.3">
      <c r="A1478" s="1">
        <v>41263</v>
      </c>
      <c r="B1478">
        <v>2012</v>
      </c>
      <c r="C1478" t="s">
        <v>17</v>
      </c>
      <c r="D1478">
        <v>175660</v>
      </c>
      <c r="E1478">
        <v>68750</v>
      </c>
      <c r="F1478" t="s">
        <v>23</v>
      </c>
      <c r="G1478" t="s">
        <v>24</v>
      </c>
      <c r="H1478">
        <v>6</v>
      </c>
      <c r="I1478">
        <v>6</v>
      </c>
      <c r="J1478">
        <v>2075</v>
      </c>
      <c r="K1478">
        <v>1.0219579999999999</v>
      </c>
      <c r="L1478" t="s">
        <v>25</v>
      </c>
      <c r="M1478">
        <f>V3__67[[#This Row],[Sale Price]]/V3__67[[#This Row],[carpet_area]]</f>
        <v>33.132530120481931</v>
      </c>
      <c r="N1478">
        <f>IF(OR(V3__67[[#This Row],[Estimated Value]]="",V3__67[[#This Row],[Estimated Value]]=0),"",V3__67[[#This Row],[Sale Price]]-V3__67[[#This Row],[Estimated Value]])</f>
        <v>-106910</v>
      </c>
      <c r="O1478">
        <f>IF(OR(V3__67[[#This Row],[Estimated Value]]="",V3__67[[#This Row],[Estimated Value]]=0),"",(V3__67[[#This Row],[Sale Price]]-V3__67[[#This Row],[Estimated Value]])/V3__67[[#This Row],[Estimated Value]])</f>
        <v>-0.60861892291927588</v>
      </c>
      <c r="P1478" t="str">
        <f t="shared" si="23"/>
        <v>Below Estimate</v>
      </c>
    </row>
    <row r="1479" spans="1:16" x14ac:dyDescent="0.3">
      <c r="A1479" s="1">
        <v>41263</v>
      </c>
      <c r="B1479">
        <v>2012</v>
      </c>
      <c r="C1479" t="s">
        <v>17</v>
      </c>
      <c r="D1479">
        <v>145160</v>
      </c>
      <c r="E1479">
        <v>161000</v>
      </c>
      <c r="F1479" t="s">
        <v>23</v>
      </c>
      <c r="G1479" t="s">
        <v>24</v>
      </c>
      <c r="H1479">
        <v>6</v>
      </c>
      <c r="I1479">
        <v>5</v>
      </c>
      <c r="J1479">
        <v>2143</v>
      </c>
      <c r="K1479">
        <v>1.0219579999999999</v>
      </c>
      <c r="L1479" t="s">
        <v>16</v>
      </c>
      <c r="M1479">
        <f>V3__67[[#This Row],[Sale Price]]/V3__67[[#This Row],[carpet_area]]</f>
        <v>75.128324778348116</v>
      </c>
      <c r="N1479">
        <f>IF(OR(V3__67[[#This Row],[Estimated Value]]="",V3__67[[#This Row],[Estimated Value]]=0),"",V3__67[[#This Row],[Sale Price]]-V3__67[[#This Row],[Estimated Value]])</f>
        <v>15840</v>
      </c>
      <c r="O1479">
        <f>IF(OR(V3__67[[#This Row],[Estimated Value]]="",V3__67[[#This Row],[Estimated Value]]=0),"",(V3__67[[#This Row],[Sale Price]]-V3__67[[#This Row],[Estimated Value]])/V3__67[[#This Row],[Estimated Value]])</f>
        <v>0.10912096996417746</v>
      </c>
      <c r="P1479" t="str">
        <f t="shared" si="23"/>
        <v>Above Estimate</v>
      </c>
    </row>
    <row r="1480" spans="1:16" x14ac:dyDescent="0.3">
      <c r="A1480" s="1">
        <v>41263</v>
      </c>
      <c r="B1480">
        <v>2012</v>
      </c>
      <c r="C1480" t="s">
        <v>30</v>
      </c>
      <c r="D1480">
        <v>875000</v>
      </c>
      <c r="E1480">
        <v>750000</v>
      </c>
      <c r="F1480" t="s">
        <v>13</v>
      </c>
      <c r="G1480" t="s">
        <v>14</v>
      </c>
      <c r="H1480">
        <v>3</v>
      </c>
      <c r="I1480">
        <v>1</v>
      </c>
      <c r="J1480">
        <v>956</v>
      </c>
      <c r="K1480">
        <v>1.0219579999999999</v>
      </c>
      <c r="L1480" t="s">
        <v>16</v>
      </c>
      <c r="M1480">
        <f>V3__67[[#This Row],[Sale Price]]/V3__67[[#This Row],[carpet_area]]</f>
        <v>784.51882845188288</v>
      </c>
      <c r="N1480">
        <f>IF(OR(V3__67[[#This Row],[Estimated Value]]="",V3__67[[#This Row],[Estimated Value]]=0),"",V3__67[[#This Row],[Sale Price]]-V3__67[[#This Row],[Estimated Value]])</f>
        <v>-125000</v>
      </c>
      <c r="O1480">
        <f>IF(OR(V3__67[[#This Row],[Estimated Value]]="",V3__67[[#This Row],[Estimated Value]]=0),"",(V3__67[[#This Row],[Sale Price]]-V3__67[[#This Row],[Estimated Value]])/V3__67[[#This Row],[Estimated Value]])</f>
        <v>-0.14285714285714285</v>
      </c>
      <c r="P1480" t="str">
        <f t="shared" si="23"/>
        <v>Below Estimate</v>
      </c>
    </row>
    <row r="1481" spans="1:16" x14ac:dyDescent="0.3">
      <c r="A1481" s="1">
        <v>41263</v>
      </c>
      <c r="B1481">
        <v>2012</v>
      </c>
      <c r="C1481" t="s">
        <v>17</v>
      </c>
      <c r="D1481">
        <v>125770</v>
      </c>
      <c r="E1481">
        <v>45000</v>
      </c>
      <c r="F1481" t="s">
        <v>19</v>
      </c>
      <c r="G1481" t="s">
        <v>20</v>
      </c>
      <c r="H1481">
        <v>4</v>
      </c>
      <c r="I1481">
        <v>2</v>
      </c>
      <c r="J1481">
        <v>1370</v>
      </c>
      <c r="K1481">
        <v>1.0219579999999999</v>
      </c>
      <c r="L1481" t="s">
        <v>16</v>
      </c>
      <c r="M1481">
        <f>V3__67[[#This Row],[Sale Price]]/V3__67[[#This Row],[carpet_area]]</f>
        <v>32.846715328467155</v>
      </c>
      <c r="N1481">
        <f>IF(OR(V3__67[[#This Row],[Estimated Value]]="",V3__67[[#This Row],[Estimated Value]]=0),"",V3__67[[#This Row],[Sale Price]]-V3__67[[#This Row],[Estimated Value]])</f>
        <v>-80770</v>
      </c>
      <c r="O1481">
        <f>IF(OR(V3__67[[#This Row],[Estimated Value]]="",V3__67[[#This Row],[Estimated Value]]=0),"",(V3__67[[#This Row],[Sale Price]]-V3__67[[#This Row],[Estimated Value]])/V3__67[[#This Row],[Estimated Value]])</f>
        <v>-0.64220402321698333</v>
      </c>
      <c r="P1481" t="str">
        <f t="shared" si="23"/>
        <v>Below Estimate</v>
      </c>
    </row>
    <row r="1482" spans="1:16" x14ac:dyDescent="0.3">
      <c r="A1482" s="1">
        <v>41263</v>
      </c>
      <c r="B1482">
        <v>2012</v>
      </c>
      <c r="C1482" t="s">
        <v>12</v>
      </c>
      <c r="D1482">
        <v>126030</v>
      </c>
      <c r="E1482">
        <v>131000</v>
      </c>
      <c r="F1482" t="s">
        <v>13</v>
      </c>
      <c r="G1482" t="s">
        <v>14</v>
      </c>
      <c r="H1482">
        <v>3</v>
      </c>
      <c r="I1482">
        <v>2</v>
      </c>
      <c r="J1482">
        <v>1095</v>
      </c>
      <c r="K1482">
        <v>1.0219579999999999</v>
      </c>
      <c r="L1482" t="s">
        <v>16</v>
      </c>
      <c r="M1482">
        <f>V3__67[[#This Row],[Sale Price]]/V3__67[[#This Row],[carpet_area]]</f>
        <v>119.63470319634703</v>
      </c>
      <c r="N1482">
        <f>IF(OR(V3__67[[#This Row],[Estimated Value]]="",V3__67[[#This Row],[Estimated Value]]=0),"",V3__67[[#This Row],[Sale Price]]-V3__67[[#This Row],[Estimated Value]])</f>
        <v>4970</v>
      </c>
      <c r="O1482">
        <f>IF(OR(V3__67[[#This Row],[Estimated Value]]="",V3__67[[#This Row],[Estimated Value]]=0),"",(V3__67[[#This Row],[Sale Price]]-V3__67[[#This Row],[Estimated Value]])/V3__67[[#This Row],[Estimated Value]])</f>
        <v>3.9435055145600251E-2</v>
      </c>
      <c r="P1482" t="str">
        <f t="shared" si="23"/>
        <v>Above Estimate</v>
      </c>
    </row>
    <row r="1483" spans="1:16" x14ac:dyDescent="0.3">
      <c r="A1483" s="1">
        <v>41263</v>
      </c>
      <c r="B1483">
        <v>2012</v>
      </c>
      <c r="C1483" t="s">
        <v>17</v>
      </c>
      <c r="D1483">
        <v>180920</v>
      </c>
      <c r="E1483">
        <v>90000</v>
      </c>
      <c r="F1483" t="s">
        <v>19</v>
      </c>
      <c r="G1483" t="s">
        <v>20</v>
      </c>
      <c r="H1483">
        <v>4</v>
      </c>
      <c r="I1483">
        <v>4</v>
      </c>
      <c r="J1483">
        <v>1294</v>
      </c>
      <c r="K1483">
        <v>1.0219579999999999</v>
      </c>
      <c r="L1483" t="s">
        <v>16</v>
      </c>
      <c r="M1483">
        <f>V3__67[[#This Row],[Sale Price]]/V3__67[[#This Row],[carpet_area]]</f>
        <v>69.551777434312214</v>
      </c>
      <c r="N1483">
        <f>IF(OR(V3__67[[#This Row],[Estimated Value]]="",V3__67[[#This Row],[Estimated Value]]=0),"",V3__67[[#This Row],[Sale Price]]-V3__67[[#This Row],[Estimated Value]])</f>
        <v>-90920</v>
      </c>
      <c r="O1483">
        <f>IF(OR(V3__67[[#This Row],[Estimated Value]]="",V3__67[[#This Row],[Estimated Value]]=0),"",(V3__67[[#This Row],[Sale Price]]-V3__67[[#This Row],[Estimated Value]])/V3__67[[#This Row],[Estimated Value]])</f>
        <v>-0.50254256024762323</v>
      </c>
      <c r="P1483" t="str">
        <f t="shared" si="23"/>
        <v>Below Estimate</v>
      </c>
    </row>
    <row r="1484" spans="1:16" x14ac:dyDescent="0.3">
      <c r="A1484" s="1">
        <v>41263</v>
      </c>
      <c r="B1484">
        <v>2012</v>
      </c>
      <c r="C1484" t="s">
        <v>12</v>
      </c>
      <c r="D1484">
        <v>98840</v>
      </c>
      <c r="E1484">
        <v>75000</v>
      </c>
      <c r="F1484" t="s">
        <v>19</v>
      </c>
      <c r="G1484" t="s">
        <v>20</v>
      </c>
      <c r="H1484">
        <v>4</v>
      </c>
      <c r="I1484">
        <v>3</v>
      </c>
      <c r="J1484">
        <v>1259</v>
      </c>
      <c r="K1484">
        <v>1.0219579999999999</v>
      </c>
      <c r="L1484" t="s">
        <v>22</v>
      </c>
      <c r="M1484">
        <f>V3__67[[#This Row],[Sale Price]]/V3__67[[#This Row],[carpet_area]]</f>
        <v>59.571088165210483</v>
      </c>
      <c r="N1484">
        <f>IF(OR(V3__67[[#This Row],[Estimated Value]]="",V3__67[[#This Row],[Estimated Value]]=0),"",V3__67[[#This Row],[Sale Price]]-V3__67[[#This Row],[Estimated Value]])</f>
        <v>-23840</v>
      </c>
      <c r="O1484">
        <f>IF(OR(V3__67[[#This Row],[Estimated Value]]="",V3__67[[#This Row],[Estimated Value]]=0),"",(V3__67[[#This Row],[Sale Price]]-V3__67[[#This Row],[Estimated Value]])/V3__67[[#This Row],[Estimated Value]])</f>
        <v>-0.24119789558883042</v>
      </c>
      <c r="P1484" t="str">
        <f t="shared" si="23"/>
        <v>Below Estimate</v>
      </c>
    </row>
    <row r="1485" spans="1:16" x14ac:dyDescent="0.3">
      <c r="A1485" s="1">
        <v>41265</v>
      </c>
      <c r="B1485">
        <v>2012</v>
      </c>
      <c r="C1485" t="s">
        <v>17</v>
      </c>
      <c r="D1485">
        <v>130410</v>
      </c>
      <c r="E1485">
        <v>129000</v>
      </c>
      <c r="F1485" t="s">
        <v>13</v>
      </c>
      <c r="G1485" t="s">
        <v>14</v>
      </c>
      <c r="H1485">
        <v>3</v>
      </c>
      <c r="I1485">
        <v>1</v>
      </c>
      <c r="J1485">
        <v>1045</v>
      </c>
      <c r="K1485">
        <v>1.0219579999999999</v>
      </c>
      <c r="L1485" t="s">
        <v>22</v>
      </c>
      <c r="M1485">
        <f>V3__67[[#This Row],[Sale Price]]/V3__67[[#This Row],[carpet_area]]</f>
        <v>123.44497607655502</v>
      </c>
      <c r="N1485">
        <f>IF(OR(V3__67[[#This Row],[Estimated Value]]="",V3__67[[#This Row],[Estimated Value]]=0),"",V3__67[[#This Row],[Sale Price]]-V3__67[[#This Row],[Estimated Value]])</f>
        <v>-1410</v>
      </c>
      <c r="O1485">
        <f>IF(OR(V3__67[[#This Row],[Estimated Value]]="",V3__67[[#This Row],[Estimated Value]]=0),"",(V3__67[[#This Row],[Sale Price]]-V3__67[[#This Row],[Estimated Value]])/V3__67[[#This Row],[Estimated Value]])</f>
        <v>-1.0812054290315161E-2</v>
      </c>
      <c r="P1485" t="str">
        <f t="shared" si="23"/>
        <v>Below Estimate</v>
      </c>
    </row>
    <row r="1486" spans="1:16" x14ac:dyDescent="0.3">
      <c r="A1486" s="1">
        <v>41265</v>
      </c>
      <c r="B1486">
        <v>2012</v>
      </c>
      <c r="C1486" t="s">
        <v>18</v>
      </c>
      <c r="D1486">
        <v>292180</v>
      </c>
      <c r="E1486">
        <v>300000</v>
      </c>
      <c r="F1486" t="s">
        <v>19</v>
      </c>
      <c r="G1486" t="s">
        <v>20</v>
      </c>
      <c r="H1486">
        <v>4</v>
      </c>
      <c r="I1486">
        <v>3</v>
      </c>
      <c r="J1486">
        <v>1312</v>
      </c>
      <c r="K1486">
        <v>1.0219579999999999</v>
      </c>
      <c r="L1486" t="s">
        <v>15</v>
      </c>
      <c r="M1486">
        <f>V3__67[[#This Row],[Sale Price]]/V3__67[[#This Row],[carpet_area]]</f>
        <v>228.65853658536585</v>
      </c>
      <c r="N1486">
        <f>IF(OR(V3__67[[#This Row],[Estimated Value]]="",V3__67[[#This Row],[Estimated Value]]=0),"",V3__67[[#This Row],[Sale Price]]-V3__67[[#This Row],[Estimated Value]])</f>
        <v>7820</v>
      </c>
      <c r="O1486">
        <f>IF(OR(V3__67[[#This Row],[Estimated Value]]="",V3__67[[#This Row],[Estimated Value]]=0),"",(V3__67[[#This Row],[Sale Price]]-V3__67[[#This Row],[Estimated Value]])/V3__67[[#This Row],[Estimated Value]])</f>
        <v>2.6764323362310903E-2</v>
      </c>
      <c r="P1486" t="str">
        <f t="shared" si="23"/>
        <v>Above Estimate</v>
      </c>
    </row>
    <row r="1487" spans="1:16" x14ac:dyDescent="0.3">
      <c r="A1487" s="1">
        <v>41265</v>
      </c>
      <c r="B1487">
        <v>2012</v>
      </c>
      <c r="C1487" t="s">
        <v>30</v>
      </c>
      <c r="D1487">
        <v>303530</v>
      </c>
      <c r="E1487">
        <v>310000</v>
      </c>
      <c r="F1487" t="s">
        <v>13</v>
      </c>
      <c r="G1487" t="s">
        <v>14</v>
      </c>
      <c r="H1487">
        <v>3</v>
      </c>
      <c r="I1487">
        <v>1</v>
      </c>
      <c r="J1487">
        <v>1059</v>
      </c>
      <c r="K1487">
        <v>1.0219579999999999</v>
      </c>
      <c r="L1487" t="s">
        <v>25</v>
      </c>
      <c r="M1487">
        <f>V3__67[[#This Row],[Sale Price]]/V3__67[[#This Row],[carpet_area]]</f>
        <v>292.72898961284233</v>
      </c>
      <c r="N1487">
        <f>IF(OR(V3__67[[#This Row],[Estimated Value]]="",V3__67[[#This Row],[Estimated Value]]=0),"",V3__67[[#This Row],[Sale Price]]-V3__67[[#This Row],[Estimated Value]])</f>
        <v>6470</v>
      </c>
      <c r="O1487">
        <f>IF(OR(V3__67[[#This Row],[Estimated Value]]="",V3__67[[#This Row],[Estimated Value]]=0),"",(V3__67[[#This Row],[Sale Price]]-V3__67[[#This Row],[Estimated Value]])/V3__67[[#This Row],[Estimated Value]])</f>
        <v>2.1315850163081081E-2</v>
      </c>
      <c r="P1487" t="str">
        <f t="shared" si="23"/>
        <v>Above Estimate</v>
      </c>
    </row>
    <row r="1488" spans="1:16" x14ac:dyDescent="0.3">
      <c r="A1488" s="1">
        <v>41266</v>
      </c>
      <c r="B1488">
        <v>2012</v>
      </c>
      <c r="C1488" t="s">
        <v>17</v>
      </c>
      <c r="D1488">
        <v>202080</v>
      </c>
      <c r="E1488">
        <v>185000</v>
      </c>
      <c r="F1488" t="s">
        <v>19</v>
      </c>
      <c r="G1488" t="s">
        <v>20</v>
      </c>
      <c r="H1488">
        <v>4</v>
      </c>
      <c r="I1488">
        <v>4</v>
      </c>
      <c r="J1488">
        <v>1221</v>
      </c>
      <c r="K1488">
        <v>1.0219579999999999</v>
      </c>
      <c r="L1488" t="s">
        <v>22</v>
      </c>
      <c r="M1488">
        <f>V3__67[[#This Row],[Sale Price]]/V3__67[[#This Row],[carpet_area]]</f>
        <v>151.5151515151515</v>
      </c>
      <c r="N1488">
        <f>IF(OR(V3__67[[#This Row],[Estimated Value]]="",V3__67[[#This Row],[Estimated Value]]=0),"",V3__67[[#This Row],[Sale Price]]-V3__67[[#This Row],[Estimated Value]])</f>
        <v>-17080</v>
      </c>
      <c r="O1488">
        <f>IF(OR(V3__67[[#This Row],[Estimated Value]]="",V3__67[[#This Row],[Estimated Value]]=0),"",(V3__67[[#This Row],[Sale Price]]-V3__67[[#This Row],[Estimated Value]])/V3__67[[#This Row],[Estimated Value]])</f>
        <v>-8.452098178939034E-2</v>
      </c>
      <c r="P1488" t="str">
        <f t="shared" si="23"/>
        <v>Below Estimate</v>
      </c>
    </row>
    <row r="1489" spans="1:16" x14ac:dyDescent="0.3">
      <c r="A1489" s="1">
        <v>41270</v>
      </c>
      <c r="B1489">
        <v>2012</v>
      </c>
      <c r="C1489" t="s">
        <v>29</v>
      </c>
      <c r="D1489">
        <v>283700</v>
      </c>
      <c r="E1489">
        <v>365000</v>
      </c>
      <c r="F1489" t="s">
        <v>23</v>
      </c>
      <c r="G1489" t="s">
        <v>24</v>
      </c>
      <c r="H1489">
        <v>6</v>
      </c>
      <c r="I1489">
        <v>6</v>
      </c>
      <c r="J1489">
        <v>2009</v>
      </c>
      <c r="K1489">
        <v>1.0219579999999999</v>
      </c>
      <c r="L1489" t="s">
        <v>25</v>
      </c>
      <c r="M1489">
        <f>V3__67[[#This Row],[Sale Price]]/V3__67[[#This Row],[carpet_area]]</f>
        <v>181.68242906918866</v>
      </c>
      <c r="N1489">
        <f>IF(OR(V3__67[[#This Row],[Estimated Value]]="",V3__67[[#This Row],[Estimated Value]]=0),"",V3__67[[#This Row],[Sale Price]]-V3__67[[#This Row],[Estimated Value]])</f>
        <v>81300</v>
      </c>
      <c r="O1489">
        <f>IF(OR(V3__67[[#This Row],[Estimated Value]]="",V3__67[[#This Row],[Estimated Value]]=0),"",(V3__67[[#This Row],[Sale Price]]-V3__67[[#This Row],[Estimated Value]])/V3__67[[#This Row],[Estimated Value]])</f>
        <v>0.28657032076136763</v>
      </c>
      <c r="P1489" t="str">
        <f t="shared" si="23"/>
        <v>Above Estimate</v>
      </c>
    </row>
    <row r="1490" spans="1:16" x14ac:dyDescent="0.3">
      <c r="A1490" s="1">
        <v>41271</v>
      </c>
      <c r="B1490">
        <v>2012</v>
      </c>
      <c r="C1490" t="s">
        <v>30</v>
      </c>
      <c r="D1490">
        <v>343100</v>
      </c>
      <c r="E1490">
        <v>348050</v>
      </c>
      <c r="F1490" t="s">
        <v>13</v>
      </c>
      <c r="G1490" t="s">
        <v>14</v>
      </c>
      <c r="H1490">
        <v>3</v>
      </c>
      <c r="I1490">
        <v>3</v>
      </c>
      <c r="J1490">
        <v>1005</v>
      </c>
      <c r="K1490">
        <v>1.0219579999999999</v>
      </c>
      <c r="L1490" t="s">
        <v>15</v>
      </c>
      <c r="M1490">
        <f>V3__67[[#This Row],[Sale Price]]/V3__67[[#This Row],[carpet_area]]</f>
        <v>346.31840796019901</v>
      </c>
      <c r="N1490">
        <f>IF(OR(V3__67[[#This Row],[Estimated Value]]="",V3__67[[#This Row],[Estimated Value]]=0),"",V3__67[[#This Row],[Sale Price]]-V3__67[[#This Row],[Estimated Value]])</f>
        <v>4950</v>
      </c>
      <c r="O1490">
        <f>IF(OR(V3__67[[#This Row],[Estimated Value]]="",V3__67[[#This Row],[Estimated Value]]=0),"",(V3__67[[#This Row],[Sale Price]]-V3__67[[#This Row],[Estimated Value]])/V3__67[[#This Row],[Estimated Value]])</f>
        <v>1.44272806761877E-2</v>
      </c>
      <c r="P1490" t="str">
        <f t="shared" si="23"/>
        <v>Above Estimate</v>
      </c>
    </row>
    <row r="1491" spans="1:16" x14ac:dyDescent="0.3">
      <c r="A1491" s="1">
        <v>41271</v>
      </c>
      <c r="B1491">
        <v>2012</v>
      </c>
      <c r="C1491" t="s">
        <v>12</v>
      </c>
      <c r="D1491">
        <v>103500</v>
      </c>
      <c r="E1491">
        <v>97500</v>
      </c>
      <c r="F1491" t="s">
        <v>13</v>
      </c>
      <c r="G1491" t="s">
        <v>14</v>
      </c>
      <c r="H1491">
        <v>3</v>
      </c>
      <c r="I1491">
        <v>2</v>
      </c>
      <c r="J1491">
        <v>970</v>
      </c>
      <c r="K1491">
        <v>1.0219579999999999</v>
      </c>
      <c r="L1491" t="s">
        <v>25</v>
      </c>
      <c r="M1491">
        <f>V3__67[[#This Row],[Sale Price]]/V3__67[[#This Row],[carpet_area]]</f>
        <v>100.51546391752578</v>
      </c>
      <c r="N1491">
        <f>IF(OR(V3__67[[#This Row],[Estimated Value]]="",V3__67[[#This Row],[Estimated Value]]=0),"",V3__67[[#This Row],[Sale Price]]-V3__67[[#This Row],[Estimated Value]])</f>
        <v>-6000</v>
      </c>
      <c r="O1491">
        <f>IF(OR(V3__67[[#This Row],[Estimated Value]]="",V3__67[[#This Row],[Estimated Value]]=0),"",(V3__67[[#This Row],[Sale Price]]-V3__67[[#This Row],[Estimated Value]])/V3__67[[#This Row],[Estimated Value]])</f>
        <v>-5.7971014492753624E-2</v>
      </c>
      <c r="P1491" t="str">
        <f t="shared" si="23"/>
        <v>Below Estimate</v>
      </c>
    </row>
    <row r="1492" spans="1:16" x14ac:dyDescent="0.3">
      <c r="A1492" s="1">
        <v>41273</v>
      </c>
      <c r="B1492">
        <v>2012</v>
      </c>
      <c r="C1492" t="s">
        <v>17</v>
      </c>
      <c r="D1492">
        <v>95460</v>
      </c>
      <c r="E1492">
        <v>50000</v>
      </c>
      <c r="F1492" t="s">
        <v>13</v>
      </c>
      <c r="G1492" t="s">
        <v>14</v>
      </c>
      <c r="H1492">
        <v>3</v>
      </c>
      <c r="I1492">
        <v>1</v>
      </c>
      <c r="J1492">
        <v>1002</v>
      </c>
      <c r="K1492">
        <v>1.0219579999999999</v>
      </c>
      <c r="L1492" t="s">
        <v>22</v>
      </c>
      <c r="M1492">
        <f>V3__67[[#This Row],[Sale Price]]/V3__67[[#This Row],[carpet_area]]</f>
        <v>49.900199600798402</v>
      </c>
      <c r="N1492">
        <f>IF(OR(V3__67[[#This Row],[Estimated Value]]="",V3__67[[#This Row],[Estimated Value]]=0),"",V3__67[[#This Row],[Sale Price]]-V3__67[[#This Row],[Estimated Value]])</f>
        <v>-45460</v>
      </c>
      <c r="O1492">
        <f>IF(OR(V3__67[[#This Row],[Estimated Value]]="",V3__67[[#This Row],[Estimated Value]]=0),"",(V3__67[[#This Row],[Sale Price]]-V3__67[[#This Row],[Estimated Value]])/V3__67[[#This Row],[Estimated Value]])</f>
        <v>-0.4762204064529646</v>
      </c>
      <c r="P1492" t="str">
        <f t="shared" si="23"/>
        <v>Below Estimate</v>
      </c>
    </row>
    <row r="1493" spans="1:16" x14ac:dyDescent="0.3">
      <c r="A1493" s="1">
        <v>41277</v>
      </c>
      <c r="B1493">
        <v>2013</v>
      </c>
      <c r="C1493" t="s">
        <v>17</v>
      </c>
      <c r="D1493">
        <v>209530</v>
      </c>
      <c r="E1493">
        <v>121000</v>
      </c>
      <c r="F1493" t="s">
        <v>23</v>
      </c>
      <c r="G1493" t="s">
        <v>24</v>
      </c>
      <c r="H1493">
        <v>6</v>
      </c>
      <c r="I1493">
        <v>6</v>
      </c>
      <c r="J1493">
        <v>2047</v>
      </c>
      <c r="K1493">
        <v>1.0203329999999999</v>
      </c>
      <c r="L1493" t="s">
        <v>16</v>
      </c>
      <c r="M1493">
        <f>V3__67[[#This Row],[Sale Price]]/V3__67[[#This Row],[carpet_area]]</f>
        <v>59.110893991206645</v>
      </c>
      <c r="N1493">
        <f>IF(OR(V3__67[[#This Row],[Estimated Value]]="",V3__67[[#This Row],[Estimated Value]]=0),"",V3__67[[#This Row],[Sale Price]]-V3__67[[#This Row],[Estimated Value]])</f>
        <v>-88530</v>
      </c>
      <c r="O1493">
        <f>IF(OR(V3__67[[#This Row],[Estimated Value]]="",V3__67[[#This Row],[Estimated Value]]=0),"",(V3__67[[#This Row],[Sale Price]]-V3__67[[#This Row],[Estimated Value]])/V3__67[[#This Row],[Estimated Value]])</f>
        <v>-0.42251706199589556</v>
      </c>
      <c r="P1493" t="str">
        <f t="shared" si="23"/>
        <v>Below Estimate</v>
      </c>
    </row>
    <row r="1494" spans="1:16" x14ac:dyDescent="0.3">
      <c r="A1494" s="1">
        <v>41277</v>
      </c>
      <c r="B1494">
        <v>2013</v>
      </c>
      <c r="C1494" t="s">
        <v>29</v>
      </c>
      <c r="D1494">
        <v>267300</v>
      </c>
      <c r="E1494">
        <v>345000</v>
      </c>
      <c r="F1494" t="s">
        <v>13</v>
      </c>
      <c r="G1494" t="s">
        <v>14</v>
      </c>
      <c r="H1494">
        <v>3</v>
      </c>
      <c r="I1494">
        <v>2</v>
      </c>
      <c r="J1494">
        <v>1085</v>
      </c>
      <c r="K1494">
        <v>1.0203329999999999</v>
      </c>
      <c r="L1494" t="s">
        <v>22</v>
      </c>
      <c r="M1494">
        <f>V3__67[[#This Row],[Sale Price]]/V3__67[[#This Row],[carpet_area]]</f>
        <v>317.97235023041475</v>
      </c>
      <c r="N1494">
        <f>IF(OR(V3__67[[#This Row],[Estimated Value]]="",V3__67[[#This Row],[Estimated Value]]=0),"",V3__67[[#This Row],[Sale Price]]-V3__67[[#This Row],[Estimated Value]])</f>
        <v>77700</v>
      </c>
      <c r="O1494">
        <f>IF(OR(V3__67[[#This Row],[Estimated Value]]="",V3__67[[#This Row],[Estimated Value]]=0),"",(V3__67[[#This Row],[Sale Price]]-V3__67[[#This Row],[Estimated Value]])/V3__67[[#This Row],[Estimated Value]])</f>
        <v>0.29068462401795736</v>
      </c>
      <c r="P1494" t="str">
        <f t="shared" si="23"/>
        <v>Above Estimate</v>
      </c>
    </row>
    <row r="1495" spans="1:16" x14ac:dyDescent="0.3">
      <c r="A1495" s="1">
        <v>41279</v>
      </c>
      <c r="B1495">
        <v>2013</v>
      </c>
      <c r="C1495" t="s">
        <v>29</v>
      </c>
      <c r="D1495">
        <v>165300</v>
      </c>
      <c r="E1495">
        <v>250000</v>
      </c>
      <c r="F1495" t="s">
        <v>13</v>
      </c>
      <c r="G1495" t="s">
        <v>14</v>
      </c>
      <c r="H1495">
        <v>3</v>
      </c>
      <c r="I1495">
        <v>2</v>
      </c>
      <c r="J1495">
        <v>948</v>
      </c>
      <c r="K1495">
        <v>1.0203329999999999</v>
      </c>
      <c r="L1495" t="s">
        <v>22</v>
      </c>
      <c r="M1495">
        <f>V3__67[[#This Row],[Sale Price]]/V3__67[[#This Row],[carpet_area]]</f>
        <v>263.71308016877634</v>
      </c>
      <c r="N1495">
        <f>IF(OR(V3__67[[#This Row],[Estimated Value]]="",V3__67[[#This Row],[Estimated Value]]=0),"",V3__67[[#This Row],[Sale Price]]-V3__67[[#This Row],[Estimated Value]])</f>
        <v>84700</v>
      </c>
      <c r="O1495">
        <f>IF(OR(V3__67[[#This Row],[Estimated Value]]="",V3__67[[#This Row],[Estimated Value]]=0),"",(V3__67[[#This Row],[Sale Price]]-V3__67[[#This Row],[Estimated Value]])/V3__67[[#This Row],[Estimated Value]])</f>
        <v>0.5124016938898972</v>
      </c>
      <c r="P1495" t="str">
        <f t="shared" si="23"/>
        <v>Above Estimate</v>
      </c>
    </row>
    <row r="1496" spans="1:16" x14ac:dyDescent="0.3">
      <c r="A1496" s="1">
        <v>41279</v>
      </c>
      <c r="B1496">
        <v>2013</v>
      </c>
      <c r="C1496" t="s">
        <v>29</v>
      </c>
      <c r="D1496">
        <v>212900</v>
      </c>
      <c r="E1496">
        <v>279900</v>
      </c>
      <c r="F1496" t="s">
        <v>13</v>
      </c>
      <c r="G1496" t="s">
        <v>14</v>
      </c>
      <c r="H1496">
        <v>3</v>
      </c>
      <c r="I1496">
        <v>2</v>
      </c>
      <c r="J1496">
        <v>900</v>
      </c>
      <c r="K1496">
        <v>1.0203329999999999</v>
      </c>
      <c r="L1496" t="s">
        <v>25</v>
      </c>
      <c r="M1496">
        <f>V3__67[[#This Row],[Sale Price]]/V3__67[[#This Row],[carpet_area]]</f>
        <v>311</v>
      </c>
      <c r="N1496">
        <f>IF(OR(V3__67[[#This Row],[Estimated Value]]="",V3__67[[#This Row],[Estimated Value]]=0),"",V3__67[[#This Row],[Sale Price]]-V3__67[[#This Row],[Estimated Value]])</f>
        <v>67000</v>
      </c>
      <c r="O1496">
        <f>IF(OR(V3__67[[#This Row],[Estimated Value]]="",V3__67[[#This Row],[Estimated Value]]=0),"",(V3__67[[#This Row],[Sale Price]]-V3__67[[#This Row],[Estimated Value]])/V3__67[[#This Row],[Estimated Value]])</f>
        <v>0.31470173790511979</v>
      </c>
      <c r="P1496" t="str">
        <f t="shared" si="23"/>
        <v>Above Estimate</v>
      </c>
    </row>
    <row r="1497" spans="1:16" x14ac:dyDescent="0.3">
      <c r="A1497" s="1">
        <v>41280</v>
      </c>
      <c r="B1497">
        <v>2013</v>
      </c>
      <c r="C1497" t="s">
        <v>17</v>
      </c>
      <c r="D1497">
        <v>219410</v>
      </c>
      <c r="E1497">
        <v>91500</v>
      </c>
      <c r="F1497" t="s">
        <v>19</v>
      </c>
      <c r="G1497" t="s">
        <v>20</v>
      </c>
      <c r="H1497">
        <v>4</v>
      </c>
      <c r="I1497">
        <v>3</v>
      </c>
      <c r="J1497">
        <v>1208</v>
      </c>
      <c r="K1497">
        <v>1.0203329999999999</v>
      </c>
      <c r="L1497" t="s">
        <v>22</v>
      </c>
      <c r="M1497">
        <f>V3__67[[#This Row],[Sale Price]]/V3__67[[#This Row],[carpet_area]]</f>
        <v>75.745033112582774</v>
      </c>
      <c r="N1497">
        <f>IF(OR(V3__67[[#This Row],[Estimated Value]]="",V3__67[[#This Row],[Estimated Value]]=0),"",V3__67[[#This Row],[Sale Price]]-V3__67[[#This Row],[Estimated Value]])</f>
        <v>-127910</v>
      </c>
      <c r="O1497">
        <f>IF(OR(V3__67[[#This Row],[Estimated Value]]="",V3__67[[#This Row],[Estimated Value]]=0),"",(V3__67[[#This Row],[Sale Price]]-V3__67[[#This Row],[Estimated Value]])/V3__67[[#This Row],[Estimated Value]])</f>
        <v>-0.58297251720523224</v>
      </c>
      <c r="P1497" t="str">
        <f t="shared" si="23"/>
        <v>Below Estimate</v>
      </c>
    </row>
    <row r="1498" spans="1:16" x14ac:dyDescent="0.3">
      <c r="A1498" s="1">
        <v>41285</v>
      </c>
      <c r="B1498">
        <v>2013</v>
      </c>
      <c r="C1498" t="s">
        <v>12</v>
      </c>
      <c r="D1498">
        <v>153760</v>
      </c>
      <c r="E1498">
        <v>44900</v>
      </c>
      <c r="F1498" t="s">
        <v>23</v>
      </c>
      <c r="G1498" t="s">
        <v>24</v>
      </c>
      <c r="H1498">
        <v>6</v>
      </c>
      <c r="I1498">
        <v>5</v>
      </c>
      <c r="J1498">
        <v>2125</v>
      </c>
      <c r="K1498">
        <v>1.0203329999999999</v>
      </c>
      <c r="L1498" t="s">
        <v>22</v>
      </c>
      <c r="M1498">
        <f>V3__67[[#This Row],[Sale Price]]/V3__67[[#This Row],[carpet_area]]</f>
        <v>21.129411764705882</v>
      </c>
      <c r="N1498">
        <f>IF(OR(V3__67[[#This Row],[Estimated Value]]="",V3__67[[#This Row],[Estimated Value]]=0),"",V3__67[[#This Row],[Sale Price]]-V3__67[[#This Row],[Estimated Value]])</f>
        <v>-108860</v>
      </c>
      <c r="O1498">
        <f>IF(OR(V3__67[[#This Row],[Estimated Value]]="",V3__67[[#This Row],[Estimated Value]]=0),"",(V3__67[[#This Row],[Sale Price]]-V3__67[[#This Row],[Estimated Value]])/V3__67[[#This Row],[Estimated Value]])</f>
        <v>-0.7079864724245577</v>
      </c>
      <c r="P1498" t="str">
        <f t="shared" si="23"/>
        <v>Below Estimate</v>
      </c>
    </row>
    <row r="1499" spans="1:16" x14ac:dyDescent="0.3">
      <c r="A1499" s="1">
        <v>41292</v>
      </c>
      <c r="B1499">
        <v>2013</v>
      </c>
      <c r="C1499" t="s">
        <v>29</v>
      </c>
      <c r="D1499">
        <v>256300</v>
      </c>
      <c r="E1499">
        <v>247500</v>
      </c>
      <c r="F1499" t="s">
        <v>13</v>
      </c>
      <c r="G1499" t="s">
        <v>14</v>
      </c>
      <c r="H1499">
        <v>3</v>
      </c>
      <c r="I1499">
        <v>3</v>
      </c>
      <c r="J1499">
        <v>1049</v>
      </c>
      <c r="K1499">
        <v>1.0203329999999999</v>
      </c>
      <c r="L1499" t="s">
        <v>25</v>
      </c>
      <c r="M1499">
        <f>V3__67[[#This Row],[Sale Price]]/V3__67[[#This Row],[carpet_area]]</f>
        <v>235.93898951382269</v>
      </c>
      <c r="N1499">
        <f>IF(OR(V3__67[[#This Row],[Estimated Value]]="",V3__67[[#This Row],[Estimated Value]]=0),"",V3__67[[#This Row],[Sale Price]]-V3__67[[#This Row],[Estimated Value]])</f>
        <v>-8800</v>
      </c>
      <c r="O1499">
        <f>IF(OR(V3__67[[#This Row],[Estimated Value]]="",V3__67[[#This Row],[Estimated Value]]=0),"",(V3__67[[#This Row],[Sale Price]]-V3__67[[#This Row],[Estimated Value]])/V3__67[[#This Row],[Estimated Value]])</f>
        <v>-3.4334763948497854E-2</v>
      </c>
      <c r="P1499" t="str">
        <f t="shared" si="23"/>
        <v>Below Estimate</v>
      </c>
    </row>
    <row r="1500" spans="1:16" x14ac:dyDescent="0.3">
      <c r="A1500" s="1">
        <v>41293</v>
      </c>
      <c r="B1500">
        <v>2013</v>
      </c>
      <c r="C1500" t="s">
        <v>29</v>
      </c>
      <c r="D1500">
        <v>187400</v>
      </c>
      <c r="E1500">
        <v>3000</v>
      </c>
      <c r="F1500" t="s">
        <v>13</v>
      </c>
      <c r="G1500" t="s">
        <v>14</v>
      </c>
      <c r="H1500">
        <v>3</v>
      </c>
      <c r="I1500">
        <v>3</v>
      </c>
      <c r="J1500">
        <v>989</v>
      </c>
      <c r="K1500">
        <v>1.0203329999999999</v>
      </c>
      <c r="L1500" t="s">
        <v>15</v>
      </c>
      <c r="M1500">
        <f>V3__67[[#This Row],[Sale Price]]/V3__67[[#This Row],[carpet_area]]</f>
        <v>3.0333670374115269</v>
      </c>
      <c r="N1500">
        <f>IF(OR(V3__67[[#This Row],[Estimated Value]]="",V3__67[[#This Row],[Estimated Value]]=0),"",V3__67[[#This Row],[Sale Price]]-V3__67[[#This Row],[Estimated Value]])</f>
        <v>-184400</v>
      </c>
      <c r="O1500">
        <f>IF(OR(V3__67[[#This Row],[Estimated Value]]="",V3__67[[#This Row],[Estimated Value]]=0),"",(V3__67[[#This Row],[Sale Price]]-V3__67[[#This Row],[Estimated Value]])/V3__67[[#This Row],[Estimated Value]])</f>
        <v>-0.98399146211312705</v>
      </c>
      <c r="P1500" t="str">
        <f t="shared" si="23"/>
        <v>Below Estimate</v>
      </c>
    </row>
    <row r="1501" spans="1:16" x14ac:dyDescent="0.3">
      <c r="A1501" s="1">
        <v>41294</v>
      </c>
      <c r="B1501">
        <v>2013</v>
      </c>
      <c r="C1501" t="s">
        <v>12</v>
      </c>
      <c r="D1501">
        <v>125750</v>
      </c>
      <c r="E1501">
        <v>8500</v>
      </c>
      <c r="F1501" t="s">
        <v>23</v>
      </c>
      <c r="G1501" t="s">
        <v>24</v>
      </c>
      <c r="H1501">
        <v>6</v>
      </c>
      <c r="I1501">
        <v>4</v>
      </c>
      <c r="J1501">
        <v>1970</v>
      </c>
      <c r="K1501">
        <v>1.0203329999999999</v>
      </c>
      <c r="L1501" t="s">
        <v>16</v>
      </c>
      <c r="M1501">
        <f>V3__67[[#This Row],[Sale Price]]/V3__67[[#This Row],[carpet_area]]</f>
        <v>4.3147208121827409</v>
      </c>
      <c r="N1501">
        <f>IF(OR(V3__67[[#This Row],[Estimated Value]]="",V3__67[[#This Row],[Estimated Value]]=0),"",V3__67[[#This Row],[Sale Price]]-V3__67[[#This Row],[Estimated Value]])</f>
        <v>-117250</v>
      </c>
      <c r="O1501">
        <f>IF(OR(V3__67[[#This Row],[Estimated Value]]="",V3__67[[#This Row],[Estimated Value]]=0),"",(V3__67[[#This Row],[Sale Price]]-V3__67[[#This Row],[Estimated Value]])/V3__67[[#This Row],[Estimated Value]])</f>
        <v>-0.93240556660039764</v>
      </c>
      <c r="P1501" t="str">
        <f t="shared" si="23"/>
        <v>Below Estimate</v>
      </c>
    </row>
    <row r="1502" spans="1:16" x14ac:dyDescent="0.3">
      <c r="A1502" s="1">
        <v>41298</v>
      </c>
      <c r="B1502">
        <v>2013</v>
      </c>
      <c r="C1502" t="s">
        <v>29</v>
      </c>
      <c r="D1502">
        <v>307100</v>
      </c>
      <c r="E1502">
        <v>480000</v>
      </c>
      <c r="F1502" t="s">
        <v>13</v>
      </c>
      <c r="G1502" t="s">
        <v>14</v>
      </c>
      <c r="H1502">
        <v>3</v>
      </c>
      <c r="I1502">
        <v>2</v>
      </c>
      <c r="J1502">
        <v>989</v>
      </c>
      <c r="K1502">
        <v>1.0203329999999999</v>
      </c>
      <c r="L1502" t="s">
        <v>16</v>
      </c>
      <c r="M1502">
        <f>V3__67[[#This Row],[Sale Price]]/V3__67[[#This Row],[carpet_area]]</f>
        <v>485.33872598584429</v>
      </c>
      <c r="N1502">
        <f>IF(OR(V3__67[[#This Row],[Estimated Value]]="",V3__67[[#This Row],[Estimated Value]]=0),"",V3__67[[#This Row],[Sale Price]]-V3__67[[#This Row],[Estimated Value]])</f>
        <v>172900</v>
      </c>
      <c r="O1502">
        <f>IF(OR(V3__67[[#This Row],[Estimated Value]]="",V3__67[[#This Row],[Estimated Value]]=0),"",(V3__67[[#This Row],[Sale Price]]-V3__67[[#This Row],[Estimated Value]])/V3__67[[#This Row],[Estimated Value]])</f>
        <v>0.56300879192445452</v>
      </c>
      <c r="P1502" t="str">
        <f t="shared" si="23"/>
        <v>Above Estimate</v>
      </c>
    </row>
    <row r="1503" spans="1:16" x14ac:dyDescent="0.3">
      <c r="A1503" s="1">
        <v>41299</v>
      </c>
      <c r="B1503">
        <v>2013</v>
      </c>
      <c r="C1503" t="s">
        <v>18</v>
      </c>
      <c r="D1503">
        <v>224210</v>
      </c>
      <c r="E1503">
        <v>236700</v>
      </c>
      <c r="F1503" t="s">
        <v>13</v>
      </c>
      <c r="G1503" t="s">
        <v>14</v>
      </c>
      <c r="H1503">
        <v>3</v>
      </c>
      <c r="I1503">
        <v>1</v>
      </c>
      <c r="J1503">
        <v>962</v>
      </c>
      <c r="K1503">
        <v>1.0203329999999999</v>
      </c>
      <c r="L1503" t="s">
        <v>22</v>
      </c>
      <c r="M1503">
        <f>V3__67[[#This Row],[Sale Price]]/V3__67[[#This Row],[carpet_area]]</f>
        <v>246.04989604989606</v>
      </c>
      <c r="N1503">
        <f>IF(OR(V3__67[[#This Row],[Estimated Value]]="",V3__67[[#This Row],[Estimated Value]]=0),"",V3__67[[#This Row],[Sale Price]]-V3__67[[#This Row],[Estimated Value]])</f>
        <v>12490</v>
      </c>
      <c r="O1503">
        <f>IF(OR(V3__67[[#This Row],[Estimated Value]]="",V3__67[[#This Row],[Estimated Value]]=0),"",(V3__67[[#This Row],[Sale Price]]-V3__67[[#This Row],[Estimated Value]])/V3__67[[#This Row],[Estimated Value]])</f>
        <v>5.5706703536862766E-2</v>
      </c>
      <c r="P1503" t="str">
        <f t="shared" si="23"/>
        <v>Above Estimate</v>
      </c>
    </row>
    <row r="1504" spans="1:16" x14ac:dyDescent="0.3">
      <c r="A1504" s="1">
        <v>41299</v>
      </c>
      <c r="B1504">
        <v>2013</v>
      </c>
      <c r="C1504" t="s">
        <v>17</v>
      </c>
      <c r="D1504">
        <v>188620</v>
      </c>
      <c r="E1504">
        <v>52000</v>
      </c>
      <c r="F1504" t="s">
        <v>23</v>
      </c>
      <c r="G1504" t="s">
        <v>24</v>
      </c>
      <c r="H1504">
        <v>6</v>
      </c>
      <c r="I1504">
        <v>5</v>
      </c>
      <c r="J1504">
        <v>1895</v>
      </c>
      <c r="K1504">
        <v>1.0203329999999999</v>
      </c>
      <c r="L1504" t="s">
        <v>16</v>
      </c>
      <c r="M1504">
        <f>V3__67[[#This Row],[Sale Price]]/V3__67[[#This Row],[carpet_area]]</f>
        <v>27.440633245382585</v>
      </c>
      <c r="N1504">
        <f>IF(OR(V3__67[[#This Row],[Estimated Value]]="",V3__67[[#This Row],[Estimated Value]]=0),"",V3__67[[#This Row],[Sale Price]]-V3__67[[#This Row],[Estimated Value]])</f>
        <v>-136620</v>
      </c>
      <c r="O1504">
        <f>IF(OR(V3__67[[#This Row],[Estimated Value]]="",V3__67[[#This Row],[Estimated Value]]=0),"",(V3__67[[#This Row],[Sale Price]]-V3__67[[#This Row],[Estimated Value]])/V3__67[[#This Row],[Estimated Value]])</f>
        <v>-0.72431343441840734</v>
      </c>
      <c r="P1504" t="str">
        <f t="shared" si="23"/>
        <v>Below Estimate</v>
      </c>
    </row>
    <row r="1505" spans="1:16" x14ac:dyDescent="0.3">
      <c r="A1505" s="1">
        <v>41300</v>
      </c>
      <c r="B1505">
        <v>2013</v>
      </c>
      <c r="C1505" t="s">
        <v>29</v>
      </c>
      <c r="D1505">
        <v>192800</v>
      </c>
      <c r="E1505">
        <v>217000</v>
      </c>
      <c r="F1505" t="s">
        <v>13</v>
      </c>
      <c r="G1505" t="s">
        <v>14</v>
      </c>
      <c r="H1505">
        <v>3</v>
      </c>
      <c r="I1505">
        <v>2</v>
      </c>
      <c r="J1505">
        <v>1032</v>
      </c>
      <c r="K1505">
        <v>1.0203329999999999</v>
      </c>
      <c r="L1505" t="s">
        <v>22</v>
      </c>
      <c r="M1505">
        <f>V3__67[[#This Row],[Sale Price]]/V3__67[[#This Row],[carpet_area]]</f>
        <v>210.27131782945736</v>
      </c>
      <c r="N1505">
        <f>IF(OR(V3__67[[#This Row],[Estimated Value]]="",V3__67[[#This Row],[Estimated Value]]=0),"",V3__67[[#This Row],[Sale Price]]-V3__67[[#This Row],[Estimated Value]])</f>
        <v>24200</v>
      </c>
      <c r="O1505">
        <f>IF(OR(V3__67[[#This Row],[Estimated Value]]="",V3__67[[#This Row],[Estimated Value]]=0),"",(V3__67[[#This Row],[Sale Price]]-V3__67[[#This Row],[Estimated Value]])/V3__67[[#This Row],[Estimated Value]])</f>
        <v>0.12551867219917012</v>
      </c>
      <c r="P1505" t="str">
        <f t="shared" si="23"/>
        <v>Above Estimate</v>
      </c>
    </row>
    <row r="1506" spans="1:16" x14ac:dyDescent="0.3">
      <c r="A1506" s="1">
        <v>41300</v>
      </c>
      <c r="B1506">
        <v>2013</v>
      </c>
      <c r="C1506" t="s">
        <v>12</v>
      </c>
      <c r="D1506">
        <v>179610</v>
      </c>
      <c r="E1506">
        <v>215000</v>
      </c>
      <c r="F1506" t="s">
        <v>13</v>
      </c>
      <c r="G1506" t="s">
        <v>14</v>
      </c>
      <c r="H1506">
        <v>3</v>
      </c>
      <c r="I1506">
        <v>2</v>
      </c>
      <c r="J1506">
        <v>1025</v>
      </c>
      <c r="K1506">
        <v>1.0203329999999999</v>
      </c>
      <c r="L1506" t="s">
        <v>15</v>
      </c>
      <c r="M1506">
        <f>V3__67[[#This Row],[Sale Price]]/V3__67[[#This Row],[carpet_area]]</f>
        <v>209.7560975609756</v>
      </c>
      <c r="N1506">
        <f>IF(OR(V3__67[[#This Row],[Estimated Value]]="",V3__67[[#This Row],[Estimated Value]]=0),"",V3__67[[#This Row],[Sale Price]]-V3__67[[#This Row],[Estimated Value]])</f>
        <v>35390</v>
      </c>
      <c r="O1506">
        <f>IF(OR(V3__67[[#This Row],[Estimated Value]]="",V3__67[[#This Row],[Estimated Value]]=0),"",(V3__67[[#This Row],[Sale Price]]-V3__67[[#This Row],[Estimated Value]])/V3__67[[#This Row],[Estimated Value]])</f>
        <v>0.19703802683592228</v>
      </c>
      <c r="P1506" t="str">
        <f t="shared" si="23"/>
        <v>Above Estimate</v>
      </c>
    </row>
    <row r="1507" spans="1:16" x14ac:dyDescent="0.3">
      <c r="A1507" s="1">
        <v>41300</v>
      </c>
      <c r="B1507">
        <v>2013</v>
      </c>
      <c r="C1507" t="s">
        <v>12</v>
      </c>
      <c r="D1507">
        <v>176610</v>
      </c>
      <c r="E1507">
        <v>152000</v>
      </c>
      <c r="F1507" t="s">
        <v>13</v>
      </c>
      <c r="G1507" t="s">
        <v>14</v>
      </c>
      <c r="H1507">
        <v>3</v>
      </c>
      <c r="I1507">
        <v>2</v>
      </c>
      <c r="J1507">
        <v>1052</v>
      </c>
      <c r="K1507">
        <v>1.0203329999999999</v>
      </c>
      <c r="L1507" t="s">
        <v>16</v>
      </c>
      <c r="M1507">
        <f>V3__67[[#This Row],[Sale Price]]/V3__67[[#This Row],[carpet_area]]</f>
        <v>144.48669201520912</v>
      </c>
      <c r="N1507">
        <f>IF(OR(V3__67[[#This Row],[Estimated Value]]="",V3__67[[#This Row],[Estimated Value]]=0),"",V3__67[[#This Row],[Sale Price]]-V3__67[[#This Row],[Estimated Value]])</f>
        <v>-24610</v>
      </c>
      <c r="O1507">
        <f>IF(OR(V3__67[[#This Row],[Estimated Value]]="",V3__67[[#This Row],[Estimated Value]]=0),"",(V3__67[[#This Row],[Sale Price]]-V3__67[[#This Row],[Estimated Value]])/V3__67[[#This Row],[Estimated Value]])</f>
        <v>-0.13934658286620236</v>
      </c>
      <c r="P1507" t="str">
        <f t="shared" si="23"/>
        <v>Below Estimate</v>
      </c>
    </row>
    <row r="1508" spans="1:16" x14ac:dyDescent="0.3">
      <c r="A1508" s="1">
        <v>41301</v>
      </c>
      <c r="B1508">
        <v>2013</v>
      </c>
      <c r="C1508" t="s">
        <v>12</v>
      </c>
      <c r="D1508">
        <v>168870</v>
      </c>
      <c r="E1508">
        <v>18500</v>
      </c>
      <c r="F1508" t="s">
        <v>23</v>
      </c>
      <c r="G1508" t="s">
        <v>24</v>
      </c>
      <c r="H1508">
        <v>6</v>
      </c>
      <c r="I1508">
        <v>6</v>
      </c>
      <c r="J1508">
        <v>2044</v>
      </c>
      <c r="K1508">
        <v>1.0203329999999999</v>
      </c>
      <c r="L1508" t="s">
        <v>22</v>
      </c>
      <c r="M1508">
        <f>V3__67[[#This Row],[Sale Price]]/V3__67[[#This Row],[carpet_area]]</f>
        <v>9.0508806262230923</v>
      </c>
      <c r="N1508">
        <f>IF(OR(V3__67[[#This Row],[Estimated Value]]="",V3__67[[#This Row],[Estimated Value]]=0),"",V3__67[[#This Row],[Sale Price]]-V3__67[[#This Row],[Estimated Value]])</f>
        <v>-150370</v>
      </c>
      <c r="O1508">
        <f>IF(OR(V3__67[[#This Row],[Estimated Value]]="",V3__67[[#This Row],[Estimated Value]]=0),"",(V3__67[[#This Row],[Sale Price]]-V3__67[[#This Row],[Estimated Value]])/V3__67[[#This Row],[Estimated Value]])</f>
        <v>-0.89044827382009828</v>
      </c>
      <c r="P1508" t="str">
        <f t="shared" si="23"/>
        <v>Below Estimate</v>
      </c>
    </row>
    <row r="1509" spans="1:16" x14ac:dyDescent="0.3">
      <c r="A1509" s="1">
        <v>41302</v>
      </c>
      <c r="B1509">
        <v>2013</v>
      </c>
      <c r="C1509" t="s">
        <v>12</v>
      </c>
      <c r="D1509">
        <v>116220</v>
      </c>
      <c r="E1509">
        <v>106500</v>
      </c>
      <c r="F1509" t="s">
        <v>13</v>
      </c>
      <c r="G1509" t="s">
        <v>14</v>
      </c>
      <c r="H1509">
        <v>3</v>
      </c>
      <c r="I1509">
        <v>2</v>
      </c>
      <c r="J1509">
        <v>919</v>
      </c>
      <c r="K1509">
        <v>1.0203329999999999</v>
      </c>
      <c r="L1509" t="s">
        <v>16</v>
      </c>
      <c r="M1509">
        <f>V3__67[[#This Row],[Sale Price]]/V3__67[[#This Row],[carpet_area]]</f>
        <v>115.88683351468988</v>
      </c>
      <c r="N1509">
        <f>IF(OR(V3__67[[#This Row],[Estimated Value]]="",V3__67[[#This Row],[Estimated Value]]=0),"",V3__67[[#This Row],[Sale Price]]-V3__67[[#This Row],[Estimated Value]])</f>
        <v>-9720</v>
      </c>
      <c r="O1509">
        <f>IF(OR(V3__67[[#This Row],[Estimated Value]]="",V3__67[[#This Row],[Estimated Value]]=0),"",(V3__67[[#This Row],[Sale Price]]-V3__67[[#This Row],[Estimated Value]])/V3__67[[#This Row],[Estimated Value]])</f>
        <v>-8.3634486319050072E-2</v>
      </c>
      <c r="P1509" t="str">
        <f t="shared" si="23"/>
        <v>Below Estimate</v>
      </c>
    </row>
    <row r="1510" spans="1:16" x14ac:dyDescent="0.3">
      <c r="A1510" s="1">
        <v>41305</v>
      </c>
      <c r="B1510">
        <v>2013</v>
      </c>
      <c r="C1510" t="s">
        <v>17</v>
      </c>
      <c r="D1510">
        <v>175020</v>
      </c>
      <c r="E1510">
        <v>145000</v>
      </c>
      <c r="F1510" t="s">
        <v>23</v>
      </c>
      <c r="G1510" t="s">
        <v>24</v>
      </c>
      <c r="H1510">
        <v>6</v>
      </c>
      <c r="I1510">
        <v>4</v>
      </c>
      <c r="J1510">
        <v>2082</v>
      </c>
      <c r="K1510">
        <v>1.0203329999999999</v>
      </c>
      <c r="L1510" t="s">
        <v>15</v>
      </c>
      <c r="M1510">
        <f>V3__67[[#This Row],[Sale Price]]/V3__67[[#This Row],[carpet_area]]</f>
        <v>69.644572526416908</v>
      </c>
      <c r="N1510">
        <f>IF(OR(V3__67[[#This Row],[Estimated Value]]="",V3__67[[#This Row],[Estimated Value]]=0),"",V3__67[[#This Row],[Sale Price]]-V3__67[[#This Row],[Estimated Value]])</f>
        <v>-30020</v>
      </c>
      <c r="O1510">
        <f>IF(OR(V3__67[[#This Row],[Estimated Value]]="",V3__67[[#This Row],[Estimated Value]]=0),"",(V3__67[[#This Row],[Sale Price]]-V3__67[[#This Row],[Estimated Value]])/V3__67[[#This Row],[Estimated Value]])</f>
        <v>-0.1715232544852017</v>
      </c>
      <c r="P1510" t="str">
        <f t="shared" si="23"/>
        <v>Below Estimate</v>
      </c>
    </row>
    <row r="1511" spans="1:16" x14ac:dyDescent="0.3">
      <c r="A1511" s="1">
        <v>41305</v>
      </c>
      <c r="B1511">
        <v>2013</v>
      </c>
      <c r="C1511" t="s">
        <v>18</v>
      </c>
      <c r="D1511">
        <v>310800</v>
      </c>
      <c r="E1511">
        <v>360000</v>
      </c>
      <c r="F1511" t="s">
        <v>13</v>
      </c>
      <c r="G1511" t="s">
        <v>14</v>
      </c>
      <c r="H1511">
        <v>3</v>
      </c>
      <c r="I1511">
        <v>1</v>
      </c>
      <c r="J1511">
        <v>1051</v>
      </c>
      <c r="K1511">
        <v>1.0203329999999999</v>
      </c>
      <c r="L1511" t="s">
        <v>15</v>
      </c>
      <c r="M1511">
        <f>V3__67[[#This Row],[Sale Price]]/V3__67[[#This Row],[carpet_area]]</f>
        <v>342.53092293054232</v>
      </c>
      <c r="N1511">
        <f>IF(OR(V3__67[[#This Row],[Estimated Value]]="",V3__67[[#This Row],[Estimated Value]]=0),"",V3__67[[#This Row],[Sale Price]]-V3__67[[#This Row],[Estimated Value]])</f>
        <v>49200</v>
      </c>
      <c r="O1511">
        <f>IF(OR(V3__67[[#This Row],[Estimated Value]]="",V3__67[[#This Row],[Estimated Value]]=0),"",(V3__67[[#This Row],[Sale Price]]-V3__67[[#This Row],[Estimated Value]])/V3__67[[#This Row],[Estimated Value]])</f>
        <v>0.15830115830115829</v>
      </c>
      <c r="P1511" t="str">
        <f t="shared" si="23"/>
        <v>Above Estimate</v>
      </c>
    </row>
    <row r="1512" spans="1:16" x14ac:dyDescent="0.3">
      <c r="A1512" s="1">
        <v>41306</v>
      </c>
      <c r="B1512">
        <v>2013</v>
      </c>
      <c r="C1512" t="s">
        <v>12</v>
      </c>
      <c r="D1512">
        <v>107880</v>
      </c>
      <c r="E1512">
        <v>26300</v>
      </c>
      <c r="F1512" t="s">
        <v>19</v>
      </c>
      <c r="G1512" t="s">
        <v>20</v>
      </c>
      <c r="H1512">
        <v>4</v>
      </c>
      <c r="I1512">
        <v>3</v>
      </c>
      <c r="J1512">
        <v>1495</v>
      </c>
      <c r="K1512">
        <v>1.0203329999999999</v>
      </c>
      <c r="L1512" t="s">
        <v>25</v>
      </c>
      <c r="M1512">
        <f>V3__67[[#This Row],[Sale Price]]/V3__67[[#This Row],[carpet_area]]</f>
        <v>17.591973244147159</v>
      </c>
      <c r="N1512">
        <f>IF(OR(V3__67[[#This Row],[Estimated Value]]="",V3__67[[#This Row],[Estimated Value]]=0),"",V3__67[[#This Row],[Sale Price]]-V3__67[[#This Row],[Estimated Value]])</f>
        <v>-81580</v>
      </c>
      <c r="O1512">
        <f>IF(OR(V3__67[[#This Row],[Estimated Value]]="",V3__67[[#This Row],[Estimated Value]]=0),"",(V3__67[[#This Row],[Sale Price]]-V3__67[[#This Row],[Estimated Value]])/V3__67[[#This Row],[Estimated Value]])</f>
        <v>-0.75621060437523169</v>
      </c>
      <c r="P1512" t="str">
        <f t="shared" si="23"/>
        <v>Below Estimate</v>
      </c>
    </row>
    <row r="1513" spans="1:16" x14ac:dyDescent="0.3">
      <c r="A1513" s="1">
        <v>41306</v>
      </c>
      <c r="B1513">
        <v>2013</v>
      </c>
      <c r="C1513" t="s">
        <v>12</v>
      </c>
      <c r="D1513">
        <v>131170</v>
      </c>
      <c r="E1513">
        <v>115000</v>
      </c>
      <c r="F1513" t="s">
        <v>13</v>
      </c>
      <c r="G1513" t="s">
        <v>14</v>
      </c>
      <c r="H1513">
        <v>3</v>
      </c>
      <c r="I1513">
        <v>2</v>
      </c>
      <c r="J1513">
        <v>1088</v>
      </c>
      <c r="K1513">
        <v>1.0203329999999999</v>
      </c>
      <c r="L1513" t="s">
        <v>22</v>
      </c>
      <c r="M1513">
        <f>V3__67[[#This Row],[Sale Price]]/V3__67[[#This Row],[carpet_area]]</f>
        <v>105.69852941176471</v>
      </c>
      <c r="N1513">
        <f>IF(OR(V3__67[[#This Row],[Estimated Value]]="",V3__67[[#This Row],[Estimated Value]]=0),"",V3__67[[#This Row],[Sale Price]]-V3__67[[#This Row],[Estimated Value]])</f>
        <v>-16170</v>
      </c>
      <c r="O1513">
        <f>IF(OR(V3__67[[#This Row],[Estimated Value]]="",V3__67[[#This Row],[Estimated Value]]=0),"",(V3__67[[#This Row],[Sale Price]]-V3__67[[#This Row],[Estimated Value]])/V3__67[[#This Row],[Estimated Value]])</f>
        <v>-0.12327513913242358</v>
      </c>
      <c r="P1513" t="str">
        <f t="shared" si="23"/>
        <v>Below Estimate</v>
      </c>
    </row>
    <row r="1514" spans="1:16" x14ac:dyDescent="0.3">
      <c r="A1514" s="1">
        <v>41306</v>
      </c>
      <c r="B1514">
        <v>2013</v>
      </c>
      <c r="C1514" t="s">
        <v>12</v>
      </c>
      <c r="D1514">
        <v>126130</v>
      </c>
      <c r="E1514">
        <v>143000</v>
      </c>
      <c r="F1514" t="s">
        <v>13</v>
      </c>
      <c r="G1514" t="s">
        <v>14</v>
      </c>
      <c r="H1514">
        <v>3</v>
      </c>
      <c r="I1514">
        <v>2</v>
      </c>
      <c r="J1514">
        <v>966</v>
      </c>
      <c r="K1514">
        <v>1.0203329999999999</v>
      </c>
      <c r="L1514" t="s">
        <v>25</v>
      </c>
      <c r="M1514">
        <f>V3__67[[#This Row],[Sale Price]]/V3__67[[#This Row],[carpet_area]]</f>
        <v>148.03312629399585</v>
      </c>
      <c r="N1514">
        <f>IF(OR(V3__67[[#This Row],[Estimated Value]]="",V3__67[[#This Row],[Estimated Value]]=0),"",V3__67[[#This Row],[Sale Price]]-V3__67[[#This Row],[Estimated Value]])</f>
        <v>16870</v>
      </c>
      <c r="O1514">
        <f>IF(OR(V3__67[[#This Row],[Estimated Value]]="",V3__67[[#This Row],[Estimated Value]]=0),"",(V3__67[[#This Row],[Sale Price]]-V3__67[[#This Row],[Estimated Value]])/V3__67[[#This Row],[Estimated Value]])</f>
        <v>0.13375089193689052</v>
      </c>
      <c r="P1514" t="str">
        <f t="shared" si="23"/>
        <v>Above Estimate</v>
      </c>
    </row>
    <row r="1515" spans="1:16" x14ac:dyDescent="0.3">
      <c r="A1515" s="1">
        <v>41306</v>
      </c>
      <c r="B1515">
        <v>2013</v>
      </c>
      <c r="C1515" t="s">
        <v>29</v>
      </c>
      <c r="D1515">
        <v>154100</v>
      </c>
      <c r="E1515">
        <v>225000</v>
      </c>
      <c r="F1515" t="s">
        <v>13</v>
      </c>
      <c r="G1515" t="s">
        <v>14</v>
      </c>
      <c r="H1515">
        <v>3</v>
      </c>
      <c r="I1515">
        <v>1</v>
      </c>
      <c r="J1515">
        <v>1042</v>
      </c>
      <c r="K1515">
        <v>1.0203329999999999</v>
      </c>
      <c r="L1515" t="s">
        <v>16</v>
      </c>
      <c r="M1515">
        <f>V3__67[[#This Row],[Sale Price]]/V3__67[[#This Row],[carpet_area]]</f>
        <v>215.93090211132437</v>
      </c>
      <c r="N1515">
        <f>IF(OR(V3__67[[#This Row],[Estimated Value]]="",V3__67[[#This Row],[Estimated Value]]=0),"",V3__67[[#This Row],[Sale Price]]-V3__67[[#This Row],[Estimated Value]])</f>
        <v>70900</v>
      </c>
      <c r="O1515">
        <f>IF(OR(V3__67[[#This Row],[Estimated Value]]="",V3__67[[#This Row],[Estimated Value]]=0),"",(V3__67[[#This Row],[Sale Price]]-V3__67[[#This Row],[Estimated Value]])/V3__67[[#This Row],[Estimated Value]])</f>
        <v>0.46009085009733941</v>
      </c>
      <c r="P1515" t="str">
        <f t="shared" si="23"/>
        <v>Above Estimate</v>
      </c>
    </row>
    <row r="1516" spans="1:16" x14ac:dyDescent="0.3">
      <c r="A1516" s="1">
        <v>41312</v>
      </c>
      <c r="B1516">
        <v>2013</v>
      </c>
      <c r="C1516" t="s">
        <v>18</v>
      </c>
      <c r="D1516">
        <v>341600</v>
      </c>
      <c r="E1516">
        <v>235000</v>
      </c>
      <c r="F1516" t="s">
        <v>19</v>
      </c>
      <c r="G1516" t="s">
        <v>20</v>
      </c>
      <c r="H1516">
        <v>4</v>
      </c>
      <c r="I1516">
        <v>2</v>
      </c>
      <c r="J1516">
        <v>1338</v>
      </c>
      <c r="K1516">
        <v>1.0203329999999999</v>
      </c>
      <c r="L1516" t="s">
        <v>15</v>
      </c>
      <c r="M1516">
        <f>V3__67[[#This Row],[Sale Price]]/V3__67[[#This Row],[carpet_area]]</f>
        <v>175.63527653213751</v>
      </c>
      <c r="N1516">
        <f>IF(OR(V3__67[[#This Row],[Estimated Value]]="",V3__67[[#This Row],[Estimated Value]]=0),"",V3__67[[#This Row],[Sale Price]]-V3__67[[#This Row],[Estimated Value]])</f>
        <v>-106600</v>
      </c>
      <c r="O1516">
        <f>IF(OR(V3__67[[#This Row],[Estimated Value]]="",V3__67[[#This Row],[Estimated Value]]=0),"",(V3__67[[#This Row],[Sale Price]]-V3__67[[#This Row],[Estimated Value]])/V3__67[[#This Row],[Estimated Value]])</f>
        <v>-0.3120608899297424</v>
      </c>
      <c r="P1516" t="str">
        <f t="shared" si="23"/>
        <v>Below Estimate</v>
      </c>
    </row>
    <row r="1517" spans="1:16" x14ac:dyDescent="0.3">
      <c r="A1517" s="1">
        <v>41312</v>
      </c>
      <c r="B1517">
        <v>2013</v>
      </c>
      <c r="C1517" t="s">
        <v>18</v>
      </c>
      <c r="D1517">
        <v>240870</v>
      </c>
      <c r="E1517">
        <v>15000</v>
      </c>
      <c r="F1517" t="s">
        <v>19</v>
      </c>
      <c r="G1517" t="s">
        <v>20</v>
      </c>
      <c r="H1517">
        <v>4</v>
      </c>
      <c r="I1517">
        <v>4</v>
      </c>
      <c r="J1517">
        <v>1485</v>
      </c>
      <c r="K1517">
        <v>1.0203329999999999</v>
      </c>
      <c r="L1517" t="s">
        <v>25</v>
      </c>
      <c r="M1517">
        <f>V3__67[[#This Row],[Sale Price]]/V3__67[[#This Row],[carpet_area]]</f>
        <v>10.1010101010101</v>
      </c>
      <c r="N1517">
        <f>IF(OR(V3__67[[#This Row],[Estimated Value]]="",V3__67[[#This Row],[Estimated Value]]=0),"",V3__67[[#This Row],[Sale Price]]-V3__67[[#This Row],[Estimated Value]])</f>
        <v>-225870</v>
      </c>
      <c r="O1517">
        <f>IF(OR(V3__67[[#This Row],[Estimated Value]]="",V3__67[[#This Row],[Estimated Value]]=0),"",(V3__67[[#This Row],[Sale Price]]-V3__67[[#This Row],[Estimated Value]])/V3__67[[#This Row],[Estimated Value]])</f>
        <v>-0.9377257441773571</v>
      </c>
      <c r="P1517" t="str">
        <f t="shared" si="23"/>
        <v>Below Estimate</v>
      </c>
    </row>
    <row r="1518" spans="1:16" x14ac:dyDescent="0.3">
      <c r="A1518" s="1">
        <v>41312</v>
      </c>
      <c r="B1518">
        <v>2013</v>
      </c>
      <c r="C1518" t="s">
        <v>18</v>
      </c>
      <c r="D1518">
        <v>237090</v>
      </c>
      <c r="E1518">
        <v>225000</v>
      </c>
      <c r="F1518" t="s">
        <v>19</v>
      </c>
      <c r="G1518" t="s">
        <v>20</v>
      </c>
      <c r="H1518">
        <v>4</v>
      </c>
      <c r="I1518">
        <v>3</v>
      </c>
      <c r="J1518">
        <v>1255</v>
      </c>
      <c r="K1518">
        <v>1.0203329999999999</v>
      </c>
      <c r="L1518" t="s">
        <v>25</v>
      </c>
      <c r="M1518">
        <f>V3__67[[#This Row],[Sale Price]]/V3__67[[#This Row],[carpet_area]]</f>
        <v>179.28286852589642</v>
      </c>
      <c r="N1518">
        <f>IF(OR(V3__67[[#This Row],[Estimated Value]]="",V3__67[[#This Row],[Estimated Value]]=0),"",V3__67[[#This Row],[Sale Price]]-V3__67[[#This Row],[Estimated Value]])</f>
        <v>-12090</v>
      </c>
      <c r="O1518">
        <f>IF(OR(V3__67[[#This Row],[Estimated Value]]="",V3__67[[#This Row],[Estimated Value]]=0),"",(V3__67[[#This Row],[Sale Price]]-V3__67[[#This Row],[Estimated Value]])/V3__67[[#This Row],[Estimated Value]])</f>
        <v>-5.0993293685942048E-2</v>
      </c>
      <c r="P1518" t="str">
        <f t="shared" si="23"/>
        <v>Below Estimate</v>
      </c>
    </row>
    <row r="1519" spans="1:16" x14ac:dyDescent="0.3">
      <c r="A1519" s="1">
        <v>41312</v>
      </c>
      <c r="B1519">
        <v>2013</v>
      </c>
      <c r="C1519" t="s">
        <v>18</v>
      </c>
      <c r="D1519">
        <v>258440</v>
      </c>
      <c r="E1519">
        <v>345000</v>
      </c>
      <c r="F1519" t="s">
        <v>13</v>
      </c>
      <c r="G1519" t="s">
        <v>14</v>
      </c>
      <c r="H1519">
        <v>3</v>
      </c>
      <c r="I1519">
        <v>2</v>
      </c>
      <c r="J1519">
        <v>1042</v>
      </c>
      <c r="K1519">
        <v>1.0203329999999999</v>
      </c>
      <c r="L1519" t="s">
        <v>25</v>
      </c>
      <c r="M1519">
        <f>V3__67[[#This Row],[Sale Price]]/V3__67[[#This Row],[carpet_area]]</f>
        <v>331.09404990403073</v>
      </c>
      <c r="N1519">
        <f>IF(OR(V3__67[[#This Row],[Estimated Value]]="",V3__67[[#This Row],[Estimated Value]]=0),"",V3__67[[#This Row],[Sale Price]]-V3__67[[#This Row],[Estimated Value]])</f>
        <v>86560</v>
      </c>
      <c r="O1519">
        <f>IF(OR(V3__67[[#This Row],[Estimated Value]]="",V3__67[[#This Row],[Estimated Value]]=0),"",(V3__67[[#This Row],[Sale Price]]-V3__67[[#This Row],[Estimated Value]])/V3__67[[#This Row],[Estimated Value]])</f>
        <v>0.33493267296084195</v>
      </c>
      <c r="P1519" t="str">
        <f t="shared" si="23"/>
        <v>Above Estimate</v>
      </c>
    </row>
    <row r="1520" spans="1:16" x14ac:dyDescent="0.3">
      <c r="A1520" s="1">
        <v>41315</v>
      </c>
      <c r="B1520">
        <v>2013</v>
      </c>
      <c r="C1520" t="s">
        <v>29</v>
      </c>
      <c r="D1520">
        <v>248700</v>
      </c>
      <c r="E1520">
        <v>419000</v>
      </c>
      <c r="F1520" t="s">
        <v>13</v>
      </c>
      <c r="G1520" t="s">
        <v>14</v>
      </c>
      <c r="H1520">
        <v>3</v>
      </c>
      <c r="I1520">
        <v>3</v>
      </c>
      <c r="J1520">
        <v>994</v>
      </c>
      <c r="K1520">
        <v>1.0203329999999999</v>
      </c>
      <c r="L1520" t="s">
        <v>16</v>
      </c>
      <c r="M1520">
        <f>V3__67[[#This Row],[Sale Price]]/V3__67[[#This Row],[carpet_area]]</f>
        <v>421.52917505030183</v>
      </c>
      <c r="N1520">
        <f>IF(OR(V3__67[[#This Row],[Estimated Value]]="",V3__67[[#This Row],[Estimated Value]]=0),"",V3__67[[#This Row],[Sale Price]]-V3__67[[#This Row],[Estimated Value]])</f>
        <v>170300</v>
      </c>
      <c r="O1520">
        <f>IF(OR(V3__67[[#This Row],[Estimated Value]]="",V3__67[[#This Row],[Estimated Value]]=0),"",(V3__67[[#This Row],[Sale Price]]-V3__67[[#This Row],[Estimated Value]])/V3__67[[#This Row],[Estimated Value]])</f>
        <v>0.6847607559308404</v>
      </c>
      <c r="P1520" t="str">
        <f t="shared" si="23"/>
        <v>Above Estimate</v>
      </c>
    </row>
    <row r="1521" spans="1:16" x14ac:dyDescent="0.3">
      <c r="A1521" s="1">
        <v>41320</v>
      </c>
      <c r="B1521">
        <v>2013</v>
      </c>
      <c r="C1521" t="s">
        <v>29</v>
      </c>
      <c r="D1521">
        <v>181700</v>
      </c>
      <c r="E1521">
        <v>216500</v>
      </c>
      <c r="F1521" t="s">
        <v>13</v>
      </c>
      <c r="G1521" t="s">
        <v>14</v>
      </c>
      <c r="H1521">
        <v>3</v>
      </c>
      <c r="I1521">
        <v>3</v>
      </c>
      <c r="J1521">
        <v>969</v>
      </c>
      <c r="K1521">
        <v>1.0203329999999999</v>
      </c>
      <c r="L1521" t="s">
        <v>25</v>
      </c>
      <c r="M1521">
        <f>V3__67[[#This Row],[Sale Price]]/V3__67[[#This Row],[carpet_area]]</f>
        <v>223.42621259029929</v>
      </c>
      <c r="N1521">
        <f>IF(OR(V3__67[[#This Row],[Estimated Value]]="",V3__67[[#This Row],[Estimated Value]]=0),"",V3__67[[#This Row],[Sale Price]]-V3__67[[#This Row],[Estimated Value]])</f>
        <v>34800</v>
      </c>
      <c r="O1521">
        <f>IF(OR(V3__67[[#This Row],[Estimated Value]]="",V3__67[[#This Row],[Estimated Value]]=0),"",(V3__67[[#This Row],[Sale Price]]-V3__67[[#This Row],[Estimated Value]])/V3__67[[#This Row],[Estimated Value]])</f>
        <v>0.1915244909190974</v>
      </c>
      <c r="P1521" t="str">
        <f t="shared" si="23"/>
        <v>Above Estimate</v>
      </c>
    </row>
    <row r="1522" spans="1:16" x14ac:dyDescent="0.3">
      <c r="A1522" s="1">
        <v>41322</v>
      </c>
      <c r="B1522">
        <v>2013</v>
      </c>
      <c r="C1522" t="s">
        <v>17</v>
      </c>
      <c r="D1522">
        <v>160200</v>
      </c>
      <c r="E1522">
        <v>115000</v>
      </c>
      <c r="F1522" t="s">
        <v>19</v>
      </c>
      <c r="G1522" t="s">
        <v>20</v>
      </c>
      <c r="H1522">
        <v>4</v>
      </c>
      <c r="I1522">
        <v>3</v>
      </c>
      <c r="J1522">
        <v>1475</v>
      </c>
      <c r="K1522">
        <v>1.0203329999999999</v>
      </c>
      <c r="L1522" t="s">
        <v>22</v>
      </c>
      <c r="M1522">
        <f>V3__67[[#This Row],[Sale Price]]/V3__67[[#This Row],[carpet_area]]</f>
        <v>77.966101694915253</v>
      </c>
      <c r="N1522">
        <f>IF(OR(V3__67[[#This Row],[Estimated Value]]="",V3__67[[#This Row],[Estimated Value]]=0),"",V3__67[[#This Row],[Sale Price]]-V3__67[[#This Row],[Estimated Value]])</f>
        <v>-45200</v>
      </c>
      <c r="O1522">
        <f>IF(OR(V3__67[[#This Row],[Estimated Value]]="",V3__67[[#This Row],[Estimated Value]]=0),"",(V3__67[[#This Row],[Sale Price]]-V3__67[[#This Row],[Estimated Value]])/V3__67[[#This Row],[Estimated Value]])</f>
        <v>-0.28214731585518105</v>
      </c>
      <c r="P1522" t="str">
        <f t="shared" si="23"/>
        <v>Below Estimate</v>
      </c>
    </row>
    <row r="1523" spans="1:16" x14ac:dyDescent="0.3">
      <c r="A1523" s="1">
        <v>41323</v>
      </c>
      <c r="B1523">
        <v>2013</v>
      </c>
      <c r="C1523" t="s">
        <v>18</v>
      </c>
      <c r="D1523">
        <v>314720</v>
      </c>
      <c r="E1523">
        <v>310000</v>
      </c>
      <c r="F1523" t="s">
        <v>13</v>
      </c>
      <c r="G1523" t="s">
        <v>14</v>
      </c>
      <c r="H1523">
        <v>3</v>
      </c>
      <c r="I1523">
        <v>1</v>
      </c>
      <c r="J1523">
        <v>951</v>
      </c>
      <c r="K1523">
        <v>1.0203329999999999</v>
      </c>
      <c r="L1523" t="s">
        <v>25</v>
      </c>
      <c r="M1523">
        <f>V3__67[[#This Row],[Sale Price]]/V3__67[[#This Row],[carpet_area]]</f>
        <v>325.97266035751841</v>
      </c>
      <c r="N1523">
        <f>IF(OR(V3__67[[#This Row],[Estimated Value]]="",V3__67[[#This Row],[Estimated Value]]=0),"",V3__67[[#This Row],[Sale Price]]-V3__67[[#This Row],[Estimated Value]])</f>
        <v>-4720</v>
      </c>
      <c r="O1523">
        <f>IF(OR(V3__67[[#This Row],[Estimated Value]]="",V3__67[[#This Row],[Estimated Value]]=0),"",(V3__67[[#This Row],[Sale Price]]-V3__67[[#This Row],[Estimated Value]])/V3__67[[#This Row],[Estimated Value]])</f>
        <v>-1.4997458057956279E-2</v>
      </c>
      <c r="P1523" t="str">
        <f t="shared" si="23"/>
        <v>Below Estimate</v>
      </c>
    </row>
    <row r="1524" spans="1:16" x14ac:dyDescent="0.3">
      <c r="A1524" s="1">
        <v>41327</v>
      </c>
      <c r="B1524">
        <v>2013</v>
      </c>
      <c r="C1524" t="s">
        <v>12</v>
      </c>
      <c r="D1524">
        <v>127650</v>
      </c>
      <c r="E1524">
        <v>31077</v>
      </c>
      <c r="F1524" t="s">
        <v>13</v>
      </c>
      <c r="G1524" t="s">
        <v>14</v>
      </c>
      <c r="H1524">
        <v>3</v>
      </c>
      <c r="I1524">
        <v>3</v>
      </c>
      <c r="J1524">
        <v>965</v>
      </c>
      <c r="K1524">
        <v>1.0203329999999999</v>
      </c>
      <c r="L1524" t="s">
        <v>15</v>
      </c>
      <c r="M1524">
        <f>V3__67[[#This Row],[Sale Price]]/V3__67[[#This Row],[carpet_area]]</f>
        <v>32.204145077720206</v>
      </c>
      <c r="N1524">
        <f>IF(OR(V3__67[[#This Row],[Estimated Value]]="",V3__67[[#This Row],[Estimated Value]]=0),"",V3__67[[#This Row],[Sale Price]]-V3__67[[#This Row],[Estimated Value]])</f>
        <v>-96573</v>
      </c>
      <c r="O1524">
        <f>IF(OR(V3__67[[#This Row],[Estimated Value]]="",V3__67[[#This Row],[Estimated Value]]=0),"",(V3__67[[#This Row],[Sale Price]]-V3__67[[#This Row],[Estimated Value]])/V3__67[[#This Row],[Estimated Value]])</f>
        <v>-0.75654524089306696</v>
      </c>
      <c r="P1524" t="str">
        <f t="shared" si="23"/>
        <v>Below Estimate</v>
      </c>
    </row>
    <row r="1525" spans="1:16" x14ac:dyDescent="0.3">
      <c r="A1525" s="1">
        <v>41327</v>
      </c>
      <c r="B1525">
        <v>2013</v>
      </c>
      <c r="C1525" t="s">
        <v>12</v>
      </c>
      <c r="D1525">
        <v>97810</v>
      </c>
      <c r="E1525">
        <v>45500</v>
      </c>
      <c r="F1525" t="s">
        <v>13</v>
      </c>
      <c r="G1525" t="s">
        <v>14</v>
      </c>
      <c r="H1525">
        <v>3</v>
      </c>
      <c r="I1525">
        <v>1</v>
      </c>
      <c r="J1525">
        <v>983</v>
      </c>
      <c r="K1525">
        <v>1.0203329999999999</v>
      </c>
      <c r="L1525" t="s">
        <v>25</v>
      </c>
      <c r="M1525">
        <f>V3__67[[#This Row],[Sale Price]]/V3__67[[#This Row],[carpet_area]]</f>
        <v>46.286876907426247</v>
      </c>
      <c r="N1525">
        <f>IF(OR(V3__67[[#This Row],[Estimated Value]]="",V3__67[[#This Row],[Estimated Value]]=0),"",V3__67[[#This Row],[Sale Price]]-V3__67[[#This Row],[Estimated Value]])</f>
        <v>-52310</v>
      </c>
      <c r="O1525">
        <f>IF(OR(V3__67[[#This Row],[Estimated Value]]="",V3__67[[#This Row],[Estimated Value]]=0),"",(V3__67[[#This Row],[Sale Price]]-V3__67[[#This Row],[Estimated Value]])/V3__67[[#This Row],[Estimated Value]])</f>
        <v>-0.53481239137102543</v>
      </c>
      <c r="P1525" t="str">
        <f t="shared" si="23"/>
        <v>Below Estimate</v>
      </c>
    </row>
    <row r="1526" spans="1:16" x14ac:dyDescent="0.3">
      <c r="A1526" s="1">
        <v>41327</v>
      </c>
      <c r="B1526">
        <v>2013</v>
      </c>
      <c r="C1526" t="s">
        <v>17</v>
      </c>
      <c r="D1526">
        <v>193810</v>
      </c>
      <c r="E1526">
        <v>250000</v>
      </c>
      <c r="F1526" t="s">
        <v>19</v>
      </c>
      <c r="G1526" t="s">
        <v>20</v>
      </c>
      <c r="H1526">
        <v>4</v>
      </c>
      <c r="I1526">
        <v>4</v>
      </c>
      <c r="J1526">
        <v>1424</v>
      </c>
      <c r="K1526">
        <v>1.0203329999999999</v>
      </c>
      <c r="L1526" t="s">
        <v>25</v>
      </c>
      <c r="M1526">
        <f>V3__67[[#This Row],[Sale Price]]/V3__67[[#This Row],[carpet_area]]</f>
        <v>175.56179775280899</v>
      </c>
      <c r="N1526">
        <f>IF(OR(V3__67[[#This Row],[Estimated Value]]="",V3__67[[#This Row],[Estimated Value]]=0),"",V3__67[[#This Row],[Sale Price]]-V3__67[[#This Row],[Estimated Value]])</f>
        <v>56190</v>
      </c>
      <c r="O1526">
        <f>IF(OR(V3__67[[#This Row],[Estimated Value]]="",V3__67[[#This Row],[Estimated Value]]=0),"",(V3__67[[#This Row],[Sale Price]]-V3__67[[#This Row],[Estimated Value]])/V3__67[[#This Row],[Estimated Value]])</f>
        <v>0.28992312058201331</v>
      </c>
      <c r="P1526" t="str">
        <f t="shared" si="23"/>
        <v>Above Estimate</v>
      </c>
    </row>
    <row r="1527" spans="1:16" x14ac:dyDescent="0.3">
      <c r="A1527" s="1">
        <v>41327</v>
      </c>
      <c r="B1527">
        <v>2013</v>
      </c>
      <c r="C1527" t="s">
        <v>17</v>
      </c>
      <c r="D1527">
        <v>225370</v>
      </c>
      <c r="E1527">
        <v>112000</v>
      </c>
      <c r="F1527" t="s">
        <v>23</v>
      </c>
      <c r="G1527" t="s">
        <v>24</v>
      </c>
      <c r="H1527">
        <v>6</v>
      </c>
      <c r="I1527">
        <v>5</v>
      </c>
      <c r="J1527">
        <v>1825</v>
      </c>
      <c r="K1527">
        <v>1.0203329999999999</v>
      </c>
      <c r="L1527" t="s">
        <v>25</v>
      </c>
      <c r="M1527">
        <f>V3__67[[#This Row],[Sale Price]]/V3__67[[#This Row],[carpet_area]]</f>
        <v>61.369863013698627</v>
      </c>
      <c r="N1527">
        <f>IF(OR(V3__67[[#This Row],[Estimated Value]]="",V3__67[[#This Row],[Estimated Value]]=0),"",V3__67[[#This Row],[Sale Price]]-V3__67[[#This Row],[Estimated Value]])</f>
        <v>-113370</v>
      </c>
      <c r="O1527">
        <f>IF(OR(V3__67[[#This Row],[Estimated Value]]="",V3__67[[#This Row],[Estimated Value]]=0),"",(V3__67[[#This Row],[Sale Price]]-V3__67[[#This Row],[Estimated Value]])/V3__67[[#This Row],[Estimated Value]])</f>
        <v>-0.50303944624395436</v>
      </c>
      <c r="P1527" t="str">
        <f t="shared" si="23"/>
        <v>Below Estimate</v>
      </c>
    </row>
    <row r="1528" spans="1:16" x14ac:dyDescent="0.3">
      <c r="A1528" s="1">
        <v>41329</v>
      </c>
      <c r="B1528">
        <v>2013</v>
      </c>
      <c r="C1528" t="s">
        <v>18</v>
      </c>
      <c r="D1528">
        <v>472710</v>
      </c>
      <c r="E1528">
        <v>601000</v>
      </c>
      <c r="F1528" t="s">
        <v>13</v>
      </c>
      <c r="G1528" t="s">
        <v>14</v>
      </c>
      <c r="H1528">
        <v>3</v>
      </c>
      <c r="I1528">
        <v>1</v>
      </c>
      <c r="J1528">
        <v>1047</v>
      </c>
      <c r="K1528">
        <v>1.0203329999999999</v>
      </c>
      <c r="L1528" t="s">
        <v>15</v>
      </c>
      <c r="M1528">
        <f>V3__67[[#This Row],[Sale Price]]/V3__67[[#This Row],[carpet_area]]</f>
        <v>574.02101241642788</v>
      </c>
      <c r="N1528">
        <f>IF(OR(V3__67[[#This Row],[Estimated Value]]="",V3__67[[#This Row],[Estimated Value]]=0),"",V3__67[[#This Row],[Sale Price]]-V3__67[[#This Row],[Estimated Value]])</f>
        <v>128290</v>
      </c>
      <c r="O1528">
        <f>IF(OR(V3__67[[#This Row],[Estimated Value]]="",V3__67[[#This Row],[Estimated Value]]=0),"",(V3__67[[#This Row],[Sale Price]]-V3__67[[#This Row],[Estimated Value]])/V3__67[[#This Row],[Estimated Value]])</f>
        <v>0.27139260857608261</v>
      </c>
      <c r="P1528" t="str">
        <f t="shared" si="23"/>
        <v>Above Estimate</v>
      </c>
    </row>
    <row r="1529" spans="1:16" x14ac:dyDescent="0.3">
      <c r="A1529" s="1">
        <v>41329</v>
      </c>
      <c r="B1529">
        <v>2013</v>
      </c>
      <c r="C1529" t="s">
        <v>12</v>
      </c>
      <c r="D1529">
        <v>135390</v>
      </c>
      <c r="E1529">
        <v>145000</v>
      </c>
      <c r="F1529" t="s">
        <v>13</v>
      </c>
      <c r="G1529" t="s">
        <v>14</v>
      </c>
      <c r="H1529">
        <v>3</v>
      </c>
      <c r="I1529">
        <v>3</v>
      </c>
      <c r="J1529">
        <v>1038</v>
      </c>
      <c r="K1529">
        <v>1.0203329999999999</v>
      </c>
      <c r="L1529" t="s">
        <v>15</v>
      </c>
      <c r="M1529">
        <f>V3__67[[#This Row],[Sale Price]]/V3__67[[#This Row],[carpet_area]]</f>
        <v>139.6917148362235</v>
      </c>
      <c r="N1529">
        <f>IF(OR(V3__67[[#This Row],[Estimated Value]]="",V3__67[[#This Row],[Estimated Value]]=0),"",V3__67[[#This Row],[Sale Price]]-V3__67[[#This Row],[Estimated Value]])</f>
        <v>9610</v>
      </c>
      <c r="O1529">
        <f>IF(OR(V3__67[[#This Row],[Estimated Value]]="",V3__67[[#This Row],[Estimated Value]]=0),"",(V3__67[[#This Row],[Sale Price]]-V3__67[[#This Row],[Estimated Value]])/V3__67[[#This Row],[Estimated Value]])</f>
        <v>7.0980131472043725E-2</v>
      </c>
      <c r="P1529" t="str">
        <f t="shared" si="23"/>
        <v>Above Estimate</v>
      </c>
    </row>
    <row r="1530" spans="1:16" x14ac:dyDescent="0.3">
      <c r="A1530" s="1">
        <v>41333</v>
      </c>
      <c r="B1530">
        <v>2013</v>
      </c>
      <c r="C1530" t="s">
        <v>12</v>
      </c>
      <c r="D1530">
        <v>97340</v>
      </c>
      <c r="E1530">
        <v>21000</v>
      </c>
      <c r="F1530" t="s">
        <v>13</v>
      </c>
      <c r="G1530" t="s">
        <v>14</v>
      </c>
      <c r="H1530">
        <v>3</v>
      </c>
      <c r="I1530">
        <v>3</v>
      </c>
      <c r="J1530">
        <v>956</v>
      </c>
      <c r="K1530">
        <v>1.0203329999999999</v>
      </c>
      <c r="L1530" t="s">
        <v>16</v>
      </c>
      <c r="M1530">
        <f>V3__67[[#This Row],[Sale Price]]/V3__67[[#This Row],[carpet_area]]</f>
        <v>21.96652719665272</v>
      </c>
      <c r="N1530">
        <f>IF(OR(V3__67[[#This Row],[Estimated Value]]="",V3__67[[#This Row],[Estimated Value]]=0),"",V3__67[[#This Row],[Sale Price]]-V3__67[[#This Row],[Estimated Value]])</f>
        <v>-76340</v>
      </c>
      <c r="O1530">
        <f>IF(OR(V3__67[[#This Row],[Estimated Value]]="",V3__67[[#This Row],[Estimated Value]]=0),"",(V3__67[[#This Row],[Sale Price]]-V3__67[[#This Row],[Estimated Value]])/V3__67[[#This Row],[Estimated Value]])</f>
        <v>-0.78426135196219438</v>
      </c>
      <c r="P1530" t="str">
        <f t="shared" si="23"/>
        <v>Below Estimate</v>
      </c>
    </row>
    <row r="1531" spans="1:16" x14ac:dyDescent="0.3">
      <c r="A1531" s="1">
        <v>41333</v>
      </c>
      <c r="B1531">
        <v>2013</v>
      </c>
      <c r="C1531" t="s">
        <v>17</v>
      </c>
      <c r="D1531">
        <v>172130</v>
      </c>
      <c r="E1531">
        <v>188000</v>
      </c>
      <c r="F1531" t="s">
        <v>19</v>
      </c>
      <c r="G1531" t="s">
        <v>20</v>
      </c>
      <c r="H1531">
        <v>4</v>
      </c>
      <c r="I1531">
        <v>4</v>
      </c>
      <c r="J1531">
        <v>1399</v>
      </c>
      <c r="K1531">
        <v>1.0203329999999999</v>
      </c>
      <c r="L1531" t="s">
        <v>15</v>
      </c>
      <c r="M1531">
        <f>V3__67[[#This Row],[Sale Price]]/V3__67[[#This Row],[carpet_area]]</f>
        <v>134.38170121515367</v>
      </c>
      <c r="N1531">
        <f>IF(OR(V3__67[[#This Row],[Estimated Value]]="",V3__67[[#This Row],[Estimated Value]]=0),"",V3__67[[#This Row],[Sale Price]]-V3__67[[#This Row],[Estimated Value]])</f>
        <v>15870</v>
      </c>
      <c r="O1531">
        <f>IF(OR(V3__67[[#This Row],[Estimated Value]]="",V3__67[[#This Row],[Estimated Value]]=0),"",(V3__67[[#This Row],[Sale Price]]-V3__67[[#This Row],[Estimated Value]])/V3__67[[#This Row],[Estimated Value]])</f>
        <v>9.2197757508859585E-2</v>
      </c>
      <c r="P1531" t="str">
        <f t="shared" si="23"/>
        <v>Above Estimate</v>
      </c>
    </row>
    <row r="1532" spans="1:16" x14ac:dyDescent="0.3">
      <c r="A1532" s="1">
        <v>41333</v>
      </c>
      <c r="B1532">
        <v>2013</v>
      </c>
      <c r="C1532" t="s">
        <v>17</v>
      </c>
      <c r="D1532">
        <v>188070</v>
      </c>
      <c r="E1532">
        <v>165000</v>
      </c>
      <c r="F1532" t="s">
        <v>19</v>
      </c>
      <c r="G1532" t="s">
        <v>20</v>
      </c>
      <c r="H1532">
        <v>4</v>
      </c>
      <c r="I1532">
        <v>3</v>
      </c>
      <c r="J1532">
        <v>1256</v>
      </c>
      <c r="K1532">
        <v>1.0203329999999999</v>
      </c>
      <c r="L1532" t="s">
        <v>22</v>
      </c>
      <c r="M1532">
        <f>V3__67[[#This Row],[Sale Price]]/V3__67[[#This Row],[carpet_area]]</f>
        <v>131.36942675159236</v>
      </c>
      <c r="N1532">
        <f>IF(OR(V3__67[[#This Row],[Estimated Value]]="",V3__67[[#This Row],[Estimated Value]]=0),"",V3__67[[#This Row],[Sale Price]]-V3__67[[#This Row],[Estimated Value]])</f>
        <v>-23070</v>
      </c>
      <c r="O1532">
        <f>IF(OR(V3__67[[#This Row],[Estimated Value]]="",V3__67[[#This Row],[Estimated Value]]=0),"",(V3__67[[#This Row],[Sale Price]]-V3__67[[#This Row],[Estimated Value]])/V3__67[[#This Row],[Estimated Value]])</f>
        <v>-0.12266709204019779</v>
      </c>
      <c r="P1532" t="str">
        <f t="shared" si="23"/>
        <v>Below Estimate</v>
      </c>
    </row>
    <row r="1533" spans="1:16" x14ac:dyDescent="0.3">
      <c r="A1533" s="1">
        <v>41334</v>
      </c>
      <c r="B1533">
        <v>2013</v>
      </c>
      <c r="C1533" t="s">
        <v>12</v>
      </c>
      <c r="D1533">
        <v>116770</v>
      </c>
      <c r="E1533">
        <v>145900</v>
      </c>
      <c r="F1533" t="s">
        <v>13</v>
      </c>
      <c r="G1533" t="s">
        <v>14</v>
      </c>
      <c r="H1533">
        <v>3</v>
      </c>
      <c r="I1533">
        <v>1</v>
      </c>
      <c r="J1533">
        <v>1045</v>
      </c>
      <c r="K1533">
        <v>1.0203329999999999</v>
      </c>
      <c r="L1533" t="s">
        <v>25</v>
      </c>
      <c r="M1533">
        <f>V3__67[[#This Row],[Sale Price]]/V3__67[[#This Row],[carpet_area]]</f>
        <v>139.61722488038276</v>
      </c>
      <c r="N1533">
        <f>IF(OR(V3__67[[#This Row],[Estimated Value]]="",V3__67[[#This Row],[Estimated Value]]=0),"",V3__67[[#This Row],[Sale Price]]-V3__67[[#This Row],[Estimated Value]])</f>
        <v>29130</v>
      </c>
      <c r="O1533">
        <f>IF(OR(V3__67[[#This Row],[Estimated Value]]="",V3__67[[#This Row],[Estimated Value]]=0),"",(V3__67[[#This Row],[Sale Price]]-V3__67[[#This Row],[Estimated Value]])/V3__67[[#This Row],[Estimated Value]])</f>
        <v>0.24946475978419114</v>
      </c>
      <c r="P1533" t="str">
        <f t="shared" si="23"/>
        <v>Above Estimate</v>
      </c>
    </row>
    <row r="1534" spans="1:16" x14ac:dyDescent="0.3">
      <c r="A1534" s="1">
        <v>41334</v>
      </c>
      <c r="B1534">
        <v>2013</v>
      </c>
      <c r="C1534" t="s">
        <v>12</v>
      </c>
      <c r="D1534">
        <v>98840</v>
      </c>
      <c r="E1534">
        <v>15512</v>
      </c>
      <c r="F1534" t="s">
        <v>19</v>
      </c>
      <c r="G1534" t="s">
        <v>20</v>
      </c>
      <c r="H1534">
        <v>4</v>
      </c>
      <c r="I1534">
        <v>4</v>
      </c>
      <c r="J1534">
        <v>1262</v>
      </c>
      <c r="K1534">
        <v>1.0203329999999999</v>
      </c>
      <c r="L1534" t="s">
        <v>15</v>
      </c>
      <c r="M1534">
        <f>V3__67[[#This Row],[Sale Price]]/V3__67[[#This Row],[carpet_area]]</f>
        <v>12.291600633914422</v>
      </c>
      <c r="N1534">
        <f>IF(OR(V3__67[[#This Row],[Estimated Value]]="",V3__67[[#This Row],[Estimated Value]]=0),"",V3__67[[#This Row],[Sale Price]]-V3__67[[#This Row],[Estimated Value]])</f>
        <v>-83328</v>
      </c>
      <c r="O1534">
        <f>IF(OR(V3__67[[#This Row],[Estimated Value]]="",V3__67[[#This Row],[Estimated Value]]=0),"",(V3__67[[#This Row],[Sale Price]]-V3__67[[#This Row],[Estimated Value]])/V3__67[[#This Row],[Estimated Value]])</f>
        <v>-0.84305949008498582</v>
      </c>
      <c r="P1534" t="str">
        <f t="shared" si="23"/>
        <v>Below Estimate</v>
      </c>
    </row>
    <row r="1535" spans="1:16" x14ac:dyDescent="0.3">
      <c r="A1535" s="1">
        <v>41334</v>
      </c>
      <c r="B1535">
        <v>2013</v>
      </c>
      <c r="C1535" t="s">
        <v>12</v>
      </c>
      <c r="D1535">
        <v>87850</v>
      </c>
      <c r="E1535">
        <v>13115</v>
      </c>
      <c r="F1535" t="s">
        <v>13</v>
      </c>
      <c r="G1535" t="s">
        <v>14</v>
      </c>
      <c r="H1535">
        <v>3</v>
      </c>
      <c r="I1535">
        <v>1</v>
      </c>
      <c r="J1535">
        <v>971</v>
      </c>
      <c r="K1535">
        <v>1.0203329999999999</v>
      </c>
      <c r="L1535" t="s">
        <v>16</v>
      </c>
      <c r="M1535">
        <f>V3__67[[#This Row],[Sale Price]]/V3__67[[#This Row],[carpet_area]]</f>
        <v>13.506694129763131</v>
      </c>
      <c r="N1535">
        <f>IF(OR(V3__67[[#This Row],[Estimated Value]]="",V3__67[[#This Row],[Estimated Value]]=0),"",V3__67[[#This Row],[Sale Price]]-V3__67[[#This Row],[Estimated Value]])</f>
        <v>-74735</v>
      </c>
      <c r="O1535">
        <f>IF(OR(V3__67[[#This Row],[Estimated Value]]="",V3__67[[#This Row],[Estimated Value]]=0),"",(V3__67[[#This Row],[Sale Price]]-V3__67[[#This Row],[Estimated Value]])/V3__67[[#This Row],[Estimated Value]])</f>
        <v>-0.85071143995446785</v>
      </c>
      <c r="P1535" t="str">
        <f t="shared" si="23"/>
        <v>Below Estimate</v>
      </c>
    </row>
    <row r="1536" spans="1:16" x14ac:dyDescent="0.3">
      <c r="A1536" s="1">
        <v>41334</v>
      </c>
      <c r="B1536">
        <v>2013</v>
      </c>
      <c r="C1536" t="s">
        <v>12</v>
      </c>
      <c r="D1536">
        <v>131880</v>
      </c>
      <c r="E1536">
        <v>130000</v>
      </c>
      <c r="F1536" t="s">
        <v>13</v>
      </c>
      <c r="G1536" t="s">
        <v>14</v>
      </c>
      <c r="H1536">
        <v>3</v>
      </c>
      <c r="I1536">
        <v>1</v>
      </c>
      <c r="J1536">
        <v>948</v>
      </c>
      <c r="K1536">
        <v>1.0203329999999999</v>
      </c>
      <c r="L1536" t="s">
        <v>16</v>
      </c>
      <c r="M1536">
        <f>V3__67[[#This Row],[Sale Price]]/V3__67[[#This Row],[carpet_area]]</f>
        <v>137.13080168776372</v>
      </c>
      <c r="N1536">
        <f>IF(OR(V3__67[[#This Row],[Estimated Value]]="",V3__67[[#This Row],[Estimated Value]]=0),"",V3__67[[#This Row],[Sale Price]]-V3__67[[#This Row],[Estimated Value]])</f>
        <v>-1880</v>
      </c>
      <c r="O1536">
        <f>IF(OR(V3__67[[#This Row],[Estimated Value]]="",V3__67[[#This Row],[Estimated Value]]=0),"",(V3__67[[#This Row],[Sale Price]]-V3__67[[#This Row],[Estimated Value]])/V3__67[[#This Row],[Estimated Value]])</f>
        <v>-1.4255383682135275E-2</v>
      </c>
      <c r="P1536" t="str">
        <f t="shared" si="23"/>
        <v>Below Estimate</v>
      </c>
    </row>
    <row r="1537" spans="1:16" x14ac:dyDescent="0.3">
      <c r="A1537" s="1">
        <v>41335</v>
      </c>
      <c r="B1537">
        <v>2013</v>
      </c>
      <c r="C1537" t="s">
        <v>17</v>
      </c>
      <c r="D1537">
        <v>117690</v>
      </c>
      <c r="E1537">
        <v>177000</v>
      </c>
      <c r="F1537" t="s">
        <v>13</v>
      </c>
      <c r="G1537" t="s">
        <v>14</v>
      </c>
      <c r="H1537">
        <v>3</v>
      </c>
      <c r="I1537">
        <v>2</v>
      </c>
      <c r="J1537">
        <v>1017</v>
      </c>
      <c r="K1537">
        <v>1.0203329999999999</v>
      </c>
      <c r="L1537" t="s">
        <v>15</v>
      </c>
      <c r="M1537">
        <f>V3__67[[#This Row],[Sale Price]]/V3__67[[#This Row],[carpet_area]]</f>
        <v>174.04129793510324</v>
      </c>
      <c r="N1537">
        <f>IF(OR(V3__67[[#This Row],[Estimated Value]]="",V3__67[[#This Row],[Estimated Value]]=0),"",V3__67[[#This Row],[Sale Price]]-V3__67[[#This Row],[Estimated Value]])</f>
        <v>59310</v>
      </c>
      <c r="O1537">
        <f>IF(OR(V3__67[[#This Row],[Estimated Value]]="",V3__67[[#This Row],[Estimated Value]]=0),"",(V3__67[[#This Row],[Sale Price]]-V3__67[[#This Row],[Estimated Value]])/V3__67[[#This Row],[Estimated Value]])</f>
        <v>0.50395105786387973</v>
      </c>
      <c r="P1537" t="str">
        <f t="shared" si="23"/>
        <v>Above Estimate</v>
      </c>
    </row>
    <row r="1538" spans="1:16" x14ac:dyDescent="0.3">
      <c r="A1538" s="1">
        <v>41335</v>
      </c>
      <c r="B1538">
        <v>2013</v>
      </c>
      <c r="C1538" t="s">
        <v>12</v>
      </c>
      <c r="D1538">
        <v>87720</v>
      </c>
      <c r="E1538">
        <v>36000</v>
      </c>
      <c r="F1538" t="s">
        <v>13</v>
      </c>
      <c r="G1538" t="s">
        <v>14</v>
      </c>
      <c r="H1538">
        <v>3</v>
      </c>
      <c r="I1538">
        <v>3</v>
      </c>
      <c r="J1538">
        <v>960</v>
      </c>
      <c r="K1538">
        <v>1.0203329999999999</v>
      </c>
      <c r="L1538" t="s">
        <v>15</v>
      </c>
      <c r="M1538">
        <f>V3__67[[#This Row],[Sale Price]]/V3__67[[#This Row],[carpet_area]]</f>
        <v>37.5</v>
      </c>
      <c r="N1538">
        <f>IF(OR(V3__67[[#This Row],[Estimated Value]]="",V3__67[[#This Row],[Estimated Value]]=0),"",V3__67[[#This Row],[Sale Price]]-V3__67[[#This Row],[Estimated Value]])</f>
        <v>-51720</v>
      </c>
      <c r="O1538">
        <f>IF(OR(V3__67[[#This Row],[Estimated Value]]="",V3__67[[#This Row],[Estimated Value]]=0),"",(V3__67[[#This Row],[Sale Price]]-V3__67[[#This Row],[Estimated Value]])/V3__67[[#This Row],[Estimated Value]])</f>
        <v>-0.58960328317373456</v>
      </c>
      <c r="P1538" t="str">
        <f t="shared" ref="P1538:P1601" si="24">IF(N1538="","No Estimate",IF(N1538&gt;0,"Above Estimate",IF(N1538&lt;0,"Below Estimate","At Estimate")))</f>
        <v>Below Estimate</v>
      </c>
    </row>
    <row r="1539" spans="1:16" x14ac:dyDescent="0.3">
      <c r="A1539" s="1">
        <v>41342</v>
      </c>
      <c r="B1539">
        <v>2013</v>
      </c>
      <c r="C1539" t="s">
        <v>18</v>
      </c>
      <c r="D1539">
        <v>407680</v>
      </c>
      <c r="E1539">
        <v>597500</v>
      </c>
      <c r="F1539" t="s">
        <v>13</v>
      </c>
      <c r="G1539" t="s">
        <v>14</v>
      </c>
      <c r="H1539">
        <v>3</v>
      </c>
      <c r="I1539">
        <v>3</v>
      </c>
      <c r="J1539">
        <v>1078</v>
      </c>
      <c r="K1539">
        <v>1.0203329999999999</v>
      </c>
      <c r="L1539" t="s">
        <v>25</v>
      </c>
      <c r="M1539">
        <f>V3__67[[#This Row],[Sale Price]]/V3__67[[#This Row],[carpet_area]]</f>
        <v>554.2671614100185</v>
      </c>
      <c r="N1539">
        <f>IF(OR(V3__67[[#This Row],[Estimated Value]]="",V3__67[[#This Row],[Estimated Value]]=0),"",V3__67[[#This Row],[Sale Price]]-V3__67[[#This Row],[Estimated Value]])</f>
        <v>189820</v>
      </c>
      <c r="O1539">
        <f>IF(OR(V3__67[[#This Row],[Estimated Value]]="",V3__67[[#This Row],[Estimated Value]]=0),"",(V3__67[[#This Row],[Sale Price]]-V3__67[[#This Row],[Estimated Value]])/V3__67[[#This Row],[Estimated Value]])</f>
        <v>0.46561028257456827</v>
      </c>
      <c r="P1539" t="str">
        <f t="shared" si="24"/>
        <v>Above Estimate</v>
      </c>
    </row>
    <row r="1540" spans="1:16" x14ac:dyDescent="0.3">
      <c r="A1540" s="1">
        <v>41342</v>
      </c>
      <c r="B1540">
        <v>2013</v>
      </c>
      <c r="C1540" t="s">
        <v>12</v>
      </c>
      <c r="D1540">
        <v>131980</v>
      </c>
      <c r="E1540">
        <v>38500</v>
      </c>
      <c r="F1540" t="s">
        <v>27</v>
      </c>
      <c r="G1540" t="s">
        <v>28</v>
      </c>
      <c r="H1540">
        <v>8</v>
      </c>
      <c r="I1540">
        <v>8</v>
      </c>
      <c r="J1540">
        <v>2751</v>
      </c>
      <c r="K1540">
        <v>1.0203329999999999</v>
      </c>
      <c r="L1540" t="s">
        <v>25</v>
      </c>
      <c r="M1540">
        <f>V3__67[[#This Row],[Sale Price]]/V3__67[[#This Row],[carpet_area]]</f>
        <v>13.994910941475826</v>
      </c>
      <c r="N1540">
        <f>IF(OR(V3__67[[#This Row],[Estimated Value]]="",V3__67[[#This Row],[Estimated Value]]=0),"",V3__67[[#This Row],[Sale Price]]-V3__67[[#This Row],[Estimated Value]])</f>
        <v>-93480</v>
      </c>
      <c r="O1540">
        <f>IF(OR(V3__67[[#This Row],[Estimated Value]]="",V3__67[[#This Row],[Estimated Value]]=0),"",(V3__67[[#This Row],[Sale Price]]-V3__67[[#This Row],[Estimated Value]])/V3__67[[#This Row],[Estimated Value]])</f>
        <v>-0.70828913471738142</v>
      </c>
      <c r="P1540" t="str">
        <f t="shared" si="24"/>
        <v>Below Estimate</v>
      </c>
    </row>
    <row r="1541" spans="1:16" x14ac:dyDescent="0.3">
      <c r="A1541" s="1">
        <v>41348</v>
      </c>
      <c r="B1541">
        <v>2013</v>
      </c>
      <c r="C1541" t="s">
        <v>30</v>
      </c>
      <c r="D1541">
        <v>516410</v>
      </c>
      <c r="E1541">
        <v>500050</v>
      </c>
      <c r="F1541" t="s">
        <v>13</v>
      </c>
      <c r="G1541" t="s">
        <v>14</v>
      </c>
      <c r="H1541">
        <v>3</v>
      </c>
      <c r="I1541">
        <v>3</v>
      </c>
      <c r="J1541">
        <v>1095</v>
      </c>
      <c r="K1541">
        <v>1.0203329999999999</v>
      </c>
      <c r="L1541" t="s">
        <v>22</v>
      </c>
      <c r="M1541">
        <f>V3__67[[#This Row],[Sale Price]]/V3__67[[#This Row],[carpet_area]]</f>
        <v>456.66666666666669</v>
      </c>
      <c r="N1541">
        <f>IF(OR(V3__67[[#This Row],[Estimated Value]]="",V3__67[[#This Row],[Estimated Value]]=0),"",V3__67[[#This Row],[Sale Price]]-V3__67[[#This Row],[Estimated Value]])</f>
        <v>-16360</v>
      </c>
      <c r="O1541">
        <f>IF(OR(V3__67[[#This Row],[Estimated Value]]="",V3__67[[#This Row],[Estimated Value]]=0),"",(V3__67[[#This Row],[Sale Price]]-V3__67[[#This Row],[Estimated Value]])/V3__67[[#This Row],[Estimated Value]])</f>
        <v>-3.1680254061695168E-2</v>
      </c>
      <c r="P1541" t="str">
        <f t="shared" si="24"/>
        <v>Below Estimate</v>
      </c>
    </row>
    <row r="1542" spans="1:16" x14ac:dyDescent="0.3">
      <c r="A1542" s="1">
        <v>41350</v>
      </c>
      <c r="B1542">
        <v>2013</v>
      </c>
      <c r="C1542" t="s">
        <v>17</v>
      </c>
      <c r="D1542">
        <v>104140</v>
      </c>
      <c r="E1542">
        <v>31000</v>
      </c>
      <c r="F1542" t="s">
        <v>13</v>
      </c>
      <c r="G1542" t="s">
        <v>14</v>
      </c>
      <c r="H1542">
        <v>3</v>
      </c>
      <c r="I1542">
        <v>2</v>
      </c>
      <c r="J1542">
        <v>1061</v>
      </c>
      <c r="K1542">
        <v>1.0203329999999999</v>
      </c>
      <c r="L1542" t="s">
        <v>25</v>
      </c>
      <c r="M1542">
        <f>V3__67[[#This Row],[Sale Price]]/V3__67[[#This Row],[carpet_area]]</f>
        <v>29.217719132893496</v>
      </c>
      <c r="N1542">
        <f>IF(OR(V3__67[[#This Row],[Estimated Value]]="",V3__67[[#This Row],[Estimated Value]]=0),"",V3__67[[#This Row],[Sale Price]]-V3__67[[#This Row],[Estimated Value]])</f>
        <v>-73140</v>
      </c>
      <c r="O1542">
        <f>IF(OR(V3__67[[#This Row],[Estimated Value]]="",V3__67[[#This Row],[Estimated Value]]=0),"",(V3__67[[#This Row],[Sale Price]]-V3__67[[#This Row],[Estimated Value]])/V3__67[[#This Row],[Estimated Value]])</f>
        <v>-0.70232379489149221</v>
      </c>
      <c r="P1542" t="str">
        <f t="shared" si="24"/>
        <v>Below Estimate</v>
      </c>
    </row>
    <row r="1543" spans="1:16" x14ac:dyDescent="0.3">
      <c r="A1543" s="1">
        <v>41351</v>
      </c>
      <c r="B1543">
        <v>2013</v>
      </c>
      <c r="C1543" t="s">
        <v>12</v>
      </c>
      <c r="D1543">
        <v>84130</v>
      </c>
      <c r="E1543">
        <v>109900</v>
      </c>
      <c r="F1543" t="s">
        <v>13</v>
      </c>
      <c r="G1543" t="s">
        <v>14</v>
      </c>
      <c r="H1543">
        <v>3</v>
      </c>
      <c r="I1543">
        <v>3</v>
      </c>
      <c r="J1543">
        <v>985</v>
      </c>
      <c r="K1543">
        <v>1.0203329999999999</v>
      </c>
      <c r="L1543" t="s">
        <v>25</v>
      </c>
      <c r="M1543">
        <f>V3__67[[#This Row],[Sale Price]]/V3__67[[#This Row],[carpet_area]]</f>
        <v>111.57360406091371</v>
      </c>
      <c r="N1543">
        <f>IF(OR(V3__67[[#This Row],[Estimated Value]]="",V3__67[[#This Row],[Estimated Value]]=0),"",V3__67[[#This Row],[Sale Price]]-V3__67[[#This Row],[Estimated Value]])</f>
        <v>25770</v>
      </c>
      <c r="O1543">
        <f>IF(OR(V3__67[[#This Row],[Estimated Value]]="",V3__67[[#This Row],[Estimated Value]]=0),"",(V3__67[[#This Row],[Sale Price]]-V3__67[[#This Row],[Estimated Value]])/V3__67[[#This Row],[Estimated Value]])</f>
        <v>0.30631166052537739</v>
      </c>
      <c r="P1543" t="str">
        <f t="shared" si="24"/>
        <v>Above Estimate</v>
      </c>
    </row>
    <row r="1544" spans="1:16" x14ac:dyDescent="0.3">
      <c r="A1544" s="1">
        <v>41351</v>
      </c>
      <c r="B1544">
        <v>2013</v>
      </c>
      <c r="C1544" t="s">
        <v>30</v>
      </c>
      <c r="D1544">
        <v>529960</v>
      </c>
      <c r="E1544">
        <v>515000</v>
      </c>
      <c r="F1544" t="s">
        <v>13</v>
      </c>
      <c r="G1544" t="s">
        <v>14</v>
      </c>
      <c r="H1544">
        <v>3</v>
      </c>
      <c r="I1544">
        <v>1</v>
      </c>
      <c r="J1544">
        <v>1033</v>
      </c>
      <c r="K1544">
        <v>1.0203329999999999</v>
      </c>
      <c r="L1544" t="s">
        <v>15</v>
      </c>
      <c r="M1544">
        <f>V3__67[[#This Row],[Sale Price]]/V3__67[[#This Row],[carpet_area]]</f>
        <v>498.54791868344626</v>
      </c>
      <c r="N1544">
        <f>IF(OR(V3__67[[#This Row],[Estimated Value]]="",V3__67[[#This Row],[Estimated Value]]=0),"",V3__67[[#This Row],[Sale Price]]-V3__67[[#This Row],[Estimated Value]])</f>
        <v>-14960</v>
      </c>
      <c r="O1544">
        <f>IF(OR(V3__67[[#This Row],[Estimated Value]]="",V3__67[[#This Row],[Estimated Value]]=0),"",(V3__67[[#This Row],[Sale Price]]-V3__67[[#This Row],[Estimated Value]])/V3__67[[#This Row],[Estimated Value]])</f>
        <v>-2.8228545550607591E-2</v>
      </c>
      <c r="P1544" t="str">
        <f t="shared" si="24"/>
        <v>Below Estimate</v>
      </c>
    </row>
    <row r="1545" spans="1:16" x14ac:dyDescent="0.3">
      <c r="A1545" s="1">
        <v>41354</v>
      </c>
      <c r="B1545">
        <v>2013</v>
      </c>
      <c r="C1545" t="s">
        <v>30</v>
      </c>
      <c r="D1545">
        <v>297420</v>
      </c>
      <c r="E1545">
        <v>264500</v>
      </c>
      <c r="F1545" t="s">
        <v>13</v>
      </c>
      <c r="G1545" t="s">
        <v>14</v>
      </c>
      <c r="H1545">
        <v>3</v>
      </c>
      <c r="I1545">
        <v>3</v>
      </c>
      <c r="J1545">
        <v>1027</v>
      </c>
      <c r="K1545">
        <v>1.0203329999999999</v>
      </c>
      <c r="L1545" t="s">
        <v>16</v>
      </c>
      <c r="M1545">
        <f>V3__67[[#This Row],[Sale Price]]/V3__67[[#This Row],[carpet_area]]</f>
        <v>257.5462512171373</v>
      </c>
      <c r="N1545">
        <f>IF(OR(V3__67[[#This Row],[Estimated Value]]="",V3__67[[#This Row],[Estimated Value]]=0),"",V3__67[[#This Row],[Sale Price]]-V3__67[[#This Row],[Estimated Value]])</f>
        <v>-32920</v>
      </c>
      <c r="O1545">
        <f>IF(OR(V3__67[[#This Row],[Estimated Value]]="",V3__67[[#This Row],[Estimated Value]]=0),"",(V3__67[[#This Row],[Sale Price]]-V3__67[[#This Row],[Estimated Value]])/V3__67[[#This Row],[Estimated Value]])</f>
        <v>-0.11068522627933562</v>
      </c>
      <c r="P1545" t="str">
        <f t="shared" si="24"/>
        <v>Below Estimate</v>
      </c>
    </row>
    <row r="1546" spans="1:16" x14ac:dyDescent="0.3">
      <c r="A1546" s="1">
        <v>41354</v>
      </c>
      <c r="B1546">
        <v>2013</v>
      </c>
      <c r="C1546" t="s">
        <v>30</v>
      </c>
      <c r="D1546">
        <v>575150</v>
      </c>
      <c r="E1546">
        <v>610000</v>
      </c>
      <c r="F1546" t="s">
        <v>13</v>
      </c>
      <c r="G1546" t="s">
        <v>14</v>
      </c>
      <c r="H1546">
        <v>3</v>
      </c>
      <c r="I1546">
        <v>3</v>
      </c>
      <c r="J1546">
        <v>954</v>
      </c>
      <c r="K1546">
        <v>1.0203329999999999</v>
      </c>
      <c r="L1546" t="s">
        <v>22</v>
      </c>
      <c r="M1546">
        <f>V3__67[[#This Row],[Sale Price]]/V3__67[[#This Row],[carpet_area]]</f>
        <v>639.41299790356391</v>
      </c>
      <c r="N1546">
        <f>IF(OR(V3__67[[#This Row],[Estimated Value]]="",V3__67[[#This Row],[Estimated Value]]=0),"",V3__67[[#This Row],[Sale Price]]-V3__67[[#This Row],[Estimated Value]])</f>
        <v>34850</v>
      </c>
      <c r="O1546">
        <f>IF(OR(V3__67[[#This Row],[Estimated Value]]="",V3__67[[#This Row],[Estimated Value]]=0),"",(V3__67[[#This Row],[Sale Price]]-V3__67[[#This Row],[Estimated Value]])/V3__67[[#This Row],[Estimated Value]])</f>
        <v>6.0592888811614364E-2</v>
      </c>
      <c r="P1546" t="str">
        <f t="shared" si="24"/>
        <v>Above Estimate</v>
      </c>
    </row>
    <row r="1547" spans="1:16" x14ac:dyDescent="0.3">
      <c r="A1547" s="1">
        <v>41356</v>
      </c>
      <c r="B1547">
        <v>2013</v>
      </c>
      <c r="C1547" t="s">
        <v>17</v>
      </c>
      <c r="D1547">
        <v>183090</v>
      </c>
      <c r="E1547">
        <v>68990</v>
      </c>
      <c r="F1547" t="s">
        <v>19</v>
      </c>
      <c r="G1547" t="s">
        <v>20</v>
      </c>
      <c r="H1547">
        <v>4</v>
      </c>
      <c r="I1547">
        <v>4</v>
      </c>
      <c r="J1547">
        <v>1429</v>
      </c>
      <c r="K1547">
        <v>1.0203329999999999</v>
      </c>
      <c r="L1547" t="s">
        <v>22</v>
      </c>
      <c r="M1547">
        <f>V3__67[[#This Row],[Sale Price]]/V3__67[[#This Row],[carpet_area]]</f>
        <v>48.278516445066479</v>
      </c>
      <c r="N1547">
        <f>IF(OR(V3__67[[#This Row],[Estimated Value]]="",V3__67[[#This Row],[Estimated Value]]=0),"",V3__67[[#This Row],[Sale Price]]-V3__67[[#This Row],[Estimated Value]])</f>
        <v>-114100</v>
      </c>
      <c r="O1547">
        <f>IF(OR(V3__67[[#This Row],[Estimated Value]]="",V3__67[[#This Row],[Estimated Value]]=0),"",(V3__67[[#This Row],[Sale Price]]-V3__67[[#This Row],[Estimated Value]])/V3__67[[#This Row],[Estimated Value]])</f>
        <v>-0.62319078049046917</v>
      </c>
      <c r="P1547" t="str">
        <f t="shared" si="24"/>
        <v>Below Estimate</v>
      </c>
    </row>
    <row r="1548" spans="1:16" x14ac:dyDescent="0.3">
      <c r="A1548" s="1">
        <v>41356</v>
      </c>
      <c r="B1548">
        <v>2013</v>
      </c>
      <c r="C1548" t="s">
        <v>18</v>
      </c>
      <c r="D1548">
        <v>246750</v>
      </c>
      <c r="E1548">
        <v>339900</v>
      </c>
      <c r="F1548" t="s">
        <v>13</v>
      </c>
      <c r="G1548" t="s">
        <v>14</v>
      </c>
      <c r="H1548">
        <v>3</v>
      </c>
      <c r="I1548">
        <v>3</v>
      </c>
      <c r="J1548">
        <v>1090</v>
      </c>
      <c r="K1548">
        <v>1.0203329999999999</v>
      </c>
      <c r="L1548" t="s">
        <v>15</v>
      </c>
      <c r="M1548">
        <f>V3__67[[#This Row],[Sale Price]]/V3__67[[#This Row],[carpet_area]]</f>
        <v>311.83486238532112</v>
      </c>
      <c r="N1548">
        <f>IF(OR(V3__67[[#This Row],[Estimated Value]]="",V3__67[[#This Row],[Estimated Value]]=0),"",V3__67[[#This Row],[Sale Price]]-V3__67[[#This Row],[Estimated Value]])</f>
        <v>93150</v>
      </c>
      <c r="O1548">
        <f>IF(OR(V3__67[[#This Row],[Estimated Value]]="",V3__67[[#This Row],[Estimated Value]]=0),"",(V3__67[[#This Row],[Sale Price]]-V3__67[[#This Row],[Estimated Value]])/V3__67[[#This Row],[Estimated Value]])</f>
        <v>0.37750759878419454</v>
      </c>
      <c r="P1548" t="str">
        <f t="shared" si="24"/>
        <v>Above Estimate</v>
      </c>
    </row>
    <row r="1549" spans="1:16" x14ac:dyDescent="0.3">
      <c r="A1549" s="1">
        <v>41357</v>
      </c>
      <c r="B1549">
        <v>2013</v>
      </c>
      <c r="C1549" t="s">
        <v>12</v>
      </c>
      <c r="D1549">
        <v>150540</v>
      </c>
      <c r="E1549">
        <v>22236</v>
      </c>
      <c r="F1549" t="s">
        <v>27</v>
      </c>
      <c r="G1549" t="s">
        <v>28</v>
      </c>
      <c r="H1549">
        <v>8</v>
      </c>
      <c r="I1549">
        <v>8</v>
      </c>
      <c r="J1549">
        <v>2678</v>
      </c>
      <c r="K1549">
        <v>1.0203329999999999</v>
      </c>
      <c r="L1549" t="s">
        <v>15</v>
      </c>
      <c r="M1549">
        <f>V3__67[[#This Row],[Sale Price]]/V3__67[[#This Row],[carpet_area]]</f>
        <v>8.3032113517550403</v>
      </c>
      <c r="N1549">
        <f>IF(OR(V3__67[[#This Row],[Estimated Value]]="",V3__67[[#This Row],[Estimated Value]]=0),"",V3__67[[#This Row],[Sale Price]]-V3__67[[#This Row],[Estimated Value]])</f>
        <v>-128304</v>
      </c>
      <c r="O1549">
        <f>IF(OR(V3__67[[#This Row],[Estimated Value]]="",V3__67[[#This Row],[Estimated Value]]=0),"",(V3__67[[#This Row],[Sale Price]]-V3__67[[#This Row],[Estimated Value]])/V3__67[[#This Row],[Estimated Value]])</f>
        <v>-0.85229174970107613</v>
      </c>
      <c r="P1549" t="str">
        <f t="shared" si="24"/>
        <v>Below Estimate</v>
      </c>
    </row>
    <row r="1550" spans="1:16" x14ac:dyDescent="0.3">
      <c r="A1550" s="1">
        <v>41364</v>
      </c>
      <c r="B1550">
        <v>2013</v>
      </c>
      <c r="C1550" t="s">
        <v>12</v>
      </c>
      <c r="D1550">
        <v>143560</v>
      </c>
      <c r="E1550">
        <v>37500</v>
      </c>
      <c r="F1550" t="s">
        <v>23</v>
      </c>
      <c r="G1550" t="s">
        <v>24</v>
      </c>
      <c r="H1550">
        <v>6</v>
      </c>
      <c r="I1550">
        <v>4</v>
      </c>
      <c r="J1550">
        <v>2084</v>
      </c>
      <c r="K1550">
        <v>1.0203329999999999</v>
      </c>
      <c r="L1550" t="s">
        <v>16</v>
      </c>
      <c r="M1550">
        <f>V3__67[[#This Row],[Sale Price]]/V3__67[[#This Row],[carpet_area]]</f>
        <v>17.994241842610364</v>
      </c>
      <c r="N1550">
        <f>IF(OR(V3__67[[#This Row],[Estimated Value]]="",V3__67[[#This Row],[Estimated Value]]=0),"",V3__67[[#This Row],[Sale Price]]-V3__67[[#This Row],[Estimated Value]])</f>
        <v>-106060</v>
      </c>
      <c r="O1550">
        <f>IF(OR(V3__67[[#This Row],[Estimated Value]]="",V3__67[[#This Row],[Estimated Value]]=0),"",(V3__67[[#This Row],[Sale Price]]-V3__67[[#This Row],[Estimated Value]])/V3__67[[#This Row],[Estimated Value]])</f>
        <v>-0.73878517692950685</v>
      </c>
      <c r="P1550" t="str">
        <f t="shared" si="24"/>
        <v>Below Estimate</v>
      </c>
    </row>
    <row r="1551" spans="1:16" x14ac:dyDescent="0.3">
      <c r="A1551" s="1">
        <v>41368</v>
      </c>
      <c r="B1551">
        <v>2013</v>
      </c>
      <c r="C1551" t="s">
        <v>29</v>
      </c>
      <c r="D1551">
        <v>210600</v>
      </c>
      <c r="E1551">
        <v>285000</v>
      </c>
      <c r="F1551" t="s">
        <v>13</v>
      </c>
      <c r="G1551" t="s">
        <v>14</v>
      </c>
      <c r="H1551">
        <v>3</v>
      </c>
      <c r="I1551">
        <v>3</v>
      </c>
      <c r="J1551">
        <v>958</v>
      </c>
      <c r="K1551">
        <v>1.0203329999999999</v>
      </c>
      <c r="L1551" t="s">
        <v>15</v>
      </c>
      <c r="M1551">
        <f>V3__67[[#This Row],[Sale Price]]/V3__67[[#This Row],[carpet_area]]</f>
        <v>297.49478079331942</v>
      </c>
      <c r="N1551">
        <f>IF(OR(V3__67[[#This Row],[Estimated Value]]="",V3__67[[#This Row],[Estimated Value]]=0),"",V3__67[[#This Row],[Sale Price]]-V3__67[[#This Row],[Estimated Value]])</f>
        <v>74400</v>
      </c>
      <c r="O1551">
        <f>IF(OR(V3__67[[#This Row],[Estimated Value]]="",V3__67[[#This Row],[Estimated Value]]=0),"",(V3__67[[#This Row],[Sale Price]]-V3__67[[#This Row],[Estimated Value]])/V3__67[[#This Row],[Estimated Value]])</f>
        <v>0.35327635327635326</v>
      </c>
      <c r="P1551" t="str">
        <f t="shared" si="24"/>
        <v>Above Estimate</v>
      </c>
    </row>
    <row r="1552" spans="1:16" x14ac:dyDescent="0.3">
      <c r="A1552" s="1">
        <v>41369</v>
      </c>
      <c r="B1552">
        <v>2013</v>
      </c>
      <c r="C1552" t="s">
        <v>29</v>
      </c>
      <c r="D1552">
        <v>362000</v>
      </c>
      <c r="E1552">
        <v>605000</v>
      </c>
      <c r="F1552" t="s">
        <v>13</v>
      </c>
      <c r="G1552" t="s">
        <v>14</v>
      </c>
      <c r="H1552">
        <v>3</v>
      </c>
      <c r="I1552">
        <v>1</v>
      </c>
      <c r="J1552">
        <v>933</v>
      </c>
      <c r="K1552">
        <v>1.0203329999999999</v>
      </c>
      <c r="L1552" t="s">
        <v>15</v>
      </c>
      <c r="M1552">
        <f>V3__67[[#This Row],[Sale Price]]/V3__67[[#This Row],[carpet_area]]</f>
        <v>648.44587352625933</v>
      </c>
      <c r="N1552">
        <f>IF(OR(V3__67[[#This Row],[Estimated Value]]="",V3__67[[#This Row],[Estimated Value]]=0),"",V3__67[[#This Row],[Sale Price]]-V3__67[[#This Row],[Estimated Value]])</f>
        <v>243000</v>
      </c>
      <c r="O1552">
        <f>IF(OR(V3__67[[#This Row],[Estimated Value]]="",V3__67[[#This Row],[Estimated Value]]=0),"",(V3__67[[#This Row],[Sale Price]]-V3__67[[#This Row],[Estimated Value]])/V3__67[[#This Row],[Estimated Value]])</f>
        <v>0.67127071823204421</v>
      </c>
      <c r="P1552" t="str">
        <f t="shared" si="24"/>
        <v>Above Estimate</v>
      </c>
    </row>
    <row r="1553" spans="1:16" x14ac:dyDescent="0.3">
      <c r="A1553" s="1">
        <v>41372</v>
      </c>
      <c r="B1553">
        <v>2013</v>
      </c>
      <c r="C1553" t="s">
        <v>12</v>
      </c>
      <c r="D1553">
        <v>159310</v>
      </c>
      <c r="E1553">
        <v>117500</v>
      </c>
      <c r="F1553" t="s">
        <v>19</v>
      </c>
      <c r="G1553" t="s">
        <v>20</v>
      </c>
      <c r="H1553">
        <v>4</v>
      </c>
      <c r="I1553">
        <v>4</v>
      </c>
      <c r="J1553">
        <v>1326</v>
      </c>
      <c r="K1553">
        <v>1.0203329999999999</v>
      </c>
      <c r="L1553" t="s">
        <v>15</v>
      </c>
      <c r="M1553">
        <f>V3__67[[#This Row],[Sale Price]]/V3__67[[#This Row],[carpet_area]]</f>
        <v>88.612368024132735</v>
      </c>
      <c r="N1553">
        <f>IF(OR(V3__67[[#This Row],[Estimated Value]]="",V3__67[[#This Row],[Estimated Value]]=0),"",V3__67[[#This Row],[Sale Price]]-V3__67[[#This Row],[Estimated Value]])</f>
        <v>-41810</v>
      </c>
      <c r="O1553">
        <f>IF(OR(V3__67[[#This Row],[Estimated Value]]="",V3__67[[#This Row],[Estimated Value]]=0),"",(V3__67[[#This Row],[Sale Price]]-V3__67[[#This Row],[Estimated Value]])/V3__67[[#This Row],[Estimated Value]])</f>
        <v>-0.26244429100495886</v>
      </c>
      <c r="P1553" t="str">
        <f t="shared" si="24"/>
        <v>Below Estimate</v>
      </c>
    </row>
    <row r="1554" spans="1:16" x14ac:dyDescent="0.3">
      <c r="A1554" s="1">
        <v>41375</v>
      </c>
      <c r="B1554">
        <v>2013</v>
      </c>
      <c r="C1554" t="s">
        <v>17</v>
      </c>
      <c r="D1554">
        <v>175820</v>
      </c>
      <c r="E1554">
        <v>136000</v>
      </c>
      <c r="F1554" t="s">
        <v>13</v>
      </c>
      <c r="G1554" t="s">
        <v>14</v>
      </c>
      <c r="H1554">
        <v>3</v>
      </c>
      <c r="I1554">
        <v>2</v>
      </c>
      <c r="J1554">
        <v>915</v>
      </c>
      <c r="K1554">
        <v>1.0203329999999999</v>
      </c>
      <c r="L1554" t="s">
        <v>16</v>
      </c>
      <c r="M1554">
        <f>V3__67[[#This Row],[Sale Price]]/V3__67[[#This Row],[carpet_area]]</f>
        <v>148.63387978142077</v>
      </c>
      <c r="N1554">
        <f>IF(OR(V3__67[[#This Row],[Estimated Value]]="",V3__67[[#This Row],[Estimated Value]]=0),"",V3__67[[#This Row],[Sale Price]]-V3__67[[#This Row],[Estimated Value]])</f>
        <v>-39820</v>
      </c>
      <c r="O1554">
        <f>IF(OR(V3__67[[#This Row],[Estimated Value]]="",V3__67[[#This Row],[Estimated Value]]=0),"",(V3__67[[#This Row],[Sale Price]]-V3__67[[#This Row],[Estimated Value]])/V3__67[[#This Row],[Estimated Value]])</f>
        <v>-0.22648162893868728</v>
      </c>
      <c r="P1554" t="str">
        <f t="shared" si="24"/>
        <v>Below Estimate</v>
      </c>
    </row>
    <row r="1555" spans="1:16" x14ac:dyDescent="0.3">
      <c r="A1555" s="1">
        <v>41375</v>
      </c>
      <c r="B1555">
        <v>2013</v>
      </c>
      <c r="C1555" t="s">
        <v>12</v>
      </c>
      <c r="D1555">
        <v>131340</v>
      </c>
      <c r="E1555">
        <v>55000</v>
      </c>
      <c r="F1555" t="s">
        <v>13</v>
      </c>
      <c r="G1555" t="s">
        <v>14</v>
      </c>
      <c r="H1555">
        <v>3</v>
      </c>
      <c r="I1555">
        <v>2</v>
      </c>
      <c r="J1555">
        <v>1071</v>
      </c>
      <c r="K1555">
        <v>1.0203329999999999</v>
      </c>
      <c r="L1555" t="s">
        <v>25</v>
      </c>
      <c r="M1555">
        <f>V3__67[[#This Row],[Sale Price]]/V3__67[[#This Row],[carpet_area]]</f>
        <v>51.35387488328665</v>
      </c>
      <c r="N1555">
        <f>IF(OR(V3__67[[#This Row],[Estimated Value]]="",V3__67[[#This Row],[Estimated Value]]=0),"",V3__67[[#This Row],[Sale Price]]-V3__67[[#This Row],[Estimated Value]])</f>
        <v>-76340</v>
      </c>
      <c r="O1555">
        <f>IF(OR(V3__67[[#This Row],[Estimated Value]]="",V3__67[[#This Row],[Estimated Value]]=0),"",(V3__67[[#This Row],[Sale Price]]-V3__67[[#This Row],[Estimated Value]])/V3__67[[#This Row],[Estimated Value]])</f>
        <v>-0.58123953098827474</v>
      </c>
      <c r="P1555" t="str">
        <f t="shared" si="24"/>
        <v>Below Estimate</v>
      </c>
    </row>
    <row r="1556" spans="1:16" x14ac:dyDescent="0.3">
      <c r="A1556" s="1">
        <v>41376</v>
      </c>
      <c r="B1556">
        <v>2013</v>
      </c>
      <c r="C1556" t="s">
        <v>29</v>
      </c>
      <c r="D1556">
        <v>317200</v>
      </c>
      <c r="E1556">
        <v>356250</v>
      </c>
      <c r="F1556" t="s">
        <v>13</v>
      </c>
      <c r="G1556" t="s">
        <v>14</v>
      </c>
      <c r="H1556">
        <v>3</v>
      </c>
      <c r="I1556">
        <v>2</v>
      </c>
      <c r="J1556">
        <v>914</v>
      </c>
      <c r="K1556">
        <v>1.0203329999999999</v>
      </c>
      <c r="L1556" t="s">
        <v>15</v>
      </c>
      <c r="M1556">
        <f>V3__67[[#This Row],[Sale Price]]/V3__67[[#This Row],[carpet_area]]</f>
        <v>389.77024070021884</v>
      </c>
      <c r="N1556">
        <f>IF(OR(V3__67[[#This Row],[Estimated Value]]="",V3__67[[#This Row],[Estimated Value]]=0),"",V3__67[[#This Row],[Sale Price]]-V3__67[[#This Row],[Estimated Value]])</f>
        <v>39050</v>
      </c>
      <c r="O1556">
        <f>IF(OR(V3__67[[#This Row],[Estimated Value]]="",V3__67[[#This Row],[Estimated Value]]=0),"",(V3__67[[#This Row],[Sale Price]]-V3__67[[#This Row],[Estimated Value]])/V3__67[[#This Row],[Estimated Value]])</f>
        <v>0.12310844892812106</v>
      </c>
      <c r="P1556" t="str">
        <f t="shared" si="24"/>
        <v>Above Estimate</v>
      </c>
    </row>
    <row r="1557" spans="1:16" x14ac:dyDescent="0.3">
      <c r="A1557" s="1">
        <v>41377</v>
      </c>
      <c r="B1557">
        <v>2013</v>
      </c>
      <c r="C1557" t="s">
        <v>30</v>
      </c>
      <c r="D1557">
        <v>1548630</v>
      </c>
      <c r="E1557">
        <v>1695000</v>
      </c>
      <c r="F1557" t="s">
        <v>13</v>
      </c>
      <c r="G1557" t="s">
        <v>14</v>
      </c>
      <c r="H1557">
        <v>3</v>
      </c>
      <c r="I1557">
        <v>3</v>
      </c>
      <c r="J1557">
        <v>1094</v>
      </c>
      <c r="K1557">
        <v>1.0203329999999999</v>
      </c>
      <c r="L1557" t="s">
        <v>15</v>
      </c>
      <c r="M1557">
        <f>V3__67[[#This Row],[Sale Price]]/V3__67[[#This Row],[carpet_area]]</f>
        <v>1549.3601462522852</v>
      </c>
      <c r="N1557">
        <f>IF(OR(V3__67[[#This Row],[Estimated Value]]="",V3__67[[#This Row],[Estimated Value]]=0),"",V3__67[[#This Row],[Sale Price]]-V3__67[[#This Row],[Estimated Value]])</f>
        <v>146370</v>
      </c>
      <c r="O1557">
        <f>IF(OR(V3__67[[#This Row],[Estimated Value]]="",V3__67[[#This Row],[Estimated Value]]=0),"",(V3__67[[#This Row],[Sale Price]]-V3__67[[#This Row],[Estimated Value]])/V3__67[[#This Row],[Estimated Value]])</f>
        <v>9.4515797834214751E-2</v>
      </c>
      <c r="P1557" t="str">
        <f t="shared" si="24"/>
        <v>Above Estimate</v>
      </c>
    </row>
    <row r="1558" spans="1:16" x14ac:dyDescent="0.3">
      <c r="A1558" s="1">
        <v>41378</v>
      </c>
      <c r="B1558">
        <v>2013</v>
      </c>
      <c r="C1558" t="s">
        <v>17</v>
      </c>
      <c r="D1558">
        <v>106040</v>
      </c>
      <c r="E1558">
        <v>63000</v>
      </c>
      <c r="F1558" t="s">
        <v>13</v>
      </c>
      <c r="G1558" t="s">
        <v>14</v>
      </c>
      <c r="H1558">
        <v>3</v>
      </c>
      <c r="I1558">
        <v>1</v>
      </c>
      <c r="J1558">
        <v>999</v>
      </c>
      <c r="K1558">
        <v>1.0203329999999999</v>
      </c>
      <c r="L1558" t="s">
        <v>16</v>
      </c>
      <c r="M1558">
        <f>V3__67[[#This Row],[Sale Price]]/V3__67[[#This Row],[carpet_area]]</f>
        <v>63.063063063063062</v>
      </c>
      <c r="N1558">
        <f>IF(OR(V3__67[[#This Row],[Estimated Value]]="",V3__67[[#This Row],[Estimated Value]]=0),"",V3__67[[#This Row],[Sale Price]]-V3__67[[#This Row],[Estimated Value]])</f>
        <v>-43040</v>
      </c>
      <c r="O1558">
        <f>IF(OR(V3__67[[#This Row],[Estimated Value]]="",V3__67[[#This Row],[Estimated Value]]=0),"",(V3__67[[#This Row],[Sale Price]]-V3__67[[#This Row],[Estimated Value]])/V3__67[[#This Row],[Estimated Value]])</f>
        <v>-0.40588457185967558</v>
      </c>
      <c r="P1558" t="str">
        <f t="shared" si="24"/>
        <v>Below Estimate</v>
      </c>
    </row>
    <row r="1559" spans="1:16" x14ac:dyDescent="0.3">
      <c r="A1559" s="1">
        <v>41378</v>
      </c>
      <c r="B1559">
        <v>2013</v>
      </c>
      <c r="C1559" t="s">
        <v>12</v>
      </c>
      <c r="D1559">
        <v>180120</v>
      </c>
      <c r="E1559">
        <v>106250</v>
      </c>
      <c r="F1559" t="s">
        <v>13</v>
      </c>
      <c r="G1559" t="s">
        <v>14</v>
      </c>
      <c r="H1559">
        <v>3</v>
      </c>
      <c r="I1559">
        <v>1</v>
      </c>
      <c r="J1559">
        <v>903</v>
      </c>
      <c r="K1559">
        <v>1.0203329999999999</v>
      </c>
      <c r="L1559" t="s">
        <v>15</v>
      </c>
      <c r="M1559">
        <f>V3__67[[#This Row],[Sale Price]]/V3__67[[#This Row],[carpet_area]]</f>
        <v>117.66334440753046</v>
      </c>
      <c r="N1559">
        <f>IF(OR(V3__67[[#This Row],[Estimated Value]]="",V3__67[[#This Row],[Estimated Value]]=0),"",V3__67[[#This Row],[Sale Price]]-V3__67[[#This Row],[Estimated Value]])</f>
        <v>-73870</v>
      </c>
      <c r="O1559">
        <f>IF(OR(V3__67[[#This Row],[Estimated Value]]="",V3__67[[#This Row],[Estimated Value]]=0),"",(V3__67[[#This Row],[Sale Price]]-V3__67[[#This Row],[Estimated Value]])/V3__67[[#This Row],[Estimated Value]])</f>
        <v>-0.41011547856984232</v>
      </c>
      <c r="P1559" t="str">
        <f t="shared" si="24"/>
        <v>Below Estimate</v>
      </c>
    </row>
    <row r="1560" spans="1:16" x14ac:dyDescent="0.3">
      <c r="A1560" s="1">
        <v>41379</v>
      </c>
      <c r="B1560">
        <v>2013</v>
      </c>
      <c r="C1560" t="s">
        <v>18</v>
      </c>
      <c r="D1560">
        <v>355810</v>
      </c>
      <c r="E1560">
        <v>430000</v>
      </c>
      <c r="F1560" t="s">
        <v>13</v>
      </c>
      <c r="G1560" t="s">
        <v>14</v>
      </c>
      <c r="H1560">
        <v>3</v>
      </c>
      <c r="I1560">
        <v>1</v>
      </c>
      <c r="J1560">
        <v>1095</v>
      </c>
      <c r="K1560">
        <v>1.0203329999999999</v>
      </c>
      <c r="L1560" t="s">
        <v>15</v>
      </c>
      <c r="M1560">
        <f>V3__67[[#This Row],[Sale Price]]/V3__67[[#This Row],[carpet_area]]</f>
        <v>392.69406392694066</v>
      </c>
      <c r="N1560">
        <f>IF(OR(V3__67[[#This Row],[Estimated Value]]="",V3__67[[#This Row],[Estimated Value]]=0),"",V3__67[[#This Row],[Sale Price]]-V3__67[[#This Row],[Estimated Value]])</f>
        <v>74190</v>
      </c>
      <c r="O1560">
        <f>IF(OR(V3__67[[#This Row],[Estimated Value]]="",V3__67[[#This Row],[Estimated Value]]=0),"",(V3__67[[#This Row],[Sale Price]]-V3__67[[#This Row],[Estimated Value]])/V3__67[[#This Row],[Estimated Value]])</f>
        <v>0.20851015991680955</v>
      </c>
      <c r="P1560" t="str">
        <f t="shared" si="24"/>
        <v>Above Estimate</v>
      </c>
    </row>
    <row r="1561" spans="1:16" x14ac:dyDescent="0.3">
      <c r="A1561" s="1">
        <v>41382</v>
      </c>
      <c r="B1561">
        <v>2013</v>
      </c>
      <c r="C1561" t="s">
        <v>12</v>
      </c>
      <c r="D1561">
        <v>92670</v>
      </c>
      <c r="E1561">
        <v>48000</v>
      </c>
      <c r="F1561" t="s">
        <v>13</v>
      </c>
      <c r="G1561" t="s">
        <v>14</v>
      </c>
      <c r="H1561">
        <v>3</v>
      </c>
      <c r="I1561">
        <v>2</v>
      </c>
      <c r="J1561">
        <v>972</v>
      </c>
      <c r="K1561">
        <v>1.0203329999999999</v>
      </c>
      <c r="L1561" t="s">
        <v>25</v>
      </c>
      <c r="M1561">
        <f>V3__67[[#This Row],[Sale Price]]/V3__67[[#This Row],[carpet_area]]</f>
        <v>49.382716049382715</v>
      </c>
      <c r="N1561">
        <f>IF(OR(V3__67[[#This Row],[Estimated Value]]="",V3__67[[#This Row],[Estimated Value]]=0),"",V3__67[[#This Row],[Sale Price]]-V3__67[[#This Row],[Estimated Value]])</f>
        <v>-44670</v>
      </c>
      <c r="O1561">
        <f>IF(OR(V3__67[[#This Row],[Estimated Value]]="",V3__67[[#This Row],[Estimated Value]]=0),"",(V3__67[[#This Row],[Sale Price]]-V3__67[[#This Row],[Estimated Value]])/V3__67[[#This Row],[Estimated Value]])</f>
        <v>-0.48203302039494983</v>
      </c>
      <c r="P1561" t="str">
        <f t="shared" si="24"/>
        <v>Below Estimate</v>
      </c>
    </row>
    <row r="1562" spans="1:16" x14ac:dyDescent="0.3">
      <c r="A1562" s="1">
        <v>41382</v>
      </c>
      <c r="B1562">
        <v>2013</v>
      </c>
      <c r="C1562" t="s">
        <v>12</v>
      </c>
      <c r="D1562">
        <v>91480</v>
      </c>
      <c r="E1562">
        <v>37500</v>
      </c>
      <c r="F1562" t="s">
        <v>19</v>
      </c>
      <c r="G1562" t="s">
        <v>20</v>
      </c>
      <c r="H1562">
        <v>4</v>
      </c>
      <c r="I1562">
        <v>4</v>
      </c>
      <c r="J1562">
        <v>1236</v>
      </c>
      <c r="K1562">
        <v>1.0203329999999999</v>
      </c>
      <c r="L1562" t="s">
        <v>15</v>
      </c>
      <c r="M1562">
        <f>V3__67[[#This Row],[Sale Price]]/V3__67[[#This Row],[carpet_area]]</f>
        <v>30.339805825242717</v>
      </c>
      <c r="N1562">
        <f>IF(OR(V3__67[[#This Row],[Estimated Value]]="",V3__67[[#This Row],[Estimated Value]]=0),"",V3__67[[#This Row],[Sale Price]]-V3__67[[#This Row],[Estimated Value]])</f>
        <v>-53980</v>
      </c>
      <c r="O1562">
        <f>IF(OR(V3__67[[#This Row],[Estimated Value]]="",V3__67[[#This Row],[Estimated Value]]=0),"",(V3__67[[#This Row],[Sale Price]]-V3__67[[#This Row],[Estimated Value]])/V3__67[[#This Row],[Estimated Value]])</f>
        <v>-0.59007433318758196</v>
      </c>
      <c r="P1562" t="str">
        <f t="shared" si="24"/>
        <v>Below Estimate</v>
      </c>
    </row>
    <row r="1563" spans="1:16" x14ac:dyDescent="0.3">
      <c r="A1563" s="1">
        <v>41382</v>
      </c>
      <c r="B1563">
        <v>2013</v>
      </c>
      <c r="C1563" t="s">
        <v>12</v>
      </c>
      <c r="D1563">
        <v>185450</v>
      </c>
      <c r="E1563">
        <v>129000</v>
      </c>
      <c r="F1563" t="s">
        <v>19</v>
      </c>
      <c r="G1563" t="s">
        <v>20</v>
      </c>
      <c r="H1563">
        <v>4</v>
      </c>
      <c r="I1563">
        <v>2</v>
      </c>
      <c r="J1563">
        <v>1448</v>
      </c>
      <c r="K1563">
        <v>1.0203329999999999</v>
      </c>
      <c r="L1563" t="s">
        <v>22</v>
      </c>
      <c r="M1563">
        <f>V3__67[[#This Row],[Sale Price]]/V3__67[[#This Row],[carpet_area]]</f>
        <v>89.088397790055254</v>
      </c>
      <c r="N1563">
        <f>IF(OR(V3__67[[#This Row],[Estimated Value]]="",V3__67[[#This Row],[Estimated Value]]=0),"",V3__67[[#This Row],[Sale Price]]-V3__67[[#This Row],[Estimated Value]])</f>
        <v>-56450</v>
      </c>
      <c r="O1563">
        <f>IF(OR(V3__67[[#This Row],[Estimated Value]]="",V3__67[[#This Row],[Estimated Value]]=0),"",(V3__67[[#This Row],[Sale Price]]-V3__67[[#This Row],[Estimated Value]])/V3__67[[#This Row],[Estimated Value]])</f>
        <v>-0.30439471555675385</v>
      </c>
      <c r="P1563" t="str">
        <f t="shared" si="24"/>
        <v>Below Estimate</v>
      </c>
    </row>
    <row r="1564" spans="1:16" x14ac:dyDescent="0.3">
      <c r="A1564" s="1">
        <v>41384</v>
      </c>
      <c r="B1564">
        <v>2013</v>
      </c>
      <c r="C1564" t="s">
        <v>30</v>
      </c>
      <c r="D1564">
        <v>222040</v>
      </c>
      <c r="E1564">
        <v>380000</v>
      </c>
      <c r="F1564" t="s">
        <v>13</v>
      </c>
      <c r="G1564" t="s">
        <v>14</v>
      </c>
      <c r="H1564">
        <v>3</v>
      </c>
      <c r="I1564">
        <v>2</v>
      </c>
      <c r="J1564">
        <v>1006</v>
      </c>
      <c r="K1564">
        <v>1.0203329999999999</v>
      </c>
      <c r="L1564" t="s">
        <v>16</v>
      </c>
      <c r="M1564">
        <f>V3__67[[#This Row],[Sale Price]]/V3__67[[#This Row],[carpet_area]]</f>
        <v>377.73359840954276</v>
      </c>
      <c r="N1564">
        <f>IF(OR(V3__67[[#This Row],[Estimated Value]]="",V3__67[[#This Row],[Estimated Value]]=0),"",V3__67[[#This Row],[Sale Price]]-V3__67[[#This Row],[Estimated Value]])</f>
        <v>157960</v>
      </c>
      <c r="O1564">
        <f>IF(OR(V3__67[[#This Row],[Estimated Value]]="",V3__67[[#This Row],[Estimated Value]]=0),"",(V3__67[[#This Row],[Sale Price]]-V3__67[[#This Row],[Estimated Value]])/V3__67[[#This Row],[Estimated Value]])</f>
        <v>0.71140335074761307</v>
      </c>
      <c r="P1564" t="str">
        <f t="shared" si="24"/>
        <v>Above Estimate</v>
      </c>
    </row>
    <row r="1565" spans="1:16" x14ac:dyDescent="0.3">
      <c r="A1565" s="1">
        <v>41385</v>
      </c>
      <c r="B1565">
        <v>2013</v>
      </c>
      <c r="C1565" t="s">
        <v>17</v>
      </c>
      <c r="D1565">
        <v>117960</v>
      </c>
      <c r="E1565">
        <v>40000</v>
      </c>
      <c r="F1565" t="s">
        <v>13</v>
      </c>
      <c r="G1565" t="s">
        <v>14</v>
      </c>
      <c r="H1565">
        <v>3</v>
      </c>
      <c r="I1565">
        <v>1</v>
      </c>
      <c r="J1565">
        <v>995</v>
      </c>
      <c r="K1565">
        <v>1.0203329999999999</v>
      </c>
      <c r="L1565" t="s">
        <v>16</v>
      </c>
      <c r="M1565">
        <f>V3__67[[#This Row],[Sale Price]]/V3__67[[#This Row],[carpet_area]]</f>
        <v>40.201005025125632</v>
      </c>
      <c r="N1565">
        <f>IF(OR(V3__67[[#This Row],[Estimated Value]]="",V3__67[[#This Row],[Estimated Value]]=0),"",V3__67[[#This Row],[Sale Price]]-V3__67[[#This Row],[Estimated Value]])</f>
        <v>-77960</v>
      </c>
      <c r="O1565">
        <f>IF(OR(V3__67[[#This Row],[Estimated Value]]="",V3__67[[#This Row],[Estimated Value]]=0),"",(V3__67[[#This Row],[Sale Price]]-V3__67[[#This Row],[Estimated Value]])/V3__67[[#This Row],[Estimated Value]])</f>
        <v>-0.66090200067819604</v>
      </c>
      <c r="P1565" t="str">
        <f t="shared" si="24"/>
        <v>Below Estimate</v>
      </c>
    </row>
    <row r="1566" spans="1:16" x14ac:dyDescent="0.3">
      <c r="A1566" s="1">
        <v>41389</v>
      </c>
      <c r="B1566">
        <v>2013</v>
      </c>
      <c r="C1566" t="s">
        <v>17</v>
      </c>
      <c r="D1566">
        <v>106960</v>
      </c>
      <c r="E1566">
        <v>30000</v>
      </c>
      <c r="F1566" t="s">
        <v>13</v>
      </c>
      <c r="G1566" t="s">
        <v>14</v>
      </c>
      <c r="H1566">
        <v>3</v>
      </c>
      <c r="I1566">
        <v>3</v>
      </c>
      <c r="J1566">
        <v>944</v>
      </c>
      <c r="K1566">
        <v>1.0203329999999999</v>
      </c>
      <c r="L1566" t="s">
        <v>22</v>
      </c>
      <c r="M1566">
        <f>V3__67[[#This Row],[Sale Price]]/V3__67[[#This Row],[carpet_area]]</f>
        <v>31.779661016949152</v>
      </c>
      <c r="N1566">
        <f>IF(OR(V3__67[[#This Row],[Estimated Value]]="",V3__67[[#This Row],[Estimated Value]]=0),"",V3__67[[#This Row],[Sale Price]]-V3__67[[#This Row],[Estimated Value]])</f>
        <v>-76960</v>
      </c>
      <c r="O1566">
        <f>IF(OR(V3__67[[#This Row],[Estimated Value]]="",V3__67[[#This Row],[Estimated Value]]=0),"",(V3__67[[#This Row],[Sale Price]]-V3__67[[#This Row],[Estimated Value]])/V3__67[[#This Row],[Estimated Value]])</f>
        <v>-0.71952131637995509</v>
      </c>
      <c r="P1566" t="str">
        <f t="shared" si="24"/>
        <v>Below Estimate</v>
      </c>
    </row>
    <row r="1567" spans="1:16" x14ac:dyDescent="0.3">
      <c r="A1567" s="1">
        <v>41392</v>
      </c>
      <c r="B1567">
        <v>2013</v>
      </c>
      <c r="C1567" t="s">
        <v>17</v>
      </c>
      <c r="D1567">
        <v>103310</v>
      </c>
      <c r="E1567">
        <v>76000</v>
      </c>
      <c r="F1567" t="s">
        <v>13</v>
      </c>
      <c r="G1567" t="s">
        <v>14</v>
      </c>
      <c r="H1567">
        <v>3</v>
      </c>
      <c r="I1567">
        <v>1</v>
      </c>
      <c r="J1567">
        <v>1018</v>
      </c>
      <c r="K1567">
        <v>1.0203329999999999</v>
      </c>
      <c r="L1567" t="s">
        <v>16</v>
      </c>
      <c r="M1567">
        <f>V3__67[[#This Row],[Sale Price]]/V3__67[[#This Row],[carpet_area]]</f>
        <v>74.656188605108056</v>
      </c>
      <c r="N1567">
        <f>IF(OR(V3__67[[#This Row],[Estimated Value]]="",V3__67[[#This Row],[Estimated Value]]=0),"",V3__67[[#This Row],[Sale Price]]-V3__67[[#This Row],[Estimated Value]])</f>
        <v>-27310</v>
      </c>
      <c r="O1567">
        <f>IF(OR(V3__67[[#This Row],[Estimated Value]]="",V3__67[[#This Row],[Estimated Value]]=0),"",(V3__67[[#This Row],[Sale Price]]-V3__67[[#This Row],[Estimated Value]])/V3__67[[#This Row],[Estimated Value]])</f>
        <v>-0.26435001451940759</v>
      </c>
      <c r="P1567" t="str">
        <f t="shared" si="24"/>
        <v>Below Estimate</v>
      </c>
    </row>
    <row r="1568" spans="1:16" x14ac:dyDescent="0.3">
      <c r="A1568" s="1">
        <v>41392</v>
      </c>
      <c r="B1568">
        <v>2013</v>
      </c>
      <c r="C1568" t="s">
        <v>17</v>
      </c>
      <c r="D1568">
        <v>135640</v>
      </c>
      <c r="E1568">
        <v>98750</v>
      </c>
      <c r="F1568" t="s">
        <v>13</v>
      </c>
      <c r="G1568" t="s">
        <v>14</v>
      </c>
      <c r="H1568">
        <v>3</v>
      </c>
      <c r="I1568">
        <v>1</v>
      </c>
      <c r="J1568">
        <v>1026</v>
      </c>
      <c r="K1568">
        <v>1.0203329999999999</v>
      </c>
      <c r="L1568" t="s">
        <v>16</v>
      </c>
      <c r="M1568">
        <f>V3__67[[#This Row],[Sale Price]]/V3__67[[#This Row],[carpet_area]]</f>
        <v>96.247563352826518</v>
      </c>
      <c r="N1568">
        <f>IF(OR(V3__67[[#This Row],[Estimated Value]]="",V3__67[[#This Row],[Estimated Value]]=0),"",V3__67[[#This Row],[Sale Price]]-V3__67[[#This Row],[Estimated Value]])</f>
        <v>-36890</v>
      </c>
      <c r="O1568">
        <f>IF(OR(V3__67[[#This Row],[Estimated Value]]="",V3__67[[#This Row],[Estimated Value]]=0),"",(V3__67[[#This Row],[Sale Price]]-V3__67[[#This Row],[Estimated Value]])/V3__67[[#This Row],[Estimated Value]])</f>
        <v>-0.27196992037746975</v>
      </c>
      <c r="P1568" t="str">
        <f t="shared" si="24"/>
        <v>Below Estimate</v>
      </c>
    </row>
    <row r="1569" spans="1:16" x14ac:dyDescent="0.3">
      <c r="A1569" s="1">
        <v>41396</v>
      </c>
      <c r="B1569">
        <v>2013</v>
      </c>
      <c r="C1569" t="s">
        <v>17</v>
      </c>
      <c r="D1569">
        <v>92680</v>
      </c>
      <c r="E1569">
        <v>100000</v>
      </c>
      <c r="F1569" t="s">
        <v>13</v>
      </c>
      <c r="G1569" t="s">
        <v>14</v>
      </c>
      <c r="H1569">
        <v>3</v>
      </c>
      <c r="I1569">
        <v>1</v>
      </c>
      <c r="J1569">
        <v>1013</v>
      </c>
      <c r="K1569">
        <v>1.0203329999999999</v>
      </c>
      <c r="L1569" t="s">
        <v>16</v>
      </c>
      <c r="M1569">
        <f>V3__67[[#This Row],[Sale Price]]/V3__67[[#This Row],[carpet_area]]</f>
        <v>98.716683119447183</v>
      </c>
      <c r="N1569">
        <f>IF(OR(V3__67[[#This Row],[Estimated Value]]="",V3__67[[#This Row],[Estimated Value]]=0),"",V3__67[[#This Row],[Sale Price]]-V3__67[[#This Row],[Estimated Value]])</f>
        <v>7320</v>
      </c>
      <c r="O1569">
        <f>IF(OR(V3__67[[#This Row],[Estimated Value]]="",V3__67[[#This Row],[Estimated Value]]=0),"",(V3__67[[#This Row],[Sale Price]]-V3__67[[#This Row],[Estimated Value]])/V3__67[[#This Row],[Estimated Value]])</f>
        <v>7.8981441519205872E-2</v>
      </c>
      <c r="P1569" t="str">
        <f t="shared" si="24"/>
        <v>Above Estimate</v>
      </c>
    </row>
    <row r="1570" spans="1:16" x14ac:dyDescent="0.3">
      <c r="A1570" s="1">
        <v>41396</v>
      </c>
      <c r="B1570">
        <v>2013</v>
      </c>
      <c r="C1570" t="s">
        <v>18</v>
      </c>
      <c r="D1570">
        <v>412790</v>
      </c>
      <c r="E1570">
        <v>759000</v>
      </c>
      <c r="F1570" t="s">
        <v>13</v>
      </c>
      <c r="G1570" t="s">
        <v>14</v>
      </c>
      <c r="H1570">
        <v>3</v>
      </c>
      <c r="I1570">
        <v>1</v>
      </c>
      <c r="J1570">
        <v>1031</v>
      </c>
      <c r="K1570">
        <v>1.0203329999999999</v>
      </c>
      <c r="L1570" t="s">
        <v>16</v>
      </c>
      <c r="M1570">
        <f>V3__67[[#This Row],[Sale Price]]/V3__67[[#This Row],[carpet_area]]</f>
        <v>736.17846750727449</v>
      </c>
      <c r="N1570">
        <f>IF(OR(V3__67[[#This Row],[Estimated Value]]="",V3__67[[#This Row],[Estimated Value]]=0),"",V3__67[[#This Row],[Sale Price]]-V3__67[[#This Row],[Estimated Value]])</f>
        <v>346210</v>
      </c>
      <c r="O1570">
        <f>IF(OR(V3__67[[#This Row],[Estimated Value]]="",V3__67[[#This Row],[Estimated Value]]=0),"",(V3__67[[#This Row],[Sale Price]]-V3__67[[#This Row],[Estimated Value]])/V3__67[[#This Row],[Estimated Value]])</f>
        <v>0.83870733302647837</v>
      </c>
      <c r="P1570" t="str">
        <f t="shared" si="24"/>
        <v>Above Estimate</v>
      </c>
    </row>
    <row r="1571" spans="1:16" x14ac:dyDescent="0.3">
      <c r="A1571" s="1">
        <v>41397</v>
      </c>
      <c r="B1571">
        <v>2013</v>
      </c>
      <c r="C1571" t="s">
        <v>30</v>
      </c>
      <c r="D1571">
        <v>331590</v>
      </c>
      <c r="E1571">
        <v>370000</v>
      </c>
      <c r="F1571" t="s">
        <v>13</v>
      </c>
      <c r="G1571" t="s">
        <v>14</v>
      </c>
      <c r="H1571">
        <v>3</v>
      </c>
      <c r="I1571">
        <v>2</v>
      </c>
      <c r="J1571">
        <v>1042</v>
      </c>
      <c r="K1571">
        <v>1.0203329999999999</v>
      </c>
      <c r="L1571" t="s">
        <v>15</v>
      </c>
      <c r="M1571">
        <f>V3__67[[#This Row],[Sale Price]]/V3__67[[#This Row],[carpet_area]]</f>
        <v>355.08637236084451</v>
      </c>
      <c r="N1571">
        <f>IF(OR(V3__67[[#This Row],[Estimated Value]]="",V3__67[[#This Row],[Estimated Value]]=0),"",V3__67[[#This Row],[Sale Price]]-V3__67[[#This Row],[Estimated Value]])</f>
        <v>38410</v>
      </c>
      <c r="O1571">
        <f>IF(OR(V3__67[[#This Row],[Estimated Value]]="",V3__67[[#This Row],[Estimated Value]]=0),"",(V3__67[[#This Row],[Sale Price]]-V3__67[[#This Row],[Estimated Value]])/V3__67[[#This Row],[Estimated Value]])</f>
        <v>0.11583582134563769</v>
      </c>
      <c r="P1571" t="str">
        <f t="shared" si="24"/>
        <v>Above Estimate</v>
      </c>
    </row>
    <row r="1572" spans="1:16" x14ac:dyDescent="0.3">
      <c r="A1572" s="1">
        <v>41397</v>
      </c>
      <c r="B1572">
        <v>2013</v>
      </c>
      <c r="C1572" t="s">
        <v>12</v>
      </c>
      <c r="D1572">
        <v>150110</v>
      </c>
      <c r="E1572">
        <v>175000</v>
      </c>
      <c r="F1572" t="s">
        <v>13</v>
      </c>
      <c r="G1572" t="s">
        <v>14</v>
      </c>
      <c r="H1572">
        <v>3</v>
      </c>
      <c r="I1572">
        <v>2</v>
      </c>
      <c r="J1572">
        <v>1072</v>
      </c>
      <c r="K1572">
        <v>1.0203329999999999</v>
      </c>
      <c r="L1572" t="s">
        <v>15</v>
      </c>
      <c r="M1572">
        <f>V3__67[[#This Row],[Sale Price]]/V3__67[[#This Row],[carpet_area]]</f>
        <v>163.24626865671641</v>
      </c>
      <c r="N1572">
        <f>IF(OR(V3__67[[#This Row],[Estimated Value]]="",V3__67[[#This Row],[Estimated Value]]=0),"",V3__67[[#This Row],[Sale Price]]-V3__67[[#This Row],[Estimated Value]])</f>
        <v>24890</v>
      </c>
      <c r="O1572">
        <f>IF(OR(V3__67[[#This Row],[Estimated Value]]="",V3__67[[#This Row],[Estimated Value]]=0),"",(V3__67[[#This Row],[Sale Price]]-V3__67[[#This Row],[Estimated Value]])/V3__67[[#This Row],[Estimated Value]])</f>
        <v>0.1658117380587569</v>
      </c>
      <c r="P1572" t="str">
        <f t="shared" si="24"/>
        <v>Above Estimate</v>
      </c>
    </row>
    <row r="1573" spans="1:16" x14ac:dyDescent="0.3">
      <c r="A1573" s="1">
        <v>41397</v>
      </c>
      <c r="B1573">
        <v>2013</v>
      </c>
      <c r="C1573" t="s">
        <v>17</v>
      </c>
      <c r="D1573">
        <v>146490</v>
      </c>
      <c r="E1573">
        <v>114750</v>
      </c>
      <c r="F1573" t="s">
        <v>13</v>
      </c>
      <c r="G1573" t="s">
        <v>14</v>
      </c>
      <c r="H1573">
        <v>3</v>
      </c>
      <c r="I1573">
        <v>1</v>
      </c>
      <c r="J1573">
        <v>1076</v>
      </c>
      <c r="K1573">
        <v>1.0203329999999999</v>
      </c>
      <c r="L1573" t="s">
        <v>16</v>
      </c>
      <c r="M1573">
        <f>V3__67[[#This Row],[Sale Price]]/V3__67[[#This Row],[carpet_area]]</f>
        <v>106.64498141263941</v>
      </c>
      <c r="N1573">
        <f>IF(OR(V3__67[[#This Row],[Estimated Value]]="",V3__67[[#This Row],[Estimated Value]]=0),"",V3__67[[#This Row],[Sale Price]]-V3__67[[#This Row],[Estimated Value]])</f>
        <v>-31740</v>
      </c>
      <c r="O1573">
        <f>IF(OR(V3__67[[#This Row],[Estimated Value]]="",V3__67[[#This Row],[Estimated Value]]=0),"",(V3__67[[#This Row],[Sale Price]]-V3__67[[#This Row],[Estimated Value]])/V3__67[[#This Row],[Estimated Value]])</f>
        <v>-0.21667007986893302</v>
      </c>
      <c r="P1573" t="str">
        <f t="shared" si="24"/>
        <v>Below Estimate</v>
      </c>
    </row>
    <row r="1574" spans="1:16" x14ac:dyDescent="0.3">
      <c r="A1574" s="1">
        <v>41399</v>
      </c>
      <c r="B1574">
        <v>2013</v>
      </c>
      <c r="C1574" t="s">
        <v>18</v>
      </c>
      <c r="D1574">
        <v>858340</v>
      </c>
      <c r="E1574">
        <v>1299000</v>
      </c>
      <c r="F1574" t="s">
        <v>13</v>
      </c>
      <c r="G1574" t="s">
        <v>14</v>
      </c>
      <c r="H1574">
        <v>3</v>
      </c>
      <c r="I1574">
        <v>1</v>
      </c>
      <c r="J1574">
        <v>992</v>
      </c>
      <c r="K1574">
        <v>1.0203329999999999</v>
      </c>
      <c r="L1574" t="s">
        <v>16</v>
      </c>
      <c r="M1574">
        <f>V3__67[[#This Row],[Sale Price]]/V3__67[[#This Row],[carpet_area]]</f>
        <v>1309.4758064516129</v>
      </c>
      <c r="N1574">
        <f>IF(OR(V3__67[[#This Row],[Estimated Value]]="",V3__67[[#This Row],[Estimated Value]]=0),"",V3__67[[#This Row],[Sale Price]]-V3__67[[#This Row],[Estimated Value]])</f>
        <v>440660</v>
      </c>
      <c r="O1574">
        <f>IF(OR(V3__67[[#This Row],[Estimated Value]]="",V3__67[[#This Row],[Estimated Value]]=0),"",(V3__67[[#This Row],[Sale Price]]-V3__67[[#This Row],[Estimated Value]])/V3__67[[#This Row],[Estimated Value]])</f>
        <v>0.51338630379569872</v>
      </c>
      <c r="P1574" t="str">
        <f t="shared" si="24"/>
        <v>Above Estimate</v>
      </c>
    </row>
    <row r="1575" spans="1:16" x14ac:dyDescent="0.3">
      <c r="A1575" s="1">
        <v>41400</v>
      </c>
      <c r="B1575">
        <v>2013</v>
      </c>
      <c r="C1575" t="s">
        <v>30</v>
      </c>
      <c r="D1575">
        <v>404980</v>
      </c>
      <c r="E1575">
        <v>517500</v>
      </c>
      <c r="F1575" t="s">
        <v>13</v>
      </c>
      <c r="G1575" t="s">
        <v>14</v>
      </c>
      <c r="H1575">
        <v>3</v>
      </c>
      <c r="I1575">
        <v>2</v>
      </c>
      <c r="J1575">
        <v>1009</v>
      </c>
      <c r="K1575">
        <v>1.0203329999999999</v>
      </c>
      <c r="L1575" t="s">
        <v>15</v>
      </c>
      <c r="M1575">
        <f>V3__67[[#This Row],[Sale Price]]/V3__67[[#This Row],[carpet_area]]</f>
        <v>512.88404360753225</v>
      </c>
      <c r="N1575">
        <f>IF(OR(V3__67[[#This Row],[Estimated Value]]="",V3__67[[#This Row],[Estimated Value]]=0),"",V3__67[[#This Row],[Sale Price]]-V3__67[[#This Row],[Estimated Value]])</f>
        <v>112520</v>
      </c>
      <c r="O1575">
        <f>IF(OR(V3__67[[#This Row],[Estimated Value]]="",V3__67[[#This Row],[Estimated Value]]=0),"",(V3__67[[#This Row],[Sale Price]]-V3__67[[#This Row],[Estimated Value]])/V3__67[[#This Row],[Estimated Value]])</f>
        <v>0.27784088103116206</v>
      </c>
      <c r="P1575" t="str">
        <f t="shared" si="24"/>
        <v>Above Estimate</v>
      </c>
    </row>
    <row r="1576" spans="1:16" x14ac:dyDescent="0.3">
      <c r="A1576" s="1">
        <v>41400</v>
      </c>
      <c r="B1576">
        <v>2013</v>
      </c>
      <c r="C1576" t="s">
        <v>12</v>
      </c>
      <c r="D1576">
        <v>153070</v>
      </c>
      <c r="E1576">
        <v>144900</v>
      </c>
      <c r="F1576" t="s">
        <v>13</v>
      </c>
      <c r="G1576" t="s">
        <v>14</v>
      </c>
      <c r="H1576">
        <v>3</v>
      </c>
      <c r="I1576">
        <v>3</v>
      </c>
      <c r="J1576">
        <v>1027</v>
      </c>
      <c r="K1576">
        <v>1.0203329999999999</v>
      </c>
      <c r="L1576" t="s">
        <v>22</v>
      </c>
      <c r="M1576">
        <f>V3__67[[#This Row],[Sale Price]]/V3__67[[#This Row],[carpet_area]]</f>
        <v>141.09055501460566</v>
      </c>
      <c r="N1576">
        <f>IF(OR(V3__67[[#This Row],[Estimated Value]]="",V3__67[[#This Row],[Estimated Value]]=0),"",V3__67[[#This Row],[Sale Price]]-V3__67[[#This Row],[Estimated Value]])</f>
        <v>-8170</v>
      </c>
      <c r="O1576">
        <f>IF(OR(V3__67[[#This Row],[Estimated Value]]="",V3__67[[#This Row],[Estimated Value]]=0),"",(V3__67[[#This Row],[Sale Price]]-V3__67[[#This Row],[Estimated Value]])/V3__67[[#This Row],[Estimated Value]])</f>
        <v>-5.3374273208336057E-2</v>
      </c>
      <c r="P1576" t="str">
        <f t="shared" si="24"/>
        <v>Below Estimate</v>
      </c>
    </row>
    <row r="1577" spans="1:16" x14ac:dyDescent="0.3">
      <c r="A1577" s="1">
        <v>41404</v>
      </c>
      <c r="B1577">
        <v>2013</v>
      </c>
      <c r="C1577" t="s">
        <v>17</v>
      </c>
      <c r="D1577">
        <v>171670</v>
      </c>
      <c r="E1577">
        <v>100000</v>
      </c>
      <c r="F1577" t="s">
        <v>23</v>
      </c>
      <c r="G1577" t="s">
        <v>24</v>
      </c>
      <c r="H1577">
        <v>6</v>
      </c>
      <c r="I1577">
        <v>4</v>
      </c>
      <c r="J1577">
        <v>2196</v>
      </c>
      <c r="K1577">
        <v>1.0203329999999999</v>
      </c>
      <c r="L1577" t="s">
        <v>16</v>
      </c>
      <c r="M1577">
        <f>V3__67[[#This Row],[Sale Price]]/V3__67[[#This Row],[carpet_area]]</f>
        <v>45.537340619307834</v>
      </c>
      <c r="N1577">
        <f>IF(OR(V3__67[[#This Row],[Estimated Value]]="",V3__67[[#This Row],[Estimated Value]]=0),"",V3__67[[#This Row],[Sale Price]]-V3__67[[#This Row],[Estimated Value]])</f>
        <v>-71670</v>
      </c>
      <c r="O1577">
        <f>IF(OR(V3__67[[#This Row],[Estimated Value]]="",V3__67[[#This Row],[Estimated Value]]=0),"",(V3__67[[#This Row],[Sale Price]]-V3__67[[#This Row],[Estimated Value]])/V3__67[[#This Row],[Estimated Value]])</f>
        <v>-0.41748703908661966</v>
      </c>
      <c r="P1577" t="str">
        <f t="shared" si="24"/>
        <v>Below Estimate</v>
      </c>
    </row>
    <row r="1578" spans="1:16" x14ac:dyDescent="0.3">
      <c r="A1578" s="1">
        <v>41407</v>
      </c>
      <c r="B1578">
        <v>2013</v>
      </c>
      <c r="C1578" t="s">
        <v>18</v>
      </c>
      <c r="D1578">
        <v>318220</v>
      </c>
      <c r="E1578">
        <v>426500</v>
      </c>
      <c r="F1578" t="s">
        <v>13</v>
      </c>
      <c r="G1578" t="s">
        <v>14</v>
      </c>
      <c r="H1578">
        <v>3</v>
      </c>
      <c r="I1578">
        <v>3</v>
      </c>
      <c r="J1578">
        <v>1027</v>
      </c>
      <c r="K1578">
        <v>1.0203329999999999</v>
      </c>
      <c r="L1578" t="s">
        <v>15</v>
      </c>
      <c r="M1578">
        <f>V3__67[[#This Row],[Sale Price]]/V3__67[[#This Row],[carpet_area]]</f>
        <v>415.28724440116844</v>
      </c>
      <c r="N1578">
        <f>IF(OR(V3__67[[#This Row],[Estimated Value]]="",V3__67[[#This Row],[Estimated Value]]=0),"",V3__67[[#This Row],[Sale Price]]-V3__67[[#This Row],[Estimated Value]])</f>
        <v>108280</v>
      </c>
      <c r="O1578">
        <f>IF(OR(V3__67[[#This Row],[Estimated Value]]="",V3__67[[#This Row],[Estimated Value]]=0),"",(V3__67[[#This Row],[Sale Price]]-V3__67[[#This Row],[Estimated Value]])/V3__67[[#This Row],[Estimated Value]])</f>
        <v>0.34026773929985543</v>
      </c>
      <c r="P1578" t="str">
        <f t="shared" si="24"/>
        <v>Above Estimate</v>
      </c>
    </row>
    <row r="1579" spans="1:16" x14ac:dyDescent="0.3">
      <c r="A1579" s="1">
        <v>41407</v>
      </c>
      <c r="B1579">
        <v>2013</v>
      </c>
      <c r="C1579" t="s">
        <v>12</v>
      </c>
      <c r="D1579">
        <v>141730</v>
      </c>
      <c r="E1579">
        <v>37000</v>
      </c>
      <c r="F1579" t="s">
        <v>23</v>
      </c>
      <c r="G1579" t="s">
        <v>24</v>
      </c>
      <c r="H1579">
        <v>6</v>
      </c>
      <c r="I1579">
        <v>4</v>
      </c>
      <c r="J1579">
        <v>2091</v>
      </c>
      <c r="K1579">
        <v>1.0203329999999999</v>
      </c>
      <c r="L1579" t="s">
        <v>25</v>
      </c>
      <c r="M1579">
        <f>V3__67[[#This Row],[Sale Price]]/V3__67[[#This Row],[carpet_area]]</f>
        <v>17.694882831181253</v>
      </c>
      <c r="N1579">
        <f>IF(OR(V3__67[[#This Row],[Estimated Value]]="",V3__67[[#This Row],[Estimated Value]]=0),"",V3__67[[#This Row],[Sale Price]]-V3__67[[#This Row],[Estimated Value]])</f>
        <v>-104730</v>
      </c>
      <c r="O1579">
        <f>IF(OR(V3__67[[#This Row],[Estimated Value]]="",V3__67[[#This Row],[Estimated Value]]=0),"",(V3__67[[#This Row],[Sale Price]]-V3__67[[#This Row],[Estimated Value]])/V3__67[[#This Row],[Estimated Value]])</f>
        <v>-0.73894023848161994</v>
      </c>
      <c r="P1579" t="str">
        <f t="shared" si="24"/>
        <v>Below Estimate</v>
      </c>
    </row>
    <row r="1580" spans="1:16" x14ac:dyDescent="0.3">
      <c r="A1580" s="1">
        <v>41410</v>
      </c>
      <c r="B1580">
        <v>2013</v>
      </c>
      <c r="C1580" t="s">
        <v>17</v>
      </c>
      <c r="D1580">
        <v>156230</v>
      </c>
      <c r="E1580">
        <v>116000</v>
      </c>
      <c r="F1580" t="s">
        <v>13</v>
      </c>
      <c r="G1580" t="s">
        <v>14</v>
      </c>
      <c r="H1580">
        <v>3</v>
      </c>
      <c r="I1580">
        <v>2</v>
      </c>
      <c r="J1580">
        <v>982</v>
      </c>
      <c r="K1580">
        <v>1.0203329999999999</v>
      </c>
      <c r="L1580" t="s">
        <v>25</v>
      </c>
      <c r="M1580">
        <f>V3__67[[#This Row],[Sale Price]]/V3__67[[#This Row],[carpet_area]]</f>
        <v>118.12627291242363</v>
      </c>
      <c r="N1580">
        <f>IF(OR(V3__67[[#This Row],[Estimated Value]]="",V3__67[[#This Row],[Estimated Value]]=0),"",V3__67[[#This Row],[Sale Price]]-V3__67[[#This Row],[Estimated Value]])</f>
        <v>-40230</v>
      </c>
      <c r="O1580">
        <f>IF(OR(V3__67[[#This Row],[Estimated Value]]="",V3__67[[#This Row],[Estimated Value]]=0),"",(V3__67[[#This Row],[Sale Price]]-V3__67[[#This Row],[Estimated Value]])/V3__67[[#This Row],[Estimated Value]])</f>
        <v>-0.25750496063496126</v>
      </c>
      <c r="P1580" t="str">
        <f t="shared" si="24"/>
        <v>Below Estimate</v>
      </c>
    </row>
    <row r="1581" spans="1:16" x14ac:dyDescent="0.3">
      <c r="A1581" s="1">
        <v>41410</v>
      </c>
      <c r="B1581">
        <v>2013</v>
      </c>
      <c r="C1581" t="s">
        <v>12</v>
      </c>
      <c r="D1581">
        <v>167220</v>
      </c>
      <c r="E1581">
        <v>153000</v>
      </c>
      <c r="F1581" t="s">
        <v>23</v>
      </c>
      <c r="G1581" t="s">
        <v>24</v>
      </c>
      <c r="H1581">
        <v>6</v>
      </c>
      <c r="I1581">
        <v>6</v>
      </c>
      <c r="J1581">
        <v>2093</v>
      </c>
      <c r="K1581">
        <v>1.0203329999999999</v>
      </c>
      <c r="L1581" t="s">
        <v>15</v>
      </c>
      <c r="M1581">
        <f>V3__67[[#This Row],[Sale Price]]/V3__67[[#This Row],[carpet_area]]</f>
        <v>73.100812231247019</v>
      </c>
      <c r="N1581">
        <f>IF(OR(V3__67[[#This Row],[Estimated Value]]="",V3__67[[#This Row],[Estimated Value]]=0),"",V3__67[[#This Row],[Sale Price]]-V3__67[[#This Row],[Estimated Value]])</f>
        <v>-14220</v>
      </c>
      <c r="O1581">
        <f>IF(OR(V3__67[[#This Row],[Estimated Value]]="",V3__67[[#This Row],[Estimated Value]]=0),"",(V3__67[[#This Row],[Sale Price]]-V3__67[[#This Row],[Estimated Value]])/V3__67[[#This Row],[Estimated Value]])</f>
        <v>-8.503767491926803E-2</v>
      </c>
      <c r="P1581" t="str">
        <f t="shared" si="24"/>
        <v>Below Estimate</v>
      </c>
    </row>
    <row r="1582" spans="1:16" x14ac:dyDescent="0.3">
      <c r="A1582" s="1">
        <v>41410</v>
      </c>
      <c r="B1582">
        <v>2013</v>
      </c>
      <c r="C1582" t="s">
        <v>12</v>
      </c>
      <c r="D1582">
        <v>132230</v>
      </c>
      <c r="E1582">
        <v>130000</v>
      </c>
      <c r="F1582" t="s">
        <v>13</v>
      </c>
      <c r="G1582" t="s">
        <v>14</v>
      </c>
      <c r="H1582">
        <v>3</v>
      </c>
      <c r="I1582">
        <v>2</v>
      </c>
      <c r="J1582">
        <v>971</v>
      </c>
      <c r="K1582">
        <v>1.0203329999999999</v>
      </c>
      <c r="L1582" t="s">
        <v>16</v>
      </c>
      <c r="M1582">
        <f>V3__67[[#This Row],[Sale Price]]/V3__67[[#This Row],[carpet_area]]</f>
        <v>133.88259526261587</v>
      </c>
      <c r="N1582">
        <f>IF(OR(V3__67[[#This Row],[Estimated Value]]="",V3__67[[#This Row],[Estimated Value]]=0),"",V3__67[[#This Row],[Sale Price]]-V3__67[[#This Row],[Estimated Value]])</f>
        <v>-2230</v>
      </c>
      <c r="O1582">
        <f>IF(OR(V3__67[[#This Row],[Estimated Value]]="",V3__67[[#This Row],[Estimated Value]]=0),"",(V3__67[[#This Row],[Sale Price]]-V3__67[[#This Row],[Estimated Value]])/V3__67[[#This Row],[Estimated Value]])</f>
        <v>-1.6864554185888225E-2</v>
      </c>
      <c r="P1582" t="str">
        <f t="shared" si="24"/>
        <v>Below Estimate</v>
      </c>
    </row>
    <row r="1583" spans="1:16" x14ac:dyDescent="0.3">
      <c r="A1583" s="1">
        <v>41411</v>
      </c>
      <c r="B1583">
        <v>2013</v>
      </c>
      <c r="C1583" t="s">
        <v>30</v>
      </c>
      <c r="D1583">
        <v>307090</v>
      </c>
      <c r="E1583">
        <v>337500</v>
      </c>
      <c r="F1583" t="s">
        <v>13</v>
      </c>
      <c r="G1583" t="s">
        <v>14</v>
      </c>
      <c r="H1583">
        <v>3</v>
      </c>
      <c r="I1583">
        <v>3</v>
      </c>
      <c r="J1583">
        <v>1050</v>
      </c>
      <c r="K1583">
        <v>1.0203329999999999</v>
      </c>
      <c r="L1583" t="s">
        <v>25</v>
      </c>
      <c r="M1583">
        <f>V3__67[[#This Row],[Sale Price]]/V3__67[[#This Row],[carpet_area]]</f>
        <v>321.42857142857144</v>
      </c>
      <c r="N1583">
        <f>IF(OR(V3__67[[#This Row],[Estimated Value]]="",V3__67[[#This Row],[Estimated Value]]=0),"",V3__67[[#This Row],[Sale Price]]-V3__67[[#This Row],[Estimated Value]])</f>
        <v>30410</v>
      </c>
      <c r="O1583">
        <f>IF(OR(V3__67[[#This Row],[Estimated Value]]="",V3__67[[#This Row],[Estimated Value]]=0),"",(V3__67[[#This Row],[Sale Price]]-V3__67[[#This Row],[Estimated Value]])/V3__67[[#This Row],[Estimated Value]])</f>
        <v>9.9026344068514113E-2</v>
      </c>
      <c r="P1583" t="str">
        <f t="shared" si="24"/>
        <v>Above Estimate</v>
      </c>
    </row>
    <row r="1584" spans="1:16" x14ac:dyDescent="0.3">
      <c r="A1584" s="1">
        <v>41412</v>
      </c>
      <c r="B1584">
        <v>2013</v>
      </c>
      <c r="C1584" t="s">
        <v>29</v>
      </c>
      <c r="D1584">
        <v>261200</v>
      </c>
      <c r="E1584">
        <v>85000</v>
      </c>
      <c r="F1584" t="s">
        <v>13</v>
      </c>
      <c r="G1584" t="s">
        <v>14</v>
      </c>
      <c r="H1584">
        <v>3</v>
      </c>
      <c r="I1584">
        <v>2</v>
      </c>
      <c r="J1584">
        <v>1056</v>
      </c>
      <c r="K1584">
        <v>1.0203329999999999</v>
      </c>
      <c r="L1584" t="s">
        <v>16</v>
      </c>
      <c r="M1584">
        <f>V3__67[[#This Row],[Sale Price]]/V3__67[[#This Row],[carpet_area]]</f>
        <v>80.492424242424249</v>
      </c>
      <c r="N1584">
        <f>IF(OR(V3__67[[#This Row],[Estimated Value]]="",V3__67[[#This Row],[Estimated Value]]=0),"",V3__67[[#This Row],[Sale Price]]-V3__67[[#This Row],[Estimated Value]])</f>
        <v>-176200</v>
      </c>
      <c r="O1584">
        <f>IF(OR(V3__67[[#This Row],[Estimated Value]]="",V3__67[[#This Row],[Estimated Value]]=0),"",(V3__67[[#This Row],[Sale Price]]-V3__67[[#This Row],[Estimated Value]])/V3__67[[#This Row],[Estimated Value]])</f>
        <v>-0.67457886676875956</v>
      </c>
      <c r="P1584" t="str">
        <f t="shared" si="24"/>
        <v>Below Estimate</v>
      </c>
    </row>
    <row r="1585" spans="1:16" x14ac:dyDescent="0.3">
      <c r="A1585" s="1">
        <v>41412</v>
      </c>
      <c r="B1585">
        <v>2013</v>
      </c>
      <c r="C1585" t="s">
        <v>30</v>
      </c>
      <c r="D1585">
        <v>455040</v>
      </c>
      <c r="E1585">
        <v>615000</v>
      </c>
      <c r="F1585" t="s">
        <v>13</v>
      </c>
      <c r="G1585" t="s">
        <v>14</v>
      </c>
      <c r="H1585">
        <v>3</v>
      </c>
      <c r="I1585">
        <v>2</v>
      </c>
      <c r="J1585">
        <v>924</v>
      </c>
      <c r="K1585">
        <v>1.0203329999999999</v>
      </c>
      <c r="L1585" t="s">
        <v>25</v>
      </c>
      <c r="M1585">
        <f>V3__67[[#This Row],[Sale Price]]/V3__67[[#This Row],[carpet_area]]</f>
        <v>665.58441558441564</v>
      </c>
      <c r="N1585">
        <f>IF(OR(V3__67[[#This Row],[Estimated Value]]="",V3__67[[#This Row],[Estimated Value]]=0),"",V3__67[[#This Row],[Sale Price]]-V3__67[[#This Row],[Estimated Value]])</f>
        <v>159960</v>
      </c>
      <c r="O1585">
        <f>IF(OR(V3__67[[#This Row],[Estimated Value]]="",V3__67[[#This Row],[Estimated Value]]=0),"",(V3__67[[#This Row],[Sale Price]]-V3__67[[#This Row],[Estimated Value]])/V3__67[[#This Row],[Estimated Value]])</f>
        <v>0.35152953586497893</v>
      </c>
      <c r="P1585" t="str">
        <f t="shared" si="24"/>
        <v>Above Estimate</v>
      </c>
    </row>
    <row r="1586" spans="1:16" x14ac:dyDescent="0.3">
      <c r="A1586" s="1">
        <v>41414</v>
      </c>
      <c r="B1586">
        <v>2013</v>
      </c>
      <c r="C1586" t="s">
        <v>12</v>
      </c>
      <c r="D1586">
        <v>132840</v>
      </c>
      <c r="E1586">
        <v>140000</v>
      </c>
      <c r="F1586" t="s">
        <v>13</v>
      </c>
      <c r="G1586" t="s">
        <v>14</v>
      </c>
      <c r="H1586">
        <v>3</v>
      </c>
      <c r="I1586">
        <v>1</v>
      </c>
      <c r="J1586">
        <v>1038</v>
      </c>
      <c r="K1586">
        <v>1.0203329999999999</v>
      </c>
      <c r="L1586" t="s">
        <v>22</v>
      </c>
      <c r="M1586">
        <f>V3__67[[#This Row],[Sale Price]]/V3__67[[#This Row],[carpet_area]]</f>
        <v>134.8747591522158</v>
      </c>
      <c r="N1586">
        <f>IF(OR(V3__67[[#This Row],[Estimated Value]]="",V3__67[[#This Row],[Estimated Value]]=0),"",V3__67[[#This Row],[Sale Price]]-V3__67[[#This Row],[Estimated Value]])</f>
        <v>7160</v>
      </c>
      <c r="O1586">
        <f>IF(OR(V3__67[[#This Row],[Estimated Value]]="",V3__67[[#This Row],[Estimated Value]]=0),"",(V3__67[[#This Row],[Sale Price]]-V3__67[[#This Row],[Estimated Value]])/V3__67[[#This Row],[Estimated Value]])</f>
        <v>5.3899427883167719E-2</v>
      </c>
      <c r="P1586" t="str">
        <f t="shared" si="24"/>
        <v>Above Estimate</v>
      </c>
    </row>
    <row r="1587" spans="1:16" x14ac:dyDescent="0.3">
      <c r="A1587" s="1">
        <v>41417</v>
      </c>
      <c r="B1587">
        <v>2013</v>
      </c>
      <c r="C1587" t="s">
        <v>12</v>
      </c>
      <c r="D1587">
        <v>111580</v>
      </c>
      <c r="E1587">
        <v>55000</v>
      </c>
      <c r="F1587" t="s">
        <v>13</v>
      </c>
      <c r="G1587" t="s">
        <v>14</v>
      </c>
      <c r="H1587">
        <v>3</v>
      </c>
      <c r="I1587">
        <v>2</v>
      </c>
      <c r="J1587">
        <v>990</v>
      </c>
      <c r="K1587">
        <v>1.0203329999999999</v>
      </c>
      <c r="L1587" t="s">
        <v>15</v>
      </c>
      <c r="M1587">
        <f>V3__67[[#This Row],[Sale Price]]/V3__67[[#This Row],[carpet_area]]</f>
        <v>55.555555555555557</v>
      </c>
      <c r="N1587">
        <f>IF(OR(V3__67[[#This Row],[Estimated Value]]="",V3__67[[#This Row],[Estimated Value]]=0),"",V3__67[[#This Row],[Sale Price]]-V3__67[[#This Row],[Estimated Value]])</f>
        <v>-56580</v>
      </c>
      <c r="O1587">
        <f>IF(OR(V3__67[[#This Row],[Estimated Value]]="",V3__67[[#This Row],[Estimated Value]]=0),"",(V3__67[[#This Row],[Sale Price]]-V3__67[[#This Row],[Estimated Value]])/V3__67[[#This Row],[Estimated Value]])</f>
        <v>-0.50708012188564255</v>
      </c>
      <c r="P1587" t="str">
        <f t="shared" si="24"/>
        <v>Below Estimate</v>
      </c>
    </row>
    <row r="1588" spans="1:16" x14ac:dyDescent="0.3">
      <c r="A1588" s="1">
        <v>41417</v>
      </c>
      <c r="B1588">
        <v>2013</v>
      </c>
      <c r="C1588" t="s">
        <v>17</v>
      </c>
      <c r="D1588">
        <v>259700</v>
      </c>
      <c r="E1588">
        <v>98000</v>
      </c>
      <c r="F1588" t="s">
        <v>27</v>
      </c>
      <c r="G1588" t="s">
        <v>28</v>
      </c>
      <c r="H1588">
        <v>8</v>
      </c>
      <c r="I1588">
        <v>7</v>
      </c>
      <c r="J1588">
        <v>2419</v>
      </c>
      <c r="K1588">
        <v>1.0203329999999999</v>
      </c>
      <c r="L1588" t="s">
        <v>22</v>
      </c>
      <c r="M1588">
        <f>V3__67[[#This Row],[Sale Price]]/V3__67[[#This Row],[carpet_area]]</f>
        <v>40.512608515915666</v>
      </c>
      <c r="N1588">
        <f>IF(OR(V3__67[[#This Row],[Estimated Value]]="",V3__67[[#This Row],[Estimated Value]]=0),"",V3__67[[#This Row],[Sale Price]]-V3__67[[#This Row],[Estimated Value]])</f>
        <v>-161700</v>
      </c>
      <c r="O1588">
        <f>IF(OR(V3__67[[#This Row],[Estimated Value]]="",V3__67[[#This Row],[Estimated Value]]=0),"",(V3__67[[#This Row],[Sale Price]]-V3__67[[#This Row],[Estimated Value]])/V3__67[[#This Row],[Estimated Value]])</f>
        <v>-0.62264150943396224</v>
      </c>
      <c r="P1588" t="str">
        <f t="shared" si="24"/>
        <v>Below Estimate</v>
      </c>
    </row>
    <row r="1589" spans="1:16" x14ac:dyDescent="0.3">
      <c r="A1589" s="1">
        <v>41418</v>
      </c>
      <c r="B1589">
        <v>2013</v>
      </c>
      <c r="C1589" t="s">
        <v>12</v>
      </c>
      <c r="D1589">
        <v>211610</v>
      </c>
      <c r="E1589">
        <v>159900</v>
      </c>
      <c r="F1589" t="s">
        <v>13</v>
      </c>
      <c r="G1589" t="s">
        <v>14</v>
      </c>
      <c r="H1589">
        <v>3</v>
      </c>
      <c r="I1589">
        <v>2</v>
      </c>
      <c r="J1589">
        <v>1004</v>
      </c>
      <c r="K1589">
        <v>1.0203329999999999</v>
      </c>
      <c r="L1589" t="s">
        <v>15</v>
      </c>
      <c r="M1589">
        <f>V3__67[[#This Row],[Sale Price]]/V3__67[[#This Row],[carpet_area]]</f>
        <v>159.26294820717132</v>
      </c>
      <c r="N1589">
        <f>IF(OR(V3__67[[#This Row],[Estimated Value]]="",V3__67[[#This Row],[Estimated Value]]=0),"",V3__67[[#This Row],[Sale Price]]-V3__67[[#This Row],[Estimated Value]])</f>
        <v>-51710</v>
      </c>
      <c r="O1589">
        <f>IF(OR(V3__67[[#This Row],[Estimated Value]]="",V3__67[[#This Row],[Estimated Value]]=0),"",(V3__67[[#This Row],[Sale Price]]-V3__67[[#This Row],[Estimated Value]])/V3__67[[#This Row],[Estimated Value]])</f>
        <v>-0.24436463305136807</v>
      </c>
      <c r="P1589" t="str">
        <f t="shared" si="24"/>
        <v>Below Estimate</v>
      </c>
    </row>
    <row r="1590" spans="1:16" x14ac:dyDescent="0.3">
      <c r="A1590" s="1">
        <v>41420</v>
      </c>
      <c r="B1590">
        <v>2013</v>
      </c>
      <c r="C1590" t="s">
        <v>29</v>
      </c>
      <c r="D1590">
        <v>192200</v>
      </c>
      <c r="E1590">
        <v>291000</v>
      </c>
      <c r="F1590" t="s">
        <v>13</v>
      </c>
      <c r="G1590" t="s">
        <v>14</v>
      </c>
      <c r="H1590">
        <v>3</v>
      </c>
      <c r="I1590">
        <v>2</v>
      </c>
      <c r="J1590">
        <v>1024</v>
      </c>
      <c r="K1590">
        <v>1.0203329999999999</v>
      </c>
      <c r="L1590" t="s">
        <v>25</v>
      </c>
      <c r="M1590">
        <f>V3__67[[#This Row],[Sale Price]]/V3__67[[#This Row],[carpet_area]]</f>
        <v>284.1796875</v>
      </c>
      <c r="N1590">
        <f>IF(OR(V3__67[[#This Row],[Estimated Value]]="",V3__67[[#This Row],[Estimated Value]]=0),"",V3__67[[#This Row],[Sale Price]]-V3__67[[#This Row],[Estimated Value]])</f>
        <v>98800</v>
      </c>
      <c r="O1590">
        <f>IF(OR(V3__67[[#This Row],[Estimated Value]]="",V3__67[[#This Row],[Estimated Value]]=0),"",(V3__67[[#This Row],[Sale Price]]-V3__67[[#This Row],[Estimated Value]])/V3__67[[#This Row],[Estimated Value]])</f>
        <v>0.51404786680541104</v>
      </c>
      <c r="P1590" t="str">
        <f t="shared" si="24"/>
        <v>Above Estimate</v>
      </c>
    </row>
    <row r="1591" spans="1:16" x14ac:dyDescent="0.3">
      <c r="A1591" s="1">
        <v>41421</v>
      </c>
      <c r="B1591">
        <v>2013</v>
      </c>
      <c r="C1591" t="s">
        <v>12</v>
      </c>
      <c r="D1591">
        <v>85850</v>
      </c>
      <c r="E1591">
        <v>60000</v>
      </c>
      <c r="F1591" t="s">
        <v>13</v>
      </c>
      <c r="G1591" t="s">
        <v>14</v>
      </c>
      <c r="H1591">
        <v>3</v>
      </c>
      <c r="I1591">
        <v>2</v>
      </c>
      <c r="J1591">
        <v>1082</v>
      </c>
      <c r="K1591">
        <v>1.0203329999999999</v>
      </c>
      <c r="L1591" t="s">
        <v>16</v>
      </c>
      <c r="M1591">
        <f>V3__67[[#This Row],[Sale Price]]/V3__67[[#This Row],[carpet_area]]</f>
        <v>55.452865064695011</v>
      </c>
      <c r="N1591">
        <f>IF(OR(V3__67[[#This Row],[Estimated Value]]="",V3__67[[#This Row],[Estimated Value]]=0),"",V3__67[[#This Row],[Sale Price]]-V3__67[[#This Row],[Estimated Value]])</f>
        <v>-25850</v>
      </c>
      <c r="O1591">
        <f>IF(OR(V3__67[[#This Row],[Estimated Value]]="",V3__67[[#This Row],[Estimated Value]]=0),"",(V3__67[[#This Row],[Sale Price]]-V3__67[[#This Row],[Estimated Value]])/V3__67[[#This Row],[Estimated Value]])</f>
        <v>-0.30110658124635992</v>
      </c>
      <c r="P1591" t="str">
        <f t="shared" si="24"/>
        <v>Below Estimate</v>
      </c>
    </row>
    <row r="1592" spans="1:16" x14ac:dyDescent="0.3">
      <c r="A1592" s="1">
        <v>41421</v>
      </c>
      <c r="B1592">
        <v>2013</v>
      </c>
      <c r="C1592" t="s">
        <v>12</v>
      </c>
      <c r="D1592">
        <v>150970</v>
      </c>
      <c r="E1592">
        <v>135000</v>
      </c>
      <c r="F1592" t="s">
        <v>13</v>
      </c>
      <c r="G1592" t="s">
        <v>14</v>
      </c>
      <c r="H1592">
        <v>3</v>
      </c>
      <c r="I1592">
        <v>1</v>
      </c>
      <c r="J1592">
        <v>1011</v>
      </c>
      <c r="K1592">
        <v>1.0203329999999999</v>
      </c>
      <c r="L1592" t="s">
        <v>25</v>
      </c>
      <c r="M1592">
        <f>V3__67[[#This Row],[Sale Price]]/V3__67[[#This Row],[carpet_area]]</f>
        <v>133.53115727002967</v>
      </c>
      <c r="N1592">
        <f>IF(OR(V3__67[[#This Row],[Estimated Value]]="",V3__67[[#This Row],[Estimated Value]]=0),"",V3__67[[#This Row],[Sale Price]]-V3__67[[#This Row],[Estimated Value]])</f>
        <v>-15970</v>
      </c>
      <c r="O1592">
        <f>IF(OR(V3__67[[#This Row],[Estimated Value]]="",V3__67[[#This Row],[Estimated Value]]=0),"",(V3__67[[#This Row],[Sale Price]]-V3__67[[#This Row],[Estimated Value]])/V3__67[[#This Row],[Estimated Value]])</f>
        <v>-0.10578260581572498</v>
      </c>
      <c r="P1592" t="str">
        <f t="shared" si="24"/>
        <v>Below Estimate</v>
      </c>
    </row>
    <row r="1593" spans="1:16" x14ac:dyDescent="0.3">
      <c r="A1593" s="1">
        <v>41421</v>
      </c>
      <c r="B1593">
        <v>2013</v>
      </c>
      <c r="C1593" t="s">
        <v>30</v>
      </c>
      <c r="D1593">
        <v>366860</v>
      </c>
      <c r="E1593">
        <v>555000</v>
      </c>
      <c r="F1593" t="s">
        <v>13</v>
      </c>
      <c r="G1593" t="s">
        <v>14</v>
      </c>
      <c r="H1593">
        <v>3</v>
      </c>
      <c r="I1593">
        <v>2</v>
      </c>
      <c r="J1593">
        <v>916</v>
      </c>
      <c r="K1593">
        <v>1.0203329999999999</v>
      </c>
      <c r="L1593" t="s">
        <v>25</v>
      </c>
      <c r="M1593">
        <f>V3__67[[#This Row],[Sale Price]]/V3__67[[#This Row],[carpet_area]]</f>
        <v>605.89519650655018</v>
      </c>
      <c r="N1593">
        <f>IF(OR(V3__67[[#This Row],[Estimated Value]]="",V3__67[[#This Row],[Estimated Value]]=0),"",V3__67[[#This Row],[Sale Price]]-V3__67[[#This Row],[Estimated Value]])</f>
        <v>188140</v>
      </c>
      <c r="O1593">
        <f>IF(OR(V3__67[[#This Row],[Estimated Value]]="",V3__67[[#This Row],[Estimated Value]]=0),"",(V3__67[[#This Row],[Sale Price]]-V3__67[[#This Row],[Estimated Value]])/V3__67[[#This Row],[Estimated Value]])</f>
        <v>0.51283868505696995</v>
      </c>
      <c r="P1593" t="str">
        <f t="shared" si="24"/>
        <v>Above Estimate</v>
      </c>
    </row>
    <row r="1594" spans="1:16" x14ac:dyDescent="0.3">
      <c r="A1594" s="1">
        <v>41425</v>
      </c>
      <c r="B1594">
        <v>2013</v>
      </c>
      <c r="C1594" t="s">
        <v>17</v>
      </c>
      <c r="D1594">
        <v>192260</v>
      </c>
      <c r="E1594">
        <v>235000</v>
      </c>
      <c r="F1594" t="s">
        <v>13</v>
      </c>
      <c r="G1594" t="s">
        <v>14</v>
      </c>
      <c r="H1594">
        <v>3</v>
      </c>
      <c r="I1594">
        <v>1</v>
      </c>
      <c r="J1594">
        <v>1033</v>
      </c>
      <c r="K1594">
        <v>1.0203329999999999</v>
      </c>
      <c r="L1594" t="s">
        <v>25</v>
      </c>
      <c r="M1594">
        <f>V3__67[[#This Row],[Sale Price]]/V3__67[[#This Row],[carpet_area]]</f>
        <v>227.49273959341724</v>
      </c>
      <c r="N1594">
        <f>IF(OR(V3__67[[#This Row],[Estimated Value]]="",V3__67[[#This Row],[Estimated Value]]=0),"",V3__67[[#This Row],[Sale Price]]-V3__67[[#This Row],[Estimated Value]])</f>
        <v>42740</v>
      </c>
      <c r="O1594">
        <f>IF(OR(V3__67[[#This Row],[Estimated Value]]="",V3__67[[#This Row],[Estimated Value]]=0),"",(V3__67[[#This Row],[Sale Price]]-V3__67[[#This Row],[Estimated Value]])/V3__67[[#This Row],[Estimated Value]])</f>
        <v>0.22230313117653178</v>
      </c>
      <c r="P1594" t="str">
        <f t="shared" si="24"/>
        <v>Above Estimate</v>
      </c>
    </row>
    <row r="1595" spans="1:16" x14ac:dyDescent="0.3">
      <c r="A1595" s="1">
        <v>41425</v>
      </c>
      <c r="B1595">
        <v>2013</v>
      </c>
      <c r="C1595" t="s">
        <v>17</v>
      </c>
      <c r="D1595">
        <v>142230</v>
      </c>
      <c r="E1595">
        <v>155000</v>
      </c>
      <c r="F1595" t="s">
        <v>13</v>
      </c>
      <c r="G1595" t="s">
        <v>14</v>
      </c>
      <c r="H1595">
        <v>3</v>
      </c>
      <c r="I1595">
        <v>2</v>
      </c>
      <c r="J1595">
        <v>933</v>
      </c>
      <c r="K1595">
        <v>1.0203329999999999</v>
      </c>
      <c r="L1595" t="s">
        <v>22</v>
      </c>
      <c r="M1595">
        <f>V3__67[[#This Row],[Sale Price]]/V3__67[[#This Row],[carpet_area]]</f>
        <v>166.13076098606646</v>
      </c>
      <c r="N1595">
        <f>IF(OR(V3__67[[#This Row],[Estimated Value]]="",V3__67[[#This Row],[Estimated Value]]=0),"",V3__67[[#This Row],[Sale Price]]-V3__67[[#This Row],[Estimated Value]])</f>
        <v>12770</v>
      </c>
      <c r="O1595">
        <f>IF(OR(V3__67[[#This Row],[Estimated Value]]="",V3__67[[#This Row],[Estimated Value]]=0),"",(V3__67[[#This Row],[Sale Price]]-V3__67[[#This Row],[Estimated Value]])/V3__67[[#This Row],[Estimated Value]])</f>
        <v>8.978415242916403E-2</v>
      </c>
      <c r="P1595" t="str">
        <f t="shared" si="24"/>
        <v>Above Estimate</v>
      </c>
    </row>
    <row r="1596" spans="1:16" x14ac:dyDescent="0.3">
      <c r="A1596" s="1">
        <v>41427</v>
      </c>
      <c r="B1596">
        <v>2013</v>
      </c>
      <c r="C1596" t="s">
        <v>30</v>
      </c>
      <c r="D1596">
        <v>391050</v>
      </c>
      <c r="E1596">
        <v>345000</v>
      </c>
      <c r="F1596" t="s">
        <v>13</v>
      </c>
      <c r="G1596" t="s">
        <v>14</v>
      </c>
      <c r="H1596">
        <v>3</v>
      </c>
      <c r="I1596">
        <v>2</v>
      </c>
      <c r="J1596">
        <v>1100</v>
      </c>
      <c r="K1596">
        <v>1.0203329999999999</v>
      </c>
      <c r="L1596" t="s">
        <v>16</v>
      </c>
      <c r="M1596">
        <f>V3__67[[#This Row],[Sale Price]]/V3__67[[#This Row],[carpet_area]]</f>
        <v>313.63636363636363</v>
      </c>
      <c r="N1596">
        <f>IF(OR(V3__67[[#This Row],[Estimated Value]]="",V3__67[[#This Row],[Estimated Value]]=0),"",V3__67[[#This Row],[Sale Price]]-V3__67[[#This Row],[Estimated Value]])</f>
        <v>-46050</v>
      </c>
      <c r="O1596">
        <f>IF(OR(V3__67[[#This Row],[Estimated Value]]="",V3__67[[#This Row],[Estimated Value]]=0),"",(V3__67[[#This Row],[Sale Price]]-V3__67[[#This Row],[Estimated Value]])/V3__67[[#This Row],[Estimated Value]])</f>
        <v>-0.11775987725354814</v>
      </c>
      <c r="P1596" t="str">
        <f t="shared" si="24"/>
        <v>Below Estimate</v>
      </c>
    </row>
    <row r="1597" spans="1:16" x14ac:dyDescent="0.3">
      <c r="A1597" s="1">
        <v>41431</v>
      </c>
      <c r="B1597">
        <v>2013</v>
      </c>
      <c r="C1597" t="s">
        <v>29</v>
      </c>
      <c r="D1597">
        <v>260300</v>
      </c>
      <c r="E1597">
        <v>390000</v>
      </c>
      <c r="F1597" t="s">
        <v>13</v>
      </c>
      <c r="G1597" t="s">
        <v>14</v>
      </c>
      <c r="H1597">
        <v>3</v>
      </c>
      <c r="I1597">
        <v>2</v>
      </c>
      <c r="J1597">
        <v>1009</v>
      </c>
      <c r="K1597">
        <v>1.0203329999999999</v>
      </c>
      <c r="L1597" t="s">
        <v>16</v>
      </c>
      <c r="M1597">
        <f>V3__67[[#This Row],[Sale Price]]/V3__67[[#This Row],[carpet_area]]</f>
        <v>386.52130822596632</v>
      </c>
      <c r="N1597">
        <f>IF(OR(V3__67[[#This Row],[Estimated Value]]="",V3__67[[#This Row],[Estimated Value]]=0),"",V3__67[[#This Row],[Sale Price]]-V3__67[[#This Row],[Estimated Value]])</f>
        <v>129700</v>
      </c>
      <c r="O1597">
        <f>IF(OR(V3__67[[#This Row],[Estimated Value]]="",V3__67[[#This Row],[Estimated Value]]=0),"",(V3__67[[#This Row],[Sale Price]]-V3__67[[#This Row],[Estimated Value]])/V3__67[[#This Row],[Estimated Value]])</f>
        <v>0.49827122550902803</v>
      </c>
      <c r="P1597" t="str">
        <f t="shared" si="24"/>
        <v>Above Estimate</v>
      </c>
    </row>
    <row r="1598" spans="1:16" x14ac:dyDescent="0.3">
      <c r="A1598" s="1">
        <v>41431</v>
      </c>
      <c r="B1598">
        <v>2013</v>
      </c>
      <c r="C1598" t="s">
        <v>29</v>
      </c>
      <c r="D1598">
        <v>312900</v>
      </c>
      <c r="E1598">
        <v>412000</v>
      </c>
      <c r="F1598" t="s">
        <v>13</v>
      </c>
      <c r="G1598" t="s">
        <v>14</v>
      </c>
      <c r="H1598">
        <v>3</v>
      </c>
      <c r="I1598">
        <v>3</v>
      </c>
      <c r="J1598">
        <v>1020</v>
      </c>
      <c r="K1598">
        <v>1.0203329999999999</v>
      </c>
      <c r="L1598" t="s">
        <v>22</v>
      </c>
      <c r="M1598">
        <f>V3__67[[#This Row],[Sale Price]]/V3__67[[#This Row],[carpet_area]]</f>
        <v>403.92156862745099</v>
      </c>
      <c r="N1598">
        <f>IF(OR(V3__67[[#This Row],[Estimated Value]]="",V3__67[[#This Row],[Estimated Value]]=0),"",V3__67[[#This Row],[Sale Price]]-V3__67[[#This Row],[Estimated Value]])</f>
        <v>99100</v>
      </c>
      <c r="O1598">
        <f>IF(OR(V3__67[[#This Row],[Estimated Value]]="",V3__67[[#This Row],[Estimated Value]]=0),"",(V3__67[[#This Row],[Sale Price]]-V3__67[[#This Row],[Estimated Value]])/V3__67[[#This Row],[Estimated Value]])</f>
        <v>0.31671460530520934</v>
      </c>
      <c r="P1598" t="str">
        <f t="shared" si="24"/>
        <v>Above Estimate</v>
      </c>
    </row>
    <row r="1599" spans="1:16" x14ac:dyDescent="0.3">
      <c r="A1599" s="1">
        <v>41431</v>
      </c>
      <c r="B1599">
        <v>2013</v>
      </c>
      <c r="C1599" t="s">
        <v>17</v>
      </c>
      <c r="D1599">
        <v>138440</v>
      </c>
      <c r="E1599">
        <v>120000</v>
      </c>
      <c r="F1599" t="s">
        <v>23</v>
      </c>
      <c r="G1599" t="s">
        <v>24</v>
      </c>
      <c r="H1599">
        <v>6</v>
      </c>
      <c r="I1599">
        <v>5</v>
      </c>
      <c r="J1599">
        <v>1903</v>
      </c>
      <c r="K1599">
        <v>1.0203329999999999</v>
      </c>
      <c r="L1599" t="s">
        <v>25</v>
      </c>
      <c r="M1599">
        <f>V3__67[[#This Row],[Sale Price]]/V3__67[[#This Row],[carpet_area]]</f>
        <v>63.058328954282715</v>
      </c>
      <c r="N1599">
        <f>IF(OR(V3__67[[#This Row],[Estimated Value]]="",V3__67[[#This Row],[Estimated Value]]=0),"",V3__67[[#This Row],[Sale Price]]-V3__67[[#This Row],[Estimated Value]])</f>
        <v>-18440</v>
      </c>
      <c r="O1599">
        <f>IF(OR(V3__67[[#This Row],[Estimated Value]]="",V3__67[[#This Row],[Estimated Value]]=0),"",(V3__67[[#This Row],[Sale Price]]-V3__67[[#This Row],[Estimated Value]])/V3__67[[#This Row],[Estimated Value]])</f>
        <v>-0.13319849754406241</v>
      </c>
      <c r="P1599" t="str">
        <f t="shared" si="24"/>
        <v>Below Estimate</v>
      </c>
    </row>
    <row r="1600" spans="1:16" x14ac:dyDescent="0.3">
      <c r="A1600" s="1">
        <v>41431</v>
      </c>
      <c r="B1600">
        <v>2013</v>
      </c>
      <c r="C1600" t="s">
        <v>12</v>
      </c>
      <c r="D1600">
        <v>128640</v>
      </c>
      <c r="E1600">
        <v>82000</v>
      </c>
      <c r="F1600" t="s">
        <v>19</v>
      </c>
      <c r="G1600" t="s">
        <v>20</v>
      </c>
      <c r="H1600">
        <v>4</v>
      </c>
      <c r="I1600">
        <v>4</v>
      </c>
      <c r="J1600">
        <v>1421</v>
      </c>
      <c r="K1600">
        <v>1.0203329999999999</v>
      </c>
      <c r="L1600" t="s">
        <v>22</v>
      </c>
      <c r="M1600">
        <f>V3__67[[#This Row],[Sale Price]]/V3__67[[#This Row],[carpet_area]]</f>
        <v>57.705840957072482</v>
      </c>
      <c r="N1600">
        <f>IF(OR(V3__67[[#This Row],[Estimated Value]]="",V3__67[[#This Row],[Estimated Value]]=0),"",V3__67[[#This Row],[Sale Price]]-V3__67[[#This Row],[Estimated Value]])</f>
        <v>-46640</v>
      </c>
      <c r="O1600">
        <f>IF(OR(V3__67[[#This Row],[Estimated Value]]="",V3__67[[#This Row],[Estimated Value]]=0),"",(V3__67[[#This Row],[Sale Price]]-V3__67[[#This Row],[Estimated Value]])/V3__67[[#This Row],[Estimated Value]])</f>
        <v>-0.36256218905472637</v>
      </c>
      <c r="P1600" t="str">
        <f t="shared" si="24"/>
        <v>Below Estimate</v>
      </c>
    </row>
    <row r="1601" spans="1:16" x14ac:dyDescent="0.3">
      <c r="A1601" s="1">
        <v>41432</v>
      </c>
      <c r="B1601">
        <v>2013</v>
      </c>
      <c r="C1601" t="s">
        <v>12</v>
      </c>
      <c r="D1601">
        <v>84370</v>
      </c>
      <c r="E1601">
        <v>30000</v>
      </c>
      <c r="F1601" t="s">
        <v>13</v>
      </c>
      <c r="G1601" t="s">
        <v>14</v>
      </c>
      <c r="H1601">
        <v>3</v>
      </c>
      <c r="I1601">
        <v>3</v>
      </c>
      <c r="J1601">
        <v>1010</v>
      </c>
      <c r="K1601">
        <v>1.0203329999999999</v>
      </c>
      <c r="L1601" t="s">
        <v>15</v>
      </c>
      <c r="M1601">
        <f>V3__67[[#This Row],[Sale Price]]/V3__67[[#This Row],[carpet_area]]</f>
        <v>29.702970297029704</v>
      </c>
      <c r="N1601">
        <f>IF(OR(V3__67[[#This Row],[Estimated Value]]="",V3__67[[#This Row],[Estimated Value]]=0),"",V3__67[[#This Row],[Sale Price]]-V3__67[[#This Row],[Estimated Value]])</f>
        <v>-54370</v>
      </c>
      <c r="O1601">
        <f>IF(OR(V3__67[[#This Row],[Estimated Value]]="",V3__67[[#This Row],[Estimated Value]]=0),"",(V3__67[[#This Row],[Sale Price]]-V3__67[[#This Row],[Estimated Value]])/V3__67[[#This Row],[Estimated Value]])</f>
        <v>-0.64442337323693255</v>
      </c>
      <c r="P1601" t="str">
        <f t="shared" si="24"/>
        <v>Below Estimate</v>
      </c>
    </row>
    <row r="1602" spans="1:16" x14ac:dyDescent="0.3">
      <c r="A1602" s="1">
        <v>41432</v>
      </c>
      <c r="B1602">
        <v>2013</v>
      </c>
      <c r="C1602" t="s">
        <v>17</v>
      </c>
      <c r="D1602">
        <v>171670</v>
      </c>
      <c r="E1602">
        <v>100000</v>
      </c>
      <c r="F1602" t="s">
        <v>23</v>
      </c>
      <c r="G1602" t="s">
        <v>24</v>
      </c>
      <c r="H1602">
        <v>6</v>
      </c>
      <c r="I1602">
        <v>6</v>
      </c>
      <c r="J1602">
        <v>2054</v>
      </c>
      <c r="K1602">
        <v>1.0203329999999999</v>
      </c>
      <c r="L1602" t="s">
        <v>22</v>
      </c>
      <c r="M1602">
        <f>V3__67[[#This Row],[Sale Price]]/V3__67[[#This Row],[carpet_area]]</f>
        <v>48.685491723466406</v>
      </c>
      <c r="N1602">
        <f>IF(OR(V3__67[[#This Row],[Estimated Value]]="",V3__67[[#This Row],[Estimated Value]]=0),"",V3__67[[#This Row],[Sale Price]]-V3__67[[#This Row],[Estimated Value]])</f>
        <v>-71670</v>
      </c>
      <c r="O1602">
        <f>IF(OR(V3__67[[#This Row],[Estimated Value]]="",V3__67[[#This Row],[Estimated Value]]=0),"",(V3__67[[#This Row],[Sale Price]]-V3__67[[#This Row],[Estimated Value]])/V3__67[[#This Row],[Estimated Value]])</f>
        <v>-0.41748703908661966</v>
      </c>
      <c r="P1602" t="str">
        <f t="shared" ref="P1602:P1665" si="25">IF(N1602="","No Estimate",IF(N1602&gt;0,"Above Estimate",IF(N1602&lt;0,"Below Estimate","At Estimate")))</f>
        <v>Below Estimate</v>
      </c>
    </row>
    <row r="1603" spans="1:16" x14ac:dyDescent="0.3">
      <c r="A1603" s="1">
        <v>41435</v>
      </c>
      <c r="B1603">
        <v>2013</v>
      </c>
      <c r="C1603" t="s">
        <v>12</v>
      </c>
      <c r="D1603">
        <v>129640</v>
      </c>
      <c r="E1603">
        <v>17000</v>
      </c>
      <c r="F1603" t="s">
        <v>27</v>
      </c>
      <c r="G1603" t="s">
        <v>28</v>
      </c>
      <c r="H1603">
        <v>8</v>
      </c>
      <c r="I1603">
        <v>8</v>
      </c>
      <c r="J1603">
        <v>2492</v>
      </c>
      <c r="K1603">
        <v>1.0203329999999999</v>
      </c>
      <c r="L1603" t="s">
        <v>25</v>
      </c>
      <c r="M1603">
        <f>V3__67[[#This Row],[Sale Price]]/V3__67[[#This Row],[carpet_area]]</f>
        <v>6.8218298555377208</v>
      </c>
      <c r="N1603">
        <f>IF(OR(V3__67[[#This Row],[Estimated Value]]="",V3__67[[#This Row],[Estimated Value]]=0),"",V3__67[[#This Row],[Sale Price]]-V3__67[[#This Row],[Estimated Value]])</f>
        <v>-112640</v>
      </c>
      <c r="O1603">
        <f>IF(OR(V3__67[[#This Row],[Estimated Value]]="",V3__67[[#This Row],[Estimated Value]]=0),"",(V3__67[[#This Row],[Sale Price]]-V3__67[[#This Row],[Estimated Value]])/V3__67[[#This Row],[Estimated Value]])</f>
        <v>-0.86886763344646711</v>
      </c>
      <c r="P1603" t="str">
        <f t="shared" si="25"/>
        <v>Below Estimate</v>
      </c>
    </row>
    <row r="1604" spans="1:16" x14ac:dyDescent="0.3">
      <c r="A1604" s="1">
        <v>41438</v>
      </c>
      <c r="B1604">
        <v>2013</v>
      </c>
      <c r="C1604" t="s">
        <v>17</v>
      </c>
      <c r="D1604">
        <v>121240</v>
      </c>
      <c r="E1604">
        <v>95000</v>
      </c>
      <c r="F1604" t="s">
        <v>19</v>
      </c>
      <c r="G1604" t="s">
        <v>20</v>
      </c>
      <c r="H1604">
        <v>4</v>
      </c>
      <c r="I1604">
        <v>3</v>
      </c>
      <c r="J1604">
        <v>1484</v>
      </c>
      <c r="K1604">
        <v>1.0203329999999999</v>
      </c>
      <c r="L1604" t="s">
        <v>22</v>
      </c>
      <c r="M1604">
        <f>V3__67[[#This Row],[Sale Price]]/V3__67[[#This Row],[carpet_area]]</f>
        <v>64.016172506738542</v>
      </c>
      <c r="N1604">
        <f>IF(OR(V3__67[[#This Row],[Estimated Value]]="",V3__67[[#This Row],[Estimated Value]]=0),"",V3__67[[#This Row],[Sale Price]]-V3__67[[#This Row],[Estimated Value]])</f>
        <v>-26240</v>
      </c>
      <c r="O1604">
        <f>IF(OR(V3__67[[#This Row],[Estimated Value]]="",V3__67[[#This Row],[Estimated Value]]=0),"",(V3__67[[#This Row],[Sale Price]]-V3__67[[#This Row],[Estimated Value]])/V3__67[[#This Row],[Estimated Value]])</f>
        <v>-0.21643022104915868</v>
      </c>
      <c r="P1604" t="str">
        <f t="shared" si="25"/>
        <v>Below Estimate</v>
      </c>
    </row>
    <row r="1605" spans="1:16" x14ac:dyDescent="0.3">
      <c r="A1605" s="1">
        <v>41438</v>
      </c>
      <c r="B1605">
        <v>2013</v>
      </c>
      <c r="C1605" t="s">
        <v>12</v>
      </c>
      <c r="D1605">
        <v>94830</v>
      </c>
      <c r="E1605">
        <v>90000</v>
      </c>
      <c r="F1605" t="s">
        <v>13</v>
      </c>
      <c r="G1605" t="s">
        <v>14</v>
      </c>
      <c r="H1605">
        <v>3</v>
      </c>
      <c r="I1605">
        <v>2</v>
      </c>
      <c r="J1605">
        <v>1030</v>
      </c>
      <c r="K1605">
        <v>1.0203329999999999</v>
      </c>
      <c r="L1605" t="s">
        <v>22</v>
      </c>
      <c r="M1605">
        <f>V3__67[[#This Row],[Sale Price]]/V3__67[[#This Row],[carpet_area]]</f>
        <v>87.378640776699029</v>
      </c>
      <c r="N1605">
        <f>IF(OR(V3__67[[#This Row],[Estimated Value]]="",V3__67[[#This Row],[Estimated Value]]=0),"",V3__67[[#This Row],[Sale Price]]-V3__67[[#This Row],[Estimated Value]])</f>
        <v>-4830</v>
      </c>
      <c r="O1605">
        <f>IF(OR(V3__67[[#This Row],[Estimated Value]]="",V3__67[[#This Row],[Estimated Value]]=0),"",(V3__67[[#This Row],[Sale Price]]-V3__67[[#This Row],[Estimated Value]])/V3__67[[#This Row],[Estimated Value]])</f>
        <v>-5.0933248971844355E-2</v>
      </c>
      <c r="P1605" t="str">
        <f t="shared" si="25"/>
        <v>Below Estimate</v>
      </c>
    </row>
    <row r="1606" spans="1:16" x14ac:dyDescent="0.3">
      <c r="A1606" s="1">
        <v>41439</v>
      </c>
      <c r="B1606">
        <v>2013</v>
      </c>
      <c r="C1606" t="s">
        <v>29</v>
      </c>
      <c r="D1606">
        <v>177300</v>
      </c>
      <c r="E1606">
        <v>172500</v>
      </c>
      <c r="F1606" t="s">
        <v>13</v>
      </c>
      <c r="G1606" t="s">
        <v>14</v>
      </c>
      <c r="H1606">
        <v>3</v>
      </c>
      <c r="I1606">
        <v>1</v>
      </c>
      <c r="J1606">
        <v>976</v>
      </c>
      <c r="K1606">
        <v>1.0203329999999999</v>
      </c>
      <c r="L1606" t="s">
        <v>25</v>
      </c>
      <c r="M1606">
        <f>V3__67[[#This Row],[Sale Price]]/V3__67[[#This Row],[carpet_area]]</f>
        <v>176.74180327868854</v>
      </c>
      <c r="N1606">
        <f>IF(OR(V3__67[[#This Row],[Estimated Value]]="",V3__67[[#This Row],[Estimated Value]]=0),"",V3__67[[#This Row],[Sale Price]]-V3__67[[#This Row],[Estimated Value]])</f>
        <v>-4800</v>
      </c>
      <c r="O1606">
        <f>IF(OR(V3__67[[#This Row],[Estimated Value]]="",V3__67[[#This Row],[Estimated Value]]=0),"",(V3__67[[#This Row],[Sale Price]]-V3__67[[#This Row],[Estimated Value]])/V3__67[[#This Row],[Estimated Value]])</f>
        <v>-2.7072758037225041E-2</v>
      </c>
      <c r="P1606" t="str">
        <f t="shared" si="25"/>
        <v>Below Estimate</v>
      </c>
    </row>
    <row r="1607" spans="1:16" x14ac:dyDescent="0.3">
      <c r="A1607" s="1">
        <v>41439</v>
      </c>
      <c r="B1607">
        <v>2013</v>
      </c>
      <c r="C1607" t="s">
        <v>17</v>
      </c>
      <c r="D1607">
        <v>132590</v>
      </c>
      <c r="E1607">
        <v>157000</v>
      </c>
      <c r="F1607" t="s">
        <v>23</v>
      </c>
      <c r="G1607" t="s">
        <v>24</v>
      </c>
      <c r="H1607">
        <v>6</v>
      </c>
      <c r="I1607">
        <v>6</v>
      </c>
      <c r="J1607">
        <v>2040</v>
      </c>
      <c r="K1607">
        <v>1.0203329999999999</v>
      </c>
      <c r="L1607" t="s">
        <v>16</v>
      </c>
      <c r="M1607">
        <f>V3__67[[#This Row],[Sale Price]]/V3__67[[#This Row],[carpet_area]]</f>
        <v>76.960784313725483</v>
      </c>
      <c r="N1607">
        <f>IF(OR(V3__67[[#This Row],[Estimated Value]]="",V3__67[[#This Row],[Estimated Value]]=0),"",V3__67[[#This Row],[Sale Price]]-V3__67[[#This Row],[Estimated Value]])</f>
        <v>24410</v>
      </c>
      <c r="O1607">
        <f>IF(OR(V3__67[[#This Row],[Estimated Value]]="",V3__67[[#This Row],[Estimated Value]]=0),"",(V3__67[[#This Row],[Sale Price]]-V3__67[[#This Row],[Estimated Value]])/V3__67[[#This Row],[Estimated Value]])</f>
        <v>0.18410136511049099</v>
      </c>
      <c r="P1607" t="str">
        <f t="shared" si="25"/>
        <v>Above Estimate</v>
      </c>
    </row>
    <row r="1608" spans="1:16" x14ac:dyDescent="0.3">
      <c r="A1608" s="1">
        <v>41440</v>
      </c>
      <c r="B1608">
        <v>2013</v>
      </c>
      <c r="C1608" t="s">
        <v>30</v>
      </c>
      <c r="D1608">
        <v>585650</v>
      </c>
      <c r="E1608">
        <v>415000</v>
      </c>
      <c r="F1608" t="s">
        <v>13</v>
      </c>
      <c r="G1608" t="s">
        <v>14</v>
      </c>
      <c r="H1608">
        <v>3</v>
      </c>
      <c r="I1608">
        <v>2</v>
      </c>
      <c r="J1608">
        <v>913</v>
      </c>
      <c r="K1608">
        <v>1.0203329999999999</v>
      </c>
      <c r="L1608" t="s">
        <v>22</v>
      </c>
      <c r="M1608">
        <f>V3__67[[#This Row],[Sale Price]]/V3__67[[#This Row],[carpet_area]]</f>
        <v>454.54545454545456</v>
      </c>
      <c r="N1608">
        <f>IF(OR(V3__67[[#This Row],[Estimated Value]]="",V3__67[[#This Row],[Estimated Value]]=0),"",V3__67[[#This Row],[Sale Price]]-V3__67[[#This Row],[Estimated Value]])</f>
        <v>-170650</v>
      </c>
      <c r="O1608">
        <f>IF(OR(V3__67[[#This Row],[Estimated Value]]="",V3__67[[#This Row],[Estimated Value]]=0),"",(V3__67[[#This Row],[Sale Price]]-V3__67[[#This Row],[Estimated Value]])/V3__67[[#This Row],[Estimated Value]])</f>
        <v>-0.2913856398873047</v>
      </c>
      <c r="P1608" t="str">
        <f t="shared" si="25"/>
        <v>Below Estimate</v>
      </c>
    </row>
    <row r="1609" spans="1:16" x14ac:dyDescent="0.3">
      <c r="A1609" s="1">
        <v>41445</v>
      </c>
      <c r="B1609">
        <v>2013</v>
      </c>
      <c r="C1609" t="s">
        <v>17</v>
      </c>
      <c r="D1609">
        <v>188610</v>
      </c>
      <c r="E1609">
        <v>235000</v>
      </c>
      <c r="F1609" t="s">
        <v>13</v>
      </c>
      <c r="G1609" t="s">
        <v>14</v>
      </c>
      <c r="H1609">
        <v>3</v>
      </c>
      <c r="I1609">
        <v>3</v>
      </c>
      <c r="J1609">
        <v>955</v>
      </c>
      <c r="K1609">
        <v>1.0203329999999999</v>
      </c>
      <c r="L1609" t="s">
        <v>15</v>
      </c>
      <c r="M1609">
        <f>V3__67[[#This Row],[Sale Price]]/V3__67[[#This Row],[carpet_area]]</f>
        <v>246.07329842931938</v>
      </c>
      <c r="N1609">
        <f>IF(OR(V3__67[[#This Row],[Estimated Value]]="",V3__67[[#This Row],[Estimated Value]]=0),"",V3__67[[#This Row],[Sale Price]]-V3__67[[#This Row],[Estimated Value]])</f>
        <v>46390</v>
      </c>
      <c r="O1609">
        <f>IF(OR(V3__67[[#This Row],[Estimated Value]]="",V3__67[[#This Row],[Estimated Value]]=0),"",(V3__67[[#This Row],[Sale Price]]-V3__67[[#This Row],[Estimated Value]])/V3__67[[#This Row],[Estimated Value]])</f>
        <v>0.24595726631673825</v>
      </c>
      <c r="P1609" t="str">
        <f t="shared" si="25"/>
        <v>Above Estimate</v>
      </c>
    </row>
    <row r="1610" spans="1:16" x14ac:dyDescent="0.3">
      <c r="A1610" s="1">
        <v>41445</v>
      </c>
      <c r="B1610">
        <v>2013</v>
      </c>
      <c r="C1610" t="s">
        <v>29</v>
      </c>
      <c r="D1610">
        <v>168000</v>
      </c>
      <c r="E1610">
        <v>210000</v>
      </c>
      <c r="F1610" t="s">
        <v>13</v>
      </c>
      <c r="G1610" t="s">
        <v>14</v>
      </c>
      <c r="H1610">
        <v>3</v>
      </c>
      <c r="I1610">
        <v>2</v>
      </c>
      <c r="J1610">
        <v>1079</v>
      </c>
      <c r="K1610">
        <v>1.0203329999999999</v>
      </c>
      <c r="L1610" t="s">
        <v>15</v>
      </c>
      <c r="M1610">
        <f>V3__67[[#This Row],[Sale Price]]/V3__67[[#This Row],[carpet_area]]</f>
        <v>194.62465245597775</v>
      </c>
      <c r="N1610">
        <f>IF(OR(V3__67[[#This Row],[Estimated Value]]="",V3__67[[#This Row],[Estimated Value]]=0),"",V3__67[[#This Row],[Sale Price]]-V3__67[[#This Row],[Estimated Value]])</f>
        <v>42000</v>
      </c>
      <c r="O1610">
        <f>IF(OR(V3__67[[#This Row],[Estimated Value]]="",V3__67[[#This Row],[Estimated Value]]=0),"",(V3__67[[#This Row],[Sale Price]]-V3__67[[#This Row],[Estimated Value]])/V3__67[[#This Row],[Estimated Value]])</f>
        <v>0.25</v>
      </c>
      <c r="P1610" t="str">
        <f t="shared" si="25"/>
        <v>Above Estimate</v>
      </c>
    </row>
    <row r="1611" spans="1:16" x14ac:dyDescent="0.3">
      <c r="A1611" s="1">
        <v>41445</v>
      </c>
      <c r="B1611">
        <v>2013</v>
      </c>
      <c r="C1611" t="s">
        <v>30</v>
      </c>
      <c r="D1611">
        <v>615330</v>
      </c>
      <c r="E1611">
        <v>612000</v>
      </c>
      <c r="F1611" t="s">
        <v>13</v>
      </c>
      <c r="G1611" t="s">
        <v>14</v>
      </c>
      <c r="H1611">
        <v>3</v>
      </c>
      <c r="I1611">
        <v>3</v>
      </c>
      <c r="J1611">
        <v>930</v>
      </c>
      <c r="K1611">
        <v>1.0203329999999999</v>
      </c>
      <c r="L1611" t="s">
        <v>16</v>
      </c>
      <c r="M1611">
        <f>V3__67[[#This Row],[Sale Price]]/V3__67[[#This Row],[carpet_area]]</f>
        <v>658.06451612903231</v>
      </c>
      <c r="N1611">
        <f>IF(OR(V3__67[[#This Row],[Estimated Value]]="",V3__67[[#This Row],[Estimated Value]]=0),"",V3__67[[#This Row],[Sale Price]]-V3__67[[#This Row],[Estimated Value]])</f>
        <v>-3330</v>
      </c>
      <c r="O1611">
        <f>IF(OR(V3__67[[#This Row],[Estimated Value]]="",V3__67[[#This Row],[Estimated Value]]=0),"",(V3__67[[#This Row],[Sale Price]]-V3__67[[#This Row],[Estimated Value]])/V3__67[[#This Row],[Estimated Value]])</f>
        <v>-5.4117302910633323E-3</v>
      </c>
      <c r="P1611" t="str">
        <f t="shared" si="25"/>
        <v>Below Estimate</v>
      </c>
    </row>
    <row r="1612" spans="1:16" x14ac:dyDescent="0.3">
      <c r="A1612" s="1">
        <v>41446</v>
      </c>
      <c r="B1612">
        <v>2013</v>
      </c>
      <c r="C1612" t="s">
        <v>17</v>
      </c>
      <c r="D1612">
        <v>155630</v>
      </c>
      <c r="E1612">
        <v>85000</v>
      </c>
      <c r="F1612" t="s">
        <v>13</v>
      </c>
      <c r="G1612" t="s">
        <v>14</v>
      </c>
      <c r="H1612">
        <v>3</v>
      </c>
      <c r="I1612">
        <v>3</v>
      </c>
      <c r="J1612">
        <v>954</v>
      </c>
      <c r="K1612">
        <v>1.0203329999999999</v>
      </c>
      <c r="L1612" t="s">
        <v>16</v>
      </c>
      <c r="M1612">
        <f>V3__67[[#This Row],[Sale Price]]/V3__67[[#This Row],[carpet_area]]</f>
        <v>89.098532494758913</v>
      </c>
      <c r="N1612">
        <f>IF(OR(V3__67[[#This Row],[Estimated Value]]="",V3__67[[#This Row],[Estimated Value]]=0),"",V3__67[[#This Row],[Sale Price]]-V3__67[[#This Row],[Estimated Value]])</f>
        <v>-70630</v>
      </c>
      <c r="O1612">
        <f>IF(OR(V3__67[[#This Row],[Estimated Value]]="",V3__67[[#This Row],[Estimated Value]]=0),"",(V3__67[[#This Row],[Sale Price]]-V3__67[[#This Row],[Estimated Value]])/V3__67[[#This Row],[Estimated Value]])</f>
        <v>-0.45383280858446318</v>
      </c>
      <c r="P1612" t="str">
        <f t="shared" si="25"/>
        <v>Below Estimate</v>
      </c>
    </row>
    <row r="1613" spans="1:16" x14ac:dyDescent="0.3">
      <c r="A1613" s="1">
        <v>41446</v>
      </c>
      <c r="B1613">
        <v>2013</v>
      </c>
      <c r="C1613" t="s">
        <v>29</v>
      </c>
      <c r="D1613">
        <v>332800</v>
      </c>
      <c r="E1613">
        <v>409000</v>
      </c>
      <c r="F1613" t="s">
        <v>13</v>
      </c>
      <c r="G1613" t="s">
        <v>14</v>
      </c>
      <c r="H1613">
        <v>3</v>
      </c>
      <c r="I1613">
        <v>3</v>
      </c>
      <c r="J1613">
        <v>1002</v>
      </c>
      <c r="K1613">
        <v>1.0203329999999999</v>
      </c>
      <c r="L1613" t="s">
        <v>16</v>
      </c>
      <c r="M1613">
        <f>V3__67[[#This Row],[Sale Price]]/V3__67[[#This Row],[carpet_area]]</f>
        <v>408.18363273453093</v>
      </c>
      <c r="N1613">
        <f>IF(OR(V3__67[[#This Row],[Estimated Value]]="",V3__67[[#This Row],[Estimated Value]]=0),"",V3__67[[#This Row],[Sale Price]]-V3__67[[#This Row],[Estimated Value]])</f>
        <v>76200</v>
      </c>
      <c r="O1613">
        <f>IF(OR(V3__67[[#This Row],[Estimated Value]]="",V3__67[[#This Row],[Estimated Value]]=0),"",(V3__67[[#This Row],[Sale Price]]-V3__67[[#This Row],[Estimated Value]])/V3__67[[#This Row],[Estimated Value]])</f>
        <v>0.22896634615384615</v>
      </c>
      <c r="P1613" t="str">
        <f t="shared" si="25"/>
        <v>Above Estimate</v>
      </c>
    </row>
    <row r="1614" spans="1:16" x14ac:dyDescent="0.3">
      <c r="A1614" s="1">
        <v>41446</v>
      </c>
      <c r="B1614">
        <v>2013</v>
      </c>
      <c r="C1614" t="s">
        <v>12</v>
      </c>
      <c r="D1614">
        <v>104500</v>
      </c>
      <c r="E1614">
        <v>39000</v>
      </c>
      <c r="F1614" t="s">
        <v>23</v>
      </c>
      <c r="G1614" t="s">
        <v>24</v>
      </c>
      <c r="H1614">
        <v>6</v>
      </c>
      <c r="I1614">
        <v>6</v>
      </c>
      <c r="J1614">
        <v>1882</v>
      </c>
      <c r="K1614">
        <v>1.0203329999999999</v>
      </c>
      <c r="L1614" t="s">
        <v>25</v>
      </c>
      <c r="M1614">
        <f>V3__67[[#This Row],[Sale Price]]/V3__67[[#This Row],[carpet_area]]</f>
        <v>20.722635494155153</v>
      </c>
      <c r="N1614">
        <f>IF(OR(V3__67[[#This Row],[Estimated Value]]="",V3__67[[#This Row],[Estimated Value]]=0),"",V3__67[[#This Row],[Sale Price]]-V3__67[[#This Row],[Estimated Value]])</f>
        <v>-65500</v>
      </c>
      <c r="O1614">
        <f>IF(OR(V3__67[[#This Row],[Estimated Value]]="",V3__67[[#This Row],[Estimated Value]]=0),"",(V3__67[[#This Row],[Sale Price]]-V3__67[[#This Row],[Estimated Value]])/V3__67[[#This Row],[Estimated Value]])</f>
        <v>-0.62679425837320579</v>
      </c>
      <c r="P1614" t="str">
        <f t="shared" si="25"/>
        <v>Below Estimate</v>
      </c>
    </row>
    <row r="1615" spans="1:16" x14ac:dyDescent="0.3">
      <c r="A1615" s="1">
        <v>41447</v>
      </c>
      <c r="B1615">
        <v>2013</v>
      </c>
      <c r="C1615" t="s">
        <v>17</v>
      </c>
      <c r="D1615">
        <v>154100</v>
      </c>
      <c r="E1615">
        <v>75000</v>
      </c>
      <c r="F1615" t="s">
        <v>13</v>
      </c>
      <c r="G1615" t="s">
        <v>14</v>
      </c>
      <c r="H1615">
        <v>3</v>
      </c>
      <c r="I1615">
        <v>2</v>
      </c>
      <c r="J1615">
        <v>988</v>
      </c>
      <c r="K1615">
        <v>1.0203329999999999</v>
      </c>
      <c r="L1615" t="s">
        <v>25</v>
      </c>
      <c r="M1615">
        <f>V3__67[[#This Row],[Sale Price]]/V3__67[[#This Row],[carpet_area]]</f>
        <v>75.910931174089072</v>
      </c>
      <c r="N1615">
        <f>IF(OR(V3__67[[#This Row],[Estimated Value]]="",V3__67[[#This Row],[Estimated Value]]=0),"",V3__67[[#This Row],[Sale Price]]-V3__67[[#This Row],[Estimated Value]])</f>
        <v>-79100</v>
      </c>
      <c r="O1615">
        <f>IF(OR(V3__67[[#This Row],[Estimated Value]]="",V3__67[[#This Row],[Estimated Value]]=0),"",(V3__67[[#This Row],[Sale Price]]-V3__67[[#This Row],[Estimated Value]])/V3__67[[#This Row],[Estimated Value]])</f>
        <v>-0.51330304996755349</v>
      </c>
      <c r="P1615" t="str">
        <f t="shared" si="25"/>
        <v>Below Estimate</v>
      </c>
    </row>
    <row r="1616" spans="1:16" x14ac:dyDescent="0.3">
      <c r="A1616" s="1">
        <v>41448</v>
      </c>
      <c r="B1616">
        <v>2013</v>
      </c>
      <c r="C1616" t="s">
        <v>12</v>
      </c>
      <c r="D1616">
        <v>150040</v>
      </c>
      <c r="E1616">
        <v>160000</v>
      </c>
      <c r="F1616" t="s">
        <v>13</v>
      </c>
      <c r="G1616" t="s">
        <v>14</v>
      </c>
      <c r="H1616">
        <v>3</v>
      </c>
      <c r="I1616">
        <v>3</v>
      </c>
      <c r="J1616">
        <v>1029</v>
      </c>
      <c r="K1616">
        <v>1.0203329999999999</v>
      </c>
      <c r="L1616" t="s">
        <v>15</v>
      </c>
      <c r="M1616">
        <f>V3__67[[#This Row],[Sale Price]]/V3__67[[#This Row],[carpet_area]]</f>
        <v>155.49076773566568</v>
      </c>
      <c r="N1616">
        <f>IF(OR(V3__67[[#This Row],[Estimated Value]]="",V3__67[[#This Row],[Estimated Value]]=0),"",V3__67[[#This Row],[Sale Price]]-V3__67[[#This Row],[Estimated Value]])</f>
        <v>9960</v>
      </c>
      <c r="O1616">
        <f>IF(OR(V3__67[[#This Row],[Estimated Value]]="",V3__67[[#This Row],[Estimated Value]]=0),"",(V3__67[[#This Row],[Sale Price]]-V3__67[[#This Row],[Estimated Value]])/V3__67[[#This Row],[Estimated Value]])</f>
        <v>6.6382298053852304E-2</v>
      </c>
      <c r="P1616" t="str">
        <f t="shared" si="25"/>
        <v>Above Estimate</v>
      </c>
    </row>
    <row r="1617" spans="1:16" x14ac:dyDescent="0.3">
      <c r="A1617" s="1">
        <v>41452</v>
      </c>
      <c r="B1617">
        <v>2013</v>
      </c>
      <c r="C1617" t="s">
        <v>29</v>
      </c>
      <c r="D1617">
        <v>440700</v>
      </c>
      <c r="E1617">
        <v>635000</v>
      </c>
      <c r="F1617" t="s">
        <v>13</v>
      </c>
      <c r="G1617" t="s">
        <v>14</v>
      </c>
      <c r="H1617">
        <v>3</v>
      </c>
      <c r="I1617">
        <v>3</v>
      </c>
      <c r="J1617">
        <v>1040</v>
      </c>
      <c r="K1617">
        <v>1.0203329999999999</v>
      </c>
      <c r="L1617" t="s">
        <v>25</v>
      </c>
      <c r="M1617">
        <f>V3__67[[#This Row],[Sale Price]]/V3__67[[#This Row],[carpet_area]]</f>
        <v>610.57692307692309</v>
      </c>
      <c r="N1617">
        <f>IF(OR(V3__67[[#This Row],[Estimated Value]]="",V3__67[[#This Row],[Estimated Value]]=0),"",V3__67[[#This Row],[Sale Price]]-V3__67[[#This Row],[Estimated Value]])</f>
        <v>194300</v>
      </c>
      <c r="O1617">
        <f>IF(OR(V3__67[[#This Row],[Estimated Value]]="",V3__67[[#This Row],[Estimated Value]]=0),"",(V3__67[[#This Row],[Sale Price]]-V3__67[[#This Row],[Estimated Value]])/V3__67[[#This Row],[Estimated Value]])</f>
        <v>0.44088949398683913</v>
      </c>
      <c r="P1617" t="str">
        <f t="shared" si="25"/>
        <v>Above Estimate</v>
      </c>
    </row>
    <row r="1618" spans="1:16" x14ac:dyDescent="0.3">
      <c r="A1618" s="1">
        <v>41452</v>
      </c>
      <c r="B1618">
        <v>2013</v>
      </c>
      <c r="C1618" t="s">
        <v>29</v>
      </c>
      <c r="D1618">
        <v>196100</v>
      </c>
      <c r="E1618">
        <v>275000</v>
      </c>
      <c r="F1618" t="s">
        <v>13</v>
      </c>
      <c r="G1618" t="s">
        <v>14</v>
      </c>
      <c r="H1618">
        <v>3</v>
      </c>
      <c r="I1618">
        <v>2</v>
      </c>
      <c r="J1618">
        <v>929</v>
      </c>
      <c r="K1618">
        <v>1.0203329999999999</v>
      </c>
      <c r="L1618" t="s">
        <v>22</v>
      </c>
      <c r="M1618">
        <f>V3__67[[#This Row],[Sale Price]]/V3__67[[#This Row],[carpet_area]]</f>
        <v>296.01722282023684</v>
      </c>
      <c r="N1618">
        <f>IF(OR(V3__67[[#This Row],[Estimated Value]]="",V3__67[[#This Row],[Estimated Value]]=0),"",V3__67[[#This Row],[Sale Price]]-V3__67[[#This Row],[Estimated Value]])</f>
        <v>78900</v>
      </c>
      <c r="O1618">
        <f>IF(OR(V3__67[[#This Row],[Estimated Value]]="",V3__67[[#This Row],[Estimated Value]]=0),"",(V3__67[[#This Row],[Sale Price]]-V3__67[[#This Row],[Estimated Value]])/V3__67[[#This Row],[Estimated Value]])</f>
        <v>0.40234574196838346</v>
      </c>
      <c r="P1618" t="str">
        <f t="shared" si="25"/>
        <v>Above Estimate</v>
      </c>
    </row>
    <row r="1619" spans="1:16" x14ac:dyDescent="0.3">
      <c r="A1619" s="1">
        <v>41453</v>
      </c>
      <c r="B1619">
        <v>2013</v>
      </c>
      <c r="C1619" t="s">
        <v>18</v>
      </c>
      <c r="D1619">
        <v>241500</v>
      </c>
      <c r="E1619">
        <v>270000</v>
      </c>
      <c r="F1619" t="s">
        <v>13</v>
      </c>
      <c r="G1619" t="s">
        <v>14</v>
      </c>
      <c r="H1619">
        <v>3</v>
      </c>
      <c r="I1619">
        <v>1</v>
      </c>
      <c r="J1619">
        <v>1032</v>
      </c>
      <c r="K1619">
        <v>1.0203329999999999</v>
      </c>
      <c r="L1619" t="s">
        <v>25</v>
      </c>
      <c r="M1619">
        <f>V3__67[[#This Row],[Sale Price]]/V3__67[[#This Row],[carpet_area]]</f>
        <v>261.62790697674421</v>
      </c>
      <c r="N1619">
        <f>IF(OR(V3__67[[#This Row],[Estimated Value]]="",V3__67[[#This Row],[Estimated Value]]=0),"",V3__67[[#This Row],[Sale Price]]-V3__67[[#This Row],[Estimated Value]])</f>
        <v>28500</v>
      </c>
      <c r="O1619">
        <f>IF(OR(V3__67[[#This Row],[Estimated Value]]="",V3__67[[#This Row],[Estimated Value]]=0),"",(V3__67[[#This Row],[Sale Price]]-V3__67[[#This Row],[Estimated Value]])/V3__67[[#This Row],[Estimated Value]])</f>
        <v>0.11801242236024845</v>
      </c>
      <c r="P1619" t="str">
        <f t="shared" si="25"/>
        <v>Above Estimate</v>
      </c>
    </row>
    <row r="1620" spans="1:16" x14ac:dyDescent="0.3">
      <c r="A1620" s="1">
        <v>41454</v>
      </c>
      <c r="B1620">
        <v>2013</v>
      </c>
      <c r="C1620" t="s">
        <v>17</v>
      </c>
      <c r="D1620">
        <v>255940</v>
      </c>
      <c r="E1620">
        <v>125500</v>
      </c>
      <c r="F1620" t="s">
        <v>13</v>
      </c>
      <c r="G1620" t="s">
        <v>14</v>
      </c>
      <c r="H1620">
        <v>3</v>
      </c>
      <c r="I1620">
        <v>3</v>
      </c>
      <c r="J1620">
        <v>978</v>
      </c>
      <c r="K1620">
        <v>1.0203329999999999</v>
      </c>
      <c r="L1620" t="s">
        <v>22</v>
      </c>
      <c r="M1620">
        <f>V3__67[[#This Row],[Sale Price]]/V3__67[[#This Row],[carpet_area]]</f>
        <v>128.32310838445807</v>
      </c>
      <c r="N1620">
        <f>IF(OR(V3__67[[#This Row],[Estimated Value]]="",V3__67[[#This Row],[Estimated Value]]=0),"",V3__67[[#This Row],[Sale Price]]-V3__67[[#This Row],[Estimated Value]])</f>
        <v>-130440</v>
      </c>
      <c r="O1620">
        <f>IF(OR(V3__67[[#This Row],[Estimated Value]]="",V3__67[[#This Row],[Estimated Value]]=0),"",(V3__67[[#This Row],[Sale Price]]-V3__67[[#This Row],[Estimated Value]])/V3__67[[#This Row],[Estimated Value]])</f>
        <v>-0.50965069938266783</v>
      </c>
      <c r="P1620" t="str">
        <f t="shared" si="25"/>
        <v>Below Estimate</v>
      </c>
    </row>
    <row r="1621" spans="1:16" x14ac:dyDescent="0.3">
      <c r="A1621" s="1">
        <v>41454</v>
      </c>
      <c r="B1621">
        <v>2013</v>
      </c>
      <c r="C1621" t="s">
        <v>18</v>
      </c>
      <c r="D1621">
        <v>731500</v>
      </c>
      <c r="E1621">
        <v>900000</v>
      </c>
      <c r="F1621" t="s">
        <v>13</v>
      </c>
      <c r="G1621" t="s">
        <v>14</v>
      </c>
      <c r="H1621">
        <v>3</v>
      </c>
      <c r="I1621">
        <v>3</v>
      </c>
      <c r="J1621">
        <v>982</v>
      </c>
      <c r="K1621">
        <v>1.0203329999999999</v>
      </c>
      <c r="L1621" t="s">
        <v>16</v>
      </c>
      <c r="M1621">
        <f>V3__67[[#This Row],[Sale Price]]/V3__67[[#This Row],[carpet_area]]</f>
        <v>916.49694501018325</v>
      </c>
      <c r="N1621">
        <f>IF(OR(V3__67[[#This Row],[Estimated Value]]="",V3__67[[#This Row],[Estimated Value]]=0),"",V3__67[[#This Row],[Sale Price]]-V3__67[[#This Row],[Estimated Value]])</f>
        <v>168500</v>
      </c>
      <c r="O1621">
        <f>IF(OR(V3__67[[#This Row],[Estimated Value]]="",V3__67[[#This Row],[Estimated Value]]=0),"",(V3__67[[#This Row],[Sale Price]]-V3__67[[#This Row],[Estimated Value]])/V3__67[[#This Row],[Estimated Value]])</f>
        <v>0.23034859876965141</v>
      </c>
      <c r="P1621" t="str">
        <f t="shared" si="25"/>
        <v>Above Estimate</v>
      </c>
    </row>
    <row r="1622" spans="1:16" x14ac:dyDescent="0.3">
      <c r="A1622" s="1">
        <v>41454</v>
      </c>
      <c r="B1622">
        <v>2013</v>
      </c>
      <c r="C1622" t="s">
        <v>30</v>
      </c>
      <c r="D1622">
        <v>382870</v>
      </c>
      <c r="E1622">
        <v>540000</v>
      </c>
      <c r="F1622" t="s">
        <v>13</v>
      </c>
      <c r="G1622" t="s">
        <v>14</v>
      </c>
      <c r="H1622">
        <v>3</v>
      </c>
      <c r="I1622">
        <v>2</v>
      </c>
      <c r="J1622">
        <v>929</v>
      </c>
      <c r="K1622">
        <v>1.0203329999999999</v>
      </c>
      <c r="L1622" t="s">
        <v>25</v>
      </c>
      <c r="M1622">
        <f>V3__67[[#This Row],[Sale Price]]/V3__67[[#This Row],[carpet_area]]</f>
        <v>581.27018299246504</v>
      </c>
      <c r="N1622">
        <f>IF(OR(V3__67[[#This Row],[Estimated Value]]="",V3__67[[#This Row],[Estimated Value]]=0),"",V3__67[[#This Row],[Sale Price]]-V3__67[[#This Row],[Estimated Value]])</f>
        <v>157130</v>
      </c>
      <c r="O1622">
        <f>IF(OR(V3__67[[#This Row],[Estimated Value]]="",V3__67[[#This Row],[Estimated Value]]=0),"",(V3__67[[#This Row],[Sale Price]]-V3__67[[#This Row],[Estimated Value]])/V3__67[[#This Row],[Estimated Value]])</f>
        <v>0.41040039700159325</v>
      </c>
      <c r="P1622" t="str">
        <f t="shared" si="25"/>
        <v>Above Estimate</v>
      </c>
    </row>
    <row r="1623" spans="1:16" x14ac:dyDescent="0.3">
      <c r="A1623" s="1">
        <v>41455</v>
      </c>
      <c r="B1623">
        <v>2013</v>
      </c>
      <c r="C1623" t="s">
        <v>30</v>
      </c>
      <c r="D1623">
        <v>747850</v>
      </c>
      <c r="E1623">
        <v>927500</v>
      </c>
      <c r="F1623" t="s">
        <v>13</v>
      </c>
      <c r="G1623" t="s">
        <v>14</v>
      </c>
      <c r="H1623">
        <v>3</v>
      </c>
      <c r="I1623">
        <v>2</v>
      </c>
      <c r="J1623">
        <v>998</v>
      </c>
      <c r="K1623">
        <v>1.0203329999999999</v>
      </c>
      <c r="L1623" t="s">
        <v>16</v>
      </c>
      <c r="M1623">
        <f>V3__67[[#This Row],[Sale Price]]/V3__67[[#This Row],[carpet_area]]</f>
        <v>929.35871743486973</v>
      </c>
      <c r="N1623">
        <f>IF(OR(V3__67[[#This Row],[Estimated Value]]="",V3__67[[#This Row],[Estimated Value]]=0),"",V3__67[[#This Row],[Sale Price]]-V3__67[[#This Row],[Estimated Value]])</f>
        <v>179650</v>
      </c>
      <c r="O1623">
        <f>IF(OR(V3__67[[#This Row],[Estimated Value]]="",V3__67[[#This Row],[Estimated Value]]=0),"",(V3__67[[#This Row],[Sale Price]]-V3__67[[#This Row],[Estimated Value]])/V3__67[[#This Row],[Estimated Value]])</f>
        <v>0.24022196964631945</v>
      </c>
      <c r="P1623" t="str">
        <f t="shared" si="25"/>
        <v>Above Estimate</v>
      </c>
    </row>
    <row r="1624" spans="1:16" x14ac:dyDescent="0.3">
      <c r="A1624" s="1">
        <v>41455</v>
      </c>
      <c r="B1624">
        <v>2013</v>
      </c>
      <c r="C1624" t="s">
        <v>18</v>
      </c>
      <c r="D1624">
        <v>458010</v>
      </c>
      <c r="E1624">
        <v>545000</v>
      </c>
      <c r="F1624" t="s">
        <v>13</v>
      </c>
      <c r="G1624" t="s">
        <v>14</v>
      </c>
      <c r="H1624">
        <v>3</v>
      </c>
      <c r="I1624">
        <v>1</v>
      </c>
      <c r="J1624">
        <v>951</v>
      </c>
      <c r="K1624">
        <v>1.0203329999999999</v>
      </c>
      <c r="L1624" t="s">
        <v>16</v>
      </c>
      <c r="M1624">
        <f>V3__67[[#This Row],[Sale Price]]/V3__67[[#This Row],[carpet_area]]</f>
        <v>573.08096740273402</v>
      </c>
      <c r="N1624">
        <f>IF(OR(V3__67[[#This Row],[Estimated Value]]="",V3__67[[#This Row],[Estimated Value]]=0),"",V3__67[[#This Row],[Sale Price]]-V3__67[[#This Row],[Estimated Value]])</f>
        <v>86990</v>
      </c>
      <c r="O1624">
        <f>IF(OR(V3__67[[#This Row],[Estimated Value]]="",V3__67[[#This Row],[Estimated Value]]=0),"",(V3__67[[#This Row],[Sale Price]]-V3__67[[#This Row],[Estimated Value]])/V3__67[[#This Row],[Estimated Value]])</f>
        <v>0.18993035086570162</v>
      </c>
      <c r="P1624" t="str">
        <f t="shared" si="25"/>
        <v>Above Estimate</v>
      </c>
    </row>
    <row r="1625" spans="1:16" x14ac:dyDescent="0.3">
      <c r="A1625" s="1">
        <v>41456</v>
      </c>
      <c r="B1625">
        <v>2013</v>
      </c>
      <c r="C1625" t="s">
        <v>18</v>
      </c>
      <c r="D1625">
        <v>710710</v>
      </c>
      <c r="E1625">
        <v>800000</v>
      </c>
      <c r="F1625" t="s">
        <v>13</v>
      </c>
      <c r="G1625" t="s">
        <v>14</v>
      </c>
      <c r="H1625">
        <v>3</v>
      </c>
      <c r="I1625">
        <v>1</v>
      </c>
      <c r="J1625">
        <v>977</v>
      </c>
      <c r="K1625">
        <v>1.0203329999999999</v>
      </c>
      <c r="L1625" t="s">
        <v>16</v>
      </c>
      <c r="M1625">
        <f>V3__67[[#This Row],[Sale Price]]/V3__67[[#This Row],[carpet_area]]</f>
        <v>818.83316274309107</v>
      </c>
      <c r="N1625">
        <f>IF(OR(V3__67[[#This Row],[Estimated Value]]="",V3__67[[#This Row],[Estimated Value]]=0),"",V3__67[[#This Row],[Sale Price]]-V3__67[[#This Row],[Estimated Value]])</f>
        <v>89290</v>
      </c>
      <c r="O1625">
        <f>IF(OR(V3__67[[#This Row],[Estimated Value]]="",V3__67[[#This Row],[Estimated Value]]=0),"",(V3__67[[#This Row],[Sale Price]]-V3__67[[#This Row],[Estimated Value]])/V3__67[[#This Row],[Estimated Value]])</f>
        <v>0.12563492845182986</v>
      </c>
      <c r="P1625" t="str">
        <f t="shared" si="25"/>
        <v>Above Estimate</v>
      </c>
    </row>
    <row r="1626" spans="1:16" x14ac:dyDescent="0.3">
      <c r="A1626" s="1">
        <v>41456</v>
      </c>
      <c r="B1626">
        <v>2013</v>
      </c>
      <c r="C1626" t="s">
        <v>12</v>
      </c>
      <c r="D1626">
        <v>118560</v>
      </c>
      <c r="E1626">
        <v>165000</v>
      </c>
      <c r="F1626" t="s">
        <v>13</v>
      </c>
      <c r="G1626" t="s">
        <v>14</v>
      </c>
      <c r="H1626">
        <v>3</v>
      </c>
      <c r="I1626">
        <v>1</v>
      </c>
      <c r="J1626">
        <v>994</v>
      </c>
      <c r="K1626">
        <v>1.0203329999999999</v>
      </c>
      <c r="L1626" t="s">
        <v>16</v>
      </c>
      <c r="M1626">
        <f>V3__67[[#This Row],[Sale Price]]/V3__67[[#This Row],[carpet_area]]</f>
        <v>165.99597585513078</v>
      </c>
      <c r="N1626">
        <f>IF(OR(V3__67[[#This Row],[Estimated Value]]="",V3__67[[#This Row],[Estimated Value]]=0),"",V3__67[[#This Row],[Sale Price]]-V3__67[[#This Row],[Estimated Value]])</f>
        <v>46440</v>
      </c>
      <c r="O1626">
        <f>IF(OR(V3__67[[#This Row],[Estimated Value]]="",V3__67[[#This Row],[Estimated Value]]=0),"",(V3__67[[#This Row],[Sale Price]]-V3__67[[#This Row],[Estimated Value]])/V3__67[[#This Row],[Estimated Value]])</f>
        <v>0.3917004048582996</v>
      </c>
      <c r="P1626" t="str">
        <f t="shared" si="25"/>
        <v>Above Estimate</v>
      </c>
    </row>
    <row r="1627" spans="1:16" x14ac:dyDescent="0.3">
      <c r="A1627" s="1">
        <v>41460</v>
      </c>
      <c r="B1627">
        <v>2013</v>
      </c>
      <c r="C1627" t="s">
        <v>29</v>
      </c>
      <c r="D1627">
        <v>188800</v>
      </c>
      <c r="E1627">
        <v>265000</v>
      </c>
      <c r="F1627" t="s">
        <v>13</v>
      </c>
      <c r="G1627" t="s">
        <v>14</v>
      </c>
      <c r="H1627">
        <v>3</v>
      </c>
      <c r="I1627">
        <v>3</v>
      </c>
      <c r="J1627">
        <v>1003</v>
      </c>
      <c r="K1627">
        <v>1.0203329999999999</v>
      </c>
      <c r="L1627" t="s">
        <v>25</v>
      </c>
      <c r="M1627">
        <f>V3__67[[#This Row],[Sale Price]]/V3__67[[#This Row],[carpet_area]]</f>
        <v>264.2073778664008</v>
      </c>
      <c r="N1627">
        <f>IF(OR(V3__67[[#This Row],[Estimated Value]]="",V3__67[[#This Row],[Estimated Value]]=0),"",V3__67[[#This Row],[Sale Price]]-V3__67[[#This Row],[Estimated Value]])</f>
        <v>76200</v>
      </c>
      <c r="O1627">
        <f>IF(OR(V3__67[[#This Row],[Estimated Value]]="",V3__67[[#This Row],[Estimated Value]]=0),"",(V3__67[[#This Row],[Sale Price]]-V3__67[[#This Row],[Estimated Value]])/V3__67[[#This Row],[Estimated Value]])</f>
        <v>0.40360169491525422</v>
      </c>
      <c r="P1627" t="str">
        <f t="shared" si="25"/>
        <v>Above Estimate</v>
      </c>
    </row>
    <row r="1628" spans="1:16" x14ac:dyDescent="0.3">
      <c r="A1628" s="1">
        <v>41462</v>
      </c>
      <c r="B1628">
        <v>2013</v>
      </c>
      <c r="C1628" t="s">
        <v>17</v>
      </c>
      <c r="D1628">
        <v>135570</v>
      </c>
      <c r="E1628">
        <v>155000</v>
      </c>
      <c r="F1628" t="s">
        <v>19</v>
      </c>
      <c r="G1628" t="s">
        <v>20</v>
      </c>
      <c r="H1628">
        <v>4</v>
      </c>
      <c r="I1628">
        <v>2</v>
      </c>
      <c r="J1628">
        <v>1354</v>
      </c>
      <c r="K1628">
        <v>1.0203329999999999</v>
      </c>
      <c r="L1628" t="s">
        <v>22</v>
      </c>
      <c r="M1628">
        <f>V3__67[[#This Row],[Sale Price]]/V3__67[[#This Row],[carpet_area]]</f>
        <v>114.47562776957164</v>
      </c>
      <c r="N1628">
        <f>IF(OR(V3__67[[#This Row],[Estimated Value]]="",V3__67[[#This Row],[Estimated Value]]=0),"",V3__67[[#This Row],[Sale Price]]-V3__67[[#This Row],[Estimated Value]])</f>
        <v>19430</v>
      </c>
      <c r="O1628">
        <f>IF(OR(V3__67[[#This Row],[Estimated Value]]="",V3__67[[#This Row],[Estimated Value]]=0),"",(V3__67[[#This Row],[Sale Price]]-V3__67[[#This Row],[Estimated Value]])/V3__67[[#This Row],[Estimated Value]])</f>
        <v>0.14332079368591871</v>
      </c>
      <c r="P1628" t="str">
        <f t="shared" si="25"/>
        <v>Above Estimate</v>
      </c>
    </row>
    <row r="1629" spans="1:16" x14ac:dyDescent="0.3">
      <c r="A1629" s="1">
        <v>41462</v>
      </c>
      <c r="B1629">
        <v>2013</v>
      </c>
      <c r="C1629" t="s">
        <v>18</v>
      </c>
      <c r="D1629">
        <v>717500</v>
      </c>
      <c r="E1629">
        <v>1250000</v>
      </c>
      <c r="F1629" t="s">
        <v>13</v>
      </c>
      <c r="G1629" t="s">
        <v>14</v>
      </c>
      <c r="H1629">
        <v>3</v>
      </c>
      <c r="I1629">
        <v>3</v>
      </c>
      <c r="J1629">
        <v>1089</v>
      </c>
      <c r="K1629">
        <v>1.0203329999999999</v>
      </c>
      <c r="L1629" t="s">
        <v>16</v>
      </c>
      <c r="M1629">
        <f>V3__67[[#This Row],[Sale Price]]/V3__67[[#This Row],[carpet_area]]</f>
        <v>1147.842056932966</v>
      </c>
      <c r="N1629">
        <f>IF(OR(V3__67[[#This Row],[Estimated Value]]="",V3__67[[#This Row],[Estimated Value]]=0),"",V3__67[[#This Row],[Sale Price]]-V3__67[[#This Row],[Estimated Value]])</f>
        <v>532500</v>
      </c>
      <c r="O1629">
        <f>IF(OR(V3__67[[#This Row],[Estimated Value]]="",V3__67[[#This Row],[Estimated Value]]=0),"",(V3__67[[#This Row],[Sale Price]]-V3__67[[#This Row],[Estimated Value]])/V3__67[[#This Row],[Estimated Value]])</f>
        <v>0.74216027874564461</v>
      </c>
      <c r="P1629" t="str">
        <f t="shared" si="25"/>
        <v>Above Estimate</v>
      </c>
    </row>
    <row r="1630" spans="1:16" x14ac:dyDescent="0.3">
      <c r="A1630" s="1">
        <v>41463</v>
      </c>
      <c r="B1630">
        <v>2013</v>
      </c>
      <c r="C1630" t="s">
        <v>12</v>
      </c>
      <c r="D1630">
        <v>102210</v>
      </c>
      <c r="E1630">
        <v>99900</v>
      </c>
      <c r="F1630" t="s">
        <v>13</v>
      </c>
      <c r="G1630" t="s">
        <v>14</v>
      </c>
      <c r="H1630">
        <v>3</v>
      </c>
      <c r="I1630">
        <v>1</v>
      </c>
      <c r="J1630">
        <v>935</v>
      </c>
      <c r="K1630">
        <v>1.0203329999999999</v>
      </c>
      <c r="L1630" t="s">
        <v>25</v>
      </c>
      <c r="M1630">
        <f>V3__67[[#This Row],[Sale Price]]/V3__67[[#This Row],[carpet_area]]</f>
        <v>106.84491978609626</v>
      </c>
      <c r="N1630">
        <f>IF(OR(V3__67[[#This Row],[Estimated Value]]="",V3__67[[#This Row],[Estimated Value]]=0),"",V3__67[[#This Row],[Sale Price]]-V3__67[[#This Row],[Estimated Value]])</f>
        <v>-2310</v>
      </c>
      <c r="O1630">
        <f>IF(OR(V3__67[[#This Row],[Estimated Value]]="",V3__67[[#This Row],[Estimated Value]]=0),"",(V3__67[[#This Row],[Sale Price]]-V3__67[[#This Row],[Estimated Value]])/V3__67[[#This Row],[Estimated Value]])</f>
        <v>-2.2600528324038745E-2</v>
      </c>
      <c r="P1630" t="str">
        <f t="shared" si="25"/>
        <v>Below Estimate</v>
      </c>
    </row>
    <row r="1631" spans="1:16" x14ac:dyDescent="0.3">
      <c r="A1631" s="1">
        <v>41467</v>
      </c>
      <c r="B1631">
        <v>2013</v>
      </c>
      <c r="C1631" t="s">
        <v>18</v>
      </c>
      <c r="D1631">
        <v>383180</v>
      </c>
      <c r="E1631">
        <v>437500</v>
      </c>
      <c r="F1631" t="s">
        <v>13</v>
      </c>
      <c r="G1631" t="s">
        <v>14</v>
      </c>
      <c r="H1631">
        <v>3</v>
      </c>
      <c r="I1631">
        <v>3</v>
      </c>
      <c r="J1631">
        <v>1032</v>
      </c>
      <c r="K1631">
        <v>1.0203329999999999</v>
      </c>
      <c r="L1631" t="s">
        <v>22</v>
      </c>
      <c r="M1631">
        <f>V3__67[[#This Row],[Sale Price]]/V3__67[[#This Row],[carpet_area]]</f>
        <v>423.9341085271318</v>
      </c>
      <c r="N1631">
        <f>IF(OR(V3__67[[#This Row],[Estimated Value]]="",V3__67[[#This Row],[Estimated Value]]=0),"",V3__67[[#This Row],[Sale Price]]-V3__67[[#This Row],[Estimated Value]])</f>
        <v>54320</v>
      </c>
      <c r="O1631">
        <f>IF(OR(V3__67[[#This Row],[Estimated Value]]="",V3__67[[#This Row],[Estimated Value]]=0),"",(V3__67[[#This Row],[Sale Price]]-V3__67[[#This Row],[Estimated Value]])/V3__67[[#This Row],[Estimated Value]])</f>
        <v>0.14176105224698576</v>
      </c>
      <c r="P1631" t="str">
        <f t="shared" si="25"/>
        <v>Above Estimate</v>
      </c>
    </row>
    <row r="1632" spans="1:16" x14ac:dyDescent="0.3">
      <c r="A1632" s="1">
        <v>41473</v>
      </c>
      <c r="B1632">
        <v>2013</v>
      </c>
      <c r="C1632" t="s">
        <v>29</v>
      </c>
      <c r="D1632">
        <v>247200</v>
      </c>
      <c r="E1632">
        <v>375000</v>
      </c>
      <c r="F1632" t="s">
        <v>13</v>
      </c>
      <c r="G1632" t="s">
        <v>14</v>
      </c>
      <c r="H1632">
        <v>3</v>
      </c>
      <c r="I1632">
        <v>1</v>
      </c>
      <c r="J1632">
        <v>1034</v>
      </c>
      <c r="K1632">
        <v>1.0203329999999999</v>
      </c>
      <c r="L1632" t="s">
        <v>22</v>
      </c>
      <c r="M1632">
        <f>V3__67[[#This Row],[Sale Price]]/V3__67[[#This Row],[carpet_area]]</f>
        <v>362.66924564796903</v>
      </c>
      <c r="N1632">
        <f>IF(OR(V3__67[[#This Row],[Estimated Value]]="",V3__67[[#This Row],[Estimated Value]]=0),"",V3__67[[#This Row],[Sale Price]]-V3__67[[#This Row],[Estimated Value]])</f>
        <v>127800</v>
      </c>
      <c r="O1632">
        <f>IF(OR(V3__67[[#This Row],[Estimated Value]]="",V3__67[[#This Row],[Estimated Value]]=0),"",(V3__67[[#This Row],[Sale Price]]-V3__67[[#This Row],[Estimated Value]])/V3__67[[#This Row],[Estimated Value]])</f>
        <v>0.51699029126213591</v>
      </c>
      <c r="P1632" t="str">
        <f t="shared" si="25"/>
        <v>Above Estimate</v>
      </c>
    </row>
    <row r="1633" spans="1:16" x14ac:dyDescent="0.3">
      <c r="A1633" s="1">
        <v>41473</v>
      </c>
      <c r="B1633">
        <v>2013</v>
      </c>
      <c r="C1633" t="s">
        <v>29</v>
      </c>
      <c r="D1633">
        <v>167600</v>
      </c>
      <c r="E1633">
        <v>211000</v>
      </c>
      <c r="F1633" t="s">
        <v>19</v>
      </c>
      <c r="G1633" t="s">
        <v>20</v>
      </c>
      <c r="H1633">
        <v>4</v>
      </c>
      <c r="I1633">
        <v>3</v>
      </c>
      <c r="J1633">
        <v>1332</v>
      </c>
      <c r="K1633">
        <v>1.0203329999999999</v>
      </c>
      <c r="L1633" t="s">
        <v>15</v>
      </c>
      <c r="M1633">
        <f>V3__67[[#This Row],[Sale Price]]/V3__67[[#This Row],[carpet_area]]</f>
        <v>158.40840840840841</v>
      </c>
      <c r="N1633">
        <f>IF(OR(V3__67[[#This Row],[Estimated Value]]="",V3__67[[#This Row],[Estimated Value]]=0),"",V3__67[[#This Row],[Sale Price]]-V3__67[[#This Row],[Estimated Value]])</f>
        <v>43400</v>
      </c>
      <c r="O1633">
        <f>IF(OR(V3__67[[#This Row],[Estimated Value]]="",V3__67[[#This Row],[Estimated Value]]=0),"",(V3__67[[#This Row],[Sale Price]]-V3__67[[#This Row],[Estimated Value]])/V3__67[[#This Row],[Estimated Value]])</f>
        <v>0.25894988066825775</v>
      </c>
      <c r="P1633" t="str">
        <f t="shared" si="25"/>
        <v>Above Estimate</v>
      </c>
    </row>
    <row r="1634" spans="1:16" x14ac:dyDescent="0.3">
      <c r="A1634" s="1">
        <v>41474</v>
      </c>
      <c r="B1634">
        <v>2013</v>
      </c>
      <c r="C1634" t="s">
        <v>12</v>
      </c>
      <c r="D1634">
        <v>142990</v>
      </c>
      <c r="E1634">
        <v>107000</v>
      </c>
      <c r="F1634" t="s">
        <v>19</v>
      </c>
      <c r="G1634" t="s">
        <v>20</v>
      </c>
      <c r="H1634">
        <v>4</v>
      </c>
      <c r="I1634">
        <v>2</v>
      </c>
      <c r="J1634">
        <v>1321</v>
      </c>
      <c r="K1634">
        <v>1.0203329999999999</v>
      </c>
      <c r="L1634" t="s">
        <v>22</v>
      </c>
      <c r="M1634">
        <f>V3__67[[#This Row],[Sale Price]]/V3__67[[#This Row],[carpet_area]]</f>
        <v>80.999242997728999</v>
      </c>
      <c r="N1634">
        <f>IF(OR(V3__67[[#This Row],[Estimated Value]]="",V3__67[[#This Row],[Estimated Value]]=0),"",V3__67[[#This Row],[Sale Price]]-V3__67[[#This Row],[Estimated Value]])</f>
        <v>-35990</v>
      </c>
      <c r="O1634">
        <f>IF(OR(V3__67[[#This Row],[Estimated Value]]="",V3__67[[#This Row],[Estimated Value]]=0),"",(V3__67[[#This Row],[Sale Price]]-V3__67[[#This Row],[Estimated Value]])/V3__67[[#This Row],[Estimated Value]])</f>
        <v>-0.25169592279180364</v>
      </c>
      <c r="P1634" t="str">
        <f t="shared" si="25"/>
        <v>Below Estimate</v>
      </c>
    </row>
    <row r="1635" spans="1:16" x14ac:dyDescent="0.3">
      <c r="A1635" s="1">
        <v>41476</v>
      </c>
      <c r="B1635">
        <v>2013</v>
      </c>
      <c r="C1635" t="s">
        <v>30</v>
      </c>
      <c r="D1635">
        <v>726350</v>
      </c>
      <c r="E1635">
        <v>970000</v>
      </c>
      <c r="F1635" t="s">
        <v>13</v>
      </c>
      <c r="G1635" t="s">
        <v>14</v>
      </c>
      <c r="H1635">
        <v>3</v>
      </c>
      <c r="I1635">
        <v>1</v>
      </c>
      <c r="J1635">
        <v>1099</v>
      </c>
      <c r="K1635">
        <v>1.0203329999999999</v>
      </c>
      <c r="L1635" t="s">
        <v>16</v>
      </c>
      <c r="M1635">
        <f>V3__67[[#This Row],[Sale Price]]/V3__67[[#This Row],[carpet_area]]</f>
        <v>882.62056414922654</v>
      </c>
      <c r="N1635">
        <f>IF(OR(V3__67[[#This Row],[Estimated Value]]="",V3__67[[#This Row],[Estimated Value]]=0),"",V3__67[[#This Row],[Sale Price]]-V3__67[[#This Row],[Estimated Value]])</f>
        <v>243650</v>
      </c>
      <c r="O1635">
        <f>IF(OR(V3__67[[#This Row],[Estimated Value]]="",V3__67[[#This Row],[Estimated Value]]=0),"",(V3__67[[#This Row],[Sale Price]]-V3__67[[#This Row],[Estimated Value]])/V3__67[[#This Row],[Estimated Value]])</f>
        <v>0.3354443450127349</v>
      </c>
      <c r="P1635" t="str">
        <f t="shared" si="25"/>
        <v>Above Estimate</v>
      </c>
    </row>
    <row r="1636" spans="1:16" x14ac:dyDescent="0.3">
      <c r="A1636" s="1">
        <v>41476</v>
      </c>
      <c r="B1636">
        <v>2013</v>
      </c>
      <c r="C1636" t="s">
        <v>18</v>
      </c>
      <c r="D1636">
        <v>224770</v>
      </c>
      <c r="E1636">
        <v>315000</v>
      </c>
      <c r="F1636" t="s">
        <v>13</v>
      </c>
      <c r="G1636" t="s">
        <v>14</v>
      </c>
      <c r="H1636">
        <v>3</v>
      </c>
      <c r="I1636">
        <v>2</v>
      </c>
      <c r="J1636">
        <v>968</v>
      </c>
      <c r="K1636">
        <v>1.0203329999999999</v>
      </c>
      <c r="L1636" t="s">
        <v>16</v>
      </c>
      <c r="M1636">
        <f>V3__67[[#This Row],[Sale Price]]/V3__67[[#This Row],[carpet_area]]</f>
        <v>325.41322314049586</v>
      </c>
      <c r="N1636">
        <f>IF(OR(V3__67[[#This Row],[Estimated Value]]="",V3__67[[#This Row],[Estimated Value]]=0),"",V3__67[[#This Row],[Sale Price]]-V3__67[[#This Row],[Estimated Value]])</f>
        <v>90230</v>
      </c>
      <c r="O1636">
        <f>IF(OR(V3__67[[#This Row],[Estimated Value]]="",V3__67[[#This Row],[Estimated Value]]=0),"",(V3__67[[#This Row],[Sale Price]]-V3__67[[#This Row],[Estimated Value]])/V3__67[[#This Row],[Estimated Value]])</f>
        <v>0.40143257552164435</v>
      </c>
      <c r="P1636" t="str">
        <f t="shared" si="25"/>
        <v>Above Estimate</v>
      </c>
    </row>
    <row r="1637" spans="1:16" x14ac:dyDescent="0.3">
      <c r="A1637" s="1">
        <v>41480</v>
      </c>
      <c r="B1637">
        <v>2013</v>
      </c>
      <c r="C1637" t="s">
        <v>29</v>
      </c>
      <c r="D1637">
        <v>274440</v>
      </c>
      <c r="E1637">
        <v>323000</v>
      </c>
      <c r="F1637" t="s">
        <v>13</v>
      </c>
      <c r="G1637" t="s">
        <v>14</v>
      </c>
      <c r="H1637">
        <v>3</v>
      </c>
      <c r="I1637">
        <v>1</v>
      </c>
      <c r="J1637">
        <v>1086</v>
      </c>
      <c r="K1637">
        <v>1.0203329999999999</v>
      </c>
      <c r="L1637" t="s">
        <v>16</v>
      </c>
      <c r="M1637">
        <f>V3__67[[#This Row],[Sale Price]]/V3__67[[#This Row],[carpet_area]]</f>
        <v>297.42173112338855</v>
      </c>
      <c r="N1637">
        <f>IF(OR(V3__67[[#This Row],[Estimated Value]]="",V3__67[[#This Row],[Estimated Value]]=0),"",V3__67[[#This Row],[Sale Price]]-V3__67[[#This Row],[Estimated Value]])</f>
        <v>48560</v>
      </c>
      <c r="O1637">
        <f>IF(OR(V3__67[[#This Row],[Estimated Value]]="",V3__67[[#This Row],[Estimated Value]]=0),"",(V3__67[[#This Row],[Sale Price]]-V3__67[[#This Row],[Estimated Value]])/V3__67[[#This Row],[Estimated Value]])</f>
        <v>0.17694213671476461</v>
      </c>
      <c r="P1637" t="str">
        <f t="shared" si="25"/>
        <v>Above Estimate</v>
      </c>
    </row>
    <row r="1638" spans="1:16" x14ac:dyDescent="0.3">
      <c r="A1638" s="1">
        <v>41481</v>
      </c>
      <c r="B1638">
        <v>2013</v>
      </c>
      <c r="C1638" t="s">
        <v>29</v>
      </c>
      <c r="D1638">
        <v>153600</v>
      </c>
      <c r="E1638">
        <v>170000</v>
      </c>
      <c r="F1638" t="s">
        <v>13</v>
      </c>
      <c r="G1638" t="s">
        <v>14</v>
      </c>
      <c r="H1638">
        <v>3</v>
      </c>
      <c r="I1638">
        <v>2</v>
      </c>
      <c r="J1638">
        <v>1055</v>
      </c>
      <c r="K1638">
        <v>1.0203329999999999</v>
      </c>
      <c r="L1638" t="s">
        <v>16</v>
      </c>
      <c r="M1638">
        <f>V3__67[[#This Row],[Sale Price]]/V3__67[[#This Row],[carpet_area]]</f>
        <v>161.13744075829385</v>
      </c>
      <c r="N1638">
        <f>IF(OR(V3__67[[#This Row],[Estimated Value]]="",V3__67[[#This Row],[Estimated Value]]=0),"",V3__67[[#This Row],[Sale Price]]-V3__67[[#This Row],[Estimated Value]])</f>
        <v>16400</v>
      </c>
      <c r="O1638">
        <f>IF(OR(V3__67[[#This Row],[Estimated Value]]="",V3__67[[#This Row],[Estimated Value]]=0),"",(V3__67[[#This Row],[Sale Price]]-V3__67[[#This Row],[Estimated Value]])/V3__67[[#This Row],[Estimated Value]])</f>
        <v>0.10677083333333333</v>
      </c>
      <c r="P1638" t="str">
        <f t="shared" si="25"/>
        <v>Above Estimate</v>
      </c>
    </row>
    <row r="1639" spans="1:16" x14ac:dyDescent="0.3">
      <c r="A1639" s="1">
        <v>41483</v>
      </c>
      <c r="B1639">
        <v>2013</v>
      </c>
      <c r="C1639" t="s">
        <v>12</v>
      </c>
      <c r="D1639">
        <v>131180</v>
      </c>
      <c r="E1639">
        <v>19105</v>
      </c>
      <c r="F1639" t="s">
        <v>19</v>
      </c>
      <c r="G1639" t="s">
        <v>20</v>
      </c>
      <c r="H1639">
        <v>4</v>
      </c>
      <c r="I1639">
        <v>4</v>
      </c>
      <c r="J1639">
        <v>1438</v>
      </c>
      <c r="K1639">
        <v>1.0203329999999999</v>
      </c>
      <c r="L1639" t="s">
        <v>25</v>
      </c>
      <c r="M1639">
        <f>V3__67[[#This Row],[Sale Price]]/V3__67[[#This Row],[carpet_area]]</f>
        <v>13.285813630041725</v>
      </c>
      <c r="N1639">
        <f>IF(OR(V3__67[[#This Row],[Estimated Value]]="",V3__67[[#This Row],[Estimated Value]]=0),"",V3__67[[#This Row],[Sale Price]]-V3__67[[#This Row],[Estimated Value]])</f>
        <v>-112075</v>
      </c>
      <c r="O1639">
        <f>IF(OR(V3__67[[#This Row],[Estimated Value]]="",V3__67[[#This Row],[Estimated Value]]=0),"",(V3__67[[#This Row],[Sale Price]]-V3__67[[#This Row],[Estimated Value]])/V3__67[[#This Row],[Estimated Value]])</f>
        <v>-0.85436042079585306</v>
      </c>
      <c r="P1639" t="str">
        <f t="shared" si="25"/>
        <v>Below Estimate</v>
      </c>
    </row>
    <row r="1640" spans="1:16" x14ac:dyDescent="0.3">
      <c r="A1640" s="1">
        <v>41483</v>
      </c>
      <c r="B1640">
        <v>2013</v>
      </c>
      <c r="C1640" t="s">
        <v>30</v>
      </c>
      <c r="D1640">
        <v>354500</v>
      </c>
      <c r="E1640">
        <v>150000</v>
      </c>
      <c r="F1640" t="s">
        <v>13</v>
      </c>
      <c r="G1640" t="s">
        <v>14</v>
      </c>
      <c r="H1640">
        <v>3</v>
      </c>
      <c r="I1640">
        <v>1</v>
      </c>
      <c r="J1640">
        <v>935</v>
      </c>
      <c r="K1640">
        <v>1.0203329999999999</v>
      </c>
      <c r="L1640" t="s">
        <v>15</v>
      </c>
      <c r="M1640">
        <f>V3__67[[#This Row],[Sale Price]]/V3__67[[#This Row],[carpet_area]]</f>
        <v>160.42780748663102</v>
      </c>
      <c r="N1640">
        <f>IF(OR(V3__67[[#This Row],[Estimated Value]]="",V3__67[[#This Row],[Estimated Value]]=0),"",V3__67[[#This Row],[Sale Price]]-V3__67[[#This Row],[Estimated Value]])</f>
        <v>-204500</v>
      </c>
      <c r="O1640">
        <f>IF(OR(V3__67[[#This Row],[Estimated Value]]="",V3__67[[#This Row],[Estimated Value]]=0),"",(V3__67[[#This Row],[Sale Price]]-V3__67[[#This Row],[Estimated Value]])/V3__67[[#This Row],[Estimated Value]])</f>
        <v>-0.57686882933709449</v>
      </c>
      <c r="P1640" t="str">
        <f t="shared" si="25"/>
        <v>Below Estimate</v>
      </c>
    </row>
    <row r="1641" spans="1:16" x14ac:dyDescent="0.3">
      <c r="A1641" s="1">
        <v>41484</v>
      </c>
      <c r="B1641">
        <v>2013</v>
      </c>
      <c r="C1641" t="s">
        <v>18</v>
      </c>
      <c r="D1641">
        <v>289520</v>
      </c>
      <c r="E1641">
        <v>400000</v>
      </c>
      <c r="F1641" t="s">
        <v>13</v>
      </c>
      <c r="G1641" t="s">
        <v>14</v>
      </c>
      <c r="H1641">
        <v>3</v>
      </c>
      <c r="I1641">
        <v>1</v>
      </c>
      <c r="J1641">
        <v>919</v>
      </c>
      <c r="K1641">
        <v>1.0203329999999999</v>
      </c>
      <c r="L1641" t="s">
        <v>15</v>
      </c>
      <c r="M1641">
        <f>V3__67[[#This Row],[Sale Price]]/V3__67[[#This Row],[carpet_area]]</f>
        <v>435.25571273122961</v>
      </c>
      <c r="N1641">
        <f>IF(OR(V3__67[[#This Row],[Estimated Value]]="",V3__67[[#This Row],[Estimated Value]]=0),"",V3__67[[#This Row],[Sale Price]]-V3__67[[#This Row],[Estimated Value]])</f>
        <v>110480</v>
      </c>
      <c r="O1641">
        <f>IF(OR(V3__67[[#This Row],[Estimated Value]]="",V3__67[[#This Row],[Estimated Value]]=0),"",(V3__67[[#This Row],[Sale Price]]-V3__67[[#This Row],[Estimated Value]])/V3__67[[#This Row],[Estimated Value]])</f>
        <v>0.38159712627797732</v>
      </c>
      <c r="P1641" t="str">
        <f t="shared" si="25"/>
        <v>Above Estimate</v>
      </c>
    </row>
    <row r="1642" spans="1:16" x14ac:dyDescent="0.3">
      <c r="A1642" s="1">
        <v>41484</v>
      </c>
      <c r="B1642">
        <v>2013</v>
      </c>
      <c r="C1642" t="s">
        <v>12</v>
      </c>
      <c r="D1642">
        <v>303300</v>
      </c>
      <c r="E1642">
        <v>152000</v>
      </c>
      <c r="F1642" t="s">
        <v>13</v>
      </c>
      <c r="G1642" t="s">
        <v>14</v>
      </c>
      <c r="H1642">
        <v>3</v>
      </c>
      <c r="I1642">
        <v>1</v>
      </c>
      <c r="J1642">
        <v>970</v>
      </c>
      <c r="K1642">
        <v>1.0203329999999999</v>
      </c>
      <c r="L1642" t="s">
        <v>25</v>
      </c>
      <c r="M1642">
        <f>V3__67[[#This Row],[Sale Price]]/V3__67[[#This Row],[carpet_area]]</f>
        <v>156.70103092783506</v>
      </c>
      <c r="N1642">
        <f>IF(OR(V3__67[[#This Row],[Estimated Value]]="",V3__67[[#This Row],[Estimated Value]]=0),"",V3__67[[#This Row],[Sale Price]]-V3__67[[#This Row],[Estimated Value]])</f>
        <v>-151300</v>
      </c>
      <c r="O1642">
        <f>IF(OR(V3__67[[#This Row],[Estimated Value]]="",V3__67[[#This Row],[Estimated Value]]=0),"",(V3__67[[#This Row],[Sale Price]]-V3__67[[#This Row],[Estimated Value]])/V3__67[[#This Row],[Estimated Value]])</f>
        <v>-0.498846027035938</v>
      </c>
      <c r="P1642" t="str">
        <f t="shared" si="25"/>
        <v>Below Estimate</v>
      </c>
    </row>
    <row r="1643" spans="1:16" x14ac:dyDescent="0.3">
      <c r="A1643" s="1">
        <v>41487</v>
      </c>
      <c r="B1643">
        <v>2013</v>
      </c>
      <c r="C1643" t="s">
        <v>17</v>
      </c>
      <c r="D1643">
        <v>109710</v>
      </c>
      <c r="E1643">
        <v>10000</v>
      </c>
      <c r="F1643" t="s">
        <v>13</v>
      </c>
      <c r="G1643" t="s">
        <v>14</v>
      </c>
      <c r="H1643">
        <v>3</v>
      </c>
      <c r="I1643">
        <v>3</v>
      </c>
      <c r="J1643">
        <v>921</v>
      </c>
      <c r="K1643">
        <v>1.0203329999999999</v>
      </c>
      <c r="L1643" t="s">
        <v>15</v>
      </c>
      <c r="M1643">
        <f>V3__67[[#This Row],[Sale Price]]/V3__67[[#This Row],[carpet_area]]</f>
        <v>10.857763300760043</v>
      </c>
      <c r="N1643">
        <f>IF(OR(V3__67[[#This Row],[Estimated Value]]="",V3__67[[#This Row],[Estimated Value]]=0),"",V3__67[[#This Row],[Sale Price]]-V3__67[[#This Row],[Estimated Value]])</f>
        <v>-99710</v>
      </c>
      <c r="O1643">
        <f>IF(OR(V3__67[[#This Row],[Estimated Value]]="",V3__67[[#This Row],[Estimated Value]]=0),"",(V3__67[[#This Row],[Sale Price]]-V3__67[[#This Row],[Estimated Value]])/V3__67[[#This Row],[Estimated Value]])</f>
        <v>-0.90885060614346913</v>
      </c>
      <c r="P1643" t="str">
        <f t="shared" si="25"/>
        <v>Below Estimate</v>
      </c>
    </row>
    <row r="1644" spans="1:16" x14ac:dyDescent="0.3">
      <c r="A1644" s="1">
        <v>41487</v>
      </c>
      <c r="B1644">
        <v>2013</v>
      </c>
      <c r="C1644" t="s">
        <v>30</v>
      </c>
      <c r="D1644">
        <v>328990</v>
      </c>
      <c r="E1644">
        <v>442500</v>
      </c>
      <c r="F1644" t="s">
        <v>13</v>
      </c>
      <c r="G1644" t="s">
        <v>14</v>
      </c>
      <c r="H1644">
        <v>3</v>
      </c>
      <c r="I1644">
        <v>3</v>
      </c>
      <c r="J1644">
        <v>929</v>
      </c>
      <c r="K1644">
        <v>1.0203329999999999</v>
      </c>
      <c r="L1644" t="s">
        <v>16</v>
      </c>
      <c r="M1644">
        <f>V3__67[[#This Row],[Sale Price]]/V3__67[[#This Row],[carpet_area]]</f>
        <v>476.31862217438106</v>
      </c>
      <c r="N1644">
        <f>IF(OR(V3__67[[#This Row],[Estimated Value]]="",V3__67[[#This Row],[Estimated Value]]=0),"",V3__67[[#This Row],[Sale Price]]-V3__67[[#This Row],[Estimated Value]])</f>
        <v>113510</v>
      </c>
      <c r="O1644">
        <f>IF(OR(V3__67[[#This Row],[Estimated Value]]="",V3__67[[#This Row],[Estimated Value]]=0),"",(V3__67[[#This Row],[Sale Price]]-V3__67[[#This Row],[Estimated Value]])/V3__67[[#This Row],[Estimated Value]])</f>
        <v>0.3450256846712666</v>
      </c>
      <c r="P1644" t="str">
        <f t="shared" si="25"/>
        <v>Above Estimate</v>
      </c>
    </row>
    <row r="1645" spans="1:16" x14ac:dyDescent="0.3">
      <c r="A1645" s="1">
        <v>41487</v>
      </c>
      <c r="B1645">
        <v>2013</v>
      </c>
      <c r="C1645" t="s">
        <v>29</v>
      </c>
      <c r="D1645">
        <v>194400</v>
      </c>
      <c r="E1645">
        <v>265000</v>
      </c>
      <c r="F1645" t="s">
        <v>13</v>
      </c>
      <c r="G1645" t="s">
        <v>14</v>
      </c>
      <c r="H1645">
        <v>3</v>
      </c>
      <c r="I1645">
        <v>3</v>
      </c>
      <c r="J1645">
        <v>921</v>
      </c>
      <c r="K1645">
        <v>1.0203329999999999</v>
      </c>
      <c r="L1645" t="s">
        <v>16</v>
      </c>
      <c r="M1645">
        <f>V3__67[[#This Row],[Sale Price]]/V3__67[[#This Row],[carpet_area]]</f>
        <v>287.73072747014118</v>
      </c>
      <c r="N1645">
        <f>IF(OR(V3__67[[#This Row],[Estimated Value]]="",V3__67[[#This Row],[Estimated Value]]=0),"",V3__67[[#This Row],[Sale Price]]-V3__67[[#This Row],[Estimated Value]])</f>
        <v>70600</v>
      </c>
      <c r="O1645">
        <f>IF(OR(V3__67[[#This Row],[Estimated Value]]="",V3__67[[#This Row],[Estimated Value]]=0),"",(V3__67[[#This Row],[Sale Price]]-V3__67[[#This Row],[Estimated Value]])/V3__67[[#This Row],[Estimated Value]])</f>
        <v>0.36316872427983538</v>
      </c>
      <c r="P1645" t="str">
        <f t="shared" si="25"/>
        <v>Above Estimate</v>
      </c>
    </row>
    <row r="1646" spans="1:16" x14ac:dyDescent="0.3">
      <c r="A1646" s="1">
        <v>41487</v>
      </c>
      <c r="B1646">
        <v>2013</v>
      </c>
      <c r="C1646" t="s">
        <v>29</v>
      </c>
      <c r="D1646">
        <v>299500</v>
      </c>
      <c r="E1646">
        <v>515000</v>
      </c>
      <c r="F1646" t="s">
        <v>13</v>
      </c>
      <c r="G1646" t="s">
        <v>14</v>
      </c>
      <c r="H1646">
        <v>3</v>
      </c>
      <c r="I1646">
        <v>3</v>
      </c>
      <c r="J1646">
        <v>1025</v>
      </c>
      <c r="K1646">
        <v>1.0203329999999999</v>
      </c>
      <c r="L1646" t="s">
        <v>25</v>
      </c>
      <c r="M1646">
        <f>V3__67[[#This Row],[Sale Price]]/V3__67[[#This Row],[carpet_area]]</f>
        <v>502.4390243902439</v>
      </c>
      <c r="N1646">
        <f>IF(OR(V3__67[[#This Row],[Estimated Value]]="",V3__67[[#This Row],[Estimated Value]]=0),"",V3__67[[#This Row],[Sale Price]]-V3__67[[#This Row],[Estimated Value]])</f>
        <v>215500</v>
      </c>
      <c r="O1646">
        <f>IF(OR(V3__67[[#This Row],[Estimated Value]]="",V3__67[[#This Row],[Estimated Value]]=0),"",(V3__67[[#This Row],[Sale Price]]-V3__67[[#This Row],[Estimated Value]])/V3__67[[#This Row],[Estimated Value]])</f>
        <v>0.71953255425709517</v>
      </c>
      <c r="P1646" t="str">
        <f t="shared" si="25"/>
        <v>Above Estimate</v>
      </c>
    </row>
    <row r="1647" spans="1:16" x14ac:dyDescent="0.3">
      <c r="A1647" s="1">
        <v>41487</v>
      </c>
      <c r="B1647">
        <v>2013</v>
      </c>
      <c r="C1647" t="s">
        <v>18</v>
      </c>
      <c r="D1647">
        <v>290080</v>
      </c>
      <c r="E1647">
        <v>405000</v>
      </c>
      <c r="F1647" t="s">
        <v>13</v>
      </c>
      <c r="G1647" t="s">
        <v>14</v>
      </c>
      <c r="H1647">
        <v>3</v>
      </c>
      <c r="I1647">
        <v>1</v>
      </c>
      <c r="J1647">
        <v>977</v>
      </c>
      <c r="K1647">
        <v>1.0203329999999999</v>
      </c>
      <c r="L1647" t="s">
        <v>15</v>
      </c>
      <c r="M1647">
        <f>V3__67[[#This Row],[Sale Price]]/V3__67[[#This Row],[carpet_area]]</f>
        <v>414.53428863868987</v>
      </c>
      <c r="N1647">
        <f>IF(OR(V3__67[[#This Row],[Estimated Value]]="",V3__67[[#This Row],[Estimated Value]]=0),"",V3__67[[#This Row],[Sale Price]]-V3__67[[#This Row],[Estimated Value]])</f>
        <v>114920</v>
      </c>
      <c r="O1647">
        <f>IF(OR(V3__67[[#This Row],[Estimated Value]]="",V3__67[[#This Row],[Estimated Value]]=0),"",(V3__67[[#This Row],[Sale Price]]-V3__67[[#This Row],[Estimated Value]])/V3__67[[#This Row],[Estimated Value]])</f>
        <v>0.39616657473800332</v>
      </c>
      <c r="P1647" t="str">
        <f t="shared" si="25"/>
        <v>Above Estimate</v>
      </c>
    </row>
    <row r="1648" spans="1:16" x14ac:dyDescent="0.3">
      <c r="A1648" s="1">
        <v>41488</v>
      </c>
      <c r="B1648">
        <v>2013</v>
      </c>
      <c r="C1648" t="s">
        <v>12</v>
      </c>
      <c r="D1648">
        <v>91710</v>
      </c>
      <c r="E1648">
        <v>83000</v>
      </c>
      <c r="F1648" t="s">
        <v>13</v>
      </c>
      <c r="G1648" t="s">
        <v>14</v>
      </c>
      <c r="H1648">
        <v>3</v>
      </c>
      <c r="I1648">
        <v>2</v>
      </c>
      <c r="J1648">
        <v>988</v>
      </c>
      <c r="K1648">
        <v>1.0203329999999999</v>
      </c>
      <c r="L1648" t="s">
        <v>15</v>
      </c>
      <c r="M1648">
        <f>V3__67[[#This Row],[Sale Price]]/V3__67[[#This Row],[carpet_area]]</f>
        <v>84.008097165991899</v>
      </c>
      <c r="N1648">
        <f>IF(OR(V3__67[[#This Row],[Estimated Value]]="",V3__67[[#This Row],[Estimated Value]]=0),"",V3__67[[#This Row],[Sale Price]]-V3__67[[#This Row],[Estimated Value]])</f>
        <v>-8710</v>
      </c>
      <c r="O1648">
        <f>IF(OR(V3__67[[#This Row],[Estimated Value]]="",V3__67[[#This Row],[Estimated Value]]=0),"",(V3__67[[#This Row],[Sale Price]]-V3__67[[#This Row],[Estimated Value]])/V3__67[[#This Row],[Estimated Value]])</f>
        <v>-9.4973285356013515E-2</v>
      </c>
      <c r="P1648" t="str">
        <f t="shared" si="25"/>
        <v>Below Estimate</v>
      </c>
    </row>
    <row r="1649" spans="1:16" x14ac:dyDescent="0.3">
      <c r="A1649" s="1">
        <v>41489</v>
      </c>
      <c r="B1649">
        <v>2013</v>
      </c>
      <c r="C1649" t="s">
        <v>30</v>
      </c>
      <c r="D1649">
        <v>631600</v>
      </c>
      <c r="E1649">
        <v>605000</v>
      </c>
      <c r="F1649" t="s">
        <v>13</v>
      </c>
      <c r="G1649" t="s">
        <v>14</v>
      </c>
      <c r="H1649">
        <v>3</v>
      </c>
      <c r="I1649">
        <v>1</v>
      </c>
      <c r="J1649">
        <v>1068</v>
      </c>
      <c r="K1649">
        <v>1.0203329999999999</v>
      </c>
      <c r="L1649" t="s">
        <v>16</v>
      </c>
      <c r="M1649">
        <f>V3__67[[#This Row],[Sale Price]]/V3__67[[#This Row],[carpet_area]]</f>
        <v>566.47940074906364</v>
      </c>
      <c r="N1649">
        <f>IF(OR(V3__67[[#This Row],[Estimated Value]]="",V3__67[[#This Row],[Estimated Value]]=0),"",V3__67[[#This Row],[Sale Price]]-V3__67[[#This Row],[Estimated Value]])</f>
        <v>-26600</v>
      </c>
      <c r="O1649">
        <f>IF(OR(V3__67[[#This Row],[Estimated Value]]="",V3__67[[#This Row],[Estimated Value]]=0),"",(V3__67[[#This Row],[Sale Price]]-V3__67[[#This Row],[Estimated Value]])/V3__67[[#This Row],[Estimated Value]])</f>
        <v>-4.2115262824572515E-2</v>
      </c>
      <c r="P1649" t="str">
        <f t="shared" si="25"/>
        <v>Below Estimate</v>
      </c>
    </row>
    <row r="1650" spans="1:16" x14ac:dyDescent="0.3">
      <c r="A1650" s="1">
        <v>41490</v>
      </c>
      <c r="B1650">
        <v>2013</v>
      </c>
      <c r="C1650" t="s">
        <v>17</v>
      </c>
      <c r="D1650">
        <v>149650</v>
      </c>
      <c r="E1650">
        <v>280000</v>
      </c>
      <c r="F1650" t="s">
        <v>13</v>
      </c>
      <c r="G1650" t="s">
        <v>14</v>
      </c>
      <c r="H1650">
        <v>3</v>
      </c>
      <c r="I1650">
        <v>1</v>
      </c>
      <c r="J1650">
        <v>1015</v>
      </c>
      <c r="K1650">
        <v>1.0203329999999999</v>
      </c>
      <c r="L1650" t="s">
        <v>16</v>
      </c>
      <c r="M1650">
        <f>V3__67[[#This Row],[Sale Price]]/V3__67[[#This Row],[carpet_area]]</f>
        <v>275.86206896551727</v>
      </c>
      <c r="N1650">
        <f>IF(OR(V3__67[[#This Row],[Estimated Value]]="",V3__67[[#This Row],[Estimated Value]]=0),"",V3__67[[#This Row],[Sale Price]]-V3__67[[#This Row],[Estimated Value]])</f>
        <v>130350</v>
      </c>
      <c r="O1650">
        <f>IF(OR(V3__67[[#This Row],[Estimated Value]]="",V3__67[[#This Row],[Estimated Value]]=0),"",(V3__67[[#This Row],[Sale Price]]-V3__67[[#This Row],[Estimated Value]])/V3__67[[#This Row],[Estimated Value]])</f>
        <v>0.87103240895422651</v>
      </c>
      <c r="P1650" t="str">
        <f t="shared" si="25"/>
        <v>Above Estimate</v>
      </c>
    </row>
    <row r="1651" spans="1:16" x14ac:dyDescent="0.3">
      <c r="A1651" s="1">
        <v>41491</v>
      </c>
      <c r="B1651">
        <v>2013</v>
      </c>
      <c r="C1651" t="s">
        <v>17</v>
      </c>
      <c r="D1651">
        <v>174970</v>
      </c>
      <c r="E1651">
        <v>55000</v>
      </c>
      <c r="F1651" t="s">
        <v>23</v>
      </c>
      <c r="G1651" t="s">
        <v>24</v>
      </c>
      <c r="H1651">
        <v>6</v>
      </c>
      <c r="I1651">
        <v>5</v>
      </c>
      <c r="J1651">
        <v>1867</v>
      </c>
      <c r="K1651">
        <v>1.0203329999999999</v>
      </c>
      <c r="L1651" t="s">
        <v>25</v>
      </c>
      <c r="M1651">
        <f>V3__67[[#This Row],[Sale Price]]/V3__67[[#This Row],[carpet_area]]</f>
        <v>29.459025174076057</v>
      </c>
      <c r="N1651">
        <f>IF(OR(V3__67[[#This Row],[Estimated Value]]="",V3__67[[#This Row],[Estimated Value]]=0),"",V3__67[[#This Row],[Sale Price]]-V3__67[[#This Row],[Estimated Value]])</f>
        <v>-119970</v>
      </c>
      <c r="O1651">
        <f>IF(OR(V3__67[[#This Row],[Estimated Value]]="",V3__67[[#This Row],[Estimated Value]]=0),"",(V3__67[[#This Row],[Sale Price]]-V3__67[[#This Row],[Estimated Value]])/V3__67[[#This Row],[Estimated Value]])</f>
        <v>-0.6856603989255301</v>
      </c>
      <c r="P1651" t="str">
        <f t="shared" si="25"/>
        <v>Below Estimate</v>
      </c>
    </row>
    <row r="1652" spans="1:16" x14ac:dyDescent="0.3">
      <c r="A1652" s="1">
        <v>41491</v>
      </c>
      <c r="B1652">
        <v>2013</v>
      </c>
      <c r="C1652" t="s">
        <v>30</v>
      </c>
      <c r="D1652">
        <v>405090</v>
      </c>
      <c r="E1652">
        <v>380000</v>
      </c>
      <c r="F1652" t="s">
        <v>13</v>
      </c>
      <c r="G1652" t="s">
        <v>14</v>
      </c>
      <c r="H1652">
        <v>3</v>
      </c>
      <c r="I1652">
        <v>1</v>
      </c>
      <c r="J1652">
        <v>1006</v>
      </c>
      <c r="K1652">
        <v>1.0203329999999999</v>
      </c>
      <c r="L1652" t="s">
        <v>25</v>
      </c>
      <c r="M1652">
        <f>V3__67[[#This Row],[Sale Price]]/V3__67[[#This Row],[carpet_area]]</f>
        <v>377.73359840954276</v>
      </c>
      <c r="N1652">
        <f>IF(OR(V3__67[[#This Row],[Estimated Value]]="",V3__67[[#This Row],[Estimated Value]]=0),"",V3__67[[#This Row],[Sale Price]]-V3__67[[#This Row],[Estimated Value]])</f>
        <v>-25090</v>
      </c>
      <c r="O1652">
        <f>IF(OR(V3__67[[#This Row],[Estimated Value]]="",V3__67[[#This Row],[Estimated Value]]=0),"",(V3__67[[#This Row],[Sale Price]]-V3__67[[#This Row],[Estimated Value]])/V3__67[[#This Row],[Estimated Value]])</f>
        <v>-6.1936853538719791E-2</v>
      </c>
      <c r="P1652" t="str">
        <f t="shared" si="25"/>
        <v>Below Estimate</v>
      </c>
    </row>
    <row r="1653" spans="1:16" x14ac:dyDescent="0.3">
      <c r="A1653" s="1">
        <v>41494</v>
      </c>
      <c r="B1653">
        <v>2013</v>
      </c>
      <c r="C1653" t="s">
        <v>29</v>
      </c>
      <c r="D1653">
        <v>130000</v>
      </c>
      <c r="E1653">
        <v>92000</v>
      </c>
      <c r="F1653" t="s">
        <v>13</v>
      </c>
      <c r="G1653" t="s">
        <v>14</v>
      </c>
      <c r="H1653">
        <v>3</v>
      </c>
      <c r="I1653">
        <v>3</v>
      </c>
      <c r="J1653">
        <v>1019</v>
      </c>
      <c r="K1653">
        <v>1.0203329999999999</v>
      </c>
      <c r="L1653" t="s">
        <v>22</v>
      </c>
      <c r="M1653">
        <f>V3__67[[#This Row],[Sale Price]]/V3__67[[#This Row],[carpet_area]]</f>
        <v>90.284592737978414</v>
      </c>
      <c r="N1653">
        <f>IF(OR(V3__67[[#This Row],[Estimated Value]]="",V3__67[[#This Row],[Estimated Value]]=0),"",V3__67[[#This Row],[Sale Price]]-V3__67[[#This Row],[Estimated Value]])</f>
        <v>-38000</v>
      </c>
      <c r="O1653">
        <f>IF(OR(V3__67[[#This Row],[Estimated Value]]="",V3__67[[#This Row],[Estimated Value]]=0),"",(V3__67[[#This Row],[Sale Price]]-V3__67[[#This Row],[Estimated Value]])/V3__67[[#This Row],[Estimated Value]])</f>
        <v>-0.29230769230769232</v>
      </c>
      <c r="P1653" t="str">
        <f t="shared" si="25"/>
        <v>Below Estimate</v>
      </c>
    </row>
    <row r="1654" spans="1:16" x14ac:dyDescent="0.3">
      <c r="A1654" s="1">
        <v>41494</v>
      </c>
      <c r="B1654">
        <v>2013</v>
      </c>
      <c r="C1654" t="s">
        <v>12</v>
      </c>
      <c r="D1654">
        <v>111670</v>
      </c>
      <c r="E1654">
        <v>49000</v>
      </c>
      <c r="F1654" t="s">
        <v>13</v>
      </c>
      <c r="G1654" t="s">
        <v>14</v>
      </c>
      <c r="H1654">
        <v>3</v>
      </c>
      <c r="I1654">
        <v>3</v>
      </c>
      <c r="J1654">
        <v>1069</v>
      </c>
      <c r="K1654">
        <v>1.0203329999999999</v>
      </c>
      <c r="L1654" t="s">
        <v>25</v>
      </c>
      <c r="M1654">
        <f>V3__67[[#This Row],[Sale Price]]/V3__67[[#This Row],[carpet_area]]</f>
        <v>45.837231057062674</v>
      </c>
      <c r="N1654">
        <f>IF(OR(V3__67[[#This Row],[Estimated Value]]="",V3__67[[#This Row],[Estimated Value]]=0),"",V3__67[[#This Row],[Sale Price]]-V3__67[[#This Row],[Estimated Value]])</f>
        <v>-62670</v>
      </c>
      <c r="O1654">
        <f>IF(OR(V3__67[[#This Row],[Estimated Value]]="",V3__67[[#This Row],[Estimated Value]]=0),"",(V3__67[[#This Row],[Sale Price]]-V3__67[[#This Row],[Estimated Value]])/V3__67[[#This Row],[Estimated Value]])</f>
        <v>-0.5612071281454285</v>
      </c>
      <c r="P1654" t="str">
        <f t="shared" si="25"/>
        <v>Below Estimate</v>
      </c>
    </row>
    <row r="1655" spans="1:16" x14ac:dyDescent="0.3">
      <c r="A1655" s="1">
        <v>41495</v>
      </c>
      <c r="B1655">
        <v>2013</v>
      </c>
      <c r="C1655" t="s">
        <v>18</v>
      </c>
      <c r="D1655">
        <v>21980</v>
      </c>
      <c r="E1655">
        <v>801000</v>
      </c>
      <c r="F1655" t="s">
        <v>13</v>
      </c>
      <c r="G1655" t="s">
        <v>14</v>
      </c>
      <c r="H1655">
        <v>3</v>
      </c>
      <c r="I1655">
        <v>3</v>
      </c>
      <c r="J1655">
        <v>1096</v>
      </c>
      <c r="K1655">
        <v>1.0203329999999999</v>
      </c>
      <c r="L1655" t="s">
        <v>16</v>
      </c>
      <c r="M1655">
        <f>V3__67[[#This Row],[Sale Price]]/V3__67[[#This Row],[carpet_area]]</f>
        <v>730.83941605839414</v>
      </c>
      <c r="N1655">
        <f>IF(OR(V3__67[[#This Row],[Estimated Value]]="",V3__67[[#This Row],[Estimated Value]]=0),"",V3__67[[#This Row],[Sale Price]]-V3__67[[#This Row],[Estimated Value]])</f>
        <v>779020</v>
      </c>
      <c r="O1655">
        <f>IF(OR(V3__67[[#This Row],[Estimated Value]]="",V3__67[[#This Row],[Estimated Value]]=0),"",(V3__67[[#This Row],[Sale Price]]-V3__67[[#This Row],[Estimated Value]])/V3__67[[#This Row],[Estimated Value]])</f>
        <v>35.442220200181985</v>
      </c>
      <c r="P1655" t="str">
        <f t="shared" si="25"/>
        <v>Above Estimate</v>
      </c>
    </row>
    <row r="1656" spans="1:16" x14ac:dyDescent="0.3">
      <c r="A1656" s="1">
        <v>41497</v>
      </c>
      <c r="B1656">
        <v>2013</v>
      </c>
      <c r="C1656" t="s">
        <v>30</v>
      </c>
      <c r="D1656">
        <v>700800</v>
      </c>
      <c r="E1656">
        <v>725000</v>
      </c>
      <c r="F1656" t="s">
        <v>13</v>
      </c>
      <c r="G1656" t="s">
        <v>14</v>
      </c>
      <c r="H1656">
        <v>3</v>
      </c>
      <c r="I1656">
        <v>2</v>
      </c>
      <c r="J1656">
        <v>937</v>
      </c>
      <c r="K1656">
        <v>1.0203329999999999</v>
      </c>
      <c r="L1656" t="s">
        <v>15</v>
      </c>
      <c r="M1656">
        <f>V3__67[[#This Row],[Sale Price]]/V3__67[[#This Row],[carpet_area]]</f>
        <v>773.74599786552824</v>
      </c>
      <c r="N1656">
        <f>IF(OR(V3__67[[#This Row],[Estimated Value]]="",V3__67[[#This Row],[Estimated Value]]=0),"",V3__67[[#This Row],[Sale Price]]-V3__67[[#This Row],[Estimated Value]])</f>
        <v>24200</v>
      </c>
      <c r="O1656">
        <f>IF(OR(V3__67[[#This Row],[Estimated Value]]="",V3__67[[#This Row],[Estimated Value]]=0),"",(V3__67[[#This Row],[Sale Price]]-V3__67[[#This Row],[Estimated Value]])/V3__67[[#This Row],[Estimated Value]])</f>
        <v>3.4531963470319636E-2</v>
      </c>
      <c r="P1656" t="str">
        <f t="shared" si="25"/>
        <v>Above Estimate</v>
      </c>
    </row>
    <row r="1657" spans="1:16" x14ac:dyDescent="0.3">
      <c r="A1657" s="1">
        <v>41497</v>
      </c>
      <c r="B1657">
        <v>2013</v>
      </c>
      <c r="C1657" t="s">
        <v>30</v>
      </c>
      <c r="D1657">
        <v>283830</v>
      </c>
      <c r="E1657">
        <v>190000</v>
      </c>
      <c r="F1657" t="s">
        <v>13</v>
      </c>
      <c r="G1657" t="s">
        <v>14</v>
      </c>
      <c r="H1657">
        <v>3</v>
      </c>
      <c r="I1657">
        <v>1</v>
      </c>
      <c r="J1657">
        <v>1091</v>
      </c>
      <c r="K1657">
        <v>1.0203329999999999</v>
      </c>
      <c r="L1657" t="s">
        <v>15</v>
      </c>
      <c r="M1657">
        <f>V3__67[[#This Row],[Sale Price]]/V3__67[[#This Row],[carpet_area]]</f>
        <v>174.15215398716774</v>
      </c>
      <c r="N1657">
        <f>IF(OR(V3__67[[#This Row],[Estimated Value]]="",V3__67[[#This Row],[Estimated Value]]=0),"",V3__67[[#This Row],[Sale Price]]-V3__67[[#This Row],[Estimated Value]])</f>
        <v>-93830</v>
      </c>
      <c r="O1657">
        <f>IF(OR(V3__67[[#This Row],[Estimated Value]]="",V3__67[[#This Row],[Estimated Value]]=0),"",(V3__67[[#This Row],[Sale Price]]-V3__67[[#This Row],[Estimated Value]])/V3__67[[#This Row],[Estimated Value]])</f>
        <v>-0.33058520945636471</v>
      </c>
      <c r="P1657" t="str">
        <f t="shared" si="25"/>
        <v>Below Estimate</v>
      </c>
    </row>
    <row r="1658" spans="1:16" x14ac:dyDescent="0.3">
      <c r="A1658" s="1">
        <v>41498</v>
      </c>
      <c r="B1658">
        <v>2013</v>
      </c>
      <c r="C1658" t="s">
        <v>12</v>
      </c>
      <c r="D1658">
        <v>121700</v>
      </c>
      <c r="E1658">
        <v>61000</v>
      </c>
      <c r="F1658" t="s">
        <v>13</v>
      </c>
      <c r="G1658" t="s">
        <v>14</v>
      </c>
      <c r="H1658">
        <v>3</v>
      </c>
      <c r="I1658">
        <v>3</v>
      </c>
      <c r="J1658">
        <v>945</v>
      </c>
      <c r="K1658">
        <v>1.0203329999999999</v>
      </c>
      <c r="L1658" t="s">
        <v>25</v>
      </c>
      <c r="M1658">
        <f>V3__67[[#This Row],[Sale Price]]/V3__67[[#This Row],[carpet_area]]</f>
        <v>64.550264550264544</v>
      </c>
      <c r="N1658">
        <f>IF(OR(V3__67[[#This Row],[Estimated Value]]="",V3__67[[#This Row],[Estimated Value]]=0),"",V3__67[[#This Row],[Sale Price]]-V3__67[[#This Row],[Estimated Value]])</f>
        <v>-60700</v>
      </c>
      <c r="O1658">
        <f>IF(OR(V3__67[[#This Row],[Estimated Value]]="",V3__67[[#This Row],[Estimated Value]]=0),"",(V3__67[[#This Row],[Sale Price]]-V3__67[[#This Row],[Estimated Value]])/V3__67[[#This Row],[Estimated Value]])</f>
        <v>-0.4987674609695974</v>
      </c>
      <c r="P1658" t="str">
        <f t="shared" si="25"/>
        <v>Below Estimate</v>
      </c>
    </row>
    <row r="1659" spans="1:16" x14ac:dyDescent="0.3">
      <c r="A1659" s="1">
        <v>41502</v>
      </c>
      <c r="B1659">
        <v>2013</v>
      </c>
      <c r="C1659" t="s">
        <v>29</v>
      </c>
      <c r="D1659">
        <v>240800</v>
      </c>
      <c r="E1659">
        <v>400000</v>
      </c>
      <c r="F1659" t="s">
        <v>13</v>
      </c>
      <c r="G1659" t="s">
        <v>14</v>
      </c>
      <c r="H1659">
        <v>3</v>
      </c>
      <c r="I1659">
        <v>1</v>
      </c>
      <c r="J1659">
        <v>1007</v>
      </c>
      <c r="K1659">
        <v>1.0203329999999999</v>
      </c>
      <c r="L1659" t="s">
        <v>25</v>
      </c>
      <c r="M1659">
        <f>V3__67[[#This Row],[Sale Price]]/V3__67[[#This Row],[carpet_area]]</f>
        <v>397.21946375372391</v>
      </c>
      <c r="N1659">
        <f>IF(OR(V3__67[[#This Row],[Estimated Value]]="",V3__67[[#This Row],[Estimated Value]]=0),"",V3__67[[#This Row],[Sale Price]]-V3__67[[#This Row],[Estimated Value]])</f>
        <v>159200</v>
      </c>
      <c r="O1659">
        <f>IF(OR(V3__67[[#This Row],[Estimated Value]]="",V3__67[[#This Row],[Estimated Value]]=0),"",(V3__67[[#This Row],[Sale Price]]-V3__67[[#This Row],[Estimated Value]])/V3__67[[#This Row],[Estimated Value]])</f>
        <v>0.66112956810631229</v>
      </c>
      <c r="P1659" t="str">
        <f t="shared" si="25"/>
        <v>Above Estimate</v>
      </c>
    </row>
    <row r="1660" spans="1:16" x14ac:dyDescent="0.3">
      <c r="A1660" s="1">
        <v>41503</v>
      </c>
      <c r="B1660">
        <v>2013</v>
      </c>
      <c r="C1660" t="s">
        <v>18</v>
      </c>
      <c r="D1660">
        <v>350350</v>
      </c>
      <c r="E1660">
        <v>511500</v>
      </c>
      <c r="F1660" t="s">
        <v>13</v>
      </c>
      <c r="G1660" t="s">
        <v>14</v>
      </c>
      <c r="H1660">
        <v>3</v>
      </c>
      <c r="I1660">
        <v>1</v>
      </c>
      <c r="J1660">
        <v>1004</v>
      </c>
      <c r="K1660">
        <v>1.0203329999999999</v>
      </c>
      <c r="L1660" t="s">
        <v>15</v>
      </c>
      <c r="M1660">
        <f>V3__67[[#This Row],[Sale Price]]/V3__67[[#This Row],[carpet_area]]</f>
        <v>509.46215139442234</v>
      </c>
      <c r="N1660">
        <f>IF(OR(V3__67[[#This Row],[Estimated Value]]="",V3__67[[#This Row],[Estimated Value]]=0),"",V3__67[[#This Row],[Sale Price]]-V3__67[[#This Row],[Estimated Value]])</f>
        <v>161150</v>
      </c>
      <c r="O1660">
        <f>IF(OR(V3__67[[#This Row],[Estimated Value]]="",V3__67[[#This Row],[Estimated Value]]=0),"",(V3__67[[#This Row],[Sale Price]]-V3__67[[#This Row],[Estimated Value]])/V3__67[[#This Row],[Estimated Value]])</f>
        <v>0.4599686028257457</v>
      </c>
      <c r="P1660" t="str">
        <f t="shared" si="25"/>
        <v>Above Estimate</v>
      </c>
    </row>
    <row r="1661" spans="1:16" x14ac:dyDescent="0.3">
      <c r="A1661" s="1">
        <v>41503</v>
      </c>
      <c r="B1661">
        <v>2013</v>
      </c>
      <c r="C1661" t="s">
        <v>30</v>
      </c>
      <c r="D1661">
        <v>525420</v>
      </c>
      <c r="E1661">
        <v>550000</v>
      </c>
      <c r="F1661" t="s">
        <v>13</v>
      </c>
      <c r="G1661" t="s">
        <v>14</v>
      </c>
      <c r="H1661">
        <v>3</v>
      </c>
      <c r="I1661">
        <v>1</v>
      </c>
      <c r="J1661">
        <v>945</v>
      </c>
      <c r="K1661">
        <v>1.0203329999999999</v>
      </c>
      <c r="L1661" t="s">
        <v>22</v>
      </c>
      <c r="M1661">
        <f>V3__67[[#This Row],[Sale Price]]/V3__67[[#This Row],[carpet_area]]</f>
        <v>582.01058201058197</v>
      </c>
      <c r="N1661">
        <f>IF(OR(V3__67[[#This Row],[Estimated Value]]="",V3__67[[#This Row],[Estimated Value]]=0),"",V3__67[[#This Row],[Sale Price]]-V3__67[[#This Row],[Estimated Value]])</f>
        <v>24580</v>
      </c>
      <c r="O1661">
        <f>IF(OR(V3__67[[#This Row],[Estimated Value]]="",V3__67[[#This Row],[Estimated Value]]=0),"",(V3__67[[#This Row],[Sale Price]]-V3__67[[#This Row],[Estimated Value]])/V3__67[[#This Row],[Estimated Value]])</f>
        <v>4.6781622321190666E-2</v>
      </c>
      <c r="P1661" t="str">
        <f t="shared" si="25"/>
        <v>Above Estimate</v>
      </c>
    </row>
    <row r="1662" spans="1:16" x14ac:dyDescent="0.3">
      <c r="A1662" s="1">
        <v>41504</v>
      </c>
      <c r="B1662">
        <v>2013</v>
      </c>
      <c r="C1662" t="s">
        <v>17</v>
      </c>
      <c r="D1662">
        <v>170490</v>
      </c>
      <c r="E1662">
        <v>40500</v>
      </c>
      <c r="F1662" t="s">
        <v>19</v>
      </c>
      <c r="G1662" t="s">
        <v>20</v>
      </c>
      <c r="H1662">
        <v>4</v>
      </c>
      <c r="I1662">
        <v>2</v>
      </c>
      <c r="J1662">
        <v>1241</v>
      </c>
      <c r="K1662">
        <v>1.0203329999999999</v>
      </c>
      <c r="L1662" t="s">
        <v>22</v>
      </c>
      <c r="M1662">
        <f>V3__67[[#This Row],[Sale Price]]/V3__67[[#This Row],[carpet_area]]</f>
        <v>32.634971796937954</v>
      </c>
      <c r="N1662">
        <f>IF(OR(V3__67[[#This Row],[Estimated Value]]="",V3__67[[#This Row],[Estimated Value]]=0),"",V3__67[[#This Row],[Sale Price]]-V3__67[[#This Row],[Estimated Value]])</f>
        <v>-129990</v>
      </c>
      <c r="O1662">
        <f>IF(OR(V3__67[[#This Row],[Estimated Value]]="",V3__67[[#This Row],[Estimated Value]]=0),"",(V3__67[[#This Row],[Sale Price]]-V3__67[[#This Row],[Estimated Value]])/V3__67[[#This Row],[Estimated Value]])</f>
        <v>-0.76244941052261128</v>
      </c>
      <c r="P1662" t="str">
        <f t="shared" si="25"/>
        <v>Below Estimate</v>
      </c>
    </row>
    <row r="1663" spans="1:16" x14ac:dyDescent="0.3">
      <c r="A1663" s="1">
        <v>41504</v>
      </c>
      <c r="B1663">
        <v>2013</v>
      </c>
      <c r="C1663" t="s">
        <v>12</v>
      </c>
      <c r="D1663">
        <v>137320</v>
      </c>
      <c r="E1663">
        <v>140000</v>
      </c>
      <c r="F1663" t="s">
        <v>19</v>
      </c>
      <c r="G1663" t="s">
        <v>20</v>
      </c>
      <c r="H1663">
        <v>4</v>
      </c>
      <c r="I1663">
        <v>4</v>
      </c>
      <c r="J1663">
        <v>1450</v>
      </c>
      <c r="K1663">
        <v>1.0203329999999999</v>
      </c>
      <c r="L1663" t="s">
        <v>22</v>
      </c>
      <c r="M1663">
        <f>V3__67[[#This Row],[Sale Price]]/V3__67[[#This Row],[carpet_area]]</f>
        <v>96.551724137931032</v>
      </c>
      <c r="N1663">
        <f>IF(OR(V3__67[[#This Row],[Estimated Value]]="",V3__67[[#This Row],[Estimated Value]]=0),"",V3__67[[#This Row],[Sale Price]]-V3__67[[#This Row],[Estimated Value]])</f>
        <v>2680</v>
      </c>
      <c r="O1663">
        <f>IF(OR(V3__67[[#This Row],[Estimated Value]]="",V3__67[[#This Row],[Estimated Value]]=0),"",(V3__67[[#This Row],[Sale Price]]-V3__67[[#This Row],[Estimated Value]])/V3__67[[#This Row],[Estimated Value]])</f>
        <v>1.9516457908534811E-2</v>
      </c>
      <c r="P1663" t="str">
        <f t="shared" si="25"/>
        <v>Above Estimate</v>
      </c>
    </row>
    <row r="1664" spans="1:16" x14ac:dyDescent="0.3">
      <c r="A1664" s="1">
        <v>41508</v>
      </c>
      <c r="B1664">
        <v>2013</v>
      </c>
      <c r="C1664" t="s">
        <v>12</v>
      </c>
      <c r="D1664">
        <v>109740</v>
      </c>
      <c r="E1664">
        <v>25010</v>
      </c>
      <c r="F1664" t="s">
        <v>19</v>
      </c>
      <c r="G1664" t="s">
        <v>20</v>
      </c>
      <c r="H1664">
        <v>4</v>
      </c>
      <c r="I1664">
        <v>3</v>
      </c>
      <c r="J1664">
        <v>1475</v>
      </c>
      <c r="K1664">
        <v>1.0203329999999999</v>
      </c>
      <c r="L1664" t="s">
        <v>15</v>
      </c>
      <c r="M1664">
        <f>V3__67[[#This Row],[Sale Price]]/V3__67[[#This Row],[carpet_area]]</f>
        <v>16.955932203389832</v>
      </c>
      <c r="N1664">
        <f>IF(OR(V3__67[[#This Row],[Estimated Value]]="",V3__67[[#This Row],[Estimated Value]]=0),"",V3__67[[#This Row],[Sale Price]]-V3__67[[#This Row],[Estimated Value]])</f>
        <v>-84730</v>
      </c>
      <c r="O1664">
        <f>IF(OR(V3__67[[#This Row],[Estimated Value]]="",V3__67[[#This Row],[Estimated Value]]=0),"",(V3__67[[#This Row],[Sale Price]]-V3__67[[#This Row],[Estimated Value]])/V3__67[[#This Row],[Estimated Value]])</f>
        <v>-0.7720976854383087</v>
      </c>
      <c r="P1664" t="str">
        <f t="shared" si="25"/>
        <v>Below Estimate</v>
      </c>
    </row>
    <row r="1665" spans="1:16" x14ac:dyDescent="0.3">
      <c r="A1665" s="1">
        <v>41508</v>
      </c>
      <c r="B1665">
        <v>2013</v>
      </c>
      <c r="C1665" t="s">
        <v>18</v>
      </c>
      <c r="D1665">
        <v>461650</v>
      </c>
      <c r="E1665">
        <v>575000</v>
      </c>
      <c r="F1665" t="s">
        <v>13</v>
      </c>
      <c r="G1665" t="s">
        <v>14</v>
      </c>
      <c r="H1665">
        <v>3</v>
      </c>
      <c r="I1665">
        <v>2</v>
      </c>
      <c r="J1665">
        <v>1054</v>
      </c>
      <c r="K1665">
        <v>1.0203329999999999</v>
      </c>
      <c r="L1665" t="s">
        <v>22</v>
      </c>
      <c r="M1665">
        <f>V3__67[[#This Row],[Sale Price]]/V3__67[[#This Row],[carpet_area]]</f>
        <v>545.54079696394683</v>
      </c>
      <c r="N1665">
        <f>IF(OR(V3__67[[#This Row],[Estimated Value]]="",V3__67[[#This Row],[Estimated Value]]=0),"",V3__67[[#This Row],[Sale Price]]-V3__67[[#This Row],[Estimated Value]])</f>
        <v>113350</v>
      </c>
      <c r="O1665">
        <f>IF(OR(V3__67[[#This Row],[Estimated Value]]="",V3__67[[#This Row],[Estimated Value]]=0),"",(V3__67[[#This Row],[Sale Price]]-V3__67[[#This Row],[Estimated Value]])/V3__67[[#This Row],[Estimated Value]])</f>
        <v>0.24553232968699232</v>
      </c>
      <c r="P1665" t="str">
        <f t="shared" si="25"/>
        <v>Above Estimate</v>
      </c>
    </row>
    <row r="1666" spans="1:16" x14ac:dyDescent="0.3">
      <c r="A1666" s="1">
        <v>41508</v>
      </c>
      <c r="B1666">
        <v>2013</v>
      </c>
      <c r="C1666" t="s">
        <v>30</v>
      </c>
      <c r="D1666">
        <v>434720</v>
      </c>
      <c r="E1666">
        <v>420000</v>
      </c>
      <c r="F1666" t="s">
        <v>13</v>
      </c>
      <c r="G1666" t="s">
        <v>14</v>
      </c>
      <c r="H1666">
        <v>3</v>
      </c>
      <c r="I1666">
        <v>3</v>
      </c>
      <c r="J1666">
        <v>1034</v>
      </c>
      <c r="K1666">
        <v>1.0203329999999999</v>
      </c>
      <c r="L1666" t="s">
        <v>16</v>
      </c>
      <c r="M1666">
        <f>V3__67[[#This Row],[Sale Price]]/V3__67[[#This Row],[carpet_area]]</f>
        <v>406.18955512572535</v>
      </c>
      <c r="N1666">
        <f>IF(OR(V3__67[[#This Row],[Estimated Value]]="",V3__67[[#This Row],[Estimated Value]]=0),"",V3__67[[#This Row],[Sale Price]]-V3__67[[#This Row],[Estimated Value]])</f>
        <v>-14720</v>
      </c>
      <c r="O1666">
        <f>IF(OR(V3__67[[#This Row],[Estimated Value]]="",V3__67[[#This Row],[Estimated Value]]=0),"",(V3__67[[#This Row],[Sale Price]]-V3__67[[#This Row],[Estimated Value]])/V3__67[[#This Row],[Estimated Value]])</f>
        <v>-3.3860875966139126E-2</v>
      </c>
      <c r="P1666" t="str">
        <f t="shared" ref="P1666:P1729" si="26">IF(N1666="","No Estimate",IF(N1666&gt;0,"Above Estimate",IF(N1666&lt;0,"Below Estimate","At Estimate")))</f>
        <v>Below Estimate</v>
      </c>
    </row>
    <row r="1667" spans="1:16" x14ac:dyDescent="0.3">
      <c r="A1667" s="1">
        <v>41509</v>
      </c>
      <c r="B1667">
        <v>2013</v>
      </c>
      <c r="C1667" t="s">
        <v>30</v>
      </c>
      <c r="D1667">
        <v>410430</v>
      </c>
      <c r="E1667">
        <v>29000</v>
      </c>
      <c r="F1667" t="s">
        <v>13</v>
      </c>
      <c r="G1667" t="s">
        <v>14</v>
      </c>
      <c r="H1667">
        <v>3</v>
      </c>
      <c r="I1667">
        <v>2</v>
      </c>
      <c r="J1667">
        <v>952</v>
      </c>
      <c r="K1667">
        <v>1.0203329999999999</v>
      </c>
      <c r="L1667" t="s">
        <v>25</v>
      </c>
      <c r="M1667">
        <f>V3__67[[#This Row],[Sale Price]]/V3__67[[#This Row],[carpet_area]]</f>
        <v>30.462184873949578</v>
      </c>
      <c r="N1667">
        <f>IF(OR(V3__67[[#This Row],[Estimated Value]]="",V3__67[[#This Row],[Estimated Value]]=0),"",V3__67[[#This Row],[Sale Price]]-V3__67[[#This Row],[Estimated Value]])</f>
        <v>-381430</v>
      </c>
      <c r="O1667">
        <f>IF(OR(V3__67[[#This Row],[Estimated Value]]="",V3__67[[#This Row],[Estimated Value]]=0),"",(V3__67[[#This Row],[Sale Price]]-V3__67[[#This Row],[Estimated Value]])/V3__67[[#This Row],[Estimated Value]])</f>
        <v>-0.92934239699827015</v>
      </c>
      <c r="P1667" t="str">
        <f t="shared" si="26"/>
        <v>Below Estimate</v>
      </c>
    </row>
    <row r="1668" spans="1:16" x14ac:dyDescent="0.3">
      <c r="A1668" s="1">
        <v>41509</v>
      </c>
      <c r="B1668">
        <v>2013</v>
      </c>
      <c r="C1668" t="s">
        <v>18</v>
      </c>
      <c r="D1668">
        <v>372120</v>
      </c>
      <c r="E1668">
        <v>340000</v>
      </c>
      <c r="F1668" t="s">
        <v>13</v>
      </c>
      <c r="G1668" t="s">
        <v>14</v>
      </c>
      <c r="H1668">
        <v>3</v>
      </c>
      <c r="I1668">
        <v>3</v>
      </c>
      <c r="J1668">
        <v>916</v>
      </c>
      <c r="K1668">
        <v>1.0203329999999999</v>
      </c>
      <c r="L1668" t="s">
        <v>22</v>
      </c>
      <c r="M1668">
        <f>V3__67[[#This Row],[Sale Price]]/V3__67[[#This Row],[carpet_area]]</f>
        <v>371.17903930131007</v>
      </c>
      <c r="N1668">
        <f>IF(OR(V3__67[[#This Row],[Estimated Value]]="",V3__67[[#This Row],[Estimated Value]]=0),"",V3__67[[#This Row],[Sale Price]]-V3__67[[#This Row],[Estimated Value]])</f>
        <v>-32120</v>
      </c>
      <c r="O1668">
        <f>IF(OR(V3__67[[#This Row],[Estimated Value]]="",V3__67[[#This Row],[Estimated Value]]=0),"",(V3__67[[#This Row],[Sale Price]]-V3__67[[#This Row],[Estimated Value]])/V3__67[[#This Row],[Estimated Value]])</f>
        <v>-8.6316242072449742E-2</v>
      </c>
      <c r="P1668" t="str">
        <f t="shared" si="26"/>
        <v>Below Estimate</v>
      </c>
    </row>
    <row r="1669" spans="1:16" x14ac:dyDescent="0.3">
      <c r="A1669" s="1">
        <v>41511</v>
      </c>
      <c r="B1669">
        <v>2013</v>
      </c>
      <c r="C1669" t="s">
        <v>29</v>
      </c>
      <c r="D1669">
        <v>211100</v>
      </c>
      <c r="E1669">
        <v>245000</v>
      </c>
      <c r="F1669" t="s">
        <v>13</v>
      </c>
      <c r="G1669" t="s">
        <v>14</v>
      </c>
      <c r="H1669">
        <v>3</v>
      </c>
      <c r="I1669">
        <v>3</v>
      </c>
      <c r="J1669">
        <v>1071</v>
      </c>
      <c r="K1669">
        <v>1.0203329999999999</v>
      </c>
      <c r="L1669" t="s">
        <v>22</v>
      </c>
      <c r="M1669">
        <f>V3__67[[#This Row],[Sale Price]]/V3__67[[#This Row],[carpet_area]]</f>
        <v>228.75816993464053</v>
      </c>
      <c r="N1669">
        <f>IF(OR(V3__67[[#This Row],[Estimated Value]]="",V3__67[[#This Row],[Estimated Value]]=0),"",V3__67[[#This Row],[Sale Price]]-V3__67[[#This Row],[Estimated Value]])</f>
        <v>33900</v>
      </c>
      <c r="O1669">
        <f>IF(OR(V3__67[[#This Row],[Estimated Value]]="",V3__67[[#This Row],[Estimated Value]]=0),"",(V3__67[[#This Row],[Sale Price]]-V3__67[[#This Row],[Estimated Value]])/V3__67[[#This Row],[Estimated Value]])</f>
        <v>0.16058739933680721</v>
      </c>
      <c r="P1669" t="str">
        <f t="shared" si="26"/>
        <v>Above Estimate</v>
      </c>
    </row>
    <row r="1670" spans="1:16" x14ac:dyDescent="0.3">
      <c r="A1670" s="1">
        <v>41512</v>
      </c>
      <c r="B1670">
        <v>2013</v>
      </c>
      <c r="C1670" t="s">
        <v>30</v>
      </c>
      <c r="D1670">
        <v>353180</v>
      </c>
      <c r="E1670">
        <v>507000</v>
      </c>
      <c r="F1670" t="s">
        <v>13</v>
      </c>
      <c r="G1670" t="s">
        <v>14</v>
      </c>
      <c r="H1670">
        <v>3</v>
      </c>
      <c r="I1670">
        <v>1</v>
      </c>
      <c r="J1670">
        <v>990</v>
      </c>
      <c r="K1670">
        <v>1.0203329999999999</v>
      </c>
      <c r="L1670" t="s">
        <v>22</v>
      </c>
      <c r="M1670">
        <f>V3__67[[#This Row],[Sale Price]]/V3__67[[#This Row],[carpet_area]]</f>
        <v>512.12121212121212</v>
      </c>
      <c r="N1670">
        <f>IF(OR(V3__67[[#This Row],[Estimated Value]]="",V3__67[[#This Row],[Estimated Value]]=0),"",V3__67[[#This Row],[Sale Price]]-V3__67[[#This Row],[Estimated Value]])</f>
        <v>153820</v>
      </c>
      <c r="O1670">
        <f>IF(OR(V3__67[[#This Row],[Estimated Value]]="",V3__67[[#This Row],[Estimated Value]]=0),"",(V3__67[[#This Row],[Sale Price]]-V3__67[[#This Row],[Estimated Value]])/V3__67[[#This Row],[Estimated Value]])</f>
        <v>0.4355286256299904</v>
      </c>
      <c r="P1670" t="str">
        <f t="shared" si="26"/>
        <v>Above Estimate</v>
      </c>
    </row>
    <row r="1671" spans="1:16" x14ac:dyDescent="0.3">
      <c r="A1671" s="1">
        <v>41515</v>
      </c>
      <c r="B1671">
        <v>2013</v>
      </c>
      <c r="C1671" t="s">
        <v>17</v>
      </c>
      <c r="D1671">
        <v>137160</v>
      </c>
      <c r="E1671">
        <v>150000</v>
      </c>
      <c r="F1671" t="s">
        <v>13</v>
      </c>
      <c r="G1671" t="s">
        <v>14</v>
      </c>
      <c r="H1671">
        <v>3</v>
      </c>
      <c r="I1671">
        <v>1</v>
      </c>
      <c r="J1671">
        <v>1033</v>
      </c>
      <c r="K1671">
        <v>1.0203329999999999</v>
      </c>
      <c r="L1671" t="s">
        <v>15</v>
      </c>
      <c r="M1671">
        <f>V3__67[[#This Row],[Sale Price]]/V3__67[[#This Row],[carpet_area]]</f>
        <v>145.20813165537271</v>
      </c>
      <c r="N1671">
        <f>IF(OR(V3__67[[#This Row],[Estimated Value]]="",V3__67[[#This Row],[Estimated Value]]=0),"",V3__67[[#This Row],[Sale Price]]-V3__67[[#This Row],[Estimated Value]])</f>
        <v>12840</v>
      </c>
      <c r="O1671">
        <f>IF(OR(V3__67[[#This Row],[Estimated Value]]="",V3__67[[#This Row],[Estimated Value]]=0),"",(V3__67[[#This Row],[Sale Price]]-V3__67[[#This Row],[Estimated Value]])/V3__67[[#This Row],[Estimated Value]])</f>
        <v>9.361329833770779E-2</v>
      </c>
      <c r="P1671" t="str">
        <f t="shared" si="26"/>
        <v>Above Estimate</v>
      </c>
    </row>
    <row r="1672" spans="1:16" x14ac:dyDescent="0.3">
      <c r="A1672" s="1">
        <v>41515</v>
      </c>
      <c r="B1672">
        <v>2013</v>
      </c>
      <c r="C1672" t="s">
        <v>18</v>
      </c>
      <c r="D1672">
        <v>227360</v>
      </c>
      <c r="E1672">
        <v>328000</v>
      </c>
      <c r="F1672" t="s">
        <v>13</v>
      </c>
      <c r="G1672" t="s">
        <v>14</v>
      </c>
      <c r="H1672">
        <v>3</v>
      </c>
      <c r="I1672">
        <v>3</v>
      </c>
      <c r="J1672">
        <v>1086</v>
      </c>
      <c r="K1672">
        <v>1.0203329999999999</v>
      </c>
      <c r="L1672" t="s">
        <v>22</v>
      </c>
      <c r="M1672">
        <f>V3__67[[#This Row],[Sale Price]]/V3__67[[#This Row],[carpet_area]]</f>
        <v>302.02578268876613</v>
      </c>
      <c r="N1672">
        <f>IF(OR(V3__67[[#This Row],[Estimated Value]]="",V3__67[[#This Row],[Estimated Value]]=0),"",V3__67[[#This Row],[Sale Price]]-V3__67[[#This Row],[Estimated Value]])</f>
        <v>100640</v>
      </c>
      <c r="O1672">
        <f>IF(OR(V3__67[[#This Row],[Estimated Value]]="",V3__67[[#This Row],[Estimated Value]]=0),"",(V3__67[[#This Row],[Sale Price]]-V3__67[[#This Row],[Estimated Value]])/V3__67[[#This Row],[Estimated Value]])</f>
        <v>0.44264602392681213</v>
      </c>
      <c r="P1672" t="str">
        <f t="shared" si="26"/>
        <v>Above Estimate</v>
      </c>
    </row>
    <row r="1673" spans="1:16" x14ac:dyDescent="0.3">
      <c r="A1673" s="1">
        <v>41515</v>
      </c>
      <c r="B1673">
        <v>2013</v>
      </c>
      <c r="C1673" t="s">
        <v>17</v>
      </c>
      <c r="D1673">
        <v>146290</v>
      </c>
      <c r="E1673">
        <v>165000</v>
      </c>
      <c r="F1673" t="s">
        <v>13</v>
      </c>
      <c r="G1673" t="s">
        <v>14</v>
      </c>
      <c r="H1673">
        <v>3</v>
      </c>
      <c r="I1673">
        <v>2</v>
      </c>
      <c r="J1673">
        <v>1099</v>
      </c>
      <c r="K1673">
        <v>1.0203329999999999</v>
      </c>
      <c r="L1673" t="s">
        <v>25</v>
      </c>
      <c r="M1673">
        <f>V3__67[[#This Row],[Sale Price]]/V3__67[[#This Row],[carpet_area]]</f>
        <v>150.13648771610556</v>
      </c>
      <c r="N1673">
        <f>IF(OR(V3__67[[#This Row],[Estimated Value]]="",V3__67[[#This Row],[Estimated Value]]=0),"",V3__67[[#This Row],[Sale Price]]-V3__67[[#This Row],[Estimated Value]])</f>
        <v>18710</v>
      </c>
      <c r="O1673">
        <f>IF(OR(V3__67[[#This Row],[Estimated Value]]="",V3__67[[#This Row],[Estimated Value]]=0),"",(V3__67[[#This Row],[Sale Price]]-V3__67[[#This Row],[Estimated Value]])/V3__67[[#This Row],[Estimated Value]])</f>
        <v>0.12789664365301798</v>
      </c>
      <c r="P1673" t="str">
        <f t="shared" si="26"/>
        <v>Above Estimate</v>
      </c>
    </row>
    <row r="1674" spans="1:16" x14ac:dyDescent="0.3">
      <c r="A1674" s="1">
        <v>41516</v>
      </c>
      <c r="B1674">
        <v>2013</v>
      </c>
      <c r="C1674" t="s">
        <v>30</v>
      </c>
      <c r="D1674">
        <v>554730</v>
      </c>
      <c r="E1674">
        <v>600000</v>
      </c>
      <c r="F1674" t="s">
        <v>13</v>
      </c>
      <c r="G1674" t="s">
        <v>14</v>
      </c>
      <c r="H1674">
        <v>3</v>
      </c>
      <c r="I1674">
        <v>1</v>
      </c>
      <c r="J1674">
        <v>967</v>
      </c>
      <c r="K1674">
        <v>1.0203329999999999</v>
      </c>
      <c r="L1674" t="s">
        <v>15</v>
      </c>
      <c r="M1674">
        <f>V3__67[[#This Row],[Sale Price]]/V3__67[[#This Row],[carpet_area]]</f>
        <v>620.47569803516024</v>
      </c>
      <c r="N1674">
        <f>IF(OR(V3__67[[#This Row],[Estimated Value]]="",V3__67[[#This Row],[Estimated Value]]=0),"",V3__67[[#This Row],[Sale Price]]-V3__67[[#This Row],[Estimated Value]])</f>
        <v>45270</v>
      </c>
      <c r="O1674">
        <f>IF(OR(V3__67[[#This Row],[Estimated Value]]="",V3__67[[#This Row],[Estimated Value]]=0),"",(V3__67[[#This Row],[Sale Price]]-V3__67[[#This Row],[Estimated Value]])/V3__67[[#This Row],[Estimated Value]])</f>
        <v>8.1607268400843661E-2</v>
      </c>
      <c r="P1674" t="str">
        <f t="shared" si="26"/>
        <v>Above Estimate</v>
      </c>
    </row>
    <row r="1675" spans="1:16" x14ac:dyDescent="0.3">
      <c r="A1675" s="1">
        <v>41517</v>
      </c>
      <c r="B1675">
        <v>2013</v>
      </c>
      <c r="C1675" t="s">
        <v>12</v>
      </c>
      <c r="D1675">
        <v>111550</v>
      </c>
      <c r="E1675">
        <v>105000</v>
      </c>
      <c r="F1675" t="s">
        <v>13</v>
      </c>
      <c r="G1675" t="s">
        <v>14</v>
      </c>
      <c r="H1675">
        <v>3</v>
      </c>
      <c r="I1675">
        <v>2</v>
      </c>
      <c r="J1675">
        <v>1007</v>
      </c>
      <c r="K1675">
        <v>1.0203329999999999</v>
      </c>
      <c r="L1675" t="s">
        <v>22</v>
      </c>
      <c r="M1675">
        <f>V3__67[[#This Row],[Sale Price]]/V3__67[[#This Row],[carpet_area]]</f>
        <v>104.27010923535254</v>
      </c>
      <c r="N1675">
        <f>IF(OR(V3__67[[#This Row],[Estimated Value]]="",V3__67[[#This Row],[Estimated Value]]=0),"",V3__67[[#This Row],[Sale Price]]-V3__67[[#This Row],[Estimated Value]])</f>
        <v>-6550</v>
      </c>
      <c r="O1675">
        <f>IF(OR(V3__67[[#This Row],[Estimated Value]]="",V3__67[[#This Row],[Estimated Value]]=0),"",(V3__67[[#This Row],[Sale Price]]-V3__67[[#This Row],[Estimated Value]])/V3__67[[#This Row],[Estimated Value]])</f>
        <v>-5.871806364858808E-2</v>
      </c>
      <c r="P1675" t="str">
        <f t="shared" si="26"/>
        <v>Below Estimate</v>
      </c>
    </row>
    <row r="1676" spans="1:16" x14ac:dyDescent="0.3">
      <c r="A1676" s="1">
        <v>41518</v>
      </c>
      <c r="B1676">
        <v>2013</v>
      </c>
      <c r="C1676" t="s">
        <v>30</v>
      </c>
      <c r="D1676">
        <v>473220</v>
      </c>
      <c r="E1676">
        <v>480000</v>
      </c>
      <c r="F1676" t="s">
        <v>13</v>
      </c>
      <c r="G1676" t="s">
        <v>14</v>
      </c>
      <c r="H1676">
        <v>3</v>
      </c>
      <c r="I1676">
        <v>1</v>
      </c>
      <c r="J1676">
        <v>1096</v>
      </c>
      <c r="K1676">
        <v>1.0203329999999999</v>
      </c>
      <c r="L1676" t="s">
        <v>22</v>
      </c>
      <c r="M1676">
        <f>V3__67[[#This Row],[Sale Price]]/V3__67[[#This Row],[carpet_area]]</f>
        <v>437.95620437956205</v>
      </c>
      <c r="N1676">
        <f>IF(OR(V3__67[[#This Row],[Estimated Value]]="",V3__67[[#This Row],[Estimated Value]]=0),"",V3__67[[#This Row],[Sale Price]]-V3__67[[#This Row],[Estimated Value]])</f>
        <v>6780</v>
      </c>
      <c r="O1676">
        <f>IF(OR(V3__67[[#This Row],[Estimated Value]]="",V3__67[[#This Row],[Estimated Value]]=0),"",(V3__67[[#This Row],[Sale Price]]-V3__67[[#This Row],[Estimated Value]])/V3__67[[#This Row],[Estimated Value]])</f>
        <v>1.4327374160010143E-2</v>
      </c>
      <c r="P1676" t="str">
        <f t="shared" si="26"/>
        <v>Above Estimate</v>
      </c>
    </row>
    <row r="1677" spans="1:16" x14ac:dyDescent="0.3">
      <c r="A1677" s="1">
        <v>41518</v>
      </c>
      <c r="B1677">
        <v>2013</v>
      </c>
      <c r="C1677" t="s">
        <v>30</v>
      </c>
      <c r="D1677">
        <v>525480</v>
      </c>
      <c r="E1677">
        <v>626000</v>
      </c>
      <c r="F1677" t="s">
        <v>13</v>
      </c>
      <c r="G1677" t="s">
        <v>14</v>
      </c>
      <c r="H1677">
        <v>3</v>
      </c>
      <c r="I1677">
        <v>3</v>
      </c>
      <c r="J1677">
        <v>1084</v>
      </c>
      <c r="K1677">
        <v>1.0203329999999999</v>
      </c>
      <c r="L1677" t="s">
        <v>16</v>
      </c>
      <c r="M1677">
        <f>V3__67[[#This Row],[Sale Price]]/V3__67[[#This Row],[carpet_area]]</f>
        <v>577.49077490774903</v>
      </c>
      <c r="N1677">
        <f>IF(OR(V3__67[[#This Row],[Estimated Value]]="",V3__67[[#This Row],[Estimated Value]]=0),"",V3__67[[#This Row],[Sale Price]]-V3__67[[#This Row],[Estimated Value]])</f>
        <v>100520</v>
      </c>
      <c r="O1677">
        <f>IF(OR(V3__67[[#This Row],[Estimated Value]]="",V3__67[[#This Row],[Estimated Value]]=0),"",(V3__67[[#This Row],[Sale Price]]-V3__67[[#This Row],[Estimated Value]])/V3__67[[#This Row],[Estimated Value]])</f>
        <v>0.19129177133287661</v>
      </c>
      <c r="P1677" t="str">
        <f t="shared" si="26"/>
        <v>Above Estimate</v>
      </c>
    </row>
    <row r="1678" spans="1:16" x14ac:dyDescent="0.3">
      <c r="A1678" s="1">
        <v>41518</v>
      </c>
      <c r="B1678">
        <v>2013</v>
      </c>
      <c r="C1678" t="s">
        <v>29</v>
      </c>
      <c r="D1678">
        <v>291200</v>
      </c>
      <c r="E1678">
        <v>415000</v>
      </c>
      <c r="F1678" t="s">
        <v>13</v>
      </c>
      <c r="G1678" t="s">
        <v>14</v>
      </c>
      <c r="H1678">
        <v>3</v>
      </c>
      <c r="I1678">
        <v>1</v>
      </c>
      <c r="J1678">
        <v>1030</v>
      </c>
      <c r="K1678">
        <v>1.0203329999999999</v>
      </c>
      <c r="L1678" t="s">
        <v>25</v>
      </c>
      <c r="M1678">
        <f>V3__67[[#This Row],[Sale Price]]/V3__67[[#This Row],[carpet_area]]</f>
        <v>402.91262135922329</v>
      </c>
      <c r="N1678">
        <f>IF(OR(V3__67[[#This Row],[Estimated Value]]="",V3__67[[#This Row],[Estimated Value]]=0),"",V3__67[[#This Row],[Sale Price]]-V3__67[[#This Row],[Estimated Value]])</f>
        <v>123800</v>
      </c>
      <c r="O1678">
        <f>IF(OR(V3__67[[#This Row],[Estimated Value]]="",V3__67[[#This Row],[Estimated Value]]=0),"",(V3__67[[#This Row],[Sale Price]]-V3__67[[#This Row],[Estimated Value]])/V3__67[[#This Row],[Estimated Value]])</f>
        <v>0.42513736263736263</v>
      </c>
      <c r="P1678" t="str">
        <f t="shared" si="26"/>
        <v>Above Estimate</v>
      </c>
    </row>
    <row r="1679" spans="1:16" x14ac:dyDescent="0.3">
      <c r="A1679" s="1">
        <v>41518</v>
      </c>
      <c r="B1679">
        <v>2013</v>
      </c>
      <c r="C1679" t="s">
        <v>30</v>
      </c>
      <c r="D1679">
        <v>310330</v>
      </c>
      <c r="E1679">
        <v>310000</v>
      </c>
      <c r="F1679" t="s">
        <v>13</v>
      </c>
      <c r="G1679" t="s">
        <v>14</v>
      </c>
      <c r="H1679">
        <v>3</v>
      </c>
      <c r="I1679">
        <v>3</v>
      </c>
      <c r="J1679">
        <v>961</v>
      </c>
      <c r="K1679">
        <v>1.0203329999999999</v>
      </c>
      <c r="L1679" t="s">
        <v>25</v>
      </c>
      <c r="M1679">
        <f>V3__67[[#This Row],[Sale Price]]/V3__67[[#This Row],[carpet_area]]</f>
        <v>322.58064516129031</v>
      </c>
      <c r="N1679">
        <f>IF(OR(V3__67[[#This Row],[Estimated Value]]="",V3__67[[#This Row],[Estimated Value]]=0),"",V3__67[[#This Row],[Sale Price]]-V3__67[[#This Row],[Estimated Value]])</f>
        <v>-330</v>
      </c>
      <c r="O1679">
        <f>IF(OR(V3__67[[#This Row],[Estimated Value]]="",V3__67[[#This Row],[Estimated Value]]=0),"",(V3__67[[#This Row],[Sale Price]]-V3__67[[#This Row],[Estimated Value]])/V3__67[[#This Row],[Estimated Value]])</f>
        <v>-1.063384139464441E-3</v>
      </c>
      <c r="P1679" t="str">
        <f t="shared" si="26"/>
        <v>Below Estimate</v>
      </c>
    </row>
    <row r="1680" spans="1:16" x14ac:dyDescent="0.3">
      <c r="A1680" s="1">
        <v>41524</v>
      </c>
      <c r="B1680">
        <v>2013</v>
      </c>
      <c r="C1680" t="s">
        <v>17</v>
      </c>
      <c r="D1680">
        <v>258220</v>
      </c>
      <c r="E1680">
        <v>105000</v>
      </c>
      <c r="F1680" t="s">
        <v>13</v>
      </c>
      <c r="G1680" t="s">
        <v>14</v>
      </c>
      <c r="H1680">
        <v>3</v>
      </c>
      <c r="I1680">
        <v>3</v>
      </c>
      <c r="J1680">
        <v>933</v>
      </c>
      <c r="K1680">
        <v>1.0203329999999999</v>
      </c>
      <c r="L1680" t="s">
        <v>22</v>
      </c>
      <c r="M1680">
        <f>V3__67[[#This Row],[Sale Price]]/V3__67[[#This Row],[carpet_area]]</f>
        <v>112.54019292604502</v>
      </c>
      <c r="N1680">
        <f>IF(OR(V3__67[[#This Row],[Estimated Value]]="",V3__67[[#This Row],[Estimated Value]]=0),"",V3__67[[#This Row],[Sale Price]]-V3__67[[#This Row],[Estimated Value]])</f>
        <v>-153220</v>
      </c>
      <c r="O1680">
        <f>IF(OR(V3__67[[#This Row],[Estimated Value]]="",V3__67[[#This Row],[Estimated Value]]=0),"",(V3__67[[#This Row],[Sale Price]]-V3__67[[#This Row],[Estimated Value]])/V3__67[[#This Row],[Estimated Value]])</f>
        <v>-0.59336999457826656</v>
      </c>
      <c r="P1680" t="str">
        <f t="shared" si="26"/>
        <v>Below Estimate</v>
      </c>
    </row>
    <row r="1681" spans="1:16" x14ac:dyDescent="0.3">
      <c r="A1681" s="1">
        <v>41525</v>
      </c>
      <c r="B1681">
        <v>2013</v>
      </c>
      <c r="C1681" t="s">
        <v>29</v>
      </c>
      <c r="D1681">
        <v>130200</v>
      </c>
      <c r="E1681">
        <v>165000</v>
      </c>
      <c r="F1681" t="s">
        <v>13</v>
      </c>
      <c r="G1681" t="s">
        <v>14</v>
      </c>
      <c r="H1681">
        <v>3</v>
      </c>
      <c r="I1681">
        <v>1</v>
      </c>
      <c r="J1681">
        <v>1024</v>
      </c>
      <c r="K1681">
        <v>1.0203329999999999</v>
      </c>
      <c r="L1681" t="s">
        <v>25</v>
      </c>
      <c r="M1681">
        <f>V3__67[[#This Row],[Sale Price]]/V3__67[[#This Row],[carpet_area]]</f>
        <v>161.1328125</v>
      </c>
      <c r="N1681">
        <f>IF(OR(V3__67[[#This Row],[Estimated Value]]="",V3__67[[#This Row],[Estimated Value]]=0),"",V3__67[[#This Row],[Sale Price]]-V3__67[[#This Row],[Estimated Value]])</f>
        <v>34800</v>
      </c>
      <c r="O1681">
        <f>IF(OR(V3__67[[#This Row],[Estimated Value]]="",V3__67[[#This Row],[Estimated Value]]=0),"",(V3__67[[#This Row],[Sale Price]]-V3__67[[#This Row],[Estimated Value]])/V3__67[[#This Row],[Estimated Value]])</f>
        <v>0.26728110599078342</v>
      </c>
      <c r="P1681" t="str">
        <f t="shared" si="26"/>
        <v>Above Estimate</v>
      </c>
    </row>
    <row r="1682" spans="1:16" x14ac:dyDescent="0.3">
      <c r="A1682" s="1">
        <v>41526</v>
      </c>
      <c r="B1682">
        <v>2013</v>
      </c>
      <c r="C1682" t="s">
        <v>12</v>
      </c>
      <c r="D1682">
        <v>206640</v>
      </c>
      <c r="E1682">
        <v>220000</v>
      </c>
      <c r="F1682" t="s">
        <v>13</v>
      </c>
      <c r="G1682" t="s">
        <v>14</v>
      </c>
      <c r="H1682">
        <v>3</v>
      </c>
      <c r="I1682">
        <v>1</v>
      </c>
      <c r="J1682">
        <v>1036</v>
      </c>
      <c r="K1682">
        <v>1.0203329999999999</v>
      </c>
      <c r="L1682" t="s">
        <v>16</v>
      </c>
      <c r="M1682">
        <f>V3__67[[#This Row],[Sale Price]]/V3__67[[#This Row],[carpet_area]]</f>
        <v>212.35521235521236</v>
      </c>
      <c r="N1682">
        <f>IF(OR(V3__67[[#This Row],[Estimated Value]]="",V3__67[[#This Row],[Estimated Value]]=0),"",V3__67[[#This Row],[Sale Price]]-V3__67[[#This Row],[Estimated Value]])</f>
        <v>13360</v>
      </c>
      <c r="O1682">
        <f>IF(OR(V3__67[[#This Row],[Estimated Value]]="",V3__67[[#This Row],[Estimated Value]]=0),"",(V3__67[[#This Row],[Sale Price]]-V3__67[[#This Row],[Estimated Value]])/V3__67[[#This Row],[Estimated Value]])</f>
        <v>6.4653503677893923E-2</v>
      </c>
      <c r="P1682" t="str">
        <f t="shared" si="26"/>
        <v>Above Estimate</v>
      </c>
    </row>
    <row r="1683" spans="1:16" x14ac:dyDescent="0.3">
      <c r="A1683" s="1">
        <v>41531</v>
      </c>
      <c r="B1683">
        <v>2013</v>
      </c>
      <c r="C1683" t="s">
        <v>18</v>
      </c>
      <c r="D1683">
        <v>449400</v>
      </c>
      <c r="E1683">
        <v>600000</v>
      </c>
      <c r="F1683" t="s">
        <v>13</v>
      </c>
      <c r="G1683" t="s">
        <v>14</v>
      </c>
      <c r="H1683">
        <v>3</v>
      </c>
      <c r="I1683">
        <v>2</v>
      </c>
      <c r="J1683">
        <v>975</v>
      </c>
      <c r="K1683">
        <v>1.0203329999999999</v>
      </c>
      <c r="L1683" t="s">
        <v>16</v>
      </c>
      <c r="M1683">
        <f>V3__67[[#This Row],[Sale Price]]/V3__67[[#This Row],[carpet_area]]</f>
        <v>615.38461538461536</v>
      </c>
      <c r="N1683">
        <f>IF(OR(V3__67[[#This Row],[Estimated Value]]="",V3__67[[#This Row],[Estimated Value]]=0),"",V3__67[[#This Row],[Sale Price]]-V3__67[[#This Row],[Estimated Value]])</f>
        <v>150600</v>
      </c>
      <c r="O1683">
        <f>IF(OR(V3__67[[#This Row],[Estimated Value]]="",V3__67[[#This Row],[Estimated Value]]=0),"",(V3__67[[#This Row],[Sale Price]]-V3__67[[#This Row],[Estimated Value]])/V3__67[[#This Row],[Estimated Value]])</f>
        <v>0.33511348464619495</v>
      </c>
      <c r="P1683" t="str">
        <f t="shared" si="26"/>
        <v>Above Estimate</v>
      </c>
    </row>
    <row r="1684" spans="1:16" x14ac:dyDescent="0.3">
      <c r="A1684" s="1">
        <v>41532</v>
      </c>
      <c r="B1684">
        <v>2013</v>
      </c>
      <c r="C1684" t="s">
        <v>30</v>
      </c>
      <c r="D1684">
        <v>378670</v>
      </c>
      <c r="E1684">
        <v>360000</v>
      </c>
      <c r="F1684" t="s">
        <v>13</v>
      </c>
      <c r="G1684" t="s">
        <v>14</v>
      </c>
      <c r="H1684">
        <v>3</v>
      </c>
      <c r="I1684">
        <v>1</v>
      </c>
      <c r="J1684">
        <v>986</v>
      </c>
      <c r="K1684">
        <v>1.0203329999999999</v>
      </c>
      <c r="L1684" t="s">
        <v>16</v>
      </c>
      <c r="M1684">
        <f>V3__67[[#This Row],[Sale Price]]/V3__67[[#This Row],[carpet_area]]</f>
        <v>365.11156186612578</v>
      </c>
      <c r="N1684">
        <f>IF(OR(V3__67[[#This Row],[Estimated Value]]="",V3__67[[#This Row],[Estimated Value]]=0),"",V3__67[[#This Row],[Sale Price]]-V3__67[[#This Row],[Estimated Value]])</f>
        <v>-18670</v>
      </c>
      <c r="O1684">
        <f>IF(OR(V3__67[[#This Row],[Estimated Value]]="",V3__67[[#This Row],[Estimated Value]]=0),"",(V3__67[[#This Row],[Sale Price]]-V3__67[[#This Row],[Estimated Value]])/V3__67[[#This Row],[Estimated Value]])</f>
        <v>-4.9304143449441465E-2</v>
      </c>
      <c r="P1684" t="str">
        <f t="shared" si="26"/>
        <v>Below Estimate</v>
      </c>
    </row>
    <row r="1685" spans="1:16" x14ac:dyDescent="0.3">
      <c r="A1685" s="1">
        <v>41533</v>
      </c>
      <c r="B1685">
        <v>2013</v>
      </c>
      <c r="C1685" t="s">
        <v>30</v>
      </c>
      <c r="D1685">
        <v>993410</v>
      </c>
      <c r="E1685">
        <v>1260658</v>
      </c>
      <c r="F1685" t="s">
        <v>13</v>
      </c>
      <c r="G1685" t="s">
        <v>14</v>
      </c>
      <c r="H1685">
        <v>3</v>
      </c>
      <c r="I1685">
        <v>3</v>
      </c>
      <c r="J1685">
        <v>1044</v>
      </c>
      <c r="K1685">
        <v>1.0203329999999999</v>
      </c>
      <c r="L1685" t="s">
        <v>25</v>
      </c>
      <c r="M1685">
        <f>V3__67[[#This Row],[Sale Price]]/V3__67[[#This Row],[carpet_area]]</f>
        <v>1207.5268199233717</v>
      </c>
      <c r="N1685">
        <f>IF(OR(V3__67[[#This Row],[Estimated Value]]="",V3__67[[#This Row],[Estimated Value]]=0),"",V3__67[[#This Row],[Sale Price]]-V3__67[[#This Row],[Estimated Value]])</f>
        <v>267248</v>
      </c>
      <c r="O1685">
        <f>IF(OR(V3__67[[#This Row],[Estimated Value]]="",V3__67[[#This Row],[Estimated Value]]=0),"",(V3__67[[#This Row],[Sale Price]]-V3__67[[#This Row],[Estimated Value]])/V3__67[[#This Row],[Estimated Value]])</f>
        <v>0.2690208473842623</v>
      </c>
      <c r="P1685" t="str">
        <f t="shared" si="26"/>
        <v>Above Estimate</v>
      </c>
    </row>
    <row r="1686" spans="1:16" x14ac:dyDescent="0.3">
      <c r="A1686" s="1">
        <v>41536</v>
      </c>
      <c r="B1686">
        <v>2013</v>
      </c>
      <c r="C1686" t="s">
        <v>18</v>
      </c>
      <c r="D1686">
        <v>255080</v>
      </c>
      <c r="E1686">
        <v>302500</v>
      </c>
      <c r="F1686" t="s">
        <v>13</v>
      </c>
      <c r="G1686" t="s">
        <v>14</v>
      </c>
      <c r="H1686">
        <v>3</v>
      </c>
      <c r="I1686">
        <v>2</v>
      </c>
      <c r="J1686">
        <v>1020</v>
      </c>
      <c r="K1686">
        <v>1.0203329999999999</v>
      </c>
      <c r="L1686" t="s">
        <v>16</v>
      </c>
      <c r="M1686">
        <f>V3__67[[#This Row],[Sale Price]]/V3__67[[#This Row],[carpet_area]]</f>
        <v>296.56862745098039</v>
      </c>
      <c r="N1686">
        <f>IF(OR(V3__67[[#This Row],[Estimated Value]]="",V3__67[[#This Row],[Estimated Value]]=0),"",V3__67[[#This Row],[Sale Price]]-V3__67[[#This Row],[Estimated Value]])</f>
        <v>47420</v>
      </c>
      <c r="O1686">
        <f>IF(OR(V3__67[[#This Row],[Estimated Value]]="",V3__67[[#This Row],[Estimated Value]]=0),"",(V3__67[[#This Row],[Sale Price]]-V3__67[[#This Row],[Estimated Value]])/V3__67[[#This Row],[Estimated Value]])</f>
        <v>0.18590246197271446</v>
      </c>
      <c r="P1686" t="str">
        <f t="shared" si="26"/>
        <v>Above Estimate</v>
      </c>
    </row>
    <row r="1687" spans="1:16" x14ac:dyDescent="0.3">
      <c r="A1687" s="1">
        <v>41536</v>
      </c>
      <c r="B1687">
        <v>2013</v>
      </c>
      <c r="C1687" t="s">
        <v>17</v>
      </c>
      <c r="D1687">
        <v>164700</v>
      </c>
      <c r="E1687">
        <v>170000</v>
      </c>
      <c r="F1687" t="s">
        <v>13</v>
      </c>
      <c r="G1687" t="s">
        <v>14</v>
      </c>
      <c r="H1687">
        <v>3</v>
      </c>
      <c r="I1687">
        <v>1</v>
      </c>
      <c r="J1687">
        <v>1023</v>
      </c>
      <c r="K1687">
        <v>1.0203329999999999</v>
      </c>
      <c r="L1687" t="s">
        <v>25</v>
      </c>
      <c r="M1687">
        <f>V3__67[[#This Row],[Sale Price]]/V3__67[[#This Row],[carpet_area]]</f>
        <v>166.17790811339199</v>
      </c>
      <c r="N1687">
        <f>IF(OR(V3__67[[#This Row],[Estimated Value]]="",V3__67[[#This Row],[Estimated Value]]=0),"",V3__67[[#This Row],[Sale Price]]-V3__67[[#This Row],[Estimated Value]])</f>
        <v>5300</v>
      </c>
      <c r="O1687">
        <f>IF(OR(V3__67[[#This Row],[Estimated Value]]="",V3__67[[#This Row],[Estimated Value]]=0),"",(V3__67[[#This Row],[Sale Price]]-V3__67[[#This Row],[Estimated Value]])/V3__67[[#This Row],[Estimated Value]])</f>
        <v>3.2179720704310869E-2</v>
      </c>
      <c r="P1687" t="str">
        <f t="shared" si="26"/>
        <v>Above Estimate</v>
      </c>
    </row>
    <row r="1688" spans="1:16" x14ac:dyDescent="0.3">
      <c r="A1688" s="1">
        <v>41537</v>
      </c>
      <c r="B1688">
        <v>2013</v>
      </c>
      <c r="C1688" t="s">
        <v>29</v>
      </c>
      <c r="D1688">
        <v>269500</v>
      </c>
      <c r="E1688">
        <v>365000</v>
      </c>
      <c r="F1688" t="s">
        <v>13</v>
      </c>
      <c r="G1688" t="s">
        <v>14</v>
      </c>
      <c r="H1688">
        <v>3</v>
      </c>
      <c r="I1688">
        <v>1</v>
      </c>
      <c r="J1688">
        <v>978</v>
      </c>
      <c r="K1688">
        <v>1.0203329999999999</v>
      </c>
      <c r="L1688" t="s">
        <v>16</v>
      </c>
      <c r="M1688">
        <f>V3__67[[#This Row],[Sale Price]]/V3__67[[#This Row],[carpet_area]]</f>
        <v>373.21063394683028</v>
      </c>
      <c r="N1688">
        <f>IF(OR(V3__67[[#This Row],[Estimated Value]]="",V3__67[[#This Row],[Estimated Value]]=0),"",V3__67[[#This Row],[Sale Price]]-V3__67[[#This Row],[Estimated Value]])</f>
        <v>95500</v>
      </c>
      <c r="O1688">
        <f>IF(OR(V3__67[[#This Row],[Estimated Value]]="",V3__67[[#This Row],[Estimated Value]]=0),"",(V3__67[[#This Row],[Sale Price]]-V3__67[[#This Row],[Estimated Value]])/V3__67[[#This Row],[Estimated Value]])</f>
        <v>0.35435992578849723</v>
      </c>
      <c r="P1688" t="str">
        <f t="shared" si="26"/>
        <v>Above Estimate</v>
      </c>
    </row>
    <row r="1689" spans="1:16" x14ac:dyDescent="0.3">
      <c r="A1689" s="1">
        <v>41539</v>
      </c>
      <c r="B1689">
        <v>2013</v>
      </c>
      <c r="C1689" t="s">
        <v>12</v>
      </c>
      <c r="D1689">
        <v>157000</v>
      </c>
      <c r="E1689">
        <v>185000</v>
      </c>
      <c r="F1689" t="s">
        <v>13</v>
      </c>
      <c r="G1689" t="s">
        <v>14</v>
      </c>
      <c r="H1689">
        <v>3</v>
      </c>
      <c r="I1689">
        <v>3</v>
      </c>
      <c r="J1689">
        <v>1016</v>
      </c>
      <c r="K1689">
        <v>1.0203329999999999</v>
      </c>
      <c r="L1689" t="s">
        <v>15</v>
      </c>
      <c r="M1689">
        <f>V3__67[[#This Row],[Sale Price]]/V3__67[[#This Row],[carpet_area]]</f>
        <v>182.08661417322836</v>
      </c>
      <c r="N1689">
        <f>IF(OR(V3__67[[#This Row],[Estimated Value]]="",V3__67[[#This Row],[Estimated Value]]=0),"",V3__67[[#This Row],[Sale Price]]-V3__67[[#This Row],[Estimated Value]])</f>
        <v>28000</v>
      </c>
      <c r="O1689">
        <f>IF(OR(V3__67[[#This Row],[Estimated Value]]="",V3__67[[#This Row],[Estimated Value]]=0),"",(V3__67[[#This Row],[Sale Price]]-V3__67[[#This Row],[Estimated Value]])/V3__67[[#This Row],[Estimated Value]])</f>
        <v>0.17834394904458598</v>
      </c>
      <c r="P1689" t="str">
        <f t="shared" si="26"/>
        <v>Above Estimate</v>
      </c>
    </row>
    <row r="1690" spans="1:16" x14ac:dyDescent="0.3">
      <c r="A1690" s="1">
        <v>41540</v>
      </c>
      <c r="B1690">
        <v>2013</v>
      </c>
      <c r="C1690" t="s">
        <v>30</v>
      </c>
      <c r="D1690">
        <v>323760</v>
      </c>
      <c r="E1690">
        <v>440000</v>
      </c>
      <c r="F1690" t="s">
        <v>13</v>
      </c>
      <c r="G1690" t="s">
        <v>14</v>
      </c>
      <c r="H1690">
        <v>3</v>
      </c>
      <c r="I1690">
        <v>3</v>
      </c>
      <c r="J1690">
        <v>1070</v>
      </c>
      <c r="K1690">
        <v>1.0203329999999999</v>
      </c>
      <c r="L1690" t="s">
        <v>22</v>
      </c>
      <c r="M1690">
        <f>V3__67[[#This Row],[Sale Price]]/V3__67[[#This Row],[carpet_area]]</f>
        <v>411.21495327102804</v>
      </c>
      <c r="N1690">
        <f>IF(OR(V3__67[[#This Row],[Estimated Value]]="",V3__67[[#This Row],[Estimated Value]]=0),"",V3__67[[#This Row],[Sale Price]]-V3__67[[#This Row],[Estimated Value]])</f>
        <v>116240</v>
      </c>
      <c r="O1690">
        <f>IF(OR(V3__67[[#This Row],[Estimated Value]]="",V3__67[[#This Row],[Estimated Value]]=0),"",(V3__67[[#This Row],[Sale Price]]-V3__67[[#This Row],[Estimated Value]])/V3__67[[#This Row],[Estimated Value]])</f>
        <v>0.35903138127007661</v>
      </c>
      <c r="P1690" t="str">
        <f t="shared" si="26"/>
        <v>Above Estimate</v>
      </c>
    </row>
    <row r="1691" spans="1:16" x14ac:dyDescent="0.3">
      <c r="A1691" s="1">
        <v>41543</v>
      </c>
      <c r="B1691">
        <v>2013</v>
      </c>
      <c r="C1691" t="s">
        <v>29</v>
      </c>
      <c r="D1691">
        <v>311000</v>
      </c>
      <c r="E1691">
        <v>390000</v>
      </c>
      <c r="F1691" t="s">
        <v>13</v>
      </c>
      <c r="G1691" t="s">
        <v>14</v>
      </c>
      <c r="H1691">
        <v>3</v>
      </c>
      <c r="I1691">
        <v>2</v>
      </c>
      <c r="J1691">
        <v>1060</v>
      </c>
      <c r="K1691">
        <v>1.0203329999999999</v>
      </c>
      <c r="L1691" t="s">
        <v>16</v>
      </c>
      <c r="M1691">
        <f>V3__67[[#This Row],[Sale Price]]/V3__67[[#This Row],[carpet_area]]</f>
        <v>367.92452830188677</v>
      </c>
      <c r="N1691">
        <f>IF(OR(V3__67[[#This Row],[Estimated Value]]="",V3__67[[#This Row],[Estimated Value]]=0),"",V3__67[[#This Row],[Sale Price]]-V3__67[[#This Row],[Estimated Value]])</f>
        <v>79000</v>
      </c>
      <c r="O1691">
        <f>IF(OR(V3__67[[#This Row],[Estimated Value]]="",V3__67[[#This Row],[Estimated Value]]=0),"",(V3__67[[#This Row],[Sale Price]]-V3__67[[#This Row],[Estimated Value]])/V3__67[[#This Row],[Estimated Value]])</f>
        <v>0.25401929260450162</v>
      </c>
      <c r="P1691" t="str">
        <f t="shared" si="26"/>
        <v>Above Estimate</v>
      </c>
    </row>
    <row r="1692" spans="1:16" x14ac:dyDescent="0.3">
      <c r="A1692" s="1">
        <v>41544</v>
      </c>
      <c r="B1692">
        <v>2013</v>
      </c>
      <c r="C1692" t="s">
        <v>17</v>
      </c>
      <c r="D1692">
        <v>159830</v>
      </c>
      <c r="E1692">
        <v>76100</v>
      </c>
      <c r="F1692" t="s">
        <v>19</v>
      </c>
      <c r="G1692" t="s">
        <v>20</v>
      </c>
      <c r="H1692">
        <v>4</v>
      </c>
      <c r="I1692">
        <v>2</v>
      </c>
      <c r="J1692">
        <v>1336</v>
      </c>
      <c r="K1692">
        <v>1.0203329999999999</v>
      </c>
      <c r="L1692" t="s">
        <v>22</v>
      </c>
      <c r="M1692">
        <f>V3__67[[#This Row],[Sale Price]]/V3__67[[#This Row],[carpet_area]]</f>
        <v>56.961077844311376</v>
      </c>
      <c r="N1692">
        <f>IF(OR(V3__67[[#This Row],[Estimated Value]]="",V3__67[[#This Row],[Estimated Value]]=0),"",V3__67[[#This Row],[Sale Price]]-V3__67[[#This Row],[Estimated Value]])</f>
        <v>-83730</v>
      </c>
      <c r="O1692">
        <f>IF(OR(V3__67[[#This Row],[Estimated Value]]="",V3__67[[#This Row],[Estimated Value]]=0),"",(V3__67[[#This Row],[Sale Price]]-V3__67[[#This Row],[Estimated Value]])/V3__67[[#This Row],[Estimated Value]])</f>
        <v>-0.52386911093036348</v>
      </c>
      <c r="P1692" t="str">
        <f t="shared" si="26"/>
        <v>Below Estimate</v>
      </c>
    </row>
    <row r="1693" spans="1:16" x14ac:dyDescent="0.3">
      <c r="A1693" s="1">
        <v>41545</v>
      </c>
      <c r="B1693">
        <v>2013</v>
      </c>
      <c r="C1693" t="s">
        <v>12</v>
      </c>
      <c r="D1693">
        <v>137300</v>
      </c>
      <c r="E1693">
        <v>75000</v>
      </c>
      <c r="F1693" t="s">
        <v>23</v>
      </c>
      <c r="G1693" t="s">
        <v>24</v>
      </c>
      <c r="H1693">
        <v>6</v>
      </c>
      <c r="I1693">
        <v>6</v>
      </c>
      <c r="J1693">
        <v>1949</v>
      </c>
      <c r="K1693">
        <v>1.0203329999999999</v>
      </c>
      <c r="L1693" t="s">
        <v>15</v>
      </c>
      <c r="M1693">
        <f>V3__67[[#This Row],[Sale Price]]/V3__67[[#This Row],[carpet_area]]</f>
        <v>38.481272447408926</v>
      </c>
      <c r="N1693">
        <f>IF(OR(V3__67[[#This Row],[Estimated Value]]="",V3__67[[#This Row],[Estimated Value]]=0),"",V3__67[[#This Row],[Sale Price]]-V3__67[[#This Row],[Estimated Value]])</f>
        <v>-62300</v>
      </c>
      <c r="O1693">
        <f>IF(OR(V3__67[[#This Row],[Estimated Value]]="",V3__67[[#This Row],[Estimated Value]]=0),"",(V3__67[[#This Row],[Sale Price]]-V3__67[[#This Row],[Estimated Value]])/V3__67[[#This Row],[Estimated Value]])</f>
        <v>-0.45375091041514931</v>
      </c>
      <c r="P1693" t="str">
        <f t="shared" si="26"/>
        <v>Below Estimate</v>
      </c>
    </row>
    <row r="1694" spans="1:16" x14ac:dyDescent="0.3">
      <c r="A1694" s="1">
        <v>41546</v>
      </c>
      <c r="B1694">
        <v>2013</v>
      </c>
      <c r="C1694" t="s">
        <v>29</v>
      </c>
      <c r="D1694">
        <v>125500</v>
      </c>
      <c r="E1694">
        <v>118000</v>
      </c>
      <c r="F1694" t="s">
        <v>13</v>
      </c>
      <c r="G1694" t="s">
        <v>14</v>
      </c>
      <c r="H1694">
        <v>3</v>
      </c>
      <c r="I1694">
        <v>2</v>
      </c>
      <c r="J1694">
        <v>975</v>
      </c>
      <c r="K1694">
        <v>1.0203329999999999</v>
      </c>
      <c r="L1694" t="s">
        <v>25</v>
      </c>
      <c r="M1694">
        <f>V3__67[[#This Row],[Sale Price]]/V3__67[[#This Row],[carpet_area]]</f>
        <v>121.02564102564102</v>
      </c>
      <c r="N1694">
        <f>IF(OR(V3__67[[#This Row],[Estimated Value]]="",V3__67[[#This Row],[Estimated Value]]=0),"",V3__67[[#This Row],[Sale Price]]-V3__67[[#This Row],[Estimated Value]])</f>
        <v>-7500</v>
      </c>
      <c r="O1694">
        <f>IF(OR(V3__67[[#This Row],[Estimated Value]]="",V3__67[[#This Row],[Estimated Value]]=0),"",(V3__67[[#This Row],[Sale Price]]-V3__67[[#This Row],[Estimated Value]])/V3__67[[#This Row],[Estimated Value]])</f>
        <v>-5.9760956175298807E-2</v>
      </c>
      <c r="P1694" t="str">
        <f t="shared" si="26"/>
        <v>Below Estimate</v>
      </c>
    </row>
    <row r="1695" spans="1:16" x14ac:dyDescent="0.3">
      <c r="A1695" s="1">
        <v>41550</v>
      </c>
      <c r="B1695">
        <v>2013</v>
      </c>
      <c r="C1695" t="s">
        <v>21</v>
      </c>
      <c r="D1695">
        <v>2346400</v>
      </c>
      <c r="E1695">
        <v>4050000</v>
      </c>
      <c r="F1695" t="s">
        <v>13</v>
      </c>
      <c r="G1695" t="s">
        <v>14</v>
      </c>
      <c r="H1695">
        <v>3</v>
      </c>
      <c r="I1695">
        <v>2</v>
      </c>
      <c r="J1695">
        <v>990</v>
      </c>
      <c r="K1695">
        <v>1.0203329999999999</v>
      </c>
      <c r="L1695" t="s">
        <v>16</v>
      </c>
      <c r="M1695">
        <f>V3__67[[#This Row],[Sale Price]]/V3__67[[#This Row],[carpet_area]]</f>
        <v>4090.909090909091</v>
      </c>
      <c r="N1695">
        <f>IF(OR(V3__67[[#This Row],[Estimated Value]]="",V3__67[[#This Row],[Estimated Value]]=0),"",V3__67[[#This Row],[Sale Price]]-V3__67[[#This Row],[Estimated Value]])</f>
        <v>1703600</v>
      </c>
      <c r="O1695">
        <f>IF(OR(V3__67[[#This Row],[Estimated Value]]="",V3__67[[#This Row],[Estimated Value]]=0),"",(V3__67[[#This Row],[Sale Price]]-V3__67[[#This Row],[Estimated Value]])/V3__67[[#This Row],[Estimated Value]])</f>
        <v>0.7260484145925673</v>
      </c>
      <c r="P1695" t="str">
        <f t="shared" si="26"/>
        <v>Above Estimate</v>
      </c>
    </row>
    <row r="1696" spans="1:16" x14ac:dyDescent="0.3">
      <c r="A1696" s="1">
        <v>41551</v>
      </c>
      <c r="B1696">
        <v>2013</v>
      </c>
      <c r="C1696" t="s">
        <v>17</v>
      </c>
      <c r="D1696">
        <v>125050</v>
      </c>
      <c r="E1696">
        <v>120000</v>
      </c>
      <c r="F1696" t="s">
        <v>13</v>
      </c>
      <c r="G1696" t="s">
        <v>14</v>
      </c>
      <c r="H1696">
        <v>3</v>
      </c>
      <c r="I1696">
        <v>2</v>
      </c>
      <c r="J1696">
        <v>1077</v>
      </c>
      <c r="K1696">
        <v>1.0203329999999999</v>
      </c>
      <c r="L1696" t="s">
        <v>15</v>
      </c>
      <c r="M1696">
        <f>V3__67[[#This Row],[Sale Price]]/V3__67[[#This Row],[carpet_area]]</f>
        <v>111.42061281337047</v>
      </c>
      <c r="N1696">
        <f>IF(OR(V3__67[[#This Row],[Estimated Value]]="",V3__67[[#This Row],[Estimated Value]]=0),"",V3__67[[#This Row],[Sale Price]]-V3__67[[#This Row],[Estimated Value]])</f>
        <v>-5050</v>
      </c>
      <c r="O1696">
        <f>IF(OR(V3__67[[#This Row],[Estimated Value]]="",V3__67[[#This Row],[Estimated Value]]=0),"",(V3__67[[#This Row],[Sale Price]]-V3__67[[#This Row],[Estimated Value]])/V3__67[[#This Row],[Estimated Value]])</f>
        <v>-4.0383846461415435E-2</v>
      </c>
      <c r="P1696" t="str">
        <f t="shared" si="26"/>
        <v>Below Estimate</v>
      </c>
    </row>
    <row r="1697" spans="1:16" x14ac:dyDescent="0.3">
      <c r="A1697" s="1">
        <v>41551</v>
      </c>
      <c r="B1697">
        <v>2013</v>
      </c>
      <c r="C1697" t="s">
        <v>17</v>
      </c>
      <c r="D1697">
        <v>162060</v>
      </c>
      <c r="E1697">
        <v>238000</v>
      </c>
      <c r="F1697" t="s">
        <v>13</v>
      </c>
      <c r="G1697" t="s">
        <v>14</v>
      </c>
      <c r="H1697">
        <v>3</v>
      </c>
      <c r="I1697">
        <v>1</v>
      </c>
      <c r="J1697">
        <v>1085</v>
      </c>
      <c r="K1697">
        <v>1.0203329999999999</v>
      </c>
      <c r="L1697" t="s">
        <v>16</v>
      </c>
      <c r="M1697">
        <f>V3__67[[#This Row],[Sale Price]]/V3__67[[#This Row],[carpet_area]]</f>
        <v>219.35483870967741</v>
      </c>
      <c r="N1697">
        <f>IF(OR(V3__67[[#This Row],[Estimated Value]]="",V3__67[[#This Row],[Estimated Value]]=0),"",V3__67[[#This Row],[Sale Price]]-V3__67[[#This Row],[Estimated Value]])</f>
        <v>75940</v>
      </c>
      <c r="O1697">
        <f>IF(OR(V3__67[[#This Row],[Estimated Value]]="",V3__67[[#This Row],[Estimated Value]]=0),"",(V3__67[[#This Row],[Sale Price]]-V3__67[[#This Row],[Estimated Value]])/V3__67[[#This Row],[Estimated Value]])</f>
        <v>0.46859187955078369</v>
      </c>
      <c r="P1697" t="str">
        <f t="shared" si="26"/>
        <v>Above Estimate</v>
      </c>
    </row>
    <row r="1698" spans="1:16" x14ac:dyDescent="0.3">
      <c r="A1698" s="1">
        <v>41552</v>
      </c>
      <c r="B1698">
        <v>2013</v>
      </c>
      <c r="C1698" t="s">
        <v>17</v>
      </c>
      <c r="D1698">
        <v>217690</v>
      </c>
      <c r="E1698">
        <v>181000</v>
      </c>
      <c r="F1698" t="s">
        <v>13</v>
      </c>
      <c r="G1698" t="s">
        <v>14</v>
      </c>
      <c r="H1698">
        <v>3</v>
      </c>
      <c r="I1698">
        <v>3</v>
      </c>
      <c r="J1698">
        <v>1090</v>
      </c>
      <c r="K1698">
        <v>1.0203329999999999</v>
      </c>
      <c r="L1698" t="s">
        <v>25</v>
      </c>
      <c r="M1698">
        <f>V3__67[[#This Row],[Sale Price]]/V3__67[[#This Row],[carpet_area]]</f>
        <v>166.05504587155963</v>
      </c>
      <c r="N1698">
        <f>IF(OR(V3__67[[#This Row],[Estimated Value]]="",V3__67[[#This Row],[Estimated Value]]=0),"",V3__67[[#This Row],[Sale Price]]-V3__67[[#This Row],[Estimated Value]])</f>
        <v>-36690</v>
      </c>
      <c r="O1698">
        <f>IF(OR(V3__67[[#This Row],[Estimated Value]]="",V3__67[[#This Row],[Estimated Value]]=0),"",(V3__67[[#This Row],[Sale Price]]-V3__67[[#This Row],[Estimated Value]])/V3__67[[#This Row],[Estimated Value]])</f>
        <v>-0.16854242271119482</v>
      </c>
      <c r="P1698" t="str">
        <f t="shared" si="26"/>
        <v>Below Estimate</v>
      </c>
    </row>
    <row r="1699" spans="1:16" x14ac:dyDescent="0.3">
      <c r="A1699" s="1">
        <v>41553</v>
      </c>
      <c r="B1699">
        <v>2013</v>
      </c>
      <c r="C1699" t="s">
        <v>18</v>
      </c>
      <c r="D1699">
        <v>289870</v>
      </c>
      <c r="E1699">
        <v>420000</v>
      </c>
      <c r="F1699" t="s">
        <v>13</v>
      </c>
      <c r="G1699" t="s">
        <v>14</v>
      </c>
      <c r="H1699">
        <v>3</v>
      </c>
      <c r="I1699">
        <v>1</v>
      </c>
      <c r="J1699">
        <v>937</v>
      </c>
      <c r="K1699">
        <v>1.0203329999999999</v>
      </c>
      <c r="L1699" t="s">
        <v>25</v>
      </c>
      <c r="M1699">
        <f>V3__67[[#This Row],[Sale Price]]/V3__67[[#This Row],[carpet_area]]</f>
        <v>448.23906083244395</v>
      </c>
      <c r="N1699">
        <f>IF(OR(V3__67[[#This Row],[Estimated Value]]="",V3__67[[#This Row],[Estimated Value]]=0),"",V3__67[[#This Row],[Sale Price]]-V3__67[[#This Row],[Estimated Value]])</f>
        <v>130130</v>
      </c>
      <c r="O1699">
        <f>IF(OR(V3__67[[#This Row],[Estimated Value]]="",V3__67[[#This Row],[Estimated Value]]=0),"",(V3__67[[#This Row],[Sale Price]]-V3__67[[#This Row],[Estimated Value]])/V3__67[[#This Row],[Estimated Value]])</f>
        <v>0.44892538034291235</v>
      </c>
      <c r="P1699" t="str">
        <f t="shared" si="26"/>
        <v>Above Estimate</v>
      </c>
    </row>
    <row r="1700" spans="1:16" x14ac:dyDescent="0.3">
      <c r="A1700" s="1">
        <v>41559</v>
      </c>
      <c r="B1700">
        <v>2013</v>
      </c>
      <c r="C1700" t="s">
        <v>26</v>
      </c>
      <c r="D1700">
        <v>257390</v>
      </c>
      <c r="E1700">
        <v>423000</v>
      </c>
      <c r="F1700" t="s">
        <v>13</v>
      </c>
      <c r="G1700" t="s">
        <v>14</v>
      </c>
      <c r="H1700">
        <v>3</v>
      </c>
      <c r="I1700">
        <v>2</v>
      </c>
      <c r="J1700">
        <v>1093</v>
      </c>
      <c r="K1700">
        <v>1.0203329999999999</v>
      </c>
      <c r="L1700" t="s">
        <v>16</v>
      </c>
      <c r="M1700">
        <f>V3__67[[#This Row],[Sale Price]]/V3__67[[#This Row],[carpet_area]]</f>
        <v>387.0082342177493</v>
      </c>
      <c r="N1700">
        <f>IF(OR(V3__67[[#This Row],[Estimated Value]]="",V3__67[[#This Row],[Estimated Value]]=0),"",V3__67[[#This Row],[Sale Price]]-V3__67[[#This Row],[Estimated Value]])</f>
        <v>165610</v>
      </c>
      <c r="O1700">
        <f>IF(OR(V3__67[[#This Row],[Estimated Value]]="",V3__67[[#This Row],[Estimated Value]]=0),"",(V3__67[[#This Row],[Sale Price]]-V3__67[[#This Row],[Estimated Value]])/V3__67[[#This Row],[Estimated Value]])</f>
        <v>0.64342049030653869</v>
      </c>
      <c r="P1700" t="str">
        <f t="shared" si="26"/>
        <v>Above Estimate</v>
      </c>
    </row>
    <row r="1701" spans="1:16" x14ac:dyDescent="0.3">
      <c r="A1701" s="1">
        <v>41559</v>
      </c>
      <c r="B1701">
        <v>2013</v>
      </c>
      <c r="C1701" t="s">
        <v>21</v>
      </c>
      <c r="D1701">
        <v>2676730</v>
      </c>
      <c r="E1701">
        <v>4495000</v>
      </c>
      <c r="F1701" t="s">
        <v>13</v>
      </c>
      <c r="G1701" t="s">
        <v>14</v>
      </c>
      <c r="H1701">
        <v>3</v>
      </c>
      <c r="I1701">
        <v>2</v>
      </c>
      <c r="J1701">
        <v>908</v>
      </c>
      <c r="K1701">
        <v>1.0203329999999999</v>
      </c>
      <c r="L1701" t="s">
        <v>22</v>
      </c>
      <c r="M1701">
        <f>V3__67[[#This Row],[Sale Price]]/V3__67[[#This Row],[carpet_area]]</f>
        <v>4950.4405286343608</v>
      </c>
      <c r="N1701">
        <f>IF(OR(V3__67[[#This Row],[Estimated Value]]="",V3__67[[#This Row],[Estimated Value]]=0),"",V3__67[[#This Row],[Sale Price]]-V3__67[[#This Row],[Estimated Value]])</f>
        <v>1818270</v>
      </c>
      <c r="O1701">
        <f>IF(OR(V3__67[[#This Row],[Estimated Value]]="",V3__67[[#This Row],[Estimated Value]]=0),"",(V3__67[[#This Row],[Sale Price]]-V3__67[[#This Row],[Estimated Value]])/V3__67[[#This Row],[Estimated Value]])</f>
        <v>0.67928778771112519</v>
      </c>
      <c r="P1701" t="str">
        <f t="shared" si="26"/>
        <v>Above Estimate</v>
      </c>
    </row>
    <row r="1702" spans="1:16" x14ac:dyDescent="0.3">
      <c r="A1702" s="1">
        <v>41559</v>
      </c>
      <c r="B1702">
        <v>2013</v>
      </c>
      <c r="C1702" t="s">
        <v>18</v>
      </c>
      <c r="D1702">
        <v>265580</v>
      </c>
      <c r="E1702">
        <v>312500</v>
      </c>
      <c r="F1702" t="s">
        <v>13</v>
      </c>
      <c r="G1702" t="s">
        <v>14</v>
      </c>
      <c r="H1702">
        <v>3</v>
      </c>
      <c r="I1702">
        <v>1</v>
      </c>
      <c r="J1702">
        <v>988</v>
      </c>
      <c r="K1702">
        <v>1.0203329999999999</v>
      </c>
      <c r="L1702" t="s">
        <v>15</v>
      </c>
      <c r="M1702">
        <f>V3__67[[#This Row],[Sale Price]]/V3__67[[#This Row],[carpet_area]]</f>
        <v>316.29554655870447</v>
      </c>
      <c r="N1702">
        <f>IF(OR(V3__67[[#This Row],[Estimated Value]]="",V3__67[[#This Row],[Estimated Value]]=0),"",V3__67[[#This Row],[Sale Price]]-V3__67[[#This Row],[Estimated Value]])</f>
        <v>46920</v>
      </c>
      <c r="O1702">
        <f>IF(OR(V3__67[[#This Row],[Estimated Value]]="",V3__67[[#This Row],[Estimated Value]]=0),"",(V3__67[[#This Row],[Sale Price]]-V3__67[[#This Row],[Estimated Value]])/V3__67[[#This Row],[Estimated Value]])</f>
        <v>0.17666992996460576</v>
      </c>
      <c r="P1702" t="str">
        <f t="shared" si="26"/>
        <v>Above Estimate</v>
      </c>
    </row>
    <row r="1703" spans="1:16" x14ac:dyDescent="0.3">
      <c r="A1703" s="1">
        <v>41560</v>
      </c>
      <c r="B1703">
        <v>2013</v>
      </c>
      <c r="C1703" t="s">
        <v>17</v>
      </c>
      <c r="D1703">
        <v>173990</v>
      </c>
      <c r="E1703">
        <v>140000</v>
      </c>
      <c r="F1703" t="s">
        <v>23</v>
      </c>
      <c r="G1703" t="s">
        <v>24</v>
      </c>
      <c r="H1703">
        <v>6</v>
      </c>
      <c r="I1703">
        <v>6</v>
      </c>
      <c r="J1703">
        <v>2029</v>
      </c>
      <c r="K1703">
        <v>1.0203329999999999</v>
      </c>
      <c r="L1703" t="s">
        <v>22</v>
      </c>
      <c r="M1703">
        <f>V3__67[[#This Row],[Sale Price]]/V3__67[[#This Row],[carpet_area]]</f>
        <v>68.999507146377525</v>
      </c>
      <c r="N1703">
        <f>IF(OR(V3__67[[#This Row],[Estimated Value]]="",V3__67[[#This Row],[Estimated Value]]=0),"",V3__67[[#This Row],[Sale Price]]-V3__67[[#This Row],[Estimated Value]])</f>
        <v>-33990</v>
      </c>
      <c r="O1703">
        <f>IF(OR(V3__67[[#This Row],[Estimated Value]]="",V3__67[[#This Row],[Estimated Value]]=0),"",(V3__67[[#This Row],[Sale Price]]-V3__67[[#This Row],[Estimated Value]])/V3__67[[#This Row],[Estimated Value]])</f>
        <v>-0.19535605494568653</v>
      </c>
      <c r="P1703" t="str">
        <f t="shared" si="26"/>
        <v>Below Estimate</v>
      </c>
    </row>
    <row r="1704" spans="1:16" x14ac:dyDescent="0.3">
      <c r="A1704" s="1">
        <v>41561</v>
      </c>
      <c r="B1704">
        <v>2013</v>
      </c>
      <c r="C1704" t="s">
        <v>26</v>
      </c>
      <c r="D1704">
        <v>1349530</v>
      </c>
      <c r="E1704">
        <v>2275000</v>
      </c>
      <c r="F1704" t="s">
        <v>13</v>
      </c>
      <c r="G1704" t="s">
        <v>14</v>
      </c>
      <c r="H1704">
        <v>3</v>
      </c>
      <c r="I1704">
        <v>3</v>
      </c>
      <c r="J1704">
        <v>1094</v>
      </c>
      <c r="K1704">
        <v>1.0203329999999999</v>
      </c>
      <c r="L1704" t="s">
        <v>22</v>
      </c>
      <c r="M1704">
        <f>V3__67[[#This Row],[Sale Price]]/V3__67[[#This Row],[carpet_area]]</f>
        <v>2079.5246800731261</v>
      </c>
      <c r="N1704">
        <f>IF(OR(V3__67[[#This Row],[Estimated Value]]="",V3__67[[#This Row],[Estimated Value]]=0),"",V3__67[[#This Row],[Sale Price]]-V3__67[[#This Row],[Estimated Value]])</f>
        <v>925470</v>
      </c>
      <c r="O1704">
        <f>IF(OR(V3__67[[#This Row],[Estimated Value]]="",V3__67[[#This Row],[Estimated Value]]=0),"",(V3__67[[#This Row],[Sale Price]]-V3__67[[#This Row],[Estimated Value]])/V3__67[[#This Row],[Estimated Value]])</f>
        <v>0.68577208361429531</v>
      </c>
      <c r="P1704" t="str">
        <f t="shared" si="26"/>
        <v>Above Estimate</v>
      </c>
    </row>
    <row r="1705" spans="1:16" x14ac:dyDescent="0.3">
      <c r="A1705" s="1">
        <v>41561</v>
      </c>
      <c r="B1705">
        <v>2013</v>
      </c>
      <c r="C1705" t="s">
        <v>21</v>
      </c>
      <c r="D1705">
        <v>549430</v>
      </c>
      <c r="E1705">
        <v>1152500</v>
      </c>
      <c r="F1705" t="s">
        <v>13</v>
      </c>
      <c r="G1705" t="s">
        <v>14</v>
      </c>
      <c r="H1705">
        <v>3</v>
      </c>
      <c r="I1705">
        <v>2</v>
      </c>
      <c r="J1705">
        <v>1015</v>
      </c>
      <c r="K1705">
        <v>1.0203329999999999</v>
      </c>
      <c r="L1705" t="s">
        <v>25</v>
      </c>
      <c r="M1705">
        <f>V3__67[[#This Row],[Sale Price]]/V3__67[[#This Row],[carpet_area]]</f>
        <v>1135.4679802955666</v>
      </c>
      <c r="N1705">
        <f>IF(OR(V3__67[[#This Row],[Estimated Value]]="",V3__67[[#This Row],[Estimated Value]]=0),"",V3__67[[#This Row],[Sale Price]]-V3__67[[#This Row],[Estimated Value]])</f>
        <v>603070</v>
      </c>
      <c r="O1705">
        <f>IF(OR(V3__67[[#This Row],[Estimated Value]]="",V3__67[[#This Row],[Estimated Value]]=0),"",(V3__67[[#This Row],[Sale Price]]-V3__67[[#This Row],[Estimated Value]])/V3__67[[#This Row],[Estimated Value]])</f>
        <v>1.0976284513040788</v>
      </c>
      <c r="P1705" t="str">
        <f t="shared" si="26"/>
        <v>Above Estimate</v>
      </c>
    </row>
    <row r="1706" spans="1:16" x14ac:dyDescent="0.3">
      <c r="A1706" s="1">
        <v>41564</v>
      </c>
      <c r="B1706">
        <v>2013</v>
      </c>
      <c r="C1706" t="s">
        <v>17</v>
      </c>
      <c r="D1706">
        <v>168350</v>
      </c>
      <c r="E1706">
        <v>270000</v>
      </c>
      <c r="F1706" t="s">
        <v>23</v>
      </c>
      <c r="G1706" t="s">
        <v>24</v>
      </c>
      <c r="H1706">
        <v>6</v>
      </c>
      <c r="I1706">
        <v>4</v>
      </c>
      <c r="J1706">
        <v>2066</v>
      </c>
      <c r="K1706">
        <v>1.0203329999999999</v>
      </c>
      <c r="L1706" t="s">
        <v>16</v>
      </c>
      <c r="M1706">
        <f>V3__67[[#This Row],[Sale Price]]/V3__67[[#This Row],[carpet_area]]</f>
        <v>130.68731848983543</v>
      </c>
      <c r="N1706">
        <f>IF(OR(V3__67[[#This Row],[Estimated Value]]="",V3__67[[#This Row],[Estimated Value]]=0),"",V3__67[[#This Row],[Sale Price]]-V3__67[[#This Row],[Estimated Value]])</f>
        <v>101650</v>
      </c>
      <c r="O1706">
        <f>IF(OR(V3__67[[#This Row],[Estimated Value]]="",V3__67[[#This Row],[Estimated Value]]=0),"",(V3__67[[#This Row],[Sale Price]]-V3__67[[#This Row],[Estimated Value]])/V3__67[[#This Row],[Estimated Value]])</f>
        <v>0.60380160380160375</v>
      </c>
      <c r="P1706" t="str">
        <f t="shared" si="26"/>
        <v>Above Estimate</v>
      </c>
    </row>
    <row r="1707" spans="1:16" x14ac:dyDescent="0.3">
      <c r="A1707" s="1">
        <v>41564</v>
      </c>
      <c r="B1707">
        <v>2013</v>
      </c>
      <c r="C1707" t="s">
        <v>17</v>
      </c>
      <c r="D1707">
        <v>147900</v>
      </c>
      <c r="E1707">
        <v>270000</v>
      </c>
      <c r="F1707" t="s">
        <v>23</v>
      </c>
      <c r="G1707" t="s">
        <v>24</v>
      </c>
      <c r="H1707">
        <v>6</v>
      </c>
      <c r="I1707">
        <v>4</v>
      </c>
      <c r="J1707">
        <v>1825</v>
      </c>
      <c r="K1707">
        <v>1.0203329999999999</v>
      </c>
      <c r="L1707" t="s">
        <v>15</v>
      </c>
      <c r="M1707">
        <f>V3__67[[#This Row],[Sale Price]]/V3__67[[#This Row],[carpet_area]]</f>
        <v>147.94520547945206</v>
      </c>
      <c r="N1707">
        <f>IF(OR(V3__67[[#This Row],[Estimated Value]]="",V3__67[[#This Row],[Estimated Value]]=0),"",V3__67[[#This Row],[Sale Price]]-V3__67[[#This Row],[Estimated Value]])</f>
        <v>122100</v>
      </c>
      <c r="O1707">
        <f>IF(OR(V3__67[[#This Row],[Estimated Value]]="",V3__67[[#This Row],[Estimated Value]]=0),"",(V3__67[[#This Row],[Sale Price]]-V3__67[[#This Row],[Estimated Value]])/V3__67[[#This Row],[Estimated Value]])</f>
        <v>0.82555780933062883</v>
      </c>
      <c r="P1707" t="str">
        <f t="shared" si="26"/>
        <v>Above Estimate</v>
      </c>
    </row>
    <row r="1708" spans="1:16" x14ac:dyDescent="0.3">
      <c r="A1708" s="1">
        <v>41566</v>
      </c>
      <c r="B1708">
        <v>2013</v>
      </c>
      <c r="C1708" t="s">
        <v>12</v>
      </c>
      <c r="D1708">
        <v>154580</v>
      </c>
      <c r="E1708">
        <v>5000</v>
      </c>
      <c r="F1708" t="s">
        <v>27</v>
      </c>
      <c r="G1708" t="s">
        <v>28</v>
      </c>
      <c r="H1708">
        <v>8</v>
      </c>
      <c r="I1708">
        <v>7</v>
      </c>
      <c r="J1708">
        <v>2460</v>
      </c>
      <c r="K1708">
        <v>1.0203329999999999</v>
      </c>
      <c r="L1708" t="s">
        <v>25</v>
      </c>
      <c r="M1708">
        <f>V3__67[[#This Row],[Sale Price]]/V3__67[[#This Row],[carpet_area]]</f>
        <v>2.0325203252032522</v>
      </c>
      <c r="N1708">
        <f>IF(OR(V3__67[[#This Row],[Estimated Value]]="",V3__67[[#This Row],[Estimated Value]]=0),"",V3__67[[#This Row],[Sale Price]]-V3__67[[#This Row],[Estimated Value]])</f>
        <v>-149580</v>
      </c>
      <c r="O1708">
        <f>IF(OR(V3__67[[#This Row],[Estimated Value]]="",V3__67[[#This Row],[Estimated Value]]=0),"",(V3__67[[#This Row],[Sale Price]]-V3__67[[#This Row],[Estimated Value]])/V3__67[[#This Row],[Estimated Value]])</f>
        <v>-0.96765428904127315</v>
      </c>
      <c r="P1708" t="str">
        <f t="shared" si="26"/>
        <v>Below Estimate</v>
      </c>
    </row>
    <row r="1709" spans="1:16" x14ac:dyDescent="0.3">
      <c r="A1709" s="1">
        <v>41567</v>
      </c>
      <c r="B1709">
        <v>2013</v>
      </c>
      <c r="C1709" t="s">
        <v>17</v>
      </c>
      <c r="D1709">
        <v>164250</v>
      </c>
      <c r="E1709">
        <v>165000</v>
      </c>
      <c r="F1709" t="s">
        <v>13</v>
      </c>
      <c r="G1709" t="s">
        <v>14</v>
      </c>
      <c r="H1709">
        <v>3</v>
      </c>
      <c r="I1709">
        <v>3</v>
      </c>
      <c r="J1709">
        <v>1079</v>
      </c>
      <c r="K1709">
        <v>1.0203329999999999</v>
      </c>
      <c r="L1709" t="s">
        <v>16</v>
      </c>
      <c r="M1709">
        <f>V3__67[[#This Row],[Sale Price]]/V3__67[[#This Row],[carpet_area]]</f>
        <v>152.91936978683967</v>
      </c>
      <c r="N1709">
        <f>IF(OR(V3__67[[#This Row],[Estimated Value]]="",V3__67[[#This Row],[Estimated Value]]=0),"",V3__67[[#This Row],[Sale Price]]-V3__67[[#This Row],[Estimated Value]])</f>
        <v>750</v>
      </c>
      <c r="O1709">
        <f>IF(OR(V3__67[[#This Row],[Estimated Value]]="",V3__67[[#This Row],[Estimated Value]]=0),"",(V3__67[[#This Row],[Sale Price]]-V3__67[[#This Row],[Estimated Value]])/V3__67[[#This Row],[Estimated Value]])</f>
        <v>4.5662100456621002E-3</v>
      </c>
      <c r="P1709" t="str">
        <f t="shared" si="26"/>
        <v>Above Estimate</v>
      </c>
    </row>
    <row r="1710" spans="1:16" x14ac:dyDescent="0.3">
      <c r="A1710" s="1">
        <v>41571</v>
      </c>
      <c r="B1710">
        <v>2013</v>
      </c>
      <c r="C1710" t="s">
        <v>12</v>
      </c>
      <c r="D1710">
        <v>32570</v>
      </c>
      <c r="E1710">
        <v>18500</v>
      </c>
      <c r="F1710" t="s">
        <v>13</v>
      </c>
      <c r="G1710" t="s">
        <v>14</v>
      </c>
      <c r="H1710">
        <v>3</v>
      </c>
      <c r="I1710">
        <v>3</v>
      </c>
      <c r="J1710">
        <v>904</v>
      </c>
      <c r="K1710">
        <v>1.0203329999999999</v>
      </c>
      <c r="L1710" t="s">
        <v>22</v>
      </c>
      <c r="M1710">
        <f>V3__67[[#This Row],[Sale Price]]/V3__67[[#This Row],[carpet_area]]</f>
        <v>20.464601769911503</v>
      </c>
      <c r="N1710">
        <f>IF(OR(V3__67[[#This Row],[Estimated Value]]="",V3__67[[#This Row],[Estimated Value]]=0),"",V3__67[[#This Row],[Sale Price]]-V3__67[[#This Row],[Estimated Value]])</f>
        <v>-14070</v>
      </c>
      <c r="O1710">
        <f>IF(OR(V3__67[[#This Row],[Estimated Value]]="",V3__67[[#This Row],[Estimated Value]]=0),"",(V3__67[[#This Row],[Sale Price]]-V3__67[[#This Row],[Estimated Value]])/V3__67[[#This Row],[Estimated Value]])</f>
        <v>-0.43199263125575682</v>
      </c>
      <c r="P1710" t="str">
        <f t="shared" si="26"/>
        <v>Below Estimate</v>
      </c>
    </row>
    <row r="1711" spans="1:16" x14ac:dyDescent="0.3">
      <c r="A1711" s="1">
        <v>41572</v>
      </c>
      <c r="B1711">
        <v>2013</v>
      </c>
      <c r="C1711" t="s">
        <v>30</v>
      </c>
      <c r="D1711">
        <v>443860</v>
      </c>
      <c r="E1711">
        <v>300000</v>
      </c>
      <c r="F1711" t="s">
        <v>13</v>
      </c>
      <c r="G1711" t="s">
        <v>14</v>
      </c>
      <c r="H1711">
        <v>3</v>
      </c>
      <c r="I1711">
        <v>1</v>
      </c>
      <c r="J1711">
        <v>1061</v>
      </c>
      <c r="K1711">
        <v>1.0203329999999999</v>
      </c>
      <c r="L1711" t="s">
        <v>22</v>
      </c>
      <c r="M1711">
        <f>V3__67[[#This Row],[Sale Price]]/V3__67[[#This Row],[carpet_area]]</f>
        <v>282.75212064090482</v>
      </c>
      <c r="N1711">
        <f>IF(OR(V3__67[[#This Row],[Estimated Value]]="",V3__67[[#This Row],[Estimated Value]]=0),"",V3__67[[#This Row],[Sale Price]]-V3__67[[#This Row],[Estimated Value]])</f>
        <v>-143860</v>
      </c>
      <c r="O1711">
        <f>IF(OR(V3__67[[#This Row],[Estimated Value]]="",V3__67[[#This Row],[Estimated Value]]=0),"",(V3__67[[#This Row],[Sale Price]]-V3__67[[#This Row],[Estimated Value]])/V3__67[[#This Row],[Estimated Value]])</f>
        <v>-0.3241112062362006</v>
      </c>
      <c r="P1711" t="str">
        <f t="shared" si="26"/>
        <v>Below Estimate</v>
      </c>
    </row>
    <row r="1712" spans="1:16" x14ac:dyDescent="0.3">
      <c r="A1712" s="1">
        <v>41572</v>
      </c>
      <c r="B1712">
        <v>2013</v>
      </c>
      <c r="C1712" t="s">
        <v>12</v>
      </c>
      <c r="D1712">
        <v>142150</v>
      </c>
      <c r="E1712">
        <v>75000</v>
      </c>
      <c r="F1712" t="s">
        <v>13</v>
      </c>
      <c r="G1712" t="s">
        <v>14</v>
      </c>
      <c r="H1712">
        <v>3</v>
      </c>
      <c r="I1712">
        <v>2</v>
      </c>
      <c r="J1712">
        <v>955</v>
      </c>
      <c r="K1712">
        <v>1.0203329999999999</v>
      </c>
      <c r="L1712" t="s">
        <v>25</v>
      </c>
      <c r="M1712">
        <f>V3__67[[#This Row],[Sale Price]]/V3__67[[#This Row],[carpet_area]]</f>
        <v>78.534031413612567</v>
      </c>
      <c r="N1712">
        <f>IF(OR(V3__67[[#This Row],[Estimated Value]]="",V3__67[[#This Row],[Estimated Value]]=0),"",V3__67[[#This Row],[Sale Price]]-V3__67[[#This Row],[Estimated Value]])</f>
        <v>-67150</v>
      </c>
      <c r="O1712">
        <f>IF(OR(V3__67[[#This Row],[Estimated Value]]="",V3__67[[#This Row],[Estimated Value]]=0),"",(V3__67[[#This Row],[Sale Price]]-V3__67[[#This Row],[Estimated Value]])/V3__67[[#This Row],[Estimated Value]])</f>
        <v>-0.4723883221948646</v>
      </c>
      <c r="P1712" t="str">
        <f t="shared" si="26"/>
        <v>Below Estimate</v>
      </c>
    </row>
    <row r="1713" spans="1:16" x14ac:dyDescent="0.3">
      <c r="A1713" s="1">
        <v>41575</v>
      </c>
      <c r="B1713">
        <v>2013</v>
      </c>
      <c r="C1713" t="s">
        <v>18</v>
      </c>
      <c r="D1713">
        <v>404460</v>
      </c>
      <c r="E1713">
        <v>495000</v>
      </c>
      <c r="F1713" t="s">
        <v>13</v>
      </c>
      <c r="G1713" t="s">
        <v>14</v>
      </c>
      <c r="H1713">
        <v>3</v>
      </c>
      <c r="I1713">
        <v>3</v>
      </c>
      <c r="J1713">
        <v>1050</v>
      </c>
      <c r="K1713">
        <v>1.0203329999999999</v>
      </c>
      <c r="L1713" t="s">
        <v>16</v>
      </c>
      <c r="M1713">
        <f>V3__67[[#This Row],[Sale Price]]/V3__67[[#This Row],[carpet_area]]</f>
        <v>471.42857142857144</v>
      </c>
      <c r="N1713">
        <f>IF(OR(V3__67[[#This Row],[Estimated Value]]="",V3__67[[#This Row],[Estimated Value]]=0),"",V3__67[[#This Row],[Sale Price]]-V3__67[[#This Row],[Estimated Value]])</f>
        <v>90540</v>
      </c>
      <c r="O1713">
        <f>IF(OR(V3__67[[#This Row],[Estimated Value]]="",V3__67[[#This Row],[Estimated Value]]=0),"",(V3__67[[#This Row],[Sale Price]]-V3__67[[#This Row],[Estimated Value]])/V3__67[[#This Row],[Estimated Value]])</f>
        <v>0.22385402759234535</v>
      </c>
      <c r="P1713" t="str">
        <f t="shared" si="26"/>
        <v>Above Estimate</v>
      </c>
    </row>
    <row r="1714" spans="1:16" x14ac:dyDescent="0.3">
      <c r="A1714" s="1">
        <v>41578</v>
      </c>
      <c r="B1714">
        <v>2013</v>
      </c>
      <c r="C1714" t="s">
        <v>30</v>
      </c>
      <c r="D1714">
        <v>370410</v>
      </c>
      <c r="E1714">
        <v>500000</v>
      </c>
      <c r="F1714" t="s">
        <v>13</v>
      </c>
      <c r="G1714" t="s">
        <v>14</v>
      </c>
      <c r="H1714">
        <v>3</v>
      </c>
      <c r="I1714">
        <v>2</v>
      </c>
      <c r="J1714">
        <v>1052</v>
      </c>
      <c r="K1714">
        <v>1.0203329999999999</v>
      </c>
      <c r="L1714" t="s">
        <v>16</v>
      </c>
      <c r="M1714">
        <f>V3__67[[#This Row],[Sale Price]]/V3__67[[#This Row],[carpet_area]]</f>
        <v>475.28517110266159</v>
      </c>
      <c r="N1714">
        <f>IF(OR(V3__67[[#This Row],[Estimated Value]]="",V3__67[[#This Row],[Estimated Value]]=0),"",V3__67[[#This Row],[Sale Price]]-V3__67[[#This Row],[Estimated Value]])</f>
        <v>129590</v>
      </c>
      <c r="O1714">
        <f>IF(OR(V3__67[[#This Row],[Estimated Value]]="",V3__67[[#This Row],[Estimated Value]]=0),"",(V3__67[[#This Row],[Sale Price]]-V3__67[[#This Row],[Estimated Value]])/V3__67[[#This Row],[Estimated Value]])</f>
        <v>0.34985556545449636</v>
      </c>
      <c r="P1714" t="str">
        <f t="shared" si="26"/>
        <v>Above Estimate</v>
      </c>
    </row>
    <row r="1715" spans="1:16" x14ac:dyDescent="0.3">
      <c r="A1715" s="1">
        <v>41578</v>
      </c>
      <c r="B1715">
        <v>2013</v>
      </c>
      <c r="C1715" t="s">
        <v>17</v>
      </c>
      <c r="D1715">
        <v>139490</v>
      </c>
      <c r="E1715">
        <v>145000</v>
      </c>
      <c r="F1715" t="s">
        <v>13</v>
      </c>
      <c r="G1715" t="s">
        <v>14</v>
      </c>
      <c r="H1715">
        <v>3</v>
      </c>
      <c r="I1715">
        <v>2</v>
      </c>
      <c r="J1715">
        <v>1067</v>
      </c>
      <c r="K1715">
        <v>1.0203329999999999</v>
      </c>
      <c r="L1715" t="s">
        <v>16</v>
      </c>
      <c r="M1715">
        <f>V3__67[[#This Row],[Sale Price]]/V3__67[[#This Row],[carpet_area]]</f>
        <v>135.89503280224929</v>
      </c>
      <c r="N1715">
        <f>IF(OR(V3__67[[#This Row],[Estimated Value]]="",V3__67[[#This Row],[Estimated Value]]=0),"",V3__67[[#This Row],[Sale Price]]-V3__67[[#This Row],[Estimated Value]])</f>
        <v>5510</v>
      </c>
      <c r="O1715">
        <f>IF(OR(V3__67[[#This Row],[Estimated Value]]="",V3__67[[#This Row],[Estimated Value]]=0),"",(V3__67[[#This Row],[Sale Price]]-V3__67[[#This Row],[Estimated Value]])/V3__67[[#This Row],[Estimated Value]])</f>
        <v>3.9501039501039503E-2</v>
      </c>
      <c r="P1715" t="str">
        <f t="shared" si="26"/>
        <v>Above Estimate</v>
      </c>
    </row>
    <row r="1716" spans="1:16" x14ac:dyDescent="0.3">
      <c r="A1716" s="1">
        <v>41578</v>
      </c>
      <c r="B1716">
        <v>2013</v>
      </c>
      <c r="C1716" t="s">
        <v>12</v>
      </c>
      <c r="D1716">
        <v>115310</v>
      </c>
      <c r="E1716">
        <v>65000</v>
      </c>
      <c r="F1716" t="s">
        <v>13</v>
      </c>
      <c r="G1716" t="s">
        <v>14</v>
      </c>
      <c r="H1716">
        <v>3</v>
      </c>
      <c r="I1716">
        <v>3</v>
      </c>
      <c r="J1716">
        <v>974</v>
      </c>
      <c r="K1716">
        <v>1.0203329999999999</v>
      </c>
      <c r="L1716" t="s">
        <v>25</v>
      </c>
      <c r="M1716">
        <f>V3__67[[#This Row],[Sale Price]]/V3__67[[#This Row],[carpet_area]]</f>
        <v>66.735112936344976</v>
      </c>
      <c r="N1716">
        <f>IF(OR(V3__67[[#This Row],[Estimated Value]]="",V3__67[[#This Row],[Estimated Value]]=0),"",V3__67[[#This Row],[Sale Price]]-V3__67[[#This Row],[Estimated Value]])</f>
        <v>-50310</v>
      </c>
      <c r="O1716">
        <f>IF(OR(V3__67[[#This Row],[Estimated Value]]="",V3__67[[#This Row],[Estimated Value]]=0),"",(V3__67[[#This Row],[Sale Price]]-V3__67[[#This Row],[Estimated Value]])/V3__67[[#This Row],[Estimated Value]])</f>
        <v>-0.43630214205186019</v>
      </c>
      <c r="P1716" t="str">
        <f t="shared" si="26"/>
        <v>Below Estimate</v>
      </c>
    </row>
    <row r="1717" spans="1:16" x14ac:dyDescent="0.3">
      <c r="A1717" s="1">
        <v>41579</v>
      </c>
      <c r="B1717">
        <v>2013</v>
      </c>
      <c r="C1717" t="s">
        <v>17</v>
      </c>
      <c r="D1717">
        <v>244220</v>
      </c>
      <c r="E1717">
        <v>89000</v>
      </c>
      <c r="F1717" t="s">
        <v>19</v>
      </c>
      <c r="G1717" t="s">
        <v>20</v>
      </c>
      <c r="H1717">
        <v>4</v>
      </c>
      <c r="I1717">
        <v>4</v>
      </c>
      <c r="J1717">
        <v>1328</v>
      </c>
      <c r="K1717">
        <v>1.0203329999999999</v>
      </c>
      <c r="L1717" t="s">
        <v>16</v>
      </c>
      <c r="M1717">
        <f>V3__67[[#This Row],[Sale Price]]/V3__67[[#This Row],[carpet_area]]</f>
        <v>67.018072289156621</v>
      </c>
      <c r="N1717">
        <f>IF(OR(V3__67[[#This Row],[Estimated Value]]="",V3__67[[#This Row],[Estimated Value]]=0),"",V3__67[[#This Row],[Sale Price]]-V3__67[[#This Row],[Estimated Value]])</f>
        <v>-155220</v>
      </c>
      <c r="O1717">
        <f>IF(OR(V3__67[[#This Row],[Estimated Value]]="",V3__67[[#This Row],[Estimated Value]]=0),"",(V3__67[[#This Row],[Sale Price]]-V3__67[[#This Row],[Estimated Value]])/V3__67[[#This Row],[Estimated Value]])</f>
        <v>-0.63557448202440425</v>
      </c>
      <c r="P1717" t="str">
        <f t="shared" si="26"/>
        <v>Below Estimate</v>
      </c>
    </row>
    <row r="1718" spans="1:16" x14ac:dyDescent="0.3">
      <c r="A1718" s="1">
        <v>41579</v>
      </c>
      <c r="B1718">
        <v>2013</v>
      </c>
      <c r="C1718" t="s">
        <v>17</v>
      </c>
      <c r="D1718">
        <v>120190</v>
      </c>
      <c r="E1718">
        <v>93000</v>
      </c>
      <c r="F1718" t="s">
        <v>13</v>
      </c>
      <c r="G1718" t="s">
        <v>14</v>
      </c>
      <c r="H1718">
        <v>3</v>
      </c>
      <c r="I1718">
        <v>3</v>
      </c>
      <c r="J1718">
        <v>974</v>
      </c>
      <c r="K1718">
        <v>1.0203329999999999</v>
      </c>
      <c r="L1718" t="s">
        <v>16</v>
      </c>
      <c r="M1718">
        <f>V3__67[[#This Row],[Sale Price]]/V3__67[[#This Row],[carpet_area]]</f>
        <v>95.482546201232026</v>
      </c>
      <c r="N1718">
        <f>IF(OR(V3__67[[#This Row],[Estimated Value]]="",V3__67[[#This Row],[Estimated Value]]=0),"",V3__67[[#This Row],[Sale Price]]-V3__67[[#This Row],[Estimated Value]])</f>
        <v>-27190</v>
      </c>
      <c r="O1718">
        <f>IF(OR(V3__67[[#This Row],[Estimated Value]]="",V3__67[[#This Row],[Estimated Value]]=0),"",(V3__67[[#This Row],[Sale Price]]-V3__67[[#This Row],[Estimated Value]])/V3__67[[#This Row],[Estimated Value]])</f>
        <v>-0.22622514352275563</v>
      </c>
      <c r="P1718" t="str">
        <f t="shared" si="26"/>
        <v>Below Estimate</v>
      </c>
    </row>
    <row r="1719" spans="1:16" x14ac:dyDescent="0.3">
      <c r="A1719" s="1">
        <v>41579</v>
      </c>
      <c r="B1719">
        <v>2013</v>
      </c>
      <c r="C1719" t="s">
        <v>17</v>
      </c>
      <c r="D1719">
        <v>207000</v>
      </c>
      <c r="E1719">
        <v>260000</v>
      </c>
      <c r="F1719" t="s">
        <v>13</v>
      </c>
      <c r="G1719" t="s">
        <v>14</v>
      </c>
      <c r="H1719">
        <v>3</v>
      </c>
      <c r="I1719">
        <v>1</v>
      </c>
      <c r="J1719">
        <v>996</v>
      </c>
      <c r="K1719">
        <v>1.0203329999999999</v>
      </c>
      <c r="L1719" t="s">
        <v>15</v>
      </c>
      <c r="M1719">
        <f>V3__67[[#This Row],[Sale Price]]/V3__67[[#This Row],[carpet_area]]</f>
        <v>261.04417670682733</v>
      </c>
      <c r="N1719">
        <f>IF(OR(V3__67[[#This Row],[Estimated Value]]="",V3__67[[#This Row],[Estimated Value]]=0),"",V3__67[[#This Row],[Sale Price]]-V3__67[[#This Row],[Estimated Value]])</f>
        <v>53000</v>
      </c>
      <c r="O1719">
        <f>IF(OR(V3__67[[#This Row],[Estimated Value]]="",V3__67[[#This Row],[Estimated Value]]=0),"",(V3__67[[#This Row],[Sale Price]]-V3__67[[#This Row],[Estimated Value]])/V3__67[[#This Row],[Estimated Value]])</f>
        <v>0.2560386473429952</v>
      </c>
      <c r="P1719" t="str">
        <f t="shared" si="26"/>
        <v>Above Estimate</v>
      </c>
    </row>
    <row r="1720" spans="1:16" x14ac:dyDescent="0.3">
      <c r="A1720" s="1">
        <v>41580</v>
      </c>
      <c r="B1720">
        <v>2013</v>
      </c>
      <c r="C1720" t="s">
        <v>17</v>
      </c>
      <c r="D1720">
        <v>106960</v>
      </c>
      <c r="E1720">
        <v>140000</v>
      </c>
      <c r="F1720" t="s">
        <v>13</v>
      </c>
      <c r="G1720" t="s">
        <v>14</v>
      </c>
      <c r="H1720">
        <v>3</v>
      </c>
      <c r="I1720">
        <v>3</v>
      </c>
      <c r="J1720">
        <v>970</v>
      </c>
      <c r="K1720">
        <v>1.0203329999999999</v>
      </c>
      <c r="L1720" t="s">
        <v>22</v>
      </c>
      <c r="M1720">
        <f>V3__67[[#This Row],[Sale Price]]/V3__67[[#This Row],[carpet_area]]</f>
        <v>144.32989690721649</v>
      </c>
      <c r="N1720">
        <f>IF(OR(V3__67[[#This Row],[Estimated Value]]="",V3__67[[#This Row],[Estimated Value]]=0),"",V3__67[[#This Row],[Sale Price]]-V3__67[[#This Row],[Estimated Value]])</f>
        <v>33040</v>
      </c>
      <c r="O1720">
        <f>IF(OR(V3__67[[#This Row],[Estimated Value]]="",V3__67[[#This Row],[Estimated Value]]=0),"",(V3__67[[#This Row],[Sale Price]]-V3__67[[#This Row],[Estimated Value]])/V3__67[[#This Row],[Estimated Value]])</f>
        <v>0.30890052356020942</v>
      </c>
      <c r="P1720" t="str">
        <f t="shared" si="26"/>
        <v>Above Estimate</v>
      </c>
    </row>
    <row r="1721" spans="1:16" x14ac:dyDescent="0.3">
      <c r="A1721" s="1">
        <v>41580</v>
      </c>
      <c r="B1721">
        <v>2013</v>
      </c>
      <c r="C1721" t="s">
        <v>17</v>
      </c>
      <c r="D1721">
        <v>148280</v>
      </c>
      <c r="E1721">
        <v>179900</v>
      </c>
      <c r="F1721" t="s">
        <v>13</v>
      </c>
      <c r="G1721" t="s">
        <v>14</v>
      </c>
      <c r="H1721">
        <v>3</v>
      </c>
      <c r="I1721">
        <v>3</v>
      </c>
      <c r="J1721">
        <v>1099</v>
      </c>
      <c r="K1721">
        <v>1.0203329999999999</v>
      </c>
      <c r="L1721" t="s">
        <v>22</v>
      </c>
      <c r="M1721">
        <f>V3__67[[#This Row],[Sale Price]]/V3__67[[#This Row],[carpet_area]]</f>
        <v>163.69426751592357</v>
      </c>
      <c r="N1721">
        <f>IF(OR(V3__67[[#This Row],[Estimated Value]]="",V3__67[[#This Row],[Estimated Value]]=0),"",V3__67[[#This Row],[Sale Price]]-V3__67[[#This Row],[Estimated Value]])</f>
        <v>31620</v>
      </c>
      <c r="O1721">
        <f>IF(OR(V3__67[[#This Row],[Estimated Value]]="",V3__67[[#This Row],[Estimated Value]]=0),"",(V3__67[[#This Row],[Sale Price]]-V3__67[[#This Row],[Estimated Value]])/V3__67[[#This Row],[Estimated Value]])</f>
        <v>0.21324521176153224</v>
      </c>
      <c r="P1721" t="str">
        <f t="shared" si="26"/>
        <v>Above Estimate</v>
      </c>
    </row>
    <row r="1722" spans="1:16" x14ac:dyDescent="0.3">
      <c r="A1722" s="1">
        <v>41580</v>
      </c>
      <c r="B1722">
        <v>2013</v>
      </c>
      <c r="C1722" t="s">
        <v>18</v>
      </c>
      <c r="D1722">
        <v>258370</v>
      </c>
      <c r="E1722">
        <v>295000</v>
      </c>
      <c r="F1722" t="s">
        <v>13</v>
      </c>
      <c r="G1722" t="s">
        <v>14</v>
      </c>
      <c r="H1722">
        <v>3</v>
      </c>
      <c r="I1722">
        <v>2</v>
      </c>
      <c r="J1722">
        <v>928</v>
      </c>
      <c r="K1722">
        <v>1.0203329999999999</v>
      </c>
      <c r="L1722" t="s">
        <v>22</v>
      </c>
      <c r="M1722">
        <f>V3__67[[#This Row],[Sale Price]]/V3__67[[#This Row],[carpet_area]]</f>
        <v>317.88793103448273</v>
      </c>
      <c r="N1722">
        <f>IF(OR(V3__67[[#This Row],[Estimated Value]]="",V3__67[[#This Row],[Estimated Value]]=0),"",V3__67[[#This Row],[Sale Price]]-V3__67[[#This Row],[Estimated Value]])</f>
        <v>36630</v>
      </c>
      <c r="O1722">
        <f>IF(OR(V3__67[[#This Row],[Estimated Value]]="",V3__67[[#This Row],[Estimated Value]]=0),"",(V3__67[[#This Row],[Sale Price]]-V3__67[[#This Row],[Estimated Value]])/V3__67[[#This Row],[Estimated Value]])</f>
        <v>0.14177342570731896</v>
      </c>
      <c r="P1722" t="str">
        <f t="shared" si="26"/>
        <v>Above Estimate</v>
      </c>
    </row>
    <row r="1723" spans="1:16" x14ac:dyDescent="0.3">
      <c r="A1723" s="1">
        <v>41580</v>
      </c>
      <c r="B1723">
        <v>2013</v>
      </c>
      <c r="C1723" t="s">
        <v>30</v>
      </c>
      <c r="D1723">
        <v>456200</v>
      </c>
      <c r="E1723">
        <v>642500</v>
      </c>
      <c r="F1723" t="s">
        <v>13</v>
      </c>
      <c r="G1723" t="s">
        <v>14</v>
      </c>
      <c r="H1723">
        <v>3</v>
      </c>
      <c r="I1723">
        <v>3</v>
      </c>
      <c r="J1723">
        <v>902</v>
      </c>
      <c r="K1723">
        <v>1.0203329999999999</v>
      </c>
      <c r="L1723" t="s">
        <v>25</v>
      </c>
      <c r="M1723">
        <f>V3__67[[#This Row],[Sale Price]]/V3__67[[#This Row],[carpet_area]]</f>
        <v>712.30598669623055</v>
      </c>
      <c r="N1723">
        <f>IF(OR(V3__67[[#This Row],[Estimated Value]]="",V3__67[[#This Row],[Estimated Value]]=0),"",V3__67[[#This Row],[Sale Price]]-V3__67[[#This Row],[Estimated Value]])</f>
        <v>186300</v>
      </c>
      <c r="O1723">
        <f>IF(OR(V3__67[[#This Row],[Estimated Value]]="",V3__67[[#This Row],[Estimated Value]]=0),"",(V3__67[[#This Row],[Sale Price]]-V3__67[[#This Row],[Estimated Value]])/V3__67[[#This Row],[Estimated Value]])</f>
        <v>0.40837352038579572</v>
      </c>
      <c r="P1723" t="str">
        <f t="shared" si="26"/>
        <v>Above Estimate</v>
      </c>
    </row>
    <row r="1724" spans="1:16" x14ac:dyDescent="0.3">
      <c r="A1724" s="1">
        <v>41582</v>
      </c>
      <c r="B1724">
        <v>2013</v>
      </c>
      <c r="C1724" t="s">
        <v>12</v>
      </c>
      <c r="D1724">
        <v>111490</v>
      </c>
      <c r="E1724">
        <v>25000</v>
      </c>
      <c r="F1724" t="s">
        <v>13</v>
      </c>
      <c r="G1724" t="s">
        <v>14</v>
      </c>
      <c r="H1724">
        <v>3</v>
      </c>
      <c r="I1724">
        <v>1</v>
      </c>
      <c r="J1724">
        <v>1027</v>
      </c>
      <c r="K1724">
        <v>1.0203329999999999</v>
      </c>
      <c r="L1724" t="s">
        <v>22</v>
      </c>
      <c r="M1724">
        <f>V3__67[[#This Row],[Sale Price]]/V3__67[[#This Row],[carpet_area]]</f>
        <v>24.342745861733203</v>
      </c>
      <c r="N1724">
        <f>IF(OR(V3__67[[#This Row],[Estimated Value]]="",V3__67[[#This Row],[Estimated Value]]=0),"",V3__67[[#This Row],[Sale Price]]-V3__67[[#This Row],[Estimated Value]])</f>
        <v>-86490</v>
      </c>
      <c r="O1724">
        <f>IF(OR(V3__67[[#This Row],[Estimated Value]]="",V3__67[[#This Row],[Estimated Value]]=0),"",(V3__67[[#This Row],[Sale Price]]-V3__67[[#This Row],[Estimated Value]])/V3__67[[#This Row],[Estimated Value]])</f>
        <v>-0.77576464256884026</v>
      </c>
      <c r="P1724" t="str">
        <f t="shared" si="26"/>
        <v>Below Estimate</v>
      </c>
    </row>
    <row r="1725" spans="1:16" x14ac:dyDescent="0.3">
      <c r="A1725" s="1">
        <v>41586</v>
      </c>
      <c r="B1725">
        <v>2013</v>
      </c>
      <c r="C1725" t="s">
        <v>18</v>
      </c>
      <c r="D1725">
        <v>248640</v>
      </c>
      <c r="E1725">
        <v>202500</v>
      </c>
      <c r="F1725" t="s">
        <v>13</v>
      </c>
      <c r="G1725" t="s">
        <v>14</v>
      </c>
      <c r="H1725">
        <v>3</v>
      </c>
      <c r="I1725">
        <v>1</v>
      </c>
      <c r="J1725">
        <v>918</v>
      </c>
      <c r="K1725">
        <v>1.0203329999999999</v>
      </c>
      <c r="L1725" t="s">
        <v>22</v>
      </c>
      <c r="M1725">
        <f>V3__67[[#This Row],[Sale Price]]/V3__67[[#This Row],[carpet_area]]</f>
        <v>220.58823529411765</v>
      </c>
      <c r="N1725">
        <f>IF(OR(V3__67[[#This Row],[Estimated Value]]="",V3__67[[#This Row],[Estimated Value]]=0),"",V3__67[[#This Row],[Sale Price]]-V3__67[[#This Row],[Estimated Value]])</f>
        <v>-46140</v>
      </c>
      <c r="O1725">
        <f>IF(OR(V3__67[[#This Row],[Estimated Value]]="",V3__67[[#This Row],[Estimated Value]]=0),"",(V3__67[[#This Row],[Sale Price]]-V3__67[[#This Row],[Estimated Value]])/V3__67[[#This Row],[Estimated Value]])</f>
        <v>-0.18556949806949807</v>
      </c>
      <c r="P1725" t="str">
        <f t="shared" si="26"/>
        <v>Below Estimate</v>
      </c>
    </row>
    <row r="1726" spans="1:16" x14ac:dyDescent="0.3">
      <c r="A1726" s="1">
        <v>41586</v>
      </c>
      <c r="B1726">
        <v>2013</v>
      </c>
      <c r="C1726" t="s">
        <v>17</v>
      </c>
      <c r="D1726">
        <v>117640</v>
      </c>
      <c r="E1726">
        <v>115000</v>
      </c>
      <c r="F1726" t="s">
        <v>13</v>
      </c>
      <c r="G1726" t="s">
        <v>14</v>
      </c>
      <c r="H1726">
        <v>3</v>
      </c>
      <c r="I1726">
        <v>1</v>
      </c>
      <c r="J1726">
        <v>1035</v>
      </c>
      <c r="K1726">
        <v>1.0203329999999999</v>
      </c>
      <c r="L1726" t="s">
        <v>25</v>
      </c>
      <c r="M1726">
        <f>V3__67[[#This Row],[Sale Price]]/V3__67[[#This Row],[carpet_area]]</f>
        <v>111.11111111111111</v>
      </c>
      <c r="N1726">
        <f>IF(OR(V3__67[[#This Row],[Estimated Value]]="",V3__67[[#This Row],[Estimated Value]]=0),"",V3__67[[#This Row],[Sale Price]]-V3__67[[#This Row],[Estimated Value]])</f>
        <v>-2640</v>
      </c>
      <c r="O1726">
        <f>IF(OR(V3__67[[#This Row],[Estimated Value]]="",V3__67[[#This Row],[Estimated Value]]=0),"",(V3__67[[#This Row],[Sale Price]]-V3__67[[#This Row],[Estimated Value]])/V3__67[[#This Row],[Estimated Value]])</f>
        <v>-2.2441346480788847E-2</v>
      </c>
      <c r="P1726" t="str">
        <f t="shared" si="26"/>
        <v>Below Estimate</v>
      </c>
    </row>
    <row r="1727" spans="1:16" x14ac:dyDescent="0.3">
      <c r="A1727" s="1">
        <v>41587</v>
      </c>
      <c r="B1727">
        <v>2013</v>
      </c>
      <c r="C1727" t="s">
        <v>17</v>
      </c>
      <c r="D1727">
        <v>173190</v>
      </c>
      <c r="E1727">
        <v>165000</v>
      </c>
      <c r="F1727" t="s">
        <v>19</v>
      </c>
      <c r="G1727" t="s">
        <v>20</v>
      </c>
      <c r="H1727">
        <v>4</v>
      </c>
      <c r="I1727">
        <v>2</v>
      </c>
      <c r="J1727">
        <v>1382</v>
      </c>
      <c r="K1727">
        <v>1.0203329999999999</v>
      </c>
      <c r="L1727" t="s">
        <v>25</v>
      </c>
      <c r="M1727">
        <f>V3__67[[#This Row],[Sale Price]]/V3__67[[#This Row],[carpet_area]]</f>
        <v>119.39218523878436</v>
      </c>
      <c r="N1727">
        <f>IF(OR(V3__67[[#This Row],[Estimated Value]]="",V3__67[[#This Row],[Estimated Value]]=0),"",V3__67[[#This Row],[Sale Price]]-V3__67[[#This Row],[Estimated Value]])</f>
        <v>-8190</v>
      </c>
      <c r="O1727">
        <f>IF(OR(V3__67[[#This Row],[Estimated Value]]="",V3__67[[#This Row],[Estimated Value]]=0),"",(V3__67[[#This Row],[Sale Price]]-V3__67[[#This Row],[Estimated Value]])/V3__67[[#This Row],[Estimated Value]])</f>
        <v>-4.7289104451758185E-2</v>
      </c>
      <c r="P1727" t="str">
        <f t="shared" si="26"/>
        <v>Below Estimate</v>
      </c>
    </row>
    <row r="1728" spans="1:16" x14ac:dyDescent="0.3">
      <c r="A1728" s="1">
        <v>41588</v>
      </c>
      <c r="B1728">
        <v>2013</v>
      </c>
      <c r="C1728" t="s">
        <v>30</v>
      </c>
      <c r="D1728">
        <v>575890</v>
      </c>
      <c r="E1728">
        <v>350000</v>
      </c>
      <c r="F1728" t="s">
        <v>23</v>
      </c>
      <c r="G1728" t="s">
        <v>24</v>
      </c>
      <c r="H1728">
        <v>6</v>
      </c>
      <c r="I1728">
        <v>5</v>
      </c>
      <c r="J1728">
        <v>1923</v>
      </c>
      <c r="K1728">
        <v>1.0203329999999999</v>
      </c>
      <c r="L1728" t="s">
        <v>22</v>
      </c>
      <c r="M1728">
        <f>V3__67[[#This Row],[Sale Price]]/V3__67[[#This Row],[carpet_area]]</f>
        <v>182.00728029121166</v>
      </c>
      <c r="N1728">
        <f>IF(OR(V3__67[[#This Row],[Estimated Value]]="",V3__67[[#This Row],[Estimated Value]]=0),"",V3__67[[#This Row],[Sale Price]]-V3__67[[#This Row],[Estimated Value]])</f>
        <v>-225890</v>
      </c>
      <c r="O1728">
        <f>IF(OR(V3__67[[#This Row],[Estimated Value]]="",V3__67[[#This Row],[Estimated Value]]=0),"",(V3__67[[#This Row],[Sale Price]]-V3__67[[#This Row],[Estimated Value]])/V3__67[[#This Row],[Estimated Value]])</f>
        <v>-0.3922450467971314</v>
      </c>
      <c r="P1728" t="str">
        <f t="shared" si="26"/>
        <v>Below Estimate</v>
      </c>
    </row>
    <row r="1729" spans="1:16" x14ac:dyDescent="0.3">
      <c r="A1729" s="1">
        <v>41592</v>
      </c>
      <c r="B1729">
        <v>2013</v>
      </c>
      <c r="C1729" t="s">
        <v>18</v>
      </c>
      <c r="D1729">
        <v>384440</v>
      </c>
      <c r="E1729">
        <v>400000</v>
      </c>
      <c r="F1729" t="s">
        <v>13</v>
      </c>
      <c r="G1729" t="s">
        <v>14</v>
      </c>
      <c r="H1729">
        <v>3</v>
      </c>
      <c r="I1729">
        <v>1</v>
      </c>
      <c r="J1729">
        <v>902</v>
      </c>
      <c r="K1729">
        <v>1.0203329999999999</v>
      </c>
      <c r="L1729" t="s">
        <v>22</v>
      </c>
      <c r="M1729">
        <f>V3__67[[#This Row],[Sale Price]]/V3__67[[#This Row],[carpet_area]]</f>
        <v>443.45898004434588</v>
      </c>
      <c r="N1729">
        <f>IF(OR(V3__67[[#This Row],[Estimated Value]]="",V3__67[[#This Row],[Estimated Value]]=0),"",V3__67[[#This Row],[Sale Price]]-V3__67[[#This Row],[Estimated Value]])</f>
        <v>15560</v>
      </c>
      <c r="O1729">
        <f>IF(OR(V3__67[[#This Row],[Estimated Value]]="",V3__67[[#This Row],[Estimated Value]]=0),"",(V3__67[[#This Row],[Sale Price]]-V3__67[[#This Row],[Estimated Value]])/V3__67[[#This Row],[Estimated Value]])</f>
        <v>4.0474456352096559E-2</v>
      </c>
      <c r="P1729" t="str">
        <f t="shared" si="26"/>
        <v>Above Estimate</v>
      </c>
    </row>
    <row r="1730" spans="1:16" x14ac:dyDescent="0.3">
      <c r="A1730" s="1">
        <v>41594</v>
      </c>
      <c r="B1730">
        <v>2013</v>
      </c>
      <c r="C1730" t="s">
        <v>12</v>
      </c>
      <c r="D1730">
        <v>138180</v>
      </c>
      <c r="E1730">
        <v>173000</v>
      </c>
      <c r="F1730" t="s">
        <v>13</v>
      </c>
      <c r="G1730" t="s">
        <v>14</v>
      </c>
      <c r="H1730">
        <v>3</v>
      </c>
      <c r="I1730">
        <v>1</v>
      </c>
      <c r="J1730">
        <v>1013</v>
      </c>
      <c r="K1730">
        <v>1.0203329999999999</v>
      </c>
      <c r="L1730" t="s">
        <v>22</v>
      </c>
      <c r="M1730">
        <f>V3__67[[#This Row],[Sale Price]]/V3__67[[#This Row],[carpet_area]]</f>
        <v>170.77986179664364</v>
      </c>
      <c r="N1730">
        <f>IF(OR(V3__67[[#This Row],[Estimated Value]]="",V3__67[[#This Row],[Estimated Value]]=0),"",V3__67[[#This Row],[Sale Price]]-V3__67[[#This Row],[Estimated Value]])</f>
        <v>34820</v>
      </c>
      <c r="O1730">
        <f>IF(OR(V3__67[[#This Row],[Estimated Value]]="",V3__67[[#This Row],[Estimated Value]]=0),"",(V3__67[[#This Row],[Sale Price]]-V3__67[[#This Row],[Estimated Value]])/V3__67[[#This Row],[Estimated Value]])</f>
        <v>0.25199015776523376</v>
      </c>
      <c r="P1730" t="str">
        <f t="shared" ref="P1730:P1793" si="27">IF(N1730="","No Estimate",IF(N1730&gt;0,"Above Estimate",IF(N1730&lt;0,"Below Estimate","At Estimate")))</f>
        <v>Above Estimate</v>
      </c>
    </row>
    <row r="1731" spans="1:16" x14ac:dyDescent="0.3">
      <c r="A1731" s="1">
        <v>41594</v>
      </c>
      <c r="B1731">
        <v>2013</v>
      </c>
      <c r="C1731" t="s">
        <v>18</v>
      </c>
      <c r="D1731">
        <v>327740</v>
      </c>
      <c r="E1731">
        <v>500000</v>
      </c>
      <c r="F1731" t="s">
        <v>13</v>
      </c>
      <c r="G1731" t="s">
        <v>14</v>
      </c>
      <c r="H1731">
        <v>3</v>
      </c>
      <c r="I1731">
        <v>1</v>
      </c>
      <c r="J1731">
        <v>912</v>
      </c>
      <c r="K1731">
        <v>1.0203329999999999</v>
      </c>
      <c r="L1731" t="s">
        <v>16</v>
      </c>
      <c r="M1731">
        <f>V3__67[[#This Row],[Sale Price]]/V3__67[[#This Row],[carpet_area]]</f>
        <v>548.24561403508767</v>
      </c>
      <c r="N1731">
        <f>IF(OR(V3__67[[#This Row],[Estimated Value]]="",V3__67[[#This Row],[Estimated Value]]=0),"",V3__67[[#This Row],[Sale Price]]-V3__67[[#This Row],[Estimated Value]])</f>
        <v>172260</v>
      </c>
      <c r="O1731">
        <f>IF(OR(V3__67[[#This Row],[Estimated Value]]="",V3__67[[#This Row],[Estimated Value]]=0),"",(V3__67[[#This Row],[Sale Price]]-V3__67[[#This Row],[Estimated Value]])/V3__67[[#This Row],[Estimated Value]])</f>
        <v>0.52559956062732649</v>
      </c>
      <c r="P1731" t="str">
        <f t="shared" si="27"/>
        <v>Above Estimate</v>
      </c>
    </row>
    <row r="1732" spans="1:16" x14ac:dyDescent="0.3">
      <c r="A1732" s="1">
        <v>41596</v>
      </c>
      <c r="B1732">
        <v>2013</v>
      </c>
      <c r="C1732" t="s">
        <v>12</v>
      </c>
      <c r="D1732">
        <v>125920</v>
      </c>
      <c r="E1732">
        <v>105000</v>
      </c>
      <c r="F1732" t="s">
        <v>13</v>
      </c>
      <c r="G1732" t="s">
        <v>14</v>
      </c>
      <c r="H1732">
        <v>3</v>
      </c>
      <c r="I1732">
        <v>2</v>
      </c>
      <c r="J1732">
        <v>956</v>
      </c>
      <c r="K1732">
        <v>1.0203329999999999</v>
      </c>
      <c r="L1732" t="s">
        <v>16</v>
      </c>
      <c r="M1732">
        <f>V3__67[[#This Row],[Sale Price]]/V3__67[[#This Row],[carpet_area]]</f>
        <v>109.8326359832636</v>
      </c>
      <c r="N1732">
        <f>IF(OR(V3__67[[#This Row],[Estimated Value]]="",V3__67[[#This Row],[Estimated Value]]=0),"",V3__67[[#This Row],[Sale Price]]-V3__67[[#This Row],[Estimated Value]])</f>
        <v>-20920</v>
      </c>
      <c r="O1732">
        <f>IF(OR(V3__67[[#This Row],[Estimated Value]]="",V3__67[[#This Row],[Estimated Value]]=0),"",(V3__67[[#This Row],[Sale Price]]-V3__67[[#This Row],[Estimated Value]])/V3__67[[#This Row],[Estimated Value]])</f>
        <v>-0.16613722998729352</v>
      </c>
      <c r="P1732" t="str">
        <f t="shared" si="27"/>
        <v>Below Estimate</v>
      </c>
    </row>
    <row r="1733" spans="1:16" x14ac:dyDescent="0.3">
      <c r="A1733" s="1">
        <v>41599</v>
      </c>
      <c r="B1733">
        <v>2013</v>
      </c>
      <c r="C1733" t="s">
        <v>21</v>
      </c>
      <c r="D1733">
        <v>408450</v>
      </c>
      <c r="E1733">
        <v>400000</v>
      </c>
      <c r="F1733" t="s">
        <v>19</v>
      </c>
      <c r="G1733" t="s">
        <v>20</v>
      </c>
      <c r="H1733">
        <v>4</v>
      </c>
      <c r="I1733">
        <v>3</v>
      </c>
      <c r="J1733">
        <v>1214</v>
      </c>
      <c r="K1733">
        <v>1.0203329999999999</v>
      </c>
      <c r="L1733" t="s">
        <v>16</v>
      </c>
      <c r="M1733">
        <f>V3__67[[#This Row],[Sale Price]]/V3__67[[#This Row],[carpet_area]]</f>
        <v>329.48929159802304</v>
      </c>
      <c r="N1733">
        <f>IF(OR(V3__67[[#This Row],[Estimated Value]]="",V3__67[[#This Row],[Estimated Value]]=0),"",V3__67[[#This Row],[Sale Price]]-V3__67[[#This Row],[Estimated Value]])</f>
        <v>-8450</v>
      </c>
      <c r="O1733">
        <f>IF(OR(V3__67[[#This Row],[Estimated Value]]="",V3__67[[#This Row],[Estimated Value]]=0),"",(V3__67[[#This Row],[Sale Price]]-V3__67[[#This Row],[Estimated Value]])/V3__67[[#This Row],[Estimated Value]])</f>
        <v>-2.0687966703390868E-2</v>
      </c>
      <c r="P1733" t="str">
        <f t="shared" si="27"/>
        <v>Below Estimate</v>
      </c>
    </row>
    <row r="1734" spans="1:16" x14ac:dyDescent="0.3">
      <c r="A1734" s="1">
        <v>41600</v>
      </c>
      <c r="B1734">
        <v>2013</v>
      </c>
      <c r="C1734" t="s">
        <v>21</v>
      </c>
      <c r="D1734">
        <v>746550</v>
      </c>
      <c r="E1734">
        <v>2500000</v>
      </c>
      <c r="F1734" t="s">
        <v>13</v>
      </c>
      <c r="G1734" t="s">
        <v>14</v>
      </c>
      <c r="H1734">
        <v>3</v>
      </c>
      <c r="I1734">
        <v>1</v>
      </c>
      <c r="J1734">
        <v>990</v>
      </c>
      <c r="K1734">
        <v>1.0203329999999999</v>
      </c>
      <c r="L1734" t="s">
        <v>25</v>
      </c>
      <c r="M1734">
        <f>V3__67[[#This Row],[Sale Price]]/V3__67[[#This Row],[carpet_area]]</f>
        <v>2525.2525252525252</v>
      </c>
      <c r="N1734">
        <f>IF(OR(V3__67[[#This Row],[Estimated Value]]="",V3__67[[#This Row],[Estimated Value]]=0),"",V3__67[[#This Row],[Sale Price]]-V3__67[[#This Row],[Estimated Value]])</f>
        <v>1753450</v>
      </c>
      <c r="O1734">
        <f>IF(OR(V3__67[[#This Row],[Estimated Value]]="",V3__67[[#This Row],[Estimated Value]]=0),"",(V3__67[[#This Row],[Sale Price]]-V3__67[[#This Row],[Estimated Value]])/V3__67[[#This Row],[Estimated Value]])</f>
        <v>2.3487375259527159</v>
      </c>
      <c r="P1734" t="str">
        <f t="shared" si="27"/>
        <v>Above Estimate</v>
      </c>
    </row>
    <row r="1735" spans="1:16" x14ac:dyDescent="0.3">
      <c r="A1735" s="1">
        <v>41600</v>
      </c>
      <c r="B1735">
        <v>2013</v>
      </c>
      <c r="C1735" t="s">
        <v>12</v>
      </c>
      <c r="D1735">
        <v>131930</v>
      </c>
      <c r="E1735">
        <v>147500</v>
      </c>
      <c r="F1735" t="s">
        <v>13</v>
      </c>
      <c r="G1735" t="s">
        <v>14</v>
      </c>
      <c r="H1735">
        <v>3</v>
      </c>
      <c r="I1735">
        <v>1</v>
      </c>
      <c r="J1735">
        <v>923</v>
      </c>
      <c r="K1735">
        <v>1.0203329999999999</v>
      </c>
      <c r="L1735" t="s">
        <v>16</v>
      </c>
      <c r="M1735">
        <f>V3__67[[#This Row],[Sale Price]]/V3__67[[#This Row],[carpet_area]]</f>
        <v>159.80498374864572</v>
      </c>
      <c r="N1735">
        <f>IF(OR(V3__67[[#This Row],[Estimated Value]]="",V3__67[[#This Row],[Estimated Value]]=0),"",V3__67[[#This Row],[Sale Price]]-V3__67[[#This Row],[Estimated Value]])</f>
        <v>15570</v>
      </c>
      <c r="O1735">
        <f>IF(OR(V3__67[[#This Row],[Estimated Value]]="",V3__67[[#This Row],[Estimated Value]]=0),"",(V3__67[[#This Row],[Sale Price]]-V3__67[[#This Row],[Estimated Value]])/V3__67[[#This Row],[Estimated Value]])</f>
        <v>0.11801713029636929</v>
      </c>
      <c r="P1735" t="str">
        <f t="shared" si="27"/>
        <v>Above Estimate</v>
      </c>
    </row>
    <row r="1736" spans="1:16" x14ac:dyDescent="0.3">
      <c r="A1736" s="1">
        <v>41606</v>
      </c>
      <c r="B1736">
        <v>2013</v>
      </c>
      <c r="C1736" t="s">
        <v>17</v>
      </c>
      <c r="D1736">
        <v>121050</v>
      </c>
      <c r="E1736">
        <v>41655</v>
      </c>
      <c r="F1736" t="s">
        <v>19</v>
      </c>
      <c r="G1736" t="s">
        <v>20</v>
      </c>
      <c r="H1736">
        <v>4</v>
      </c>
      <c r="I1736">
        <v>3</v>
      </c>
      <c r="J1736">
        <v>1205</v>
      </c>
      <c r="K1736">
        <v>1.0203329999999999</v>
      </c>
      <c r="L1736" t="s">
        <v>22</v>
      </c>
      <c r="M1736">
        <f>V3__67[[#This Row],[Sale Price]]/V3__67[[#This Row],[carpet_area]]</f>
        <v>34.568464730290458</v>
      </c>
      <c r="N1736">
        <f>IF(OR(V3__67[[#This Row],[Estimated Value]]="",V3__67[[#This Row],[Estimated Value]]=0),"",V3__67[[#This Row],[Sale Price]]-V3__67[[#This Row],[Estimated Value]])</f>
        <v>-79395</v>
      </c>
      <c r="O1736">
        <f>IF(OR(V3__67[[#This Row],[Estimated Value]]="",V3__67[[#This Row],[Estimated Value]]=0),"",(V3__67[[#This Row],[Sale Price]]-V3__67[[#This Row],[Estimated Value]])/V3__67[[#This Row],[Estimated Value]])</f>
        <v>-0.6558859975216853</v>
      </c>
      <c r="P1736" t="str">
        <f t="shared" si="27"/>
        <v>Below Estimate</v>
      </c>
    </row>
    <row r="1737" spans="1:16" x14ac:dyDescent="0.3">
      <c r="A1737" s="1">
        <v>41607</v>
      </c>
      <c r="B1737">
        <v>2013</v>
      </c>
      <c r="C1737" t="s">
        <v>18</v>
      </c>
      <c r="D1737">
        <v>335160</v>
      </c>
      <c r="E1737">
        <v>230000</v>
      </c>
      <c r="F1737" t="s">
        <v>19</v>
      </c>
      <c r="G1737" t="s">
        <v>20</v>
      </c>
      <c r="H1737">
        <v>4</v>
      </c>
      <c r="I1737">
        <v>4</v>
      </c>
      <c r="J1737">
        <v>1421</v>
      </c>
      <c r="K1737">
        <v>1.0203329999999999</v>
      </c>
      <c r="L1737" t="s">
        <v>16</v>
      </c>
      <c r="M1737">
        <f>V3__67[[#This Row],[Sale Price]]/V3__67[[#This Row],[carpet_area]]</f>
        <v>161.85784658691063</v>
      </c>
      <c r="N1737">
        <f>IF(OR(V3__67[[#This Row],[Estimated Value]]="",V3__67[[#This Row],[Estimated Value]]=0),"",V3__67[[#This Row],[Sale Price]]-V3__67[[#This Row],[Estimated Value]])</f>
        <v>-105160</v>
      </c>
      <c r="O1737">
        <f>IF(OR(V3__67[[#This Row],[Estimated Value]]="",V3__67[[#This Row],[Estimated Value]]=0),"",(V3__67[[#This Row],[Sale Price]]-V3__67[[#This Row],[Estimated Value]])/V3__67[[#This Row],[Estimated Value]])</f>
        <v>-0.31376059195608069</v>
      </c>
      <c r="P1737" t="str">
        <f t="shared" si="27"/>
        <v>Below Estimate</v>
      </c>
    </row>
    <row r="1738" spans="1:16" x14ac:dyDescent="0.3">
      <c r="A1738" s="1">
        <v>41607</v>
      </c>
      <c r="B1738">
        <v>2013</v>
      </c>
      <c r="C1738" t="s">
        <v>18</v>
      </c>
      <c r="D1738">
        <v>423850</v>
      </c>
      <c r="E1738">
        <v>430000</v>
      </c>
      <c r="F1738" t="s">
        <v>13</v>
      </c>
      <c r="G1738" t="s">
        <v>14</v>
      </c>
      <c r="H1738">
        <v>3</v>
      </c>
      <c r="I1738">
        <v>3</v>
      </c>
      <c r="J1738">
        <v>946</v>
      </c>
      <c r="K1738">
        <v>1.0203329999999999</v>
      </c>
      <c r="L1738" t="s">
        <v>22</v>
      </c>
      <c r="M1738">
        <f>V3__67[[#This Row],[Sale Price]]/V3__67[[#This Row],[carpet_area]]</f>
        <v>454.54545454545456</v>
      </c>
      <c r="N1738">
        <f>IF(OR(V3__67[[#This Row],[Estimated Value]]="",V3__67[[#This Row],[Estimated Value]]=0),"",V3__67[[#This Row],[Sale Price]]-V3__67[[#This Row],[Estimated Value]])</f>
        <v>6150</v>
      </c>
      <c r="O1738">
        <f>IF(OR(V3__67[[#This Row],[Estimated Value]]="",V3__67[[#This Row],[Estimated Value]]=0),"",(V3__67[[#This Row],[Sale Price]]-V3__67[[#This Row],[Estimated Value]])/V3__67[[#This Row],[Estimated Value]])</f>
        <v>1.4509850182847705E-2</v>
      </c>
      <c r="P1738" t="str">
        <f t="shared" si="27"/>
        <v>Above Estimate</v>
      </c>
    </row>
    <row r="1739" spans="1:16" x14ac:dyDescent="0.3">
      <c r="A1739" s="1">
        <v>41608</v>
      </c>
      <c r="B1739">
        <v>2013</v>
      </c>
      <c r="C1739" t="s">
        <v>18</v>
      </c>
      <c r="D1739">
        <v>238280</v>
      </c>
      <c r="E1739">
        <v>212000</v>
      </c>
      <c r="F1739" t="s">
        <v>13</v>
      </c>
      <c r="G1739" t="s">
        <v>14</v>
      </c>
      <c r="H1739">
        <v>3</v>
      </c>
      <c r="I1739">
        <v>1</v>
      </c>
      <c r="J1739">
        <v>1035</v>
      </c>
      <c r="K1739">
        <v>1.0203329999999999</v>
      </c>
      <c r="L1739" t="s">
        <v>16</v>
      </c>
      <c r="M1739">
        <f>V3__67[[#This Row],[Sale Price]]/V3__67[[#This Row],[carpet_area]]</f>
        <v>204.83091787439614</v>
      </c>
      <c r="N1739">
        <f>IF(OR(V3__67[[#This Row],[Estimated Value]]="",V3__67[[#This Row],[Estimated Value]]=0),"",V3__67[[#This Row],[Sale Price]]-V3__67[[#This Row],[Estimated Value]])</f>
        <v>-26280</v>
      </c>
      <c r="O1739">
        <f>IF(OR(V3__67[[#This Row],[Estimated Value]]="",V3__67[[#This Row],[Estimated Value]]=0),"",(V3__67[[#This Row],[Sale Price]]-V3__67[[#This Row],[Estimated Value]])/V3__67[[#This Row],[Estimated Value]])</f>
        <v>-0.11029041463824073</v>
      </c>
      <c r="P1739" t="str">
        <f t="shared" si="27"/>
        <v>Below Estimate</v>
      </c>
    </row>
    <row r="1740" spans="1:16" x14ac:dyDescent="0.3">
      <c r="A1740" s="1">
        <v>41609</v>
      </c>
      <c r="B1740">
        <v>2013</v>
      </c>
      <c r="C1740" t="s">
        <v>17</v>
      </c>
      <c r="D1740">
        <v>137620</v>
      </c>
      <c r="E1740">
        <v>150000</v>
      </c>
      <c r="F1740" t="s">
        <v>13</v>
      </c>
      <c r="G1740" t="s">
        <v>14</v>
      </c>
      <c r="H1740">
        <v>3</v>
      </c>
      <c r="I1740">
        <v>3</v>
      </c>
      <c r="J1740">
        <v>1025</v>
      </c>
      <c r="K1740">
        <v>1.0203329999999999</v>
      </c>
      <c r="L1740" t="s">
        <v>15</v>
      </c>
      <c r="M1740">
        <f>V3__67[[#This Row],[Sale Price]]/V3__67[[#This Row],[carpet_area]]</f>
        <v>146.34146341463415</v>
      </c>
      <c r="N1740">
        <f>IF(OR(V3__67[[#This Row],[Estimated Value]]="",V3__67[[#This Row],[Estimated Value]]=0),"",V3__67[[#This Row],[Sale Price]]-V3__67[[#This Row],[Estimated Value]])</f>
        <v>12380</v>
      </c>
      <c r="O1740">
        <f>IF(OR(V3__67[[#This Row],[Estimated Value]]="",V3__67[[#This Row],[Estimated Value]]=0),"",(V3__67[[#This Row],[Sale Price]]-V3__67[[#This Row],[Estimated Value]])/V3__67[[#This Row],[Estimated Value]])</f>
        <v>8.9957854962941439E-2</v>
      </c>
      <c r="P1740" t="str">
        <f t="shared" si="27"/>
        <v>Above Estimate</v>
      </c>
    </row>
    <row r="1741" spans="1:16" x14ac:dyDescent="0.3">
      <c r="A1741" s="1">
        <v>41610</v>
      </c>
      <c r="B1741">
        <v>2013</v>
      </c>
      <c r="C1741" t="s">
        <v>17</v>
      </c>
      <c r="D1741">
        <v>190850</v>
      </c>
      <c r="E1741">
        <v>240000</v>
      </c>
      <c r="F1741" t="s">
        <v>13</v>
      </c>
      <c r="G1741" t="s">
        <v>14</v>
      </c>
      <c r="H1741">
        <v>3</v>
      </c>
      <c r="I1741">
        <v>3</v>
      </c>
      <c r="J1741">
        <v>1058</v>
      </c>
      <c r="K1741">
        <v>1.0203329999999999</v>
      </c>
      <c r="L1741" t="s">
        <v>25</v>
      </c>
      <c r="M1741">
        <f>V3__67[[#This Row],[Sale Price]]/V3__67[[#This Row],[carpet_area]]</f>
        <v>226.84310018903591</v>
      </c>
      <c r="N1741">
        <f>IF(OR(V3__67[[#This Row],[Estimated Value]]="",V3__67[[#This Row],[Estimated Value]]=0),"",V3__67[[#This Row],[Sale Price]]-V3__67[[#This Row],[Estimated Value]])</f>
        <v>49150</v>
      </c>
      <c r="O1741">
        <f>IF(OR(V3__67[[#This Row],[Estimated Value]]="",V3__67[[#This Row],[Estimated Value]]=0),"",(V3__67[[#This Row],[Sale Price]]-V3__67[[#This Row],[Estimated Value]])/V3__67[[#This Row],[Estimated Value]])</f>
        <v>0.25753209326696358</v>
      </c>
      <c r="P1741" t="str">
        <f t="shared" si="27"/>
        <v>Above Estimate</v>
      </c>
    </row>
    <row r="1742" spans="1:16" x14ac:dyDescent="0.3">
      <c r="A1742" s="1">
        <v>41613</v>
      </c>
      <c r="B1742">
        <v>2013</v>
      </c>
      <c r="C1742" t="s">
        <v>21</v>
      </c>
      <c r="D1742">
        <v>611100</v>
      </c>
      <c r="E1742">
        <v>800000</v>
      </c>
      <c r="F1742" t="s">
        <v>13</v>
      </c>
      <c r="G1742" t="s">
        <v>14</v>
      </c>
      <c r="H1742">
        <v>3</v>
      </c>
      <c r="I1742">
        <v>3</v>
      </c>
      <c r="J1742">
        <v>949</v>
      </c>
      <c r="K1742">
        <v>1.0203329999999999</v>
      </c>
      <c r="L1742" t="s">
        <v>25</v>
      </c>
      <c r="M1742">
        <f>V3__67[[#This Row],[Sale Price]]/V3__67[[#This Row],[carpet_area]]</f>
        <v>842.99262381454162</v>
      </c>
      <c r="N1742">
        <f>IF(OR(V3__67[[#This Row],[Estimated Value]]="",V3__67[[#This Row],[Estimated Value]]=0),"",V3__67[[#This Row],[Sale Price]]-V3__67[[#This Row],[Estimated Value]])</f>
        <v>188900</v>
      </c>
      <c r="O1742">
        <f>IF(OR(V3__67[[#This Row],[Estimated Value]]="",V3__67[[#This Row],[Estimated Value]]=0),"",(V3__67[[#This Row],[Sale Price]]-V3__67[[#This Row],[Estimated Value]])/V3__67[[#This Row],[Estimated Value]])</f>
        <v>0.30911471117656686</v>
      </c>
      <c r="P1742" t="str">
        <f t="shared" si="27"/>
        <v>Above Estimate</v>
      </c>
    </row>
    <row r="1743" spans="1:16" x14ac:dyDescent="0.3">
      <c r="A1743" s="1">
        <v>41614</v>
      </c>
      <c r="B1743">
        <v>2013</v>
      </c>
      <c r="C1743" t="s">
        <v>17</v>
      </c>
      <c r="D1743">
        <v>149890</v>
      </c>
      <c r="E1743">
        <v>68000</v>
      </c>
      <c r="F1743" t="s">
        <v>13</v>
      </c>
      <c r="G1743" t="s">
        <v>14</v>
      </c>
      <c r="H1743">
        <v>3</v>
      </c>
      <c r="I1743">
        <v>3</v>
      </c>
      <c r="J1743">
        <v>966</v>
      </c>
      <c r="K1743">
        <v>1.0203329999999999</v>
      </c>
      <c r="L1743" t="s">
        <v>22</v>
      </c>
      <c r="M1743">
        <f>V3__67[[#This Row],[Sale Price]]/V3__67[[#This Row],[carpet_area]]</f>
        <v>70.39337474120083</v>
      </c>
      <c r="N1743">
        <f>IF(OR(V3__67[[#This Row],[Estimated Value]]="",V3__67[[#This Row],[Estimated Value]]=0),"",V3__67[[#This Row],[Sale Price]]-V3__67[[#This Row],[Estimated Value]])</f>
        <v>-81890</v>
      </c>
      <c r="O1743">
        <f>IF(OR(V3__67[[#This Row],[Estimated Value]]="",V3__67[[#This Row],[Estimated Value]]=0),"",(V3__67[[#This Row],[Sale Price]]-V3__67[[#This Row],[Estimated Value]])/V3__67[[#This Row],[Estimated Value]])</f>
        <v>-0.54633397825071717</v>
      </c>
      <c r="P1743" t="str">
        <f t="shared" si="27"/>
        <v>Below Estimate</v>
      </c>
    </row>
    <row r="1744" spans="1:16" x14ac:dyDescent="0.3">
      <c r="A1744" s="1">
        <v>41614</v>
      </c>
      <c r="B1744">
        <v>2013</v>
      </c>
      <c r="C1744" t="s">
        <v>12</v>
      </c>
      <c r="D1744">
        <v>100840</v>
      </c>
      <c r="E1744">
        <v>38500</v>
      </c>
      <c r="F1744" t="s">
        <v>13</v>
      </c>
      <c r="G1744" t="s">
        <v>14</v>
      </c>
      <c r="H1744">
        <v>3</v>
      </c>
      <c r="I1744">
        <v>3</v>
      </c>
      <c r="J1744">
        <v>979</v>
      </c>
      <c r="K1744">
        <v>1.0203329999999999</v>
      </c>
      <c r="L1744" t="s">
        <v>22</v>
      </c>
      <c r="M1744">
        <f>V3__67[[#This Row],[Sale Price]]/V3__67[[#This Row],[carpet_area]]</f>
        <v>39.325842696629216</v>
      </c>
      <c r="N1744">
        <f>IF(OR(V3__67[[#This Row],[Estimated Value]]="",V3__67[[#This Row],[Estimated Value]]=0),"",V3__67[[#This Row],[Sale Price]]-V3__67[[#This Row],[Estimated Value]])</f>
        <v>-62340</v>
      </c>
      <c r="O1744">
        <f>IF(OR(V3__67[[#This Row],[Estimated Value]]="",V3__67[[#This Row],[Estimated Value]]=0),"",(V3__67[[#This Row],[Sale Price]]-V3__67[[#This Row],[Estimated Value]])/V3__67[[#This Row],[Estimated Value]])</f>
        <v>-0.61820706069020226</v>
      </c>
      <c r="P1744" t="str">
        <f t="shared" si="27"/>
        <v>Below Estimate</v>
      </c>
    </row>
    <row r="1745" spans="1:16" x14ac:dyDescent="0.3">
      <c r="A1745" s="1">
        <v>41615</v>
      </c>
      <c r="B1745">
        <v>2013</v>
      </c>
      <c r="C1745" t="s">
        <v>17</v>
      </c>
      <c r="D1745">
        <v>198960</v>
      </c>
      <c r="E1745">
        <v>100000</v>
      </c>
      <c r="F1745" t="s">
        <v>13</v>
      </c>
      <c r="G1745" t="s">
        <v>14</v>
      </c>
      <c r="H1745">
        <v>3</v>
      </c>
      <c r="I1745">
        <v>2</v>
      </c>
      <c r="J1745">
        <v>1074</v>
      </c>
      <c r="K1745">
        <v>1.0203329999999999</v>
      </c>
      <c r="L1745" t="s">
        <v>22</v>
      </c>
      <c r="M1745">
        <f>V3__67[[#This Row],[Sale Price]]/V3__67[[#This Row],[carpet_area]]</f>
        <v>93.109869646182489</v>
      </c>
      <c r="N1745">
        <f>IF(OR(V3__67[[#This Row],[Estimated Value]]="",V3__67[[#This Row],[Estimated Value]]=0),"",V3__67[[#This Row],[Sale Price]]-V3__67[[#This Row],[Estimated Value]])</f>
        <v>-98960</v>
      </c>
      <c r="O1745">
        <f>IF(OR(V3__67[[#This Row],[Estimated Value]]="",V3__67[[#This Row],[Estimated Value]]=0),"",(V3__67[[#This Row],[Sale Price]]-V3__67[[#This Row],[Estimated Value]])/V3__67[[#This Row],[Estimated Value]])</f>
        <v>-0.49738640932850825</v>
      </c>
      <c r="P1745" t="str">
        <f t="shared" si="27"/>
        <v>Below Estimate</v>
      </c>
    </row>
    <row r="1746" spans="1:16" x14ac:dyDescent="0.3">
      <c r="A1746" s="1">
        <v>41617</v>
      </c>
      <c r="B1746">
        <v>2013</v>
      </c>
      <c r="C1746" t="s">
        <v>30</v>
      </c>
      <c r="D1746">
        <v>424060</v>
      </c>
      <c r="E1746">
        <v>580000</v>
      </c>
      <c r="F1746" t="s">
        <v>13</v>
      </c>
      <c r="G1746" t="s">
        <v>14</v>
      </c>
      <c r="H1746">
        <v>3</v>
      </c>
      <c r="I1746">
        <v>3</v>
      </c>
      <c r="J1746">
        <v>1025</v>
      </c>
      <c r="K1746">
        <v>1.0203329999999999</v>
      </c>
      <c r="L1746" t="s">
        <v>25</v>
      </c>
      <c r="M1746">
        <f>V3__67[[#This Row],[Sale Price]]/V3__67[[#This Row],[carpet_area]]</f>
        <v>565.85365853658539</v>
      </c>
      <c r="N1746">
        <f>IF(OR(V3__67[[#This Row],[Estimated Value]]="",V3__67[[#This Row],[Estimated Value]]=0),"",V3__67[[#This Row],[Sale Price]]-V3__67[[#This Row],[Estimated Value]])</f>
        <v>155940</v>
      </c>
      <c r="O1746">
        <f>IF(OR(V3__67[[#This Row],[Estimated Value]]="",V3__67[[#This Row],[Estimated Value]]=0),"",(V3__67[[#This Row],[Sale Price]]-V3__67[[#This Row],[Estimated Value]])/V3__67[[#This Row],[Estimated Value]])</f>
        <v>0.36773098146488703</v>
      </c>
      <c r="P1746" t="str">
        <f t="shared" si="27"/>
        <v>Above Estimate</v>
      </c>
    </row>
    <row r="1747" spans="1:16" x14ac:dyDescent="0.3">
      <c r="A1747" s="1">
        <v>41617</v>
      </c>
      <c r="B1747">
        <v>2013</v>
      </c>
      <c r="C1747" t="s">
        <v>26</v>
      </c>
      <c r="D1747">
        <v>564200</v>
      </c>
      <c r="E1747">
        <v>1087500</v>
      </c>
      <c r="F1747" t="s">
        <v>13</v>
      </c>
      <c r="G1747" t="s">
        <v>14</v>
      </c>
      <c r="H1747">
        <v>3</v>
      </c>
      <c r="I1747">
        <v>2</v>
      </c>
      <c r="J1747">
        <v>925</v>
      </c>
      <c r="K1747">
        <v>1.0203329999999999</v>
      </c>
      <c r="L1747" t="s">
        <v>16</v>
      </c>
      <c r="M1747">
        <f>V3__67[[#This Row],[Sale Price]]/V3__67[[#This Row],[carpet_area]]</f>
        <v>1175.6756756756756</v>
      </c>
      <c r="N1747">
        <f>IF(OR(V3__67[[#This Row],[Estimated Value]]="",V3__67[[#This Row],[Estimated Value]]=0),"",V3__67[[#This Row],[Sale Price]]-V3__67[[#This Row],[Estimated Value]])</f>
        <v>523300</v>
      </c>
      <c r="O1747">
        <f>IF(OR(V3__67[[#This Row],[Estimated Value]]="",V3__67[[#This Row],[Estimated Value]]=0),"",(V3__67[[#This Row],[Sale Price]]-V3__67[[#This Row],[Estimated Value]])/V3__67[[#This Row],[Estimated Value]])</f>
        <v>0.92750797589507272</v>
      </c>
      <c r="P1747" t="str">
        <f t="shared" si="27"/>
        <v>Above Estimate</v>
      </c>
    </row>
    <row r="1748" spans="1:16" x14ac:dyDescent="0.3">
      <c r="A1748" s="1">
        <v>41622</v>
      </c>
      <c r="B1748">
        <v>2013</v>
      </c>
      <c r="C1748" t="s">
        <v>17</v>
      </c>
      <c r="D1748">
        <v>138380</v>
      </c>
      <c r="E1748">
        <v>115000</v>
      </c>
      <c r="F1748" t="s">
        <v>19</v>
      </c>
      <c r="G1748" t="s">
        <v>20</v>
      </c>
      <c r="H1748">
        <v>4</v>
      </c>
      <c r="I1748">
        <v>2</v>
      </c>
      <c r="J1748">
        <v>1469</v>
      </c>
      <c r="K1748">
        <v>1.0203329999999999</v>
      </c>
      <c r="L1748" t="s">
        <v>22</v>
      </c>
      <c r="M1748">
        <f>V3__67[[#This Row],[Sale Price]]/V3__67[[#This Row],[carpet_area]]</f>
        <v>78.284547311095977</v>
      </c>
      <c r="N1748">
        <f>IF(OR(V3__67[[#This Row],[Estimated Value]]="",V3__67[[#This Row],[Estimated Value]]=0),"",V3__67[[#This Row],[Sale Price]]-V3__67[[#This Row],[Estimated Value]])</f>
        <v>-23380</v>
      </c>
      <c r="O1748">
        <f>IF(OR(V3__67[[#This Row],[Estimated Value]]="",V3__67[[#This Row],[Estimated Value]]=0),"",(V3__67[[#This Row],[Sale Price]]-V3__67[[#This Row],[Estimated Value]])/V3__67[[#This Row],[Estimated Value]])</f>
        <v>-0.16895505130799249</v>
      </c>
      <c r="P1748" t="str">
        <f t="shared" si="27"/>
        <v>Below Estimate</v>
      </c>
    </row>
    <row r="1749" spans="1:16" x14ac:dyDescent="0.3">
      <c r="A1749" s="1">
        <v>41622</v>
      </c>
      <c r="B1749">
        <v>2013</v>
      </c>
      <c r="C1749" t="s">
        <v>21</v>
      </c>
      <c r="D1749">
        <v>761880</v>
      </c>
      <c r="E1749">
        <v>977000</v>
      </c>
      <c r="F1749" t="s">
        <v>13</v>
      </c>
      <c r="G1749" t="s">
        <v>14</v>
      </c>
      <c r="H1749">
        <v>3</v>
      </c>
      <c r="I1749">
        <v>1</v>
      </c>
      <c r="J1749">
        <v>1026</v>
      </c>
      <c r="K1749">
        <v>1.0203329999999999</v>
      </c>
      <c r="L1749" t="s">
        <v>16</v>
      </c>
      <c r="M1749">
        <f>V3__67[[#This Row],[Sale Price]]/V3__67[[#This Row],[carpet_area]]</f>
        <v>952.24171539961014</v>
      </c>
      <c r="N1749">
        <f>IF(OR(V3__67[[#This Row],[Estimated Value]]="",V3__67[[#This Row],[Estimated Value]]=0),"",V3__67[[#This Row],[Sale Price]]-V3__67[[#This Row],[Estimated Value]])</f>
        <v>215120</v>
      </c>
      <c r="O1749">
        <f>IF(OR(V3__67[[#This Row],[Estimated Value]]="",V3__67[[#This Row],[Estimated Value]]=0),"",(V3__67[[#This Row],[Sale Price]]-V3__67[[#This Row],[Estimated Value]])/V3__67[[#This Row],[Estimated Value]])</f>
        <v>0.28235417651073658</v>
      </c>
      <c r="P1749" t="str">
        <f t="shared" si="27"/>
        <v>Above Estimate</v>
      </c>
    </row>
    <row r="1750" spans="1:16" x14ac:dyDescent="0.3">
      <c r="A1750" s="1">
        <v>41623</v>
      </c>
      <c r="B1750">
        <v>2013</v>
      </c>
      <c r="C1750" t="s">
        <v>12</v>
      </c>
      <c r="D1750">
        <v>128490</v>
      </c>
      <c r="E1750">
        <v>122000</v>
      </c>
      <c r="F1750" t="s">
        <v>13</v>
      </c>
      <c r="G1750" t="s">
        <v>14</v>
      </c>
      <c r="H1750">
        <v>3</v>
      </c>
      <c r="I1750">
        <v>2</v>
      </c>
      <c r="J1750">
        <v>1048</v>
      </c>
      <c r="K1750">
        <v>1.0203329999999999</v>
      </c>
      <c r="L1750" t="s">
        <v>15</v>
      </c>
      <c r="M1750">
        <f>V3__67[[#This Row],[Sale Price]]/V3__67[[#This Row],[carpet_area]]</f>
        <v>116.41221374045801</v>
      </c>
      <c r="N1750">
        <f>IF(OR(V3__67[[#This Row],[Estimated Value]]="",V3__67[[#This Row],[Estimated Value]]=0),"",V3__67[[#This Row],[Sale Price]]-V3__67[[#This Row],[Estimated Value]])</f>
        <v>-6490</v>
      </c>
      <c r="O1750">
        <f>IF(OR(V3__67[[#This Row],[Estimated Value]]="",V3__67[[#This Row],[Estimated Value]]=0),"",(V3__67[[#This Row],[Sale Price]]-V3__67[[#This Row],[Estimated Value]])/V3__67[[#This Row],[Estimated Value]])</f>
        <v>-5.0509767297065918E-2</v>
      </c>
      <c r="P1750" t="str">
        <f t="shared" si="27"/>
        <v>Below Estimate</v>
      </c>
    </row>
    <row r="1751" spans="1:16" x14ac:dyDescent="0.3">
      <c r="A1751" s="1">
        <v>41623</v>
      </c>
      <c r="B1751">
        <v>2013</v>
      </c>
      <c r="C1751" t="s">
        <v>26</v>
      </c>
      <c r="D1751">
        <v>525000</v>
      </c>
      <c r="E1751">
        <v>610000</v>
      </c>
      <c r="F1751" t="s">
        <v>13</v>
      </c>
      <c r="G1751" t="s">
        <v>14</v>
      </c>
      <c r="H1751">
        <v>3</v>
      </c>
      <c r="I1751">
        <v>1</v>
      </c>
      <c r="J1751">
        <v>1034</v>
      </c>
      <c r="K1751">
        <v>1.0203329999999999</v>
      </c>
      <c r="L1751" t="s">
        <v>15</v>
      </c>
      <c r="M1751">
        <f>V3__67[[#This Row],[Sale Price]]/V3__67[[#This Row],[carpet_area]]</f>
        <v>589.94197292069634</v>
      </c>
      <c r="N1751">
        <f>IF(OR(V3__67[[#This Row],[Estimated Value]]="",V3__67[[#This Row],[Estimated Value]]=0),"",V3__67[[#This Row],[Sale Price]]-V3__67[[#This Row],[Estimated Value]])</f>
        <v>85000</v>
      </c>
      <c r="O1751">
        <f>IF(OR(V3__67[[#This Row],[Estimated Value]]="",V3__67[[#This Row],[Estimated Value]]=0),"",(V3__67[[#This Row],[Sale Price]]-V3__67[[#This Row],[Estimated Value]])/V3__67[[#This Row],[Estimated Value]])</f>
        <v>0.16190476190476191</v>
      </c>
      <c r="P1751" t="str">
        <f t="shared" si="27"/>
        <v>Above Estimate</v>
      </c>
    </row>
    <row r="1752" spans="1:16" x14ac:dyDescent="0.3">
      <c r="A1752" s="1">
        <v>41623</v>
      </c>
      <c r="B1752">
        <v>2013</v>
      </c>
      <c r="C1752" t="s">
        <v>30</v>
      </c>
      <c r="D1752">
        <v>583180</v>
      </c>
      <c r="E1752">
        <v>642900</v>
      </c>
      <c r="F1752" t="s">
        <v>13</v>
      </c>
      <c r="G1752" t="s">
        <v>14</v>
      </c>
      <c r="H1752">
        <v>3</v>
      </c>
      <c r="I1752">
        <v>1</v>
      </c>
      <c r="J1752">
        <v>1007</v>
      </c>
      <c r="K1752">
        <v>1.0203329999999999</v>
      </c>
      <c r="L1752" t="s">
        <v>16</v>
      </c>
      <c r="M1752">
        <f>V3__67[[#This Row],[Sale Price]]/V3__67[[#This Row],[carpet_area]]</f>
        <v>638.43098311817278</v>
      </c>
      <c r="N1752">
        <f>IF(OR(V3__67[[#This Row],[Estimated Value]]="",V3__67[[#This Row],[Estimated Value]]=0),"",V3__67[[#This Row],[Sale Price]]-V3__67[[#This Row],[Estimated Value]])</f>
        <v>59720</v>
      </c>
      <c r="O1752">
        <f>IF(OR(V3__67[[#This Row],[Estimated Value]]="",V3__67[[#This Row],[Estimated Value]]=0),"",(V3__67[[#This Row],[Sale Price]]-V3__67[[#This Row],[Estimated Value]])/V3__67[[#This Row],[Estimated Value]])</f>
        <v>0.10240406049590178</v>
      </c>
      <c r="P1752" t="str">
        <f t="shared" si="27"/>
        <v>Above Estimate</v>
      </c>
    </row>
    <row r="1753" spans="1:16" x14ac:dyDescent="0.3">
      <c r="A1753" s="1">
        <v>41623</v>
      </c>
      <c r="B1753">
        <v>2013</v>
      </c>
      <c r="C1753" t="s">
        <v>17</v>
      </c>
      <c r="D1753">
        <v>144810</v>
      </c>
      <c r="E1753">
        <v>160000</v>
      </c>
      <c r="F1753" t="s">
        <v>13</v>
      </c>
      <c r="G1753" t="s">
        <v>14</v>
      </c>
      <c r="H1753">
        <v>3</v>
      </c>
      <c r="I1753">
        <v>3</v>
      </c>
      <c r="J1753">
        <v>948</v>
      </c>
      <c r="K1753">
        <v>1.0203329999999999</v>
      </c>
      <c r="L1753" t="s">
        <v>22</v>
      </c>
      <c r="M1753">
        <f>V3__67[[#This Row],[Sale Price]]/V3__67[[#This Row],[carpet_area]]</f>
        <v>168.77637130801688</v>
      </c>
      <c r="N1753">
        <f>IF(OR(V3__67[[#This Row],[Estimated Value]]="",V3__67[[#This Row],[Estimated Value]]=0),"",V3__67[[#This Row],[Sale Price]]-V3__67[[#This Row],[Estimated Value]])</f>
        <v>15190</v>
      </c>
      <c r="O1753">
        <f>IF(OR(V3__67[[#This Row],[Estimated Value]]="",V3__67[[#This Row],[Estimated Value]]=0),"",(V3__67[[#This Row],[Sale Price]]-V3__67[[#This Row],[Estimated Value]])/V3__67[[#This Row],[Estimated Value]])</f>
        <v>0.10489607071334853</v>
      </c>
      <c r="P1753" t="str">
        <f t="shared" si="27"/>
        <v>Above Estimate</v>
      </c>
    </row>
    <row r="1754" spans="1:16" x14ac:dyDescent="0.3">
      <c r="A1754" s="1">
        <v>41624</v>
      </c>
      <c r="B1754">
        <v>2013</v>
      </c>
      <c r="C1754" t="s">
        <v>21</v>
      </c>
      <c r="D1754">
        <v>522480</v>
      </c>
      <c r="E1754">
        <v>710000</v>
      </c>
      <c r="F1754" t="s">
        <v>13</v>
      </c>
      <c r="G1754" t="s">
        <v>14</v>
      </c>
      <c r="H1754">
        <v>3</v>
      </c>
      <c r="I1754">
        <v>3</v>
      </c>
      <c r="J1754">
        <v>1049</v>
      </c>
      <c r="K1754">
        <v>1.0203329999999999</v>
      </c>
      <c r="L1754" t="s">
        <v>25</v>
      </c>
      <c r="M1754">
        <f>V3__67[[#This Row],[Sale Price]]/V3__67[[#This Row],[carpet_area]]</f>
        <v>676.83508102955193</v>
      </c>
      <c r="N1754">
        <f>IF(OR(V3__67[[#This Row],[Estimated Value]]="",V3__67[[#This Row],[Estimated Value]]=0),"",V3__67[[#This Row],[Sale Price]]-V3__67[[#This Row],[Estimated Value]])</f>
        <v>187520</v>
      </c>
      <c r="O1754">
        <f>IF(OR(V3__67[[#This Row],[Estimated Value]]="",V3__67[[#This Row],[Estimated Value]]=0),"",(V3__67[[#This Row],[Sale Price]]-V3__67[[#This Row],[Estimated Value]])/V3__67[[#This Row],[Estimated Value]])</f>
        <v>0.35890369009340073</v>
      </c>
      <c r="P1754" t="str">
        <f t="shared" si="27"/>
        <v>Above Estimate</v>
      </c>
    </row>
    <row r="1755" spans="1:16" x14ac:dyDescent="0.3">
      <c r="A1755" s="1">
        <v>41624</v>
      </c>
      <c r="B1755">
        <v>2013</v>
      </c>
      <c r="C1755" t="s">
        <v>18</v>
      </c>
      <c r="D1755">
        <v>326760</v>
      </c>
      <c r="E1755">
        <v>470000</v>
      </c>
      <c r="F1755" t="s">
        <v>13</v>
      </c>
      <c r="G1755" t="s">
        <v>14</v>
      </c>
      <c r="H1755">
        <v>3</v>
      </c>
      <c r="I1755">
        <v>2</v>
      </c>
      <c r="J1755">
        <v>964</v>
      </c>
      <c r="K1755">
        <v>1.0203329999999999</v>
      </c>
      <c r="L1755" t="s">
        <v>16</v>
      </c>
      <c r="M1755">
        <f>V3__67[[#This Row],[Sale Price]]/V3__67[[#This Row],[carpet_area]]</f>
        <v>487.55186721991703</v>
      </c>
      <c r="N1755">
        <f>IF(OR(V3__67[[#This Row],[Estimated Value]]="",V3__67[[#This Row],[Estimated Value]]=0),"",V3__67[[#This Row],[Sale Price]]-V3__67[[#This Row],[Estimated Value]])</f>
        <v>143240</v>
      </c>
      <c r="O1755">
        <f>IF(OR(V3__67[[#This Row],[Estimated Value]]="",V3__67[[#This Row],[Estimated Value]]=0),"",(V3__67[[#This Row],[Sale Price]]-V3__67[[#This Row],[Estimated Value]])/V3__67[[#This Row],[Estimated Value]])</f>
        <v>0.43836454890439464</v>
      </c>
      <c r="P1755" t="str">
        <f t="shared" si="27"/>
        <v>Above Estimate</v>
      </c>
    </row>
    <row r="1756" spans="1:16" x14ac:dyDescent="0.3">
      <c r="A1756" s="1">
        <v>41624</v>
      </c>
      <c r="B1756">
        <v>2013</v>
      </c>
      <c r="C1756" t="s">
        <v>30</v>
      </c>
      <c r="D1756">
        <v>390440</v>
      </c>
      <c r="E1756">
        <v>250000</v>
      </c>
      <c r="F1756" t="s">
        <v>19</v>
      </c>
      <c r="G1756" t="s">
        <v>20</v>
      </c>
      <c r="H1756">
        <v>4</v>
      </c>
      <c r="I1756">
        <v>3</v>
      </c>
      <c r="J1756">
        <v>1289</v>
      </c>
      <c r="K1756">
        <v>1.0203329999999999</v>
      </c>
      <c r="L1756" t="s">
        <v>25</v>
      </c>
      <c r="M1756">
        <f>V3__67[[#This Row],[Sale Price]]/V3__67[[#This Row],[carpet_area]]</f>
        <v>193.9487975174554</v>
      </c>
      <c r="N1756">
        <f>IF(OR(V3__67[[#This Row],[Estimated Value]]="",V3__67[[#This Row],[Estimated Value]]=0),"",V3__67[[#This Row],[Sale Price]]-V3__67[[#This Row],[Estimated Value]])</f>
        <v>-140440</v>
      </c>
      <c r="O1756">
        <f>IF(OR(V3__67[[#This Row],[Estimated Value]]="",V3__67[[#This Row],[Estimated Value]]=0),"",(V3__67[[#This Row],[Sale Price]]-V3__67[[#This Row],[Estimated Value]])/V3__67[[#This Row],[Estimated Value]])</f>
        <v>-0.35969675238192811</v>
      </c>
      <c r="P1756" t="str">
        <f t="shared" si="27"/>
        <v>Below Estimate</v>
      </c>
    </row>
    <row r="1757" spans="1:16" x14ac:dyDescent="0.3">
      <c r="A1757" s="1">
        <v>41627</v>
      </c>
      <c r="B1757">
        <v>2013</v>
      </c>
      <c r="C1757" t="s">
        <v>26</v>
      </c>
      <c r="D1757">
        <v>166040</v>
      </c>
      <c r="E1757">
        <v>169000</v>
      </c>
      <c r="F1757" t="s">
        <v>13</v>
      </c>
      <c r="G1757" t="s">
        <v>14</v>
      </c>
      <c r="H1757">
        <v>3</v>
      </c>
      <c r="I1757">
        <v>3</v>
      </c>
      <c r="J1757">
        <v>951</v>
      </c>
      <c r="K1757">
        <v>1.0203329999999999</v>
      </c>
      <c r="L1757" t="s">
        <v>22</v>
      </c>
      <c r="M1757">
        <f>V3__67[[#This Row],[Sale Price]]/V3__67[[#This Row],[carpet_area]]</f>
        <v>177.70767613038907</v>
      </c>
      <c r="N1757">
        <f>IF(OR(V3__67[[#This Row],[Estimated Value]]="",V3__67[[#This Row],[Estimated Value]]=0),"",V3__67[[#This Row],[Sale Price]]-V3__67[[#This Row],[Estimated Value]])</f>
        <v>2960</v>
      </c>
      <c r="O1757">
        <f>IF(OR(V3__67[[#This Row],[Estimated Value]]="",V3__67[[#This Row],[Estimated Value]]=0),"",(V3__67[[#This Row],[Sale Price]]-V3__67[[#This Row],[Estimated Value]])/V3__67[[#This Row],[Estimated Value]])</f>
        <v>1.7827029631414117E-2</v>
      </c>
      <c r="P1757" t="str">
        <f t="shared" si="27"/>
        <v>Above Estimate</v>
      </c>
    </row>
    <row r="1758" spans="1:16" x14ac:dyDescent="0.3">
      <c r="A1758" s="1">
        <v>41628</v>
      </c>
      <c r="B1758">
        <v>2013</v>
      </c>
      <c r="C1758" t="s">
        <v>12</v>
      </c>
      <c r="D1758">
        <v>123790</v>
      </c>
      <c r="E1758">
        <v>40000</v>
      </c>
      <c r="F1758" t="s">
        <v>13</v>
      </c>
      <c r="G1758" t="s">
        <v>14</v>
      </c>
      <c r="H1758">
        <v>3</v>
      </c>
      <c r="I1758">
        <v>3</v>
      </c>
      <c r="J1758">
        <v>1043</v>
      </c>
      <c r="K1758">
        <v>1.0203329999999999</v>
      </c>
      <c r="L1758" t="s">
        <v>22</v>
      </c>
      <c r="M1758">
        <f>V3__67[[#This Row],[Sale Price]]/V3__67[[#This Row],[carpet_area]]</f>
        <v>38.350910834132314</v>
      </c>
      <c r="N1758">
        <f>IF(OR(V3__67[[#This Row],[Estimated Value]]="",V3__67[[#This Row],[Estimated Value]]=0),"",V3__67[[#This Row],[Sale Price]]-V3__67[[#This Row],[Estimated Value]])</f>
        <v>-83790</v>
      </c>
      <c r="O1758">
        <f>IF(OR(V3__67[[#This Row],[Estimated Value]]="",V3__67[[#This Row],[Estimated Value]]=0),"",(V3__67[[#This Row],[Sale Price]]-V3__67[[#This Row],[Estimated Value]])/V3__67[[#This Row],[Estimated Value]])</f>
        <v>-0.67687212214233783</v>
      </c>
      <c r="P1758" t="str">
        <f t="shared" si="27"/>
        <v>Below Estimate</v>
      </c>
    </row>
    <row r="1759" spans="1:16" x14ac:dyDescent="0.3">
      <c r="A1759" s="1">
        <v>41629</v>
      </c>
      <c r="B1759">
        <v>2013</v>
      </c>
      <c r="C1759" t="s">
        <v>30</v>
      </c>
      <c r="D1759">
        <v>393100</v>
      </c>
      <c r="E1759">
        <v>330000</v>
      </c>
      <c r="F1759" t="s">
        <v>19</v>
      </c>
      <c r="G1759" t="s">
        <v>20</v>
      </c>
      <c r="H1759">
        <v>4</v>
      </c>
      <c r="I1759">
        <v>4</v>
      </c>
      <c r="J1759">
        <v>1410</v>
      </c>
      <c r="K1759">
        <v>1.0203329999999999</v>
      </c>
      <c r="L1759" t="s">
        <v>22</v>
      </c>
      <c r="M1759">
        <f>V3__67[[#This Row],[Sale Price]]/V3__67[[#This Row],[carpet_area]]</f>
        <v>234.04255319148936</v>
      </c>
      <c r="N1759">
        <f>IF(OR(V3__67[[#This Row],[Estimated Value]]="",V3__67[[#This Row],[Estimated Value]]=0),"",V3__67[[#This Row],[Sale Price]]-V3__67[[#This Row],[Estimated Value]])</f>
        <v>-63100</v>
      </c>
      <c r="O1759">
        <f>IF(OR(V3__67[[#This Row],[Estimated Value]]="",V3__67[[#This Row],[Estimated Value]]=0),"",(V3__67[[#This Row],[Sale Price]]-V3__67[[#This Row],[Estimated Value]])/V3__67[[#This Row],[Estimated Value]])</f>
        <v>-0.16051895192063087</v>
      </c>
      <c r="P1759" t="str">
        <f t="shared" si="27"/>
        <v>Below Estimate</v>
      </c>
    </row>
    <row r="1760" spans="1:16" x14ac:dyDescent="0.3">
      <c r="A1760" s="1">
        <v>41630</v>
      </c>
      <c r="B1760">
        <v>2013</v>
      </c>
      <c r="C1760" t="s">
        <v>21</v>
      </c>
      <c r="D1760">
        <v>575540</v>
      </c>
      <c r="E1760">
        <v>948000</v>
      </c>
      <c r="F1760" t="s">
        <v>13</v>
      </c>
      <c r="G1760" t="s">
        <v>14</v>
      </c>
      <c r="H1760">
        <v>3</v>
      </c>
      <c r="I1760">
        <v>3</v>
      </c>
      <c r="J1760">
        <v>1094</v>
      </c>
      <c r="K1760">
        <v>1.0203329999999999</v>
      </c>
      <c r="L1760" t="s">
        <v>22</v>
      </c>
      <c r="M1760">
        <f>V3__67[[#This Row],[Sale Price]]/V3__67[[#This Row],[carpet_area]]</f>
        <v>866.54478976234009</v>
      </c>
      <c r="N1760">
        <f>IF(OR(V3__67[[#This Row],[Estimated Value]]="",V3__67[[#This Row],[Estimated Value]]=0),"",V3__67[[#This Row],[Sale Price]]-V3__67[[#This Row],[Estimated Value]])</f>
        <v>372460</v>
      </c>
      <c r="O1760">
        <f>IF(OR(V3__67[[#This Row],[Estimated Value]]="",V3__67[[#This Row],[Estimated Value]]=0),"",(V3__67[[#This Row],[Sale Price]]-V3__67[[#This Row],[Estimated Value]])/V3__67[[#This Row],[Estimated Value]])</f>
        <v>0.64714876463842652</v>
      </c>
      <c r="P1760" t="str">
        <f t="shared" si="27"/>
        <v>Above Estimate</v>
      </c>
    </row>
    <row r="1761" spans="1:16" x14ac:dyDescent="0.3">
      <c r="A1761" s="1">
        <v>41630</v>
      </c>
      <c r="B1761">
        <v>2013</v>
      </c>
      <c r="C1761" t="s">
        <v>12</v>
      </c>
      <c r="D1761">
        <v>95050</v>
      </c>
      <c r="E1761">
        <v>50000</v>
      </c>
      <c r="F1761" t="s">
        <v>13</v>
      </c>
      <c r="G1761" t="s">
        <v>14</v>
      </c>
      <c r="H1761">
        <v>3</v>
      </c>
      <c r="I1761">
        <v>2</v>
      </c>
      <c r="J1761">
        <v>1015</v>
      </c>
      <c r="K1761">
        <v>1.0203329999999999</v>
      </c>
      <c r="L1761" t="s">
        <v>25</v>
      </c>
      <c r="M1761">
        <f>V3__67[[#This Row],[Sale Price]]/V3__67[[#This Row],[carpet_area]]</f>
        <v>49.261083743842363</v>
      </c>
      <c r="N1761">
        <f>IF(OR(V3__67[[#This Row],[Estimated Value]]="",V3__67[[#This Row],[Estimated Value]]=0),"",V3__67[[#This Row],[Sale Price]]-V3__67[[#This Row],[Estimated Value]])</f>
        <v>-45050</v>
      </c>
      <c r="O1761">
        <f>IF(OR(V3__67[[#This Row],[Estimated Value]]="",V3__67[[#This Row],[Estimated Value]]=0),"",(V3__67[[#This Row],[Sale Price]]-V3__67[[#This Row],[Estimated Value]])/V3__67[[#This Row],[Estimated Value]])</f>
        <v>-0.47396107311941083</v>
      </c>
      <c r="P1761" t="str">
        <f t="shared" si="27"/>
        <v>Below Estimate</v>
      </c>
    </row>
    <row r="1762" spans="1:16" x14ac:dyDescent="0.3">
      <c r="A1762" s="1">
        <v>41635</v>
      </c>
      <c r="B1762">
        <v>2013</v>
      </c>
      <c r="C1762" t="s">
        <v>12</v>
      </c>
      <c r="D1762">
        <v>198210</v>
      </c>
      <c r="E1762">
        <v>155000</v>
      </c>
      <c r="F1762" t="s">
        <v>13</v>
      </c>
      <c r="G1762" t="s">
        <v>14</v>
      </c>
      <c r="H1762">
        <v>3</v>
      </c>
      <c r="I1762">
        <v>2</v>
      </c>
      <c r="J1762">
        <v>1070</v>
      </c>
      <c r="K1762">
        <v>1.0203329999999999</v>
      </c>
      <c r="L1762" t="s">
        <v>25</v>
      </c>
      <c r="M1762">
        <f>V3__67[[#This Row],[Sale Price]]/V3__67[[#This Row],[carpet_area]]</f>
        <v>144.85981308411215</v>
      </c>
      <c r="N1762">
        <f>IF(OR(V3__67[[#This Row],[Estimated Value]]="",V3__67[[#This Row],[Estimated Value]]=0),"",V3__67[[#This Row],[Sale Price]]-V3__67[[#This Row],[Estimated Value]])</f>
        <v>-43210</v>
      </c>
      <c r="O1762">
        <f>IF(OR(V3__67[[#This Row],[Estimated Value]]="",V3__67[[#This Row],[Estimated Value]]=0),"",(V3__67[[#This Row],[Sale Price]]-V3__67[[#This Row],[Estimated Value]])/V3__67[[#This Row],[Estimated Value]])</f>
        <v>-0.21800110993390848</v>
      </c>
      <c r="P1762" t="str">
        <f t="shared" si="27"/>
        <v>Below Estimate</v>
      </c>
    </row>
    <row r="1763" spans="1:16" x14ac:dyDescent="0.3">
      <c r="A1763" s="1">
        <v>41636</v>
      </c>
      <c r="B1763">
        <v>2013</v>
      </c>
      <c r="C1763" t="s">
        <v>12</v>
      </c>
      <c r="D1763">
        <v>124930</v>
      </c>
      <c r="E1763">
        <v>127900</v>
      </c>
      <c r="F1763" t="s">
        <v>13</v>
      </c>
      <c r="G1763" t="s">
        <v>14</v>
      </c>
      <c r="H1763">
        <v>3</v>
      </c>
      <c r="I1763">
        <v>1</v>
      </c>
      <c r="J1763">
        <v>980</v>
      </c>
      <c r="K1763">
        <v>1.0203329999999999</v>
      </c>
      <c r="L1763" t="s">
        <v>16</v>
      </c>
      <c r="M1763">
        <f>V3__67[[#This Row],[Sale Price]]/V3__67[[#This Row],[carpet_area]]</f>
        <v>130.51020408163265</v>
      </c>
      <c r="N1763">
        <f>IF(OR(V3__67[[#This Row],[Estimated Value]]="",V3__67[[#This Row],[Estimated Value]]=0),"",V3__67[[#This Row],[Sale Price]]-V3__67[[#This Row],[Estimated Value]])</f>
        <v>2970</v>
      </c>
      <c r="O1763">
        <f>IF(OR(V3__67[[#This Row],[Estimated Value]]="",V3__67[[#This Row],[Estimated Value]]=0),"",(V3__67[[#This Row],[Sale Price]]-V3__67[[#This Row],[Estimated Value]])/V3__67[[#This Row],[Estimated Value]])</f>
        <v>2.3773313055310975E-2</v>
      </c>
      <c r="P1763" t="str">
        <f t="shared" si="27"/>
        <v>Above Estimate</v>
      </c>
    </row>
    <row r="1764" spans="1:16" x14ac:dyDescent="0.3">
      <c r="A1764" s="1">
        <v>41636</v>
      </c>
      <c r="B1764">
        <v>2013</v>
      </c>
      <c r="C1764" t="s">
        <v>30</v>
      </c>
      <c r="D1764">
        <v>343330</v>
      </c>
      <c r="E1764">
        <v>350000</v>
      </c>
      <c r="F1764" t="s">
        <v>13</v>
      </c>
      <c r="G1764" t="s">
        <v>14</v>
      </c>
      <c r="H1764">
        <v>3</v>
      </c>
      <c r="I1764">
        <v>1</v>
      </c>
      <c r="J1764">
        <v>1095</v>
      </c>
      <c r="K1764">
        <v>1.0203329999999999</v>
      </c>
      <c r="L1764" t="s">
        <v>25</v>
      </c>
      <c r="M1764">
        <f>V3__67[[#This Row],[Sale Price]]/V3__67[[#This Row],[carpet_area]]</f>
        <v>319.634703196347</v>
      </c>
      <c r="N1764">
        <f>IF(OR(V3__67[[#This Row],[Estimated Value]]="",V3__67[[#This Row],[Estimated Value]]=0),"",V3__67[[#This Row],[Sale Price]]-V3__67[[#This Row],[Estimated Value]])</f>
        <v>6670</v>
      </c>
      <c r="O1764">
        <f>IF(OR(V3__67[[#This Row],[Estimated Value]]="",V3__67[[#This Row],[Estimated Value]]=0),"",(V3__67[[#This Row],[Sale Price]]-V3__67[[#This Row],[Estimated Value]])/V3__67[[#This Row],[Estimated Value]])</f>
        <v>1.9427373081292051E-2</v>
      </c>
      <c r="P1764" t="str">
        <f t="shared" si="27"/>
        <v>Above Estimate</v>
      </c>
    </row>
    <row r="1765" spans="1:16" x14ac:dyDescent="0.3">
      <c r="A1765" s="1">
        <v>41637</v>
      </c>
      <c r="B1765">
        <v>2013</v>
      </c>
      <c r="C1765" t="s">
        <v>18</v>
      </c>
      <c r="D1765">
        <v>249200</v>
      </c>
      <c r="E1765">
        <v>358000</v>
      </c>
      <c r="F1765" t="s">
        <v>13</v>
      </c>
      <c r="G1765" t="s">
        <v>14</v>
      </c>
      <c r="H1765">
        <v>3</v>
      </c>
      <c r="I1765">
        <v>3</v>
      </c>
      <c r="J1765">
        <v>999</v>
      </c>
      <c r="K1765">
        <v>1.0203329999999999</v>
      </c>
      <c r="L1765" t="s">
        <v>22</v>
      </c>
      <c r="M1765">
        <f>V3__67[[#This Row],[Sale Price]]/V3__67[[#This Row],[carpet_area]]</f>
        <v>358.35835835835837</v>
      </c>
      <c r="N1765">
        <f>IF(OR(V3__67[[#This Row],[Estimated Value]]="",V3__67[[#This Row],[Estimated Value]]=0),"",V3__67[[#This Row],[Sale Price]]-V3__67[[#This Row],[Estimated Value]])</f>
        <v>108800</v>
      </c>
      <c r="O1765">
        <f>IF(OR(V3__67[[#This Row],[Estimated Value]]="",V3__67[[#This Row],[Estimated Value]]=0),"",(V3__67[[#This Row],[Sale Price]]-V3__67[[#This Row],[Estimated Value]])/V3__67[[#This Row],[Estimated Value]])</f>
        <v>0.43659711075441415</v>
      </c>
      <c r="P1765" t="str">
        <f t="shared" si="27"/>
        <v>Above Estimate</v>
      </c>
    </row>
    <row r="1766" spans="1:16" x14ac:dyDescent="0.3">
      <c r="A1766" s="1">
        <v>41642</v>
      </c>
      <c r="B1766">
        <v>2014</v>
      </c>
      <c r="C1766" t="s">
        <v>17</v>
      </c>
      <c r="D1766">
        <v>142360</v>
      </c>
      <c r="E1766">
        <v>110000</v>
      </c>
      <c r="F1766" t="s">
        <v>13</v>
      </c>
      <c r="G1766" t="s">
        <v>14</v>
      </c>
      <c r="H1766">
        <v>3</v>
      </c>
      <c r="I1766">
        <v>1</v>
      </c>
      <c r="J1766">
        <v>1050</v>
      </c>
      <c r="K1766">
        <v>1.350819</v>
      </c>
      <c r="L1766" t="s">
        <v>25</v>
      </c>
      <c r="M1766">
        <f>V3__67[[#This Row],[Sale Price]]/V3__67[[#This Row],[carpet_area]]</f>
        <v>104.76190476190476</v>
      </c>
      <c r="N1766">
        <f>IF(OR(V3__67[[#This Row],[Estimated Value]]="",V3__67[[#This Row],[Estimated Value]]=0),"",V3__67[[#This Row],[Sale Price]]-V3__67[[#This Row],[Estimated Value]])</f>
        <v>-32360</v>
      </c>
      <c r="O1766">
        <f>IF(OR(V3__67[[#This Row],[Estimated Value]]="",V3__67[[#This Row],[Estimated Value]]=0),"",(V3__67[[#This Row],[Sale Price]]-V3__67[[#This Row],[Estimated Value]])/V3__67[[#This Row],[Estimated Value]])</f>
        <v>-0.22731104242764821</v>
      </c>
      <c r="P1766" t="str">
        <f t="shared" si="27"/>
        <v>Below Estimate</v>
      </c>
    </row>
    <row r="1767" spans="1:16" x14ac:dyDescent="0.3">
      <c r="A1767" s="1">
        <v>41642</v>
      </c>
      <c r="B1767">
        <v>2014</v>
      </c>
      <c r="C1767" t="s">
        <v>18</v>
      </c>
      <c r="D1767">
        <v>237440</v>
      </c>
      <c r="E1767">
        <v>340000</v>
      </c>
      <c r="F1767" t="s">
        <v>27</v>
      </c>
      <c r="G1767" t="s">
        <v>28</v>
      </c>
      <c r="H1767">
        <v>8</v>
      </c>
      <c r="I1767">
        <v>6</v>
      </c>
      <c r="J1767">
        <v>2520</v>
      </c>
      <c r="K1767">
        <v>1.350819</v>
      </c>
      <c r="L1767" t="s">
        <v>15</v>
      </c>
      <c r="M1767">
        <f>V3__67[[#This Row],[Sale Price]]/V3__67[[#This Row],[carpet_area]]</f>
        <v>134.92063492063491</v>
      </c>
      <c r="N1767">
        <f>IF(OR(V3__67[[#This Row],[Estimated Value]]="",V3__67[[#This Row],[Estimated Value]]=0),"",V3__67[[#This Row],[Sale Price]]-V3__67[[#This Row],[Estimated Value]])</f>
        <v>102560</v>
      </c>
      <c r="O1767">
        <f>IF(OR(V3__67[[#This Row],[Estimated Value]]="",V3__67[[#This Row],[Estimated Value]]=0),"",(V3__67[[#This Row],[Sale Price]]-V3__67[[#This Row],[Estimated Value]])/V3__67[[#This Row],[Estimated Value]])</f>
        <v>0.43194070080862534</v>
      </c>
      <c r="P1767" t="str">
        <f t="shared" si="27"/>
        <v>Above Estimate</v>
      </c>
    </row>
    <row r="1768" spans="1:16" x14ac:dyDescent="0.3">
      <c r="A1768" s="1">
        <v>41643</v>
      </c>
      <c r="B1768">
        <v>2014</v>
      </c>
      <c r="C1768" t="s">
        <v>17</v>
      </c>
      <c r="D1768">
        <v>142770</v>
      </c>
      <c r="E1768">
        <v>285000</v>
      </c>
      <c r="F1768" t="s">
        <v>13</v>
      </c>
      <c r="G1768" t="s">
        <v>14</v>
      </c>
      <c r="H1768">
        <v>3</v>
      </c>
      <c r="I1768">
        <v>3</v>
      </c>
      <c r="J1768">
        <v>1081</v>
      </c>
      <c r="K1768">
        <v>1.350819</v>
      </c>
      <c r="L1768" t="s">
        <v>15</v>
      </c>
      <c r="M1768">
        <f>V3__67[[#This Row],[Sale Price]]/V3__67[[#This Row],[carpet_area]]</f>
        <v>263.64477335800183</v>
      </c>
      <c r="N1768">
        <f>IF(OR(V3__67[[#This Row],[Estimated Value]]="",V3__67[[#This Row],[Estimated Value]]=0),"",V3__67[[#This Row],[Sale Price]]-V3__67[[#This Row],[Estimated Value]])</f>
        <v>142230</v>
      </c>
      <c r="O1768">
        <f>IF(OR(V3__67[[#This Row],[Estimated Value]]="",V3__67[[#This Row],[Estimated Value]]=0),"",(V3__67[[#This Row],[Sale Price]]-V3__67[[#This Row],[Estimated Value]])/V3__67[[#This Row],[Estimated Value]])</f>
        <v>0.99621769279260353</v>
      </c>
      <c r="P1768" t="str">
        <f t="shared" si="27"/>
        <v>Above Estimate</v>
      </c>
    </row>
    <row r="1769" spans="1:16" x14ac:dyDescent="0.3">
      <c r="A1769" s="1">
        <v>41644</v>
      </c>
      <c r="B1769">
        <v>2014</v>
      </c>
      <c r="C1769" t="s">
        <v>21</v>
      </c>
      <c r="D1769">
        <v>466340</v>
      </c>
      <c r="E1769">
        <v>515000</v>
      </c>
      <c r="F1769" t="s">
        <v>13</v>
      </c>
      <c r="G1769" t="s">
        <v>14</v>
      </c>
      <c r="H1769">
        <v>3</v>
      </c>
      <c r="I1769">
        <v>1</v>
      </c>
      <c r="J1769">
        <v>929</v>
      </c>
      <c r="K1769">
        <v>1.350819</v>
      </c>
      <c r="L1769" t="s">
        <v>22</v>
      </c>
      <c r="M1769">
        <f>V3__67[[#This Row],[Sale Price]]/V3__67[[#This Row],[carpet_area]]</f>
        <v>554.3595263724435</v>
      </c>
      <c r="N1769">
        <f>IF(OR(V3__67[[#This Row],[Estimated Value]]="",V3__67[[#This Row],[Estimated Value]]=0),"",V3__67[[#This Row],[Sale Price]]-V3__67[[#This Row],[Estimated Value]])</f>
        <v>48660</v>
      </c>
      <c r="O1769">
        <f>IF(OR(V3__67[[#This Row],[Estimated Value]]="",V3__67[[#This Row],[Estimated Value]]=0),"",(V3__67[[#This Row],[Sale Price]]-V3__67[[#This Row],[Estimated Value]])/V3__67[[#This Row],[Estimated Value]])</f>
        <v>0.10434446970021873</v>
      </c>
      <c r="P1769" t="str">
        <f t="shared" si="27"/>
        <v>Above Estimate</v>
      </c>
    </row>
    <row r="1770" spans="1:16" x14ac:dyDescent="0.3">
      <c r="A1770" s="1">
        <v>41645</v>
      </c>
      <c r="B1770">
        <v>2014</v>
      </c>
      <c r="C1770" t="s">
        <v>18</v>
      </c>
      <c r="D1770">
        <v>203840</v>
      </c>
      <c r="E1770">
        <v>200000</v>
      </c>
      <c r="F1770" t="s">
        <v>13</v>
      </c>
      <c r="G1770" t="s">
        <v>14</v>
      </c>
      <c r="H1770">
        <v>3</v>
      </c>
      <c r="I1770">
        <v>3</v>
      </c>
      <c r="J1770">
        <v>1017</v>
      </c>
      <c r="K1770">
        <v>1.350819</v>
      </c>
      <c r="L1770" t="s">
        <v>15</v>
      </c>
      <c r="M1770">
        <f>V3__67[[#This Row],[Sale Price]]/V3__67[[#This Row],[carpet_area]]</f>
        <v>196.65683382497542</v>
      </c>
      <c r="N1770">
        <f>IF(OR(V3__67[[#This Row],[Estimated Value]]="",V3__67[[#This Row],[Estimated Value]]=0),"",V3__67[[#This Row],[Sale Price]]-V3__67[[#This Row],[Estimated Value]])</f>
        <v>-3840</v>
      </c>
      <c r="O1770">
        <f>IF(OR(V3__67[[#This Row],[Estimated Value]]="",V3__67[[#This Row],[Estimated Value]]=0),"",(V3__67[[#This Row],[Sale Price]]-V3__67[[#This Row],[Estimated Value]])/V3__67[[#This Row],[Estimated Value]])</f>
        <v>-1.8838304552590265E-2</v>
      </c>
      <c r="P1770" t="str">
        <f t="shared" si="27"/>
        <v>Below Estimate</v>
      </c>
    </row>
    <row r="1771" spans="1:16" x14ac:dyDescent="0.3">
      <c r="A1771" s="1">
        <v>41645</v>
      </c>
      <c r="B1771">
        <v>2014</v>
      </c>
      <c r="C1771" t="s">
        <v>26</v>
      </c>
      <c r="D1771">
        <v>1649060</v>
      </c>
      <c r="E1771">
        <v>1800000</v>
      </c>
      <c r="F1771" t="s">
        <v>13</v>
      </c>
      <c r="G1771" t="s">
        <v>14</v>
      </c>
      <c r="H1771">
        <v>3</v>
      </c>
      <c r="I1771">
        <v>3</v>
      </c>
      <c r="J1771">
        <v>993</v>
      </c>
      <c r="K1771">
        <v>1.350819</v>
      </c>
      <c r="L1771" t="s">
        <v>16</v>
      </c>
      <c r="M1771">
        <f>V3__67[[#This Row],[Sale Price]]/V3__67[[#This Row],[carpet_area]]</f>
        <v>1812.6888217522658</v>
      </c>
      <c r="N1771">
        <f>IF(OR(V3__67[[#This Row],[Estimated Value]]="",V3__67[[#This Row],[Estimated Value]]=0),"",V3__67[[#This Row],[Sale Price]]-V3__67[[#This Row],[Estimated Value]])</f>
        <v>150940</v>
      </c>
      <c r="O1771">
        <f>IF(OR(V3__67[[#This Row],[Estimated Value]]="",V3__67[[#This Row],[Estimated Value]]=0),"",(V3__67[[#This Row],[Sale Price]]-V3__67[[#This Row],[Estimated Value]])/V3__67[[#This Row],[Estimated Value]])</f>
        <v>9.1530932773822668E-2</v>
      </c>
      <c r="P1771" t="str">
        <f t="shared" si="27"/>
        <v>Above Estimate</v>
      </c>
    </row>
    <row r="1772" spans="1:16" x14ac:dyDescent="0.3">
      <c r="A1772" s="1">
        <v>41648</v>
      </c>
      <c r="B1772">
        <v>2014</v>
      </c>
      <c r="C1772" t="s">
        <v>17</v>
      </c>
      <c r="D1772">
        <v>144620</v>
      </c>
      <c r="E1772">
        <v>69900</v>
      </c>
      <c r="F1772" t="s">
        <v>23</v>
      </c>
      <c r="G1772" t="s">
        <v>24</v>
      </c>
      <c r="H1772">
        <v>6</v>
      </c>
      <c r="I1772">
        <v>5</v>
      </c>
      <c r="J1772">
        <v>1847</v>
      </c>
      <c r="K1772">
        <v>1.350819</v>
      </c>
      <c r="L1772" t="s">
        <v>15</v>
      </c>
      <c r="M1772">
        <f>V3__67[[#This Row],[Sale Price]]/V3__67[[#This Row],[carpet_area]]</f>
        <v>37.845154304277209</v>
      </c>
      <c r="N1772">
        <f>IF(OR(V3__67[[#This Row],[Estimated Value]]="",V3__67[[#This Row],[Estimated Value]]=0),"",V3__67[[#This Row],[Sale Price]]-V3__67[[#This Row],[Estimated Value]])</f>
        <v>-74720</v>
      </c>
      <c r="O1772">
        <f>IF(OR(V3__67[[#This Row],[Estimated Value]]="",V3__67[[#This Row],[Estimated Value]]=0),"",(V3__67[[#This Row],[Sale Price]]-V3__67[[#This Row],[Estimated Value]])/V3__67[[#This Row],[Estimated Value]])</f>
        <v>-0.51666436177568797</v>
      </c>
      <c r="P1772" t="str">
        <f t="shared" si="27"/>
        <v>Below Estimate</v>
      </c>
    </row>
    <row r="1773" spans="1:16" x14ac:dyDescent="0.3">
      <c r="A1773" s="1">
        <v>41648</v>
      </c>
      <c r="B1773">
        <v>2014</v>
      </c>
      <c r="C1773" t="s">
        <v>17</v>
      </c>
      <c r="D1773">
        <v>199080</v>
      </c>
      <c r="E1773">
        <v>170000</v>
      </c>
      <c r="F1773" t="s">
        <v>13</v>
      </c>
      <c r="G1773" t="s">
        <v>14</v>
      </c>
      <c r="H1773">
        <v>3</v>
      </c>
      <c r="I1773">
        <v>3</v>
      </c>
      <c r="J1773">
        <v>995</v>
      </c>
      <c r="K1773">
        <v>1.350819</v>
      </c>
      <c r="L1773" t="s">
        <v>15</v>
      </c>
      <c r="M1773">
        <f>V3__67[[#This Row],[Sale Price]]/V3__67[[#This Row],[carpet_area]]</f>
        <v>170.85427135678393</v>
      </c>
      <c r="N1773">
        <f>IF(OR(V3__67[[#This Row],[Estimated Value]]="",V3__67[[#This Row],[Estimated Value]]=0),"",V3__67[[#This Row],[Sale Price]]-V3__67[[#This Row],[Estimated Value]])</f>
        <v>-29080</v>
      </c>
      <c r="O1773">
        <f>IF(OR(V3__67[[#This Row],[Estimated Value]]="",V3__67[[#This Row],[Estimated Value]]=0),"",(V3__67[[#This Row],[Sale Price]]-V3__67[[#This Row],[Estimated Value]])/V3__67[[#This Row],[Estimated Value]])</f>
        <v>-0.14607193088205747</v>
      </c>
      <c r="P1773" t="str">
        <f t="shared" si="27"/>
        <v>Below Estimate</v>
      </c>
    </row>
    <row r="1774" spans="1:16" x14ac:dyDescent="0.3">
      <c r="A1774" s="1">
        <v>41648</v>
      </c>
      <c r="B1774">
        <v>2014</v>
      </c>
      <c r="C1774" t="s">
        <v>12</v>
      </c>
      <c r="D1774">
        <v>128520</v>
      </c>
      <c r="E1774">
        <v>154900</v>
      </c>
      <c r="F1774" t="s">
        <v>13</v>
      </c>
      <c r="G1774" t="s">
        <v>14</v>
      </c>
      <c r="H1774">
        <v>3</v>
      </c>
      <c r="I1774">
        <v>3</v>
      </c>
      <c r="J1774">
        <v>1071</v>
      </c>
      <c r="K1774">
        <v>1.350819</v>
      </c>
      <c r="L1774" t="s">
        <v>16</v>
      </c>
      <c r="M1774">
        <f>V3__67[[#This Row],[Sale Price]]/V3__67[[#This Row],[carpet_area]]</f>
        <v>144.63118580765641</v>
      </c>
      <c r="N1774">
        <f>IF(OR(V3__67[[#This Row],[Estimated Value]]="",V3__67[[#This Row],[Estimated Value]]=0),"",V3__67[[#This Row],[Sale Price]]-V3__67[[#This Row],[Estimated Value]])</f>
        <v>26380</v>
      </c>
      <c r="O1774">
        <f>IF(OR(V3__67[[#This Row],[Estimated Value]]="",V3__67[[#This Row],[Estimated Value]]=0),"",(V3__67[[#This Row],[Sale Price]]-V3__67[[#This Row],[Estimated Value]])/V3__67[[#This Row],[Estimated Value]])</f>
        <v>0.20525988173046997</v>
      </c>
      <c r="P1774" t="str">
        <f t="shared" si="27"/>
        <v>Above Estimate</v>
      </c>
    </row>
    <row r="1775" spans="1:16" x14ac:dyDescent="0.3">
      <c r="A1775" s="1">
        <v>41649</v>
      </c>
      <c r="B1775">
        <v>2014</v>
      </c>
      <c r="C1775" t="s">
        <v>21</v>
      </c>
      <c r="D1775">
        <v>337960</v>
      </c>
      <c r="E1775">
        <v>530000</v>
      </c>
      <c r="F1775" t="s">
        <v>27</v>
      </c>
      <c r="G1775" t="s">
        <v>28</v>
      </c>
      <c r="H1775">
        <v>8</v>
      </c>
      <c r="I1775">
        <v>7</v>
      </c>
      <c r="J1775">
        <v>2800</v>
      </c>
      <c r="K1775">
        <v>1.350819</v>
      </c>
      <c r="L1775" t="s">
        <v>16</v>
      </c>
      <c r="M1775">
        <f>V3__67[[#This Row],[Sale Price]]/V3__67[[#This Row],[carpet_area]]</f>
        <v>189.28571428571428</v>
      </c>
      <c r="N1775">
        <f>IF(OR(V3__67[[#This Row],[Estimated Value]]="",V3__67[[#This Row],[Estimated Value]]=0),"",V3__67[[#This Row],[Sale Price]]-V3__67[[#This Row],[Estimated Value]])</f>
        <v>192040</v>
      </c>
      <c r="O1775">
        <f>IF(OR(V3__67[[#This Row],[Estimated Value]]="",V3__67[[#This Row],[Estimated Value]]=0),"",(V3__67[[#This Row],[Sale Price]]-V3__67[[#This Row],[Estimated Value]])/V3__67[[#This Row],[Estimated Value]])</f>
        <v>0.56823292697360639</v>
      </c>
      <c r="P1775" t="str">
        <f t="shared" si="27"/>
        <v>Above Estimate</v>
      </c>
    </row>
    <row r="1776" spans="1:16" x14ac:dyDescent="0.3">
      <c r="A1776" s="1">
        <v>41650</v>
      </c>
      <c r="B1776">
        <v>2014</v>
      </c>
      <c r="C1776" t="s">
        <v>17</v>
      </c>
      <c r="D1776">
        <v>138290</v>
      </c>
      <c r="E1776">
        <v>97000</v>
      </c>
      <c r="F1776" t="s">
        <v>13</v>
      </c>
      <c r="G1776" t="s">
        <v>14</v>
      </c>
      <c r="H1776">
        <v>3</v>
      </c>
      <c r="I1776">
        <v>2</v>
      </c>
      <c r="J1776">
        <v>1013</v>
      </c>
      <c r="K1776">
        <v>1.350819</v>
      </c>
      <c r="L1776" t="s">
        <v>25</v>
      </c>
      <c r="M1776">
        <f>V3__67[[#This Row],[Sale Price]]/V3__67[[#This Row],[carpet_area]]</f>
        <v>95.755182625863767</v>
      </c>
      <c r="N1776">
        <f>IF(OR(V3__67[[#This Row],[Estimated Value]]="",V3__67[[#This Row],[Estimated Value]]=0),"",V3__67[[#This Row],[Sale Price]]-V3__67[[#This Row],[Estimated Value]])</f>
        <v>-41290</v>
      </c>
      <c r="O1776">
        <f>IF(OR(V3__67[[#This Row],[Estimated Value]]="",V3__67[[#This Row],[Estimated Value]]=0),"",(V3__67[[#This Row],[Sale Price]]-V3__67[[#This Row],[Estimated Value]])/V3__67[[#This Row],[Estimated Value]])</f>
        <v>-0.29857545737218888</v>
      </c>
      <c r="P1776" t="str">
        <f t="shared" si="27"/>
        <v>Below Estimate</v>
      </c>
    </row>
    <row r="1777" spans="1:16" x14ac:dyDescent="0.3">
      <c r="A1777" s="1">
        <v>41652</v>
      </c>
      <c r="B1777">
        <v>2014</v>
      </c>
      <c r="C1777" t="s">
        <v>21</v>
      </c>
      <c r="D1777">
        <v>2645930</v>
      </c>
      <c r="E1777">
        <v>3675000</v>
      </c>
      <c r="F1777" t="s">
        <v>13</v>
      </c>
      <c r="G1777" t="s">
        <v>14</v>
      </c>
      <c r="H1777">
        <v>3</v>
      </c>
      <c r="I1777">
        <v>1</v>
      </c>
      <c r="J1777">
        <v>918</v>
      </c>
      <c r="K1777">
        <v>1.350819</v>
      </c>
      <c r="L1777" t="s">
        <v>16</v>
      </c>
      <c r="M1777">
        <f>V3__67[[#This Row],[Sale Price]]/V3__67[[#This Row],[carpet_area]]</f>
        <v>4003.2679738562092</v>
      </c>
      <c r="N1777">
        <f>IF(OR(V3__67[[#This Row],[Estimated Value]]="",V3__67[[#This Row],[Estimated Value]]=0),"",V3__67[[#This Row],[Sale Price]]-V3__67[[#This Row],[Estimated Value]])</f>
        <v>1029070</v>
      </c>
      <c r="O1777">
        <f>IF(OR(V3__67[[#This Row],[Estimated Value]]="",V3__67[[#This Row],[Estimated Value]]=0),"",(V3__67[[#This Row],[Sale Price]]-V3__67[[#This Row],[Estimated Value]])/V3__67[[#This Row],[Estimated Value]])</f>
        <v>0.38892563295325272</v>
      </c>
      <c r="P1777" t="str">
        <f t="shared" si="27"/>
        <v>Above Estimate</v>
      </c>
    </row>
    <row r="1778" spans="1:16" x14ac:dyDescent="0.3">
      <c r="A1778" s="1">
        <v>41657</v>
      </c>
      <c r="B1778">
        <v>2014</v>
      </c>
      <c r="C1778" t="s">
        <v>12</v>
      </c>
      <c r="D1778">
        <v>100420</v>
      </c>
      <c r="E1778">
        <v>92500</v>
      </c>
      <c r="F1778" t="s">
        <v>13</v>
      </c>
      <c r="G1778" t="s">
        <v>14</v>
      </c>
      <c r="H1778">
        <v>3</v>
      </c>
      <c r="I1778">
        <v>2</v>
      </c>
      <c r="J1778">
        <v>1058</v>
      </c>
      <c r="K1778">
        <v>1.350819</v>
      </c>
      <c r="L1778" t="s">
        <v>15</v>
      </c>
      <c r="M1778">
        <f>V3__67[[#This Row],[Sale Price]]/V3__67[[#This Row],[carpet_area]]</f>
        <v>87.429111531190927</v>
      </c>
      <c r="N1778">
        <f>IF(OR(V3__67[[#This Row],[Estimated Value]]="",V3__67[[#This Row],[Estimated Value]]=0),"",V3__67[[#This Row],[Sale Price]]-V3__67[[#This Row],[Estimated Value]])</f>
        <v>-7920</v>
      </c>
      <c r="O1778">
        <f>IF(OR(V3__67[[#This Row],[Estimated Value]]="",V3__67[[#This Row],[Estimated Value]]=0),"",(V3__67[[#This Row],[Sale Price]]-V3__67[[#This Row],[Estimated Value]])/V3__67[[#This Row],[Estimated Value]])</f>
        <v>-7.8868751244771954E-2</v>
      </c>
      <c r="P1778" t="str">
        <f t="shared" si="27"/>
        <v>Below Estimate</v>
      </c>
    </row>
    <row r="1779" spans="1:16" x14ac:dyDescent="0.3">
      <c r="A1779" s="1">
        <v>41658</v>
      </c>
      <c r="B1779">
        <v>2014</v>
      </c>
      <c r="C1779" t="s">
        <v>21</v>
      </c>
      <c r="D1779">
        <v>521500</v>
      </c>
      <c r="E1779">
        <v>525000</v>
      </c>
      <c r="F1779" t="s">
        <v>13</v>
      </c>
      <c r="G1779" t="s">
        <v>14</v>
      </c>
      <c r="H1779">
        <v>3</v>
      </c>
      <c r="I1779">
        <v>1</v>
      </c>
      <c r="J1779">
        <v>1071</v>
      </c>
      <c r="K1779">
        <v>1.350819</v>
      </c>
      <c r="L1779" t="s">
        <v>16</v>
      </c>
      <c r="M1779">
        <f>V3__67[[#This Row],[Sale Price]]/V3__67[[#This Row],[carpet_area]]</f>
        <v>490.19607843137254</v>
      </c>
      <c r="N1779">
        <f>IF(OR(V3__67[[#This Row],[Estimated Value]]="",V3__67[[#This Row],[Estimated Value]]=0),"",V3__67[[#This Row],[Sale Price]]-V3__67[[#This Row],[Estimated Value]])</f>
        <v>3500</v>
      </c>
      <c r="O1779">
        <f>IF(OR(V3__67[[#This Row],[Estimated Value]]="",V3__67[[#This Row],[Estimated Value]]=0),"",(V3__67[[#This Row],[Sale Price]]-V3__67[[#This Row],[Estimated Value]])/V3__67[[#This Row],[Estimated Value]])</f>
        <v>6.7114093959731542E-3</v>
      </c>
      <c r="P1779" t="str">
        <f t="shared" si="27"/>
        <v>Above Estimate</v>
      </c>
    </row>
    <row r="1780" spans="1:16" x14ac:dyDescent="0.3">
      <c r="A1780" s="1">
        <v>41663</v>
      </c>
      <c r="B1780">
        <v>2014</v>
      </c>
      <c r="C1780" t="s">
        <v>18</v>
      </c>
      <c r="D1780">
        <v>741580</v>
      </c>
      <c r="E1780">
        <v>580750</v>
      </c>
      <c r="F1780" t="s">
        <v>13</v>
      </c>
      <c r="G1780" t="s">
        <v>14</v>
      </c>
      <c r="H1780">
        <v>3</v>
      </c>
      <c r="I1780">
        <v>1</v>
      </c>
      <c r="J1780">
        <v>1053</v>
      </c>
      <c r="K1780">
        <v>1.350819</v>
      </c>
      <c r="L1780" t="s">
        <v>15</v>
      </c>
      <c r="M1780">
        <f>V3__67[[#This Row],[Sale Price]]/V3__67[[#This Row],[carpet_area]]</f>
        <v>551.51946818613487</v>
      </c>
      <c r="N1780">
        <f>IF(OR(V3__67[[#This Row],[Estimated Value]]="",V3__67[[#This Row],[Estimated Value]]=0),"",V3__67[[#This Row],[Sale Price]]-V3__67[[#This Row],[Estimated Value]])</f>
        <v>-160830</v>
      </c>
      <c r="O1780">
        <f>IF(OR(V3__67[[#This Row],[Estimated Value]]="",V3__67[[#This Row],[Estimated Value]]=0),"",(V3__67[[#This Row],[Sale Price]]-V3__67[[#This Row],[Estimated Value]])/V3__67[[#This Row],[Estimated Value]])</f>
        <v>-0.21687478087327058</v>
      </c>
      <c r="P1780" t="str">
        <f t="shared" si="27"/>
        <v>Below Estimate</v>
      </c>
    </row>
    <row r="1781" spans="1:16" x14ac:dyDescent="0.3">
      <c r="A1781" s="1">
        <v>41665</v>
      </c>
      <c r="B1781">
        <v>2014</v>
      </c>
      <c r="C1781" t="s">
        <v>17</v>
      </c>
      <c r="D1781">
        <v>232270</v>
      </c>
      <c r="E1781">
        <v>185000</v>
      </c>
      <c r="F1781" t="s">
        <v>23</v>
      </c>
      <c r="G1781" t="s">
        <v>24</v>
      </c>
      <c r="H1781">
        <v>6</v>
      </c>
      <c r="I1781">
        <v>4</v>
      </c>
      <c r="J1781">
        <v>2033</v>
      </c>
      <c r="K1781">
        <v>1.350819</v>
      </c>
      <c r="L1781" t="s">
        <v>15</v>
      </c>
      <c r="M1781">
        <f>V3__67[[#This Row],[Sale Price]]/V3__67[[#This Row],[carpet_area]]</f>
        <v>90.99852434825381</v>
      </c>
      <c r="N1781">
        <f>IF(OR(V3__67[[#This Row],[Estimated Value]]="",V3__67[[#This Row],[Estimated Value]]=0),"",V3__67[[#This Row],[Sale Price]]-V3__67[[#This Row],[Estimated Value]])</f>
        <v>-47270</v>
      </c>
      <c r="O1781">
        <f>IF(OR(V3__67[[#This Row],[Estimated Value]]="",V3__67[[#This Row],[Estimated Value]]=0),"",(V3__67[[#This Row],[Sale Price]]-V3__67[[#This Row],[Estimated Value]])/V3__67[[#This Row],[Estimated Value]])</f>
        <v>-0.20351315279631463</v>
      </c>
      <c r="P1781" t="str">
        <f t="shared" si="27"/>
        <v>Below Estimate</v>
      </c>
    </row>
    <row r="1782" spans="1:16" x14ac:dyDescent="0.3">
      <c r="A1782" s="1">
        <v>41665</v>
      </c>
      <c r="B1782">
        <v>2014</v>
      </c>
      <c r="C1782" t="s">
        <v>17</v>
      </c>
      <c r="D1782">
        <v>144770</v>
      </c>
      <c r="E1782">
        <v>91000</v>
      </c>
      <c r="F1782" t="s">
        <v>13</v>
      </c>
      <c r="G1782" t="s">
        <v>14</v>
      </c>
      <c r="H1782">
        <v>3</v>
      </c>
      <c r="I1782">
        <v>3</v>
      </c>
      <c r="J1782">
        <v>1011</v>
      </c>
      <c r="K1782">
        <v>1.350819</v>
      </c>
      <c r="L1782" t="s">
        <v>16</v>
      </c>
      <c r="M1782">
        <f>V3__67[[#This Row],[Sale Price]]/V3__67[[#This Row],[carpet_area]]</f>
        <v>90.009891196834815</v>
      </c>
      <c r="N1782">
        <f>IF(OR(V3__67[[#This Row],[Estimated Value]]="",V3__67[[#This Row],[Estimated Value]]=0),"",V3__67[[#This Row],[Sale Price]]-V3__67[[#This Row],[Estimated Value]])</f>
        <v>-53770</v>
      </c>
      <c r="O1782">
        <f>IF(OR(V3__67[[#This Row],[Estimated Value]]="",V3__67[[#This Row],[Estimated Value]]=0),"",(V3__67[[#This Row],[Sale Price]]-V3__67[[#This Row],[Estimated Value]])/V3__67[[#This Row],[Estimated Value]])</f>
        <v>-0.37141672998549424</v>
      </c>
      <c r="P1782" t="str">
        <f t="shared" si="27"/>
        <v>Below Estimate</v>
      </c>
    </row>
    <row r="1783" spans="1:16" x14ac:dyDescent="0.3">
      <c r="A1783" s="1">
        <v>41666</v>
      </c>
      <c r="B1783">
        <v>2014</v>
      </c>
      <c r="C1783" t="s">
        <v>12</v>
      </c>
      <c r="D1783">
        <v>119350</v>
      </c>
      <c r="E1783">
        <v>149000</v>
      </c>
      <c r="F1783" t="s">
        <v>13</v>
      </c>
      <c r="G1783" t="s">
        <v>14</v>
      </c>
      <c r="H1783">
        <v>3</v>
      </c>
      <c r="I1783">
        <v>3</v>
      </c>
      <c r="J1783">
        <v>959</v>
      </c>
      <c r="K1783">
        <v>1.350819</v>
      </c>
      <c r="L1783" t="s">
        <v>16</v>
      </c>
      <c r="M1783">
        <f>V3__67[[#This Row],[Sale Price]]/V3__67[[#This Row],[carpet_area]]</f>
        <v>155.37017726798749</v>
      </c>
      <c r="N1783">
        <f>IF(OR(V3__67[[#This Row],[Estimated Value]]="",V3__67[[#This Row],[Estimated Value]]=0),"",V3__67[[#This Row],[Sale Price]]-V3__67[[#This Row],[Estimated Value]])</f>
        <v>29650</v>
      </c>
      <c r="O1783">
        <f>IF(OR(V3__67[[#This Row],[Estimated Value]]="",V3__67[[#This Row],[Estimated Value]]=0),"",(V3__67[[#This Row],[Sale Price]]-V3__67[[#This Row],[Estimated Value]])/V3__67[[#This Row],[Estimated Value]])</f>
        <v>0.24842899036447424</v>
      </c>
      <c r="P1783" t="str">
        <f t="shared" si="27"/>
        <v>Above Estimate</v>
      </c>
    </row>
    <row r="1784" spans="1:16" x14ac:dyDescent="0.3">
      <c r="A1784" s="1">
        <v>41670</v>
      </c>
      <c r="B1784">
        <v>2014</v>
      </c>
      <c r="C1784" t="s">
        <v>26</v>
      </c>
      <c r="D1784">
        <v>383740</v>
      </c>
      <c r="E1784">
        <v>1189000</v>
      </c>
      <c r="F1784" t="s">
        <v>13</v>
      </c>
      <c r="G1784" t="s">
        <v>14</v>
      </c>
      <c r="H1784">
        <v>3</v>
      </c>
      <c r="I1784">
        <v>3</v>
      </c>
      <c r="J1784">
        <v>1005</v>
      </c>
      <c r="K1784">
        <v>1.350819</v>
      </c>
      <c r="L1784" t="s">
        <v>25</v>
      </c>
      <c r="M1784">
        <f>V3__67[[#This Row],[Sale Price]]/V3__67[[#This Row],[carpet_area]]</f>
        <v>1183.0845771144279</v>
      </c>
      <c r="N1784">
        <f>IF(OR(V3__67[[#This Row],[Estimated Value]]="",V3__67[[#This Row],[Estimated Value]]=0),"",V3__67[[#This Row],[Sale Price]]-V3__67[[#This Row],[Estimated Value]])</f>
        <v>805260</v>
      </c>
      <c r="O1784">
        <f>IF(OR(V3__67[[#This Row],[Estimated Value]]="",V3__67[[#This Row],[Estimated Value]]=0),"",(V3__67[[#This Row],[Sale Price]]-V3__67[[#This Row],[Estimated Value]])/V3__67[[#This Row],[Estimated Value]])</f>
        <v>2.098452076927086</v>
      </c>
      <c r="P1784" t="str">
        <f t="shared" si="27"/>
        <v>Above Estimate</v>
      </c>
    </row>
    <row r="1785" spans="1:16" x14ac:dyDescent="0.3">
      <c r="A1785" s="1">
        <v>41671</v>
      </c>
      <c r="B1785">
        <v>2014</v>
      </c>
      <c r="C1785" t="s">
        <v>18</v>
      </c>
      <c r="D1785">
        <v>773850</v>
      </c>
      <c r="E1785">
        <v>1060783</v>
      </c>
      <c r="F1785" t="s">
        <v>13</v>
      </c>
      <c r="G1785" t="s">
        <v>14</v>
      </c>
      <c r="H1785">
        <v>3</v>
      </c>
      <c r="I1785">
        <v>3</v>
      </c>
      <c r="J1785">
        <v>1023</v>
      </c>
      <c r="K1785">
        <v>1.350819</v>
      </c>
      <c r="L1785" t="s">
        <v>22</v>
      </c>
      <c r="M1785">
        <f>V3__67[[#This Row],[Sale Price]]/V3__67[[#This Row],[carpet_area]]</f>
        <v>1036.9335288367547</v>
      </c>
      <c r="N1785">
        <f>IF(OR(V3__67[[#This Row],[Estimated Value]]="",V3__67[[#This Row],[Estimated Value]]=0),"",V3__67[[#This Row],[Sale Price]]-V3__67[[#This Row],[Estimated Value]])</f>
        <v>286933</v>
      </c>
      <c r="O1785">
        <f>IF(OR(V3__67[[#This Row],[Estimated Value]]="",V3__67[[#This Row],[Estimated Value]]=0),"",(V3__67[[#This Row],[Sale Price]]-V3__67[[#This Row],[Estimated Value]])/V3__67[[#This Row],[Estimated Value]])</f>
        <v>0.37078632809976092</v>
      </c>
      <c r="P1785" t="str">
        <f t="shared" si="27"/>
        <v>Above Estimate</v>
      </c>
    </row>
    <row r="1786" spans="1:16" x14ac:dyDescent="0.3">
      <c r="A1786" s="1">
        <v>41671</v>
      </c>
      <c r="B1786">
        <v>2014</v>
      </c>
      <c r="C1786" t="s">
        <v>12</v>
      </c>
      <c r="D1786">
        <v>108300</v>
      </c>
      <c r="E1786">
        <v>45000</v>
      </c>
      <c r="F1786" t="s">
        <v>13</v>
      </c>
      <c r="G1786" t="s">
        <v>14</v>
      </c>
      <c r="H1786">
        <v>3</v>
      </c>
      <c r="I1786">
        <v>1</v>
      </c>
      <c r="J1786">
        <v>1000</v>
      </c>
      <c r="K1786">
        <v>1.350819</v>
      </c>
      <c r="L1786" t="s">
        <v>22</v>
      </c>
      <c r="M1786">
        <f>V3__67[[#This Row],[Sale Price]]/V3__67[[#This Row],[carpet_area]]</f>
        <v>45</v>
      </c>
      <c r="N1786">
        <f>IF(OR(V3__67[[#This Row],[Estimated Value]]="",V3__67[[#This Row],[Estimated Value]]=0),"",V3__67[[#This Row],[Sale Price]]-V3__67[[#This Row],[Estimated Value]])</f>
        <v>-63300</v>
      </c>
      <c r="O1786">
        <f>IF(OR(V3__67[[#This Row],[Estimated Value]]="",V3__67[[#This Row],[Estimated Value]]=0),"",(V3__67[[#This Row],[Sale Price]]-V3__67[[#This Row],[Estimated Value]])/V3__67[[#This Row],[Estimated Value]])</f>
        <v>-0.58448753462603875</v>
      </c>
      <c r="P1786" t="str">
        <f t="shared" si="27"/>
        <v>Below Estimate</v>
      </c>
    </row>
    <row r="1787" spans="1:16" x14ac:dyDescent="0.3">
      <c r="A1787" s="1">
        <v>41671</v>
      </c>
      <c r="B1787">
        <v>2014</v>
      </c>
      <c r="C1787" t="s">
        <v>17</v>
      </c>
      <c r="D1787">
        <v>82780</v>
      </c>
      <c r="E1787">
        <v>35000</v>
      </c>
      <c r="F1787" t="s">
        <v>13</v>
      </c>
      <c r="G1787" t="s">
        <v>14</v>
      </c>
      <c r="H1787">
        <v>3</v>
      </c>
      <c r="I1787">
        <v>2</v>
      </c>
      <c r="J1787">
        <v>1067</v>
      </c>
      <c r="K1787">
        <v>1.350819</v>
      </c>
      <c r="L1787" t="s">
        <v>15</v>
      </c>
      <c r="M1787">
        <f>V3__67[[#This Row],[Sale Price]]/V3__67[[#This Row],[carpet_area]]</f>
        <v>32.802249297094654</v>
      </c>
      <c r="N1787">
        <f>IF(OR(V3__67[[#This Row],[Estimated Value]]="",V3__67[[#This Row],[Estimated Value]]=0),"",V3__67[[#This Row],[Sale Price]]-V3__67[[#This Row],[Estimated Value]])</f>
        <v>-47780</v>
      </c>
      <c r="O1787">
        <f>IF(OR(V3__67[[#This Row],[Estimated Value]]="",V3__67[[#This Row],[Estimated Value]]=0),"",(V3__67[[#This Row],[Sale Price]]-V3__67[[#This Row],[Estimated Value]])/V3__67[[#This Row],[Estimated Value]])</f>
        <v>-0.57719255858903118</v>
      </c>
      <c r="P1787" t="str">
        <f t="shared" si="27"/>
        <v>Below Estimate</v>
      </c>
    </row>
    <row r="1788" spans="1:16" x14ac:dyDescent="0.3">
      <c r="A1788" s="1">
        <v>41672</v>
      </c>
      <c r="B1788">
        <v>2014</v>
      </c>
      <c r="C1788" t="s">
        <v>17</v>
      </c>
      <c r="D1788">
        <v>137610</v>
      </c>
      <c r="E1788">
        <v>134260</v>
      </c>
      <c r="F1788" t="s">
        <v>13</v>
      </c>
      <c r="G1788" t="s">
        <v>14</v>
      </c>
      <c r="H1788">
        <v>3</v>
      </c>
      <c r="I1788">
        <v>3</v>
      </c>
      <c r="J1788">
        <v>1043</v>
      </c>
      <c r="K1788">
        <v>1.350819</v>
      </c>
      <c r="L1788" t="s">
        <v>15</v>
      </c>
      <c r="M1788">
        <f>V3__67[[#This Row],[Sale Price]]/V3__67[[#This Row],[carpet_area]]</f>
        <v>128.72483221476509</v>
      </c>
      <c r="N1788">
        <f>IF(OR(V3__67[[#This Row],[Estimated Value]]="",V3__67[[#This Row],[Estimated Value]]=0),"",V3__67[[#This Row],[Sale Price]]-V3__67[[#This Row],[Estimated Value]])</f>
        <v>-3350</v>
      </c>
      <c r="O1788">
        <f>IF(OR(V3__67[[#This Row],[Estimated Value]]="",V3__67[[#This Row],[Estimated Value]]=0),"",(V3__67[[#This Row],[Sale Price]]-V3__67[[#This Row],[Estimated Value]])/V3__67[[#This Row],[Estimated Value]])</f>
        <v>-2.4344161034808517E-2</v>
      </c>
      <c r="P1788" t="str">
        <f t="shared" si="27"/>
        <v>Below Estimate</v>
      </c>
    </row>
    <row r="1789" spans="1:16" x14ac:dyDescent="0.3">
      <c r="A1789" s="1">
        <v>41673</v>
      </c>
      <c r="B1789">
        <v>2014</v>
      </c>
      <c r="C1789" t="s">
        <v>21</v>
      </c>
      <c r="D1789">
        <v>2601340</v>
      </c>
      <c r="E1789">
        <v>3650000</v>
      </c>
      <c r="F1789" t="s">
        <v>13</v>
      </c>
      <c r="G1789" t="s">
        <v>14</v>
      </c>
      <c r="H1789">
        <v>3</v>
      </c>
      <c r="I1789">
        <v>1</v>
      </c>
      <c r="J1789">
        <v>1064</v>
      </c>
      <c r="K1789">
        <v>1.350819</v>
      </c>
      <c r="L1789" t="s">
        <v>22</v>
      </c>
      <c r="M1789">
        <f>V3__67[[#This Row],[Sale Price]]/V3__67[[#This Row],[carpet_area]]</f>
        <v>3430.4511278195487</v>
      </c>
      <c r="N1789">
        <f>IF(OR(V3__67[[#This Row],[Estimated Value]]="",V3__67[[#This Row],[Estimated Value]]=0),"",V3__67[[#This Row],[Sale Price]]-V3__67[[#This Row],[Estimated Value]])</f>
        <v>1048660</v>
      </c>
      <c r="O1789">
        <f>IF(OR(V3__67[[#This Row],[Estimated Value]]="",V3__67[[#This Row],[Estimated Value]]=0),"",(V3__67[[#This Row],[Sale Price]]-V3__67[[#This Row],[Estimated Value]])/V3__67[[#This Row],[Estimated Value]])</f>
        <v>0.40312300583545402</v>
      </c>
      <c r="P1789" t="str">
        <f t="shared" si="27"/>
        <v>Above Estimate</v>
      </c>
    </row>
    <row r="1790" spans="1:16" x14ac:dyDescent="0.3">
      <c r="A1790" s="1">
        <v>41676</v>
      </c>
      <c r="B1790">
        <v>2014</v>
      </c>
      <c r="C1790" t="s">
        <v>12</v>
      </c>
      <c r="D1790">
        <v>116840</v>
      </c>
      <c r="E1790">
        <v>70000</v>
      </c>
      <c r="F1790" t="s">
        <v>19</v>
      </c>
      <c r="G1790" t="s">
        <v>20</v>
      </c>
      <c r="H1790">
        <v>4</v>
      </c>
      <c r="I1790">
        <v>2</v>
      </c>
      <c r="J1790">
        <v>1343</v>
      </c>
      <c r="K1790">
        <v>1.350819</v>
      </c>
      <c r="L1790" t="s">
        <v>25</v>
      </c>
      <c r="M1790">
        <f>V3__67[[#This Row],[Sale Price]]/V3__67[[#This Row],[carpet_area]]</f>
        <v>52.122114668652273</v>
      </c>
      <c r="N1790">
        <f>IF(OR(V3__67[[#This Row],[Estimated Value]]="",V3__67[[#This Row],[Estimated Value]]=0),"",V3__67[[#This Row],[Sale Price]]-V3__67[[#This Row],[Estimated Value]])</f>
        <v>-46840</v>
      </c>
      <c r="O1790">
        <f>IF(OR(V3__67[[#This Row],[Estimated Value]]="",V3__67[[#This Row],[Estimated Value]]=0),"",(V3__67[[#This Row],[Sale Price]]-V3__67[[#This Row],[Estimated Value]])/V3__67[[#This Row],[Estimated Value]])</f>
        <v>-0.40089010612803833</v>
      </c>
      <c r="P1790" t="str">
        <f t="shared" si="27"/>
        <v>Below Estimate</v>
      </c>
    </row>
    <row r="1791" spans="1:16" x14ac:dyDescent="0.3">
      <c r="A1791" s="1">
        <v>41676</v>
      </c>
      <c r="B1791">
        <v>2014</v>
      </c>
      <c r="C1791" t="s">
        <v>18</v>
      </c>
      <c r="D1791">
        <v>263760</v>
      </c>
      <c r="E1791">
        <v>325000</v>
      </c>
      <c r="F1791" t="s">
        <v>13</v>
      </c>
      <c r="G1791" t="s">
        <v>14</v>
      </c>
      <c r="H1791">
        <v>3</v>
      </c>
      <c r="I1791">
        <v>3</v>
      </c>
      <c r="J1791">
        <v>1082</v>
      </c>
      <c r="K1791">
        <v>1.350819</v>
      </c>
      <c r="L1791" t="s">
        <v>15</v>
      </c>
      <c r="M1791">
        <f>V3__67[[#This Row],[Sale Price]]/V3__67[[#This Row],[carpet_area]]</f>
        <v>300.36968576709796</v>
      </c>
      <c r="N1791">
        <f>IF(OR(V3__67[[#This Row],[Estimated Value]]="",V3__67[[#This Row],[Estimated Value]]=0),"",V3__67[[#This Row],[Sale Price]]-V3__67[[#This Row],[Estimated Value]])</f>
        <v>61240</v>
      </c>
      <c r="O1791">
        <f>IF(OR(V3__67[[#This Row],[Estimated Value]]="",V3__67[[#This Row],[Estimated Value]]=0),"",(V3__67[[#This Row],[Sale Price]]-V3__67[[#This Row],[Estimated Value]])/V3__67[[#This Row],[Estimated Value]])</f>
        <v>0.2321807703973309</v>
      </c>
      <c r="P1791" t="str">
        <f t="shared" si="27"/>
        <v>Above Estimate</v>
      </c>
    </row>
    <row r="1792" spans="1:16" x14ac:dyDescent="0.3">
      <c r="A1792" s="1">
        <v>41676</v>
      </c>
      <c r="B1792">
        <v>2014</v>
      </c>
      <c r="C1792" t="s">
        <v>12</v>
      </c>
      <c r="D1792">
        <v>163990</v>
      </c>
      <c r="E1792">
        <v>140000</v>
      </c>
      <c r="F1792" t="s">
        <v>23</v>
      </c>
      <c r="G1792" t="s">
        <v>24</v>
      </c>
      <c r="H1792">
        <v>6</v>
      </c>
      <c r="I1792">
        <v>4</v>
      </c>
      <c r="J1792">
        <v>1879</v>
      </c>
      <c r="K1792">
        <v>1.350819</v>
      </c>
      <c r="L1792" t="s">
        <v>16</v>
      </c>
      <c r="M1792">
        <f>V3__67[[#This Row],[Sale Price]]/V3__67[[#This Row],[carpet_area]]</f>
        <v>74.507716870675893</v>
      </c>
      <c r="N1792">
        <f>IF(OR(V3__67[[#This Row],[Estimated Value]]="",V3__67[[#This Row],[Estimated Value]]=0),"",V3__67[[#This Row],[Sale Price]]-V3__67[[#This Row],[Estimated Value]])</f>
        <v>-23990</v>
      </c>
      <c r="O1792">
        <f>IF(OR(V3__67[[#This Row],[Estimated Value]]="",V3__67[[#This Row],[Estimated Value]]=0),"",(V3__67[[#This Row],[Sale Price]]-V3__67[[#This Row],[Estimated Value]])/V3__67[[#This Row],[Estimated Value]])</f>
        <v>-0.14628940789072503</v>
      </c>
      <c r="P1792" t="str">
        <f t="shared" si="27"/>
        <v>Below Estimate</v>
      </c>
    </row>
    <row r="1793" spans="1:16" x14ac:dyDescent="0.3">
      <c r="A1793" s="1">
        <v>41678</v>
      </c>
      <c r="B1793">
        <v>2014</v>
      </c>
      <c r="C1793" t="s">
        <v>21</v>
      </c>
      <c r="D1793">
        <v>3399410</v>
      </c>
      <c r="E1793">
        <v>6450000</v>
      </c>
      <c r="F1793" t="s">
        <v>13</v>
      </c>
      <c r="G1793" t="s">
        <v>14</v>
      </c>
      <c r="H1793">
        <v>3</v>
      </c>
      <c r="I1793">
        <v>1</v>
      </c>
      <c r="J1793">
        <v>971</v>
      </c>
      <c r="K1793">
        <v>1.350819</v>
      </c>
      <c r="L1793" t="s">
        <v>15</v>
      </c>
      <c r="M1793">
        <f>V3__67[[#This Row],[Sale Price]]/V3__67[[#This Row],[carpet_area]]</f>
        <v>6642.6364572605562</v>
      </c>
      <c r="N1793">
        <f>IF(OR(V3__67[[#This Row],[Estimated Value]]="",V3__67[[#This Row],[Estimated Value]]=0),"",V3__67[[#This Row],[Sale Price]]-V3__67[[#This Row],[Estimated Value]])</f>
        <v>3050590</v>
      </c>
      <c r="O1793">
        <f>IF(OR(V3__67[[#This Row],[Estimated Value]]="",V3__67[[#This Row],[Estimated Value]]=0),"",(V3__67[[#This Row],[Sale Price]]-V3__67[[#This Row],[Estimated Value]])/V3__67[[#This Row],[Estimated Value]])</f>
        <v>0.89738807616615823</v>
      </c>
      <c r="P1793" t="str">
        <f t="shared" si="27"/>
        <v>Above Estimate</v>
      </c>
    </row>
    <row r="1794" spans="1:16" x14ac:dyDescent="0.3">
      <c r="A1794" s="1">
        <v>41683</v>
      </c>
      <c r="B1794">
        <v>2014</v>
      </c>
      <c r="C1794" t="s">
        <v>21</v>
      </c>
      <c r="D1794">
        <v>1703380</v>
      </c>
      <c r="E1794">
        <v>2755000</v>
      </c>
      <c r="F1794" t="s">
        <v>13</v>
      </c>
      <c r="G1794" t="s">
        <v>14</v>
      </c>
      <c r="H1794">
        <v>3</v>
      </c>
      <c r="I1794">
        <v>2</v>
      </c>
      <c r="J1794">
        <v>1000</v>
      </c>
      <c r="K1794">
        <v>1.350819</v>
      </c>
      <c r="L1794" t="s">
        <v>22</v>
      </c>
      <c r="M1794">
        <f>V3__67[[#This Row],[Sale Price]]/V3__67[[#This Row],[carpet_area]]</f>
        <v>2755</v>
      </c>
      <c r="N1794">
        <f>IF(OR(V3__67[[#This Row],[Estimated Value]]="",V3__67[[#This Row],[Estimated Value]]=0),"",V3__67[[#This Row],[Sale Price]]-V3__67[[#This Row],[Estimated Value]])</f>
        <v>1051620</v>
      </c>
      <c r="O1794">
        <f>IF(OR(V3__67[[#This Row],[Estimated Value]]="",V3__67[[#This Row],[Estimated Value]]=0),"",(V3__67[[#This Row],[Sale Price]]-V3__67[[#This Row],[Estimated Value]])/V3__67[[#This Row],[Estimated Value]])</f>
        <v>0.61737251816975658</v>
      </c>
      <c r="P1794" t="str">
        <f t="shared" ref="P1794:P1857" si="28">IF(N1794="","No Estimate",IF(N1794&gt;0,"Above Estimate",IF(N1794&lt;0,"Below Estimate","At Estimate")))</f>
        <v>Above Estimate</v>
      </c>
    </row>
    <row r="1795" spans="1:16" x14ac:dyDescent="0.3">
      <c r="A1795" s="1">
        <v>41683</v>
      </c>
      <c r="B1795">
        <v>2014</v>
      </c>
      <c r="C1795" t="s">
        <v>17</v>
      </c>
      <c r="D1795">
        <v>183750</v>
      </c>
      <c r="E1795">
        <v>55000</v>
      </c>
      <c r="F1795" t="s">
        <v>23</v>
      </c>
      <c r="G1795" t="s">
        <v>24</v>
      </c>
      <c r="H1795">
        <v>6</v>
      </c>
      <c r="I1795">
        <v>6</v>
      </c>
      <c r="J1795">
        <v>2183</v>
      </c>
      <c r="K1795">
        <v>1.350819</v>
      </c>
      <c r="L1795" t="s">
        <v>16</v>
      </c>
      <c r="M1795">
        <f>V3__67[[#This Row],[Sale Price]]/V3__67[[#This Row],[carpet_area]]</f>
        <v>25.194686211635364</v>
      </c>
      <c r="N1795">
        <f>IF(OR(V3__67[[#This Row],[Estimated Value]]="",V3__67[[#This Row],[Estimated Value]]=0),"",V3__67[[#This Row],[Sale Price]]-V3__67[[#This Row],[Estimated Value]])</f>
        <v>-128750</v>
      </c>
      <c r="O1795">
        <f>IF(OR(V3__67[[#This Row],[Estimated Value]]="",V3__67[[#This Row],[Estimated Value]]=0),"",(V3__67[[#This Row],[Sale Price]]-V3__67[[#This Row],[Estimated Value]])/V3__67[[#This Row],[Estimated Value]])</f>
        <v>-0.70068027210884354</v>
      </c>
      <c r="P1795" t="str">
        <f t="shared" si="28"/>
        <v>Below Estimate</v>
      </c>
    </row>
    <row r="1796" spans="1:16" x14ac:dyDescent="0.3">
      <c r="A1796" s="1">
        <v>41686</v>
      </c>
      <c r="B1796">
        <v>2014</v>
      </c>
      <c r="C1796" t="s">
        <v>26</v>
      </c>
      <c r="D1796">
        <v>1886780</v>
      </c>
      <c r="E1796">
        <v>2365000</v>
      </c>
      <c r="F1796" t="s">
        <v>13</v>
      </c>
      <c r="G1796" t="s">
        <v>14</v>
      </c>
      <c r="H1796">
        <v>3</v>
      </c>
      <c r="I1796">
        <v>2</v>
      </c>
      <c r="J1796">
        <v>1073</v>
      </c>
      <c r="K1796">
        <v>1.350819</v>
      </c>
      <c r="L1796" t="s">
        <v>16</v>
      </c>
      <c r="M1796">
        <f>V3__67[[#This Row],[Sale Price]]/V3__67[[#This Row],[carpet_area]]</f>
        <v>2204.1006523765145</v>
      </c>
      <c r="N1796">
        <f>IF(OR(V3__67[[#This Row],[Estimated Value]]="",V3__67[[#This Row],[Estimated Value]]=0),"",V3__67[[#This Row],[Sale Price]]-V3__67[[#This Row],[Estimated Value]])</f>
        <v>478220</v>
      </c>
      <c r="O1796">
        <f>IF(OR(V3__67[[#This Row],[Estimated Value]]="",V3__67[[#This Row],[Estimated Value]]=0),"",(V3__67[[#This Row],[Sale Price]]-V3__67[[#This Row],[Estimated Value]])/V3__67[[#This Row],[Estimated Value]])</f>
        <v>0.25345827282460065</v>
      </c>
      <c r="P1796" t="str">
        <f t="shared" si="28"/>
        <v>Above Estimate</v>
      </c>
    </row>
    <row r="1797" spans="1:16" x14ac:dyDescent="0.3">
      <c r="A1797" s="1">
        <v>41687</v>
      </c>
      <c r="B1797">
        <v>2014</v>
      </c>
      <c r="C1797" t="s">
        <v>18</v>
      </c>
      <c r="D1797">
        <v>311150</v>
      </c>
      <c r="E1797">
        <v>215000</v>
      </c>
      <c r="F1797" t="s">
        <v>13</v>
      </c>
      <c r="G1797" t="s">
        <v>14</v>
      </c>
      <c r="H1797">
        <v>3</v>
      </c>
      <c r="I1797">
        <v>3</v>
      </c>
      <c r="J1797">
        <v>997</v>
      </c>
      <c r="K1797">
        <v>1.350819</v>
      </c>
      <c r="L1797" t="s">
        <v>15</v>
      </c>
      <c r="M1797">
        <f>V3__67[[#This Row],[Sale Price]]/V3__67[[#This Row],[carpet_area]]</f>
        <v>215.6469408224674</v>
      </c>
      <c r="N1797">
        <f>IF(OR(V3__67[[#This Row],[Estimated Value]]="",V3__67[[#This Row],[Estimated Value]]=0),"",V3__67[[#This Row],[Sale Price]]-V3__67[[#This Row],[Estimated Value]])</f>
        <v>-96150</v>
      </c>
      <c r="O1797">
        <f>IF(OR(V3__67[[#This Row],[Estimated Value]]="",V3__67[[#This Row],[Estimated Value]]=0),"",(V3__67[[#This Row],[Sale Price]]-V3__67[[#This Row],[Estimated Value]])/V3__67[[#This Row],[Estimated Value]])</f>
        <v>-0.30901494456050138</v>
      </c>
      <c r="P1797" t="str">
        <f t="shared" si="28"/>
        <v>Below Estimate</v>
      </c>
    </row>
    <row r="1798" spans="1:16" x14ac:dyDescent="0.3">
      <c r="A1798" s="1">
        <v>41687</v>
      </c>
      <c r="B1798">
        <v>2014</v>
      </c>
      <c r="C1798" t="s">
        <v>12</v>
      </c>
      <c r="D1798">
        <v>87470</v>
      </c>
      <c r="E1798">
        <v>37500</v>
      </c>
      <c r="F1798" t="s">
        <v>13</v>
      </c>
      <c r="G1798" t="s">
        <v>14</v>
      </c>
      <c r="H1798">
        <v>3</v>
      </c>
      <c r="I1798">
        <v>1</v>
      </c>
      <c r="J1798">
        <v>1027</v>
      </c>
      <c r="K1798">
        <v>1.350819</v>
      </c>
      <c r="L1798" t="s">
        <v>22</v>
      </c>
      <c r="M1798">
        <f>V3__67[[#This Row],[Sale Price]]/V3__67[[#This Row],[carpet_area]]</f>
        <v>36.514118792599803</v>
      </c>
      <c r="N1798">
        <f>IF(OR(V3__67[[#This Row],[Estimated Value]]="",V3__67[[#This Row],[Estimated Value]]=0),"",V3__67[[#This Row],[Sale Price]]-V3__67[[#This Row],[Estimated Value]])</f>
        <v>-49970</v>
      </c>
      <c r="O1798">
        <f>IF(OR(V3__67[[#This Row],[Estimated Value]]="",V3__67[[#This Row],[Estimated Value]]=0),"",(V3__67[[#This Row],[Sale Price]]-V3__67[[#This Row],[Estimated Value]])/V3__67[[#This Row],[Estimated Value]])</f>
        <v>-0.57128158225677372</v>
      </c>
      <c r="P1798" t="str">
        <f t="shared" si="28"/>
        <v>Below Estimate</v>
      </c>
    </row>
    <row r="1799" spans="1:16" x14ac:dyDescent="0.3">
      <c r="A1799" s="1">
        <v>41692</v>
      </c>
      <c r="B1799">
        <v>2014</v>
      </c>
      <c r="C1799" t="s">
        <v>21</v>
      </c>
      <c r="D1799">
        <v>1379980</v>
      </c>
      <c r="E1799">
        <v>1450000</v>
      </c>
      <c r="F1799" t="s">
        <v>13</v>
      </c>
      <c r="G1799" t="s">
        <v>14</v>
      </c>
      <c r="H1799">
        <v>3</v>
      </c>
      <c r="I1799">
        <v>2</v>
      </c>
      <c r="J1799">
        <v>1016</v>
      </c>
      <c r="K1799">
        <v>1.350819</v>
      </c>
      <c r="L1799" t="s">
        <v>25</v>
      </c>
      <c r="M1799">
        <f>V3__67[[#This Row],[Sale Price]]/V3__67[[#This Row],[carpet_area]]</f>
        <v>1427.1653543307086</v>
      </c>
      <c r="N1799">
        <f>IF(OR(V3__67[[#This Row],[Estimated Value]]="",V3__67[[#This Row],[Estimated Value]]=0),"",V3__67[[#This Row],[Sale Price]]-V3__67[[#This Row],[Estimated Value]])</f>
        <v>70020</v>
      </c>
      <c r="O1799">
        <f>IF(OR(V3__67[[#This Row],[Estimated Value]]="",V3__67[[#This Row],[Estimated Value]]=0),"",(V3__67[[#This Row],[Sale Price]]-V3__67[[#This Row],[Estimated Value]])/V3__67[[#This Row],[Estimated Value]])</f>
        <v>5.073986579515645E-2</v>
      </c>
      <c r="P1799" t="str">
        <f t="shared" si="28"/>
        <v>Above Estimate</v>
      </c>
    </row>
    <row r="1800" spans="1:16" x14ac:dyDescent="0.3">
      <c r="A1800" s="1">
        <v>41694</v>
      </c>
      <c r="B1800">
        <v>2014</v>
      </c>
      <c r="C1800" t="s">
        <v>21</v>
      </c>
      <c r="D1800">
        <v>907200</v>
      </c>
      <c r="E1800">
        <v>1330000</v>
      </c>
      <c r="F1800" t="s">
        <v>13</v>
      </c>
      <c r="G1800" t="s">
        <v>14</v>
      </c>
      <c r="H1800">
        <v>3</v>
      </c>
      <c r="I1800">
        <v>2</v>
      </c>
      <c r="J1800">
        <v>989</v>
      </c>
      <c r="K1800">
        <v>1.350819</v>
      </c>
      <c r="L1800" t="s">
        <v>25</v>
      </c>
      <c r="M1800">
        <f>V3__67[[#This Row],[Sale Price]]/V3__67[[#This Row],[carpet_area]]</f>
        <v>1344.7927199191101</v>
      </c>
      <c r="N1800">
        <f>IF(OR(V3__67[[#This Row],[Estimated Value]]="",V3__67[[#This Row],[Estimated Value]]=0),"",V3__67[[#This Row],[Sale Price]]-V3__67[[#This Row],[Estimated Value]])</f>
        <v>422800</v>
      </c>
      <c r="O1800">
        <f>IF(OR(V3__67[[#This Row],[Estimated Value]]="",V3__67[[#This Row],[Estimated Value]]=0),"",(V3__67[[#This Row],[Sale Price]]-V3__67[[#This Row],[Estimated Value]])/V3__67[[#This Row],[Estimated Value]])</f>
        <v>0.4660493827160494</v>
      </c>
      <c r="P1800" t="str">
        <f t="shared" si="28"/>
        <v>Above Estimate</v>
      </c>
    </row>
    <row r="1801" spans="1:16" x14ac:dyDescent="0.3">
      <c r="A1801" s="1">
        <v>41697</v>
      </c>
      <c r="B1801">
        <v>2014</v>
      </c>
      <c r="C1801" t="s">
        <v>12</v>
      </c>
      <c r="D1801">
        <v>111860</v>
      </c>
      <c r="E1801">
        <v>37500</v>
      </c>
      <c r="F1801" t="s">
        <v>23</v>
      </c>
      <c r="G1801" t="s">
        <v>24</v>
      </c>
      <c r="H1801">
        <v>6</v>
      </c>
      <c r="I1801">
        <v>6</v>
      </c>
      <c r="J1801">
        <v>2044</v>
      </c>
      <c r="K1801">
        <v>1.350819</v>
      </c>
      <c r="L1801" t="s">
        <v>25</v>
      </c>
      <c r="M1801">
        <f>V3__67[[#This Row],[Sale Price]]/V3__67[[#This Row],[carpet_area]]</f>
        <v>18.346379647749512</v>
      </c>
      <c r="N1801">
        <f>IF(OR(V3__67[[#This Row],[Estimated Value]]="",V3__67[[#This Row],[Estimated Value]]=0),"",V3__67[[#This Row],[Sale Price]]-V3__67[[#This Row],[Estimated Value]])</f>
        <v>-74360</v>
      </c>
      <c r="O1801">
        <f>IF(OR(V3__67[[#This Row],[Estimated Value]]="",V3__67[[#This Row],[Estimated Value]]=0),"",(V3__67[[#This Row],[Sale Price]]-V3__67[[#This Row],[Estimated Value]])/V3__67[[#This Row],[Estimated Value]])</f>
        <v>-0.66475952082960843</v>
      </c>
      <c r="P1801" t="str">
        <f t="shared" si="28"/>
        <v>Below Estimate</v>
      </c>
    </row>
    <row r="1802" spans="1:16" x14ac:dyDescent="0.3">
      <c r="A1802" s="1">
        <v>41697</v>
      </c>
      <c r="B1802">
        <v>2014</v>
      </c>
      <c r="C1802" t="s">
        <v>12</v>
      </c>
      <c r="D1802">
        <v>170790</v>
      </c>
      <c r="E1802">
        <v>163500</v>
      </c>
      <c r="F1802" t="s">
        <v>13</v>
      </c>
      <c r="G1802" t="s">
        <v>14</v>
      </c>
      <c r="H1802">
        <v>3</v>
      </c>
      <c r="I1802">
        <v>2</v>
      </c>
      <c r="J1802">
        <v>917</v>
      </c>
      <c r="K1802">
        <v>1.350819</v>
      </c>
      <c r="L1802" t="s">
        <v>25</v>
      </c>
      <c r="M1802">
        <f>V3__67[[#This Row],[Sale Price]]/V3__67[[#This Row],[carpet_area]]</f>
        <v>178.29880043620503</v>
      </c>
      <c r="N1802">
        <f>IF(OR(V3__67[[#This Row],[Estimated Value]]="",V3__67[[#This Row],[Estimated Value]]=0),"",V3__67[[#This Row],[Sale Price]]-V3__67[[#This Row],[Estimated Value]])</f>
        <v>-7290</v>
      </c>
      <c r="O1802">
        <f>IF(OR(V3__67[[#This Row],[Estimated Value]]="",V3__67[[#This Row],[Estimated Value]]=0),"",(V3__67[[#This Row],[Sale Price]]-V3__67[[#This Row],[Estimated Value]])/V3__67[[#This Row],[Estimated Value]])</f>
        <v>-4.2683997892148252E-2</v>
      </c>
      <c r="P1802" t="str">
        <f t="shared" si="28"/>
        <v>Below Estimate</v>
      </c>
    </row>
    <row r="1803" spans="1:16" x14ac:dyDescent="0.3">
      <c r="A1803" s="1">
        <v>41698</v>
      </c>
      <c r="B1803">
        <v>2014</v>
      </c>
      <c r="C1803" t="s">
        <v>26</v>
      </c>
      <c r="D1803">
        <v>297010</v>
      </c>
      <c r="E1803">
        <v>275000</v>
      </c>
      <c r="F1803" t="s">
        <v>13</v>
      </c>
      <c r="G1803" t="s">
        <v>14</v>
      </c>
      <c r="H1803">
        <v>3</v>
      </c>
      <c r="I1803">
        <v>2</v>
      </c>
      <c r="J1803">
        <v>952</v>
      </c>
      <c r="K1803">
        <v>1.350819</v>
      </c>
      <c r="L1803" t="s">
        <v>22</v>
      </c>
      <c r="M1803">
        <f>V3__67[[#This Row],[Sale Price]]/V3__67[[#This Row],[carpet_area]]</f>
        <v>288.8655462184874</v>
      </c>
      <c r="N1803">
        <f>IF(OR(V3__67[[#This Row],[Estimated Value]]="",V3__67[[#This Row],[Estimated Value]]=0),"",V3__67[[#This Row],[Sale Price]]-V3__67[[#This Row],[Estimated Value]])</f>
        <v>-22010</v>
      </c>
      <c r="O1803">
        <f>IF(OR(V3__67[[#This Row],[Estimated Value]]="",V3__67[[#This Row],[Estimated Value]]=0),"",(V3__67[[#This Row],[Sale Price]]-V3__67[[#This Row],[Estimated Value]])/V3__67[[#This Row],[Estimated Value]])</f>
        <v>-7.410524898151577E-2</v>
      </c>
      <c r="P1803" t="str">
        <f t="shared" si="28"/>
        <v>Below Estimate</v>
      </c>
    </row>
    <row r="1804" spans="1:16" x14ac:dyDescent="0.3">
      <c r="A1804" s="1">
        <v>41698</v>
      </c>
      <c r="B1804">
        <v>2014</v>
      </c>
      <c r="C1804" t="s">
        <v>12</v>
      </c>
      <c r="D1804">
        <v>104620</v>
      </c>
      <c r="E1804">
        <v>82300</v>
      </c>
      <c r="F1804" t="s">
        <v>13</v>
      </c>
      <c r="G1804" t="s">
        <v>14</v>
      </c>
      <c r="H1804">
        <v>3</v>
      </c>
      <c r="I1804">
        <v>2</v>
      </c>
      <c r="J1804">
        <v>1023</v>
      </c>
      <c r="K1804">
        <v>1.350819</v>
      </c>
      <c r="L1804" t="s">
        <v>22</v>
      </c>
      <c r="M1804">
        <f>V3__67[[#This Row],[Sale Price]]/V3__67[[#This Row],[carpet_area]]</f>
        <v>80.449657869012711</v>
      </c>
      <c r="N1804">
        <f>IF(OR(V3__67[[#This Row],[Estimated Value]]="",V3__67[[#This Row],[Estimated Value]]=0),"",V3__67[[#This Row],[Sale Price]]-V3__67[[#This Row],[Estimated Value]])</f>
        <v>-22320</v>
      </c>
      <c r="O1804">
        <f>IF(OR(V3__67[[#This Row],[Estimated Value]]="",V3__67[[#This Row],[Estimated Value]]=0),"",(V3__67[[#This Row],[Sale Price]]-V3__67[[#This Row],[Estimated Value]])/V3__67[[#This Row],[Estimated Value]])</f>
        <v>-0.21334352896195757</v>
      </c>
      <c r="P1804" t="str">
        <f t="shared" si="28"/>
        <v>Below Estimate</v>
      </c>
    </row>
    <row r="1805" spans="1:16" x14ac:dyDescent="0.3">
      <c r="A1805" s="1">
        <v>41699</v>
      </c>
      <c r="B1805">
        <v>2014</v>
      </c>
      <c r="C1805" t="s">
        <v>21</v>
      </c>
      <c r="D1805">
        <v>580860</v>
      </c>
      <c r="E1805">
        <v>458333</v>
      </c>
      <c r="F1805" t="s">
        <v>19</v>
      </c>
      <c r="G1805" t="s">
        <v>20</v>
      </c>
      <c r="H1805">
        <v>4</v>
      </c>
      <c r="I1805">
        <v>2</v>
      </c>
      <c r="J1805">
        <v>1361</v>
      </c>
      <c r="K1805">
        <v>1.350819</v>
      </c>
      <c r="L1805" t="s">
        <v>25</v>
      </c>
      <c r="M1805">
        <f>V3__67[[#This Row],[Sale Price]]/V3__67[[#This Row],[carpet_area]]</f>
        <v>336.76193975018367</v>
      </c>
      <c r="N1805">
        <f>IF(OR(V3__67[[#This Row],[Estimated Value]]="",V3__67[[#This Row],[Estimated Value]]=0),"",V3__67[[#This Row],[Sale Price]]-V3__67[[#This Row],[Estimated Value]])</f>
        <v>-122527</v>
      </c>
      <c r="O1805">
        <f>IF(OR(V3__67[[#This Row],[Estimated Value]]="",V3__67[[#This Row],[Estimated Value]]=0),"",(V3__67[[#This Row],[Sale Price]]-V3__67[[#This Row],[Estimated Value]])/V3__67[[#This Row],[Estimated Value]])</f>
        <v>-0.21094067417277829</v>
      </c>
      <c r="P1805" t="str">
        <f t="shared" si="28"/>
        <v>Below Estimate</v>
      </c>
    </row>
    <row r="1806" spans="1:16" x14ac:dyDescent="0.3">
      <c r="A1806" s="1">
        <v>41699</v>
      </c>
      <c r="B1806">
        <v>2014</v>
      </c>
      <c r="C1806" t="s">
        <v>26</v>
      </c>
      <c r="D1806">
        <v>178290</v>
      </c>
      <c r="E1806">
        <v>110000</v>
      </c>
      <c r="F1806" t="s">
        <v>13</v>
      </c>
      <c r="G1806" t="s">
        <v>14</v>
      </c>
      <c r="H1806">
        <v>3</v>
      </c>
      <c r="I1806">
        <v>1</v>
      </c>
      <c r="J1806">
        <v>916</v>
      </c>
      <c r="K1806">
        <v>1.350819</v>
      </c>
      <c r="L1806" t="s">
        <v>22</v>
      </c>
      <c r="M1806">
        <f>V3__67[[#This Row],[Sale Price]]/V3__67[[#This Row],[carpet_area]]</f>
        <v>120.08733624454149</v>
      </c>
      <c r="N1806">
        <f>IF(OR(V3__67[[#This Row],[Estimated Value]]="",V3__67[[#This Row],[Estimated Value]]=0),"",V3__67[[#This Row],[Sale Price]]-V3__67[[#This Row],[Estimated Value]])</f>
        <v>-68290</v>
      </c>
      <c r="O1806">
        <f>IF(OR(V3__67[[#This Row],[Estimated Value]]="",V3__67[[#This Row],[Estimated Value]]=0),"",(V3__67[[#This Row],[Sale Price]]-V3__67[[#This Row],[Estimated Value]])/V3__67[[#This Row],[Estimated Value]])</f>
        <v>-0.38302765157888835</v>
      </c>
      <c r="P1806" t="str">
        <f t="shared" si="28"/>
        <v>Below Estimate</v>
      </c>
    </row>
    <row r="1807" spans="1:16" x14ac:dyDescent="0.3">
      <c r="A1807" s="1">
        <v>41700</v>
      </c>
      <c r="B1807">
        <v>2014</v>
      </c>
      <c r="C1807" t="s">
        <v>26</v>
      </c>
      <c r="D1807">
        <v>319200</v>
      </c>
      <c r="E1807">
        <v>1250000</v>
      </c>
      <c r="F1807" t="s">
        <v>13</v>
      </c>
      <c r="G1807" t="s">
        <v>14</v>
      </c>
      <c r="H1807">
        <v>3</v>
      </c>
      <c r="I1807">
        <v>2</v>
      </c>
      <c r="J1807">
        <v>901</v>
      </c>
      <c r="K1807">
        <v>1.350819</v>
      </c>
      <c r="L1807" t="s">
        <v>25</v>
      </c>
      <c r="M1807">
        <f>V3__67[[#This Row],[Sale Price]]/V3__67[[#This Row],[carpet_area]]</f>
        <v>1387.3473917869035</v>
      </c>
      <c r="N1807">
        <f>IF(OR(V3__67[[#This Row],[Estimated Value]]="",V3__67[[#This Row],[Estimated Value]]=0),"",V3__67[[#This Row],[Sale Price]]-V3__67[[#This Row],[Estimated Value]])</f>
        <v>930800</v>
      </c>
      <c r="O1807">
        <f>IF(OR(V3__67[[#This Row],[Estimated Value]]="",V3__67[[#This Row],[Estimated Value]]=0),"",(V3__67[[#This Row],[Sale Price]]-V3__67[[#This Row],[Estimated Value]])/V3__67[[#This Row],[Estimated Value]])</f>
        <v>2.9160401002506267</v>
      </c>
      <c r="P1807" t="str">
        <f t="shared" si="28"/>
        <v>Above Estimate</v>
      </c>
    </row>
    <row r="1808" spans="1:16" x14ac:dyDescent="0.3">
      <c r="A1808" s="1">
        <v>41703</v>
      </c>
      <c r="B1808">
        <v>2014</v>
      </c>
      <c r="C1808" t="s">
        <v>30</v>
      </c>
      <c r="D1808">
        <v>329160</v>
      </c>
      <c r="E1808">
        <v>365000</v>
      </c>
      <c r="F1808" t="s">
        <v>13</v>
      </c>
      <c r="G1808" t="s">
        <v>14</v>
      </c>
      <c r="H1808">
        <v>3</v>
      </c>
      <c r="I1808">
        <v>3</v>
      </c>
      <c r="J1808">
        <v>1010</v>
      </c>
      <c r="K1808">
        <v>1.350819</v>
      </c>
      <c r="L1808" t="s">
        <v>25</v>
      </c>
      <c r="M1808">
        <f>V3__67[[#This Row],[Sale Price]]/V3__67[[#This Row],[carpet_area]]</f>
        <v>361.38613861386136</v>
      </c>
      <c r="N1808">
        <f>IF(OR(V3__67[[#This Row],[Estimated Value]]="",V3__67[[#This Row],[Estimated Value]]=0),"",V3__67[[#This Row],[Sale Price]]-V3__67[[#This Row],[Estimated Value]])</f>
        <v>35840</v>
      </c>
      <c r="O1808">
        <f>IF(OR(V3__67[[#This Row],[Estimated Value]]="",V3__67[[#This Row],[Estimated Value]]=0),"",(V3__67[[#This Row],[Sale Price]]-V3__67[[#This Row],[Estimated Value]])/V3__67[[#This Row],[Estimated Value]])</f>
        <v>0.10888321788795723</v>
      </c>
      <c r="P1808" t="str">
        <f t="shared" si="28"/>
        <v>Above Estimate</v>
      </c>
    </row>
    <row r="1809" spans="1:16" x14ac:dyDescent="0.3">
      <c r="A1809" s="1">
        <v>41703</v>
      </c>
      <c r="B1809">
        <v>2014</v>
      </c>
      <c r="C1809" t="s">
        <v>26</v>
      </c>
      <c r="D1809">
        <v>239190</v>
      </c>
      <c r="E1809">
        <v>322500</v>
      </c>
      <c r="F1809" t="s">
        <v>13</v>
      </c>
      <c r="G1809" t="s">
        <v>14</v>
      </c>
      <c r="H1809">
        <v>3</v>
      </c>
      <c r="I1809">
        <v>1</v>
      </c>
      <c r="J1809">
        <v>931</v>
      </c>
      <c r="K1809">
        <v>1.350819</v>
      </c>
      <c r="L1809" t="s">
        <v>25</v>
      </c>
      <c r="M1809">
        <f>V3__67[[#This Row],[Sale Price]]/V3__67[[#This Row],[carpet_area]]</f>
        <v>346.40171858216974</v>
      </c>
      <c r="N1809">
        <f>IF(OR(V3__67[[#This Row],[Estimated Value]]="",V3__67[[#This Row],[Estimated Value]]=0),"",V3__67[[#This Row],[Sale Price]]-V3__67[[#This Row],[Estimated Value]])</f>
        <v>83310</v>
      </c>
      <c r="O1809">
        <f>IF(OR(V3__67[[#This Row],[Estimated Value]]="",V3__67[[#This Row],[Estimated Value]]=0),"",(V3__67[[#This Row],[Sale Price]]-V3__67[[#This Row],[Estimated Value]])/V3__67[[#This Row],[Estimated Value]])</f>
        <v>0.34830051423554498</v>
      </c>
      <c r="P1809" t="str">
        <f t="shared" si="28"/>
        <v>Above Estimate</v>
      </c>
    </row>
    <row r="1810" spans="1:16" x14ac:dyDescent="0.3">
      <c r="A1810" s="1">
        <v>41703</v>
      </c>
      <c r="B1810">
        <v>2014</v>
      </c>
      <c r="C1810" t="s">
        <v>17</v>
      </c>
      <c r="D1810">
        <v>133220</v>
      </c>
      <c r="E1810">
        <v>110000</v>
      </c>
      <c r="F1810" t="s">
        <v>13</v>
      </c>
      <c r="G1810" t="s">
        <v>14</v>
      </c>
      <c r="H1810">
        <v>3</v>
      </c>
      <c r="I1810">
        <v>2</v>
      </c>
      <c r="J1810">
        <v>936</v>
      </c>
      <c r="K1810">
        <v>1.350819</v>
      </c>
      <c r="L1810" t="s">
        <v>16</v>
      </c>
      <c r="M1810">
        <f>V3__67[[#This Row],[Sale Price]]/V3__67[[#This Row],[carpet_area]]</f>
        <v>117.52136752136752</v>
      </c>
      <c r="N1810">
        <f>IF(OR(V3__67[[#This Row],[Estimated Value]]="",V3__67[[#This Row],[Estimated Value]]=0),"",V3__67[[#This Row],[Sale Price]]-V3__67[[#This Row],[Estimated Value]])</f>
        <v>-23220</v>
      </c>
      <c r="O1810">
        <f>IF(OR(V3__67[[#This Row],[Estimated Value]]="",V3__67[[#This Row],[Estimated Value]]=0),"",(V3__67[[#This Row],[Sale Price]]-V3__67[[#This Row],[Estimated Value]])/V3__67[[#This Row],[Estimated Value]])</f>
        <v>-0.17429815343041585</v>
      </c>
      <c r="P1810" t="str">
        <f t="shared" si="28"/>
        <v>Below Estimate</v>
      </c>
    </row>
    <row r="1811" spans="1:16" x14ac:dyDescent="0.3">
      <c r="A1811" s="1">
        <v>41706</v>
      </c>
      <c r="B1811">
        <v>2014</v>
      </c>
      <c r="C1811" t="s">
        <v>12</v>
      </c>
      <c r="D1811">
        <v>122070</v>
      </c>
      <c r="E1811">
        <v>50000</v>
      </c>
      <c r="F1811" t="s">
        <v>23</v>
      </c>
      <c r="G1811" t="s">
        <v>24</v>
      </c>
      <c r="H1811">
        <v>6</v>
      </c>
      <c r="I1811">
        <v>5</v>
      </c>
      <c r="J1811">
        <v>2082</v>
      </c>
      <c r="K1811">
        <v>1.350819</v>
      </c>
      <c r="L1811" t="s">
        <v>22</v>
      </c>
      <c r="M1811">
        <f>V3__67[[#This Row],[Sale Price]]/V3__67[[#This Row],[carpet_area]]</f>
        <v>24.015369836695484</v>
      </c>
      <c r="N1811">
        <f>IF(OR(V3__67[[#This Row],[Estimated Value]]="",V3__67[[#This Row],[Estimated Value]]=0),"",V3__67[[#This Row],[Sale Price]]-V3__67[[#This Row],[Estimated Value]])</f>
        <v>-72070</v>
      </c>
      <c r="O1811">
        <f>IF(OR(V3__67[[#This Row],[Estimated Value]]="",V3__67[[#This Row],[Estimated Value]]=0),"",(V3__67[[#This Row],[Sale Price]]-V3__67[[#This Row],[Estimated Value]])/V3__67[[#This Row],[Estimated Value]])</f>
        <v>-0.5903989514213156</v>
      </c>
      <c r="P1811" t="str">
        <f t="shared" si="28"/>
        <v>Below Estimate</v>
      </c>
    </row>
    <row r="1812" spans="1:16" x14ac:dyDescent="0.3">
      <c r="A1812" s="1">
        <v>41706</v>
      </c>
      <c r="B1812">
        <v>2014</v>
      </c>
      <c r="C1812" t="s">
        <v>18</v>
      </c>
      <c r="D1812">
        <v>234850</v>
      </c>
      <c r="E1812">
        <v>175000</v>
      </c>
      <c r="F1812" t="s">
        <v>13</v>
      </c>
      <c r="G1812" t="s">
        <v>14</v>
      </c>
      <c r="H1812">
        <v>3</v>
      </c>
      <c r="I1812">
        <v>1</v>
      </c>
      <c r="J1812">
        <v>1081</v>
      </c>
      <c r="K1812">
        <v>1.350819</v>
      </c>
      <c r="L1812" t="s">
        <v>15</v>
      </c>
      <c r="M1812">
        <f>V3__67[[#This Row],[Sale Price]]/V3__67[[#This Row],[carpet_area]]</f>
        <v>161.88714153561517</v>
      </c>
      <c r="N1812">
        <f>IF(OR(V3__67[[#This Row],[Estimated Value]]="",V3__67[[#This Row],[Estimated Value]]=0),"",V3__67[[#This Row],[Sale Price]]-V3__67[[#This Row],[Estimated Value]])</f>
        <v>-59850</v>
      </c>
      <c r="O1812">
        <f>IF(OR(V3__67[[#This Row],[Estimated Value]]="",V3__67[[#This Row],[Estimated Value]]=0),"",(V3__67[[#This Row],[Sale Price]]-V3__67[[#This Row],[Estimated Value]])/V3__67[[#This Row],[Estimated Value]])</f>
        <v>-0.2548435171385991</v>
      </c>
      <c r="P1812" t="str">
        <f t="shared" si="28"/>
        <v>Below Estimate</v>
      </c>
    </row>
    <row r="1813" spans="1:16" x14ac:dyDescent="0.3">
      <c r="A1813" s="1">
        <v>41710</v>
      </c>
      <c r="B1813">
        <v>2014</v>
      </c>
      <c r="C1813" t="s">
        <v>12</v>
      </c>
      <c r="D1813">
        <v>134160</v>
      </c>
      <c r="E1813">
        <v>75000</v>
      </c>
      <c r="F1813" t="s">
        <v>23</v>
      </c>
      <c r="G1813" t="s">
        <v>24</v>
      </c>
      <c r="H1813">
        <v>6</v>
      </c>
      <c r="I1813">
        <v>6</v>
      </c>
      <c r="J1813">
        <v>2098</v>
      </c>
      <c r="K1813">
        <v>1.350819</v>
      </c>
      <c r="L1813" t="s">
        <v>15</v>
      </c>
      <c r="M1813">
        <f>V3__67[[#This Row],[Sale Price]]/V3__67[[#This Row],[carpet_area]]</f>
        <v>35.748331744518588</v>
      </c>
      <c r="N1813">
        <f>IF(OR(V3__67[[#This Row],[Estimated Value]]="",V3__67[[#This Row],[Estimated Value]]=0),"",V3__67[[#This Row],[Sale Price]]-V3__67[[#This Row],[Estimated Value]])</f>
        <v>-59160</v>
      </c>
      <c r="O1813">
        <f>IF(OR(V3__67[[#This Row],[Estimated Value]]="",V3__67[[#This Row],[Estimated Value]]=0),"",(V3__67[[#This Row],[Sale Price]]-V3__67[[#This Row],[Estimated Value]])/V3__67[[#This Row],[Estimated Value]])</f>
        <v>-0.4409660107334526</v>
      </c>
      <c r="P1813" t="str">
        <f t="shared" si="28"/>
        <v>Below Estimate</v>
      </c>
    </row>
    <row r="1814" spans="1:16" x14ac:dyDescent="0.3">
      <c r="A1814" s="1">
        <v>41712</v>
      </c>
      <c r="B1814">
        <v>2014</v>
      </c>
      <c r="C1814" t="s">
        <v>18</v>
      </c>
      <c r="D1814">
        <v>441280</v>
      </c>
      <c r="E1814">
        <v>520000</v>
      </c>
      <c r="F1814" t="s">
        <v>13</v>
      </c>
      <c r="G1814" t="s">
        <v>14</v>
      </c>
      <c r="H1814">
        <v>3</v>
      </c>
      <c r="I1814">
        <v>3</v>
      </c>
      <c r="J1814">
        <v>966</v>
      </c>
      <c r="K1814">
        <v>1.350819</v>
      </c>
      <c r="L1814" t="s">
        <v>22</v>
      </c>
      <c r="M1814">
        <f>V3__67[[#This Row],[Sale Price]]/V3__67[[#This Row],[carpet_area]]</f>
        <v>538.30227743271223</v>
      </c>
      <c r="N1814">
        <f>IF(OR(V3__67[[#This Row],[Estimated Value]]="",V3__67[[#This Row],[Estimated Value]]=0),"",V3__67[[#This Row],[Sale Price]]-V3__67[[#This Row],[Estimated Value]])</f>
        <v>78720</v>
      </c>
      <c r="O1814">
        <f>IF(OR(V3__67[[#This Row],[Estimated Value]]="",V3__67[[#This Row],[Estimated Value]]=0),"",(V3__67[[#This Row],[Sale Price]]-V3__67[[#This Row],[Estimated Value]])/V3__67[[#This Row],[Estimated Value]])</f>
        <v>0.17839013778100071</v>
      </c>
      <c r="P1814" t="str">
        <f t="shared" si="28"/>
        <v>Above Estimate</v>
      </c>
    </row>
    <row r="1815" spans="1:16" x14ac:dyDescent="0.3">
      <c r="A1815" s="1">
        <v>41714</v>
      </c>
      <c r="B1815">
        <v>2014</v>
      </c>
      <c r="C1815" t="s">
        <v>12</v>
      </c>
      <c r="D1815">
        <v>139250</v>
      </c>
      <c r="E1815">
        <v>129500</v>
      </c>
      <c r="F1815" t="s">
        <v>13</v>
      </c>
      <c r="G1815" t="s">
        <v>14</v>
      </c>
      <c r="H1815">
        <v>3</v>
      </c>
      <c r="I1815">
        <v>3</v>
      </c>
      <c r="J1815">
        <v>999</v>
      </c>
      <c r="K1815">
        <v>1.350819</v>
      </c>
      <c r="L1815" t="s">
        <v>16</v>
      </c>
      <c r="M1815">
        <f>V3__67[[#This Row],[Sale Price]]/V3__67[[#This Row],[carpet_area]]</f>
        <v>129.62962962962962</v>
      </c>
      <c r="N1815">
        <f>IF(OR(V3__67[[#This Row],[Estimated Value]]="",V3__67[[#This Row],[Estimated Value]]=0),"",V3__67[[#This Row],[Sale Price]]-V3__67[[#This Row],[Estimated Value]])</f>
        <v>-9750</v>
      </c>
      <c r="O1815">
        <f>IF(OR(V3__67[[#This Row],[Estimated Value]]="",V3__67[[#This Row],[Estimated Value]]=0),"",(V3__67[[#This Row],[Sale Price]]-V3__67[[#This Row],[Estimated Value]])/V3__67[[#This Row],[Estimated Value]])</f>
        <v>-7.0017953321364457E-2</v>
      </c>
      <c r="P1815" t="str">
        <f t="shared" si="28"/>
        <v>Below Estimate</v>
      </c>
    </row>
    <row r="1816" spans="1:16" x14ac:dyDescent="0.3">
      <c r="A1816" s="1">
        <v>41714</v>
      </c>
      <c r="B1816">
        <v>2014</v>
      </c>
      <c r="C1816" t="s">
        <v>12</v>
      </c>
      <c r="D1816">
        <v>112850</v>
      </c>
      <c r="E1816">
        <v>42900</v>
      </c>
      <c r="F1816" t="s">
        <v>13</v>
      </c>
      <c r="G1816" t="s">
        <v>14</v>
      </c>
      <c r="H1816">
        <v>3</v>
      </c>
      <c r="I1816">
        <v>1</v>
      </c>
      <c r="J1816">
        <v>1000</v>
      </c>
      <c r="K1816">
        <v>1.350819</v>
      </c>
      <c r="L1816" t="s">
        <v>15</v>
      </c>
      <c r="M1816">
        <f>V3__67[[#This Row],[Sale Price]]/V3__67[[#This Row],[carpet_area]]</f>
        <v>42.9</v>
      </c>
      <c r="N1816">
        <f>IF(OR(V3__67[[#This Row],[Estimated Value]]="",V3__67[[#This Row],[Estimated Value]]=0),"",V3__67[[#This Row],[Sale Price]]-V3__67[[#This Row],[Estimated Value]])</f>
        <v>-69950</v>
      </c>
      <c r="O1816">
        <f>IF(OR(V3__67[[#This Row],[Estimated Value]]="",V3__67[[#This Row],[Estimated Value]]=0),"",(V3__67[[#This Row],[Sale Price]]-V3__67[[#This Row],[Estimated Value]])/V3__67[[#This Row],[Estimated Value]])</f>
        <v>-0.61984935755427562</v>
      </c>
      <c r="P1816" t="str">
        <f t="shared" si="28"/>
        <v>Below Estimate</v>
      </c>
    </row>
    <row r="1817" spans="1:16" x14ac:dyDescent="0.3">
      <c r="A1817" s="1">
        <v>41714</v>
      </c>
      <c r="B1817">
        <v>2014</v>
      </c>
      <c r="C1817" t="s">
        <v>30</v>
      </c>
      <c r="D1817">
        <v>1539350</v>
      </c>
      <c r="E1817">
        <v>1515000</v>
      </c>
      <c r="F1817" t="s">
        <v>13</v>
      </c>
      <c r="G1817" t="s">
        <v>14</v>
      </c>
      <c r="H1817">
        <v>3</v>
      </c>
      <c r="I1817">
        <v>3</v>
      </c>
      <c r="J1817">
        <v>1067</v>
      </c>
      <c r="K1817">
        <v>1.350819</v>
      </c>
      <c r="L1817" t="s">
        <v>25</v>
      </c>
      <c r="M1817">
        <f>V3__67[[#This Row],[Sale Price]]/V3__67[[#This Row],[carpet_area]]</f>
        <v>1419.8687910028116</v>
      </c>
      <c r="N1817">
        <f>IF(OR(V3__67[[#This Row],[Estimated Value]]="",V3__67[[#This Row],[Estimated Value]]=0),"",V3__67[[#This Row],[Sale Price]]-V3__67[[#This Row],[Estimated Value]])</f>
        <v>-24350</v>
      </c>
      <c r="O1817">
        <f>IF(OR(V3__67[[#This Row],[Estimated Value]]="",V3__67[[#This Row],[Estimated Value]]=0),"",(V3__67[[#This Row],[Sale Price]]-V3__67[[#This Row],[Estimated Value]])/V3__67[[#This Row],[Estimated Value]])</f>
        <v>-1.5818364894273556E-2</v>
      </c>
      <c r="P1817" t="str">
        <f t="shared" si="28"/>
        <v>Below Estimate</v>
      </c>
    </row>
    <row r="1818" spans="1:16" x14ac:dyDescent="0.3">
      <c r="A1818" s="1">
        <v>41717</v>
      </c>
      <c r="B1818">
        <v>2014</v>
      </c>
      <c r="C1818" t="s">
        <v>17</v>
      </c>
      <c r="D1818">
        <v>100480</v>
      </c>
      <c r="E1818">
        <v>90000</v>
      </c>
      <c r="F1818" t="s">
        <v>13</v>
      </c>
      <c r="G1818" t="s">
        <v>14</v>
      </c>
      <c r="H1818">
        <v>3</v>
      </c>
      <c r="I1818">
        <v>2</v>
      </c>
      <c r="J1818">
        <v>969</v>
      </c>
      <c r="K1818">
        <v>1.350819</v>
      </c>
      <c r="L1818" t="s">
        <v>25</v>
      </c>
      <c r="M1818">
        <f>V3__67[[#This Row],[Sale Price]]/V3__67[[#This Row],[carpet_area]]</f>
        <v>92.879256965944279</v>
      </c>
      <c r="N1818">
        <f>IF(OR(V3__67[[#This Row],[Estimated Value]]="",V3__67[[#This Row],[Estimated Value]]=0),"",V3__67[[#This Row],[Sale Price]]-V3__67[[#This Row],[Estimated Value]])</f>
        <v>-10480</v>
      </c>
      <c r="O1818">
        <f>IF(OR(V3__67[[#This Row],[Estimated Value]]="",V3__67[[#This Row],[Estimated Value]]=0),"",(V3__67[[#This Row],[Sale Price]]-V3__67[[#This Row],[Estimated Value]])/V3__67[[#This Row],[Estimated Value]])</f>
        <v>-0.10429936305732485</v>
      </c>
      <c r="P1818" t="str">
        <f t="shared" si="28"/>
        <v>Below Estimate</v>
      </c>
    </row>
    <row r="1819" spans="1:16" x14ac:dyDescent="0.3">
      <c r="A1819" s="1">
        <v>41717</v>
      </c>
      <c r="B1819">
        <v>2014</v>
      </c>
      <c r="C1819" t="s">
        <v>26</v>
      </c>
      <c r="D1819">
        <v>247100</v>
      </c>
      <c r="E1819">
        <v>275000</v>
      </c>
      <c r="F1819" t="s">
        <v>19</v>
      </c>
      <c r="G1819" t="s">
        <v>20</v>
      </c>
      <c r="H1819">
        <v>4</v>
      </c>
      <c r="I1819">
        <v>4</v>
      </c>
      <c r="J1819">
        <v>1261</v>
      </c>
      <c r="K1819">
        <v>1.350819</v>
      </c>
      <c r="L1819" t="s">
        <v>22</v>
      </c>
      <c r="M1819">
        <f>V3__67[[#This Row],[Sale Price]]/V3__67[[#This Row],[carpet_area]]</f>
        <v>218.08088818398096</v>
      </c>
      <c r="N1819">
        <f>IF(OR(V3__67[[#This Row],[Estimated Value]]="",V3__67[[#This Row],[Estimated Value]]=0),"",V3__67[[#This Row],[Sale Price]]-V3__67[[#This Row],[Estimated Value]])</f>
        <v>27900</v>
      </c>
      <c r="O1819">
        <f>IF(OR(V3__67[[#This Row],[Estimated Value]]="",V3__67[[#This Row],[Estimated Value]]=0),"",(V3__67[[#This Row],[Sale Price]]-V3__67[[#This Row],[Estimated Value]])/V3__67[[#This Row],[Estimated Value]])</f>
        <v>0.11290975313638203</v>
      </c>
      <c r="P1819" t="str">
        <f t="shared" si="28"/>
        <v>Above Estimate</v>
      </c>
    </row>
    <row r="1820" spans="1:16" x14ac:dyDescent="0.3">
      <c r="A1820" s="1">
        <v>41720</v>
      </c>
      <c r="B1820">
        <v>2014</v>
      </c>
      <c r="C1820" t="s">
        <v>12</v>
      </c>
      <c r="D1820">
        <v>64200</v>
      </c>
      <c r="E1820">
        <v>10000</v>
      </c>
      <c r="F1820" t="s">
        <v>23</v>
      </c>
      <c r="G1820" t="s">
        <v>24</v>
      </c>
      <c r="H1820">
        <v>6</v>
      </c>
      <c r="I1820">
        <v>6</v>
      </c>
      <c r="J1820">
        <v>1952</v>
      </c>
      <c r="K1820">
        <v>1.350819</v>
      </c>
      <c r="L1820" t="s">
        <v>25</v>
      </c>
      <c r="M1820">
        <f>V3__67[[#This Row],[Sale Price]]/V3__67[[#This Row],[carpet_area]]</f>
        <v>5.1229508196721314</v>
      </c>
      <c r="N1820">
        <f>IF(OR(V3__67[[#This Row],[Estimated Value]]="",V3__67[[#This Row],[Estimated Value]]=0),"",V3__67[[#This Row],[Sale Price]]-V3__67[[#This Row],[Estimated Value]])</f>
        <v>-54200</v>
      </c>
      <c r="O1820">
        <f>IF(OR(V3__67[[#This Row],[Estimated Value]]="",V3__67[[#This Row],[Estimated Value]]=0),"",(V3__67[[#This Row],[Sale Price]]-V3__67[[#This Row],[Estimated Value]])/V3__67[[#This Row],[Estimated Value]])</f>
        <v>-0.84423676012461057</v>
      </c>
      <c r="P1820" t="str">
        <f t="shared" si="28"/>
        <v>Below Estimate</v>
      </c>
    </row>
    <row r="1821" spans="1:16" x14ac:dyDescent="0.3">
      <c r="A1821" s="1">
        <v>41720</v>
      </c>
      <c r="B1821">
        <v>2014</v>
      </c>
      <c r="C1821" t="s">
        <v>21</v>
      </c>
      <c r="D1821">
        <v>1098090</v>
      </c>
      <c r="E1821">
        <v>1150000</v>
      </c>
      <c r="F1821" t="s">
        <v>13</v>
      </c>
      <c r="G1821" t="s">
        <v>14</v>
      </c>
      <c r="H1821">
        <v>3</v>
      </c>
      <c r="I1821">
        <v>1</v>
      </c>
      <c r="J1821">
        <v>1066</v>
      </c>
      <c r="K1821">
        <v>1.350819</v>
      </c>
      <c r="L1821" t="s">
        <v>15</v>
      </c>
      <c r="M1821">
        <f>V3__67[[#This Row],[Sale Price]]/V3__67[[#This Row],[carpet_area]]</f>
        <v>1078.7992495309568</v>
      </c>
      <c r="N1821">
        <f>IF(OR(V3__67[[#This Row],[Estimated Value]]="",V3__67[[#This Row],[Estimated Value]]=0),"",V3__67[[#This Row],[Sale Price]]-V3__67[[#This Row],[Estimated Value]])</f>
        <v>51910</v>
      </c>
      <c r="O1821">
        <f>IF(OR(V3__67[[#This Row],[Estimated Value]]="",V3__67[[#This Row],[Estimated Value]]=0),"",(V3__67[[#This Row],[Sale Price]]-V3__67[[#This Row],[Estimated Value]])/V3__67[[#This Row],[Estimated Value]])</f>
        <v>4.7272992195539529E-2</v>
      </c>
      <c r="P1821" t="str">
        <f t="shared" si="28"/>
        <v>Above Estimate</v>
      </c>
    </row>
    <row r="1822" spans="1:16" x14ac:dyDescent="0.3">
      <c r="A1822" s="1">
        <v>41721</v>
      </c>
      <c r="B1822">
        <v>2014</v>
      </c>
      <c r="C1822" t="s">
        <v>12</v>
      </c>
      <c r="D1822">
        <v>81280</v>
      </c>
      <c r="E1822">
        <v>16163</v>
      </c>
      <c r="F1822" t="s">
        <v>13</v>
      </c>
      <c r="G1822" t="s">
        <v>14</v>
      </c>
      <c r="H1822">
        <v>3</v>
      </c>
      <c r="I1822">
        <v>2</v>
      </c>
      <c r="J1822">
        <v>1093</v>
      </c>
      <c r="K1822">
        <v>1.350819</v>
      </c>
      <c r="L1822" t="s">
        <v>22</v>
      </c>
      <c r="M1822">
        <f>V3__67[[#This Row],[Sale Price]]/V3__67[[#This Row],[carpet_area]]</f>
        <v>14.787740164684354</v>
      </c>
      <c r="N1822">
        <f>IF(OR(V3__67[[#This Row],[Estimated Value]]="",V3__67[[#This Row],[Estimated Value]]=0),"",V3__67[[#This Row],[Sale Price]]-V3__67[[#This Row],[Estimated Value]])</f>
        <v>-65117</v>
      </c>
      <c r="O1822">
        <f>IF(OR(V3__67[[#This Row],[Estimated Value]]="",V3__67[[#This Row],[Estimated Value]]=0),"",(V3__67[[#This Row],[Sale Price]]-V3__67[[#This Row],[Estimated Value]])/V3__67[[#This Row],[Estimated Value]])</f>
        <v>-0.80114419291338579</v>
      </c>
      <c r="P1822" t="str">
        <f t="shared" si="28"/>
        <v>Below Estimate</v>
      </c>
    </row>
    <row r="1823" spans="1:16" x14ac:dyDescent="0.3">
      <c r="A1823" s="1">
        <v>41721</v>
      </c>
      <c r="B1823">
        <v>2014</v>
      </c>
      <c r="C1823" t="s">
        <v>12</v>
      </c>
      <c r="D1823">
        <v>146190</v>
      </c>
      <c r="E1823">
        <v>149000</v>
      </c>
      <c r="F1823" t="s">
        <v>13</v>
      </c>
      <c r="G1823" t="s">
        <v>14</v>
      </c>
      <c r="H1823">
        <v>3</v>
      </c>
      <c r="I1823">
        <v>2</v>
      </c>
      <c r="J1823">
        <v>973</v>
      </c>
      <c r="K1823">
        <v>1.350819</v>
      </c>
      <c r="L1823" t="s">
        <v>22</v>
      </c>
      <c r="M1823">
        <f>V3__67[[#This Row],[Sale Price]]/V3__67[[#This Row],[carpet_area]]</f>
        <v>153.13463514902364</v>
      </c>
      <c r="N1823">
        <f>IF(OR(V3__67[[#This Row],[Estimated Value]]="",V3__67[[#This Row],[Estimated Value]]=0),"",V3__67[[#This Row],[Sale Price]]-V3__67[[#This Row],[Estimated Value]])</f>
        <v>2810</v>
      </c>
      <c r="O1823">
        <f>IF(OR(V3__67[[#This Row],[Estimated Value]]="",V3__67[[#This Row],[Estimated Value]]=0),"",(V3__67[[#This Row],[Sale Price]]-V3__67[[#This Row],[Estimated Value]])/V3__67[[#This Row],[Estimated Value]])</f>
        <v>1.922156098228333E-2</v>
      </c>
      <c r="P1823" t="str">
        <f t="shared" si="28"/>
        <v>Above Estimate</v>
      </c>
    </row>
    <row r="1824" spans="1:16" x14ac:dyDescent="0.3">
      <c r="A1824" s="1">
        <v>41721</v>
      </c>
      <c r="B1824">
        <v>2014</v>
      </c>
      <c r="C1824" t="s">
        <v>21</v>
      </c>
      <c r="D1824">
        <v>393120</v>
      </c>
      <c r="E1824">
        <v>450000</v>
      </c>
      <c r="F1824" t="s">
        <v>13</v>
      </c>
      <c r="G1824" t="s">
        <v>14</v>
      </c>
      <c r="H1824">
        <v>3</v>
      </c>
      <c r="I1824">
        <v>3</v>
      </c>
      <c r="J1824">
        <v>968</v>
      </c>
      <c r="K1824">
        <v>1.350819</v>
      </c>
      <c r="L1824" t="s">
        <v>22</v>
      </c>
      <c r="M1824">
        <f>V3__67[[#This Row],[Sale Price]]/V3__67[[#This Row],[carpet_area]]</f>
        <v>464.87603305785126</v>
      </c>
      <c r="N1824">
        <f>IF(OR(V3__67[[#This Row],[Estimated Value]]="",V3__67[[#This Row],[Estimated Value]]=0),"",V3__67[[#This Row],[Sale Price]]-V3__67[[#This Row],[Estimated Value]])</f>
        <v>56880</v>
      </c>
      <c r="O1824">
        <f>IF(OR(V3__67[[#This Row],[Estimated Value]]="",V3__67[[#This Row],[Estimated Value]]=0),"",(V3__67[[#This Row],[Sale Price]]-V3__67[[#This Row],[Estimated Value]])/V3__67[[#This Row],[Estimated Value]])</f>
        <v>0.1446886446886447</v>
      </c>
      <c r="P1824" t="str">
        <f t="shared" si="28"/>
        <v>Above Estimate</v>
      </c>
    </row>
    <row r="1825" spans="1:16" x14ac:dyDescent="0.3">
      <c r="A1825" s="1">
        <v>41727</v>
      </c>
      <c r="B1825">
        <v>2014</v>
      </c>
      <c r="C1825" t="s">
        <v>21</v>
      </c>
      <c r="D1825">
        <v>402920</v>
      </c>
      <c r="E1825">
        <v>539185</v>
      </c>
      <c r="F1825" t="s">
        <v>13</v>
      </c>
      <c r="G1825" t="s">
        <v>14</v>
      </c>
      <c r="H1825">
        <v>3</v>
      </c>
      <c r="I1825">
        <v>1</v>
      </c>
      <c r="J1825">
        <v>1052</v>
      </c>
      <c r="K1825">
        <v>1.350819</v>
      </c>
      <c r="L1825" t="s">
        <v>15</v>
      </c>
      <c r="M1825">
        <f>V3__67[[#This Row],[Sale Price]]/V3__67[[#This Row],[carpet_area]]</f>
        <v>512.53326996197723</v>
      </c>
      <c r="N1825">
        <f>IF(OR(V3__67[[#This Row],[Estimated Value]]="",V3__67[[#This Row],[Estimated Value]]=0),"",V3__67[[#This Row],[Sale Price]]-V3__67[[#This Row],[Estimated Value]])</f>
        <v>136265</v>
      </c>
      <c r="O1825">
        <f>IF(OR(V3__67[[#This Row],[Estimated Value]]="",V3__67[[#This Row],[Estimated Value]]=0),"",(V3__67[[#This Row],[Sale Price]]-V3__67[[#This Row],[Estimated Value]])/V3__67[[#This Row],[Estimated Value]])</f>
        <v>0.33819368609153183</v>
      </c>
      <c r="P1825" t="str">
        <f t="shared" si="28"/>
        <v>Above Estimate</v>
      </c>
    </row>
    <row r="1826" spans="1:16" x14ac:dyDescent="0.3">
      <c r="A1826" s="1">
        <v>41728</v>
      </c>
      <c r="B1826">
        <v>2014</v>
      </c>
      <c r="C1826" t="s">
        <v>26</v>
      </c>
      <c r="D1826">
        <v>812560</v>
      </c>
      <c r="E1826">
        <v>1250000</v>
      </c>
      <c r="F1826" t="s">
        <v>13</v>
      </c>
      <c r="G1826" t="s">
        <v>14</v>
      </c>
      <c r="H1826">
        <v>3</v>
      </c>
      <c r="I1826">
        <v>2</v>
      </c>
      <c r="J1826">
        <v>939</v>
      </c>
      <c r="K1826">
        <v>1.350819</v>
      </c>
      <c r="L1826" t="s">
        <v>22</v>
      </c>
      <c r="M1826">
        <f>V3__67[[#This Row],[Sale Price]]/V3__67[[#This Row],[carpet_area]]</f>
        <v>1331.2034078807242</v>
      </c>
      <c r="N1826">
        <f>IF(OR(V3__67[[#This Row],[Estimated Value]]="",V3__67[[#This Row],[Estimated Value]]=0),"",V3__67[[#This Row],[Sale Price]]-V3__67[[#This Row],[Estimated Value]])</f>
        <v>437440</v>
      </c>
      <c r="O1826">
        <f>IF(OR(V3__67[[#This Row],[Estimated Value]]="",V3__67[[#This Row],[Estimated Value]]=0),"",(V3__67[[#This Row],[Sale Price]]-V3__67[[#This Row],[Estimated Value]])/V3__67[[#This Row],[Estimated Value]])</f>
        <v>0.53834793738308551</v>
      </c>
      <c r="P1826" t="str">
        <f t="shared" si="28"/>
        <v>Above Estimate</v>
      </c>
    </row>
    <row r="1827" spans="1:16" x14ac:dyDescent="0.3">
      <c r="A1827" s="1">
        <v>41728</v>
      </c>
      <c r="B1827">
        <v>2014</v>
      </c>
      <c r="C1827" t="s">
        <v>18</v>
      </c>
      <c r="D1827">
        <v>716590</v>
      </c>
      <c r="E1827">
        <v>1020000</v>
      </c>
      <c r="F1827" t="s">
        <v>13</v>
      </c>
      <c r="G1827" t="s">
        <v>14</v>
      </c>
      <c r="H1827">
        <v>3</v>
      </c>
      <c r="I1827">
        <v>3</v>
      </c>
      <c r="J1827">
        <v>1001</v>
      </c>
      <c r="K1827">
        <v>1.350819</v>
      </c>
      <c r="L1827" t="s">
        <v>25</v>
      </c>
      <c r="M1827">
        <f>V3__67[[#This Row],[Sale Price]]/V3__67[[#This Row],[carpet_area]]</f>
        <v>1018.981018981019</v>
      </c>
      <c r="N1827">
        <f>IF(OR(V3__67[[#This Row],[Estimated Value]]="",V3__67[[#This Row],[Estimated Value]]=0),"",V3__67[[#This Row],[Sale Price]]-V3__67[[#This Row],[Estimated Value]])</f>
        <v>303410</v>
      </c>
      <c r="O1827">
        <f>IF(OR(V3__67[[#This Row],[Estimated Value]]="",V3__67[[#This Row],[Estimated Value]]=0),"",(V3__67[[#This Row],[Sale Price]]-V3__67[[#This Row],[Estimated Value]])/V3__67[[#This Row],[Estimated Value]])</f>
        <v>0.42340808551612497</v>
      </c>
      <c r="P1827" t="str">
        <f t="shared" si="28"/>
        <v>Above Estimate</v>
      </c>
    </row>
    <row r="1828" spans="1:16" x14ac:dyDescent="0.3">
      <c r="A1828" s="1">
        <v>41728</v>
      </c>
      <c r="B1828">
        <v>2014</v>
      </c>
      <c r="C1828" t="s">
        <v>26</v>
      </c>
      <c r="D1828">
        <v>336910</v>
      </c>
      <c r="E1828">
        <v>338000</v>
      </c>
      <c r="F1828" t="s">
        <v>13</v>
      </c>
      <c r="G1828" t="s">
        <v>14</v>
      </c>
      <c r="H1828">
        <v>3</v>
      </c>
      <c r="I1828">
        <v>2</v>
      </c>
      <c r="J1828">
        <v>986</v>
      </c>
      <c r="K1828">
        <v>1.350819</v>
      </c>
      <c r="L1828" t="s">
        <v>25</v>
      </c>
      <c r="M1828">
        <f>V3__67[[#This Row],[Sale Price]]/V3__67[[#This Row],[carpet_area]]</f>
        <v>342.79918864097363</v>
      </c>
      <c r="N1828">
        <f>IF(OR(V3__67[[#This Row],[Estimated Value]]="",V3__67[[#This Row],[Estimated Value]]=0),"",V3__67[[#This Row],[Sale Price]]-V3__67[[#This Row],[Estimated Value]])</f>
        <v>1090</v>
      </c>
      <c r="O1828">
        <f>IF(OR(V3__67[[#This Row],[Estimated Value]]="",V3__67[[#This Row],[Estimated Value]]=0),"",(V3__67[[#This Row],[Sale Price]]-V3__67[[#This Row],[Estimated Value]])/V3__67[[#This Row],[Estimated Value]])</f>
        <v>3.2352853877890236E-3</v>
      </c>
      <c r="P1828" t="str">
        <f t="shared" si="28"/>
        <v>Above Estimate</v>
      </c>
    </row>
    <row r="1829" spans="1:16" x14ac:dyDescent="0.3">
      <c r="A1829" s="1">
        <v>41731</v>
      </c>
      <c r="B1829">
        <v>2014</v>
      </c>
      <c r="C1829" t="s">
        <v>18</v>
      </c>
      <c r="D1829">
        <v>570710</v>
      </c>
      <c r="E1829">
        <v>579500</v>
      </c>
      <c r="F1829" t="s">
        <v>13</v>
      </c>
      <c r="G1829" t="s">
        <v>14</v>
      </c>
      <c r="H1829">
        <v>3</v>
      </c>
      <c r="I1829">
        <v>1</v>
      </c>
      <c r="J1829">
        <v>966</v>
      </c>
      <c r="K1829">
        <v>1.350819</v>
      </c>
      <c r="L1829" t="s">
        <v>15</v>
      </c>
      <c r="M1829">
        <f>V3__67[[#This Row],[Sale Price]]/V3__67[[#This Row],[carpet_area]]</f>
        <v>599.89648033126298</v>
      </c>
      <c r="N1829">
        <f>IF(OR(V3__67[[#This Row],[Estimated Value]]="",V3__67[[#This Row],[Estimated Value]]=0),"",V3__67[[#This Row],[Sale Price]]-V3__67[[#This Row],[Estimated Value]])</f>
        <v>8790</v>
      </c>
      <c r="O1829">
        <f>IF(OR(V3__67[[#This Row],[Estimated Value]]="",V3__67[[#This Row],[Estimated Value]]=0),"",(V3__67[[#This Row],[Sale Price]]-V3__67[[#This Row],[Estimated Value]])/V3__67[[#This Row],[Estimated Value]])</f>
        <v>1.5401867848819891E-2</v>
      </c>
      <c r="P1829" t="str">
        <f t="shared" si="28"/>
        <v>Above Estimate</v>
      </c>
    </row>
    <row r="1830" spans="1:16" x14ac:dyDescent="0.3">
      <c r="A1830" s="1">
        <v>41731</v>
      </c>
      <c r="B1830">
        <v>2014</v>
      </c>
      <c r="C1830" t="s">
        <v>26</v>
      </c>
      <c r="D1830">
        <v>260610</v>
      </c>
      <c r="E1830">
        <v>291300</v>
      </c>
      <c r="F1830" t="s">
        <v>13</v>
      </c>
      <c r="G1830" t="s">
        <v>14</v>
      </c>
      <c r="H1830">
        <v>3</v>
      </c>
      <c r="I1830">
        <v>2</v>
      </c>
      <c r="J1830">
        <v>910</v>
      </c>
      <c r="K1830">
        <v>1.350819</v>
      </c>
      <c r="L1830" t="s">
        <v>16</v>
      </c>
      <c r="M1830">
        <f>V3__67[[#This Row],[Sale Price]]/V3__67[[#This Row],[carpet_area]]</f>
        <v>320.1098901098901</v>
      </c>
      <c r="N1830">
        <f>IF(OR(V3__67[[#This Row],[Estimated Value]]="",V3__67[[#This Row],[Estimated Value]]=0),"",V3__67[[#This Row],[Sale Price]]-V3__67[[#This Row],[Estimated Value]])</f>
        <v>30690</v>
      </c>
      <c r="O1830">
        <f>IF(OR(V3__67[[#This Row],[Estimated Value]]="",V3__67[[#This Row],[Estimated Value]]=0),"",(V3__67[[#This Row],[Sale Price]]-V3__67[[#This Row],[Estimated Value]])/V3__67[[#This Row],[Estimated Value]])</f>
        <v>0.11776217336249568</v>
      </c>
      <c r="P1830" t="str">
        <f t="shared" si="28"/>
        <v>Above Estimate</v>
      </c>
    </row>
    <row r="1831" spans="1:16" x14ac:dyDescent="0.3">
      <c r="A1831" s="1">
        <v>41734</v>
      </c>
      <c r="B1831">
        <v>2014</v>
      </c>
      <c r="C1831" t="s">
        <v>21</v>
      </c>
      <c r="D1831">
        <v>480900</v>
      </c>
      <c r="E1831">
        <v>510000</v>
      </c>
      <c r="F1831" t="s">
        <v>19</v>
      </c>
      <c r="G1831" t="s">
        <v>20</v>
      </c>
      <c r="H1831">
        <v>4</v>
      </c>
      <c r="I1831">
        <v>2</v>
      </c>
      <c r="J1831">
        <v>1460</v>
      </c>
      <c r="K1831">
        <v>1.350819</v>
      </c>
      <c r="L1831" t="s">
        <v>25</v>
      </c>
      <c r="M1831">
        <f>V3__67[[#This Row],[Sale Price]]/V3__67[[#This Row],[carpet_area]]</f>
        <v>349.3150684931507</v>
      </c>
      <c r="N1831">
        <f>IF(OR(V3__67[[#This Row],[Estimated Value]]="",V3__67[[#This Row],[Estimated Value]]=0),"",V3__67[[#This Row],[Sale Price]]-V3__67[[#This Row],[Estimated Value]])</f>
        <v>29100</v>
      </c>
      <c r="O1831">
        <f>IF(OR(V3__67[[#This Row],[Estimated Value]]="",V3__67[[#This Row],[Estimated Value]]=0),"",(V3__67[[#This Row],[Sale Price]]-V3__67[[#This Row],[Estimated Value]])/V3__67[[#This Row],[Estimated Value]])</f>
        <v>6.0511540860885837E-2</v>
      </c>
      <c r="P1831" t="str">
        <f t="shared" si="28"/>
        <v>Above Estimate</v>
      </c>
    </row>
    <row r="1832" spans="1:16" x14ac:dyDescent="0.3">
      <c r="A1832" s="1">
        <v>41739</v>
      </c>
      <c r="B1832">
        <v>2014</v>
      </c>
      <c r="C1832" t="s">
        <v>12</v>
      </c>
      <c r="D1832">
        <v>155620</v>
      </c>
      <c r="E1832">
        <v>140000</v>
      </c>
      <c r="F1832" t="s">
        <v>13</v>
      </c>
      <c r="G1832" t="s">
        <v>14</v>
      </c>
      <c r="H1832">
        <v>3</v>
      </c>
      <c r="I1832">
        <v>2</v>
      </c>
      <c r="J1832">
        <v>966</v>
      </c>
      <c r="K1832">
        <v>1.350819</v>
      </c>
      <c r="L1832" t="s">
        <v>15</v>
      </c>
      <c r="M1832">
        <f>V3__67[[#This Row],[Sale Price]]/V3__67[[#This Row],[carpet_area]]</f>
        <v>144.92753623188406</v>
      </c>
      <c r="N1832">
        <f>IF(OR(V3__67[[#This Row],[Estimated Value]]="",V3__67[[#This Row],[Estimated Value]]=0),"",V3__67[[#This Row],[Sale Price]]-V3__67[[#This Row],[Estimated Value]])</f>
        <v>-15620</v>
      </c>
      <c r="O1832">
        <f>IF(OR(V3__67[[#This Row],[Estimated Value]]="",V3__67[[#This Row],[Estimated Value]]=0),"",(V3__67[[#This Row],[Sale Price]]-V3__67[[#This Row],[Estimated Value]])/V3__67[[#This Row],[Estimated Value]])</f>
        <v>-0.10037270273743734</v>
      </c>
      <c r="P1832" t="str">
        <f t="shared" si="28"/>
        <v>Below Estimate</v>
      </c>
    </row>
    <row r="1833" spans="1:16" x14ac:dyDescent="0.3">
      <c r="A1833" s="1">
        <v>41739</v>
      </c>
      <c r="B1833">
        <v>2014</v>
      </c>
      <c r="C1833" t="s">
        <v>26</v>
      </c>
      <c r="D1833">
        <v>409360</v>
      </c>
      <c r="E1833">
        <v>537000</v>
      </c>
      <c r="F1833" t="s">
        <v>13</v>
      </c>
      <c r="G1833" t="s">
        <v>14</v>
      </c>
      <c r="H1833">
        <v>3</v>
      </c>
      <c r="I1833">
        <v>1</v>
      </c>
      <c r="J1833">
        <v>1093</v>
      </c>
      <c r="K1833">
        <v>1.350819</v>
      </c>
      <c r="L1833" t="s">
        <v>22</v>
      </c>
      <c r="M1833">
        <f>V3__67[[#This Row],[Sale Price]]/V3__67[[#This Row],[carpet_area]]</f>
        <v>491.30832570905761</v>
      </c>
      <c r="N1833">
        <f>IF(OR(V3__67[[#This Row],[Estimated Value]]="",V3__67[[#This Row],[Estimated Value]]=0),"",V3__67[[#This Row],[Sale Price]]-V3__67[[#This Row],[Estimated Value]])</f>
        <v>127640</v>
      </c>
      <c r="O1833">
        <f>IF(OR(V3__67[[#This Row],[Estimated Value]]="",V3__67[[#This Row],[Estimated Value]]=0),"",(V3__67[[#This Row],[Sale Price]]-V3__67[[#This Row],[Estimated Value]])/V3__67[[#This Row],[Estimated Value]])</f>
        <v>0.31180379128395547</v>
      </c>
      <c r="P1833" t="str">
        <f t="shared" si="28"/>
        <v>Above Estimate</v>
      </c>
    </row>
    <row r="1834" spans="1:16" x14ac:dyDescent="0.3">
      <c r="A1834" s="1">
        <v>41739</v>
      </c>
      <c r="B1834">
        <v>2014</v>
      </c>
      <c r="C1834" t="s">
        <v>12</v>
      </c>
      <c r="D1834">
        <v>138250</v>
      </c>
      <c r="E1834">
        <v>36500</v>
      </c>
      <c r="F1834" t="s">
        <v>23</v>
      </c>
      <c r="G1834" t="s">
        <v>24</v>
      </c>
      <c r="H1834">
        <v>6</v>
      </c>
      <c r="I1834">
        <v>5</v>
      </c>
      <c r="J1834">
        <v>1864</v>
      </c>
      <c r="K1834">
        <v>1.350819</v>
      </c>
      <c r="L1834" t="s">
        <v>16</v>
      </c>
      <c r="M1834">
        <f>V3__67[[#This Row],[Sale Price]]/V3__67[[#This Row],[carpet_area]]</f>
        <v>19.581545064377682</v>
      </c>
      <c r="N1834">
        <f>IF(OR(V3__67[[#This Row],[Estimated Value]]="",V3__67[[#This Row],[Estimated Value]]=0),"",V3__67[[#This Row],[Sale Price]]-V3__67[[#This Row],[Estimated Value]])</f>
        <v>-101750</v>
      </c>
      <c r="O1834">
        <f>IF(OR(V3__67[[#This Row],[Estimated Value]]="",V3__67[[#This Row],[Estimated Value]]=0),"",(V3__67[[#This Row],[Sale Price]]-V3__67[[#This Row],[Estimated Value]])/V3__67[[#This Row],[Estimated Value]])</f>
        <v>-0.73598553345388784</v>
      </c>
      <c r="P1834" t="str">
        <f t="shared" si="28"/>
        <v>Below Estimate</v>
      </c>
    </row>
    <row r="1835" spans="1:16" x14ac:dyDescent="0.3">
      <c r="A1835" s="1">
        <v>41739</v>
      </c>
      <c r="B1835">
        <v>2014</v>
      </c>
      <c r="C1835" t="s">
        <v>26</v>
      </c>
      <c r="D1835">
        <v>335930</v>
      </c>
      <c r="E1835">
        <v>675000</v>
      </c>
      <c r="F1835" t="s">
        <v>13</v>
      </c>
      <c r="G1835" t="s">
        <v>14</v>
      </c>
      <c r="H1835">
        <v>3</v>
      </c>
      <c r="I1835">
        <v>2</v>
      </c>
      <c r="J1835">
        <v>1087</v>
      </c>
      <c r="K1835">
        <v>1.350819</v>
      </c>
      <c r="L1835" t="s">
        <v>16</v>
      </c>
      <c r="M1835">
        <f>V3__67[[#This Row],[Sale Price]]/V3__67[[#This Row],[carpet_area]]</f>
        <v>620.97516099356028</v>
      </c>
      <c r="N1835">
        <f>IF(OR(V3__67[[#This Row],[Estimated Value]]="",V3__67[[#This Row],[Estimated Value]]=0),"",V3__67[[#This Row],[Sale Price]]-V3__67[[#This Row],[Estimated Value]])</f>
        <v>339070</v>
      </c>
      <c r="O1835">
        <f>IF(OR(V3__67[[#This Row],[Estimated Value]]="",V3__67[[#This Row],[Estimated Value]]=0),"",(V3__67[[#This Row],[Sale Price]]-V3__67[[#This Row],[Estimated Value]])/V3__67[[#This Row],[Estimated Value]])</f>
        <v>1.0093471854255351</v>
      </c>
      <c r="P1835" t="str">
        <f t="shared" si="28"/>
        <v>Above Estimate</v>
      </c>
    </row>
    <row r="1836" spans="1:16" x14ac:dyDescent="0.3">
      <c r="A1836" s="1">
        <v>41740</v>
      </c>
      <c r="B1836">
        <v>2014</v>
      </c>
      <c r="C1836" t="s">
        <v>21</v>
      </c>
      <c r="D1836">
        <v>1124620</v>
      </c>
      <c r="E1836">
        <v>2025000</v>
      </c>
      <c r="F1836" t="s">
        <v>13</v>
      </c>
      <c r="G1836" t="s">
        <v>14</v>
      </c>
      <c r="H1836">
        <v>3</v>
      </c>
      <c r="I1836">
        <v>1</v>
      </c>
      <c r="J1836">
        <v>900</v>
      </c>
      <c r="K1836">
        <v>1.350819</v>
      </c>
      <c r="L1836" t="s">
        <v>16</v>
      </c>
      <c r="M1836">
        <f>V3__67[[#This Row],[Sale Price]]/V3__67[[#This Row],[carpet_area]]</f>
        <v>2250</v>
      </c>
      <c r="N1836">
        <f>IF(OR(V3__67[[#This Row],[Estimated Value]]="",V3__67[[#This Row],[Estimated Value]]=0),"",V3__67[[#This Row],[Sale Price]]-V3__67[[#This Row],[Estimated Value]])</f>
        <v>900380</v>
      </c>
      <c r="O1836">
        <f>IF(OR(V3__67[[#This Row],[Estimated Value]]="",V3__67[[#This Row],[Estimated Value]]=0),"",(V3__67[[#This Row],[Sale Price]]-V3__67[[#This Row],[Estimated Value]])/V3__67[[#This Row],[Estimated Value]])</f>
        <v>0.80060820543828137</v>
      </c>
      <c r="P1836" t="str">
        <f t="shared" si="28"/>
        <v>Above Estimate</v>
      </c>
    </row>
    <row r="1837" spans="1:16" x14ac:dyDescent="0.3">
      <c r="A1837" s="1">
        <v>41740</v>
      </c>
      <c r="B1837">
        <v>2014</v>
      </c>
      <c r="C1837" t="s">
        <v>18</v>
      </c>
      <c r="D1837">
        <v>208530</v>
      </c>
      <c r="E1837">
        <v>150150</v>
      </c>
      <c r="F1837" t="s">
        <v>13</v>
      </c>
      <c r="G1837" t="s">
        <v>14</v>
      </c>
      <c r="H1837">
        <v>3</v>
      </c>
      <c r="I1837">
        <v>3</v>
      </c>
      <c r="J1837">
        <v>1065</v>
      </c>
      <c r="K1837">
        <v>1.350819</v>
      </c>
      <c r="L1837" t="s">
        <v>15</v>
      </c>
      <c r="M1837">
        <f>V3__67[[#This Row],[Sale Price]]/V3__67[[#This Row],[carpet_area]]</f>
        <v>140.98591549295776</v>
      </c>
      <c r="N1837">
        <f>IF(OR(V3__67[[#This Row],[Estimated Value]]="",V3__67[[#This Row],[Estimated Value]]=0),"",V3__67[[#This Row],[Sale Price]]-V3__67[[#This Row],[Estimated Value]])</f>
        <v>-58380</v>
      </c>
      <c r="O1837">
        <f>IF(OR(V3__67[[#This Row],[Estimated Value]]="",V3__67[[#This Row],[Estimated Value]]=0),"",(V3__67[[#This Row],[Sale Price]]-V3__67[[#This Row],[Estimated Value]])/V3__67[[#This Row],[Estimated Value]])</f>
        <v>-0.2799597180261833</v>
      </c>
      <c r="P1837" t="str">
        <f t="shared" si="28"/>
        <v>Below Estimate</v>
      </c>
    </row>
    <row r="1838" spans="1:16" x14ac:dyDescent="0.3">
      <c r="A1838" s="1">
        <v>41741</v>
      </c>
      <c r="B1838">
        <v>2014</v>
      </c>
      <c r="C1838" t="s">
        <v>17</v>
      </c>
      <c r="D1838">
        <v>135240</v>
      </c>
      <c r="E1838">
        <v>90000</v>
      </c>
      <c r="F1838" t="s">
        <v>13</v>
      </c>
      <c r="G1838" t="s">
        <v>14</v>
      </c>
      <c r="H1838">
        <v>3</v>
      </c>
      <c r="I1838">
        <v>1</v>
      </c>
      <c r="J1838">
        <v>1092</v>
      </c>
      <c r="K1838">
        <v>1.350819</v>
      </c>
      <c r="L1838" t="s">
        <v>15</v>
      </c>
      <c r="M1838">
        <f>V3__67[[#This Row],[Sale Price]]/V3__67[[#This Row],[carpet_area]]</f>
        <v>82.417582417582423</v>
      </c>
      <c r="N1838">
        <f>IF(OR(V3__67[[#This Row],[Estimated Value]]="",V3__67[[#This Row],[Estimated Value]]=0),"",V3__67[[#This Row],[Sale Price]]-V3__67[[#This Row],[Estimated Value]])</f>
        <v>-45240</v>
      </c>
      <c r="O1838">
        <f>IF(OR(V3__67[[#This Row],[Estimated Value]]="",V3__67[[#This Row],[Estimated Value]]=0),"",(V3__67[[#This Row],[Sale Price]]-V3__67[[#This Row],[Estimated Value]])/V3__67[[#This Row],[Estimated Value]])</f>
        <v>-0.33451641526175685</v>
      </c>
      <c r="P1838" t="str">
        <f t="shared" si="28"/>
        <v>Below Estimate</v>
      </c>
    </row>
    <row r="1839" spans="1:16" x14ac:dyDescent="0.3">
      <c r="A1839" s="1">
        <v>41741</v>
      </c>
      <c r="B1839">
        <v>2014</v>
      </c>
      <c r="C1839" t="s">
        <v>30</v>
      </c>
      <c r="D1839">
        <v>666670</v>
      </c>
      <c r="E1839">
        <v>650000</v>
      </c>
      <c r="F1839" t="s">
        <v>13</v>
      </c>
      <c r="G1839" t="s">
        <v>14</v>
      </c>
      <c r="H1839">
        <v>3</v>
      </c>
      <c r="I1839">
        <v>1</v>
      </c>
      <c r="J1839">
        <v>994</v>
      </c>
      <c r="K1839">
        <v>1.350819</v>
      </c>
      <c r="L1839" t="s">
        <v>16</v>
      </c>
      <c r="M1839">
        <f>V3__67[[#This Row],[Sale Price]]/V3__67[[#This Row],[carpet_area]]</f>
        <v>653.92354124748488</v>
      </c>
      <c r="N1839">
        <f>IF(OR(V3__67[[#This Row],[Estimated Value]]="",V3__67[[#This Row],[Estimated Value]]=0),"",V3__67[[#This Row],[Sale Price]]-V3__67[[#This Row],[Estimated Value]])</f>
        <v>-16670</v>
      </c>
      <c r="O1839">
        <f>IF(OR(V3__67[[#This Row],[Estimated Value]]="",V3__67[[#This Row],[Estimated Value]]=0),"",(V3__67[[#This Row],[Sale Price]]-V3__67[[#This Row],[Estimated Value]])/V3__67[[#This Row],[Estimated Value]])</f>
        <v>-2.5004874975625122E-2</v>
      </c>
      <c r="P1839" t="str">
        <f t="shared" si="28"/>
        <v>Below Estimate</v>
      </c>
    </row>
    <row r="1840" spans="1:16" x14ac:dyDescent="0.3">
      <c r="A1840" s="1">
        <v>41742</v>
      </c>
      <c r="B1840">
        <v>2014</v>
      </c>
      <c r="C1840" t="s">
        <v>12</v>
      </c>
      <c r="D1840">
        <v>175850</v>
      </c>
      <c r="E1840">
        <v>166000</v>
      </c>
      <c r="F1840" t="s">
        <v>13</v>
      </c>
      <c r="G1840" t="s">
        <v>14</v>
      </c>
      <c r="H1840">
        <v>3</v>
      </c>
      <c r="I1840">
        <v>1</v>
      </c>
      <c r="J1840">
        <v>926</v>
      </c>
      <c r="K1840">
        <v>1.350819</v>
      </c>
      <c r="L1840" t="s">
        <v>25</v>
      </c>
      <c r="M1840">
        <f>V3__67[[#This Row],[Sale Price]]/V3__67[[#This Row],[carpet_area]]</f>
        <v>179.26565874730022</v>
      </c>
      <c r="N1840">
        <f>IF(OR(V3__67[[#This Row],[Estimated Value]]="",V3__67[[#This Row],[Estimated Value]]=0),"",V3__67[[#This Row],[Sale Price]]-V3__67[[#This Row],[Estimated Value]])</f>
        <v>-9850</v>
      </c>
      <c r="O1840">
        <f>IF(OR(V3__67[[#This Row],[Estimated Value]]="",V3__67[[#This Row],[Estimated Value]]=0),"",(V3__67[[#This Row],[Sale Price]]-V3__67[[#This Row],[Estimated Value]])/V3__67[[#This Row],[Estimated Value]])</f>
        <v>-5.6013647995450666E-2</v>
      </c>
      <c r="P1840" t="str">
        <f t="shared" si="28"/>
        <v>Below Estimate</v>
      </c>
    </row>
    <row r="1841" spans="1:16" x14ac:dyDescent="0.3">
      <c r="A1841" s="1">
        <v>41742</v>
      </c>
      <c r="B1841">
        <v>2014</v>
      </c>
      <c r="C1841" t="s">
        <v>12</v>
      </c>
      <c r="D1841">
        <v>117260</v>
      </c>
      <c r="E1841">
        <v>42000</v>
      </c>
      <c r="F1841" t="s">
        <v>23</v>
      </c>
      <c r="G1841" t="s">
        <v>24</v>
      </c>
      <c r="H1841">
        <v>6</v>
      </c>
      <c r="I1841">
        <v>6</v>
      </c>
      <c r="J1841">
        <v>2131</v>
      </c>
      <c r="K1841">
        <v>1.350819</v>
      </c>
      <c r="L1841" t="s">
        <v>15</v>
      </c>
      <c r="M1841">
        <f>V3__67[[#This Row],[Sale Price]]/V3__67[[#This Row],[carpet_area]]</f>
        <v>19.709056780854059</v>
      </c>
      <c r="N1841">
        <f>IF(OR(V3__67[[#This Row],[Estimated Value]]="",V3__67[[#This Row],[Estimated Value]]=0),"",V3__67[[#This Row],[Sale Price]]-V3__67[[#This Row],[Estimated Value]])</f>
        <v>-75260</v>
      </c>
      <c r="O1841">
        <f>IF(OR(V3__67[[#This Row],[Estimated Value]]="",V3__67[[#This Row],[Estimated Value]]=0),"",(V3__67[[#This Row],[Sale Price]]-V3__67[[#This Row],[Estimated Value]])/V3__67[[#This Row],[Estimated Value]])</f>
        <v>-0.6418215930411052</v>
      </c>
      <c r="P1841" t="str">
        <f t="shared" si="28"/>
        <v>Below Estimate</v>
      </c>
    </row>
    <row r="1842" spans="1:16" x14ac:dyDescent="0.3">
      <c r="A1842" s="1">
        <v>41745</v>
      </c>
      <c r="B1842">
        <v>2014</v>
      </c>
      <c r="C1842" t="s">
        <v>17</v>
      </c>
      <c r="D1842">
        <v>177370</v>
      </c>
      <c r="E1842">
        <v>40000</v>
      </c>
      <c r="F1842" t="s">
        <v>19</v>
      </c>
      <c r="G1842" t="s">
        <v>20</v>
      </c>
      <c r="H1842">
        <v>4</v>
      </c>
      <c r="I1842">
        <v>2</v>
      </c>
      <c r="J1842">
        <v>1492</v>
      </c>
      <c r="K1842">
        <v>1.350819</v>
      </c>
      <c r="L1842" t="s">
        <v>22</v>
      </c>
      <c r="M1842">
        <f>V3__67[[#This Row],[Sale Price]]/V3__67[[#This Row],[carpet_area]]</f>
        <v>26.809651474530831</v>
      </c>
      <c r="N1842">
        <f>IF(OR(V3__67[[#This Row],[Estimated Value]]="",V3__67[[#This Row],[Estimated Value]]=0),"",V3__67[[#This Row],[Sale Price]]-V3__67[[#This Row],[Estimated Value]])</f>
        <v>-137370</v>
      </c>
      <c r="O1842">
        <f>IF(OR(V3__67[[#This Row],[Estimated Value]]="",V3__67[[#This Row],[Estimated Value]]=0),"",(V3__67[[#This Row],[Sale Price]]-V3__67[[#This Row],[Estimated Value]])/V3__67[[#This Row],[Estimated Value]])</f>
        <v>-0.77448271973839999</v>
      </c>
      <c r="P1842" t="str">
        <f t="shared" si="28"/>
        <v>Below Estimate</v>
      </c>
    </row>
    <row r="1843" spans="1:16" x14ac:dyDescent="0.3">
      <c r="A1843" s="1">
        <v>41745</v>
      </c>
      <c r="B1843">
        <v>2014</v>
      </c>
      <c r="C1843" t="s">
        <v>30</v>
      </c>
      <c r="D1843">
        <v>524160</v>
      </c>
      <c r="E1843">
        <v>575000</v>
      </c>
      <c r="F1843" t="s">
        <v>13</v>
      </c>
      <c r="G1843" t="s">
        <v>14</v>
      </c>
      <c r="H1843">
        <v>3</v>
      </c>
      <c r="I1843">
        <v>3</v>
      </c>
      <c r="J1843">
        <v>1021</v>
      </c>
      <c r="K1843">
        <v>1.350819</v>
      </c>
      <c r="L1843" t="s">
        <v>16</v>
      </c>
      <c r="M1843">
        <f>V3__67[[#This Row],[Sale Price]]/V3__67[[#This Row],[carpet_area]]</f>
        <v>563.17335945151808</v>
      </c>
      <c r="N1843">
        <f>IF(OR(V3__67[[#This Row],[Estimated Value]]="",V3__67[[#This Row],[Estimated Value]]=0),"",V3__67[[#This Row],[Sale Price]]-V3__67[[#This Row],[Estimated Value]])</f>
        <v>50840</v>
      </c>
      <c r="O1843">
        <f>IF(OR(V3__67[[#This Row],[Estimated Value]]="",V3__67[[#This Row],[Estimated Value]]=0),"",(V3__67[[#This Row],[Sale Price]]-V3__67[[#This Row],[Estimated Value]])/V3__67[[#This Row],[Estimated Value]])</f>
        <v>9.6993284493284496E-2</v>
      </c>
      <c r="P1843" t="str">
        <f t="shared" si="28"/>
        <v>Above Estimate</v>
      </c>
    </row>
    <row r="1844" spans="1:16" x14ac:dyDescent="0.3">
      <c r="A1844" s="1">
        <v>41747</v>
      </c>
      <c r="B1844">
        <v>2014</v>
      </c>
      <c r="C1844" t="s">
        <v>17</v>
      </c>
      <c r="D1844">
        <v>228430</v>
      </c>
      <c r="E1844">
        <v>210000</v>
      </c>
      <c r="F1844" t="s">
        <v>27</v>
      </c>
      <c r="G1844" t="s">
        <v>28</v>
      </c>
      <c r="H1844">
        <v>8</v>
      </c>
      <c r="I1844">
        <v>6</v>
      </c>
      <c r="J1844">
        <v>2570</v>
      </c>
      <c r="K1844">
        <v>1.350819</v>
      </c>
      <c r="L1844" t="s">
        <v>25</v>
      </c>
      <c r="M1844">
        <f>V3__67[[#This Row],[Sale Price]]/V3__67[[#This Row],[carpet_area]]</f>
        <v>81.712062256809332</v>
      </c>
      <c r="N1844">
        <f>IF(OR(V3__67[[#This Row],[Estimated Value]]="",V3__67[[#This Row],[Estimated Value]]=0),"",V3__67[[#This Row],[Sale Price]]-V3__67[[#This Row],[Estimated Value]])</f>
        <v>-18430</v>
      </c>
      <c r="O1844">
        <f>IF(OR(V3__67[[#This Row],[Estimated Value]]="",V3__67[[#This Row],[Estimated Value]]=0),"",(V3__67[[#This Row],[Sale Price]]-V3__67[[#This Row],[Estimated Value]])/V3__67[[#This Row],[Estimated Value]])</f>
        <v>-8.0681171474850058E-2</v>
      </c>
      <c r="P1844" t="str">
        <f t="shared" si="28"/>
        <v>Below Estimate</v>
      </c>
    </row>
    <row r="1845" spans="1:16" x14ac:dyDescent="0.3">
      <c r="A1845" s="1">
        <v>41749</v>
      </c>
      <c r="B1845">
        <v>2014</v>
      </c>
      <c r="C1845" t="s">
        <v>26</v>
      </c>
      <c r="D1845">
        <v>1188740</v>
      </c>
      <c r="E1845">
        <v>950000</v>
      </c>
      <c r="F1845" t="s">
        <v>13</v>
      </c>
      <c r="G1845" t="s">
        <v>14</v>
      </c>
      <c r="H1845">
        <v>3</v>
      </c>
      <c r="I1845">
        <v>2</v>
      </c>
      <c r="J1845">
        <v>999</v>
      </c>
      <c r="K1845">
        <v>1.350819</v>
      </c>
      <c r="L1845" t="s">
        <v>16</v>
      </c>
      <c r="M1845">
        <f>V3__67[[#This Row],[Sale Price]]/V3__67[[#This Row],[carpet_area]]</f>
        <v>950.95095095095098</v>
      </c>
      <c r="N1845">
        <f>IF(OR(V3__67[[#This Row],[Estimated Value]]="",V3__67[[#This Row],[Estimated Value]]=0),"",V3__67[[#This Row],[Sale Price]]-V3__67[[#This Row],[Estimated Value]])</f>
        <v>-238740</v>
      </c>
      <c r="O1845">
        <f>IF(OR(V3__67[[#This Row],[Estimated Value]]="",V3__67[[#This Row],[Estimated Value]]=0),"",(V3__67[[#This Row],[Sale Price]]-V3__67[[#This Row],[Estimated Value]])/V3__67[[#This Row],[Estimated Value]])</f>
        <v>-0.20083449703046924</v>
      </c>
      <c r="P1845" t="str">
        <f t="shared" si="28"/>
        <v>Below Estimate</v>
      </c>
    </row>
    <row r="1846" spans="1:16" x14ac:dyDescent="0.3">
      <c r="A1846" s="1">
        <v>41754</v>
      </c>
      <c r="B1846">
        <v>2014</v>
      </c>
      <c r="C1846" t="s">
        <v>26</v>
      </c>
      <c r="D1846">
        <v>227290</v>
      </c>
      <c r="E1846">
        <v>222750</v>
      </c>
      <c r="F1846" t="s">
        <v>13</v>
      </c>
      <c r="G1846" t="s">
        <v>14</v>
      </c>
      <c r="H1846">
        <v>3</v>
      </c>
      <c r="I1846">
        <v>1</v>
      </c>
      <c r="J1846">
        <v>971</v>
      </c>
      <c r="K1846">
        <v>1.350819</v>
      </c>
      <c r="L1846" t="s">
        <v>25</v>
      </c>
      <c r="M1846">
        <f>V3__67[[#This Row],[Sale Price]]/V3__67[[#This Row],[carpet_area]]</f>
        <v>229.40267765190526</v>
      </c>
      <c r="N1846">
        <f>IF(OR(V3__67[[#This Row],[Estimated Value]]="",V3__67[[#This Row],[Estimated Value]]=0),"",V3__67[[#This Row],[Sale Price]]-V3__67[[#This Row],[Estimated Value]])</f>
        <v>-4540</v>
      </c>
      <c r="O1846">
        <f>IF(OR(V3__67[[#This Row],[Estimated Value]]="",V3__67[[#This Row],[Estimated Value]]=0),"",(V3__67[[#This Row],[Sale Price]]-V3__67[[#This Row],[Estimated Value]])/V3__67[[#This Row],[Estimated Value]])</f>
        <v>-1.9974481939372606E-2</v>
      </c>
      <c r="P1846" t="str">
        <f t="shared" si="28"/>
        <v>Below Estimate</v>
      </c>
    </row>
    <row r="1847" spans="1:16" x14ac:dyDescent="0.3">
      <c r="A1847" s="1">
        <v>41755</v>
      </c>
      <c r="B1847">
        <v>2014</v>
      </c>
      <c r="C1847" t="s">
        <v>26</v>
      </c>
      <c r="D1847">
        <v>314230</v>
      </c>
      <c r="E1847">
        <v>365000</v>
      </c>
      <c r="F1847" t="s">
        <v>13</v>
      </c>
      <c r="G1847" t="s">
        <v>14</v>
      </c>
      <c r="H1847">
        <v>3</v>
      </c>
      <c r="I1847">
        <v>3</v>
      </c>
      <c r="J1847">
        <v>942</v>
      </c>
      <c r="K1847">
        <v>1.350819</v>
      </c>
      <c r="L1847" t="s">
        <v>22</v>
      </c>
      <c r="M1847">
        <f>V3__67[[#This Row],[Sale Price]]/V3__67[[#This Row],[carpet_area]]</f>
        <v>387.47346072186838</v>
      </c>
      <c r="N1847">
        <f>IF(OR(V3__67[[#This Row],[Estimated Value]]="",V3__67[[#This Row],[Estimated Value]]=0),"",V3__67[[#This Row],[Sale Price]]-V3__67[[#This Row],[Estimated Value]])</f>
        <v>50770</v>
      </c>
      <c r="O1847">
        <f>IF(OR(V3__67[[#This Row],[Estimated Value]]="",V3__67[[#This Row],[Estimated Value]]=0),"",(V3__67[[#This Row],[Sale Price]]-V3__67[[#This Row],[Estimated Value]])/V3__67[[#This Row],[Estimated Value]])</f>
        <v>0.16156955096585304</v>
      </c>
      <c r="P1847" t="str">
        <f t="shared" si="28"/>
        <v>Above Estimate</v>
      </c>
    </row>
    <row r="1848" spans="1:16" x14ac:dyDescent="0.3">
      <c r="A1848" s="1">
        <v>41756</v>
      </c>
      <c r="B1848">
        <v>2014</v>
      </c>
      <c r="C1848" t="s">
        <v>30</v>
      </c>
      <c r="D1848">
        <v>327190</v>
      </c>
      <c r="E1848">
        <v>315000</v>
      </c>
      <c r="F1848" t="s">
        <v>13</v>
      </c>
      <c r="G1848" t="s">
        <v>14</v>
      </c>
      <c r="H1848">
        <v>3</v>
      </c>
      <c r="I1848">
        <v>2</v>
      </c>
      <c r="J1848">
        <v>913</v>
      </c>
      <c r="K1848">
        <v>1.350819</v>
      </c>
      <c r="L1848" t="s">
        <v>22</v>
      </c>
      <c r="M1848">
        <f>V3__67[[#This Row],[Sale Price]]/V3__67[[#This Row],[carpet_area]]</f>
        <v>345.01642935377873</v>
      </c>
      <c r="N1848">
        <f>IF(OR(V3__67[[#This Row],[Estimated Value]]="",V3__67[[#This Row],[Estimated Value]]=0),"",V3__67[[#This Row],[Sale Price]]-V3__67[[#This Row],[Estimated Value]])</f>
        <v>-12190</v>
      </c>
      <c r="O1848">
        <f>IF(OR(V3__67[[#This Row],[Estimated Value]]="",V3__67[[#This Row],[Estimated Value]]=0),"",(V3__67[[#This Row],[Sale Price]]-V3__67[[#This Row],[Estimated Value]])/V3__67[[#This Row],[Estimated Value]])</f>
        <v>-3.7256639872856753E-2</v>
      </c>
      <c r="P1848" t="str">
        <f t="shared" si="28"/>
        <v>Below Estimate</v>
      </c>
    </row>
    <row r="1849" spans="1:16" x14ac:dyDescent="0.3">
      <c r="A1849" s="1">
        <v>41756</v>
      </c>
      <c r="B1849">
        <v>2014</v>
      </c>
      <c r="C1849" t="s">
        <v>18</v>
      </c>
      <c r="D1849">
        <v>1298780</v>
      </c>
      <c r="E1849">
        <v>1325000</v>
      </c>
      <c r="F1849" t="s">
        <v>13</v>
      </c>
      <c r="G1849" t="s">
        <v>14</v>
      </c>
      <c r="H1849">
        <v>3</v>
      </c>
      <c r="I1849">
        <v>1</v>
      </c>
      <c r="J1849">
        <v>932</v>
      </c>
      <c r="K1849">
        <v>1.350819</v>
      </c>
      <c r="L1849" t="s">
        <v>16</v>
      </c>
      <c r="M1849">
        <f>V3__67[[#This Row],[Sale Price]]/V3__67[[#This Row],[carpet_area]]</f>
        <v>1421.6738197424893</v>
      </c>
      <c r="N1849">
        <f>IF(OR(V3__67[[#This Row],[Estimated Value]]="",V3__67[[#This Row],[Estimated Value]]=0),"",V3__67[[#This Row],[Sale Price]]-V3__67[[#This Row],[Estimated Value]])</f>
        <v>26220</v>
      </c>
      <c r="O1849">
        <f>IF(OR(V3__67[[#This Row],[Estimated Value]]="",V3__67[[#This Row],[Estimated Value]]=0),"",(V3__67[[#This Row],[Sale Price]]-V3__67[[#This Row],[Estimated Value]])/V3__67[[#This Row],[Estimated Value]])</f>
        <v>2.0188176596498252E-2</v>
      </c>
      <c r="P1849" t="str">
        <f t="shared" si="28"/>
        <v>Above Estimate</v>
      </c>
    </row>
    <row r="1850" spans="1:16" x14ac:dyDescent="0.3">
      <c r="A1850" s="1">
        <v>41759</v>
      </c>
      <c r="B1850">
        <v>2014</v>
      </c>
      <c r="C1850" t="s">
        <v>18</v>
      </c>
      <c r="D1850">
        <v>340200</v>
      </c>
      <c r="E1850">
        <v>425000</v>
      </c>
      <c r="F1850" t="s">
        <v>13</v>
      </c>
      <c r="G1850" t="s">
        <v>14</v>
      </c>
      <c r="H1850">
        <v>3</v>
      </c>
      <c r="I1850">
        <v>3</v>
      </c>
      <c r="J1850">
        <v>904</v>
      </c>
      <c r="K1850">
        <v>1.350819</v>
      </c>
      <c r="L1850" t="s">
        <v>25</v>
      </c>
      <c r="M1850">
        <f>V3__67[[#This Row],[Sale Price]]/V3__67[[#This Row],[carpet_area]]</f>
        <v>470.13274336283183</v>
      </c>
      <c r="N1850">
        <f>IF(OR(V3__67[[#This Row],[Estimated Value]]="",V3__67[[#This Row],[Estimated Value]]=0),"",V3__67[[#This Row],[Sale Price]]-V3__67[[#This Row],[Estimated Value]])</f>
        <v>84800</v>
      </c>
      <c r="O1850">
        <f>IF(OR(V3__67[[#This Row],[Estimated Value]]="",V3__67[[#This Row],[Estimated Value]]=0),"",(V3__67[[#This Row],[Sale Price]]-V3__67[[#This Row],[Estimated Value]])/V3__67[[#This Row],[Estimated Value]])</f>
        <v>0.24926513815402704</v>
      </c>
      <c r="P1850" t="str">
        <f t="shared" si="28"/>
        <v>Above Estimate</v>
      </c>
    </row>
    <row r="1851" spans="1:16" x14ac:dyDescent="0.3">
      <c r="A1851" s="1">
        <v>41759</v>
      </c>
      <c r="B1851">
        <v>2014</v>
      </c>
      <c r="C1851" t="s">
        <v>26</v>
      </c>
      <c r="D1851">
        <v>746690</v>
      </c>
      <c r="E1851">
        <v>1200000</v>
      </c>
      <c r="F1851" t="s">
        <v>13</v>
      </c>
      <c r="G1851" t="s">
        <v>14</v>
      </c>
      <c r="H1851">
        <v>3</v>
      </c>
      <c r="I1851">
        <v>1</v>
      </c>
      <c r="J1851">
        <v>1003</v>
      </c>
      <c r="K1851">
        <v>1.350819</v>
      </c>
      <c r="L1851" t="s">
        <v>22</v>
      </c>
      <c r="M1851">
        <f>V3__67[[#This Row],[Sale Price]]/V3__67[[#This Row],[carpet_area]]</f>
        <v>1196.4107676969093</v>
      </c>
      <c r="N1851">
        <f>IF(OR(V3__67[[#This Row],[Estimated Value]]="",V3__67[[#This Row],[Estimated Value]]=0),"",V3__67[[#This Row],[Sale Price]]-V3__67[[#This Row],[Estimated Value]])</f>
        <v>453310</v>
      </c>
      <c r="O1851">
        <f>IF(OR(V3__67[[#This Row],[Estimated Value]]="",V3__67[[#This Row],[Estimated Value]]=0),"",(V3__67[[#This Row],[Sale Price]]-V3__67[[#This Row],[Estimated Value]])/V3__67[[#This Row],[Estimated Value]])</f>
        <v>0.60709263549799786</v>
      </c>
      <c r="P1851" t="str">
        <f t="shared" si="28"/>
        <v>Above Estimate</v>
      </c>
    </row>
    <row r="1852" spans="1:16" x14ac:dyDescent="0.3">
      <c r="A1852" s="1">
        <v>41759</v>
      </c>
      <c r="B1852">
        <v>2014</v>
      </c>
      <c r="C1852" t="s">
        <v>17</v>
      </c>
      <c r="D1852">
        <v>166250</v>
      </c>
      <c r="E1852">
        <v>125000</v>
      </c>
      <c r="F1852" t="s">
        <v>19</v>
      </c>
      <c r="G1852" t="s">
        <v>20</v>
      </c>
      <c r="H1852">
        <v>4</v>
      </c>
      <c r="I1852">
        <v>4</v>
      </c>
      <c r="J1852">
        <v>1415</v>
      </c>
      <c r="K1852">
        <v>1.350819</v>
      </c>
      <c r="L1852" t="s">
        <v>22</v>
      </c>
      <c r="M1852">
        <f>V3__67[[#This Row],[Sale Price]]/V3__67[[#This Row],[carpet_area]]</f>
        <v>88.339222614840992</v>
      </c>
      <c r="N1852">
        <f>IF(OR(V3__67[[#This Row],[Estimated Value]]="",V3__67[[#This Row],[Estimated Value]]=0),"",V3__67[[#This Row],[Sale Price]]-V3__67[[#This Row],[Estimated Value]])</f>
        <v>-41250</v>
      </c>
      <c r="O1852">
        <f>IF(OR(V3__67[[#This Row],[Estimated Value]]="",V3__67[[#This Row],[Estimated Value]]=0),"",(V3__67[[#This Row],[Sale Price]]-V3__67[[#This Row],[Estimated Value]])/V3__67[[#This Row],[Estimated Value]])</f>
        <v>-0.24812030075187969</v>
      </c>
      <c r="P1852" t="str">
        <f t="shared" si="28"/>
        <v>Below Estimate</v>
      </c>
    </row>
    <row r="1853" spans="1:16" x14ac:dyDescent="0.3">
      <c r="A1853" s="1">
        <v>41759</v>
      </c>
      <c r="B1853">
        <v>2014</v>
      </c>
      <c r="C1853" t="s">
        <v>17</v>
      </c>
      <c r="D1853">
        <v>143950</v>
      </c>
      <c r="E1853">
        <v>172000</v>
      </c>
      <c r="F1853" t="s">
        <v>13</v>
      </c>
      <c r="G1853" t="s">
        <v>14</v>
      </c>
      <c r="H1853">
        <v>3</v>
      </c>
      <c r="I1853">
        <v>2</v>
      </c>
      <c r="J1853">
        <v>912</v>
      </c>
      <c r="K1853">
        <v>1.350819</v>
      </c>
      <c r="L1853" t="s">
        <v>25</v>
      </c>
      <c r="M1853">
        <f>V3__67[[#This Row],[Sale Price]]/V3__67[[#This Row],[carpet_area]]</f>
        <v>188.59649122807016</v>
      </c>
      <c r="N1853">
        <f>IF(OR(V3__67[[#This Row],[Estimated Value]]="",V3__67[[#This Row],[Estimated Value]]=0),"",V3__67[[#This Row],[Sale Price]]-V3__67[[#This Row],[Estimated Value]])</f>
        <v>28050</v>
      </c>
      <c r="O1853">
        <f>IF(OR(V3__67[[#This Row],[Estimated Value]]="",V3__67[[#This Row],[Estimated Value]]=0),"",(V3__67[[#This Row],[Sale Price]]-V3__67[[#This Row],[Estimated Value]])/V3__67[[#This Row],[Estimated Value]])</f>
        <v>0.19485932615491491</v>
      </c>
      <c r="P1853" t="str">
        <f t="shared" si="28"/>
        <v>Above Estimate</v>
      </c>
    </row>
    <row r="1854" spans="1:16" x14ac:dyDescent="0.3">
      <c r="A1854" s="1">
        <v>41760</v>
      </c>
      <c r="B1854">
        <v>2014</v>
      </c>
      <c r="C1854" t="s">
        <v>18</v>
      </c>
      <c r="D1854">
        <v>313180</v>
      </c>
      <c r="E1854">
        <v>435000</v>
      </c>
      <c r="F1854" t="s">
        <v>13</v>
      </c>
      <c r="G1854" t="s">
        <v>14</v>
      </c>
      <c r="H1854">
        <v>3</v>
      </c>
      <c r="I1854">
        <v>1</v>
      </c>
      <c r="J1854">
        <v>1033</v>
      </c>
      <c r="K1854">
        <v>1.350819</v>
      </c>
      <c r="L1854" t="s">
        <v>22</v>
      </c>
      <c r="M1854">
        <f>V3__67[[#This Row],[Sale Price]]/V3__67[[#This Row],[carpet_area]]</f>
        <v>421.10358180058086</v>
      </c>
      <c r="N1854">
        <f>IF(OR(V3__67[[#This Row],[Estimated Value]]="",V3__67[[#This Row],[Estimated Value]]=0),"",V3__67[[#This Row],[Sale Price]]-V3__67[[#This Row],[Estimated Value]])</f>
        <v>121820</v>
      </c>
      <c r="O1854">
        <f>IF(OR(V3__67[[#This Row],[Estimated Value]]="",V3__67[[#This Row],[Estimated Value]]=0),"",(V3__67[[#This Row],[Sale Price]]-V3__67[[#This Row],[Estimated Value]])/V3__67[[#This Row],[Estimated Value]])</f>
        <v>0.38897758477552846</v>
      </c>
      <c r="P1854" t="str">
        <f t="shared" si="28"/>
        <v>Above Estimate</v>
      </c>
    </row>
    <row r="1855" spans="1:16" x14ac:dyDescent="0.3">
      <c r="A1855" s="1">
        <v>41760</v>
      </c>
      <c r="B1855">
        <v>2014</v>
      </c>
      <c r="C1855" t="s">
        <v>21</v>
      </c>
      <c r="D1855">
        <v>552790</v>
      </c>
      <c r="E1855">
        <v>350000</v>
      </c>
      <c r="F1855" t="s">
        <v>13</v>
      </c>
      <c r="G1855" t="s">
        <v>14</v>
      </c>
      <c r="H1855">
        <v>3</v>
      </c>
      <c r="I1855">
        <v>3</v>
      </c>
      <c r="J1855">
        <v>1005</v>
      </c>
      <c r="K1855">
        <v>1.350819</v>
      </c>
      <c r="L1855" t="s">
        <v>25</v>
      </c>
      <c r="M1855">
        <f>V3__67[[#This Row],[Sale Price]]/V3__67[[#This Row],[carpet_area]]</f>
        <v>348.25870646766168</v>
      </c>
      <c r="N1855">
        <f>IF(OR(V3__67[[#This Row],[Estimated Value]]="",V3__67[[#This Row],[Estimated Value]]=0),"",V3__67[[#This Row],[Sale Price]]-V3__67[[#This Row],[Estimated Value]])</f>
        <v>-202790</v>
      </c>
      <c r="O1855">
        <f>IF(OR(V3__67[[#This Row],[Estimated Value]]="",V3__67[[#This Row],[Estimated Value]]=0),"",(V3__67[[#This Row],[Sale Price]]-V3__67[[#This Row],[Estimated Value]])/V3__67[[#This Row],[Estimated Value]])</f>
        <v>-0.36684817019121185</v>
      </c>
      <c r="P1855" t="str">
        <f t="shared" si="28"/>
        <v>Below Estimate</v>
      </c>
    </row>
    <row r="1856" spans="1:16" x14ac:dyDescent="0.3">
      <c r="A1856" s="1">
        <v>41760</v>
      </c>
      <c r="B1856">
        <v>2014</v>
      </c>
      <c r="C1856" t="s">
        <v>12</v>
      </c>
      <c r="D1856">
        <v>130060</v>
      </c>
      <c r="E1856">
        <v>121916</v>
      </c>
      <c r="F1856" t="s">
        <v>23</v>
      </c>
      <c r="G1856" t="s">
        <v>24</v>
      </c>
      <c r="H1856">
        <v>6</v>
      </c>
      <c r="I1856">
        <v>4</v>
      </c>
      <c r="J1856">
        <v>2036</v>
      </c>
      <c r="K1856">
        <v>1.350819</v>
      </c>
      <c r="L1856" t="s">
        <v>25</v>
      </c>
      <c r="M1856">
        <f>V3__67[[#This Row],[Sale Price]]/V3__67[[#This Row],[carpet_area]]</f>
        <v>59.880157170923383</v>
      </c>
      <c r="N1856">
        <f>IF(OR(V3__67[[#This Row],[Estimated Value]]="",V3__67[[#This Row],[Estimated Value]]=0),"",V3__67[[#This Row],[Sale Price]]-V3__67[[#This Row],[Estimated Value]])</f>
        <v>-8144</v>
      </c>
      <c r="O1856">
        <f>IF(OR(V3__67[[#This Row],[Estimated Value]]="",V3__67[[#This Row],[Estimated Value]]=0),"",(V3__67[[#This Row],[Sale Price]]-V3__67[[#This Row],[Estimated Value]])/V3__67[[#This Row],[Estimated Value]])</f>
        <v>-6.2617253575272952E-2</v>
      </c>
      <c r="P1856" t="str">
        <f t="shared" si="28"/>
        <v>Below Estimate</v>
      </c>
    </row>
    <row r="1857" spans="1:16" x14ac:dyDescent="0.3">
      <c r="A1857" s="1">
        <v>41760</v>
      </c>
      <c r="B1857">
        <v>2014</v>
      </c>
      <c r="C1857" t="s">
        <v>21</v>
      </c>
      <c r="D1857">
        <v>1773030</v>
      </c>
      <c r="E1857">
        <v>875000</v>
      </c>
      <c r="F1857" t="s">
        <v>13</v>
      </c>
      <c r="G1857" t="s">
        <v>14</v>
      </c>
      <c r="H1857">
        <v>3</v>
      </c>
      <c r="I1857">
        <v>3</v>
      </c>
      <c r="J1857">
        <v>908</v>
      </c>
      <c r="K1857">
        <v>1.350819</v>
      </c>
      <c r="L1857" t="s">
        <v>25</v>
      </c>
      <c r="M1857">
        <f>V3__67[[#This Row],[Sale Price]]/V3__67[[#This Row],[carpet_area]]</f>
        <v>963.65638766519828</v>
      </c>
      <c r="N1857">
        <f>IF(OR(V3__67[[#This Row],[Estimated Value]]="",V3__67[[#This Row],[Estimated Value]]=0),"",V3__67[[#This Row],[Sale Price]]-V3__67[[#This Row],[Estimated Value]])</f>
        <v>-898030</v>
      </c>
      <c r="O1857">
        <f>IF(OR(V3__67[[#This Row],[Estimated Value]]="",V3__67[[#This Row],[Estimated Value]]=0),"",(V3__67[[#This Row],[Sale Price]]-V3__67[[#This Row],[Estimated Value]])/V3__67[[#This Row],[Estimated Value]])</f>
        <v>-0.50649453195941407</v>
      </c>
      <c r="P1857" t="str">
        <f t="shared" si="28"/>
        <v>Below Estimate</v>
      </c>
    </row>
    <row r="1858" spans="1:16" x14ac:dyDescent="0.3">
      <c r="A1858" s="1">
        <v>41761</v>
      </c>
      <c r="B1858">
        <v>2014</v>
      </c>
      <c r="C1858" t="s">
        <v>21</v>
      </c>
      <c r="D1858">
        <v>548380</v>
      </c>
      <c r="E1858">
        <v>319000</v>
      </c>
      <c r="F1858" t="s">
        <v>13</v>
      </c>
      <c r="G1858" t="s">
        <v>14</v>
      </c>
      <c r="H1858">
        <v>3</v>
      </c>
      <c r="I1858">
        <v>3</v>
      </c>
      <c r="J1858">
        <v>1099</v>
      </c>
      <c r="K1858">
        <v>1.350819</v>
      </c>
      <c r="L1858" t="s">
        <v>22</v>
      </c>
      <c r="M1858">
        <f>V3__67[[#This Row],[Sale Price]]/V3__67[[#This Row],[carpet_area]]</f>
        <v>290.26387625113739</v>
      </c>
      <c r="N1858">
        <f>IF(OR(V3__67[[#This Row],[Estimated Value]]="",V3__67[[#This Row],[Estimated Value]]=0),"",V3__67[[#This Row],[Sale Price]]-V3__67[[#This Row],[Estimated Value]])</f>
        <v>-229380</v>
      </c>
      <c r="O1858">
        <f>IF(OR(V3__67[[#This Row],[Estimated Value]]="",V3__67[[#This Row],[Estimated Value]]=0),"",(V3__67[[#This Row],[Sale Price]]-V3__67[[#This Row],[Estimated Value]])/V3__67[[#This Row],[Estimated Value]])</f>
        <v>-0.41828658959115944</v>
      </c>
      <c r="P1858" t="str">
        <f t="shared" ref="P1858:P1921" si="29">IF(N1858="","No Estimate",IF(N1858&gt;0,"Above Estimate",IF(N1858&lt;0,"Below Estimate","At Estimate")))</f>
        <v>Below Estimate</v>
      </c>
    </row>
    <row r="1859" spans="1:16" x14ac:dyDescent="0.3">
      <c r="A1859" s="1">
        <v>41763</v>
      </c>
      <c r="B1859">
        <v>2014</v>
      </c>
      <c r="C1859" t="s">
        <v>30</v>
      </c>
      <c r="D1859">
        <v>1010380</v>
      </c>
      <c r="E1859">
        <v>1150000</v>
      </c>
      <c r="F1859" t="s">
        <v>13</v>
      </c>
      <c r="G1859" t="s">
        <v>14</v>
      </c>
      <c r="H1859">
        <v>3</v>
      </c>
      <c r="I1859">
        <v>3</v>
      </c>
      <c r="J1859">
        <v>997</v>
      </c>
      <c r="K1859">
        <v>1.350819</v>
      </c>
      <c r="L1859" t="s">
        <v>25</v>
      </c>
      <c r="M1859">
        <f>V3__67[[#This Row],[Sale Price]]/V3__67[[#This Row],[carpet_area]]</f>
        <v>1153.4603811434304</v>
      </c>
      <c r="N1859">
        <f>IF(OR(V3__67[[#This Row],[Estimated Value]]="",V3__67[[#This Row],[Estimated Value]]=0),"",V3__67[[#This Row],[Sale Price]]-V3__67[[#This Row],[Estimated Value]])</f>
        <v>139620</v>
      </c>
      <c r="O1859">
        <f>IF(OR(V3__67[[#This Row],[Estimated Value]]="",V3__67[[#This Row],[Estimated Value]]=0),"",(V3__67[[#This Row],[Sale Price]]-V3__67[[#This Row],[Estimated Value]])/V3__67[[#This Row],[Estimated Value]])</f>
        <v>0.13818563312813001</v>
      </c>
      <c r="P1859" t="str">
        <f t="shared" si="29"/>
        <v>Above Estimate</v>
      </c>
    </row>
    <row r="1860" spans="1:16" x14ac:dyDescent="0.3">
      <c r="A1860" s="1">
        <v>41763</v>
      </c>
      <c r="B1860">
        <v>2014</v>
      </c>
      <c r="C1860" t="s">
        <v>26</v>
      </c>
      <c r="D1860">
        <v>319830</v>
      </c>
      <c r="E1860">
        <v>500000</v>
      </c>
      <c r="F1860" t="s">
        <v>13</v>
      </c>
      <c r="G1860" t="s">
        <v>14</v>
      </c>
      <c r="H1860">
        <v>3</v>
      </c>
      <c r="I1860">
        <v>2</v>
      </c>
      <c r="J1860">
        <v>1096</v>
      </c>
      <c r="K1860">
        <v>1.350819</v>
      </c>
      <c r="L1860" t="s">
        <v>16</v>
      </c>
      <c r="M1860">
        <f>V3__67[[#This Row],[Sale Price]]/V3__67[[#This Row],[carpet_area]]</f>
        <v>456.20437956204381</v>
      </c>
      <c r="N1860">
        <f>IF(OR(V3__67[[#This Row],[Estimated Value]]="",V3__67[[#This Row],[Estimated Value]]=0),"",V3__67[[#This Row],[Sale Price]]-V3__67[[#This Row],[Estimated Value]])</f>
        <v>180170</v>
      </c>
      <c r="O1860">
        <f>IF(OR(V3__67[[#This Row],[Estimated Value]]="",V3__67[[#This Row],[Estimated Value]]=0),"",(V3__67[[#This Row],[Sale Price]]-V3__67[[#This Row],[Estimated Value]])/V3__67[[#This Row],[Estimated Value]])</f>
        <v>0.56333051933839851</v>
      </c>
      <c r="P1860" t="str">
        <f t="shared" si="29"/>
        <v>Above Estimate</v>
      </c>
    </row>
    <row r="1861" spans="1:16" x14ac:dyDescent="0.3">
      <c r="A1861" s="1">
        <v>41767</v>
      </c>
      <c r="B1861">
        <v>2014</v>
      </c>
      <c r="C1861" t="s">
        <v>18</v>
      </c>
      <c r="D1861">
        <v>2005710</v>
      </c>
      <c r="E1861">
        <v>2950000</v>
      </c>
      <c r="F1861" t="s">
        <v>13</v>
      </c>
      <c r="G1861" t="s">
        <v>14</v>
      </c>
      <c r="H1861">
        <v>3</v>
      </c>
      <c r="I1861">
        <v>1</v>
      </c>
      <c r="J1861">
        <v>1053</v>
      </c>
      <c r="K1861">
        <v>1.350819</v>
      </c>
      <c r="L1861" t="s">
        <v>22</v>
      </c>
      <c r="M1861">
        <f>V3__67[[#This Row],[Sale Price]]/V3__67[[#This Row],[carpet_area]]</f>
        <v>2801.5194681861349</v>
      </c>
      <c r="N1861">
        <f>IF(OR(V3__67[[#This Row],[Estimated Value]]="",V3__67[[#This Row],[Estimated Value]]=0),"",V3__67[[#This Row],[Sale Price]]-V3__67[[#This Row],[Estimated Value]])</f>
        <v>944290</v>
      </c>
      <c r="O1861">
        <f>IF(OR(V3__67[[#This Row],[Estimated Value]]="",V3__67[[#This Row],[Estimated Value]]=0),"",(V3__67[[#This Row],[Sale Price]]-V3__67[[#This Row],[Estimated Value]])/V3__67[[#This Row],[Estimated Value]])</f>
        <v>0.4708008635346087</v>
      </c>
      <c r="P1861" t="str">
        <f t="shared" si="29"/>
        <v>Above Estimate</v>
      </c>
    </row>
    <row r="1862" spans="1:16" x14ac:dyDescent="0.3">
      <c r="A1862" s="1">
        <v>41769</v>
      </c>
      <c r="B1862">
        <v>2014</v>
      </c>
      <c r="C1862" t="s">
        <v>30</v>
      </c>
      <c r="D1862">
        <v>242680</v>
      </c>
      <c r="E1862">
        <v>245000</v>
      </c>
      <c r="F1862" t="s">
        <v>13</v>
      </c>
      <c r="G1862" t="s">
        <v>14</v>
      </c>
      <c r="H1862">
        <v>3</v>
      </c>
      <c r="I1862">
        <v>3</v>
      </c>
      <c r="J1862">
        <v>929</v>
      </c>
      <c r="K1862">
        <v>1.350819</v>
      </c>
      <c r="L1862" t="s">
        <v>25</v>
      </c>
      <c r="M1862">
        <f>V3__67[[#This Row],[Sale Price]]/V3__67[[#This Row],[carpet_area]]</f>
        <v>263.72443487621098</v>
      </c>
      <c r="N1862">
        <f>IF(OR(V3__67[[#This Row],[Estimated Value]]="",V3__67[[#This Row],[Estimated Value]]=0),"",V3__67[[#This Row],[Sale Price]]-V3__67[[#This Row],[Estimated Value]])</f>
        <v>2320</v>
      </c>
      <c r="O1862">
        <f>IF(OR(V3__67[[#This Row],[Estimated Value]]="",V3__67[[#This Row],[Estimated Value]]=0),"",(V3__67[[#This Row],[Sale Price]]-V3__67[[#This Row],[Estimated Value]])/V3__67[[#This Row],[Estimated Value]])</f>
        <v>9.5599142904236028E-3</v>
      </c>
      <c r="P1862" t="str">
        <f t="shared" si="29"/>
        <v>Above Estimate</v>
      </c>
    </row>
    <row r="1863" spans="1:16" x14ac:dyDescent="0.3">
      <c r="A1863" s="1">
        <v>41770</v>
      </c>
      <c r="B1863">
        <v>2014</v>
      </c>
      <c r="C1863" t="s">
        <v>30</v>
      </c>
      <c r="D1863">
        <v>313820</v>
      </c>
      <c r="E1863">
        <v>350000</v>
      </c>
      <c r="F1863" t="s">
        <v>13</v>
      </c>
      <c r="G1863" t="s">
        <v>14</v>
      </c>
      <c r="H1863">
        <v>3</v>
      </c>
      <c r="I1863">
        <v>2</v>
      </c>
      <c r="J1863">
        <v>1019</v>
      </c>
      <c r="K1863">
        <v>1.350819</v>
      </c>
      <c r="L1863" t="s">
        <v>15</v>
      </c>
      <c r="M1863">
        <f>V3__67[[#This Row],[Sale Price]]/V3__67[[#This Row],[carpet_area]]</f>
        <v>343.47399411187439</v>
      </c>
      <c r="N1863">
        <f>IF(OR(V3__67[[#This Row],[Estimated Value]]="",V3__67[[#This Row],[Estimated Value]]=0),"",V3__67[[#This Row],[Sale Price]]-V3__67[[#This Row],[Estimated Value]])</f>
        <v>36180</v>
      </c>
      <c r="O1863">
        <f>IF(OR(V3__67[[#This Row],[Estimated Value]]="",V3__67[[#This Row],[Estimated Value]]=0),"",(V3__67[[#This Row],[Sale Price]]-V3__67[[#This Row],[Estimated Value]])/V3__67[[#This Row],[Estimated Value]])</f>
        <v>0.11528901918297113</v>
      </c>
      <c r="P1863" t="str">
        <f t="shared" si="29"/>
        <v>Above Estimate</v>
      </c>
    </row>
    <row r="1864" spans="1:16" x14ac:dyDescent="0.3">
      <c r="A1864" s="1">
        <v>41773</v>
      </c>
      <c r="B1864">
        <v>2014</v>
      </c>
      <c r="C1864" t="s">
        <v>17</v>
      </c>
      <c r="D1864">
        <v>112950</v>
      </c>
      <c r="E1864">
        <v>45000</v>
      </c>
      <c r="F1864" t="s">
        <v>13</v>
      </c>
      <c r="G1864" t="s">
        <v>14</v>
      </c>
      <c r="H1864">
        <v>3</v>
      </c>
      <c r="I1864">
        <v>3</v>
      </c>
      <c r="J1864">
        <v>1019</v>
      </c>
      <c r="K1864">
        <v>1.350819</v>
      </c>
      <c r="L1864" t="s">
        <v>15</v>
      </c>
      <c r="M1864">
        <f>V3__67[[#This Row],[Sale Price]]/V3__67[[#This Row],[carpet_area]]</f>
        <v>44.160942100098133</v>
      </c>
      <c r="N1864">
        <f>IF(OR(V3__67[[#This Row],[Estimated Value]]="",V3__67[[#This Row],[Estimated Value]]=0),"",V3__67[[#This Row],[Sale Price]]-V3__67[[#This Row],[Estimated Value]])</f>
        <v>-67950</v>
      </c>
      <c r="O1864">
        <f>IF(OR(V3__67[[#This Row],[Estimated Value]]="",V3__67[[#This Row],[Estimated Value]]=0),"",(V3__67[[#This Row],[Sale Price]]-V3__67[[#This Row],[Estimated Value]])/V3__67[[#This Row],[Estimated Value]])</f>
        <v>-0.60159362549800799</v>
      </c>
      <c r="P1864" t="str">
        <f t="shared" si="29"/>
        <v>Below Estimate</v>
      </c>
    </row>
    <row r="1865" spans="1:16" x14ac:dyDescent="0.3">
      <c r="A1865" s="1">
        <v>41774</v>
      </c>
      <c r="B1865">
        <v>2014</v>
      </c>
      <c r="C1865" t="s">
        <v>17</v>
      </c>
      <c r="D1865">
        <v>159130</v>
      </c>
      <c r="E1865">
        <v>90000</v>
      </c>
      <c r="F1865" t="s">
        <v>23</v>
      </c>
      <c r="G1865" t="s">
        <v>24</v>
      </c>
      <c r="H1865">
        <v>6</v>
      </c>
      <c r="I1865">
        <v>5</v>
      </c>
      <c r="J1865">
        <v>1859</v>
      </c>
      <c r="K1865">
        <v>1.350819</v>
      </c>
      <c r="L1865" t="s">
        <v>16</v>
      </c>
      <c r="M1865">
        <f>V3__67[[#This Row],[Sale Price]]/V3__67[[#This Row],[carpet_area]]</f>
        <v>48.413125336202256</v>
      </c>
      <c r="N1865">
        <f>IF(OR(V3__67[[#This Row],[Estimated Value]]="",V3__67[[#This Row],[Estimated Value]]=0),"",V3__67[[#This Row],[Sale Price]]-V3__67[[#This Row],[Estimated Value]])</f>
        <v>-69130</v>
      </c>
      <c r="O1865">
        <f>IF(OR(V3__67[[#This Row],[Estimated Value]]="",V3__67[[#This Row],[Estimated Value]]=0),"",(V3__67[[#This Row],[Sale Price]]-V3__67[[#This Row],[Estimated Value]])/V3__67[[#This Row],[Estimated Value]])</f>
        <v>-0.43442468422044866</v>
      </c>
      <c r="P1865" t="str">
        <f t="shared" si="29"/>
        <v>Below Estimate</v>
      </c>
    </row>
    <row r="1866" spans="1:16" x14ac:dyDescent="0.3">
      <c r="A1866" s="1">
        <v>41775</v>
      </c>
      <c r="B1866">
        <v>2014</v>
      </c>
      <c r="C1866" t="s">
        <v>21</v>
      </c>
      <c r="D1866">
        <v>963690</v>
      </c>
      <c r="E1866">
        <v>780000</v>
      </c>
      <c r="F1866" t="s">
        <v>13</v>
      </c>
      <c r="G1866" t="s">
        <v>14</v>
      </c>
      <c r="H1866">
        <v>3</v>
      </c>
      <c r="I1866">
        <v>3</v>
      </c>
      <c r="J1866">
        <v>985</v>
      </c>
      <c r="K1866">
        <v>1.350819</v>
      </c>
      <c r="L1866" t="s">
        <v>16</v>
      </c>
      <c r="M1866">
        <f>V3__67[[#This Row],[Sale Price]]/V3__67[[#This Row],[carpet_area]]</f>
        <v>791.87817258883251</v>
      </c>
      <c r="N1866">
        <f>IF(OR(V3__67[[#This Row],[Estimated Value]]="",V3__67[[#This Row],[Estimated Value]]=0),"",V3__67[[#This Row],[Sale Price]]-V3__67[[#This Row],[Estimated Value]])</f>
        <v>-183690</v>
      </c>
      <c r="O1866">
        <f>IF(OR(V3__67[[#This Row],[Estimated Value]]="",V3__67[[#This Row],[Estimated Value]]=0),"",(V3__67[[#This Row],[Sale Price]]-V3__67[[#This Row],[Estimated Value]])/V3__67[[#This Row],[Estimated Value]])</f>
        <v>-0.19061108862808579</v>
      </c>
      <c r="P1866" t="str">
        <f t="shared" si="29"/>
        <v>Below Estimate</v>
      </c>
    </row>
    <row r="1867" spans="1:16" x14ac:dyDescent="0.3">
      <c r="A1867" s="1">
        <v>41775</v>
      </c>
      <c r="B1867">
        <v>2014</v>
      </c>
      <c r="C1867" t="s">
        <v>26</v>
      </c>
      <c r="D1867">
        <v>318500</v>
      </c>
      <c r="E1867">
        <v>331900</v>
      </c>
      <c r="F1867" t="s">
        <v>13</v>
      </c>
      <c r="G1867" t="s">
        <v>14</v>
      </c>
      <c r="H1867">
        <v>3</v>
      </c>
      <c r="I1867">
        <v>3</v>
      </c>
      <c r="J1867">
        <v>1015</v>
      </c>
      <c r="K1867">
        <v>1.350819</v>
      </c>
      <c r="L1867" t="s">
        <v>22</v>
      </c>
      <c r="M1867">
        <f>V3__67[[#This Row],[Sale Price]]/V3__67[[#This Row],[carpet_area]]</f>
        <v>326.99507389162562</v>
      </c>
      <c r="N1867">
        <f>IF(OR(V3__67[[#This Row],[Estimated Value]]="",V3__67[[#This Row],[Estimated Value]]=0),"",V3__67[[#This Row],[Sale Price]]-V3__67[[#This Row],[Estimated Value]])</f>
        <v>13400</v>
      </c>
      <c r="O1867">
        <f>IF(OR(V3__67[[#This Row],[Estimated Value]]="",V3__67[[#This Row],[Estimated Value]]=0),"",(V3__67[[#This Row],[Sale Price]]-V3__67[[#This Row],[Estimated Value]])/V3__67[[#This Row],[Estimated Value]])</f>
        <v>4.2072213500784932E-2</v>
      </c>
      <c r="P1867" t="str">
        <f t="shared" si="29"/>
        <v>Above Estimate</v>
      </c>
    </row>
    <row r="1868" spans="1:16" x14ac:dyDescent="0.3">
      <c r="A1868" s="1">
        <v>41775</v>
      </c>
      <c r="B1868">
        <v>2014</v>
      </c>
      <c r="C1868" t="s">
        <v>17</v>
      </c>
      <c r="D1868">
        <v>210310</v>
      </c>
      <c r="E1868">
        <v>130000</v>
      </c>
      <c r="F1868" t="s">
        <v>19</v>
      </c>
      <c r="G1868" t="s">
        <v>20</v>
      </c>
      <c r="H1868">
        <v>4</v>
      </c>
      <c r="I1868">
        <v>3</v>
      </c>
      <c r="J1868">
        <v>1371</v>
      </c>
      <c r="K1868">
        <v>1.350819</v>
      </c>
      <c r="L1868" t="s">
        <v>25</v>
      </c>
      <c r="M1868">
        <f>V3__67[[#This Row],[Sale Price]]/V3__67[[#This Row],[carpet_area]]</f>
        <v>94.821298322392408</v>
      </c>
      <c r="N1868">
        <f>IF(OR(V3__67[[#This Row],[Estimated Value]]="",V3__67[[#This Row],[Estimated Value]]=0),"",V3__67[[#This Row],[Sale Price]]-V3__67[[#This Row],[Estimated Value]])</f>
        <v>-80310</v>
      </c>
      <c r="O1868">
        <f>IF(OR(V3__67[[#This Row],[Estimated Value]]="",V3__67[[#This Row],[Estimated Value]]=0),"",(V3__67[[#This Row],[Sale Price]]-V3__67[[#This Row],[Estimated Value]])/V3__67[[#This Row],[Estimated Value]])</f>
        <v>-0.38186486614996912</v>
      </c>
      <c r="P1868" t="str">
        <f t="shared" si="29"/>
        <v>Below Estimate</v>
      </c>
    </row>
    <row r="1869" spans="1:16" x14ac:dyDescent="0.3">
      <c r="A1869" s="1">
        <v>41776</v>
      </c>
      <c r="B1869">
        <v>2014</v>
      </c>
      <c r="C1869" t="s">
        <v>17</v>
      </c>
      <c r="D1869">
        <v>111270</v>
      </c>
      <c r="E1869">
        <v>79900</v>
      </c>
      <c r="F1869" t="s">
        <v>13</v>
      </c>
      <c r="G1869" t="s">
        <v>14</v>
      </c>
      <c r="H1869">
        <v>3</v>
      </c>
      <c r="I1869">
        <v>3</v>
      </c>
      <c r="J1869">
        <v>1019</v>
      </c>
      <c r="K1869">
        <v>1.350819</v>
      </c>
      <c r="L1869" t="s">
        <v>16</v>
      </c>
      <c r="M1869">
        <f>V3__67[[#This Row],[Sale Price]]/V3__67[[#This Row],[carpet_area]]</f>
        <v>78.410206084396464</v>
      </c>
      <c r="N1869">
        <f>IF(OR(V3__67[[#This Row],[Estimated Value]]="",V3__67[[#This Row],[Estimated Value]]=0),"",V3__67[[#This Row],[Sale Price]]-V3__67[[#This Row],[Estimated Value]])</f>
        <v>-31370</v>
      </c>
      <c r="O1869">
        <f>IF(OR(V3__67[[#This Row],[Estimated Value]]="",V3__67[[#This Row],[Estimated Value]]=0),"",(V3__67[[#This Row],[Sale Price]]-V3__67[[#This Row],[Estimated Value]])/V3__67[[#This Row],[Estimated Value]])</f>
        <v>-0.28192684461220457</v>
      </c>
      <c r="P1869" t="str">
        <f t="shared" si="29"/>
        <v>Below Estimate</v>
      </c>
    </row>
    <row r="1870" spans="1:16" x14ac:dyDescent="0.3">
      <c r="A1870" s="1">
        <v>41776</v>
      </c>
      <c r="B1870">
        <v>2014</v>
      </c>
      <c r="C1870" t="s">
        <v>18</v>
      </c>
      <c r="D1870">
        <v>219590</v>
      </c>
      <c r="E1870">
        <v>226800</v>
      </c>
      <c r="F1870" t="s">
        <v>13</v>
      </c>
      <c r="G1870" t="s">
        <v>14</v>
      </c>
      <c r="H1870">
        <v>3</v>
      </c>
      <c r="I1870">
        <v>1</v>
      </c>
      <c r="J1870">
        <v>947</v>
      </c>
      <c r="K1870">
        <v>1.350819</v>
      </c>
      <c r="L1870" t="s">
        <v>22</v>
      </c>
      <c r="M1870">
        <f>V3__67[[#This Row],[Sale Price]]/V3__67[[#This Row],[carpet_area]]</f>
        <v>239.49313621964097</v>
      </c>
      <c r="N1870">
        <f>IF(OR(V3__67[[#This Row],[Estimated Value]]="",V3__67[[#This Row],[Estimated Value]]=0),"",V3__67[[#This Row],[Sale Price]]-V3__67[[#This Row],[Estimated Value]])</f>
        <v>7210</v>
      </c>
      <c r="O1870">
        <f>IF(OR(V3__67[[#This Row],[Estimated Value]]="",V3__67[[#This Row],[Estimated Value]]=0),"",(V3__67[[#This Row],[Sale Price]]-V3__67[[#This Row],[Estimated Value]])/V3__67[[#This Row],[Estimated Value]])</f>
        <v>3.2833917755817663E-2</v>
      </c>
      <c r="P1870" t="str">
        <f t="shared" si="29"/>
        <v>Above Estimate</v>
      </c>
    </row>
    <row r="1871" spans="1:16" x14ac:dyDescent="0.3">
      <c r="A1871" s="1">
        <v>41777</v>
      </c>
      <c r="B1871">
        <v>2014</v>
      </c>
      <c r="C1871" t="s">
        <v>12</v>
      </c>
      <c r="D1871">
        <v>33260</v>
      </c>
      <c r="E1871">
        <v>3000</v>
      </c>
      <c r="F1871" t="s">
        <v>13</v>
      </c>
      <c r="G1871" t="s">
        <v>14</v>
      </c>
      <c r="H1871">
        <v>3</v>
      </c>
      <c r="I1871">
        <v>3</v>
      </c>
      <c r="J1871">
        <v>1054</v>
      </c>
      <c r="K1871">
        <v>1.350819</v>
      </c>
      <c r="L1871" t="s">
        <v>22</v>
      </c>
      <c r="M1871">
        <f>V3__67[[#This Row],[Sale Price]]/V3__67[[#This Row],[carpet_area]]</f>
        <v>2.8462998102466792</v>
      </c>
      <c r="N1871">
        <f>IF(OR(V3__67[[#This Row],[Estimated Value]]="",V3__67[[#This Row],[Estimated Value]]=0),"",V3__67[[#This Row],[Sale Price]]-V3__67[[#This Row],[Estimated Value]])</f>
        <v>-30260</v>
      </c>
      <c r="O1871">
        <f>IF(OR(V3__67[[#This Row],[Estimated Value]]="",V3__67[[#This Row],[Estimated Value]]=0),"",(V3__67[[#This Row],[Sale Price]]-V3__67[[#This Row],[Estimated Value]])/V3__67[[#This Row],[Estimated Value]])</f>
        <v>-0.90980156343956708</v>
      </c>
      <c r="P1871" t="str">
        <f t="shared" si="29"/>
        <v>Below Estimate</v>
      </c>
    </row>
    <row r="1872" spans="1:16" x14ac:dyDescent="0.3">
      <c r="A1872" s="1">
        <v>41777</v>
      </c>
      <c r="B1872">
        <v>2014</v>
      </c>
      <c r="C1872" t="s">
        <v>12</v>
      </c>
      <c r="D1872">
        <v>178550</v>
      </c>
      <c r="E1872">
        <v>100000</v>
      </c>
      <c r="F1872" t="s">
        <v>13</v>
      </c>
      <c r="G1872" t="s">
        <v>14</v>
      </c>
      <c r="H1872">
        <v>3</v>
      </c>
      <c r="I1872">
        <v>2</v>
      </c>
      <c r="J1872">
        <v>908</v>
      </c>
      <c r="K1872">
        <v>1.350819</v>
      </c>
      <c r="L1872" t="s">
        <v>22</v>
      </c>
      <c r="M1872">
        <f>V3__67[[#This Row],[Sale Price]]/V3__67[[#This Row],[carpet_area]]</f>
        <v>110.13215859030836</v>
      </c>
      <c r="N1872">
        <f>IF(OR(V3__67[[#This Row],[Estimated Value]]="",V3__67[[#This Row],[Estimated Value]]=0),"",V3__67[[#This Row],[Sale Price]]-V3__67[[#This Row],[Estimated Value]])</f>
        <v>-78550</v>
      </c>
      <c r="O1872">
        <f>IF(OR(V3__67[[#This Row],[Estimated Value]]="",V3__67[[#This Row],[Estimated Value]]=0),"",(V3__67[[#This Row],[Sale Price]]-V3__67[[#This Row],[Estimated Value]])/V3__67[[#This Row],[Estimated Value]])</f>
        <v>-0.43993279193503221</v>
      </c>
      <c r="P1872" t="str">
        <f t="shared" si="29"/>
        <v>Below Estimate</v>
      </c>
    </row>
    <row r="1873" spans="1:16" x14ac:dyDescent="0.3">
      <c r="A1873" s="1">
        <v>41779</v>
      </c>
      <c r="B1873">
        <v>2014</v>
      </c>
      <c r="C1873" t="s">
        <v>12</v>
      </c>
      <c r="D1873">
        <v>101850</v>
      </c>
      <c r="E1873">
        <v>130000</v>
      </c>
      <c r="F1873" t="s">
        <v>13</v>
      </c>
      <c r="G1873" t="s">
        <v>14</v>
      </c>
      <c r="H1873">
        <v>3</v>
      </c>
      <c r="I1873">
        <v>3</v>
      </c>
      <c r="J1873">
        <v>1084</v>
      </c>
      <c r="K1873">
        <v>1.350819</v>
      </c>
      <c r="L1873" t="s">
        <v>22</v>
      </c>
      <c r="M1873">
        <f>V3__67[[#This Row],[Sale Price]]/V3__67[[#This Row],[carpet_area]]</f>
        <v>119.92619926199262</v>
      </c>
      <c r="N1873">
        <f>IF(OR(V3__67[[#This Row],[Estimated Value]]="",V3__67[[#This Row],[Estimated Value]]=0),"",V3__67[[#This Row],[Sale Price]]-V3__67[[#This Row],[Estimated Value]])</f>
        <v>28150</v>
      </c>
      <c r="O1873">
        <f>IF(OR(V3__67[[#This Row],[Estimated Value]]="",V3__67[[#This Row],[Estimated Value]]=0),"",(V3__67[[#This Row],[Sale Price]]-V3__67[[#This Row],[Estimated Value]])/V3__67[[#This Row],[Estimated Value]])</f>
        <v>0.27638684339715269</v>
      </c>
      <c r="P1873" t="str">
        <f t="shared" si="29"/>
        <v>Above Estimate</v>
      </c>
    </row>
    <row r="1874" spans="1:16" x14ac:dyDescent="0.3">
      <c r="A1874" s="1">
        <v>41780</v>
      </c>
      <c r="B1874">
        <v>2014</v>
      </c>
      <c r="C1874" t="s">
        <v>12</v>
      </c>
      <c r="D1874">
        <v>107890</v>
      </c>
      <c r="E1874">
        <v>38400</v>
      </c>
      <c r="F1874" t="s">
        <v>13</v>
      </c>
      <c r="G1874" t="s">
        <v>14</v>
      </c>
      <c r="H1874">
        <v>3</v>
      </c>
      <c r="I1874">
        <v>1</v>
      </c>
      <c r="J1874">
        <v>1098</v>
      </c>
      <c r="K1874">
        <v>1.350819</v>
      </c>
      <c r="L1874" t="s">
        <v>16</v>
      </c>
      <c r="M1874">
        <f>V3__67[[#This Row],[Sale Price]]/V3__67[[#This Row],[carpet_area]]</f>
        <v>34.972677595628419</v>
      </c>
      <c r="N1874">
        <f>IF(OR(V3__67[[#This Row],[Estimated Value]]="",V3__67[[#This Row],[Estimated Value]]=0),"",V3__67[[#This Row],[Sale Price]]-V3__67[[#This Row],[Estimated Value]])</f>
        <v>-69490</v>
      </c>
      <c r="O1874">
        <f>IF(OR(V3__67[[#This Row],[Estimated Value]]="",V3__67[[#This Row],[Estimated Value]]=0),"",(V3__67[[#This Row],[Sale Price]]-V3__67[[#This Row],[Estimated Value]])/V3__67[[#This Row],[Estimated Value]])</f>
        <v>-0.64408193530447677</v>
      </c>
      <c r="P1874" t="str">
        <f t="shared" si="29"/>
        <v>Below Estimate</v>
      </c>
    </row>
    <row r="1875" spans="1:16" x14ac:dyDescent="0.3">
      <c r="A1875" s="1">
        <v>41780</v>
      </c>
      <c r="B1875">
        <v>2014</v>
      </c>
      <c r="C1875" t="s">
        <v>12</v>
      </c>
      <c r="D1875">
        <v>86750</v>
      </c>
      <c r="E1875">
        <v>38000</v>
      </c>
      <c r="F1875" t="s">
        <v>23</v>
      </c>
      <c r="G1875" t="s">
        <v>24</v>
      </c>
      <c r="H1875">
        <v>6</v>
      </c>
      <c r="I1875">
        <v>5</v>
      </c>
      <c r="J1875">
        <v>1942</v>
      </c>
      <c r="K1875">
        <v>1.350819</v>
      </c>
      <c r="L1875" t="s">
        <v>16</v>
      </c>
      <c r="M1875">
        <f>V3__67[[#This Row],[Sale Price]]/V3__67[[#This Row],[carpet_area]]</f>
        <v>19.567456230690009</v>
      </c>
      <c r="N1875">
        <f>IF(OR(V3__67[[#This Row],[Estimated Value]]="",V3__67[[#This Row],[Estimated Value]]=0),"",V3__67[[#This Row],[Sale Price]]-V3__67[[#This Row],[Estimated Value]])</f>
        <v>-48750</v>
      </c>
      <c r="O1875">
        <f>IF(OR(V3__67[[#This Row],[Estimated Value]]="",V3__67[[#This Row],[Estimated Value]]=0),"",(V3__67[[#This Row],[Sale Price]]-V3__67[[#This Row],[Estimated Value]])/V3__67[[#This Row],[Estimated Value]])</f>
        <v>-0.56195965417867433</v>
      </c>
      <c r="P1875" t="str">
        <f t="shared" si="29"/>
        <v>Below Estimate</v>
      </c>
    </row>
    <row r="1876" spans="1:16" x14ac:dyDescent="0.3">
      <c r="A1876" s="1">
        <v>41780</v>
      </c>
      <c r="B1876">
        <v>2014</v>
      </c>
      <c r="C1876" t="s">
        <v>26</v>
      </c>
      <c r="D1876">
        <v>199430</v>
      </c>
      <c r="E1876">
        <v>309000</v>
      </c>
      <c r="F1876" t="s">
        <v>13</v>
      </c>
      <c r="G1876" t="s">
        <v>14</v>
      </c>
      <c r="H1876">
        <v>3</v>
      </c>
      <c r="I1876">
        <v>2</v>
      </c>
      <c r="J1876">
        <v>950</v>
      </c>
      <c r="K1876">
        <v>1.350819</v>
      </c>
      <c r="L1876" t="s">
        <v>22</v>
      </c>
      <c r="M1876">
        <f>V3__67[[#This Row],[Sale Price]]/V3__67[[#This Row],[carpet_area]]</f>
        <v>325.26315789473682</v>
      </c>
      <c r="N1876">
        <f>IF(OR(V3__67[[#This Row],[Estimated Value]]="",V3__67[[#This Row],[Estimated Value]]=0),"",V3__67[[#This Row],[Sale Price]]-V3__67[[#This Row],[Estimated Value]])</f>
        <v>109570</v>
      </c>
      <c r="O1876">
        <f>IF(OR(V3__67[[#This Row],[Estimated Value]]="",V3__67[[#This Row],[Estimated Value]]=0),"",(V3__67[[#This Row],[Sale Price]]-V3__67[[#This Row],[Estimated Value]])/V3__67[[#This Row],[Estimated Value]])</f>
        <v>0.54941583513012082</v>
      </c>
      <c r="P1876" t="str">
        <f t="shared" si="29"/>
        <v>Above Estimate</v>
      </c>
    </row>
    <row r="1877" spans="1:16" x14ac:dyDescent="0.3">
      <c r="A1877" s="1">
        <v>41780</v>
      </c>
      <c r="B1877">
        <v>2014</v>
      </c>
      <c r="C1877" t="s">
        <v>17</v>
      </c>
      <c r="D1877">
        <v>205630</v>
      </c>
      <c r="E1877">
        <v>92000</v>
      </c>
      <c r="F1877" t="s">
        <v>19</v>
      </c>
      <c r="G1877" t="s">
        <v>20</v>
      </c>
      <c r="H1877">
        <v>4</v>
      </c>
      <c r="I1877">
        <v>4</v>
      </c>
      <c r="J1877">
        <v>1321</v>
      </c>
      <c r="K1877">
        <v>1.350819</v>
      </c>
      <c r="L1877" t="s">
        <v>16</v>
      </c>
      <c r="M1877">
        <f>V3__67[[#This Row],[Sale Price]]/V3__67[[#This Row],[carpet_area]]</f>
        <v>69.644208932626796</v>
      </c>
      <c r="N1877">
        <f>IF(OR(V3__67[[#This Row],[Estimated Value]]="",V3__67[[#This Row],[Estimated Value]]=0),"",V3__67[[#This Row],[Sale Price]]-V3__67[[#This Row],[Estimated Value]])</f>
        <v>-113630</v>
      </c>
      <c r="O1877">
        <f>IF(OR(V3__67[[#This Row],[Estimated Value]]="",V3__67[[#This Row],[Estimated Value]]=0),"",(V3__67[[#This Row],[Sale Price]]-V3__67[[#This Row],[Estimated Value]])/V3__67[[#This Row],[Estimated Value]])</f>
        <v>-0.55259446578806592</v>
      </c>
      <c r="P1877" t="str">
        <f t="shared" si="29"/>
        <v>Below Estimate</v>
      </c>
    </row>
    <row r="1878" spans="1:16" x14ac:dyDescent="0.3">
      <c r="A1878" s="1">
        <v>41780</v>
      </c>
      <c r="B1878">
        <v>2014</v>
      </c>
      <c r="C1878" t="s">
        <v>21</v>
      </c>
      <c r="D1878">
        <v>731150</v>
      </c>
      <c r="E1878">
        <v>1075000</v>
      </c>
      <c r="F1878" t="s">
        <v>13</v>
      </c>
      <c r="G1878" t="s">
        <v>14</v>
      </c>
      <c r="H1878">
        <v>3</v>
      </c>
      <c r="I1878">
        <v>3</v>
      </c>
      <c r="J1878">
        <v>1069</v>
      </c>
      <c r="K1878">
        <v>1.350819</v>
      </c>
      <c r="L1878" t="s">
        <v>16</v>
      </c>
      <c r="M1878">
        <f>V3__67[[#This Row],[Sale Price]]/V3__67[[#This Row],[carpet_area]]</f>
        <v>1005.6127221702526</v>
      </c>
      <c r="N1878">
        <f>IF(OR(V3__67[[#This Row],[Estimated Value]]="",V3__67[[#This Row],[Estimated Value]]=0),"",V3__67[[#This Row],[Sale Price]]-V3__67[[#This Row],[Estimated Value]])</f>
        <v>343850</v>
      </c>
      <c r="O1878">
        <f>IF(OR(V3__67[[#This Row],[Estimated Value]]="",V3__67[[#This Row],[Estimated Value]]=0),"",(V3__67[[#This Row],[Sale Price]]-V3__67[[#This Row],[Estimated Value]])/V3__67[[#This Row],[Estimated Value]])</f>
        <v>0.470286534910757</v>
      </c>
      <c r="P1878" t="str">
        <f t="shared" si="29"/>
        <v>Above Estimate</v>
      </c>
    </row>
    <row r="1879" spans="1:16" x14ac:dyDescent="0.3">
      <c r="A1879" s="1">
        <v>41781</v>
      </c>
      <c r="B1879">
        <v>2014</v>
      </c>
      <c r="C1879" t="s">
        <v>30</v>
      </c>
      <c r="D1879">
        <v>504780</v>
      </c>
      <c r="E1879">
        <v>395000</v>
      </c>
      <c r="F1879" t="s">
        <v>19</v>
      </c>
      <c r="G1879" t="s">
        <v>20</v>
      </c>
      <c r="H1879">
        <v>4</v>
      </c>
      <c r="I1879">
        <v>2</v>
      </c>
      <c r="J1879">
        <v>1397</v>
      </c>
      <c r="K1879">
        <v>1.350819</v>
      </c>
      <c r="L1879" t="s">
        <v>15</v>
      </c>
      <c r="M1879">
        <f>V3__67[[#This Row],[Sale Price]]/V3__67[[#This Row],[carpet_area]]</f>
        <v>282.74874731567644</v>
      </c>
      <c r="N1879">
        <f>IF(OR(V3__67[[#This Row],[Estimated Value]]="",V3__67[[#This Row],[Estimated Value]]=0),"",V3__67[[#This Row],[Sale Price]]-V3__67[[#This Row],[Estimated Value]])</f>
        <v>-109780</v>
      </c>
      <c r="O1879">
        <f>IF(OR(V3__67[[#This Row],[Estimated Value]]="",V3__67[[#This Row],[Estimated Value]]=0),"",(V3__67[[#This Row],[Sale Price]]-V3__67[[#This Row],[Estimated Value]])/V3__67[[#This Row],[Estimated Value]])</f>
        <v>-0.21748088276080668</v>
      </c>
      <c r="P1879" t="str">
        <f t="shared" si="29"/>
        <v>Below Estimate</v>
      </c>
    </row>
    <row r="1880" spans="1:16" x14ac:dyDescent="0.3">
      <c r="A1880" s="1">
        <v>41782</v>
      </c>
      <c r="B1880">
        <v>2014</v>
      </c>
      <c r="C1880" t="s">
        <v>30</v>
      </c>
      <c r="D1880">
        <v>471250</v>
      </c>
      <c r="E1880">
        <v>635000</v>
      </c>
      <c r="F1880" t="s">
        <v>13</v>
      </c>
      <c r="G1880" t="s">
        <v>14</v>
      </c>
      <c r="H1880">
        <v>3</v>
      </c>
      <c r="I1880">
        <v>1</v>
      </c>
      <c r="J1880">
        <v>933</v>
      </c>
      <c r="K1880">
        <v>1.350819</v>
      </c>
      <c r="L1880" t="s">
        <v>22</v>
      </c>
      <c r="M1880">
        <f>V3__67[[#This Row],[Sale Price]]/V3__67[[#This Row],[carpet_area]]</f>
        <v>680.60021436227225</v>
      </c>
      <c r="N1880">
        <f>IF(OR(V3__67[[#This Row],[Estimated Value]]="",V3__67[[#This Row],[Estimated Value]]=0),"",V3__67[[#This Row],[Sale Price]]-V3__67[[#This Row],[Estimated Value]])</f>
        <v>163750</v>
      </c>
      <c r="O1880">
        <f>IF(OR(V3__67[[#This Row],[Estimated Value]]="",V3__67[[#This Row],[Estimated Value]]=0),"",(V3__67[[#This Row],[Sale Price]]-V3__67[[#This Row],[Estimated Value]])/V3__67[[#This Row],[Estimated Value]])</f>
        <v>0.34748010610079577</v>
      </c>
      <c r="P1880" t="str">
        <f t="shared" si="29"/>
        <v>Above Estimate</v>
      </c>
    </row>
    <row r="1881" spans="1:16" x14ac:dyDescent="0.3">
      <c r="A1881" s="1">
        <v>41782</v>
      </c>
      <c r="B1881">
        <v>2014</v>
      </c>
      <c r="C1881" t="s">
        <v>30</v>
      </c>
      <c r="D1881">
        <v>488820</v>
      </c>
      <c r="E1881">
        <v>320000</v>
      </c>
      <c r="F1881" t="s">
        <v>23</v>
      </c>
      <c r="G1881" t="s">
        <v>24</v>
      </c>
      <c r="H1881">
        <v>6</v>
      </c>
      <c r="I1881">
        <v>6</v>
      </c>
      <c r="J1881">
        <v>2037</v>
      </c>
      <c r="K1881">
        <v>1.350819</v>
      </c>
      <c r="L1881" t="s">
        <v>15</v>
      </c>
      <c r="M1881">
        <f>V3__67[[#This Row],[Sale Price]]/V3__67[[#This Row],[carpet_area]]</f>
        <v>157.09376534118803</v>
      </c>
      <c r="N1881">
        <f>IF(OR(V3__67[[#This Row],[Estimated Value]]="",V3__67[[#This Row],[Estimated Value]]=0),"",V3__67[[#This Row],[Sale Price]]-V3__67[[#This Row],[Estimated Value]])</f>
        <v>-168820</v>
      </c>
      <c r="O1881">
        <f>IF(OR(V3__67[[#This Row],[Estimated Value]]="",V3__67[[#This Row],[Estimated Value]]=0),"",(V3__67[[#This Row],[Sale Price]]-V3__67[[#This Row],[Estimated Value]])/V3__67[[#This Row],[Estimated Value]])</f>
        <v>-0.34536230105151178</v>
      </c>
      <c r="P1881" t="str">
        <f t="shared" si="29"/>
        <v>Below Estimate</v>
      </c>
    </row>
    <row r="1882" spans="1:16" x14ac:dyDescent="0.3">
      <c r="A1882" s="1">
        <v>41782</v>
      </c>
      <c r="B1882">
        <v>2014</v>
      </c>
      <c r="C1882" t="s">
        <v>26</v>
      </c>
      <c r="D1882">
        <v>304080</v>
      </c>
      <c r="E1882">
        <v>430000</v>
      </c>
      <c r="F1882" t="s">
        <v>13</v>
      </c>
      <c r="G1882" t="s">
        <v>14</v>
      </c>
      <c r="H1882">
        <v>3</v>
      </c>
      <c r="I1882">
        <v>1</v>
      </c>
      <c r="J1882">
        <v>1085</v>
      </c>
      <c r="K1882">
        <v>1.350819</v>
      </c>
      <c r="L1882" t="s">
        <v>15</v>
      </c>
      <c r="M1882">
        <f>V3__67[[#This Row],[Sale Price]]/V3__67[[#This Row],[carpet_area]]</f>
        <v>396.31336405529953</v>
      </c>
      <c r="N1882">
        <f>IF(OR(V3__67[[#This Row],[Estimated Value]]="",V3__67[[#This Row],[Estimated Value]]=0),"",V3__67[[#This Row],[Sale Price]]-V3__67[[#This Row],[Estimated Value]])</f>
        <v>125920</v>
      </c>
      <c r="O1882">
        <f>IF(OR(V3__67[[#This Row],[Estimated Value]]="",V3__67[[#This Row],[Estimated Value]]=0),"",(V3__67[[#This Row],[Sale Price]]-V3__67[[#This Row],[Estimated Value]])/V3__67[[#This Row],[Estimated Value]])</f>
        <v>0.41410155222309919</v>
      </c>
      <c r="P1882" t="str">
        <f t="shared" si="29"/>
        <v>Above Estimate</v>
      </c>
    </row>
    <row r="1883" spans="1:16" x14ac:dyDescent="0.3">
      <c r="A1883" s="1">
        <v>41783</v>
      </c>
      <c r="B1883">
        <v>2014</v>
      </c>
      <c r="C1883" t="s">
        <v>30</v>
      </c>
      <c r="D1883">
        <v>397460</v>
      </c>
      <c r="E1883">
        <v>424000</v>
      </c>
      <c r="F1883" t="s">
        <v>13</v>
      </c>
      <c r="G1883" t="s">
        <v>14</v>
      </c>
      <c r="H1883">
        <v>3</v>
      </c>
      <c r="I1883">
        <v>2</v>
      </c>
      <c r="J1883">
        <v>1044</v>
      </c>
      <c r="K1883">
        <v>1.350819</v>
      </c>
      <c r="L1883" t="s">
        <v>22</v>
      </c>
      <c r="M1883">
        <f>V3__67[[#This Row],[Sale Price]]/V3__67[[#This Row],[carpet_area]]</f>
        <v>406.13026819923374</v>
      </c>
      <c r="N1883">
        <f>IF(OR(V3__67[[#This Row],[Estimated Value]]="",V3__67[[#This Row],[Estimated Value]]=0),"",V3__67[[#This Row],[Sale Price]]-V3__67[[#This Row],[Estimated Value]])</f>
        <v>26540</v>
      </c>
      <c r="O1883">
        <f>IF(OR(V3__67[[#This Row],[Estimated Value]]="",V3__67[[#This Row],[Estimated Value]]=0),"",(V3__67[[#This Row],[Sale Price]]-V3__67[[#This Row],[Estimated Value]])/V3__67[[#This Row],[Estimated Value]])</f>
        <v>6.6774014995219649E-2</v>
      </c>
      <c r="P1883" t="str">
        <f t="shared" si="29"/>
        <v>Above Estimate</v>
      </c>
    </row>
    <row r="1884" spans="1:16" x14ac:dyDescent="0.3">
      <c r="A1884" s="1">
        <v>41783</v>
      </c>
      <c r="B1884">
        <v>2014</v>
      </c>
      <c r="C1884" t="s">
        <v>17</v>
      </c>
      <c r="D1884">
        <v>134910</v>
      </c>
      <c r="E1884">
        <v>42000</v>
      </c>
      <c r="F1884" t="s">
        <v>23</v>
      </c>
      <c r="G1884" t="s">
        <v>24</v>
      </c>
      <c r="H1884">
        <v>6</v>
      </c>
      <c r="I1884">
        <v>5</v>
      </c>
      <c r="J1884">
        <v>2100</v>
      </c>
      <c r="K1884">
        <v>1.350819</v>
      </c>
      <c r="L1884" t="s">
        <v>25</v>
      </c>
      <c r="M1884">
        <f>V3__67[[#This Row],[Sale Price]]/V3__67[[#This Row],[carpet_area]]</f>
        <v>20</v>
      </c>
      <c r="N1884">
        <f>IF(OR(V3__67[[#This Row],[Estimated Value]]="",V3__67[[#This Row],[Estimated Value]]=0),"",V3__67[[#This Row],[Sale Price]]-V3__67[[#This Row],[Estimated Value]])</f>
        <v>-92910</v>
      </c>
      <c r="O1884">
        <f>IF(OR(V3__67[[#This Row],[Estimated Value]]="",V3__67[[#This Row],[Estimated Value]]=0),"",(V3__67[[#This Row],[Sale Price]]-V3__67[[#This Row],[Estimated Value]])/V3__67[[#This Row],[Estimated Value]])</f>
        <v>-0.68868134311763396</v>
      </c>
      <c r="P1884" t="str">
        <f t="shared" si="29"/>
        <v>Below Estimate</v>
      </c>
    </row>
    <row r="1885" spans="1:16" x14ac:dyDescent="0.3">
      <c r="A1885" s="1">
        <v>41784</v>
      </c>
      <c r="B1885">
        <v>2014</v>
      </c>
      <c r="C1885" t="s">
        <v>21</v>
      </c>
      <c r="D1885">
        <v>1702890</v>
      </c>
      <c r="E1885">
        <v>2500000</v>
      </c>
      <c r="F1885" t="s">
        <v>13</v>
      </c>
      <c r="G1885" t="s">
        <v>14</v>
      </c>
      <c r="H1885">
        <v>3</v>
      </c>
      <c r="I1885">
        <v>1</v>
      </c>
      <c r="J1885">
        <v>912</v>
      </c>
      <c r="K1885">
        <v>1.350819</v>
      </c>
      <c r="L1885" t="s">
        <v>22</v>
      </c>
      <c r="M1885">
        <f>V3__67[[#This Row],[Sale Price]]/V3__67[[#This Row],[carpet_area]]</f>
        <v>2741.2280701754385</v>
      </c>
      <c r="N1885">
        <f>IF(OR(V3__67[[#This Row],[Estimated Value]]="",V3__67[[#This Row],[Estimated Value]]=0),"",V3__67[[#This Row],[Sale Price]]-V3__67[[#This Row],[Estimated Value]])</f>
        <v>797110</v>
      </c>
      <c r="O1885">
        <f>IF(OR(V3__67[[#This Row],[Estimated Value]]="",V3__67[[#This Row],[Estimated Value]]=0),"",(V3__67[[#This Row],[Sale Price]]-V3__67[[#This Row],[Estimated Value]])/V3__67[[#This Row],[Estimated Value]])</f>
        <v>0.46809247808137933</v>
      </c>
      <c r="P1885" t="str">
        <f t="shared" si="29"/>
        <v>Above Estimate</v>
      </c>
    </row>
    <row r="1886" spans="1:16" x14ac:dyDescent="0.3">
      <c r="A1886" s="1">
        <v>41784</v>
      </c>
      <c r="B1886">
        <v>2014</v>
      </c>
      <c r="C1886" t="s">
        <v>26</v>
      </c>
      <c r="D1886">
        <v>514780</v>
      </c>
      <c r="E1886">
        <v>707000</v>
      </c>
      <c r="F1886" t="s">
        <v>13</v>
      </c>
      <c r="G1886" t="s">
        <v>14</v>
      </c>
      <c r="H1886">
        <v>3</v>
      </c>
      <c r="I1886">
        <v>1</v>
      </c>
      <c r="J1886">
        <v>1076</v>
      </c>
      <c r="K1886">
        <v>1.350819</v>
      </c>
      <c r="L1886" t="s">
        <v>16</v>
      </c>
      <c r="M1886">
        <f>V3__67[[#This Row],[Sale Price]]/V3__67[[#This Row],[carpet_area]]</f>
        <v>657.06319702602229</v>
      </c>
      <c r="N1886">
        <f>IF(OR(V3__67[[#This Row],[Estimated Value]]="",V3__67[[#This Row],[Estimated Value]]=0),"",V3__67[[#This Row],[Sale Price]]-V3__67[[#This Row],[Estimated Value]])</f>
        <v>192220</v>
      </c>
      <c r="O1886">
        <f>IF(OR(V3__67[[#This Row],[Estimated Value]]="",V3__67[[#This Row],[Estimated Value]]=0),"",(V3__67[[#This Row],[Sale Price]]-V3__67[[#This Row],[Estimated Value]])/V3__67[[#This Row],[Estimated Value]])</f>
        <v>0.37340223007886864</v>
      </c>
      <c r="P1886" t="str">
        <f t="shared" si="29"/>
        <v>Above Estimate</v>
      </c>
    </row>
    <row r="1887" spans="1:16" x14ac:dyDescent="0.3">
      <c r="A1887" s="1">
        <v>41788</v>
      </c>
      <c r="B1887">
        <v>2014</v>
      </c>
      <c r="C1887" t="s">
        <v>26</v>
      </c>
      <c r="D1887">
        <v>272790</v>
      </c>
      <c r="E1887">
        <v>425000</v>
      </c>
      <c r="F1887" t="s">
        <v>13</v>
      </c>
      <c r="G1887" t="s">
        <v>14</v>
      </c>
      <c r="H1887">
        <v>3</v>
      </c>
      <c r="I1887">
        <v>1</v>
      </c>
      <c r="J1887">
        <v>1041</v>
      </c>
      <c r="K1887">
        <v>1.350819</v>
      </c>
      <c r="L1887" t="s">
        <v>22</v>
      </c>
      <c r="M1887">
        <f>V3__67[[#This Row],[Sale Price]]/V3__67[[#This Row],[carpet_area]]</f>
        <v>408.26128722382327</v>
      </c>
      <c r="N1887">
        <f>IF(OR(V3__67[[#This Row],[Estimated Value]]="",V3__67[[#This Row],[Estimated Value]]=0),"",V3__67[[#This Row],[Sale Price]]-V3__67[[#This Row],[Estimated Value]])</f>
        <v>152210</v>
      </c>
      <c r="O1887">
        <f>IF(OR(V3__67[[#This Row],[Estimated Value]]="",V3__67[[#This Row],[Estimated Value]]=0),"",(V3__67[[#This Row],[Sale Price]]-V3__67[[#This Row],[Estimated Value]])/V3__67[[#This Row],[Estimated Value]])</f>
        <v>0.55797499908354409</v>
      </c>
      <c r="P1887" t="str">
        <f t="shared" si="29"/>
        <v>Above Estimate</v>
      </c>
    </row>
    <row r="1888" spans="1:16" x14ac:dyDescent="0.3">
      <c r="A1888" s="1">
        <v>41788</v>
      </c>
      <c r="B1888">
        <v>2014</v>
      </c>
      <c r="C1888" t="s">
        <v>30</v>
      </c>
      <c r="D1888">
        <v>790810</v>
      </c>
      <c r="E1888">
        <v>699000</v>
      </c>
      <c r="F1888" t="s">
        <v>13</v>
      </c>
      <c r="G1888" t="s">
        <v>14</v>
      </c>
      <c r="H1888">
        <v>3</v>
      </c>
      <c r="I1888">
        <v>3</v>
      </c>
      <c r="J1888">
        <v>915</v>
      </c>
      <c r="K1888">
        <v>1.350819</v>
      </c>
      <c r="L1888" t="s">
        <v>25</v>
      </c>
      <c r="M1888">
        <f>V3__67[[#This Row],[Sale Price]]/V3__67[[#This Row],[carpet_area]]</f>
        <v>763.93442622950818</v>
      </c>
      <c r="N1888">
        <f>IF(OR(V3__67[[#This Row],[Estimated Value]]="",V3__67[[#This Row],[Estimated Value]]=0),"",V3__67[[#This Row],[Sale Price]]-V3__67[[#This Row],[Estimated Value]])</f>
        <v>-91810</v>
      </c>
      <c r="O1888">
        <f>IF(OR(V3__67[[#This Row],[Estimated Value]]="",V3__67[[#This Row],[Estimated Value]]=0),"",(V3__67[[#This Row],[Sale Price]]-V3__67[[#This Row],[Estimated Value]])/V3__67[[#This Row],[Estimated Value]])</f>
        <v>-0.11609615457568821</v>
      </c>
      <c r="P1888" t="str">
        <f t="shared" si="29"/>
        <v>Below Estimate</v>
      </c>
    </row>
    <row r="1889" spans="1:16" x14ac:dyDescent="0.3">
      <c r="A1889" s="1">
        <v>41789</v>
      </c>
      <c r="B1889">
        <v>2014</v>
      </c>
      <c r="C1889" t="s">
        <v>30</v>
      </c>
      <c r="D1889">
        <v>438760</v>
      </c>
      <c r="E1889">
        <v>424975</v>
      </c>
      <c r="F1889" t="s">
        <v>13</v>
      </c>
      <c r="G1889" t="s">
        <v>14</v>
      </c>
      <c r="H1889">
        <v>3</v>
      </c>
      <c r="I1889">
        <v>2</v>
      </c>
      <c r="J1889">
        <v>1005</v>
      </c>
      <c r="K1889">
        <v>1.350819</v>
      </c>
      <c r="L1889" t="s">
        <v>22</v>
      </c>
      <c r="M1889">
        <f>V3__67[[#This Row],[Sale Price]]/V3__67[[#This Row],[carpet_area]]</f>
        <v>422.86069651741292</v>
      </c>
      <c r="N1889">
        <f>IF(OR(V3__67[[#This Row],[Estimated Value]]="",V3__67[[#This Row],[Estimated Value]]=0),"",V3__67[[#This Row],[Sale Price]]-V3__67[[#This Row],[Estimated Value]])</f>
        <v>-13785</v>
      </c>
      <c r="O1889">
        <f>IF(OR(V3__67[[#This Row],[Estimated Value]]="",V3__67[[#This Row],[Estimated Value]]=0),"",(V3__67[[#This Row],[Sale Price]]-V3__67[[#This Row],[Estimated Value]])/V3__67[[#This Row],[Estimated Value]])</f>
        <v>-3.1418087337040754E-2</v>
      </c>
      <c r="P1889" t="str">
        <f t="shared" si="29"/>
        <v>Below Estimate</v>
      </c>
    </row>
    <row r="1890" spans="1:16" x14ac:dyDescent="0.3">
      <c r="A1890" s="1">
        <v>41789</v>
      </c>
      <c r="B1890">
        <v>2014</v>
      </c>
      <c r="C1890" t="s">
        <v>26</v>
      </c>
      <c r="D1890">
        <v>345310</v>
      </c>
      <c r="E1890">
        <v>617500</v>
      </c>
      <c r="F1890" t="s">
        <v>13</v>
      </c>
      <c r="G1890" t="s">
        <v>14</v>
      </c>
      <c r="H1890">
        <v>3</v>
      </c>
      <c r="I1890">
        <v>2</v>
      </c>
      <c r="J1890">
        <v>1015</v>
      </c>
      <c r="K1890">
        <v>1.350819</v>
      </c>
      <c r="L1890" t="s">
        <v>15</v>
      </c>
      <c r="M1890">
        <f>V3__67[[#This Row],[Sale Price]]/V3__67[[#This Row],[carpet_area]]</f>
        <v>608.37438423645324</v>
      </c>
      <c r="N1890">
        <f>IF(OR(V3__67[[#This Row],[Estimated Value]]="",V3__67[[#This Row],[Estimated Value]]=0),"",V3__67[[#This Row],[Sale Price]]-V3__67[[#This Row],[Estimated Value]])</f>
        <v>272190</v>
      </c>
      <c r="O1890">
        <f>IF(OR(V3__67[[#This Row],[Estimated Value]]="",V3__67[[#This Row],[Estimated Value]]=0),"",(V3__67[[#This Row],[Sale Price]]-V3__67[[#This Row],[Estimated Value]])/V3__67[[#This Row],[Estimated Value]])</f>
        <v>0.788248240711245</v>
      </c>
      <c r="P1890" t="str">
        <f t="shared" si="29"/>
        <v>Above Estimate</v>
      </c>
    </row>
    <row r="1891" spans="1:16" x14ac:dyDescent="0.3">
      <c r="A1891" s="1">
        <v>41790</v>
      </c>
      <c r="B1891">
        <v>2014</v>
      </c>
      <c r="C1891" t="s">
        <v>12</v>
      </c>
      <c r="D1891">
        <v>143100</v>
      </c>
      <c r="E1891">
        <v>152000</v>
      </c>
      <c r="F1891" t="s">
        <v>13</v>
      </c>
      <c r="G1891" t="s">
        <v>14</v>
      </c>
      <c r="H1891">
        <v>3</v>
      </c>
      <c r="I1891">
        <v>1</v>
      </c>
      <c r="J1891">
        <v>985</v>
      </c>
      <c r="K1891">
        <v>1.350819</v>
      </c>
      <c r="L1891" t="s">
        <v>15</v>
      </c>
      <c r="M1891">
        <f>V3__67[[#This Row],[Sale Price]]/V3__67[[#This Row],[carpet_area]]</f>
        <v>154.31472081218274</v>
      </c>
      <c r="N1891">
        <f>IF(OR(V3__67[[#This Row],[Estimated Value]]="",V3__67[[#This Row],[Estimated Value]]=0),"",V3__67[[#This Row],[Sale Price]]-V3__67[[#This Row],[Estimated Value]])</f>
        <v>8900</v>
      </c>
      <c r="O1891">
        <f>IF(OR(V3__67[[#This Row],[Estimated Value]]="",V3__67[[#This Row],[Estimated Value]]=0),"",(V3__67[[#This Row],[Sale Price]]-V3__67[[#This Row],[Estimated Value]])/V3__67[[#This Row],[Estimated Value]])</f>
        <v>6.2194269741439552E-2</v>
      </c>
      <c r="P1891" t="str">
        <f t="shared" si="29"/>
        <v>Above Estimate</v>
      </c>
    </row>
    <row r="1892" spans="1:16" x14ac:dyDescent="0.3">
      <c r="A1892" s="1">
        <v>41790</v>
      </c>
      <c r="B1892">
        <v>2014</v>
      </c>
      <c r="C1892" t="s">
        <v>26</v>
      </c>
      <c r="D1892">
        <v>377790</v>
      </c>
      <c r="E1892">
        <v>537500</v>
      </c>
      <c r="F1892" t="s">
        <v>13</v>
      </c>
      <c r="G1892" t="s">
        <v>14</v>
      </c>
      <c r="H1892">
        <v>3</v>
      </c>
      <c r="I1892">
        <v>3</v>
      </c>
      <c r="J1892">
        <v>932</v>
      </c>
      <c r="K1892">
        <v>1.350819</v>
      </c>
      <c r="L1892" t="s">
        <v>22</v>
      </c>
      <c r="M1892">
        <f>V3__67[[#This Row],[Sale Price]]/V3__67[[#This Row],[carpet_area]]</f>
        <v>576.71673819742489</v>
      </c>
      <c r="N1892">
        <f>IF(OR(V3__67[[#This Row],[Estimated Value]]="",V3__67[[#This Row],[Estimated Value]]=0),"",V3__67[[#This Row],[Sale Price]]-V3__67[[#This Row],[Estimated Value]])</f>
        <v>159710</v>
      </c>
      <c r="O1892">
        <f>IF(OR(V3__67[[#This Row],[Estimated Value]]="",V3__67[[#This Row],[Estimated Value]]=0),"",(V3__67[[#This Row],[Sale Price]]-V3__67[[#This Row],[Estimated Value]])/V3__67[[#This Row],[Estimated Value]])</f>
        <v>0.42274808756187299</v>
      </c>
      <c r="P1892" t="str">
        <f t="shared" si="29"/>
        <v>Above Estimate</v>
      </c>
    </row>
    <row r="1893" spans="1:16" x14ac:dyDescent="0.3">
      <c r="A1893" s="1">
        <v>41791</v>
      </c>
      <c r="B1893">
        <v>2014</v>
      </c>
      <c r="C1893" t="s">
        <v>26</v>
      </c>
      <c r="D1893">
        <v>310310</v>
      </c>
      <c r="E1893">
        <v>445000</v>
      </c>
      <c r="F1893" t="s">
        <v>13</v>
      </c>
      <c r="G1893" t="s">
        <v>14</v>
      </c>
      <c r="H1893">
        <v>3</v>
      </c>
      <c r="I1893">
        <v>1</v>
      </c>
      <c r="J1893">
        <v>932</v>
      </c>
      <c r="K1893">
        <v>1.350819</v>
      </c>
      <c r="L1893" t="s">
        <v>15</v>
      </c>
      <c r="M1893">
        <f>V3__67[[#This Row],[Sale Price]]/V3__67[[#This Row],[carpet_area]]</f>
        <v>477.46781115879827</v>
      </c>
      <c r="N1893">
        <f>IF(OR(V3__67[[#This Row],[Estimated Value]]="",V3__67[[#This Row],[Estimated Value]]=0),"",V3__67[[#This Row],[Sale Price]]-V3__67[[#This Row],[Estimated Value]])</f>
        <v>134690</v>
      </c>
      <c r="O1893">
        <f>IF(OR(V3__67[[#This Row],[Estimated Value]]="",V3__67[[#This Row],[Estimated Value]]=0),"",(V3__67[[#This Row],[Sale Price]]-V3__67[[#This Row],[Estimated Value]])/V3__67[[#This Row],[Estimated Value]])</f>
        <v>0.43404982114659535</v>
      </c>
      <c r="P1893" t="str">
        <f t="shared" si="29"/>
        <v>Above Estimate</v>
      </c>
    </row>
    <row r="1894" spans="1:16" x14ac:dyDescent="0.3">
      <c r="A1894" s="1">
        <v>41791</v>
      </c>
      <c r="B1894">
        <v>2014</v>
      </c>
      <c r="C1894" t="s">
        <v>26</v>
      </c>
      <c r="D1894">
        <v>328510</v>
      </c>
      <c r="E1894">
        <v>355000</v>
      </c>
      <c r="F1894" t="s">
        <v>13</v>
      </c>
      <c r="G1894" t="s">
        <v>14</v>
      </c>
      <c r="H1894">
        <v>3</v>
      </c>
      <c r="I1894">
        <v>2</v>
      </c>
      <c r="J1894">
        <v>1097</v>
      </c>
      <c r="K1894">
        <v>1.350819</v>
      </c>
      <c r="L1894" t="s">
        <v>16</v>
      </c>
      <c r="M1894">
        <f>V3__67[[#This Row],[Sale Price]]/V3__67[[#This Row],[carpet_area]]</f>
        <v>323.60984503190519</v>
      </c>
      <c r="N1894">
        <f>IF(OR(V3__67[[#This Row],[Estimated Value]]="",V3__67[[#This Row],[Estimated Value]]=0),"",V3__67[[#This Row],[Sale Price]]-V3__67[[#This Row],[Estimated Value]])</f>
        <v>26490</v>
      </c>
      <c r="O1894">
        <f>IF(OR(V3__67[[#This Row],[Estimated Value]]="",V3__67[[#This Row],[Estimated Value]]=0),"",(V3__67[[#This Row],[Sale Price]]-V3__67[[#This Row],[Estimated Value]])/V3__67[[#This Row],[Estimated Value]])</f>
        <v>8.0636814708836865E-2</v>
      </c>
      <c r="P1894" t="str">
        <f t="shared" si="29"/>
        <v>Above Estimate</v>
      </c>
    </row>
    <row r="1895" spans="1:16" x14ac:dyDescent="0.3">
      <c r="A1895" s="1">
        <v>41791</v>
      </c>
      <c r="B1895">
        <v>2014</v>
      </c>
      <c r="C1895" t="s">
        <v>26</v>
      </c>
      <c r="D1895">
        <v>370300</v>
      </c>
      <c r="E1895">
        <v>639000</v>
      </c>
      <c r="F1895" t="s">
        <v>13</v>
      </c>
      <c r="G1895" t="s">
        <v>14</v>
      </c>
      <c r="H1895">
        <v>3</v>
      </c>
      <c r="I1895">
        <v>2</v>
      </c>
      <c r="J1895">
        <v>1060</v>
      </c>
      <c r="K1895">
        <v>1.350819</v>
      </c>
      <c r="L1895" t="s">
        <v>25</v>
      </c>
      <c r="M1895">
        <f>V3__67[[#This Row],[Sale Price]]/V3__67[[#This Row],[carpet_area]]</f>
        <v>602.83018867924534</v>
      </c>
      <c r="N1895">
        <f>IF(OR(V3__67[[#This Row],[Estimated Value]]="",V3__67[[#This Row],[Estimated Value]]=0),"",V3__67[[#This Row],[Sale Price]]-V3__67[[#This Row],[Estimated Value]])</f>
        <v>268700</v>
      </c>
      <c r="O1895">
        <f>IF(OR(V3__67[[#This Row],[Estimated Value]]="",V3__67[[#This Row],[Estimated Value]]=0),"",(V3__67[[#This Row],[Sale Price]]-V3__67[[#This Row],[Estimated Value]])/V3__67[[#This Row],[Estimated Value]])</f>
        <v>0.72562786929516609</v>
      </c>
      <c r="P1895" t="str">
        <f t="shared" si="29"/>
        <v>Above Estimate</v>
      </c>
    </row>
    <row r="1896" spans="1:16" x14ac:dyDescent="0.3">
      <c r="A1896" s="1">
        <v>41791</v>
      </c>
      <c r="B1896">
        <v>2014</v>
      </c>
      <c r="C1896" t="s">
        <v>30</v>
      </c>
      <c r="D1896">
        <v>315090</v>
      </c>
      <c r="E1896">
        <v>380000</v>
      </c>
      <c r="F1896" t="s">
        <v>13</v>
      </c>
      <c r="G1896" t="s">
        <v>14</v>
      </c>
      <c r="H1896">
        <v>3</v>
      </c>
      <c r="I1896">
        <v>3</v>
      </c>
      <c r="J1896">
        <v>1060</v>
      </c>
      <c r="K1896">
        <v>1.350819</v>
      </c>
      <c r="L1896" t="s">
        <v>25</v>
      </c>
      <c r="M1896">
        <f>V3__67[[#This Row],[Sale Price]]/V3__67[[#This Row],[carpet_area]]</f>
        <v>358.49056603773585</v>
      </c>
      <c r="N1896">
        <f>IF(OR(V3__67[[#This Row],[Estimated Value]]="",V3__67[[#This Row],[Estimated Value]]=0),"",V3__67[[#This Row],[Sale Price]]-V3__67[[#This Row],[Estimated Value]])</f>
        <v>64910</v>
      </c>
      <c r="O1896">
        <f>IF(OR(V3__67[[#This Row],[Estimated Value]]="",V3__67[[#This Row],[Estimated Value]]=0),"",(V3__67[[#This Row],[Sale Price]]-V3__67[[#This Row],[Estimated Value]])/V3__67[[#This Row],[Estimated Value]])</f>
        <v>0.20600463359675014</v>
      </c>
      <c r="P1896" t="str">
        <f t="shared" si="29"/>
        <v>Above Estimate</v>
      </c>
    </row>
    <row r="1897" spans="1:16" x14ac:dyDescent="0.3">
      <c r="A1897" s="1">
        <v>41794</v>
      </c>
      <c r="B1897">
        <v>2014</v>
      </c>
      <c r="C1897" t="s">
        <v>17</v>
      </c>
      <c r="D1897">
        <v>150500</v>
      </c>
      <c r="E1897">
        <v>107000</v>
      </c>
      <c r="F1897" t="s">
        <v>19</v>
      </c>
      <c r="G1897" t="s">
        <v>20</v>
      </c>
      <c r="H1897">
        <v>4</v>
      </c>
      <c r="I1897">
        <v>2</v>
      </c>
      <c r="J1897">
        <v>1292</v>
      </c>
      <c r="K1897">
        <v>1.350819</v>
      </c>
      <c r="L1897" t="s">
        <v>25</v>
      </c>
      <c r="M1897">
        <f>V3__67[[#This Row],[Sale Price]]/V3__67[[#This Row],[carpet_area]]</f>
        <v>82.817337461300312</v>
      </c>
      <c r="N1897">
        <f>IF(OR(V3__67[[#This Row],[Estimated Value]]="",V3__67[[#This Row],[Estimated Value]]=0),"",V3__67[[#This Row],[Sale Price]]-V3__67[[#This Row],[Estimated Value]])</f>
        <v>-43500</v>
      </c>
      <c r="O1897">
        <f>IF(OR(V3__67[[#This Row],[Estimated Value]]="",V3__67[[#This Row],[Estimated Value]]=0),"",(V3__67[[#This Row],[Sale Price]]-V3__67[[#This Row],[Estimated Value]])/V3__67[[#This Row],[Estimated Value]])</f>
        <v>-0.28903654485049834</v>
      </c>
      <c r="P1897" t="str">
        <f t="shared" si="29"/>
        <v>Below Estimate</v>
      </c>
    </row>
    <row r="1898" spans="1:16" x14ac:dyDescent="0.3">
      <c r="A1898" s="1">
        <v>41794</v>
      </c>
      <c r="B1898">
        <v>2014</v>
      </c>
      <c r="C1898" t="s">
        <v>17</v>
      </c>
      <c r="D1898">
        <v>183100</v>
      </c>
      <c r="E1898">
        <v>181000</v>
      </c>
      <c r="F1898" t="s">
        <v>13</v>
      </c>
      <c r="G1898" t="s">
        <v>14</v>
      </c>
      <c r="H1898">
        <v>3</v>
      </c>
      <c r="I1898">
        <v>1</v>
      </c>
      <c r="J1898">
        <v>943</v>
      </c>
      <c r="K1898">
        <v>1.350819</v>
      </c>
      <c r="L1898" t="s">
        <v>25</v>
      </c>
      <c r="M1898">
        <f>V3__67[[#This Row],[Sale Price]]/V3__67[[#This Row],[carpet_area]]</f>
        <v>191.94061505832448</v>
      </c>
      <c r="N1898">
        <f>IF(OR(V3__67[[#This Row],[Estimated Value]]="",V3__67[[#This Row],[Estimated Value]]=0),"",V3__67[[#This Row],[Sale Price]]-V3__67[[#This Row],[Estimated Value]])</f>
        <v>-2100</v>
      </c>
      <c r="O1898">
        <f>IF(OR(V3__67[[#This Row],[Estimated Value]]="",V3__67[[#This Row],[Estimated Value]]=0),"",(V3__67[[#This Row],[Sale Price]]-V3__67[[#This Row],[Estimated Value]])/V3__67[[#This Row],[Estimated Value]])</f>
        <v>-1.1469142545057346E-2</v>
      </c>
      <c r="P1898" t="str">
        <f t="shared" si="29"/>
        <v>Below Estimate</v>
      </c>
    </row>
    <row r="1899" spans="1:16" x14ac:dyDescent="0.3">
      <c r="A1899" s="1">
        <v>41795</v>
      </c>
      <c r="B1899">
        <v>2014</v>
      </c>
      <c r="C1899" t="s">
        <v>26</v>
      </c>
      <c r="D1899">
        <v>292600</v>
      </c>
      <c r="E1899">
        <v>390000</v>
      </c>
      <c r="F1899" t="s">
        <v>13</v>
      </c>
      <c r="G1899" t="s">
        <v>14</v>
      </c>
      <c r="H1899">
        <v>3</v>
      </c>
      <c r="I1899">
        <v>2</v>
      </c>
      <c r="J1899">
        <v>1007</v>
      </c>
      <c r="K1899">
        <v>1.350819</v>
      </c>
      <c r="L1899" t="s">
        <v>15</v>
      </c>
      <c r="M1899">
        <f>V3__67[[#This Row],[Sale Price]]/V3__67[[#This Row],[carpet_area]]</f>
        <v>387.28897715988086</v>
      </c>
      <c r="N1899">
        <f>IF(OR(V3__67[[#This Row],[Estimated Value]]="",V3__67[[#This Row],[Estimated Value]]=0),"",V3__67[[#This Row],[Sale Price]]-V3__67[[#This Row],[Estimated Value]])</f>
        <v>97400</v>
      </c>
      <c r="O1899">
        <f>IF(OR(V3__67[[#This Row],[Estimated Value]]="",V3__67[[#This Row],[Estimated Value]]=0),"",(V3__67[[#This Row],[Sale Price]]-V3__67[[#This Row],[Estimated Value]])/V3__67[[#This Row],[Estimated Value]])</f>
        <v>0.33287764866712233</v>
      </c>
      <c r="P1899" t="str">
        <f t="shared" si="29"/>
        <v>Above Estimate</v>
      </c>
    </row>
    <row r="1900" spans="1:16" x14ac:dyDescent="0.3">
      <c r="A1900" s="1">
        <v>41797</v>
      </c>
      <c r="B1900">
        <v>2014</v>
      </c>
      <c r="C1900" t="s">
        <v>21</v>
      </c>
      <c r="D1900">
        <v>584220</v>
      </c>
      <c r="E1900">
        <v>950000</v>
      </c>
      <c r="F1900" t="s">
        <v>13</v>
      </c>
      <c r="G1900" t="s">
        <v>14</v>
      </c>
      <c r="H1900">
        <v>3</v>
      </c>
      <c r="I1900">
        <v>2</v>
      </c>
      <c r="J1900">
        <v>1021</v>
      </c>
      <c r="K1900">
        <v>1.350819</v>
      </c>
      <c r="L1900" t="s">
        <v>16</v>
      </c>
      <c r="M1900">
        <f>V3__67[[#This Row],[Sale Price]]/V3__67[[#This Row],[carpet_area]]</f>
        <v>930.46033300685599</v>
      </c>
      <c r="N1900">
        <f>IF(OR(V3__67[[#This Row],[Estimated Value]]="",V3__67[[#This Row],[Estimated Value]]=0),"",V3__67[[#This Row],[Sale Price]]-V3__67[[#This Row],[Estimated Value]])</f>
        <v>365780</v>
      </c>
      <c r="O1900">
        <f>IF(OR(V3__67[[#This Row],[Estimated Value]]="",V3__67[[#This Row],[Estimated Value]]=0),"",(V3__67[[#This Row],[Sale Price]]-V3__67[[#This Row],[Estimated Value]])/V3__67[[#This Row],[Estimated Value]])</f>
        <v>0.62609975694087838</v>
      </c>
      <c r="P1900" t="str">
        <f t="shared" si="29"/>
        <v>Above Estimate</v>
      </c>
    </row>
    <row r="1901" spans="1:16" x14ac:dyDescent="0.3">
      <c r="A1901" s="1">
        <v>41798</v>
      </c>
      <c r="B1901">
        <v>2014</v>
      </c>
      <c r="C1901" t="s">
        <v>18</v>
      </c>
      <c r="D1901">
        <v>520030</v>
      </c>
      <c r="E1901">
        <v>848000</v>
      </c>
      <c r="F1901" t="s">
        <v>13</v>
      </c>
      <c r="G1901" t="s">
        <v>14</v>
      </c>
      <c r="H1901">
        <v>3</v>
      </c>
      <c r="I1901">
        <v>3</v>
      </c>
      <c r="J1901">
        <v>961</v>
      </c>
      <c r="K1901">
        <v>1.350819</v>
      </c>
      <c r="L1901" t="s">
        <v>16</v>
      </c>
      <c r="M1901">
        <f>V3__67[[#This Row],[Sale Price]]/V3__67[[#This Row],[carpet_area]]</f>
        <v>882.41415192507804</v>
      </c>
      <c r="N1901">
        <f>IF(OR(V3__67[[#This Row],[Estimated Value]]="",V3__67[[#This Row],[Estimated Value]]=0),"",V3__67[[#This Row],[Sale Price]]-V3__67[[#This Row],[Estimated Value]])</f>
        <v>327970</v>
      </c>
      <c r="O1901">
        <f>IF(OR(V3__67[[#This Row],[Estimated Value]]="",V3__67[[#This Row],[Estimated Value]]=0),"",(V3__67[[#This Row],[Sale Price]]-V3__67[[#This Row],[Estimated Value]])/V3__67[[#This Row],[Estimated Value]])</f>
        <v>0.63067515335653712</v>
      </c>
      <c r="P1901" t="str">
        <f t="shared" si="29"/>
        <v>Above Estimate</v>
      </c>
    </row>
    <row r="1902" spans="1:16" x14ac:dyDescent="0.3">
      <c r="A1902" s="1">
        <v>41801</v>
      </c>
      <c r="B1902">
        <v>2014</v>
      </c>
      <c r="C1902" t="s">
        <v>17</v>
      </c>
      <c r="D1902">
        <v>201220</v>
      </c>
      <c r="E1902">
        <v>45000</v>
      </c>
      <c r="F1902" t="s">
        <v>27</v>
      </c>
      <c r="G1902" t="s">
        <v>28</v>
      </c>
      <c r="H1902">
        <v>8</v>
      </c>
      <c r="I1902">
        <v>6</v>
      </c>
      <c r="J1902">
        <v>2494</v>
      </c>
      <c r="K1902">
        <v>1.350819</v>
      </c>
      <c r="L1902" t="s">
        <v>15</v>
      </c>
      <c r="M1902">
        <f>V3__67[[#This Row],[Sale Price]]/V3__67[[#This Row],[carpet_area]]</f>
        <v>18.043303929430632</v>
      </c>
      <c r="N1902">
        <f>IF(OR(V3__67[[#This Row],[Estimated Value]]="",V3__67[[#This Row],[Estimated Value]]=0),"",V3__67[[#This Row],[Sale Price]]-V3__67[[#This Row],[Estimated Value]])</f>
        <v>-156220</v>
      </c>
      <c r="O1902">
        <f>IF(OR(V3__67[[#This Row],[Estimated Value]]="",V3__67[[#This Row],[Estimated Value]]=0),"",(V3__67[[#This Row],[Sale Price]]-V3__67[[#This Row],[Estimated Value]])/V3__67[[#This Row],[Estimated Value]])</f>
        <v>-0.77636417851108241</v>
      </c>
      <c r="P1902" t="str">
        <f t="shared" si="29"/>
        <v>Below Estimate</v>
      </c>
    </row>
    <row r="1903" spans="1:16" x14ac:dyDescent="0.3">
      <c r="A1903" s="1">
        <v>41801</v>
      </c>
      <c r="B1903">
        <v>2014</v>
      </c>
      <c r="C1903" t="s">
        <v>30</v>
      </c>
      <c r="D1903">
        <v>1011980</v>
      </c>
      <c r="E1903">
        <v>1175000</v>
      </c>
      <c r="F1903" t="s">
        <v>13</v>
      </c>
      <c r="G1903" t="s">
        <v>14</v>
      </c>
      <c r="H1903">
        <v>3</v>
      </c>
      <c r="I1903">
        <v>2</v>
      </c>
      <c r="J1903">
        <v>925</v>
      </c>
      <c r="K1903">
        <v>1.350819</v>
      </c>
      <c r="L1903" t="s">
        <v>22</v>
      </c>
      <c r="M1903">
        <f>V3__67[[#This Row],[Sale Price]]/V3__67[[#This Row],[carpet_area]]</f>
        <v>1270.2702702702702</v>
      </c>
      <c r="N1903">
        <f>IF(OR(V3__67[[#This Row],[Estimated Value]]="",V3__67[[#This Row],[Estimated Value]]=0),"",V3__67[[#This Row],[Sale Price]]-V3__67[[#This Row],[Estimated Value]])</f>
        <v>163020</v>
      </c>
      <c r="O1903">
        <f>IF(OR(V3__67[[#This Row],[Estimated Value]]="",V3__67[[#This Row],[Estimated Value]]=0),"",(V3__67[[#This Row],[Sale Price]]-V3__67[[#This Row],[Estimated Value]])/V3__67[[#This Row],[Estimated Value]])</f>
        <v>0.16109014012134626</v>
      </c>
      <c r="P1903" t="str">
        <f t="shared" si="29"/>
        <v>Above Estimate</v>
      </c>
    </row>
    <row r="1904" spans="1:16" x14ac:dyDescent="0.3">
      <c r="A1904" s="1">
        <v>41801</v>
      </c>
      <c r="B1904">
        <v>2014</v>
      </c>
      <c r="C1904" t="s">
        <v>12</v>
      </c>
      <c r="D1904">
        <v>105430</v>
      </c>
      <c r="E1904">
        <v>21500</v>
      </c>
      <c r="F1904" t="s">
        <v>13</v>
      </c>
      <c r="G1904" t="s">
        <v>14</v>
      </c>
      <c r="H1904">
        <v>3</v>
      </c>
      <c r="I1904">
        <v>2</v>
      </c>
      <c r="J1904">
        <v>1017</v>
      </c>
      <c r="K1904">
        <v>1.350819</v>
      </c>
      <c r="L1904" t="s">
        <v>16</v>
      </c>
      <c r="M1904">
        <f>V3__67[[#This Row],[Sale Price]]/V3__67[[#This Row],[carpet_area]]</f>
        <v>21.140609636184859</v>
      </c>
      <c r="N1904">
        <f>IF(OR(V3__67[[#This Row],[Estimated Value]]="",V3__67[[#This Row],[Estimated Value]]=0),"",V3__67[[#This Row],[Sale Price]]-V3__67[[#This Row],[Estimated Value]])</f>
        <v>-83930</v>
      </c>
      <c r="O1904">
        <f>IF(OR(V3__67[[#This Row],[Estimated Value]]="",V3__67[[#This Row],[Estimated Value]]=0),"",(V3__67[[#This Row],[Sale Price]]-V3__67[[#This Row],[Estimated Value]])/V3__67[[#This Row],[Estimated Value]])</f>
        <v>-0.79607322394005497</v>
      </c>
      <c r="P1904" t="str">
        <f t="shared" si="29"/>
        <v>Below Estimate</v>
      </c>
    </row>
    <row r="1905" spans="1:16" x14ac:dyDescent="0.3">
      <c r="A1905" s="1">
        <v>41801</v>
      </c>
      <c r="B1905">
        <v>2014</v>
      </c>
      <c r="C1905" t="s">
        <v>30</v>
      </c>
      <c r="D1905">
        <v>596560</v>
      </c>
      <c r="E1905">
        <v>765100</v>
      </c>
      <c r="F1905" t="s">
        <v>13</v>
      </c>
      <c r="G1905" t="s">
        <v>14</v>
      </c>
      <c r="H1905">
        <v>3</v>
      </c>
      <c r="I1905">
        <v>2</v>
      </c>
      <c r="J1905">
        <v>1028</v>
      </c>
      <c r="K1905">
        <v>1.350819</v>
      </c>
      <c r="L1905" t="s">
        <v>25</v>
      </c>
      <c r="M1905">
        <f>V3__67[[#This Row],[Sale Price]]/V3__67[[#This Row],[carpet_area]]</f>
        <v>744.26070038910507</v>
      </c>
      <c r="N1905">
        <f>IF(OR(V3__67[[#This Row],[Estimated Value]]="",V3__67[[#This Row],[Estimated Value]]=0),"",V3__67[[#This Row],[Sale Price]]-V3__67[[#This Row],[Estimated Value]])</f>
        <v>168540</v>
      </c>
      <c r="O1905">
        <f>IF(OR(V3__67[[#This Row],[Estimated Value]]="",V3__67[[#This Row],[Estimated Value]]=0),"",(V3__67[[#This Row],[Sale Price]]-V3__67[[#This Row],[Estimated Value]])/V3__67[[#This Row],[Estimated Value]])</f>
        <v>0.28251978007241518</v>
      </c>
      <c r="P1905" t="str">
        <f t="shared" si="29"/>
        <v>Above Estimate</v>
      </c>
    </row>
    <row r="1906" spans="1:16" x14ac:dyDescent="0.3">
      <c r="A1906" s="1">
        <v>41801</v>
      </c>
      <c r="B1906">
        <v>2014</v>
      </c>
      <c r="C1906" t="s">
        <v>18</v>
      </c>
      <c r="D1906">
        <v>280840</v>
      </c>
      <c r="E1906">
        <v>154900</v>
      </c>
      <c r="F1906" t="s">
        <v>13</v>
      </c>
      <c r="G1906" t="s">
        <v>14</v>
      </c>
      <c r="H1906">
        <v>3</v>
      </c>
      <c r="I1906">
        <v>1</v>
      </c>
      <c r="J1906">
        <v>1034</v>
      </c>
      <c r="K1906">
        <v>1.350819</v>
      </c>
      <c r="L1906" t="s">
        <v>25</v>
      </c>
      <c r="M1906">
        <f>V3__67[[#This Row],[Sale Price]]/V3__67[[#This Row],[carpet_area]]</f>
        <v>149.80657640232107</v>
      </c>
      <c r="N1906">
        <f>IF(OR(V3__67[[#This Row],[Estimated Value]]="",V3__67[[#This Row],[Estimated Value]]=0),"",V3__67[[#This Row],[Sale Price]]-V3__67[[#This Row],[Estimated Value]])</f>
        <v>-125940</v>
      </c>
      <c r="O1906">
        <f>IF(OR(V3__67[[#This Row],[Estimated Value]]="",V3__67[[#This Row],[Estimated Value]]=0),"",(V3__67[[#This Row],[Sale Price]]-V3__67[[#This Row],[Estimated Value]])/V3__67[[#This Row],[Estimated Value]])</f>
        <v>-0.44844039310639511</v>
      </c>
      <c r="P1906" t="str">
        <f t="shared" si="29"/>
        <v>Below Estimate</v>
      </c>
    </row>
    <row r="1907" spans="1:16" x14ac:dyDescent="0.3">
      <c r="A1907" s="1">
        <v>41802</v>
      </c>
      <c r="B1907">
        <v>2014</v>
      </c>
      <c r="C1907" t="s">
        <v>18</v>
      </c>
      <c r="D1907">
        <v>285460</v>
      </c>
      <c r="E1907">
        <v>255000</v>
      </c>
      <c r="F1907" t="s">
        <v>13</v>
      </c>
      <c r="G1907" t="s">
        <v>14</v>
      </c>
      <c r="H1907">
        <v>3</v>
      </c>
      <c r="I1907">
        <v>2</v>
      </c>
      <c r="J1907">
        <v>1034</v>
      </c>
      <c r="K1907">
        <v>1.350819</v>
      </c>
      <c r="L1907" t="s">
        <v>15</v>
      </c>
      <c r="M1907">
        <f>V3__67[[#This Row],[Sale Price]]/V3__67[[#This Row],[carpet_area]]</f>
        <v>246.61508704061896</v>
      </c>
      <c r="N1907">
        <f>IF(OR(V3__67[[#This Row],[Estimated Value]]="",V3__67[[#This Row],[Estimated Value]]=0),"",V3__67[[#This Row],[Sale Price]]-V3__67[[#This Row],[Estimated Value]])</f>
        <v>-30460</v>
      </c>
      <c r="O1907">
        <f>IF(OR(V3__67[[#This Row],[Estimated Value]]="",V3__67[[#This Row],[Estimated Value]]=0),"",(V3__67[[#This Row],[Sale Price]]-V3__67[[#This Row],[Estimated Value]])/V3__67[[#This Row],[Estimated Value]])</f>
        <v>-0.1067049674210047</v>
      </c>
      <c r="P1907" t="str">
        <f t="shared" si="29"/>
        <v>Below Estimate</v>
      </c>
    </row>
    <row r="1908" spans="1:16" x14ac:dyDescent="0.3">
      <c r="A1908" s="1">
        <v>41802</v>
      </c>
      <c r="B1908">
        <v>2014</v>
      </c>
      <c r="C1908" t="s">
        <v>12</v>
      </c>
      <c r="D1908">
        <v>86520</v>
      </c>
      <c r="E1908">
        <v>45000</v>
      </c>
      <c r="F1908" t="s">
        <v>19</v>
      </c>
      <c r="G1908" t="s">
        <v>20</v>
      </c>
      <c r="H1908">
        <v>4</v>
      </c>
      <c r="I1908">
        <v>2</v>
      </c>
      <c r="J1908">
        <v>1205</v>
      </c>
      <c r="K1908">
        <v>1.350819</v>
      </c>
      <c r="L1908" t="s">
        <v>16</v>
      </c>
      <c r="M1908">
        <f>V3__67[[#This Row],[Sale Price]]/V3__67[[#This Row],[carpet_area]]</f>
        <v>37.344398340248965</v>
      </c>
      <c r="N1908">
        <f>IF(OR(V3__67[[#This Row],[Estimated Value]]="",V3__67[[#This Row],[Estimated Value]]=0),"",V3__67[[#This Row],[Sale Price]]-V3__67[[#This Row],[Estimated Value]])</f>
        <v>-41520</v>
      </c>
      <c r="O1908">
        <f>IF(OR(V3__67[[#This Row],[Estimated Value]]="",V3__67[[#This Row],[Estimated Value]]=0),"",(V3__67[[#This Row],[Sale Price]]-V3__67[[#This Row],[Estimated Value]])/V3__67[[#This Row],[Estimated Value]])</f>
        <v>-0.47988904299583912</v>
      </c>
      <c r="P1908" t="str">
        <f t="shared" si="29"/>
        <v>Below Estimate</v>
      </c>
    </row>
    <row r="1909" spans="1:16" x14ac:dyDescent="0.3">
      <c r="A1909" s="1">
        <v>41803</v>
      </c>
      <c r="B1909">
        <v>2014</v>
      </c>
      <c r="C1909" t="s">
        <v>30</v>
      </c>
      <c r="D1909">
        <v>450970</v>
      </c>
      <c r="E1909">
        <v>488000</v>
      </c>
      <c r="F1909" t="s">
        <v>13</v>
      </c>
      <c r="G1909" t="s">
        <v>14</v>
      </c>
      <c r="H1909">
        <v>3</v>
      </c>
      <c r="I1909">
        <v>2</v>
      </c>
      <c r="J1909">
        <v>973</v>
      </c>
      <c r="K1909">
        <v>1.350819</v>
      </c>
      <c r="L1909" t="s">
        <v>25</v>
      </c>
      <c r="M1909">
        <f>V3__67[[#This Row],[Sale Price]]/V3__67[[#This Row],[carpet_area]]</f>
        <v>501.54162384378213</v>
      </c>
      <c r="N1909">
        <f>IF(OR(V3__67[[#This Row],[Estimated Value]]="",V3__67[[#This Row],[Estimated Value]]=0),"",V3__67[[#This Row],[Sale Price]]-V3__67[[#This Row],[Estimated Value]])</f>
        <v>37030</v>
      </c>
      <c r="O1909">
        <f>IF(OR(V3__67[[#This Row],[Estimated Value]]="",V3__67[[#This Row],[Estimated Value]]=0),"",(V3__67[[#This Row],[Sale Price]]-V3__67[[#This Row],[Estimated Value]])/V3__67[[#This Row],[Estimated Value]])</f>
        <v>8.2111892143601567E-2</v>
      </c>
      <c r="P1909" t="str">
        <f t="shared" si="29"/>
        <v>Above Estimate</v>
      </c>
    </row>
    <row r="1910" spans="1:16" x14ac:dyDescent="0.3">
      <c r="A1910" s="1">
        <v>41803</v>
      </c>
      <c r="B1910">
        <v>2014</v>
      </c>
      <c r="C1910" t="s">
        <v>12</v>
      </c>
      <c r="D1910">
        <v>86420</v>
      </c>
      <c r="E1910">
        <v>20000</v>
      </c>
      <c r="F1910" t="s">
        <v>19</v>
      </c>
      <c r="G1910" t="s">
        <v>20</v>
      </c>
      <c r="H1910">
        <v>4</v>
      </c>
      <c r="I1910">
        <v>4</v>
      </c>
      <c r="J1910">
        <v>1216</v>
      </c>
      <c r="K1910">
        <v>1.350819</v>
      </c>
      <c r="L1910" t="s">
        <v>16</v>
      </c>
      <c r="M1910">
        <f>V3__67[[#This Row],[Sale Price]]/V3__67[[#This Row],[carpet_area]]</f>
        <v>16.44736842105263</v>
      </c>
      <c r="N1910">
        <f>IF(OR(V3__67[[#This Row],[Estimated Value]]="",V3__67[[#This Row],[Estimated Value]]=0),"",V3__67[[#This Row],[Sale Price]]-V3__67[[#This Row],[Estimated Value]])</f>
        <v>-66420</v>
      </c>
      <c r="O1910">
        <f>IF(OR(V3__67[[#This Row],[Estimated Value]]="",V3__67[[#This Row],[Estimated Value]]=0),"",(V3__67[[#This Row],[Sale Price]]-V3__67[[#This Row],[Estimated Value]])/V3__67[[#This Row],[Estimated Value]])</f>
        <v>-0.76857208979402913</v>
      </c>
      <c r="P1910" t="str">
        <f t="shared" si="29"/>
        <v>Below Estimate</v>
      </c>
    </row>
    <row r="1911" spans="1:16" x14ac:dyDescent="0.3">
      <c r="A1911" s="1">
        <v>41804</v>
      </c>
      <c r="B1911">
        <v>2014</v>
      </c>
      <c r="C1911" t="s">
        <v>12</v>
      </c>
      <c r="D1911">
        <v>138640</v>
      </c>
      <c r="E1911">
        <v>129900</v>
      </c>
      <c r="F1911" t="s">
        <v>13</v>
      </c>
      <c r="G1911" t="s">
        <v>14</v>
      </c>
      <c r="H1911">
        <v>3</v>
      </c>
      <c r="I1911">
        <v>3</v>
      </c>
      <c r="J1911">
        <v>907</v>
      </c>
      <c r="K1911">
        <v>1.350819</v>
      </c>
      <c r="L1911" t="s">
        <v>25</v>
      </c>
      <c r="M1911">
        <f>V3__67[[#This Row],[Sale Price]]/V3__67[[#This Row],[carpet_area]]</f>
        <v>143.2194046306505</v>
      </c>
      <c r="N1911">
        <f>IF(OR(V3__67[[#This Row],[Estimated Value]]="",V3__67[[#This Row],[Estimated Value]]=0),"",V3__67[[#This Row],[Sale Price]]-V3__67[[#This Row],[Estimated Value]])</f>
        <v>-8740</v>
      </c>
      <c r="O1911">
        <f>IF(OR(V3__67[[#This Row],[Estimated Value]]="",V3__67[[#This Row],[Estimated Value]]=0),"",(V3__67[[#This Row],[Sale Price]]-V3__67[[#This Row],[Estimated Value]])/V3__67[[#This Row],[Estimated Value]])</f>
        <v>-6.3040969417195614E-2</v>
      </c>
      <c r="P1911" t="str">
        <f t="shared" si="29"/>
        <v>Below Estimate</v>
      </c>
    </row>
    <row r="1912" spans="1:16" x14ac:dyDescent="0.3">
      <c r="A1912" s="1">
        <v>41808</v>
      </c>
      <c r="B1912">
        <v>2014</v>
      </c>
      <c r="C1912" t="s">
        <v>18</v>
      </c>
      <c r="D1912">
        <v>490350</v>
      </c>
      <c r="E1912">
        <v>950000</v>
      </c>
      <c r="F1912" t="s">
        <v>13</v>
      </c>
      <c r="G1912" t="s">
        <v>14</v>
      </c>
      <c r="H1912">
        <v>3</v>
      </c>
      <c r="I1912">
        <v>2</v>
      </c>
      <c r="J1912">
        <v>935</v>
      </c>
      <c r="K1912">
        <v>1.350819</v>
      </c>
      <c r="L1912" t="s">
        <v>15</v>
      </c>
      <c r="M1912">
        <f>V3__67[[#This Row],[Sale Price]]/V3__67[[#This Row],[carpet_area]]</f>
        <v>1016.0427807486631</v>
      </c>
      <c r="N1912">
        <f>IF(OR(V3__67[[#This Row],[Estimated Value]]="",V3__67[[#This Row],[Estimated Value]]=0),"",V3__67[[#This Row],[Sale Price]]-V3__67[[#This Row],[Estimated Value]])</f>
        <v>459650</v>
      </c>
      <c r="O1912">
        <f>IF(OR(V3__67[[#This Row],[Estimated Value]]="",V3__67[[#This Row],[Estimated Value]]=0),"",(V3__67[[#This Row],[Sale Price]]-V3__67[[#This Row],[Estimated Value]])/V3__67[[#This Row],[Estimated Value]])</f>
        <v>0.93739165901906796</v>
      </c>
      <c r="P1912" t="str">
        <f t="shared" si="29"/>
        <v>Above Estimate</v>
      </c>
    </row>
    <row r="1913" spans="1:16" x14ac:dyDescent="0.3">
      <c r="A1913" s="1">
        <v>41809</v>
      </c>
      <c r="B1913">
        <v>2014</v>
      </c>
      <c r="C1913" t="s">
        <v>12</v>
      </c>
      <c r="D1913">
        <v>129670</v>
      </c>
      <c r="E1913">
        <v>99000</v>
      </c>
      <c r="F1913" t="s">
        <v>13</v>
      </c>
      <c r="G1913" t="s">
        <v>14</v>
      </c>
      <c r="H1913">
        <v>3</v>
      </c>
      <c r="I1913">
        <v>1</v>
      </c>
      <c r="J1913">
        <v>1092</v>
      </c>
      <c r="K1913">
        <v>1.350819</v>
      </c>
      <c r="L1913" t="s">
        <v>25</v>
      </c>
      <c r="M1913">
        <f>V3__67[[#This Row],[Sale Price]]/V3__67[[#This Row],[carpet_area]]</f>
        <v>90.659340659340657</v>
      </c>
      <c r="N1913">
        <f>IF(OR(V3__67[[#This Row],[Estimated Value]]="",V3__67[[#This Row],[Estimated Value]]=0),"",V3__67[[#This Row],[Sale Price]]-V3__67[[#This Row],[Estimated Value]])</f>
        <v>-30670</v>
      </c>
      <c r="O1913">
        <f>IF(OR(V3__67[[#This Row],[Estimated Value]]="",V3__67[[#This Row],[Estimated Value]]=0),"",(V3__67[[#This Row],[Sale Price]]-V3__67[[#This Row],[Estimated Value]])/V3__67[[#This Row],[Estimated Value]])</f>
        <v>-0.23652348268682039</v>
      </c>
      <c r="P1913" t="str">
        <f t="shared" si="29"/>
        <v>Below Estimate</v>
      </c>
    </row>
    <row r="1914" spans="1:16" x14ac:dyDescent="0.3">
      <c r="A1914" s="1">
        <v>41809</v>
      </c>
      <c r="B1914">
        <v>2014</v>
      </c>
      <c r="C1914" t="s">
        <v>21</v>
      </c>
      <c r="D1914">
        <v>688940</v>
      </c>
      <c r="E1914">
        <v>796500</v>
      </c>
      <c r="F1914" t="s">
        <v>13</v>
      </c>
      <c r="G1914" t="s">
        <v>14</v>
      </c>
      <c r="H1914">
        <v>3</v>
      </c>
      <c r="I1914">
        <v>3</v>
      </c>
      <c r="J1914">
        <v>952</v>
      </c>
      <c r="K1914">
        <v>1.350819</v>
      </c>
      <c r="L1914" t="s">
        <v>25</v>
      </c>
      <c r="M1914">
        <f>V3__67[[#This Row],[Sale Price]]/V3__67[[#This Row],[carpet_area]]</f>
        <v>836.65966386554624</v>
      </c>
      <c r="N1914">
        <f>IF(OR(V3__67[[#This Row],[Estimated Value]]="",V3__67[[#This Row],[Estimated Value]]=0),"",V3__67[[#This Row],[Sale Price]]-V3__67[[#This Row],[Estimated Value]])</f>
        <v>107560</v>
      </c>
      <c r="O1914">
        <f>IF(OR(V3__67[[#This Row],[Estimated Value]]="",V3__67[[#This Row],[Estimated Value]]=0),"",(V3__67[[#This Row],[Sale Price]]-V3__67[[#This Row],[Estimated Value]])/V3__67[[#This Row],[Estimated Value]])</f>
        <v>0.15612390048480274</v>
      </c>
      <c r="P1914" t="str">
        <f t="shared" si="29"/>
        <v>Above Estimate</v>
      </c>
    </row>
    <row r="1915" spans="1:16" x14ac:dyDescent="0.3">
      <c r="A1915" s="1">
        <v>41809</v>
      </c>
      <c r="B1915">
        <v>2014</v>
      </c>
      <c r="C1915" t="s">
        <v>21</v>
      </c>
      <c r="D1915">
        <v>1442210</v>
      </c>
      <c r="E1915">
        <v>2300000</v>
      </c>
      <c r="F1915" t="s">
        <v>13</v>
      </c>
      <c r="G1915" t="s">
        <v>14</v>
      </c>
      <c r="H1915">
        <v>3</v>
      </c>
      <c r="I1915">
        <v>2</v>
      </c>
      <c r="J1915">
        <v>999</v>
      </c>
      <c r="K1915">
        <v>1.350819</v>
      </c>
      <c r="L1915" t="s">
        <v>25</v>
      </c>
      <c r="M1915">
        <f>V3__67[[#This Row],[Sale Price]]/V3__67[[#This Row],[carpet_area]]</f>
        <v>2302.3023023023025</v>
      </c>
      <c r="N1915">
        <f>IF(OR(V3__67[[#This Row],[Estimated Value]]="",V3__67[[#This Row],[Estimated Value]]=0),"",V3__67[[#This Row],[Sale Price]]-V3__67[[#This Row],[Estimated Value]])</f>
        <v>857790</v>
      </c>
      <c r="O1915">
        <f>IF(OR(V3__67[[#This Row],[Estimated Value]]="",V3__67[[#This Row],[Estimated Value]]=0),"",(V3__67[[#This Row],[Sale Price]]-V3__67[[#This Row],[Estimated Value]])/V3__67[[#This Row],[Estimated Value]])</f>
        <v>0.59477468607206996</v>
      </c>
      <c r="P1915" t="str">
        <f t="shared" si="29"/>
        <v>Above Estimate</v>
      </c>
    </row>
    <row r="1916" spans="1:16" x14ac:dyDescent="0.3">
      <c r="A1916" s="1">
        <v>41811</v>
      </c>
      <c r="B1916">
        <v>2014</v>
      </c>
      <c r="C1916" t="s">
        <v>26</v>
      </c>
      <c r="D1916">
        <v>345170</v>
      </c>
      <c r="E1916">
        <v>415000</v>
      </c>
      <c r="F1916" t="s">
        <v>13</v>
      </c>
      <c r="G1916" t="s">
        <v>14</v>
      </c>
      <c r="H1916">
        <v>3</v>
      </c>
      <c r="I1916">
        <v>3</v>
      </c>
      <c r="J1916">
        <v>921</v>
      </c>
      <c r="K1916">
        <v>1.350819</v>
      </c>
      <c r="L1916" t="s">
        <v>22</v>
      </c>
      <c r="M1916">
        <f>V3__67[[#This Row],[Sale Price]]/V3__67[[#This Row],[carpet_area]]</f>
        <v>450.59717698154179</v>
      </c>
      <c r="N1916">
        <f>IF(OR(V3__67[[#This Row],[Estimated Value]]="",V3__67[[#This Row],[Estimated Value]]=0),"",V3__67[[#This Row],[Sale Price]]-V3__67[[#This Row],[Estimated Value]])</f>
        <v>69830</v>
      </c>
      <c r="O1916">
        <f>IF(OR(V3__67[[#This Row],[Estimated Value]]="",V3__67[[#This Row],[Estimated Value]]=0),"",(V3__67[[#This Row],[Sale Price]]-V3__67[[#This Row],[Estimated Value]])/V3__67[[#This Row],[Estimated Value]])</f>
        <v>0.20230611003273749</v>
      </c>
      <c r="P1916" t="str">
        <f t="shared" si="29"/>
        <v>Above Estimate</v>
      </c>
    </row>
    <row r="1917" spans="1:16" x14ac:dyDescent="0.3">
      <c r="A1917" s="1">
        <v>41811</v>
      </c>
      <c r="B1917">
        <v>2014</v>
      </c>
      <c r="C1917" t="s">
        <v>26</v>
      </c>
      <c r="D1917">
        <v>368340</v>
      </c>
      <c r="E1917">
        <v>600000</v>
      </c>
      <c r="F1917" t="s">
        <v>13</v>
      </c>
      <c r="G1917" t="s">
        <v>14</v>
      </c>
      <c r="H1917">
        <v>3</v>
      </c>
      <c r="I1917">
        <v>1</v>
      </c>
      <c r="J1917">
        <v>1065</v>
      </c>
      <c r="K1917">
        <v>1.350819</v>
      </c>
      <c r="L1917" t="s">
        <v>25</v>
      </c>
      <c r="M1917">
        <f>V3__67[[#This Row],[Sale Price]]/V3__67[[#This Row],[carpet_area]]</f>
        <v>563.38028169014081</v>
      </c>
      <c r="N1917">
        <f>IF(OR(V3__67[[#This Row],[Estimated Value]]="",V3__67[[#This Row],[Estimated Value]]=0),"",V3__67[[#This Row],[Sale Price]]-V3__67[[#This Row],[Estimated Value]])</f>
        <v>231660</v>
      </c>
      <c r="O1917">
        <f>IF(OR(V3__67[[#This Row],[Estimated Value]]="",V3__67[[#This Row],[Estimated Value]]=0),"",(V3__67[[#This Row],[Sale Price]]-V3__67[[#This Row],[Estimated Value]])/V3__67[[#This Row],[Estimated Value]])</f>
        <v>0.62892979312591624</v>
      </c>
      <c r="P1917" t="str">
        <f t="shared" si="29"/>
        <v>Above Estimate</v>
      </c>
    </row>
    <row r="1918" spans="1:16" x14ac:dyDescent="0.3">
      <c r="A1918" s="1">
        <v>41812</v>
      </c>
      <c r="B1918">
        <v>2014</v>
      </c>
      <c r="C1918" t="s">
        <v>26</v>
      </c>
      <c r="D1918">
        <v>719670</v>
      </c>
      <c r="E1918">
        <v>440000</v>
      </c>
      <c r="F1918" t="s">
        <v>13</v>
      </c>
      <c r="G1918" t="s">
        <v>14</v>
      </c>
      <c r="H1918">
        <v>3</v>
      </c>
      <c r="I1918">
        <v>3</v>
      </c>
      <c r="J1918">
        <v>944</v>
      </c>
      <c r="K1918">
        <v>1.350819</v>
      </c>
      <c r="L1918" t="s">
        <v>25</v>
      </c>
      <c r="M1918">
        <f>V3__67[[#This Row],[Sale Price]]/V3__67[[#This Row],[carpet_area]]</f>
        <v>466.10169491525426</v>
      </c>
      <c r="N1918">
        <f>IF(OR(V3__67[[#This Row],[Estimated Value]]="",V3__67[[#This Row],[Estimated Value]]=0),"",V3__67[[#This Row],[Sale Price]]-V3__67[[#This Row],[Estimated Value]])</f>
        <v>-279670</v>
      </c>
      <c r="O1918">
        <f>IF(OR(V3__67[[#This Row],[Estimated Value]]="",V3__67[[#This Row],[Estimated Value]]=0),"",(V3__67[[#This Row],[Sale Price]]-V3__67[[#This Row],[Estimated Value]])/V3__67[[#This Row],[Estimated Value]])</f>
        <v>-0.38860866786165882</v>
      </c>
      <c r="P1918" t="str">
        <f t="shared" si="29"/>
        <v>Below Estimate</v>
      </c>
    </row>
    <row r="1919" spans="1:16" x14ac:dyDescent="0.3">
      <c r="A1919" s="1">
        <v>41812</v>
      </c>
      <c r="B1919">
        <v>2014</v>
      </c>
      <c r="C1919" t="s">
        <v>30</v>
      </c>
      <c r="D1919">
        <v>336400</v>
      </c>
      <c r="E1919">
        <v>335000</v>
      </c>
      <c r="F1919" t="s">
        <v>13</v>
      </c>
      <c r="G1919" t="s">
        <v>14</v>
      </c>
      <c r="H1919">
        <v>3</v>
      </c>
      <c r="I1919">
        <v>1</v>
      </c>
      <c r="J1919">
        <v>1017</v>
      </c>
      <c r="K1919">
        <v>1.350819</v>
      </c>
      <c r="L1919" t="s">
        <v>22</v>
      </c>
      <c r="M1919">
        <f>V3__67[[#This Row],[Sale Price]]/V3__67[[#This Row],[carpet_area]]</f>
        <v>329.40019665683383</v>
      </c>
      <c r="N1919">
        <f>IF(OR(V3__67[[#This Row],[Estimated Value]]="",V3__67[[#This Row],[Estimated Value]]=0),"",V3__67[[#This Row],[Sale Price]]-V3__67[[#This Row],[Estimated Value]])</f>
        <v>-1400</v>
      </c>
      <c r="O1919">
        <f>IF(OR(V3__67[[#This Row],[Estimated Value]]="",V3__67[[#This Row],[Estimated Value]]=0),"",(V3__67[[#This Row],[Sale Price]]-V3__67[[#This Row],[Estimated Value]])/V3__67[[#This Row],[Estimated Value]])</f>
        <v>-4.1617122473246136E-3</v>
      </c>
      <c r="P1919" t="str">
        <f t="shared" si="29"/>
        <v>Below Estimate</v>
      </c>
    </row>
    <row r="1920" spans="1:16" x14ac:dyDescent="0.3">
      <c r="A1920" s="1">
        <v>41812</v>
      </c>
      <c r="B1920">
        <v>2014</v>
      </c>
      <c r="C1920" t="s">
        <v>26</v>
      </c>
      <c r="D1920">
        <v>420000</v>
      </c>
      <c r="E1920">
        <v>672000</v>
      </c>
      <c r="F1920" t="s">
        <v>13</v>
      </c>
      <c r="G1920" t="s">
        <v>14</v>
      </c>
      <c r="H1920">
        <v>3</v>
      </c>
      <c r="I1920">
        <v>3</v>
      </c>
      <c r="J1920">
        <v>1067</v>
      </c>
      <c r="K1920">
        <v>1.350819</v>
      </c>
      <c r="L1920" t="s">
        <v>22</v>
      </c>
      <c r="M1920">
        <f>V3__67[[#This Row],[Sale Price]]/V3__67[[#This Row],[carpet_area]]</f>
        <v>629.80318650421748</v>
      </c>
      <c r="N1920">
        <f>IF(OR(V3__67[[#This Row],[Estimated Value]]="",V3__67[[#This Row],[Estimated Value]]=0),"",V3__67[[#This Row],[Sale Price]]-V3__67[[#This Row],[Estimated Value]])</f>
        <v>252000</v>
      </c>
      <c r="O1920">
        <f>IF(OR(V3__67[[#This Row],[Estimated Value]]="",V3__67[[#This Row],[Estimated Value]]=0),"",(V3__67[[#This Row],[Sale Price]]-V3__67[[#This Row],[Estimated Value]])/V3__67[[#This Row],[Estimated Value]])</f>
        <v>0.6</v>
      </c>
      <c r="P1920" t="str">
        <f t="shared" si="29"/>
        <v>Above Estimate</v>
      </c>
    </row>
    <row r="1921" spans="1:16" x14ac:dyDescent="0.3">
      <c r="A1921" s="1">
        <v>41815</v>
      </c>
      <c r="B1921">
        <v>2014</v>
      </c>
      <c r="C1921" t="s">
        <v>18</v>
      </c>
      <c r="D1921">
        <v>206080</v>
      </c>
      <c r="E1921">
        <v>286500</v>
      </c>
      <c r="F1921" t="s">
        <v>13</v>
      </c>
      <c r="G1921" t="s">
        <v>14</v>
      </c>
      <c r="H1921">
        <v>3</v>
      </c>
      <c r="I1921">
        <v>2</v>
      </c>
      <c r="J1921">
        <v>1032</v>
      </c>
      <c r="K1921">
        <v>1.350819</v>
      </c>
      <c r="L1921" t="s">
        <v>25</v>
      </c>
      <c r="M1921">
        <f>V3__67[[#This Row],[Sale Price]]/V3__67[[#This Row],[carpet_area]]</f>
        <v>277.61627906976742</v>
      </c>
      <c r="N1921">
        <f>IF(OR(V3__67[[#This Row],[Estimated Value]]="",V3__67[[#This Row],[Estimated Value]]=0),"",V3__67[[#This Row],[Sale Price]]-V3__67[[#This Row],[Estimated Value]])</f>
        <v>80420</v>
      </c>
      <c r="O1921">
        <f>IF(OR(V3__67[[#This Row],[Estimated Value]]="",V3__67[[#This Row],[Estimated Value]]=0),"",(V3__67[[#This Row],[Sale Price]]-V3__67[[#This Row],[Estimated Value]])/V3__67[[#This Row],[Estimated Value]])</f>
        <v>0.39023680124223603</v>
      </c>
      <c r="P1921" t="str">
        <f t="shared" si="29"/>
        <v>Above Estimate</v>
      </c>
    </row>
    <row r="1922" spans="1:16" x14ac:dyDescent="0.3">
      <c r="A1922" s="1">
        <v>41815</v>
      </c>
      <c r="B1922">
        <v>2014</v>
      </c>
      <c r="C1922" t="s">
        <v>12</v>
      </c>
      <c r="D1922">
        <v>87760</v>
      </c>
      <c r="E1922">
        <v>84000</v>
      </c>
      <c r="F1922" t="s">
        <v>13</v>
      </c>
      <c r="G1922" t="s">
        <v>14</v>
      </c>
      <c r="H1922">
        <v>3</v>
      </c>
      <c r="I1922">
        <v>3</v>
      </c>
      <c r="J1922">
        <v>1020</v>
      </c>
      <c r="K1922">
        <v>1.350819</v>
      </c>
      <c r="L1922" t="s">
        <v>16</v>
      </c>
      <c r="M1922">
        <f>V3__67[[#This Row],[Sale Price]]/V3__67[[#This Row],[carpet_area]]</f>
        <v>82.352941176470594</v>
      </c>
      <c r="N1922">
        <f>IF(OR(V3__67[[#This Row],[Estimated Value]]="",V3__67[[#This Row],[Estimated Value]]=0),"",V3__67[[#This Row],[Sale Price]]-V3__67[[#This Row],[Estimated Value]])</f>
        <v>-3760</v>
      </c>
      <c r="O1922">
        <f>IF(OR(V3__67[[#This Row],[Estimated Value]]="",V3__67[[#This Row],[Estimated Value]]=0),"",(V3__67[[#This Row],[Sale Price]]-V3__67[[#This Row],[Estimated Value]])/V3__67[[#This Row],[Estimated Value]])</f>
        <v>-4.2844120328167729E-2</v>
      </c>
      <c r="P1922" t="str">
        <f t="shared" ref="P1922:P1985" si="30">IF(N1922="","No Estimate",IF(N1922&gt;0,"Above Estimate",IF(N1922&lt;0,"Below Estimate","At Estimate")))</f>
        <v>Below Estimate</v>
      </c>
    </row>
    <row r="1923" spans="1:16" x14ac:dyDescent="0.3">
      <c r="A1923" s="1">
        <v>41815</v>
      </c>
      <c r="B1923">
        <v>2014</v>
      </c>
      <c r="C1923" t="s">
        <v>30</v>
      </c>
      <c r="D1923">
        <v>432060</v>
      </c>
      <c r="E1923">
        <v>220000</v>
      </c>
      <c r="F1923" t="s">
        <v>13</v>
      </c>
      <c r="G1923" t="s">
        <v>14</v>
      </c>
      <c r="H1923">
        <v>3</v>
      </c>
      <c r="I1923">
        <v>3</v>
      </c>
      <c r="J1923">
        <v>906</v>
      </c>
      <c r="K1923">
        <v>1.350819</v>
      </c>
      <c r="L1923" t="s">
        <v>25</v>
      </c>
      <c r="M1923">
        <f>V3__67[[#This Row],[Sale Price]]/V3__67[[#This Row],[carpet_area]]</f>
        <v>242.82560706401765</v>
      </c>
      <c r="N1923">
        <f>IF(OR(V3__67[[#This Row],[Estimated Value]]="",V3__67[[#This Row],[Estimated Value]]=0),"",V3__67[[#This Row],[Sale Price]]-V3__67[[#This Row],[Estimated Value]])</f>
        <v>-212060</v>
      </c>
      <c r="O1923">
        <f>IF(OR(V3__67[[#This Row],[Estimated Value]]="",V3__67[[#This Row],[Estimated Value]]=0),"",(V3__67[[#This Row],[Sale Price]]-V3__67[[#This Row],[Estimated Value]])/V3__67[[#This Row],[Estimated Value]])</f>
        <v>-0.49081146137110587</v>
      </c>
      <c r="P1923" t="str">
        <f t="shared" si="30"/>
        <v>Below Estimate</v>
      </c>
    </row>
    <row r="1924" spans="1:16" x14ac:dyDescent="0.3">
      <c r="A1924" s="1">
        <v>41815</v>
      </c>
      <c r="B1924">
        <v>2014</v>
      </c>
      <c r="C1924" t="s">
        <v>17</v>
      </c>
      <c r="D1924">
        <v>128750</v>
      </c>
      <c r="E1924">
        <v>160000</v>
      </c>
      <c r="F1924" t="s">
        <v>13</v>
      </c>
      <c r="G1924" t="s">
        <v>14</v>
      </c>
      <c r="H1924">
        <v>3</v>
      </c>
      <c r="I1924">
        <v>2</v>
      </c>
      <c r="J1924">
        <v>1088</v>
      </c>
      <c r="K1924">
        <v>1.350819</v>
      </c>
      <c r="L1924" t="s">
        <v>22</v>
      </c>
      <c r="M1924">
        <f>V3__67[[#This Row],[Sale Price]]/V3__67[[#This Row],[carpet_area]]</f>
        <v>147.05882352941177</v>
      </c>
      <c r="N1924">
        <f>IF(OR(V3__67[[#This Row],[Estimated Value]]="",V3__67[[#This Row],[Estimated Value]]=0),"",V3__67[[#This Row],[Sale Price]]-V3__67[[#This Row],[Estimated Value]])</f>
        <v>31250</v>
      </c>
      <c r="O1924">
        <f>IF(OR(V3__67[[#This Row],[Estimated Value]]="",V3__67[[#This Row],[Estimated Value]]=0),"",(V3__67[[#This Row],[Sale Price]]-V3__67[[#This Row],[Estimated Value]])/V3__67[[#This Row],[Estimated Value]])</f>
        <v>0.24271844660194175</v>
      </c>
      <c r="P1924" t="str">
        <f t="shared" si="30"/>
        <v>Above Estimate</v>
      </c>
    </row>
    <row r="1925" spans="1:16" x14ac:dyDescent="0.3">
      <c r="A1925" s="1">
        <v>41816</v>
      </c>
      <c r="B1925">
        <v>2014</v>
      </c>
      <c r="C1925" t="s">
        <v>26</v>
      </c>
      <c r="D1925">
        <v>367430</v>
      </c>
      <c r="E1925">
        <v>212500</v>
      </c>
      <c r="F1925" t="s">
        <v>13</v>
      </c>
      <c r="G1925" t="s">
        <v>14</v>
      </c>
      <c r="H1925">
        <v>3</v>
      </c>
      <c r="I1925">
        <v>1</v>
      </c>
      <c r="J1925">
        <v>938</v>
      </c>
      <c r="K1925">
        <v>1.350819</v>
      </c>
      <c r="L1925" t="s">
        <v>15</v>
      </c>
      <c r="M1925">
        <f>V3__67[[#This Row],[Sale Price]]/V3__67[[#This Row],[carpet_area]]</f>
        <v>226.54584221748402</v>
      </c>
      <c r="N1925">
        <f>IF(OR(V3__67[[#This Row],[Estimated Value]]="",V3__67[[#This Row],[Estimated Value]]=0),"",V3__67[[#This Row],[Sale Price]]-V3__67[[#This Row],[Estimated Value]])</f>
        <v>-154930</v>
      </c>
      <c r="O1925">
        <f>IF(OR(V3__67[[#This Row],[Estimated Value]]="",V3__67[[#This Row],[Estimated Value]]=0),"",(V3__67[[#This Row],[Sale Price]]-V3__67[[#This Row],[Estimated Value]])/V3__67[[#This Row],[Estimated Value]])</f>
        <v>-0.42165854720627061</v>
      </c>
      <c r="P1925" t="str">
        <f t="shared" si="30"/>
        <v>Below Estimate</v>
      </c>
    </row>
    <row r="1926" spans="1:16" x14ac:dyDescent="0.3">
      <c r="A1926" s="1">
        <v>41817</v>
      </c>
      <c r="B1926">
        <v>2014</v>
      </c>
      <c r="C1926" t="s">
        <v>12</v>
      </c>
      <c r="D1926">
        <v>89820</v>
      </c>
      <c r="E1926">
        <v>56500</v>
      </c>
      <c r="F1926" t="s">
        <v>13</v>
      </c>
      <c r="G1926" t="s">
        <v>14</v>
      </c>
      <c r="H1926">
        <v>3</v>
      </c>
      <c r="I1926">
        <v>3</v>
      </c>
      <c r="J1926">
        <v>912</v>
      </c>
      <c r="K1926">
        <v>1.350819</v>
      </c>
      <c r="L1926" t="s">
        <v>22</v>
      </c>
      <c r="M1926">
        <f>V3__67[[#This Row],[Sale Price]]/V3__67[[#This Row],[carpet_area]]</f>
        <v>61.951754385964911</v>
      </c>
      <c r="N1926">
        <f>IF(OR(V3__67[[#This Row],[Estimated Value]]="",V3__67[[#This Row],[Estimated Value]]=0),"",V3__67[[#This Row],[Sale Price]]-V3__67[[#This Row],[Estimated Value]])</f>
        <v>-33320</v>
      </c>
      <c r="O1926">
        <f>IF(OR(V3__67[[#This Row],[Estimated Value]]="",V3__67[[#This Row],[Estimated Value]]=0),"",(V3__67[[#This Row],[Sale Price]]-V3__67[[#This Row],[Estimated Value]])/V3__67[[#This Row],[Estimated Value]])</f>
        <v>-0.37096415052326875</v>
      </c>
      <c r="P1926" t="str">
        <f t="shared" si="30"/>
        <v>Below Estimate</v>
      </c>
    </row>
    <row r="1927" spans="1:16" x14ac:dyDescent="0.3">
      <c r="A1927" s="1">
        <v>41817</v>
      </c>
      <c r="B1927">
        <v>2014</v>
      </c>
      <c r="C1927" t="s">
        <v>21</v>
      </c>
      <c r="D1927">
        <v>1809850</v>
      </c>
      <c r="E1927">
        <v>3700000</v>
      </c>
      <c r="F1927" t="s">
        <v>13</v>
      </c>
      <c r="G1927" t="s">
        <v>14</v>
      </c>
      <c r="H1927">
        <v>3</v>
      </c>
      <c r="I1927">
        <v>3</v>
      </c>
      <c r="J1927">
        <v>1098</v>
      </c>
      <c r="K1927">
        <v>1.350819</v>
      </c>
      <c r="L1927" t="s">
        <v>25</v>
      </c>
      <c r="M1927">
        <f>V3__67[[#This Row],[Sale Price]]/V3__67[[#This Row],[carpet_area]]</f>
        <v>3369.7632058287795</v>
      </c>
      <c r="N1927">
        <f>IF(OR(V3__67[[#This Row],[Estimated Value]]="",V3__67[[#This Row],[Estimated Value]]=0),"",V3__67[[#This Row],[Sale Price]]-V3__67[[#This Row],[Estimated Value]])</f>
        <v>1890150</v>
      </c>
      <c r="O1927">
        <f>IF(OR(V3__67[[#This Row],[Estimated Value]]="",V3__67[[#This Row],[Estimated Value]]=0),"",(V3__67[[#This Row],[Sale Price]]-V3__67[[#This Row],[Estimated Value]])/V3__67[[#This Row],[Estimated Value]])</f>
        <v>1.0443683178163936</v>
      </c>
      <c r="P1927" t="str">
        <f t="shared" si="30"/>
        <v>Above Estimate</v>
      </c>
    </row>
    <row r="1928" spans="1:16" x14ac:dyDescent="0.3">
      <c r="A1928" s="1">
        <v>41817</v>
      </c>
      <c r="B1928">
        <v>2014</v>
      </c>
      <c r="C1928" t="s">
        <v>30</v>
      </c>
      <c r="D1928">
        <v>484780</v>
      </c>
      <c r="E1928">
        <v>600000</v>
      </c>
      <c r="F1928" t="s">
        <v>13</v>
      </c>
      <c r="G1928" t="s">
        <v>14</v>
      </c>
      <c r="H1928">
        <v>3</v>
      </c>
      <c r="I1928">
        <v>1</v>
      </c>
      <c r="J1928">
        <v>1008</v>
      </c>
      <c r="K1928">
        <v>1.350819</v>
      </c>
      <c r="L1928" t="s">
        <v>25</v>
      </c>
      <c r="M1928">
        <f>V3__67[[#This Row],[Sale Price]]/V3__67[[#This Row],[carpet_area]]</f>
        <v>595.23809523809518</v>
      </c>
      <c r="N1928">
        <f>IF(OR(V3__67[[#This Row],[Estimated Value]]="",V3__67[[#This Row],[Estimated Value]]=0),"",V3__67[[#This Row],[Sale Price]]-V3__67[[#This Row],[Estimated Value]])</f>
        <v>115220</v>
      </c>
      <c r="O1928">
        <f>IF(OR(V3__67[[#This Row],[Estimated Value]]="",V3__67[[#This Row],[Estimated Value]]=0),"",(V3__67[[#This Row],[Sale Price]]-V3__67[[#This Row],[Estimated Value]])/V3__67[[#This Row],[Estimated Value]])</f>
        <v>0.23767482156854655</v>
      </c>
      <c r="P1928" t="str">
        <f t="shared" si="30"/>
        <v>Above Estimate</v>
      </c>
    </row>
    <row r="1929" spans="1:16" x14ac:dyDescent="0.3">
      <c r="A1929" s="1">
        <v>41817</v>
      </c>
      <c r="B1929">
        <v>2014</v>
      </c>
      <c r="C1929" t="s">
        <v>12</v>
      </c>
      <c r="D1929">
        <v>40830</v>
      </c>
      <c r="E1929">
        <v>30000</v>
      </c>
      <c r="F1929" t="s">
        <v>19</v>
      </c>
      <c r="G1929" t="s">
        <v>20</v>
      </c>
      <c r="H1929">
        <v>4</v>
      </c>
      <c r="I1929">
        <v>2</v>
      </c>
      <c r="J1929">
        <v>1439</v>
      </c>
      <c r="K1929">
        <v>1.350819</v>
      </c>
      <c r="L1929" t="s">
        <v>15</v>
      </c>
      <c r="M1929">
        <f>V3__67[[#This Row],[Sale Price]]/V3__67[[#This Row],[carpet_area]]</f>
        <v>20.847810979847115</v>
      </c>
      <c r="N1929">
        <f>IF(OR(V3__67[[#This Row],[Estimated Value]]="",V3__67[[#This Row],[Estimated Value]]=0),"",V3__67[[#This Row],[Sale Price]]-V3__67[[#This Row],[Estimated Value]])</f>
        <v>-10830</v>
      </c>
      <c r="O1929">
        <f>IF(OR(V3__67[[#This Row],[Estimated Value]]="",V3__67[[#This Row],[Estimated Value]]=0),"",(V3__67[[#This Row],[Sale Price]]-V3__67[[#This Row],[Estimated Value]])/V3__67[[#This Row],[Estimated Value]])</f>
        <v>-0.26524614254224832</v>
      </c>
      <c r="P1929" t="str">
        <f t="shared" si="30"/>
        <v>Below Estimate</v>
      </c>
    </row>
    <row r="1930" spans="1:16" x14ac:dyDescent="0.3">
      <c r="A1930" s="1">
        <v>41817</v>
      </c>
      <c r="B1930">
        <v>2014</v>
      </c>
      <c r="C1930" t="s">
        <v>17</v>
      </c>
      <c r="D1930">
        <v>150260</v>
      </c>
      <c r="E1930">
        <v>120000</v>
      </c>
      <c r="F1930" t="s">
        <v>13</v>
      </c>
      <c r="G1930" t="s">
        <v>14</v>
      </c>
      <c r="H1930">
        <v>3</v>
      </c>
      <c r="I1930">
        <v>3</v>
      </c>
      <c r="J1930">
        <v>1057</v>
      </c>
      <c r="K1930">
        <v>1.350819</v>
      </c>
      <c r="L1930" t="s">
        <v>22</v>
      </c>
      <c r="M1930">
        <f>V3__67[[#This Row],[Sale Price]]/V3__67[[#This Row],[carpet_area]]</f>
        <v>113.52885525070955</v>
      </c>
      <c r="N1930">
        <f>IF(OR(V3__67[[#This Row],[Estimated Value]]="",V3__67[[#This Row],[Estimated Value]]=0),"",V3__67[[#This Row],[Sale Price]]-V3__67[[#This Row],[Estimated Value]])</f>
        <v>-30260</v>
      </c>
      <c r="O1930">
        <f>IF(OR(V3__67[[#This Row],[Estimated Value]]="",V3__67[[#This Row],[Estimated Value]]=0),"",(V3__67[[#This Row],[Sale Price]]-V3__67[[#This Row],[Estimated Value]])/V3__67[[#This Row],[Estimated Value]])</f>
        <v>-0.20138426727006523</v>
      </c>
      <c r="P1930" t="str">
        <f t="shared" si="30"/>
        <v>Below Estimate</v>
      </c>
    </row>
    <row r="1931" spans="1:16" x14ac:dyDescent="0.3">
      <c r="A1931" s="1">
        <v>41819</v>
      </c>
      <c r="B1931">
        <v>2014</v>
      </c>
      <c r="C1931" t="s">
        <v>21</v>
      </c>
      <c r="D1931">
        <v>664160</v>
      </c>
      <c r="E1931">
        <v>755000</v>
      </c>
      <c r="F1931" t="s">
        <v>13</v>
      </c>
      <c r="G1931" t="s">
        <v>14</v>
      </c>
      <c r="H1931">
        <v>3</v>
      </c>
      <c r="I1931">
        <v>2</v>
      </c>
      <c r="J1931">
        <v>1040</v>
      </c>
      <c r="K1931">
        <v>1.350819</v>
      </c>
      <c r="L1931" t="s">
        <v>22</v>
      </c>
      <c r="M1931">
        <f>V3__67[[#This Row],[Sale Price]]/V3__67[[#This Row],[carpet_area]]</f>
        <v>725.96153846153845</v>
      </c>
      <c r="N1931">
        <f>IF(OR(V3__67[[#This Row],[Estimated Value]]="",V3__67[[#This Row],[Estimated Value]]=0),"",V3__67[[#This Row],[Sale Price]]-V3__67[[#This Row],[Estimated Value]])</f>
        <v>90840</v>
      </c>
      <c r="O1931">
        <f>IF(OR(V3__67[[#This Row],[Estimated Value]]="",V3__67[[#This Row],[Estimated Value]]=0),"",(V3__67[[#This Row],[Sale Price]]-V3__67[[#This Row],[Estimated Value]])/V3__67[[#This Row],[Estimated Value]])</f>
        <v>0.13677427125993735</v>
      </c>
      <c r="P1931" t="str">
        <f t="shared" si="30"/>
        <v>Above Estimate</v>
      </c>
    </row>
    <row r="1932" spans="1:16" x14ac:dyDescent="0.3">
      <c r="A1932" s="1">
        <v>41819</v>
      </c>
      <c r="B1932">
        <v>2014</v>
      </c>
      <c r="C1932" t="s">
        <v>18</v>
      </c>
      <c r="D1932">
        <v>397530</v>
      </c>
      <c r="E1932">
        <v>430000</v>
      </c>
      <c r="F1932" t="s">
        <v>13</v>
      </c>
      <c r="G1932" t="s">
        <v>14</v>
      </c>
      <c r="H1932">
        <v>3</v>
      </c>
      <c r="I1932">
        <v>1</v>
      </c>
      <c r="J1932">
        <v>919</v>
      </c>
      <c r="K1932">
        <v>1.350819</v>
      </c>
      <c r="L1932" t="s">
        <v>16</v>
      </c>
      <c r="M1932">
        <f>V3__67[[#This Row],[Sale Price]]/V3__67[[#This Row],[carpet_area]]</f>
        <v>467.89989118607184</v>
      </c>
      <c r="N1932">
        <f>IF(OR(V3__67[[#This Row],[Estimated Value]]="",V3__67[[#This Row],[Estimated Value]]=0),"",V3__67[[#This Row],[Sale Price]]-V3__67[[#This Row],[Estimated Value]])</f>
        <v>32470</v>
      </c>
      <c r="O1932">
        <f>IF(OR(V3__67[[#This Row],[Estimated Value]]="",V3__67[[#This Row],[Estimated Value]]=0),"",(V3__67[[#This Row],[Sale Price]]-V3__67[[#This Row],[Estimated Value]])/V3__67[[#This Row],[Estimated Value]])</f>
        <v>8.1679370110431915E-2</v>
      </c>
      <c r="P1932" t="str">
        <f t="shared" si="30"/>
        <v>Above Estimate</v>
      </c>
    </row>
    <row r="1933" spans="1:16" x14ac:dyDescent="0.3">
      <c r="A1933" s="1">
        <v>41822</v>
      </c>
      <c r="B1933">
        <v>2014</v>
      </c>
      <c r="C1933" t="s">
        <v>12</v>
      </c>
      <c r="D1933">
        <v>156200</v>
      </c>
      <c r="E1933">
        <v>169900</v>
      </c>
      <c r="F1933" t="s">
        <v>13</v>
      </c>
      <c r="G1933" t="s">
        <v>14</v>
      </c>
      <c r="H1933">
        <v>3</v>
      </c>
      <c r="I1933">
        <v>1</v>
      </c>
      <c r="J1933">
        <v>1084</v>
      </c>
      <c r="K1933">
        <v>1.350819</v>
      </c>
      <c r="L1933" t="s">
        <v>15</v>
      </c>
      <c r="M1933">
        <f>V3__67[[#This Row],[Sale Price]]/V3__67[[#This Row],[carpet_area]]</f>
        <v>156.73431734317344</v>
      </c>
      <c r="N1933">
        <f>IF(OR(V3__67[[#This Row],[Estimated Value]]="",V3__67[[#This Row],[Estimated Value]]=0),"",V3__67[[#This Row],[Sale Price]]-V3__67[[#This Row],[Estimated Value]])</f>
        <v>13700</v>
      </c>
      <c r="O1933">
        <f>IF(OR(V3__67[[#This Row],[Estimated Value]]="",V3__67[[#This Row],[Estimated Value]]=0),"",(V3__67[[#This Row],[Sale Price]]-V3__67[[#This Row],[Estimated Value]])/V3__67[[#This Row],[Estimated Value]])</f>
        <v>8.7708066581306018E-2</v>
      </c>
      <c r="P1933" t="str">
        <f t="shared" si="30"/>
        <v>Above Estimate</v>
      </c>
    </row>
    <row r="1934" spans="1:16" x14ac:dyDescent="0.3">
      <c r="A1934" s="1">
        <v>41822</v>
      </c>
      <c r="B1934">
        <v>2014</v>
      </c>
      <c r="C1934" t="s">
        <v>26</v>
      </c>
      <c r="D1934">
        <v>293300</v>
      </c>
      <c r="E1934">
        <v>341500</v>
      </c>
      <c r="F1934" t="s">
        <v>13</v>
      </c>
      <c r="G1934" t="s">
        <v>14</v>
      </c>
      <c r="H1934">
        <v>3</v>
      </c>
      <c r="I1934">
        <v>3</v>
      </c>
      <c r="J1934">
        <v>963</v>
      </c>
      <c r="K1934">
        <v>1.350819</v>
      </c>
      <c r="L1934" t="s">
        <v>25</v>
      </c>
      <c r="M1934">
        <f>V3__67[[#This Row],[Sale Price]]/V3__67[[#This Row],[carpet_area]]</f>
        <v>354.62097611630321</v>
      </c>
      <c r="N1934">
        <f>IF(OR(V3__67[[#This Row],[Estimated Value]]="",V3__67[[#This Row],[Estimated Value]]=0),"",V3__67[[#This Row],[Sale Price]]-V3__67[[#This Row],[Estimated Value]])</f>
        <v>48200</v>
      </c>
      <c r="O1934">
        <f>IF(OR(V3__67[[#This Row],[Estimated Value]]="",V3__67[[#This Row],[Estimated Value]]=0),"",(V3__67[[#This Row],[Sale Price]]-V3__67[[#This Row],[Estimated Value]])/V3__67[[#This Row],[Estimated Value]])</f>
        <v>0.16433685646096147</v>
      </c>
      <c r="P1934" t="str">
        <f t="shared" si="30"/>
        <v>Above Estimate</v>
      </c>
    </row>
    <row r="1935" spans="1:16" x14ac:dyDescent="0.3">
      <c r="A1935" s="1">
        <v>41823</v>
      </c>
      <c r="B1935">
        <v>2014</v>
      </c>
      <c r="C1935" t="s">
        <v>12</v>
      </c>
      <c r="D1935">
        <v>296710</v>
      </c>
      <c r="E1935">
        <v>160000</v>
      </c>
      <c r="F1935" t="s">
        <v>13</v>
      </c>
      <c r="G1935" t="s">
        <v>14</v>
      </c>
      <c r="H1935">
        <v>3</v>
      </c>
      <c r="I1935">
        <v>2</v>
      </c>
      <c r="J1935">
        <v>933</v>
      </c>
      <c r="K1935">
        <v>1.350819</v>
      </c>
      <c r="L1935" t="s">
        <v>25</v>
      </c>
      <c r="M1935">
        <f>V3__67[[#This Row],[Sale Price]]/V3__67[[#This Row],[carpet_area]]</f>
        <v>171.48981779206861</v>
      </c>
      <c r="N1935">
        <f>IF(OR(V3__67[[#This Row],[Estimated Value]]="",V3__67[[#This Row],[Estimated Value]]=0),"",V3__67[[#This Row],[Sale Price]]-V3__67[[#This Row],[Estimated Value]])</f>
        <v>-136710</v>
      </c>
      <c r="O1935">
        <f>IF(OR(V3__67[[#This Row],[Estimated Value]]="",V3__67[[#This Row],[Estimated Value]]=0),"",(V3__67[[#This Row],[Sale Price]]-V3__67[[#This Row],[Estimated Value]])/V3__67[[#This Row],[Estimated Value]])</f>
        <v>-0.46075292373024163</v>
      </c>
      <c r="P1935" t="str">
        <f t="shared" si="30"/>
        <v>Below Estimate</v>
      </c>
    </row>
    <row r="1936" spans="1:16" x14ac:dyDescent="0.3">
      <c r="A1936" s="1">
        <v>41823</v>
      </c>
      <c r="B1936">
        <v>2014</v>
      </c>
      <c r="C1936" t="s">
        <v>18</v>
      </c>
      <c r="D1936">
        <v>345520</v>
      </c>
      <c r="E1936">
        <v>305000</v>
      </c>
      <c r="F1936" t="s">
        <v>13</v>
      </c>
      <c r="G1936" t="s">
        <v>14</v>
      </c>
      <c r="H1936">
        <v>3</v>
      </c>
      <c r="I1936">
        <v>2</v>
      </c>
      <c r="J1936">
        <v>1009</v>
      </c>
      <c r="K1936">
        <v>1.350819</v>
      </c>
      <c r="L1936" t="s">
        <v>15</v>
      </c>
      <c r="M1936">
        <f>V3__67[[#This Row],[Sale Price]]/V3__67[[#This Row],[carpet_area]]</f>
        <v>302.27948463825572</v>
      </c>
      <c r="N1936">
        <f>IF(OR(V3__67[[#This Row],[Estimated Value]]="",V3__67[[#This Row],[Estimated Value]]=0),"",V3__67[[#This Row],[Sale Price]]-V3__67[[#This Row],[Estimated Value]])</f>
        <v>-40520</v>
      </c>
      <c r="O1936">
        <f>IF(OR(V3__67[[#This Row],[Estimated Value]]="",V3__67[[#This Row],[Estimated Value]]=0),"",(V3__67[[#This Row],[Sale Price]]-V3__67[[#This Row],[Estimated Value]])/V3__67[[#This Row],[Estimated Value]])</f>
        <v>-0.11727251678629312</v>
      </c>
      <c r="P1936" t="str">
        <f t="shared" si="30"/>
        <v>Below Estimate</v>
      </c>
    </row>
    <row r="1937" spans="1:16" x14ac:dyDescent="0.3">
      <c r="A1937" s="1">
        <v>41823</v>
      </c>
      <c r="B1937">
        <v>2014</v>
      </c>
      <c r="C1937" t="s">
        <v>30</v>
      </c>
      <c r="D1937">
        <v>389930</v>
      </c>
      <c r="E1937">
        <v>375000</v>
      </c>
      <c r="F1937" t="s">
        <v>13</v>
      </c>
      <c r="G1937" t="s">
        <v>14</v>
      </c>
      <c r="H1937">
        <v>3</v>
      </c>
      <c r="I1937">
        <v>1</v>
      </c>
      <c r="J1937">
        <v>903</v>
      </c>
      <c r="K1937">
        <v>1.350819</v>
      </c>
      <c r="L1937" t="s">
        <v>15</v>
      </c>
      <c r="M1937">
        <f>V3__67[[#This Row],[Sale Price]]/V3__67[[#This Row],[carpet_area]]</f>
        <v>415.28239202657807</v>
      </c>
      <c r="N1937">
        <f>IF(OR(V3__67[[#This Row],[Estimated Value]]="",V3__67[[#This Row],[Estimated Value]]=0),"",V3__67[[#This Row],[Sale Price]]-V3__67[[#This Row],[Estimated Value]])</f>
        <v>-14930</v>
      </c>
      <c r="O1937">
        <f>IF(OR(V3__67[[#This Row],[Estimated Value]]="",V3__67[[#This Row],[Estimated Value]]=0),"",(V3__67[[#This Row],[Sale Price]]-V3__67[[#This Row],[Estimated Value]])/V3__67[[#This Row],[Estimated Value]])</f>
        <v>-3.8288923652963353E-2</v>
      </c>
      <c r="P1937" t="str">
        <f t="shared" si="30"/>
        <v>Below Estimate</v>
      </c>
    </row>
    <row r="1938" spans="1:16" x14ac:dyDescent="0.3">
      <c r="A1938" s="1">
        <v>41826</v>
      </c>
      <c r="B1938">
        <v>2014</v>
      </c>
      <c r="C1938" t="s">
        <v>12</v>
      </c>
      <c r="D1938">
        <v>356670</v>
      </c>
      <c r="E1938">
        <v>450000</v>
      </c>
      <c r="F1938" t="s">
        <v>13</v>
      </c>
      <c r="G1938" t="s">
        <v>14</v>
      </c>
      <c r="H1938">
        <v>3</v>
      </c>
      <c r="I1938">
        <v>3</v>
      </c>
      <c r="J1938">
        <v>1061</v>
      </c>
      <c r="K1938">
        <v>1.350819</v>
      </c>
      <c r="L1938" t="s">
        <v>25</v>
      </c>
      <c r="M1938">
        <f>V3__67[[#This Row],[Sale Price]]/V3__67[[#This Row],[carpet_area]]</f>
        <v>424.1281809613572</v>
      </c>
      <c r="N1938">
        <f>IF(OR(V3__67[[#This Row],[Estimated Value]]="",V3__67[[#This Row],[Estimated Value]]=0),"",V3__67[[#This Row],[Sale Price]]-V3__67[[#This Row],[Estimated Value]])</f>
        <v>93330</v>
      </c>
      <c r="O1938">
        <f>IF(OR(V3__67[[#This Row],[Estimated Value]]="",V3__67[[#This Row],[Estimated Value]]=0),"",(V3__67[[#This Row],[Sale Price]]-V3__67[[#This Row],[Estimated Value]])/V3__67[[#This Row],[Estimated Value]])</f>
        <v>0.26167045167802172</v>
      </c>
      <c r="P1938" t="str">
        <f t="shared" si="30"/>
        <v>Above Estimate</v>
      </c>
    </row>
    <row r="1939" spans="1:16" x14ac:dyDescent="0.3">
      <c r="A1939" s="1">
        <v>41826</v>
      </c>
      <c r="B1939">
        <v>2014</v>
      </c>
      <c r="C1939" t="s">
        <v>26</v>
      </c>
      <c r="D1939">
        <v>342580</v>
      </c>
      <c r="E1939">
        <v>423250</v>
      </c>
      <c r="F1939" t="s">
        <v>13</v>
      </c>
      <c r="G1939" t="s">
        <v>14</v>
      </c>
      <c r="H1939">
        <v>3</v>
      </c>
      <c r="I1939">
        <v>2</v>
      </c>
      <c r="J1939">
        <v>920</v>
      </c>
      <c r="K1939">
        <v>1.350819</v>
      </c>
      <c r="L1939" t="s">
        <v>25</v>
      </c>
      <c r="M1939">
        <f>V3__67[[#This Row],[Sale Price]]/V3__67[[#This Row],[carpet_area]]</f>
        <v>460.05434782608694</v>
      </c>
      <c r="N1939">
        <f>IF(OR(V3__67[[#This Row],[Estimated Value]]="",V3__67[[#This Row],[Estimated Value]]=0),"",V3__67[[#This Row],[Sale Price]]-V3__67[[#This Row],[Estimated Value]])</f>
        <v>80670</v>
      </c>
      <c r="O1939">
        <f>IF(OR(V3__67[[#This Row],[Estimated Value]]="",V3__67[[#This Row],[Estimated Value]]=0),"",(V3__67[[#This Row],[Sale Price]]-V3__67[[#This Row],[Estimated Value]])/V3__67[[#This Row],[Estimated Value]])</f>
        <v>0.23547784459104443</v>
      </c>
      <c r="P1939" t="str">
        <f t="shared" si="30"/>
        <v>Above Estimate</v>
      </c>
    </row>
    <row r="1940" spans="1:16" x14ac:dyDescent="0.3">
      <c r="A1940" s="1">
        <v>41829</v>
      </c>
      <c r="B1940">
        <v>2014</v>
      </c>
      <c r="C1940" t="s">
        <v>26</v>
      </c>
      <c r="D1940">
        <v>249900</v>
      </c>
      <c r="E1940">
        <v>290000</v>
      </c>
      <c r="F1940" t="s">
        <v>13</v>
      </c>
      <c r="G1940" t="s">
        <v>14</v>
      </c>
      <c r="H1940">
        <v>3</v>
      </c>
      <c r="I1940">
        <v>3</v>
      </c>
      <c r="J1940">
        <v>991</v>
      </c>
      <c r="K1940">
        <v>1.350819</v>
      </c>
      <c r="L1940" t="s">
        <v>15</v>
      </c>
      <c r="M1940">
        <f>V3__67[[#This Row],[Sale Price]]/V3__67[[#This Row],[carpet_area]]</f>
        <v>292.63370332996971</v>
      </c>
      <c r="N1940">
        <f>IF(OR(V3__67[[#This Row],[Estimated Value]]="",V3__67[[#This Row],[Estimated Value]]=0),"",V3__67[[#This Row],[Sale Price]]-V3__67[[#This Row],[Estimated Value]])</f>
        <v>40100</v>
      </c>
      <c r="O1940">
        <f>IF(OR(V3__67[[#This Row],[Estimated Value]]="",V3__67[[#This Row],[Estimated Value]]=0),"",(V3__67[[#This Row],[Sale Price]]-V3__67[[#This Row],[Estimated Value]])/V3__67[[#This Row],[Estimated Value]])</f>
        <v>0.1604641856742697</v>
      </c>
      <c r="P1940" t="str">
        <f t="shared" si="30"/>
        <v>Above Estimate</v>
      </c>
    </row>
    <row r="1941" spans="1:16" x14ac:dyDescent="0.3">
      <c r="A1941" s="1">
        <v>41830</v>
      </c>
      <c r="B1941">
        <v>2014</v>
      </c>
      <c r="C1941" t="s">
        <v>26</v>
      </c>
      <c r="D1941">
        <v>326900</v>
      </c>
      <c r="E1941">
        <v>407500</v>
      </c>
      <c r="F1941" t="s">
        <v>13</v>
      </c>
      <c r="G1941" t="s">
        <v>14</v>
      </c>
      <c r="H1941">
        <v>3</v>
      </c>
      <c r="I1941">
        <v>2</v>
      </c>
      <c r="J1941">
        <v>1089</v>
      </c>
      <c r="K1941">
        <v>1.350819</v>
      </c>
      <c r="L1941" t="s">
        <v>25</v>
      </c>
      <c r="M1941">
        <f>V3__67[[#This Row],[Sale Price]]/V3__67[[#This Row],[carpet_area]]</f>
        <v>374.19651056014692</v>
      </c>
      <c r="N1941">
        <f>IF(OR(V3__67[[#This Row],[Estimated Value]]="",V3__67[[#This Row],[Estimated Value]]=0),"",V3__67[[#This Row],[Sale Price]]-V3__67[[#This Row],[Estimated Value]])</f>
        <v>80600</v>
      </c>
      <c r="O1941">
        <f>IF(OR(V3__67[[#This Row],[Estimated Value]]="",V3__67[[#This Row],[Estimated Value]]=0),"",(V3__67[[#This Row],[Sale Price]]-V3__67[[#This Row],[Estimated Value]])/V3__67[[#This Row],[Estimated Value]])</f>
        <v>0.2465585806056898</v>
      </c>
      <c r="P1941" t="str">
        <f t="shared" si="30"/>
        <v>Above Estimate</v>
      </c>
    </row>
    <row r="1942" spans="1:16" x14ac:dyDescent="0.3">
      <c r="A1942" s="1">
        <v>41830</v>
      </c>
      <c r="B1942">
        <v>2014</v>
      </c>
      <c r="C1942" t="s">
        <v>26</v>
      </c>
      <c r="D1942">
        <v>350000</v>
      </c>
      <c r="E1942">
        <v>528000</v>
      </c>
      <c r="F1942" t="s">
        <v>13</v>
      </c>
      <c r="G1942" t="s">
        <v>14</v>
      </c>
      <c r="H1942">
        <v>3</v>
      </c>
      <c r="I1942">
        <v>3</v>
      </c>
      <c r="J1942">
        <v>1005</v>
      </c>
      <c r="K1942">
        <v>1.350819</v>
      </c>
      <c r="L1942" t="s">
        <v>25</v>
      </c>
      <c r="M1942">
        <f>V3__67[[#This Row],[Sale Price]]/V3__67[[#This Row],[carpet_area]]</f>
        <v>525.37313432835822</v>
      </c>
      <c r="N1942">
        <f>IF(OR(V3__67[[#This Row],[Estimated Value]]="",V3__67[[#This Row],[Estimated Value]]=0),"",V3__67[[#This Row],[Sale Price]]-V3__67[[#This Row],[Estimated Value]])</f>
        <v>178000</v>
      </c>
      <c r="O1942">
        <f>IF(OR(V3__67[[#This Row],[Estimated Value]]="",V3__67[[#This Row],[Estimated Value]]=0),"",(V3__67[[#This Row],[Sale Price]]-V3__67[[#This Row],[Estimated Value]])/V3__67[[#This Row],[Estimated Value]])</f>
        <v>0.50857142857142856</v>
      </c>
      <c r="P1942" t="str">
        <f t="shared" si="30"/>
        <v>Above Estimate</v>
      </c>
    </row>
    <row r="1943" spans="1:16" x14ac:dyDescent="0.3">
      <c r="A1943" s="1">
        <v>41830</v>
      </c>
      <c r="B1943">
        <v>2014</v>
      </c>
      <c r="C1943" t="s">
        <v>17</v>
      </c>
      <c r="D1943">
        <v>158830</v>
      </c>
      <c r="E1943">
        <v>97000</v>
      </c>
      <c r="F1943" t="s">
        <v>19</v>
      </c>
      <c r="G1943" t="s">
        <v>20</v>
      </c>
      <c r="H1943">
        <v>4</v>
      </c>
      <c r="I1943">
        <v>3</v>
      </c>
      <c r="J1943">
        <v>1362</v>
      </c>
      <c r="K1943">
        <v>1.350819</v>
      </c>
      <c r="L1943" t="s">
        <v>25</v>
      </c>
      <c r="M1943">
        <f>V3__67[[#This Row],[Sale Price]]/V3__67[[#This Row],[carpet_area]]</f>
        <v>71.218795888399413</v>
      </c>
      <c r="N1943">
        <f>IF(OR(V3__67[[#This Row],[Estimated Value]]="",V3__67[[#This Row],[Estimated Value]]=0),"",V3__67[[#This Row],[Sale Price]]-V3__67[[#This Row],[Estimated Value]])</f>
        <v>-61830</v>
      </c>
      <c r="O1943">
        <f>IF(OR(V3__67[[#This Row],[Estimated Value]]="",V3__67[[#This Row],[Estimated Value]]=0),"",(V3__67[[#This Row],[Sale Price]]-V3__67[[#This Row],[Estimated Value]])/V3__67[[#This Row],[Estimated Value]])</f>
        <v>-0.38928414027576652</v>
      </c>
      <c r="P1943" t="str">
        <f t="shared" si="30"/>
        <v>Below Estimate</v>
      </c>
    </row>
    <row r="1944" spans="1:16" x14ac:dyDescent="0.3">
      <c r="A1944" s="1">
        <v>41830</v>
      </c>
      <c r="B1944">
        <v>2014</v>
      </c>
      <c r="C1944" t="s">
        <v>30</v>
      </c>
      <c r="D1944">
        <v>640900</v>
      </c>
      <c r="E1944">
        <v>700000</v>
      </c>
      <c r="F1944" t="s">
        <v>13</v>
      </c>
      <c r="G1944" t="s">
        <v>14</v>
      </c>
      <c r="H1944">
        <v>3</v>
      </c>
      <c r="I1944">
        <v>3</v>
      </c>
      <c r="J1944">
        <v>991</v>
      </c>
      <c r="K1944">
        <v>1.350819</v>
      </c>
      <c r="L1944" t="s">
        <v>15</v>
      </c>
      <c r="M1944">
        <f>V3__67[[#This Row],[Sale Price]]/V3__67[[#This Row],[carpet_area]]</f>
        <v>706.35721493440974</v>
      </c>
      <c r="N1944">
        <f>IF(OR(V3__67[[#This Row],[Estimated Value]]="",V3__67[[#This Row],[Estimated Value]]=0),"",V3__67[[#This Row],[Sale Price]]-V3__67[[#This Row],[Estimated Value]])</f>
        <v>59100</v>
      </c>
      <c r="O1944">
        <f>IF(OR(V3__67[[#This Row],[Estimated Value]]="",V3__67[[#This Row],[Estimated Value]]=0),"",(V3__67[[#This Row],[Sale Price]]-V3__67[[#This Row],[Estimated Value]])/V3__67[[#This Row],[Estimated Value]])</f>
        <v>9.221407395849586E-2</v>
      </c>
      <c r="P1944" t="str">
        <f t="shared" si="30"/>
        <v>Above Estimate</v>
      </c>
    </row>
    <row r="1945" spans="1:16" x14ac:dyDescent="0.3">
      <c r="A1945" s="1">
        <v>41831</v>
      </c>
      <c r="B1945">
        <v>2014</v>
      </c>
      <c r="C1945" t="s">
        <v>26</v>
      </c>
      <c r="D1945">
        <v>321020</v>
      </c>
      <c r="E1945">
        <v>390000</v>
      </c>
      <c r="F1945" t="s">
        <v>13</v>
      </c>
      <c r="G1945" t="s">
        <v>14</v>
      </c>
      <c r="H1945">
        <v>3</v>
      </c>
      <c r="I1945">
        <v>3</v>
      </c>
      <c r="J1945">
        <v>1028</v>
      </c>
      <c r="K1945">
        <v>1.350819</v>
      </c>
      <c r="L1945" t="s">
        <v>16</v>
      </c>
      <c r="M1945">
        <f>V3__67[[#This Row],[Sale Price]]/V3__67[[#This Row],[carpet_area]]</f>
        <v>379.37743190661479</v>
      </c>
      <c r="N1945">
        <f>IF(OR(V3__67[[#This Row],[Estimated Value]]="",V3__67[[#This Row],[Estimated Value]]=0),"",V3__67[[#This Row],[Sale Price]]-V3__67[[#This Row],[Estimated Value]])</f>
        <v>68980</v>
      </c>
      <c r="O1945">
        <f>IF(OR(V3__67[[#This Row],[Estimated Value]]="",V3__67[[#This Row],[Estimated Value]]=0),"",(V3__67[[#This Row],[Sale Price]]-V3__67[[#This Row],[Estimated Value]])/V3__67[[#This Row],[Estimated Value]])</f>
        <v>0.21487757772101426</v>
      </c>
      <c r="P1945" t="str">
        <f t="shared" si="30"/>
        <v>Above Estimate</v>
      </c>
    </row>
    <row r="1946" spans="1:16" x14ac:dyDescent="0.3">
      <c r="A1946" s="1">
        <v>41831</v>
      </c>
      <c r="B1946">
        <v>2014</v>
      </c>
      <c r="C1946" t="s">
        <v>26</v>
      </c>
      <c r="D1946">
        <v>423290</v>
      </c>
      <c r="E1946">
        <v>575000</v>
      </c>
      <c r="F1946" t="s">
        <v>13</v>
      </c>
      <c r="G1946" t="s">
        <v>14</v>
      </c>
      <c r="H1946">
        <v>3</v>
      </c>
      <c r="I1946">
        <v>2</v>
      </c>
      <c r="J1946">
        <v>1060</v>
      </c>
      <c r="K1946">
        <v>1.350819</v>
      </c>
      <c r="L1946" t="s">
        <v>16</v>
      </c>
      <c r="M1946">
        <f>V3__67[[#This Row],[Sale Price]]/V3__67[[#This Row],[carpet_area]]</f>
        <v>542.45283018867929</v>
      </c>
      <c r="N1946">
        <f>IF(OR(V3__67[[#This Row],[Estimated Value]]="",V3__67[[#This Row],[Estimated Value]]=0),"",V3__67[[#This Row],[Sale Price]]-V3__67[[#This Row],[Estimated Value]])</f>
        <v>151710</v>
      </c>
      <c r="O1946">
        <f>IF(OR(V3__67[[#This Row],[Estimated Value]]="",V3__67[[#This Row],[Estimated Value]]=0),"",(V3__67[[#This Row],[Sale Price]]-V3__67[[#This Row],[Estimated Value]])/V3__67[[#This Row],[Estimated Value]])</f>
        <v>0.35840676604691818</v>
      </c>
      <c r="P1946" t="str">
        <f t="shared" si="30"/>
        <v>Above Estimate</v>
      </c>
    </row>
    <row r="1947" spans="1:16" x14ac:dyDescent="0.3">
      <c r="A1947" s="1">
        <v>41832</v>
      </c>
      <c r="B1947">
        <v>2014</v>
      </c>
      <c r="C1947" t="s">
        <v>17</v>
      </c>
      <c r="D1947">
        <v>168220</v>
      </c>
      <c r="E1947">
        <v>113500</v>
      </c>
      <c r="F1947" t="s">
        <v>13</v>
      </c>
      <c r="G1947" t="s">
        <v>14</v>
      </c>
      <c r="H1947">
        <v>3</v>
      </c>
      <c r="I1947">
        <v>2</v>
      </c>
      <c r="J1947">
        <v>1051</v>
      </c>
      <c r="K1947">
        <v>1.350819</v>
      </c>
      <c r="L1947" t="s">
        <v>22</v>
      </c>
      <c r="M1947">
        <f>V3__67[[#This Row],[Sale Price]]/V3__67[[#This Row],[carpet_area]]</f>
        <v>107.99238820171266</v>
      </c>
      <c r="N1947">
        <f>IF(OR(V3__67[[#This Row],[Estimated Value]]="",V3__67[[#This Row],[Estimated Value]]=0),"",V3__67[[#This Row],[Sale Price]]-V3__67[[#This Row],[Estimated Value]])</f>
        <v>-54720</v>
      </c>
      <c r="O1947">
        <f>IF(OR(V3__67[[#This Row],[Estimated Value]]="",V3__67[[#This Row],[Estimated Value]]=0),"",(V3__67[[#This Row],[Sale Price]]-V3__67[[#This Row],[Estimated Value]])/V3__67[[#This Row],[Estimated Value]])</f>
        <v>-0.32528831292355248</v>
      </c>
      <c r="P1947" t="str">
        <f t="shared" si="30"/>
        <v>Below Estimate</v>
      </c>
    </row>
    <row r="1948" spans="1:16" x14ac:dyDescent="0.3">
      <c r="A1948" s="1">
        <v>41833</v>
      </c>
      <c r="B1948">
        <v>2014</v>
      </c>
      <c r="C1948" t="s">
        <v>26</v>
      </c>
      <c r="D1948">
        <v>898450</v>
      </c>
      <c r="E1948">
        <v>950000</v>
      </c>
      <c r="F1948" t="s">
        <v>13</v>
      </c>
      <c r="G1948" t="s">
        <v>14</v>
      </c>
      <c r="H1948">
        <v>3</v>
      </c>
      <c r="I1948">
        <v>3</v>
      </c>
      <c r="J1948">
        <v>1015</v>
      </c>
      <c r="K1948">
        <v>1.350819</v>
      </c>
      <c r="L1948" t="s">
        <v>25</v>
      </c>
      <c r="M1948">
        <f>V3__67[[#This Row],[Sale Price]]/V3__67[[#This Row],[carpet_area]]</f>
        <v>935.96059113300498</v>
      </c>
      <c r="N1948">
        <f>IF(OR(V3__67[[#This Row],[Estimated Value]]="",V3__67[[#This Row],[Estimated Value]]=0),"",V3__67[[#This Row],[Sale Price]]-V3__67[[#This Row],[Estimated Value]])</f>
        <v>51550</v>
      </c>
      <c r="O1948">
        <f>IF(OR(V3__67[[#This Row],[Estimated Value]]="",V3__67[[#This Row],[Estimated Value]]=0),"",(V3__67[[#This Row],[Sale Price]]-V3__67[[#This Row],[Estimated Value]])/V3__67[[#This Row],[Estimated Value]])</f>
        <v>5.7376593021314488E-2</v>
      </c>
      <c r="P1948" t="str">
        <f t="shared" si="30"/>
        <v>Above Estimate</v>
      </c>
    </row>
    <row r="1949" spans="1:16" x14ac:dyDescent="0.3">
      <c r="A1949" s="1">
        <v>41833</v>
      </c>
      <c r="B1949">
        <v>2014</v>
      </c>
      <c r="C1949" t="s">
        <v>30</v>
      </c>
      <c r="D1949">
        <v>585410</v>
      </c>
      <c r="E1949">
        <v>580000</v>
      </c>
      <c r="F1949" t="s">
        <v>13</v>
      </c>
      <c r="G1949" t="s">
        <v>14</v>
      </c>
      <c r="H1949">
        <v>3</v>
      </c>
      <c r="I1949">
        <v>2</v>
      </c>
      <c r="J1949">
        <v>932</v>
      </c>
      <c r="K1949">
        <v>1.350819</v>
      </c>
      <c r="L1949" t="s">
        <v>16</v>
      </c>
      <c r="M1949">
        <f>V3__67[[#This Row],[Sale Price]]/V3__67[[#This Row],[carpet_area]]</f>
        <v>622.31759656652366</v>
      </c>
      <c r="N1949">
        <f>IF(OR(V3__67[[#This Row],[Estimated Value]]="",V3__67[[#This Row],[Estimated Value]]=0),"",V3__67[[#This Row],[Sale Price]]-V3__67[[#This Row],[Estimated Value]])</f>
        <v>-5410</v>
      </c>
      <c r="O1949">
        <f>IF(OR(V3__67[[#This Row],[Estimated Value]]="",V3__67[[#This Row],[Estimated Value]]=0),"",(V3__67[[#This Row],[Sale Price]]-V3__67[[#This Row],[Estimated Value]])/V3__67[[#This Row],[Estimated Value]])</f>
        <v>-9.2413863787772672E-3</v>
      </c>
      <c r="P1949" t="str">
        <f t="shared" si="30"/>
        <v>Below Estimate</v>
      </c>
    </row>
    <row r="1950" spans="1:16" x14ac:dyDescent="0.3">
      <c r="A1950" s="1">
        <v>41837</v>
      </c>
      <c r="B1950">
        <v>2014</v>
      </c>
      <c r="C1950" t="s">
        <v>17</v>
      </c>
      <c r="D1950">
        <v>150440</v>
      </c>
      <c r="E1950">
        <v>200000</v>
      </c>
      <c r="F1950" t="s">
        <v>13</v>
      </c>
      <c r="G1950" t="s">
        <v>14</v>
      </c>
      <c r="H1950">
        <v>3</v>
      </c>
      <c r="I1950">
        <v>1</v>
      </c>
      <c r="J1950">
        <v>968</v>
      </c>
      <c r="K1950">
        <v>1.350819</v>
      </c>
      <c r="L1950" t="s">
        <v>25</v>
      </c>
      <c r="M1950">
        <f>V3__67[[#This Row],[Sale Price]]/V3__67[[#This Row],[carpet_area]]</f>
        <v>206.61157024793388</v>
      </c>
      <c r="N1950">
        <f>IF(OR(V3__67[[#This Row],[Estimated Value]]="",V3__67[[#This Row],[Estimated Value]]=0),"",V3__67[[#This Row],[Sale Price]]-V3__67[[#This Row],[Estimated Value]])</f>
        <v>49560</v>
      </c>
      <c r="O1950">
        <f>IF(OR(V3__67[[#This Row],[Estimated Value]]="",V3__67[[#This Row],[Estimated Value]]=0),"",(V3__67[[#This Row],[Sale Price]]-V3__67[[#This Row],[Estimated Value]])/V3__67[[#This Row],[Estimated Value]])</f>
        <v>0.3294336612603031</v>
      </c>
      <c r="P1950" t="str">
        <f t="shared" si="30"/>
        <v>Above Estimate</v>
      </c>
    </row>
    <row r="1951" spans="1:16" x14ac:dyDescent="0.3">
      <c r="A1951" s="1">
        <v>41837</v>
      </c>
      <c r="B1951">
        <v>2014</v>
      </c>
      <c r="C1951" t="s">
        <v>21</v>
      </c>
      <c r="D1951">
        <v>2661050</v>
      </c>
      <c r="E1951">
        <v>4995000</v>
      </c>
      <c r="F1951" t="s">
        <v>13</v>
      </c>
      <c r="G1951" t="s">
        <v>14</v>
      </c>
      <c r="H1951">
        <v>3</v>
      </c>
      <c r="I1951">
        <v>2</v>
      </c>
      <c r="J1951">
        <v>1067</v>
      </c>
      <c r="K1951">
        <v>1.350819</v>
      </c>
      <c r="L1951" t="s">
        <v>16</v>
      </c>
      <c r="M1951">
        <f>V3__67[[#This Row],[Sale Price]]/V3__67[[#This Row],[carpet_area]]</f>
        <v>4681.3495782567943</v>
      </c>
      <c r="N1951">
        <f>IF(OR(V3__67[[#This Row],[Estimated Value]]="",V3__67[[#This Row],[Estimated Value]]=0),"",V3__67[[#This Row],[Sale Price]]-V3__67[[#This Row],[Estimated Value]])</f>
        <v>2333950</v>
      </c>
      <c r="O1951">
        <f>IF(OR(V3__67[[#This Row],[Estimated Value]]="",V3__67[[#This Row],[Estimated Value]]=0),"",(V3__67[[#This Row],[Sale Price]]-V3__67[[#This Row],[Estimated Value]])/V3__67[[#This Row],[Estimated Value]])</f>
        <v>0.8770785967944984</v>
      </c>
      <c r="P1951" t="str">
        <f t="shared" si="30"/>
        <v>Above Estimate</v>
      </c>
    </row>
    <row r="1952" spans="1:16" x14ac:dyDescent="0.3">
      <c r="A1952" s="1">
        <v>41838</v>
      </c>
      <c r="B1952">
        <v>2014</v>
      </c>
      <c r="C1952" t="s">
        <v>17</v>
      </c>
      <c r="D1952">
        <v>153870</v>
      </c>
      <c r="E1952">
        <v>165000</v>
      </c>
      <c r="F1952" t="s">
        <v>23</v>
      </c>
      <c r="G1952" t="s">
        <v>24</v>
      </c>
      <c r="H1952">
        <v>6</v>
      </c>
      <c r="I1952">
        <v>5</v>
      </c>
      <c r="J1952">
        <v>2097</v>
      </c>
      <c r="K1952">
        <v>1.350819</v>
      </c>
      <c r="L1952" t="s">
        <v>16</v>
      </c>
      <c r="M1952">
        <f>V3__67[[#This Row],[Sale Price]]/V3__67[[#This Row],[carpet_area]]</f>
        <v>78.683834048640918</v>
      </c>
      <c r="N1952">
        <f>IF(OR(V3__67[[#This Row],[Estimated Value]]="",V3__67[[#This Row],[Estimated Value]]=0),"",V3__67[[#This Row],[Sale Price]]-V3__67[[#This Row],[Estimated Value]])</f>
        <v>11130</v>
      </c>
      <c r="O1952">
        <f>IF(OR(V3__67[[#This Row],[Estimated Value]]="",V3__67[[#This Row],[Estimated Value]]=0),"",(V3__67[[#This Row],[Sale Price]]-V3__67[[#This Row],[Estimated Value]])/V3__67[[#This Row],[Estimated Value]])</f>
        <v>7.2333788262819262E-2</v>
      </c>
      <c r="P1952" t="str">
        <f t="shared" si="30"/>
        <v>Above Estimate</v>
      </c>
    </row>
    <row r="1953" spans="1:16" x14ac:dyDescent="0.3">
      <c r="A1953" s="1">
        <v>41838</v>
      </c>
      <c r="B1953">
        <v>2014</v>
      </c>
      <c r="C1953" t="s">
        <v>18</v>
      </c>
      <c r="D1953">
        <v>317730</v>
      </c>
      <c r="E1953">
        <v>287500</v>
      </c>
      <c r="F1953" t="s">
        <v>13</v>
      </c>
      <c r="G1953" t="s">
        <v>14</v>
      </c>
      <c r="H1953">
        <v>3</v>
      </c>
      <c r="I1953">
        <v>2</v>
      </c>
      <c r="J1953">
        <v>919</v>
      </c>
      <c r="K1953">
        <v>1.350819</v>
      </c>
      <c r="L1953" t="s">
        <v>16</v>
      </c>
      <c r="M1953">
        <f>V3__67[[#This Row],[Sale Price]]/V3__67[[#This Row],[carpet_area]]</f>
        <v>312.84004352557128</v>
      </c>
      <c r="N1953">
        <f>IF(OR(V3__67[[#This Row],[Estimated Value]]="",V3__67[[#This Row],[Estimated Value]]=0),"",V3__67[[#This Row],[Sale Price]]-V3__67[[#This Row],[Estimated Value]])</f>
        <v>-30230</v>
      </c>
      <c r="O1953">
        <f>IF(OR(V3__67[[#This Row],[Estimated Value]]="",V3__67[[#This Row],[Estimated Value]]=0),"",(V3__67[[#This Row],[Sale Price]]-V3__67[[#This Row],[Estimated Value]])/V3__67[[#This Row],[Estimated Value]])</f>
        <v>-9.5143675447707174E-2</v>
      </c>
      <c r="P1953" t="str">
        <f t="shared" si="30"/>
        <v>Below Estimate</v>
      </c>
    </row>
    <row r="1954" spans="1:16" x14ac:dyDescent="0.3">
      <c r="A1954" s="1">
        <v>41839</v>
      </c>
      <c r="B1954">
        <v>2014</v>
      </c>
      <c r="C1954" t="s">
        <v>18</v>
      </c>
      <c r="D1954">
        <v>244440</v>
      </c>
      <c r="E1954">
        <v>387000</v>
      </c>
      <c r="F1954" t="s">
        <v>13</v>
      </c>
      <c r="G1954" t="s">
        <v>14</v>
      </c>
      <c r="H1954">
        <v>3</v>
      </c>
      <c r="I1954">
        <v>1</v>
      </c>
      <c r="J1954">
        <v>936</v>
      </c>
      <c r="K1954">
        <v>1.350819</v>
      </c>
      <c r="L1954" t="s">
        <v>15</v>
      </c>
      <c r="M1954">
        <f>V3__67[[#This Row],[Sale Price]]/V3__67[[#This Row],[carpet_area]]</f>
        <v>413.46153846153845</v>
      </c>
      <c r="N1954">
        <f>IF(OR(V3__67[[#This Row],[Estimated Value]]="",V3__67[[#This Row],[Estimated Value]]=0),"",V3__67[[#This Row],[Sale Price]]-V3__67[[#This Row],[Estimated Value]])</f>
        <v>142560</v>
      </c>
      <c r="O1954">
        <f>IF(OR(V3__67[[#This Row],[Estimated Value]]="",V3__67[[#This Row],[Estimated Value]]=0),"",(V3__67[[#This Row],[Sale Price]]-V3__67[[#This Row],[Estimated Value]])/V3__67[[#This Row],[Estimated Value]])</f>
        <v>0.58321060382916057</v>
      </c>
      <c r="P1954" t="str">
        <f t="shared" si="30"/>
        <v>Above Estimate</v>
      </c>
    </row>
    <row r="1955" spans="1:16" x14ac:dyDescent="0.3">
      <c r="A1955" s="1">
        <v>41840</v>
      </c>
      <c r="B1955">
        <v>2014</v>
      </c>
      <c r="C1955" t="s">
        <v>26</v>
      </c>
      <c r="D1955">
        <v>1351700</v>
      </c>
      <c r="E1955">
        <v>1325000</v>
      </c>
      <c r="F1955" t="s">
        <v>13</v>
      </c>
      <c r="G1955" t="s">
        <v>14</v>
      </c>
      <c r="H1955">
        <v>3</v>
      </c>
      <c r="I1955">
        <v>2</v>
      </c>
      <c r="J1955">
        <v>947</v>
      </c>
      <c r="K1955">
        <v>1.350819</v>
      </c>
      <c r="L1955" t="s">
        <v>15</v>
      </c>
      <c r="M1955">
        <f>V3__67[[#This Row],[Sale Price]]/V3__67[[#This Row],[carpet_area]]</f>
        <v>1399.155227032735</v>
      </c>
      <c r="N1955">
        <f>IF(OR(V3__67[[#This Row],[Estimated Value]]="",V3__67[[#This Row],[Estimated Value]]=0),"",V3__67[[#This Row],[Sale Price]]-V3__67[[#This Row],[Estimated Value]])</f>
        <v>-26700</v>
      </c>
      <c r="O1955">
        <f>IF(OR(V3__67[[#This Row],[Estimated Value]]="",V3__67[[#This Row],[Estimated Value]]=0),"",(V3__67[[#This Row],[Sale Price]]-V3__67[[#This Row],[Estimated Value]])/V3__67[[#This Row],[Estimated Value]])</f>
        <v>-1.9752903750832284E-2</v>
      </c>
      <c r="P1955" t="str">
        <f t="shared" si="30"/>
        <v>Below Estimate</v>
      </c>
    </row>
    <row r="1956" spans="1:16" x14ac:dyDescent="0.3">
      <c r="A1956" s="1">
        <v>41840</v>
      </c>
      <c r="B1956">
        <v>2014</v>
      </c>
      <c r="C1956" t="s">
        <v>12</v>
      </c>
      <c r="D1956">
        <v>186210</v>
      </c>
      <c r="E1956">
        <v>80000</v>
      </c>
      <c r="F1956" t="s">
        <v>19</v>
      </c>
      <c r="G1956" t="s">
        <v>20</v>
      </c>
      <c r="H1956">
        <v>4</v>
      </c>
      <c r="I1956">
        <v>2</v>
      </c>
      <c r="J1956">
        <v>1380</v>
      </c>
      <c r="K1956">
        <v>1.350819</v>
      </c>
      <c r="L1956" t="s">
        <v>16</v>
      </c>
      <c r="M1956">
        <f>V3__67[[#This Row],[Sale Price]]/V3__67[[#This Row],[carpet_area]]</f>
        <v>57.971014492753625</v>
      </c>
      <c r="N1956">
        <f>IF(OR(V3__67[[#This Row],[Estimated Value]]="",V3__67[[#This Row],[Estimated Value]]=0),"",V3__67[[#This Row],[Sale Price]]-V3__67[[#This Row],[Estimated Value]])</f>
        <v>-106210</v>
      </c>
      <c r="O1956">
        <f>IF(OR(V3__67[[#This Row],[Estimated Value]]="",V3__67[[#This Row],[Estimated Value]]=0),"",(V3__67[[#This Row],[Sale Price]]-V3__67[[#This Row],[Estimated Value]])/V3__67[[#This Row],[Estimated Value]])</f>
        <v>-0.57037753074485797</v>
      </c>
      <c r="P1956" t="str">
        <f t="shared" si="30"/>
        <v>Below Estimate</v>
      </c>
    </row>
    <row r="1957" spans="1:16" x14ac:dyDescent="0.3">
      <c r="A1957" s="1">
        <v>41840</v>
      </c>
      <c r="B1957">
        <v>2014</v>
      </c>
      <c r="C1957" t="s">
        <v>30</v>
      </c>
      <c r="D1957">
        <v>312870</v>
      </c>
      <c r="E1957">
        <v>286500</v>
      </c>
      <c r="F1957" t="s">
        <v>13</v>
      </c>
      <c r="G1957" t="s">
        <v>14</v>
      </c>
      <c r="H1957">
        <v>3</v>
      </c>
      <c r="I1957">
        <v>3</v>
      </c>
      <c r="J1957">
        <v>992</v>
      </c>
      <c r="K1957">
        <v>1.350819</v>
      </c>
      <c r="L1957" t="s">
        <v>25</v>
      </c>
      <c r="M1957">
        <f>V3__67[[#This Row],[Sale Price]]/V3__67[[#This Row],[carpet_area]]</f>
        <v>288.81048387096774</v>
      </c>
      <c r="N1957">
        <f>IF(OR(V3__67[[#This Row],[Estimated Value]]="",V3__67[[#This Row],[Estimated Value]]=0),"",V3__67[[#This Row],[Sale Price]]-V3__67[[#This Row],[Estimated Value]])</f>
        <v>-26370</v>
      </c>
      <c r="O1957">
        <f>IF(OR(V3__67[[#This Row],[Estimated Value]]="",V3__67[[#This Row],[Estimated Value]]=0),"",(V3__67[[#This Row],[Sale Price]]-V3__67[[#This Row],[Estimated Value]])/V3__67[[#This Row],[Estimated Value]])</f>
        <v>-8.4284207498321981E-2</v>
      </c>
      <c r="P1957" t="str">
        <f t="shared" si="30"/>
        <v>Below Estimate</v>
      </c>
    </row>
    <row r="1958" spans="1:16" x14ac:dyDescent="0.3">
      <c r="A1958" s="1">
        <v>41843</v>
      </c>
      <c r="B1958">
        <v>2014</v>
      </c>
      <c r="C1958" t="s">
        <v>26</v>
      </c>
      <c r="D1958">
        <v>245280</v>
      </c>
      <c r="E1958">
        <v>285000</v>
      </c>
      <c r="F1958" t="s">
        <v>13</v>
      </c>
      <c r="G1958" t="s">
        <v>14</v>
      </c>
      <c r="H1958">
        <v>3</v>
      </c>
      <c r="I1958">
        <v>3</v>
      </c>
      <c r="J1958">
        <v>966</v>
      </c>
      <c r="K1958">
        <v>1.350819</v>
      </c>
      <c r="L1958" t="s">
        <v>25</v>
      </c>
      <c r="M1958">
        <f>V3__67[[#This Row],[Sale Price]]/V3__67[[#This Row],[carpet_area]]</f>
        <v>295.03105590062114</v>
      </c>
      <c r="N1958">
        <f>IF(OR(V3__67[[#This Row],[Estimated Value]]="",V3__67[[#This Row],[Estimated Value]]=0),"",V3__67[[#This Row],[Sale Price]]-V3__67[[#This Row],[Estimated Value]])</f>
        <v>39720</v>
      </c>
      <c r="O1958">
        <f>IF(OR(V3__67[[#This Row],[Estimated Value]]="",V3__67[[#This Row],[Estimated Value]]=0),"",(V3__67[[#This Row],[Sale Price]]-V3__67[[#This Row],[Estimated Value]])/V3__67[[#This Row],[Estimated Value]])</f>
        <v>0.16193737769080235</v>
      </c>
      <c r="P1958" t="str">
        <f t="shared" si="30"/>
        <v>Above Estimate</v>
      </c>
    </row>
    <row r="1959" spans="1:16" x14ac:dyDescent="0.3">
      <c r="A1959" s="1">
        <v>41843</v>
      </c>
      <c r="B1959">
        <v>2014</v>
      </c>
      <c r="C1959" t="s">
        <v>17</v>
      </c>
      <c r="D1959">
        <v>154770</v>
      </c>
      <c r="E1959">
        <v>95000</v>
      </c>
      <c r="F1959" t="s">
        <v>13</v>
      </c>
      <c r="G1959" t="s">
        <v>14</v>
      </c>
      <c r="H1959">
        <v>3</v>
      </c>
      <c r="I1959">
        <v>1</v>
      </c>
      <c r="J1959">
        <v>1084</v>
      </c>
      <c r="K1959">
        <v>1.350819</v>
      </c>
      <c r="L1959" t="s">
        <v>15</v>
      </c>
      <c r="M1959">
        <f>V3__67[[#This Row],[Sale Price]]/V3__67[[#This Row],[carpet_area]]</f>
        <v>87.638376383763841</v>
      </c>
      <c r="N1959">
        <f>IF(OR(V3__67[[#This Row],[Estimated Value]]="",V3__67[[#This Row],[Estimated Value]]=0),"",V3__67[[#This Row],[Sale Price]]-V3__67[[#This Row],[Estimated Value]])</f>
        <v>-59770</v>
      </c>
      <c r="O1959">
        <f>IF(OR(V3__67[[#This Row],[Estimated Value]]="",V3__67[[#This Row],[Estimated Value]]=0),"",(V3__67[[#This Row],[Sale Price]]-V3__67[[#This Row],[Estimated Value]])/V3__67[[#This Row],[Estimated Value]])</f>
        <v>-0.38618595335013245</v>
      </c>
      <c r="P1959" t="str">
        <f t="shared" si="30"/>
        <v>Below Estimate</v>
      </c>
    </row>
    <row r="1960" spans="1:16" x14ac:dyDescent="0.3">
      <c r="A1960" s="1">
        <v>41843</v>
      </c>
      <c r="B1960">
        <v>2014</v>
      </c>
      <c r="C1960" t="s">
        <v>17</v>
      </c>
      <c r="D1960">
        <v>236550</v>
      </c>
      <c r="E1960">
        <v>330000</v>
      </c>
      <c r="F1960" t="s">
        <v>23</v>
      </c>
      <c r="G1960" t="s">
        <v>24</v>
      </c>
      <c r="H1960">
        <v>6</v>
      </c>
      <c r="I1960">
        <v>5</v>
      </c>
      <c r="J1960">
        <v>1947</v>
      </c>
      <c r="K1960">
        <v>1.350819</v>
      </c>
      <c r="L1960" t="s">
        <v>16</v>
      </c>
      <c r="M1960">
        <f>V3__67[[#This Row],[Sale Price]]/V3__67[[#This Row],[carpet_area]]</f>
        <v>169.4915254237288</v>
      </c>
      <c r="N1960">
        <f>IF(OR(V3__67[[#This Row],[Estimated Value]]="",V3__67[[#This Row],[Estimated Value]]=0),"",V3__67[[#This Row],[Sale Price]]-V3__67[[#This Row],[Estimated Value]])</f>
        <v>93450</v>
      </c>
      <c r="O1960">
        <f>IF(OR(V3__67[[#This Row],[Estimated Value]]="",V3__67[[#This Row],[Estimated Value]]=0),"",(V3__67[[#This Row],[Sale Price]]-V3__67[[#This Row],[Estimated Value]])/V3__67[[#This Row],[Estimated Value]])</f>
        <v>0.39505389980976535</v>
      </c>
      <c r="P1960" t="str">
        <f t="shared" si="30"/>
        <v>Above Estimate</v>
      </c>
    </row>
    <row r="1961" spans="1:16" x14ac:dyDescent="0.3">
      <c r="A1961" s="1">
        <v>41843</v>
      </c>
      <c r="B1961">
        <v>2014</v>
      </c>
      <c r="C1961" t="s">
        <v>26</v>
      </c>
      <c r="D1961">
        <v>258790</v>
      </c>
      <c r="E1961">
        <v>410000</v>
      </c>
      <c r="F1961" t="s">
        <v>13</v>
      </c>
      <c r="G1961" t="s">
        <v>14</v>
      </c>
      <c r="H1961">
        <v>3</v>
      </c>
      <c r="I1961">
        <v>2</v>
      </c>
      <c r="J1961">
        <v>1057</v>
      </c>
      <c r="K1961">
        <v>1.350819</v>
      </c>
      <c r="L1961" t="s">
        <v>25</v>
      </c>
      <c r="M1961">
        <f>V3__67[[#This Row],[Sale Price]]/V3__67[[#This Row],[carpet_area]]</f>
        <v>387.89025543992432</v>
      </c>
      <c r="N1961">
        <f>IF(OR(V3__67[[#This Row],[Estimated Value]]="",V3__67[[#This Row],[Estimated Value]]=0),"",V3__67[[#This Row],[Sale Price]]-V3__67[[#This Row],[Estimated Value]])</f>
        <v>151210</v>
      </c>
      <c r="O1961">
        <f>IF(OR(V3__67[[#This Row],[Estimated Value]]="",V3__67[[#This Row],[Estimated Value]]=0),"",(V3__67[[#This Row],[Sale Price]]-V3__67[[#This Row],[Estimated Value]])/V3__67[[#This Row],[Estimated Value]])</f>
        <v>0.58429614745546588</v>
      </c>
      <c r="P1961" t="str">
        <f t="shared" si="30"/>
        <v>Above Estimate</v>
      </c>
    </row>
    <row r="1962" spans="1:16" x14ac:dyDescent="0.3">
      <c r="A1962" s="1">
        <v>41844</v>
      </c>
      <c r="B1962">
        <v>2014</v>
      </c>
      <c r="C1962" t="s">
        <v>21</v>
      </c>
      <c r="D1962">
        <v>529830</v>
      </c>
      <c r="E1962">
        <v>625000</v>
      </c>
      <c r="F1962" t="s">
        <v>13</v>
      </c>
      <c r="G1962" t="s">
        <v>14</v>
      </c>
      <c r="H1962">
        <v>3</v>
      </c>
      <c r="I1962">
        <v>2</v>
      </c>
      <c r="J1962">
        <v>1035</v>
      </c>
      <c r="K1962">
        <v>1.350819</v>
      </c>
      <c r="L1962" t="s">
        <v>15</v>
      </c>
      <c r="M1962">
        <f>V3__67[[#This Row],[Sale Price]]/V3__67[[#This Row],[carpet_area]]</f>
        <v>603.86473429951695</v>
      </c>
      <c r="N1962">
        <f>IF(OR(V3__67[[#This Row],[Estimated Value]]="",V3__67[[#This Row],[Estimated Value]]=0),"",V3__67[[#This Row],[Sale Price]]-V3__67[[#This Row],[Estimated Value]])</f>
        <v>95170</v>
      </c>
      <c r="O1962">
        <f>IF(OR(V3__67[[#This Row],[Estimated Value]]="",V3__67[[#This Row],[Estimated Value]]=0),"",(V3__67[[#This Row],[Sale Price]]-V3__67[[#This Row],[Estimated Value]])/V3__67[[#This Row],[Estimated Value]])</f>
        <v>0.17962365286978843</v>
      </c>
      <c r="P1962" t="str">
        <f t="shared" si="30"/>
        <v>Above Estimate</v>
      </c>
    </row>
    <row r="1963" spans="1:16" x14ac:dyDescent="0.3">
      <c r="A1963" s="1">
        <v>41844</v>
      </c>
      <c r="B1963">
        <v>2014</v>
      </c>
      <c r="C1963" t="s">
        <v>18</v>
      </c>
      <c r="D1963">
        <v>431620</v>
      </c>
      <c r="E1963">
        <v>450000</v>
      </c>
      <c r="F1963" t="s">
        <v>13</v>
      </c>
      <c r="G1963" t="s">
        <v>14</v>
      </c>
      <c r="H1963">
        <v>3</v>
      </c>
      <c r="I1963">
        <v>3</v>
      </c>
      <c r="J1963">
        <v>965</v>
      </c>
      <c r="K1963">
        <v>1.350819</v>
      </c>
      <c r="L1963" t="s">
        <v>16</v>
      </c>
      <c r="M1963">
        <f>V3__67[[#This Row],[Sale Price]]/V3__67[[#This Row],[carpet_area]]</f>
        <v>466.32124352331607</v>
      </c>
      <c r="N1963">
        <f>IF(OR(V3__67[[#This Row],[Estimated Value]]="",V3__67[[#This Row],[Estimated Value]]=0),"",V3__67[[#This Row],[Sale Price]]-V3__67[[#This Row],[Estimated Value]])</f>
        <v>18380</v>
      </c>
      <c r="O1963">
        <f>IF(OR(V3__67[[#This Row],[Estimated Value]]="",V3__67[[#This Row],[Estimated Value]]=0),"",(V3__67[[#This Row],[Sale Price]]-V3__67[[#This Row],[Estimated Value]])/V3__67[[#This Row],[Estimated Value]])</f>
        <v>4.2583754228256339E-2</v>
      </c>
      <c r="P1963" t="str">
        <f t="shared" si="30"/>
        <v>Above Estimate</v>
      </c>
    </row>
    <row r="1964" spans="1:16" x14ac:dyDescent="0.3">
      <c r="A1964" s="1">
        <v>41845</v>
      </c>
      <c r="B1964">
        <v>2014</v>
      </c>
      <c r="C1964" t="s">
        <v>12</v>
      </c>
      <c r="D1964">
        <v>116540</v>
      </c>
      <c r="E1964">
        <v>56500</v>
      </c>
      <c r="F1964" t="s">
        <v>13</v>
      </c>
      <c r="G1964" t="s">
        <v>14</v>
      </c>
      <c r="H1964">
        <v>3</v>
      </c>
      <c r="I1964">
        <v>1</v>
      </c>
      <c r="J1964">
        <v>997</v>
      </c>
      <c r="K1964">
        <v>1.350819</v>
      </c>
      <c r="L1964" t="s">
        <v>25</v>
      </c>
      <c r="M1964">
        <f>V3__67[[#This Row],[Sale Price]]/V3__67[[#This Row],[carpet_area]]</f>
        <v>56.670010030090268</v>
      </c>
      <c r="N1964">
        <f>IF(OR(V3__67[[#This Row],[Estimated Value]]="",V3__67[[#This Row],[Estimated Value]]=0),"",V3__67[[#This Row],[Sale Price]]-V3__67[[#This Row],[Estimated Value]])</f>
        <v>-60040</v>
      </c>
      <c r="O1964">
        <f>IF(OR(V3__67[[#This Row],[Estimated Value]]="",V3__67[[#This Row],[Estimated Value]]=0),"",(V3__67[[#This Row],[Sale Price]]-V3__67[[#This Row],[Estimated Value]])/V3__67[[#This Row],[Estimated Value]])</f>
        <v>-0.51518791831130939</v>
      </c>
      <c r="P1964" t="str">
        <f t="shared" si="30"/>
        <v>Below Estimate</v>
      </c>
    </row>
    <row r="1965" spans="1:16" x14ac:dyDescent="0.3">
      <c r="A1965" s="1">
        <v>41845</v>
      </c>
      <c r="B1965">
        <v>2014</v>
      </c>
      <c r="C1965" t="s">
        <v>26</v>
      </c>
      <c r="D1965">
        <v>576730</v>
      </c>
      <c r="E1965">
        <v>825000</v>
      </c>
      <c r="F1965" t="s">
        <v>13</v>
      </c>
      <c r="G1965" t="s">
        <v>14</v>
      </c>
      <c r="H1965">
        <v>3</v>
      </c>
      <c r="I1965">
        <v>2</v>
      </c>
      <c r="J1965">
        <v>1008</v>
      </c>
      <c r="K1965">
        <v>1.350819</v>
      </c>
      <c r="L1965" t="s">
        <v>16</v>
      </c>
      <c r="M1965">
        <f>V3__67[[#This Row],[Sale Price]]/V3__67[[#This Row],[carpet_area]]</f>
        <v>818.45238095238096</v>
      </c>
      <c r="N1965">
        <f>IF(OR(V3__67[[#This Row],[Estimated Value]]="",V3__67[[#This Row],[Estimated Value]]=0),"",V3__67[[#This Row],[Sale Price]]-V3__67[[#This Row],[Estimated Value]])</f>
        <v>248270</v>
      </c>
      <c r="O1965">
        <f>IF(OR(V3__67[[#This Row],[Estimated Value]]="",V3__67[[#This Row],[Estimated Value]]=0),"",(V3__67[[#This Row],[Sale Price]]-V3__67[[#This Row],[Estimated Value]])/V3__67[[#This Row],[Estimated Value]])</f>
        <v>0.43047873354949456</v>
      </c>
      <c r="P1965" t="str">
        <f t="shared" si="30"/>
        <v>Above Estimate</v>
      </c>
    </row>
    <row r="1966" spans="1:16" x14ac:dyDescent="0.3">
      <c r="A1966" s="1">
        <v>41845</v>
      </c>
      <c r="B1966">
        <v>2014</v>
      </c>
      <c r="C1966" t="s">
        <v>21</v>
      </c>
      <c r="D1966">
        <v>1821820</v>
      </c>
      <c r="E1966">
        <v>2500000</v>
      </c>
      <c r="F1966" t="s">
        <v>13</v>
      </c>
      <c r="G1966" t="s">
        <v>14</v>
      </c>
      <c r="H1966">
        <v>3</v>
      </c>
      <c r="I1966">
        <v>3</v>
      </c>
      <c r="J1966">
        <v>1067</v>
      </c>
      <c r="K1966">
        <v>1.350819</v>
      </c>
      <c r="L1966" t="s">
        <v>15</v>
      </c>
      <c r="M1966">
        <f>V3__67[[#This Row],[Sale Price]]/V3__67[[#This Row],[carpet_area]]</f>
        <v>2343.0178069353328</v>
      </c>
      <c r="N1966">
        <f>IF(OR(V3__67[[#This Row],[Estimated Value]]="",V3__67[[#This Row],[Estimated Value]]=0),"",V3__67[[#This Row],[Sale Price]]-V3__67[[#This Row],[Estimated Value]])</f>
        <v>678180</v>
      </c>
      <c r="O1966">
        <f>IF(OR(V3__67[[#This Row],[Estimated Value]]="",V3__67[[#This Row],[Estimated Value]]=0),"",(V3__67[[#This Row],[Sale Price]]-V3__67[[#This Row],[Estimated Value]])/V3__67[[#This Row],[Estimated Value]])</f>
        <v>0.37225411950686677</v>
      </c>
      <c r="P1966" t="str">
        <f t="shared" si="30"/>
        <v>Above Estimate</v>
      </c>
    </row>
    <row r="1967" spans="1:16" x14ac:dyDescent="0.3">
      <c r="A1967" s="1">
        <v>41847</v>
      </c>
      <c r="B1967">
        <v>2014</v>
      </c>
      <c r="C1967" t="s">
        <v>21</v>
      </c>
      <c r="D1967">
        <v>1550920</v>
      </c>
      <c r="E1967">
        <v>2600000</v>
      </c>
      <c r="F1967" t="s">
        <v>13</v>
      </c>
      <c r="G1967" t="s">
        <v>14</v>
      </c>
      <c r="H1967">
        <v>3</v>
      </c>
      <c r="I1967">
        <v>3</v>
      </c>
      <c r="J1967">
        <v>910</v>
      </c>
      <c r="K1967">
        <v>1.350819</v>
      </c>
      <c r="L1967" t="s">
        <v>16</v>
      </c>
      <c r="M1967">
        <f>V3__67[[#This Row],[Sale Price]]/V3__67[[#This Row],[carpet_area]]</f>
        <v>2857.1428571428573</v>
      </c>
      <c r="N1967">
        <f>IF(OR(V3__67[[#This Row],[Estimated Value]]="",V3__67[[#This Row],[Estimated Value]]=0),"",V3__67[[#This Row],[Sale Price]]-V3__67[[#This Row],[Estimated Value]])</f>
        <v>1049080</v>
      </c>
      <c r="O1967">
        <f>IF(OR(V3__67[[#This Row],[Estimated Value]]="",V3__67[[#This Row],[Estimated Value]]=0),"",(V3__67[[#This Row],[Sale Price]]-V3__67[[#This Row],[Estimated Value]])/V3__67[[#This Row],[Estimated Value]])</f>
        <v>0.67642431588992336</v>
      </c>
      <c r="P1967" t="str">
        <f t="shared" si="30"/>
        <v>Above Estimate</v>
      </c>
    </row>
    <row r="1968" spans="1:16" x14ac:dyDescent="0.3">
      <c r="A1968" s="1">
        <v>41850</v>
      </c>
      <c r="B1968">
        <v>2014</v>
      </c>
      <c r="C1968" t="s">
        <v>26</v>
      </c>
      <c r="D1968">
        <v>1173620</v>
      </c>
      <c r="E1968">
        <v>1100000</v>
      </c>
      <c r="F1968" t="s">
        <v>13</v>
      </c>
      <c r="G1968" t="s">
        <v>14</v>
      </c>
      <c r="H1968">
        <v>3</v>
      </c>
      <c r="I1968">
        <v>3</v>
      </c>
      <c r="J1968">
        <v>1040</v>
      </c>
      <c r="K1968">
        <v>1.350819</v>
      </c>
      <c r="L1968" t="s">
        <v>15</v>
      </c>
      <c r="M1968">
        <f>V3__67[[#This Row],[Sale Price]]/V3__67[[#This Row],[carpet_area]]</f>
        <v>1057.6923076923076</v>
      </c>
      <c r="N1968">
        <f>IF(OR(V3__67[[#This Row],[Estimated Value]]="",V3__67[[#This Row],[Estimated Value]]=0),"",V3__67[[#This Row],[Sale Price]]-V3__67[[#This Row],[Estimated Value]])</f>
        <v>-73620</v>
      </c>
      <c r="O1968">
        <f>IF(OR(V3__67[[#This Row],[Estimated Value]]="",V3__67[[#This Row],[Estimated Value]]=0),"",(V3__67[[#This Row],[Sale Price]]-V3__67[[#This Row],[Estimated Value]])/V3__67[[#This Row],[Estimated Value]])</f>
        <v>-6.2728992348460313E-2</v>
      </c>
      <c r="P1968" t="str">
        <f t="shared" si="30"/>
        <v>Below Estimate</v>
      </c>
    </row>
    <row r="1969" spans="1:16" x14ac:dyDescent="0.3">
      <c r="A1969" s="1">
        <v>41851</v>
      </c>
      <c r="B1969">
        <v>2014</v>
      </c>
      <c r="C1969" t="s">
        <v>12</v>
      </c>
      <c r="D1969">
        <v>135250</v>
      </c>
      <c r="E1969">
        <v>18100</v>
      </c>
      <c r="F1969" t="s">
        <v>23</v>
      </c>
      <c r="G1969" t="s">
        <v>24</v>
      </c>
      <c r="H1969">
        <v>6</v>
      </c>
      <c r="I1969">
        <v>4</v>
      </c>
      <c r="J1969">
        <v>2094</v>
      </c>
      <c r="K1969">
        <v>1.350819</v>
      </c>
      <c r="L1969" t="s">
        <v>25</v>
      </c>
      <c r="M1969">
        <f>V3__67[[#This Row],[Sale Price]]/V3__67[[#This Row],[carpet_area]]</f>
        <v>8.6437440305635143</v>
      </c>
      <c r="N1969">
        <f>IF(OR(V3__67[[#This Row],[Estimated Value]]="",V3__67[[#This Row],[Estimated Value]]=0),"",V3__67[[#This Row],[Sale Price]]-V3__67[[#This Row],[Estimated Value]])</f>
        <v>-117150</v>
      </c>
      <c r="O1969">
        <f>IF(OR(V3__67[[#This Row],[Estimated Value]]="",V3__67[[#This Row],[Estimated Value]]=0),"",(V3__67[[#This Row],[Sale Price]]-V3__67[[#This Row],[Estimated Value]])/V3__67[[#This Row],[Estimated Value]])</f>
        <v>-0.86617375231053606</v>
      </c>
      <c r="P1969" t="str">
        <f t="shared" si="30"/>
        <v>Below Estimate</v>
      </c>
    </row>
    <row r="1970" spans="1:16" x14ac:dyDescent="0.3">
      <c r="A1970" s="1">
        <v>41851</v>
      </c>
      <c r="B1970">
        <v>2014</v>
      </c>
      <c r="C1970" t="s">
        <v>12</v>
      </c>
      <c r="D1970">
        <v>226630</v>
      </c>
      <c r="E1970">
        <v>270923</v>
      </c>
      <c r="F1970" t="s">
        <v>13</v>
      </c>
      <c r="G1970" t="s">
        <v>14</v>
      </c>
      <c r="H1970">
        <v>3</v>
      </c>
      <c r="I1970">
        <v>2</v>
      </c>
      <c r="J1970">
        <v>982</v>
      </c>
      <c r="K1970">
        <v>1.350819</v>
      </c>
      <c r="L1970" t="s">
        <v>22</v>
      </c>
      <c r="M1970">
        <f>V3__67[[#This Row],[Sale Price]]/V3__67[[#This Row],[carpet_area]]</f>
        <v>275.88900203665986</v>
      </c>
      <c r="N1970">
        <f>IF(OR(V3__67[[#This Row],[Estimated Value]]="",V3__67[[#This Row],[Estimated Value]]=0),"",V3__67[[#This Row],[Sale Price]]-V3__67[[#This Row],[Estimated Value]])</f>
        <v>44293</v>
      </c>
      <c r="O1970">
        <f>IF(OR(V3__67[[#This Row],[Estimated Value]]="",V3__67[[#This Row],[Estimated Value]]=0),"",(V3__67[[#This Row],[Sale Price]]-V3__67[[#This Row],[Estimated Value]])/V3__67[[#This Row],[Estimated Value]])</f>
        <v>0.19544190972069012</v>
      </c>
      <c r="P1970" t="str">
        <f t="shared" si="30"/>
        <v>Above Estimate</v>
      </c>
    </row>
    <row r="1971" spans="1:16" x14ac:dyDescent="0.3">
      <c r="A1971" s="1">
        <v>41852</v>
      </c>
      <c r="B1971">
        <v>2014</v>
      </c>
      <c r="C1971" t="s">
        <v>30</v>
      </c>
      <c r="D1971">
        <v>599500</v>
      </c>
      <c r="E1971">
        <v>875000</v>
      </c>
      <c r="F1971" t="s">
        <v>13</v>
      </c>
      <c r="G1971" t="s">
        <v>14</v>
      </c>
      <c r="H1971">
        <v>3</v>
      </c>
      <c r="I1971">
        <v>2</v>
      </c>
      <c r="J1971">
        <v>919</v>
      </c>
      <c r="K1971">
        <v>1.350819</v>
      </c>
      <c r="L1971" t="s">
        <v>15</v>
      </c>
      <c r="M1971">
        <f>V3__67[[#This Row],[Sale Price]]/V3__67[[#This Row],[carpet_area]]</f>
        <v>952.12187159956477</v>
      </c>
      <c r="N1971">
        <f>IF(OR(V3__67[[#This Row],[Estimated Value]]="",V3__67[[#This Row],[Estimated Value]]=0),"",V3__67[[#This Row],[Sale Price]]-V3__67[[#This Row],[Estimated Value]])</f>
        <v>275500</v>
      </c>
      <c r="O1971">
        <f>IF(OR(V3__67[[#This Row],[Estimated Value]]="",V3__67[[#This Row],[Estimated Value]]=0),"",(V3__67[[#This Row],[Sale Price]]-V3__67[[#This Row],[Estimated Value]])/V3__67[[#This Row],[Estimated Value]])</f>
        <v>0.45954962468723937</v>
      </c>
      <c r="P1971" t="str">
        <f t="shared" si="30"/>
        <v>Above Estimate</v>
      </c>
    </row>
    <row r="1972" spans="1:16" x14ac:dyDescent="0.3">
      <c r="A1972" s="1">
        <v>41852</v>
      </c>
      <c r="B1972">
        <v>2014</v>
      </c>
      <c r="C1972" t="s">
        <v>30</v>
      </c>
      <c r="D1972">
        <v>602040</v>
      </c>
      <c r="E1972">
        <v>565000</v>
      </c>
      <c r="F1972" t="s">
        <v>13</v>
      </c>
      <c r="G1972" t="s">
        <v>14</v>
      </c>
      <c r="H1972">
        <v>3</v>
      </c>
      <c r="I1972">
        <v>3</v>
      </c>
      <c r="J1972">
        <v>994</v>
      </c>
      <c r="K1972">
        <v>1.350819</v>
      </c>
      <c r="L1972" t="s">
        <v>22</v>
      </c>
      <c r="M1972">
        <f>V3__67[[#This Row],[Sale Price]]/V3__67[[#This Row],[carpet_area]]</f>
        <v>568.41046277665998</v>
      </c>
      <c r="N1972">
        <f>IF(OR(V3__67[[#This Row],[Estimated Value]]="",V3__67[[#This Row],[Estimated Value]]=0),"",V3__67[[#This Row],[Sale Price]]-V3__67[[#This Row],[Estimated Value]])</f>
        <v>-37040</v>
      </c>
      <c r="O1972">
        <f>IF(OR(V3__67[[#This Row],[Estimated Value]]="",V3__67[[#This Row],[Estimated Value]]=0),"",(V3__67[[#This Row],[Sale Price]]-V3__67[[#This Row],[Estimated Value]])/V3__67[[#This Row],[Estimated Value]])</f>
        <v>-6.152415121918809E-2</v>
      </c>
      <c r="P1972" t="str">
        <f t="shared" si="30"/>
        <v>Below Estimate</v>
      </c>
    </row>
    <row r="1973" spans="1:16" x14ac:dyDescent="0.3">
      <c r="A1973" s="1">
        <v>41854</v>
      </c>
      <c r="B1973">
        <v>2014</v>
      </c>
      <c r="C1973" t="s">
        <v>30</v>
      </c>
      <c r="D1973">
        <v>408210</v>
      </c>
      <c r="E1973">
        <v>492500</v>
      </c>
      <c r="F1973" t="s">
        <v>13</v>
      </c>
      <c r="G1973" t="s">
        <v>14</v>
      </c>
      <c r="H1973">
        <v>3</v>
      </c>
      <c r="I1973">
        <v>2</v>
      </c>
      <c r="J1973">
        <v>910</v>
      </c>
      <c r="K1973">
        <v>1.350819</v>
      </c>
      <c r="L1973" t="s">
        <v>25</v>
      </c>
      <c r="M1973">
        <f>V3__67[[#This Row],[Sale Price]]/V3__67[[#This Row],[carpet_area]]</f>
        <v>541.20879120879124</v>
      </c>
      <c r="N1973">
        <f>IF(OR(V3__67[[#This Row],[Estimated Value]]="",V3__67[[#This Row],[Estimated Value]]=0),"",V3__67[[#This Row],[Sale Price]]-V3__67[[#This Row],[Estimated Value]])</f>
        <v>84290</v>
      </c>
      <c r="O1973">
        <f>IF(OR(V3__67[[#This Row],[Estimated Value]]="",V3__67[[#This Row],[Estimated Value]]=0),"",(V3__67[[#This Row],[Sale Price]]-V3__67[[#This Row],[Estimated Value]])/V3__67[[#This Row],[Estimated Value]])</f>
        <v>0.20648685725484431</v>
      </c>
      <c r="P1973" t="str">
        <f t="shared" si="30"/>
        <v>Above Estimate</v>
      </c>
    </row>
    <row r="1974" spans="1:16" x14ac:dyDescent="0.3">
      <c r="A1974" s="1">
        <v>41854</v>
      </c>
      <c r="B1974">
        <v>2014</v>
      </c>
      <c r="C1974" t="s">
        <v>30</v>
      </c>
      <c r="D1974">
        <v>602140</v>
      </c>
      <c r="E1974">
        <v>609000</v>
      </c>
      <c r="F1974" t="s">
        <v>13</v>
      </c>
      <c r="G1974" t="s">
        <v>14</v>
      </c>
      <c r="H1974">
        <v>3</v>
      </c>
      <c r="I1974">
        <v>3</v>
      </c>
      <c r="J1974">
        <v>970</v>
      </c>
      <c r="K1974">
        <v>1.350819</v>
      </c>
      <c r="L1974" t="s">
        <v>25</v>
      </c>
      <c r="M1974">
        <f>V3__67[[#This Row],[Sale Price]]/V3__67[[#This Row],[carpet_area]]</f>
        <v>627.8350515463917</v>
      </c>
      <c r="N1974">
        <f>IF(OR(V3__67[[#This Row],[Estimated Value]]="",V3__67[[#This Row],[Estimated Value]]=0),"",V3__67[[#This Row],[Sale Price]]-V3__67[[#This Row],[Estimated Value]])</f>
        <v>6860</v>
      </c>
      <c r="O1974">
        <f>IF(OR(V3__67[[#This Row],[Estimated Value]]="",V3__67[[#This Row],[Estimated Value]]=0),"",(V3__67[[#This Row],[Sale Price]]-V3__67[[#This Row],[Estimated Value]])/V3__67[[#This Row],[Estimated Value]])</f>
        <v>1.1392699372239015E-2</v>
      </c>
      <c r="P1974" t="str">
        <f t="shared" si="30"/>
        <v>Above Estimate</v>
      </c>
    </row>
    <row r="1975" spans="1:16" x14ac:dyDescent="0.3">
      <c r="A1975" s="1">
        <v>41858</v>
      </c>
      <c r="B1975">
        <v>2014</v>
      </c>
      <c r="C1975" t="s">
        <v>12</v>
      </c>
      <c r="D1975">
        <v>95820</v>
      </c>
      <c r="E1975">
        <v>35000</v>
      </c>
      <c r="F1975" t="s">
        <v>13</v>
      </c>
      <c r="G1975" t="s">
        <v>14</v>
      </c>
      <c r="H1975">
        <v>3</v>
      </c>
      <c r="I1975">
        <v>2</v>
      </c>
      <c r="J1975">
        <v>1074</v>
      </c>
      <c r="K1975">
        <v>1.350819</v>
      </c>
      <c r="L1975" t="s">
        <v>16</v>
      </c>
      <c r="M1975">
        <f>V3__67[[#This Row],[Sale Price]]/V3__67[[#This Row],[carpet_area]]</f>
        <v>32.588454376163874</v>
      </c>
      <c r="N1975">
        <f>IF(OR(V3__67[[#This Row],[Estimated Value]]="",V3__67[[#This Row],[Estimated Value]]=0),"",V3__67[[#This Row],[Sale Price]]-V3__67[[#This Row],[Estimated Value]])</f>
        <v>-60820</v>
      </c>
      <c r="O1975">
        <f>IF(OR(V3__67[[#This Row],[Estimated Value]]="",V3__67[[#This Row],[Estimated Value]]=0),"",(V3__67[[#This Row],[Sale Price]]-V3__67[[#This Row],[Estimated Value]])/V3__67[[#This Row],[Estimated Value]])</f>
        <v>-0.63473178877061154</v>
      </c>
      <c r="P1975" t="str">
        <f t="shared" si="30"/>
        <v>Below Estimate</v>
      </c>
    </row>
    <row r="1976" spans="1:16" x14ac:dyDescent="0.3">
      <c r="A1976" s="1">
        <v>41861</v>
      </c>
      <c r="B1976">
        <v>2014</v>
      </c>
      <c r="C1976" t="s">
        <v>12</v>
      </c>
      <c r="D1976">
        <v>158860</v>
      </c>
      <c r="E1976">
        <v>60000</v>
      </c>
      <c r="F1976" t="s">
        <v>19</v>
      </c>
      <c r="G1976" t="s">
        <v>20</v>
      </c>
      <c r="H1976">
        <v>4</v>
      </c>
      <c r="I1976">
        <v>3</v>
      </c>
      <c r="J1976">
        <v>1417</v>
      </c>
      <c r="K1976">
        <v>1.350819</v>
      </c>
      <c r="L1976" t="s">
        <v>16</v>
      </c>
      <c r="M1976">
        <f>V3__67[[#This Row],[Sale Price]]/V3__67[[#This Row],[carpet_area]]</f>
        <v>42.342978122794634</v>
      </c>
      <c r="N1976">
        <f>IF(OR(V3__67[[#This Row],[Estimated Value]]="",V3__67[[#This Row],[Estimated Value]]=0),"",V3__67[[#This Row],[Sale Price]]-V3__67[[#This Row],[Estimated Value]])</f>
        <v>-98860</v>
      </c>
      <c r="O1976">
        <f>IF(OR(V3__67[[#This Row],[Estimated Value]]="",V3__67[[#This Row],[Estimated Value]]=0),"",(V3__67[[#This Row],[Sale Price]]-V3__67[[#This Row],[Estimated Value]])/V3__67[[#This Row],[Estimated Value]])</f>
        <v>-0.62230895127785468</v>
      </c>
      <c r="P1976" t="str">
        <f t="shared" si="30"/>
        <v>Below Estimate</v>
      </c>
    </row>
    <row r="1977" spans="1:16" x14ac:dyDescent="0.3">
      <c r="A1977" s="1">
        <v>41861</v>
      </c>
      <c r="B1977">
        <v>2014</v>
      </c>
      <c r="C1977" t="s">
        <v>18</v>
      </c>
      <c r="D1977">
        <v>232050</v>
      </c>
      <c r="E1977">
        <v>262500</v>
      </c>
      <c r="F1977" t="s">
        <v>13</v>
      </c>
      <c r="G1977" t="s">
        <v>14</v>
      </c>
      <c r="H1977">
        <v>3</v>
      </c>
      <c r="I1977">
        <v>3</v>
      </c>
      <c r="J1977">
        <v>950</v>
      </c>
      <c r="K1977">
        <v>1.350819</v>
      </c>
      <c r="L1977" t="s">
        <v>22</v>
      </c>
      <c r="M1977">
        <f>V3__67[[#This Row],[Sale Price]]/V3__67[[#This Row],[carpet_area]]</f>
        <v>276.31578947368422</v>
      </c>
      <c r="N1977">
        <f>IF(OR(V3__67[[#This Row],[Estimated Value]]="",V3__67[[#This Row],[Estimated Value]]=0),"",V3__67[[#This Row],[Sale Price]]-V3__67[[#This Row],[Estimated Value]])</f>
        <v>30450</v>
      </c>
      <c r="O1977">
        <f>IF(OR(V3__67[[#This Row],[Estimated Value]]="",V3__67[[#This Row],[Estimated Value]]=0),"",(V3__67[[#This Row],[Sale Price]]-V3__67[[#This Row],[Estimated Value]])/V3__67[[#This Row],[Estimated Value]])</f>
        <v>0.13122171945701358</v>
      </c>
      <c r="P1977" t="str">
        <f t="shared" si="30"/>
        <v>Above Estimate</v>
      </c>
    </row>
    <row r="1978" spans="1:16" x14ac:dyDescent="0.3">
      <c r="A1978" s="1">
        <v>41863</v>
      </c>
      <c r="B1978">
        <v>2014</v>
      </c>
      <c r="C1978" t="s">
        <v>12</v>
      </c>
      <c r="D1978">
        <v>86320</v>
      </c>
      <c r="E1978">
        <v>28000</v>
      </c>
      <c r="F1978" t="s">
        <v>13</v>
      </c>
      <c r="G1978" t="s">
        <v>14</v>
      </c>
      <c r="H1978">
        <v>3</v>
      </c>
      <c r="I1978">
        <v>3</v>
      </c>
      <c r="J1978">
        <v>1038</v>
      </c>
      <c r="K1978">
        <v>1.350819</v>
      </c>
      <c r="L1978" t="s">
        <v>16</v>
      </c>
      <c r="M1978">
        <f>V3__67[[#This Row],[Sale Price]]/V3__67[[#This Row],[carpet_area]]</f>
        <v>26.97495183044316</v>
      </c>
      <c r="N1978">
        <f>IF(OR(V3__67[[#This Row],[Estimated Value]]="",V3__67[[#This Row],[Estimated Value]]=0),"",V3__67[[#This Row],[Sale Price]]-V3__67[[#This Row],[Estimated Value]])</f>
        <v>-58320</v>
      </c>
      <c r="O1978">
        <f>IF(OR(V3__67[[#This Row],[Estimated Value]]="",V3__67[[#This Row],[Estimated Value]]=0),"",(V3__67[[#This Row],[Sale Price]]-V3__67[[#This Row],[Estimated Value]])/V3__67[[#This Row],[Estimated Value]])</f>
        <v>-0.67562557924003708</v>
      </c>
      <c r="P1978" t="str">
        <f t="shared" si="30"/>
        <v>Below Estimate</v>
      </c>
    </row>
    <row r="1979" spans="1:16" x14ac:dyDescent="0.3">
      <c r="A1979" s="1">
        <v>41864</v>
      </c>
      <c r="B1979">
        <v>2014</v>
      </c>
      <c r="C1979" t="s">
        <v>17</v>
      </c>
      <c r="D1979">
        <v>144410</v>
      </c>
      <c r="E1979">
        <v>101000</v>
      </c>
      <c r="F1979" t="s">
        <v>13</v>
      </c>
      <c r="G1979" t="s">
        <v>14</v>
      </c>
      <c r="H1979">
        <v>3</v>
      </c>
      <c r="I1979">
        <v>3</v>
      </c>
      <c r="J1979">
        <v>919</v>
      </c>
      <c r="K1979">
        <v>1.350819</v>
      </c>
      <c r="L1979" t="s">
        <v>22</v>
      </c>
      <c r="M1979">
        <f>V3__67[[#This Row],[Sale Price]]/V3__67[[#This Row],[carpet_area]]</f>
        <v>109.90206746463548</v>
      </c>
      <c r="N1979">
        <f>IF(OR(V3__67[[#This Row],[Estimated Value]]="",V3__67[[#This Row],[Estimated Value]]=0),"",V3__67[[#This Row],[Sale Price]]-V3__67[[#This Row],[Estimated Value]])</f>
        <v>-43410</v>
      </c>
      <c r="O1979">
        <f>IF(OR(V3__67[[#This Row],[Estimated Value]]="",V3__67[[#This Row],[Estimated Value]]=0),"",(V3__67[[#This Row],[Sale Price]]-V3__67[[#This Row],[Estimated Value]])/V3__67[[#This Row],[Estimated Value]])</f>
        <v>-0.30060245135378438</v>
      </c>
      <c r="P1979" t="str">
        <f t="shared" si="30"/>
        <v>Below Estimate</v>
      </c>
    </row>
    <row r="1980" spans="1:16" x14ac:dyDescent="0.3">
      <c r="A1980" s="1">
        <v>41864</v>
      </c>
      <c r="B1980">
        <v>2014</v>
      </c>
      <c r="C1980" t="s">
        <v>12</v>
      </c>
      <c r="D1980">
        <v>270060</v>
      </c>
      <c r="E1980">
        <v>205000</v>
      </c>
      <c r="F1980" t="s">
        <v>13</v>
      </c>
      <c r="G1980" t="s">
        <v>14</v>
      </c>
      <c r="H1980">
        <v>3</v>
      </c>
      <c r="I1980">
        <v>3</v>
      </c>
      <c r="J1980">
        <v>1063</v>
      </c>
      <c r="K1980">
        <v>1.350819</v>
      </c>
      <c r="L1980" t="s">
        <v>15</v>
      </c>
      <c r="M1980">
        <f>V3__67[[#This Row],[Sale Price]]/V3__67[[#This Row],[carpet_area]]</f>
        <v>192.85042333019754</v>
      </c>
      <c r="N1980">
        <f>IF(OR(V3__67[[#This Row],[Estimated Value]]="",V3__67[[#This Row],[Estimated Value]]=0),"",V3__67[[#This Row],[Sale Price]]-V3__67[[#This Row],[Estimated Value]])</f>
        <v>-65060</v>
      </c>
      <c r="O1980">
        <f>IF(OR(V3__67[[#This Row],[Estimated Value]]="",V3__67[[#This Row],[Estimated Value]]=0),"",(V3__67[[#This Row],[Sale Price]]-V3__67[[#This Row],[Estimated Value]])/V3__67[[#This Row],[Estimated Value]])</f>
        <v>-0.24090942753462194</v>
      </c>
      <c r="P1980" t="str">
        <f t="shared" si="30"/>
        <v>Below Estimate</v>
      </c>
    </row>
    <row r="1981" spans="1:16" x14ac:dyDescent="0.3">
      <c r="A1981" s="1">
        <v>41864</v>
      </c>
      <c r="B1981">
        <v>2014</v>
      </c>
      <c r="C1981" t="s">
        <v>12</v>
      </c>
      <c r="D1981">
        <v>118140</v>
      </c>
      <c r="E1981">
        <v>30000</v>
      </c>
      <c r="F1981" t="s">
        <v>23</v>
      </c>
      <c r="G1981" t="s">
        <v>24</v>
      </c>
      <c r="H1981">
        <v>6</v>
      </c>
      <c r="I1981">
        <v>4</v>
      </c>
      <c r="J1981">
        <v>2165</v>
      </c>
      <c r="K1981">
        <v>1.350819</v>
      </c>
      <c r="L1981" t="s">
        <v>16</v>
      </c>
      <c r="M1981">
        <f>V3__67[[#This Row],[Sale Price]]/V3__67[[#This Row],[carpet_area]]</f>
        <v>13.856812933025404</v>
      </c>
      <c r="N1981">
        <f>IF(OR(V3__67[[#This Row],[Estimated Value]]="",V3__67[[#This Row],[Estimated Value]]=0),"",V3__67[[#This Row],[Sale Price]]-V3__67[[#This Row],[Estimated Value]])</f>
        <v>-88140</v>
      </c>
      <c r="O1981">
        <f>IF(OR(V3__67[[#This Row],[Estimated Value]]="",V3__67[[#This Row],[Estimated Value]]=0),"",(V3__67[[#This Row],[Sale Price]]-V3__67[[#This Row],[Estimated Value]])/V3__67[[#This Row],[Estimated Value]])</f>
        <v>-0.74606399187404771</v>
      </c>
      <c r="P1981" t="str">
        <f t="shared" si="30"/>
        <v>Below Estimate</v>
      </c>
    </row>
    <row r="1982" spans="1:16" x14ac:dyDescent="0.3">
      <c r="A1982" s="1">
        <v>41864</v>
      </c>
      <c r="B1982">
        <v>2014</v>
      </c>
      <c r="C1982" t="s">
        <v>18</v>
      </c>
      <c r="D1982">
        <v>215320</v>
      </c>
      <c r="E1982">
        <v>238000</v>
      </c>
      <c r="F1982" t="s">
        <v>13</v>
      </c>
      <c r="G1982" t="s">
        <v>14</v>
      </c>
      <c r="H1982">
        <v>3</v>
      </c>
      <c r="I1982">
        <v>1</v>
      </c>
      <c r="J1982">
        <v>1063</v>
      </c>
      <c r="K1982">
        <v>1.350819</v>
      </c>
      <c r="L1982" t="s">
        <v>16</v>
      </c>
      <c r="M1982">
        <f>V3__67[[#This Row],[Sale Price]]/V3__67[[#This Row],[carpet_area]]</f>
        <v>223.89463781749765</v>
      </c>
      <c r="N1982">
        <f>IF(OR(V3__67[[#This Row],[Estimated Value]]="",V3__67[[#This Row],[Estimated Value]]=0),"",V3__67[[#This Row],[Sale Price]]-V3__67[[#This Row],[Estimated Value]])</f>
        <v>22680</v>
      </c>
      <c r="O1982">
        <f>IF(OR(V3__67[[#This Row],[Estimated Value]]="",V3__67[[#This Row],[Estimated Value]]=0),"",(V3__67[[#This Row],[Sale Price]]-V3__67[[#This Row],[Estimated Value]])/V3__67[[#This Row],[Estimated Value]])</f>
        <v>0.10533159947984395</v>
      </c>
      <c r="P1982" t="str">
        <f t="shared" si="30"/>
        <v>Above Estimate</v>
      </c>
    </row>
    <row r="1983" spans="1:16" x14ac:dyDescent="0.3">
      <c r="A1983" s="1">
        <v>41865</v>
      </c>
      <c r="B1983">
        <v>2014</v>
      </c>
      <c r="C1983" t="s">
        <v>21</v>
      </c>
      <c r="D1983">
        <v>821800</v>
      </c>
      <c r="E1983">
        <v>1285000</v>
      </c>
      <c r="F1983" t="s">
        <v>13</v>
      </c>
      <c r="G1983" t="s">
        <v>14</v>
      </c>
      <c r="H1983">
        <v>3</v>
      </c>
      <c r="I1983">
        <v>2</v>
      </c>
      <c r="J1983">
        <v>1003</v>
      </c>
      <c r="K1983">
        <v>1.350819</v>
      </c>
      <c r="L1983" t="s">
        <v>25</v>
      </c>
      <c r="M1983">
        <f>V3__67[[#This Row],[Sale Price]]/V3__67[[#This Row],[carpet_area]]</f>
        <v>1281.1565304087737</v>
      </c>
      <c r="N1983">
        <f>IF(OR(V3__67[[#This Row],[Estimated Value]]="",V3__67[[#This Row],[Estimated Value]]=0),"",V3__67[[#This Row],[Sale Price]]-V3__67[[#This Row],[Estimated Value]])</f>
        <v>463200</v>
      </c>
      <c r="O1983">
        <f>IF(OR(V3__67[[#This Row],[Estimated Value]]="",V3__67[[#This Row],[Estimated Value]]=0),"",(V3__67[[#This Row],[Sale Price]]-V3__67[[#This Row],[Estimated Value]])/V3__67[[#This Row],[Estimated Value]])</f>
        <v>0.56364078851302024</v>
      </c>
      <c r="P1983" t="str">
        <f t="shared" si="30"/>
        <v>Above Estimate</v>
      </c>
    </row>
    <row r="1984" spans="1:16" x14ac:dyDescent="0.3">
      <c r="A1984" s="1">
        <v>41867</v>
      </c>
      <c r="B1984">
        <v>2014</v>
      </c>
      <c r="C1984" t="s">
        <v>26</v>
      </c>
      <c r="D1984">
        <v>746200</v>
      </c>
      <c r="E1984">
        <v>1120000</v>
      </c>
      <c r="F1984" t="s">
        <v>13</v>
      </c>
      <c r="G1984" t="s">
        <v>14</v>
      </c>
      <c r="H1984">
        <v>3</v>
      </c>
      <c r="I1984">
        <v>1</v>
      </c>
      <c r="J1984">
        <v>1094</v>
      </c>
      <c r="K1984">
        <v>1.350819</v>
      </c>
      <c r="L1984" t="s">
        <v>16</v>
      </c>
      <c r="M1984">
        <f>V3__67[[#This Row],[Sale Price]]/V3__67[[#This Row],[carpet_area]]</f>
        <v>1023.7659963436929</v>
      </c>
      <c r="N1984">
        <f>IF(OR(V3__67[[#This Row],[Estimated Value]]="",V3__67[[#This Row],[Estimated Value]]=0),"",V3__67[[#This Row],[Sale Price]]-V3__67[[#This Row],[Estimated Value]])</f>
        <v>373800</v>
      </c>
      <c r="O1984">
        <f>IF(OR(V3__67[[#This Row],[Estimated Value]]="",V3__67[[#This Row],[Estimated Value]]=0),"",(V3__67[[#This Row],[Sale Price]]-V3__67[[#This Row],[Estimated Value]])/V3__67[[#This Row],[Estimated Value]])</f>
        <v>0.50093808630393999</v>
      </c>
      <c r="P1984" t="str">
        <f t="shared" si="30"/>
        <v>Above Estimate</v>
      </c>
    </row>
    <row r="1985" spans="1:16" x14ac:dyDescent="0.3">
      <c r="A1985" s="1">
        <v>41867</v>
      </c>
      <c r="B1985">
        <v>2014</v>
      </c>
      <c r="C1985" t="s">
        <v>30</v>
      </c>
      <c r="D1985">
        <v>492780</v>
      </c>
      <c r="E1985">
        <v>488000</v>
      </c>
      <c r="F1985" t="s">
        <v>13</v>
      </c>
      <c r="G1985" t="s">
        <v>14</v>
      </c>
      <c r="H1985">
        <v>3</v>
      </c>
      <c r="I1985">
        <v>1</v>
      </c>
      <c r="J1985">
        <v>964</v>
      </c>
      <c r="K1985">
        <v>1.350819</v>
      </c>
      <c r="L1985" t="s">
        <v>25</v>
      </c>
      <c r="M1985">
        <f>V3__67[[#This Row],[Sale Price]]/V3__67[[#This Row],[carpet_area]]</f>
        <v>506.22406639004151</v>
      </c>
      <c r="N1985">
        <f>IF(OR(V3__67[[#This Row],[Estimated Value]]="",V3__67[[#This Row],[Estimated Value]]=0),"",V3__67[[#This Row],[Sale Price]]-V3__67[[#This Row],[Estimated Value]])</f>
        <v>-4780</v>
      </c>
      <c r="O1985">
        <f>IF(OR(V3__67[[#This Row],[Estimated Value]]="",V3__67[[#This Row],[Estimated Value]]=0),"",(V3__67[[#This Row],[Sale Price]]-V3__67[[#This Row],[Estimated Value]])/V3__67[[#This Row],[Estimated Value]])</f>
        <v>-9.7000689963066683E-3</v>
      </c>
      <c r="P1985" t="str">
        <f t="shared" si="30"/>
        <v>Below Estimate</v>
      </c>
    </row>
    <row r="1986" spans="1:16" x14ac:dyDescent="0.3">
      <c r="A1986" s="1">
        <v>41868</v>
      </c>
      <c r="B1986">
        <v>2014</v>
      </c>
      <c r="C1986" t="s">
        <v>21</v>
      </c>
      <c r="D1986">
        <v>438970</v>
      </c>
      <c r="E1986">
        <v>700000</v>
      </c>
      <c r="F1986" t="s">
        <v>13</v>
      </c>
      <c r="G1986" t="s">
        <v>14</v>
      </c>
      <c r="H1986">
        <v>3</v>
      </c>
      <c r="I1986">
        <v>1</v>
      </c>
      <c r="J1986">
        <v>916</v>
      </c>
      <c r="K1986">
        <v>1.350819</v>
      </c>
      <c r="L1986" t="s">
        <v>25</v>
      </c>
      <c r="M1986">
        <f>V3__67[[#This Row],[Sale Price]]/V3__67[[#This Row],[carpet_area]]</f>
        <v>764.19213973799128</v>
      </c>
      <c r="N1986">
        <f>IF(OR(V3__67[[#This Row],[Estimated Value]]="",V3__67[[#This Row],[Estimated Value]]=0),"",V3__67[[#This Row],[Sale Price]]-V3__67[[#This Row],[Estimated Value]])</f>
        <v>261030</v>
      </c>
      <c r="O1986">
        <f>IF(OR(V3__67[[#This Row],[Estimated Value]]="",V3__67[[#This Row],[Estimated Value]]=0),"",(V3__67[[#This Row],[Sale Price]]-V3__67[[#This Row],[Estimated Value]])/V3__67[[#This Row],[Estimated Value]])</f>
        <v>0.59464200287035562</v>
      </c>
      <c r="P1986" t="str">
        <f t="shared" ref="P1986:P2049" si="31">IF(N1986="","No Estimate",IF(N1986&gt;0,"Above Estimate",IF(N1986&lt;0,"Below Estimate","At Estimate")))</f>
        <v>Above Estimate</v>
      </c>
    </row>
    <row r="1987" spans="1:16" x14ac:dyDescent="0.3">
      <c r="A1987" s="1">
        <v>41868</v>
      </c>
      <c r="B1987">
        <v>2014</v>
      </c>
      <c r="C1987" t="s">
        <v>26</v>
      </c>
      <c r="D1987">
        <v>453950</v>
      </c>
      <c r="E1987">
        <v>885000</v>
      </c>
      <c r="F1987" t="s">
        <v>13</v>
      </c>
      <c r="G1987" t="s">
        <v>14</v>
      </c>
      <c r="H1987">
        <v>3</v>
      </c>
      <c r="I1987">
        <v>3</v>
      </c>
      <c r="J1987">
        <v>999</v>
      </c>
      <c r="K1987">
        <v>1.350819</v>
      </c>
      <c r="L1987" t="s">
        <v>15</v>
      </c>
      <c r="M1987">
        <f>V3__67[[#This Row],[Sale Price]]/V3__67[[#This Row],[carpet_area]]</f>
        <v>885.88588588588584</v>
      </c>
      <c r="N1987">
        <f>IF(OR(V3__67[[#This Row],[Estimated Value]]="",V3__67[[#This Row],[Estimated Value]]=0),"",V3__67[[#This Row],[Sale Price]]-V3__67[[#This Row],[Estimated Value]])</f>
        <v>431050</v>
      </c>
      <c r="O1987">
        <f>IF(OR(V3__67[[#This Row],[Estimated Value]]="",V3__67[[#This Row],[Estimated Value]]=0),"",(V3__67[[#This Row],[Sale Price]]-V3__67[[#This Row],[Estimated Value]])/V3__67[[#This Row],[Estimated Value]])</f>
        <v>0.94955391562947467</v>
      </c>
      <c r="P1987" t="str">
        <f t="shared" si="31"/>
        <v>Above Estimate</v>
      </c>
    </row>
    <row r="1988" spans="1:16" x14ac:dyDescent="0.3">
      <c r="A1988" s="1">
        <v>41868</v>
      </c>
      <c r="B1988">
        <v>2014</v>
      </c>
      <c r="C1988" t="s">
        <v>26</v>
      </c>
      <c r="D1988">
        <v>360220</v>
      </c>
      <c r="E1988">
        <v>420000</v>
      </c>
      <c r="F1988" t="s">
        <v>13</v>
      </c>
      <c r="G1988" t="s">
        <v>14</v>
      </c>
      <c r="H1988">
        <v>3</v>
      </c>
      <c r="I1988">
        <v>1</v>
      </c>
      <c r="J1988">
        <v>1001</v>
      </c>
      <c r="K1988">
        <v>1.350819</v>
      </c>
      <c r="L1988" t="s">
        <v>25</v>
      </c>
      <c r="M1988">
        <f>V3__67[[#This Row],[Sale Price]]/V3__67[[#This Row],[carpet_area]]</f>
        <v>419.58041958041957</v>
      </c>
      <c r="N1988">
        <f>IF(OR(V3__67[[#This Row],[Estimated Value]]="",V3__67[[#This Row],[Estimated Value]]=0),"",V3__67[[#This Row],[Sale Price]]-V3__67[[#This Row],[Estimated Value]])</f>
        <v>59780</v>
      </c>
      <c r="O1988">
        <f>IF(OR(V3__67[[#This Row],[Estimated Value]]="",V3__67[[#This Row],[Estimated Value]]=0),"",(V3__67[[#This Row],[Sale Price]]-V3__67[[#This Row],[Estimated Value]])/V3__67[[#This Row],[Estimated Value]])</f>
        <v>0.16595413913719392</v>
      </c>
      <c r="P1988" t="str">
        <f t="shared" si="31"/>
        <v>Above Estimate</v>
      </c>
    </row>
    <row r="1989" spans="1:16" x14ac:dyDescent="0.3">
      <c r="A1989" s="1">
        <v>41868</v>
      </c>
      <c r="B1989">
        <v>2014</v>
      </c>
      <c r="C1989" t="s">
        <v>12</v>
      </c>
      <c r="D1989">
        <v>111430</v>
      </c>
      <c r="E1989">
        <v>22000</v>
      </c>
      <c r="F1989" t="s">
        <v>23</v>
      </c>
      <c r="G1989" t="s">
        <v>24</v>
      </c>
      <c r="H1989">
        <v>6</v>
      </c>
      <c r="I1989">
        <v>4</v>
      </c>
      <c r="J1989">
        <v>2073</v>
      </c>
      <c r="K1989">
        <v>1.350819</v>
      </c>
      <c r="L1989" t="s">
        <v>22</v>
      </c>
      <c r="M1989">
        <f>V3__67[[#This Row],[Sale Price]]/V3__67[[#This Row],[carpet_area]]</f>
        <v>10.612638687891945</v>
      </c>
      <c r="N1989">
        <f>IF(OR(V3__67[[#This Row],[Estimated Value]]="",V3__67[[#This Row],[Estimated Value]]=0),"",V3__67[[#This Row],[Sale Price]]-V3__67[[#This Row],[Estimated Value]])</f>
        <v>-89430</v>
      </c>
      <c r="O1989">
        <f>IF(OR(V3__67[[#This Row],[Estimated Value]]="",V3__67[[#This Row],[Estimated Value]]=0),"",(V3__67[[#This Row],[Sale Price]]-V3__67[[#This Row],[Estimated Value]])/V3__67[[#This Row],[Estimated Value]])</f>
        <v>-0.8025666337611056</v>
      </c>
      <c r="P1989" t="str">
        <f t="shared" si="31"/>
        <v>Below Estimate</v>
      </c>
    </row>
    <row r="1990" spans="1:16" x14ac:dyDescent="0.3">
      <c r="A1990" s="1">
        <v>41871</v>
      </c>
      <c r="B1990">
        <v>2014</v>
      </c>
      <c r="C1990" t="s">
        <v>12</v>
      </c>
      <c r="D1990">
        <v>79430</v>
      </c>
      <c r="E1990">
        <v>23000</v>
      </c>
      <c r="F1990" t="s">
        <v>13</v>
      </c>
      <c r="G1990" t="s">
        <v>14</v>
      </c>
      <c r="H1990">
        <v>3</v>
      </c>
      <c r="I1990">
        <v>1</v>
      </c>
      <c r="J1990">
        <v>903</v>
      </c>
      <c r="K1990">
        <v>1.350819</v>
      </c>
      <c r="L1990" t="s">
        <v>22</v>
      </c>
      <c r="M1990">
        <f>V3__67[[#This Row],[Sale Price]]/V3__67[[#This Row],[carpet_area]]</f>
        <v>25.470653377630121</v>
      </c>
      <c r="N1990">
        <f>IF(OR(V3__67[[#This Row],[Estimated Value]]="",V3__67[[#This Row],[Estimated Value]]=0),"",V3__67[[#This Row],[Sale Price]]-V3__67[[#This Row],[Estimated Value]])</f>
        <v>-56430</v>
      </c>
      <c r="O1990">
        <f>IF(OR(V3__67[[#This Row],[Estimated Value]]="",V3__67[[#This Row],[Estimated Value]]=0),"",(V3__67[[#This Row],[Sale Price]]-V3__67[[#This Row],[Estimated Value]])/V3__67[[#This Row],[Estimated Value]])</f>
        <v>-0.7104368626463553</v>
      </c>
      <c r="P1990" t="str">
        <f t="shared" si="31"/>
        <v>Below Estimate</v>
      </c>
    </row>
    <row r="1991" spans="1:16" x14ac:dyDescent="0.3">
      <c r="A1991" s="1">
        <v>41871</v>
      </c>
      <c r="B1991">
        <v>2014</v>
      </c>
      <c r="C1991" t="s">
        <v>30</v>
      </c>
      <c r="D1991">
        <v>1329110</v>
      </c>
      <c r="E1991">
        <v>1380000</v>
      </c>
      <c r="F1991" t="s">
        <v>13</v>
      </c>
      <c r="G1991" t="s">
        <v>14</v>
      </c>
      <c r="H1991">
        <v>3</v>
      </c>
      <c r="I1991">
        <v>3</v>
      </c>
      <c r="J1991">
        <v>980</v>
      </c>
      <c r="K1991">
        <v>1.350819</v>
      </c>
      <c r="L1991" t="s">
        <v>16</v>
      </c>
      <c r="M1991">
        <f>V3__67[[#This Row],[Sale Price]]/V3__67[[#This Row],[carpet_area]]</f>
        <v>1408.1632653061224</v>
      </c>
      <c r="N1991">
        <f>IF(OR(V3__67[[#This Row],[Estimated Value]]="",V3__67[[#This Row],[Estimated Value]]=0),"",V3__67[[#This Row],[Sale Price]]-V3__67[[#This Row],[Estimated Value]])</f>
        <v>50890</v>
      </c>
      <c r="O1991">
        <f>IF(OR(V3__67[[#This Row],[Estimated Value]]="",V3__67[[#This Row],[Estimated Value]]=0),"",(V3__67[[#This Row],[Sale Price]]-V3__67[[#This Row],[Estimated Value]])/V3__67[[#This Row],[Estimated Value]])</f>
        <v>3.8288779709730575E-2</v>
      </c>
      <c r="P1991" t="str">
        <f t="shared" si="31"/>
        <v>Above Estimate</v>
      </c>
    </row>
    <row r="1992" spans="1:16" x14ac:dyDescent="0.3">
      <c r="A1992" s="1">
        <v>41872</v>
      </c>
      <c r="B1992">
        <v>2014</v>
      </c>
      <c r="C1992" t="s">
        <v>26</v>
      </c>
      <c r="D1992">
        <v>407400</v>
      </c>
      <c r="E1992">
        <v>575000</v>
      </c>
      <c r="F1992" t="s">
        <v>13</v>
      </c>
      <c r="G1992" t="s">
        <v>14</v>
      </c>
      <c r="H1992">
        <v>3</v>
      </c>
      <c r="I1992">
        <v>3</v>
      </c>
      <c r="J1992">
        <v>931</v>
      </c>
      <c r="K1992">
        <v>1.350819</v>
      </c>
      <c r="L1992" t="s">
        <v>25</v>
      </c>
      <c r="M1992">
        <f>V3__67[[#This Row],[Sale Price]]/V3__67[[#This Row],[carpet_area]]</f>
        <v>617.61546723952733</v>
      </c>
      <c r="N1992">
        <f>IF(OR(V3__67[[#This Row],[Estimated Value]]="",V3__67[[#This Row],[Estimated Value]]=0),"",V3__67[[#This Row],[Sale Price]]-V3__67[[#This Row],[Estimated Value]])</f>
        <v>167600</v>
      </c>
      <c r="O1992">
        <f>IF(OR(V3__67[[#This Row],[Estimated Value]]="",V3__67[[#This Row],[Estimated Value]]=0),"",(V3__67[[#This Row],[Sale Price]]-V3__67[[#This Row],[Estimated Value]])/V3__67[[#This Row],[Estimated Value]])</f>
        <v>0.41138929798723611</v>
      </c>
      <c r="P1992" t="str">
        <f t="shared" si="31"/>
        <v>Above Estimate</v>
      </c>
    </row>
    <row r="1993" spans="1:16" x14ac:dyDescent="0.3">
      <c r="A1993" s="1">
        <v>41878</v>
      </c>
      <c r="B1993">
        <v>2014</v>
      </c>
      <c r="C1993" t="s">
        <v>26</v>
      </c>
      <c r="D1993">
        <v>232890</v>
      </c>
      <c r="E1993">
        <v>200000</v>
      </c>
      <c r="F1993" t="s">
        <v>13</v>
      </c>
      <c r="G1993" t="s">
        <v>14</v>
      </c>
      <c r="H1993">
        <v>3</v>
      </c>
      <c r="I1993">
        <v>3</v>
      </c>
      <c r="J1993">
        <v>1040</v>
      </c>
      <c r="K1993">
        <v>1.350819</v>
      </c>
      <c r="L1993" t="s">
        <v>15</v>
      </c>
      <c r="M1993">
        <f>V3__67[[#This Row],[Sale Price]]/V3__67[[#This Row],[carpet_area]]</f>
        <v>192.30769230769232</v>
      </c>
      <c r="N1993">
        <f>IF(OR(V3__67[[#This Row],[Estimated Value]]="",V3__67[[#This Row],[Estimated Value]]=0),"",V3__67[[#This Row],[Sale Price]]-V3__67[[#This Row],[Estimated Value]])</f>
        <v>-32890</v>
      </c>
      <c r="O1993">
        <f>IF(OR(V3__67[[#This Row],[Estimated Value]]="",V3__67[[#This Row],[Estimated Value]]=0),"",(V3__67[[#This Row],[Sale Price]]-V3__67[[#This Row],[Estimated Value]])/V3__67[[#This Row],[Estimated Value]])</f>
        <v>-0.14122547125252266</v>
      </c>
      <c r="P1993" t="str">
        <f t="shared" si="31"/>
        <v>Below Estimate</v>
      </c>
    </row>
    <row r="1994" spans="1:16" x14ac:dyDescent="0.3">
      <c r="A1994" s="1">
        <v>41878</v>
      </c>
      <c r="B1994">
        <v>2014</v>
      </c>
      <c r="C1994" t="s">
        <v>26</v>
      </c>
      <c r="D1994">
        <v>344890</v>
      </c>
      <c r="E1994">
        <v>550000</v>
      </c>
      <c r="F1994" t="s">
        <v>19</v>
      </c>
      <c r="G1994" t="s">
        <v>20</v>
      </c>
      <c r="H1994">
        <v>4</v>
      </c>
      <c r="I1994">
        <v>3</v>
      </c>
      <c r="J1994">
        <v>1392</v>
      </c>
      <c r="K1994">
        <v>1.350819</v>
      </c>
      <c r="L1994" t="s">
        <v>16</v>
      </c>
      <c r="M1994">
        <f>V3__67[[#This Row],[Sale Price]]/V3__67[[#This Row],[carpet_area]]</f>
        <v>395.11494252873564</v>
      </c>
      <c r="N1994">
        <f>IF(OR(V3__67[[#This Row],[Estimated Value]]="",V3__67[[#This Row],[Estimated Value]]=0),"",V3__67[[#This Row],[Sale Price]]-V3__67[[#This Row],[Estimated Value]])</f>
        <v>205110</v>
      </c>
      <c r="O1994">
        <f>IF(OR(V3__67[[#This Row],[Estimated Value]]="",V3__67[[#This Row],[Estimated Value]]=0),"",(V3__67[[#This Row],[Sale Price]]-V3__67[[#This Row],[Estimated Value]])/V3__67[[#This Row],[Estimated Value]])</f>
        <v>0.59471135724433877</v>
      </c>
      <c r="P1994" t="str">
        <f t="shared" si="31"/>
        <v>Above Estimate</v>
      </c>
    </row>
    <row r="1995" spans="1:16" x14ac:dyDescent="0.3">
      <c r="A1995" s="1">
        <v>41878</v>
      </c>
      <c r="B1995">
        <v>2014</v>
      </c>
      <c r="C1995" t="s">
        <v>17</v>
      </c>
      <c r="D1995">
        <v>153070</v>
      </c>
      <c r="E1995">
        <v>190000</v>
      </c>
      <c r="F1995" t="s">
        <v>13</v>
      </c>
      <c r="G1995" t="s">
        <v>14</v>
      </c>
      <c r="H1995">
        <v>3</v>
      </c>
      <c r="I1995">
        <v>3</v>
      </c>
      <c r="J1995">
        <v>1056</v>
      </c>
      <c r="K1995">
        <v>1.350819</v>
      </c>
      <c r="L1995" t="s">
        <v>22</v>
      </c>
      <c r="M1995">
        <f>V3__67[[#This Row],[Sale Price]]/V3__67[[#This Row],[carpet_area]]</f>
        <v>179.92424242424244</v>
      </c>
      <c r="N1995">
        <f>IF(OR(V3__67[[#This Row],[Estimated Value]]="",V3__67[[#This Row],[Estimated Value]]=0),"",V3__67[[#This Row],[Sale Price]]-V3__67[[#This Row],[Estimated Value]])</f>
        <v>36930</v>
      </c>
      <c r="O1995">
        <f>IF(OR(V3__67[[#This Row],[Estimated Value]]="",V3__67[[#This Row],[Estimated Value]]=0),"",(V3__67[[#This Row],[Sale Price]]-V3__67[[#This Row],[Estimated Value]])/V3__67[[#This Row],[Estimated Value]])</f>
        <v>0.24126216763572222</v>
      </c>
      <c r="P1995" t="str">
        <f t="shared" si="31"/>
        <v>Above Estimate</v>
      </c>
    </row>
    <row r="1996" spans="1:16" x14ac:dyDescent="0.3">
      <c r="A1996" s="1">
        <v>41879</v>
      </c>
      <c r="B1996">
        <v>2014</v>
      </c>
      <c r="C1996" t="s">
        <v>12</v>
      </c>
      <c r="D1996">
        <v>136970</v>
      </c>
      <c r="E1996">
        <v>117000</v>
      </c>
      <c r="F1996" t="s">
        <v>13</v>
      </c>
      <c r="G1996" t="s">
        <v>14</v>
      </c>
      <c r="H1996">
        <v>3</v>
      </c>
      <c r="I1996">
        <v>2</v>
      </c>
      <c r="J1996">
        <v>973</v>
      </c>
      <c r="K1996">
        <v>1.350819</v>
      </c>
      <c r="L1996" t="s">
        <v>15</v>
      </c>
      <c r="M1996">
        <f>V3__67[[#This Row],[Sale Price]]/V3__67[[#This Row],[carpet_area]]</f>
        <v>120.24665981500515</v>
      </c>
      <c r="N1996">
        <f>IF(OR(V3__67[[#This Row],[Estimated Value]]="",V3__67[[#This Row],[Estimated Value]]=0),"",V3__67[[#This Row],[Sale Price]]-V3__67[[#This Row],[Estimated Value]])</f>
        <v>-19970</v>
      </c>
      <c r="O1996">
        <f>IF(OR(V3__67[[#This Row],[Estimated Value]]="",V3__67[[#This Row],[Estimated Value]]=0),"",(V3__67[[#This Row],[Sale Price]]-V3__67[[#This Row],[Estimated Value]])/V3__67[[#This Row],[Estimated Value]])</f>
        <v>-0.14579835000365043</v>
      </c>
      <c r="P1996" t="str">
        <f t="shared" si="31"/>
        <v>Below Estimate</v>
      </c>
    </row>
    <row r="1997" spans="1:16" x14ac:dyDescent="0.3">
      <c r="A1997" s="1">
        <v>41880</v>
      </c>
      <c r="B1997">
        <v>2014</v>
      </c>
      <c r="C1997" t="s">
        <v>21</v>
      </c>
      <c r="D1997">
        <v>926590</v>
      </c>
      <c r="E1997">
        <v>1075500</v>
      </c>
      <c r="F1997" t="s">
        <v>13</v>
      </c>
      <c r="G1997" t="s">
        <v>14</v>
      </c>
      <c r="H1997">
        <v>3</v>
      </c>
      <c r="I1997">
        <v>2</v>
      </c>
      <c r="J1997">
        <v>951</v>
      </c>
      <c r="K1997">
        <v>1.350819</v>
      </c>
      <c r="L1997" t="s">
        <v>15</v>
      </c>
      <c r="M1997">
        <f>V3__67[[#This Row],[Sale Price]]/V3__67[[#This Row],[carpet_area]]</f>
        <v>1130.9148264984228</v>
      </c>
      <c r="N1997">
        <f>IF(OR(V3__67[[#This Row],[Estimated Value]]="",V3__67[[#This Row],[Estimated Value]]=0),"",V3__67[[#This Row],[Sale Price]]-V3__67[[#This Row],[Estimated Value]])</f>
        <v>148910</v>
      </c>
      <c r="O1997">
        <f>IF(OR(V3__67[[#This Row],[Estimated Value]]="",V3__67[[#This Row],[Estimated Value]]=0),"",(V3__67[[#This Row],[Sale Price]]-V3__67[[#This Row],[Estimated Value]])/V3__67[[#This Row],[Estimated Value]])</f>
        <v>0.16070754055191616</v>
      </c>
      <c r="P1997" t="str">
        <f t="shared" si="31"/>
        <v>Above Estimate</v>
      </c>
    </row>
    <row r="1998" spans="1:16" x14ac:dyDescent="0.3">
      <c r="A1998" s="1">
        <v>41882</v>
      </c>
      <c r="B1998">
        <v>2014</v>
      </c>
      <c r="C1998" t="s">
        <v>21</v>
      </c>
      <c r="D1998">
        <v>1394750</v>
      </c>
      <c r="E1998">
        <v>2100000</v>
      </c>
      <c r="F1998" t="s">
        <v>13</v>
      </c>
      <c r="G1998" t="s">
        <v>14</v>
      </c>
      <c r="H1998">
        <v>3</v>
      </c>
      <c r="I1998">
        <v>3</v>
      </c>
      <c r="J1998">
        <v>1043</v>
      </c>
      <c r="K1998">
        <v>1.350819</v>
      </c>
      <c r="L1998" t="s">
        <v>15</v>
      </c>
      <c r="M1998">
        <f>V3__67[[#This Row],[Sale Price]]/V3__67[[#This Row],[carpet_area]]</f>
        <v>2013.4228187919464</v>
      </c>
      <c r="N1998">
        <f>IF(OR(V3__67[[#This Row],[Estimated Value]]="",V3__67[[#This Row],[Estimated Value]]=0),"",V3__67[[#This Row],[Sale Price]]-V3__67[[#This Row],[Estimated Value]])</f>
        <v>705250</v>
      </c>
      <c r="O1998">
        <f>IF(OR(V3__67[[#This Row],[Estimated Value]]="",V3__67[[#This Row],[Estimated Value]]=0),"",(V3__67[[#This Row],[Sale Price]]-V3__67[[#This Row],[Estimated Value]])/V3__67[[#This Row],[Estimated Value]])</f>
        <v>0.50564617314930993</v>
      </c>
      <c r="P1998" t="str">
        <f t="shared" si="31"/>
        <v>Above Estimate</v>
      </c>
    </row>
    <row r="1999" spans="1:16" x14ac:dyDescent="0.3">
      <c r="A1999" s="1">
        <v>41882</v>
      </c>
      <c r="B1999">
        <v>2014</v>
      </c>
      <c r="C1999" t="s">
        <v>21</v>
      </c>
      <c r="D1999">
        <v>398790</v>
      </c>
      <c r="E1999">
        <v>636500</v>
      </c>
      <c r="F1999" t="s">
        <v>13</v>
      </c>
      <c r="G1999" t="s">
        <v>14</v>
      </c>
      <c r="H1999">
        <v>3</v>
      </c>
      <c r="I1999">
        <v>3</v>
      </c>
      <c r="J1999">
        <v>1079</v>
      </c>
      <c r="K1999">
        <v>1.350819</v>
      </c>
      <c r="L1999" t="s">
        <v>22</v>
      </c>
      <c r="M1999">
        <f>V3__67[[#This Row],[Sale Price]]/V3__67[[#This Row],[carpet_area]]</f>
        <v>589.89805375347544</v>
      </c>
      <c r="N1999">
        <f>IF(OR(V3__67[[#This Row],[Estimated Value]]="",V3__67[[#This Row],[Estimated Value]]=0),"",V3__67[[#This Row],[Sale Price]]-V3__67[[#This Row],[Estimated Value]])</f>
        <v>237710</v>
      </c>
      <c r="O1999">
        <f>IF(OR(V3__67[[#This Row],[Estimated Value]]="",V3__67[[#This Row],[Estimated Value]]=0),"",(V3__67[[#This Row],[Sale Price]]-V3__67[[#This Row],[Estimated Value]])/V3__67[[#This Row],[Estimated Value]])</f>
        <v>0.59607813636249651</v>
      </c>
      <c r="P1999" t="str">
        <f t="shared" si="31"/>
        <v>Above Estimate</v>
      </c>
    </row>
    <row r="2000" spans="1:16" x14ac:dyDescent="0.3">
      <c r="A2000" s="1">
        <v>41886</v>
      </c>
      <c r="B2000">
        <v>2014</v>
      </c>
      <c r="C2000" t="s">
        <v>21</v>
      </c>
      <c r="D2000">
        <v>415310</v>
      </c>
      <c r="E2000">
        <v>395000</v>
      </c>
      <c r="F2000" t="s">
        <v>19</v>
      </c>
      <c r="G2000" t="s">
        <v>20</v>
      </c>
      <c r="H2000">
        <v>4</v>
      </c>
      <c r="I2000">
        <v>4</v>
      </c>
      <c r="J2000">
        <v>1258</v>
      </c>
      <c r="K2000">
        <v>1.350819</v>
      </c>
      <c r="L2000" t="s">
        <v>25</v>
      </c>
      <c r="M2000">
        <f>V3__67[[#This Row],[Sale Price]]/V3__67[[#This Row],[carpet_area]]</f>
        <v>313.99046104928459</v>
      </c>
      <c r="N2000">
        <f>IF(OR(V3__67[[#This Row],[Estimated Value]]="",V3__67[[#This Row],[Estimated Value]]=0),"",V3__67[[#This Row],[Sale Price]]-V3__67[[#This Row],[Estimated Value]])</f>
        <v>-20310</v>
      </c>
      <c r="O2000">
        <f>IF(OR(V3__67[[#This Row],[Estimated Value]]="",V3__67[[#This Row],[Estimated Value]]=0),"",(V3__67[[#This Row],[Sale Price]]-V3__67[[#This Row],[Estimated Value]])/V3__67[[#This Row],[Estimated Value]])</f>
        <v>-4.890322891334184E-2</v>
      </c>
      <c r="P2000" t="str">
        <f t="shared" si="31"/>
        <v>Below Estimate</v>
      </c>
    </row>
    <row r="2001" spans="1:16" x14ac:dyDescent="0.3">
      <c r="A2001" s="1">
        <v>41886</v>
      </c>
      <c r="B2001">
        <v>2014</v>
      </c>
      <c r="C2001" t="s">
        <v>17</v>
      </c>
      <c r="D2001">
        <v>106980</v>
      </c>
      <c r="E2001">
        <v>80000</v>
      </c>
      <c r="F2001" t="s">
        <v>13</v>
      </c>
      <c r="G2001" t="s">
        <v>14</v>
      </c>
      <c r="H2001">
        <v>3</v>
      </c>
      <c r="I2001">
        <v>2</v>
      </c>
      <c r="J2001">
        <v>913</v>
      </c>
      <c r="K2001">
        <v>1.350819</v>
      </c>
      <c r="L2001" t="s">
        <v>25</v>
      </c>
      <c r="M2001">
        <f>V3__67[[#This Row],[Sale Price]]/V3__67[[#This Row],[carpet_area]]</f>
        <v>87.62322015334064</v>
      </c>
      <c r="N2001">
        <f>IF(OR(V3__67[[#This Row],[Estimated Value]]="",V3__67[[#This Row],[Estimated Value]]=0),"",V3__67[[#This Row],[Sale Price]]-V3__67[[#This Row],[Estimated Value]])</f>
        <v>-26980</v>
      </c>
      <c r="O2001">
        <f>IF(OR(V3__67[[#This Row],[Estimated Value]]="",V3__67[[#This Row],[Estimated Value]]=0),"",(V3__67[[#This Row],[Sale Price]]-V3__67[[#This Row],[Estimated Value]])/V3__67[[#This Row],[Estimated Value]])</f>
        <v>-0.2521966722751916</v>
      </c>
      <c r="P2001" t="str">
        <f t="shared" si="31"/>
        <v>Below Estimate</v>
      </c>
    </row>
    <row r="2002" spans="1:16" x14ac:dyDescent="0.3">
      <c r="A2002" s="1">
        <v>41886</v>
      </c>
      <c r="B2002">
        <v>2014</v>
      </c>
      <c r="C2002" t="s">
        <v>21</v>
      </c>
      <c r="D2002">
        <v>644770</v>
      </c>
      <c r="E2002">
        <v>955000</v>
      </c>
      <c r="F2002" t="s">
        <v>13</v>
      </c>
      <c r="G2002" t="s">
        <v>14</v>
      </c>
      <c r="H2002">
        <v>3</v>
      </c>
      <c r="I2002">
        <v>3</v>
      </c>
      <c r="J2002">
        <v>1089</v>
      </c>
      <c r="K2002">
        <v>1.350819</v>
      </c>
      <c r="L2002" t="s">
        <v>25</v>
      </c>
      <c r="M2002">
        <f>V3__67[[#This Row],[Sale Price]]/V3__67[[#This Row],[carpet_area]]</f>
        <v>876.951331496786</v>
      </c>
      <c r="N2002">
        <f>IF(OR(V3__67[[#This Row],[Estimated Value]]="",V3__67[[#This Row],[Estimated Value]]=0),"",V3__67[[#This Row],[Sale Price]]-V3__67[[#This Row],[Estimated Value]])</f>
        <v>310230</v>
      </c>
      <c r="O2002">
        <f>IF(OR(V3__67[[#This Row],[Estimated Value]]="",V3__67[[#This Row],[Estimated Value]]=0),"",(V3__67[[#This Row],[Sale Price]]-V3__67[[#This Row],[Estimated Value]])/V3__67[[#This Row],[Estimated Value]])</f>
        <v>0.4811483164539293</v>
      </c>
      <c r="P2002" t="str">
        <f t="shared" si="31"/>
        <v>Above Estimate</v>
      </c>
    </row>
    <row r="2003" spans="1:16" x14ac:dyDescent="0.3">
      <c r="A2003" s="1">
        <v>41886</v>
      </c>
      <c r="B2003">
        <v>2014</v>
      </c>
      <c r="C2003" t="s">
        <v>18</v>
      </c>
      <c r="D2003">
        <v>195942</v>
      </c>
      <c r="E2003">
        <v>325000</v>
      </c>
      <c r="F2003" t="s">
        <v>13</v>
      </c>
      <c r="G2003" t="s">
        <v>14</v>
      </c>
      <c r="H2003">
        <v>3</v>
      </c>
      <c r="I2003">
        <v>2</v>
      </c>
      <c r="J2003">
        <v>935</v>
      </c>
      <c r="K2003">
        <v>1.350819</v>
      </c>
      <c r="L2003" t="s">
        <v>25</v>
      </c>
      <c r="M2003">
        <f>V3__67[[#This Row],[Sale Price]]/V3__67[[#This Row],[carpet_area]]</f>
        <v>347.59358288770051</v>
      </c>
      <c r="N2003">
        <f>IF(OR(V3__67[[#This Row],[Estimated Value]]="",V3__67[[#This Row],[Estimated Value]]=0),"",V3__67[[#This Row],[Sale Price]]-V3__67[[#This Row],[Estimated Value]])</f>
        <v>129058</v>
      </c>
      <c r="O2003">
        <f>IF(OR(V3__67[[#This Row],[Estimated Value]]="",V3__67[[#This Row],[Estimated Value]]=0),"",(V3__67[[#This Row],[Sale Price]]-V3__67[[#This Row],[Estimated Value]])/V3__67[[#This Row],[Estimated Value]])</f>
        <v>0.65865409151687748</v>
      </c>
      <c r="P2003" t="str">
        <f t="shared" si="31"/>
        <v>Above Estimate</v>
      </c>
    </row>
    <row r="2004" spans="1:16" x14ac:dyDescent="0.3">
      <c r="A2004" s="1">
        <v>41887</v>
      </c>
      <c r="B2004">
        <v>2014</v>
      </c>
      <c r="C2004" t="s">
        <v>26</v>
      </c>
      <c r="D2004">
        <v>246470</v>
      </c>
      <c r="E2004">
        <v>270000</v>
      </c>
      <c r="F2004" t="s">
        <v>13</v>
      </c>
      <c r="G2004" t="s">
        <v>14</v>
      </c>
      <c r="H2004">
        <v>3</v>
      </c>
      <c r="I2004">
        <v>1</v>
      </c>
      <c r="J2004">
        <v>981</v>
      </c>
      <c r="K2004">
        <v>1.350819</v>
      </c>
      <c r="L2004" t="s">
        <v>15</v>
      </c>
      <c r="M2004">
        <f>V3__67[[#This Row],[Sale Price]]/V3__67[[#This Row],[carpet_area]]</f>
        <v>275.22935779816515</v>
      </c>
      <c r="N2004">
        <f>IF(OR(V3__67[[#This Row],[Estimated Value]]="",V3__67[[#This Row],[Estimated Value]]=0),"",V3__67[[#This Row],[Sale Price]]-V3__67[[#This Row],[Estimated Value]])</f>
        <v>23530</v>
      </c>
      <c r="O2004">
        <f>IF(OR(V3__67[[#This Row],[Estimated Value]]="",V3__67[[#This Row],[Estimated Value]]=0),"",(V3__67[[#This Row],[Sale Price]]-V3__67[[#This Row],[Estimated Value]])/V3__67[[#This Row],[Estimated Value]])</f>
        <v>9.5468008276869396E-2</v>
      </c>
      <c r="P2004" t="str">
        <f t="shared" si="31"/>
        <v>Above Estimate</v>
      </c>
    </row>
    <row r="2005" spans="1:16" x14ac:dyDescent="0.3">
      <c r="A2005" s="1">
        <v>41887</v>
      </c>
      <c r="B2005">
        <v>2014</v>
      </c>
      <c r="C2005" t="s">
        <v>21</v>
      </c>
      <c r="D2005">
        <v>994000</v>
      </c>
      <c r="E2005">
        <v>1685000</v>
      </c>
      <c r="F2005" t="s">
        <v>13</v>
      </c>
      <c r="G2005" t="s">
        <v>14</v>
      </c>
      <c r="H2005">
        <v>3</v>
      </c>
      <c r="I2005">
        <v>2</v>
      </c>
      <c r="J2005">
        <v>975</v>
      </c>
      <c r="K2005">
        <v>1.350819</v>
      </c>
      <c r="L2005" t="s">
        <v>22</v>
      </c>
      <c r="M2005">
        <f>V3__67[[#This Row],[Sale Price]]/V3__67[[#This Row],[carpet_area]]</f>
        <v>1728.2051282051282</v>
      </c>
      <c r="N2005">
        <f>IF(OR(V3__67[[#This Row],[Estimated Value]]="",V3__67[[#This Row],[Estimated Value]]=0),"",V3__67[[#This Row],[Sale Price]]-V3__67[[#This Row],[Estimated Value]])</f>
        <v>691000</v>
      </c>
      <c r="O2005">
        <f>IF(OR(V3__67[[#This Row],[Estimated Value]]="",V3__67[[#This Row],[Estimated Value]]=0),"",(V3__67[[#This Row],[Sale Price]]-V3__67[[#This Row],[Estimated Value]])/V3__67[[#This Row],[Estimated Value]])</f>
        <v>0.6951710261569416</v>
      </c>
      <c r="P2005" t="str">
        <f t="shared" si="31"/>
        <v>Above Estimate</v>
      </c>
    </row>
    <row r="2006" spans="1:16" x14ac:dyDescent="0.3">
      <c r="A2006" s="1">
        <v>41887</v>
      </c>
      <c r="B2006">
        <v>2014</v>
      </c>
      <c r="C2006" t="s">
        <v>17</v>
      </c>
      <c r="D2006">
        <v>142850</v>
      </c>
      <c r="E2006">
        <v>100000</v>
      </c>
      <c r="F2006" t="s">
        <v>13</v>
      </c>
      <c r="G2006" t="s">
        <v>14</v>
      </c>
      <c r="H2006">
        <v>3</v>
      </c>
      <c r="I2006">
        <v>1</v>
      </c>
      <c r="J2006">
        <v>996</v>
      </c>
      <c r="K2006">
        <v>1.350819</v>
      </c>
      <c r="L2006" t="s">
        <v>25</v>
      </c>
      <c r="M2006">
        <f>V3__67[[#This Row],[Sale Price]]/V3__67[[#This Row],[carpet_area]]</f>
        <v>100.40160642570281</v>
      </c>
      <c r="N2006">
        <f>IF(OR(V3__67[[#This Row],[Estimated Value]]="",V3__67[[#This Row],[Estimated Value]]=0),"",V3__67[[#This Row],[Sale Price]]-V3__67[[#This Row],[Estimated Value]])</f>
        <v>-42850</v>
      </c>
      <c r="O2006">
        <f>IF(OR(V3__67[[#This Row],[Estimated Value]]="",V3__67[[#This Row],[Estimated Value]]=0),"",(V3__67[[#This Row],[Sale Price]]-V3__67[[#This Row],[Estimated Value]])/V3__67[[#This Row],[Estimated Value]])</f>
        <v>-0.29996499824991252</v>
      </c>
      <c r="P2006" t="str">
        <f t="shared" si="31"/>
        <v>Below Estimate</v>
      </c>
    </row>
    <row r="2007" spans="1:16" x14ac:dyDescent="0.3">
      <c r="A2007" s="1">
        <v>41887</v>
      </c>
      <c r="B2007">
        <v>2014</v>
      </c>
      <c r="C2007" t="s">
        <v>17</v>
      </c>
      <c r="D2007">
        <v>117710</v>
      </c>
      <c r="E2007">
        <v>163000</v>
      </c>
      <c r="F2007" t="s">
        <v>13</v>
      </c>
      <c r="G2007" t="s">
        <v>14</v>
      </c>
      <c r="H2007">
        <v>3</v>
      </c>
      <c r="I2007">
        <v>1</v>
      </c>
      <c r="J2007">
        <v>1046</v>
      </c>
      <c r="K2007">
        <v>1.350819</v>
      </c>
      <c r="L2007" t="s">
        <v>15</v>
      </c>
      <c r="M2007">
        <f>V3__67[[#This Row],[Sale Price]]/V3__67[[#This Row],[carpet_area]]</f>
        <v>155.83173996175907</v>
      </c>
      <c r="N2007">
        <f>IF(OR(V3__67[[#This Row],[Estimated Value]]="",V3__67[[#This Row],[Estimated Value]]=0),"",V3__67[[#This Row],[Sale Price]]-V3__67[[#This Row],[Estimated Value]])</f>
        <v>45290</v>
      </c>
      <c r="O2007">
        <f>IF(OR(V3__67[[#This Row],[Estimated Value]]="",V3__67[[#This Row],[Estimated Value]]=0),"",(V3__67[[#This Row],[Sale Price]]-V3__67[[#This Row],[Estimated Value]])/V3__67[[#This Row],[Estimated Value]])</f>
        <v>0.38475915385268883</v>
      </c>
      <c r="P2007" t="str">
        <f t="shared" si="31"/>
        <v>Above Estimate</v>
      </c>
    </row>
    <row r="2008" spans="1:16" x14ac:dyDescent="0.3">
      <c r="A2008" s="1">
        <v>41888</v>
      </c>
      <c r="B2008">
        <v>2014</v>
      </c>
      <c r="C2008" t="s">
        <v>26</v>
      </c>
      <c r="D2008">
        <v>343630</v>
      </c>
      <c r="E2008">
        <v>412000</v>
      </c>
      <c r="F2008" t="s">
        <v>13</v>
      </c>
      <c r="G2008" t="s">
        <v>14</v>
      </c>
      <c r="H2008">
        <v>3</v>
      </c>
      <c r="I2008">
        <v>1</v>
      </c>
      <c r="J2008">
        <v>944</v>
      </c>
      <c r="K2008">
        <v>1.350819</v>
      </c>
      <c r="L2008" t="s">
        <v>15</v>
      </c>
      <c r="M2008">
        <f>V3__67[[#This Row],[Sale Price]]/V3__67[[#This Row],[carpet_area]]</f>
        <v>436.4406779661017</v>
      </c>
      <c r="N2008">
        <f>IF(OR(V3__67[[#This Row],[Estimated Value]]="",V3__67[[#This Row],[Estimated Value]]=0),"",V3__67[[#This Row],[Sale Price]]-V3__67[[#This Row],[Estimated Value]])</f>
        <v>68370</v>
      </c>
      <c r="O2008">
        <f>IF(OR(V3__67[[#This Row],[Estimated Value]]="",V3__67[[#This Row],[Estimated Value]]=0),"",(V3__67[[#This Row],[Sale Price]]-V3__67[[#This Row],[Estimated Value]])/V3__67[[#This Row],[Estimated Value]])</f>
        <v>0.19896400197887262</v>
      </c>
      <c r="P2008" t="str">
        <f t="shared" si="31"/>
        <v>Above Estimate</v>
      </c>
    </row>
    <row r="2009" spans="1:16" x14ac:dyDescent="0.3">
      <c r="A2009" s="1">
        <v>41888</v>
      </c>
      <c r="B2009">
        <v>2014</v>
      </c>
      <c r="C2009" t="s">
        <v>18</v>
      </c>
      <c r="D2009">
        <v>786450</v>
      </c>
      <c r="E2009">
        <v>1225000</v>
      </c>
      <c r="F2009" t="s">
        <v>13</v>
      </c>
      <c r="G2009" t="s">
        <v>14</v>
      </c>
      <c r="H2009">
        <v>3</v>
      </c>
      <c r="I2009">
        <v>2</v>
      </c>
      <c r="J2009">
        <v>932</v>
      </c>
      <c r="K2009">
        <v>1.350819</v>
      </c>
      <c r="L2009" t="s">
        <v>25</v>
      </c>
      <c r="M2009">
        <f>V3__67[[#This Row],[Sale Price]]/V3__67[[#This Row],[carpet_area]]</f>
        <v>1314.3776824034335</v>
      </c>
      <c r="N2009">
        <f>IF(OR(V3__67[[#This Row],[Estimated Value]]="",V3__67[[#This Row],[Estimated Value]]=0),"",V3__67[[#This Row],[Sale Price]]-V3__67[[#This Row],[Estimated Value]])</f>
        <v>438550</v>
      </c>
      <c r="O2009">
        <f>IF(OR(V3__67[[#This Row],[Estimated Value]]="",V3__67[[#This Row],[Estimated Value]]=0),"",(V3__67[[#This Row],[Sale Price]]-V3__67[[#This Row],[Estimated Value]])/V3__67[[#This Row],[Estimated Value]])</f>
        <v>0.55763239875389403</v>
      </c>
      <c r="P2009" t="str">
        <f t="shared" si="31"/>
        <v>Above Estimate</v>
      </c>
    </row>
    <row r="2010" spans="1:16" x14ac:dyDescent="0.3">
      <c r="A2010" s="1">
        <v>41892</v>
      </c>
      <c r="B2010">
        <v>2014</v>
      </c>
      <c r="C2010" t="s">
        <v>18</v>
      </c>
      <c r="D2010">
        <v>205240</v>
      </c>
      <c r="E2010">
        <v>209000</v>
      </c>
      <c r="F2010" t="s">
        <v>13</v>
      </c>
      <c r="G2010" t="s">
        <v>14</v>
      </c>
      <c r="H2010">
        <v>3</v>
      </c>
      <c r="I2010">
        <v>1</v>
      </c>
      <c r="J2010">
        <v>1020</v>
      </c>
      <c r="K2010">
        <v>1.350819</v>
      </c>
      <c r="L2010" t="s">
        <v>16</v>
      </c>
      <c r="M2010">
        <f>V3__67[[#This Row],[Sale Price]]/V3__67[[#This Row],[carpet_area]]</f>
        <v>204.90196078431373</v>
      </c>
      <c r="N2010">
        <f>IF(OR(V3__67[[#This Row],[Estimated Value]]="",V3__67[[#This Row],[Estimated Value]]=0),"",V3__67[[#This Row],[Sale Price]]-V3__67[[#This Row],[Estimated Value]])</f>
        <v>3760</v>
      </c>
      <c r="O2010">
        <f>IF(OR(V3__67[[#This Row],[Estimated Value]]="",V3__67[[#This Row],[Estimated Value]]=0),"",(V3__67[[#This Row],[Sale Price]]-V3__67[[#This Row],[Estimated Value]])/V3__67[[#This Row],[Estimated Value]])</f>
        <v>1.832001559150263E-2</v>
      </c>
      <c r="P2010" t="str">
        <f t="shared" si="31"/>
        <v>Above Estimate</v>
      </c>
    </row>
    <row r="2011" spans="1:16" x14ac:dyDescent="0.3">
      <c r="A2011" s="1">
        <v>41892</v>
      </c>
      <c r="B2011">
        <v>2014</v>
      </c>
      <c r="C2011" t="s">
        <v>21</v>
      </c>
      <c r="D2011">
        <v>457030</v>
      </c>
      <c r="E2011">
        <v>400000</v>
      </c>
      <c r="F2011" t="s">
        <v>13</v>
      </c>
      <c r="G2011" t="s">
        <v>14</v>
      </c>
      <c r="H2011">
        <v>3</v>
      </c>
      <c r="I2011">
        <v>3</v>
      </c>
      <c r="J2011">
        <v>1047</v>
      </c>
      <c r="K2011">
        <v>1.350819</v>
      </c>
      <c r="L2011" t="s">
        <v>15</v>
      </c>
      <c r="M2011">
        <f>V3__67[[#This Row],[Sale Price]]/V3__67[[#This Row],[carpet_area]]</f>
        <v>382.04393505253103</v>
      </c>
      <c r="N2011">
        <f>IF(OR(V3__67[[#This Row],[Estimated Value]]="",V3__67[[#This Row],[Estimated Value]]=0),"",V3__67[[#This Row],[Sale Price]]-V3__67[[#This Row],[Estimated Value]])</f>
        <v>-57030</v>
      </c>
      <c r="O2011">
        <f>IF(OR(V3__67[[#This Row],[Estimated Value]]="",V3__67[[#This Row],[Estimated Value]]=0),"",(V3__67[[#This Row],[Sale Price]]-V3__67[[#This Row],[Estimated Value]])/V3__67[[#This Row],[Estimated Value]])</f>
        <v>-0.12478393103297376</v>
      </c>
      <c r="P2011" t="str">
        <f t="shared" si="31"/>
        <v>Below Estimate</v>
      </c>
    </row>
    <row r="2012" spans="1:16" x14ac:dyDescent="0.3">
      <c r="A2012" s="1">
        <v>41892</v>
      </c>
      <c r="B2012">
        <v>2014</v>
      </c>
      <c r="C2012" t="s">
        <v>26</v>
      </c>
      <c r="D2012">
        <v>227500</v>
      </c>
      <c r="E2012">
        <v>270000</v>
      </c>
      <c r="F2012" t="s">
        <v>13</v>
      </c>
      <c r="G2012" t="s">
        <v>14</v>
      </c>
      <c r="H2012">
        <v>3</v>
      </c>
      <c r="I2012">
        <v>1</v>
      </c>
      <c r="J2012">
        <v>1023</v>
      </c>
      <c r="K2012">
        <v>1.350819</v>
      </c>
      <c r="L2012" t="s">
        <v>25</v>
      </c>
      <c r="M2012">
        <f>V3__67[[#This Row],[Sale Price]]/V3__67[[#This Row],[carpet_area]]</f>
        <v>263.92961876832845</v>
      </c>
      <c r="N2012">
        <f>IF(OR(V3__67[[#This Row],[Estimated Value]]="",V3__67[[#This Row],[Estimated Value]]=0),"",V3__67[[#This Row],[Sale Price]]-V3__67[[#This Row],[Estimated Value]])</f>
        <v>42500</v>
      </c>
      <c r="O2012">
        <f>IF(OR(V3__67[[#This Row],[Estimated Value]]="",V3__67[[#This Row],[Estimated Value]]=0),"",(V3__67[[#This Row],[Sale Price]]-V3__67[[#This Row],[Estimated Value]])/V3__67[[#This Row],[Estimated Value]])</f>
        <v>0.18681318681318682</v>
      </c>
      <c r="P2012" t="str">
        <f t="shared" si="31"/>
        <v>Above Estimate</v>
      </c>
    </row>
    <row r="2013" spans="1:16" x14ac:dyDescent="0.3">
      <c r="A2013" s="1">
        <v>41893</v>
      </c>
      <c r="B2013">
        <v>2014</v>
      </c>
      <c r="C2013" t="s">
        <v>26</v>
      </c>
      <c r="D2013">
        <v>272720</v>
      </c>
      <c r="E2013">
        <v>342500</v>
      </c>
      <c r="F2013" t="s">
        <v>13</v>
      </c>
      <c r="G2013" t="s">
        <v>14</v>
      </c>
      <c r="H2013">
        <v>3</v>
      </c>
      <c r="I2013">
        <v>1</v>
      </c>
      <c r="J2013">
        <v>931</v>
      </c>
      <c r="K2013">
        <v>1.350819</v>
      </c>
      <c r="L2013" t="s">
        <v>16</v>
      </c>
      <c r="M2013">
        <f>V3__67[[#This Row],[Sale Price]]/V3__67[[#This Row],[carpet_area]]</f>
        <v>367.8839957035446</v>
      </c>
      <c r="N2013">
        <f>IF(OR(V3__67[[#This Row],[Estimated Value]]="",V3__67[[#This Row],[Estimated Value]]=0),"",V3__67[[#This Row],[Sale Price]]-V3__67[[#This Row],[Estimated Value]])</f>
        <v>69780</v>
      </c>
      <c r="O2013">
        <f>IF(OR(V3__67[[#This Row],[Estimated Value]]="",V3__67[[#This Row],[Estimated Value]]=0),"",(V3__67[[#This Row],[Sale Price]]-V3__67[[#This Row],[Estimated Value]])/V3__67[[#This Row],[Estimated Value]])</f>
        <v>0.25586682311528308</v>
      </c>
      <c r="P2013" t="str">
        <f t="shared" si="31"/>
        <v>Above Estimate</v>
      </c>
    </row>
    <row r="2014" spans="1:16" x14ac:dyDescent="0.3">
      <c r="A2014" s="1">
        <v>41893</v>
      </c>
      <c r="B2014">
        <v>2014</v>
      </c>
      <c r="C2014" t="s">
        <v>17</v>
      </c>
      <c r="D2014">
        <v>129190</v>
      </c>
      <c r="E2014">
        <v>120000</v>
      </c>
      <c r="F2014" t="s">
        <v>13</v>
      </c>
      <c r="G2014" t="s">
        <v>14</v>
      </c>
      <c r="H2014">
        <v>3</v>
      </c>
      <c r="I2014">
        <v>1</v>
      </c>
      <c r="J2014">
        <v>941</v>
      </c>
      <c r="K2014">
        <v>1.350819</v>
      </c>
      <c r="L2014" t="s">
        <v>15</v>
      </c>
      <c r="M2014">
        <f>V3__67[[#This Row],[Sale Price]]/V3__67[[#This Row],[carpet_area]]</f>
        <v>127.52391073326248</v>
      </c>
      <c r="N2014">
        <f>IF(OR(V3__67[[#This Row],[Estimated Value]]="",V3__67[[#This Row],[Estimated Value]]=0),"",V3__67[[#This Row],[Sale Price]]-V3__67[[#This Row],[Estimated Value]])</f>
        <v>-9190</v>
      </c>
      <c r="O2014">
        <f>IF(OR(V3__67[[#This Row],[Estimated Value]]="",V3__67[[#This Row],[Estimated Value]]=0),"",(V3__67[[#This Row],[Sale Price]]-V3__67[[#This Row],[Estimated Value]])/V3__67[[#This Row],[Estimated Value]])</f>
        <v>-7.1135536806254354E-2</v>
      </c>
      <c r="P2014" t="str">
        <f t="shared" si="31"/>
        <v>Below Estimate</v>
      </c>
    </row>
    <row r="2015" spans="1:16" x14ac:dyDescent="0.3">
      <c r="A2015" s="1">
        <v>41895</v>
      </c>
      <c r="B2015">
        <v>2014</v>
      </c>
      <c r="C2015" t="s">
        <v>17</v>
      </c>
      <c r="D2015">
        <v>176290</v>
      </c>
      <c r="E2015">
        <v>202000</v>
      </c>
      <c r="F2015" t="s">
        <v>23</v>
      </c>
      <c r="G2015" t="s">
        <v>24</v>
      </c>
      <c r="H2015">
        <v>6</v>
      </c>
      <c r="I2015">
        <v>4</v>
      </c>
      <c r="J2015">
        <v>2093</v>
      </c>
      <c r="K2015">
        <v>1.350819</v>
      </c>
      <c r="L2015" t="s">
        <v>16</v>
      </c>
      <c r="M2015">
        <f>V3__67[[#This Row],[Sale Price]]/V3__67[[#This Row],[carpet_area]]</f>
        <v>96.512183468705203</v>
      </c>
      <c r="N2015">
        <f>IF(OR(V3__67[[#This Row],[Estimated Value]]="",V3__67[[#This Row],[Estimated Value]]=0),"",V3__67[[#This Row],[Sale Price]]-V3__67[[#This Row],[Estimated Value]])</f>
        <v>25710</v>
      </c>
      <c r="O2015">
        <f>IF(OR(V3__67[[#This Row],[Estimated Value]]="",V3__67[[#This Row],[Estimated Value]]=0),"",(V3__67[[#This Row],[Sale Price]]-V3__67[[#This Row],[Estimated Value]])/V3__67[[#This Row],[Estimated Value]])</f>
        <v>0.14583924215780816</v>
      </c>
      <c r="P2015" t="str">
        <f t="shared" si="31"/>
        <v>Above Estimate</v>
      </c>
    </row>
    <row r="2016" spans="1:16" x14ac:dyDescent="0.3">
      <c r="A2016" s="1">
        <v>41895</v>
      </c>
      <c r="B2016">
        <v>2014</v>
      </c>
      <c r="C2016" t="s">
        <v>18</v>
      </c>
      <c r="D2016">
        <v>434490</v>
      </c>
      <c r="E2016">
        <v>400000</v>
      </c>
      <c r="F2016" t="s">
        <v>13</v>
      </c>
      <c r="G2016" t="s">
        <v>14</v>
      </c>
      <c r="H2016">
        <v>3</v>
      </c>
      <c r="I2016">
        <v>1</v>
      </c>
      <c r="J2016">
        <v>993</v>
      </c>
      <c r="K2016">
        <v>1.350819</v>
      </c>
      <c r="L2016" t="s">
        <v>25</v>
      </c>
      <c r="M2016">
        <f>V3__67[[#This Row],[Sale Price]]/V3__67[[#This Row],[carpet_area]]</f>
        <v>402.81973816717021</v>
      </c>
      <c r="N2016">
        <f>IF(OR(V3__67[[#This Row],[Estimated Value]]="",V3__67[[#This Row],[Estimated Value]]=0),"",V3__67[[#This Row],[Sale Price]]-V3__67[[#This Row],[Estimated Value]])</f>
        <v>-34490</v>
      </c>
      <c r="O2016">
        <f>IF(OR(V3__67[[#This Row],[Estimated Value]]="",V3__67[[#This Row],[Estimated Value]]=0),"",(V3__67[[#This Row],[Sale Price]]-V3__67[[#This Row],[Estimated Value]])/V3__67[[#This Row],[Estimated Value]])</f>
        <v>-7.9380423024695626E-2</v>
      </c>
      <c r="P2016" t="str">
        <f t="shared" si="31"/>
        <v>Below Estimate</v>
      </c>
    </row>
    <row r="2017" spans="1:16" x14ac:dyDescent="0.3">
      <c r="A2017" s="1">
        <v>41896</v>
      </c>
      <c r="B2017">
        <v>2014</v>
      </c>
      <c r="C2017" t="s">
        <v>18</v>
      </c>
      <c r="D2017">
        <v>327250</v>
      </c>
      <c r="E2017">
        <v>515000</v>
      </c>
      <c r="F2017" t="s">
        <v>13</v>
      </c>
      <c r="G2017" t="s">
        <v>14</v>
      </c>
      <c r="H2017">
        <v>3</v>
      </c>
      <c r="I2017">
        <v>2</v>
      </c>
      <c r="J2017">
        <v>904</v>
      </c>
      <c r="K2017">
        <v>1.350819</v>
      </c>
      <c r="L2017" t="s">
        <v>25</v>
      </c>
      <c r="M2017">
        <f>V3__67[[#This Row],[Sale Price]]/V3__67[[#This Row],[carpet_area]]</f>
        <v>569.69026548672571</v>
      </c>
      <c r="N2017">
        <f>IF(OR(V3__67[[#This Row],[Estimated Value]]="",V3__67[[#This Row],[Estimated Value]]=0),"",V3__67[[#This Row],[Sale Price]]-V3__67[[#This Row],[Estimated Value]])</f>
        <v>187750</v>
      </c>
      <c r="O2017">
        <f>IF(OR(V3__67[[#This Row],[Estimated Value]]="",V3__67[[#This Row],[Estimated Value]]=0),"",(V3__67[[#This Row],[Sale Price]]-V3__67[[#This Row],[Estimated Value]])/V3__67[[#This Row],[Estimated Value]])</f>
        <v>0.57372039724980906</v>
      </c>
      <c r="P2017" t="str">
        <f t="shared" si="31"/>
        <v>Above Estimate</v>
      </c>
    </row>
    <row r="2018" spans="1:16" x14ac:dyDescent="0.3">
      <c r="A2018" s="1">
        <v>41899</v>
      </c>
      <c r="B2018">
        <v>2014</v>
      </c>
      <c r="C2018" t="s">
        <v>17</v>
      </c>
      <c r="D2018">
        <v>163160</v>
      </c>
      <c r="E2018">
        <v>167500</v>
      </c>
      <c r="F2018" t="s">
        <v>19</v>
      </c>
      <c r="G2018" t="s">
        <v>20</v>
      </c>
      <c r="H2018">
        <v>4</v>
      </c>
      <c r="I2018">
        <v>2</v>
      </c>
      <c r="J2018">
        <v>1466</v>
      </c>
      <c r="K2018">
        <v>1.350819</v>
      </c>
      <c r="L2018" t="s">
        <v>16</v>
      </c>
      <c r="M2018">
        <f>V3__67[[#This Row],[Sale Price]]/V3__67[[#This Row],[carpet_area]]</f>
        <v>114.25648021828104</v>
      </c>
      <c r="N2018">
        <f>IF(OR(V3__67[[#This Row],[Estimated Value]]="",V3__67[[#This Row],[Estimated Value]]=0),"",V3__67[[#This Row],[Sale Price]]-V3__67[[#This Row],[Estimated Value]])</f>
        <v>4340</v>
      </c>
      <c r="O2018">
        <f>IF(OR(V3__67[[#This Row],[Estimated Value]]="",V3__67[[#This Row],[Estimated Value]]=0),"",(V3__67[[#This Row],[Sale Price]]-V3__67[[#This Row],[Estimated Value]])/V3__67[[#This Row],[Estimated Value]])</f>
        <v>2.6599656778622211E-2</v>
      </c>
      <c r="P2018" t="str">
        <f t="shared" si="31"/>
        <v>Above Estimate</v>
      </c>
    </row>
    <row r="2019" spans="1:16" x14ac:dyDescent="0.3">
      <c r="A2019" s="1">
        <v>41901</v>
      </c>
      <c r="B2019">
        <v>2014</v>
      </c>
      <c r="C2019" t="s">
        <v>17</v>
      </c>
      <c r="D2019">
        <v>134760</v>
      </c>
      <c r="E2019">
        <v>130000</v>
      </c>
      <c r="F2019" t="s">
        <v>13</v>
      </c>
      <c r="G2019" t="s">
        <v>14</v>
      </c>
      <c r="H2019">
        <v>3</v>
      </c>
      <c r="I2019">
        <v>2</v>
      </c>
      <c r="J2019">
        <v>1039</v>
      </c>
      <c r="K2019">
        <v>1.350819</v>
      </c>
      <c r="L2019" t="s">
        <v>15</v>
      </c>
      <c r="M2019">
        <f>V3__67[[#This Row],[Sale Price]]/V3__67[[#This Row],[carpet_area]]</f>
        <v>125.12030798845043</v>
      </c>
      <c r="N2019">
        <f>IF(OR(V3__67[[#This Row],[Estimated Value]]="",V3__67[[#This Row],[Estimated Value]]=0),"",V3__67[[#This Row],[Sale Price]]-V3__67[[#This Row],[Estimated Value]])</f>
        <v>-4760</v>
      </c>
      <c r="O2019">
        <f>IF(OR(V3__67[[#This Row],[Estimated Value]]="",V3__67[[#This Row],[Estimated Value]]=0),"",(V3__67[[#This Row],[Sale Price]]-V3__67[[#This Row],[Estimated Value]])/V3__67[[#This Row],[Estimated Value]])</f>
        <v>-3.5322054021964977E-2</v>
      </c>
      <c r="P2019" t="str">
        <f t="shared" si="31"/>
        <v>Below Estimate</v>
      </c>
    </row>
    <row r="2020" spans="1:16" x14ac:dyDescent="0.3">
      <c r="A2020" s="1">
        <v>41901</v>
      </c>
      <c r="B2020">
        <v>2014</v>
      </c>
      <c r="C2020" t="s">
        <v>17</v>
      </c>
      <c r="D2020">
        <v>140320</v>
      </c>
      <c r="E2020">
        <v>77250</v>
      </c>
      <c r="F2020" t="s">
        <v>19</v>
      </c>
      <c r="G2020" t="s">
        <v>20</v>
      </c>
      <c r="H2020">
        <v>4</v>
      </c>
      <c r="I2020">
        <v>3</v>
      </c>
      <c r="J2020">
        <v>1316</v>
      </c>
      <c r="K2020">
        <v>1.350819</v>
      </c>
      <c r="L2020" t="s">
        <v>15</v>
      </c>
      <c r="M2020">
        <f>V3__67[[#This Row],[Sale Price]]/V3__67[[#This Row],[carpet_area]]</f>
        <v>58.700607902735563</v>
      </c>
      <c r="N2020">
        <f>IF(OR(V3__67[[#This Row],[Estimated Value]]="",V3__67[[#This Row],[Estimated Value]]=0),"",V3__67[[#This Row],[Sale Price]]-V3__67[[#This Row],[Estimated Value]])</f>
        <v>-63070</v>
      </c>
      <c r="O2020">
        <f>IF(OR(V3__67[[#This Row],[Estimated Value]]="",V3__67[[#This Row],[Estimated Value]]=0),"",(V3__67[[#This Row],[Sale Price]]-V3__67[[#This Row],[Estimated Value]])/V3__67[[#This Row],[Estimated Value]])</f>
        <v>-0.44947263397947551</v>
      </c>
      <c r="P2020" t="str">
        <f t="shared" si="31"/>
        <v>Below Estimate</v>
      </c>
    </row>
    <row r="2021" spans="1:16" x14ac:dyDescent="0.3">
      <c r="A2021" s="1">
        <v>41902</v>
      </c>
      <c r="B2021">
        <v>2014</v>
      </c>
      <c r="C2021" t="s">
        <v>26</v>
      </c>
      <c r="D2021">
        <v>471590</v>
      </c>
      <c r="E2021">
        <v>651000</v>
      </c>
      <c r="F2021" t="s">
        <v>13</v>
      </c>
      <c r="G2021" t="s">
        <v>14</v>
      </c>
      <c r="H2021">
        <v>3</v>
      </c>
      <c r="I2021">
        <v>3</v>
      </c>
      <c r="J2021">
        <v>980</v>
      </c>
      <c r="K2021">
        <v>1.350819</v>
      </c>
      <c r="L2021" t="s">
        <v>22</v>
      </c>
      <c r="M2021">
        <f>V3__67[[#This Row],[Sale Price]]/V3__67[[#This Row],[carpet_area]]</f>
        <v>664.28571428571433</v>
      </c>
      <c r="N2021">
        <f>IF(OR(V3__67[[#This Row],[Estimated Value]]="",V3__67[[#This Row],[Estimated Value]]=0),"",V3__67[[#This Row],[Sale Price]]-V3__67[[#This Row],[Estimated Value]])</f>
        <v>179410</v>
      </c>
      <c r="O2021">
        <f>IF(OR(V3__67[[#This Row],[Estimated Value]]="",V3__67[[#This Row],[Estimated Value]]=0),"",(V3__67[[#This Row],[Sale Price]]-V3__67[[#This Row],[Estimated Value]])/V3__67[[#This Row],[Estimated Value]])</f>
        <v>0.38043639602196822</v>
      </c>
      <c r="P2021" t="str">
        <f t="shared" si="31"/>
        <v>Above Estimate</v>
      </c>
    </row>
    <row r="2022" spans="1:16" x14ac:dyDescent="0.3">
      <c r="A2022" s="1">
        <v>41903</v>
      </c>
      <c r="B2022">
        <v>2014</v>
      </c>
      <c r="C2022" t="s">
        <v>12</v>
      </c>
      <c r="D2022">
        <v>129520</v>
      </c>
      <c r="E2022">
        <v>53700</v>
      </c>
      <c r="F2022" t="s">
        <v>13</v>
      </c>
      <c r="G2022" t="s">
        <v>14</v>
      </c>
      <c r="H2022">
        <v>3</v>
      </c>
      <c r="I2022">
        <v>2</v>
      </c>
      <c r="J2022">
        <v>1023</v>
      </c>
      <c r="K2022">
        <v>1.350819</v>
      </c>
      <c r="L2022" t="s">
        <v>22</v>
      </c>
      <c r="M2022">
        <f>V3__67[[#This Row],[Sale Price]]/V3__67[[#This Row],[carpet_area]]</f>
        <v>52.492668621700879</v>
      </c>
      <c r="N2022">
        <f>IF(OR(V3__67[[#This Row],[Estimated Value]]="",V3__67[[#This Row],[Estimated Value]]=0),"",V3__67[[#This Row],[Sale Price]]-V3__67[[#This Row],[Estimated Value]])</f>
        <v>-75820</v>
      </c>
      <c r="O2022">
        <f>IF(OR(V3__67[[#This Row],[Estimated Value]]="",V3__67[[#This Row],[Estimated Value]]=0),"",(V3__67[[#This Row],[Sale Price]]-V3__67[[#This Row],[Estimated Value]])/V3__67[[#This Row],[Estimated Value]])</f>
        <v>-0.58539221741815939</v>
      </c>
      <c r="P2022" t="str">
        <f t="shared" si="31"/>
        <v>Below Estimate</v>
      </c>
    </row>
    <row r="2023" spans="1:16" x14ac:dyDescent="0.3">
      <c r="A2023" s="1">
        <v>41906</v>
      </c>
      <c r="B2023">
        <v>2014</v>
      </c>
      <c r="C2023" t="s">
        <v>21</v>
      </c>
      <c r="D2023">
        <v>585130</v>
      </c>
      <c r="E2023">
        <v>1350000</v>
      </c>
      <c r="F2023" t="s">
        <v>13</v>
      </c>
      <c r="G2023" t="s">
        <v>14</v>
      </c>
      <c r="H2023">
        <v>3</v>
      </c>
      <c r="I2023">
        <v>2</v>
      </c>
      <c r="J2023">
        <v>901</v>
      </c>
      <c r="K2023">
        <v>1.350819</v>
      </c>
      <c r="L2023" t="s">
        <v>22</v>
      </c>
      <c r="M2023">
        <f>V3__67[[#This Row],[Sale Price]]/V3__67[[#This Row],[carpet_area]]</f>
        <v>1498.3351831298557</v>
      </c>
      <c r="N2023">
        <f>IF(OR(V3__67[[#This Row],[Estimated Value]]="",V3__67[[#This Row],[Estimated Value]]=0),"",V3__67[[#This Row],[Sale Price]]-V3__67[[#This Row],[Estimated Value]])</f>
        <v>764870</v>
      </c>
      <c r="O2023">
        <f>IF(OR(V3__67[[#This Row],[Estimated Value]]="",V3__67[[#This Row],[Estimated Value]]=0),"",(V3__67[[#This Row],[Sale Price]]-V3__67[[#This Row],[Estimated Value]])/V3__67[[#This Row],[Estimated Value]])</f>
        <v>1.3071796011142822</v>
      </c>
      <c r="P2023" t="str">
        <f t="shared" si="31"/>
        <v>Above Estimate</v>
      </c>
    </row>
    <row r="2024" spans="1:16" x14ac:dyDescent="0.3">
      <c r="A2024" s="1">
        <v>41906</v>
      </c>
      <c r="B2024">
        <v>2014</v>
      </c>
      <c r="C2024" t="s">
        <v>12</v>
      </c>
      <c r="D2024">
        <v>148900</v>
      </c>
      <c r="E2024">
        <v>195000</v>
      </c>
      <c r="F2024" t="s">
        <v>23</v>
      </c>
      <c r="G2024" t="s">
        <v>24</v>
      </c>
      <c r="H2024">
        <v>6</v>
      </c>
      <c r="I2024">
        <v>6</v>
      </c>
      <c r="J2024">
        <v>2008</v>
      </c>
      <c r="K2024">
        <v>1.350819</v>
      </c>
      <c r="L2024" t="s">
        <v>16</v>
      </c>
      <c r="M2024">
        <f>V3__67[[#This Row],[Sale Price]]/V3__67[[#This Row],[carpet_area]]</f>
        <v>97.111553784860561</v>
      </c>
      <c r="N2024">
        <f>IF(OR(V3__67[[#This Row],[Estimated Value]]="",V3__67[[#This Row],[Estimated Value]]=0),"",V3__67[[#This Row],[Sale Price]]-V3__67[[#This Row],[Estimated Value]])</f>
        <v>46100</v>
      </c>
      <c r="O2024">
        <f>IF(OR(V3__67[[#This Row],[Estimated Value]]="",V3__67[[#This Row],[Estimated Value]]=0),"",(V3__67[[#This Row],[Sale Price]]-V3__67[[#This Row],[Estimated Value]])/V3__67[[#This Row],[Estimated Value]])</f>
        <v>0.30960376091336467</v>
      </c>
      <c r="P2024" t="str">
        <f t="shared" si="31"/>
        <v>Above Estimate</v>
      </c>
    </row>
    <row r="2025" spans="1:16" x14ac:dyDescent="0.3">
      <c r="A2025" s="1">
        <v>41907</v>
      </c>
      <c r="B2025">
        <v>2014</v>
      </c>
      <c r="C2025" t="s">
        <v>18</v>
      </c>
      <c r="D2025">
        <v>666680</v>
      </c>
      <c r="E2025">
        <v>800000</v>
      </c>
      <c r="F2025" t="s">
        <v>13</v>
      </c>
      <c r="G2025" t="s">
        <v>14</v>
      </c>
      <c r="H2025">
        <v>3</v>
      </c>
      <c r="I2025">
        <v>2</v>
      </c>
      <c r="J2025">
        <v>1082</v>
      </c>
      <c r="K2025">
        <v>1.350819</v>
      </c>
      <c r="L2025" t="s">
        <v>16</v>
      </c>
      <c r="M2025">
        <f>V3__67[[#This Row],[Sale Price]]/V3__67[[#This Row],[carpet_area]]</f>
        <v>739.37153419593346</v>
      </c>
      <c r="N2025">
        <f>IF(OR(V3__67[[#This Row],[Estimated Value]]="",V3__67[[#This Row],[Estimated Value]]=0),"",V3__67[[#This Row],[Sale Price]]-V3__67[[#This Row],[Estimated Value]])</f>
        <v>133320</v>
      </c>
      <c r="O2025">
        <f>IF(OR(V3__67[[#This Row],[Estimated Value]]="",V3__67[[#This Row],[Estimated Value]]=0),"",(V3__67[[#This Row],[Sale Price]]-V3__67[[#This Row],[Estimated Value]])/V3__67[[#This Row],[Estimated Value]])</f>
        <v>0.1999760004799904</v>
      </c>
      <c r="P2025" t="str">
        <f t="shared" si="31"/>
        <v>Above Estimate</v>
      </c>
    </row>
    <row r="2026" spans="1:16" x14ac:dyDescent="0.3">
      <c r="A2026" s="1">
        <v>41907</v>
      </c>
      <c r="B2026">
        <v>2014</v>
      </c>
      <c r="C2026" t="s">
        <v>21</v>
      </c>
      <c r="D2026">
        <v>1899870</v>
      </c>
      <c r="E2026">
        <v>4150000</v>
      </c>
      <c r="F2026" t="s">
        <v>13</v>
      </c>
      <c r="G2026" t="s">
        <v>14</v>
      </c>
      <c r="H2026">
        <v>3</v>
      </c>
      <c r="I2026">
        <v>2</v>
      </c>
      <c r="J2026">
        <v>1048</v>
      </c>
      <c r="K2026">
        <v>1.350819</v>
      </c>
      <c r="L2026" t="s">
        <v>25</v>
      </c>
      <c r="M2026">
        <f>V3__67[[#This Row],[Sale Price]]/V3__67[[#This Row],[carpet_area]]</f>
        <v>3959.9236641221373</v>
      </c>
      <c r="N2026">
        <f>IF(OR(V3__67[[#This Row],[Estimated Value]]="",V3__67[[#This Row],[Estimated Value]]=0),"",V3__67[[#This Row],[Sale Price]]-V3__67[[#This Row],[Estimated Value]])</f>
        <v>2250130</v>
      </c>
      <c r="O2026">
        <f>IF(OR(V3__67[[#This Row],[Estimated Value]]="",V3__67[[#This Row],[Estimated Value]]=0),"",(V3__67[[#This Row],[Sale Price]]-V3__67[[#This Row],[Estimated Value]])/V3__67[[#This Row],[Estimated Value]])</f>
        <v>1.1843599825251201</v>
      </c>
      <c r="P2026" t="str">
        <f t="shared" si="31"/>
        <v>Above Estimate</v>
      </c>
    </row>
    <row r="2027" spans="1:16" x14ac:dyDescent="0.3">
      <c r="A2027" s="1">
        <v>41907</v>
      </c>
      <c r="B2027">
        <v>2014</v>
      </c>
      <c r="C2027" t="s">
        <v>21</v>
      </c>
      <c r="D2027">
        <v>681100</v>
      </c>
      <c r="E2027">
        <v>1394250</v>
      </c>
      <c r="F2027" t="s">
        <v>13</v>
      </c>
      <c r="G2027" t="s">
        <v>14</v>
      </c>
      <c r="H2027">
        <v>3</v>
      </c>
      <c r="I2027">
        <v>3</v>
      </c>
      <c r="J2027">
        <v>974</v>
      </c>
      <c r="K2027">
        <v>1.350819</v>
      </c>
      <c r="L2027" t="s">
        <v>16</v>
      </c>
      <c r="M2027">
        <f>V3__67[[#This Row],[Sale Price]]/V3__67[[#This Row],[carpet_area]]</f>
        <v>1431.4681724845996</v>
      </c>
      <c r="N2027">
        <f>IF(OR(V3__67[[#This Row],[Estimated Value]]="",V3__67[[#This Row],[Estimated Value]]=0),"",V3__67[[#This Row],[Sale Price]]-V3__67[[#This Row],[Estimated Value]])</f>
        <v>713150</v>
      </c>
      <c r="O2027">
        <f>IF(OR(V3__67[[#This Row],[Estimated Value]]="",V3__67[[#This Row],[Estimated Value]]=0),"",(V3__67[[#This Row],[Sale Price]]-V3__67[[#This Row],[Estimated Value]])/V3__67[[#This Row],[Estimated Value]])</f>
        <v>1.0470562325649684</v>
      </c>
      <c r="P2027" t="str">
        <f t="shared" si="31"/>
        <v>Above Estimate</v>
      </c>
    </row>
    <row r="2028" spans="1:16" x14ac:dyDescent="0.3">
      <c r="A2028" s="1">
        <v>41909</v>
      </c>
      <c r="B2028">
        <v>2014</v>
      </c>
      <c r="C2028" t="s">
        <v>26</v>
      </c>
      <c r="D2028">
        <v>756490</v>
      </c>
      <c r="E2028">
        <v>925000</v>
      </c>
      <c r="F2028" t="s">
        <v>13</v>
      </c>
      <c r="G2028" t="s">
        <v>14</v>
      </c>
      <c r="H2028">
        <v>3</v>
      </c>
      <c r="I2028">
        <v>2</v>
      </c>
      <c r="J2028">
        <v>955</v>
      </c>
      <c r="K2028">
        <v>1.350819</v>
      </c>
      <c r="L2028" t="s">
        <v>15</v>
      </c>
      <c r="M2028">
        <f>V3__67[[#This Row],[Sale Price]]/V3__67[[#This Row],[carpet_area]]</f>
        <v>968.58638743455492</v>
      </c>
      <c r="N2028">
        <f>IF(OR(V3__67[[#This Row],[Estimated Value]]="",V3__67[[#This Row],[Estimated Value]]=0),"",V3__67[[#This Row],[Sale Price]]-V3__67[[#This Row],[Estimated Value]])</f>
        <v>168510</v>
      </c>
      <c r="O2028">
        <f>IF(OR(V3__67[[#This Row],[Estimated Value]]="",V3__67[[#This Row],[Estimated Value]]=0),"",(V3__67[[#This Row],[Sale Price]]-V3__67[[#This Row],[Estimated Value]])/V3__67[[#This Row],[Estimated Value]])</f>
        <v>0.22275244880963396</v>
      </c>
      <c r="P2028" t="str">
        <f t="shared" si="31"/>
        <v>Above Estimate</v>
      </c>
    </row>
    <row r="2029" spans="1:16" x14ac:dyDescent="0.3">
      <c r="A2029" s="1">
        <v>41910</v>
      </c>
      <c r="B2029">
        <v>2014</v>
      </c>
      <c r="C2029" t="s">
        <v>18</v>
      </c>
      <c r="D2029">
        <v>326270</v>
      </c>
      <c r="E2029">
        <v>340000</v>
      </c>
      <c r="F2029" t="s">
        <v>13</v>
      </c>
      <c r="G2029" t="s">
        <v>14</v>
      </c>
      <c r="H2029">
        <v>3</v>
      </c>
      <c r="I2029">
        <v>3</v>
      </c>
      <c r="J2029">
        <v>965</v>
      </c>
      <c r="K2029">
        <v>1.350819</v>
      </c>
      <c r="L2029" t="s">
        <v>15</v>
      </c>
      <c r="M2029">
        <f>V3__67[[#This Row],[Sale Price]]/V3__67[[#This Row],[carpet_area]]</f>
        <v>352.33160621761658</v>
      </c>
      <c r="N2029">
        <f>IF(OR(V3__67[[#This Row],[Estimated Value]]="",V3__67[[#This Row],[Estimated Value]]=0),"",V3__67[[#This Row],[Sale Price]]-V3__67[[#This Row],[Estimated Value]])</f>
        <v>13730</v>
      </c>
      <c r="O2029">
        <f>IF(OR(V3__67[[#This Row],[Estimated Value]]="",V3__67[[#This Row],[Estimated Value]]=0),"",(V3__67[[#This Row],[Sale Price]]-V3__67[[#This Row],[Estimated Value]])/V3__67[[#This Row],[Estimated Value]])</f>
        <v>4.2081711465963775E-2</v>
      </c>
      <c r="P2029" t="str">
        <f t="shared" si="31"/>
        <v>Above Estimate</v>
      </c>
    </row>
    <row r="2030" spans="1:16" x14ac:dyDescent="0.3">
      <c r="A2030" s="1">
        <v>41913</v>
      </c>
      <c r="B2030">
        <v>2014</v>
      </c>
      <c r="C2030" t="s">
        <v>21</v>
      </c>
      <c r="D2030">
        <v>4170530</v>
      </c>
      <c r="E2030">
        <v>6100000</v>
      </c>
      <c r="F2030" t="s">
        <v>13</v>
      </c>
      <c r="G2030" t="s">
        <v>14</v>
      </c>
      <c r="H2030">
        <v>3</v>
      </c>
      <c r="I2030">
        <v>1</v>
      </c>
      <c r="J2030">
        <v>923</v>
      </c>
      <c r="K2030">
        <v>1.350819</v>
      </c>
      <c r="L2030" t="s">
        <v>25</v>
      </c>
      <c r="M2030">
        <f>V3__67[[#This Row],[Sale Price]]/V3__67[[#This Row],[carpet_area]]</f>
        <v>6608.8840736728062</v>
      </c>
      <c r="N2030">
        <f>IF(OR(V3__67[[#This Row],[Estimated Value]]="",V3__67[[#This Row],[Estimated Value]]=0),"",V3__67[[#This Row],[Sale Price]]-V3__67[[#This Row],[Estimated Value]])</f>
        <v>1929470</v>
      </c>
      <c r="O2030">
        <f>IF(OR(V3__67[[#This Row],[Estimated Value]]="",V3__67[[#This Row],[Estimated Value]]=0),"",(V3__67[[#This Row],[Sale Price]]-V3__67[[#This Row],[Estimated Value]])/V3__67[[#This Row],[Estimated Value]])</f>
        <v>0.46264383663467235</v>
      </c>
      <c r="P2030" t="str">
        <f t="shared" si="31"/>
        <v>Above Estimate</v>
      </c>
    </row>
    <row r="2031" spans="1:16" x14ac:dyDescent="0.3">
      <c r="A2031" s="1">
        <v>41914</v>
      </c>
      <c r="B2031">
        <v>2014</v>
      </c>
      <c r="C2031" t="s">
        <v>17</v>
      </c>
      <c r="D2031">
        <v>180190</v>
      </c>
      <c r="E2031">
        <v>115000</v>
      </c>
      <c r="F2031" t="s">
        <v>23</v>
      </c>
      <c r="G2031" t="s">
        <v>24</v>
      </c>
      <c r="H2031">
        <v>6</v>
      </c>
      <c r="I2031">
        <v>6</v>
      </c>
      <c r="J2031">
        <v>2057</v>
      </c>
      <c r="K2031">
        <v>1.350819</v>
      </c>
      <c r="L2031" t="s">
        <v>16</v>
      </c>
      <c r="M2031">
        <f>V3__67[[#This Row],[Sale Price]]/V3__67[[#This Row],[carpet_area]]</f>
        <v>55.906660184735053</v>
      </c>
      <c r="N2031">
        <f>IF(OR(V3__67[[#This Row],[Estimated Value]]="",V3__67[[#This Row],[Estimated Value]]=0),"",V3__67[[#This Row],[Sale Price]]-V3__67[[#This Row],[Estimated Value]])</f>
        <v>-65190</v>
      </c>
      <c r="O2031">
        <f>IF(OR(V3__67[[#This Row],[Estimated Value]]="",V3__67[[#This Row],[Estimated Value]]=0),"",(V3__67[[#This Row],[Sale Price]]-V3__67[[#This Row],[Estimated Value]])/V3__67[[#This Row],[Estimated Value]])</f>
        <v>-0.36178478272934123</v>
      </c>
      <c r="P2031" t="str">
        <f t="shared" si="31"/>
        <v>Below Estimate</v>
      </c>
    </row>
    <row r="2032" spans="1:16" x14ac:dyDescent="0.3">
      <c r="A2032" s="1">
        <v>41914</v>
      </c>
      <c r="B2032">
        <v>2014</v>
      </c>
      <c r="C2032" t="s">
        <v>21</v>
      </c>
      <c r="D2032">
        <v>2328060</v>
      </c>
      <c r="E2032">
        <v>3070000</v>
      </c>
      <c r="F2032" t="s">
        <v>13</v>
      </c>
      <c r="G2032" t="s">
        <v>14</v>
      </c>
      <c r="H2032">
        <v>3</v>
      </c>
      <c r="I2032">
        <v>3</v>
      </c>
      <c r="J2032">
        <v>974</v>
      </c>
      <c r="K2032">
        <v>1.350819</v>
      </c>
      <c r="L2032" t="s">
        <v>22</v>
      </c>
      <c r="M2032">
        <f>V3__67[[#This Row],[Sale Price]]/V3__67[[#This Row],[carpet_area]]</f>
        <v>3151.9507186858318</v>
      </c>
      <c r="N2032">
        <f>IF(OR(V3__67[[#This Row],[Estimated Value]]="",V3__67[[#This Row],[Estimated Value]]=0),"",V3__67[[#This Row],[Sale Price]]-V3__67[[#This Row],[Estimated Value]])</f>
        <v>741940</v>
      </c>
      <c r="O2032">
        <f>IF(OR(V3__67[[#This Row],[Estimated Value]]="",V3__67[[#This Row],[Estimated Value]]=0),"",(V3__67[[#This Row],[Sale Price]]-V3__67[[#This Row],[Estimated Value]])/V3__67[[#This Row],[Estimated Value]])</f>
        <v>0.31869453536420883</v>
      </c>
      <c r="P2032" t="str">
        <f t="shared" si="31"/>
        <v>Above Estimate</v>
      </c>
    </row>
    <row r="2033" spans="1:16" x14ac:dyDescent="0.3">
      <c r="A2033" s="1">
        <v>41915</v>
      </c>
      <c r="B2033">
        <v>2014</v>
      </c>
      <c r="C2033" t="s">
        <v>17</v>
      </c>
      <c r="D2033">
        <v>156170</v>
      </c>
      <c r="E2033">
        <v>145000</v>
      </c>
      <c r="F2033" t="s">
        <v>23</v>
      </c>
      <c r="G2033" t="s">
        <v>24</v>
      </c>
      <c r="H2033">
        <v>6</v>
      </c>
      <c r="I2033">
        <v>5</v>
      </c>
      <c r="J2033">
        <v>1916</v>
      </c>
      <c r="K2033">
        <v>1.350819</v>
      </c>
      <c r="L2033" t="s">
        <v>16</v>
      </c>
      <c r="M2033">
        <f>V3__67[[#This Row],[Sale Price]]/V3__67[[#This Row],[carpet_area]]</f>
        <v>75.678496868475989</v>
      </c>
      <c r="N2033">
        <f>IF(OR(V3__67[[#This Row],[Estimated Value]]="",V3__67[[#This Row],[Estimated Value]]=0),"",V3__67[[#This Row],[Sale Price]]-V3__67[[#This Row],[Estimated Value]])</f>
        <v>-11170</v>
      </c>
      <c r="O2033">
        <f>IF(OR(V3__67[[#This Row],[Estimated Value]]="",V3__67[[#This Row],[Estimated Value]]=0),"",(V3__67[[#This Row],[Sale Price]]-V3__67[[#This Row],[Estimated Value]])/V3__67[[#This Row],[Estimated Value]])</f>
        <v>-7.1524620605750142E-2</v>
      </c>
      <c r="P2033" t="str">
        <f t="shared" si="31"/>
        <v>Below Estimate</v>
      </c>
    </row>
    <row r="2034" spans="1:16" x14ac:dyDescent="0.3">
      <c r="A2034" s="1">
        <v>41915</v>
      </c>
      <c r="B2034">
        <v>2014</v>
      </c>
      <c r="C2034" t="s">
        <v>18</v>
      </c>
      <c r="D2034">
        <v>373800</v>
      </c>
      <c r="E2034">
        <v>416000</v>
      </c>
      <c r="F2034" t="s">
        <v>13</v>
      </c>
      <c r="G2034" t="s">
        <v>14</v>
      </c>
      <c r="H2034">
        <v>3</v>
      </c>
      <c r="I2034">
        <v>1</v>
      </c>
      <c r="J2034">
        <v>915</v>
      </c>
      <c r="K2034">
        <v>1.350819</v>
      </c>
      <c r="L2034" t="s">
        <v>16</v>
      </c>
      <c r="M2034">
        <f>V3__67[[#This Row],[Sale Price]]/V3__67[[#This Row],[carpet_area]]</f>
        <v>454.64480874316939</v>
      </c>
      <c r="N2034">
        <f>IF(OR(V3__67[[#This Row],[Estimated Value]]="",V3__67[[#This Row],[Estimated Value]]=0),"",V3__67[[#This Row],[Sale Price]]-V3__67[[#This Row],[Estimated Value]])</f>
        <v>42200</v>
      </c>
      <c r="O2034">
        <f>IF(OR(V3__67[[#This Row],[Estimated Value]]="",V3__67[[#This Row],[Estimated Value]]=0),"",(V3__67[[#This Row],[Sale Price]]-V3__67[[#This Row],[Estimated Value]])/V3__67[[#This Row],[Estimated Value]])</f>
        <v>0.11289459604066346</v>
      </c>
      <c r="P2034" t="str">
        <f t="shared" si="31"/>
        <v>Above Estimate</v>
      </c>
    </row>
    <row r="2035" spans="1:16" x14ac:dyDescent="0.3">
      <c r="A2035" s="1">
        <v>41916</v>
      </c>
      <c r="B2035">
        <v>2014</v>
      </c>
      <c r="C2035" t="s">
        <v>18</v>
      </c>
      <c r="D2035">
        <v>362180</v>
      </c>
      <c r="E2035">
        <v>453000</v>
      </c>
      <c r="F2035" t="s">
        <v>13</v>
      </c>
      <c r="G2035" t="s">
        <v>14</v>
      </c>
      <c r="H2035">
        <v>3</v>
      </c>
      <c r="I2035">
        <v>2</v>
      </c>
      <c r="J2035">
        <v>988</v>
      </c>
      <c r="K2035">
        <v>1.350819</v>
      </c>
      <c r="L2035" t="s">
        <v>16</v>
      </c>
      <c r="M2035">
        <f>V3__67[[#This Row],[Sale Price]]/V3__67[[#This Row],[carpet_area]]</f>
        <v>458.502024291498</v>
      </c>
      <c r="N2035">
        <f>IF(OR(V3__67[[#This Row],[Estimated Value]]="",V3__67[[#This Row],[Estimated Value]]=0),"",V3__67[[#This Row],[Sale Price]]-V3__67[[#This Row],[Estimated Value]])</f>
        <v>90820</v>
      </c>
      <c r="O2035">
        <f>IF(OR(V3__67[[#This Row],[Estimated Value]]="",V3__67[[#This Row],[Estimated Value]]=0),"",(V3__67[[#This Row],[Sale Price]]-V3__67[[#This Row],[Estimated Value]])/V3__67[[#This Row],[Estimated Value]])</f>
        <v>0.25075929096029598</v>
      </c>
      <c r="P2035" t="str">
        <f t="shared" si="31"/>
        <v>Above Estimate</v>
      </c>
    </row>
    <row r="2036" spans="1:16" x14ac:dyDescent="0.3">
      <c r="A2036" s="1">
        <v>41917</v>
      </c>
      <c r="B2036">
        <v>2014</v>
      </c>
      <c r="C2036" t="s">
        <v>26</v>
      </c>
      <c r="D2036">
        <v>262080</v>
      </c>
      <c r="E2036">
        <v>250000</v>
      </c>
      <c r="F2036" t="s">
        <v>13</v>
      </c>
      <c r="G2036" t="s">
        <v>14</v>
      </c>
      <c r="H2036">
        <v>3</v>
      </c>
      <c r="I2036">
        <v>3</v>
      </c>
      <c r="J2036">
        <v>1017</v>
      </c>
      <c r="K2036">
        <v>1.350819</v>
      </c>
      <c r="L2036" t="s">
        <v>15</v>
      </c>
      <c r="M2036">
        <f>V3__67[[#This Row],[Sale Price]]/V3__67[[#This Row],[carpet_area]]</f>
        <v>245.82104228121926</v>
      </c>
      <c r="N2036">
        <f>IF(OR(V3__67[[#This Row],[Estimated Value]]="",V3__67[[#This Row],[Estimated Value]]=0),"",V3__67[[#This Row],[Sale Price]]-V3__67[[#This Row],[Estimated Value]])</f>
        <v>-12080</v>
      </c>
      <c r="O2036">
        <f>IF(OR(V3__67[[#This Row],[Estimated Value]]="",V3__67[[#This Row],[Estimated Value]]=0),"",(V3__67[[#This Row],[Sale Price]]-V3__67[[#This Row],[Estimated Value]])/V3__67[[#This Row],[Estimated Value]])</f>
        <v>-4.6092796092796096E-2</v>
      </c>
      <c r="P2036" t="str">
        <f t="shared" si="31"/>
        <v>Below Estimate</v>
      </c>
    </row>
    <row r="2037" spans="1:16" x14ac:dyDescent="0.3">
      <c r="A2037" s="1">
        <v>41927</v>
      </c>
      <c r="B2037">
        <v>2014</v>
      </c>
      <c r="C2037" t="s">
        <v>29</v>
      </c>
      <c r="D2037">
        <v>232190</v>
      </c>
      <c r="E2037">
        <v>280000</v>
      </c>
      <c r="F2037" t="s">
        <v>13</v>
      </c>
      <c r="G2037" t="s">
        <v>14</v>
      </c>
      <c r="H2037">
        <v>3</v>
      </c>
      <c r="I2037">
        <v>3</v>
      </c>
      <c r="J2037">
        <v>1003</v>
      </c>
      <c r="K2037">
        <v>1.350819</v>
      </c>
      <c r="L2037" t="s">
        <v>22</v>
      </c>
      <c r="M2037">
        <f>V3__67[[#This Row],[Sale Price]]/V3__67[[#This Row],[carpet_area]]</f>
        <v>279.16251246261214</v>
      </c>
      <c r="N2037">
        <f>IF(OR(V3__67[[#This Row],[Estimated Value]]="",V3__67[[#This Row],[Estimated Value]]=0),"",V3__67[[#This Row],[Sale Price]]-V3__67[[#This Row],[Estimated Value]])</f>
        <v>47810</v>
      </c>
      <c r="O2037">
        <f>IF(OR(V3__67[[#This Row],[Estimated Value]]="",V3__67[[#This Row],[Estimated Value]]=0),"",(V3__67[[#This Row],[Sale Price]]-V3__67[[#This Row],[Estimated Value]])/V3__67[[#This Row],[Estimated Value]])</f>
        <v>0.2059089538739825</v>
      </c>
      <c r="P2037" t="str">
        <f t="shared" si="31"/>
        <v>Above Estimate</v>
      </c>
    </row>
    <row r="2038" spans="1:16" x14ac:dyDescent="0.3">
      <c r="A2038" s="1">
        <v>41927</v>
      </c>
      <c r="B2038">
        <v>2014</v>
      </c>
      <c r="C2038" t="s">
        <v>17</v>
      </c>
      <c r="D2038">
        <v>186400</v>
      </c>
      <c r="E2038">
        <v>231582</v>
      </c>
      <c r="F2038" t="s">
        <v>13</v>
      </c>
      <c r="G2038" t="s">
        <v>14</v>
      </c>
      <c r="H2038">
        <v>3</v>
      </c>
      <c r="I2038">
        <v>3</v>
      </c>
      <c r="J2038">
        <v>910</v>
      </c>
      <c r="K2038">
        <v>1.350819</v>
      </c>
      <c r="L2038" t="s">
        <v>25</v>
      </c>
      <c r="M2038">
        <f>V3__67[[#This Row],[Sale Price]]/V3__67[[#This Row],[carpet_area]]</f>
        <v>254.48571428571429</v>
      </c>
      <c r="N2038">
        <f>IF(OR(V3__67[[#This Row],[Estimated Value]]="",V3__67[[#This Row],[Estimated Value]]=0),"",V3__67[[#This Row],[Sale Price]]-V3__67[[#This Row],[Estimated Value]])</f>
        <v>45182</v>
      </c>
      <c r="O2038">
        <f>IF(OR(V3__67[[#This Row],[Estimated Value]]="",V3__67[[#This Row],[Estimated Value]]=0),"",(V3__67[[#This Row],[Sale Price]]-V3__67[[#This Row],[Estimated Value]])/V3__67[[#This Row],[Estimated Value]])</f>
        <v>0.24239270386266096</v>
      </c>
      <c r="P2038" t="str">
        <f t="shared" si="31"/>
        <v>Above Estimate</v>
      </c>
    </row>
    <row r="2039" spans="1:16" x14ac:dyDescent="0.3">
      <c r="A2039" s="1">
        <v>41931</v>
      </c>
      <c r="B2039">
        <v>2014</v>
      </c>
      <c r="C2039" t="s">
        <v>18</v>
      </c>
      <c r="D2039">
        <v>229600</v>
      </c>
      <c r="E2039">
        <v>235000</v>
      </c>
      <c r="F2039" t="s">
        <v>13</v>
      </c>
      <c r="G2039" t="s">
        <v>14</v>
      </c>
      <c r="H2039">
        <v>3</v>
      </c>
      <c r="I2039">
        <v>1</v>
      </c>
      <c r="J2039">
        <v>900</v>
      </c>
      <c r="K2039">
        <v>1.350819</v>
      </c>
      <c r="L2039" t="s">
        <v>22</v>
      </c>
      <c r="M2039">
        <f>V3__67[[#This Row],[Sale Price]]/V3__67[[#This Row],[carpet_area]]</f>
        <v>261.11111111111109</v>
      </c>
      <c r="N2039">
        <f>IF(OR(V3__67[[#This Row],[Estimated Value]]="",V3__67[[#This Row],[Estimated Value]]=0),"",V3__67[[#This Row],[Sale Price]]-V3__67[[#This Row],[Estimated Value]])</f>
        <v>5400</v>
      </c>
      <c r="O2039">
        <f>IF(OR(V3__67[[#This Row],[Estimated Value]]="",V3__67[[#This Row],[Estimated Value]]=0),"",(V3__67[[#This Row],[Sale Price]]-V3__67[[#This Row],[Estimated Value]])/V3__67[[#This Row],[Estimated Value]])</f>
        <v>2.3519163763066203E-2</v>
      </c>
      <c r="P2039" t="str">
        <f t="shared" si="31"/>
        <v>Above Estimate</v>
      </c>
    </row>
    <row r="2040" spans="1:16" x14ac:dyDescent="0.3">
      <c r="A2040" s="1">
        <v>41934</v>
      </c>
      <c r="B2040">
        <v>2014</v>
      </c>
      <c r="C2040" t="s">
        <v>17</v>
      </c>
      <c r="D2040">
        <v>146460</v>
      </c>
      <c r="E2040">
        <v>190000</v>
      </c>
      <c r="F2040" t="s">
        <v>13</v>
      </c>
      <c r="G2040" t="s">
        <v>14</v>
      </c>
      <c r="H2040">
        <v>3</v>
      </c>
      <c r="I2040">
        <v>1</v>
      </c>
      <c r="J2040">
        <v>1043</v>
      </c>
      <c r="K2040">
        <v>1.350819</v>
      </c>
      <c r="L2040" t="s">
        <v>16</v>
      </c>
      <c r="M2040">
        <f>V3__67[[#This Row],[Sale Price]]/V3__67[[#This Row],[carpet_area]]</f>
        <v>182.16682646212848</v>
      </c>
      <c r="N2040">
        <f>IF(OR(V3__67[[#This Row],[Estimated Value]]="",V3__67[[#This Row],[Estimated Value]]=0),"",V3__67[[#This Row],[Sale Price]]-V3__67[[#This Row],[Estimated Value]])</f>
        <v>43540</v>
      </c>
      <c r="O2040">
        <f>IF(OR(V3__67[[#This Row],[Estimated Value]]="",V3__67[[#This Row],[Estimated Value]]=0),"",(V3__67[[#This Row],[Sale Price]]-V3__67[[#This Row],[Estimated Value]])/V3__67[[#This Row],[Estimated Value]])</f>
        <v>0.2972825344804042</v>
      </c>
      <c r="P2040" t="str">
        <f t="shared" si="31"/>
        <v>Above Estimate</v>
      </c>
    </row>
    <row r="2041" spans="1:16" x14ac:dyDescent="0.3">
      <c r="A2041" s="1">
        <v>41935</v>
      </c>
      <c r="B2041">
        <v>2014</v>
      </c>
      <c r="C2041" t="s">
        <v>18</v>
      </c>
      <c r="D2041">
        <v>328090</v>
      </c>
      <c r="E2041">
        <v>360000</v>
      </c>
      <c r="F2041" t="s">
        <v>13</v>
      </c>
      <c r="G2041" t="s">
        <v>14</v>
      </c>
      <c r="H2041">
        <v>3</v>
      </c>
      <c r="I2041">
        <v>3</v>
      </c>
      <c r="J2041">
        <v>971</v>
      </c>
      <c r="K2041">
        <v>1.350819</v>
      </c>
      <c r="L2041" t="s">
        <v>25</v>
      </c>
      <c r="M2041">
        <f>V3__67[[#This Row],[Sale Price]]/V3__67[[#This Row],[carpet_area]]</f>
        <v>370.75180226570546</v>
      </c>
      <c r="N2041">
        <f>IF(OR(V3__67[[#This Row],[Estimated Value]]="",V3__67[[#This Row],[Estimated Value]]=0),"",V3__67[[#This Row],[Sale Price]]-V3__67[[#This Row],[Estimated Value]])</f>
        <v>31910</v>
      </c>
      <c r="O2041">
        <f>IF(OR(V3__67[[#This Row],[Estimated Value]]="",V3__67[[#This Row],[Estimated Value]]=0),"",(V3__67[[#This Row],[Sale Price]]-V3__67[[#This Row],[Estimated Value]])/V3__67[[#This Row],[Estimated Value]])</f>
        <v>9.7259898198664999E-2</v>
      </c>
      <c r="P2041" t="str">
        <f t="shared" si="31"/>
        <v>Above Estimate</v>
      </c>
    </row>
    <row r="2042" spans="1:16" x14ac:dyDescent="0.3">
      <c r="A2042" s="1">
        <v>41935</v>
      </c>
      <c r="B2042">
        <v>2014</v>
      </c>
      <c r="C2042" t="s">
        <v>26</v>
      </c>
      <c r="D2042">
        <v>267890</v>
      </c>
      <c r="E2042">
        <v>295000</v>
      </c>
      <c r="F2042" t="s">
        <v>13</v>
      </c>
      <c r="G2042" t="s">
        <v>14</v>
      </c>
      <c r="H2042">
        <v>3</v>
      </c>
      <c r="I2042">
        <v>2</v>
      </c>
      <c r="J2042">
        <v>1023</v>
      </c>
      <c r="K2042">
        <v>1.350819</v>
      </c>
      <c r="L2042" t="s">
        <v>16</v>
      </c>
      <c r="M2042">
        <f>V3__67[[#This Row],[Sale Price]]/V3__67[[#This Row],[carpet_area]]</f>
        <v>288.36754643206257</v>
      </c>
      <c r="N2042">
        <f>IF(OR(V3__67[[#This Row],[Estimated Value]]="",V3__67[[#This Row],[Estimated Value]]=0),"",V3__67[[#This Row],[Sale Price]]-V3__67[[#This Row],[Estimated Value]])</f>
        <v>27110</v>
      </c>
      <c r="O2042">
        <f>IF(OR(V3__67[[#This Row],[Estimated Value]]="",V3__67[[#This Row],[Estimated Value]]=0),"",(V3__67[[#This Row],[Sale Price]]-V3__67[[#This Row],[Estimated Value]])/V3__67[[#This Row],[Estimated Value]])</f>
        <v>0.10119825301429691</v>
      </c>
      <c r="P2042" t="str">
        <f t="shared" si="31"/>
        <v>Above Estimate</v>
      </c>
    </row>
    <row r="2043" spans="1:16" x14ac:dyDescent="0.3">
      <c r="A2043" s="1">
        <v>41935</v>
      </c>
      <c r="B2043">
        <v>2014</v>
      </c>
      <c r="C2043" t="s">
        <v>18</v>
      </c>
      <c r="D2043">
        <v>789810</v>
      </c>
      <c r="E2043">
        <v>1450000</v>
      </c>
      <c r="F2043" t="s">
        <v>13</v>
      </c>
      <c r="G2043" t="s">
        <v>14</v>
      </c>
      <c r="H2043">
        <v>3</v>
      </c>
      <c r="I2043">
        <v>1</v>
      </c>
      <c r="J2043">
        <v>1014</v>
      </c>
      <c r="K2043">
        <v>1.350819</v>
      </c>
      <c r="L2043" t="s">
        <v>25</v>
      </c>
      <c r="M2043">
        <f>V3__67[[#This Row],[Sale Price]]/V3__67[[#This Row],[carpet_area]]</f>
        <v>1429.9802761341223</v>
      </c>
      <c r="N2043">
        <f>IF(OR(V3__67[[#This Row],[Estimated Value]]="",V3__67[[#This Row],[Estimated Value]]=0),"",V3__67[[#This Row],[Sale Price]]-V3__67[[#This Row],[Estimated Value]])</f>
        <v>660190</v>
      </c>
      <c r="O2043">
        <f>IF(OR(V3__67[[#This Row],[Estimated Value]]="",V3__67[[#This Row],[Estimated Value]]=0),"",(V3__67[[#This Row],[Sale Price]]-V3__67[[#This Row],[Estimated Value]])/V3__67[[#This Row],[Estimated Value]])</f>
        <v>0.83588457983565667</v>
      </c>
      <c r="P2043" t="str">
        <f t="shared" si="31"/>
        <v>Above Estimate</v>
      </c>
    </row>
    <row r="2044" spans="1:16" x14ac:dyDescent="0.3">
      <c r="A2044" s="1">
        <v>41938</v>
      </c>
      <c r="B2044">
        <v>2014</v>
      </c>
      <c r="C2044" t="s">
        <v>18</v>
      </c>
      <c r="D2044">
        <v>355320</v>
      </c>
      <c r="E2044">
        <v>325000</v>
      </c>
      <c r="F2044" t="s">
        <v>13</v>
      </c>
      <c r="G2044" t="s">
        <v>14</v>
      </c>
      <c r="H2044">
        <v>3</v>
      </c>
      <c r="I2044">
        <v>3</v>
      </c>
      <c r="J2044">
        <v>1083</v>
      </c>
      <c r="K2044">
        <v>1.350819</v>
      </c>
      <c r="L2044" t="s">
        <v>16</v>
      </c>
      <c r="M2044">
        <f>V3__67[[#This Row],[Sale Price]]/V3__67[[#This Row],[carpet_area]]</f>
        <v>300.09233610341641</v>
      </c>
      <c r="N2044">
        <f>IF(OR(V3__67[[#This Row],[Estimated Value]]="",V3__67[[#This Row],[Estimated Value]]=0),"",V3__67[[#This Row],[Sale Price]]-V3__67[[#This Row],[Estimated Value]])</f>
        <v>-30320</v>
      </c>
      <c r="O2044">
        <f>IF(OR(V3__67[[#This Row],[Estimated Value]]="",V3__67[[#This Row],[Estimated Value]]=0),"",(V3__67[[#This Row],[Sale Price]]-V3__67[[#This Row],[Estimated Value]])/V3__67[[#This Row],[Estimated Value]])</f>
        <v>-8.5331532140042785E-2</v>
      </c>
      <c r="P2044" t="str">
        <f t="shared" si="31"/>
        <v>Below Estimate</v>
      </c>
    </row>
    <row r="2045" spans="1:16" x14ac:dyDescent="0.3">
      <c r="A2045" s="1">
        <v>41942</v>
      </c>
      <c r="B2045">
        <v>2014</v>
      </c>
      <c r="C2045" t="s">
        <v>29</v>
      </c>
      <c r="D2045">
        <v>213500</v>
      </c>
      <c r="E2045">
        <v>290000</v>
      </c>
      <c r="F2045" t="s">
        <v>13</v>
      </c>
      <c r="G2045" t="s">
        <v>14</v>
      </c>
      <c r="H2045">
        <v>3</v>
      </c>
      <c r="I2045">
        <v>3</v>
      </c>
      <c r="J2045">
        <v>1004</v>
      </c>
      <c r="K2045">
        <v>1.350819</v>
      </c>
      <c r="L2045" t="s">
        <v>15</v>
      </c>
      <c r="M2045">
        <f>V3__67[[#This Row],[Sale Price]]/V3__67[[#This Row],[carpet_area]]</f>
        <v>288.84462151394422</v>
      </c>
      <c r="N2045">
        <f>IF(OR(V3__67[[#This Row],[Estimated Value]]="",V3__67[[#This Row],[Estimated Value]]=0),"",V3__67[[#This Row],[Sale Price]]-V3__67[[#This Row],[Estimated Value]])</f>
        <v>76500</v>
      </c>
      <c r="O2045">
        <f>IF(OR(V3__67[[#This Row],[Estimated Value]]="",V3__67[[#This Row],[Estimated Value]]=0),"",(V3__67[[#This Row],[Sale Price]]-V3__67[[#This Row],[Estimated Value]])/V3__67[[#This Row],[Estimated Value]])</f>
        <v>0.35831381733021078</v>
      </c>
      <c r="P2045" t="str">
        <f t="shared" si="31"/>
        <v>Above Estimate</v>
      </c>
    </row>
    <row r="2046" spans="1:16" x14ac:dyDescent="0.3">
      <c r="A2046" s="1">
        <v>41943</v>
      </c>
      <c r="B2046">
        <v>2014</v>
      </c>
      <c r="C2046" t="s">
        <v>29</v>
      </c>
      <c r="D2046">
        <v>179060</v>
      </c>
      <c r="E2046">
        <v>340000</v>
      </c>
      <c r="F2046" t="s">
        <v>19</v>
      </c>
      <c r="G2046" t="s">
        <v>20</v>
      </c>
      <c r="H2046">
        <v>4</v>
      </c>
      <c r="I2046">
        <v>3</v>
      </c>
      <c r="J2046">
        <v>1265</v>
      </c>
      <c r="K2046">
        <v>1.350819</v>
      </c>
      <c r="L2046" t="s">
        <v>25</v>
      </c>
      <c r="M2046">
        <f>V3__67[[#This Row],[Sale Price]]/V3__67[[#This Row],[carpet_area]]</f>
        <v>268.77470355731225</v>
      </c>
      <c r="N2046">
        <f>IF(OR(V3__67[[#This Row],[Estimated Value]]="",V3__67[[#This Row],[Estimated Value]]=0),"",V3__67[[#This Row],[Sale Price]]-V3__67[[#This Row],[Estimated Value]])</f>
        <v>160940</v>
      </c>
      <c r="O2046">
        <f>IF(OR(V3__67[[#This Row],[Estimated Value]]="",V3__67[[#This Row],[Estimated Value]]=0),"",(V3__67[[#This Row],[Sale Price]]-V3__67[[#This Row],[Estimated Value]])/V3__67[[#This Row],[Estimated Value]])</f>
        <v>0.89880486987601926</v>
      </c>
      <c r="P2046" t="str">
        <f t="shared" si="31"/>
        <v>Above Estimate</v>
      </c>
    </row>
    <row r="2047" spans="1:16" x14ac:dyDescent="0.3">
      <c r="A2047" s="1">
        <v>41943</v>
      </c>
      <c r="B2047">
        <v>2014</v>
      </c>
      <c r="C2047" t="s">
        <v>29</v>
      </c>
      <c r="D2047">
        <v>224490</v>
      </c>
      <c r="E2047">
        <v>410000</v>
      </c>
      <c r="F2047" t="s">
        <v>13</v>
      </c>
      <c r="G2047" t="s">
        <v>14</v>
      </c>
      <c r="H2047">
        <v>3</v>
      </c>
      <c r="I2047">
        <v>3</v>
      </c>
      <c r="J2047">
        <v>958</v>
      </c>
      <c r="K2047">
        <v>1.350819</v>
      </c>
      <c r="L2047" t="s">
        <v>15</v>
      </c>
      <c r="M2047">
        <f>V3__67[[#This Row],[Sale Price]]/V3__67[[#This Row],[carpet_area]]</f>
        <v>427.97494780793318</v>
      </c>
      <c r="N2047">
        <f>IF(OR(V3__67[[#This Row],[Estimated Value]]="",V3__67[[#This Row],[Estimated Value]]=0),"",V3__67[[#This Row],[Sale Price]]-V3__67[[#This Row],[Estimated Value]])</f>
        <v>185510</v>
      </c>
      <c r="O2047">
        <f>IF(OR(V3__67[[#This Row],[Estimated Value]]="",V3__67[[#This Row],[Estimated Value]]=0),"",(V3__67[[#This Row],[Sale Price]]-V3__67[[#This Row],[Estimated Value]])/V3__67[[#This Row],[Estimated Value]])</f>
        <v>0.82636197603456729</v>
      </c>
      <c r="P2047" t="str">
        <f t="shared" si="31"/>
        <v>Above Estimate</v>
      </c>
    </row>
    <row r="2048" spans="1:16" x14ac:dyDescent="0.3">
      <c r="A2048" s="1">
        <v>41944</v>
      </c>
      <c r="B2048">
        <v>2014</v>
      </c>
      <c r="C2048" t="s">
        <v>17</v>
      </c>
      <c r="D2048">
        <v>286710</v>
      </c>
      <c r="E2048">
        <v>347500</v>
      </c>
      <c r="F2048" t="s">
        <v>23</v>
      </c>
      <c r="G2048" t="s">
        <v>24</v>
      </c>
      <c r="H2048">
        <v>6</v>
      </c>
      <c r="I2048">
        <v>5</v>
      </c>
      <c r="J2048">
        <v>1984</v>
      </c>
      <c r="K2048">
        <v>1.350819</v>
      </c>
      <c r="L2048" t="s">
        <v>22</v>
      </c>
      <c r="M2048">
        <f>V3__67[[#This Row],[Sale Price]]/V3__67[[#This Row],[carpet_area]]</f>
        <v>175.15120967741936</v>
      </c>
      <c r="N2048">
        <f>IF(OR(V3__67[[#This Row],[Estimated Value]]="",V3__67[[#This Row],[Estimated Value]]=0),"",V3__67[[#This Row],[Sale Price]]-V3__67[[#This Row],[Estimated Value]])</f>
        <v>60790</v>
      </c>
      <c r="O2048">
        <f>IF(OR(V3__67[[#This Row],[Estimated Value]]="",V3__67[[#This Row],[Estimated Value]]=0),"",(V3__67[[#This Row],[Sale Price]]-V3__67[[#This Row],[Estimated Value]])/V3__67[[#This Row],[Estimated Value]])</f>
        <v>0.21202608907955775</v>
      </c>
      <c r="P2048" t="str">
        <f t="shared" si="31"/>
        <v>Above Estimate</v>
      </c>
    </row>
    <row r="2049" spans="1:16" x14ac:dyDescent="0.3">
      <c r="A2049" s="1">
        <v>41944</v>
      </c>
      <c r="B2049">
        <v>2014</v>
      </c>
      <c r="C2049" t="s">
        <v>26</v>
      </c>
      <c r="D2049">
        <v>782320</v>
      </c>
      <c r="E2049">
        <v>1200000</v>
      </c>
      <c r="F2049" t="s">
        <v>13</v>
      </c>
      <c r="G2049" t="s">
        <v>14</v>
      </c>
      <c r="H2049">
        <v>3</v>
      </c>
      <c r="I2049">
        <v>3</v>
      </c>
      <c r="J2049">
        <v>1050</v>
      </c>
      <c r="K2049">
        <v>1.350819</v>
      </c>
      <c r="L2049" t="s">
        <v>15</v>
      </c>
      <c r="M2049">
        <f>V3__67[[#This Row],[Sale Price]]/V3__67[[#This Row],[carpet_area]]</f>
        <v>1142.8571428571429</v>
      </c>
      <c r="N2049">
        <f>IF(OR(V3__67[[#This Row],[Estimated Value]]="",V3__67[[#This Row],[Estimated Value]]=0),"",V3__67[[#This Row],[Sale Price]]-V3__67[[#This Row],[Estimated Value]])</f>
        <v>417680</v>
      </c>
      <c r="O2049">
        <f>IF(OR(V3__67[[#This Row],[Estimated Value]]="",V3__67[[#This Row],[Estimated Value]]=0),"",(V3__67[[#This Row],[Sale Price]]-V3__67[[#This Row],[Estimated Value]])/V3__67[[#This Row],[Estimated Value]])</f>
        <v>0.53389917169444734</v>
      </c>
      <c r="P2049" t="str">
        <f t="shared" si="31"/>
        <v>Above Estimate</v>
      </c>
    </row>
    <row r="2050" spans="1:16" x14ac:dyDescent="0.3">
      <c r="A2050" s="1">
        <v>41945</v>
      </c>
      <c r="B2050">
        <v>2014</v>
      </c>
      <c r="C2050" t="s">
        <v>18</v>
      </c>
      <c r="D2050">
        <v>280490</v>
      </c>
      <c r="E2050">
        <v>323000</v>
      </c>
      <c r="F2050" t="s">
        <v>13</v>
      </c>
      <c r="G2050" t="s">
        <v>14</v>
      </c>
      <c r="H2050">
        <v>3</v>
      </c>
      <c r="I2050">
        <v>2</v>
      </c>
      <c r="J2050">
        <v>1048</v>
      </c>
      <c r="K2050">
        <v>1.350819</v>
      </c>
      <c r="L2050" t="s">
        <v>22</v>
      </c>
      <c r="M2050">
        <f>V3__67[[#This Row],[Sale Price]]/V3__67[[#This Row],[carpet_area]]</f>
        <v>308.20610687022901</v>
      </c>
      <c r="N2050">
        <f>IF(OR(V3__67[[#This Row],[Estimated Value]]="",V3__67[[#This Row],[Estimated Value]]=0),"",V3__67[[#This Row],[Sale Price]]-V3__67[[#This Row],[Estimated Value]])</f>
        <v>42510</v>
      </c>
      <c r="O2050">
        <f>IF(OR(V3__67[[#This Row],[Estimated Value]]="",V3__67[[#This Row],[Estimated Value]]=0),"",(V3__67[[#This Row],[Sale Price]]-V3__67[[#This Row],[Estimated Value]])/V3__67[[#This Row],[Estimated Value]])</f>
        <v>0.15155620521230703</v>
      </c>
      <c r="P2050" t="str">
        <f t="shared" ref="P2050:P2113" si="32">IF(N2050="","No Estimate",IF(N2050&gt;0,"Above Estimate",IF(N2050&lt;0,"Below Estimate","At Estimate")))</f>
        <v>Above Estimate</v>
      </c>
    </row>
    <row r="2051" spans="1:16" x14ac:dyDescent="0.3">
      <c r="A2051" s="1">
        <v>41949</v>
      </c>
      <c r="B2051">
        <v>2014</v>
      </c>
      <c r="C2051" t="s">
        <v>18</v>
      </c>
      <c r="D2051">
        <v>243670</v>
      </c>
      <c r="E2051">
        <v>313330</v>
      </c>
      <c r="F2051" t="s">
        <v>13</v>
      </c>
      <c r="G2051" t="s">
        <v>14</v>
      </c>
      <c r="H2051">
        <v>3</v>
      </c>
      <c r="I2051">
        <v>2</v>
      </c>
      <c r="J2051">
        <v>1032</v>
      </c>
      <c r="K2051">
        <v>1.350819</v>
      </c>
      <c r="L2051" t="s">
        <v>16</v>
      </c>
      <c r="M2051">
        <f>V3__67[[#This Row],[Sale Price]]/V3__67[[#This Row],[carpet_area]]</f>
        <v>303.61434108527129</v>
      </c>
      <c r="N2051">
        <f>IF(OR(V3__67[[#This Row],[Estimated Value]]="",V3__67[[#This Row],[Estimated Value]]=0),"",V3__67[[#This Row],[Sale Price]]-V3__67[[#This Row],[Estimated Value]])</f>
        <v>69660</v>
      </c>
      <c r="O2051">
        <f>IF(OR(V3__67[[#This Row],[Estimated Value]]="",V3__67[[#This Row],[Estimated Value]]=0),"",(V3__67[[#This Row],[Sale Price]]-V3__67[[#This Row],[Estimated Value]])/V3__67[[#This Row],[Estimated Value]])</f>
        <v>0.28587844215537406</v>
      </c>
      <c r="P2051" t="str">
        <f t="shared" si="32"/>
        <v>Above Estimate</v>
      </c>
    </row>
    <row r="2052" spans="1:16" x14ac:dyDescent="0.3">
      <c r="A2052" s="1">
        <v>41950</v>
      </c>
      <c r="B2052">
        <v>2014</v>
      </c>
      <c r="C2052" t="s">
        <v>29</v>
      </c>
      <c r="D2052">
        <v>163030</v>
      </c>
      <c r="E2052">
        <v>245000</v>
      </c>
      <c r="F2052" t="s">
        <v>13</v>
      </c>
      <c r="G2052" t="s">
        <v>14</v>
      </c>
      <c r="H2052">
        <v>3</v>
      </c>
      <c r="I2052">
        <v>2</v>
      </c>
      <c r="J2052">
        <v>1055</v>
      </c>
      <c r="K2052">
        <v>1.350819</v>
      </c>
      <c r="L2052" t="s">
        <v>22</v>
      </c>
      <c r="M2052">
        <f>V3__67[[#This Row],[Sale Price]]/V3__67[[#This Row],[carpet_area]]</f>
        <v>232.22748815165878</v>
      </c>
      <c r="N2052">
        <f>IF(OR(V3__67[[#This Row],[Estimated Value]]="",V3__67[[#This Row],[Estimated Value]]=0),"",V3__67[[#This Row],[Sale Price]]-V3__67[[#This Row],[Estimated Value]])</f>
        <v>81970</v>
      </c>
      <c r="O2052">
        <f>IF(OR(V3__67[[#This Row],[Estimated Value]]="",V3__67[[#This Row],[Estimated Value]]=0),"",(V3__67[[#This Row],[Sale Price]]-V3__67[[#This Row],[Estimated Value]])/V3__67[[#This Row],[Estimated Value]])</f>
        <v>0.50279089738085014</v>
      </c>
      <c r="P2052" t="str">
        <f t="shared" si="32"/>
        <v>Above Estimate</v>
      </c>
    </row>
    <row r="2053" spans="1:16" x14ac:dyDescent="0.3">
      <c r="A2053" s="1">
        <v>41950</v>
      </c>
      <c r="B2053">
        <v>2014</v>
      </c>
      <c r="C2053" t="s">
        <v>17</v>
      </c>
      <c r="D2053">
        <v>115170</v>
      </c>
      <c r="E2053">
        <v>56000</v>
      </c>
      <c r="F2053" t="s">
        <v>13</v>
      </c>
      <c r="G2053" t="s">
        <v>14</v>
      </c>
      <c r="H2053">
        <v>3</v>
      </c>
      <c r="I2053">
        <v>1</v>
      </c>
      <c r="J2053">
        <v>1086</v>
      </c>
      <c r="K2053">
        <v>1.350819</v>
      </c>
      <c r="L2053" t="s">
        <v>22</v>
      </c>
      <c r="M2053">
        <f>V3__67[[#This Row],[Sale Price]]/V3__67[[#This Row],[carpet_area]]</f>
        <v>51.565377532228361</v>
      </c>
      <c r="N2053">
        <f>IF(OR(V3__67[[#This Row],[Estimated Value]]="",V3__67[[#This Row],[Estimated Value]]=0),"",V3__67[[#This Row],[Sale Price]]-V3__67[[#This Row],[Estimated Value]])</f>
        <v>-59170</v>
      </c>
      <c r="O2053">
        <f>IF(OR(V3__67[[#This Row],[Estimated Value]]="",V3__67[[#This Row],[Estimated Value]]=0),"",(V3__67[[#This Row],[Sale Price]]-V3__67[[#This Row],[Estimated Value]])/V3__67[[#This Row],[Estimated Value]])</f>
        <v>-0.51376226447859685</v>
      </c>
      <c r="P2053" t="str">
        <f t="shared" si="32"/>
        <v>Below Estimate</v>
      </c>
    </row>
    <row r="2054" spans="1:16" x14ac:dyDescent="0.3">
      <c r="A2054" s="1">
        <v>41951</v>
      </c>
      <c r="B2054">
        <v>2014</v>
      </c>
      <c r="C2054" t="s">
        <v>17</v>
      </c>
      <c r="D2054">
        <v>131260</v>
      </c>
      <c r="E2054">
        <v>160000</v>
      </c>
      <c r="F2054" t="s">
        <v>19</v>
      </c>
      <c r="G2054" t="s">
        <v>20</v>
      </c>
      <c r="H2054">
        <v>4</v>
      </c>
      <c r="I2054">
        <v>2</v>
      </c>
      <c r="J2054">
        <v>1412</v>
      </c>
      <c r="K2054">
        <v>1.350819</v>
      </c>
      <c r="L2054" t="s">
        <v>16</v>
      </c>
      <c r="M2054">
        <f>V3__67[[#This Row],[Sale Price]]/V3__67[[#This Row],[carpet_area]]</f>
        <v>113.31444759206799</v>
      </c>
      <c r="N2054">
        <f>IF(OR(V3__67[[#This Row],[Estimated Value]]="",V3__67[[#This Row],[Estimated Value]]=0),"",V3__67[[#This Row],[Sale Price]]-V3__67[[#This Row],[Estimated Value]])</f>
        <v>28740</v>
      </c>
      <c r="O2054">
        <f>IF(OR(V3__67[[#This Row],[Estimated Value]]="",V3__67[[#This Row],[Estimated Value]]=0),"",(V3__67[[#This Row],[Sale Price]]-V3__67[[#This Row],[Estimated Value]])/V3__67[[#This Row],[Estimated Value]])</f>
        <v>0.21895474630504341</v>
      </c>
      <c r="P2054" t="str">
        <f t="shared" si="32"/>
        <v>Above Estimate</v>
      </c>
    </row>
    <row r="2055" spans="1:16" x14ac:dyDescent="0.3">
      <c r="A2055" s="1">
        <v>41956</v>
      </c>
      <c r="B2055">
        <v>2014</v>
      </c>
      <c r="C2055" t="s">
        <v>29</v>
      </c>
      <c r="D2055">
        <v>243880</v>
      </c>
      <c r="E2055">
        <v>410000</v>
      </c>
      <c r="F2055" t="s">
        <v>13</v>
      </c>
      <c r="G2055" t="s">
        <v>14</v>
      </c>
      <c r="H2055">
        <v>3</v>
      </c>
      <c r="I2055">
        <v>1</v>
      </c>
      <c r="J2055">
        <v>905</v>
      </c>
      <c r="K2055">
        <v>1.350819</v>
      </c>
      <c r="L2055" t="s">
        <v>25</v>
      </c>
      <c r="M2055">
        <f>V3__67[[#This Row],[Sale Price]]/V3__67[[#This Row],[carpet_area]]</f>
        <v>453.03867403314916</v>
      </c>
      <c r="N2055">
        <f>IF(OR(V3__67[[#This Row],[Estimated Value]]="",V3__67[[#This Row],[Estimated Value]]=0),"",V3__67[[#This Row],[Sale Price]]-V3__67[[#This Row],[Estimated Value]])</f>
        <v>166120</v>
      </c>
      <c r="O2055">
        <f>IF(OR(V3__67[[#This Row],[Estimated Value]]="",V3__67[[#This Row],[Estimated Value]]=0),"",(V3__67[[#This Row],[Sale Price]]-V3__67[[#This Row],[Estimated Value]])/V3__67[[#This Row],[Estimated Value]])</f>
        <v>0.6811546662292931</v>
      </c>
      <c r="P2055" t="str">
        <f t="shared" si="32"/>
        <v>Above Estimate</v>
      </c>
    </row>
    <row r="2056" spans="1:16" x14ac:dyDescent="0.3">
      <c r="A2056" s="1">
        <v>41956</v>
      </c>
      <c r="B2056">
        <v>2014</v>
      </c>
      <c r="C2056" t="s">
        <v>26</v>
      </c>
      <c r="D2056">
        <v>484400</v>
      </c>
      <c r="E2056">
        <v>490000</v>
      </c>
      <c r="F2056" t="s">
        <v>13</v>
      </c>
      <c r="G2056" t="s">
        <v>14</v>
      </c>
      <c r="H2056">
        <v>3</v>
      </c>
      <c r="I2056">
        <v>2</v>
      </c>
      <c r="J2056">
        <v>1032</v>
      </c>
      <c r="K2056">
        <v>1.350819</v>
      </c>
      <c r="L2056" t="s">
        <v>16</v>
      </c>
      <c r="M2056">
        <f>V3__67[[#This Row],[Sale Price]]/V3__67[[#This Row],[carpet_area]]</f>
        <v>474.80620155038758</v>
      </c>
      <c r="N2056">
        <f>IF(OR(V3__67[[#This Row],[Estimated Value]]="",V3__67[[#This Row],[Estimated Value]]=0),"",V3__67[[#This Row],[Sale Price]]-V3__67[[#This Row],[Estimated Value]])</f>
        <v>5600</v>
      </c>
      <c r="O2056">
        <f>IF(OR(V3__67[[#This Row],[Estimated Value]]="",V3__67[[#This Row],[Estimated Value]]=0),"",(V3__67[[#This Row],[Sale Price]]-V3__67[[#This Row],[Estimated Value]])/V3__67[[#This Row],[Estimated Value]])</f>
        <v>1.1560693641618497E-2</v>
      </c>
      <c r="P2056" t="str">
        <f t="shared" si="32"/>
        <v>Above Estimate</v>
      </c>
    </row>
    <row r="2057" spans="1:16" x14ac:dyDescent="0.3">
      <c r="A2057" s="1">
        <v>41957</v>
      </c>
      <c r="B2057">
        <v>2014</v>
      </c>
      <c r="C2057" t="s">
        <v>17</v>
      </c>
      <c r="D2057">
        <v>176370</v>
      </c>
      <c r="E2057">
        <v>160000</v>
      </c>
      <c r="F2057" t="s">
        <v>19</v>
      </c>
      <c r="G2057" t="s">
        <v>20</v>
      </c>
      <c r="H2057">
        <v>4</v>
      </c>
      <c r="I2057">
        <v>3</v>
      </c>
      <c r="J2057">
        <v>1261</v>
      </c>
      <c r="K2057">
        <v>1.350819</v>
      </c>
      <c r="L2057" t="s">
        <v>22</v>
      </c>
      <c r="M2057">
        <f>V3__67[[#This Row],[Sale Price]]/V3__67[[#This Row],[carpet_area]]</f>
        <v>126.88342585249802</v>
      </c>
      <c r="N2057">
        <f>IF(OR(V3__67[[#This Row],[Estimated Value]]="",V3__67[[#This Row],[Estimated Value]]=0),"",V3__67[[#This Row],[Sale Price]]-V3__67[[#This Row],[Estimated Value]])</f>
        <v>-16370</v>
      </c>
      <c r="O2057">
        <f>IF(OR(V3__67[[#This Row],[Estimated Value]]="",V3__67[[#This Row],[Estimated Value]]=0),"",(V3__67[[#This Row],[Sale Price]]-V3__67[[#This Row],[Estimated Value]])/V3__67[[#This Row],[Estimated Value]])</f>
        <v>-9.2816238589329247E-2</v>
      </c>
      <c r="P2057" t="str">
        <f t="shared" si="32"/>
        <v>Below Estimate</v>
      </c>
    </row>
    <row r="2058" spans="1:16" x14ac:dyDescent="0.3">
      <c r="A2058" s="1">
        <v>41958</v>
      </c>
      <c r="B2058">
        <v>2014</v>
      </c>
      <c r="C2058" t="s">
        <v>17</v>
      </c>
      <c r="D2058">
        <v>121320</v>
      </c>
      <c r="E2058">
        <v>88500</v>
      </c>
      <c r="F2058" t="s">
        <v>13</v>
      </c>
      <c r="G2058" t="s">
        <v>14</v>
      </c>
      <c r="H2058">
        <v>3</v>
      </c>
      <c r="I2058">
        <v>1</v>
      </c>
      <c r="J2058">
        <v>951</v>
      </c>
      <c r="K2058">
        <v>1.350819</v>
      </c>
      <c r="L2058" t="s">
        <v>22</v>
      </c>
      <c r="M2058">
        <f>V3__67[[#This Row],[Sale Price]]/V3__67[[#This Row],[carpet_area]]</f>
        <v>93.059936908517344</v>
      </c>
      <c r="N2058">
        <f>IF(OR(V3__67[[#This Row],[Estimated Value]]="",V3__67[[#This Row],[Estimated Value]]=0),"",V3__67[[#This Row],[Sale Price]]-V3__67[[#This Row],[Estimated Value]])</f>
        <v>-32820</v>
      </c>
      <c r="O2058">
        <f>IF(OR(V3__67[[#This Row],[Estimated Value]]="",V3__67[[#This Row],[Estimated Value]]=0),"",(V3__67[[#This Row],[Sale Price]]-V3__67[[#This Row],[Estimated Value]])/V3__67[[#This Row],[Estimated Value]])</f>
        <v>-0.2705242334322453</v>
      </c>
      <c r="P2058" t="str">
        <f t="shared" si="32"/>
        <v>Below Estimate</v>
      </c>
    </row>
    <row r="2059" spans="1:16" x14ac:dyDescent="0.3">
      <c r="A2059" s="1">
        <v>41958</v>
      </c>
      <c r="B2059">
        <v>2014</v>
      </c>
      <c r="C2059" t="s">
        <v>26</v>
      </c>
      <c r="D2059">
        <v>1448860</v>
      </c>
      <c r="E2059">
        <v>1675000</v>
      </c>
      <c r="F2059" t="s">
        <v>19</v>
      </c>
      <c r="G2059" t="s">
        <v>20</v>
      </c>
      <c r="H2059">
        <v>4</v>
      </c>
      <c r="I2059">
        <v>2</v>
      </c>
      <c r="J2059">
        <v>1486</v>
      </c>
      <c r="K2059">
        <v>1.350819</v>
      </c>
      <c r="L2059" t="s">
        <v>22</v>
      </c>
      <c r="M2059">
        <f>V3__67[[#This Row],[Sale Price]]/V3__67[[#This Row],[carpet_area]]</f>
        <v>1127.1870794078061</v>
      </c>
      <c r="N2059">
        <f>IF(OR(V3__67[[#This Row],[Estimated Value]]="",V3__67[[#This Row],[Estimated Value]]=0),"",V3__67[[#This Row],[Sale Price]]-V3__67[[#This Row],[Estimated Value]])</f>
        <v>226140</v>
      </c>
      <c r="O2059">
        <f>IF(OR(V3__67[[#This Row],[Estimated Value]]="",V3__67[[#This Row],[Estimated Value]]=0),"",(V3__67[[#This Row],[Sale Price]]-V3__67[[#This Row],[Estimated Value]])/V3__67[[#This Row],[Estimated Value]])</f>
        <v>0.156081332910012</v>
      </c>
      <c r="P2059" t="str">
        <f t="shared" si="32"/>
        <v>Above Estimate</v>
      </c>
    </row>
    <row r="2060" spans="1:16" x14ac:dyDescent="0.3">
      <c r="A2060" s="1">
        <v>41959</v>
      </c>
      <c r="B2060">
        <v>2014</v>
      </c>
      <c r="C2060" t="s">
        <v>26</v>
      </c>
      <c r="D2060">
        <v>689570</v>
      </c>
      <c r="E2060">
        <v>950000</v>
      </c>
      <c r="F2060" t="s">
        <v>13</v>
      </c>
      <c r="G2060" t="s">
        <v>14</v>
      </c>
      <c r="H2060">
        <v>3</v>
      </c>
      <c r="I2060">
        <v>2</v>
      </c>
      <c r="J2060">
        <v>935</v>
      </c>
      <c r="K2060">
        <v>1.350819</v>
      </c>
      <c r="L2060" t="s">
        <v>15</v>
      </c>
      <c r="M2060">
        <f>V3__67[[#This Row],[Sale Price]]/V3__67[[#This Row],[carpet_area]]</f>
        <v>1016.0427807486631</v>
      </c>
      <c r="N2060">
        <f>IF(OR(V3__67[[#This Row],[Estimated Value]]="",V3__67[[#This Row],[Estimated Value]]=0),"",V3__67[[#This Row],[Sale Price]]-V3__67[[#This Row],[Estimated Value]])</f>
        <v>260430</v>
      </c>
      <c r="O2060">
        <f>IF(OR(V3__67[[#This Row],[Estimated Value]]="",V3__67[[#This Row],[Estimated Value]]=0),"",(V3__67[[#This Row],[Sale Price]]-V3__67[[#This Row],[Estimated Value]])/V3__67[[#This Row],[Estimated Value]])</f>
        <v>0.37767014226256945</v>
      </c>
      <c r="P2060" t="str">
        <f t="shared" si="32"/>
        <v>Above Estimate</v>
      </c>
    </row>
    <row r="2061" spans="1:16" x14ac:dyDescent="0.3">
      <c r="A2061" s="1">
        <v>41959</v>
      </c>
      <c r="B2061">
        <v>2014</v>
      </c>
      <c r="C2061" t="s">
        <v>21</v>
      </c>
      <c r="D2061">
        <v>1720460</v>
      </c>
      <c r="E2061">
        <v>2650000</v>
      </c>
      <c r="F2061" t="s">
        <v>13</v>
      </c>
      <c r="G2061" t="s">
        <v>14</v>
      </c>
      <c r="H2061">
        <v>3</v>
      </c>
      <c r="I2061">
        <v>1</v>
      </c>
      <c r="J2061">
        <v>1083</v>
      </c>
      <c r="K2061">
        <v>1.350819</v>
      </c>
      <c r="L2061" t="s">
        <v>15</v>
      </c>
      <c r="M2061">
        <f>V3__67[[#This Row],[Sale Price]]/V3__67[[#This Row],[carpet_area]]</f>
        <v>2446.9067405355495</v>
      </c>
      <c r="N2061">
        <f>IF(OR(V3__67[[#This Row],[Estimated Value]]="",V3__67[[#This Row],[Estimated Value]]=0),"",V3__67[[#This Row],[Sale Price]]-V3__67[[#This Row],[Estimated Value]])</f>
        <v>929540</v>
      </c>
      <c r="O2061">
        <f>IF(OR(V3__67[[#This Row],[Estimated Value]]="",V3__67[[#This Row],[Estimated Value]]=0),"",(V3__67[[#This Row],[Sale Price]]-V3__67[[#This Row],[Estimated Value]])/V3__67[[#This Row],[Estimated Value]])</f>
        <v>0.54028573753531028</v>
      </c>
      <c r="P2061" t="str">
        <f t="shared" si="32"/>
        <v>Above Estimate</v>
      </c>
    </row>
    <row r="2062" spans="1:16" x14ac:dyDescent="0.3">
      <c r="A2062" s="1">
        <v>41959</v>
      </c>
      <c r="B2062">
        <v>2014</v>
      </c>
      <c r="C2062" t="s">
        <v>21</v>
      </c>
      <c r="D2062">
        <v>2107280</v>
      </c>
      <c r="E2062">
        <v>3500000</v>
      </c>
      <c r="F2062" t="s">
        <v>13</v>
      </c>
      <c r="G2062" t="s">
        <v>14</v>
      </c>
      <c r="H2062">
        <v>3</v>
      </c>
      <c r="I2062">
        <v>3</v>
      </c>
      <c r="J2062">
        <v>1086</v>
      </c>
      <c r="K2062">
        <v>1.350819</v>
      </c>
      <c r="L2062" t="s">
        <v>16</v>
      </c>
      <c r="M2062">
        <f>V3__67[[#This Row],[Sale Price]]/V3__67[[#This Row],[carpet_area]]</f>
        <v>3222.8360957642726</v>
      </c>
      <c r="N2062">
        <f>IF(OR(V3__67[[#This Row],[Estimated Value]]="",V3__67[[#This Row],[Estimated Value]]=0),"",V3__67[[#This Row],[Sale Price]]-V3__67[[#This Row],[Estimated Value]])</f>
        <v>1392720</v>
      </c>
      <c r="O2062">
        <f>IF(OR(V3__67[[#This Row],[Estimated Value]]="",V3__67[[#This Row],[Estimated Value]]=0),"",(V3__67[[#This Row],[Sale Price]]-V3__67[[#This Row],[Estimated Value]])/V3__67[[#This Row],[Estimated Value]])</f>
        <v>0.66090884932234917</v>
      </c>
      <c r="P2062" t="str">
        <f t="shared" si="32"/>
        <v>Above Estimate</v>
      </c>
    </row>
    <row r="2063" spans="1:16" x14ac:dyDescent="0.3">
      <c r="A2063" s="1">
        <v>41962</v>
      </c>
      <c r="B2063">
        <v>2014</v>
      </c>
      <c r="C2063" t="s">
        <v>29</v>
      </c>
      <c r="D2063">
        <v>187880</v>
      </c>
      <c r="E2063">
        <v>312000</v>
      </c>
      <c r="F2063" t="s">
        <v>13</v>
      </c>
      <c r="G2063" t="s">
        <v>14</v>
      </c>
      <c r="H2063">
        <v>3</v>
      </c>
      <c r="I2063">
        <v>2</v>
      </c>
      <c r="J2063">
        <v>989</v>
      </c>
      <c r="K2063">
        <v>1.350819</v>
      </c>
      <c r="L2063" t="s">
        <v>16</v>
      </c>
      <c r="M2063">
        <f>V3__67[[#This Row],[Sale Price]]/V3__67[[#This Row],[carpet_area]]</f>
        <v>315.47017189079878</v>
      </c>
      <c r="N2063">
        <f>IF(OR(V3__67[[#This Row],[Estimated Value]]="",V3__67[[#This Row],[Estimated Value]]=0),"",V3__67[[#This Row],[Sale Price]]-V3__67[[#This Row],[Estimated Value]])</f>
        <v>124120</v>
      </c>
      <c r="O2063">
        <f>IF(OR(V3__67[[#This Row],[Estimated Value]]="",V3__67[[#This Row],[Estimated Value]]=0),"",(V3__67[[#This Row],[Sale Price]]-V3__67[[#This Row],[Estimated Value]])/V3__67[[#This Row],[Estimated Value]])</f>
        <v>0.66063444751969347</v>
      </c>
      <c r="P2063" t="str">
        <f t="shared" si="32"/>
        <v>Above Estimate</v>
      </c>
    </row>
    <row r="2064" spans="1:16" x14ac:dyDescent="0.3">
      <c r="A2064" s="1">
        <v>41962</v>
      </c>
      <c r="B2064">
        <v>2014</v>
      </c>
      <c r="C2064" t="s">
        <v>17</v>
      </c>
      <c r="D2064">
        <v>168690</v>
      </c>
      <c r="E2064">
        <v>270000</v>
      </c>
      <c r="F2064" t="s">
        <v>13</v>
      </c>
      <c r="G2064" t="s">
        <v>14</v>
      </c>
      <c r="H2064">
        <v>3</v>
      </c>
      <c r="I2064">
        <v>3</v>
      </c>
      <c r="J2064">
        <v>1048</v>
      </c>
      <c r="K2064">
        <v>1.350819</v>
      </c>
      <c r="L2064" t="s">
        <v>22</v>
      </c>
      <c r="M2064">
        <f>V3__67[[#This Row],[Sale Price]]/V3__67[[#This Row],[carpet_area]]</f>
        <v>257.63358778625957</v>
      </c>
      <c r="N2064">
        <f>IF(OR(V3__67[[#This Row],[Estimated Value]]="",V3__67[[#This Row],[Estimated Value]]=0),"",V3__67[[#This Row],[Sale Price]]-V3__67[[#This Row],[Estimated Value]])</f>
        <v>101310</v>
      </c>
      <c r="O2064">
        <f>IF(OR(V3__67[[#This Row],[Estimated Value]]="",V3__67[[#This Row],[Estimated Value]]=0),"",(V3__67[[#This Row],[Sale Price]]-V3__67[[#This Row],[Estimated Value]])/V3__67[[#This Row],[Estimated Value]])</f>
        <v>0.60056909123243818</v>
      </c>
      <c r="P2064" t="str">
        <f t="shared" si="32"/>
        <v>Above Estimate</v>
      </c>
    </row>
    <row r="2065" spans="1:16" x14ac:dyDescent="0.3">
      <c r="A2065" s="1">
        <v>41962</v>
      </c>
      <c r="B2065">
        <v>2014</v>
      </c>
      <c r="C2065" t="s">
        <v>21</v>
      </c>
      <c r="D2065">
        <v>366030</v>
      </c>
      <c r="E2065">
        <v>442500</v>
      </c>
      <c r="F2065" t="s">
        <v>13</v>
      </c>
      <c r="G2065" t="s">
        <v>14</v>
      </c>
      <c r="H2065">
        <v>3</v>
      </c>
      <c r="I2065">
        <v>3</v>
      </c>
      <c r="J2065">
        <v>1007</v>
      </c>
      <c r="K2065">
        <v>1.350819</v>
      </c>
      <c r="L2065" t="s">
        <v>25</v>
      </c>
      <c r="M2065">
        <f>V3__67[[#This Row],[Sale Price]]/V3__67[[#This Row],[carpet_area]]</f>
        <v>439.4240317775571</v>
      </c>
      <c r="N2065">
        <f>IF(OR(V3__67[[#This Row],[Estimated Value]]="",V3__67[[#This Row],[Estimated Value]]=0),"",V3__67[[#This Row],[Sale Price]]-V3__67[[#This Row],[Estimated Value]])</f>
        <v>76470</v>
      </c>
      <c r="O2065">
        <f>IF(OR(V3__67[[#This Row],[Estimated Value]]="",V3__67[[#This Row],[Estimated Value]]=0),"",(V3__67[[#This Row],[Sale Price]]-V3__67[[#This Row],[Estimated Value]])/V3__67[[#This Row],[Estimated Value]])</f>
        <v>0.20891730186050322</v>
      </c>
      <c r="P2065" t="str">
        <f t="shared" si="32"/>
        <v>Above Estimate</v>
      </c>
    </row>
    <row r="2066" spans="1:16" x14ac:dyDescent="0.3">
      <c r="A2066" s="1">
        <v>41963</v>
      </c>
      <c r="B2066">
        <v>2014</v>
      </c>
      <c r="C2066" t="s">
        <v>26</v>
      </c>
      <c r="D2066">
        <v>427630</v>
      </c>
      <c r="E2066">
        <v>705000</v>
      </c>
      <c r="F2066" t="s">
        <v>13</v>
      </c>
      <c r="G2066" t="s">
        <v>14</v>
      </c>
      <c r="H2066">
        <v>3</v>
      </c>
      <c r="I2066">
        <v>1</v>
      </c>
      <c r="J2066">
        <v>1032</v>
      </c>
      <c r="K2066">
        <v>1.350819</v>
      </c>
      <c r="L2066" t="s">
        <v>15</v>
      </c>
      <c r="M2066">
        <f>V3__67[[#This Row],[Sale Price]]/V3__67[[#This Row],[carpet_area]]</f>
        <v>683.1395348837209</v>
      </c>
      <c r="N2066">
        <f>IF(OR(V3__67[[#This Row],[Estimated Value]]="",V3__67[[#This Row],[Estimated Value]]=0),"",V3__67[[#This Row],[Sale Price]]-V3__67[[#This Row],[Estimated Value]])</f>
        <v>277370</v>
      </c>
      <c r="O2066">
        <f>IF(OR(V3__67[[#This Row],[Estimated Value]]="",V3__67[[#This Row],[Estimated Value]]=0),"",(V3__67[[#This Row],[Sale Price]]-V3__67[[#This Row],[Estimated Value]])/V3__67[[#This Row],[Estimated Value]])</f>
        <v>0.64862147183312679</v>
      </c>
      <c r="P2066" t="str">
        <f t="shared" si="32"/>
        <v>Above Estimate</v>
      </c>
    </row>
    <row r="2067" spans="1:16" x14ac:dyDescent="0.3">
      <c r="A2067" s="1">
        <v>41963</v>
      </c>
      <c r="B2067">
        <v>2014</v>
      </c>
      <c r="C2067" t="s">
        <v>21</v>
      </c>
      <c r="D2067">
        <v>1075060</v>
      </c>
      <c r="E2067">
        <v>1750000</v>
      </c>
      <c r="F2067" t="s">
        <v>13</v>
      </c>
      <c r="G2067" t="s">
        <v>14</v>
      </c>
      <c r="H2067">
        <v>3</v>
      </c>
      <c r="I2067">
        <v>2</v>
      </c>
      <c r="J2067">
        <v>983</v>
      </c>
      <c r="K2067">
        <v>1.350819</v>
      </c>
      <c r="L2067" t="s">
        <v>22</v>
      </c>
      <c r="M2067">
        <f>V3__67[[#This Row],[Sale Price]]/V3__67[[#This Row],[carpet_area]]</f>
        <v>1780.264496439471</v>
      </c>
      <c r="N2067">
        <f>IF(OR(V3__67[[#This Row],[Estimated Value]]="",V3__67[[#This Row],[Estimated Value]]=0),"",V3__67[[#This Row],[Sale Price]]-V3__67[[#This Row],[Estimated Value]])</f>
        <v>674940</v>
      </c>
      <c r="O2067">
        <f>IF(OR(V3__67[[#This Row],[Estimated Value]]="",V3__67[[#This Row],[Estimated Value]]=0),"",(V3__67[[#This Row],[Sale Price]]-V3__67[[#This Row],[Estimated Value]])/V3__67[[#This Row],[Estimated Value]])</f>
        <v>0.62781612189087121</v>
      </c>
      <c r="P2067" t="str">
        <f t="shared" si="32"/>
        <v>Above Estimate</v>
      </c>
    </row>
    <row r="2068" spans="1:16" x14ac:dyDescent="0.3">
      <c r="A2068" s="1">
        <v>41963</v>
      </c>
      <c r="B2068">
        <v>2014</v>
      </c>
      <c r="C2068" t="s">
        <v>17</v>
      </c>
      <c r="D2068">
        <v>79400</v>
      </c>
      <c r="E2068">
        <v>27000</v>
      </c>
      <c r="F2068" t="s">
        <v>13</v>
      </c>
      <c r="G2068" t="s">
        <v>14</v>
      </c>
      <c r="H2068">
        <v>3</v>
      </c>
      <c r="I2068">
        <v>1</v>
      </c>
      <c r="J2068">
        <v>1060</v>
      </c>
      <c r="K2068">
        <v>1.350819</v>
      </c>
      <c r="L2068" t="s">
        <v>25</v>
      </c>
      <c r="M2068">
        <f>V3__67[[#This Row],[Sale Price]]/V3__67[[#This Row],[carpet_area]]</f>
        <v>25.471698113207548</v>
      </c>
      <c r="N2068">
        <f>IF(OR(V3__67[[#This Row],[Estimated Value]]="",V3__67[[#This Row],[Estimated Value]]=0),"",V3__67[[#This Row],[Sale Price]]-V3__67[[#This Row],[Estimated Value]])</f>
        <v>-52400</v>
      </c>
      <c r="O2068">
        <f>IF(OR(V3__67[[#This Row],[Estimated Value]]="",V3__67[[#This Row],[Estimated Value]]=0),"",(V3__67[[#This Row],[Sale Price]]-V3__67[[#This Row],[Estimated Value]])/V3__67[[#This Row],[Estimated Value]])</f>
        <v>-0.65994962216624686</v>
      </c>
      <c r="P2068" t="str">
        <f t="shared" si="32"/>
        <v>Below Estimate</v>
      </c>
    </row>
    <row r="2069" spans="1:16" x14ac:dyDescent="0.3">
      <c r="A2069" s="1">
        <v>41969</v>
      </c>
      <c r="B2069">
        <v>2014</v>
      </c>
      <c r="C2069" t="s">
        <v>17</v>
      </c>
      <c r="D2069">
        <v>169270</v>
      </c>
      <c r="E2069">
        <v>115000</v>
      </c>
      <c r="F2069" t="s">
        <v>13</v>
      </c>
      <c r="G2069" t="s">
        <v>14</v>
      </c>
      <c r="H2069">
        <v>3</v>
      </c>
      <c r="I2069">
        <v>1</v>
      </c>
      <c r="J2069">
        <v>983</v>
      </c>
      <c r="K2069">
        <v>1.350819</v>
      </c>
      <c r="L2069" t="s">
        <v>25</v>
      </c>
      <c r="M2069">
        <f>V3__67[[#This Row],[Sale Price]]/V3__67[[#This Row],[carpet_area]]</f>
        <v>116.98880976602238</v>
      </c>
      <c r="N2069">
        <f>IF(OR(V3__67[[#This Row],[Estimated Value]]="",V3__67[[#This Row],[Estimated Value]]=0),"",V3__67[[#This Row],[Sale Price]]-V3__67[[#This Row],[Estimated Value]])</f>
        <v>-54270</v>
      </c>
      <c r="O2069">
        <f>IF(OR(V3__67[[#This Row],[Estimated Value]]="",V3__67[[#This Row],[Estimated Value]]=0),"",(V3__67[[#This Row],[Sale Price]]-V3__67[[#This Row],[Estimated Value]])/V3__67[[#This Row],[Estimated Value]])</f>
        <v>-0.32061203993619664</v>
      </c>
      <c r="P2069" t="str">
        <f t="shared" si="32"/>
        <v>Below Estimate</v>
      </c>
    </row>
    <row r="2070" spans="1:16" x14ac:dyDescent="0.3">
      <c r="A2070" s="1">
        <v>41971</v>
      </c>
      <c r="B2070">
        <v>2014</v>
      </c>
      <c r="C2070" t="s">
        <v>29</v>
      </c>
      <c r="D2070">
        <v>266210</v>
      </c>
      <c r="E2070">
        <v>420000</v>
      </c>
      <c r="F2070" t="s">
        <v>13</v>
      </c>
      <c r="G2070" t="s">
        <v>14</v>
      </c>
      <c r="H2070">
        <v>3</v>
      </c>
      <c r="I2070">
        <v>3</v>
      </c>
      <c r="J2070">
        <v>1022</v>
      </c>
      <c r="K2070">
        <v>1.350819</v>
      </c>
      <c r="L2070" t="s">
        <v>16</v>
      </c>
      <c r="M2070">
        <f>V3__67[[#This Row],[Sale Price]]/V3__67[[#This Row],[carpet_area]]</f>
        <v>410.95890410958901</v>
      </c>
      <c r="N2070">
        <f>IF(OR(V3__67[[#This Row],[Estimated Value]]="",V3__67[[#This Row],[Estimated Value]]=0),"",V3__67[[#This Row],[Sale Price]]-V3__67[[#This Row],[Estimated Value]])</f>
        <v>153790</v>
      </c>
      <c r="O2070">
        <f>IF(OR(V3__67[[#This Row],[Estimated Value]]="",V3__67[[#This Row],[Estimated Value]]=0),"",(V3__67[[#This Row],[Sale Price]]-V3__67[[#This Row],[Estimated Value]])/V3__67[[#This Row],[Estimated Value]])</f>
        <v>0.57770181435708656</v>
      </c>
      <c r="P2070" t="str">
        <f t="shared" si="32"/>
        <v>Above Estimate</v>
      </c>
    </row>
    <row r="2071" spans="1:16" x14ac:dyDescent="0.3">
      <c r="A2071" s="1">
        <v>41972</v>
      </c>
      <c r="B2071">
        <v>2014</v>
      </c>
      <c r="C2071" t="s">
        <v>29</v>
      </c>
      <c r="D2071">
        <v>680260</v>
      </c>
      <c r="E2071">
        <v>982000</v>
      </c>
      <c r="F2071" t="s">
        <v>13</v>
      </c>
      <c r="G2071" t="s">
        <v>14</v>
      </c>
      <c r="H2071">
        <v>3</v>
      </c>
      <c r="I2071">
        <v>3</v>
      </c>
      <c r="J2071">
        <v>1068</v>
      </c>
      <c r="K2071">
        <v>1.350819</v>
      </c>
      <c r="L2071" t="s">
        <v>15</v>
      </c>
      <c r="M2071">
        <f>V3__67[[#This Row],[Sale Price]]/V3__67[[#This Row],[carpet_area]]</f>
        <v>919.47565543071164</v>
      </c>
      <c r="N2071">
        <f>IF(OR(V3__67[[#This Row],[Estimated Value]]="",V3__67[[#This Row],[Estimated Value]]=0),"",V3__67[[#This Row],[Sale Price]]-V3__67[[#This Row],[Estimated Value]])</f>
        <v>301740</v>
      </c>
      <c r="O2071">
        <f>IF(OR(V3__67[[#This Row],[Estimated Value]]="",V3__67[[#This Row],[Estimated Value]]=0),"",(V3__67[[#This Row],[Sale Price]]-V3__67[[#This Row],[Estimated Value]])/V3__67[[#This Row],[Estimated Value]])</f>
        <v>0.44356569546937935</v>
      </c>
      <c r="P2071" t="str">
        <f t="shared" si="32"/>
        <v>Above Estimate</v>
      </c>
    </row>
    <row r="2072" spans="1:16" x14ac:dyDescent="0.3">
      <c r="A2072" s="1">
        <v>41972</v>
      </c>
      <c r="B2072">
        <v>2014</v>
      </c>
      <c r="C2072" t="s">
        <v>21</v>
      </c>
      <c r="D2072">
        <v>608720</v>
      </c>
      <c r="E2072">
        <v>795700</v>
      </c>
      <c r="F2072" t="s">
        <v>19</v>
      </c>
      <c r="G2072" t="s">
        <v>20</v>
      </c>
      <c r="H2072">
        <v>4</v>
      </c>
      <c r="I2072">
        <v>4</v>
      </c>
      <c r="J2072">
        <v>1243</v>
      </c>
      <c r="K2072">
        <v>1.350819</v>
      </c>
      <c r="L2072" t="s">
        <v>25</v>
      </c>
      <c r="M2072">
        <f>V3__67[[#This Row],[Sale Price]]/V3__67[[#This Row],[carpet_area]]</f>
        <v>640.14481094127109</v>
      </c>
      <c r="N2072">
        <f>IF(OR(V3__67[[#This Row],[Estimated Value]]="",V3__67[[#This Row],[Estimated Value]]=0),"",V3__67[[#This Row],[Sale Price]]-V3__67[[#This Row],[Estimated Value]])</f>
        <v>186980</v>
      </c>
      <c r="O2072">
        <f>IF(OR(V3__67[[#This Row],[Estimated Value]]="",V3__67[[#This Row],[Estimated Value]]=0),"",(V3__67[[#This Row],[Sale Price]]-V3__67[[#This Row],[Estimated Value]])/V3__67[[#This Row],[Estimated Value]])</f>
        <v>0.30716914180575633</v>
      </c>
      <c r="P2072" t="str">
        <f t="shared" si="32"/>
        <v>Above Estimate</v>
      </c>
    </row>
    <row r="2073" spans="1:16" x14ac:dyDescent="0.3">
      <c r="A2073" s="1">
        <v>41973</v>
      </c>
      <c r="B2073">
        <v>2014</v>
      </c>
      <c r="C2073" t="s">
        <v>26</v>
      </c>
      <c r="D2073">
        <v>264530</v>
      </c>
      <c r="E2073">
        <v>185000</v>
      </c>
      <c r="F2073" t="s">
        <v>13</v>
      </c>
      <c r="G2073" t="s">
        <v>14</v>
      </c>
      <c r="H2073">
        <v>3</v>
      </c>
      <c r="I2073">
        <v>1</v>
      </c>
      <c r="J2073">
        <v>1045</v>
      </c>
      <c r="K2073">
        <v>1.350819</v>
      </c>
      <c r="L2073" t="s">
        <v>15</v>
      </c>
      <c r="M2073">
        <f>V3__67[[#This Row],[Sale Price]]/V3__67[[#This Row],[carpet_area]]</f>
        <v>177.03349282296651</v>
      </c>
      <c r="N2073">
        <f>IF(OR(V3__67[[#This Row],[Estimated Value]]="",V3__67[[#This Row],[Estimated Value]]=0),"",V3__67[[#This Row],[Sale Price]]-V3__67[[#This Row],[Estimated Value]])</f>
        <v>-79530</v>
      </c>
      <c r="O2073">
        <f>IF(OR(V3__67[[#This Row],[Estimated Value]]="",V3__67[[#This Row],[Estimated Value]]=0),"",(V3__67[[#This Row],[Sale Price]]-V3__67[[#This Row],[Estimated Value]])/V3__67[[#This Row],[Estimated Value]])</f>
        <v>-0.30064642951650095</v>
      </c>
      <c r="P2073" t="str">
        <f t="shared" si="32"/>
        <v>Below Estimate</v>
      </c>
    </row>
    <row r="2074" spans="1:16" x14ac:dyDescent="0.3">
      <c r="A2074" s="1">
        <v>41973</v>
      </c>
      <c r="B2074">
        <v>2014</v>
      </c>
      <c r="C2074" t="s">
        <v>18</v>
      </c>
      <c r="D2074">
        <v>333060</v>
      </c>
      <c r="E2074">
        <v>370000</v>
      </c>
      <c r="F2074" t="s">
        <v>13</v>
      </c>
      <c r="G2074" t="s">
        <v>14</v>
      </c>
      <c r="H2074">
        <v>3</v>
      </c>
      <c r="I2074">
        <v>3</v>
      </c>
      <c r="J2074">
        <v>1049</v>
      </c>
      <c r="K2074">
        <v>1.350819</v>
      </c>
      <c r="L2074" t="s">
        <v>15</v>
      </c>
      <c r="M2074">
        <f>V3__67[[#This Row],[Sale Price]]/V3__67[[#This Row],[carpet_area]]</f>
        <v>352.71687321258344</v>
      </c>
      <c r="N2074">
        <f>IF(OR(V3__67[[#This Row],[Estimated Value]]="",V3__67[[#This Row],[Estimated Value]]=0),"",V3__67[[#This Row],[Sale Price]]-V3__67[[#This Row],[Estimated Value]])</f>
        <v>36940</v>
      </c>
      <c r="O2074">
        <f>IF(OR(V3__67[[#This Row],[Estimated Value]]="",V3__67[[#This Row],[Estimated Value]]=0),"",(V3__67[[#This Row],[Sale Price]]-V3__67[[#This Row],[Estimated Value]])/V3__67[[#This Row],[Estimated Value]])</f>
        <v>0.11091094697652075</v>
      </c>
      <c r="P2074" t="str">
        <f t="shared" si="32"/>
        <v>Above Estimate</v>
      </c>
    </row>
    <row r="2075" spans="1:16" x14ac:dyDescent="0.3">
      <c r="A2075" s="1">
        <v>41976</v>
      </c>
      <c r="B2075">
        <v>2014</v>
      </c>
      <c r="C2075" t="s">
        <v>18</v>
      </c>
      <c r="D2075">
        <v>453180</v>
      </c>
      <c r="E2075">
        <v>625000</v>
      </c>
      <c r="F2075" t="s">
        <v>13</v>
      </c>
      <c r="G2075" t="s">
        <v>14</v>
      </c>
      <c r="H2075">
        <v>3</v>
      </c>
      <c r="I2075">
        <v>2</v>
      </c>
      <c r="J2075">
        <v>1030</v>
      </c>
      <c r="K2075">
        <v>1.350819</v>
      </c>
      <c r="L2075" t="s">
        <v>15</v>
      </c>
      <c r="M2075">
        <f>V3__67[[#This Row],[Sale Price]]/V3__67[[#This Row],[carpet_area]]</f>
        <v>606.79611650485435</v>
      </c>
      <c r="N2075">
        <f>IF(OR(V3__67[[#This Row],[Estimated Value]]="",V3__67[[#This Row],[Estimated Value]]=0),"",V3__67[[#This Row],[Sale Price]]-V3__67[[#This Row],[Estimated Value]])</f>
        <v>171820</v>
      </c>
      <c r="O2075">
        <f>IF(OR(V3__67[[#This Row],[Estimated Value]]="",V3__67[[#This Row],[Estimated Value]]=0),"",(V3__67[[#This Row],[Sale Price]]-V3__67[[#This Row],[Estimated Value]])/V3__67[[#This Row],[Estimated Value]])</f>
        <v>0.37914294540800564</v>
      </c>
      <c r="P2075" t="str">
        <f t="shared" si="32"/>
        <v>Above Estimate</v>
      </c>
    </row>
    <row r="2076" spans="1:16" x14ac:dyDescent="0.3">
      <c r="A2076" s="1">
        <v>41976</v>
      </c>
      <c r="B2076">
        <v>2014</v>
      </c>
      <c r="C2076" t="s">
        <v>17</v>
      </c>
      <c r="D2076">
        <v>112470</v>
      </c>
      <c r="E2076">
        <v>97000</v>
      </c>
      <c r="F2076" t="s">
        <v>13</v>
      </c>
      <c r="G2076" t="s">
        <v>14</v>
      </c>
      <c r="H2076">
        <v>3</v>
      </c>
      <c r="I2076">
        <v>1</v>
      </c>
      <c r="J2076">
        <v>990</v>
      </c>
      <c r="K2076">
        <v>1.350819</v>
      </c>
      <c r="L2076" t="s">
        <v>25</v>
      </c>
      <c r="M2076">
        <f>V3__67[[#This Row],[Sale Price]]/V3__67[[#This Row],[carpet_area]]</f>
        <v>97.979797979797979</v>
      </c>
      <c r="N2076">
        <f>IF(OR(V3__67[[#This Row],[Estimated Value]]="",V3__67[[#This Row],[Estimated Value]]=0),"",V3__67[[#This Row],[Sale Price]]-V3__67[[#This Row],[Estimated Value]])</f>
        <v>-15470</v>
      </c>
      <c r="O2076">
        <f>IF(OR(V3__67[[#This Row],[Estimated Value]]="",V3__67[[#This Row],[Estimated Value]]=0),"",(V3__67[[#This Row],[Sale Price]]-V3__67[[#This Row],[Estimated Value]])/V3__67[[#This Row],[Estimated Value]])</f>
        <v>-0.13754779052191696</v>
      </c>
      <c r="P2076" t="str">
        <f t="shared" si="32"/>
        <v>Below Estimate</v>
      </c>
    </row>
    <row r="2077" spans="1:16" x14ac:dyDescent="0.3">
      <c r="A2077" s="1">
        <v>41976</v>
      </c>
      <c r="B2077">
        <v>2014</v>
      </c>
      <c r="C2077" t="s">
        <v>29</v>
      </c>
      <c r="D2077">
        <v>543410</v>
      </c>
      <c r="E2077">
        <v>390000</v>
      </c>
      <c r="F2077" t="s">
        <v>13</v>
      </c>
      <c r="G2077" t="s">
        <v>14</v>
      </c>
      <c r="H2077">
        <v>3</v>
      </c>
      <c r="I2077">
        <v>3</v>
      </c>
      <c r="J2077">
        <v>1099</v>
      </c>
      <c r="K2077">
        <v>1.350819</v>
      </c>
      <c r="L2077" t="s">
        <v>25</v>
      </c>
      <c r="M2077">
        <f>V3__67[[#This Row],[Sale Price]]/V3__67[[#This Row],[carpet_area]]</f>
        <v>354.86806187443131</v>
      </c>
      <c r="N2077">
        <f>IF(OR(V3__67[[#This Row],[Estimated Value]]="",V3__67[[#This Row],[Estimated Value]]=0),"",V3__67[[#This Row],[Sale Price]]-V3__67[[#This Row],[Estimated Value]])</f>
        <v>-153410</v>
      </c>
      <c r="O2077">
        <f>IF(OR(V3__67[[#This Row],[Estimated Value]]="",V3__67[[#This Row],[Estimated Value]]=0),"",(V3__67[[#This Row],[Sale Price]]-V3__67[[#This Row],[Estimated Value]])/V3__67[[#This Row],[Estimated Value]])</f>
        <v>-0.28230985811817966</v>
      </c>
      <c r="P2077" t="str">
        <f t="shared" si="32"/>
        <v>Below Estimate</v>
      </c>
    </row>
    <row r="2078" spans="1:16" x14ac:dyDescent="0.3">
      <c r="A2078" s="1">
        <v>41977</v>
      </c>
      <c r="B2078">
        <v>2014</v>
      </c>
      <c r="C2078" t="s">
        <v>29</v>
      </c>
      <c r="D2078">
        <v>245700</v>
      </c>
      <c r="E2078">
        <v>410000</v>
      </c>
      <c r="F2078" t="s">
        <v>13</v>
      </c>
      <c r="G2078" t="s">
        <v>14</v>
      </c>
      <c r="H2078">
        <v>3</v>
      </c>
      <c r="I2078">
        <v>2</v>
      </c>
      <c r="J2078">
        <v>1058</v>
      </c>
      <c r="K2078">
        <v>1.350819</v>
      </c>
      <c r="L2078" t="s">
        <v>16</v>
      </c>
      <c r="M2078">
        <f>V3__67[[#This Row],[Sale Price]]/V3__67[[#This Row],[carpet_area]]</f>
        <v>387.52362948960302</v>
      </c>
      <c r="N2078">
        <f>IF(OR(V3__67[[#This Row],[Estimated Value]]="",V3__67[[#This Row],[Estimated Value]]=0),"",V3__67[[#This Row],[Sale Price]]-V3__67[[#This Row],[Estimated Value]])</f>
        <v>164300</v>
      </c>
      <c r="O2078">
        <f>IF(OR(V3__67[[#This Row],[Estimated Value]]="",V3__67[[#This Row],[Estimated Value]]=0),"",(V3__67[[#This Row],[Sale Price]]-V3__67[[#This Row],[Estimated Value]])/V3__67[[#This Row],[Estimated Value]])</f>
        <v>0.66870166870166869</v>
      </c>
      <c r="P2078" t="str">
        <f t="shared" si="32"/>
        <v>Above Estimate</v>
      </c>
    </row>
    <row r="2079" spans="1:16" x14ac:dyDescent="0.3">
      <c r="A2079" s="1">
        <v>41977</v>
      </c>
      <c r="B2079">
        <v>2014</v>
      </c>
      <c r="C2079" t="s">
        <v>17</v>
      </c>
      <c r="D2079">
        <v>217040</v>
      </c>
      <c r="E2079">
        <v>157500</v>
      </c>
      <c r="F2079" t="s">
        <v>27</v>
      </c>
      <c r="G2079" t="s">
        <v>28</v>
      </c>
      <c r="H2079">
        <v>8</v>
      </c>
      <c r="I2079">
        <v>7</v>
      </c>
      <c r="J2079">
        <v>2542</v>
      </c>
      <c r="K2079">
        <v>1.350819</v>
      </c>
      <c r="L2079" t="s">
        <v>25</v>
      </c>
      <c r="M2079">
        <f>V3__67[[#This Row],[Sale Price]]/V3__67[[#This Row],[carpet_area]]</f>
        <v>61.959087332808814</v>
      </c>
      <c r="N2079">
        <f>IF(OR(V3__67[[#This Row],[Estimated Value]]="",V3__67[[#This Row],[Estimated Value]]=0),"",V3__67[[#This Row],[Sale Price]]-V3__67[[#This Row],[Estimated Value]])</f>
        <v>-59540</v>
      </c>
      <c r="O2079">
        <f>IF(OR(V3__67[[#This Row],[Estimated Value]]="",V3__67[[#This Row],[Estimated Value]]=0),"",(V3__67[[#This Row],[Sale Price]]-V3__67[[#This Row],[Estimated Value]])/V3__67[[#This Row],[Estimated Value]])</f>
        <v>-0.27432731293770735</v>
      </c>
      <c r="P2079" t="str">
        <f t="shared" si="32"/>
        <v>Below Estimate</v>
      </c>
    </row>
    <row r="2080" spans="1:16" x14ac:dyDescent="0.3">
      <c r="A2080" s="1">
        <v>41979</v>
      </c>
      <c r="B2080">
        <v>2014</v>
      </c>
      <c r="C2080" t="s">
        <v>17</v>
      </c>
      <c r="D2080">
        <v>155450</v>
      </c>
      <c r="E2080">
        <v>180000</v>
      </c>
      <c r="F2080" t="s">
        <v>23</v>
      </c>
      <c r="G2080" t="s">
        <v>24</v>
      </c>
      <c r="H2080">
        <v>6</v>
      </c>
      <c r="I2080">
        <v>4</v>
      </c>
      <c r="J2080">
        <v>2180</v>
      </c>
      <c r="K2080">
        <v>1.350819</v>
      </c>
      <c r="L2080" t="s">
        <v>16</v>
      </c>
      <c r="M2080">
        <f>V3__67[[#This Row],[Sale Price]]/V3__67[[#This Row],[carpet_area]]</f>
        <v>82.568807339449535</v>
      </c>
      <c r="N2080">
        <f>IF(OR(V3__67[[#This Row],[Estimated Value]]="",V3__67[[#This Row],[Estimated Value]]=0),"",V3__67[[#This Row],[Sale Price]]-V3__67[[#This Row],[Estimated Value]])</f>
        <v>24550</v>
      </c>
      <c r="O2080">
        <f>IF(OR(V3__67[[#This Row],[Estimated Value]]="",V3__67[[#This Row],[Estimated Value]]=0),"",(V3__67[[#This Row],[Sale Price]]-V3__67[[#This Row],[Estimated Value]])/V3__67[[#This Row],[Estimated Value]])</f>
        <v>0.15792859440334514</v>
      </c>
      <c r="P2080" t="str">
        <f t="shared" si="32"/>
        <v>Above Estimate</v>
      </c>
    </row>
    <row r="2081" spans="1:16" x14ac:dyDescent="0.3">
      <c r="A2081" s="1">
        <v>41980</v>
      </c>
      <c r="B2081">
        <v>2014</v>
      </c>
      <c r="C2081" t="s">
        <v>21</v>
      </c>
      <c r="D2081">
        <v>3384430</v>
      </c>
      <c r="E2081">
        <v>5650000</v>
      </c>
      <c r="F2081" t="s">
        <v>13</v>
      </c>
      <c r="G2081" t="s">
        <v>14</v>
      </c>
      <c r="H2081">
        <v>3</v>
      </c>
      <c r="I2081">
        <v>2</v>
      </c>
      <c r="J2081">
        <v>1046</v>
      </c>
      <c r="K2081">
        <v>1.350819</v>
      </c>
      <c r="L2081" t="s">
        <v>15</v>
      </c>
      <c r="M2081">
        <f>V3__67[[#This Row],[Sale Price]]/V3__67[[#This Row],[carpet_area]]</f>
        <v>5401.5296367112815</v>
      </c>
      <c r="N2081">
        <f>IF(OR(V3__67[[#This Row],[Estimated Value]]="",V3__67[[#This Row],[Estimated Value]]=0),"",V3__67[[#This Row],[Sale Price]]-V3__67[[#This Row],[Estimated Value]])</f>
        <v>2265570</v>
      </c>
      <c r="O2081">
        <f>IF(OR(V3__67[[#This Row],[Estimated Value]]="",V3__67[[#This Row],[Estimated Value]]=0),"",(V3__67[[#This Row],[Sale Price]]-V3__67[[#This Row],[Estimated Value]])/V3__67[[#This Row],[Estimated Value]])</f>
        <v>0.66940961993600101</v>
      </c>
      <c r="P2081" t="str">
        <f t="shared" si="32"/>
        <v>Above Estimate</v>
      </c>
    </row>
    <row r="2082" spans="1:16" x14ac:dyDescent="0.3">
      <c r="A2082" s="1">
        <v>41983</v>
      </c>
      <c r="B2082">
        <v>2014</v>
      </c>
      <c r="C2082" t="s">
        <v>21</v>
      </c>
      <c r="D2082">
        <v>804930</v>
      </c>
      <c r="E2082">
        <v>1435000</v>
      </c>
      <c r="F2082" t="s">
        <v>13</v>
      </c>
      <c r="G2082" t="s">
        <v>14</v>
      </c>
      <c r="H2082">
        <v>3</v>
      </c>
      <c r="I2082">
        <v>2</v>
      </c>
      <c r="J2082">
        <v>1097</v>
      </c>
      <c r="K2082">
        <v>1.350819</v>
      </c>
      <c r="L2082" t="s">
        <v>25</v>
      </c>
      <c r="M2082">
        <f>V3__67[[#This Row],[Sale Price]]/V3__67[[#This Row],[carpet_area]]</f>
        <v>1308.113035551504</v>
      </c>
      <c r="N2082">
        <f>IF(OR(V3__67[[#This Row],[Estimated Value]]="",V3__67[[#This Row],[Estimated Value]]=0),"",V3__67[[#This Row],[Sale Price]]-V3__67[[#This Row],[Estimated Value]])</f>
        <v>630070</v>
      </c>
      <c r="O2082">
        <f>IF(OR(V3__67[[#This Row],[Estimated Value]]="",V3__67[[#This Row],[Estimated Value]]=0),"",(V3__67[[#This Row],[Sale Price]]-V3__67[[#This Row],[Estimated Value]])/V3__67[[#This Row],[Estimated Value]])</f>
        <v>0.78276371858422467</v>
      </c>
      <c r="P2082" t="str">
        <f t="shared" si="32"/>
        <v>Above Estimate</v>
      </c>
    </row>
    <row r="2083" spans="1:16" x14ac:dyDescent="0.3">
      <c r="A2083" s="1">
        <v>41987</v>
      </c>
      <c r="B2083">
        <v>2014</v>
      </c>
      <c r="C2083" t="s">
        <v>21</v>
      </c>
      <c r="D2083">
        <v>313950</v>
      </c>
      <c r="E2083">
        <v>498750</v>
      </c>
      <c r="F2083" t="s">
        <v>19</v>
      </c>
      <c r="G2083" t="s">
        <v>20</v>
      </c>
      <c r="H2083">
        <v>4</v>
      </c>
      <c r="I2083">
        <v>4</v>
      </c>
      <c r="J2083">
        <v>1327</v>
      </c>
      <c r="K2083">
        <v>1.350819</v>
      </c>
      <c r="L2083" t="s">
        <v>25</v>
      </c>
      <c r="M2083">
        <f>V3__67[[#This Row],[Sale Price]]/V3__67[[#This Row],[carpet_area]]</f>
        <v>375.84777694046721</v>
      </c>
      <c r="N2083">
        <f>IF(OR(V3__67[[#This Row],[Estimated Value]]="",V3__67[[#This Row],[Estimated Value]]=0),"",V3__67[[#This Row],[Sale Price]]-V3__67[[#This Row],[Estimated Value]])</f>
        <v>184800</v>
      </c>
      <c r="O2083">
        <f>IF(OR(V3__67[[#This Row],[Estimated Value]]="",V3__67[[#This Row],[Estimated Value]]=0),"",(V3__67[[#This Row],[Sale Price]]-V3__67[[#This Row],[Estimated Value]])/V3__67[[#This Row],[Estimated Value]])</f>
        <v>0.58862876254180607</v>
      </c>
      <c r="P2083" t="str">
        <f t="shared" si="32"/>
        <v>Above Estimate</v>
      </c>
    </row>
    <row r="2084" spans="1:16" x14ac:dyDescent="0.3">
      <c r="A2084" s="1">
        <v>41990</v>
      </c>
      <c r="B2084">
        <v>2014</v>
      </c>
      <c r="C2084" t="s">
        <v>26</v>
      </c>
      <c r="D2084">
        <v>278180</v>
      </c>
      <c r="E2084">
        <v>347695</v>
      </c>
      <c r="F2084" t="s">
        <v>13</v>
      </c>
      <c r="G2084" t="s">
        <v>14</v>
      </c>
      <c r="H2084">
        <v>3</v>
      </c>
      <c r="I2084">
        <v>2</v>
      </c>
      <c r="J2084">
        <v>951</v>
      </c>
      <c r="K2084">
        <v>1.350819</v>
      </c>
      <c r="L2084" t="s">
        <v>15</v>
      </c>
      <c r="M2084">
        <f>V3__67[[#This Row],[Sale Price]]/V3__67[[#This Row],[carpet_area]]</f>
        <v>365.60988433228181</v>
      </c>
      <c r="N2084">
        <f>IF(OR(V3__67[[#This Row],[Estimated Value]]="",V3__67[[#This Row],[Estimated Value]]=0),"",V3__67[[#This Row],[Sale Price]]-V3__67[[#This Row],[Estimated Value]])</f>
        <v>69515</v>
      </c>
      <c r="O2084">
        <f>IF(OR(V3__67[[#This Row],[Estimated Value]]="",V3__67[[#This Row],[Estimated Value]]=0),"",(V3__67[[#This Row],[Sale Price]]-V3__67[[#This Row],[Estimated Value]])/V3__67[[#This Row],[Estimated Value]])</f>
        <v>0.24989215615788338</v>
      </c>
      <c r="P2084" t="str">
        <f t="shared" si="32"/>
        <v>Above Estimate</v>
      </c>
    </row>
    <row r="2085" spans="1:16" x14ac:dyDescent="0.3">
      <c r="A2085" s="1">
        <v>41991</v>
      </c>
      <c r="B2085">
        <v>2014</v>
      </c>
      <c r="C2085" t="s">
        <v>21</v>
      </c>
      <c r="D2085">
        <v>3067260</v>
      </c>
      <c r="E2085">
        <v>4925250</v>
      </c>
      <c r="F2085" t="s">
        <v>13</v>
      </c>
      <c r="G2085" t="s">
        <v>14</v>
      </c>
      <c r="H2085">
        <v>3</v>
      </c>
      <c r="I2085">
        <v>3</v>
      </c>
      <c r="J2085">
        <v>1073</v>
      </c>
      <c r="K2085">
        <v>1.350819</v>
      </c>
      <c r="L2085" t="s">
        <v>25</v>
      </c>
      <c r="M2085">
        <f>V3__67[[#This Row],[Sale Price]]/V3__67[[#This Row],[carpet_area]]</f>
        <v>4590.1677539608572</v>
      </c>
      <c r="N2085">
        <f>IF(OR(V3__67[[#This Row],[Estimated Value]]="",V3__67[[#This Row],[Estimated Value]]=0),"",V3__67[[#This Row],[Sale Price]]-V3__67[[#This Row],[Estimated Value]])</f>
        <v>1857990</v>
      </c>
      <c r="O2085">
        <f>IF(OR(V3__67[[#This Row],[Estimated Value]]="",V3__67[[#This Row],[Estimated Value]]=0),"",(V3__67[[#This Row],[Sale Price]]-V3__67[[#This Row],[Estimated Value]])/V3__67[[#This Row],[Estimated Value]])</f>
        <v>0.6057491050644549</v>
      </c>
      <c r="P2085" t="str">
        <f t="shared" si="32"/>
        <v>Above Estimate</v>
      </c>
    </row>
    <row r="2086" spans="1:16" x14ac:dyDescent="0.3">
      <c r="A2086" s="1">
        <v>41992</v>
      </c>
      <c r="B2086">
        <v>2014</v>
      </c>
      <c r="C2086" t="s">
        <v>18</v>
      </c>
      <c r="D2086">
        <v>428610</v>
      </c>
      <c r="E2086">
        <v>746250</v>
      </c>
      <c r="F2086" t="s">
        <v>13</v>
      </c>
      <c r="G2086" t="s">
        <v>14</v>
      </c>
      <c r="H2086">
        <v>3</v>
      </c>
      <c r="I2086">
        <v>2</v>
      </c>
      <c r="J2086">
        <v>1063</v>
      </c>
      <c r="K2086">
        <v>1.350819</v>
      </c>
      <c r="L2086" t="s">
        <v>15</v>
      </c>
      <c r="M2086">
        <f>V3__67[[#This Row],[Sale Price]]/V3__67[[#This Row],[carpet_area]]</f>
        <v>702.02257761053625</v>
      </c>
      <c r="N2086">
        <f>IF(OR(V3__67[[#This Row],[Estimated Value]]="",V3__67[[#This Row],[Estimated Value]]=0),"",V3__67[[#This Row],[Sale Price]]-V3__67[[#This Row],[Estimated Value]])</f>
        <v>317640</v>
      </c>
      <c r="O2086">
        <f>IF(OR(V3__67[[#This Row],[Estimated Value]]="",V3__67[[#This Row],[Estimated Value]]=0),"",(V3__67[[#This Row],[Sale Price]]-V3__67[[#This Row],[Estimated Value]])/V3__67[[#This Row],[Estimated Value]])</f>
        <v>0.74109330160285569</v>
      </c>
      <c r="P2086" t="str">
        <f t="shared" si="32"/>
        <v>Above Estimate</v>
      </c>
    </row>
    <row r="2087" spans="1:16" x14ac:dyDescent="0.3">
      <c r="A2087" s="1">
        <v>41993</v>
      </c>
      <c r="B2087">
        <v>2014</v>
      </c>
      <c r="C2087" t="s">
        <v>26</v>
      </c>
      <c r="D2087">
        <v>386190</v>
      </c>
      <c r="E2087">
        <v>435000</v>
      </c>
      <c r="F2087" t="s">
        <v>13</v>
      </c>
      <c r="G2087" t="s">
        <v>14</v>
      </c>
      <c r="H2087">
        <v>3</v>
      </c>
      <c r="I2087">
        <v>2</v>
      </c>
      <c r="J2087">
        <v>990</v>
      </c>
      <c r="K2087">
        <v>1.350819</v>
      </c>
      <c r="L2087" t="s">
        <v>15</v>
      </c>
      <c r="M2087">
        <f>V3__67[[#This Row],[Sale Price]]/V3__67[[#This Row],[carpet_area]]</f>
        <v>439.39393939393938</v>
      </c>
      <c r="N2087">
        <f>IF(OR(V3__67[[#This Row],[Estimated Value]]="",V3__67[[#This Row],[Estimated Value]]=0),"",V3__67[[#This Row],[Sale Price]]-V3__67[[#This Row],[Estimated Value]])</f>
        <v>48810</v>
      </c>
      <c r="O2087">
        <f>IF(OR(V3__67[[#This Row],[Estimated Value]]="",V3__67[[#This Row],[Estimated Value]]=0),"",(V3__67[[#This Row],[Sale Price]]-V3__67[[#This Row],[Estimated Value]])/V3__67[[#This Row],[Estimated Value]])</f>
        <v>0.12638856521401381</v>
      </c>
      <c r="P2087" t="str">
        <f t="shared" si="32"/>
        <v>Above Estimate</v>
      </c>
    </row>
    <row r="2088" spans="1:16" x14ac:dyDescent="0.3">
      <c r="A2088" s="1">
        <v>41999</v>
      </c>
      <c r="B2088">
        <v>2014</v>
      </c>
      <c r="C2088" t="s">
        <v>29</v>
      </c>
      <c r="D2088">
        <v>153930</v>
      </c>
      <c r="E2088">
        <v>215000</v>
      </c>
      <c r="F2088" t="s">
        <v>13</v>
      </c>
      <c r="G2088" t="s">
        <v>14</v>
      </c>
      <c r="H2088">
        <v>3</v>
      </c>
      <c r="I2088">
        <v>2</v>
      </c>
      <c r="J2088">
        <v>1092</v>
      </c>
      <c r="K2088">
        <v>1.350819</v>
      </c>
      <c r="L2088" t="s">
        <v>16</v>
      </c>
      <c r="M2088">
        <f>V3__67[[#This Row],[Sale Price]]/V3__67[[#This Row],[carpet_area]]</f>
        <v>196.88644688644689</v>
      </c>
      <c r="N2088">
        <f>IF(OR(V3__67[[#This Row],[Estimated Value]]="",V3__67[[#This Row],[Estimated Value]]=0),"",V3__67[[#This Row],[Sale Price]]-V3__67[[#This Row],[Estimated Value]])</f>
        <v>61070</v>
      </c>
      <c r="O2088">
        <f>IF(OR(V3__67[[#This Row],[Estimated Value]]="",V3__67[[#This Row],[Estimated Value]]=0),"",(V3__67[[#This Row],[Sale Price]]-V3__67[[#This Row],[Estimated Value]])/V3__67[[#This Row],[Estimated Value]])</f>
        <v>0.39673877736633534</v>
      </c>
      <c r="P2088" t="str">
        <f t="shared" si="32"/>
        <v>Above Estimate</v>
      </c>
    </row>
    <row r="2089" spans="1:16" x14ac:dyDescent="0.3">
      <c r="A2089" s="1">
        <v>41999</v>
      </c>
      <c r="B2089">
        <v>2014</v>
      </c>
      <c r="C2089" t="s">
        <v>17</v>
      </c>
      <c r="D2089">
        <v>87790</v>
      </c>
      <c r="E2089">
        <v>27500</v>
      </c>
      <c r="F2089" t="s">
        <v>13</v>
      </c>
      <c r="G2089" t="s">
        <v>14</v>
      </c>
      <c r="H2089">
        <v>3</v>
      </c>
      <c r="I2089">
        <v>1</v>
      </c>
      <c r="J2089">
        <v>979</v>
      </c>
      <c r="K2089">
        <v>1.350819</v>
      </c>
      <c r="L2089" t="s">
        <v>22</v>
      </c>
      <c r="M2089">
        <f>V3__67[[#This Row],[Sale Price]]/V3__67[[#This Row],[carpet_area]]</f>
        <v>28.089887640449437</v>
      </c>
      <c r="N2089">
        <f>IF(OR(V3__67[[#This Row],[Estimated Value]]="",V3__67[[#This Row],[Estimated Value]]=0),"",V3__67[[#This Row],[Sale Price]]-V3__67[[#This Row],[Estimated Value]])</f>
        <v>-60290</v>
      </c>
      <c r="O2089">
        <f>IF(OR(V3__67[[#This Row],[Estimated Value]]="",V3__67[[#This Row],[Estimated Value]]=0),"",(V3__67[[#This Row],[Sale Price]]-V3__67[[#This Row],[Estimated Value]])/V3__67[[#This Row],[Estimated Value]])</f>
        <v>-0.68675247750313251</v>
      </c>
      <c r="P2089" t="str">
        <f t="shared" si="32"/>
        <v>Below Estimate</v>
      </c>
    </row>
    <row r="2090" spans="1:16" x14ac:dyDescent="0.3">
      <c r="A2090" s="1">
        <v>41999</v>
      </c>
      <c r="B2090">
        <v>2014</v>
      </c>
      <c r="C2090" t="s">
        <v>18</v>
      </c>
      <c r="D2090">
        <v>237300</v>
      </c>
      <c r="E2090">
        <v>220000</v>
      </c>
      <c r="F2090" t="s">
        <v>13</v>
      </c>
      <c r="G2090" t="s">
        <v>14</v>
      </c>
      <c r="H2090">
        <v>3</v>
      </c>
      <c r="I2090">
        <v>2</v>
      </c>
      <c r="J2090">
        <v>1028</v>
      </c>
      <c r="K2090">
        <v>1.350819</v>
      </c>
      <c r="L2090" t="s">
        <v>16</v>
      </c>
      <c r="M2090">
        <f>V3__67[[#This Row],[Sale Price]]/V3__67[[#This Row],[carpet_area]]</f>
        <v>214.00778210116732</v>
      </c>
      <c r="N2090">
        <f>IF(OR(V3__67[[#This Row],[Estimated Value]]="",V3__67[[#This Row],[Estimated Value]]=0),"",V3__67[[#This Row],[Sale Price]]-V3__67[[#This Row],[Estimated Value]])</f>
        <v>-17300</v>
      </c>
      <c r="O2090">
        <f>IF(OR(V3__67[[#This Row],[Estimated Value]]="",V3__67[[#This Row],[Estimated Value]]=0),"",(V3__67[[#This Row],[Sale Price]]-V3__67[[#This Row],[Estimated Value]])/V3__67[[#This Row],[Estimated Value]])</f>
        <v>-7.2903497682258747E-2</v>
      </c>
      <c r="P2090" t="str">
        <f t="shared" si="32"/>
        <v>Below Estimate</v>
      </c>
    </row>
    <row r="2091" spans="1:16" x14ac:dyDescent="0.3">
      <c r="A2091" s="1">
        <v>42001</v>
      </c>
      <c r="B2091">
        <v>2014</v>
      </c>
      <c r="C2091" t="s">
        <v>21</v>
      </c>
      <c r="D2091">
        <v>2124220</v>
      </c>
      <c r="E2091">
        <v>825000</v>
      </c>
      <c r="F2091" t="s">
        <v>13</v>
      </c>
      <c r="G2091" t="s">
        <v>14</v>
      </c>
      <c r="H2091">
        <v>3</v>
      </c>
      <c r="I2091">
        <v>1</v>
      </c>
      <c r="J2091">
        <v>1089</v>
      </c>
      <c r="K2091">
        <v>1.350819</v>
      </c>
      <c r="L2091" t="s">
        <v>15</v>
      </c>
      <c r="M2091">
        <f>V3__67[[#This Row],[Sale Price]]/V3__67[[#This Row],[carpet_area]]</f>
        <v>757.57575757575762</v>
      </c>
      <c r="N2091">
        <f>IF(OR(V3__67[[#This Row],[Estimated Value]]="",V3__67[[#This Row],[Estimated Value]]=0),"",V3__67[[#This Row],[Sale Price]]-V3__67[[#This Row],[Estimated Value]])</f>
        <v>-1299220</v>
      </c>
      <c r="O2091">
        <f>IF(OR(V3__67[[#This Row],[Estimated Value]]="",V3__67[[#This Row],[Estimated Value]]=0),"",(V3__67[[#This Row],[Sale Price]]-V3__67[[#This Row],[Estimated Value]])/V3__67[[#This Row],[Estimated Value]])</f>
        <v>-0.61162214836504691</v>
      </c>
      <c r="P2091" t="str">
        <f t="shared" si="32"/>
        <v>Below Estimate</v>
      </c>
    </row>
    <row r="2092" spans="1:16" x14ac:dyDescent="0.3">
      <c r="A2092" s="1">
        <v>42004</v>
      </c>
      <c r="B2092">
        <v>2014</v>
      </c>
      <c r="C2092" t="s">
        <v>29</v>
      </c>
      <c r="D2092">
        <v>252140</v>
      </c>
      <c r="E2092">
        <v>274280</v>
      </c>
      <c r="F2092" t="s">
        <v>13</v>
      </c>
      <c r="G2092" t="s">
        <v>14</v>
      </c>
      <c r="H2092">
        <v>3</v>
      </c>
      <c r="I2092">
        <v>2</v>
      </c>
      <c r="J2092">
        <v>1001</v>
      </c>
      <c r="K2092">
        <v>1.350819</v>
      </c>
      <c r="L2092" t="s">
        <v>15</v>
      </c>
      <c r="M2092">
        <f>V3__67[[#This Row],[Sale Price]]/V3__67[[#This Row],[carpet_area]]</f>
        <v>274.00599400599401</v>
      </c>
      <c r="N2092">
        <f>IF(OR(V3__67[[#This Row],[Estimated Value]]="",V3__67[[#This Row],[Estimated Value]]=0),"",V3__67[[#This Row],[Sale Price]]-V3__67[[#This Row],[Estimated Value]])</f>
        <v>22140</v>
      </c>
      <c r="O2092">
        <f>IF(OR(V3__67[[#This Row],[Estimated Value]]="",V3__67[[#This Row],[Estimated Value]]=0),"",(V3__67[[#This Row],[Sale Price]]-V3__67[[#This Row],[Estimated Value]])/V3__67[[#This Row],[Estimated Value]])</f>
        <v>8.7808360434679142E-2</v>
      </c>
      <c r="P2092" t="str">
        <f t="shared" si="32"/>
        <v>Above Estimate</v>
      </c>
    </row>
    <row r="2093" spans="1:16" x14ac:dyDescent="0.3">
      <c r="A2093" s="1">
        <v>42004</v>
      </c>
      <c r="B2093">
        <v>2014</v>
      </c>
      <c r="C2093" t="s">
        <v>29</v>
      </c>
      <c r="D2093">
        <v>226380</v>
      </c>
      <c r="E2093">
        <v>350000</v>
      </c>
      <c r="F2093" t="s">
        <v>19</v>
      </c>
      <c r="G2093" t="s">
        <v>20</v>
      </c>
      <c r="H2093">
        <v>4</v>
      </c>
      <c r="I2093">
        <v>4</v>
      </c>
      <c r="J2093">
        <v>1339</v>
      </c>
      <c r="K2093">
        <v>1.350819</v>
      </c>
      <c r="L2093" t="s">
        <v>22</v>
      </c>
      <c r="M2093">
        <f>V3__67[[#This Row],[Sale Price]]/V3__67[[#This Row],[carpet_area]]</f>
        <v>261.38909634055267</v>
      </c>
      <c r="N2093">
        <f>IF(OR(V3__67[[#This Row],[Estimated Value]]="",V3__67[[#This Row],[Estimated Value]]=0),"",V3__67[[#This Row],[Sale Price]]-V3__67[[#This Row],[Estimated Value]])</f>
        <v>123620</v>
      </c>
      <c r="O2093">
        <f>IF(OR(V3__67[[#This Row],[Estimated Value]]="",V3__67[[#This Row],[Estimated Value]]=0),"",(V3__67[[#This Row],[Sale Price]]-V3__67[[#This Row],[Estimated Value]])/V3__67[[#This Row],[Estimated Value]])</f>
        <v>0.54607297464440319</v>
      </c>
      <c r="P2093" t="str">
        <f t="shared" si="32"/>
        <v>Above Estimate</v>
      </c>
    </row>
    <row r="2094" spans="1:16" x14ac:dyDescent="0.3">
      <c r="A2094" s="1">
        <v>42004</v>
      </c>
      <c r="B2094">
        <v>2014</v>
      </c>
      <c r="C2094" t="s">
        <v>17</v>
      </c>
      <c r="D2094">
        <v>112390</v>
      </c>
      <c r="E2094">
        <v>28299</v>
      </c>
      <c r="F2094" t="s">
        <v>19</v>
      </c>
      <c r="G2094" t="s">
        <v>20</v>
      </c>
      <c r="H2094">
        <v>4</v>
      </c>
      <c r="I2094">
        <v>2</v>
      </c>
      <c r="J2094">
        <v>1249</v>
      </c>
      <c r="K2094">
        <v>1.350819</v>
      </c>
      <c r="L2094" t="s">
        <v>16</v>
      </c>
      <c r="M2094">
        <f>V3__67[[#This Row],[Sale Price]]/V3__67[[#This Row],[carpet_area]]</f>
        <v>22.657325860688552</v>
      </c>
      <c r="N2094">
        <f>IF(OR(V3__67[[#This Row],[Estimated Value]]="",V3__67[[#This Row],[Estimated Value]]=0),"",V3__67[[#This Row],[Sale Price]]-V3__67[[#This Row],[Estimated Value]])</f>
        <v>-84091</v>
      </c>
      <c r="O2094">
        <f>IF(OR(V3__67[[#This Row],[Estimated Value]]="",V3__67[[#This Row],[Estimated Value]]=0),"",(V3__67[[#This Row],[Sale Price]]-V3__67[[#This Row],[Estimated Value]])/V3__67[[#This Row],[Estimated Value]])</f>
        <v>-0.74820713586618026</v>
      </c>
      <c r="P2094" t="str">
        <f t="shared" si="32"/>
        <v>Below Estimate</v>
      </c>
    </row>
    <row r="2095" spans="1:16" x14ac:dyDescent="0.3">
      <c r="A2095" s="1">
        <v>42004</v>
      </c>
      <c r="B2095">
        <v>2014</v>
      </c>
      <c r="C2095" t="s">
        <v>21</v>
      </c>
      <c r="D2095">
        <v>3033730</v>
      </c>
      <c r="E2095">
        <v>6900000</v>
      </c>
      <c r="F2095" t="s">
        <v>13</v>
      </c>
      <c r="G2095" t="s">
        <v>14</v>
      </c>
      <c r="H2095">
        <v>3</v>
      </c>
      <c r="I2095">
        <v>2</v>
      </c>
      <c r="J2095">
        <v>1098</v>
      </c>
      <c r="K2095">
        <v>1.350819</v>
      </c>
      <c r="L2095" t="s">
        <v>16</v>
      </c>
      <c r="M2095">
        <f>V3__67[[#This Row],[Sale Price]]/V3__67[[#This Row],[carpet_area]]</f>
        <v>6284.1530054644809</v>
      </c>
      <c r="N2095">
        <f>IF(OR(V3__67[[#This Row],[Estimated Value]]="",V3__67[[#This Row],[Estimated Value]]=0),"",V3__67[[#This Row],[Sale Price]]-V3__67[[#This Row],[Estimated Value]])</f>
        <v>3866270</v>
      </c>
      <c r="O2095">
        <f>IF(OR(V3__67[[#This Row],[Estimated Value]]="",V3__67[[#This Row],[Estimated Value]]=0),"",(V3__67[[#This Row],[Sale Price]]-V3__67[[#This Row],[Estimated Value]])/V3__67[[#This Row],[Estimated Value]])</f>
        <v>1.2744278495449497</v>
      </c>
      <c r="P2095" t="str">
        <f t="shared" si="32"/>
        <v>Above Estimate</v>
      </c>
    </row>
    <row r="2096" spans="1:16" x14ac:dyDescent="0.3">
      <c r="A2096" s="1">
        <v>42006</v>
      </c>
      <c r="B2096">
        <v>2015</v>
      </c>
      <c r="C2096" t="s">
        <v>17</v>
      </c>
      <c r="D2096">
        <v>150340</v>
      </c>
      <c r="E2096">
        <v>30000</v>
      </c>
      <c r="F2096" t="s">
        <v>19</v>
      </c>
      <c r="G2096" t="s">
        <v>20</v>
      </c>
      <c r="H2096">
        <v>4</v>
      </c>
      <c r="I2096">
        <v>4</v>
      </c>
      <c r="J2096">
        <v>1419</v>
      </c>
      <c r="K2096">
        <v>1.340225</v>
      </c>
      <c r="L2096" t="s">
        <v>25</v>
      </c>
      <c r="M2096">
        <f>V3__67[[#This Row],[Sale Price]]/V3__67[[#This Row],[carpet_area]]</f>
        <v>21.141649048625794</v>
      </c>
      <c r="N2096">
        <f>IF(OR(V3__67[[#This Row],[Estimated Value]]="",V3__67[[#This Row],[Estimated Value]]=0),"",V3__67[[#This Row],[Sale Price]]-V3__67[[#This Row],[Estimated Value]])</f>
        <v>-120340</v>
      </c>
      <c r="O2096">
        <f>IF(OR(V3__67[[#This Row],[Estimated Value]]="",V3__67[[#This Row],[Estimated Value]]=0),"",(V3__67[[#This Row],[Sale Price]]-V3__67[[#This Row],[Estimated Value]])/V3__67[[#This Row],[Estimated Value]])</f>
        <v>-0.80045230810163626</v>
      </c>
      <c r="P2096" t="str">
        <f t="shared" si="32"/>
        <v>Below Estimate</v>
      </c>
    </row>
    <row r="2097" spans="1:16" x14ac:dyDescent="0.3">
      <c r="A2097" s="1">
        <v>42006</v>
      </c>
      <c r="B2097">
        <v>2015</v>
      </c>
      <c r="C2097" t="s">
        <v>17</v>
      </c>
      <c r="D2097">
        <v>115990</v>
      </c>
      <c r="E2097">
        <v>58000</v>
      </c>
      <c r="F2097" t="s">
        <v>13</v>
      </c>
      <c r="G2097" t="s">
        <v>14</v>
      </c>
      <c r="H2097">
        <v>3</v>
      </c>
      <c r="I2097">
        <v>1</v>
      </c>
      <c r="J2097">
        <v>1048</v>
      </c>
      <c r="K2097">
        <v>1.340225</v>
      </c>
      <c r="L2097" t="s">
        <v>22</v>
      </c>
      <c r="M2097">
        <f>V3__67[[#This Row],[Sale Price]]/V3__67[[#This Row],[carpet_area]]</f>
        <v>55.343511450381676</v>
      </c>
      <c r="N2097">
        <f>IF(OR(V3__67[[#This Row],[Estimated Value]]="",V3__67[[#This Row],[Estimated Value]]=0),"",V3__67[[#This Row],[Sale Price]]-V3__67[[#This Row],[Estimated Value]])</f>
        <v>-57990</v>
      </c>
      <c r="O2097">
        <f>IF(OR(V3__67[[#This Row],[Estimated Value]]="",V3__67[[#This Row],[Estimated Value]]=0),"",(V3__67[[#This Row],[Sale Price]]-V3__67[[#This Row],[Estimated Value]])/V3__67[[#This Row],[Estimated Value]])</f>
        <v>-0.49995689283558925</v>
      </c>
      <c r="P2097" t="str">
        <f t="shared" si="32"/>
        <v>Below Estimate</v>
      </c>
    </row>
    <row r="2098" spans="1:16" x14ac:dyDescent="0.3">
      <c r="A2098" s="1">
        <v>42011</v>
      </c>
      <c r="B2098">
        <v>2015</v>
      </c>
      <c r="C2098" t="s">
        <v>29</v>
      </c>
      <c r="D2098">
        <v>160230</v>
      </c>
      <c r="E2098">
        <v>230000</v>
      </c>
      <c r="F2098" t="s">
        <v>13</v>
      </c>
      <c r="G2098" t="s">
        <v>14</v>
      </c>
      <c r="H2098">
        <v>3</v>
      </c>
      <c r="I2098">
        <v>2</v>
      </c>
      <c r="J2098">
        <v>932</v>
      </c>
      <c r="K2098">
        <v>1.340225</v>
      </c>
      <c r="L2098" t="s">
        <v>22</v>
      </c>
      <c r="M2098">
        <f>V3__67[[#This Row],[Sale Price]]/V3__67[[#This Row],[carpet_area]]</f>
        <v>246.78111587982832</v>
      </c>
      <c r="N2098">
        <f>IF(OR(V3__67[[#This Row],[Estimated Value]]="",V3__67[[#This Row],[Estimated Value]]=0),"",V3__67[[#This Row],[Sale Price]]-V3__67[[#This Row],[Estimated Value]])</f>
        <v>69770</v>
      </c>
      <c r="O2098">
        <f>IF(OR(V3__67[[#This Row],[Estimated Value]]="",V3__67[[#This Row],[Estimated Value]]=0),"",(V3__67[[#This Row],[Sale Price]]-V3__67[[#This Row],[Estimated Value]])/V3__67[[#This Row],[Estimated Value]])</f>
        <v>0.43543655994507896</v>
      </c>
      <c r="P2098" t="str">
        <f t="shared" si="32"/>
        <v>Above Estimate</v>
      </c>
    </row>
    <row r="2099" spans="1:16" x14ac:dyDescent="0.3">
      <c r="A2099" s="1">
        <v>42012</v>
      </c>
      <c r="B2099">
        <v>2015</v>
      </c>
      <c r="C2099" t="s">
        <v>17</v>
      </c>
      <c r="D2099">
        <v>227260</v>
      </c>
      <c r="E2099">
        <v>175000</v>
      </c>
      <c r="F2099" t="s">
        <v>13</v>
      </c>
      <c r="G2099" t="s">
        <v>14</v>
      </c>
      <c r="H2099">
        <v>3</v>
      </c>
      <c r="I2099">
        <v>3</v>
      </c>
      <c r="J2099">
        <v>922</v>
      </c>
      <c r="K2099">
        <v>1.340225</v>
      </c>
      <c r="L2099" t="s">
        <v>25</v>
      </c>
      <c r="M2099">
        <f>V3__67[[#This Row],[Sale Price]]/V3__67[[#This Row],[carpet_area]]</f>
        <v>189.80477223427332</v>
      </c>
      <c r="N2099">
        <f>IF(OR(V3__67[[#This Row],[Estimated Value]]="",V3__67[[#This Row],[Estimated Value]]=0),"",V3__67[[#This Row],[Sale Price]]-V3__67[[#This Row],[Estimated Value]])</f>
        <v>-52260</v>
      </c>
      <c r="O2099">
        <f>IF(OR(V3__67[[#This Row],[Estimated Value]]="",V3__67[[#This Row],[Estimated Value]]=0),"",(V3__67[[#This Row],[Sale Price]]-V3__67[[#This Row],[Estimated Value]])/V3__67[[#This Row],[Estimated Value]])</f>
        <v>-0.22995687758514477</v>
      </c>
      <c r="P2099" t="str">
        <f t="shared" si="32"/>
        <v>Below Estimate</v>
      </c>
    </row>
    <row r="2100" spans="1:16" x14ac:dyDescent="0.3">
      <c r="A2100" s="1">
        <v>42012</v>
      </c>
      <c r="B2100">
        <v>2015</v>
      </c>
      <c r="C2100" t="s">
        <v>21</v>
      </c>
      <c r="D2100">
        <v>903070</v>
      </c>
      <c r="E2100">
        <v>1470000</v>
      </c>
      <c r="F2100" t="s">
        <v>13</v>
      </c>
      <c r="G2100" t="s">
        <v>14</v>
      </c>
      <c r="H2100">
        <v>3</v>
      </c>
      <c r="I2100">
        <v>3</v>
      </c>
      <c r="J2100">
        <v>1008</v>
      </c>
      <c r="K2100">
        <v>1.340225</v>
      </c>
      <c r="L2100" t="s">
        <v>22</v>
      </c>
      <c r="M2100">
        <f>V3__67[[#This Row],[Sale Price]]/V3__67[[#This Row],[carpet_area]]</f>
        <v>1458.3333333333333</v>
      </c>
      <c r="N2100">
        <f>IF(OR(V3__67[[#This Row],[Estimated Value]]="",V3__67[[#This Row],[Estimated Value]]=0),"",V3__67[[#This Row],[Sale Price]]-V3__67[[#This Row],[Estimated Value]])</f>
        <v>566930</v>
      </c>
      <c r="O2100">
        <f>IF(OR(V3__67[[#This Row],[Estimated Value]]="",V3__67[[#This Row],[Estimated Value]]=0),"",(V3__67[[#This Row],[Sale Price]]-V3__67[[#This Row],[Estimated Value]])/V3__67[[#This Row],[Estimated Value]])</f>
        <v>0.62778079218665217</v>
      </c>
      <c r="P2100" t="str">
        <f t="shared" si="32"/>
        <v>Above Estimate</v>
      </c>
    </row>
    <row r="2101" spans="1:16" x14ac:dyDescent="0.3">
      <c r="A2101" s="1">
        <v>42018</v>
      </c>
      <c r="B2101">
        <v>2015</v>
      </c>
      <c r="C2101" t="s">
        <v>18</v>
      </c>
      <c r="D2101">
        <v>442750</v>
      </c>
      <c r="E2101">
        <v>460000</v>
      </c>
      <c r="F2101" t="s">
        <v>23</v>
      </c>
      <c r="G2101" t="s">
        <v>24</v>
      </c>
      <c r="H2101">
        <v>6</v>
      </c>
      <c r="I2101">
        <v>6</v>
      </c>
      <c r="J2101">
        <v>2132</v>
      </c>
      <c r="K2101">
        <v>1.340225</v>
      </c>
      <c r="L2101" t="s">
        <v>15</v>
      </c>
      <c r="M2101">
        <f>V3__67[[#This Row],[Sale Price]]/V3__67[[#This Row],[carpet_area]]</f>
        <v>215.75984990619136</v>
      </c>
      <c r="N2101">
        <f>IF(OR(V3__67[[#This Row],[Estimated Value]]="",V3__67[[#This Row],[Estimated Value]]=0),"",V3__67[[#This Row],[Sale Price]]-V3__67[[#This Row],[Estimated Value]])</f>
        <v>17250</v>
      </c>
      <c r="O2101">
        <f>IF(OR(V3__67[[#This Row],[Estimated Value]]="",V3__67[[#This Row],[Estimated Value]]=0),"",(V3__67[[#This Row],[Sale Price]]-V3__67[[#This Row],[Estimated Value]])/V3__67[[#This Row],[Estimated Value]])</f>
        <v>3.896103896103896E-2</v>
      </c>
      <c r="P2101" t="str">
        <f t="shared" si="32"/>
        <v>Above Estimate</v>
      </c>
    </row>
    <row r="2102" spans="1:16" x14ac:dyDescent="0.3">
      <c r="A2102" s="1">
        <v>42018</v>
      </c>
      <c r="B2102">
        <v>2015</v>
      </c>
      <c r="C2102" t="s">
        <v>29</v>
      </c>
      <c r="D2102">
        <v>289730</v>
      </c>
      <c r="E2102">
        <v>255008</v>
      </c>
      <c r="F2102" t="s">
        <v>13</v>
      </c>
      <c r="G2102" t="s">
        <v>14</v>
      </c>
      <c r="H2102">
        <v>3</v>
      </c>
      <c r="I2102">
        <v>3</v>
      </c>
      <c r="J2102">
        <v>1036</v>
      </c>
      <c r="K2102">
        <v>1.340225</v>
      </c>
      <c r="L2102" t="s">
        <v>25</v>
      </c>
      <c r="M2102">
        <f>V3__67[[#This Row],[Sale Price]]/V3__67[[#This Row],[carpet_area]]</f>
        <v>246.14671814671814</v>
      </c>
      <c r="N2102">
        <f>IF(OR(V3__67[[#This Row],[Estimated Value]]="",V3__67[[#This Row],[Estimated Value]]=0),"",V3__67[[#This Row],[Sale Price]]-V3__67[[#This Row],[Estimated Value]])</f>
        <v>-34722</v>
      </c>
      <c r="O2102">
        <f>IF(OR(V3__67[[#This Row],[Estimated Value]]="",V3__67[[#This Row],[Estimated Value]]=0),"",(V3__67[[#This Row],[Sale Price]]-V3__67[[#This Row],[Estimated Value]])/V3__67[[#This Row],[Estimated Value]])</f>
        <v>-0.11984261208711559</v>
      </c>
      <c r="P2102" t="str">
        <f t="shared" si="32"/>
        <v>Below Estimate</v>
      </c>
    </row>
    <row r="2103" spans="1:16" x14ac:dyDescent="0.3">
      <c r="A2103" s="1">
        <v>42020</v>
      </c>
      <c r="B2103">
        <v>2015</v>
      </c>
      <c r="C2103" t="s">
        <v>17</v>
      </c>
      <c r="D2103">
        <v>240560</v>
      </c>
      <c r="E2103">
        <v>139620</v>
      </c>
      <c r="F2103" t="s">
        <v>23</v>
      </c>
      <c r="G2103" t="s">
        <v>24</v>
      </c>
      <c r="H2103">
        <v>6</v>
      </c>
      <c r="I2103">
        <v>5</v>
      </c>
      <c r="J2103">
        <v>1875</v>
      </c>
      <c r="K2103">
        <v>1.340225</v>
      </c>
      <c r="L2103" t="s">
        <v>15</v>
      </c>
      <c r="M2103">
        <f>V3__67[[#This Row],[Sale Price]]/V3__67[[#This Row],[carpet_area]]</f>
        <v>74.463999999999999</v>
      </c>
      <c r="N2103">
        <f>IF(OR(V3__67[[#This Row],[Estimated Value]]="",V3__67[[#This Row],[Estimated Value]]=0),"",V3__67[[#This Row],[Sale Price]]-V3__67[[#This Row],[Estimated Value]])</f>
        <v>-100940</v>
      </c>
      <c r="O2103">
        <f>IF(OR(V3__67[[#This Row],[Estimated Value]]="",V3__67[[#This Row],[Estimated Value]]=0),"",(V3__67[[#This Row],[Sale Price]]-V3__67[[#This Row],[Estimated Value]])/V3__67[[#This Row],[Estimated Value]])</f>
        <v>-0.41960425673428664</v>
      </c>
      <c r="P2103" t="str">
        <f t="shared" si="32"/>
        <v>Below Estimate</v>
      </c>
    </row>
    <row r="2104" spans="1:16" x14ac:dyDescent="0.3">
      <c r="A2104" s="1">
        <v>42020</v>
      </c>
      <c r="B2104">
        <v>2015</v>
      </c>
      <c r="C2104" t="s">
        <v>17</v>
      </c>
      <c r="D2104">
        <v>128000</v>
      </c>
      <c r="E2104">
        <v>65000</v>
      </c>
      <c r="F2104" t="s">
        <v>23</v>
      </c>
      <c r="G2104" t="s">
        <v>24</v>
      </c>
      <c r="H2104">
        <v>6</v>
      </c>
      <c r="I2104">
        <v>6</v>
      </c>
      <c r="J2104">
        <v>2075</v>
      </c>
      <c r="K2104">
        <v>1.340225</v>
      </c>
      <c r="L2104" t="s">
        <v>25</v>
      </c>
      <c r="M2104">
        <f>V3__67[[#This Row],[Sale Price]]/V3__67[[#This Row],[carpet_area]]</f>
        <v>31.325301204819276</v>
      </c>
      <c r="N2104">
        <f>IF(OR(V3__67[[#This Row],[Estimated Value]]="",V3__67[[#This Row],[Estimated Value]]=0),"",V3__67[[#This Row],[Sale Price]]-V3__67[[#This Row],[Estimated Value]])</f>
        <v>-63000</v>
      </c>
      <c r="O2104">
        <f>IF(OR(V3__67[[#This Row],[Estimated Value]]="",V3__67[[#This Row],[Estimated Value]]=0),"",(V3__67[[#This Row],[Sale Price]]-V3__67[[#This Row],[Estimated Value]])/V3__67[[#This Row],[Estimated Value]])</f>
        <v>-0.4921875</v>
      </c>
      <c r="P2104" t="str">
        <f t="shared" si="32"/>
        <v>Below Estimate</v>
      </c>
    </row>
    <row r="2105" spans="1:16" x14ac:dyDescent="0.3">
      <c r="A2105" s="1">
        <v>42021</v>
      </c>
      <c r="B2105">
        <v>2015</v>
      </c>
      <c r="C2105" t="s">
        <v>17</v>
      </c>
      <c r="D2105">
        <v>131460</v>
      </c>
      <c r="E2105">
        <v>155000</v>
      </c>
      <c r="F2105" t="s">
        <v>13</v>
      </c>
      <c r="G2105" t="s">
        <v>14</v>
      </c>
      <c r="H2105">
        <v>3</v>
      </c>
      <c r="I2105">
        <v>3</v>
      </c>
      <c r="J2105">
        <v>1077</v>
      </c>
      <c r="K2105">
        <v>1.340225</v>
      </c>
      <c r="L2105" t="s">
        <v>25</v>
      </c>
      <c r="M2105">
        <f>V3__67[[#This Row],[Sale Price]]/V3__67[[#This Row],[carpet_area]]</f>
        <v>143.91829155060353</v>
      </c>
      <c r="N2105">
        <f>IF(OR(V3__67[[#This Row],[Estimated Value]]="",V3__67[[#This Row],[Estimated Value]]=0),"",V3__67[[#This Row],[Sale Price]]-V3__67[[#This Row],[Estimated Value]])</f>
        <v>23540</v>
      </c>
      <c r="O2105">
        <f>IF(OR(V3__67[[#This Row],[Estimated Value]]="",V3__67[[#This Row],[Estimated Value]]=0),"",(V3__67[[#This Row],[Sale Price]]-V3__67[[#This Row],[Estimated Value]])/V3__67[[#This Row],[Estimated Value]])</f>
        <v>0.17906587555149855</v>
      </c>
      <c r="P2105" t="str">
        <f t="shared" si="32"/>
        <v>Above Estimate</v>
      </c>
    </row>
    <row r="2106" spans="1:16" x14ac:dyDescent="0.3">
      <c r="A2106" s="1">
        <v>42021</v>
      </c>
      <c r="B2106">
        <v>2015</v>
      </c>
      <c r="C2106" t="s">
        <v>29</v>
      </c>
      <c r="D2106">
        <v>278110</v>
      </c>
      <c r="E2106">
        <v>430000</v>
      </c>
      <c r="F2106" t="s">
        <v>13</v>
      </c>
      <c r="G2106" t="s">
        <v>14</v>
      </c>
      <c r="H2106">
        <v>3</v>
      </c>
      <c r="I2106">
        <v>3</v>
      </c>
      <c r="J2106">
        <v>1010</v>
      </c>
      <c r="K2106">
        <v>1.340225</v>
      </c>
      <c r="L2106" t="s">
        <v>22</v>
      </c>
      <c r="M2106">
        <f>V3__67[[#This Row],[Sale Price]]/V3__67[[#This Row],[carpet_area]]</f>
        <v>425.74257425742576</v>
      </c>
      <c r="N2106">
        <f>IF(OR(V3__67[[#This Row],[Estimated Value]]="",V3__67[[#This Row],[Estimated Value]]=0),"",V3__67[[#This Row],[Sale Price]]-V3__67[[#This Row],[Estimated Value]])</f>
        <v>151890</v>
      </c>
      <c r="O2106">
        <f>IF(OR(V3__67[[#This Row],[Estimated Value]]="",V3__67[[#This Row],[Estimated Value]]=0),"",(V3__67[[#This Row],[Sale Price]]-V3__67[[#This Row],[Estimated Value]])/V3__67[[#This Row],[Estimated Value]])</f>
        <v>0.54615080363884794</v>
      </c>
      <c r="P2106" t="str">
        <f t="shared" si="32"/>
        <v>Above Estimate</v>
      </c>
    </row>
    <row r="2107" spans="1:16" x14ac:dyDescent="0.3">
      <c r="A2107" s="1">
        <v>42026</v>
      </c>
      <c r="B2107">
        <v>2015</v>
      </c>
      <c r="C2107" t="s">
        <v>17</v>
      </c>
      <c r="D2107">
        <v>133130</v>
      </c>
      <c r="E2107">
        <v>75000</v>
      </c>
      <c r="F2107" t="s">
        <v>13</v>
      </c>
      <c r="G2107" t="s">
        <v>14</v>
      </c>
      <c r="H2107">
        <v>3</v>
      </c>
      <c r="I2107">
        <v>2</v>
      </c>
      <c r="J2107">
        <v>1066</v>
      </c>
      <c r="K2107">
        <v>1.340225</v>
      </c>
      <c r="L2107" t="s">
        <v>16</v>
      </c>
      <c r="M2107">
        <f>V3__67[[#This Row],[Sale Price]]/V3__67[[#This Row],[carpet_area]]</f>
        <v>70.356472795497183</v>
      </c>
      <c r="N2107">
        <f>IF(OR(V3__67[[#This Row],[Estimated Value]]="",V3__67[[#This Row],[Estimated Value]]=0),"",V3__67[[#This Row],[Sale Price]]-V3__67[[#This Row],[Estimated Value]])</f>
        <v>-58130</v>
      </c>
      <c r="O2107">
        <f>IF(OR(V3__67[[#This Row],[Estimated Value]]="",V3__67[[#This Row],[Estimated Value]]=0),"",(V3__67[[#This Row],[Sale Price]]-V3__67[[#This Row],[Estimated Value]])/V3__67[[#This Row],[Estimated Value]])</f>
        <v>-0.43664087733794038</v>
      </c>
      <c r="P2107" t="str">
        <f t="shared" si="32"/>
        <v>Below Estimate</v>
      </c>
    </row>
    <row r="2108" spans="1:16" x14ac:dyDescent="0.3">
      <c r="A2108" s="1">
        <v>42027</v>
      </c>
      <c r="B2108">
        <v>2015</v>
      </c>
      <c r="C2108" t="s">
        <v>21</v>
      </c>
      <c r="D2108">
        <v>431760</v>
      </c>
      <c r="E2108">
        <v>658500</v>
      </c>
      <c r="F2108" t="s">
        <v>13</v>
      </c>
      <c r="G2108" t="s">
        <v>14</v>
      </c>
      <c r="H2108">
        <v>3</v>
      </c>
      <c r="I2108">
        <v>1</v>
      </c>
      <c r="J2108">
        <v>1023</v>
      </c>
      <c r="K2108">
        <v>1.340225</v>
      </c>
      <c r="L2108" t="s">
        <v>15</v>
      </c>
      <c r="M2108">
        <f>V3__67[[#This Row],[Sale Price]]/V3__67[[#This Row],[carpet_area]]</f>
        <v>643.69501466275665</v>
      </c>
      <c r="N2108">
        <f>IF(OR(V3__67[[#This Row],[Estimated Value]]="",V3__67[[#This Row],[Estimated Value]]=0),"",V3__67[[#This Row],[Sale Price]]-V3__67[[#This Row],[Estimated Value]])</f>
        <v>226740</v>
      </c>
      <c r="O2108">
        <f>IF(OR(V3__67[[#This Row],[Estimated Value]]="",V3__67[[#This Row],[Estimated Value]]=0),"",(V3__67[[#This Row],[Sale Price]]-V3__67[[#This Row],[Estimated Value]])/V3__67[[#This Row],[Estimated Value]])</f>
        <v>0.52515286270150086</v>
      </c>
      <c r="P2108" t="str">
        <f t="shared" si="32"/>
        <v>Above Estimate</v>
      </c>
    </row>
    <row r="2109" spans="1:16" x14ac:dyDescent="0.3">
      <c r="A2109" s="1">
        <v>42029</v>
      </c>
      <c r="B2109">
        <v>2015</v>
      </c>
      <c r="C2109" t="s">
        <v>18</v>
      </c>
      <c r="D2109">
        <v>823550</v>
      </c>
      <c r="E2109">
        <v>1000000</v>
      </c>
      <c r="F2109" t="s">
        <v>13</v>
      </c>
      <c r="G2109" t="s">
        <v>14</v>
      </c>
      <c r="H2109">
        <v>3</v>
      </c>
      <c r="I2109">
        <v>2</v>
      </c>
      <c r="J2109">
        <v>993</v>
      </c>
      <c r="K2109">
        <v>1.340225</v>
      </c>
      <c r="L2109" t="s">
        <v>25</v>
      </c>
      <c r="M2109">
        <f>V3__67[[#This Row],[Sale Price]]/V3__67[[#This Row],[carpet_area]]</f>
        <v>1007.0493454179255</v>
      </c>
      <c r="N2109">
        <f>IF(OR(V3__67[[#This Row],[Estimated Value]]="",V3__67[[#This Row],[Estimated Value]]=0),"",V3__67[[#This Row],[Sale Price]]-V3__67[[#This Row],[Estimated Value]])</f>
        <v>176450</v>
      </c>
      <c r="O2109">
        <f>IF(OR(V3__67[[#This Row],[Estimated Value]]="",V3__67[[#This Row],[Estimated Value]]=0),"",(V3__67[[#This Row],[Sale Price]]-V3__67[[#This Row],[Estimated Value]])/V3__67[[#This Row],[Estimated Value]])</f>
        <v>0.21425535790176675</v>
      </c>
      <c r="P2109" t="str">
        <f t="shared" si="32"/>
        <v>Above Estimate</v>
      </c>
    </row>
    <row r="2110" spans="1:16" x14ac:dyDescent="0.3">
      <c r="A2110" s="1">
        <v>42029</v>
      </c>
      <c r="B2110">
        <v>2015</v>
      </c>
      <c r="C2110" t="s">
        <v>21</v>
      </c>
      <c r="D2110">
        <v>1030750</v>
      </c>
      <c r="E2110">
        <v>1200000</v>
      </c>
      <c r="F2110" t="s">
        <v>13</v>
      </c>
      <c r="G2110" t="s">
        <v>14</v>
      </c>
      <c r="H2110">
        <v>3</v>
      </c>
      <c r="I2110">
        <v>1</v>
      </c>
      <c r="J2110">
        <v>1004</v>
      </c>
      <c r="K2110">
        <v>1.340225</v>
      </c>
      <c r="L2110" t="s">
        <v>15</v>
      </c>
      <c r="M2110">
        <f>V3__67[[#This Row],[Sale Price]]/V3__67[[#This Row],[carpet_area]]</f>
        <v>1195.2191235059761</v>
      </c>
      <c r="N2110">
        <f>IF(OR(V3__67[[#This Row],[Estimated Value]]="",V3__67[[#This Row],[Estimated Value]]=0),"",V3__67[[#This Row],[Sale Price]]-V3__67[[#This Row],[Estimated Value]])</f>
        <v>169250</v>
      </c>
      <c r="O2110">
        <f>IF(OR(V3__67[[#This Row],[Estimated Value]]="",V3__67[[#This Row],[Estimated Value]]=0),"",(V3__67[[#This Row],[Sale Price]]-V3__67[[#This Row],[Estimated Value]])/V3__67[[#This Row],[Estimated Value]])</f>
        <v>0.16420082464225078</v>
      </c>
      <c r="P2110" t="str">
        <f t="shared" si="32"/>
        <v>Above Estimate</v>
      </c>
    </row>
    <row r="2111" spans="1:16" x14ac:dyDescent="0.3">
      <c r="A2111" s="1">
        <v>42029</v>
      </c>
      <c r="B2111">
        <v>2015</v>
      </c>
      <c r="C2111" t="s">
        <v>26</v>
      </c>
      <c r="D2111">
        <v>1012620</v>
      </c>
      <c r="E2111">
        <v>1300000</v>
      </c>
      <c r="F2111" t="s">
        <v>13</v>
      </c>
      <c r="G2111" t="s">
        <v>14</v>
      </c>
      <c r="H2111">
        <v>3</v>
      </c>
      <c r="I2111">
        <v>1</v>
      </c>
      <c r="J2111">
        <v>900</v>
      </c>
      <c r="K2111">
        <v>1.340225</v>
      </c>
      <c r="L2111" t="s">
        <v>15</v>
      </c>
      <c r="M2111">
        <f>V3__67[[#This Row],[Sale Price]]/V3__67[[#This Row],[carpet_area]]</f>
        <v>1444.4444444444443</v>
      </c>
      <c r="N2111">
        <f>IF(OR(V3__67[[#This Row],[Estimated Value]]="",V3__67[[#This Row],[Estimated Value]]=0),"",V3__67[[#This Row],[Sale Price]]-V3__67[[#This Row],[Estimated Value]])</f>
        <v>287380</v>
      </c>
      <c r="O2111">
        <f>IF(OR(V3__67[[#This Row],[Estimated Value]]="",V3__67[[#This Row],[Estimated Value]]=0),"",(V3__67[[#This Row],[Sale Price]]-V3__67[[#This Row],[Estimated Value]])/V3__67[[#This Row],[Estimated Value]])</f>
        <v>0.28379846339199305</v>
      </c>
      <c r="P2111" t="str">
        <f t="shared" si="32"/>
        <v>Above Estimate</v>
      </c>
    </row>
    <row r="2112" spans="1:16" x14ac:dyDescent="0.3">
      <c r="A2112" s="1">
        <v>42032</v>
      </c>
      <c r="B2112">
        <v>2015</v>
      </c>
      <c r="C2112" t="s">
        <v>18</v>
      </c>
      <c r="D2112">
        <v>347340</v>
      </c>
      <c r="E2112">
        <v>300000</v>
      </c>
      <c r="F2112" t="s">
        <v>13</v>
      </c>
      <c r="G2112" t="s">
        <v>14</v>
      </c>
      <c r="H2112">
        <v>3</v>
      </c>
      <c r="I2112">
        <v>3</v>
      </c>
      <c r="J2112">
        <v>1083</v>
      </c>
      <c r="K2112">
        <v>1.340225</v>
      </c>
      <c r="L2112" t="s">
        <v>16</v>
      </c>
      <c r="M2112">
        <f>V3__67[[#This Row],[Sale Price]]/V3__67[[#This Row],[carpet_area]]</f>
        <v>277.0083102493075</v>
      </c>
      <c r="N2112">
        <f>IF(OR(V3__67[[#This Row],[Estimated Value]]="",V3__67[[#This Row],[Estimated Value]]=0),"",V3__67[[#This Row],[Sale Price]]-V3__67[[#This Row],[Estimated Value]])</f>
        <v>-47340</v>
      </c>
      <c r="O2112">
        <f>IF(OR(V3__67[[#This Row],[Estimated Value]]="",V3__67[[#This Row],[Estimated Value]]=0),"",(V3__67[[#This Row],[Sale Price]]-V3__67[[#This Row],[Estimated Value]])/V3__67[[#This Row],[Estimated Value]])</f>
        <v>-0.13629296942477112</v>
      </c>
      <c r="P2112" t="str">
        <f t="shared" si="32"/>
        <v>Below Estimate</v>
      </c>
    </row>
    <row r="2113" spans="1:16" x14ac:dyDescent="0.3">
      <c r="A2113" s="1">
        <v>42032</v>
      </c>
      <c r="B2113">
        <v>2015</v>
      </c>
      <c r="C2113" t="s">
        <v>29</v>
      </c>
      <c r="D2113">
        <v>129290</v>
      </c>
      <c r="E2113">
        <v>174900</v>
      </c>
      <c r="F2113" t="s">
        <v>13</v>
      </c>
      <c r="G2113" t="s">
        <v>14</v>
      </c>
      <c r="H2113">
        <v>3</v>
      </c>
      <c r="I2113">
        <v>1</v>
      </c>
      <c r="J2113">
        <v>984</v>
      </c>
      <c r="K2113">
        <v>1.340225</v>
      </c>
      <c r="L2113" t="s">
        <v>25</v>
      </c>
      <c r="M2113">
        <f>V3__67[[#This Row],[Sale Price]]/V3__67[[#This Row],[carpet_area]]</f>
        <v>177.7439024390244</v>
      </c>
      <c r="N2113">
        <f>IF(OR(V3__67[[#This Row],[Estimated Value]]="",V3__67[[#This Row],[Estimated Value]]=0),"",V3__67[[#This Row],[Sale Price]]-V3__67[[#This Row],[Estimated Value]])</f>
        <v>45610</v>
      </c>
      <c r="O2113">
        <f>IF(OR(V3__67[[#This Row],[Estimated Value]]="",V3__67[[#This Row],[Estimated Value]]=0),"",(V3__67[[#This Row],[Sale Price]]-V3__67[[#This Row],[Estimated Value]])/V3__67[[#This Row],[Estimated Value]])</f>
        <v>0.35277283625957151</v>
      </c>
      <c r="P2113" t="str">
        <f t="shared" si="32"/>
        <v>Above Estimate</v>
      </c>
    </row>
    <row r="2114" spans="1:16" x14ac:dyDescent="0.3">
      <c r="A2114" s="1">
        <v>42034</v>
      </c>
      <c r="B2114">
        <v>2015</v>
      </c>
      <c r="C2114" t="s">
        <v>17</v>
      </c>
      <c r="D2114">
        <v>79400</v>
      </c>
      <c r="E2114">
        <v>27000</v>
      </c>
      <c r="F2114" t="s">
        <v>13</v>
      </c>
      <c r="G2114" t="s">
        <v>14</v>
      </c>
      <c r="H2114">
        <v>3</v>
      </c>
      <c r="I2114">
        <v>2</v>
      </c>
      <c r="J2114">
        <v>946</v>
      </c>
      <c r="K2114">
        <v>1.340225</v>
      </c>
      <c r="L2114" t="s">
        <v>16</v>
      </c>
      <c r="M2114">
        <f>V3__67[[#This Row],[Sale Price]]/V3__67[[#This Row],[carpet_area]]</f>
        <v>28.541226215644819</v>
      </c>
      <c r="N2114">
        <f>IF(OR(V3__67[[#This Row],[Estimated Value]]="",V3__67[[#This Row],[Estimated Value]]=0),"",V3__67[[#This Row],[Sale Price]]-V3__67[[#This Row],[Estimated Value]])</f>
        <v>-52400</v>
      </c>
      <c r="O2114">
        <f>IF(OR(V3__67[[#This Row],[Estimated Value]]="",V3__67[[#This Row],[Estimated Value]]=0),"",(V3__67[[#This Row],[Sale Price]]-V3__67[[#This Row],[Estimated Value]])/V3__67[[#This Row],[Estimated Value]])</f>
        <v>-0.65994962216624686</v>
      </c>
      <c r="P2114" t="str">
        <f t="shared" ref="P2114:P2177" si="33">IF(N2114="","No Estimate",IF(N2114&gt;0,"Above Estimate",IF(N2114&lt;0,"Below Estimate","At Estimate")))</f>
        <v>Below Estimate</v>
      </c>
    </row>
    <row r="2115" spans="1:16" x14ac:dyDescent="0.3">
      <c r="A2115" s="1">
        <v>42035</v>
      </c>
      <c r="B2115">
        <v>2015</v>
      </c>
      <c r="C2115" t="s">
        <v>17</v>
      </c>
      <c r="D2115">
        <v>138220</v>
      </c>
      <c r="E2115">
        <v>144000</v>
      </c>
      <c r="F2115" t="s">
        <v>13</v>
      </c>
      <c r="G2115" t="s">
        <v>14</v>
      </c>
      <c r="H2115">
        <v>3</v>
      </c>
      <c r="I2115">
        <v>2</v>
      </c>
      <c r="J2115">
        <v>934</v>
      </c>
      <c r="K2115">
        <v>1.340225</v>
      </c>
      <c r="L2115" t="s">
        <v>22</v>
      </c>
      <c r="M2115">
        <f>V3__67[[#This Row],[Sale Price]]/V3__67[[#This Row],[carpet_area]]</f>
        <v>154.17558886509636</v>
      </c>
      <c r="N2115">
        <f>IF(OR(V3__67[[#This Row],[Estimated Value]]="",V3__67[[#This Row],[Estimated Value]]=0),"",V3__67[[#This Row],[Sale Price]]-V3__67[[#This Row],[Estimated Value]])</f>
        <v>5780</v>
      </c>
      <c r="O2115">
        <f>IF(OR(V3__67[[#This Row],[Estimated Value]]="",V3__67[[#This Row],[Estimated Value]]=0),"",(V3__67[[#This Row],[Sale Price]]-V3__67[[#This Row],[Estimated Value]])/V3__67[[#This Row],[Estimated Value]])</f>
        <v>4.1817392562581393E-2</v>
      </c>
      <c r="P2115" t="str">
        <f t="shared" si="33"/>
        <v>Above Estimate</v>
      </c>
    </row>
    <row r="2116" spans="1:16" x14ac:dyDescent="0.3">
      <c r="A2116" s="1">
        <v>42035</v>
      </c>
      <c r="B2116">
        <v>2015</v>
      </c>
      <c r="C2116" t="s">
        <v>17</v>
      </c>
      <c r="D2116">
        <v>155300</v>
      </c>
      <c r="E2116">
        <v>219000</v>
      </c>
      <c r="F2116" t="s">
        <v>13</v>
      </c>
      <c r="G2116" t="s">
        <v>14</v>
      </c>
      <c r="H2116">
        <v>3</v>
      </c>
      <c r="I2116">
        <v>2</v>
      </c>
      <c r="J2116">
        <v>1069</v>
      </c>
      <c r="K2116">
        <v>1.340225</v>
      </c>
      <c r="L2116" t="s">
        <v>16</v>
      </c>
      <c r="M2116">
        <f>V3__67[[#This Row],[Sale Price]]/V3__67[[#This Row],[carpet_area]]</f>
        <v>204.86435921421889</v>
      </c>
      <c r="N2116">
        <f>IF(OR(V3__67[[#This Row],[Estimated Value]]="",V3__67[[#This Row],[Estimated Value]]=0),"",V3__67[[#This Row],[Sale Price]]-V3__67[[#This Row],[Estimated Value]])</f>
        <v>63700</v>
      </c>
      <c r="O2116">
        <f>IF(OR(V3__67[[#This Row],[Estimated Value]]="",V3__67[[#This Row],[Estimated Value]]=0),"",(V3__67[[#This Row],[Sale Price]]-V3__67[[#This Row],[Estimated Value]])/V3__67[[#This Row],[Estimated Value]])</f>
        <v>0.41017385705086928</v>
      </c>
      <c r="P2116" t="str">
        <f t="shared" si="33"/>
        <v>Above Estimate</v>
      </c>
    </row>
    <row r="2117" spans="1:16" x14ac:dyDescent="0.3">
      <c r="A2117" s="1">
        <v>42035</v>
      </c>
      <c r="B2117">
        <v>2015</v>
      </c>
      <c r="C2117" t="s">
        <v>29</v>
      </c>
      <c r="D2117">
        <v>164850</v>
      </c>
      <c r="E2117">
        <v>266000</v>
      </c>
      <c r="F2117" t="s">
        <v>13</v>
      </c>
      <c r="G2117" t="s">
        <v>14</v>
      </c>
      <c r="H2117">
        <v>3</v>
      </c>
      <c r="I2117">
        <v>1</v>
      </c>
      <c r="J2117">
        <v>1030</v>
      </c>
      <c r="K2117">
        <v>1.340225</v>
      </c>
      <c r="L2117" t="s">
        <v>25</v>
      </c>
      <c r="M2117">
        <f>V3__67[[#This Row],[Sale Price]]/V3__67[[#This Row],[carpet_area]]</f>
        <v>258.252427184466</v>
      </c>
      <c r="N2117">
        <f>IF(OR(V3__67[[#This Row],[Estimated Value]]="",V3__67[[#This Row],[Estimated Value]]=0),"",V3__67[[#This Row],[Sale Price]]-V3__67[[#This Row],[Estimated Value]])</f>
        <v>101150</v>
      </c>
      <c r="O2117">
        <f>IF(OR(V3__67[[#This Row],[Estimated Value]]="",V3__67[[#This Row],[Estimated Value]]=0),"",(V3__67[[#This Row],[Sale Price]]-V3__67[[#This Row],[Estimated Value]])/V3__67[[#This Row],[Estimated Value]])</f>
        <v>0.613588110403397</v>
      </c>
      <c r="P2117" t="str">
        <f t="shared" si="33"/>
        <v>Above Estimate</v>
      </c>
    </row>
    <row r="2118" spans="1:16" x14ac:dyDescent="0.3">
      <c r="A2118" s="1">
        <v>42036</v>
      </c>
      <c r="B2118">
        <v>2015</v>
      </c>
      <c r="C2118" t="s">
        <v>18</v>
      </c>
      <c r="D2118">
        <v>268170</v>
      </c>
      <c r="E2118">
        <v>352500</v>
      </c>
      <c r="F2118" t="s">
        <v>13</v>
      </c>
      <c r="G2118" t="s">
        <v>14</v>
      </c>
      <c r="H2118">
        <v>3</v>
      </c>
      <c r="I2118">
        <v>2</v>
      </c>
      <c r="J2118">
        <v>985</v>
      </c>
      <c r="K2118">
        <v>1.340225</v>
      </c>
      <c r="L2118" t="s">
        <v>16</v>
      </c>
      <c r="M2118">
        <f>V3__67[[#This Row],[Sale Price]]/V3__67[[#This Row],[carpet_area]]</f>
        <v>357.86802030456852</v>
      </c>
      <c r="N2118">
        <f>IF(OR(V3__67[[#This Row],[Estimated Value]]="",V3__67[[#This Row],[Estimated Value]]=0),"",V3__67[[#This Row],[Sale Price]]-V3__67[[#This Row],[Estimated Value]])</f>
        <v>84330</v>
      </c>
      <c r="O2118">
        <f>IF(OR(V3__67[[#This Row],[Estimated Value]]="",V3__67[[#This Row],[Estimated Value]]=0),"",(V3__67[[#This Row],[Sale Price]]-V3__67[[#This Row],[Estimated Value]])/V3__67[[#This Row],[Estimated Value]])</f>
        <v>0.31446470522429804</v>
      </c>
      <c r="P2118" t="str">
        <f t="shared" si="33"/>
        <v>Above Estimate</v>
      </c>
    </row>
    <row r="2119" spans="1:16" x14ac:dyDescent="0.3">
      <c r="A2119" s="1">
        <v>42039</v>
      </c>
      <c r="B2119">
        <v>2015</v>
      </c>
      <c r="C2119" t="s">
        <v>18</v>
      </c>
      <c r="D2119">
        <v>346710</v>
      </c>
      <c r="E2119">
        <v>347000</v>
      </c>
      <c r="F2119" t="s">
        <v>13</v>
      </c>
      <c r="G2119" t="s">
        <v>14</v>
      </c>
      <c r="H2119">
        <v>3</v>
      </c>
      <c r="I2119">
        <v>1</v>
      </c>
      <c r="J2119">
        <v>1085</v>
      </c>
      <c r="K2119">
        <v>1.340225</v>
      </c>
      <c r="L2119" t="s">
        <v>25</v>
      </c>
      <c r="M2119">
        <f>V3__67[[#This Row],[Sale Price]]/V3__67[[#This Row],[carpet_area]]</f>
        <v>319.81566820276498</v>
      </c>
      <c r="N2119">
        <f>IF(OR(V3__67[[#This Row],[Estimated Value]]="",V3__67[[#This Row],[Estimated Value]]=0),"",V3__67[[#This Row],[Sale Price]]-V3__67[[#This Row],[Estimated Value]])</f>
        <v>290</v>
      </c>
      <c r="O2119">
        <f>IF(OR(V3__67[[#This Row],[Estimated Value]]="",V3__67[[#This Row],[Estimated Value]]=0),"",(V3__67[[#This Row],[Sale Price]]-V3__67[[#This Row],[Estimated Value]])/V3__67[[#This Row],[Estimated Value]])</f>
        <v>8.3643390730004904E-4</v>
      </c>
      <c r="P2119" t="str">
        <f t="shared" si="33"/>
        <v>Above Estimate</v>
      </c>
    </row>
    <row r="2120" spans="1:16" x14ac:dyDescent="0.3">
      <c r="A2120" s="1">
        <v>42046</v>
      </c>
      <c r="B2120">
        <v>2015</v>
      </c>
      <c r="C2120" t="s">
        <v>21</v>
      </c>
      <c r="D2120">
        <v>591850</v>
      </c>
      <c r="E2120">
        <v>800000</v>
      </c>
      <c r="F2120" t="s">
        <v>13</v>
      </c>
      <c r="G2120" t="s">
        <v>14</v>
      </c>
      <c r="H2120">
        <v>3</v>
      </c>
      <c r="I2120">
        <v>1</v>
      </c>
      <c r="J2120">
        <v>984</v>
      </c>
      <c r="K2120">
        <v>1.340225</v>
      </c>
      <c r="L2120" t="s">
        <v>25</v>
      </c>
      <c r="M2120">
        <f>V3__67[[#This Row],[Sale Price]]/V3__67[[#This Row],[carpet_area]]</f>
        <v>813.00813008130081</v>
      </c>
      <c r="N2120">
        <f>IF(OR(V3__67[[#This Row],[Estimated Value]]="",V3__67[[#This Row],[Estimated Value]]=0),"",V3__67[[#This Row],[Sale Price]]-V3__67[[#This Row],[Estimated Value]])</f>
        <v>208150</v>
      </c>
      <c r="O2120">
        <f>IF(OR(V3__67[[#This Row],[Estimated Value]]="",V3__67[[#This Row],[Estimated Value]]=0),"",(V3__67[[#This Row],[Sale Price]]-V3__67[[#This Row],[Estimated Value]])/V3__67[[#This Row],[Estimated Value]])</f>
        <v>0.35169384134493537</v>
      </c>
      <c r="P2120" t="str">
        <f t="shared" si="33"/>
        <v>Above Estimate</v>
      </c>
    </row>
    <row r="2121" spans="1:16" x14ac:dyDescent="0.3">
      <c r="A2121" s="1">
        <v>42047</v>
      </c>
      <c r="B2121">
        <v>2015</v>
      </c>
      <c r="C2121" t="s">
        <v>21</v>
      </c>
      <c r="D2121">
        <v>4540690</v>
      </c>
      <c r="E2121">
        <v>5755448</v>
      </c>
      <c r="F2121" t="s">
        <v>13</v>
      </c>
      <c r="G2121" t="s">
        <v>14</v>
      </c>
      <c r="H2121">
        <v>3</v>
      </c>
      <c r="I2121">
        <v>3</v>
      </c>
      <c r="J2121">
        <v>920</v>
      </c>
      <c r="K2121">
        <v>1.340225</v>
      </c>
      <c r="L2121" t="s">
        <v>22</v>
      </c>
      <c r="M2121">
        <f>V3__67[[#This Row],[Sale Price]]/V3__67[[#This Row],[carpet_area]]</f>
        <v>6255.9217391304346</v>
      </c>
      <c r="N2121">
        <f>IF(OR(V3__67[[#This Row],[Estimated Value]]="",V3__67[[#This Row],[Estimated Value]]=0),"",V3__67[[#This Row],[Sale Price]]-V3__67[[#This Row],[Estimated Value]])</f>
        <v>1214758</v>
      </c>
      <c r="O2121">
        <f>IF(OR(V3__67[[#This Row],[Estimated Value]]="",V3__67[[#This Row],[Estimated Value]]=0),"",(V3__67[[#This Row],[Sale Price]]-V3__67[[#This Row],[Estimated Value]])/V3__67[[#This Row],[Estimated Value]])</f>
        <v>0.26752718199216419</v>
      </c>
      <c r="P2121" t="str">
        <f t="shared" si="33"/>
        <v>Above Estimate</v>
      </c>
    </row>
    <row r="2122" spans="1:16" x14ac:dyDescent="0.3">
      <c r="A2122" s="1">
        <v>42049</v>
      </c>
      <c r="B2122">
        <v>2015</v>
      </c>
      <c r="C2122" t="s">
        <v>17</v>
      </c>
      <c r="D2122">
        <v>242170</v>
      </c>
      <c r="E2122">
        <v>500000</v>
      </c>
      <c r="F2122" t="s">
        <v>13</v>
      </c>
      <c r="G2122" t="s">
        <v>14</v>
      </c>
      <c r="H2122">
        <v>3</v>
      </c>
      <c r="I2122">
        <v>1</v>
      </c>
      <c r="J2122">
        <v>1031</v>
      </c>
      <c r="K2122">
        <v>1.340225</v>
      </c>
      <c r="L2122" t="s">
        <v>15</v>
      </c>
      <c r="M2122">
        <f>V3__67[[#This Row],[Sale Price]]/V3__67[[#This Row],[carpet_area]]</f>
        <v>484.96605237633366</v>
      </c>
      <c r="N2122">
        <f>IF(OR(V3__67[[#This Row],[Estimated Value]]="",V3__67[[#This Row],[Estimated Value]]=0),"",V3__67[[#This Row],[Sale Price]]-V3__67[[#This Row],[Estimated Value]])</f>
        <v>257830</v>
      </c>
      <c r="O2122">
        <f>IF(OR(V3__67[[#This Row],[Estimated Value]]="",V3__67[[#This Row],[Estimated Value]]=0),"",(V3__67[[#This Row],[Sale Price]]-V3__67[[#This Row],[Estimated Value]])/V3__67[[#This Row],[Estimated Value]])</f>
        <v>1.0646653177519925</v>
      </c>
      <c r="P2122" t="str">
        <f t="shared" si="33"/>
        <v>Above Estimate</v>
      </c>
    </row>
    <row r="2123" spans="1:16" x14ac:dyDescent="0.3">
      <c r="A2123" s="1">
        <v>42049</v>
      </c>
      <c r="B2123">
        <v>2015</v>
      </c>
      <c r="C2123" t="s">
        <v>29</v>
      </c>
      <c r="D2123">
        <v>214270</v>
      </c>
      <c r="E2123">
        <v>303000</v>
      </c>
      <c r="F2123" t="s">
        <v>13</v>
      </c>
      <c r="G2123" t="s">
        <v>14</v>
      </c>
      <c r="H2123">
        <v>3</v>
      </c>
      <c r="I2123">
        <v>2</v>
      </c>
      <c r="J2123">
        <v>984</v>
      </c>
      <c r="K2123">
        <v>1.340225</v>
      </c>
      <c r="L2123" t="s">
        <v>16</v>
      </c>
      <c r="M2123">
        <f>V3__67[[#This Row],[Sale Price]]/V3__67[[#This Row],[carpet_area]]</f>
        <v>307.92682926829269</v>
      </c>
      <c r="N2123">
        <f>IF(OR(V3__67[[#This Row],[Estimated Value]]="",V3__67[[#This Row],[Estimated Value]]=0),"",V3__67[[#This Row],[Sale Price]]-V3__67[[#This Row],[Estimated Value]])</f>
        <v>88730</v>
      </c>
      <c r="O2123">
        <f>IF(OR(V3__67[[#This Row],[Estimated Value]]="",V3__67[[#This Row],[Estimated Value]]=0),"",(V3__67[[#This Row],[Sale Price]]-V3__67[[#This Row],[Estimated Value]])/V3__67[[#This Row],[Estimated Value]])</f>
        <v>0.41410370093806881</v>
      </c>
      <c r="P2123" t="str">
        <f t="shared" si="33"/>
        <v>Above Estimate</v>
      </c>
    </row>
    <row r="2124" spans="1:16" x14ac:dyDescent="0.3">
      <c r="A2124" s="1">
        <v>42054</v>
      </c>
      <c r="B2124">
        <v>2015</v>
      </c>
      <c r="C2124" t="s">
        <v>18</v>
      </c>
      <c r="D2124">
        <v>292740</v>
      </c>
      <c r="E2124">
        <v>210000</v>
      </c>
      <c r="F2124" t="s">
        <v>13</v>
      </c>
      <c r="G2124" t="s">
        <v>14</v>
      </c>
      <c r="H2124">
        <v>3</v>
      </c>
      <c r="I2124">
        <v>2</v>
      </c>
      <c r="J2124">
        <v>937</v>
      </c>
      <c r="K2124">
        <v>1.340225</v>
      </c>
      <c r="L2124" t="s">
        <v>15</v>
      </c>
      <c r="M2124">
        <f>V3__67[[#This Row],[Sale Price]]/V3__67[[#This Row],[carpet_area]]</f>
        <v>224.11953041622198</v>
      </c>
      <c r="N2124">
        <f>IF(OR(V3__67[[#This Row],[Estimated Value]]="",V3__67[[#This Row],[Estimated Value]]=0),"",V3__67[[#This Row],[Sale Price]]-V3__67[[#This Row],[Estimated Value]])</f>
        <v>-82740</v>
      </c>
      <c r="O2124">
        <f>IF(OR(V3__67[[#This Row],[Estimated Value]]="",V3__67[[#This Row],[Estimated Value]]=0),"",(V3__67[[#This Row],[Sale Price]]-V3__67[[#This Row],[Estimated Value]])/V3__67[[#This Row],[Estimated Value]])</f>
        <v>-0.28263988522238165</v>
      </c>
      <c r="P2124" t="str">
        <f t="shared" si="33"/>
        <v>Below Estimate</v>
      </c>
    </row>
    <row r="2125" spans="1:16" x14ac:dyDescent="0.3">
      <c r="A2125" s="1">
        <v>42054</v>
      </c>
      <c r="B2125">
        <v>2015</v>
      </c>
      <c r="C2125" t="s">
        <v>21</v>
      </c>
      <c r="D2125">
        <v>799540</v>
      </c>
      <c r="E2125">
        <v>1393000</v>
      </c>
      <c r="F2125" t="s">
        <v>13</v>
      </c>
      <c r="G2125" t="s">
        <v>14</v>
      </c>
      <c r="H2125">
        <v>3</v>
      </c>
      <c r="I2125">
        <v>3</v>
      </c>
      <c r="J2125">
        <v>1003</v>
      </c>
      <c r="K2125">
        <v>1.340225</v>
      </c>
      <c r="L2125" t="s">
        <v>25</v>
      </c>
      <c r="M2125">
        <f>V3__67[[#This Row],[Sale Price]]/V3__67[[#This Row],[carpet_area]]</f>
        <v>1388.8334995014955</v>
      </c>
      <c r="N2125">
        <f>IF(OR(V3__67[[#This Row],[Estimated Value]]="",V3__67[[#This Row],[Estimated Value]]=0),"",V3__67[[#This Row],[Sale Price]]-V3__67[[#This Row],[Estimated Value]])</f>
        <v>593460</v>
      </c>
      <c r="O2125">
        <f>IF(OR(V3__67[[#This Row],[Estimated Value]]="",V3__67[[#This Row],[Estimated Value]]=0),"",(V3__67[[#This Row],[Sale Price]]-V3__67[[#This Row],[Estimated Value]])/V3__67[[#This Row],[Estimated Value]])</f>
        <v>0.74225179478199965</v>
      </c>
      <c r="P2125" t="str">
        <f t="shared" si="33"/>
        <v>Above Estimate</v>
      </c>
    </row>
    <row r="2126" spans="1:16" x14ac:dyDescent="0.3">
      <c r="A2126" s="1">
        <v>42056</v>
      </c>
      <c r="B2126">
        <v>2015</v>
      </c>
      <c r="C2126" t="s">
        <v>21</v>
      </c>
      <c r="D2126">
        <v>5250000</v>
      </c>
      <c r="E2126">
        <v>5800000</v>
      </c>
      <c r="F2126" t="s">
        <v>13</v>
      </c>
      <c r="G2126" t="s">
        <v>14</v>
      </c>
      <c r="H2126">
        <v>3</v>
      </c>
      <c r="I2126">
        <v>2</v>
      </c>
      <c r="J2126">
        <v>1099</v>
      </c>
      <c r="K2126">
        <v>1.340225</v>
      </c>
      <c r="L2126" t="s">
        <v>16</v>
      </c>
      <c r="M2126">
        <f>V3__67[[#This Row],[Sale Price]]/V3__67[[#This Row],[carpet_area]]</f>
        <v>5277.5250227479528</v>
      </c>
      <c r="N2126">
        <f>IF(OR(V3__67[[#This Row],[Estimated Value]]="",V3__67[[#This Row],[Estimated Value]]=0),"",V3__67[[#This Row],[Sale Price]]-V3__67[[#This Row],[Estimated Value]])</f>
        <v>550000</v>
      </c>
      <c r="O2126">
        <f>IF(OR(V3__67[[#This Row],[Estimated Value]]="",V3__67[[#This Row],[Estimated Value]]=0),"",(V3__67[[#This Row],[Sale Price]]-V3__67[[#This Row],[Estimated Value]])/V3__67[[#This Row],[Estimated Value]])</f>
        <v>0.10476190476190476</v>
      </c>
      <c r="P2126" t="str">
        <f t="shared" si="33"/>
        <v>Above Estimate</v>
      </c>
    </row>
    <row r="2127" spans="1:16" x14ac:dyDescent="0.3">
      <c r="A2127" s="1">
        <v>42056</v>
      </c>
      <c r="B2127">
        <v>2015</v>
      </c>
      <c r="C2127" t="s">
        <v>29</v>
      </c>
      <c r="D2127">
        <v>147700</v>
      </c>
      <c r="E2127">
        <v>235000</v>
      </c>
      <c r="F2127" t="s">
        <v>13</v>
      </c>
      <c r="G2127" t="s">
        <v>14</v>
      </c>
      <c r="H2127">
        <v>3</v>
      </c>
      <c r="I2127">
        <v>3</v>
      </c>
      <c r="J2127">
        <v>1095</v>
      </c>
      <c r="K2127">
        <v>1.340225</v>
      </c>
      <c r="L2127" t="s">
        <v>16</v>
      </c>
      <c r="M2127">
        <f>V3__67[[#This Row],[Sale Price]]/V3__67[[#This Row],[carpet_area]]</f>
        <v>214.61187214611871</v>
      </c>
      <c r="N2127">
        <f>IF(OR(V3__67[[#This Row],[Estimated Value]]="",V3__67[[#This Row],[Estimated Value]]=0),"",V3__67[[#This Row],[Sale Price]]-V3__67[[#This Row],[Estimated Value]])</f>
        <v>87300</v>
      </c>
      <c r="O2127">
        <f>IF(OR(V3__67[[#This Row],[Estimated Value]]="",V3__67[[#This Row],[Estimated Value]]=0),"",(V3__67[[#This Row],[Sale Price]]-V3__67[[#This Row],[Estimated Value]])/V3__67[[#This Row],[Estimated Value]])</f>
        <v>0.59106296547054837</v>
      </c>
      <c r="P2127" t="str">
        <f t="shared" si="33"/>
        <v>Above Estimate</v>
      </c>
    </row>
    <row r="2128" spans="1:16" x14ac:dyDescent="0.3">
      <c r="A2128" s="1">
        <v>42057</v>
      </c>
      <c r="B2128">
        <v>2015</v>
      </c>
      <c r="C2128" t="s">
        <v>18</v>
      </c>
      <c r="D2128">
        <v>469140</v>
      </c>
      <c r="E2128">
        <v>600000</v>
      </c>
      <c r="F2128" t="s">
        <v>13</v>
      </c>
      <c r="G2128" t="s">
        <v>14</v>
      </c>
      <c r="H2128">
        <v>3</v>
      </c>
      <c r="I2128">
        <v>2</v>
      </c>
      <c r="J2128">
        <v>1004</v>
      </c>
      <c r="K2128">
        <v>1.340225</v>
      </c>
      <c r="L2128" t="s">
        <v>25</v>
      </c>
      <c r="M2128">
        <f>V3__67[[#This Row],[Sale Price]]/V3__67[[#This Row],[carpet_area]]</f>
        <v>597.60956175298804</v>
      </c>
      <c r="N2128">
        <f>IF(OR(V3__67[[#This Row],[Estimated Value]]="",V3__67[[#This Row],[Estimated Value]]=0),"",V3__67[[#This Row],[Sale Price]]-V3__67[[#This Row],[Estimated Value]])</f>
        <v>130860</v>
      </c>
      <c r="O2128">
        <f>IF(OR(V3__67[[#This Row],[Estimated Value]]="",V3__67[[#This Row],[Estimated Value]]=0),"",(V3__67[[#This Row],[Sale Price]]-V3__67[[#This Row],[Estimated Value]])/V3__67[[#This Row],[Estimated Value]])</f>
        <v>0.27893592531014194</v>
      </c>
      <c r="P2128" t="str">
        <f t="shared" si="33"/>
        <v>Above Estimate</v>
      </c>
    </row>
    <row r="2129" spans="1:16" x14ac:dyDescent="0.3">
      <c r="A2129" s="1">
        <v>42057</v>
      </c>
      <c r="B2129">
        <v>2015</v>
      </c>
      <c r="C2129" t="s">
        <v>26</v>
      </c>
      <c r="D2129">
        <v>521500</v>
      </c>
      <c r="E2129">
        <v>100000</v>
      </c>
      <c r="F2129" t="s">
        <v>13</v>
      </c>
      <c r="G2129" t="s">
        <v>14</v>
      </c>
      <c r="H2129">
        <v>3</v>
      </c>
      <c r="I2129">
        <v>3</v>
      </c>
      <c r="J2129">
        <v>967</v>
      </c>
      <c r="K2129">
        <v>1.340225</v>
      </c>
      <c r="L2129" t="s">
        <v>22</v>
      </c>
      <c r="M2129">
        <f>V3__67[[#This Row],[Sale Price]]/V3__67[[#This Row],[carpet_area]]</f>
        <v>103.41261633919338</v>
      </c>
      <c r="N2129">
        <f>IF(OR(V3__67[[#This Row],[Estimated Value]]="",V3__67[[#This Row],[Estimated Value]]=0),"",V3__67[[#This Row],[Sale Price]]-V3__67[[#This Row],[Estimated Value]])</f>
        <v>-421500</v>
      </c>
      <c r="O2129">
        <f>IF(OR(V3__67[[#This Row],[Estimated Value]]="",V3__67[[#This Row],[Estimated Value]]=0),"",(V3__67[[#This Row],[Sale Price]]-V3__67[[#This Row],[Estimated Value]])/V3__67[[#This Row],[Estimated Value]])</f>
        <v>-0.80824544582933844</v>
      </c>
      <c r="P2129" t="str">
        <f t="shared" si="33"/>
        <v>Below Estimate</v>
      </c>
    </row>
    <row r="2130" spans="1:16" x14ac:dyDescent="0.3">
      <c r="A2130" s="1">
        <v>42060</v>
      </c>
      <c r="B2130">
        <v>2015</v>
      </c>
      <c r="C2130" t="s">
        <v>17</v>
      </c>
      <c r="D2130">
        <v>120270</v>
      </c>
      <c r="E2130">
        <v>88000</v>
      </c>
      <c r="F2130" t="s">
        <v>13</v>
      </c>
      <c r="G2130" t="s">
        <v>14</v>
      </c>
      <c r="H2130">
        <v>3</v>
      </c>
      <c r="I2130">
        <v>2</v>
      </c>
      <c r="J2130">
        <v>1073</v>
      </c>
      <c r="K2130">
        <v>1.340225</v>
      </c>
      <c r="L2130" t="s">
        <v>15</v>
      </c>
      <c r="M2130">
        <f>V3__67[[#This Row],[Sale Price]]/V3__67[[#This Row],[carpet_area]]</f>
        <v>82.013047530288915</v>
      </c>
      <c r="N2130">
        <f>IF(OR(V3__67[[#This Row],[Estimated Value]]="",V3__67[[#This Row],[Estimated Value]]=0),"",V3__67[[#This Row],[Sale Price]]-V3__67[[#This Row],[Estimated Value]])</f>
        <v>-32270</v>
      </c>
      <c r="O2130">
        <f>IF(OR(V3__67[[#This Row],[Estimated Value]]="",V3__67[[#This Row],[Estimated Value]]=0),"",(V3__67[[#This Row],[Sale Price]]-V3__67[[#This Row],[Estimated Value]])/V3__67[[#This Row],[Estimated Value]])</f>
        <v>-0.26831296250103931</v>
      </c>
      <c r="P2130" t="str">
        <f t="shared" si="33"/>
        <v>Below Estimate</v>
      </c>
    </row>
    <row r="2131" spans="1:16" x14ac:dyDescent="0.3">
      <c r="A2131" s="1">
        <v>42061</v>
      </c>
      <c r="B2131">
        <v>2015</v>
      </c>
      <c r="C2131" t="s">
        <v>17</v>
      </c>
      <c r="D2131">
        <v>153260</v>
      </c>
      <c r="E2131">
        <v>186000</v>
      </c>
      <c r="F2131" t="s">
        <v>13</v>
      </c>
      <c r="G2131" t="s">
        <v>14</v>
      </c>
      <c r="H2131">
        <v>3</v>
      </c>
      <c r="I2131">
        <v>2</v>
      </c>
      <c r="J2131">
        <v>1040</v>
      </c>
      <c r="K2131">
        <v>1.340225</v>
      </c>
      <c r="L2131" t="s">
        <v>22</v>
      </c>
      <c r="M2131">
        <f>V3__67[[#This Row],[Sale Price]]/V3__67[[#This Row],[carpet_area]]</f>
        <v>178.84615384615384</v>
      </c>
      <c r="N2131">
        <f>IF(OR(V3__67[[#This Row],[Estimated Value]]="",V3__67[[#This Row],[Estimated Value]]=0),"",V3__67[[#This Row],[Sale Price]]-V3__67[[#This Row],[Estimated Value]])</f>
        <v>32740</v>
      </c>
      <c r="O2131">
        <f>IF(OR(V3__67[[#This Row],[Estimated Value]]="",V3__67[[#This Row],[Estimated Value]]=0),"",(V3__67[[#This Row],[Sale Price]]-V3__67[[#This Row],[Estimated Value]])/V3__67[[#This Row],[Estimated Value]])</f>
        <v>0.21362390708599766</v>
      </c>
      <c r="P2131" t="str">
        <f t="shared" si="33"/>
        <v>Above Estimate</v>
      </c>
    </row>
    <row r="2132" spans="1:16" x14ac:dyDescent="0.3">
      <c r="A2132" s="1">
        <v>42061</v>
      </c>
      <c r="B2132">
        <v>2015</v>
      </c>
      <c r="C2132" t="s">
        <v>17</v>
      </c>
      <c r="D2132">
        <v>149250</v>
      </c>
      <c r="E2132">
        <v>64000</v>
      </c>
      <c r="F2132" t="s">
        <v>13</v>
      </c>
      <c r="G2132" t="s">
        <v>14</v>
      </c>
      <c r="H2132">
        <v>3</v>
      </c>
      <c r="I2132">
        <v>3</v>
      </c>
      <c r="J2132">
        <v>1023</v>
      </c>
      <c r="K2132">
        <v>1.340225</v>
      </c>
      <c r="L2132" t="s">
        <v>25</v>
      </c>
      <c r="M2132">
        <f>V3__67[[#This Row],[Sale Price]]/V3__67[[#This Row],[carpet_area]]</f>
        <v>62.561094819159337</v>
      </c>
      <c r="N2132">
        <f>IF(OR(V3__67[[#This Row],[Estimated Value]]="",V3__67[[#This Row],[Estimated Value]]=0),"",V3__67[[#This Row],[Sale Price]]-V3__67[[#This Row],[Estimated Value]])</f>
        <v>-85250</v>
      </c>
      <c r="O2132">
        <f>IF(OR(V3__67[[#This Row],[Estimated Value]]="",V3__67[[#This Row],[Estimated Value]]=0),"",(V3__67[[#This Row],[Sale Price]]-V3__67[[#This Row],[Estimated Value]])/V3__67[[#This Row],[Estimated Value]])</f>
        <v>-0.57118927973199329</v>
      </c>
      <c r="P2132" t="str">
        <f t="shared" si="33"/>
        <v>Below Estimate</v>
      </c>
    </row>
    <row r="2133" spans="1:16" x14ac:dyDescent="0.3">
      <c r="A2133" s="1">
        <v>42062</v>
      </c>
      <c r="B2133">
        <v>2015</v>
      </c>
      <c r="C2133" t="s">
        <v>17</v>
      </c>
      <c r="D2133">
        <v>96330</v>
      </c>
      <c r="E2133">
        <v>109000</v>
      </c>
      <c r="F2133" t="s">
        <v>13</v>
      </c>
      <c r="G2133" t="s">
        <v>14</v>
      </c>
      <c r="H2133">
        <v>3</v>
      </c>
      <c r="I2133">
        <v>1</v>
      </c>
      <c r="J2133">
        <v>922</v>
      </c>
      <c r="K2133">
        <v>1.340225</v>
      </c>
      <c r="L2133" t="s">
        <v>16</v>
      </c>
      <c r="M2133">
        <f>V3__67[[#This Row],[Sale Price]]/V3__67[[#This Row],[carpet_area]]</f>
        <v>118.22125813449024</v>
      </c>
      <c r="N2133">
        <f>IF(OR(V3__67[[#This Row],[Estimated Value]]="",V3__67[[#This Row],[Estimated Value]]=0),"",V3__67[[#This Row],[Sale Price]]-V3__67[[#This Row],[Estimated Value]])</f>
        <v>12670</v>
      </c>
      <c r="O2133">
        <f>IF(OR(V3__67[[#This Row],[Estimated Value]]="",V3__67[[#This Row],[Estimated Value]]=0),"",(V3__67[[#This Row],[Sale Price]]-V3__67[[#This Row],[Estimated Value]])/V3__67[[#This Row],[Estimated Value]])</f>
        <v>0.13152704245821656</v>
      </c>
      <c r="P2133" t="str">
        <f t="shared" si="33"/>
        <v>Above Estimate</v>
      </c>
    </row>
    <row r="2134" spans="1:16" x14ac:dyDescent="0.3">
      <c r="A2134" s="1">
        <v>42062</v>
      </c>
      <c r="B2134">
        <v>2015</v>
      </c>
      <c r="C2134" t="s">
        <v>26</v>
      </c>
      <c r="D2134">
        <v>505470</v>
      </c>
      <c r="E2134">
        <v>735000</v>
      </c>
      <c r="F2134" t="s">
        <v>13</v>
      </c>
      <c r="G2134" t="s">
        <v>14</v>
      </c>
      <c r="H2134">
        <v>3</v>
      </c>
      <c r="I2134">
        <v>3</v>
      </c>
      <c r="J2134">
        <v>1092</v>
      </c>
      <c r="K2134">
        <v>1.340225</v>
      </c>
      <c r="L2134" t="s">
        <v>16</v>
      </c>
      <c r="M2134">
        <f>V3__67[[#This Row],[Sale Price]]/V3__67[[#This Row],[carpet_area]]</f>
        <v>673.07692307692309</v>
      </c>
      <c r="N2134">
        <f>IF(OR(V3__67[[#This Row],[Estimated Value]]="",V3__67[[#This Row],[Estimated Value]]=0),"",V3__67[[#This Row],[Sale Price]]-V3__67[[#This Row],[Estimated Value]])</f>
        <v>229530</v>
      </c>
      <c r="O2134">
        <f>IF(OR(V3__67[[#This Row],[Estimated Value]]="",V3__67[[#This Row],[Estimated Value]]=0),"",(V3__67[[#This Row],[Sale Price]]-V3__67[[#This Row],[Estimated Value]])/V3__67[[#This Row],[Estimated Value]])</f>
        <v>0.45409223099293727</v>
      </c>
      <c r="P2134" t="str">
        <f t="shared" si="33"/>
        <v>Above Estimate</v>
      </c>
    </row>
    <row r="2135" spans="1:16" x14ac:dyDescent="0.3">
      <c r="A2135" s="1">
        <v>42063</v>
      </c>
      <c r="B2135">
        <v>2015</v>
      </c>
      <c r="C2135" t="s">
        <v>18</v>
      </c>
      <c r="D2135">
        <v>411040</v>
      </c>
      <c r="E2135">
        <v>462500</v>
      </c>
      <c r="F2135" t="s">
        <v>13</v>
      </c>
      <c r="G2135" t="s">
        <v>14</v>
      </c>
      <c r="H2135">
        <v>3</v>
      </c>
      <c r="I2135">
        <v>1</v>
      </c>
      <c r="J2135">
        <v>1059</v>
      </c>
      <c r="K2135">
        <v>1.340225</v>
      </c>
      <c r="L2135" t="s">
        <v>16</v>
      </c>
      <c r="M2135">
        <f>V3__67[[#This Row],[Sale Price]]/V3__67[[#This Row],[carpet_area]]</f>
        <v>436.73276676109538</v>
      </c>
      <c r="N2135">
        <f>IF(OR(V3__67[[#This Row],[Estimated Value]]="",V3__67[[#This Row],[Estimated Value]]=0),"",V3__67[[#This Row],[Sale Price]]-V3__67[[#This Row],[Estimated Value]])</f>
        <v>51460</v>
      </c>
      <c r="O2135">
        <f>IF(OR(V3__67[[#This Row],[Estimated Value]]="",V3__67[[#This Row],[Estimated Value]]=0),"",(V3__67[[#This Row],[Sale Price]]-V3__67[[#This Row],[Estimated Value]])/V3__67[[#This Row],[Estimated Value]])</f>
        <v>0.12519462826002337</v>
      </c>
      <c r="P2135" t="str">
        <f t="shared" si="33"/>
        <v>Above Estimate</v>
      </c>
    </row>
    <row r="2136" spans="1:16" x14ac:dyDescent="0.3">
      <c r="A2136" s="1">
        <v>42063</v>
      </c>
      <c r="B2136">
        <v>2015</v>
      </c>
      <c r="C2136" t="s">
        <v>26</v>
      </c>
      <c r="D2136">
        <v>331170</v>
      </c>
      <c r="E2136">
        <v>282600</v>
      </c>
      <c r="F2136" t="s">
        <v>13</v>
      </c>
      <c r="G2136" t="s">
        <v>14</v>
      </c>
      <c r="H2136">
        <v>3</v>
      </c>
      <c r="I2136">
        <v>1</v>
      </c>
      <c r="J2136">
        <v>1020</v>
      </c>
      <c r="K2136">
        <v>1.340225</v>
      </c>
      <c r="L2136" t="s">
        <v>22</v>
      </c>
      <c r="M2136">
        <f>V3__67[[#This Row],[Sale Price]]/V3__67[[#This Row],[carpet_area]]</f>
        <v>277.05882352941177</v>
      </c>
      <c r="N2136">
        <f>IF(OR(V3__67[[#This Row],[Estimated Value]]="",V3__67[[#This Row],[Estimated Value]]=0),"",V3__67[[#This Row],[Sale Price]]-V3__67[[#This Row],[Estimated Value]])</f>
        <v>-48570</v>
      </c>
      <c r="O2136">
        <f>IF(OR(V3__67[[#This Row],[Estimated Value]]="",V3__67[[#This Row],[Estimated Value]]=0),"",(V3__67[[#This Row],[Sale Price]]-V3__67[[#This Row],[Estimated Value]])/V3__67[[#This Row],[Estimated Value]])</f>
        <v>-0.1466618353111695</v>
      </c>
      <c r="P2136" t="str">
        <f t="shared" si="33"/>
        <v>Below Estimate</v>
      </c>
    </row>
    <row r="2137" spans="1:16" x14ac:dyDescent="0.3">
      <c r="A2137" s="1">
        <v>42064</v>
      </c>
      <c r="B2137">
        <v>2015</v>
      </c>
      <c r="C2137" t="s">
        <v>21</v>
      </c>
      <c r="D2137">
        <v>4068680</v>
      </c>
      <c r="E2137">
        <v>5200000</v>
      </c>
      <c r="F2137" t="s">
        <v>13</v>
      </c>
      <c r="G2137" t="s">
        <v>14</v>
      </c>
      <c r="H2137">
        <v>3</v>
      </c>
      <c r="I2137">
        <v>3</v>
      </c>
      <c r="J2137">
        <v>906</v>
      </c>
      <c r="K2137">
        <v>1.340225</v>
      </c>
      <c r="L2137" t="s">
        <v>15</v>
      </c>
      <c r="M2137">
        <f>V3__67[[#This Row],[Sale Price]]/V3__67[[#This Row],[carpet_area]]</f>
        <v>5739.5143487858722</v>
      </c>
      <c r="N2137">
        <f>IF(OR(V3__67[[#This Row],[Estimated Value]]="",V3__67[[#This Row],[Estimated Value]]=0),"",V3__67[[#This Row],[Sale Price]]-V3__67[[#This Row],[Estimated Value]])</f>
        <v>1131320</v>
      </c>
      <c r="O2137">
        <f>IF(OR(V3__67[[#This Row],[Estimated Value]]="",V3__67[[#This Row],[Estimated Value]]=0),"",(V3__67[[#This Row],[Sale Price]]-V3__67[[#This Row],[Estimated Value]])/V3__67[[#This Row],[Estimated Value]])</f>
        <v>0.27805578221929472</v>
      </c>
      <c r="P2137" t="str">
        <f t="shared" si="33"/>
        <v>Above Estimate</v>
      </c>
    </row>
    <row r="2138" spans="1:16" x14ac:dyDescent="0.3">
      <c r="A2138" s="1">
        <v>42067</v>
      </c>
      <c r="B2138">
        <v>2015</v>
      </c>
      <c r="C2138" t="s">
        <v>29</v>
      </c>
      <c r="D2138">
        <v>227080</v>
      </c>
      <c r="E2138">
        <v>355750</v>
      </c>
      <c r="F2138" t="s">
        <v>13</v>
      </c>
      <c r="G2138" t="s">
        <v>14</v>
      </c>
      <c r="H2138">
        <v>3</v>
      </c>
      <c r="I2138">
        <v>3</v>
      </c>
      <c r="J2138">
        <v>1064</v>
      </c>
      <c r="K2138">
        <v>1.340225</v>
      </c>
      <c r="L2138" t="s">
        <v>15</v>
      </c>
      <c r="M2138">
        <f>V3__67[[#This Row],[Sale Price]]/V3__67[[#This Row],[carpet_area]]</f>
        <v>334.3515037593985</v>
      </c>
      <c r="N2138">
        <f>IF(OR(V3__67[[#This Row],[Estimated Value]]="",V3__67[[#This Row],[Estimated Value]]=0),"",V3__67[[#This Row],[Sale Price]]-V3__67[[#This Row],[Estimated Value]])</f>
        <v>128670</v>
      </c>
      <c r="O2138">
        <f>IF(OR(V3__67[[#This Row],[Estimated Value]]="",V3__67[[#This Row],[Estimated Value]]=0),"",(V3__67[[#This Row],[Sale Price]]-V3__67[[#This Row],[Estimated Value]])/V3__67[[#This Row],[Estimated Value]])</f>
        <v>0.56662850096882156</v>
      </c>
      <c r="P2138" t="str">
        <f t="shared" si="33"/>
        <v>Above Estimate</v>
      </c>
    </row>
    <row r="2139" spans="1:16" x14ac:dyDescent="0.3">
      <c r="A2139" s="1">
        <v>42067</v>
      </c>
      <c r="B2139">
        <v>2015</v>
      </c>
      <c r="C2139" t="s">
        <v>29</v>
      </c>
      <c r="D2139">
        <v>248430</v>
      </c>
      <c r="E2139">
        <v>400000</v>
      </c>
      <c r="F2139" t="s">
        <v>13</v>
      </c>
      <c r="G2139" t="s">
        <v>14</v>
      </c>
      <c r="H2139">
        <v>3</v>
      </c>
      <c r="I2139">
        <v>1</v>
      </c>
      <c r="J2139">
        <v>1069</v>
      </c>
      <c r="K2139">
        <v>1.340225</v>
      </c>
      <c r="L2139" t="s">
        <v>16</v>
      </c>
      <c r="M2139">
        <f>V3__67[[#This Row],[Sale Price]]/V3__67[[#This Row],[carpet_area]]</f>
        <v>374.18147801683818</v>
      </c>
      <c r="N2139">
        <f>IF(OR(V3__67[[#This Row],[Estimated Value]]="",V3__67[[#This Row],[Estimated Value]]=0),"",V3__67[[#This Row],[Sale Price]]-V3__67[[#This Row],[Estimated Value]])</f>
        <v>151570</v>
      </c>
      <c r="O2139">
        <f>IF(OR(V3__67[[#This Row],[Estimated Value]]="",V3__67[[#This Row],[Estimated Value]]=0),"",(V3__67[[#This Row],[Sale Price]]-V3__67[[#This Row],[Estimated Value]])/V3__67[[#This Row],[Estimated Value]])</f>
        <v>0.61011150022139038</v>
      </c>
      <c r="P2139" t="str">
        <f t="shared" si="33"/>
        <v>Above Estimate</v>
      </c>
    </row>
    <row r="2140" spans="1:16" x14ac:dyDescent="0.3">
      <c r="A2140" s="1">
        <v>42068</v>
      </c>
      <c r="B2140">
        <v>2015</v>
      </c>
      <c r="C2140" t="s">
        <v>18</v>
      </c>
      <c r="D2140">
        <v>288260</v>
      </c>
      <c r="E2140">
        <v>254400</v>
      </c>
      <c r="F2140" t="s">
        <v>19</v>
      </c>
      <c r="G2140" t="s">
        <v>20</v>
      </c>
      <c r="H2140">
        <v>4</v>
      </c>
      <c r="I2140">
        <v>2</v>
      </c>
      <c r="J2140">
        <v>1246</v>
      </c>
      <c r="K2140">
        <v>1.340225</v>
      </c>
      <c r="L2140" t="s">
        <v>25</v>
      </c>
      <c r="M2140">
        <f>V3__67[[#This Row],[Sale Price]]/V3__67[[#This Row],[carpet_area]]</f>
        <v>204.17335473515249</v>
      </c>
      <c r="N2140">
        <f>IF(OR(V3__67[[#This Row],[Estimated Value]]="",V3__67[[#This Row],[Estimated Value]]=0),"",V3__67[[#This Row],[Sale Price]]-V3__67[[#This Row],[Estimated Value]])</f>
        <v>-33860</v>
      </c>
      <c r="O2140">
        <f>IF(OR(V3__67[[#This Row],[Estimated Value]]="",V3__67[[#This Row],[Estimated Value]]=0),"",(V3__67[[#This Row],[Sale Price]]-V3__67[[#This Row],[Estimated Value]])/V3__67[[#This Row],[Estimated Value]])</f>
        <v>-0.11746340109623257</v>
      </c>
      <c r="P2140" t="str">
        <f t="shared" si="33"/>
        <v>Below Estimate</v>
      </c>
    </row>
    <row r="2141" spans="1:16" x14ac:dyDescent="0.3">
      <c r="A2141" s="1">
        <v>42068</v>
      </c>
      <c r="B2141">
        <v>2015</v>
      </c>
      <c r="C2141" t="s">
        <v>18</v>
      </c>
      <c r="D2141">
        <v>313040</v>
      </c>
      <c r="E2141">
        <v>378500</v>
      </c>
      <c r="F2141" t="s">
        <v>13</v>
      </c>
      <c r="G2141" t="s">
        <v>14</v>
      </c>
      <c r="H2141">
        <v>3</v>
      </c>
      <c r="I2141">
        <v>2</v>
      </c>
      <c r="J2141">
        <v>954</v>
      </c>
      <c r="K2141">
        <v>1.340225</v>
      </c>
      <c r="L2141" t="s">
        <v>16</v>
      </c>
      <c r="M2141">
        <f>V3__67[[#This Row],[Sale Price]]/V3__67[[#This Row],[carpet_area]]</f>
        <v>396.75052410901469</v>
      </c>
      <c r="N2141">
        <f>IF(OR(V3__67[[#This Row],[Estimated Value]]="",V3__67[[#This Row],[Estimated Value]]=0),"",V3__67[[#This Row],[Sale Price]]-V3__67[[#This Row],[Estimated Value]])</f>
        <v>65460</v>
      </c>
      <c r="O2141">
        <f>IF(OR(V3__67[[#This Row],[Estimated Value]]="",V3__67[[#This Row],[Estimated Value]]=0),"",(V3__67[[#This Row],[Sale Price]]-V3__67[[#This Row],[Estimated Value]])/V3__67[[#This Row],[Estimated Value]])</f>
        <v>0.2091106567850754</v>
      </c>
      <c r="P2141" t="str">
        <f t="shared" si="33"/>
        <v>Above Estimate</v>
      </c>
    </row>
    <row r="2142" spans="1:16" x14ac:dyDescent="0.3">
      <c r="A2142" s="1">
        <v>42069</v>
      </c>
      <c r="B2142">
        <v>2015</v>
      </c>
      <c r="C2142" t="s">
        <v>26</v>
      </c>
      <c r="D2142">
        <v>268240</v>
      </c>
      <c r="E2142">
        <v>295000</v>
      </c>
      <c r="F2142" t="s">
        <v>13</v>
      </c>
      <c r="G2142" t="s">
        <v>14</v>
      </c>
      <c r="H2142">
        <v>3</v>
      </c>
      <c r="I2142">
        <v>1</v>
      </c>
      <c r="J2142">
        <v>1092</v>
      </c>
      <c r="K2142">
        <v>1.340225</v>
      </c>
      <c r="L2142" t="s">
        <v>15</v>
      </c>
      <c r="M2142">
        <f>V3__67[[#This Row],[Sale Price]]/V3__67[[#This Row],[carpet_area]]</f>
        <v>270.14652014652017</v>
      </c>
      <c r="N2142">
        <f>IF(OR(V3__67[[#This Row],[Estimated Value]]="",V3__67[[#This Row],[Estimated Value]]=0),"",V3__67[[#This Row],[Sale Price]]-V3__67[[#This Row],[Estimated Value]])</f>
        <v>26760</v>
      </c>
      <c r="O2142">
        <f>IF(OR(V3__67[[#This Row],[Estimated Value]]="",V3__67[[#This Row],[Estimated Value]]=0),"",(V3__67[[#This Row],[Sale Price]]-V3__67[[#This Row],[Estimated Value]])/V3__67[[#This Row],[Estimated Value]])</f>
        <v>9.9761407694601845E-2</v>
      </c>
      <c r="P2142" t="str">
        <f t="shared" si="33"/>
        <v>Above Estimate</v>
      </c>
    </row>
    <row r="2143" spans="1:16" x14ac:dyDescent="0.3">
      <c r="A2143" s="1">
        <v>42069</v>
      </c>
      <c r="B2143">
        <v>2015</v>
      </c>
      <c r="C2143" t="s">
        <v>17</v>
      </c>
      <c r="D2143">
        <v>168880</v>
      </c>
      <c r="E2143">
        <v>90584</v>
      </c>
      <c r="F2143" t="s">
        <v>13</v>
      </c>
      <c r="G2143" t="s">
        <v>14</v>
      </c>
      <c r="H2143">
        <v>3</v>
      </c>
      <c r="I2143">
        <v>3</v>
      </c>
      <c r="J2143">
        <v>1077</v>
      </c>
      <c r="K2143">
        <v>1.340225</v>
      </c>
      <c r="L2143" t="s">
        <v>15</v>
      </c>
      <c r="M2143">
        <f>V3__67[[#This Row],[Sale Price]]/V3__67[[#This Row],[carpet_area]]</f>
        <v>84.107706592386265</v>
      </c>
      <c r="N2143">
        <f>IF(OR(V3__67[[#This Row],[Estimated Value]]="",V3__67[[#This Row],[Estimated Value]]=0),"",V3__67[[#This Row],[Sale Price]]-V3__67[[#This Row],[Estimated Value]])</f>
        <v>-78296</v>
      </c>
      <c r="O2143">
        <f>IF(OR(V3__67[[#This Row],[Estimated Value]]="",V3__67[[#This Row],[Estimated Value]]=0),"",(V3__67[[#This Row],[Sale Price]]-V3__67[[#This Row],[Estimated Value]])/V3__67[[#This Row],[Estimated Value]])</f>
        <v>-0.46361913784936049</v>
      </c>
      <c r="P2143" t="str">
        <f t="shared" si="33"/>
        <v>Below Estimate</v>
      </c>
    </row>
    <row r="2144" spans="1:16" x14ac:dyDescent="0.3">
      <c r="A2144" s="1">
        <v>42070</v>
      </c>
      <c r="B2144">
        <v>2015</v>
      </c>
      <c r="C2144" t="s">
        <v>29</v>
      </c>
      <c r="D2144">
        <v>155610</v>
      </c>
      <c r="E2144">
        <v>232000</v>
      </c>
      <c r="F2144" t="s">
        <v>13</v>
      </c>
      <c r="G2144" t="s">
        <v>14</v>
      </c>
      <c r="H2144">
        <v>3</v>
      </c>
      <c r="I2144">
        <v>3</v>
      </c>
      <c r="J2144">
        <v>1004</v>
      </c>
      <c r="K2144">
        <v>1.340225</v>
      </c>
      <c r="L2144" t="s">
        <v>16</v>
      </c>
      <c r="M2144">
        <f>V3__67[[#This Row],[Sale Price]]/V3__67[[#This Row],[carpet_area]]</f>
        <v>231.07569721115539</v>
      </c>
      <c r="N2144">
        <f>IF(OR(V3__67[[#This Row],[Estimated Value]]="",V3__67[[#This Row],[Estimated Value]]=0),"",V3__67[[#This Row],[Sale Price]]-V3__67[[#This Row],[Estimated Value]])</f>
        <v>76390</v>
      </c>
      <c r="O2144">
        <f>IF(OR(V3__67[[#This Row],[Estimated Value]]="",V3__67[[#This Row],[Estimated Value]]=0),"",(V3__67[[#This Row],[Sale Price]]-V3__67[[#This Row],[Estimated Value]])/V3__67[[#This Row],[Estimated Value]])</f>
        <v>0.49090675406464879</v>
      </c>
      <c r="P2144" t="str">
        <f t="shared" si="33"/>
        <v>Above Estimate</v>
      </c>
    </row>
    <row r="2145" spans="1:16" x14ac:dyDescent="0.3">
      <c r="A2145" s="1">
        <v>42074</v>
      </c>
      <c r="B2145">
        <v>2015</v>
      </c>
      <c r="C2145" t="s">
        <v>26</v>
      </c>
      <c r="D2145">
        <v>1060430</v>
      </c>
      <c r="E2145">
        <v>1215000</v>
      </c>
      <c r="F2145" t="s">
        <v>13</v>
      </c>
      <c r="G2145" t="s">
        <v>14</v>
      </c>
      <c r="H2145">
        <v>3</v>
      </c>
      <c r="I2145">
        <v>2</v>
      </c>
      <c r="J2145">
        <v>1045</v>
      </c>
      <c r="K2145">
        <v>1.340225</v>
      </c>
      <c r="L2145" t="s">
        <v>25</v>
      </c>
      <c r="M2145">
        <f>V3__67[[#This Row],[Sale Price]]/V3__67[[#This Row],[carpet_area]]</f>
        <v>1162.6794258373207</v>
      </c>
      <c r="N2145">
        <f>IF(OR(V3__67[[#This Row],[Estimated Value]]="",V3__67[[#This Row],[Estimated Value]]=0),"",V3__67[[#This Row],[Sale Price]]-V3__67[[#This Row],[Estimated Value]])</f>
        <v>154570</v>
      </c>
      <c r="O2145">
        <f>IF(OR(V3__67[[#This Row],[Estimated Value]]="",V3__67[[#This Row],[Estimated Value]]=0),"",(V3__67[[#This Row],[Sale Price]]-V3__67[[#This Row],[Estimated Value]])/V3__67[[#This Row],[Estimated Value]])</f>
        <v>0.14576162500117876</v>
      </c>
      <c r="P2145" t="str">
        <f t="shared" si="33"/>
        <v>Above Estimate</v>
      </c>
    </row>
    <row r="2146" spans="1:16" x14ac:dyDescent="0.3">
      <c r="A2146" s="1">
        <v>42074</v>
      </c>
      <c r="B2146">
        <v>2015</v>
      </c>
      <c r="C2146" t="s">
        <v>26</v>
      </c>
      <c r="D2146">
        <v>178220</v>
      </c>
      <c r="E2146">
        <v>180000</v>
      </c>
      <c r="F2146" t="s">
        <v>13</v>
      </c>
      <c r="G2146" t="s">
        <v>14</v>
      </c>
      <c r="H2146">
        <v>3</v>
      </c>
      <c r="I2146">
        <v>2</v>
      </c>
      <c r="J2146">
        <v>1089</v>
      </c>
      <c r="K2146">
        <v>1.340225</v>
      </c>
      <c r="L2146" t="s">
        <v>16</v>
      </c>
      <c r="M2146">
        <f>V3__67[[#This Row],[Sale Price]]/V3__67[[#This Row],[carpet_area]]</f>
        <v>165.28925619834712</v>
      </c>
      <c r="N2146">
        <f>IF(OR(V3__67[[#This Row],[Estimated Value]]="",V3__67[[#This Row],[Estimated Value]]=0),"",V3__67[[#This Row],[Sale Price]]-V3__67[[#This Row],[Estimated Value]])</f>
        <v>1780</v>
      </c>
      <c r="O2146">
        <f>IF(OR(V3__67[[#This Row],[Estimated Value]]="",V3__67[[#This Row],[Estimated Value]]=0),"",(V3__67[[#This Row],[Sale Price]]-V3__67[[#This Row],[Estimated Value]])/V3__67[[#This Row],[Estimated Value]])</f>
        <v>9.9876557064302544E-3</v>
      </c>
      <c r="P2146" t="str">
        <f t="shared" si="33"/>
        <v>Above Estimate</v>
      </c>
    </row>
    <row r="2147" spans="1:16" x14ac:dyDescent="0.3">
      <c r="A2147" s="1">
        <v>42074</v>
      </c>
      <c r="B2147">
        <v>2015</v>
      </c>
      <c r="C2147" t="s">
        <v>18</v>
      </c>
      <c r="D2147">
        <v>306740</v>
      </c>
      <c r="E2147">
        <v>255000</v>
      </c>
      <c r="F2147" t="s">
        <v>13</v>
      </c>
      <c r="G2147" t="s">
        <v>14</v>
      </c>
      <c r="H2147">
        <v>3</v>
      </c>
      <c r="I2147">
        <v>3</v>
      </c>
      <c r="J2147">
        <v>1020</v>
      </c>
      <c r="K2147">
        <v>1.340225</v>
      </c>
      <c r="L2147" t="s">
        <v>25</v>
      </c>
      <c r="M2147">
        <f>V3__67[[#This Row],[Sale Price]]/V3__67[[#This Row],[carpet_area]]</f>
        <v>250</v>
      </c>
      <c r="N2147">
        <f>IF(OR(V3__67[[#This Row],[Estimated Value]]="",V3__67[[#This Row],[Estimated Value]]=0),"",V3__67[[#This Row],[Sale Price]]-V3__67[[#This Row],[Estimated Value]])</f>
        <v>-51740</v>
      </c>
      <c r="O2147">
        <f>IF(OR(V3__67[[#This Row],[Estimated Value]]="",V3__67[[#This Row],[Estimated Value]]=0),"",(V3__67[[#This Row],[Sale Price]]-V3__67[[#This Row],[Estimated Value]])/V3__67[[#This Row],[Estimated Value]])</f>
        <v>-0.16867705548673143</v>
      </c>
      <c r="P2147" t="str">
        <f t="shared" si="33"/>
        <v>Below Estimate</v>
      </c>
    </row>
    <row r="2148" spans="1:16" x14ac:dyDescent="0.3">
      <c r="A2148" s="1">
        <v>42075</v>
      </c>
      <c r="B2148">
        <v>2015</v>
      </c>
      <c r="C2148" t="s">
        <v>17</v>
      </c>
      <c r="D2148">
        <v>175520</v>
      </c>
      <c r="E2148">
        <v>75000</v>
      </c>
      <c r="F2148" t="s">
        <v>19</v>
      </c>
      <c r="G2148" t="s">
        <v>20</v>
      </c>
      <c r="H2148">
        <v>4</v>
      </c>
      <c r="I2148">
        <v>4</v>
      </c>
      <c r="J2148">
        <v>1368</v>
      </c>
      <c r="K2148">
        <v>1.340225</v>
      </c>
      <c r="L2148" t="s">
        <v>22</v>
      </c>
      <c r="M2148">
        <f>V3__67[[#This Row],[Sale Price]]/V3__67[[#This Row],[carpet_area]]</f>
        <v>54.824561403508774</v>
      </c>
      <c r="N2148">
        <f>IF(OR(V3__67[[#This Row],[Estimated Value]]="",V3__67[[#This Row],[Estimated Value]]=0),"",V3__67[[#This Row],[Sale Price]]-V3__67[[#This Row],[Estimated Value]])</f>
        <v>-100520</v>
      </c>
      <c r="O2148">
        <f>IF(OR(V3__67[[#This Row],[Estimated Value]]="",V3__67[[#This Row],[Estimated Value]]=0),"",(V3__67[[#This Row],[Sale Price]]-V3__67[[#This Row],[Estimated Value]])/V3__67[[#This Row],[Estimated Value]])</f>
        <v>-0.57269826800364632</v>
      </c>
      <c r="P2148" t="str">
        <f t="shared" si="33"/>
        <v>Below Estimate</v>
      </c>
    </row>
    <row r="2149" spans="1:16" x14ac:dyDescent="0.3">
      <c r="A2149" s="1">
        <v>42075</v>
      </c>
      <c r="B2149">
        <v>2015</v>
      </c>
      <c r="C2149" t="s">
        <v>17</v>
      </c>
      <c r="D2149">
        <v>138510</v>
      </c>
      <c r="E2149">
        <v>127500</v>
      </c>
      <c r="F2149" t="s">
        <v>19</v>
      </c>
      <c r="G2149" t="s">
        <v>20</v>
      </c>
      <c r="H2149">
        <v>4</v>
      </c>
      <c r="I2149">
        <v>4</v>
      </c>
      <c r="J2149">
        <v>1376</v>
      </c>
      <c r="K2149">
        <v>1.340225</v>
      </c>
      <c r="L2149" t="s">
        <v>16</v>
      </c>
      <c r="M2149">
        <f>V3__67[[#This Row],[Sale Price]]/V3__67[[#This Row],[carpet_area]]</f>
        <v>92.659883720930239</v>
      </c>
      <c r="N2149">
        <f>IF(OR(V3__67[[#This Row],[Estimated Value]]="",V3__67[[#This Row],[Estimated Value]]=0),"",V3__67[[#This Row],[Sale Price]]-V3__67[[#This Row],[Estimated Value]])</f>
        <v>-11010</v>
      </c>
      <c r="O2149">
        <f>IF(OR(V3__67[[#This Row],[Estimated Value]]="",V3__67[[#This Row],[Estimated Value]]=0),"",(V3__67[[#This Row],[Sale Price]]-V3__67[[#This Row],[Estimated Value]])/V3__67[[#This Row],[Estimated Value]])</f>
        <v>-7.9488845570716921E-2</v>
      </c>
      <c r="P2149" t="str">
        <f t="shared" si="33"/>
        <v>Below Estimate</v>
      </c>
    </row>
    <row r="2150" spans="1:16" x14ac:dyDescent="0.3">
      <c r="A2150" s="1">
        <v>42076</v>
      </c>
      <c r="B2150">
        <v>2015</v>
      </c>
      <c r="C2150" t="s">
        <v>26</v>
      </c>
      <c r="D2150">
        <v>829570</v>
      </c>
      <c r="E2150">
        <v>700000</v>
      </c>
      <c r="F2150" t="s">
        <v>13</v>
      </c>
      <c r="G2150" t="s">
        <v>14</v>
      </c>
      <c r="H2150">
        <v>3</v>
      </c>
      <c r="I2150">
        <v>2</v>
      </c>
      <c r="J2150">
        <v>912</v>
      </c>
      <c r="K2150">
        <v>1.340225</v>
      </c>
      <c r="L2150" t="s">
        <v>15</v>
      </c>
      <c r="M2150">
        <f>V3__67[[#This Row],[Sale Price]]/V3__67[[#This Row],[carpet_area]]</f>
        <v>767.54385964912285</v>
      </c>
      <c r="N2150">
        <f>IF(OR(V3__67[[#This Row],[Estimated Value]]="",V3__67[[#This Row],[Estimated Value]]=0),"",V3__67[[#This Row],[Sale Price]]-V3__67[[#This Row],[Estimated Value]])</f>
        <v>-129570</v>
      </c>
      <c r="O2150">
        <f>IF(OR(V3__67[[#This Row],[Estimated Value]]="",V3__67[[#This Row],[Estimated Value]]=0),"",(V3__67[[#This Row],[Sale Price]]-V3__67[[#This Row],[Estimated Value]])/V3__67[[#This Row],[Estimated Value]])</f>
        <v>-0.15618935110961099</v>
      </c>
      <c r="P2150" t="str">
        <f t="shared" si="33"/>
        <v>Below Estimate</v>
      </c>
    </row>
    <row r="2151" spans="1:16" x14ac:dyDescent="0.3">
      <c r="A2151" s="1">
        <v>42076</v>
      </c>
      <c r="B2151">
        <v>2015</v>
      </c>
      <c r="C2151" t="s">
        <v>18</v>
      </c>
      <c r="D2151">
        <v>369530</v>
      </c>
      <c r="E2151">
        <v>395000</v>
      </c>
      <c r="F2151" t="s">
        <v>13</v>
      </c>
      <c r="G2151" t="s">
        <v>14</v>
      </c>
      <c r="H2151">
        <v>3</v>
      </c>
      <c r="I2151">
        <v>1</v>
      </c>
      <c r="J2151">
        <v>963</v>
      </c>
      <c r="K2151">
        <v>1.340225</v>
      </c>
      <c r="L2151" t="s">
        <v>15</v>
      </c>
      <c r="M2151">
        <f>V3__67[[#This Row],[Sale Price]]/V3__67[[#This Row],[carpet_area]]</f>
        <v>410.17653167185875</v>
      </c>
      <c r="N2151">
        <f>IF(OR(V3__67[[#This Row],[Estimated Value]]="",V3__67[[#This Row],[Estimated Value]]=0),"",V3__67[[#This Row],[Sale Price]]-V3__67[[#This Row],[Estimated Value]])</f>
        <v>25470</v>
      </c>
      <c r="O2151">
        <f>IF(OR(V3__67[[#This Row],[Estimated Value]]="",V3__67[[#This Row],[Estimated Value]]=0),"",(V3__67[[#This Row],[Sale Price]]-V3__67[[#This Row],[Estimated Value]])/V3__67[[#This Row],[Estimated Value]])</f>
        <v>6.8925391713798606E-2</v>
      </c>
      <c r="P2151" t="str">
        <f t="shared" si="33"/>
        <v>Above Estimate</v>
      </c>
    </row>
    <row r="2152" spans="1:16" x14ac:dyDescent="0.3">
      <c r="A2152" s="1">
        <v>42076</v>
      </c>
      <c r="B2152">
        <v>2015</v>
      </c>
      <c r="C2152" t="s">
        <v>29</v>
      </c>
      <c r="D2152">
        <v>129010</v>
      </c>
      <c r="E2152">
        <v>228000</v>
      </c>
      <c r="F2152" t="s">
        <v>13</v>
      </c>
      <c r="G2152" t="s">
        <v>14</v>
      </c>
      <c r="H2152">
        <v>3</v>
      </c>
      <c r="I2152">
        <v>3</v>
      </c>
      <c r="J2152">
        <v>1006</v>
      </c>
      <c r="K2152">
        <v>1.340225</v>
      </c>
      <c r="L2152" t="s">
        <v>22</v>
      </c>
      <c r="M2152">
        <f>V3__67[[#This Row],[Sale Price]]/V3__67[[#This Row],[carpet_area]]</f>
        <v>226.64015904572565</v>
      </c>
      <c r="N2152">
        <f>IF(OR(V3__67[[#This Row],[Estimated Value]]="",V3__67[[#This Row],[Estimated Value]]=0),"",V3__67[[#This Row],[Sale Price]]-V3__67[[#This Row],[Estimated Value]])</f>
        <v>98990</v>
      </c>
      <c r="O2152">
        <f>IF(OR(V3__67[[#This Row],[Estimated Value]]="",V3__67[[#This Row],[Estimated Value]]=0),"",(V3__67[[#This Row],[Sale Price]]-V3__67[[#This Row],[Estimated Value]])/V3__67[[#This Row],[Estimated Value]])</f>
        <v>0.76730486008836529</v>
      </c>
      <c r="P2152" t="str">
        <f t="shared" si="33"/>
        <v>Above Estimate</v>
      </c>
    </row>
    <row r="2153" spans="1:16" x14ac:dyDescent="0.3">
      <c r="A2153" s="1">
        <v>42076</v>
      </c>
      <c r="B2153">
        <v>2015</v>
      </c>
      <c r="C2153" t="s">
        <v>17</v>
      </c>
      <c r="D2153">
        <v>121720</v>
      </c>
      <c r="E2153">
        <v>96000</v>
      </c>
      <c r="F2153" t="s">
        <v>19</v>
      </c>
      <c r="G2153" t="s">
        <v>20</v>
      </c>
      <c r="H2153">
        <v>4</v>
      </c>
      <c r="I2153">
        <v>4</v>
      </c>
      <c r="J2153">
        <v>1373</v>
      </c>
      <c r="K2153">
        <v>1.340225</v>
      </c>
      <c r="L2153" t="s">
        <v>15</v>
      </c>
      <c r="M2153">
        <f>V3__67[[#This Row],[Sale Price]]/V3__67[[#This Row],[carpet_area]]</f>
        <v>69.919883466860895</v>
      </c>
      <c r="N2153">
        <f>IF(OR(V3__67[[#This Row],[Estimated Value]]="",V3__67[[#This Row],[Estimated Value]]=0),"",V3__67[[#This Row],[Sale Price]]-V3__67[[#This Row],[Estimated Value]])</f>
        <v>-25720</v>
      </c>
      <c r="O2153">
        <f>IF(OR(V3__67[[#This Row],[Estimated Value]]="",V3__67[[#This Row],[Estimated Value]]=0),"",(V3__67[[#This Row],[Sale Price]]-V3__67[[#This Row],[Estimated Value]])/V3__67[[#This Row],[Estimated Value]])</f>
        <v>-0.21130463358527768</v>
      </c>
      <c r="P2153" t="str">
        <f t="shared" si="33"/>
        <v>Below Estimate</v>
      </c>
    </row>
    <row r="2154" spans="1:16" x14ac:dyDescent="0.3">
      <c r="A2154" s="1">
        <v>42077</v>
      </c>
      <c r="B2154">
        <v>2015</v>
      </c>
      <c r="C2154" t="s">
        <v>29</v>
      </c>
      <c r="D2154">
        <v>162540</v>
      </c>
      <c r="E2154">
        <v>215000</v>
      </c>
      <c r="F2154" t="s">
        <v>13</v>
      </c>
      <c r="G2154" t="s">
        <v>14</v>
      </c>
      <c r="H2154">
        <v>3</v>
      </c>
      <c r="I2154">
        <v>2</v>
      </c>
      <c r="J2154">
        <v>929</v>
      </c>
      <c r="K2154">
        <v>1.340225</v>
      </c>
      <c r="L2154" t="s">
        <v>22</v>
      </c>
      <c r="M2154">
        <f>V3__67[[#This Row],[Sale Price]]/V3__67[[#This Row],[carpet_area]]</f>
        <v>231.43164693218515</v>
      </c>
      <c r="N2154">
        <f>IF(OR(V3__67[[#This Row],[Estimated Value]]="",V3__67[[#This Row],[Estimated Value]]=0),"",V3__67[[#This Row],[Sale Price]]-V3__67[[#This Row],[Estimated Value]])</f>
        <v>52460</v>
      </c>
      <c r="O2154">
        <f>IF(OR(V3__67[[#This Row],[Estimated Value]]="",V3__67[[#This Row],[Estimated Value]]=0),"",(V3__67[[#This Row],[Sale Price]]-V3__67[[#This Row],[Estimated Value]])/V3__67[[#This Row],[Estimated Value]])</f>
        <v>0.32275132275132273</v>
      </c>
      <c r="P2154" t="str">
        <f t="shared" si="33"/>
        <v>Above Estimate</v>
      </c>
    </row>
    <row r="2155" spans="1:16" x14ac:dyDescent="0.3">
      <c r="A2155" s="1">
        <v>42078</v>
      </c>
      <c r="B2155">
        <v>2015</v>
      </c>
      <c r="C2155" t="s">
        <v>26</v>
      </c>
      <c r="D2155">
        <v>249130</v>
      </c>
      <c r="E2155">
        <v>325000</v>
      </c>
      <c r="F2155" t="s">
        <v>13</v>
      </c>
      <c r="G2155" t="s">
        <v>14</v>
      </c>
      <c r="H2155">
        <v>3</v>
      </c>
      <c r="I2155">
        <v>1</v>
      </c>
      <c r="J2155">
        <v>908</v>
      </c>
      <c r="K2155">
        <v>1.340225</v>
      </c>
      <c r="L2155" t="s">
        <v>15</v>
      </c>
      <c r="M2155">
        <f>V3__67[[#This Row],[Sale Price]]/V3__67[[#This Row],[carpet_area]]</f>
        <v>357.92951541850221</v>
      </c>
      <c r="N2155">
        <f>IF(OR(V3__67[[#This Row],[Estimated Value]]="",V3__67[[#This Row],[Estimated Value]]=0),"",V3__67[[#This Row],[Sale Price]]-V3__67[[#This Row],[Estimated Value]])</f>
        <v>75870</v>
      </c>
      <c r="O2155">
        <f>IF(OR(V3__67[[#This Row],[Estimated Value]]="",V3__67[[#This Row],[Estimated Value]]=0),"",(V3__67[[#This Row],[Sale Price]]-V3__67[[#This Row],[Estimated Value]])/V3__67[[#This Row],[Estimated Value]])</f>
        <v>0.30453979849877572</v>
      </c>
      <c r="P2155" t="str">
        <f t="shared" si="33"/>
        <v>Above Estimate</v>
      </c>
    </row>
    <row r="2156" spans="1:16" x14ac:dyDescent="0.3">
      <c r="A2156" s="1">
        <v>42081</v>
      </c>
      <c r="B2156">
        <v>2015</v>
      </c>
      <c r="C2156" t="s">
        <v>29</v>
      </c>
      <c r="D2156">
        <v>157780</v>
      </c>
      <c r="E2156">
        <v>220000</v>
      </c>
      <c r="F2156" t="s">
        <v>19</v>
      </c>
      <c r="G2156" t="s">
        <v>20</v>
      </c>
      <c r="H2156">
        <v>4</v>
      </c>
      <c r="I2156">
        <v>4</v>
      </c>
      <c r="J2156">
        <v>1459</v>
      </c>
      <c r="K2156">
        <v>1.340225</v>
      </c>
      <c r="L2156" t="s">
        <v>16</v>
      </c>
      <c r="M2156">
        <f>V3__67[[#This Row],[Sale Price]]/V3__67[[#This Row],[carpet_area]]</f>
        <v>150.78821110349554</v>
      </c>
      <c r="N2156">
        <f>IF(OR(V3__67[[#This Row],[Estimated Value]]="",V3__67[[#This Row],[Estimated Value]]=0),"",V3__67[[#This Row],[Sale Price]]-V3__67[[#This Row],[Estimated Value]])</f>
        <v>62220</v>
      </c>
      <c r="O2156">
        <f>IF(OR(V3__67[[#This Row],[Estimated Value]]="",V3__67[[#This Row],[Estimated Value]]=0),"",(V3__67[[#This Row],[Sale Price]]-V3__67[[#This Row],[Estimated Value]])/V3__67[[#This Row],[Estimated Value]])</f>
        <v>0.39434655849917605</v>
      </c>
      <c r="P2156" t="str">
        <f t="shared" si="33"/>
        <v>Above Estimate</v>
      </c>
    </row>
    <row r="2157" spans="1:16" x14ac:dyDescent="0.3">
      <c r="A2157" s="1">
        <v>42081</v>
      </c>
      <c r="B2157">
        <v>2015</v>
      </c>
      <c r="C2157" t="s">
        <v>21</v>
      </c>
      <c r="D2157">
        <v>921830</v>
      </c>
      <c r="E2157">
        <v>1850000</v>
      </c>
      <c r="F2157" t="s">
        <v>13</v>
      </c>
      <c r="G2157" t="s">
        <v>14</v>
      </c>
      <c r="H2157">
        <v>3</v>
      </c>
      <c r="I2157">
        <v>1</v>
      </c>
      <c r="J2157">
        <v>967</v>
      </c>
      <c r="K2157">
        <v>1.340225</v>
      </c>
      <c r="L2157" t="s">
        <v>25</v>
      </c>
      <c r="M2157">
        <f>V3__67[[#This Row],[Sale Price]]/V3__67[[#This Row],[carpet_area]]</f>
        <v>1913.1334022750775</v>
      </c>
      <c r="N2157">
        <f>IF(OR(V3__67[[#This Row],[Estimated Value]]="",V3__67[[#This Row],[Estimated Value]]=0),"",V3__67[[#This Row],[Sale Price]]-V3__67[[#This Row],[Estimated Value]])</f>
        <v>928170</v>
      </c>
      <c r="O2157">
        <f>IF(OR(V3__67[[#This Row],[Estimated Value]]="",V3__67[[#This Row],[Estimated Value]]=0),"",(V3__67[[#This Row],[Sale Price]]-V3__67[[#This Row],[Estimated Value]])/V3__67[[#This Row],[Estimated Value]])</f>
        <v>1.0068776238568933</v>
      </c>
      <c r="P2157" t="str">
        <f t="shared" si="33"/>
        <v>Above Estimate</v>
      </c>
    </row>
    <row r="2158" spans="1:16" x14ac:dyDescent="0.3">
      <c r="A2158" s="1">
        <v>42081</v>
      </c>
      <c r="B2158">
        <v>2015</v>
      </c>
      <c r="C2158" t="s">
        <v>17</v>
      </c>
      <c r="D2158">
        <v>230500</v>
      </c>
      <c r="E2158">
        <v>190000</v>
      </c>
      <c r="F2158" t="s">
        <v>13</v>
      </c>
      <c r="G2158" t="s">
        <v>14</v>
      </c>
      <c r="H2158">
        <v>3</v>
      </c>
      <c r="I2158">
        <v>2</v>
      </c>
      <c r="J2158">
        <v>946</v>
      </c>
      <c r="K2158">
        <v>1.340225</v>
      </c>
      <c r="L2158" t="s">
        <v>15</v>
      </c>
      <c r="M2158">
        <f>V3__67[[#This Row],[Sale Price]]/V3__67[[#This Row],[carpet_area]]</f>
        <v>200.84566596194503</v>
      </c>
      <c r="N2158">
        <f>IF(OR(V3__67[[#This Row],[Estimated Value]]="",V3__67[[#This Row],[Estimated Value]]=0),"",V3__67[[#This Row],[Sale Price]]-V3__67[[#This Row],[Estimated Value]])</f>
        <v>-40500</v>
      </c>
      <c r="O2158">
        <f>IF(OR(V3__67[[#This Row],[Estimated Value]]="",V3__67[[#This Row],[Estimated Value]]=0),"",(V3__67[[#This Row],[Sale Price]]-V3__67[[#This Row],[Estimated Value]])/V3__67[[#This Row],[Estimated Value]])</f>
        <v>-0.175704989154013</v>
      </c>
      <c r="P2158" t="str">
        <f t="shared" si="33"/>
        <v>Below Estimate</v>
      </c>
    </row>
    <row r="2159" spans="1:16" x14ac:dyDescent="0.3">
      <c r="A2159" s="1">
        <v>42081</v>
      </c>
      <c r="B2159">
        <v>2015</v>
      </c>
      <c r="C2159" t="s">
        <v>26</v>
      </c>
      <c r="D2159">
        <v>2900180</v>
      </c>
      <c r="E2159">
        <v>225000</v>
      </c>
      <c r="F2159" t="s">
        <v>13</v>
      </c>
      <c r="G2159" t="s">
        <v>14</v>
      </c>
      <c r="H2159">
        <v>3</v>
      </c>
      <c r="I2159">
        <v>1</v>
      </c>
      <c r="J2159">
        <v>926</v>
      </c>
      <c r="K2159">
        <v>1.340225</v>
      </c>
      <c r="L2159" t="s">
        <v>16</v>
      </c>
      <c r="M2159">
        <f>V3__67[[#This Row],[Sale Price]]/V3__67[[#This Row],[carpet_area]]</f>
        <v>242.98056155507558</v>
      </c>
      <c r="N2159">
        <f>IF(OR(V3__67[[#This Row],[Estimated Value]]="",V3__67[[#This Row],[Estimated Value]]=0),"",V3__67[[#This Row],[Sale Price]]-V3__67[[#This Row],[Estimated Value]])</f>
        <v>-2675180</v>
      </c>
      <c r="O2159">
        <f>IF(OR(V3__67[[#This Row],[Estimated Value]]="",V3__67[[#This Row],[Estimated Value]]=0),"",(V3__67[[#This Row],[Sale Price]]-V3__67[[#This Row],[Estimated Value]])/V3__67[[#This Row],[Estimated Value]])</f>
        <v>-0.92241860850016211</v>
      </c>
      <c r="P2159" t="str">
        <f t="shared" si="33"/>
        <v>Below Estimate</v>
      </c>
    </row>
    <row r="2160" spans="1:16" x14ac:dyDescent="0.3">
      <c r="A2160" s="1">
        <v>42083</v>
      </c>
      <c r="B2160">
        <v>2015</v>
      </c>
      <c r="C2160" t="s">
        <v>26</v>
      </c>
      <c r="D2160">
        <v>346780</v>
      </c>
      <c r="E2160">
        <v>480000</v>
      </c>
      <c r="F2160" t="s">
        <v>13</v>
      </c>
      <c r="G2160" t="s">
        <v>14</v>
      </c>
      <c r="H2160">
        <v>3</v>
      </c>
      <c r="I2160">
        <v>2</v>
      </c>
      <c r="J2160">
        <v>1075</v>
      </c>
      <c r="K2160">
        <v>1.340225</v>
      </c>
      <c r="L2160" t="s">
        <v>25</v>
      </c>
      <c r="M2160">
        <f>V3__67[[#This Row],[Sale Price]]/V3__67[[#This Row],[carpet_area]]</f>
        <v>446.51162790697674</v>
      </c>
      <c r="N2160">
        <f>IF(OR(V3__67[[#This Row],[Estimated Value]]="",V3__67[[#This Row],[Estimated Value]]=0),"",V3__67[[#This Row],[Sale Price]]-V3__67[[#This Row],[Estimated Value]])</f>
        <v>133220</v>
      </c>
      <c r="O2160">
        <f>IF(OR(V3__67[[#This Row],[Estimated Value]]="",V3__67[[#This Row],[Estimated Value]]=0),"",(V3__67[[#This Row],[Sale Price]]-V3__67[[#This Row],[Estimated Value]])/V3__67[[#This Row],[Estimated Value]])</f>
        <v>0.38416286983101677</v>
      </c>
      <c r="P2160" t="str">
        <f t="shared" si="33"/>
        <v>Above Estimate</v>
      </c>
    </row>
    <row r="2161" spans="1:16" x14ac:dyDescent="0.3">
      <c r="A2161" s="1">
        <v>42088</v>
      </c>
      <c r="B2161">
        <v>2015</v>
      </c>
      <c r="C2161" t="s">
        <v>29</v>
      </c>
      <c r="D2161">
        <v>149660</v>
      </c>
      <c r="E2161">
        <v>160000</v>
      </c>
      <c r="F2161" t="s">
        <v>13</v>
      </c>
      <c r="G2161" t="s">
        <v>14</v>
      </c>
      <c r="H2161">
        <v>3</v>
      </c>
      <c r="I2161">
        <v>1</v>
      </c>
      <c r="J2161">
        <v>1066</v>
      </c>
      <c r="K2161">
        <v>1.340225</v>
      </c>
      <c r="L2161" t="s">
        <v>15</v>
      </c>
      <c r="M2161">
        <f>V3__67[[#This Row],[Sale Price]]/V3__67[[#This Row],[carpet_area]]</f>
        <v>150.09380863039399</v>
      </c>
      <c r="N2161">
        <f>IF(OR(V3__67[[#This Row],[Estimated Value]]="",V3__67[[#This Row],[Estimated Value]]=0),"",V3__67[[#This Row],[Sale Price]]-V3__67[[#This Row],[Estimated Value]])</f>
        <v>10340</v>
      </c>
      <c r="O2161">
        <f>IF(OR(V3__67[[#This Row],[Estimated Value]]="",V3__67[[#This Row],[Estimated Value]]=0),"",(V3__67[[#This Row],[Sale Price]]-V3__67[[#This Row],[Estimated Value]])/V3__67[[#This Row],[Estimated Value]])</f>
        <v>6.9089937190966191E-2</v>
      </c>
      <c r="P2161" t="str">
        <f t="shared" si="33"/>
        <v>Above Estimate</v>
      </c>
    </row>
    <row r="2162" spans="1:16" x14ac:dyDescent="0.3">
      <c r="A2162" s="1">
        <v>42089</v>
      </c>
      <c r="B2162">
        <v>2015</v>
      </c>
      <c r="C2162" t="s">
        <v>17</v>
      </c>
      <c r="D2162">
        <v>135960</v>
      </c>
      <c r="E2162">
        <v>21000</v>
      </c>
      <c r="F2162" t="s">
        <v>19</v>
      </c>
      <c r="G2162" t="s">
        <v>20</v>
      </c>
      <c r="H2162">
        <v>4</v>
      </c>
      <c r="I2162">
        <v>3</v>
      </c>
      <c r="J2162">
        <v>1385</v>
      </c>
      <c r="K2162">
        <v>1.340225</v>
      </c>
      <c r="L2162" t="s">
        <v>25</v>
      </c>
      <c r="M2162">
        <f>V3__67[[#This Row],[Sale Price]]/V3__67[[#This Row],[carpet_area]]</f>
        <v>15.16245487364621</v>
      </c>
      <c r="N2162">
        <f>IF(OR(V3__67[[#This Row],[Estimated Value]]="",V3__67[[#This Row],[Estimated Value]]=0),"",V3__67[[#This Row],[Sale Price]]-V3__67[[#This Row],[Estimated Value]])</f>
        <v>-114960</v>
      </c>
      <c r="O2162">
        <f>IF(OR(V3__67[[#This Row],[Estimated Value]]="",V3__67[[#This Row],[Estimated Value]]=0),"",(V3__67[[#This Row],[Sale Price]]-V3__67[[#This Row],[Estimated Value]])/V3__67[[#This Row],[Estimated Value]])</f>
        <v>-0.8455428067078552</v>
      </c>
      <c r="P2162" t="str">
        <f t="shared" si="33"/>
        <v>Below Estimate</v>
      </c>
    </row>
    <row r="2163" spans="1:16" x14ac:dyDescent="0.3">
      <c r="A2163" s="1">
        <v>42089</v>
      </c>
      <c r="B2163">
        <v>2015</v>
      </c>
      <c r="C2163" t="s">
        <v>29</v>
      </c>
      <c r="D2163">
        <v>236530</v>
      </c>
      <c r="E2163">
        <v>487000</v>
      </c>
      <c r="F2163" t="s">
        <v>13</v>
      </c>
      <c r="G2163" t="s">
        <v>14</v>
      </c>
      <c r="H2163">
        <v>3</v>
      </c>
      <c r="I2163">
        <v>1</v>
      </c>
      <c r="J2163">
        <v>1038</v>
      </c>
      <c r="K2163">
        <v>1.340225</v>
      </c>
      <c r="L2163" t="s">
        <v>16</v>
      </c>
      <c r="M2163">
        <f>V3__67[[#This Row],[Sale Price]]/V3__67[[#This Row],[carpet_area]]</f>
        <v>469.17148362235065</v>
      </c>
      <c r="N2163">
        <f>IF(OR(V3__67[[#This Row],[Estimated Value]]="",V3__67[[#This Row],[Estimated Value]]=0),"",V3__67[[#This Row],[Sale Price]]-V3__67[[#This Row],[Estimated Value]])</f>
        <v>250470</v>
      </c>
      <c r="O2163">
        <f>IF(OR(V3__67[[#This Row],[Estimated Value]]="",V3__67[[#This Row],[Estimated Value]]=0),"",(V3__67[[#This Row],[Sale Price]]-V3__67[[#This Row],[Estimated Value]])/V3__67[[#This Row],[Estimated Value]])</f>
        <v>1.0589354415930325</v>
      </c>
      <c r="P2163" t="str">
        <f t="shared" si="33"/>
        <v>Above Estimate</v>
      </c>
    </row>
    <row r="2164" spans="1:16" x14ac:dyDescent="0.3">
      <c r="A2164" s="1">
        <v>42089</v>
      </c>
      <c r="B2164">
        <v>2015</v>
      </c>
      <c r="C2164" t="s">
        <v>21</v>
      </c>
      <c r="D2164">
        <v>1145830</v>
      </c>
      <c r="E2164">
        <v>1888700</v>
      </c>
      <c r="F2164" t="s">
        <v>13</v>
      </c>
      <c r="G2164" t="s">
        <v>14</v>
      </c>
      <c r="H2164">
        <v>3</v>
      </c>
      <c r="I2164">
        <v>2</v>
      </c>
      <c r="J2164">
        <v>994</v>
      </c>
      <c r="K2164">
        <v>1.340225</v>
      </c>
      <c r="L2164" t="s">
        <v>22</v>
      </c>
      <c r="M2164">
        <f>V3__67[[#This Row],[Sale Price]]/V3__67[[#This Row],[carpet_area]]</f>
        <v>1900.1006036217304</v>
      </c>
      <c r="N2164">
        <f>IF(OR(V3__67[[#This Row],[Estimated Value]]="",V3__67[[#This Row],[Estimated Value]]=0),"",V3__67[[#This Row],[Sale Price]]-V3__67[[#This Row],[Estimated Value]])</f>
        <v>742870</v>
      </c>
      <c r="O2164">
        <f>IF(OR(V3__67[[#This Row],[Estimated Value]]="",V3__67[[#This Row],[Estimated Value]]=0),"",(V3__67[[#This Row],[Sale Price]]-V3__67[[#This Row],[Estimated Value]])/V3__67[[#This Row],[Estimated Value]])</f>
        <v>0.64832479512667673</v>
      </c>
      <c r="P2164" t="str">
        <f t="shared" si="33"/>
        <v>Above Estimate</v>
      </c>
    </row>
    <row r="2165" spans="1:16" x14ac:dyDescent="0.3">
      <c r="A2165" s="1">
        <v>42090</v>
      </c>
      <c r="B2165">
        <v>2015</v>
      </c>
      <c r="C2165" t="s">
        <v>26</v>
      </c>
      <c r="D2165">
        <v>275660</v>
      </c>
      <c r="E2165">
        <v>440000</v>
      </c>
      <c r="F2165" t="s">
        <v>13</v>
      </c>
      <c r="G2165" t="s">
        <v>14</v>
      </c>
      <c r="H2165">
        <v>3</v>
      </c>
      <c r="I2165">
        <v>3</v>
      </c>
      <c r="J2165">
        <v>949</v>
      </c>
      <c r="K2165">
        <v>1.340225</v>
      </c>
      <c r="L2165" t="s">
        <v>15</v>
      </c>
      <c r="M2165">
        <f>V3__67[[#This Row],[Sale Price]]/V3__67[[#This Row],[carpet_area]]</f>
        <v>463.64594309799787</v>
      </c>
      <c r="N2165">
        <f>IF(OR(V3__67[[#This Row],[Estimated Value]]="",V3__67[[#This Row],[Estimated Value]]=0),"",V3__67[[#This Row],[Sale Price]]-V3__67[[#This Row],[Estimated Value]])</f>
        <v>164340</v>
      </c>
      <c r="O2165">
        <f>IF(OR(V3__67[[#This Row],[Estimated Value]]="",V3__67[[#This Row],[Estimated Value]]=0),"",(V3__67[[#This Row],[Sale Price]]-V3__67[[#This Row],[Estimated Value]])/V3__67[[#This Row],[Estimated Value]])</f>
        <v>0.59616919393455703</v>
      </c>
      <c r="P2165" t="str">
        <f t="shared" si="33"/>
        <v>Above Estimate</v>
      </c>
    </row>
    <row r="2166" spans="1:16" x14ac:dyDescent="0.3">
      <c r="A2166" s="1">
        <v>42091</v>
      </c>
      <c r="B2166">
        <v>2015</v>
      </c>
      <c r="C2166" t="s">
        <v>26</v>
      </c>
      <c r="D2166">
        <v>508900</v>
      </c>
      <c r="E2166">
        <v>633000</v>
      </c>
      <c r="F2166" t="s">
        <v>13</v>
      </c>
      <c r="G2166" t="s">
        <v>14</v>
      </c>
      <c r="H2166">
        <v>3</v>
      </c>
      <c r="I2166">
        <v>2</v>
      </c>
      <c r="J2166">
        <v>980</v>
      </c>
      <c r="K2166">
        <v>1.340225</v>
      </c>
      <c r="L2166" t="s">
        <v>22</v>
      </c>
      <c r="M2166">
        <f>V3__67[[#This Row],[Sale Price]]/V3__67[[#This Row],[carpet_area]]</f>
        <v>645.91836734693879</v>
      </c>
      <c r="N2166">
        <f>IF(OR(V3__67[[#This Row],[Estimated Value]]="",V3__67[[#This Row],[Estimated Value]]=0),"",V3__67[[#This Row],[Sale Price]]-V3__67[[#This Row],[Estimated Value]])</f>
        <v>124100</v>
      </c>
      <c r="O2166">
        <f>IF(OR(V3__67[[#This Row],[Estimated Value]]="",V3__67[[#This Row],[Estimated Value]]=0),"",(V3__67[[#This Row],[Sale Price]]-V3__67[[#This Row],[Estimated Value]])/V3__67[[#This Row],[Estimated Value]])</f>
        <v>0.2438593043820004</v>
      </c>
      <c r="P2166" t="str">
        <f t="shared" si="33"/>
        <v>Above Estimate</v>
      </c>
    </row>
    <row r="2167" spans="1:16" x14ac:dyDescent="0.3">
      <c r="A2167" s="1">
        <v>42096</v>
      </c>
      <c r="B2167">
        <v>2015</v>
      </c>
      <c r="C2167" t="s">
        <v>26</v>
      </c>
      <c r="D2167">
        <v>278810</v>
      </c>
      <c r="E2167">
        <v>525000</v>
      </c>
      <c r="F2167" t="s">
        <v>13</v>
      </c>
      <c r="G2167" t="s">
        <v>14</v>
      </c>
      <c r="H2167">
        <v>3</v>
      </c>
      <c r="I2167">
        <v>2</v>
      </c>
      <c r="J2167">
        <v>905</v>
      </c>
      <c r="K2167">
        <v>1.340225</v>
      </c>
      <c r="L2167" t="s">
        <v>25</v>
      </c>
      <c r="M2167">
        <f>V3__67[[#This Row],[Sale Price]]/V3__67[[#This Row],[carpet_area]]</f>
        <v>580.11049723756901</v>
      </c>
      <c r="N2167">
        <f>IF(OR(V3__67[[#This Row],[Estimated Value]]="",V3__67[[#This Row],[Estimated Value]]=0),"",V3__67[[#This Row],[Sale Price]]-V3__67[[#This Row],[Estimated Value]])</f>
        <v>246190</v>
      </c>
      <c r="O2167">
        <f>IF(OR(V3__67[[#This Row],[Estimated Value]]="",V3__67[[#This Row],[Estimated Value]]=0),"",(V3__67[[#This Row],[Sale Price]]-V3__67[[#This Row],[Estimated Value]])/V3__67[[#This Row],[Estimated Value]])</f>
        <v>0.8830027617373839</v>
      </c>
      <c r="P2167" t="str">
        <f t="shared" si="33"/>
        <v>Above Estimate</v>
      </c>
    </row>
    <row r="2168" spans="1:16" x14ac:dyDescent="0.3">
      <c r="A2168" s="1">
        <v>42097</v>
      </c>
      <c r="B2168">
        <v>2015</v>
      </c>
      <c r="C2168" t="s">
        <v>18</v>
      </c>
      <c r="D2168">
        <v>921480</v>
      </c>
      <c r="E2168">
        <v>635000</v>
      </c>
      <c r="F2168" t="s">
        <v>13</v>
      </c>
      <c r="G2168" t="s">
        <v>14</v>
      </c>
      <c r="H2168">
        <v>3</v>
      </c>
      <c r="I2168">
        <v>1</v>
      </c>
      <c r="J2168">
        <v>947</v>
      </c>
      <c r="K2168">
        <v>1.340225</v>
      </c>
      <c r="L2168" t="s">
        <v>16</v>
      </c>
      <c r="M2168">
        <f>V3__67[[#This Row],[Sale Price]]/V3__67[[#This Row],[carpet_area]]</f>
        <v>670.53854276663151</v>
      </c>
      <c r="N2168">
        <f>IF(OR(V3__67[[#This Row],[Estimated Value]]="",V3__67[[#This Row],[Estimated Value]]=0),"",V3__67[[#This Row],[Sale Price]]-V3__67[[#This Row],[Estimated Value]])</f>
        <v>-286480</v>
      </c>
      <c r="O2168">
        <f>IF(OR(V3__67[[#This Row],[Estimated Value]]="",V3__67[[#This Row],[Estimated Value]]=0),"",(V3__67[[#This Row],[Sale Price]]-V3__67[[#This Row],[Estimated Value]])/V3__67[[#This Row],[Estimated Value]])</f>
        <v>-0.31089117506619784</v>
      </c>
      <c r="P2168" t="str">
        <f t="shared" si="33"/>
        <v>Below Estimate</v>
      </c>
    </row>
    <row r="2169" spans="1:16" x14ac:dyDescent="0.3">
      <c r="A2169" s="1">
        <v>42097</v>
      </c>
      <c r="B2169">
        <v>2015</v>
      </c>
      <c r="C2169" t="s">
        <v>29</v>
      </c>
      <c r="D2169">
        <v>218960</v>
      </c>
      <c r="E2169">
        <v>165000</v>
      </c>
      <c r="F2169" t="s">
        <v>13</v>
      </c>
      <c r="G2169" t="s">
        <v>14</v>
      </c>
      <c r="H2169">
        <v>3</v>
      </c>
      <c r="I2169">
        <v>1</v>
      </c>
      <c r="J2169">
        <v>1006</v>
      </c>
      <c r="K2169">
        <v>1.340225</v>
      </c>
      <c r="L2169" t="s">
        <v>22</v>
      </c>
      <c r="M2169">
        <f>V3__67[[#This Row],[Sale Price]]/V3__67[[#This Row],[carpet_area]]</f>
        <v>164.01590457256461</v>
      </c>
      <c r="N2169">
        <f>IF(OR(V3__67[[#This Row],[Estimated Value]]="",V3__67[[#This Row],[Estimated Value]]=0),"",V3__67[[#This Row],[Sale Price]]-V3__67[[#This Row],[Estimated Value]])</f>
        <v>-53960</v>
      </c>
      <c r="O2169">
        <f>IF(OR(V3__67[[#This Row],[Estimated Value]]="",V3__67[[#This Row],[Estimated Value]]=0),"",(V3__67[[#This Row],[Sale Price]]-V3__67[[#This Row],[Estimated Value]])/V3__67[[#This Row],[Estimated Value]])</f>
        <v>-0.2464377055169894</v>
      </c>
      <c r="P2169" t="str">
        <f t="shared" si="33"/>
        <v>Below Estimate</v>
      </c>
    </row>
    <row r="2170" spans="1:16" x14ac:dyDescent="0.3">
      <c r="A2170" s="1">
        <v>42097</v>
      </c>
      <c r="B2170">
        <v>2015</v>
      </c>
      <c r="C2170" t="s">
        <v>17</v>
      </c>
      <c r="D2170">
        <v>178690</v>
      </c>
      <c r="E2170">
        <v>98000</v>
      </c>
      <c r="F2170" t="s">
        <v>23</v>
      </c>
      <c r="G2170" t="s">
        <v>24</v>
      </c>
      <c r="H2170">
        <v>6</v>
      </c>
      <c r="I2170">
        <v>6</v>
      </c>
      <c r="J2170">
        <v>1990</v>
      </c>
      <c r="K2170">
        <v>1.340225</v>
      </c>
      <c r="L2170" t="s">
        <v>15</v>
      </c>
      <c r="M2170">
        <f>V3__67[[#This Row],[Sale Price]]/V3__67[[#This Row],[carpet_area]]</f>
        <v>49.246231155778894</v>
      </c>
      <c r="N2170">
        <f>IF(OR(V3__67[[#This Row],[Estimated Value]]="",V3__67[[#This Row],[Estimated Value]]=0),"",V3__67[[#This Row],[Sale Price]]-V3__67[[#This Row],[Estimated Value]])</f>
        <v>-80690</v>
      </c>
      <c r="O2170">
        <f>IF(OR(V3__67[[#This Row],[Estimated Value]]="",V3__67[[#This Row],[Estimated Value]]=0),"",(V3__67[[#This Row],[Sale Price]]-V3__67[[#This Row],[Estimated Value]])/V3__67[[#This Row],[Estimated Value]])</f>
        <v>-0.45156416139683253</v>
      </c>
      <c r="P2170" t="str">
        <f t="shared" si="33"/>
        <v>Below Estimate</v>
      </c>
    </row>
    <row r="2171" spans="1:16" x14ac:dyDescent="0.3">
      <c r="A2171" s="1">
        <v>42098</v>
      </c>
      <c r="B2171">
        <v>2015</v>
      </c>
      <c r="C2171" t="s">
        <v>21</v>
      </c>
      <c r="D2171">
        <v>1683780</v>
      </c>
      <c r="E2171">
        <v>2195000</v>
      </c>
      <c r="F2171" t="s">
        <v>13</v>
      </c>
      <c r="G2171" t="s">
        <v>14</v>
      </c>
      <c r="H2171">
        <v>3</v>
      </c>
      <c r="I2171">
        <v>3</v>
      </c>
      <c r="J2171">
        <v>1058</v>
      </c>
      <c r="K2171">
        <v>1.340225</v>
      </c>
      <c r="L2171" t="s">
        <v>16</v>
      </c>
      <c r="M2171">
        <f>V3__67[[#This Row],[Sale Price]]/V3__67[[#This Row],[carpet_area]]</f>
        <v>2074.6691871455578</v>
      </c>
      <c r="N2171">
        <f>IF(OR(V3__67[[#This Row],[Estimated Value]]="",V3__67[[#This Row],[Estimated Value]]=0),"",V3__67[[#This Row],[Sale Price]]-V3__67[[#This Row],[Estimated Value]])</f>
        <v>511220</v>
      </c>
      <c r="O2171">
        <f>IF(OR(V3__67[[#This Row],[Estimated Value]]="",V3__67[[#This Row],[Estimated Value]]=0),"",(V3__67[[#This Row],[Sale Price]]-V3__67[[#This Row],[Estimated Value]])/V3__67[[#This Row],[Estimated Value]])</f>
        <v>0.30361448645309957</v>
      </c>
      <c r="P2171" t="str">
        <f t="shared" si="33"/>
        <v>Above Estimate</v>
      </c>
    </row>
    <row r="2172" spans="1:16" x14ac:dyDescent="0.3">
      <c r="A2172" s="1">
        <v>42098</v>
      </c>
      <c r="B2172">
        <v>2015</v>
      </c>
      <c r="C2172" t="s">
        <v>21</v>
      </c>
      <c r="D2172">
        <v>462630</v>
      </c>
      <c r="E2172">
        <v>601000</v>
      </c>
      <c r="F2172" t="s">
        <v>13</v>
      </c>
      <c r="G2172" t="s">
        <v>14</v>
      </c>
      <c r="H2172">
        <v>3</v>
      </c>
      <c r="I2172">
        <v>2</v>
      </c>
      <c r="J2172">
        <v>1092</v>
      </c>
      <c r="K2172">
        <v>1.340225</v>
      </c>
      <c r="L2172" t="s">
        <v>16</v>
      </c>
      <c r="M2172">
        <f>V3__67[[#This Row],[Sale Price]]/V3__67[[#This Row],[carpet_area]]</f>
        <v>550.36630036630038</v>
      </c>
      <c r="N2172">
        <f>IF(OR(V3__67[[#This Row],[Estimated Value]]="",V3__67[[#This Row],[Estimated Value]]=0),"",V3__67[[#This Row],[Sale Price]]-V3__67[[#This Row],[Estimated Value]])</f>
        <v>138370</v>
      </c>
      <c r="O2172">
        <f>IF(OR(V3__67[[#This Row],[Estimated Value]]="",V3__67[[#This Row],[Estimated Value]]=0),"",(V3__67[[#This Row],[Sale Price]]-V3__67[[#This Row],[Estimated Value]])/V3__67[[#This Row],[Estimated Value]])</f>
        <v>0.29909430862676439</v>
      </c>
      <c r="P2172" t="str">
        <f t="shared" si="33"/>
        <v>Above Estimate</v>
      </c>
    </row>
    <row r="2173" spans="1:16" x14ac:dyDescent="0.3">
      <c r="A2173" s="1">
        <v>42098</v>
      </c>
      <c r="B2173">
        <v>2015</v>
      </c>
      <c r="C2173" t="s">
        <v>17</v>
      </c>
      <c r="D2173">
        <v>129460</v>
      </c>
      <c r="E2173">
        <v>190000</v>
      </c>
      <c r="F2173" t="s">
        <v>13</v>
      </c>
      <c r="G2173" t="s">
        <v>14</v>
      </c>
      <c r="H2173">
        <v>3</v>
      </c>
      <c r="I2173">
        <v>2</v>
      </c>
      <c r="J2173">
        <v>990</v>
      </c>
      <c r="K2173">
        <v>1.340225</v>
      </c>
      <c r="L2173" t="s">
        <v>25</v>
      </c>
      <c r="M2173">
        <f>V3__67[[#This Row],[Sale Price]]/V3__67[[#This Row],[carpet_area]]</f>
        <v>191.91919191919192</v>
      </c>
      <c r="N2173">
        <f>IF(OR(V3__67[[#This Row],[Estimated Value]]="",V3__67[[#This Row],[Estimated Value]]=0),"",V3__67[[#This Row],[Sale Price]]-V3__67[[#This Row],[Estimated Value]])</f>
        <v>60540</v>
      </c>
      <c r="O2173">
        <f>IF(OR(V3__67[[#This Row],[Estimated Value]]="",V3__67[[#This Row],[Estimated Value]]=0),"",(V3__67[[#This Row],[Sale Price]]-V3__67[[#This Row],[Estimated Value]])/V3__67[[#This Row],[Estimated Value]])</f>
        <v>0.46763479066893249</v>
      </c>
      <c r="P2173" t="str">
        <f t="shared" si="33"/>
        <v>Above Estimate</v>
      </c>
    </row>
    <row r="2174" spans="1:16" x14ac:dyDescent="0.3">
      <c r="A2174" s="1">
        <v>42099</v>
      </c>
      <c r="B2174">
        <v>2015</v>
      </c>
      <c r="C2174" t="s">
        <v>21</v>
      </c>
      <c r="D2174">
        <v>1460760</v>
      </c>
      <c r="E2174">
        <v>1797000</v>
      </c>
      <c r="F2174" t="s">
        <v>13</v>
      </c>
      <c r="G2174" t="s">
        <v>14</v>
      </c>
      <c r="H2174">
        <v>3</v>
      </c>
      <c r="I2174">
        <v>2</v>
      </c>
      <c r="J2174">
        <v>978</v>
      </c>
      <c r="K2174">
        <v>1.340225</v>
      </c>
      <c r="L2174" t="s">
        <v>16</v>
      </c>
      <c r="M2174">
        <f>V3__67[[#This Row],[Sale Price]]/V3__67[[#This Row],[carpet_area]]</f>
        <v>1837.4233128834355</v>
      </c>
      <c r="N2174">
        <f>IF(OR(V3__67[[#This Row],[Estimated Value]]="",V3__67[[#This Row],[Estimated Value]]=0),"",V3__67[[#This Row],[Sale Price]]-V3__67[[#This Row],[Estimated Value]])</f>
        <v>336240</v>
      </c>
      <c r="O2174">
        <f>IF(OR(V3__67[[#This Row],[Estimated Value]]="",V3__67[[#This Row],[Estimated Value]]=0),"",(V3__67[[#This Row],[Sale Price]]-V3__67[[#This Row],[Estimated Value]])/V3__67[[#This Row],[Estimated Value]])</f>
        <v>0.23018154933048551</v>
      </c>
      <c r="P2174" t="str">
        <f t="shared" si="33"/>
        <v>Above Estimate</v>
      </c>
    </row>
    <row r="2175" spans="1:16" x14ac:dyDescent="0.3">
      <c r="A2175" s="1">
        <v>42104</v>
      </c>
      <c r="B2175">
        <v>2015</v>
      </c>
      <c r="C2175" t="s">
        <v>26</v>
      </c>
      <c r="D2175">
        <v>243250</v>
      </c>
      <c r="E2175">
        <v>340000</v>
      </c>
      <c r="F2175" t="s">
        <v>13</v>
      </c>
      <c r="G2175" t="s">
        <v>14</v>
      </c>
      <c r="H2175">
        <v>3</v>
      </c>
      <c r="I2175">
        <v>2</v>
      </c>
      <c r="J2175">
        <v>1011</v>
      </c>
      <c r="K2175">
        <v>1.340225</v>
      </c>
      <c r="L2175" t="s">
        <v>15</v>
      </c>
      <c r="M2175">
        <f>V3__67[[#This Row],[Sale Price]]/V3__67[[#This Row],[carpet_area]]</f>
        <v>336.30069238377843</v>
      </c>
      <c r="N2175">
        <f>IF(OR(V3__67[[#This Row],[Estimated Value]]="",V3__67[[#This Row],[Estimated Value]]=0),"",V3__67[[#This Row],[Sale Price]]-V3__67[[#This Row],[Estimated Value]])</f>
        <v>96750</v>
      </c>
      <c r="O2175">
        <f>IF(OR(V3__67[[#This Row],[Estimated Value]]="",V3__67[[#This Row],[Estimated Value]]=0),"",(V3__67[[#This Row],[Sale Price]]-V3__67[[#This Row],[Estimated Value]])/V3__67[[#This Row],[Estimated Value]])</f>
        <v>0.39773895169578621</v>
      </c>
      <c r="P2175" t="str">
        <f t="shared" si="33"/>
        <v>Above Estimate</v>
      </c>
    </row>
    <row r="2176" spans="1:16" x14ac:dyDescent="0.3">
      <c r="A2176" s="1">
        <v>42106</v>
      </c>
      <c r="B2176">
        <v>2015</v>
      </c>
      <c r="C2176" t="s">
        <v>21</v>
      </c>
      <c r="D2176">
        <v>843850</v>
      </c>
      <c r="E2176">
        <v>660000</v>
      </c>
      <c r="F2176" t="s">
        <v>13</v>
      </c>
      <c r="G2176" t="s">
        <v>14</v>
      </c>
      <c r="H2176">
        <v>3</v>
      </c>
      <c r="I2176">
        <v>1</v>
      </c>
      <c r="J2176">
        <v>1056</v>
      </c>
      <c r="K2176">
        <v>1.340225</v>
      </c>
      <c r="L2176" t="s">
        <v>15</v>
      </c>
      <c r="M2176">
        <f>V3__67[[#This Row],[Sale Price]]/V3__67[[#This Row],[carpet_area]]</f>
        <v>625</v>
      </c>
      <c r="N2176">
        <f>IF(OR(V3__67[[#This Row],[Estimated Value]]="",V3__67[[#This Row],[Estimated Value]]=0),"",V3__67[[#This Row],[Sale Price]]-V3__67[[#This Row],[Estimated Value]])</f>
        <v>-183850</v>
      </c>
      <c r="O2176">
        <f>IF(OR(V3__67[[#This Row],[Estimated Value]]="",V3__67[[#This Row],[Estimated Value]]=0),"",(V3__67[[#This Row],[Sale Price]]-V3__67[[#This Row],[Estimated Value]])/V3__67[[#This Row],[Estimated Value]])</f>
        <v>-0.21787047461041653</v>
      </c>
      <c r="P2176" t="str">
        <f t="shared" si="33"/>
        <v>Below Estimate</v>
      </c>
    </row>
    <row r="2177" spans="1:16" x14ac:dyDescent="0.3">
      <c r="A2177" s="1">
        <v>42109</v>
      </c>
      <c r="B2177">
        <v>2015</v>
      </c>
      <c r="C2177" t="s">
        <v>26</v>
      </c>
      <c r="D2177">
        <v>326130</v>
      </c>
      <c r="E2177">
        <v>451000</v>
      </c>
      <c r="F2177" t="s">
        <v>13</v>
      </c>
      <c r="G2177" t="s">
        <v>14</v>
      </c>
      <c r="H2177">
        <v>3</v>
      </c>
      <c r="I2177">
        <v>2</v>
      </c>
      <c r="J2177">
        <v>914</v>
      </c>
      <c r="K2177">
        <v>1.340225</v>
      </c>
      <c r="L2177" t="s">
        <v>22</v>
      </c>
      <c r="M2177">
        <f>V3__67[[#This Row],[Sale Price]]/V3__67[[#This Row],[carpet_area]]</f>
        <v>493.43544857768052</v>
      </c>
      <c r="N2177">
        <f>IF(OR(V3__67[[#This Row],[Estimated Value]]="",V3__67[[#This Row],[Estimated Value]]=0),"",V3__67[[#This Row],[Sale Price]]-V3__67[[#This Row],[Estimated Value]])</f>
        <v>124870</v>
      </c>
      <c r="O2177">
        <f>IF(OR(V3__67[[#This Row],[Estimated Value]]="",V3__67[[#This Row],[Estimated Value]]=0),"",(V3__67[[#This Row],[Sale Price]]-V3__67[[#This Row],[Estimated Value]])/V3__67[[#This Row],[Estimated Value]])</f>
        <v>0.38288412596203969</v>
      </c>
      <c r="P2177" t="str">
        <f t="shared" si="33"/>
        <v>Above Estimate</v>
      </c>
    </row>
    <row r="2178" spans="1:16" x14ac:dyDescent="0.3">
      <c r="A2178" s="1">
        <v>42109</v>
      </c>
      <c r="B2178">
        <v>2015</v>
      </c>
      <c r="C2178" t="s">
        <v>29</v>
      </c>
      <c r="D2178">
        <v>204120</v>
      </c>
      <c r="E2178">
        <v>403000</v>
      </c>
      <c r="F2178" t="s">
        <v>13</v>
      </c>
      <c r="G2178" t="s">
        <v>14</v>
      </c>
      <c r="H2178">
        <v>3</v>
      </c>
      <c r="I2178">
        <v>1</v>
      </c>
      <c r="J2178">
        <v>900</v>
      </c>
      <c r="K2178">
        <v>1.340225</v>
      </c>
      <c r="L2178" t="s">
        <v>25</v>
      </c>
      <c r="M2178">
        <f>V3__67[[#This Row],[Sale Price]]/V3__67[[#This Row],[carpet_area]]</f>
        <v>447.77777777777777</v>
      </c>
      <c r="N2178">
        <f>IF(OR(V3__67[[#This Row],[Estimated Value]]="",V3__67[[#This Row],[Estimated Value]]=0),"",V3__67[[#This Row],[Sale Price]]-V3__67[[#This Row],[Estimated Value]])</f>
        <v>198880</v>
      </c>
      <c r="O2178">
        <f>IF(OR(V3__67[[#This Row],[Estimated Value]]="",V3__67[[#This Row],[Estimated Value]]=0),"",(V3__67[[#This Row],[Sale Price]]-V3__67[[#This Row],[Estimated Value]])/V3__67[[#This Row],[Estimated Value]])</f>
        <v>0.97432882618067806</v>
      </c>
      <c r="P2178" t="str">
        <f t="shared" ref="P2178:P2241" si="34">IF(N2178="","No Estimate",IF(N2178&gt;0,"Above Estimate",IF(N2178&lt;0,"Below Estimate","At Estimate")))</f>
        <v>Above Estimate</v>
      </c>
    </row>
    <row r="2179" spans="1:16" x14ac:dyDescent="0.3">
      <c r="A2179" s="1">
        <v>42109</v>
      </c>
      <c r="B2179">
        <v>2015</v>
      </c>
      <c r="C2179" t="s">
        <v>26</v>
      </c>
      <c r="D2179">
        <v>630000</v>
      </c>
      <c r="E2179">
        <v>847000</v>
      </c>
      <c r="F2179" t="s">
        <v>13</v>
      </c>
      <c r="G2179" t="s">
        <v>14</v>
      </c>
      <c r="H2179">
        <v>3</v>
      </c>
      <c r="I2179">
        <v>1</v>
      </c>
      <c r="J2179">
        <v>909</v>
      </c>
      <c r="K2179">
        <v>1.340225</v>
      </c>
      <c r="L2179" t="s">
        <v>22</v>
      </c>
      <c r="M2179">
        <f>V3__67[[#This Row],[Sale Price]]/V3__67[[#This Row],[carpet_area]]</f>
        <v>931.79317931793184</v>
      </c>
      <c r="N2179">
        <f>IF(OR(V3__67[[#This Row],[Estimated Value]]="",V3__67[[#This Row],[Estimated Value]]=0),"",V3__67[[#This Row],[Sale Price]]-V3__67[[#This Row],[Estimated Value]])</f>
        <v>217000</v>
      </c>
      <c r="O2179">
        <f>IF(OR(V3__67[[#This Row],[Estimated Value]]="",V3__67[[#This Row],[Estimated Value]]=0),"",(V3__67[[#This Row],[Sale Price]]-V3__67[[#This Row],[Estimated Value]])/V3__67[[#This Row],[Estimated Value]])</f>
        <v>0.34444444444444444</v>
      </c>
      <c r="P2179" t="str">
        <f t="shared" si="34"/>
        <v>Above Estimate</v>
      </c>
    </row>
    <row r="2180" spans="1:16" x14ac:dyDescent="0.3">
      <c r="A2180" s="1">
        <v>42110</v>
      </c>
      <c r="B2180">
        <v>2015</v>
      </c>
      <c r="C2180" t="s">
        <v>17</v>
      </c>
      <c r="D2180">
        <v>185550</v>
      </c>
      <c r="E2180">
        <v>170000</v>
      </c>
      <c r="F2180" t="s">
        <v>19</v>
      </c>
      <c r="G2180" t="s">
        <v>20</v>
      </c>
      <c r="H2180">
        <v>4</v>
      </c>
      <c r="I2180">
        <v>3</v>
      </c>
      <c r="J2180">
        <v>1371</v>
      </c>
      <c r="K2180">
        <v>1.340225</v>
      </c>
      <c r="L2180" t="s">
        <v>25</v>
      </c>
      <c r="M2180">
        <f>V3__67[[#This Row],[Sale Price]]/V3__67[[#This Row],[carpet_area]]</f>
        <v>123.99708242159008</v>
      </c>
      <c r="N2180">
        <f>IF(OR(V3__67[[#This Row],[Estimated Value]]="",V3__67[[#This Row],[Estimated Value]]=0),"",V3__67[[#This Row],[Sale Price]]-V3__67[[#This Row],[Estimated Value]])</f>
        <v>-15550</v>
      </c>
      <c r="O2180">
        <f>IF(OR(V3__67[[#This Row],[Estimated Value]]="",V3__67[[#This Row],[Estimated Value]]=0),"",(V3__67[[#This Row],[Sale Price]]-V3__67[[#This Row],[Estimated Value]])/V3__67[[#This Row],[Estimated Value]])</f>
        <v>-8.3804904338453251E-2</v>
      </c>
      <c r="P2180" t="str">
        <f t="shared" si="34"/>
        <v>Below Estimate</v>
      </c>
    </row>
    <row r="2181" spans="1:16" x14ac:dyDescent="0.3">
      <c r="A2181" s="1">
        <v>42112</v>
      </c>
      <c r="B2181">
        <v>2015</v>
      </c>
      <c r="C2181" t="s">
        <v>26</v>
      </c>
      <c r="D2181">
        <v>265300</v>
      </c>
      <c r="E2181">
        <v>400000</v>
      </c>
      <c r="F2181" t="s">
        <v>13</v>
      </c>
      <c r="G2181" t="s">
        <v>14</v>
      </c>
      <c r="H2181">
        <v>3</v>
      </c>
      <c r="I2181">
        <v>1</v>
      </c>
      <c r="J2181">
        <v>1062</v>
      </c>
      <c r="K2181">
        <v>1.340225</v>
      </c>
      <c r="L2181" t="s">
        <v>25</v>
      </c>
      <c r="M2181">
        <f>V3__67[[#This Row],[Sale Price]]/V3__67[[#This Row],[carpet_area]]</f>
        <v>376.64783427495291</v>
      </c>
      <c r="N2181">
        <f>IF(OR(V3__67[[#This Row],[Estimated Value]]="",V3__67[[#This Row],[Estimated Value]]=0),"",V3__67[[#This Row],[Sale Price]]-V3__67[[#This Row],[Estimated Value]])</f>
        <v>134700</v>
      </c>
      <c r="O2181">
        <f>IF(OR(V3__67[[#This Row],[Estimated Value]]="",V3__67[[#This Row],[Estimated Value]]=0),"",(V3__67[[#This Row],[Sale Price]]-V3__67[[#This Row],[Estimated Value]])/V3__67[[#This Row],[Estimated Value]])</f>
        <v>0.50772710139464761</v>
      </c>
      <c r="P2181" t="str">
        <f t="shared" si="34"/>
        <v>Above Estimate</v>
      </c>
    </row>
    <row r="2182" spans="1:16" x14ac:dyDescent="0.3">
      <c r="A2182" s="1">
        <v>42116</v>
      </c>
      <c r="B2182">
        <v>2015</v>
      </c>
      <c r="C2182" t="s">
        <v>18</v>
      </c>
      <c r="D2182">
        <v>344737</v>
      </c>
      <c r="E2182">
        <v>827500</v>
      </c>
      <c r="F2182" t="s">
        <v>13</v>
      </c>
      <c r="G2182" t="s">
        <v>14</v>
      </c>
      <c r="H2182">
        <v>3</v>
      </c>
      <c r="I2182">
        <v>3</v>
      </c>
      <c r="J2182">
        <v>927</v>
      </c>
      <c r="K2182">
        <v>1.340225</v>
      </c>
      <c r="L2182" t="s">
        <v>15</v>
      </c>
      <c r="M2182">
        <f>V3__67[[#This Row],[Sale Price]]/V3__67[[#This Row],[carpet_area]]</f>
        <v>892.66450916936355</v>
      </c>
      <c r="N2182">
        <f>IF(OR(V3__67[[#This Row],[Estimated Value]]="",V3__67[[#This Row],[Estimated Value]]=0),"",V3__67[[#This Row],[Sale Price]]-V3__67[[#This Row],[Estimated Value]])</f>
        <v>482763</v>
      </c>
      <c r="O2182">
        <f>IF(OR(V3__67[[#This Row],[Estimated Value]]="",V3__67[[#This Row],[Estimated Value]]=0),"",(V3__67[[#This Row],[Sale Price]]-V3__67[[#This Row],[Estimated Value]])/V3__67[[#This Row],[Estimated Value]])</f>
        <v>1.4003805799783604</v>
      </c>
      <c r="P2182" t="str">
        <f t="shared" si="34"/>
        <v>Above Estimate</v>
      </c>
    </row>
    <row r="2183" spans="1:16" x14ac:dyDescent="0.3">
      <c r="A2183" s="1">
        <v>42117</v>
      </c>
      <c r="B2183">
        <v>2015</v>
      </c>
      <c r="C2183" t="s">
        <v>26</v>
      </c>
      <c r="D2183">
        <v>304710</v>
      </c>
      <c r="E2183">
        <v>485000</v>
      </c>
      <c r="F2183" t="s">
        <v>13</v>
      </c>
      <c r="G2183" t="s">
        <v>14</v>
      </c>
      <c r="H2183">
        <v>3</v>
      </c>
      <c r="I2183">
        <v>1</v>
      </c>
      <c r="J2183">
        <v>922</v>
      </c>
      <c r="K2183">
        <v>1.340225</v>
      </c>
      <c r="L2183" t="s">
        <v>22</v>
      </c>
      <c r="M2183">
        <f>V3__67[[#This Row],[Sale Price]]/V3__67[[#This Row],[carpet_area]]</f>
        <v>526.03036876355748</v>
      </c>
      <c r="N2183">
        <f>IF(OR(V3__67[[#This Row],[Estimated Value]]="",V3__67[[#This Row],[Estimated Value]]=0),"",V3__67[[#This Row],[Sale Price]]-V3__67[[#This Row],[Estimated Value]])</f>
        <v>180290</v>
      </c>
      <c r="O2183">
        <f>IF(OR(V3__67[[#This Row],[Estimated Value]]="",V3__67[[#This Row],[Estimated Value]]=0),"",(V3__67[[#This Row],[Sale Price]]-V3__67[[#This Row],[Estimated Value]])/V3__67[[#This Row],[Estimated Value]])</f>
        <v>0.59167733254569921</v>
      </c>
      <c r="P2183" t="str">
        <f t="shared" si="34"/>
        <v>Above Estimate</v>
      </c>
    </row>
    <row r="2184" spans="1:16" x14ac:dyDescent="0.3">
      <c r="A2184" s="1">
        <v>42119</v>
      </c>
      <c r="B2184">
        <v>2015</v>
      </c>
      <c r="C2184" t="s">
        <v>17</v>
      </c>
      <c r="D2184">
        <v>152690</v>
      </c>
      <c r="E2184">
        <v>195000</v>
      </c>
      <c r="F2184" t="s">
        <v>13</v>
      </c>
      <c r="G2184" t="s">
        <v>14</v>
      </c>
      <c r="H2184">
        <v>3</v>
      </c>
      <c r="I2184">
        <v>1</v>
      </c>
      <c r="J2184">
        <v>900</v>
      </c>
      <c r="K2184">
        <v>1.340225</v>
      </c>
      <c r="L2184" t="s">
        <v>22</v>
      </c>
      <c r="M2184">
        <f>V3__67[[#This Row],[Sale Price]]/V3__67[[#This Row],[carpet_area]]</f>
        <v>216.66666666666666</v>
      </c>
      <c r="N2184">
        <f>IF(OR(V3__67[[#This Row],[Estimated Value]]="",V3__67[[#This Row],[Estimated Value]]=0),"",V3__67[[#This Row],[Sale Price]]-V3__67[[#This Row],[Estimated Value]])</f>
        <v>42310</v>
      </c>
      <c r="O2184">
        <f>IF(OR(V3__67[[#This Row],[Estimated Value]]="",V3__67[[#This Row],[Estimated Value]]=0),"",(V3__67[[#This Row],[Sale Price]]-V3__67[[#This Row],[Estimated Value]])/V3__67[[#This Row],[Estimated Value]])</f>
        <v>0.27709738686226998</v>
      </c>
      <c r="P2184" t="str">
        <f t="shared" si="34"/>
        <v>Above Estimate</v>
      </c>
    </row>
    <row r="2185" spans="1:16" x14ac:dyDescent="0.3">
      <c r="A2185" s="1">
        <v>42120</v>
      </c>
      <c r="B2185">
        <v>2015</v>
      </c>
      <c r="C2185" t="s">
        <v>21</v>
      </c>
      <c r="D2185">
        <v>537250</v>
      </c>
      <c r="E2185">
        <v>780000</v>
      </c>
      <c r="F2185" t="s">
        <v>13</v>
      </c>
      <c r="G2185" t="s">
        <v>14</v>
      </c>
      <c r="H2185">
        <v>3</v>
      </c>
      <c r="I2185">
        <v>3</v>
      </c>
      <c r="J2185">
        <v>1032</v>
      </c>
      <c r="K2185">
        <v>1.340225</v>
      </c>
      <c r="L2185" t="s">
        <v>15</v>
      </c>
      <c r="M2185">
        <f>V3__67[[#This Row],[Sale Price]]/V3__67[[#This Row],[carpet_area]]</f>
        <v>755.81395348837214</v>
      </c>
      <c r="N2185">
        <f>IF(OR(V3__67[[#This Row],[Estimated Value]]="",V3__67[[#This Row],[Estimated Value]]=0),"",V3__67[[#This Row],[Sale Price]]-V3__67[[#This Row],[Estimated Value]])</f>
        <v>242750</v>
      </c>
      <c r="O2185">
        <f>IF(OR(V3__67[[#This Row],[Estimated Value]]="",V3__67[[#This Row],[Estimated Value]]=0),"",(V3__67[[#This Row],[Sale Price]]-V3__67[[#This Row],[Estimated Value]])/V3__67[[#This Row],[Estimated Value]])</f>
        <v>0.45183806421591438</v>
      </c>
      <c r="P2185" t="str">
        <f t="shared" si="34"/>
        <v>Above Estimate</v>
      </c>
    </row>
    <row r="2186" spans="1:16" x14ac:dyDescent="0.3">
      <c r="A2186" s="1">
        <v>42124</v>
      </c>
      <c r="B2186">
        <v>2015</v>
      </c>
      <c r="C2186" t="s">
        <v>18</v>
      </c>
      <c r="D2186">
        <v>290780</v>
      </c>
      <c r="E2186">
        <v>326000</v>
      </c>
      <c r="F2186" t="s">
        <v>13</v>
      </c>
      <c r="G2186" t="s">
        <v>14</v>
      </c>
      <c r="H2186">
        <v>3</v>
      </c>
      <c r="I2186">
        <v>3</v>
      </c>
      <c r="J2186">
        <v>1019</v>
      </c>
      <c r="K2186">
        <v>1.340225</v>
      </c>
      <c r="L2186" t="s">
        <v>16</v>
      </c>
      <c r="M2186">
        <f>V3__67[[#This Row],[Sale Price]]/V3__67[[#This Row],[carpet_area]]</f>
        <v>319.92149165848872</v>
      </c>
      <c r="N2186">
        <f>IF(OR(V3__67[[#This Row],[Estimated Value]]="",V3__67[[#This Row],[Estimated Value]]=0),"",V3__67[[#This Row],[Sale Price]]-V3__67[[#This Row],[Estimated Value]])</f>
        <v>35220</v>
      </c>
      <c r="O2186">
        <f>IF(OR(V3__67[[#This Row],[Estimated Value]]="",V3__67[[#This Row],[Estimated Value]]=0),"",(V3__67[[#This Row],[Sale Price]]-V3__67[[#This Row],[Estimated Value]])/V3__67[[#This Row],[Estimated Value]])</f>
        <v>0.12112249810853566</v>
      </c>
      <c r="P2186" t="str">
        <f t="shared" si="34"/>
        <v>Above Estimate</v>
      </c>
    </row>
    <row r="2187" spans="1:16" x14ac:dyDescent="0.3">
      <c r="A2187" s="1">
        <v>42124</v>
      </c>
      <c r="B2187">
        <v>2015</v>
      </c>
      <c r="C2187" t="s">
        <v>21</v>
      </c>
      <c r="D2187">
        <v>1273440</v>
      </c>
      <c r="E2187">
        <v>368778</v>
      </c>
      <c r="F2187" t="s">
        <v>13</v>
      </c>
      <c r="G2187" t="s">
        <v>14</v>
      </c>
      <c r="H2187">
        <v>3</v>
      </c>
      <c r="I2187">
        <v>2</v>
      </c>
      <c r="J2187">
        <v>942</v>
      </c>
      <c r="K2187">
        <v>1.340225</v>
      </c>
      <c r="L2187" t="s">
        <v>22</v>
      </c>
      <c r="M2187">
        <f>V3__67[[#This Row],[Sale Price]]/V3__67[[#This Row],[carpet_area]]</f>
        <v>391.484076433121</v>
      </c>
      <c r="N2187">
        <f>IF(OR(V3__67[[#This Row],[Estimated Value]]="",V3__67[[#This Row],[Estimated Value]]=0),"",V3__67[[#This Row],[Sale Price]]-V3__67[[#This Row],[Estimated Value]])</f>
        <v>-904662</v>
      </c>
      <c r="O2187">
        <f>IF(OR(V3__67[[#This Row],[Estimated Value]]="",V3__67[[#This Row],[Estimated Value]]=0),"",(V3__67[[#This Row],[Sale Price]]-V3__67[[#This Row],[Estimated Value]])/V3__67[[#This Row],[Estimated Value]])</f>
        <v>-0.71040802864681496</v>
      </c>
      <c r="P2187" t="str">
        <f t="shared" si="34"/>
        <v>Below Estimate</v>
      </c>
    </row>
    <row r="2188" spans="1:16" x14ac:dyDescent="0.3">
      <c r="A2188" s="1">
        <v>42124</v>
      </c>
      <c r="B2188">
        <v>2015</v>
      </c>
      <c r="C2188" t="s">
        <v>17</v>
      </c>
      <c r="D2188">
        <v>143380</v>
      </c>
      <c r="E2188">
        <v>70000</v>
      </c>
      <c r="F2188" t="s">
        <v>13</v>
      </c>
      <c r="G2188" t="s">
        <v>14</v>
      </c>
      <c r="H2188">
        <v>3</v>
      </c>
      <c r="I2188">
        <v>1</v>
      </c>
      <c r="J2188">
        <v>1093</v>
      </c>
      <c r="K2188">
        <v>1.340225</v>
      </c>
      <c r="L2188" t="s">
        <v>15</v>
      </c>
      <c r="M2188">
        <f>V3__67[[#This Row],[Sale Price]]/V3__67[[#This Row],[carpet_area]]</f>
        <v>64.043915827996344</v>
      </c>
      <c r="N2188">
        <f>IF(OR(V3__67[[#This Row],[Estimated Value]]="",V3__67[[#This Row],[Estimated Value]]=0),"",V3__67[[#This Row],[Sale Price]]-V3__67[[#This Row],[Estimated Value]])</f>
        <v>-73380</v>
      </c>
      <c r="O2188">
        <f>IF(OR(V3__67[[#This Row],[Estimated Value]]="",V3__67[[#This Row],[Estimated Value]]=0),"",(V3__67[[#This Row],[Sale Price]]-V3__67[[#This Row],[Estimated Value]])/V3__67[[#This Row],[Estimated Value]])</f>
        <v>-0.51178686009206309</v>
      </c>
      <c r="P2188" t="str">
        <f t="shared" si="34"/>
        <v>Below Estimate</v>
      </c>
    </row>
    <row r="2189" spans="1:16" x14ac:dyDescent="0.3">
      <c r="A2189" s="1">
        <v>42124</v>
      </c>
      <c r="B2189">
        <v>2015</v>
      </c>
      <c r="C2189" t="s">
        <v>26</v>
      </c>
      <c r="D2189">
        <v>284130</v>
      </c>
      <c r="E2189">
        <v>440100</v>
      </c>
      <c r="F2189" t="s">
        <v>13</v>
      </c>
      <c r="G2189" t="s">
        <v>14</v>
      </c>
      <c r="H2189">
        <v>3</v>
      </c>
      <c r="I2189">
        <v>3</v>
      </c>
      <c r="J2189">
        <v>1061</v>
      </c>
      <c r="K2189">
        <v>1.340225</v>
      </c>
      <c r="L2189" t="s">
        <v>16</v>
      </c>
      <c r="M2189">
        <f>V3__67[[#This Row],[Sale Price]]/V3__67[[#This Row],[carpet_area]]</f>
        <v>414.79736098020737</v>
      </c>
      <c r="N2189">
        <f>IF(OR(V3__67[[#This Row],[Estimated Value]]="",V3__67[[#This Row],[Estimated Value]]=0),"",V3__67[[#This Row],[Sale Price]]-V3__67[[#This Row],[Estimated Value]])</f>
        <v>155970</v>
      </c>
      <c r="O2189">
        <f>IF(OR(V3__67[[#This Row],[Estimated Value]]="",V3__67[[#This Row],[Estimated Value]]=0),"",(V3__67[[#This Row],[Sale Price]]-V3__67[[#This Row],[Estimated Value]])/V3__67[[#This Row],[Estimated Value]])</f>
        <v>0.54893886601203679</v>
      </c>
      <c r="P2189" t="str">
        <f t="shared" si="34"/>
        <v>Above Estimate</v>
      </c>
    </row>
    <row r="2190" spans="1:16" x14ac:dyDescent="0.3">
      <c r="A2190" s="1">
        <v>42125</v>
      </c>
      <c r="B2190">
        <v>2015</v>
      </c>
      <c r="C2190" t="s">
        <v>18</v>
      </c>
      <c r="D2190">
        <v>386050</v>
      </c>
      <c r="E2190">
        <v>508500</v>
      </c>
      <c r="F2190" t="s">
        <v>13</v>
      </c>
      <c r="G2190" t="s">
        <v>14</v>
      </c>
      <c r="H2190">
        <v>3</v>
      </c>
      <c r="I2190">
        <v>2</v>
      </c>
      <c r="J2190">
        <v>990</v>
      </c>
      <c r="K2190">
        <v>1.340225</v>
      </c>
      <c r="L2190" t="s">
        <v>22</v>
      </c>
      <c r="M2190">
        <f>V3__67[[#This Row],[Sale Price]]/V3__67[[#This Row],[carpet_area]]</f>
        <v>513.63636363636363</v>
      </c>
      <c r="N2190">
        <f>IF(OR(V3__67[[#This Row],[Estimated Value]]="",V3__67[[#This Row],[Estimated Value]]=0),"",V3__67[[#This Row],[Sale Price]]-V3__67[[#This Row],[Estimated Value]])</f>
        <v>122450</v>
      </c>
      <c r="O2190">
        <f>IF(OR(V3__67[[#This Row],[Estimated Value]]="",V3__67[[#This Row],[Estimated Value]]=0),"",(V3__67[[#This Row],[Sale Price]]-V3__67[[#This Row],[Estimated Value]])/V3__67[[#This Row],[Estimated Value]])</f>
        <v>0.31718689288952207</v>
      </c>
      <c r="P2190" t="str">
        <f t="shared" si="34"/>
        <v>Above Estimate</v>
      </c>
    </row>
    <row r="2191" spans="1:16" x14ac:dyDescent="0.3">
      <c r="A2191" s="1">
        <v>42126</v>
      </c>
      <c r="B2191">
        <v>2015</v>
      </c>
      <c r="C2191" t="s">
        <v>18</v>
      </c>
      <c r="D2191">
        <v>292810</v>
      </c>
      <c r="E2191">
        <v>387000</v>
      </c>
      <c r="F2191" t="s">
        <v>13</v>
      </c>
      <c r="G2191" t="s">
        <v>14</v>
      </c>
      <c r="H2191">
        <v>3</v>
      </c>
      <c r="I2191">
        <v>3</v>
      </c>
      <c r="J2191">
        <v>986</v>
      </c>
      <c r="K2191">
        <v>1.340225</v>
      </c>
      <c r="L2191" t="s">
        <v>25</v>
      </c>
      <c r="M2191">
        <f>V3__67[[#This Row],[Sale Price]]/V3__67[[#This Row],[carpet_area]]</f>
        <v>392.49492900608521</v>
      </c>
      <c r="N2191">
        <f>IF(OR(V3__67[[#This Row],[Estimated Value]]="",V3__67[[#This Row],[Estimated Value]]=0),"",V3__67[[#This Row],[Sale Price]]-V3__67[[#This Row],[Estimated Value]])</f>
        <v>94190</v>
      </c>
      <c r="O2191">
        <f>IF(OR(V3__67[[#This Row],[Estimated Value]]="",V3__67[[#This Row],[Estimated Value]]=0),"",(V3__67[[#This Row],[Sale Price]]-V3__67[[#This Row],[Estimated Value]])/V3__67[[#This Row],[Estimated Value]])</f>
        <v>0.32167617226187628</v>
      </c>
      <c r="P2191" t="str">
        <f t="shared" si="34"/>
        <v>Above Estimate</v>
      </c>
    </row>
    <row r="2192" spans="1:16" x14ac:dyDescent="0.3">
      <c r="A2192" s="1">
        <v>42127</v>
      </c>
      <c r="B2192">
        <v>2015</v>
      </c>
      <c r="C2192" t="s">
        <v>18</v>
      </c>
      <c r="D2192">
        <v>1247120</v>
      </c>
      <c r="E2192">
        <v>1540000</v>
      </c>
      <c r="F2192" t="s">
        <v>13</v>
      </c>
      <c r="G2192" t="s">
        <v>14</v>
      </c>
      <c r="H2192">
        <v>3</v>
      </c>
      <c r="I2192">
        <v>2</v>
      </c>
      <c r="J2192">
        <v>937</v>
      </c>
      <c r="K2192">
        <v>1.340225</v>
      </c>
      <c r="L2192" t="s">
        <v>25</v>
      </c>
      <c r="M2192">
        <f>V3__67[[#This Row],[Sale Price]]/V3__67[[#This Row],[carpet_area]]</f>
        <v>1643.5432230522945</v>
      </c>
      <c r="N2192">
        <f>IF(OR(V3__67[[#This Row],[Estimated Value]]="",V3__67[[#This Row],[Estimated Value]]=0),"",V3__67[[#This Row],[Sale Price]]-V3__67[[#This Row],[Estimated Value]])</f>
        <v>292880</v>
      </c>
      <c r="O2192">
        <f>IF(OR(V3__67[[#This Row],[Estimated Value]]="",V3__67[[#This Row],[Estimated Value]]=0),"",(V3__67[[#This Row],[Sale Price]]-V3__67[[#This Row],[Estimated Value]])/V3__67[[#This Row],[Estimated Value]])</f>
        <v>0.23484508307139651</v>
      </c>
      <c r="P2192" t="str">
        <f t="shared" si="34"/>
        <v>Above Estimate</v>
      </c>
    </row>
    <row r="2193" spans="1:16" x14ac:dyDescent="0.3">
      <c r="A2193" s="1">
        <v>42131</v>
      </c>
      <c r="B2193">
        <v>2015</v>
      </c>
      <c r="C2193" t="s">
        <v>21</v>
      </c>
      <c r="D2193">
        <v>632240</v>
      </c>
      <c r="E2193">
        <v>1190000</v>
      </c>
      <c r="F2193" t="s">
        <v>13</v>
      </c>
      <c r="G2193" t="s">
        <v>14</v>
      </c>
      <c r="H2193">
        <v>3</v>
      </c>
      <c r="I2193">
        <v>2</v>
      </c>
      <c r="J2193">
        <v>930</v>
      </c>
      <c r="K2193">
        <v>1.340225</v>
      </c>
      <c r="L2193" t="s">
        <v>25</v>
      </c>
      <c r="M2193">
        <f>V3__67[[#This Row],[Sale Price]]/V3__67[[#This Row],[carpet_area]]</f>
        <v>1279.5698924731182</v>
      </c>
      <c r="N2193">
        <f>IF(OR(V3__67[[#This Row],[Estimated Value]]="",V3__67[[#This Row],[Estimated Value]]=0),"",V3__67[[#This Row],[Sale Price]]-V3__67[[#This Row],[Estimated Value]])</f>
        <v>557760</v>
      </c>
      <c r="O2193">
        <f>IF(OR(V3__67[[#This Row],[Estimated Value]]="",V3__67[[#This Row],[Estimated Value]]=0),"",(V3__67[[#This Row],[Sale Price]]-V3__67[[#This Row],[Estimated Value]])/V3__67[[#This Row],[Estimated Value]])</f>
        <v>0.8821966341895483</v>
      </c>
      <c r="P2193" t="str">
        <f t="shared" si="34"/>
        <v>Above Estimate</v>
      </c>
    </row>
    <row r="2194" spans="1:16" x14ac:dyDescent="0.3">
      <c r="A2194" s="1">
        <v>42131</v>
      </c>
      <c r="B2194">
        <v>2015</v>
      </c>
      <c r="C2194" t="s">
        <v>21</v>
      </c>
      <c r="D2194">
        <v>2911650</v>
      </c>
      <c r="E2194">
        <v>4945000</v>
      </c>
      <c r="F2194" t="s">
        <v>13</v>
      </c>
      <c r="G2194" t="s">
        <v>14</v>
      </c>
      <c r="H2194">
        <v>3</v>
      </c>
      <c r="I2194">
        <v>1</v>
      </c>
      <c r="J2194">
        <v>919</v>
      </c>
      <c r="K2194">
        <v>1.340225</v>
      </c>
      <c r="L2194" t="s">
        <v>16</v>
      </c>
      <c r="M2194">
        <f>V3__67[[#This Row],[Sale Price]]/V3__67[[#This Row],[carpet_area]]</f>
        <v>5380.8487486398262</v>
      </c>
      <c r="N2194">
        <f>IF(OR(V3__67[[#This Row],[Estimated Value]]="",V3__67[[#This Row],[Estimated Value]]=0),"",V3__67[[#This Row],[Sale Price]]-V3__67[[#This Row],[Estimated Value]])</f>
        <v>2033350</v>
      </c>
      <c r="O2194">
        <f>IF(OR(V3__67[[#This Row],[Estimated Value]]="",V3__67[[#This Row],[Estimated Value]]=0),"",(V3__67[[#This Row],[Sale Price]]-V3__67[[#This Row],[Estimated Value]])/V3__67[[#This Row],[Estimated Value]])</f>
        <v>0.6983497329692786</v>
      </c>
      <c r="P2194" t="str">
        <f t="shared" si="34"/>
        <v>Above Estimate</v>
      </c>
    </row>
    <row r="2195" spans="1:16" x14ac:dyDescent="0.3">
      <c r="A2195" s="1">
        <v>42132</v>
      </c>
      <c r="B2195">
        <v>2015</v>
      </c>
      <c r="C2195" t="s">
        <v>21</v>
      </c>
      <c r="D2195">
        <v>548310</v>
      </c>
      <c r="E2195">
        <v>800000</v>
      </c>
      <c r="F2195" t="s">
        <v>27</v>
      </c>
      <c r="G2195" t="s">
        <v>28</v>
      </c>
      <c r="H2195">
        <v>8</v>
      </c>
      <c r="I2195">
        <v>7</v>
      </c>
      <c r="J2195">
        <v>2681</v>
      </c>
      <c r="K2195">
        <v>1.340225</v>
      </c>
      <c r="L2195" t="s">
        <v>22</v>
      </c>
      <c r="M2195">
        <f>V3__67[[#This Row],[Sale Price]]/V3__67[[#This Row],[carpet_area]]</f>
        <v>298.39612085042893</v>
      </c>
      <c r="N2195">
        <f>IF(OR(V3__67[[#This Row],[Estimated Value]]="",V3__67[[#This Row],[Estimated Value]]=0),"",V3__67[[#This Row],[Sale Price]]-V3__67[[#This Row],[Estimated Value]])</f>
        <v>251690</v>
      </c>
      <c r="O2195">
        <f>IF(OR(V3__67[[#This Row],[Estimated Value]]="",V3__67[[#This Row],[Estimated Value]]=0),"",(V3__67[[#This Row],[Sale Price]]-V3__67[[#This Row],[Estimated Value]])/V3__67[[#This Row],[Estimated Value]])</f>
        <v>0.45902865167514728</v>
      </c>
      <c r="P2195" t="str">
        <f t="shared" si="34"/>
        <v>Above Estimate</v>
      </c>
    </row>
    <row r="2196" spans="1:16" x14ac:dyDescent="0.3">
      <c r="A2196" s="1">
        <v>42132</v>
      </c>
      <c r="B2196">
        <v>2015</v>
      </c>
      <c r="C2196" t="s">
        <v>26</v>
      </c>
      <c r="D2196">
        <v>417760</v>
      </c>
      <c r="E2196">
        <v>692000</v>
      </c>
      <c r="F2196" t="s">
        <v>13</v>
      </c>
      <c r="G2196" t="s">
        <v>14</v>
      </c>
      <c r="H2196">
        <v>3</v>
      </c>
      <c r="I2196">
        <v>1</v>
      </c>
      <c r="J2196">
        <v>955</v>
      </c>
      <c r="K2196">
        <v>1.340225</v>
      </c>
      <c r="L2196" t="s">
        <v>25</v>
      </c>
      <c r="M2196">
        <f>V3__67[[#This Row],[Sale Price]]/V3__67[[#This Row],[carpet_area]]</f>
        <v>724.6073298429319</v>
      </c>
      <c r="N2196">
        <f>IF(OR(V3__67[[#This Row],[Estimated Value]]="",V3__67[[#This Row],[Estimated Value]]=0),"",V3__67[[#This Row],[Sale Price]]-V3__67[[#This Row],[Estimated Value]])</f>
        <v>274240</v>
      </c>
      <c r="O2196">
        <f>IF(OR(V3__67[[#This Row],[Estimated Value]]="",V3__67[[#This Row],[Estimated Value]]=0),"",(V3__67[[#This Row],[Sale Price]]-V3__67[[#This Row],[Estimated Value]])/V3__67[[#This Row],[Estimated Value]])</f>
        <v>0.6564534661049406</v>
      </c>
      <c r="P2196" t="str">
        <f t="shared" si="34"/>
        <v>Above Estimate</v>
      </c>
    </row>
    <row r="2197" spans="1:16" x14ac:dyDescent="0.3">
      <c r="A2197" s="1">
        <v>42134</v>
      </c>
      <c r="B2197">
        <v>2015</v>
      </c>
      <c r="C2197" t="s">
        <v>26</v>
      </c>
      <c r="D2197">
        <v>161910</v>
      </c>
      <c r="E2197">
        <v>177900</v>
      </c>
      <c r="F2197" t="s">
        <v>13</v>
      </c>
      <c r="G2197" t="s">
        <v>14</v>
      </c>
      <c r="H2197">
        <v>3</v>
      </c>
      <c r="I2197">
        <v>1</v>
      </c>
      <c r="J2197">
        <v>1082</v>
      </c>
      <c r="K2197">
        <v>1.340225</v>
      </c>
      <c r="L2197" t="s">
        <v>25</v>
      </c>
      <c r="M2197">
        <f>V3__67[[#This Row],[Sale Price]]/V3__67[[#This Row],[carpet_area]]</f>
        <v>164.41774491682071</v>
      </c>
      <c r="N2197">
        <f>IF(OR(V3__67[[#This Row],[Estimated Value]]="",V3__67[[#This Row],[Estimated Value]]=0),"",V3__67[[#This Row],[Sale Price]]-V3__67[[#This Row],[Estimated Value]])</f>
        <v>15990</v>
      </c>
      <c r="O2197">
        <f>IF(OR(V3__67[[#This Row],[Estimated Value]]="",V3__67[[#This Row],[Estimated Value]]=0),"",(V3__67[[#This Row],[Sale Price]]-V3__67[[#This Row],[Estimated Value]])/V3__67[[#This Row],[Estimated Value]])</f>
        <v>9.8758569575690194E-2</v>
      </c>
      <c r="P2197" t="str">
        <f t="shared" si="34"/>
        <v>Above Estimate</v>
      </c>
    </row>
    <row r="2198" spans="1:16" x14ac:dyDescent="0.3">
      <c r="A2198" s="1">
        <v>42134</v>
      </c>
      <c r="B2198">
        <v>2015</v>
      </c>
      <c r="C2198" t="s">
        <v>18</v>
      </c>
      <c r="D2198">
        <v>276500</v>
      </c>
      <c r="E2198">
        <v>361000</v>
      </c>
      <c r="F2198" t="s">
        <v>13</v>
      </c>
      <c r="G2198" t="s">
        <v>14</v>
      </c>
      <c r="H2198">
        <v>3</v>
      </c>
      <c r="I2198">
        <v>3</v>
      </c>
      <c r="J2198">
        <v>951</v>
      </c>
      <c r="K2198">
        <v>1.340225</v>
      </c>
      <c r="L2198" t="s">
        <v>15</v>
      </c>
      <c r="M2198">
        <f>V3__67[[#This Row],[Sale Price]]/V3__67[[#This Row],[carpet_area]]</f>
        <v>379.60042060988434</v>
      </c>
      <c r="N2198">
        <f>IF(OR(V3__67[[#This Row],[Estimated Value]]="",V3__67[[#This Row],[Estimated Value]]=0),"",V3__67[[#This Row],[Sale Price]]-V3__67[[#This Row],[Estimated Value]])</f>
        <v>84500</v>
      </c>
      <c r="O2198">
        <f>IF(OR(V3__67[[#This Row],[Estimated Value]]="",V3__67[[#This Row],[Estimated Value]]=0),"",(V3__67[[#This Row],[Sale Price]]-V3__67[[#This Row],[Estimated Value]])/V3__67[[#This Row],[Estimated Value]])</f>
        <v>0.30560578661844484</v>
      </c>
      <c r="P2198" t="str">
        <f t="shared" si="34"/>
        <v>Above Estimate</v>
      </c>
    </row>
    <row r="2199" spans="1:16" x14ac:dyDescent="0.3">
      <c r="A2199" s="1">
        <v>42137</v>
      </c>
      <c r="B2199">
        <v>2015</v>
      </c>
      <c r="C2199" t="s">
        <v>21</v>
      </c>
      <c r="D2199">
        <v>444290</v>
      </c>
      <c r="E2199">
        <v>565000</v>
      </c>
      <c r="F2199" t="s">
        <v>13</v>
      </c>
      <c r="G2199" t="s">
        <v>14</v>
      </c>
      <c r="H2199">
        <v>3</v>
      </c>
      <c r="I2199">
        <v>3</v>
      </c>
      <c r="J2199">
        <v>1069</v>
      </c>
      <c r="K2199">
        <v>1.340225</v>
      </c>
      <c r="L2199" t="s">
        <v>22</v>
      </c>
      <c r="M2199">
        <f>V3__67[[#This Row],[Sale Price]]/V3__67[[#This Row],[carpet_area]]</f>
        <v>528.53133769878389</v>
      </c>
      <c r="N2199">
        <f>IF(OR(V3__67[[#This Row],[Estimated Value]]="",V3__67[[#This Row],[Estimated Value]]=0),"",V3__67[[#This Row],[Sale Price]]-V3__67[[#This Row],[Estimated Value]])</f>
        <v>120710</v>
      </c>
      <c r="O2199">
        <f>IF(OR(V3__67[[#This Row],[Estimated Value]]="",V3__67[[#This Row],[Estimated Value]]=0),"",(V3__67[[#This Row],[Sale Price]]-V3__67[[#This Row],[Estimated Value]])/V3__67[[#This Row],[Estimated Value]])</f>
        <v>0.27169191293974654</v>
      </c>
      <c r="P2199" t="str">
        <f t="shared" si="34"/>
        <v>Above Estimate</v>
      </c>
    </row>
    <row r="2200" spans="1:16" x14ac:dyDescent="0.3">
      <c r="A2200" s="1">
        <v>42137</v>
      </c>
      <c r="B2200">
        <v>2015</v>
      </c>
      <c r="C2200" t="s">
        <v>26</v>
      </c>
      <c r="D2200">
        <v>279440</v>
      </c>
      <c r="E2200">
        <v>306000</v>
      </c>
      <c r="F2200" t="s">
        <v>13</v>
      </c>
      <c r="G2200" t="s">
        <v>14</v>
      </c>
      <c r="H2200">
        <v>3</v>
      </c>
      <c r="I2200">
        <v>2</v>
      </c>
      <c r="J2200">
        <v>1028</v>
      </c>
      <c r="K2200">
        <v>1.340225</v>
      </c>
      <c r="L2200" t="s">
        <v>16</v>
      </c>
      <c r="M2200">
        <f>V3__67[[#This Row],[Sale Price]]/V3__67[[#This Row],[carpet_area]]</f>
        <v>297.66536964980543</v>
      </c>
      <c r="N2200">
        <f>IF(OR(V3__67[[#This Row],[Estimated Value]]="",V3__67[[#This Row],[Estimated Value]]=0),"",V3__67[[#This Row],[Sale Price]]-V3__67[[#This Row],[Estimated Value]])</f>
        <v>26560</v>
      </c>
      <c r="O2200">
        <f>IF(OR(V3__67[[#This Row],[Estimated Value]]="",V3__67[[#This Row],[Estimated Value]]=0),"",(V3__67[[#This Row],[Sale Price]]-V3__67[[#This Row],[Estimated Value]])/V3__67[[#This Row],[Estimated Value]])</f>
        <v>9.5047237331806464E-2</v>
      </c>
      <c r="P2200" t="str">
        <f t="shared" si="34"/>
        <v>Above Estimate</v>
      </c>
    </row>
    <row r="2201" spans="1:16" x14ac:dyDescent="0.3">
      <c r="A2201" s="1">
        <v>42137</v>
      </c>
      <c r="B2201">
        <v>2015</v>
      </c>
      <c r="C2201" t="s">
        <v>29</v>
      </c>
      <c r="D2201">
        <v>244300</v>
      </c>
      <c r="E2201">
        <v>408000</v>
      </c>
      <c r="F2201" t="s">
        <v>13</v>
      </c>
      <c r="G2201" t="s">
        <v>14</v>
      </c>
      <c r="H2201">
        <v>3</v>
      </c>
      <c r="I2201">
        <v>3</v>
      </c>
      <c r="J2201">
        <v>1096</v>
      </c>
      <c r="K2201">
        <v>1.340225</v>
      </c>
      <c r="L2201" t="s">
        <v>16</v>
      </c>
      <c r="M2201">
        <f>V3__67[[#This Row],[Sale Price]]/V3__67[[#This Row],[carpet_area]]</f>
        <v>372.26277372262774</v>
      </c>
      <c r="N2201">
        <f>IF(OR(V3__67[[#This Row],[Estimated Value]]="",V3__67[[#This Row],[Estimated Value]]=0),"",V3__67[[#This Row],[Sale Price]]-V3__67[[#This Row],[Estimated Value]])</f>
        <v>163700</v>
      </c>
      <c r="O2201">
        <f>IF(OR(V3__67[[#This Row],[Estimated Value]]="",V3__67[[#This Row],[Estimated Value]]=0),"",(V3__67[[#This Row],[Sale Price]]-V3__67[[#This Row],[Estimated Value]])/V3__67[[#This Row],[Estimated Value]])</f>
        <v>0.67007777322963569</v>
      </c>
      <c r="P2201" t="str">
        <f t="shared" si="34"/>
        <v>Above Estimate</v>
      </c>
    </row>
    <row r="2202" spans="1:16" x14ac:dyDescent="0.3">
      <c r="A2202" s="1">
        <v>42138</v>
      </c>
      <c r="B2202">
        <v>2015</v>
      </c>
      <c r="C2202" t="s">
        <v>18</v>
      </c>
      <c r="D2202">
        <v>221900</v>
      </c>
      <c r="E2202">
        <v>343000</v>
      </c>
      <c r="F2202" t="s">
        <v>13</v>
      </c>
      <c r="G2202" t="s">
        <v>14</v>
      </c>
      <c r="H2202">
        <v>3</v>
      </c>
      <c r="I2202">
        <v>1</v>
      </c>
      <c r="J2202">
        <v>944</v>
      </c>
      <c r="K2202">
        <v>1.340225</v>
      </c>
      <c r="L2202" t="s">
        <v>22</v>
      </c>
      <c r="M2202">
        <f>V3__67[[#This Row],[Sale Price]]/V3__67[[#This Row],[carpet_area]]</f>
        <v>363.34745762711867</v>
      </c>
      <c r="N2202">
        <f>IF(OR(V3__67[[#This Row],[Estimated Value]]="",V3__67[[#This Row],[Estimated Value]]=0),"",V3__67[[#This Row],[Sale Price]]-V3__67[[#This Row],[Estimated Value]])</f>
        <v>121100</v>
      </c>
      <c r="O2202">
        <f>IF(OR(V3__67[[#This Row],[Estimated Value]]="",V3__67[[#This Row],[Estimated Value]]=0),"",(V3__67[[#This Row],[Sale Price]]-V3__67[[#This Row],[Estimated Value]])/V3__67[[#This Row],[Estimated Value]])</f>
        <v>0.5457413249211357</v>
      </c>
      <c r="P2202" t="str">
        <f t="shared" si="34"/>
        <v>Above Estimate</v>
      </c>
    </row>
    <row r="2203" spans="1:16" x14ac:dyDescent="0.3">
      <c r="A2203" s="1">
        <v>42138</v>
      </c>
      <c r="B2203">
        <v>2015</v>
      </c>
      <c r="C2203" t="s">
        <v>17</v>
      </c>
      <c r="D2203">
        <v>196520</v>
      </c>
      <c r="E2203">
        <v>70500</v>
      </c>
      <c r="F2203" t="s">
        <v>19</v>
      </c>
      <c r="G2203" t="s">
        <v>20</v>
      </c>
      <c r="H2203">
        <v>4</v>
      </c>
      <c r="I2203">
        <v>3</v>
      </c>
      <c r="J2203">
        <v>1215</v>
      </c>
      <c r="K2203">
        <v>1.340225</v>
      </c>
      <c r="L2203" t="s">
        <v>16</v>
      </c>
      <c r="M2203">
        <f>V3__67[[#This Row],[Sale Price]]/V3__67[[#This Row],[carpet_area]]</f>
        <v>58.02469135802469</v>
      </c>
      <c r="N2203">
        <f>IF(OR(V3__67[[#This Row],[Estimated Value]]="",V3__67[[#This Row],[Estimated Value]]=0),"",V3__67[[#This Row],[Sale Price]]-V3__67[[#This Row],[Estimated Value]])</f>
        <v>-126020</v>
      </c>
      <c r="O2203">
        <f>IF(OR(V3__67[[#This Row],[Estimated Value]]="",V3__67[[#This Row],[Estimated Value]]=0),"",(V3__67[[#This Row],[Sale Price]]-V3__67[[#This Row],[Estimated Value]])/V3__67[[#This Row],[Estimated Value]])</f>
        <v>-0.64125788723794019</v>
      </c>
      <c r="P2203" t="str">
        <f t="shared" si="34"/>
        <v>Below Estimate</v>
      </c>
    </row>
    <row r="2204" spans="1:16" x14ac:dyDescent="0.3">
      <c r="A2204" s="1">
        <v>42138</v>
      </c>
      <c r="B2204">
        <v>2015</v>
      </c>
      <c r="C2204" t="s">
        <v>18</v>
      </c>
      <c r="D2204">
        <v>449400</v>
      </c>
      <c r="E2204">
        <v>335000</v>
      </c>
      <c r="F2204" t="s">
        <v>13</v>
      </c>
      <c r="G2204" t="s">
        <v>14</v>
      </c>
      <c r="H2204">
        <v>3</v>
      </c>
      <c r="I2204">
        <v>2</v>
      </c>
      <c r="J2204">
        <v>918</v>
      </c>
      <c r="K2204">
        <v>1.340225</v>
      </c>
      <c r="L2204" t="s">
        <v>22</v>
      </c>
      <c r="M2204">
        <f>V3__67[[#This Row],[Sale Price]]/V3__67[[#This Row],[carpet_area]]</f>
        <v>364.92374727668846</v>
      </c>
      <c r="N2204">
        <f>IF(OR(V3__67[[#This Row],[Estimated Value]]="",V3__67[[#This Row],[Estimated Value]]=0),"",V3__67[[#This Row],[Sale Price]]-V3__67[[#This Row],[Estimated Value]])</f>
        <v>-114400</v>
      </c>
      <c r="O2204">
        <f>IF(OR(V3__67[[#This Row],[Estimated Value]]="",V3__67[[#This Row],[Estimated Value]]=0),"",(V3__67[[#This Row],[Sale Price]]-V3__67[[#This Row],[Estimated Value]])/V3__67[[#This Row],[Estimated Value]])</f>
        <v>-0.25456163773920781</v>
      </c>
      <c r="P2204" t="str">
        <f t="shared" si="34"/>
        <v>Below Estimate</v>
      </c>
    </row>
    <row r="2205" spans="1:16" x14ac:dyDescent="0.3">
      <c r="A2205" s="1">
        <v>42139</v>
      </c>
      <c r="B2205">
        <v>2015</v>
      </c>
      <c r="C2205" t="s">
        <v>17</v>
      </c>
      <c r="D2205">
        <v>159780</v>
      </c>
      <c r="E2205">
        <v>46666</v>
      </c>
      <c r="F2205" t="s">
        <v>19</v>
      </c>
      <c r="G2205" t="s">
        <v>20</v>
      </c>
      <c r="H2205">
        <v>4</v>
      </c>
      <c r="I2205">
        <v>4</v>
      </c>
      <c r="J2205">
        <v>1345</v>
      </c>
      <c r="K2205">
        <v>1.340225</v>
      </c>
      <c r="L2205" t="s">
        <v>22</v>
      </c>
      <c r="M2205">
        <f>V3__67[[#This Row],[Sale Price]]/V3__67[[#This Row],[carpet_area]]</f>
        <v>34.695910780669145</v>
      </c>
      <c r="N2205">
        <f>IF(OR(V3__67[[#This Row],[Estimated Value]]="",V3__67[[#This Row],[Estimated Value]]=0),"",V3__67[[#This Row],[Sale Price]]-V3__67[[#This Row],[Estimated Value]])</f>
        <v>-113114</v>
      </c>
      <c r="O2205">
        <f>IF(OR(V3__67[[#This Row],[Estimated Value]]="",V3__67[[#This Row],[Estimated Value]]=0),"",(V3__67[[#This Row],[Sale Price]]-V3__67[[#This Row],[Estimated Value]])/V3__67[[#This Row],[Estimated Value]])</f>
        <v>-0.70793591187883342</v>
      </c>
      <c r="P2205" t="str">
        <f t="shared" si="34"/>
        <v>Below Estimate</v>
      </c>
    </row>
    <row r="2206" spans="1:16" x14ac:dyDescent="0.3">
      <c r="A2206" s="1">
        <v>42139</v>
      </c>
      <c r="B2206">
        <v>2015</v>
      </c>
      <c r="C2206" t="s">
        <v>17</v>
      </c>
      <c r="D2206">
        <v>107420</v>
      </c>
      <c r="E2206">
        <v>26100</v>
      </c>
      <c r="F2206" t="s">
        <v>13</v>
      </c>
      <c r="G2206" t="s">
        <v>14</v>
      </c>
      <c r="H2206">
        <v>3</v>
      </c>
      <c r="I2206">
        <v>1</v>
      </c>
      <c r="J2206">
        <v>951</v>
      </c>
      <c r="K2206">
        <v>1.340225</v>
      </c>
      <c r="L2206" t="s">
        <v>22</v>
      </c>
      <c r="M2206">
        <f>V3__67[[#This Row],[Sale Price]]/V3__67[[#This Row],[carpet_area]]</f>
        <v>27.444794952681388</v>
      </c>
      <c r="N2206">
        <f>IF(OR(V3__67[[#This Row],[Estimated Value]]="",V3__67[[#This Row],[Estimated Value]]=0),"",V3__67[[#This Row],[Sale Price]]-V3__67[[#This Row],[Estimated Value]])</f>
        <v>-81320</v>
      </c>
      <c r="O2206">
        <f>IF(OR(V3__67[[#This Row],[Estimated Value]]="",V3__67[[#This Row],[Estimated Value]]=0),"",(V3__67[[#This Row],[Sale Price]]-V3__67[[#This Row],[Estimated Value]])/V3__67[[#This Row],[Estimated Value]])</f>
        <v>-0.75702848631539754</v>
      </c>
      <c r="P2206" t="str">
        <f t="shared" si="34"/>
        <v>Below Estimate</v>
      </c>
    </row>
    <row r="2207" spans="1:16" x14ac:dyDescent="0.3">
      <c r="A2207" s="1">
        <v>42140</v>
      </c>
      <c r="B2207">
        <v>2015</v>
      </c>
      <c r="C2207" t="s">
        <v>21</v>
      </c>
      <c r="D2207">
        <v>508340</v>
      </c>
      <c r="E2207">
        <v>455000</v>
      </c>
      <c r="F2207" t="s">
        <v>13</v>
      </c>
      <c r="G2207" t="s">
        <v>14</v>
      </c>
      <c r="H2207">
        <v>3</v>
      </c>
      <c r="I2207">
        <v>1</v>
      </c>
      <c r="J2207">
        <v>990</v>
      </c>
      <c r="K2207">
        <v>1.340225</v>
      </c>
      <c r="L2207" t="s">
        <v>16</v>
      </c>
      <c r="M2207">
        <f>V3__67[[#This Row],[Sale Price]]/V3__67[[#This Row],[carpet_area]]</f>
        <v>459.59595959595958</v>
      </c>
      <c r="N2207">
        <f>IF(OR(V3__67[[#This Row],[Estimated Value]]="",V3__67[[#This Row],[Estimated Value]]=0),"",V3__67[[#This Row],[Sale Price]]-V3__67[[#This Row],[Estimated Value]])</f>
        <v>-53340</v>
      </c>
      <c r="O2207">
        <f>IF(OR(V3__67[[#This Row],[Estimated Value]]="",V3__67[[#This Row],[Estimated Value]]=0),"",(V3__67[[#This Row],[Sale Price]]-V3__67[[#This Row],[Estimated Value]])/V3__67[[#This Row],[Estimated Value]])</f>
        <v>-0.10492977141283392</v>
      </c>
      <c r="P2207" t="str">
        <f t="shared" si="34"/>
        <v>Below Estimate</v>
      </c>
    </row>
    <row r="2208" spans="1:16" x14ac:dyDescent="0.3">
      <c r="A2208" s="1">
        <v>42140</v>
      </c>
      <c r="B2208">
        <v>2015</v>
      </c>
      <c r="C2208" t="s">
        <v>21</v>
      </c>
      <c r="D2208">
        <v>401380</v>
      </c>
      <c r="E2208">
        <v>876500</v>
      </c>
      <c r="F2208" t="s">
        <v>13</v>
      </c>
      <c r="G2208" t="s">
        <v>14</v>
      </c>
      <c r="H2208">
        <v>3</v>
      </c>
      <c r="I2208">
        <v>1</v>
      </c>
      <c r="J2208">
        <v>951</v>
      </c>
      <c r="K2208">
        <v>1.340225</v>
      </c>
      <c r="L2208" t="s">
        <v>25</v>
      </c>
      <c r="M2208">
        <f>V3__67[[#This Row],[Sale Price]]/V3__67[[#This Row],[carpet_area]]</f>
        <v>921.66140904311249</v>
      </c>
      <c r="N2208">
        <f>IF(OR(V3__67[[#This Row],[Estimated Value]]="",V3__67[[#This Row],[Estimated Value]]=0),"",V3__67[[#This Row],[Sale Price]]-V3__67[[#This Row],[Estimated Value]])</f>
        <v>475120</v>
      </c>
      <c r="O2208">
        <f>IF(OR(V3__67[[#This Row],[Estimated Value]]="",V3__67[[#This Row],[Estimated Value]]=0),"",(V3__67[[#This Row],[Sale Price]]-V3__67[[#This Row],[Estimated Value]])/V3__67[[#This Row],[Estimated Value]])</f>
        <v>1.1837161791818227</v>
      </c>
      <c r="P2208" t="str">
        <f t="shared" si="34"/>
        <v>Above Estimate</v>
      </c>
    </row>
    <row r="2209" spans="1:16" x14ac:dyDescent="0.3">
      <c r="A2209" s="1">
        <v>42141</v>
      </c>
      <c r="B2209">
        <v>2015</v>
      </c>
      <c r="C2209" t="s">
        <v>26</v>
      </c>
      <c r="D2209">
        <v>716660</v>
      </c>
      <c r="E2209">
        <v>1187500</v>
      </c>
      <c r="F2209" t="s">
        <v>13</v>
      </c>
      <c r="G2209" t="s">
        <v>14</v>
      </c>
      <c r="H2209">
        <v>3</v>
      </c>
      <c r="I2209">
        <v>3</v>
      </c>
      <c r="J2209">
        <v>1074</v>
      </c>
      <c r="K2209">
        <v>1.340225</v>
      </c>
      <c r="L2209" t="s">
        <v>15</v>
      </c>
      <c r="M2209">
        <f>V3__67[[#This Row],[Sale Price]]/V3__67[[#This Row],[carpet_area]]</f>
        <v>1105.6797020484171</v>
      </c>
      <c r="N2209">
        <f>IF(OR(V3__67[[#This Row],[Estimated Value]]="",V3__67[[#This Row],[Estimated Value]]=0),"",V3__67[[#This Row],[Sale Price]]-V3__67[[#This Row],[Estimated Value]])</f>
        <v>470840</v>
      </c>
      <c r="O2209">
        <f>IF(OR(V3__67[[#This Row],[Estimated Value]]="",V3__67[[#This Row],[Estimated Value]]=0),"",(V3__67[[#This Row],[Sale Price]]-V3__67[[#This Row],[Estimated Value]])/V3__67[[#This Row],[Estimated Value]])</f>
        <v>0.65699215806658662</v>
      </c>
      <c r="P2209" t="str">
        <f t="shared" si="34"/>
        <v>Above Estimate</v>
      </c>
    </row>
    <row r="2210" spans="1:16" x14ac:dyDescent="0.3">
      <c r="A2210" s="1">
        <v>42144</v>
      </c>
      <c r="B2210">
        <v>2015</v>
      </c>
      <c r="C2210" t="s">
        <v>21</v>
      </c>
      <c r="D2210">
        <v>2138290</v>
      </c>
      <c r="E2210">
        <v>2565000</v>
      </c>
      <c r="F2210" t="s">
        <v>13</v>
      </c>
      <c r="G2210" t="s">
        <v>14</v>
      </c>
      <c r="H2210">
        <v>3</v>
      </c>
      <c r="I2210">
        <v>3</v>
      </c>
      <c r="J2210">
        <v>1061</v>
      </c>
      <c r="K2210">
        <v>1.340225</v>
      </c>
      <c r="L2210" t="s">
        <v>25</v>
      </c>
      <c r="M2210">
        <f>V3__67[[#This Row],[Sale Price]]/V3__67[[#This Row],[carpet_area]]</f>
        <v>2417.5306314797363</v>
      </c>
      <c r="N2210">
        <f>IF(OR(V3__67[[#This Row],[Estimated Value]]="",V3__67[[#This Row],[Estimated Value]]=0),"",V3__67[[#This Row],[Sale Price]]-V3__67[[#This Row],[Estimated Value]])</f>
        <v>426710</v>
      </c>
      <c r="O2210">
        <f>IF(OR(V3__67[[#This Row],[Estimated Value]]="",V3__67[[#This Row],[Estimated Value]]=0),"",(V3__67[[#This Row],[Sale Price]]-V3__67[[#This Row],[Estimated Value]])/V3__67[[#This Row],[Estimated Value]])</f>
        <v>0.19955665508420281</v>
      </c>
      <c r="P2210" t="str">
        <f t="shared" si="34"/>
        <v>Above Estimate</v>
      </c>
    </row>
    <row r="2211" spans="1:16" x14ac:dyDescent="0.3">
      <c r="A2211" s="1">
        <v>42144</v>
      </c>
      <c r="B2211">
        <v>2015</v>
      </c>
      <c r="C2211" t="s">
        <v>18</v>
      </c>
      <c r="D2211">
        <v>1545950</v>
      </c>
      <c r="E2211">
        <v>4050000</v>
      </c>
      <c r="F2211" t="s">
        <v>13</v>
      </c>
      <c r="G2211" t="s">
        <v>14</v>
      </c>
      <c r="H2211">
        <v>3</v>
      </c>
      <c r="I2211">
        <v>2</v>
      </c>
      <c r="J2211">
        <v>1024</v>
      </c>
      <c r="K2211">
        <v>1.340225</v>
      </c>
      <c r="L2211" t="s">
        <v>16</v>
      </c>
      <c r="M2211">
        <f>V3__67[[#This Row],[Sale Price]]/V3__67[[#This Row],[carpet_area]]</f>
        <v>3955.078125</v>
      </c>
      <c r="N2211">
        <f>IF(OR(V3__67[[#This Row],[Estimated Value]]="",V3__67[[#This Row],[Estimated Value]]=0),"",V3__67[[#This Row],[Sale Price]]-V3__67[[#This Row],[Estimated Value]])</f>
        <v>2504050</v>
      </c>
      <c r="O2211">
        <f>IF(OR(V3__67[[#This Row],[Estimated Value]]="",V3__67[[#This Row],[Estimated Value]]=0),"",(V3__67[[#This Row],[Sale Price]]-V3__67[[#This Row],[Estimated Value]])/V3__67[[#This Row],[Estimated Value]])</f>
        <v>1.6197483747857304</v>
      </c>
      <c r="P2211" t="str">
        <f t="shared" si="34"/>
        <v>Above Estimate</v>
      </c>
    </row>
    <row r="2212" spans="1:16" x14ac:dyDescent="0.3">
      <c r="A2212" s="1">
        <v>42144</v>
      </c>
      <c r="B2212">
        <v>2015</v>
      </c>
      <c r="C2212" t="s">
        <v>17</v>
      </c>
      <c r="D2212">
        <v>118730</v>
      </c>
      <c r="E2212">
        <v>47000</v>
      </c>
      <c r="F2212" t="s">
        <v>19</v>
      </c>
      <c r="G2212" t="s">
        <v>20</v>
      </c>
      <c r="H2212">
        <v>4</v>
      </c>
      <c r="I2212">
        <v>2</v>
      </c>
      <c r="J2212">
        <v>1499</v>
      </c>
      <c r="K2212">
        <v>1.340225</v>
      </c>
      <c r="L2212" t="s">
        <v>15</v>
      </c>
      <c r="M2212">
        <f>V3__67[[#This Row],[Sale Price]]/V3__67[[#This Row],[carpet_area]]</f>
        <v>31.354236157438294</v>
      </c>
      <c r="N2212">
        <f>IF(OR(V3__67[[#This Row],[Estimated Value]]="",V3__67[[#This Row],[Estimated Value]]=0),"",V3__67[[#This Row],[Sale Price]]-V3__67[[#This Row],[Estimated Value]])</f>
        <v>-71730</v>
      </c>
      <c r="O2212">
        <f>IF(OR(V3__67[[#This Row],[Estimated Value]]="",V3__67[[#This Row],[Estimated Value]]=0),"",(V3__67[[#This Row],[Sale Price]]-V3__67[[#This Row],[Estimated Value]])/V3__67[[#This Row],[Estimated Value]])</f>
        <v>-0.60414385580729391</v>
      </c>
      <c r="P2212" t="str">
        <f t="shared" si="34"/>
        <v>Below Estimate</v>
      </c>
    </row>
    <row r="2213" spans="1:16" x14ac:dyDescent="0.3">
      <c r="A2213" s="1">
        <v>42144</v>
      </c>
      <c r="B2213">
        <v>2015</v>
      </c>
      <c r="C2213" t="s">
        <v>17</v>
      </c>
      <c r="D2213">
        <v>135730</v>
      </c>
      <c r="E2213">
        <v>100400</v>
      </c>
      <c r="F2213" t="s">
        <v>13</v>
      </c>
      <c r="G2213" t="s">
        <v>14</v>
      </c>
      <c r="H2213">
        <v>3</v>
      </c>
      <c r="I2213">
        <v>1</v>
      </c>
      <c r="J2213">
        <v>1029</v>
      </c>
      <c r="K2213">
        <v>1.340225</v>
      </c>
      <c r="L2213" t="s">
        <v>16</v>
      </c>
      <c r="M2213">
        <f>V3__67[[#This Row],[Sale Price]]/V3__67[[#This Row],[carpet_area]]</f>
        <v>97.57045675413022</v>
      </c>
      <c r="N2213">
        <f>IF(OR(V3__67[[#This Row],[Estimated Value]]="",V3__67[[#This Row],[Estimated Value]]=0),"",V3__67[[#This Row],[Sale Price]]-V3__67[[#This Row],[Estimated Value]])</f>
        <v>-35330</v>
      </c>
      <c r="O2213">
        <f>IF(OR(V3__67[[#This Row],[Estimated Value]]="",V3__67[[#This Row],[Estimated Value]]=0),"",(V3__67[[#This Row],[Sale Price]]-V3__67[[#This Row],[Estimated Value]])/V3__67[[#This Row],[Estimated Value]])</f>
        <v>-0.26029617623222573</v>
      </c>
      <c r="P2213" t="str">
        <f t="shared" si="34"/>
        <v>Below Estimate</v>
      </c>
    </row>
    <row r="2214" spans="1:16" x14ac:dyDescent="0.3">
      <c r="A2214" s="1">
        <v>42145</v>
      </c>
      <c r="B2214">
        <v>2015</v>
      </c>
      <c r="C2214" t="s">
        <v>26</v>
      </c>
      <c r="D2214">
        <v>198450</v>
      </c>
      <c r="E2214">
        <v>185000</v>
      </c>
      <c r="F2214" t="s">
        <v>13</v>
      </c>
      <c r="G2214" t="s">
        <v>14</v>
      </c>
      <c r="H2214">
        <v>3</v>
      </c>
      <c r="I2214">
        <v>2</v>
      </c>
      <c r="J2214">
        <v>902</v>
      </c>
      <c r="K2214">
        <v>1.340225</v>
      </c>
      <c r="L2214" t="s">
        <v>16</v>
      </c>
      <c r="M2214">
        <f>V3__67[[#This Row],[Sale Price]]/V3__67[[#This Row],[carpet_area]]</f>
        <v>205.09977827050997</v>
      </c>
      <c r="N2214">
        <f>IF(OR(V3__67[[#This Row],[Estimated Value]]="",V3__67[[#This Row],[Estimated Value]]=0),"",V3__67[[#This Row],[Sale Price]]-V3__67[[#This Row],[Estimated Value]])</f>
        <v>-13450</v>
      </c>
      <c r="O2214">
        <f>IF(OR(V3__67[[#This Row],[Estimated Value]]="",V3__67[[#This Row],[Estimated Value]]=0),"",(V3__67[[#This Row],[Sale Price]]-V3__67[[#This Row],[Estimated Value]])/V3__67[[#This Row],[Estimated Value]])</f>
        <v>-6.7775258251448728E-2</v>
      </c>
      <c r="P2214" t="str">
        <f t="shared" si="34"/>
        <v>Below Estimate</v>
      </c>
    </row>
    <row r="2215" spans="1:16" x14ac:dyDescent="0.3">
      <c r="A2215" s="1">
        <v>42145</v>
      </c>
      <c r="B2215">
        <v>2015</v>
      </c>
      <c r="C2215" t="s">
        <v>26</v>
      </c>
      <c r="D2215">
        <v>327180</v>
      </c>
      <c r="E2215">
        <v>415000</v>
      </c>
      <c r="F2215" t="s">
        <v>13</v>
      </c>
      <c r="G2215" t="s">
        <v>14</v>
      </c>
      <c r="H2215">
        <v>3</v>
      </c>
      <c r="I2215">
        <v>2</v>
      </c>
      <c r="J2215">
        <v>969</v>
      </c>
      <c r="K2215">
        <v>1.340225</v>
      </c>
      <c r="L2215" t="s">
        <v>16</v>
      </c>
      <c r="M2215">
        <f>V3__67[[#This Row],[Sale Price]]/V3__67[[#This Row],[carpet_area]]</f>
        <v>428.27657378740969</v>
      </c>
      <c r="N2215">
        <f>IF(OR(V3__67[[#This Row],[Estimated Value]]="",V3__67[[#This Row],[Estimated Value]]=0),"",V3__67[[#This Row],[Sale Price]]-V3__67[[#This Row],[Estimated Value]])</f>
        <v>87820</v>
      </c>
      <c r="O2215">
        <f>IF(OR(V3__67[[#This Row],[Estimated Value]]="",V3__67[[#This Row],[Estimated Value]]=0),"",(V3__67[[#This Row],[Sale Price]]-V3__67[[#This Row],[Estimated Value]])/V3__67[[#This Row],[Estimated Value]])</f>
        <v>0.26841493978849562</v>
      </c>
      <c r="P2215" t="str">
        <f t="shared" si="34"/>
        <v>Above Estimate</v>
      </c>
    </row>
    <row r="2216" spans="1:16" x14ac:dyDescent="0.3">
      <c r="A2216" s="1">
        <v>42145</v>
      </c>
      <c r="B2216">
        <v>2015</v>
      </c>
      <c r="C2216" t="s">
        <v>17</v>
      </c>
      <c r="D2216">
        <v>111270</v>
      </c>
      <c r="E2216">
        <v>45000</v>
      </c>
      <c r="F2216" t="s">
        <v>13</v>
      </c>
      <c r="G2216" t="s">
        <v>14</v>
      </c>
      <c r="H2216">
        <v>3</v>
      </c>
      <c r="I2216">
        <v>1</v>
      </c>
      <c r="J2216">
        <v>1074</v>
      </c>
      <c r="K2216">
        <v>1.340225</v>
      </c>
      <c r="L2216" t="s">
        <v>16</v>
      </c>
      <c r="M2216">
        <f>V3__67[[#This Row],[Sale Price]]/V3__67[[#This Row],[carpet_area]]</f>
        <v>41.899441340782126</v>
      </c>
      <c r="N2216">
        <f>IF(OR(V3__67[[#This Row],[Estimated Value]]="",V3__67[[#This Row],[Estimated Value]]=0),"",V3__67[[#This Row],[Sale Price]]-V3__67[[#This Row],[Estimated Value]])</f>
        <v>-66270</v>
      </c>
      <c r="O2216">
        <f>IF(OR(V3__67[[#This Row],[Estimated Value]]="",V3__67[[#This Row],[Estimated Value]]=0),"",(V3__67[[#This Row],[Sale Price]]-V3__67[[#This Row],[Estimated Value]])/V3__67[[#This Row],[Estimated Value]])</f>
        <v>-0.59557832299811275</v>
      </c>
      <c r="P2216" t="str">
        <f t="shared" si="34"/>
        <v>Below Estimate</v>
      </c>
    </row>
    <row r="2217" spans="1:16" x14ac:dyDescent="0.3">
      <c r="A2217" s="1">
        <v>42147</v>
      </c>
      <c r="B2217">
        <v>2015</v>
      </c>
      <c r="C2217" t="s">
        <v>29</v>
      </c>
      <c r="D2217">
        <v>235340</v>
      </c>
      <c r="E2217">
        <v>360000</v>
      </c>
      <c r="F2217" t="s">
        <v>13</v>
      </c>
      <c r="G2217" t="s">
        <v>14</v>
      </c>
      <c r="H2217">
        <v>3</v>
      </c>
      <c r="I2217">
        <v>2</v>
      </c>
      <c r="J2217">
        <v>966</v>
      </c>
      <c r="K2217">
        <v>1.340225</v>
      </c>
      <c r="L2217" t="s">
        <v>25</v>
      </c>
      <c r="M2217">
        <f>V3__67[[#This Row],[Sale Price]]/V3__67[[#This Row],[carpet_area]]</f>
        <v>372.67080745341616</v>
      </c>
      <c r="N2217">
        <f>IF(OR(V3__67[[#This Row],[Estimated Value]]="",V3__67[[#This Row],[Estimated Value]]=0),"",V3__67[[#This Row],[Sale Price]]-V3__67[[#This Row],[Estimated Value]])</f>
        <v>124660</v>
      </c>
      <c r="O2217">
        <f>IF(OR(V3__67[[#This Row],[Estimated Value]]="",V3__67[[#This Row],[Estimated Value]]=0),"",(V3__67[[#This Row],[Sale Price]]-V3__67[[#This Row],[Estimated Value]])/V3__67[[#This Row],[Estimated Value]])</f>
        <v>0.52970170816690743</v>
      </c>
      <c r="P2217" t="str">
        <f t="shared" si="34"/>
        <v>Above Estimate</v>
      </c>
    </row>
    <row r="2218" spans="1:16" x14ac:dyDescent="0.3">
      <c r="A2218" s="1">
        <v>42147</v>
      </c>
      <c r="B2218">
        <v>2015</v>
      </c>
      <c r="C2218" t="s">
        <v>17</v>
      </c>
      <c r="D2218">
        <v>552530</v>
      </c>
      <c r="E2218">
        <v>430000</v>
      </c>
      <c r="F2218" t="s">
        <v>23</v>
      </c>
      <c r="G2218" t="s">
        <v>24</v>
      </c>
      <c r="H2218">
        <v>6</v>
      </c>
      <c r="I2218">
        <v>6</v>
      </c>
      <c r="J2218">
        <v>1823</v>
      </c>
      <c r="K2218">
        <v>1.340225</v>
      </c>
      <c r="L2218" t="s">
        <v>16</v>
      </c>
      <c r="M2218">
        <f>V3__67[[#This Row],[Sale Price]]/V3__67[[#This Row],[carpet_area]]</f>
        <v>235.87493143170599</v>
      </c>
      <c r="N2218">
        <f>IF(OR(V3__67[[#This Row],[Estimated Value]]="",V3__67[[#This Row],[Estimated Value]]=0),"",V3__67[[#This Row],[Sale Price]]-V3__67[[#This Row],[Estimated Value]])</f>
        <v>-122530</v>
      </c>
      <c r="O2218">
        <f>IF(OR(V3__67[[#This Row],[Estimated Value]]="",V3__67[[#This Row],[Estimated Value]]=0),"",(V3__67[[#This Row],[Sale Price]]-V3__67[[#This Row],[Estimated Value]])/V3__67[[#This Row],[Estimated Value]])</f>
        <v>-0.22176171429605632</v>
      </c>
      <c r="P2218" t="str">
        <f t="shared" si="34"/>
        <v>Below Estimate</v>
      </c>
    </row>
    <row r="2219" spans="1:16" x14ac:dyDescent="0.3">
      <c r="A2219" s="1">
        <v>42147</v>
      </c>
      <c r="B2219">
        <v>2015</v>
      </c>
      <c r="C2219" t="s">
        <v>18</v>
      </c>
      <c r="D2219">
        <v>446530</v>
      </c>
      <c r="E2219">
        <v>734000</v>
      </c>
      <c r="F2219" t="s">
        <v>13</v>
      </c>
      <c r="G2219" t="s">
        <v>14</v>
      </c>
      <c r="H2219">
        <v>3</v>
      </c>
      <c r="I2219">
        <v>2</v>
      </c>
      <c r="J2219">
        <v>914</v>
      </c>
      <c r="K2219">
        <v>1.340225</v>
      </c>
      <c r="L2219" t="s">
        <v>22</v>
      </c>
      <c r="M2219">
        <f>V3__67[[#This Row],[Sale Price]]/V3__67[[#This Row],[carpet_area]]</f>
        <v>803.06345733041576</v>
      </c>
      <c r="N2219">
        <f>IF(OR(V3__67[[#This Row],[Estimated Value]]="",V3__67[[#This Row],[Estimated Value]]=0),"",V3__67[[#This Row],[Sale Price]]-V3__67[[#This Row],[Estimated Value]])</f>
        <v>287470</v>
      </c>
      <c r="O2219">
        <f>IF(OR(V3__67[[#This Row],[Estimated Value]]="",V3__67[[#This Row],[Estimated Value]]=0),"",(V3__67[[#This Row],[Sale Price]]-V3__67[[#This Row],[Estimated Value]])/V3__67[[#This Row],[Estimated Value]])</f>
        <v>0.64378653169999778</v>
      </c>
      <c r="P2219" t="str">
        <f t="shared" si="34"/>
        <v>Above Estimate</v>
      </c>
    </row>
    <row r="2220" spans="1:16" x14ac:dyDescent="0.3">
      <c r="A2220" s="1">
        <v>42147</v>
      </c>
      <c r="B2220">
        <v>2015</v>
      </c>
      <c r="C2220" t="s">
        <v>26</v>
      </c>
      <c r="D2220">
        <v>572460</v>
      </c>
      <c r="E2220">
        <v>875000</v>
      </c>
      <c r="F2220" t="s">
        <v>13</v>
      </c>
      <c r="G2220" t="s">
        <v>14</v>
      </c>
      <c r="H2220">
        <v>3</v>
      </c>
      <c r="I2220">
        <v>3</v>
      </c>
      <c r="J2220">
        <v>1062</v>
      </c>
      <c r="K2220">
        <v>1.340225</v>
      </c>
      <c r="L2220" t="s">
        <v>15</v>
      </c>
      <c r="M2220">
        <f>V3__67[[#This Row],[Sale Price]]/V3__67[[#This Row],[carpet_area]]</f>
        <v>823.91713747645952</v>
      </c>
      <c r="N2220">
        <f>IF(OR(V3__67[[#This Row],[Estimated Value]]="",V3__67[[#This Row],[Estimated Value]]=0),"",V3__67[[#This Row],[Sale Price]]-V3__67[[#This Row],[Estimated Value]])</f>
        <v>302540</v>
      </c>
      <c r="O2220">
        <f>IF(OR(V3__67[[#This Row],[Estimated Value]]="",V3__67[[#This Row],[Estimated Value]]=0),"",(V3__67[[#This Row],[Sale Price]]-V3__67[[#This Row],[Estimated Value]])/V3__67[[#This Row],[Estimated Value]])</f>
        <v>0.5284910736121301</v>
      </c>
      <c r="P2220" t="str">
        <f t="shared" si="34"/>
        <v>Above Estimate</v>
      </c>
    </row>
    <row r="2221" spans="1:16" x14ac:dyDescent="0.3">
      <c r="A2221" s="1">
        <v>42148</v>
      </c>
      <c r="B2221">
        <v>2015</v>
      </c>
      <c r="C2221" t="s">
        <v>26</v>
      </c>
      <c r="D2221">
        <v>523040</v>
      </c>
      <c r="E2221">
        <v>745000</v>
      </c>
      <c r="F2221" t="s">
        <v>13</v>
      </c>
      <c r="G2221" t="s">
        <v>14</v>
      </c>
      <c r="H2221">
        <v>3</v>
      </c>
      <c r="I2221">
        <v>1</v>
      </c>
      <c r="J2221">
        <v>1099</v>
      </c>
      <c r="K2221">
        <v>1.340225</v>
      </c>
      <c r="L2221" t="s">
        <v>22</v>
      </c>
      <c r="M2221">
        <f>V3__67[[#This Row],[Sale Price]]/V3__67[[#This Row],[carpet_area]]</f>
        <v>677.88898999090077</v>
      </c>
      <c r="N2221">
        <f>IF(OR(V3__67[[#This Row],[Estimated Value]]="",V3__67[[#This Row],[Estimated Value]]=0),"",V3__67[[#This Row],[Sale Price]]-V3__67[[#This Row],[Estimated Value]])</f>
        <v>221960</v>
      </c>
      <c r="O2221">
        <f>IF(OR(V3__67[[#This Row],[Estimated Value]]="",V3__67[[#This Row],[Estimated Value]]=0),"",(V3__67[[#This Row],[Sale Price]]-V3__67[[#This Row],[Estimated Value]])/V3__67[[#This Row],[Estimated Value]])</f>
        <v>0.4243652493117161</v>
      </c>
      <c r="P2221" t="str">
        <f t="shared" si="34"/>
        <v>Above Estimate</v>
      </c>
    </row>
    <row r="2222" spans="1:16" x14ac:dyDescent="0.3">
      <c r="A2222" s="1">
        <v>42148</v>
      </c>
      <c r="B2222">
        <v>2015</v>
      </c>
      <c r="C2222" t="s">
        <v>21</v>
      </c>
      <c r="D2222">
        <v>856170</v>
      </c>
      <c r="E2222">
        <v>1300000</v>
      </c>
      <c r="F2222" t="s">
        <v>13</v>
      </c>
      <c r="G2222" t="s">
        <v>14</v>
      </c>
      <c r="H2222">
        <v>3</v>
      </c>
      <c r="I2222">
        <v>1</v>
      </c>
      <c r="J2222">
        <v>1083</v>
      </c>
      <c r="K2222">
        <v>1.340225</v>
      </c>
      <c r="L2222" t="s">
        <v>25</v>
      </c>
      <c r="M2222">
        <f>V3__67[[#This Row],[Sale Price]]/V3__67[[#This Row],[carpet_area]]</f>
        <v>1200.3693444136657</v>
      </c>
      <c r="N2222">
        <f>IF(OR(V3__67[[#This Row],[Estimated Value]]="",V3__67[[#This Row],[Estimated Value]]=0),"",V3__67[[#This Row],[Sale Price]]-V3__67[[#This Row],[Estimated Value]])</f>
        <v>443830</v>
      </c>
      <c r="O2222">
        <f>IF(OR(V3__67[[#This Row],[Estimated Value]]="",V3__67[[#This Row],[Estimated Value]]=0),"",(V3__67[[#This Row],[Sale Price]]-V3__67[[#This Row],[Estimated Value]])/V3__67[[#This Row],[Estimated Value]])</f>
        <v>0.51839003936134176</v>
      </c>
      <c r="P2222" t="str">
        <f t="shared" si="34"/>
        <v>Above Estimate</v>
      </c>
    </row>
    <row r="2223" spans="1:16" x14ac:dyDescent="0.3">
      <c r="A2223" s="1">
        <v>42152</v>
      </c>
      <c r="B2223">
        <v>2015</v>
      </c>
      <c r="C2223" t="s">
        <v>17</v>
      </c>
      <c r="D2223">
        <v>106440</v>
      </c>
      <c r="E2223">
        <v>90000</v>
      </c>
      <c r="F2223" t="s">
        <v>13</v>
      </c>
      <c r="G2223" t="s">
        <v>14</v>
      </c>
      <c r="H2223">
        <v>3</v>
      </c>
      <c r="I2223">
        <v>1</v>
      </c>
      <c r="J2223">
        <v>1048</v>
      </c>
      <c r="K2223">
        <v>1.340225</v>
      </c>
      <c r="L2223" t="s">
        <v>16</v>
      </c>
      <c r="M2223">
        <f>V3__67[[#This Row],[Sale Price]]/V3__67[[#This Row],[carpet_area]]</f>
        <v>85.877862595419842</v>
      </c>
      <c r="N2223">
        <f>IF(OR(V3__67[[#This Row],[Estimated Value]]="",V3__67[[#This Row],[Estimated Value]]=0),"",V3__67[[#This Row],[Sale Price]]-V3__67[[#This Row],[Estimated Value]])</f>
        <v>-16440</v>
      </c>
      <c r="O2223">
        <f>IF(OR(V3__67[[#This Row],[Estimated Value]]="",V3__67[[#This Row],[Estimated Value]]=0),"",(V3__67[[#This Row],[Sale Price]]-V3__67[[#This Row],[Estimated Value]])/V3__67[[#This Row],[Estimated Value]])</f>
        <v>-0.15445321307779031</v>
      </c>
      <c r="P2223" t="str">
        <f t="shared" si="34"/>
        <v>Below Estimate</v>
      </c>
    </row>
    <row r="2224" spans="1:16" x14ac:dyDescent="0.3">
      <c r="A2224" s="1">
        <v>42152</v>
      </c>
      <c r="B2224">
        <v>2015</v>
      </c>
      <c r="C2224" t="s">
        <v>26</v>
      </c>
      <c r="D2224">
        <v>218450</v>
      </c>
      <c r="E2224">
        <v>312500</v>
      </c>
      <c r="F2224" t="s">
        <v>13</v>
      </c>
      <c r="G2224" t="s">
        <v>14</v>
      </c>
      <c r="H2224">
        <v>3</v>
      </c>
      <c r="I2224">
        <v>2</v>
      </c>
      <c r="J2224">
        <v>1088</v>
      </c>
      <c r="K2224">
        <v>1.340225</v>
      </c>
      <c r="L2224" t="s">
        <v>22</v>
      </c>
      <c r="M2224">
        <f>V3__67[[#This Row],[Sale Price]]/V3__67[[#This Row],[carpet_area]]</f>
        <v>287.22426470588238</v>
      </c>
      <c r="N2224">
        <f>IF(OR(V3__67[[#This Row],[Estimated Value]]="",V3__67[[#This Row],[Estimated Value]]=0),"",V3__67[[#This Row],[Sale Price]]-V3__67[[#This Row],[Estimated Value]])</f>
        <v>94050</v>
      </c>
      <c r="O2224">
        <f>IF(OR(V3__67[[#This Row],[Estimated Value]]="",V3__67[[#This Row],[Estimated Value]]=0),"",(V3__67[[#This Row],[Sale Price]]-V3__67[[#This Row],[Estimated Value]])/V3__67[[#This Row],[Estimated Value]])</f>
        <v>0.43053330281528956</v>
      </c>
      <c r="P2224" t="str">
        <f t="shared" si="34"/>
        <v>Above Estimate</v>
      </c>
    </row>
    <row r="2225" spans="1:16" x14ac:dyDescent="0.3">
      <c r="A2225" s="1">
        <v>42155</v>
      </c>
      <c r="B2225">
        <v>2015</v>
      </c>
      <c r="C2225" t="s">
        <v>26</v>
      </c>
      <c r="D2225">
        <v>398230</v>
      </c>
      <c r="E2225">
        <v>238000</v>
      </c>
      <c r="F2225" t="s">
        <v>13</v>
      </c>
      <c r="G2225" t="s">
        <v>14</v>
      </c>
      <c r="H2225">
        <v>3</v>
      </c>
      <c r="I2225">
        <v>3</v>
      </c>
      <c r="J2225">
        <v>1056</v>
      </c>
      <c r="K2225">
        <v>1.340225</v>
      </c>
      <c r="L2225" t="s">
        <v>15</v>
      </c>
      <c r="M2225">
        <f>V3__67[[#This Row],[Sale Price]]/V3__67[[#This Row],[carpet_area]]</f>
        <v>225.37878787878788</v>
      </c>
      <c r="N2225">
        <f>IF(OR(V3__67[[#This Row],[Estimated Value]]="",V3__67[[#This Row],[Estimated Value]]=0),"",V3__67[[#This Row],[Sale Price]]-V3__67[[#This Row],[Estimated Value]])</f>
        <v>-160230</v>
      </c>
      <c r="O2225">
        <f>IF(OR(V3__67[[#This Row],[Estimated Value]]="",V3__67[[#This Row],[Estimated Value]]=0),"",(V3__67[[#This Row],[Sale Price]]-V3__67[[#This Row],[Estimated Value]])/V3__67[[#This Row],[Estimated Value]])</f>
        <v>-0.4023554227456495</v>
      </c>
      <c r="P2225" t="str">
        <f t="shared" si="34"/>
        <v>Below Estimate</v>
      </c>
    </row>
    <row r="2226" spans="1:16" x14ac:dyDescent="0.3">
      <c r="A2226" s="1">
        <v>42158</v>
      </c>
      <c r="B2226">
        <v>2015</v>
      </c>
      <c r="C2226" t="s">
        <v>29</v>
      </c>
      <c r="D2226">
        <v>167860</v>
      </c>
      <c r="E2226">
        <v>115000</v>
      </c>
      <c r="F2226" t="s">
        <v>13</v>
      </c>
      <c r="G2226" t="s">
        <v>14</v>
      </c>
      <c r="H2226">
        <v>3</v>
      </c>
      <c r="I2226">
        <v>3</v>
      </c>
      <c r="J2226">
        <v>908</v>
      </c>
      <c r="K2226">
        <v>1.340225</v>
      </c>
      <c r="L2226" t="s">
        <v>25</v>
      </c>
      <c r="M2226">
        <f>V3__67[[#This Row],[Sale Price]]/V3__67[[#This Row],[carpet_area]]</f>
        <v>126.65198237885463</v>
      </c>
      <c r="N2226">
        <f>IF(OR(V3__67[[#This Row],[Estimated Value]]="",V3__67[[#This Row],[Estimated Value]]=0),"",V3__67[[#This Row],[Sale Price]]-V3__67[[#This Row],[Estimated Value]])</f>
        <v>-52860</v>
      </c>
      <c r="O2226">
        <f>IF(OR(V3__67[[#This Row],[Estimated Value]]="",V3__67[[#This Row],[Estimated Value]]=0),"",(V3__67[[#This Row],[Sale Price]]-V3__67[[#This Row],[Estimated Value]])/V3__67[[#This Row],[Estimated Value]])</f>
        <v>-0.31490527820803049</v>
      </c>
      <c r="P2226" t="str">
        <f t="shared" si="34"/>
        <v>Below Estimate</v>
      </c>
    </row>
    <row r="2227" spans="1:16" x14ac:dyDescent="0.3">
      <c r="A2227" s="1">
        <v>42158</v>
      </c>
      <c r="B2227">
        <v>2015</v>
      </c>
      <c r="C2227" t="s">
        <v>29</v>
      </c>
      <c r="D2227">
        <v>161490</v>
      </c>
      <c r="E2227">
        <v>263500</v>
      </c>
      <c r="F2227" t="s">
        <v>13</v>
      </c>
      <c r="G2227" t="s">
        <v>14</v>
      </c>
      <c r="H2227">
        <v>3</v>
      </c>
      <c r="I2227">
        <v>1</v>
      </c>
      <c r="J2227">
        <v>1007</v>
      </c>
      <c r="K2227">
        <v>1.340225</v>
      </c>
      <c r="L2227" t="s">
        <v>16</v>
      </c>
      <c r="M2227">
        <f>V3__67[[#This Row],[Sale Price]]/V3__67[[#This Row],[carpet_area]]</f>
        <v>261.66832174776562</v>
      </c>
      <c r="N2227">
        <f>IF(OR(V3__67[[#This Row],[Estimated Value]]="",V3__67[[#This Row],[Estimated Value]]=0),"",V3__67[[#This Row],[Sale Price]]-V3__67[[#This Row],[Estimated Value]])</f>
        <v>102010</v>
      </c>
      <c r="O2227">
        <f>IF(OR(V3__67[[#This Row],[Estimated Value]]="",V3__67[[#This Row],[Estimated Value]]=0),"",(V3__67[[#This Row],[Sale Price]]-V3__67[[#This Row],[Estimated Value]])/V3__67[[#This Row],[Estimated Value]])</f>
        <v>0.63167998018453153</v>
      </c>
      <c r="P2227" t="str">
        <f t="shared" si="34"/>
        <v>Above Estimate</v>
      </c>
    </row>
    <row r="2228" spans="1:16" x14ac:dyDescent="0.3">
      <c r="A2228" s="1">
        <v>42158</v>
      </c>
      <c r="B2228">
        <v>2015</v>
      </c>
      <c r="C2228" t="s">
        <v>21</v>
      </c>
      <c r="D2228">
        <v>723870</v>
      </c>
      <c r="E2228">
        <v>1150000</v>
      </c>
      <c r="F2228" t="s">
        <v>13</v>
      </c>
      <c r="G2228" t="s">
        <v>14</v>
      </c>
      <c r="H2228">
        <v>3</v>
      </c>
      <c r="I2228">
        <v>3</v>
      </c>
      <c r="J2228">
        <v>1055</v>
      </c>
      <c r="K2228">
        <v>1.340225</v>
      </c>
      <c r="L2228" t="s">
        <v>25</v>
      </c>
      <c r="M2228">
        <f>V3__67[[#This Row],[Sale Price]]/V3__67[[#This Row],[carpet_area]]</f>
        <v>1090.0473933649289</v>
      </c>
      <c r="N2228">
        <f>IF(OR(V3__67[[#This Row],[Estimated Value]]="",V3__67[[#This Row],[Estimated Value]]=0),"",V3__67[[#This Row],[Sale Price]]-V3__67[[#This Row],[Estimated Value]])</f>
        <v>426130</v>
      </c>
      <c r="O2228">
        <f>IF(OR(V3__67[[#This Row],[Estimated Value]]="",V3__67[[#This Row],[Estimated Value]]=0),"",(V3__67[[#This Row],[Sale Price]]-V3__67[[#This Row],[Estimated Value]])/V3__67[[#This Row],[Estimated Value]])</f>
        <v>0.58868305082404304</v>
      </c>
      <c r="P2228" t="str">
        <f t="shared" si="34"/>
        <v>Above Estimate</v>
      </c>
    </row>
    <row r="2229" spans="1:16" x14ac:dyDescent="0.3">
      <c r="A2229" s="1">
        <v>42159</v>
      </c>
      <c r="B2229">
        <v>2015</v>
      </c>
      <c r="C2229" t="s">
        <v>29</v>
      </c>
      <c r="D2229">
        <v>241570</v>
      </c>
      <c r="E2229">
        <v>416000</v>
      </c>
      <c r="F2229" t="s">
        <v>13</v>
      </c>
      <c r="G2229" t="s">
        <v>14</v>
      </c>
      <c r="H2229">
        <v>3</v>
      </c>
      <c r="I2229">
        <v>1</v>
      </c>
      <c r="J2229">
        <v>902</v>
      </c>
      <c r="K2229">
        <v>1.340225</v>
      </c>
      <c r="L2229" t="s">
        <v>22</v>
      </c>
      <c r="M2229">
        <f>V3__67[[#This Row],[Sale Price]]/V3__67[[#This Row],[carpet_area]]</f>
        <v>461.19733924611972</v>
      </c>
      <c r="N2229">
        <f>IF(OR(V3__67[[#This Row],[Estimated Value]]="",V3__67[[#This Row],[Estimated Value]]=0),"",V3__67[[#This Row],[Sale Price]]-V3__67[[#This Row],[Estimated Value]])</f>
        <v>174430</v>
      </c>
      <c r="O2229">
        <f>IF(OR(V3__67[[#This Row],[Estimated Value]]="",V3__67[[#This Row],[Estimated Value]]=0),"",(V3__67[[#This Row],[Sale Price]]-V3__67[[#This Row],[Estimated Value]])/V3__67[[#This Row],[Estimated Value]])</f>
        <v>0.72206813759986754</v>
      </c>
      <c r="P2229" t="str">
        <f t="shared" si="34"/>
        <v>Above Estimate</v>
      </c>
    </row>
    <row r="2230" spans="1:16" x14ac:dyDescent="0.3">
      <c r="A2230" s="1">
        <v>42159</v>
      </c>
      <c r="B2230">
        <v>2015</v>
      </c>
      <c r="C2230" t="s">
        <v>17</v>
      </c>
      <c r="D2230">
        <v>133990</v>
      </c>
      <c r="E2230">
        <v>64000</v>
      </c>
      <c r="F2230" t="s">
        <v>13</v>
      </c>
      <c r="G2230" t="s">
        <v>14</v>
      </c>
      <c r="H2230">
        <v>3</v>
      </c>
      <c r="I2230">
        <v>3</v>
      </c>
      <c r="J2230">
        <v>953</v>
      </c>
      <c r="K2230">
        <v>1.340225</v>
      </c>
      <c r="L2230" t="s">
        <v>15</v>
      </c>
      <c r="M2230">
        <f>V3__67[[#This Row],[Sale Price]]/V3__67[[#This Row],[carpet_area]]</f>
        <v>67.156348373557194</v>
      </c>
      <c r="N2230">
        <f>IF(OR(V3__67[[#This Row],[Estimated Value]]="",V3__67[[#This Row],[Estimated Value]]=0),"",V3__67[[#This Row],[Sale Price]]-V3__67[[#This Row],[Estimated Value]])</f>
        <v>-69990</v>
      </c>
      <c r="O2230">
        <f>IF(OR(V3__67[[#This Row],[Estimated Value]]="",V3__67[[#This Row],[Estimated Value]]=0),"",(V3__67[[#This Row],[Sale Price]]-V3__67[[#This Row],[Estimated Value]])/V3__67[[#This Row],[Estimated Value]])</f>
        <v>-0.52235241435928059</v>
      </c>
      <c r="P2230" t="str">
        <f t="shared" si="34"/>
        <v>Below Estimate</v>
      </c>
    </row>
    <row r="2231" spans="1:16" x14ac:dyDescent="0.3">
      <c r="A2231" s="1">
        <v>42159</v>
      </c>
      <c r="B2231">
        <v>2015</v>
      </c>
      <c r="C2231" t="s">
        <v>17</v>
      </c>
      <c r="D2231">
        <v>67760</v>
      </c>
      <c r="E2231">
        <v>25000</v>
      </c>
      <c r="F2231" t="s">
        <v>13</v>
      </c>
      <c r="G2231" t="s">
        <v>14</v>
      </c>
      <c r="H2231">
        <v>3</v>
      </c>
      <c r="I2231">
        <v>2</v>
      </c>
      <c r="J2231">
        <v>1008</v>
      </c>
      <c r="K2231">
        <v>1.340225</v>
      </c>
      <c r="L2231" t="s">
        <v>16</v>
      </c>
      <c r="M2231">
        <f>V3__67[[#This Row],[Sale Price]]/V3__67[[#This Row],[carpet_area]]</f>
        <v>24.801587301587301</v>
      </c>
      <c r="N2231">
        <f>IF(OR(V3__67[[#This Row],[Estimated Value]]="",V3__67[[#This Row],[Estimated Value]]=0),"",V3__67[[#This Row],[Sale Price]]-V3__67[[#This Row],[Estimated Value]])</f>
        <v>-42760</v>
      </c>
      <c r="O2231">
        <f>IF(OR(V3__67[[#This Row],[Estimated Value]]="",V3__67[[#This Row],[Estimated Value]]=0),"",(V3__67[[#This Row],[Sale Price]]-V3__67[[#This Row],[Estimated Value]])/V3__67[[#This Row],[Estimated Value]])</f>
        <v>-0.6310507674144038</v>
      </c>
      <c r="P2231" t="str">
        <f t="shared" si="34"/>
        <v>Below Estimate</v>
      </c>
    </row>
    <row r="2232" spans="1:16" x14ac:dyDescent="0.3">
      <c r="A2232" s="1">
        <v>42159</v>
      </c>
      <c r="B2232">
        <v>2015</v>
      </c>
      <c r="C2232" t="s">
        <v>21</v>
      </c>
      <c r="D2232">
        <v>1576540</v>
      </c>
      <c r="E2232">
        <v>1825000</v>
      </c>
      <c r="F2232" t="s">
        <v>13</v>
      </c>
      <c r="G2232" t="s">
        <v>14</v>
      </c>
      <c r="H2232">
        <v>3</v>
      </c>
      <c r="I2232">
        <v>1</v>
      </c>
      <c r="J2232">
        <v>1027</v>
      </c>
      <c r="K2232">
        <v>1.340225</v>
      </c>
      <c r="L2232" t="s">
        <v>15</v>
      </c>
      <c r="M2232">
        <f>V3__67[[#This Row],[Sale Price]]/V3__67[[#This Row],[carpet_area]]</f>
        <v>1777.0204479065239</v>
      </c>
      <c r="N2232">
        <f>IF(OR(V3__67[[#This Row],[Estimated Value]]="",V3__67[[#This Row],[Estimated Value]]=0),"",V3__67[[#This Row],[Sale Price]]-V3__67[[#This Row],[Estimated Value]])</f>
        <v>248460</v>
      </c>
      <c r="O2232">
        <f>IF(OR(V3__67[[#This Row],[Estimated Value]]="",V3__67[[#This Row],[Estimated Value]]=0),"",(V3__67[[#This Row],[Sale Price]]-V3__67[[#This Row],[Estimated Value]])/V3__67[[#This Row],[Estimated Value]])</f>
        <v>0.15759828485163713</v>
      </c>
      <c r="P2232" t="str">
        <f t="shared" si="34"/>
        <v>Above Estimate</v>
      </c>
    </row>
    <row r="2233" spans="1:16" x14ac:dyDescent="0.3">
      <c r="A2233" s="1">
        <v>42160</v>
      </c>
      <c r="B2233">
        <v>2015</v>
      </c>
      <c r="C2233" t="s">
        <v>29</v>
      </c>
      <c r="D2233">
        <v>134120</v>
      </c>
      <c r="E2233">
        <v>143500</v>
      </c>
      <c r="F2233" t="s">
        <v>19</v>
      </c>
      <c r="G2233" t="s">
        <v>20</v>
      </c>
      <c r="H2233">
        <v>4</v>
      </c>
      <c r="I2233">
        <v>2</v>
      </c>
      <c r="J2233">
        <v>1244</v>
      </c>
      <c r="K2233">
        <v>1.340225</v>
      </c>
      <c r="L2233" t="s">
        <v>16</v>
      </c>
      <c r="M2233">
        <f>V3__67[[#This Row],[Sale Price]]/V3__67[[#This Row],[carpet_area]]</f>
        <v>115.35369774919614</v>
      </c>
      <c r="N2233">
        <f>IF(OR(V3__67[[#This Row],[Estimated Value]]="",V3__67[[#This Row],[Estimated Value]]=0),"",V3__67[[#This Row],[Sale Price]]-V3__67[[#This Row],[Estimated Value]])</f>
        <v>9380</v>
      </c>
      <c r="O2233">
        <f>IF(OR(V3__67[[#This Row],[Estimated Value]]="",V3__67[[#This Row],[Estimated Value]]=0),"",(V3__67[[#This Row],[Sale Price]]-V3__67[[#This Row],[Estimated Value]])/V3__67[[#This Row],[Estimated Value]])</f>
        <v>6.9937369519832981E-2</v>
      </c>
      <c r="P2233" t="str">
        <f t="shared" si="34"/>
        <v>Above Estimate</v>
      </c>
    </row>
    <row r="2234" spans="1:16" x14ac:dyDescent="0.3">
      <c r="A2234" s="1">
        <v>42160</v>
      </c>
      <c r="B2234">
        <v>2015</v>
      </c>
      <c r="C2234" t="s">
        <v>17</v>
      </c>
      <c r="D2234">
        <v>455644</v>
      </c>
      <c r="E2234">
        <v>565000</v>
      </c>
      <c r="F2234" t="s">
        <v>13</v>
      </c>
      <c r="G2234" t="s">
        <v>14</v>
      </c>
      <c r="H2234">
        <v>3</v>
      </c>
      <c r="I2234">
        <v>2</v>
      </c>
      <c r="J2234">
        <v>952</v>
      </c>
      <c r="K2234">
        <v>1.340225</v>
      </c>
      <c r="L2234" t="s">
        <v>22</v>
      </c>
      <c r="M2234">
        <f>V3__67[[#This Row],[Sale Price]]/V3__67[[#This Row],[carpet_area]]</f>
        <v>593.48739495798316</v>
      </c>
      <c r="N2234">
        <f>IF(OR(V3__67[[#This Row],[Estimated Value]]="",V3__67[[#This Row],[Estimated Value]]=0),"",V3__67[[#This Row],[Sale Price]]-V3__67[[#This Row],[Estimated Value]])</f>
        <v>109356</v>
      </c>
      <c r="O2234">
        <f>IF(OR(V3__67[[#This Row],[Estimated Value]]="",V3__67[[#This Row],[Estimated Value]]=0),"",(V3__67[[#This Row],[Sale Price]]-V3__67[[#This Row],[Estimated Value]])/V3__67[[#This Row],[Estimated Value]])</f>
        <v>0.24000316036203703</v>
      </c>
      <c r="P2234" t="str">
        <f t="shared" si="34"/>
        <v>Above Estimate</v>
      </c>
    </row>
    <row r="2235" spans="1:16" x14ac:dyDescent="0.3">
      <c r="A2235" s="1">
        <v>42161</v>
      </c>
      <c r="B2235">
        <v>2015</v>
      </c>
      <c r="C2235" t="s">
        <v>29</v>
      </c>
      <c r="D2235">
        <v>123060</v>
      </c>
      <c r="E2235">
        <v>132000</v>
      </c>
      <c r="F2235" t="s">
        <v>13</v>
      </c>
      <c r="G2235" t="s">
        <v>14</v>
      </c>
      <c r="H2235">
        <v>3</v>
      </c>
      <c r="I2235">
        <v>2</v>
      </c>
      <c r="J2235">
        <v>931</v>
      </c>
      <c r="K2235">
        <v>1.340225</v>
      </c>
      <c r="L2235" t="s">
        <v>15</v>
      </c>
      <c r="M2235">
        <f>V3__67[[#This Row],[Sale Price]]/V3__67[[#This Row],[carpet_area]]</f>
        <v>141.78302900107411</v>
      </c>
      <c r="N2235">
        <f>IF(OR(V3__67[[#This Row],[Estimated Value]]="",V3__67[[#This Row],[Estimated Value]]=0),"",V3__67[[#This Row],[Sale Price]]-V3__67[[#This Row],[Estimated Value]])</f>
        <v>8940</v>
      </c>
      <c r="O2235">
        <f>IF(OR(V3__67[[#This Row],[Estimated Value]]="",V3__67[[#This Row],[Estimated Value]]=0),"",(V3__67[[#This Row],[Sale Price]]-V3__67[[#This Row],[Estimated Value]])/V3__67[[#This Row],[Estimated Value]])</f>
        <v>7.2647489029741594E-2</v>
      </c>
      <c r="P2235" t="str">
        <f t="shared" si="34"/>
        <v>Above Estimate</v>
      </c>
    </row>
    <row r="2236" spans="1:16" x14ac:dyDescent="0.3">
      <c r="A2236" s="1">
        <v>42161</v>
      </c>
      <c r="B2236">
        <v>2015</v>
      </c>
      <c r="C2236" t="s">
        <v>21</v>
      </c>
      <c r="D2236">
        <v>536830</v>
      </c>
      <c r="E2236">
        <v>802000</v>
      </c>
      <c r="F2236" t="s">
        <v>13</v>
      </c>
      <c r="G2236" t="s">
        <v>14</v>
      </c>
      <c r="H2236">
        <v>3</v>
      </c>
      <c r="I2236">
        <v>1</v>
      </c>
      <c r="J2236">
        <v>938</v>
      </c>
      <c r="K2236">
        <v>1.340225</v>
      </c>
      <c r="L2236" t="s">
        <v>25</v>
      </c>
      <c r="M2236">
        <f>V3__67[[#This Row],[Sale Price]]/V3__67[[#This Row],[carpet_area]]</f>
        <v>855.01066098081026</v>
      </c>
      <c r="N2236">
        <f>IF(OR(V3__67[[#This Row],[Estimated Value]]="",V3__67[[#This Row],[Estimated Value]]=0),"",V3__67[[#This Row],[Sale Price]]-V3__67[[#This Row],[Estimated Value]])</f>
        <v>265170</v>
      </c>
      <c r="O2236">
        <f>IF(OR(V3__67[[#This Row],[Estimated Value]]="",V3__67[[#This Row],[Estimated Value]]=0),"",(V3__67[[#This Row],[Sale Price]]-V3__67[[#This Row],[Estimated Value]])/V3__67[[#This Row],[Estimated Value]])</f>
        <v>0.49395525585380845</v>
      </c>
      <c r="P2236" t="str">
        <f t="shared" si="34"/>
        <v>Above Estimate</v>
      </c>
    </row>
    <row r="2237" spans="1:16" x14ac:dyDescent="0.3">
      <c r="A2237" s="1">
        <v>42161</v>
      </c>
      <c r="B2237">
        <v>2015</v>
      </c>
      <c r="C2237" t="s">
        <v>21</v>
      </c>
      <c r="D2237">
        <v>640780</v>
      </c>
      <c r="E2237">
        <v>1622500</v>
      </c>
      <c r="F2237" t="s">
        <v>13</v>
      </c>
      <c r="G2237" t="s">
        <v>14</v>
      </c>
      <c r="H2237">
        <v>3</v>
      </c>
      <c r="I2237">
        <v>1</v>
      </c>
      <c r="J2237">
        <v>983</v>
      </c>
      <c r="K2237">
        <v>1.340225</v>
      </c>
      <c r="L2237" t="s">
        <v>15</v>
      </c>
      <c r="M2237">
        <f>V3__67[[#This Row],[Sale Price]]/V3__67[[#This Row],[carpet_area]]</f>
        <v>1650.5595116988809</v>
      </c>
      <c r="N2237">
        <f>IF(OR(V3__67[[#This Row],[Estimated Value]]="",V3__67[[#This Row],[Estimated Value]]=0),"",V3__67[[#This Row],[Sale Price]]-V3__67[[#This Row],[Estimated Value]])</f>
        <v>981720</v>
      </c>
      <c r="O2237">
        <f>IF(OR(V3__67[[#This Row],[Estimated Value]]="",V3__67[[#This Row],[Estimated Value]]=0),"",(V3__67[[#This Row],[Sale Price]]-V3__67[[#This Row],[Estimated Value]])/V3__67[[#This Row],[Estimated Value]])</f>
        <v>1.5320702893348732</v>
      </c>
      <c r="P2237" t="str">
        <f t="shared" si="34"/>
        <v>Above Estimate</v>
      </c>
    </row>
    <row r="2238" spans="1:16" x14ac:dyDescent="0.3">
      <c r="A2238" s="1">
        <v>42161</v>
      </c>
      <c r="B2238">
        <v>2015</v>
      </c>
      <c r="C2238" t="s">
        <v>26</v>
      </c>
      <c r="D2238">
        <v>426440</v>
      </c>
      <c r="E2238">
        <v>639700</v>
      </c>
      <c r="F2238" t="s">
        <v>13</v>
      </c>
      <c r="G2238" t="s">
        <v>14</v>
      </c>
      <c r="H2238">
        <v>3</v>
      </c>
      <c r="I2238">
        <v>2</v>
      </c>
      <c r="J2238">
        <v>969</v>
      </c>
      <c r="K2238">
        <v>1.340225</v>
      </c>
      <c r="L2238" t="s">
        <v>15</v>
      </c>
      <c r="M2238">
        <f>V3__67[[#This Row],[Sale Price]]/V3__67[[#This Row],[carpet_area]]</f>
        <v>660.16511867905058</v>
      </c>
      <c r="N2238">
        <f>IF(OR(V3__67[[#This Row],[Estimated Value]]="",V3__67[[#This Row],[Estimated Value]]=0),"",V3__67[[#This Row],[Sale Price]]-V3__67[[#This Row],[Estimated Value]])</f>
        <v>213260</v>
      </c>
      <c r="O2238">
        <f>IF(OR(V3__67[[#This Row],[Estimated Value]]="",V3__67[[#This Row],[Estimated Value]]=0),"",(V3__67[[#This Row],[Sale Price]]-V3__67[[#This Row],[Estimated Value]])/V3__67[[#This Row],[Estimated Value]])</f>
        <v>0.50009379983116031</v>
      </c>
      <c r="P2238" t="str">
        <f t="shared" si="34"/>
        <v>Above Estimate</v>
      </c>
    </row>
    <row r="2239" spans="1:16" x14ac:dyDescent="0.3">
      <c r="A2239" s="1">
        <v>42161</v>
      </c>
      <c r="B2239">
        <v>2015</v>
      </c>
      <c r="C2239" t="s">
        <v>18</v>
      </c>
      <c r="D2239">
        <v>321650</v>
      </c>
      <c r="E2239">
        <v>345000</v>
      </c>
      <c r="F2239" t="s">
        <v>13</v>
      </c>
      <c r="G2239" t="s">
        <v>14</v>
      </c>
      <c r="H2239">
        <v>3</v>
      </c>
      <c r="I2239">
        <v>1</v>
      </c>
      <c r="J2239">
        <v>1081</v>
      </c>
      <c r="K2239">
        <v>1.340225</v>
      </c>
      <c r="L2239" t="s">
        <v>16</v>
      </c>
      <c r="M2239">
        <f>V3__67[[#This Row],[Sale Price]]/V3__67[[#This Row],[carpet_area]]</f>
        <v>319.14893617021278</v>
      </c>
      <c r="N2239">
        <f>IF(OR(V3__67[[#This Row],[Estimated Value]]="",V3__67[[#This Row],[Estimated Value]]=0),"",V3__67[[#This Row],[Sale Price]]-V3__67[[#This Row],[Estimated Value]])</f>
        <v>23350</v>
      </c>
      <c r="O2239">
        <f>IF(OR(V3__67[[#This Row],[Estimated Value]]="",V3__67[[#This Row],[Estimated Value]]=0),"",(V3__67[[#This Row],[Sale Price]]-V3__67[[#This Row],[Estimated Value]])/V3__67[[#This Row],[Estimated Value]])</f>
        <v>7.2594434944815794E-2</v>
      </c>
      <c r="P2239" t="str">
        <f t="shared" si="34"/>
        <v>Above Estimate</v>
      </c>
    </row>
    <row r="2240" spans="1:16" x14ac:dyDescent="0.3">
      <c r="A2240" s="1">
        <v>42162</v>
      </c>
      <c r="B2240">
        <v>2015</v>
      </c>
      <c r="C2240" t="s">
        <v>26</v>
      </c>
      <c r="D2240">
        <v>416080</v>
      </c>
      <c r="E2240">
        <v>650000</v>
      </c>
      <c r="F2240" t="s">
        <v>13</v>
      </c>
      <c r="G2240" t="s">
        <v>14</v>
      </c>
      <c r="H2240">
        <v>3</v>
      </c>
      <c r="I2240">
        <v>2</v>
      </c>
      <c r="J2240">
        <v>928</v>
      </c>
      <c r="K2240">
        <v>1.340225</v>
      </c>
      <c r="L2240" t="s">
        <v>16</v>
      </c>
      <c r="M2240">
        <f>V3__67[[#This Row],[Sale Price]]/V3__67[[#This Row],[carpet_area]]</f>
        <v>700.43103448275861</v>
      </c>
      <c r="N2240">
        <f>IF(OR(V3__67[[#This Row],[Estimated Value]]="",V3__67[[#This Row],[Estimated Value]]=0),"",V3__67[[#This Row],[Sale Price]]-V3__67[[#This Row],[Estimated Value]])</f>
        <v>233920</v>
      </c>
      <c r="O2240">
        <f>IF(OR(V3__67[[#This Row],[Estimated Value]]="",V3__67[[#This Row],[Estimated Value]]=0),"",(V3__67[[#This Row],[Sale Price]]-V3__67[[#This Row],[Estimated Value]])/V3__67[[#This Row],[Estimated Value]])</f>
        <v>0.56219957700442225</v>
      </c>
      <c r="P2240" t="str">
        <f t="shared" si="34"/>
        <v>Above Estimate</v>
      </c>
    </row>
    <row r="2241" spans="1:16" x14ac:dyDescent="0.3">
      <c r="A2241" s="1">
        <v>42165</v>
      </c>
      <c r="B2241">
        <v>2015</v>
      </c>
      <c r="C2241" t="s">
        <v>29</v>
      </c>
      <c r="D2241">
        <v>220640</v>
      </c>
      <c r="E2241">
        <v>412000</v>
      </c>
      <c r="F2241" t="s">
        <v>13</v>
      </c>
      <c r="G2241" t="s">
        <v>14</v>
      </c>
      <c r="H2241">
        <v>3</v>
      </c>
      <c r="I2241">
        <v>3</v>
      </c>
      <c r="J2241">
        <v>952</v>
      </c>
      <c r="K2241">
        <v>1.340225</v>
      </c>
      <c r="L2241" t="s">
        <v>15</v>
      </c>
      <c r="M2241">
        <f>V3__67[[#This Row],[Sale Price]]/V3__67[[#This Row],[carpet_area]]</f>
        <v>432.77310924369749</v>
      </c>
      <c r="N2241">
        <f>IF(OR(V3__67[[#This Row],[Estimated Value]]="",V3__67[[#This Row],[Estimated Value]]=0),"",V3__67[[#This Row],[Sale Price]]-V3__67[[#This Row],[Estimated Value]])</f>
        <v>191360</v>
      </c>
      <c r="O2241">
        <f>IF(OR(V3__67[[#This Row],[Estimated Value]]="",V3__67[[#This Row],[Estimated Value]]=0),"",(V3__67[[#This Row],[Sale Price]]-V3__67[[#This Row],[Estimated Value]])/V3__67[[#This Row],[Estimated Value]])</f>
        <v>0.86729514140681652</v>
      </c>
      <c r="P2241" t="str">
        <f t="shared" si="34"/>
        <v>Above Estimate</v>
      </c>
    </row>
    <row r="2242" spans="1:16" x14ac:dyDescent="0.3">
      <c r="A2242" s="1">
        <v>42165</v>
      </c>
      <c r="B2242">
        <v>2015</v>
      </c>
      <c r="C2242" t="s">
        <v>21</v>
      </c>
      <c r="D2242">
        <v>611870</v>
      </c>
      <c r="E2242">
        <v>910000</v>
      </c>
      <c r="F2242" t="s">
        <v>13</v>
      </c>
      <c r="G2242" t="s">
        <v>14</v>
      </c>
      <c r="H2242">
        <v>3</v>
      </c>
      <c r="I2242">
        <v>3</v>
      </c>
      <c r="J2242">
        <v>933</v>
      </c>
      <c r="K2242">
        <v>1.340225</v>
      </c>
      <c r="L2242" t="s">
        <v>16</v>
      </c>
      <c r="M2242">
        <f>V3__67[[#This Row],[Sale Price]]/V3__67[[#This Row],[carpet_area]]</f>
        <v>975.34833869239014</v>
      </c>
      <c r="N2242">
        <f>IF(OR(V3__67[[#This Row],[Estimated Value]]="",V3__67[[#This Row],[Estimated Value]]=0),"",V3__67[[#This Row],[Sale Price]]-V3__67[[#This Row],[Estimated Value]])</f>
        <v>298130</v>
      </c>
      <c r="O2242">
        <f>IF(OR(V3__67[[#This Row],[Estimated Value]]="",V3__67[[#This Row],[Estimated Value]]=0),"",(V3__67[[#This Row],[Sale Price]]-V3__67[[#This Row],[Estimated Value]])/V3__67[[#This Row],[Estimated Value]])</f>
        <v>0.48724402242306375</v>
      </c>
      <c r="P2242" t="str">
        <f t="shared" ref="P2242:P2305" si="35">IF(N2242="","No Estimate",IF(N2242&gt;0,"Above Estimate",IF(N2242&lt;0,"Below Estimate","At Estimate")))</f>
        <v>Above Estimate</v>
      </c>
    </row>
    <row r="2243" spans="1:16" x14ac:dyDescent="0.3">
      <c r="A2243" s="1">
        <v>42165</v>
      </c>
      <c r="B2243">
        <v>2015</v>
      </c>
      <c r="C2243" t="s">
        <v>21</v>
      </c>
      <c r="D2243">
        <v>2231180</v>
      </c>
      <c r="E2243">
        <v>2865000</v>
      </c>
      <c r="F2243" t="s">
        <v>13</v>
      </c>
      <c r="G2243" t="s">
        <v>14</v>
      </c>
      <c r="H2243">
        <v>3</v>
      </c>
      <c r="I2243">
        <v>2</v>
      </c>
      <c r="J2243">
        <v>990</v>
      </c>
      <c r="K2243">
        <v>1.340225</v>
      </c>
      <c r="L2243" t="s">
        <v>16</v>
      </c>
      <c r="M2243">
        <f>V3__67[[#This Row],[Sale Price]]/V3__67[[#This Row],[carpet_area]]</f>
        <v>2893.939393939394</v>
      </c>
      <c r="N2243">
        <f>IF(OR(V3__67[[#This Row],[Estimated Value]]="",V3__67[[#This Row],[Estimated Value]]=0),"",V3__67[[#This Row],[Sale Price]]-V3__67[[#This Row],[Estimated Value]])</f>
        <v>633820</v>
      </c>
      <c r="O2243">
        <f>IF(OR(V3__67[[#This Row],[Estimated Value]]="",V3__67[[#This Row],[Estimated Value]]=0),"",(V3__67[[#This Row],[Sale Price]]-V3__67[[#This Row],[Estimated Value]])/V3__67[[#This Row],[Estimated Value]])</f>
        <v>0.28407389811669159</v>
      </c>
      <c r="P2243" t="str">
        <f t="shared" si="35"/>
        <v>Above Estimate</v>
      </c>
    </row>
    <row r="2244" spans="1:16" x14ac:dyDescent="0.3">
      <c r="A2244" s="1">
        <v>42166</v>
      </c>
      <c r="B2244">
        <v>2015</v>
      </c>
      <c r="C2244" t="s">
        <v>17</v>
      </c>
      <c r="D2244">
        <v>241410</v>
      </c>
      <c r="E2244">
        <v>288660</v>
      </c>
      <c r="F2244" t="s">
        <v>19</v>
      </c>
      <c r="G2244" t="s">
        <v>20</v>
      </c>
      <c r="H2244">
        <v>4</v>
      </c>
      <c r="I2244">
        <v>4</v>
      </c>
      <c r="J2244">
        <v>1458</v>
      </c>
      <c r="K2244">
        <v>1.340225</v>
      </c>
      <c r="L2244" t="s">
        <v>22</v>
      </c>
      <c r="M2244">
        <f>V3__67[[#This Row],[Sale Price]]/V3__67[[#This Row],[carpet_area]]</f>
        <v>197.98353909465021</v>
      </c>
      <c r="N2244">
        <f>IF(OR(V3__67[[#This Row],[Estimated Value]]="",V3__67[[#This Row],[Estimated Value]]=0),"",V3__67[[#This Row],[Sale Price]]-V3__67[[#This Row],[Estimated Value]])</f>
        <v>47250</v>
      </c>
      <c r="O2244">
        <f>IF(OR(V3__67[[#This Row],[Estimated Value]]="",V3__67[[#This Row],[Estimated Value]]=0),"",(V3__67[[#This Row],[Sale Price]]-V3__67[[#This Row],[Estimated Value]])/V3__67[[#This Row],[Estimated Value]])</f>
        <v>0.19572511494967068</v>
      </c>
      <c r="P2244" t="str">
        <f t="shared" si="35"/>
        <v>Above Estimate</v>
      </c>
    </row>
    <row r="2245" spans="1:16" x14ac:dyDescent="0.3">
      <c r="A2245" s="1">
        <v>42167</v>
      </c>
      <c r="B2245">
        <v>2015</v>
      </c>
      <c r="C2245" t="s">
        <v>17</v>
      </c>
      <c r="D2245">
        <v>156810</v>
      </c>
      <c r="E2245">
        <v>65000</v>
      </c>
      <c r="F2245" t="s">
        <v>13</v>
      </c>
      <c r="G2245" t="s">
        <v>14</v>
      </c>
      <c r="H2245">
        <v>3</v>
      </c>
      <c r="I2245">
        <v>3</v>
      </c>
      <c r="J2245">
        <v>1073</v>
      </c>
      <c r="K2245">
        <v>1.340225</v>
      </c>
      <c r="L2245" t="s">
        <v>22</v>
      </c>
      <c r="M2245">
        <f>V3__67[[#This Row],[Sale Price]]/V3__67[[#This Row],[carpet_area]]</f>
        <v>60.577819198508855</v>
      </c>
      <c r="N2245">
        <f>IF(OR(V3__67[[#This Row],[Estimated Value]]="",V3__67[[#This Row],[Estimated Value]]=0),"",V3__67[[#This Row],[Sale Price]]-V3__67[[#This Row],[Estimated Value]])</f>
        <v>-91810</v>
      </c>
      <c r="O2245">
        <f>IF(OR(V3__67[[#This Row],[Estimated Value]]="",V3__67[[#This Row],[Estimated Value]]=0),"",(V3__67[[#This Row],[Sale Price]]-V3__67[[#This Row],[Estimated Value]])/V3__67[[#This Row],[Estimated Value]])</f>
        <v>-0.58548561953957023</v>
      </c>
      <c r="P2245" t="str">
        <f t="shared" si="35"/>
        <v>Below Estimate</v>
      </c>
    </row>
    <row r="2246" spans="1:16" x14ac:dyDescent="0.3">
      <c r="A2246" s="1">
        <v>42167</v>
      </c>
      <c r="B2246">
        <v>2015</v>
      </c>
      <c r="C2246" t="s">
        <v>21</v>
      </c>
      <c r="D2246">
        <v>1089270</v>
      </c>
      <c r="E2246">
        <v>1750000</v>
      </c>
      <c r="F2246" t="s">
        <v>13</v>
      </c>
      <c r="G2246" t="s">
        <v>14</v>
      </c>
      <c r="H2246">
        <v>3</v>
      </c>
      <c r="I2246">
        <v>3</v>
      </c>
      <c r="J2246">
        <v>960</v>
      </c>
      <c r="K2246">
        <v>1.340225</v>
      </c>
      <c r="L2246" t="s">
        <v>22</v>
      </c>
      <c r="M2246">
        <f>V3__67[[#This Row],[Sale Price]]/V3__67[[#This Row],[carpet_area]]</f>
        <v>1822.9166666666667</v>
      </c>
      <c r="N2246">
        <f>IF(OR(V3__67[[#This Row],[Estimated Value]]="",V3__67[[#This Row],[Estimated Value]]=0),"",V3__67[[#This Row],[Sale Price]]-V3__67[[#This Row],[Estimated Value]])</f>
        <v>660730</v>
      </c>
      <c r="O2246">
        <f>IF(OR(V3__67[[#This Row],[Estimated Value]]="",V3__67[[#This Row],[Estimated Value]]=0),"",(V3__67[[#This Row],[Sale Price]]-V3__67[[#This Row],[Estimated Value]])/V3__67[[#This Row],[Estimated Value]])</f>
        <v>0.60658055394897503</v>
      </c>
      <c r="P2246" t="str">
        <f t="shared" si="35"/>
        <v>Above Estimate</v>
      </c>
    </row>
    <row r="2247" spans="1:16" x14ac:dyDescent="0.3">
      <c r="A2247" s="1">
        <v>42168</v>
      </c>
      <c r="B2247">
        <v>2015</v>
      </c>
      <c r="C2247" t="s">
        <v>18</v>
      </c>
      <c r="D2247">
        <v>266840</v>
      </c>
      <c r="E2247">
        <v>372500</v>
      </c>
      <c r="F2247" t="s">
        <v>13</v>
      </c>
      <c r="G2247" t="s">
        <v>14</v>
      </c>
      <c r="H2247">
        <v>3</v>
      </c>
      <c r="I2247">
        <v>2</v>
      </c>
      <c r="J2247">
        <v>962</v>
      </c>
      <c r="K2247">
        <v>1.340225</v>
      </c>
      <c r="L2247" t="s">
        <v>15</v>
      </c>
      <c r="M2247">
        <f>V3__67[[#This Row],[Sale Price]]/V3__67[[#This Row],[carpet_area]]</f>
        <v>387.21413721413722</v>
      </c>
      <c r="N2247">
        <f>IF(OR(V3__67[[#This Row],[Estimated Value]]="",V3__67[[#This Row],[Estimated Value]]=0),"",V3__67[[#This Row],[Sale Price]]-V3__67[[#This Row],[Estimated Value]])</f>
        <v>105660</v>
      </c>
      <c r="O2247">
        <f>IF(OR(V3__67[[#This Row],[Estimated Value]]="",V3__67[[#This Row],[Estimated Value]]=0),"",(V3__67[[#This Row],[Sale Price]]-V3__67[[#This Row],[Estimated Value]])/V3__67[[#This Row],[Estimated Value]])</f>
        <v>0.39596762104631988</v>
      </c>
      <c r="P2247" t="str">
        <f t="shared" si="35"/>
        <v>Above Estimate</v>
      </c>
    </row>
    <row r="2248" spans="1:16" x14ac:dyDescent="0.3">
      <c r="A2248" s="1">
        <v>42169</v>
      </c>
      <c r="B2248">
        <v>2015</v>
      </c>
      <c r="C2248" t="s">
        <v>18</v>
      </c>
      <c r="D2248">
        <v>245840</v>
      </c>
      <c r="E2248">
        <v>305000</v>
      </c>
      <c r="F2248" t="s">
        <v>13</v>
      </c>
      <c r="G2248" t="s">
        <v>14</v>
      </c>
      <c r="H2248">
        <v>3</v>
      </c>
      <c r="I2248">
        <v>3</v>
      </c>
      <c r="J2248">
        <v>918</v>
      </c>
      <c r="K2248">
        <v>1.340225</v>
      </c>
      <c r="L2248" t="s">
        <v>16</v>
      </c>
      <c r="M2248">
        <f>V3__67[[#This Row],[Sale Price]]/V3__67[[#This Row],[carpet_area]]</f>
        <v>332.24400871459693</v>
      </c>
      <c r="N2248">
        <f>IF(OR(V3__67[[#This Row],[Estimated Value]]="",V3__67[[#This Row],[Estimated Value]]=0),"",V3__67[[#This Row],[Sale Price]]-V3__67[[#This Row],[Estimated Value]])</f>
        <v>59160</v>
      </c>
      <c r="O2248">
        <f>IF(OR(V3__67[[#This Row],[Estimated Value]]="",V3__67[[#This Row],[Estimated Value]]=0),"",(V3__67[[#This Row],[Sale Price]]-V3__67[[#This Row],[Estimated Value]])/V3__67[[#This Row],[Estimated Value]])</f>
        <v>0.24064432150992515</v>
      </c>
      <c r="P2248" t="str">
        <f t="shared" si="35"/>
        <v>Above Estimate</v>
      </c>
    </row>
    <row r="2249" spans="1:16" x14ac:dyDescent="0.3">
      <c r="A2249" s="1">
        <v>42169</v>
      </c>
      <c r="B2249">
        <v>2015</v>
      </c>
      <c r="C2249" t="s">
        <v>18</v>
      </c>
      <c r="D2249">
        <v>559020</v>
      </c>
      <c r="E2249">
        <v>829000</v>
      </c>
      <c r="F2249" t="s">
        <v>13</v>
      </c>
      <c r="G2249" t="s">
        <v>14</v>
      </c>
      <c r="H2249">
        <v>3</v>
      </c>
      <c r="I2249">
        <v>1</v>
      </c>
      <c r="J2249">
        <v>957</v>
      </c>
      <c r="K2249">
        <v>1.340225</v>
      </c>
      <c r="L2249" t="s">
        <v>15</v>
      </c>
      <c r="M2249">
        <f>V3__67[[#This Row],[Sale Price]]/V3__67[[#This Row],[carpet_area]]</f>
        <v>866.24869383490068</v>
      </c>
      <c r="N2249">
        <f>IF(OR(V3__67[[#This Row],[Estimated Value]]="",V3__67[[#This Row],[Estimated Value]]=0),"",V3__67[[#This Row],[Sale Price]]-V3__67[[#This Row],[Estimated Value]])</f>
        <v>269980</v>
      </c>
      <c r="O2249">
        <f>IF(OR(V3__67[[#This Row],[Estimated Value]]="",V3__67[[#This Row],[Estimated Value]]=0),"",(V3__67[[#This Row],[Sale Price]]-V3__67[[#This Row],[Estimated Value]])/V3__67[[#This Row],[Estimated Value]])</f>
        <v>0.48295230939859041</v>
      </c>
      <c r="P2249" t="str">
        <f t="shared" si="35"/>
        <v>Above Estimate</v>
      </c>
    </row>
    <row r="2250" spans="1:16" x14ac:dyDescent="0.3">
      <c r="A2250" s="1">
        <v>42172</v>
      </c>
      <c r="B2250">
        <v>2015</v>
      </c>
      <c r="C2250" t="s">
        <v>21</v>
      </c>
      <c r="D2250">
        <v>1696100</v>
      </c>
      <c r="E2250">
        <v>2950000</v>
      </c>
      <c r="F2250" t="s">
        <v>13</v>
      </c>
      <c r="G2250" t="s">
        <v>14</v>
      </c>
      <c r="H2250">
        <v>3</v>
      </c>
      <c r="I2250">
        <v>1</v>
      </c>
      <c r="J2250">
        <v>1001</v>
      </c>
      <c r="K2250">
        <v>1.340225</v>
      </c>
      <c r="L2250" t="s">
        <v>25</v>
      </c>
      <c r="M2250">
        <f>V3__67[[#This Row],[Sale Price]]/V3__67[[#This Row],[carpet_area]]</f>
        <v>2947.0529470529473</v>
      </c>
      <c r="N2250">
        <f>IF(OR(V3__67[[#This Row],[Estimated Value]]="",V3__67[[#This Row],[Estimated Value]]=0),"",V3__67[[#This Row],[Sale Price]]-V3__67[[#This Row],[Estimated Value]])</f>
        <v>1253900</v>
      </c>
      <c r="O2250">
        <f>IF(OR(V3__67[[#This Row],[Estimated Value]]="",V3__67[[#This Row],[Estimated Value]]=0),"",(V3__67[[#This Row],[Sale Price]]-V3__67[[#This Row],[Estimated Value]])/V3__67[[#This Row],[Estimated Value]])</f>
        <v>0.73928424031601914</v>
      </c>
      <c r="P2250" t="str">
        <f t="shared" si="35"/>
        <v>Above Estimate</v>
      </c>
    </row>
    <row r="2251" spans="1:16" x14ac:dyDescent="0.3">
      <c r="A2251" s="1">
        <v>42172</v>
      </c>
      <c r="B2251">
        <v>2015</v>
      </c>
      <c r="C2251" t="s">
        <v>29</v>
      </c>
      <c r="D2251">
        <v>190680</v>
      </c>
      <c r="E2251">
        <v>320000</v>
      </c>
      <c r="F2251" t="s">
        <v>13</v>
      </c>
      <c r="G2251" t="s">
        <v>14</v>
      </c>
      <c r="H2251">
        <v>3</v>
      </c>
      <c r="I2251">
        <v>1</v>
      </c>
      <c r="J2251">
        <v>975</v>
      </c>
      <c r="K2251">
        <v>1.340225</v>
      </c>
      <c r="L2251" t="s">
        <v>22</v>
      </c>
      <c r="M2251">
        <f>V3__67[[#This Row],[Sale Price]]/V3__67[[#This Row],[carpet_area]]</f>
        <v>328.20512820512823</v>
      </c>
      <c r="N2251">
        <f>IF(OR(V3__67[[#This Row],[Estimated Value]]="",V3__67[[#This Row],[Estimated Value]]=0),"",V3__67[[#This Row],[Sale Price]]-V3__67[[#This Row],[Estimated Value]])</f>
        <v>129320</v>
      </c>
      <c r="O2251">
        <f>IF(OR(V3__67[[#This Row],[Estimated Value]]="",V3__67[[#This Row],[Estimated Value]]=0),"",(V3__67[[#This Row],[Sale Price]]-V3__67[[#This Row],[Estimated Value]])/V3__67[[#This Row],[Estimated Value]])</f>
        <v>0.67820432137612752</v>
      </c>
      <c r="P2251" t="str">
        <f t="shared" si="35"/>
        <v>Above Estimate</v>
      </c>
    </row>
    <row r="2252" spans="1:16" x14ac:dyDescent="0.3">
      <c r="A2252" s="1">
        <v>42172</v>
      </c>
      <c r="B2252">
        <v>2015</v>
      </c>
      <c r="C2252" t="s">
        <v>18</v>
      </c>
      <c r="D2252">
        <v>243040</v>
      </c>
      <c r="E2252">
        <v>235000</v>
      </c>
      <c r="F2252" t="s">
        <v>13</v>
      </c>
      <c r="G2252" t="s">
        <v>14</v>
      </c>
      <c r="H2252">
        <v>3</v>
      </c>
      <c r="I2252">
        <v>1</v>
      </c>
      <c r="J2252">
        <v>994</v>
      </c>
      <c r="K2252">
        <v>1.340225</v>
      </c>
      <c r="L2252" t="s">
        <v>25</v>
      </c>
      <c r="M2252">
        <f>V3__67[[#This Row],[Sale Price]]/V3__67[[#This Row],[carpet_area]]</f>
        <v>236.41851106639839</v>
      </c>
      <c r="N2252">
        <f>IF(OR(V3__67[[#This Row],[Estimated Value]]="",V3__67[[#This Row],[Estimated Value]]=0),"",V3__67[[#This Row],[Sale Price]]-V3__67[[#This Row],[Estimated Value]])</f>
        <v>-8040</v>
      </c>
      <c r="O2252">
        <f>IF(OR(V3__67[[#This Row],[Estimated Value]]="",V3__67[[#This Row],[Estimated Value]]=0),"",(V3__67[[#This Row],[Sale Price]]-V3__67[[#This Row],[Estimated Value]])/V3__67[[#This Row],[Estimated Value]])</f>
        <v>-3.3080974325213959E-2</v>
      </c>
      <c r="P2252" t="str">
        <f t="shared" si="35"/>
        <v>Below Estimate</v>
      </c>
    </row>
    <row r="2253" spans="1:16" x14ac:dyDescent="0.3">
      <c r="A2253" s="1">
        <v>42172</v>
      </c>
      <c r="B2253">
        <v>2015</v>
      </c>
      <c r="C2253" t="s">
        <v>17</v>
      </c>
      <c r="D2253">
        <v>258690</v>
      </c>
      <c r="E2253">
        <v>280000</v>
      </c>
      <c r="F2253" t="s">
        <v>27</v>
      </c>
      <c r="G2253" t="s">
        <v>28</v>
      </c>
      <c r="H2253">
        <v>8</v>
      </c>
      <c r="I2253">
        <v>6</v>
      </c>
      <c r="J2253">
        <v>2550</v>
      </c>
      <c r="K2253">
        <v>1.340225</v>
      </c>
      <c r="L2253" t="s">
        <v>25</v>
      </c>
      <c r="M2253">
        <f>V3__67[[#This Row],[Sale Price]]/V3__67[[#This Row],[carpet_area]]</f>
        <v>109.80392156862744</v>
      </c>
      <c r="N2253">
        <f>IF(OR(V3__67[[#This Row],[Estimated Value]]="",V3__67[[#This Row],[Estimated Value]]=0),"",V3__67[[#This Row],[Sale Price]]-V3__67[[#This Row],[Estimated Value]])</f>
        <v>21310</v>
      </c>
      <c r="O2253">
        <f>IF(OR(V3__67[[#This Row],[Estimated Value]]="",V3__67[[#This Row],[Estimated Value]]=0),"",(V3__67[[#This Row],[Sale Price]]-V3__67[[#This Row],[Estimated Value]])/V3__67[[#This Row],[Estimated Value]])</f>
        <v>8.237658974061618E-2</v>
      </c>
      <c r="P2253" t="str">
        <f t="shared" si="35"/>
        <v>Above Estimate</v>
      </c>
    </row>
    <row r="2254" spans="1:16" x14ac:dyDescent="0.3">
      <c r="A2254" s="1">
        <v>42173</v>
      </c>
      <c r="B2254">
        <v>2015</v>
      </c>
      <c r="C2254" t="s">
        <v>17</v>
      </c>
      <c r="D2254">
        <v>97150</v>
      </c>
      <c r="E2254">
        <v>223000</v>
      </c>
      <c r="F2254" t="s">
        <v>13</v>
      </c>
      <c r="G2254" t="s">
        <v>14</v>
      </c>
      <c r="H2254">
        <v>3</v>
      </c>
      <c r="I2254">
        <v>1</v>
      </c>
      <c r="J2254">
        <v>963</v>
      </c>
      <c r="K2254">
        <v>1.340225</v>
      </c>
      <c r="L2254" t="s">
        <v>22</v>
      </c>
      <c r="M2254">
        <f>V3__67[[#This Row],[Sale Price]]/V3__67[[#This Row],[carpet_area]]</f>
        <v>231.56801661474557</v>
      </c>
      <c r="N2254">
        <f>IF(OR(V3__67[[#This Row],[Estimated Value]]="",V3__67[[#This Row],[Estimated Value]]=0),"",V3__67[[#This Row],[Sale Price]]-V3__67[[#This Row],[Estimated Value]])</f>
        <v>125850</v>
      </c>
      <c r="O2254">
        <f>IF(OR(V3__67[[#This Row],[Estimated Value]]="",V3__67[[#This Row],[Estimated Value]]=0),"",(V3__67[[#This Row],[Sale Price]]-V3__67[[#This Row],[Estimated Value]])/V3__67[[#This Row],[Estimated Value]])</f>
        <v>1.2954194544518784</v>
      </c>
      <c r="P2254" t="str">
        <f t="shared" si="35"/>
        <v>Above Estimate</v>
      </c>
    </row>
    <row r="2255" spans="1:16" x14ac:dyDescent="0.3">
      <c r="A2255" s="1">
        <v>42173</v>
      </c>
      <c r="B2255">
        <v>2015</v>
      </c>
      <c r="C2255" t="s">
        <v>17</v>
      </c>
      <c r="D2255">
        <v>232960</v>
      </c>
      <c r="E2255">
        <v>199000</v>
      </c>
      <c r="F2255" t="s">
        <v>13</v>
      </c>
      <c r="G2255" t="s">
        <v>14</v>
      </c>
      <c r="H2255">
        <v>3</v>
      </c>
      <c r="I2255">
        <v>1</v>
      </c>
      <c r="J2255">
        <v>936</v>
      </c>
      <c r="K2255">
        <v>1.340225</v>
      </c>
      <c r="L2255" t="s">
        <v>25</v>
      </c>
      <c r="M2255">
        <f>V3__67[[#This Row],[Sale Price]]/V3__67[[#This Row],[carpet_area]]</f>
        <v>212.60683760683762</v>
      </c>
      <c r="N2255">
        <f>IF(OR(V3__67[[#This Row],[Estimated Value]]="",V3__67[[#This Row],[Estimated Value]]=0),"",V3__67[[#This Row],[Sale Price]]-V3__67[[#This Row],[Estimated Value]])</f>
        <v>-33960</v>
      </c>
      <c r="O2255">
        <f>IF(OR(V3__67[[#This Row],[Estimated Value]]="",V3__67[[#This Row],[Estimated Value]]=0),"",(V3__67[[#This Row],[Sale Price]]-V3__67[[#This Row],[Estimated Value]])/V3__67[[#This Row],[Estimated Value]])</f>
        <v>-0.14577609890109891</v>
      </c>
      <c r="P2255" t="str">
        <f t="shared" si="35"/>
        <v>Below Estimate</v>
      </c>
    </row>
    <row r="2256" spans="1:16" x14ac:dyDescent="0.3">
      <c r="A2256" s="1">
        <v>42174</v>
      </c>
      <c r="B2256">
        <v>2015</v>
      </c>
      <c r="C2256" t="s">
        <v>26</v>
      </c>
      <c r="D2256">
        <v>560770</v>
      </c>
      <c r="E2256">
        <v>1593533</v>
      </c>
      <c r="F2256" t="s">
        <v>13</v>
      </c>
      <c r="G2256" t="s">
        <v>14</v>
      </c>
      <c r="H2256">
        <v>3</v>
      </c>
      <c r="I2256">
        <v>2</v>
      </c>
      <c r="J2256">
        <v>1087</v>
      </c>
      <c r="K2256">
        <v>1.340225</v>
      </c>
      <c r="L2256" t="s">
        <v>25</v>
      </c>
      <c r="M2256">
        <f>V3__67[[#This Row],[Sale Price]]/V3__67[[#This Row],[carpet_area]]</f>
        <v>1465.9917203311868</v>
      </c>
      <c r="N2256">
        <f>IF(OR(V3__67[[#This Row],[Estimated Value]]="",V3__67[[#This Row],[Estimated Value]]=0),"",V3__67[[#This Row],[Sale Price]]-V3__67[[#This Row],[Estimated Value]])</f>
        <v>1032763</v>
      </c>
      <c r="O2256">
        <f>IF(OR(V3__67[[#This Row],[Estimated Value]]="",V3__67[[#This Row],[Estimated Value]]=0),"",(V3__67[[#This Row],[Sale Price]]-V3__67[[#This Row],[Estimated Value]])/V3__67[[#This Row],[Estimated Value]])</f>
        <v>1.8416873227883088</v>
      </c>
      <c r="P2256" t="str">
        <f t="shared" si="35"/>
        <v>Above Estimate</v>
      </c>
    </row>
    <row r="2257" spans="1:16" x14ac:dyDescent="0.3">
      <c r="A2257" s="1">
        <v>42174</v>
      </c>
      <c r="B2257">
        <v>2015</v>
      </c>
      <c r="C2257" t="s">
        <v>26</v>
      </c>
      <c r="D2257">
        <v>419020</v>
      </c>
      <c r="E2257">
        <v>700000</v>
      </c>
      <c r="F2257" t="s">
        <v>13</v>
      </c>
      <c r="G2257" t="s">
        <v>14</v>
      </c>
      <c r="H2257">
        <v>3</v>
      </c>
      <c r="I2257">
        <v>3</v>
      </c>
      <c r="J2257">
        <v>980</v>
      </c>
      <c r="K2257">
        <v>1.340225</v>
      </c>
      <c r="L2257" t="s">
        <v>16</v>
      </c>
      <c r="M2257">
        <f>V3__67[[#This Row],[Sale Price]]/V3__67[[#This Row],[carpet_area]]</f>
        <v>714.28571428571433</v>
      </c>
      <c r="N2257">
        <f>IF(OR(V3__67[[#This Row],[Estimated Value]]="",V3__67[[#This Row],[Estimated Value]]=0),"",V3__67[[#This Row],[Sale Price]]-V3__67[[#This Row],[Estimated Value]])</f>
        <v>280980</v>
      </c>
      <c r="O2257">
        <f>IF(OR(V3__67[[#This Row],[Estimated Value]]="",V3__67[[#This Row],[Estimated Value]]=0),"",(V3__67[[#This Row],[Sale Price]]-V3__67[[#This Row],[Estimated Value]])/V3__67[[#This Row],[Estimated Value]])</f>
        <v>0.67056465085198802</v>
      </c>
      <c r="P2257" t="str">
        <f t="shared" si="35"/>
        <v>Above Estimate</v>
      </c>
    </row>
    <row r="2258" spans="1:16" x14ac:dyDescent="0.3">
      <c r="A2258" s="1">
        <v>42175</v>
      </c>
      <c r="B2258">
        <v>2015</v>
      </c>
      <c r="C2258" t="s">
        <v>29</v>
      </c>
      <c r="D2258">
        <v>267960</v>
      </c>
      <c r="E2258">
        <v>486888</v>
      </c>
      <c r="F2258" t="s">
        <v>13</v>
      </c>
      <c r="G2258" t="s">
        <v>14</v>
      </c>
      <c r="H2258">
        <v>3</v>
      </c>
      <c r="I2258">
        <v>3</v>
      </c>
      <c r="J2258">
        <v>926</v>
      </c>
      <c r="K2258">
        <v>1.340225</v>
      </c>
      <c r="L2258" t="s">
        <v>25</v>
      </c>
      <c r="M2258">
        <f>V3__67[[#This Row],[Sale Price]]/V3__67[[#This Row],[carpet_area]]</f>
        <v>525.79697624190067</v>
      </c>
      <c r="N2258">
        <f>IF(OR(V3__67[[#This Row],[Estimated Value]]="",V3__67[[#This Row],[Estimated Value]]=0),"",V3__67[[#This Row],[Sale Price]]-V3__67[[#This Row],[Estimated Value]])</f>
        <v>218928</v>
      </c>
      <c r="O2258">
        <f>IF(OR(V3__67[[#This Row],[Estimated Value]]="",V3__67[[#This Row],[Estimated Value]]=0),"",(V3__67[[#This Row],[Sale Price]]-V3__67[[#This Row],[Estimated Value]])/V3__67[[#This Row],[Estimated Value]])</f>
        <v>0.81701746529332742</v>
      </c>
      <c r="P2258" t="str">
        <f t="shared" si="35"/>
        <v>Above Estimate</v>
      </c>
    </row>
    <row r="2259" spans="1:16" x14ac:dyDescent="0.3">
      <c r="A2259" s="1">
        <v>42176</v>
      </c>
      <c r="B2259">
        <v>2015</v>
      </c>
      <c r="C2259" t="s">
        <v>26</v>
      </c>
      <c r="D2259">
        <v>330610</v>
      </c>
      <c r="E2259">
        <v>499000</v>
      </c>
      <c r="F2259" t="s">
        <v>13</v>
      </c>
      <c r="G2259" t="s">
        <v>14</v>
      </c>
      <c r="H2259">
        <v>3</v>
      </c>
      <c r="I2259">
        <v>3</v>
      </c>
      <c r="J2259">
        <v>979</v>
      </c>
      <c r="K2259">
        <v>1.340225</v>
      </c>
      <c r="L2259" t="s">
        <v>22</v>
      </c>
      <c r="M2259">
        <f>V3__67[[#This Row],[Sale Price]]/V3__67[[#This Row],[carpet_area]]</f>
        <v>509.7037793667007</v>
      </c>
      <c r="N2259">
        <f>IF(OR(V3__67[[#This Row],[Estimated Value]]="",V3__67[[#This Row],[Estimated Value]]=0),"",V3__67[[#This Row],[Sale Price]]-V3__67[[#This Row],[Estimated Value]])</f>
        <v>168390</v>
      </c>
      <c r="O2259">
        <f>IF(OR(V3__67[[#This Row],[Estimated Value]]="",V3__67[[#This Row],[Estimated Value]]=0),"",(V3__67[[#This Row],[Sale Price]]-V3__67[[#This Row],[Estimated Value]])/V3__67[[#This Row],[Estimated Value]])</f>
        <v>0.50933123619975196</v>
      </c>
      <c r="P2259" t="str">
        <f t="shared" si="35"/>
        <v>Above Estimate</v>
      </c>
    </row>
    <row r="2260" spans="1:16" x14ac:dyDescent="0.3">
      <c r="A2260" s="1">
        <v>42176</v>
      </c>
      <c r="B2260">
        <v>2015</v>
      </c>
      <c r="C2260" t="s">
        <v>21</v>
      </c>
      <c r="D2260">
        <v>1058190</v>
      </c>
      <c r="E2260">
        <v>2050000</v>
      </c>
      <c r="F2260" t="s">
        <v>13</v>
      </c>
      <c r="G2260" t="s">
        <v>14</v>
      </c>
      <c r="H2260">
        <v>3</v>
      </c>
      <c r="I2260">
        <v>3</v>
      </c>
      <c r="J2260">
        <v>1030</v>
      </c>
      <c r="K2260">
        <v>1.340225</v>
      </c>
      <c r="L2260" t="s">
        <v>15</v>
      </c>
      <c r="M2260">
        <f>V3__67[[#This Row],[Sale Price]]/V3__67[[#This Row],[carpet_area]]</f>
        <v>1990.2912621359224</v>
      </c>
      <c r="N2260">
        <f>IF(OR(V3__67[[#This Row],[Estimated Value]]="",V3__67[[#This Row],[Estimated Value]]=0),"",V3__67[[#This Row],[Sale Price]]-V3__67[[#This Row],[Estimated Value]])</f>
        <v>991810</v>
      </c>
      <c r="O2260">
        <f>IF(OR(V3__67[[#This Row],[Estimated Value]]="",V3__67[[#This Row],[Estimated Value]]=0),"",(V3__67[[#This Row],[Sale Price]]-V3__67[[#This Row],[Estimated Value]])/V3__67[[#This Row],[Estimated Value]])</f>
        <v>0.93727024447405471</v>
      </c>
      <c r="P2260" t="str">
        <f t="shared" si="35"/>
        <v>Above Estimate</v>
      </c>
    </row>
    <row r="2261" spans="1:16" x14ac:dyDescent="0.3">
      <c r="A2261" s="1">
        <v>42179</v>
      </c>
      <c r="B2261">
        <v>2015</v>
      </c>
      <c r="C2261" t="s">
        <v>29</v>
      </c>
      <c r="D2261">
        <v>287630</v>
      </c>
      <c r="E2261">
        <v>400000</v>
      </c>
      <c r="F2261" t="s">
        <v>13</v>
      </c>
      <c r="G2261" t="s">
        <v>14</v>
      </c>
      <c r="H2261">
        <v>3</v>
      </c>
      <c r="I2261">
        <v>2</v>
      </c>
      <c r="J2261">
        <v>951</v>
      </c>
      <c r="K2261">
        <v>1.340225</v>
      </c>
      <c r="L2261" t="s">
        <v>22</v>
      </c>
      <c r="M2261">
        <f>V3__67[[#This Row],[Sale Price]]/V3__67[[#This Row],[carpet_area]]</f>
        <v>420.60988433228181</v>
      </c>
      <c r="N2261">
        <f>IF(OR(V3__67[[#This Row],[Estimated Value]]="",V3__67[[#This Row],[Estimated Value]]=0),"",V3__67[[#This Row],[Sale Price]]-V3__67[[#This Row],[Estimated Value]])</f>
        <v>112370</v>
      </c>
      <c r="O2261">
        <f>IF(OR(V3__67[[#This Row],[Estimated Value]]="",V3__67[[#This Row],[Estimated Value]]=0),"",(V3__67[[#This Row],[Sale Price]]-V3__67[[#This Row],[Estimated Value]])/V3__67[[#This Row],[Estimated Value]])</f>
        <v>0.39067552063414801</v>
      </c>
      <c r="P2261" t="str">
        <f t="shared" si="35"/>
        <v>Above Estimate</v>
      </c>
    </row>
    <row r="2262" spans="1:16" x14ac:dyDescent="0.3">
      <c r="A2262" s="1">
        <v>42179</v>
      </c>
      <c r="B2262">
        <v>2015</v>
      </c>
      <c r="C2262" t="s">
        <v>17</v>
      </c>
      <c r="D2262">
        <v>148620</v>
      </c>
      <c r="E2262">
        <v>71000</v>
      </c>
      <c r="F2262" t="s">
        <v>19</v>
      </c>
      <c r="G2262" t="s">
        <v>20</v>
      </c>
      <c r="H2262">
        <v>4</v>
      </c>
      <c r="I2262">
        <v>3</v>
      </c>
      <c r="J2262">
        <v>1203</v>
      </c>
      <c r="K2262">
        <v>1.340225</v>
      </c>
      <c r="L2262" t="s">
        <v>16</v>
      </c>
      <c r="M2262">
        <f>V3__67[[#This Row],[Sale Price]]/V3__67[[#This Row],[carpet_area]]</f>
        <v>59.019118869492935</v>
      </c>
      <c r="N2262">
        <f>IF(OR(V3__67[[#This Row],[Estimated Value]]="",V3__67[[#This Row],[Estimated Value]]=0),"",V3__67[[#This Row],[Sale Price]]-V3__67[[#This Row],[Estimated Value]])</f>
        <v>-77620</v>
      </c>
      <c r="O2262">
        <f>IF(OR(V3__67[[#This Row],[Estimated Value]]="",V3__67[[#This Row],[Estimated Value]]=0),"",(V3__67[[#This Row],[Sale Price]]-V3__67[[#This Row],[Estimated Value]])/V3__67[[#This Row],[Estimated Value]])</f>
        <v>-0.52227156506526717</v>
      </c>
      <c r="P2262" t="str">
        <f t="shared" si="35"/>
        <v>Below Estimate</v>
      </c>
    </row>
    <row r="2263" spans="1:16" x14ac:dyDescent="0.3">
      <c r="A2263" s="1">
        <v>42180</v>
      </c>
      <c r="B2263">
        <v>2015</v>
      </c>
      <c r="C2263" t="s">
        <v>21</v>
      </c>
      <c r="D2263">
        <v>1772120</v>
      </c>
      <c r="E2263">
        <v>2550000</v>
      </c>
      <c r="F2263" t="s">
        <v>13</v>
      </c>
      <c r="G2263" t="s">
        <v>14</v>
      </c>
      <c r="H2263">
        <v>3</v>
      </c>
      <c r="I2263">
        <v>2</v>
      </c>
      <c r="J2263">
        <v>1060</v>
      </c>
      <c r="K2263">
        <v>1.340225</v>
      </c>
      <c r="L2263" t="s">
        <v>22</v>
      </c>
      <c r="M2263">
        <f>V3__67[[#This Row],[Sale Price]]/V3__67[[#This Row],[carpet_area]]</f>
        <v>2405.6603773584907</v>
      </c>
      <c r="N2263">
        <f>IF(OR(V3__67[[#This Row],[Estimated Value]]="",V3__67[[#This Row],[Estimated Value]]=0),"",V3__67[[#This Row],[Sale Price]]-V3__67[[#This Row],[Estimated Value]])</f>
        <v>777880</v>
      </c>
      <c r="O2263">
        <f>IF(OR(V3__67[[#This Row],[Estimated Value]]="",V3__67[[#This Row],[Estimated Value]]=0),"",(V3__67[[#This Row],[Sale Price]]-V3__67[[#This Row],[Estimated Value]])/V3__67[[#This Row],[Estimated Value]])</f>
        <v>0.43895447260907838</v>
      </c>
      <c r="P2263" t="str">
        <f t="shared" si="35"/>
        <v>Above Estimate</v>
      </c>
    </row>
    <row r="2264" spans="1:16" x14ac:dyDescent="0.3">
      <c r="A2264" s="1">
        <v>42181</v>
      </c>
      <c r="B2264">
        <v>2015</v>
      </c>
      <c r="C2264" t="s">
        <v>21</v>
      </c>
      <c r="D2264">
        <v>1563310</v>
      </c>
      <c r="E2264">
        <v>2390000</v>
      </c>
      <c r="F2264" t="s">
        <v>13</v>
      </c>
      <c r="G2264" t="s">
        <v>14</v>
      </c>
      <c r="H2264">
        <v>3</v>
      </c>
      <c r="I2264">
        <v>2</v>
      </c>
      <c r="J2264">
        <v>932</v>
      </c>
      <c r="K2264">
        <v>1.340225</v>
      </c>
      <c r="L2264" t="s">
        <v>15</v>
      </c>
      <c r="M2264">
        <f>V3__67[[#This Row],[Sale Price]]/V3__67[[#This Row],[carpet_area]]</f>
        <v>2564.3776824034335</v>
      </c>
      <c r="N2264">
        <f>IF(OR(V3__67[[#This Row],[Estimated Value]]="",V3__67[[#This Row],[Estimated Value]]=0),"",V3__67[[#This Row],[Sale Price]]-V3__67[[#This Row],[Estimated Value]])</f>
        <v>826690</v>
      </c>
      <c r="O2264">
        <f>IF(OR(V3__67[[#This Row],[Estimated Value]]="",V3__67[[#This Row],[Estimated Value]]=0),"",(V3__67[[#This Row],[Sale Price]]-V3__67[[#This Row],[Estimated Value]])/V3__67[[#This Row],[Estimated Value]])</f>
        <v>0.52880746620951702</v>
      </c>
      <c r="P2264" t="str">
        <f t="shared" si="35"/>
        <v>Above Estimate</v>
      </c>
    </row>
    <row r="2265" spans="1:16" x14ac:dyDescent="0.3">
      <c r="A2265" s="1">
        <v>42182</v>
      </c>
      <c r="B2265">
        <v>2015</v>
      </c>
      <c r="C2265" t="s">
        <v>29</v>
      </c>
      <c r="D2265">
        <v>149310</v>
      </c>
      <c r="E2265">
        <v>254900</v>
      </c>
      <c r="F2265" t="s">
        <v>13</v>
      </c>
      <c r="G2265" t="s">
        <v>14</v>
      </c>
      <c r="H2265">
        <v>3</v>
      </c>
      <c r="I2265">
        <v>1</v>
      </c>
      <c r="J2265">
        <v>1004</v>
      </c>
      <c r="K2265">
        <v>1.340225</v>
      </c>
      <c r="L2265" t="s">
        <v>16</v>
      </c>
      <c r="M2265">
        <f>V3__67[[#This Row],[Sale Price]]/V3__67[[#This Row],[carpet_area]]</f>
        <v>253.88446215139442</v>
      </c>
      <c r="N2265">
        <f>IF(OR(V3__67[[#This Row],[Estimated Value]]="",V3__67[[#This Row],[Estimated Value]]=0),"",V3__67[[#This Row],[Sale Price]]-V3__67[[#This Row],[Estimated Value]])</f>
        <v>105590</v>
      </c>
      <c r="O2265">
        <f>IF(OR(V3__67[[#This Row],[Estimated Value]]="",V3__67[[#This Row],[Estimated Value]]=0),"",(V3__67[[#This Row],[Sale Price]]-V3__67[[#This Row],[Estimated Value]])/V3__67[[#This Row],[Estimated Value]])</f>
        <v>0.70718639073069456</v>
      </c>
      <c r="P2265" t="str">
        <f t="shared" si="35"/>
        <v>Above Estimate</v>
      </c>
    </row>
    <row r="2266" spans="1:16" x14ac:dyDescent="0.3">
      <c r="A2266" s="1">
        <v>42182</v>
      </c>
      <c r="B2266">
        <v>2015</v>
      </c>
      <c r="C2266" t="s">
        <v>17</v>
      </c>
      <c r="D2266">
        <v>134470</v>
      </c>
      <c r="E2266">
        <v>84000</v>
      </c>
      <c r="F2266" t="s">
        <v>13</v>
      </c>
      <c r="G2266" t="s">
        <v>14</v>
      </c>
      <c r="H2266">
        <v>3</v>
      </c>
      <c r="I2266">
        <v>1</v>
      </c>
      <c r="J2266">
        <v>982</v>
      </c>
      <c r="K2266">
        <v>1.340225</v>
      </c>
      <c r="L2266" t="s">
        <v>15</v>
      </c>
      <c r="M2266">
        <f>V3__67[[#This Row],[Sale Price]]/V3__67[[#This Row],[carpet_area]]</f>
        <v>85.539714867617107</v>
      </c>
      <c r="N2266">
        <f>IF(OR(V3__67[[#This Row],[Estimated Value]]="",V3__67[[#This Row],[Estimated Value]]=0),"",V3__67[[#This Row],[Sale Price]]-V3__67[[#This Row],[Estimated Value]])</f>
        <v>-50470</v>
      </c>
      <c r="O2266">
        <f>IF(OR(V3__67[[#This Row],[Estimated Value]]="",V3__67[[#This Row],[Estimated Value]]=0),"",(V3__67[[#This Row],[Sale Price]]-V3__67[[#This Row],[Estimated Value]])/V3__67[[#This Row],[Estimated Value]])</f>
        <v>-0.37532535137948986</v>
      </c>
      <c r="P2266" t="str">
        <f t="shared" si="35"/>
        <v>Below Estimate</v>
      </c>
    </row>
    <row r="2267" spans="1:16" x14ac:dyDescent="0.3">
      <c r="A2267" s="1">
        <v>42183</v>
      </c>
      <c r="B2267">
        <v>2015</v>
      </c>
      <c r="C2267" t="s">
        <v>21</v>
      </c>
      <c r="D2267">
        <v>1301020</v>
      </c>
      <c r="E2267">
        <v>1925000</v>
      </c>
      <c r="F2267" t="s">
        <v>13</v>
      </c>
      <c r="G2267" t="s">
        <v>14</v>
      </c>
      <c r="H2267">
        <v>3</v>
      </c>
      <c r="I2267">
        <v>3</v>
      </c>
      <c r="J2267">
        <v>929</v>
      </c>
      <c r="K2267">
        <v>1.340225</v>
      </c>
      <c r="L2267" t="s">
        <v>22</v>
      </c>
      <c r="M2267">
        <f>V3__67[[#This Row],[Sale Price]]/V3__67[[#This Row],[carpet_area]]</f>
        <v>2072.1205597416579</v>
      </c>
      <c r="N2267">
        <f>IF(OR(V3__67[[#This Row],[Estimated Value]]="",V3__67[[#This Row],[Estimated Value]]=0),"",V3__67[[#This Row],[Sale Price]]-V3__67[[#This Row],[Estimated Value]])</f>
        <v>623980</v>
      </c>
      <c r="O2267">
        <f>IF(OR(V3__67[[#This Row],[Estimated Value]]="",V3__67[[#This Row],[Estimated Value]]=0),"",(V3__67[[#This Row],[Sale Price]]-V3__67[[#This Row],[Estimated Value]])/V3__67[[#This Row],[Estimated Value]])</f>
        <v>0.47960830732809639</v>
      </c>
      <c r="P2267" t="str">
        <f t="shared" si="35"/>
        <v>Above Estimate</v>
      </c>
    </row>
    <row r="2268" spans="1:16" x14ac:dyDescent="0.3">
      <c r="A2268" s="1">
        <v>42183</v>
      </c>
      <c r="B2268">
        <v>2015</v>
      </c>
      <c r="C2268" t="s">
        <v>21</v>
      </c>
      <c r="D2268">
        <v>1175090</v>
      </c>
      <c r="E2268">
        <v>1750000</v>
      </c>
      <c r="F2268" t="s">
        <v>13</v>
      </c>
      <c r="G2268" t="s">
        <v>14</v>
      </c>
      <c r="H2268">
        <v>3</v>
      </c>
      <c r="I2268">
        <v>2</v>
      </c>
      <c r="J2268">
        <v>1034</v>
      </c>
      <c r="K2268">
        <v>1.340225</v>
      </c>
      <c r="L2268" t="s">
        <v>25</v>
      </c>
      <c r="M2268">
        <f>V3__67[[#This Row],[Sale Price]]/V3__67[[#This Row],[carpet_area]]</f>
        <v>1692.4564796905222</v>
      </c>
      <c r="N2268">
        <f>IF(OR(V3__67[[#This Row],[Estimated Value]]="",V3__67[[#This Row],[Estimated Value]]=0),"",V3__67[[#This Row],[Sale Price]]-V3__67[[#This Row],[Estimated Value]])</f>
        <v>574910</v>
      </c>
      <c r="O2268">
        <f>IF(OR(V3__67[[#This Row],[Estimated Value]]="",V3__67[[#This Row],[Estimated Value]]=0),"",(V3__67[[#This Row],[Sale Price]]-V3__67[[#This Row],[Estimated Value]])/V3__67[[#This Row],[Estimated Value]])</f>
        <v>0.48924763209626498</v>
      </c>
      <c r="P2268" t="str">
        <f t="shared" si="35"/>
        <v>Above Estimate</v>
      </c>
    </row>
    <row r="2269" spans="1:16" x14ac:dyDescent="0.3">
      <c r="A2269" s="1">
        <v>42183</v>
      </c>
      <c r="B2269">
        <v>2015</v>
      </c>
      <c r="C2269" t="s">
        <v>21</v>
      </c>
      <c r="D2269">
        <v>1621830</v>
      </c>
      <c r="E2269">
        <v>3295000</v>
      </c>
      <c r="F2269" t="s">
        <v>13</v>
      </c>
      <c r="G2269" t="s">
        <v>14</v>
      </c>
      <c r="H2269">
        <v>3</v>
      </c>
      <c r="I2269">
        <v>2</v>
      </c>
      <c r="J2269">
        <v>1031</v>
      </c>
      <c r="K2269">
        <v>1.340225</v>
      </c>
      <c r="L2269" t="s">
        <v>22</v>
      </c>
      <c r="M2269">
        <f>V3__67[[#This Row],[Sale Price]]/V3__67[[#This Row],[carpet_area]]</f>
        <v>3195.9262851600388</v>
      </c>
      <c r="N2269">
        <f>IF(OR(V3__67[[#This Row],[Estimated Value]]="",V3__67[[#This Row],[Estimated Value]]=0),"",V3__67[[#This Row],[Sale Price]]-V3__67[[#This Row],[Estimated Value]])</f>
        <v>1673170</v>
      </c>
      <c r="O2269">
        <f>IF(OR(V3__67[[#This Row],[Estimated Value]]="",V3__67[[#This Row],[Estimated Value]]=0),"",(V3__67[[#This Row],[Sale Price]]-V3__67[[#This Row],[Estimated Value]])/V3__67[[#This Row],[Estimated Value]])</f>
        <v>1.0316555989222052</v>
      </c>
      <c r="P2269" t="str">
        <f t="shared" si="35"/>
        <v>Above Estimate</v>
      </c>
    </row>
    <row r="2270" spans="1:16" x14ac:dyDescent="0.3">
      <c r="A2270" s="1">
        <v>42186</v>
      </c>
      <c r="B2270">
        <v>2015</v>
      </c>
      <c r="C2270" t="s">
        <v>17</v>
      </c>
      <c r="D2270">
        <v>239280</v>
      </c>
      <c r="E2270">
        <v>290000</v>
      </c>
      <c r="F2270" t="s">
        <v>19</v>
      </c>
      <c r="G2270" t="s">
        <v>20</v>
      </c>
      <c r="H2270">
        <v>4</v>
      </c>
      <c r="I2270">
        <v>3</v>
      </c>
      <c r="J2270">
        <v>1360</v>
      </c>
      <c r="K2270">
        <v>1.340225</v>
      </c>
      <c r="L2270" t="s">
        <v>16</v>
      </c>
      <c r="M2270">
        <f>V3__67[[#This Row],[Sale Price]]/V3__67[[#This Row],[carpet_area]]</f>
        <v>213.23529411764707</v>
      </c>
      <c r="N2270">
        <f>IF(OR(V3__67[[#This Row],[Estimated Value]]="",V3__67[[#This Row],[Estimated Value]]=0),"",V3__67[[#This Row],[Sale Price]]-V3__67[[#This Row],[Estimated Value]])</f>
        <v>50720</v>
      </c>
      <c r="O2270">
        <f>IF(OR(V3__67[[#This Row],[Estimated Value]]="",V3__67[[#This Row],[Estimated Value]]=0),"",(V3__67[[#This Row],[Sale Price]]-V3__67[[#This Row],[Estimated Value]])/V3__67[[#This Row],[Estimated Value]])</f>
        <v>0.21196924105650283</v>
      </c>
      <c r="P2270" t="str">
        <f t="shared" si="35"/>
        <v>Above Estimate</v>
      </c>
    </row>
    <row r="2271" spans="1:16" x14ac:dyDescent="0.3">
      <c r="A2271" s="1">
        <v>42186</v>
      </c>
      <c r="B2271">
        <v>2015</v>
      </c>
      <c r="C2271" t="s">
        <v>18</v>
      </c>
      <c r="D2271">
        <v>460600</v>
      </c>
      <c r="E2271">
        <v>691000</v>
      </c>
      <c r="F2271" t="s">
        <v>13</v>
      </c>
      <c r="G2271" t="s">
        <v>14</v>
      </c>
      <c r="H2271">
        <v>3</v>
      </c>
      <c r="I2271">
        <v>1</v>
      </c>
      <c r="J2271">
        <v>1068</v>
      </c>
      <c r="K2271">
        <v>1.340225</v>
      </c>
      <c r="L2271" t="s">
        <v>25</v>
      </c>
      <c r="M2271">
        <f>V3__67[[#This Row],[Sale Price]]/V3__67[[#This Row],[carpet_area]]</f>
        <v>647.00374531835212</v>
      </c>
      <c r="N2271">
        <f>IF(OR(V3__67[[#This Row],[Estimated Value]]="",V3__67[[#This Row],[Estimated Value]]=0),"",V3__67[[#This Row],[Sale Price]]-V3__67[[#This Row],[Estimated Value]])</f>
        <v>230400</v>
      </c>
      <c r="O2271">
        <f>IF(OR(V3__67[[#This Row],[Estimated Value]]="",V3__67[[#This Row],[Estimated Value]]=0),"",(V3__67[[#This Row],[Sale Price]]-V3__67[[#This Row],[Estimated Value]])/V3__67[[#This Row],[Estimated Value]])</f>
        <v>0.50021710811984366</v>
      </c>
      <c r="P2271" t="str">
        <f t="shared" si="35"/>
        <v>Above Estimate</v>
      </c>
    </row>
    <row r="2272" spans="1:16" x14ac:dyDescent="0.3">
      <c r="A2272" s="1">
        <v>42186</v>
      </c>
      <c r="B2272">
        <v>2015</v>
      </c>
      <c r="C2272" t="s">
        <v>18</v>
      </c>
      <c r="D2272">
        <v>470120</v>
      </c>
      <c r="E2272">
        <v>585000</v>
      </c>
      <c r="F2272" t="s">
        <v>13</v>
      </c>
      <c r="G2272" t="s">
        <v>14</v>
      </c>
      <c r="H2272">
        <v>3</v>
      </c>
      <c r="I2272">
        <v>3</v>
      </c>
      <c r="J2272">
        <v>912</v>
      </c>
      <c r="K2272">
        <v>1.340225</v>
      </c>
      <c r="L2272" t="s">
        <v>22</v>
      </c>
      <c r="M2272">
        <f>V3__67[[#This Row],[Sale Price]]/V3__67[[#This Row],[carpet_area]]</f>
        <v>641.4473684210526</v>
      </c>
      <c r="N2272">
        <f>IF(OR(V3__67[[#This Row],[Estimated Value]]="",V3__67[[#This Row],[Estimated Value]]=0),"",V3__67[[#This Row],[Sale Price]]-V3__67[[#This Row],[Estimated Value]])</f>
        <v>114880</v>
      </c>
      <c r="O2272">
        <f>IF(OR(V3__67[[#This Row],[Estimated Value]]="",V3__67[[#This Row],[Estimated Value]]=0),"",(V3__67[[#This Row],[Sale Price]]-V3__67[[#This Row],[Estimated Value]])/V3__67[[#This Row],[Estimated Value]])</f>
        <v>0.24436314132561898</v>
      </c>
      <c r="P2272" t="str">
        <f t="shared" si="35"/>
        <v>Above Estimate</v>
      </c>
    </row>
    <row r="2273" spans="1:16" x14ac:dyDescent="0.3">
      <c r="A2273" s="1">
        <v>42186</v>
      </c>
      <c r="B2273">
        <v>2015</v>
      </c>
      <c r="C2273" t="s">
        <v>26</v>
      </c>
      <c r="D2273">
        <v>683060</v>
      </c>
      <c r="E2273">
        <v>927000</v>
      </c>
      <c r="F2273" t="s">
        <v>13</v>
      </c>
      <c r="G2273" t="s">
        <v>14</v>
      </c>
      <c r="H2273">
        <v>3</v>
      </c>
      <c r="I2273">
        <v>2</v>
      </c>
      <c r="J2273">
        <v>1012</v>
      </c>
      <c r="K2273">
        <v>1.340225</v>
      </c>
      <c r="L2273" t="s">
        <v>25</v>
      </c>
      <c r="M2273">
        <f>V3__67[[#This Row],[Sale Price]]/V3__67[[#This Row],[carpet_area]]</f>
        <v>916.00790513833988</v>
      </c>
      <c r="N2273">
        <f>IF(OR(V3__67[[#This Row],[Estimated Value]]="",V3__67[[#This Row],[Estimated Value]]=0),"",V3__67[[#This Row],[Sale Price]]-V3__67[[#This Row],[Estimated Value]])</f>
        <v>243940</v>
      </c>
      <c r="O2273">
        <f>IF(OR(V3__67[[#This Row],[Estimated Value]]="",V3__67[[#This Row],[Estimated Value]]=0),"",(V3__67[[#This Row],[Sale Price]]-V3__67[[#This Row],[Estimated Value]])/V3__67[[#This Row],[Estimated Value]])</f>
        <v>0.35712821714051474</v>
      </c>
      <c r="P2273" t="str">
        <f t="shared" si="35"/>
        <v>Above Estimate</v>
      </c>
    </row>
    <row r="2274" spans="1:16" x14ac:dyDescent="0.3">
      <c r="A2274" s="1">
        <v>42186</v>
      </c>
      <c r="B2274">
        <v>2015</v>
      </c>
      <c r="C2274" t="s">
        <v>18</v>
      </c>
      <c r="D2274">
        <v>245910</v>
      </c>
      <c r="E2274">
        <v>339000</v>
      </c>
      <c r="F2274" t="s">
        <v>13</v>
      </c>
      <c r="G2274" t="s">
        <v>14</v>
      </c>
      <c r="H2274">
        <v>3</v>
      </c>
      <c r="I2274">
        <v>2</v>
      </c>
      <c r="J2274">
        <v>997</v>
      </c>
      <c r="K2274">
        <v>1.340225</v>
      </c>
      <c r="L2274" t="s">
        <v>16</v>
      </c>
      <c r="M2274">
        <f>V3__67[[#This Row],[Sale Price]]/V3__67[[#This Row],[carpet_area]]</f>
        <v>340.02006018054163</v>
      </c>
      <c r="N2274">
        <f>IF(OR(V3__67[[#This Row],[Estimated Value]]="",V3__67[[#This Row],[Estimated Value]]=0),"",V3__67[[#This Row],[Sale Price]]-V3__67[[#This Row],[Estimated Value]])</f>
        <v>93090</v>
      </c>
      <c r="O2274">
        <f>IF(OR(V3__67[[#This Row],[Estimated Value]]="",V3__67[[#This Row],[Estimated Value]]=0),"",(V3__67[[#This Row],[Sale Price]]-V3__67[[#This Row],[Estimated Value]])/V3__67[[#This Row],[Estimated Value]])</f>
        <v>0.3785531291936074</v>
      </c>
      <c r="P2274" t="str">
        <f t="shared" si="35"/>
        <v>Above Estimate</v>
      </c>
    </row>
    <row r="2275" spans="1:16" x14ac:dyDescent="0.3">
      <c r="A2275" s="1">
        <v>42186</v>
      </c>
      <c r="B2275">
        <v>2015</v>
      </c>
      <c r="C2275" t="s">
        <v>26</v>
      </c>
      <c r="D2275">
        <v>225610</v>
      </c>
      <c r="E2275">
        <v>268000</v>
      </c>
      <c r="F2275" t="s">
        <v>13</v>
      </c>
      <c r="G2275" t="s">
        <v>14</v>
      </c>
      <c r="H2275">
        <v>3</v>
      </c>
      <c r="I2275">
        <v>3</v>
      </c>
      <c r="J2275">
        <v>973</v>
      </c>
      <c r="K2275">
        <v>1.340225</v>
      </c>
      <c r="L2275" t="s">
        <v>16</v>
      </c>
      <c r="M2275">
        <f>V3__67[[#This Row],[Sale Price]]/V3__67[[#This Row],[carpet_area]]</f>
        <v>275.43679342240495</v>
      </c>
      <c r="N2275">
        <f>IF(OR(V3__67[[#This Row],[Estimated Value]]="",V3__67[[#This Row],[Estimated Value]]=0),"",V3__67[[#This Row],[Sale Price]]-V3__67[[#This Row],[Estimated Value]])</f>
        <v>42390</v>
      </c>
      <c r="O2275">
        <f>IF(OR(V3__67[[#This Row],[Estimated Value]]="",V3__67[[#This Row],[Estimated Value]]=0),"",(V3__67[[#This Row],[Sale Price]]-V3__67[[#This Row],[Estimated Value]])/V3__67[[#This Row],[Estimated Value]])</f>
        <v>0.18789060768582952</v>
      </c>
      <c r="P2275" t="str">
        <f t="shared" si="35"/>
        <v>Above Estimate</v>
      </c>
    </row>
    <row r="2276" spans="1:16" x14ac:dyDescent="0.3">
      <c r="A2276" s="1">
        <v>42187</v>
      </c>
      <c r="B2276">
        <v>2015</v>
      </c>
      <c r="C2276" t="s">
        <v>21</v>
      </c>
      <c r="D2276">
        <v>508480</v>
      </c>
      <c r="E2276">
        <v>949000</v>
      </c>
      <c r="F2276" t="s">
        <v>13</v>
      </c>
      <c r="G2276" t="s">
        <v>14</v>
      </c>
      <c r="H2276">
        <v>3</v>
      </c>
      <c r="I2276">
        <v>1</v>
      </c>
      <c r="J2276">
        <v>1088</v>
      </c>
      <c r="K2276">
        <v>1.340225</v>
      </c>
      <c r="L2276" t="s">
        <v>25</v>
      </c>
      <c r="M2276">
        <f>V3__67[[#This Row],[Sale Price]]/V3__67[[#This Row],[carpet_area]]</f>
        <v>872.24264705882354</v>
      </c>
      <c r="N2276">
        <f>IF(OR(V3__67[[#This Row],[Estimated Value]]="",V3__67[[#This Row],[Estimated Value]]=0),"",V3__67[[#This Row],[Sale Price]]-V3__67[[#This Row],[Estimated Value]])</f>
        <v>440520</v>
      </c>
      <c r="O2276">
        <f>IF(OR(V3__67[[#This Row],[Estimated Value]]="",V3__67[[#This Row],[Estimated Value]]=0),"",(V3__67[[#This Row],[Sale Price]]-V3__67[[#This Row],[Estimated Value]])/V3__67[[#This Row],[Estimated Value]])</f>
        <v>0.86634675896790436</v>
      </c>
      <c r="P2276" t="str">
        <f t="shared" si="35"/>
        <v>Above Estimate</v>
      </c>
    </row>
    <row r="2277" spans="1:16" x14ac:dyDescent="0.3">
      <c r="A2277" s="1">
        <v>42187</v>
      </c>
      <c r="B2277">
        <v>2015</v>
      </c>
      <c r="C2277" t="s">
        <v>26</v>
      </c>
      <c r="D2277">
        <v>388990</v>
      </c>
      <c r="E2277">
        <v>300000</v>
      </c>
      <c r="F2277" t="s">
        <v>13</v>
      </c>
      <c r="G2277" t="s">
        <v>14</v>
      </c>
      <c r="H2277">
        <v>3</v>
      </c>
      <c r="I2277">
        <v>3</v>
      </c>
      <c r="J2277">
        <v>937</v>
      </c>
      <c r="K2277">
        <v>1.340225</v>
      </c>
      <c r="L2277" t="s">
        <v>25</v>
      </c>
      <c r="M2277">
        <f>V3__67[[#This Row],[Sale Price]]/V3__67[[#This Row],[carpet_area]]</f>
        <v>320.17075773745995</v>
      </c>
      <c r="N2277">
        <f>IF(OR(V3__67[[#This Row],[Estimated Value]]="",V3__67[[#This Row],[Estimated Value]]=0),"",V3__67[[#This Row],[Sale Price]]-V3__67[[#This Row],[Estimated Value]])</f>
        <v>-88990</v>
      </c>
      <c r="O2277">
        <f>IF(OR(V3__67[[#This Row],[Estimated Value]]="",V3__67[[#This Row],[Estimated Value]]=0),"",(V3__67[[#This Row],[Sale Price]]-V3__67[[#This Row],[Estimated Value]])/V3__67[[#This Row],[Estimated Value]])</f>
        <v>-0.22877194786498367</v>
      </c>
      <c r="P2277" t="str">
        <f t="shared" si="35"/>
        <v>Below Estimate</v>
      </c>
    </row>
    <row r="2278" spans="1:16" x14ac:dyDescent="0.3">
      <c r="A2278" s="1">
        <v>42187</v>
      </c>
      <c r="B2278">
        <v>2015</v>
      </c>
      <c r="C2278" t="s">
        <v>26</v>
      </c>
      <c r="D2278">
        <v>280770</v>
      </c>
      <c r="E2278">
        <v>455000</v>
      </c>
      <c r="F2278" t="s">
        <v>13</v>
      </c>
      <c r="G2278" t="s">
        <v>14</v>
      </c>
      <c r="H2278">
        <v>3</v>
      </c>
      <c r="I2278">
        <v>3</v>
      </c>
      <c r="J2278">
        <v>992</v>
      </c>
      <c r="K2278">
        <v>1.340225</v>
      </c>
      <c r="L2278" t="s">
        <v>25</v>
      </c>
      <c r="M2278">
        <f>V3__67[[#This Row],[Sale Price]]/V3__67[[#This Row],[carpet_area]]</f>
        <v>458.66935483870969</v>
      </c>
      <c r="N2278">
        <f>IF(OR(V3__67[[#This Row],[Estimated Value]]="",V3__67[[#This Row],[Estimated Value]]=0),"",V3__67[[#This Row],[Sale Price]]-V3__67[[#This Row],[Estimated Value]])</f>
        <v>174230</v>
      </c>
      <c r="O2278">
        <f>IF(OR(V3__67[[#This Row],[Estimated Value]]="",V3__67[[#This Row],[Estimated Value]]=0),"",(V3__67[[#This Row],[Sale Price]]-V3__67[[#This Row],[Estimated Value]])/V3__67[[#This Row],[Estimated Value]])</f>
        <v>0.62054350536025926</v>
      </c>
      <c r="P2278" t="str">
        <f t="shared" si="35"/>
        <v>Above Estimate</v>
      </c>
    </row>
    <row r="2279" spans="1:16" x14ac:dyDescent="0.3">
      <c r="A2279" s="1">
        <v>42187</v>
      </c>
      <c r="B2279">
        <v>2015</v>
      </c>
      <c r="C2279" t="s">
        <v>21</v>
      </c>
      <c r="D2279">
        <v>1744120</v>
      </c>
      <c r="E2279">
        <v>2727500</v>
      </c>
      <c r="F2279" t="s">
        <v>13</v>
      </c>
      <c r="G2279" t="s">
        <v>14</v>
      </c>
      <c r="H2279">
        <v>3</v>
      </c>
      <c r="I2279">
        <v>3</v>
      </c>
      <c r="J2279">
        <v>1071</v>
      </c>
      <c r="K2279">
        <v>1.340225</v>
      </c>
      <c r="L2279" t="s">
        <v>16</v>
      </c>
      <c r="M2279">
        <f>V3__67[[#This Row],[Sale Price]]/V3__67[[#This Row],[carpet_area]]</f>
        <v>2546.6853408029879</v>
      </c>
      <c r="N2279">
        <f>IF(OR(V3__67[[#This Row],[Estimated Value]]="",V3__67[[#This Row],[Estimated Value]]=0),"",V3__67[[#This Row],[Sale Price]]-V3__67[[#This Row],[Estimated Value]])</f>
        <v>983380</v>
      </c>
      <c r="O2279">
        <f>IF(OR(V3__67[[#This Row],[Estimated Value]]="",V3__67[[#This Row],[Estimated Value]]=0),"",(V3__67[[#This Row],[Sale Price]]-V3__67[[#This Row],[Estimated Value]])/V3__67[[#This Row],[Estimated Value]])</f>
        <v>0.56382588354012342</v>
      </c>
      <c r="P2279" t="str">
        <f t="shared" si="35"/>
        <v>Above Estimate</v>
      </c>
    </row>
    <row r="2280" spans="1:16" x14ac:dyDescent="0.3">
      <c r="A2280" s="1">
        <v>42187</v>
      </c>
      <c r="B2280">
        <v>2015</v>
      </c>
      <c r="C2280" t="s">
        <v>17</v>
      </c>
      <c r="D2280">
        <v>152180</v>
      </c>
      <c r="E2280">
        <v>125349</v>
      </c>
      <c r="F2280" t="s">
        <v>13</v>
      </c>
      <c r="G2280" t="s">
        <v>14</v>
      </c>
      <c r="H2280">
        <v>3</v>
      </c>
      <c r="I2280">
        <v>2</v>
      </c>
      <c r="J2280">
        <v>981</v>
      </c>
      <c r="K2280">
        <v>1.340225</v>
      </c>
      <c r="L2280" t="s">
        <v>25</v>
      </c>
      <c r="M2280">
        <f>V3__67[[#This Row],[Sale Price]]/V3__67[[#This Row],[carpet_area]]</f>
        <v>127.77675840978593</v>
      </c>
      <c r="N2280">
        <f>IF(OR(V3__67[[#This Row],[Estimated Value]]="",V3__67[[#This Row],[Estimated Value]]=0),"",V3__67[[#This Row],[Sale Price]]-V3__67[[#This Row],[Estimated Value]])</f>
        <v>-26831</v>
      </c>
      <c r="O2280">
        <f>IF(OR(V3__67[[#This Row],[Estimated Value]]="",V3__67[[#This Row],[Estimated Value]]=0),"",(V3__67[[#This Row],[Sale Price]]-V3__67[[#This Row],[Estimated Value]])/V3__67[[#This Row],[Estimated Value]])</f>
        <v>-0.1763109475620975</v>
      </c>
      <c r="P2280" t="str">
        <f t="shared" si="35"/>
        <v>Below Estimate</v>
      </c>
    </row>
    <row r="2281" spans="1:16" x14ac:dyDescent="0.3">
      <c r="A2281" s="1">
        <v>42187</v>
      </c>
      <c r="B2281">
        <v>2015</v>
      </c>
      <c r="C2281" t="s">
        <v>26</v>
      </c>
      <c r="D2281">
        <v>295120</v>
      </c>
      <c r="E2281">
        <v>410000</v>
      </c>
      <c r="F2281" t="s">
        <v>13</v>
      </c>
      <c r="G2281" t="s">
        <v>14</v>
      </c>
      <c r="H2281">
        <v>3</v>
      </c>
      <c r="I2281">
        <v>1</v>
      </c>
      <c r="J2281">
        <v>971</v>
      </c>
      <c r="K2281">
        <v>1.340225</v>
      </c>
      <c r="L2281" t="s">
        <v>25</v>
      </c>
      <c r="M2281">
        <f>V3__67[[#This Row],[Sale Price]]/V3__67[[#This Row],[carpet_area]]</f>
        <v>422.2451081359423</v>
      </c>
      <c r="N2281">
        <f>IF(OR(V3__67[[#This Row],[Estimated Value]]="",V3__67[[#This Row],[Estimated Value]]=0),"",V3__67[[#This Row],[Sale Price]]-V3__67[[#This Row],[Estimated Value]])</f>
        <v>114880</v>
      </c>
      <c r="O2281">
        <f>IF(OR(V3__67[[#This Row],[Estimated Value]]="",V3__67[[#This Row],[Estimated Value]]=0),"",(V3__67[[#This Row],[Sale Price]]-V3__67[[#This Row],[Estimated Value]])/V3__67[[#This Row],[Estimated Value]])</f>
        <v>0.38926538357278395</v>
      </c>
      <c r="P2281" t="str">
        <f t="shared" si="35"/>
        <v>Above Estimate</v>
      </c>
    </row>
    <row r="2282" spans="1:16" x14ac:dyDescent="0.3">
      <c r="A2282" s="1">
        <v>42187</v>
      </c>
      <c r="B2282">
        <v>2015</v>
      </c>
      <c r="C2282" t="s">
        <v>26</v>
      </c>
      <c r="D2282">
        <v>505190</v>
      </c>
      <c r="E2282">
        <v>629000</v>
      </c>
      <c r="F2282" t="s">
        <v>13</v>
      </c>
      <c r="G2282" t="s">
        <v>14</v>
      </c>
      <c r="H2282">
        <v>3</v>
      </c>
      <c r="I2282">
        <v>2</v>
      </c>
      <c r="J2282">
        <v>981</v>
      </c>
      <c r="K2282">
        <v>1.340225</v>
      </c>
      <c r="L2282" t="s">
        <v>22</v>
      </c>
      <c r="M2282">
        <f>V3__67[[#This Row],[Sale Price]]/V3__67[[#This Row],[carpet_area]]</f>
        <v>641.18246687054022</v>
      </c>
      <c r="N2282">
        <f>IF(OR(V3__67[[#This Row],[Estimated Value]]="",V3__67[[#This Row],[Estimated Value]]=0),"",V3__67[[#This Row],[Sale Price]]-V3__67[[#This Row],[Estimated Value]])</f>
        <v>123810</v>
      </c>
      <c r="O2282">
        <f>IF(OR(V3__67[[#This Row],[Estimated Value]]="",V3__67[[#This Row],[Estimated Value]]=0),"",(V3__67[[#This Row],[Sale Price]]-V3__67[[#This Row],[Estimated Value]])/V3__67[[#This Row],[Estimated Value]])</f>
        <v>0.24507610997842397</v>
      </c>
      <c r="P2282" t="str">
        <f t="shared" si="35"/>
        <v>Above Estimate</v>
      </c>
    </row>
    <row r="2283" spans="1:16" x14ac:dyDescent="0.3">
      <c r="A2283" s="1">
        <v>42187</v>
      </c>
      <c r="B2283">
        <v>2015</v>
      </c>
      <c r="C2283" t="s">
        <v>26</v>
      </c>
      <c r="D2283">
        <v>253680</v>
      </c>
      <c r="E2283">
        <v>290500</v>
      </c>
      <c r="F2283" t="s">
        <v>13</v>
      </c>
      <c r="G2283" t="s">
        <v>14</v>
      </c>
      <c r="H2283">
        <v>3</v>
      </c>
      <c r="I2283">
        <v>2</v>
      </c>
      <c r="J2283">
        <v>912</v>
      </c>
      <c r="K2283">
        <v>1.340225</v>
      </c>
      <c r="L2283" t="s">
        <v>25</v>
      </c>
      <c r="M2283">
        <f>V3__67[[#This Row],[Sale Price]]/V3__67[[#This Row],[carpet_area]]</f>
        <v>318.53070175438597</v>
      </c>
      <c r="N2283">
        <f>IF(OR(V3__67[[#This Row],[Estimated Value]]="",V3__67[[#This Row],[Estimated Value]]=0),"",V3__67[[#This Row],[Sale Price]]-V3__67[[#This Row],[Estimated Value]])</f>
        <v>36820</v>
      </c>
      <c r="O2283">
        <f>IF(OR(V3__67[[#This Row],[Estimated Value]]="",V3__67[[#This Row],[Estimated Value]]=0),"",(V3__67[[#This Row],[Sale Price]]-V3__67[[#This Row],[Estimated Value]])/V3__67[[#This Row],[Estimated Value]])</f>
        <v>0.14514348785871964</v>
      </c>
      <c r="P2283" t="str">
        <f t="shared" si="35"/>
        <v>Above Estimate</v>
      </c>
    </row>
    <row r="2284" spans="1:16" x14ac:dyDescent="0.3">
      <c r="A2284" s="1">
        <v>42188</v>
      </c>
      <c r="B2284">
        <v>2015</v>
      </c>
      <c r="C2284" t="s">
        <v>17</v>
      </c>
      <c r="D2284">
        <v>166840</v>
      </c>
      <c r="E2284">
        <v>77900</v>
      </c>
      <c r="F2284" t="s">
        <v>19</v>
      </c>
      <c r="G2284" t="s">
        <v>20</v>
      </c>
      <c r="H2284">
        <v>4</v>
      </c>
      <c r="I2284">
        <v>3</v>
      </c>
      <c r="J2284">
        <v>1226</v>
      </c>
      <c r="K2284">
        <v>1.340225</v>
      </c>
      <c r="L2284" t="s">
        <v>22</v>
      </c>
      <c r="M2284">
        <f>V3__67[[#This Row],[Sale Price]]/V3__67[[#This Row],[carpet_area]]</f>
        <v>63.539967373572594</v>
      </c>
      <c r="N2284">
        <f>IF(OR(V3__67[[#This Row],[Estimated Value]]="",V3__67[[#This Row],[Estimated Value]]=0),"",V3__67[[#This Row],[Sale Price]]-V3__67[[#This Row],[Estimated Value]])</f>
        <v>-88940</v>
      </c>
      <c r="O2284">
        <f>IF(OR(V3__67[[#This Row],[Estimated Value]]="",V3__67[[#This Row],[Estimated Value]]=0),"",(V3__67[[#This Row],[Sale Price]]-V3__67[[#This Row],[Estimated Value]])/V3__67[[#This Row],[Estimated Value]])</f>
        <v>-0.53308559098537522</v>
      </c>
      <c r="P2284" t="str">
        <f t="shared" si="35"/>
        <v>Below Estimate</v>
      </c>
    </row>
    <row r="2285" spans="1:16" x14ac:dyDescent="0.3">
      <c r="A2285" s="1">
        <v>42188</v>
      </c>
      <c r="B2285">
        <v>2015</v>
      </c>
      <c r="C2285" t="s">
        <v>29</v>
      </c>
      <c r="D2285">
        <v>170030</v>
      </c>
      <c r="E2285">
        <v>275000</v>
      </c>
      <c r="F2285" t="s">
        <v>13</v>
      </c>
      <c r="G2285" t="s">
        <v>14</v>
      </c>
      <c r="H2285">
        <v>3</v>
      </c>
      <c r="I2285">
        <v>3</v>
      </c>
      <c r="J2285">
        <v>1062</v>
      </c>
      <c r="K2285">
        <v>1.340225</v>
      </c>
      <c r="L2285" t="s">
        <v>25</v>
      </c>
      <c r="M2285">
        <f>V3__67[[#This Row],[Sale Price]]/V3__67[[#This Row],[carpet_area]]</f>
        <v>258.94538606403012</v>
      </c>
      <c r="N2285">
        <f>IF(OR(V3__67[[#This Row],[Estimated Value]]="",V3__67[[#This Row],[Estimated Value]]=0),"",V3__67[[#This Row],[Sale Price]]-V3__67[[#This Row],[Estimated Value]])</f>
        <v>104970</v>
      </c>
      <c r="O2285">
        <f>IF(OR(V3__67[[#This Row],[Estimated Value]]="",V3__67[[#This Row],[Estimated Value]]=0),"",(V3__67[[#This Row],[Sale Price]]-V3__67[[#This Row],[Estimated Value]])/V3__67[[#This Row],[Estimated Value]])</f>
        <v>0.61736164206316535</v>
      </c>
      <c r="P2285" t="str">
        <f t="shared" si="35"/>
        <v>Above Estimate</v>
      </c>
    </row>
    <row r="2286" spans="1:16" x14ac:dyDescent="0.3">
      <c r="A2286" s="1">
        <v>42193</v>
      </c>
      <c r="B2286">
        <v>2015</v>
      </c>
      <c r="C2286" t="s">
        <v>29</v>
      </c>
      <c r="D2286">
        <v>211190</v>
      </c>
      <c r="E2286">
        <v>378107</v>
      </c>
      <c r="F2286" t="s">
        <v>13</v>
      </c>
      <c r="G2286" t="s">
        <v>14</v>
      </c>
      <c r="H2286">
        <v>3</v>
      </c>
      <c r="I2286">
        <v>3</v>
      </c>
      <c r="J2286">
        <v>956</v>
      </c>
      <c r="K2286">
        <v>1.340225</v>
      </c>
      <c r="L2286" t="s">
        <v>15</v>
      </c>
      <c r="M2286">
        <f>V3__67[[#This Row],[Sale Price]]/V3__67[[#This Row],[carpet_area]]</f>
        <v>395.50941422594144</v>
      </c>
      <c r="N2286">
        <f>IF(OR(V3__67[[#This Row],[Estimated Value]]="",V3__67[[#This Row],[Estimated Value]]=0),"",V3__67[[#This Row],[Sale Price]]-V3__67[[#This Row],[Estimated Value]])</f>
        <v>166917</v>
      </c>
      <c r="O2286">
        <f>IF(OR(V3__67[[#This Row],[Estimated Value]]="",V3__67[[#This Row],[Estimated Value]]=0),"",(V3__67[[#This Row],[Sale Price]]-V3__67[[#This Row],[Estimated Value]])/V3__67[[#This Row],[Estimated Value]])</f>
        <v>0.79036412708935078</v>
      </c>
      <c r="P2286" t="str">
        <f t="shared" si="35"/>
        <v>Above Estimate</v>
      </c>
    </row>
    <row r="2287" spans="1:16" x14ac:dyDescent="0.3">
      <c r="A2287" s="1">
        <v>42194</v>
      </c>
      <c r="B2287">
        <v>2015</v>
      </c>
      <c r="C2287" t="s">
        <v>29</v>
      </c>
      <c r="D2287">
        <v>189000</v>
      </c>
      <c r="E2287">
        <v>355000</v>
      </c>
      <c r="F2287" t="s">
        <v>13</v>
      </c>
      <c r="G2287" t="s">
        <v>14</v>
      </c>
      <c r="H2287">
        <v>3</v>
      </c>
      <c r="I2287">
        <v>3</v>
      </c>
      <c r="J2287">
        <v>921</v>
      </c>
      <c r="K2287">
        <v>1.340225</v>
      </c>
      <c r="L2287" t="s">
        <v>16</v>
      </c>
      <c r="M2287">
        <f>V3__67[[#This Row],[Sale Price]]/V3__67[[#This Row],[carpet_area]]</f>
        <v>385.45059717698155</v>
      </c>
      <c r="N2287">
        <f>IF(OR(V3__67[[#This Row],[Estimated Value]]="",V3__67[[#This Row],[Estimated Value]]=0),"",V3__67[[#This Row],[Sale Price]]-V3__67[[#This Row],[Estimated Value]])</f>
        <v>166000</v>
      </c>
      <c r="O2287">
        <f>IF(OR(V3__67[[#This Row],[Estimated Value]]="",V3__67[[#This Row],[Estimated Value]]=0),"",(V3__67[[#This Row],[Sale Price]]-V3__67[[#This Row],[Estimated Value]])/V3__67[[#This Row],[Estimated Value]])</f>
        <v>0.87830687830687826</v>
      </c>
      <c r="P2287" t="str">
        <f t="shared" si="35"/>
        <v>Above Estimate</v>
      </c>
    </row>
    <row r="2288" spans="1:16" x14ac:dyDescent="0.3">
      <c r="A2288" s="1">
        <v>42195</v>
      </c>
      <c r="B2288">
        <v>2015</v>
      </c>
      <c r="C2288" t="s">
        <v>21</v>
      </c>
      <c r="D2288">
        <v>2948960</v>
      </c>
      <c r="E2288">
        <v>5000000</v>
      </c>
      <c r="F2288" t="s">
        <v>13</v>
      </c>
      <c r="G2288" t="s">
        <v>14</v>
      </c>
      <c r="H2288">
        <v>3</v>
      </c>
      <c r="I2288">
        <v>3</v>
      </c>
      <c r="J2288">
        <v>1063</v>
      </c>
      <c r="K2288">
        <v>1.340225</v>
      </c>
      <c r="L2288" t="s">
        <v>16</v>
      </c>
      <c r="M2288">
        <f>V3__67[[#This Row],[Sale Price]]/V3__67[[#This Row],[carpet_area]]</f>
        <v>4703.6688617121354</v>
      </c>
      <c r="N2288">
        <f>IF(OR(V3__67[[#This Row],[Estimated Value]]="",V3__67[[#This Row],[Estimated Value]]=0),"",V3__67[[#This Row],[Sale Price]]-V3__67[[#This Row],[Estimated Value]])</f>
        <v>2051040</v>
      </c>
      <c r="O2288">
        <f>IF(OR(V3__67[[#This Row],[Estimated Value]]="",V3__67[[#This Row],[Estimated Value]]=0),"",(V3__67[[#This Row],[Sale Price]]-V3__67[[#This Row],[Estimated Value]])/V3__67[[#This Row],[Estimated Value]])</f>
        <v>0.6955129944115892</v>
      </c>
      <c r="P2288" t="str">
        <f t="shared" si="35"/>
        <v>Above Estimate</v>
      </c>
    </row>
    <row r="2289" spans="1:16" x14ac:dyDescent="0.3">
      <c r="A2289" s="1">
        <v>42197</v>
      </c>
      <c r="B2289">
        <v>2015</v>
      </c>
      <c r="C2289" t="s">
        <v>21</v>
      </c>
      <c r="D2289">
        <v>780010</v>
      </c>
      <c r="E2289">
        <v>1715000</v>
      </c>
      <c r="F2289" t="s">
        <v>13</v>
      </c>
      <c r="G2289" t="s">
        <v>14</v>
      </c>
      <c r="H2289">
        <v>3</v>
      </c>
      <c r="I2289">
        <v>3</v>
      </c>
      <c r="J2289">
        <v>953</v>
      </c>
      <c r="K2289">
        <v>1.340225</v>
      </c>
      <c r="L2289" t="s">
        <v>15</v>
      </c>
      <c r="M2289">
        <f>V3__67[[#This Row],[Sale Price]]/V3__67[[#This Row],[carpet_area]]</f>
        <v>1799.5802728226652</v>
      </c>
      <c r="N2289">
        <f>IF(OR(V3__67[[#This Row],[Estimated Value]]="",V3__67[[#This Row],[Estimated Value]]=0),"",V3__67[[#This Row],[Sale Price]]-V3__67[[#This Row],[Estimated Value]])</f>
        <v>934990</v>
      </c>
      <c r="O2289">
        <f>IF(OR(V3__67[[#This Row],[Estimated Value]]="",V3__67[[#This Row],[Estimated Value]]=0),"",(V3__67[[#This Row],[Sale Price]]-V3__67[[#This Row],[Estimated Value]])/V3__67[[#This Row],[Estimated Value]])</f>
        <v>1.1986897603876874</v>
      </c>
      <c r="P2289" t="str">
        <f t="shared" si="35"/>
        <v>Above Estimate</v>
      </c>
    </row>
    <row r="2290" spans="1:16" x14ac:dyDescent="0.3">
      <c r="A2290" s="1">
        <v>42201</v>
      </c>
      <c r="B2290">
        <v>2015</v>
      </c>
      <c r="C2290" t="s">
        <v>21</v>
      </c>
      <c r="D2290">
        <v>1246840</v>
      </c>
      <c r="E2290">
        <v>1525000</v>
      </c>
      <c r="F2290" t="s">
        <v>13</v>
      </c>
      <c r="G2290" t="s">
        <v>14</v>
      </c>
      <c r="H2290">
        <v>3</v>
      </c>
      <c r="I2290">
        <v>1</v>
      </c>
      <c r="J2290">
        <v>1039</v>
      </c>
      <c r="K2290">
        <v>1.340225</v>
      </c>
      <c r="L2290" t="s">
        <v>15</v>
      </c>
      <c r="M2290">
        <f>V3__67[[#This Row],[Sale Price]]/V3__67[[#This Row],[carpet_area]]</f>
        <v>1467.7574590952838</v>
      </c>
      <c r="N2290">
        <f>IF(OR(V3__67[[#This Row],[Estimated Value]]="",V3__67[[#This Row],[Estimated Value]]=0),"",V3__67[[#This Row],[Sale Price]]-V3__67[[#This Row],[Estimated Value]])</f>
        <v>278160</v>
      </c>
      <c r="O2290">
        <f>IF(OR(V3__67[[#This Row],[Estimated Value]]="",V3__67[[#This Row],[Estimated Value]]=0),"",(V3__67[[#This Row],[Sale Price]]-V3__67[[#This Row],[Estimated Value]])/V3__67[[#This Row],[Estimated Value]])</f>
        <v>0.22309197651663404</v>
      </c>
      <c r="P2290" t="str">
        <f t="shared" si="35"/>
        <v>Above Estimate</v>
      </c>
    </row>
    <row r="2291" spans="1:16" x14ac:dyDescent="0.3">
      <c r="A2291" s="1">
        <v>42202</v>
      </c>
      <c r="B2291">
        <v>2015</v>
      </c>
      <c r="C2291" t="s">
        <v>29</v>
      </c>
      <c r="D2291">
        <v>173460</v>
      </c>
      <c r="E2291">
        <v>247500</v>
      </c>
      <c r="F2291" t="s">
        <v>13</v>
      </c>
      <c r="G2291" t="s">
        <v>14</v>
      </c>
      <c r="H2291">
        <v>3</v>
      </c>
      <c r="I2291">
        <v>2</v>
      </c>
      <c r="J2291">
        <v>1062</v>
      </c>
      <c r="K2291">
        <v>1.340225</v>
      </c>
      <c r="L2291" t="s">
        <v>22</v>
      </c>
      <c r="M2291">
        <f>V3__67[[#This Row],[Sale Price]]/V3__67[[#This Row],[carpet_area]]</f>
        <v>233.05084745762713</v>
      </c>
      <c r="N2291">
        <f>IF(OR(V3__67[[#This Row],[Estimated Value]]="",V3__67[[#This Row],[Estimated Value]]=0),"",V3__67[[#This Row],[Sale Price]]-V3__67[[#This Row],[Estimated Value]])</f>
        <v>74040</v>
      </c>
      <c r="O2291">
        <f>IF(OR(V3__67[[#This Row],[Estimated Value]]="",V3__67[[#This Row],[Estimated Value]]=0),"",(V3__67[[#This Row],[Sale Price]]-V3__67[[#This Row],[Estimated Value]])/V3__67[[#This Row],[Estimated Value]])</f>
        <v>0.42684192320996195</v>
      </c>
      <c r="P2291" t="str">
        <f t="shared" si="35"/>
        <v>Above Estimate</v>
      </c>
    </row>
    <row r="2292" spans="1:16" x14ac:dyDescent="0.3">
      <c r="A2292" s="1">
        <v>42202</v>
      </c>
      <c r="B2292">
        <v>2015</v>
      </c>
      <c r="C2292" t="s">
        <v>21</v>
      </c>
      <c r="D2292">
        <v>2809170</v>
      </c>
      <c r="E2292">
        <v>3647000</v>
      </c>
      <c r="F2292" t="s">
        <v>13</v>
      </c>
      <c r="G2292" t="s">
        <v>14</v>
      </c>
      <c r="H2292">
        <v>3</v>
      </c>
      <c r="I2292">
        <v>1</v>
      </c>
      <c r="J2292">
        <v>1023</v>
      </c>
      <c r="K2292">
        <v>1.340225</v>
      </c>
      <c r="L2292" t="s">
        <v>22</v>
      </c>
      <c r="M2292">
        <f>V3__67[[#This Row],[Sale Price]]/V3__67[[#This Row],[carpet_area]]</f>
        <v>3565.0048875855327</v>
      </c>
      <c r="N2292">
        <f>IF(OR(V3__67[[#This Row],[Estimated Value]]="",V3__67[[#This Row],[Estimated Value]]=0),"",V3__67[[#This Row],[Sale Price]]-V3__67[[#This Row],[Estimated Value]])</f>
        <v>837830</v>
      </c>
      <c r="O2292">
        <f>IF(OR(V3__67[[#This Row],[Estimated Value]]="",V3__67[[#This Row],[Estimated Value]]=0),"",(V3__67[[#This Row],[Sale Price]]-V3__67[[#This Row],[Estimated Value]])/V3__67[[#This Row],[Estimated Value]])</f>
        <v>0.29824823702374725</v>
      </c>
      <c r="P2292" t="str">
        <f t="shared" si="35"/>
        <v>Above Estimate</v>
      </c>
    </row>
    <row r="2293" spans="1:16" x14ac:dyDescent="0.3">
      <c r="A2293" s="1">
        <v>42203</v>
      </c>
      <c r="B2293">
        <v>2015</v>
      </c>
      <c r="C2293" t="s">
        <v>26</v>
      </c>
      <c r="D2293">
        <v>469560</v>
      </c>
      <c r="E2293">
        <v>1075000</v>
      </c>
      <c r="F2293" t="s">
        <v>13</v>
      </c>
      <c r="G2293" t="s">
        <v>14</v>
      </c>
      <c r="H2293">
        <v>3</v>
      </c>
      <c r="I2293">
        <v>1</v>
      </c>
      <c r="J2293">
        <v>994</v>
      </c>
      <c r="K2293">
        <v>1.340225</v>
      </c>
      <c r="L2293" t="s">
        <v>25</v>
      </c>
      <c r="M2293">
        <f>V3__67[[#This Row],[Sale Price]]/V3__67[[#This Row],[carpet_area]]</f>
        <v>1081.4889336016097</v>
      </c>
      <c r="N2293">
        <f>IF(OR(V3__67[[#This Row],[Estimated Value]]="",V3__67[[#This Row],[Estimated Value]]=0),"",V3__67[[#This Row],[Sale Price]]-V3__67[[#This Row],[Estimated Value]])</f>
        <v>605440</v>
      </c>
      <c r="O2293">
        <f>IF(OR(V3__67[[#This Row],[Estimated Value]]="",V3__67[[#This Row],[Estimated Value]]=0),"",(V3__67[[#This Row],[Sale Price]]-V3__67[[#This Row],[Estimated Value]])/V3__67[[#This Row],[Estimated Value]])</f>
        <v>1.2893772893772895</v>
      </c>
      <c r="P2293" t="str">
        <f t="shared" si="35"/>
        <v>Above Estimate</v>
      </c>
    </row>
    <row r="2294" spans="1:16" x14ac:dyDescent="0.3">
      <c r="A2294" s="1">
        <v>42204</v>
      </c>
      <c r="B2294">
        <v>2015</v>
      </c>
      <c r="C2294" t="s">
        <v>21</v>
      </c>
      <c r="D2294">
        <v>1362410</v>
      </c>
      <c r="E2294">
        <v>1800000</v>
      </c>
      <c r="F2294" t="s">
        <v>13</v>
      </c>
      <c r="G2294" t="s">
        <v>14</v>
      </c>
      <c r="H2294">
        <v>3</v>
      </c>
      <c r="I2294">
        <v>3</v>
      </c>
      <c r="J2294">
        <v>996</v>
      </c>
      <c r="K2294">
        <v>1.340225</v>
      </c>
      <c r="L2294" t="s">
        <v>15</v>
      </c>
      <c r="M2294">
        <f>V3__67[[#This Row],[Sale Price]]/V3__67[[#This Row],[carpet_area]]</f>
        <v>1807.2289156626507</v>
      </c>
      <c r="N2294">
        <f>IF(OR(V3__67[[#This Row],[Estimated Value]]="",V3__67[[#This Row],[Estimated Value]]=0),"",V3__67[[#This Row],[Sale Price]]-V3__67[[#This Row],[Estimated Value]])</f>
        <v>437590</v>
      </c>
      <c r="O2294">
        <f>IF(OR(V3__67[[#This Row],[Estimated Value]]="",V3__67[[#This Row],[Estimated Value]]=0),"",(V3__67[[#This Row],[Sale Price]]-V3__67[[#This Row],[Estimated Value]])/V3__67[[#This Row],[Estimated Value]])</f>
        <v>0.32118818857759412</v>
      </c>
      <c r="P2294" t="str">
        <f t="shared" si="35"/>
        <v>Above Estimate</v>
      </c>
    </row>
    <row r="2295" spans="1:16" x14ac:dyDescent="0.3">
      <c r="A2295" s="1">
        <v>42208</v>
      </c>
      <c r="B2295">
        <v>2015</v>
      </c>
      <c r="C2295" t="s">
        <v>29</v>
      </c>
      <c r="D2295">
        <v>303660</v>
      </c>
      <c r="E2295">
        <v>500000</v>
      </c>
      <c r="F2295" t="s">
        <v>13</v>
      </c>
      <c r="G2295" t="s">
        <v>14</v>
      </c>
      <c r="H2295">
        <v>3</v>
      </c>
      <c r="I2295">
        <v>2</v>
      </c>
      <c r="J2295">
        <v>1068</v>
      </c>
      <c r="K2295">
        <v>1.340225</v>
      </c>
      <c r="L2295" t="s">
        <v>15</v>
      </c>
      <c r="M2295">
        <f>V3__67[[#This Row],[Sale Price]]/V3__67[[#This Row],[carpet_area]]</f>
        <v>468.16479400749063</v>
      </c>
      <c r="N2295">
        <f>IF(OR(V3__67[[#This Row],[Estimated Value]]="",V3__67[[#This Row],[Estimated Value]]=0),"",V3__67[[#This Row],[Sale Price]]-V3__67[[#This Row],[Estimated Value]])</f>
        <v>196340</v>
      </c>
      <c r="O2295">
        <f>IF(OR(V3__67[[#This Row],[Estimated Value]]="",V3__67[[#This Row],[Estimated Value]]=0),"",(V3__67[[#This Row],[Sale Price]]-V3__67[[#This Row],[Estimated Value]])/V3__67[[#This Row],[Estimated Value]])</f>
        <v>0.64657841006388728</v>
      </c>
      <c r="P2295" t="str">
        <f t="shared" si="35"/>
        <v>Above Estimate</v>
      </c>
    </row>
    <row r="2296" spans="1:16" x14ac:dyDescent="0.3">
      <c r="A2296" s="1">
        <v>42208</v>
      </c>
      <c r="B2296">
        <v>2015</v>
      </c>
      <c r="C2296" t="s">
        <v>21</v>
      </c>
      <c r="D2296">
        <v>350210</v>
      </c>
      <c r="E2296">
        <v>537000</v>
      </c>
      <c r="F2296" t="s">
        <v>13</v>
      </c>
      <c r="G2296" t="s">
        <v>14</v>
      </c>
      <c r="H2296">
        <v>3</v>
      </c>
      <c r="I2296">
        <v>1</v>
      </c>
      <c r="J2296">
        <v>1063</v>
      </c>
      <c r="K2296">
        <v>1.340225</v>
      </c>
      <c r="L2296" t="s">
        <v>25</v>
      </c>
      <c r="M2296">
        <f>V3__67[[#This Row],[Sale Price]]/V3__67[[#This Row],[carpet_area]]</f>
        <v>505.17403574788335</v>
      </c>
      <c r="N2296">
        <f>IF(OR(V3__67[[#This Row],[Estimated Value]]="",V3__67[[#This Row],[Estimated Value]]=0),"",V3__67[[#This Row],[Sale Price]]-V3__67[[#This Row],[Estimated Value]])</f>
        <v>186790</v>
      </c>
      <c r="O2296">
        <f>IF(OR(V3__67[[#This Row],[Estimated Value]]="",V3__67[[#This Row],[Estimated Value]]=0),"",(V3__67[[#This Row],[Sale Price]]-V3__67[[#This Row],[Estimated Value]])/V3__67[[#This Row],[Estimated Value]])</f>
        <v>0.53336569486879304</v>
      </c>
      <c r="P2296" t="str">
        <f t="shared" si="35"/>
        <v>Above Estimate</v>
      </c>
    </row>
    <row r="2297" spans="1:16" x14ac:dyDescent="0.3">
      <c r="A2297" s="1">
        <v>42214</v>
      </c>
      <c r="B2297">
        <v>2015</v>
      </c>
      <c r="C2297" t="s">
        <v>18</v>
      </c>
      <c r="D2297">
        <v>499870</v>
      </c>
      <c r="E2297">
        <v>699000</v>
      </c>
      <c r="F2297" t="s">
        <v>13</v>
      </c>
      <c r="G2297" t="s">
        <v>14</v>
      </c>
      <c r="H2297">
        <v>3</v>
      </c>
      <c r="I2297">
        <v>1</v>
      </c>
      <c r="J2297">
        <v>933</v>
      </c>
      <c r="K2297">
        <v>1.340225</v>
      </c>
      <c r="L2297" t="s">
        <v>15</v>
      </c>
      <c r="M2297">
        <f>V3__67[[#This Row],[Sale Price]]/V3__67[[#This Row],[carpet_area]]</f>
        <v>749.19614147909965</v>
      </c>
      <c r="N2297">
        <f>IF(OR(V3__67[[#This Row],[Estimated Value]]="",V3__67[[#This Row],[Estimated Value]]=0),"",V3__67[[#This Row],[Sale Price]]-V3__67[[#This Row],[Estimated Value]])</f>
        <v>199130</v>
      </c>
      <c r="O2297">
        <f>IF(OR(V3__67[[#This Row],[Estimated Value]]="",V3__67[[#This Row],[Estimated Value]]=0),"",(V3__67[[#This Row],[Sale Price]]-V3__67[[#This Row],[Estimated Value]])/V3__67[[#This Row],[Estimated Value]])</f>
        <v>0.39836357452937765</v>
      </c>
      <c r="P2297" t="str">
        <f t="shared" si="35"/>
        <v>Above Estimate</v>
      </c>
    </row>
    <row r="2298" spans="1:16" x14ac:dyDescent="0.3">
      <c r="A2298" s="1">
        <v>42215</v>
      </c>
      <c r="B2298">
        <v>2015</v>
      </c>
      <c r="C2298" t="s">
        <v>26</v>
      </c>
      <c r="D2298">
        <v>308630</v>
      </c>
      <c r="E2298">
        <v>410000</v>
      </c>
      <c r="F2298" t="s">
        <v>13</v>
      </c>
      <c r="G2298" t="s">
        <v>14</v>
      </c>
      <c r="H2298">
        <v>3</v>
      </c>
      <c r="I2298">
        <v>3</v>
      </c>
      <c r="J2298">
        <v>1041</v>
      </c>
      <c r="K2298">
        <v>1.340225</v>
      </c>
      <c r="L2298" t="s">
        <v>16</v>
      </c>
      <c r="M2298">
        <f>V3__67[[#This Row],[Sale Price]]/V3__67[[#This Row],[carpet_area]]</f>
        <v>393.85206532180598</v>
      </c>
      <c r="N2298">
        <f>IF(OR(V3__67[[#This Row],[Estimated Value]]="",V3__67[[#This Row],[Estimated Value]]=0),"",V3__67[[#This Row],[Sale Price]]-V3__67[[#This Row],[Estimated Value]])</f>
        <v>101370</v>
      </c>
      <c r="O2298">
        <f>IF(OR(V3__67[[#This Row],[Estimated Value]]="",V3__67[[#This Row],[Estimated Value]]=0),"",(V3__67[[#This Row],[Sale Price]]-V3__67[[#This Row],[Estimated Value]])/V3__67[[#This Row],[Estimated Value]])</f>
        <v>0.32845154391990411</v>
      </c>
      <c r="P2298" t="str">
        <f t="shared" si="35"/>
        <v>Above Estimate</v>
      </c>
    </row>
    <row r="2299" spans="1:16" x14ac:dyDescent="0.3">
      <c r="A2299" s="1">
        <v>42215</v>
      </c>
      <c r="B2299">
        <v>2015</v>
      </c>
      <c r="C2299" t="s">
        <v>29</v>
      </c>
      <c r="D2299">
        <v>174090</v>
      </c>
      <c r="E2299">
        <v>295000</v>
      </c>
      <c r="F2299" t="s">
        <v>13</v>
      </c>
      <c r="G2299" t="s">
        <v>14</v>
      </c>
      <c r="H2299">
        <v>3</v>
      </c>
      <c r="I2299">
        <v>2</v>
      </c>
      <c r="J2299">
        <v>976</v>
      </c>
      <c r="K2299">
        <v>1.340225</v>
      </c>
      <c r="L2299" t="s">
        <v>16</v>
      </c>
      <c r="M2299">
        <f>V3__67[[#This Row],[Sale Price]]/V3__67[[#This Row],[carpet_area]]</f>
        <v>302.25409836065575</v>
      </c>
      <c r="N2299">
        <f>IF(OR(V3__67[[#This Row],[Estimated Value]]="",V3__67[[#This Row],[Estimated Value]]=0),"",V3__67[[#This Row],[Sale Price]]-V3__67[[#This Row],[Estimated Value]])</f>
        <v>120910</v>
      </c>
      <c r="O2299">
        <f>IF(OR(V3__67[[#This Row],[Estimated Value]]="",V3__67[[#This Row],[Estimated Value]]=0),"",(V3__67[[#This Row],[Sale Price]]-V3__67[[#This Row],[Estimated Value]])/V3__67[[#This Row],[Estimated Value]])</f>
        <v>0.6945258199781722</v>
      </c>
      <c r="P2299" t="str">
        <f t="shared" si="35"/>
        <v>Above Estimate</v>
      </c>
    </row>
    <row r="2300" spans="1:16" x14ac:dyDescent="0.3">
      <c r="A2300" s="1">
        <v>42215</v>
      </c>
      <c r="B2300">
        <v>2015</v>
      </c>
      <c r="C2300" t="s">
        <v>26</v>
      </c>
      <c r="D2300">
        <v>224000</v>
      </c>
      <c r="E2300">
        <v>348000</v>
      </c>
      <c r="F2300" t="s">
        <v>13</v>
      </c>
      <c r="G2300" t="s">
        <v>14</v>
      </c>
      <c r="H2300">
        <v>3</v>
      </c>
      <c r="I2300">
        <v>3</v>
      </c>
      <c r="J2300">
        <v>1045</v>
      </c>
      <c r="K2300">
        <v>1.340225</v>
      </c>
      <c r="L2300" t="s">
        <v>16</v>
      </c>
      <c r="M2300">
        <f>V3__67[[#This Row],[Sale Price]]/V3__67[[#This Row],[carpet_area]]</f>
        <v>333.01435406698562</v>
      </c>
      <c r="N2300">
        <f>IF(OR(V3__67[[#This Row],[Estimated Value]]="",V3__67[[#This Row],[Estimated Value]]=0),"",V3__67[[#This Row],[Sale Price]]-V3__67[[#This Row],[Estimated Value]])</f>
        <v>124000</v>
      </c>
      <c r="O2300">
        <f>IF(OR(V3__67[[#This Row],[Estimated Value]]="",V3__67[[#This Row],[Estimated Value]]=0),"",(V3__67[[#This Row],[Sale Price]]-V3__67[[#This Row],[Estimated Value]])/V3__67[[#This Row],[Estimated Value]])</f>
        <v>0.5535714285714286</v>
      </c>
      <c r="P2300" t="str">
        <f t="shared" si="35"/>
        <v>Above Estimate</v>
      </c>
    </row>
    <row r="2301" spans="1:16" x14ac:dyDescent="0.3">
      <c r="A2301" s="1">
        <v>42216</v>
      </c>
      <c r="B2301">
        <v>2015</v>
      </c>
      <c r="C2301" t="s">
        <v>21</v>
      </c>
      <c r="D2301">
        <v>1059660</v>
      </c>
      <c r="E2301">
        <v>1350000</v>
      </c>
      <c r="F2301" t="s">
        <v>13</v>
      </c>
      <c r="G2301" t="s">
        <v>14</v>
      </c>
      <c r="H2301">
        <v>3</v>
      </c>
      <c r="I2301">
        <v>3</v>
      </c>
      <c r="J2301">
        <v>951</v>
      </c>
      <c r="K2301">
        <v>1.340225</v>
      </c>
      <c r="L2301" t="s">
        <v>25</v>
      </c>
      <c r="M2301">
        <f>V3__67[[#This Row],[Sale Price]]/V3__67[[#This Row],[carpet_area]]</f>
        <v>1419.558359621451</v>
      </c>
      <c r="N2301">
        <f>IF(OR(V3__67[[#This Row],[Estimated Value]]="",V3__67[[#This Row],[Estimated Value]]=0),"",V3__67[[#This Row],[Sale Price]]-V3__67[[#This Row],[Estimated Value]])</f>
        <v>290340</v>
      </c>
      <c r="O2301">
        <f>IF(OR(V3__67[[#This Row],[Estimated Value]]="",V3__67[[#This Row],[Estimated Value]]=0),"",(V3__67[[#This Row],[Sale Price]]-V3__67[[#This Row],[Estimated Value]])/V3__67[[#This Row],[Estimated Value]])</f>
        <v>0.27399354509937152</v>
      </c>
      <c r="P2301" t="str">
        <f t="shared" si="35"/>
        <v>Above Estimate</v>
      </c>
    </row>
    <row r="2302" spans="1:16" x14ac:dyDescent="0.3">
      <c r="A2302" s="1">
        <v>42216</v>
      </c>
      <c r="B2302">
        <v>2015</v>
      </c>
      <c r="C2302" t="s">
        <v>26</v>
      </c>
      <c r="D2302">
        <v>320950</v>
      </c>
      <c r="E2302">
        <v>495000</v>
      </c>
      <c r="F2302" t="s">
        <v>13</v>
      </c>
      <c r="G2302" t="s">
        <v>14</v>
      </c>
      <c r="H2302">
        <v>3</v>
      </c>
      <c r="I2302">
        <v>3</v>
      </c>
      <c r="J2302">
        <v>1027</v>
      </c>
      <c r="K2302">
        <v>1.340225</v>
      </c>
      <c r="L2302" t="s">
        <v>25</v>
      </c>
      <c r="M2302">
        <f>V3__67[[#This Row],[Sale Price]]/V3__67[[#This Row],[carpet_area]]</f>
        <v>481.98636806231741</v>
      </c>
      <c r="N2302">
        <f>IF(OR(V3__67[[#This Row],[Estimated Value]]="",V3__67[[#This Row],[Estimated Value]]=0),"",V3__67[[#This Row],[Sale Price]]-V3__67[[#This Row],[Estimated Value]])</f>
        <v>174050</v>
      </c>
      <c r="O2302">
        <f>IF(OR(V3__67[[#This Row],[Estimated Value]]="",V3__67[[#This Row],[Estimated Value]]=0),"",(V3__67[[#This Row],[Sale Price]]-V3__67[[#This Row],[Estimated Value]])/V3__67[[#This Row],[Estimated Value]])</f>
        <v>0.54229630783611149</v>
      </c>
      <c r="P2302" t="str">
        <f t="shared" si="35"/>
        <v>Above Estimate</v>
      </c>
    </row>
    <row r="2303" spans="1:16" x14ac:dyDescent="0.3">
      <c r="A2303" s="1">
        <v>42217</v>
      </c>
      <c r="B2303">
        <v>2015</v>
      </c>
      <c r="C2303" t="s">
        <v>26</v>
      </c>
      <c r="D2303">
        <v>204610</v>
      </c>
      <c r="E2303">
        <v>340000</v>
      </c>
      <c r="F2303" t="s">
        <v>13</v>
      </c>
      <c r="G2303" t="s">
        <v>14</v>
      </c>
      <c r="H2303">
        <v>3</v>
      </c>
      <c r="I2303">
        <v>1</v>
      </c>
      <c r="J2303">
        <v>955</v>
      </c>
      <c r="K2303">
        <v>1.340225</v>
      </c>
      <c r="L2303" t="s">
        <v>25</v>
      </c>
      <c r="M2303">
        <f>V3__67[[#This Row],[Sale Price]]/V3__67[[#This Row],[carpet_area]]</f>
        <v>356.02094240837698</v>
      </c>
      <c r="N2303">
        <f>IF(OR(V3__67[[#This Row],[Estimated Value]]="",V3__67[[#This Row],[Estimated Value]]=0),"",V3__67[[#This Row],[Sale Price]]-V3__67[[#This Row],[Estimated Value]])</f>
        <v>135390</v>
      </c>
      <c r="O2303">
        <f>IF(OR(V3__67[[#This Row],[Estimated Value]]="",V3__67[[#This Row],[Estimated Value]]=0),"",(V3__67[[#This Row],[Sale Price]]-V3__67[[#This Row],[Estimated Value]])/V3__67[[#This Row],[Estimated Value]])</f>
        <v>0.66169786422950982</v>
      </c>
      <c r="P2303" t="str">
        <f t="shared" si="35"/>
        <v>Above Estimate</v>
      </c>
    </row>
    <row r="2304" spans="1:16" x14ac:dyDescent="0.3">
      <c r="A2304" s="1">
        <v>42217</v>
      </c>
      <c r="B2304">
        <v>2015</v>
      </c>
      <c r="C2304" t="s">
        <v>26</v>
      </c>
      <c r="D2304">
        <v>1586970</v>
      </c>
      <c r="E2304">
        <v>1600000</v>
      </c>
      <c r="F2304" t="s">
        <v>13</v>
      </c>
      <c r="G2304" t="s">
        <v>14</v>
      </c>
      <c r="H2304">
        <v>3</v>
      </c>
      <c r="I2304">
        <v>1</v>
      </c>
      <c r="J2304">
        <v>911</v>
      </c>
      <c r="K2304">
        <v>1.340225</v>
      </c>
      <c r="L2304" t="s">
        <v>15</v>
      </c>
      <c r="M2304">
        <f>V3__67[[#This Row],[Sale Price]]/V3__67[[#This Row],[carpet_area]]</f>
        <v>1756.311745334797</v>
      </c>
      <c r="N2304">
        <f>IF(OR(V3__67[[#This Row],[Estimated Value]]="",V3__67[[#This Row],[Estimated Value]]=0),"",V3__67[[#This Row],[Sale Price]]-V3__67[[#This Row],[Estimated Value]])</f>
        <v>13030</v>
      </c>
      <c r="O2304">
        <f>IF(OR(V3__67[[#This Row],[Estimated Value]]="",V3__67[[#This Row],[Estimated Value]]=0),"",(V3__67[[#This Row],[Sale Price]]-V3__67[[#This Row],[Estimated Value]])/V3__67[[#This Row],[Estimated Value]])</f>
        <v>8.2106151975147607E-3</v>
      </c>
      <c r="P2304" t="str">
        <f t="shared" si="35"/>
        <v>Above Estimate</v>
      </c>
    </row>
    <row r="2305" spans="1:16" x14ac:dyDescent="0.3">
      <c r="A2305" s="1">
        <v>42217</v>
      </c>
      <c r="B2305">
        <v>2015</v>
      </c>
      <c r="C2305" t="s">
        <v>17</v>
      </c>
      <c r="D2305">
        <v>127250</v>
      </c>
      <c r="E2305">
        <v>43100</v>
      </c>
      <c r="F2305" t="s">
        <v>13</v>
      </c>
      <c r="G2305" t="s">
        <v>14</v>
      </c>
      <c r="H2305">
        <v>3</v>
      </c>
      <c r="I2305">
        <v>1</v>
      </c>
      <c r="J2305">
        <v>1031</v>
      </c>
      <c r="K2305">
        <v>1.340225</v>
      </c>
      <c r="L2305" t="s">
        <v>25</v>
      </c>
      <c r="M2305">
        <f>V3__67[[#This Row],[Sale Price]]/V3__67[[#This Row],[carpet_area]]</f>
        <v>41.804073714839959</v>
      </c>
      <c r="N2305">
        <f>IF(OR(V3__67[[#This Row],[Estimated Value]]="",V3__67[[#This Row],[Estimated Value]]=0),"",V3__67[[#This Row],[Sale Price]]-V3__67[[#This Row],[Estimated Value]])</f>
        <v>-84150</v>
      </c>
      <c r="O2305">
        <f>IF(OR(V3__67[[#This Row],[Estimated Value]]="",V3__67[[#This Row],[Estimated Value]]=0),"",(V3__67[[#This Row],[Sale Price]]-V3__67[[#This Row],[Estimated Value]])/V3__67[[#This Row],[Estimated Value]])</f>
        <v>-0.66129666011787824</v>
      </c>
      <c r="P2305" t="str">
        <f t="shared" si="35"/>
        <v>Below Estimate</v>
      </c>
    </row>
    <row r="2306" spans="1:16" x14ac:dyDescent="0.3">
      <c r="A2306" s="1">
        <v>42218</v>
      </c>
      <c r="B2306">
        <v>2015</v>
      </c>
      <c r="C2306" t="s">
        <v>21</v>
      </c>
      <c r="D2306">
        <v>965230</v>
      </c>
      <c r="E2306">
        <v>930000</v>
      </c>
      <c r="F2306" t="s">
        <v>13</v>
      </c>
      <c r="G2306" t="s">
        <v>14</v>
      </c>
      <c r="H2306">
        <v>3</v>
      </c>
      <c r="I2306">
        <v>2</v>
      </c>
      <c r="J2306">
        <v>936</v>
      </c>
      <c r="K2306">
        <v>1.340225</v>
      </c>
      <c r="L2306" t="s">
        <v>15</v>
      </c>
      <c r="M2306">
        <f>V3__67[[#This Row],[Sale Price]]/V3__67[[#This Row],[carpet_area]]</f>
        <v>993.58974358974353</v>
      </c>
      <c r="N2306">
        <f>IF(OR(V3__67[[#This Row],[Estimated Value]]="",V3__67[[#This Row],[Estimated Value]]=0),"",V3__67[[#This Row],[Sale Price]]-V3__67[[#This Row],[Estimated Value]])</f>
        <v>-35230</v>
      </c>
      <c r="O2306">
        <f>IF(OR(V3__67[[#This Row],[Estimated Value]]="",V3__67[[#This Row],[Estimated Value]]=0),"",(V3__67[[#This Row],[Sale Price]]-V3__67[[#This Row],[Estimated Value]])/V3__67[[#This Row],[Estimated Value]])</f>
        <v>-3.6499072759860342E-2</v>
      </c>
      <c r="P2306" t="str">
        <f t="shared" ref="P2306:P2369" si="36">IF(N2306="","No Estimate",IF(N2306&gt;0,"Above Estimate",IF(N2306&lt;0,"Below Estimate","At Estimate")))</f>
        <v>Below Estimate</v>
      </c>
    </row>
    <row r="2307" spans="1:16" x14ac:dyDescent="0.3">
      <c r="A2307" s="1">
        <v>42221</v>
      </c>
      <c r="B2307">
        <v>2015</v>
      </c>
      <c r="C2307" t="s">
        <v>17</v>
      </c>
      <c r="D2307">
        <v>2015670</v>
      </c>
      <c r="E2307">
        <v>299900</v>
      </c>
      <c r="F2307" t="s">
        <v>13</v>
      </c>
      <c r="G2307" t="s">
        <v>14</v>
      </c>
      <c r="H2307">
        <v>3</v>
      </c>
      <c r="I2307">
        <v>1</v>
      </c>
      <c r="J2307">
        <v>1039</v>
      </c>
      <c r="K2307">
        <v>1.340225</v>
      </c>
      <c r="L2307" t="s">
        <v>22</v>
      </c>
      <c r="M2307">
        <f>V3__67[[#This Row],[Sale Price]]/V3__67[[#This Row],[carpet_area]]</f>
        <v>288.64292589027912</v>
      </c>
      <c r="N2307">
        <f>IF(OR(V3__67[[#This Row],[Estimated Value]]="",V3__67[[#This Row],[Estimated Value]]=0),"",V3__67[[#This Row],[Sale Price]]-V3__67[[#This Row],[Estimated Value]])</f>
        <v>-1715770</v>
      </c>
      <c r="O2307">
        <f>IF(OR(V3__67[[#This Row],[Estimated Value]]="",V3__67[[#This Row],[Estimated Value]]=0),"",(V3__67[[#This Row],[Sale Price]]-V3__67[[#This Row],[Estimated Value]])/V3__67[[#This Row],[Estimated Value]])</f>
        <v>-0.85121572479622165</v>
      </c>
      <c r="P2307" t="str">
        <f t="shared" si="36"/>
        <v>Below Estimate</v>
      </c>
    </row>
    <row r="2308" spans="1:16" x14ac:dyDescent="0.3">
      <c r="A2308" s="1">
        <v>42221</v>
      </c>
      <c r="B2308">
        <v>2015</v>
      </c>
      <c r="C2308" t="s">
        <v>26</v>
      </c>
      <c r="D2308">
        <v>268520</v>
      </c>
      <c r="E2308">
        <v>260000</v>
      </c>
      <c r="F2308" t="s">
        <v>13</v>
      </c>
      <c r="G2308" t="s">
        <v>14</v>
      </c>
      <c r="H2308">
        <v>3</v>
      </c>
      <c r="I2308">
        <v>1</v>
      </c>
      <c r="J2308">
        <v>903</v>
      </c>
      <c r="K2308">
        <v>1.340225</v>
      </c>
      <c r="L2308" t="s">
        <v>16</v>
      </c>
      <c r="M2308">
        <f>V3__67[[#This Row],[Sale Price]]/V3__67[[#This Row],[carpet_area]]</f>
        <v>287.92912513842748</v>
      </c>
      <c r="N2308">
        <f>IF(OR(V3__67[[#This Row],[Estimated Value]]="",V3__67[[#This Row],[Estimated Value]]=0),"",V3__67[[#This Row],[Sale Price]]-V3__67[[#This Row],[Estimated Value]])</f>
        <v>-8520</v>
      </c>
      <c r="O2308">
        <f>IF(OR(V3__67[[#This Row],[Estimated Value]]="",V3__67[[#This Row],[Estimated Value]]=0),"",(V3__67[[#This Row],[Sale Price]]-V3__67[[#This Row],[Estimated Value]])/V3__67[[#This Row],[Estimated Value]])</f>
        <v>-3.1729480113213165E-2</v>
      </c>
      <c r="P2308" t="str">
        <f t="shared" si="36"/>
        <v>Below Estimate</v>
      </c>
    </row>
    <row r="2309" spans="1:16" x14ac:dyDescent="0.3">
      <c r="A2309" s="1">
        <v>42221</v>
      </c>
      <c r="B2309">
        <v>2015</v>
      </c>
      <c r="C2309" t="s">
        <v>26</v>
      </c>
      <c r="D2309">
        <v>292040</v>
      </c>
      <c r="E2309">
        <v>450000</v>
      </c>
      <c r="F2309" t="s">
        <v>13</v>
      </c>
      <c r="G2309" t="s">
        <v>14</v>
      </c>
      <c r="H2309">
        <v>3</v>
      </c>
      <c r="I2309">
        <v>1</v>
      </c>
      <c r="J2309">
        <v>981</v>
      </c>
      <c r="K2309">
        <v>1.340225</v>
      </c>
      <c r="L2309" t="s">
        <v>15</v>
      </c>
      <c r="M2309">
        <f>V3__67[[#This Row],[Sale Price]]/V3__67[[#This Row],[carpet_area]]</f>
        <v>458.71559633027522</v>
      </c>
      <c r="N2309">
        <f>IF(OR(V3__67[[#This Row],[Estimated Value]]="",V3__67[[#This Row],[Estimated Value]]=0),"",V3__67[[#This Row],[Sale Price]]-V3__67[[#This Row],[Estimated Value]])</f>
        <v>157960</v>
      </c>
      <c r="O2309">
        <f>IF(OR(V3__67[[#This Row],[Estimated Value]]="",V3__67[[#This Row],[Estimated Value]]=0),"",(V3__67[[#This Row],[Sale Price]]-V3__67[[#This Row],[Estimated Value]])/V3__67[[#This Row],[Estimated Value]])</f>
        <v>0.54088481029995894</v>
      </c>
      <c r="P2309" t="str">
        <f t="shared" si="36"/>
        <v>Above Estimate</v>
      </c>
    </row>
    <row r="2310" spans="1:16" x14ac:dyDescent="0.3">
      <c r="A2310" s="1">
        <v>42222</v>
      </c>
      <c r="B2310">
        <v>2015</v>
      </c>
      <c r="C2310" t="s">
        <v>21</v>
      </c>
      <c r="D2310">
        <v>1050280</v>
      </c>
      <c r="E2310">
        <v>1780000</v>
      </c>
      <c r="F2310" t="s">
        <v>13</v>
      </c>
      <c r="G2310" t="s">
        <v>14</v>
      </c>
      <c r="H2310">
        <v>3</v>
      </c>
      <c r="I2310">
        <v>3</v>
      </c>
      <c r="J2310">
        <v>1075</v>
      </c>
      <c r="K2310">
        <v>1.340225</v>
      </c>
      <c r="L2310" t="s">
        <v>16</v>
      </c>
      <c r="M2310">
        <f>V3__67[[#This Row],[Sale Price]]/V3__67[[#This Row],[carpet_area]]</f>
        <v>1655.8139534883721</v>
      </c>
      <c r="N2310">
        <f>IF(OR(V3__67[[#This Row],[Estimated Value]]="",V3__67[[#This Row],[Estimated Value]]=0),"",V3__67[[#This Row],[Sale Price]]-V3__67[[#This Row],[Estimated Value]])</f>
        <v>729720</v>
      </c>
      <c r="O2310">
        <f>IF(OR(V3__67[[#This Row],[Estimated Value]]="",V3__67[[#This Row],[Estimated Value]]=0),"",(V3__67[[#This Row],[Sale Price]]-V3__67[[#This Row],[Estimated Value]])/V3__67[[#This Row],[Estimated Value]])</f>
        <v>0.69478615226415807</v>
      </c>
      <c r="P2310" t="str">
        <f t="shared" si="36"/>
        <v>Above Estimate</v>
      </c>
    </row>
    <row r="2311" spans="1:16" x14ac:dyDescent="0.3">
      <c r="A2311" s="1">
        <v>42224</v>
      </c>
      <c r="B2311">
        <v>2015</v>
      </c>
      <c r="C2311" t="s">
        <v>26</v>
      </c>
      <c r="D2311">
        <v>693000</v>
      </c>
      <c r="E2311">
        <v>700000</v>
      </c>
      <c r="F2311" t="s">
        <v>13</v>
      </c>
      <c r="G2311" t="s">
        <v>14</v>
      </c>
      <c r="H2311">
        <v>3</v>
      </c>
      <c r="I2311">
        <v>3</v>
      </c>
      <c r="J2311">
        <v>1004</v>
      </c>
      <c r="K2311">
        <v>1.340225</v>
      </c>
      <c r="L2311" t="s">
        <v>25</v>
      </c>
      <c r="M2311">
        <f>V3__67[[#This Row],[Sale Price]]/V3__67[[#This Row],[carpet_area]]</f>
        <v>697.21115537848607</v>
      </c>
      <c r="N2311">
        <f>IF(OR(V3__67[[#This Row],[Estimated Value]]="",V3__67[[#This Row],[Estimated Value]]=0),"",V3__67[[#This Row],[Sale Price]]-V3__67[[#This Row],[Estimated Value]])</f>
        <v>7000</v>
      </c>
      <c r="O2311">
        <f>IF(OR(V3__67[[#This Row],[Estimated Value]]="",V3__67[[#This Row],[Estimated Value]]=0),"",(V3__67[[#This Row],[Sale Price]]-V3__67[[#This Row],[Estimated Value]])/V3__67[[#This Row],[Estimated Value]])</f>
        <v>1.0101010101010102E-2</v>
      </c>
      <c r="P2311" t="str">
        <f t="shared" si="36"/>
        <v>Above Estimate</v>
      </c>
    </row>
    <row r="2312" spans="1:16" x14ac:dyDescent="0.3">
      <c r="A2312" s="1">
        <v>42228</v>
      </c>
      <c r="B2312">
        <v>2015</v>
      </c>
      <c r="C2312" t="s">
        <v>29</v>
      </c>
      <c r="D2312">
        <v>280350</v>
      </c>
      <c r="E2312">
        <v>481000</v>
      </c>
      <c r="F2312" t="s">
        <v>13</v>
      </c>
      <c r="G2312" t="s">
        <v>14</v>
      </c>
      <c r="H2312">
        <v>3</v>
      </c>
      <c r="I2312">
        <v>1</v>
      </c>
      <c r="J2312">
        <v>942</v>
      </c>
      <c r="K2312">
        <v>1.340225</v>
      </c>
      <c r="L2312" t="s">
        <v>15</v>
      </c>
      <c r="M2312">
        <f>V3__67[[#This Row],[Sale Price]]/V3__67[[#This Row],[carpet_area]]</f>
        <v>510.61571125265391</v>
      </c>
      <c r="N2312">
        <f>IF(OR(V3__67[[#This Row],[Estimated Value]]="",V3__67[[#This Row],[Estimated Value]]=0),"",V3__67[[#This Row],[Sale Price]]-V3__67[[#This Row],[Estimated Value]])</f>
        <v>200650</v>
      </c>
      <c r="O2312">
        <f>IF(OR(V3__67[[#This Row],[Estimated Value]]="",V3__67[[#This Row],[Estimated Value]]=0),"",(V3__67[[#This Row],[Sale Price]]-V3__67[[#This Row],[Estimated Value]])/V3__67[[#This Row],[Estimated Value]])</f>
        <v>0.71571250222935612</v>
      </c>
      <c r="P2312" t="str">
        <f t="shared" si="36"/>
        <v>Above Estimate</v>
      </c>
    </row>
    <row r="2313" spans="1:16" x14ac:dyDescent="0.3">
      <c r="A2313" s="1">
        <v>42228</v>
      </c>
      <c r="B2313">
        <v>2015</v>
      </c>
      <c r="C2313" t="s">
        <v>17</v>
      </c>
      <c r="D2313">
        <v>239760</v>
      </c>
      <c r="E2313">
        <v>270000</v>
      </c>
      <c r="F2313" t="s">
        <v>19</v>
      </c>
      <c r="G2313" t="s">
        <v>20</v>
      </c>
      <c r="H2313">
        <v>4</v>
      </c>
      <c r="I2313">
        <v>2</v>
      </c>
      <c r="J2313">
        <v>1258</v>
      </c>
      <c r="K2313">
        <v>1.340225</v>
      </c>
      <c r="L2313" t="s">
        <v>16</v>
      </c>
      <c r="M2313">
        <f>V3__67[[#This Row],[Sale Price]]/V3__67[[#This Row],[carpet_area]]</f>
        <v>214.62639109697932</v>
      </c>
      <c r="N2313">
        <f>IF(OR(V3__67[[#This Row],[Estimated Value]]="",V3__67[[#This Row],[Estimated Value]]=0),"",V3__67[[#This Row],[Sale Price]]-V3__67[[#This Row],[Estimated Value]])</f>
        <v>30240</v>
      </c>
      <c r="O2313">
        <f>IF(OR(V3__67[[#This Row],[Estimated Value]]="",V3__67[[#This Row],[Estimated Value]]=0),"",(V3__67[[#This Row],[Sale Price]]-V3__67[[#This Row],[Estimated Value]])/V3__67[[#This Row],[Estimated Value]])</f>
        <v>0.12612612612612611</v>
      </c>
      <c r="P2313" t="str">
        <f t="shared" si="36"/>
        <v>Above Estimate</v>
      </c>
    </row>
    <row r="2314" spans="1:16" x14ac:dyDescent="0.3">
      <c r="A2314" s="1">
        <v>42228</v>
      </c>
      <c r="B2314">
        <v>2015</v>
      </c>
      <c r="C2314" t="s">
        <v>29</v>
      </c>
      <c r="D2314">
        <v>229110</v>
      </c>
      <c r="E2314">
        <v>392500</v>
      </c>
      <c r="F2314" t="s">
        <v>13</v>
      </c>
      <c r="G2314" t="s">
        <v>14</v>
      </c>
      <c r="H2314">
        <v>3</v>
      </c>
      <c r="I2314">
        <v>1</v>
      </c>
      <c r="J2314">
        <v>928</v>
      </c>
      <c r="K2314">
        <v>1.340225</v>
      </c>
      <c r="L2314" t="s">
        <v>22</v>
      </c>
      <c r="M2314">
        <f>V3__67[[#This Row],[Sale Price]]/V3__67[[#This Row],[carpet_area]]</f>
        <v>422.95258620689657</v>
      </c>
      <c r="N2314">
        <f>IF(OR(V3__67[[#This Row],[Estimated Value]]="",V3__67[[#This Row],[Estimated Value]]=0),"",V3__67[[#This Row],[Sale Price]]-V3__67[[#This Row],[Estimated Value]])</f>
        <v>163390</v>
      </c>
      <c r="O2314">
        <f>IF(OR(V3__67[[#This Row],[Estimated Value]]="",V3__67[[#This Row],[Estimated Value]]=0),"",(V3__67[[#This Row],[Sale Price]]-V3__67[[#This Row],[Estimated Value]])/V3__67[[#This Row],[Estimated Value]])</f>
        <v>0.71315088821963246</v>
      </c>
      <c r="P2314" t="str">
        <f t="shared" si="36"/>
        <v>Above Estimate</v>
      </c>
    </row>
    <row r="2315" spans="1:16" x14ac:dyDescent="0.3">
      <c r="A2315" s="1">
        <v>42229</v>
      </c>
      <c r="B2315">
        <v>2015</v>
      </c>
      <c r="C2315" t="s">
        <v>17</v>
      </c>
      <c r="D2315">
        <v>207620</v>
      </c>
      <c r="E2315">
        <v>190000</v>
      </c>
      <c r="F2315" t="s">
        <v>13</v>
      </c>
      <c r="G2315" t="s">
        <v>14</v>
      </c>
      <c r="H2315">
        <v>3</v>
      </c>
      <c r="I2315">
        <v>2</v>
      </c>
      <c r="J2315">
        <v>905</v>
      </c>
      <c r="K2315">
        <v>1.340225</v>
      </c>
      <c r="L2315" t="s">
        <v>22</v>
      </c>
      <c r="M2315">
        <f>V3__67[[#This Row],[Sale Price]]/V3__67[[#This Row],[carpet_area]]</f>
        <v>209.94475138121547</v>
      </c>
      <c r="N2315">
        <f>IF(OR(V3__67[[#This Row],[Estimated Value]]="",V3__67[[#This Row],[Estimated Value]]=0),"",V3__67[[#This Row],[Sale Price]]-V3__67[[#This Row],[Estimated Value]])</f>
        <v>-17620</v>
      </c>
      <c r="O2315">
        <f>IF(OR(V3__67[[#This Row],[Estimated Value]]="",V3__67[[#This Row],[Estimated Value]]=0),"",(V3__67[[#This Row],[Sale Price]]-V3__67[[#This Row],[Estimated Value]])/V3__67[[#This Row],[Estimated Value]])</f>
        <v>-8.4866583180811098E-2</v>
      </c>
      <c r="P2315" t="str">
        <f t="shared" si="36"/>
        <v>Below Estimate</v>
      </c>
    </row>
    <row r="2316" spans="1:16" x14ac:dyDescent="0.3">
      <c r="A2316" s="1">
        <v>42229</v>
      </c>
      <c r="B2316">
        <v>2015</v>
      </c>
      <c r="C2316" t="s">
        <v>26</v>
      </c>
      <c r="D2316">
        <v>221410</v>
      </c>
      <c r="E2316">
        <v>425000</v>
      </c>
      <c r="F2316" t="s">
        <v>13</v>
      </c>
      <c r="G2316" t="s">
        <v>14</v>
      </c>
      <c r="H2316">
        <v>3</v>
      </c>
      <c r="I2316">
        <v>2</v>
      </c>
      <c r="J2316">
        <v>1090</v>
      </c>
      <c r="K2316">
        <v>1.340225</v>
      </c>
      <c r="L2316" t="s">
        <v>22</v>
      </c>
      <c r="M2316">
        <f>V3__67[[#This Row],[Sale Price]]/V3__67[[#This Row],[carpet_area]]</f>
        <v>389.90825688073397</v>
      </c>
      <c r="N2316">
        <f>IF(OR(V3__67[[#This Row],[Estimated Value]]="",V3__67[[#This Row],[Estimated Value]]=0),"",V3__67[[#This Row],[Sale Price]]-V3__67[[#This Row],[Estimated Value]])</f>
        <v>203590</v>
      </c>
      <c r="O2316">
        <f>IF(OR(V3__67[[#This Row],[Estimated Value]]="",V3__67[[#This Row],[Estimated Value]]=0),"",(V3__67[[#This Row],[Sale Price]]-V3__67[[#This Row],[Estimated Value]])/V3__67[[#This Row],[Estimated Value]])</f>
        <v>0.91951583035996565</v>
      </c>
      <c r="P2316" t="str">
        <f t="shared" si="36"/>
        <v>Above Estimate</v>
      </c>
    </row>
    <row r="2317" spans="1:16" x14ac:dyDescent="0.3">
      <c r="A2317" s="1">
        <v>42231</v>
      </c>
      <c r="B2317">
        <v>2015</v>
      </c>
      <c r="C2317" t="s">
        <v>21</v>
      </c>
      <c r="D2317">
        <v>1005480</v>
      </c>
      <c r="E2317">
        <v>1045000</v>
      </c>
      <c r="F2317" t="s">
        <v>13</v>
      </c>
      <c r="G2317" t="s">
        <v>14</v>
      </c>
      <c r="H2317">
        <v>3</v>
      </c>
      <c r="I2317">
        <v>1</v>
      </c>
      <c r="J2317">
        <v>928</v>
      </c>
      <c r="K2317">
        <v>1.340225</v>
      </c>
      <c r="L2317" t="s">
        <v>16</v>
      </c>
      <c r="M2317">
        <f>V3__67[[#This Row],[Sale Price]]/V3__67[[#This Row],[carpet_area]]</f>
        <v>1126.0775862068965</v>
      </c>
      <c r="N2317">
        <f>IF(OR(V3__67[[#This Row],[Estimated Value]]="",V3__67[[#This Row],[Estimated Value]]=0),"",V3__67[[#This Row],[Sale Price]]-V3__67[[#This Row],[Estimated Value]])</f>
        <v>39520</v>
      </c>
      <c r="O2317">
        <f>IF(OR(V3__67[[#This Row],[Estimated Value]]="",V3__67[[#This Row],[Estimated Value]]=0),"",(V3__67[[#This Row],[Sale Price]]-V3__67[[#This Row],[Estimated Value]])/V3__67[[#This Row],[Estimated Value]])</f>
        <v>3.9304610733182165E-2</v>
      </c>
      <c r="P2317" t="str">
        <f t="shared" si="36"/>
        <v>Above Estimate</v>
      </c>
    </row>
    <row r="2318" spans="1:16" x14ac:dyDescent="0.3">
      <c r="A2318" s="1">
        <v>42231</v>
      </c>
      <c r="B2318">
        <v>2015</v>
      </c>
      <c r="C2318" t="s">
        <v>29</v>
      </c>
      <c r="D2318">
        <v>263830</v>
      </c>
      <c r="E2318">
        <v>460500</v>
      </c>
      <c r="F2318" t="s">
        <v>13</v>
      </c>
      <c r="G2318" t="s">
        <v>14</v>
      </c>
      <c r="H2318">
        <v>3</v>
      </c>
      <c r="I2318">
        <v>3</v>
      </c>
      <c r="J2318">
        <v>933</v>
      </c>
      <c r="K2318">
        <v>1.340225</v>
      </c>
      <c r="L2318" t="s">
        <v>25</v>
      </c>
      <c r="M2318">
        <f>V3__67[[#This Row],[Sale Price]]/V3__67[[#This Row],[carpet_area]]</f>
        <v>493.56913183279744</v>
      </c>
      <c r="N2318">
        <f>IF(OR(V3__67[[#This Row],[Estimated Value]]="",V3__67[[#This Row],[Estimated Value]]=0),"",V3__67[[#This Row],[Sale Price]]-V3__67[[#This Row],[Estimated Value]])</f>
        <v>196670</v>
      </c>
      <c r="O2318">
        <f>IF(OR(V3__67[[#This Row],[Estimated Value]]="",V3__67[[#This Row],[Estimated Value]]=0),"",(V3__67[[#This Row],[Sale Price]]-V3__67[[#This Row],[Estimated Value]])/V3__67[[#This Row],[Estimated Value]])</f>
        <v>0.74544214077246707</v>
      </c>
      <c r="P2318" t="str">
        <f t="shared" si="36"/>
        <v>Above Estimate</v>
      </c>
    </row>
    <row r="2319" spans="1:16" x14ac:dyDescent="0.3">
      <c r="A2319" s="1">
        <v>42231</v>
      </c>
      <c r="B2319">
        <v>2015</v>
      </c>
      <c r="C2319" t="s">
        <v>18</v>
      </c>
      <c r="D2319">
        <v>217070</v>
      </c>
      <c r="E2319">
        <v>274000</v>
      </c>
      <c r="F2319" t="s">
        <v>13</v>
      </c>
      <c r="G2319" t="s">
        <v>14</v>
      </c>
      <c r="H2319">
        <v>3</v>
      </c>
      <c r="I2319">
        <v>1</v>
      </c>
      <c r="J2319">
        <v>1034</v>
      </c>
      <c r="K2319">
        <v>1.340225</v>
      </c>
      <c r="L2319" t="s">
        <v>25</v>
      </c>
      <c r="M2319">
        <f>V3__67[[#This Row],[Sale Price]]/V3__67[[#This Row],[carpet_area]]</f>
        <v>264.99032882011608</v>
      </c>
      <c r="N2319">
        <f>IF(OR(V3__67[[#This Row],[Estimated Value]]="",V3__67[[#This Row],[Estimated Value]]=0),"",V3__67[[#This Row],[Sale Price]]-V3__67[[#This Row],[Estimated Value]])</f>
        <v>56930</v>
      </c>
      <c r="O2319">
        <f>IF(OR(V3__67[[#This Row],[Estimated Value]]="",V3__67[[#This Row],[Estimated Value]]=0),"",(V3__67[[#This Row],[Sale Price]]-V3__67[[#This Row],[Estimated Value]])/V3__67[[#This Row],[Estimated Value]])</f>
        <v>0.26226562859906943</v>
      </c>
      <c r="P2319" t="str">
        <f t="shared" si="36"/>
        <v>Above Estimate</v>
      </c>
    </row>
    <row r="2320" spans="1:16" x14ac:dyDescent="0.3">
      <c r="A2320" s="1">
        <v>42232</v>
      </c>
      <c r="B2320">
        <v>2015</v>
      </c>
      <c r="C2320" t="s">
        <v>26</v>
      </c>
      <c r="D2320">
        <v>1409940</v>
      </c>
      <c r="E2320">
        <v>1800000</v>
      </c>
      <c r="F2320" t="s">
        <v>13</v>
      </c>
      <c r="G2320" t="s">
        <v>14</v>
      </c>
      <c r="H2320">
        <v>3</v>
      </c>
      <c r="I2320">
        <v>1</v>
      </c>
      <c r="J2320">
        <v>1099</v>
      </c>
      <c r="K2320">
        <v>1.340225</v>
      </c>
      <c r="L2320" t="s">
        <v>25</v>
      </c>
      <c r="M2320">
        <f>V3__67[[#This Row],[Sale Price]]/V3__67[[#This Row],[carpet_area]]</f>
        <v>1637.8525932666059</v>
      </c>
      <c r="N2320">
        <f>IF(OR(V3__67[[#This Row],[Estimated Value]]="",V3__67[[#This Row],[Estimated Value]]=0),"",V3__67[[#This Row],[Sale Price]]-V3__67[[#This Row],[Estimated Value]])</f>
        <v>390060</v>
      </c>
      <c r="O2320">
        <f>IF(OR(V3__67[[#This Row],[Estimated Value]]="",V3__67[[#This Row],[Estimated Value]]=0),"",(V3__67[[#This Row],[Sale Price]]-V3__67[[#This Row],[Estimated Value]])/V3__67[[#This Row],[Estimated Value]])</f>
        <v>0.27665007021575388</v>
      </c>
      <c r="P2320" t="str">
        <f t="shared" si="36"/>
        <v>Above Estimate</v>
      </c>
    </row>
    <row r="2321" spans="1:16" x14ac:dyDescent="0.3">
      <c r="A2321" s="1">
        <v>42232</v>
      </c>
      <c r="B2321">
        <v>2015</v>
      </c>
      <c r="C2321" t="s">
        <v>26</v>
      </c>
      <c r="D2321">
        <v>437850</v>
      </c>
      <c r="E2321">
        <v>720000</v>
      </c>
      <c r="F2321" t="s">
        <v>13</v>
      </c>
      <c r="G2321" t="s">
        <v>14</v>
      </c>
      <c r="H2321">
        <v>3</v>
      </c>
      <c r="I2321">
        <v>2</v>
      </c>
      <c r="J2321">
        <v>924</v>
      </c>
      <c r="K2321">
        <v>1.340225</v>
      </c>
      <c r="L2321" t="s">
        <v>15</v>
      </c>
      <c r="M2321">
        <f>V3__67[[#This Row],[Sale Price]]/V3__67[[#This Row],[carpet_area]]</f>
        <v>779.22077922077926</v>
      </c>
      <c r="N2321">
        <f>IF(OR(V3__67[[#This Row],[Estimated Value]]="",V3__67[[#This Row],[Estimated Value]]=0),"",V3__67[[#This Row],[Sale Price]]-V3__67[[#This Row],[Estimated Value]])</f>
        <v>282150</v>
      </c>
      <c r="O2321">
        <f>IF(OR(V3__67[[#This Row],[Estimated Value]]="",V3__67[[#This Row],[Estimated Value]]=0),"",(V3__67[[#This Row],[Sale Price]]-V3__67[[#This Row],[Estimated Value]])/V3__67[[#This Row],[Estimated Value]])</f>
        <v>0.644398766700925</v>
      </c>
      <c r="P2321" t="str">
        <f t="shared" si="36"/>
        <v>Above Estimate</v>
      </c>
    </row>
    <row r="2322" spans="1:16" x14ac:dyDescent="0.3">
      <c r="A2322" s="1">
        <v>42232</v>
      </c>
      <c r="B2322">
        <v>2015</v>
      </c>
      <c r="C2322" t="s">
        <v>21</v>
      </c>
      <c r="D2322">
        <v>505400</v>
      </c>
      <c r="E2322">
        <v>955000</v>
      </c>
      <c r="F2322" t="s">
        <v>13</v>
      </c>
      <c r="G2322" t="s">
        <v>14</v>
      </c>
      <c r="H2322">
        <v>3</v>
      </c>
      <c r="I2322">
        <v>1</v>
      </c>
      <c r="J2322">
        <v>1056</v>
      </c>
      <c r="K2322">
        <v>1.340225</v>
      </c>
      <c r="L2322" t="s">
        <v>22</v>
      </c>
      <c r="M2322">
        <f>V3__67[[#This Row],[Sale Price]]/V3__67[[#This Row],[carpet_area]]</f>
        <v>904.35606060606062</v>
      </c>
      <c r="N2322">
        <f>IF(OR(V3__67[[#This Row],[Estimated Value]]="",V3__67[[#This Row],[Estimated Value]]=0),"",V3__67[[#This Row],[Sale Price]]-V3__67[[#This Row],[Estimated Value]])</f>
        <v>449600</v>
      </c>
      <c r="O2322">
        <f>IF(OR(V3__67[[#This Row],[Estimated Value]]="",V3__67[[#This Row],[Estimated Value]]=0),"",(V3__67[[#This Row],[Sale Price]]-V3__67[[#This Row],[Estimated Value]])/V3__67[[#This Row],[Estimated Value]])</f>
        <v>0.88959240205777601</v>
      </c>
      <c r="P2322" t="str">
        <f t="shared" si="36"/>
        <v>Above Estimate</v>
      </c>
    </row>
    <row r="2323" spans="1:16" x14ac:dyDescent="0.3">
      <c r="A2323" s="1">
        <v>42235</v>
      </c>
      <c r="B2323">
        <v>2015</v>
      </c>
      <c r="C2323" t="s">
        <v>29</v>
      </c>
      <c r="D2323">
        <v>398230</v>
      </c>
      <c r="E2323">
        <v>730000</v>
      </c>
      <c r="F2323" t="s">
        <v>13</v>
      </c>
      <c r="G2323" t="s">
        <v>14</v>
      </c>
      <c r="H2323">
        <v>3</v>
      </c>
      <c r="I2323">
        <v>1</v>
      </c>
      <c r="J2323">
        <v>1090</v>
      </c>
      <c r="K2323">
        <v>1.340225</v>
      </c>
      <c r="L2323" t="s">
        <v>15</v>
      </c>
      <c r="M2323">
        <f>V3__67[[#This Row],[Sale Price]]/V3__67[[#This Row],[carpet_area]]</f>
        <v>669.72477064220186</v>
      </c>
      <c r="N2323">
        <f>IF(OR(V3__67[[#This Row],[Estimated Value]]="",V3__67[[#This Row],[Estimated Value]]=0),"",V3__67[[#This Row],[Sale Price]]-V3__67[[#This Row],[Estimated Value]])</f>
        <v>331770</v>
      </c>
      <c r="O2323">
        <f>IF(OR(V3__67[[#This Row],[Estimated Value]]="",V3__67[[#This Row],[Estimated Value]]=0),"",(V3__67[[#This Row],[Sale Price]]-V3__67[[#This Row],[Estimated Value]])/V3__67[[#This Row],[Estimated Value]])</f>
        <v>0.83311151846922638</v>
      </c>
      <c r="P2323" t="str">
        <f t="shared" si="36"/>
        <v>Above Estimate</v>
      </c>
    </row>
    <row r="2324" spans="1:16" x14ac:dyDescent="0.3">
      <c r="A2324" s="1">
        <v>42235</v>
      </c>
      <c r="B2324">
        <v>2015</v>
      </c>
      <c r="C2324" t="s">
        <v>26</v>
      </c>
      <c r="D2324">
        <v>261240</v>
      </c>
      <c r="E2324">
        <v>420000</v>
      </c>
      <c r="F2324" t="s">
        <v>13</v>
      </c>
      <c r="G2324" t="s">
        <v>14</v>
      </c>
      <c r="H2324">
        <v>3</v>
      </c>
      <c r="I2324">
        <v>2</v>
      </c>
      <c r="J2324">
        <v>971</v>
      </c>
      <c r="K2324">
        <v>1.340225</v>
      </c>
      <c r="L2324" t="s">
        <v>16</v>
      </c>
      <c r="M2324">
        <f>V3__67[[#This Row],[Sale Price]]/V3__67[[#This Row],[carpet_area]]</f>
        <v>432.54376930998973</v>
      </c>
      <c r="N2324">
        <f>IF(OR(V3__67[[#This Row],[Estimated Value]]="",V3__67[[#This Row],[Estimated Value]]=0),"",V3__67[[#This Row],[Sale Price]]-V3__67[[#This Row],[Estimated Value]])</f>
        <v>158760</v>
      </c>
      <c r="O2324">
        <f>IF(OR(V3__67[[#This Row],[Estimated Value]]="",V3__67[[#This Row],[Estimated Value]]=0),"",(V3__67[[#This Row],[Sale Price]]-V3__67[[#This Row],[Estimated Value]])/V3__67[[#This Row],[Estimated Value]])</f>
        <v>0.60771704180064312</v>
      </c>
      <c r="P2324" t="str">
        <f t="shared" si="36"/>
        <v>Above Estimate</v>
      </c>
    </row>
    <row r="2325" spans="1:16" x14ac:dyDescent="0.3">
      <c r="A2325" s="1">
        <v>42236</v>
      </c>
      <c r="B2325">
        <v>2015</v>
      </c>
      <c r="C2325" t="s">
        <v>17</v>
      </c>
      <c r="D2325">
        <v>161770</v>
      </c>
      <c r="E2325">
        <v>111000</v>
      </c>
      <c r="F2325" t="s">
        <v>13</v>
      </c>
      <c r="G2325" t="s">
        <v>14</v>
      </c>
      <c r="H2325">
        <v>3</v>
      </c>
      <c r="I2325">
        <v>1</v>
      </c>
      <c r="J2325">
        <v>987</v>
      </c>
      <c r="K2325">
        <v>1.340225</v>
      </c>
      <c r="L2325" t="s">
        <v>15</v>
      </c>
      <c r="M2325">
        <f>V3__67[[#This Row],[Sale Price]]/V3__67[[#This Row],[carpet_area]]</f>
        <v>112.46200607902736</v>
      </c>
      <c r="N2325">
        <f>IF(OR(V3__67[[#This Row],[Estimated Value]]="",V3__67[[#This Row],[Estimated Value]]=0),"",V3__67[[#This Row],[Sale Price]]-V3__67[[#This Row],[Estimated Value]])</f>
        <v>-50770</v>
      </c>
      <c r="O2325">
        <f>IF(OR(V3__67[[#This Row],[Estimated Value]]="",V3__67[[#This Row],[Estimated Value]]=0),"",(V3__67[[#This Row],[Sale Price]]-V3__67[[#This Row],[Estimated Value]])/V3__67[[#This Row],[Estimated Value]])</f>
        <v>-0.31384063794275824</v>
      </c>
      <c r="P2325" t="str">
        <f t="shared" si="36"/>
        <v>Below Estimate</v>
      </c>
    </row>
    <row r="2326" spans="1:16" x14ac:dyDescent="0.3">
      <c r="A2326" s="1">
        <v>42237</v>
      </c>
      <c r="B2326">
        <v>2015</v>
      </c>
      <c r="C2326" t="s">
        <v>17</v>
      </c>
      <c r="D2326">
        <v>216530</v>
      </c>
      <c r="E2326">
        <v>150000</v>
      </c>
      <c r="F2326" t="s">
        <v>27</v>
      </c>
      <c r="G2326" t="s">
        <v>28</v>
      </c>
      <c r="H2326">
        <v>8</v>
      </c>
      <c r="I2326">
        <v>8</v>
      </c>
      <c r="J2326">
        <v>2531</v>
      </c>
      <c r="K2326">
        <v>1.340225</v>
      </c>
      <c r="L2326" t="s">
        <v>25</v>
      </c>
      <c r="M2326">
        <f>V3__67[[#This Row],[Sale Price]]/V3__67[[#This Row],[carpet_area]]</f>
        <v>59.265112603713945</v>
      </c>
      <c r="N2326">
        <f>IF(OR(V3__67[[#This Row],[Estimated Value]]="",V3__67[[#This Row],[Estimated Value]]=0),"",V3__67[[#This Row],[Sale Price]]-V3__67[[#This Row],[Estimated Value]])</f>
        <v>-66530</v>
      </c>
      <c r="O2326">
        <f>IF(OR(V3__67[[#This Row],[Estimated Value]]="",V3__67[[#This Row],[Estimated Value]]=0),"",(V3__67[[#This Row],[Sale Price]]-V3__67[[#This Row],[Estimated Value]])/V3__67[[#This Row],[Estimated Value]])</f>
        <v>-0.30725534567958251</v>
      </c>
      <c r="P2326" t="str">
        <f t="shared" si="36"/>
        <v>Below Estimate</v>
      </c>
    </row>
    <row r="2327" spans="1:16" x14ac:dyDescent="0.3">
      <c r="A2327" s="1">
        <v>42237</v>
      </c>
      <c r="B2327">
        <v>2015</v>
      </c>
      <c r="C2327" t="s">
        <v>29</v>
      </c>
      <c r="D2327">
        <v>186340</v>
      </c>
      <c r="E2327">
        <v>331000</v>
      </c>
      <c r="F2327" t="s">
        <v>13</v>
      </c>
      <c r="G2327" t="s">
        <v>14</v>
      </c>
      <c r="H2327">
        <v>3</v>
      </c>
      <c r="I2327">
        <v>1</v>
      </c>
      <c r="J2327">
        <v>904</v>
      </c>
      <c r="K2327">
        <v>1.340225</v>
      </c>
      <c r="L2327" t="s">
        <v>22</v>
      </c>
      <c r="M2327">
        <f>V3__67[[#This Row],[Sale Price]]/V3__67[[#This Row],[carpet_area]]</f>
        <v>366.15044247787608</v>
      </c>
      <c r="N2327">
        <f>IF(OR(V3__67[[#This Row],[Estimated Value]]="",V3__67[[#This Row],[Estimated Value]]=0),"",V3__67[[#This Row],[Sale Price]]-V3__67[[#This Row],[Estimated Value]])</f>
        <v>144660</v>
      </c>
      <c r="O2327">
        <f>IF(OR(V3__67[[#This Row],[Estimated Value]]="",V3__67[[#This Row],[Estimated Value]]=0),"",(V3__67[[#This Row],[Sale Price]]-V3__67[[#This Row],[Estimated Value]])/V3__67[[#This Row],[Estimated Value]])</f>
        <v>0.77632285070301599</v>
      </c>
      <c r="P2327" t="str">
        <f t="shared" si="36"/>
        <v>Above Estimate</v>
      </c>
    </row>
    <row r="2328" spans="1:16" x14ac:dyDescent="0.3">
      <c r="A2328" s="1">
        <v>42237</v>
      </c>
      <c r="B2328">
        <v>2015</v>
      </c>
      <c r="C2328" t="s">
        <v>29</v>
      </c>
      <c r="D2328">
        <v>245980</v>
      </c>
      <c r="E2328">
        <v>422500</v>
      </c>
      <c r="F2328" t="s">
        <v>13</v>
      </c>
      <c r="G2328" t="s">
        <v>14</v>
      </c>
      <c r="H2328">
        <v>3</v>
      </c>
      <c r="I2328">
        <v>1</v>
      </c>
      <c r="J2328">
        <v>1042</v>
      </c>
      <c r="K2328">
        <v>1.340225</v>
      </c>
      <c r="L2328" t="s">
        <v>16</v>
      </c>
      <c r="M2328">
        <f>V3__67[[#This Row],[Sale Price]]/V3__67[[#This Row],[carpet_area]]</f>
        <v>405.47024952015357</v>
      </c>
      <c r="N2328">
        <f>IF(OR(V3__67[[#This Row],[Estimated Value]]="",V3__67[[#This Row],[Estimated Value]]=0),"",V3__67[[#This Row],[Sale Price]]-V3__67[[#This Row],[Estimated Value]])</f>
        <v>176520</v>
      </c>
      <c r="O2328">
        <f>IF(OR(V3__67[[#This Row],[Estimated Value]]="",V3__67[[#This Row],[Estimated Value]]=0),"",(V3__67[[#This Row],[Sale Price]]-V3__67[[#This Row],[Estimated Value]])/V3__67[[#This Row],[Estimated Value]])</f>
        <v>0.71761931864379214</v>
      </c>
      <c r="P2328" t="str">
        <f t="shared" si="36"/>
        <v>Above Estimate</v>
      </c>
    </row>
    <row r="2329" spans="1:16" x14ac:dyDescent="0.3">
      <c r="A2329" s="1">
        <v>42237</v>
      </c>
      <c r="B2329">
        <v>2015</v>
      </c>
      <c r="C2329" t="s">
        <v>29</v>
      </c>
      <c r="D2329">
        <v>223580</v>
      </c>
      <c r="E2329">
        <v>438500</v>
      </c>
      <c r="F2329" t="s">
        <v>13</v>
      </c>
      <c r="G2329" t="s">
        <v>14</v>
      </c>
      <c r="H2329">
        <v>3</v>
      </c>
      <c r="I2329">
        <v>2</v>
      </c>
      <c r="J2329">
        <v>1060</v>
      </c>
      <c r="K2329">
        <v>1.340225</v>
      </c>
      <c r="L2329" t="s">
        <v>22</v>
      </c>
      <c r="M2329">
        <f>V3__67[[#This Row],[Sale Price]]/V3__67[[#This Row],[carpet_area]]</f>
        <v>413.67924528301887</v>
      </c>
      <c r="N2329">
        <f>IF(OR(V3__67[[#This Row],[Estimated Value]]="",V3__67[[#This Row],[Estimated Value]]=0),"",V3__67[[#This Row],[Sale Price]]-V3__67[[#This Row],[Estimated Value]])</f>
        <v>214920</v>
      </c>
      <c r="O2329">
        <f>IF(OR(V3__67[[#This Row],[Estimated Value]]="",V3__67[[#This Row],[Estimated Value]]=0),"",(V3__67[[#This Row],[Sale Price]]-V3__67[[#This Row],[Estimated Value]])/V3__67[[#This Row],[Estimated Value]])</f>
        <v>0.96126666070310407</v>
      </c>
      <c r="P2329" t="str">
        <f t="shared" si="36"/>
        <v>Above Estimate</v>
      </c>
    </row>
    <row r="2330" spans="1:16" x14ac:dyDescent="0.3">
      <c r="A2330" s="1">
        <v>42238</v>
      </c>
      <c r="B2330">
        <v>2015</v>
      </c>
      <c r="C2330" t="s">
        <v>18</v>
      </c>
      <c r="D2330">
        <v>720440</v>
      </c>
      <c r="E2330">
        <v>1115000</v>
      </c>
      <c r="F2330" t="s">
        <v>13</v>
      </c>
      <c r="G2330" t="s">
        <v>14</v>
      </c>
      <c r="H2330">
        <v>3</v>
      </c>
      <c r="I2330">
        <v>1</v>
      </c>
      <c r="J2330">
        <v>928</v>
      </c>
      <c r="K2330">
        <v>1.340225</v>
      </c>
      <c r="L2330" t="s">
        <v>15</v>
      </c>
      <c r="M2330">
        <f>V3__67[[#This Row],[Sale Price]]/V3__67[[#This Row],[carpet_area]]</f>
        <v>1201.5086206896551</v>
      </c>
      <c r="N2330">
        <f>IF(OR(V3__67[[#This Row],[Estimated Value]]="",V3__67[[#This Row],[Estimated Value]]=0),"",V3__67[[#This Row],[Sale Price]]-V3__67[[#This Row],[Estimated Value]])</f>
        <v>394560</v>
      </c>
      <c r="O2330">
        <f>IF(OR(V3__67[[#This Row],[Estimated Value]]="",V3__67[[#This Row],[Estimated Value]]=0),"",(V3__67[[#This Row],[Sale Price]]-V3__67[[#This Row],[Estimated Value]])/V3__67[[#This Row],[Estimated Value]])</f>
        <v>0.54766531564044196</v>
      </c>
      <c r="P2330" t="str">
        <f t="shared" si="36"/>
        <v>Above Estimate</v>
      </c>
    </row>
    <row r="2331" spans="1:16" x14ac:dyDescent="0.3">
      <c r="A2331" s="1">
        <v>42238</v>
      </c>
      <c r="B2331">
        <v>2015</v>
      </c>
      <c r="C2331" t="s">
        <v>18</v>
      </c>
      <c r="D2331">
        <v>582610</v>
      </c>
      <c r="E2331">
        <v>780000</v>
      </c>
      <c r="F2331" t="s">
        <v>13</v>
      </c>
      <c r="G2331" t="s">
        <v>14</v>
      </c>
      <c r="H2331">
        <v>3</v>
      </c>
      <c r="I2331">
        <v>1</v>
      </c>
      <c r="J2331">
        <v>1023</v>
      </c>
      <c r="K2331">
        <v>1.340225</v>
      </c>
      <c r="L2331" t="s">
        <v>15</v>
      </c>
      <c r="M2331">
        <f>V3__67[[#This Row],[Sale Price]]/V3__67[[#This Row],[carpet_area]]</f>
        <v>762.46334310850443</v>
      </c>
      <c r="N2331">
        <f>IF(OR(V3__67[[#This Row],[Estimated Value]]="",V3__67[[#This Row],[Estimated Value]]=0),"",V3__67[[#This Row],[Sale Price]]-V3__67[[#This Row],[Estimated Value]])</f>
        <v>197390</v>
      </c>
      <c r="O2331">
        <f>IF(OR(V3__67[[#This Row],[Estimated Value]]="",V3__67[[#This Row],[Estimated Value]]=0),"",(V3__67[[#This Row],[Sale Price]]-V3__67[[#This Row],[Estimated Value]])/V3__67[[#This Row],[Estimated Value]])</f>
        <v>0.33880297282916533</v>
      </c>
      <c r="P2331" t="str">
        <f t="shared" si="36"/>
        <v>Above Estimate</v>
      </c>
    </row>
    <row r="2332" spans="1:16" x14ac:dyDescent="0.3">
      <c r="A2332" s="1">
        <v>42239</v>
      </c>
      <c r="B2332">
        <v>2015</v>
      </c>
      <c r="C2332" t="s">
        <v>18</v>
      </c>
      <c r="D2332">
        <v>466550</v>
      </c>
      <c r="E2332">
        <v>700000</v>
      </c>
      <c r="F2332" t="s">
        <v>13</v>
      </c>
      <c r="G2332" t="s">
        <v>14</v>
      </c>
      <c r="H2332">
        <v>3</v>
      </c>
      <c r="I2332">
        <v>1</v>
      </c>
      <c r="J2332">
        <v>981</v>
      </c>
      <c r="K2332">
        <v>1.340225</v>
      </c>
      <c r="L2332" t="s">
        <v>22</v>
      </c>
      <c r="M2332">
        <f>V3__67[[#This Row],[Sale Price]]/V3__67[[#This Row],[carpet_area]]</f>
        <v>713.5575942915392</v>
      </c>
      <c r="N2332">
        <f>IF(OR(V3__67[[#This Row],[Estimated Value]]="",V3__67[[#This Row],[Estimated Value]]=0),"",V3__67[[#This Row],[Sale Price]]-V3__67[[#This Row],[Estimated Value]])</f>
        <v>233450</v>
      </c>
      <c r="O2332">
        <f>IF(OR(V3__67[[#This Row],[Estimated Value]]="",V3__67[[#This Row],[Estimated Value]]=0),"",(V3__67[[#This Row],[Sale Price]]-V3__67[[#This Row],[Estimated Value]])/V3__67[[#This Row],[Estimated Value]])</f>
        <v>0.50037509377344336</v>
      </c>
      <c r="P2332" t="str">
        <f t="shared" si="36"/>
        <v>Above Estimate</v>
      </c>
    </row>
    <row r="2333" spans="1:16" x14ac:dyDescent="0.3">
      <c r="A2333" s="1">
        <v>42242</v>
      </c>
      <c r="B2333">
        <v>2015</v>
      </c>
      <c r="C2333" t="s">
        <v>26</v>
      </c>
      <c r="D2333">
        <v>341250</v>
      </c>
      <c r="E2333">
        <v>785000</v>
      </c>
      <c r="F2333" t="s">
        <v>13</v>
      </c>
      <c r="G2333" t="s">
        <v>14</v>
      </c>
      <c r="H2333">
        <v>3</v>
      </c>
      <c r="I2333">
        <v>3</v>
      </c>
      <c r="J2333">
        <v>1002</v>
      </c>
      <c r="K2333">
        <v>1.340225</v>
      </c>
      <c r="L2333" t="s">
        <v>25</v>
      </c>
      <c r="M2333">
        <f>V3__67[[#This Row],[Sale Price]]/V3__67[[#This Row],[carpet_area]]</f>
        <v>783.43313373253488</v>
      </c>
      <c r="N2333">
        <f>IF(OR(V3__67[[#This Row],[Estimated Value]]="",V3__67[[#This Row],[Estimated Value]]=0),"",V3__67[[#This Row],[Sale Price]]-V3__67[[#This Row],[Estimated Value]])</f>
        <v>443750</v>
      </c>
      <c r="O2333">
        <f>IF(OR(V3__67[[#This Row],[Estimated Value]]="",V3__67[[#This Row],[Estimated Value]]=0),"",(V3__67[[#This Row],[Sale Price]]-V3__67[[#This Row],[Estimated Value]])/V3__67[[#This Row],[Estimated Value]])</f>
        <v>1.3003663003663004</v>
      </c>
      <c r="P2333" t="str">
        <f t="shared" si="36"/>
        <v>Above Estimate</v>
      </c>
    </row>
    <row r="2334" spans="1:16" x14ac:dyDescent="0.3">
      <c r="A2334" s="1">
        <v>42242</v>
      </c>
      <c r="B2334">
        <v>2015</v>
      </c>
      <c r="C2334" t="s">
        <v>21</v>
      </c>
      <c r="D2334">
        <v>3564050</v>
      </c>
      <c r="E2334">
        <v>5050000</v>
      </c>
      <c r="F2334" t="s">
        <v>13</v>
      </c>
      <c r="G2334" t="s">
        <v>14</v>
      </c>
      <c r="H2334">
        <v>3</v>
      </c>
      <c r="I2334">
        <v>3</v>
      </c>
      <c r="J2334">
        <v>976</v>
      </c>
      <c r="K2334">
        <v>1.340225</v>
      </c>
      <c r="L2334" t="s">
        <v>22</v>
      </c>
      <c r="M2334">
        <f>V3__67[[#This Row],[Sale Price]]/V3__67[[#This Row],[carpet_area]]</f>
        <v>5174.1803278688521</v>
      </c>
      <c r="N2334">
        <f>IF(OR(V3__67[[#This Row],[Estimated Value]]="",V3__67[[#This Row],[Estimated Value]]=0),"",V3__67[[#This Row],[Sale Price]]-V3__67[[#This Row],[Estimated Value]])</f>
        <v>1485950</v>
      </c>
      <c r="O2334">
        <f>IF(OR(V3__67[[#This Row],[Estimated Value]]="",V3__67[[#This Row],[Estimated Value]]=0),"",(V3__67[[#This Row],[Sale Price]]-V3__67[[#This Row],[Estimated Value]])/V3__67[[#This Row],[Estimated Value]])</f>
        <v>0.41692737195044965</v>
      </c>
      <c r="P2334" t="str">
        <f t="shared" si="36"/>
        <v>Above Estimate</v>
      </c>
    </row>
    <row r="2335" spans="1:16" x14ac:dyDescent="0.3">
      <c r="A2335" s="1">
        <v>42242</v>
      </c>
      <c r="B2335">
        <v>2015</v>
      </c>
      <c r="C2335" t="s">
        <v>29</v>
      </c>
      <c r="D2335">
        <v>170940</v>
      </c>
      <c r="E2335">
        <v>253000</v>
      </c>
      <c r="F2335" t="s">
        <v>13</v>
      </c>
      <c r="G2335" t="s">
        <v>14</v>
      </c>
      <c r="H2335">
        <v>3</v>
      </c>
      <c r="I2335">
        <v>1</v>
      </c>
      <c r="J2335">
        <v>1073</v>
      </c>
      <c r="K2335">
        <v>1.340225</v>
      </c>
      <c r="L2335" t="s">
        <v>22</v>
      </c>
      <c r="M2335">
        <f>V3__67[[#This Row],[Sale Price]]/V3__67[[#This Row],[carpet_area]]</f>
        <v>235.78751164958061</v>
      </c>
      <c r="N2335">
        <f>IF(OR(V3__67[[#This Row],[Estimated Value]]="",V3__67[[#This Row],[Estimated Value]]=0),"",V3__67[[#This Row],[Sale Price]]-V3__67[[#This Row],[Estimated Value]])</f>
        <v>82060</v>
      </c>
      <c r="O2335">
        <f>IF(OR(V3__67[[#This Row],[Estimated Value]]="",V3__67[[#This Row],[Estimated Value]]=0),"",(V3__67[[#This Row],[Sale Price]]-V3__67[[#This Row],[Estimated Value]])/V3__67[[#This Row],[Estimated Value]])</f>
        <v>0.48005148005148007</v>
      </c>
      <c r="P2335" t="str">
        <f t="shared" si="36"/>
        <v>Above Estimate</v>
      </c>
    </row>
    <row r="2336" spans="1:16" x14ac:dyDescent="0.3">
      <c r="A2336" s="1">
        <v>42242</v>
      </c>
      <c r="B2336">
        <v>2015</v>
      </c>
      <c r="C2336" t="s">
        <v>17</v>
      </c>
      <c r="D2336">
        <v>109960</v>
      </c>
      <c r="E2336">
        <v>138000</v>
      </c>
      <c r="F2336" t="s">
        <v>13</v>
      </c>
      <c r="G2336" t="s">
        <v>14</v>
      </c>
      <c r="H2336">
        <v>3</v>
      </c>
      <c r="I2336">
        <v>1</v>
      </c>
      <c r="J2336">
        <v>1076</v>
      </c>
      <c r="K2336">
        <v>1.340225</v>
      </c>
      <c r="L2336" t="s">
        <v>15</v>
      </c>
      <c r="M2336">
        <f>V3__67[[#This Row],[Sale Price]]/V3__67[[#This Row],[carpet_area]]</f>
        <v>128.25278810408921</v>
      </c>
      <c r="N2336">
        <f>IF(OR(V3__67[[#This Row],[Estimated Value]]="",V3__67[[#This Row],[Estimated Value]]=0),"",V3__67[[#This Row],[Sale Price]]-V3__67[[#This Row],[Estimated Value]])</f>
        <v>28040</v>
      </c>
      <c r="O2336">
        <f>IF(OR(V3__67[[#This Row],[Estimated Value]]="",V3__67[[#This Row],[Estimated Value]]=0),"",(V3__67[[#This Row],[Sale Price]]-V3__67[[#This Row],[Estimated Value]])/V3__67[[#This Row],[Estimated Value]])</f>
        <v>0.25500181884321571</v>
      </c>
      <c r="P2336" t="str">
        <f t="shared" si="36"/>
        <v>Above Estimate</v>
      </c>
    </row>
    <row r="2337" spans="1:16" x14ac:dyDescent="0.3">
      <c r="A2337" s="1">
        <v>42242</v>
      </c>
      <c r="B2337">
        <v>2015</v>
      </c>
      <c r="C2337" t="s">
        <v>18</v>
      </c>
      <c r="D2337">
        <v>276570</v>
      </c>
      <c r="E2337">
        <v>305000</v>
      </c>
      <c r="F2337" t="s">
        <v>13</v>
      </c>
      <c r="G2337" t="s">
        <v>14</v>
      </c>
      <c r="H2337">
        <v>3</v>
      </c>
      <c r="I2337">
        <v>2</v>
      </c>
      <c r="J2337">
        <v>923</v>
      </c>
      <c r="K2337">
        <v>1.340225</v>
      </c>
      <c r="L2337" t="s">
        <v>15</v>
      </c>
      <c r="M2337">
        <f>V3__67[[#This Row],[Sale Price]]/V3__67[[#This Row],[carpet_area]]</f>
        <v>330.4442036836403</v>
      </c>
      <c r="N2337">
        <f>IF(OR(V3__67[[#This Row],[Estimated Value]]="",V3__67[[#This Row],[Estimated Value]]=0),"",V3__67[[#This Row],[Sale Price]]-V3__67[[#This Row],[Estimated Value]])</f>
        <v>28430</v>
      </c>
      <c r="O2337">
        <f>IF(OR(V3__67[[#This Row],[Estimated Value]]="",V3__67[[#This Row],[Estimated Value]]=0),"",(V3__67[[#This Row],[Sale Price]]-V3__67[[#This Row],[Estimated Value]])/V3__67[[#This Row],[Estimated Value]])</f>
        <v>0.10279495245326681</v>
      </c>
      <c r="P2337" t="str">
        <f t="shared" si="36"/>
        <v>Above Estimate</v>
      </c>
    </row>
    <row r="2338" spans="1:16" x14ac:dyDescent="0.3">
      <c r="A2338" s="1">
        <v>42244</v>
      </c>
      <c r="B2338">
        <v>2015</v>
      </c>
      <c r="C2338" t="s">
        <v>29</v>
      </c>
      <c r="D2338">
        <v>256480</v>
      </c>
      <c r="E2338">
        <v>490000</v>
      </c>
      <c r="F2338" t="s">
        <v>13</v>
      </c>
      <c r="G2338" t="s">
        <v>14</v>
      </c>
      <c r="H2338">
        <v>3</v>
      </c>
      <c r="I2338">
        <v>2</v>
      </c>
      <c r="J2338">
        <v>1029</v>
      </c>
      <c r="K2338">
        <v>1.340225</v>
      </c>
      <c r="L2338" t="s">
        <v>22</v>
      </c>
      <c r="M2338">
        <f>V3__67[[#This Row],[Sale Price]]/V3__67[[#This Row],[carpet_area]]</f>
        <v>476.1904761904762</v>
      </c>
      <c r="N2338">
        <f>IF(OR(V3__67[[#This Row],[Estimated Value]]="",V3__67[[#This Row],[Estimated Value]]=0),"",V3__67[[#This Row],[Sale Price]]-V3__67[[#This Row],[Estimated Value]])</f>
        <v>233520</v>
      </c>
      <c r="O2338">
        <f>IF(OR(V3__67[[#This Row],[Estimated Value]]="",V3__67[[#This Row],[Estimated Value]]=0),"",(V3__67[[#This Row],[Sale Price]]-V3__67[[#This Row],[Estimated Value]])/V3__67[[#This Row],[Estimated Value]])</f>
        <v>0.91048034934497812</v>
      </c>
      <c r="P2338" t="str">
        <f t="shared" si="36"/>
        <v>Above Estimate</v>
      </c>
    </row>
    <row r="2339" spans="1:16" x14ac:dyDescent="0.3">
      <c r="A2339" s="1">
        <v>42244</v>
      </c>
      <c r="B2339">
        <v>2015</v>
      </c>
      <c r="C2339" t="s">
        <v>18</v>
      </c>
      <c r="D2339">
        <v>271110</v>
      </c>
      <c r="E2339">
        <v>310000</v>
      </c>
      <c r="F2339" t="s">
        <v>13</v>
      </c>
      <c r="G2339" t="s">
        <v>14</v>
      </c>
      <c r="H2339">
        <v>3</v>
      </c>
      <c r="I2339">
        <v>1</v>
      </c>
      <c r="J2339">
        <v>1037</v>
      </c>
      <c r="K2339">
        <v>1.340225</v>
      </c>
      <c r="L2339" t="s">
        <v>22</v>
      </c>
      <c r="M2339">
        <f>V3__67[[#This Row],[Sale Price]]/V3__67[[#This Row],[carpet_area]]</f>
        <v>298.93924783027967</v>
      </c>
      <c r="N2339">
        <f>IF(OR(V3__67[[#This Row],[Estimated Value]]="",V3__67[[#This Row],[Estimated Value]]=0),"",V3__67[[#This Row],[Sale Price]]-V3__67[[#This Row],[Estimated Value]])</f>
        <v>38890</v>
      </c>
      <c r="O2339">
        <f>IF(OR(V3__67[[#This Row],[Estimated Value]]="",V3__67[[#This Row],[Estimated Value]]=0),"",(V3__67[[#This Row],[Sale Price]]-V3__67[[#This Row],[Estimated Value]])/V3__67[[#This Row],[Estimated Value]])</f>
        <v>0.14344730921028365</v>
      </c>
      <c r="P2339" t="str">
        <f t="shared" si="36"/>
        <v>Above Estimate</v>
      </c>
    </row>
    <row r="2340" spans="1:16" x14ac:dyDescent="0.3">
      <c r="A2340" s="1">
        <v>42245</v>
      </c>
      <c r="B2340">
        <v>2015</v>
      </c>
      <c r="C2340" t="s">
        <v>26</v>
      </c>
      <c r="D2340">
        <v>937580</v>
      </c>
      <c r="E2340">
        <v>1175000</v>
      </c>
      <c r="F2340" t="s">
        <v>13</v>
      </c>
      <c r="G2340" t="s">
        <v>14</v>
      </c>
      <c r="H2340">
        <v>3</v>
      </c>
      <c r="I2340">
        <v>3</v>
      </c>
      <c r="J2340">
        <v>1059</v>
      </c>
      <c r="K2340">
        <v>1.340225</v>
      </c>
      <c r="L2340" t="s">
        <v>22</v>
      </c>
      <c r="M2340">
        <f>V3__67[[#This Row],[Sale Price]]/V3__67[[#This Row],[carpet_area]]</f>
        <v>1109.537299338999</v>
      </c>
      <c r="N2340">
        <f>IF(OR(V3__67[[#This Row],[Estimated Value]]="",V3__67[[#This Row],[Estimated Value]]=0),"",V3__67[[#This Row],[Sale Price]]-V3__67[[#This Row],[Estimated Value]])</f>
        <v>237420</v>
      </c>
      <c r="O2340">
        <f>IF(OR(V3__67[[#This Row],[Estimated Value]]="",V3__67[[#This Row],[Estimated Value]]=0),"",(V3__67[[#This Row],[Sale Price]]-V3__67[[#This Row],[Estimated Value]])/V3__67[[#This Row],[Estimated Value]])</f>
        <v>0.25322639134793828</v>
      </c>
      <c r="P2340" t="str">
        <f t="shared" si="36"/>
        <v>Above Estimate</v>
      </c>
    </row>
    <row r="2341" spans="1:16" x14ac:dyDescent="0.3">
      <c r="A2341" s="1">
        <v>42245</v>
      </c>
      <c r="B2341">
        <v>2015</v>
      </c>
      <c r="C2341" t="s">
        <v>17</v>
      </c>
      <c r="D2341">
        <v>163730</v>
      </c>
      <c r="E2341">
        <v>175000</v>
      </c>
      <c r="F2341" t="s">
        <v>13</v>
      </c>
      <c r="G2341" t="s">
        <v>14</v>
      </c>
      <c r="H2341">
        <v>3</v>
      </c>
      <c r="I2341">
        <v>2</v>
      </c>
      <c r="J2341">
        <v>1006</v>
      </c>
      <c r="K2341">
        <v>1.340225</v>
      </c>
      <c r="L2341" t="s">
        <v>15</v>
      </c>
      <c r="M2341">
        <f>V3__67[[#This Row],[Sale Price]]/V3__67[[#This Row],[carpet_area]]</f>
        <v>173.95626242544731</v>
      </c>
      <c r="N2341">
        <f>IF(OR(V3__67[[#This Row],[Estimated Value]]="",V3__67[[#This Row],[Estimated Value]]=0),"",V3__67[[#This Row],[Sale Price]]-V3__67[[#This Row],[Estimated Value]])</f>
        <v>11270</v>
      </c>
      <c r="O2341">
        <f>IF(OR(V3__67[[#This Row],[Estimated Value]]="",V3__67[[#This Row],[Estimated Value]]=0),"",(V3__67[[#This Row],[Sale Price]]-V3__67[[#This Row],[Estimated Value]])/V3__67[[#This Row],[Estimated Value]])</f>
        <v>6.8832834544677216E-2</v>
      </c>
      <c r="P2341" t="str">
        <f t="shared" si="36"/>
        <v>Above Estimate</v>
      </c>
    </row>
    <row r="2342" spans="1:16" x14ac:dyDescent="0.3">
      <c r="A2342" s="1">
        <v>42245</v>
      </c>
      <c r="B2342">
        <v>2015</v>
      </c>
      <c r="C2342" t="s">
        <v>26</v>
      </c>
      <c r="D2342">
        <v>93800</v>
      </c>
      <c r="E2342">
        <v>949000</v>
      </c>
      <c r="F2342" t="s">
        <v>13</v>
      </c>
      <c r="G2342" t="s">
        <v>14</v>
      </c>
      <c r="H2342">
        <v>3</v>
      </c>
      <c r="I2342">
        <v>1</v>
      </c>
      <c r="J2342">
        <v>1033</v>
      </c>
      <c r="K2342">
        <v>1.340225</v>
      </c>
      <c r="L2342" t="s">
        <v>25</v>
      </c>
      <c r="M2342">
        <f>V3__67[[#This Row],[Sale Price]]/V3__67[[#This Row],[carpet_area]]</f>
        <v>918.68344627299132</v>
      </c>
      <c r="N2342">
        <f>IF(OR(V3__67[[#This Row],[Estimated Value]]="",V3__67[[#This Row],[Estimated Value]]=0),"",V3__67[[#This Row],[Sale Price]]-V3__67[[#This Row],[Estimated Value]])</f>
        <v>855200</v>
      </c>
      <c r="O2342">
        <f>IF(OR(V3__67[[#This Row],[Estimated Value]]="",V3__67[[#This Row],[Estimated Value]]=0),"",(V3__67[[#This Row],[Sale Price]]-V3__67[[#This Row],[Estimated Value]])/V3__67[[#This Row],[Estimated Value]])</f>
        <v>9.1172707889125792</v>
      </c>
      <c r="P2342" t="str">
        <f t="shared" si="36"/>
        <v>Above Estimate</v>
      </c>
    </row>
    <row r="2343" spans="1:16" x14ac:dyDescent="0.3">
      <c r="A2343" s="1">
        <v>42245</v>
      </c>
      <c r="B2343">
        <v>2015</v>
      </c>
      <c r="C2343" t="s">
        <v>29</v>
      </c>
      <c r="D2343">
        <v>186760</v>
      </c>
      <c r="E2343">
        <v>260000</v>
      </c>
      <c r="F2343" t="s">
        <v>13</v>
      </c>
      <c r="G2343" t="s">
        <v>14</v>
      </c>
      <c r="H2343">
        <v>3</v>
      </c>
      <c r="I2343">
        <v>1</v>
      </c>
      <c r="J2343">
        <v>1053</v>
      </c>
      <c r="K2343">
        <v>1.340225</v>
      </c>
      <c r="L2343" t="s">
        <v>16</v>
      </c>
      <c r="M2343">
        <f>V3__67[[#This Row],[Sale Price]]/V3__67[[#This Row],[carpet_area]]</f>
        <v>246.91358024691357</v>
      </c>
      <c r="N2343">
        <f>IF(OR(V3__67[[#This Row],[Estimated Value]]="",V3__67[[#This Row],[Estimated Value]]=0),"",V3__67[[#This Row],[Sale Price]]-V3__67[[#This Row],[Estimated Value]])</f>
        <v>73240</v>
      </c>
      <c r="O2343">
        <f>IF(OR(V3__67[[#This Row],[Estimated Value]]="",V3__67[[#This Row],[Estimated Value]]=0),"",(V3__67[[#This Row],[Sale Price]]-V3__67[[#This Row],[Estimated Value]])/V3__67[[#This Row],[Estimated Value]])</f>
        <v>0.39216106232597986</v>
      </c>
      <c r="P2343" t="str">
        <f t="shared" si="36"/>
        <v>Above Estimate</v>
      </c>
    </row>
    <row r="2344" spans="1:16" x14ac:dyDescent="0.3">
      <c r="A2344" s="1">
        <v>42246</v>
      </c>
      <c r="B2344">
        <v>2015</v>
      </c>
      <c r="C2344" t="s">
        <v>18</v>
      </c>
      <c r="D2344">
        <v>253610</v>
      </c>
      <c r="E2344">
        <v>382500</v>
      </c>
      <c r="F2344" t="s">
        <v>13</v>
      </c>
      <c r="G2344" t="s">
        <v>14</v>
      </c>
      <c r="H2344">
        <v>3</v>
      </c>
      <c r="I2344">
        <v>3</v>
      </c>
      <c r="J2344">
        <v>976</v>
      </c>
      <c r="K2344">
        <v>1.340225</v>
      </c>
      <c r="L2344" t="s">
        <v>22</v>
      </c>
      <c r="M2344">
        <f>V3__67[[#This Row],[Sale Price]]/V3__67[[#This Row],[carpet_area]]</f>
        <v>391.90573770491801</v>
      </c>
      <c r="N2344">
        <f>IF(OR(V3__67[[#This Row],[Estimated Value]]="",V3__67[[#This Row],[Estimated Value]]=0),"",V3__67[[#This Row],[Sale Price]]-V3__67[[#This Row],[Estimated Value]])</f>
        <v>128890</v>
      </c>
      <c r="O2344">
        <f>IF(OR(V3__67[[#This Row],[Estimated Value]]="",V3__67[[#This Row],[Estimated Value]]=0),"",(V3__67[[#This Row],[Sale Price]]-V3__67[[#This Row],[Estimated Value]])/V3__67[[#This Row],[Estimated Value]])</f>
        <v>0.50822128464965888</v>
      </c>
      <c r="P2344" t="str">
        <f t="shared" si="36"/>
        <v>Above Estimate</v>
      </c>
    </row>
    <row r="2345" spans="1:16" x14ac:dyDescent="0.3">
      <c r="A2345" s="1">
        <v>42250</v>
      </c>
      <c r="B2345">
        <v>2015</v>
      </c>
      <c r="C2345" t="s">
        <v>17</v>
      </c>
      <c r="D2345">
        <v>145690</v>
      </c>
      <c r="E2345">
        <v>130000</v>
      </c>
      <c r="F2345" t="s">
        <v>19</v>
      </c>
      <c r="G2345" t="s">
        <v>20</v>
      </c>
      <c r="H2345">
        <v>4</v>
      </c>
      <c r="I2345">
        <v>4</v>
      </c>
      <c r="J2345">
        <v>1437</v>
      </c>
      <c r="K2345">
        <v>1.340225</v>
      </c>
      <c r="L2345" t="s">
        <v>25</v>
      </c>
      <c r="M2345">
        <f>V3__67[[#This Row],[Sale Price]]/V3__67[[#This Row],[carpet_area]]</f>
        <v>90.466249130132226</v>
      </c>
      <c r="N2345">
        <f>IF(OR(V3__67[[#This Row],[Estimated Value]]="",V3__67[[#This Row],[Estimated Value]]=0),"",V3__67[[#This Row],[Sale Price]]-V3__67[[#This Row],[Estimated Value]])</f>
        <v>-15690</v>
      </c>
      <c r="O2345">
        <f>IF(OR(V3__67[[#This Row],[Estimated Value]]="",V3__67[[#This Row],[Estimated Value]]=0),"",(V3__67[[#This Row],[Sale Price]]-V3__67[[#This Row],[Estimated Value]])/V3__67[[#This Row],[Estimated Value]])</f>
        <v>-0.10769441965817832</v>
      </c>
      <c r="P2345" t="str">
        <f t="shared" si="36"/>
        <v>Below Estimate</v>
      </c>
    </row>
    <row r="2346" spans="1:16" x14ac:dyDescent="0.3">
      <c r="A2346" s="1">
        <v>42250</v>
      </c>
      <c r="B2346">
        <v>2015</v>
      </c>
      <c r="C2346" t="s">
        <v>26</v>
      </c>
      <c r="D2346">
        <v>332220</v>
      </c>
      <c r="E2346">
        <v>525000</v>
      </c>
      <c r="F2346" t="s">
        <v>13</v>
      </c>
      <c r="G2346" t="s">
        <v>14</v>
      </c>
      <c r="H2346">
        <v>3</v>
      </c>
      <c r="I2346">
        <v>3</v>
      </c>
      <c r="J2346">
        <v>1092</v>
      </c>
      <c r="K2346">
        <v>1.340225</v>
      </c>
      <c r="L2346" t="s">
        <v>16</v>
      </c>
      <c r="M2346">
        <f>V3__67[[#This Row],[Sale Price]]/V3__67[[#This Row],[carpet_area]]</f>
        <v>480.76923076923077</v>
      </c>
      <c r="N2346">
        <f>IF(OR(V3__67[[#This Row],[Estimated Value]]="",V3__67[[#This Row],[Estimated Value]]=0),"",V3__67[[#This Row],[Sale Price]]-V3__67[[#This Row],[Estimated Value]])</f>
        <v>192780</v>
      </c>
      <c r="O2346">
        <f>IF(OR(V3__67[[#This Row],[Estimated Value]]="",V3__67[[#This Row],[Estimated Value]]=0),"",(V3__67[[#This Row],[Sale Price]]-V3__67[[#This Row],[Estimated Value]])/V3__67[[#This Row],[Estimated Value]])</f>
        <v>0.5802781289506953</v>
      </c>
      <c r="P2346" t="str">
        <f t="shared" si="36"/>
        <v>Above Estimate</v>
      </c>
    </row>
    <row r="2347" spans="1:16" x14ac:dyDescent="0.3">
      <c r="A2347" s="1">
        <v>42251</v>
      </c>
      <c r="B2347">
        <v>2015</v>
      </c>
      <c r="C2347" t="s">
        <v>17</v>
      </c>
      <c r="D2347">
        <v>163830</v>
      </c>
      <c r="E2347">
        <v>130000</v>
      </c>
      <c r="F2347" t="s">
        <v>19</v>
      </c>
      <c r="G2347" t="s">
        <v>20</v>
      </c>
      <c r="H2347">
        <v>4</v>
      </c>
      <c r="I2347">
        <v>3</v>
      </c>
      <c r="J2347">
        <v>1329</v>
      </c>
      <c r="K2347">
        <v>1.340225</v>
      </c>
      <c r="L2347" t="s">
        <v>16</v>
      </c>
      <c r="M2347">
        <f>V3__67[[#This Row],[Sale Price]]/V3__67[[#This Row],[carpet_area]]</f>
        <v>97.817908201655385</v>
      </c>
      <c r="N2347">
        <f>IF(OR(V3__67[[#This Row],[Estimated Value]]="",V3__67[[#This Row],[Estimated Value]]=0),"",V3__67[[#This Row],[Sale Price]]-V3__67[[#This Row],[Estimated Value]])</f>
        <v>-33830</v>
      </c>
      <c r="O2347">
        <f>IF(OR(V3__67[[#This Row],[Estimated Value]]="",V3__67[[#This Row],[Estimated Value]]=0),"",(V3__67[[#This Row],[Sale Price]]-V3__67[[#This Row],[Estimated Value]])/V3__67[[#This Row],[Estimated Value]])</f>
        <v>-0.2064945370200818</v>
      </c>
      <c r="P2347" t="str">
        <f t="shared" si="36"/>
        <v>Below Estimate</v>
      </c>
    </row>
    <row r="2348" spans="1:16" x14ac:dyDescent="0.3">
      <c r="A2348" s="1">
        <v>42257</v>
      </c>
      <c r="B2348">
        <v>2015</v>
      </c>
      <c r="C2348" t="s">
        <v>18</v>
      </c>
      <c r="D2348">
        <v>661920</v>
      </c>
      <c r="E2348">
        <v>721000</v>
      </c>
      <c r="F2348" t="s">
        <v>13</v>
      </c>
      <c r="G2348" t="s">
        <v>14</v>
      </c>
      <c r="H2348">
        <v>3</v>
      </c>
      <c r="I2348">
        <v>1</v>
      </c>
      <c r="J2348">
        <v>1014</v>
      </c>
      <c r="K2348">
        <v>1.340225</v>
      </c>
      <c r="L2348" t="s">
        <v>22</v>
      </c>
      <c r="M2348">
        <f>V3__67[[#This Row],[Sale Price]]/V3__67[[#This Row],[carpet_area]]</f>
        <v>711.04536489151872</v>
      </c>
      <c r="N2348">
        <f>IF(OR(V3__67[[#This Row],[Estimated Value]]="",V3__67[[#This Row],[Estimated Value]]=0),"",V3__67[[#This Row],[Sale Price]]-V3__67[[#This Row],[Estimated Value]])</f>
        <v>59080</v>
      </c>
      <c r="O2348">
        <f>IF(OR(V3__67[[#This Row],[Estimated Value]]="",V3__67[[#This Row],[Estimated Value]]=0),"",(V3__67[[#This Row],[Sale Price]]-V3__67[[#This Row],[Estimated Value]])/V3__67[[#This Row],[Estimated Value]])</f>
        <v>8.9255499153976306E-2</v>
      </c>
      <c r="P2348" t="str">
        <f t="shared" si="36"/>
        <v>Above Estimate</v>
      </c>
    </row>
    <row r="2349" spans="1:16" x14ac:dyDescent="0.3">
      <c r="A2349" s="1">
        <v>42258</v>
      </c>
      <c r="B2349">
        <v>2015</v>
      </c>
      <c r="C2349" t="s">
        <v>29</v>
      </c>
      <c r="D2349">
        <v>319480</v>
      </c>
      <c r="E2349">
        <v>445000</v>
      </c>
      <c r="F2349" t="s">
        <v>13</v>
      </c>
      <c r="G2349" t="s">
        <v>14</v>
      </c>
      <c r="H2349">
        <v>3</v>
      </c>
      <c r="I2349">
        <v>1</v>
      </c>
      <c r="J2349">
        <v>914</v>
      </c>
      <c r="K2349">
        <v>1.340225</v>
      </c>
      <c r="L2349" t="s">
        <v>22</v>
      </c>
      <c r="M2349">
        <f>V3__67[[#This Row],[Sale Price]]/V3__67[[#This Row],[carpet_area]]</f>
        <v>486.87089715536104</v>
      </c>
      <c r="N2349">
        <f>IF(OR(V3__67[[#This Row],[Estimated Value]]="",V3__67[[#This Row],[Estimated Value]]=0),"",V3__67[[#This Row],[Sale Price]]-V3__67[[#This Row],[Estimated Value]])</f>
        <v>125520</v>
      </c>
      <c r="O2349">
        <f>IF(OR(V3__67[[#This Row],[Estimated Value]]="",V3__67[[#This Row],[Estimated Value]]=0),"",(V3__67[[#This Row],[Sale Price]]-V3__67[[#This Row],[Estimated Value]])/V3__67[[#This Row],[Estimated Value]])</f>
        <v>0.3928884437210467</v>
      </c>
      <c r="P2349" t="str">
        <f t="shared" si="36"/>
        <v>Above Estimate</v>
      </c>
    </row>
    <row r="2350" spans="1:16" x14ac:dyDescent="0.3">
      <c r="A2350" s="1">
        <v>42258</v>
      </c>
      <c r="B2350">
        <v>2015</v>
      </c>
      <c r="C2350" t="s">
        <v>17</v>
      </c>
      <c r="D2350">
        <v>144970</v>
      </c>
      <c r="E2350">
        <v>125000</v>
      </c>
      <c r="F2350" t="s">
        <v>13</v>
      </c>
      <c r="G2350" t="s">
        <v>14</v>
      </c>
      <c r="H2350">
        <v>3</v>
      </c>
      <c r="I2350">
        <v>2</v>
      </c>
      <c r="J2350">
        <v>1053</v>
      </c>
      <c r="K2350">
        <v>1.340225</v>
      </c>
      <c r="L2350" t="s">
        <v>16</v>
      </c>
      <c r="M2350">
        <f>V3__67[[#This Row],[Sale Price]]/V3__67[[#This Row],[carpet_area]]</f>
        <v>118.70845204178538</v>
      </c>
      <c r="N2350">
        <f>IF(OR(V3__67[[#This Row],[Estimated Value]]="",V3__67[[#This Row],[Estimated Value]]=0),"",V3__67[[#This Row],[Sale Price]]-V3__67[[#This Row],[Estimated Value]])</f>
        <v>-19970</v>
      </c>
      <c r="O2350">
        <f>IF(OR(V3__67[[#This Row],[Estimated Value]]="",V3__67[[#This Row],[Estimated Value]]=0),"",(V3__67[[#This Row],[Sale Price]]-V3__67[[#This Row],[Estimated Value]])/V3__67[[#This Row],[Estimated Value]])</f>
        <v>-0.13775263847692626</v>
      </c>
      <c r="P2350" t="str">
        <f t="shared" si="36"/>
        <v>Below Estimate</v>
      </c>
    </row>
    <row r="2351" spans="1:16" x14ac:dyDescent="0.3">
      <c r="A2351" s="1">
        <v>42259</v>
      </c>
      <c r="B2351">
        <v>2015</v>
      </c>
      <c r="C2351" t="s">
        <v>17</v>
      </c>
      <c r="D2351">
        <v>173590</v>
      </c>
      <c r="E2351">
        <v>140000</v>
      </c>
      <c r="F2351" t="s">
        <v>13</v>
      </c>
      <c r="G2351" t="s">
        <v>14</v>
      </c>
      <c r="H2351">
        <v>3</v>
      </c>
      <c r="I2351">
        <v>1</v>
      </c>
      <c r="J2351">
        <v>923</v>
      </c>
      <c r="K2351">
        <v>1.340225</v>
      </c>
      <c r="L2351" t="s">
        <v>15</v>
      </c>
      <c r="M2351">
        <f>V3__67[[#This Row],[Sale Price]]/V3__67[[#This Row],[carpet_area]]</f>
        <v>151.67930660888408</v>
      </c>
      <c r="N2351">
        <f>IF(OR(V3__67[[#This Row],[Estimated Value]]="",V3__67[[#This Row],[Estimated Value]]=0),"",V3__67[[#This Row],[Sale Price]]-V3__67[[#This Row],[Estimated Value]])</f>
        <v>-33590</v>
      </c>
      <c r="O2351">
        <f>IF(OR(V3__67[[#This Row],[Estimated Value]]="",V3__67[[#This Row],[Estimated Value]]=0),"",(V3__67[[#This Row],[Sale Price]]-V3__67[[#This Row],[Estimated Value]])/V3__67[[#This Row],[Estimated Value]])</f>
        <v>-0.19350192983466791</v>
      </c>
      <c r="P2351" t="str">
        <f t="shared" si="36"/>
        <v>Below Estimate</v>
      </c>
    </row>
    <row r="2352" spans="1:16" x14ac:dyDescent="0.3">
      <c r="A2352" s="1">
        <v>42259</v>
      </c>
      <c r="B2352">
        <v>2015</v>
      </c>
      <c r="C2352" t="s">
        <v>29</v>
      </c>
      <c r="D2352">
        <v>684390</v>
      </c>
      <c r="E2352">
        <v>850000</v>
      </c>
      <c r="F2352" t="s">
        <v>13</v>
      </c>
      <c r="G2352" t="s">
        <v>14</v>
      </c>
      <c r="H2352">
        <v>3</v>
      </c>
      <c r="I2352">
        <v>2</v>
      </c>
      <c r="J2352">
        <v>957</v>
      </c>
      <c r="K2352">
        <v>1.340225</v>
      </c>
      <c r="L2352" t="s">
        <v>22</v>
      </c>
      <c r="M2352">
        <f>V3__67[[#This Row],[Sale Price]]/V3__67[[#This Row],[carpet_area]]</f>
        <v>888.19226750261237</v>
      </c>
      <c r="N2352">
        <f>IF(OR(V3__67[[#This Row],[Estimated Value]]="",V3__67[[#This Row],[Estimated Value]]=0),"",V3__67[[#This Row],[Sale Price]]-V3__67[[#This Row],[Estimated Value]])</f>
        <v>165610</v>
      </c>
      <c r="O2352">
        <f>IF(OR(V3__67[[#This Row],[Estimated Value]]="",V3__67[[#This Row],[Estimated Value]]=0),"",(V3__67[[#This Row],[Sale Price]]-V3__67[[#This Row],[Estimated Value]])/V3__67[[#This Row],[Estimated Value]])</f>
        <v>0.24198191089875656</v>
      </c>
      <c r="P2352" t="str">
        <f t="shared" si="36"/>
        <v>Above Estimate</v>
      </c>
    </row>
    <row r="2353" spans="1:16" x14ac:dyDescent="0.3">
      <c r="A2353" s="1">
        <v>42259</v>
      </c>
      <c r="B2353">
        <v>2015</v>
      </c>
      <c r="C2353" t="s">
        <v>18</v>
      </c>
      <c r="D2353">
        <v>329280</v>
      </c>
      <c r="E2353">
        <v>343000</v>
      </c>
      <c r="F2353" t="s">
        <v>13</v>
      </c>
      <c r="G2353" t="s">
        <v>14</v>
      </c>
      <c r="H2353">
        <v>3</v>
      </c>
      <c r="I2353">
        <v>1</v>
      </c>
      <c r="J2353">
        <v>1054</v>
      </c>
      <c r="K2353">
        <v>1.340225</v>
      </c>
      <c r="L2353" t="s">
        <v>22</v>
      </c>
      <c r="M2353">
        <f>V3__67[[#This Row],[Sale Price]]/V3__67[[#This Row],[carpet_area]]</f>
        <v>325.42694497153701</v>
      </c>
      <c r="N2353">
        <f>IF(OR(V3__67[[#This Row],[Estimated Value]]="",V3__67[[#This Row],[Estimated Value]]=0),"",V3__67[[#This Row],[Sale Price]]-V3__67[[#This Row],[Estimated Value]])</f>
        <v>13720</v>
      </c>
      <c r="O2353">
        <f>IF(OR(V3__67[[#This Row],[Estimated Value]]="",V3__67[[#This Row],[Estimated Value]]=0),"",(V3__67[[#This Row],[Sale Price]]-V3__67[[#This Row],[Estimated Value]])/V3__67[[#This Row],[Estimated Value]])</f>
        <v>4.1666666666666664E-2</v>
      </c>
      <c r="P2353" t="str">
        <f t="shared" si="36"/>
        <v>Above Estimate</v>
      </c>
    </row>
    <row r="2354" spans="1:16" x14ac:dyDescent="0.3">
      <c r="A2354" s="1">
        <v>42259</v>
      </c>
      <c r="B2354">
        <v>2015</v>
      </c>
      <c r="C2354" t="s">
        <v>29</v>
      </c>
      <c r="D2354">
        <v>150500</v>
      </c>
      <c r="E2354">
        <v>293500</v>
      </c>
      <c r="F2354" t="s">
        <v>13</v>
      </c>
      <c r="G2354" t="s">
        <v>14</v>
      </c>
      <c r="H2354">
        <v>3</v>
      </c>
      <c r="I2354">
        <v>2</v>
      </c>
      <c r="J2354">
        <v>1080</v>
      </c>
      <c r="K2354">
        <v>1.340225</v>
      </c>
      <c r="L2354" t="s">
        <v>25</v>
      </c>
      <c r="M2354">
        <f>V3__67[[#This Row],[Sale Price]]/V3__67[[#This Row],[carpet_area]]</f>
        <v>271.75925925925924</v>
      </c>
      <c r="N2354">
        <f>IF(OR(V3__67[[#This Row],[Estimated Value]]="",V3__67[[#This Row],[Estimated Value]]=0),"",V3__67[[#This Row],[Sale Price]]-V3__67[[#This Row],[Estimated Value]])</f>
        <v>143000</v>
      </c>
      <c r="O2354">
        <f>IF(OR(V3__67[[#This Row],[Estimated Value]]="",V3__67[[#This Row],[Estimated Value]]=0),"",(V3__67[[#This Row],[Sale Price]]-V3__67[[#This Row],[Estimated Value]])/V3__67[[#This Row],[Estimated Value]])</f>
        <v>0.95016611295681064</v>
      </c>
      <c r="P2354" t="str">
        <f t="shared" si="36"/>
        <v>Above Estimate</v>
      </c>
    </row>
    <row r="2355" spans="1:16" x14ac:dyDescent="0.3">
      <c r="A2355" s="1">
        <v>42263</v>
      </c>
      <c r="B2355">
        <v>2015</v>
      </c>
      <c r="C2355" t="s">
        <v>29</v>
      </c>
      <c r="D2355">
        <v>183190</v>
      </c>
      <c r="E2355">
        <v>290000</v>
      </c>
      <c r="F2355" t="s">
        <v>13</v>
      </c>
      <c r="G2355" t="s">
        <v>14</v>
      </c>
      <c r="H2355">
        <v>3</v>
      </c>
      <c r="I2355">
        <v>2</v>
      </c>
      <c r="J2355">
        <v>912</v>
      </c>
      <c r="K2355">
        <v>1.340225</v>
      </c>
      <c r="L2355" t="s">
        <v>22</v>
      </c>
      <c r="M2355">
        <f>V3__67[[#This Row],[Sale Price]]/V3__67[[#This Row],[carpet_area]]</f>
        <v>317.98245614035091</v>
      </c>
      <c r="N2355">
        <f>IF(OR(V3__67[[#This Row],[Estimated Value]]="",V3__67[[#This Row],[Estimated Value]]=0),"",V3__67[[#This Row],[Sale Price]]-V3__67[[#This Row],[Estimated Value]])</f>
        <v>106810</v>
      </c>
      <c r="O2355">
        <f>IF(OR(V3__67[[#This Row],[Estimated Value]]="",V3__67[[#This Row],[Estimated Value]]=0),"",(V3__67[[#This Row],[Sale Price]]-V3__67[[#This Row],[Estimated Value]])/V3__67[[#This Row],[Estimated Value]])</f>
        <v>0.5830558436595884</v>
      </c>
      <c r="P2355" t="str">
        <f t="shared" si="36"/>
        <v>Above Estimate</v>
      </c>
    </row>
    <row r="2356" spans="1:16" x14ac:dyDescent="0.3">
      <c r="A2356" s="1">
        <v>42263</v>
      </c>
      <c r="B2356">
        <v>2015</v>
      </c>
      <c r="C2356" t="s">
        <v>18</v>
      </c>
      <c r="D2356">
        <v>623280</v>
      </c>
      <c r="E2356">
        <v>720000</v>
      </c>
      <c r="F2356" t="s">
        <v>13</v>
      </c>
      <c r="G2356" t="s">
        <v>14</v>
      </c>
      <c r="H2356">
        <v>3</v>
      </c>
      <c r="I2356">
        <v>1</v>
      </c>
      <c r="J2356">
        <v>928</v>
      </c>
      <c r="K2356">
        <v>1.340225</v>
      </c>
      <c r="L2356" t="s">
        <v>25</v>
      </c>
      <c r="M2356">
        <f>V3__67[[#This Row],[Sale Price]]/V3__67[[#This Row],[carpet_area]]</f>
        <v>775.86206896551721</v>
      </c>
      <c r="N2356">
        <f>IF(OR(V3__67[[#This Row],[Estimated Value]]="",V3__67[[#This Row],[Estimated Value]]=0),"",V3__67[[#This Row],[Sale Price]]-V3__67[[#This Row],[Estimated Value]])</f>
        <v>96720</v>
      </c>
      <c r="O2356">
        <f>IF(OR(V3__67[[#This Row],[Estimated Value]]="",V3__67[[#This Row],[Estimated Value]]=0),"",(V3__67[[#This Row],[Sale Price]]-V3__67[[#This Row],[Estimated Value]])/V3__67[[#This Row],[Estimated Value]])</f>
        <v>0.15517905275317675</v>
      </c>
      <c r="P2356" t="str">
        <f t="shared" si="36"/>
        <v>Above Estimate</v>
      </c>
    </row>
    <row r="2357" spans="1:16" x14ac:dyDescent="0.3">
      <c r="A2357" s="1">
        <v>42264</v>
      </c>
      <c r="B2357">
        <v>2015</v>
      </c>
      <c r="C2357" t="s">
        <v>26</v>
      </c>
      <c r="D2357">
        <v>227290</v>
      </c>
      <c r="E2357">
        <v>427500</v>
      </c>
      <c r="F2357" t="s">
        <v>13</v>
      </c>
      <c r="G2357" t="s">
        <v>14</v>
      </c>
      <c r="H2357">
        <v>3</v>
      </c>
      <c r="I2357">
        <v>2</v>
      </c>
      <c r="J2357">
        <v>950</v>
      </c>
      <c r="K2357">
        <v>1.340225</v>
      </c>
      <c r="L2357" t="s">
        <v>15</v>
      </c>
      <c r="M2357">
        <f>V3__67[[#This Row],[Sale Price]]/V3__67[[#This Row],[carpet_area]]</f>
        <v>450</v>
      </c>
      <c r="N2357">
        <f>IF(OR(V3__67[[#This Row],[Estimated Value]]="",V3__67[[#This Row],[Estimated Value]]=0),"",V3__67[[#This Row],[Sale Price]]-V3__67[[#This Row],[Estimated Value]])</f>
        <v>200210</v>
      </c>
      <c r="O2357">
        <f>IF(OR(V3__67[[#This Row],[Estimated Value]]="",V3__67[[#This Row],[Estimated Value]]=0),"",(V3__67[[#This Row],[Sale Price]]-V3__67[[#This Row],[Estimated Value]])/V3__67[[#This Row],[Estimated Value]])</f>
        <v>0.88085705486383037</v>
      </c>
      <c r="P2357" t="str">
        <f t="shared" si="36"/>
        <v>Above Estimate</v>
      </c>
    </row>
    <row r="2358" spans="1:16" x14ac:dyDescent="0.3">
      <c r="A2358" s="1">
        <v>42266</v>
      </c>
      <c r="B2358">
        <v>2015</v>
      </c>
      <c r="C2358" t="s">
        <v>29</v>
      </c>
      <c r="D2358">
        <v>144130</v>
      </c>
      <c r="E2358">
        <v>227585</v>
      </c>
      <c r="F2358" t="s">
        <v>13</v>
      </c>
      <c r="G2358" t="s">
        <v>14</v>
      </c>
      <c r="H2358">
        <v>3</v>
      </c>
      <c r="I2358">
        <v>2</v>
      </c>
      <c r="J2358">
        <v>1078</v>
      </c>
      <c r="K2358">
        <v>1.340225</v>
      </c>
      <c r="L2358" t="s">
        <v>16</v>
      </c>
      <c r="M2358">
        <f>V3__67[[#This Row],[Sale Price]]/V3__67[[#This Row],[carpet_area]]</f>
        <v>211.11781076066791</v>
      </c>
      <c r="N2358">
        <f>IF(OR(V3__67[[#This Row],[Estimated Value]]="",V3__67[[#This Row],[Estimated Value]]=0),"",V3__67[[#This Row],[Sale Price]]-V3__67[[#This Row],[Estimated Value]])</f>
        <v>83455</v>
      </c>
      <c r="O2358">
        <f>IF(OR(V3__67[[#This Row],[Estimated Value]]="",V3__67[[#This Row],[Estimated Value]]=0),"",(V3__67[[#This Row],[Sale Price]]-V3__67[[#This Row],[Estimated Value]])/V3__67[[#This Row],[Estimated Value]])</f>
        <v>0.57902587941441752</v>
      </c>
      <c r="P2358" t="str">
        <f t="shared" si="36"/>
        <v>Above Estimate</v>
      </c>
    </row>
    <row r="2359" spans="1:16" x14ac:dyDescent="0.3">
      <c r="A2359" s="1">
        <v>42271</v>
      </c>
      <c r="B2359">
        <v>2015</v>
      </c>
      <c r="C2359" t="s">
        <v>17</v>
      </c>
      <c r="D2359">
        <v>173980</v>
      </c>
      <c r="E2359">
        <v>200000</v>
      </c>
      <c r="F2359" t="s">
        <v>13</v>
      </c>
      <c r="G2359" t="s">
        <v>14</v>
      </c>
      <c r="H2359">
        <v>3</v>
      </c>
      <c r="I2359">
        <v>3</v>
      </c>
      <c r="J2359">
        <v>1082</v>
      </c>
      <c r="K2359">
        <v>1.340225</v>
      </c>
      <c r="L2359" t="s">
        <v>15</v>
      </c>
      <c r="M2359">
        <f>V3__67[[#This Row],[Sale Price]]/V3__67[[#This Row],[carpet_area]]</f>
        <v>184.84288354898337</v>
      </c>
      <c r="N2359">
        <f>IF(OR(V3__67[[#This Row],[Estimated Value]]="",V3__67[[#This Row],[Estimated Value]]=0),"",V3__67[[#This Row],[Sale Price]]-V3__67[[#This Row],[Estimated Value]])</f>
        <v>26020</v>
      </c>
      <c r="O2359">
        <f>IF(OR(V3__67[[#This Row],[Estimated Value]]="",V3__67[[#This Row],[Estimated Value]]=0),"",(V3__67[[#This Row],[Sale Price]]-V3__67[[#This Row],[Estimated Value]])/V3__67[[#This Row],[Estimated Value]])</f>
        <v>0.14955742039314865</v>
      </c>
      <c r="P2359" t="str">
        <f t="shared" si="36"/>
        <v>Above Estimate</v>
      </c>
    </row>
    <row r="2360" spans="1:16" x14ac:dyDescent="0.3">
      <c r="A2360" s="1">
        <v>42271</v>
      </c>
      <c r="B2360">
        <v>2015</v>
      </c>
      <c r="C2360" t="s">
        <v>29</v>
      </c>
      <c r="D2360">
        <v>342090</v>
      </c>
      <c r="E2360">
        <v>400000</v>
      </c>
      <c r="F2360" t="s">
        <v>13</v>
      </c>
      <c r="G2360" t="s">
        <v>14</v>
      </c>
      <c r="H2360">
        <v>3</v>
      </c>
      <c r="I2360">
        <v>2</v>
      </c>
      <c r="J2360">
        <v>922</v>
      </c>
      <c r="K2360">
        <v>1.340225</v>
      </c>
      <c r="L2360" t="s">
        <v>15</v>
      </c>
      <c r="M2360">
        <f>V3__67[[#This Row],[Sale Price]]/V3__67[[#This Row],[carpet_area]]</f>
        <v>433.83947939262475</v>
      </c>
      <c r="N2360">
        <f>IF(OR(V3__67[[#This Row],[Estimated Value]]="",V3__67[[#This Row],[Estimated Value]]=0),"",V3__67[[#This Row],[Sale Price]]-V3__67[[#This Row],[Estimated Value]])</f>
        <v>57910</v>
      </c>
      <c r="O2360">
        <f>IF(OR(V3__67[[#This Row],[Estimated Value]]="",V3__67[[#This Row],[Estimated Value]]=0),"",(V3__67[[#This Row],[Sale Price]]-V3__67[[#This Row],[Estimated Value]])/V3__67[[#This Row],[Estimated Value]])</f>
        <v>0.16928293723873836</v>
      </c>
      <c r="P2360" t="str">
        <f t="shared" si="36"/>
        <v>Above Estimate</v>
      </c>
    </row>
    <row r="2361" spans="1:16" x14ac:dyDescent="0.3">
      <c r="A2361" s="1">
        <v>42271</v>
      </c>
      <c r="B2361">
        <v>2015</v>
      </c>
      <c r="C2361" t="s">
        <v>21</v>
      </c>
      <c r="D2361">
        <v>275310</v>
      </c>
      <c r="E2361">
        <v>550000</v>
      </c>
      <c r="F2361" t="s">
        <v>19</v>
      </c>
      <c r="G2361" t="s">
        <v>20</v>
      </c>
      <c r="H2361">
        <v>4</v>
      </c>
      <c r="I2361">
        <v>4</v>
      </c>
      <c r="J2361">
        <v>1453</v>
      </c>
      <c r="K2361">
        <v>1.340225</v>
      </c>
      <c r="L2361" t="s">
        <v>25</v>
      </c>
      <c r="M2361">
        <f>V3__67[[#This Row],[Sale Price]]/V3__67[[#This Row],[carpet_area]]</f>
        <v>378.52718513420507</v>
      </c>
      <c r="N2361">
        <f>IF(OR(V3__67[[#This Row],[Estimated Value]]="",V3__67[[#This Row],[Estimated Value]]=0),"",V3__67[[#This Row],[Sale Price]]-V3__67[[#This Row],[Estimated Value]])</f>
        <v>274690</v>
      </c>
      <c r="O2361">
        <f>IF(OR(V3__67[[#This Row],[Estimated Value]]="",V3__67[[#This Row],[Estimated Value]]=0),"",(V3__67[[#This Row],[Sale Price]]-V3__67[[#This Row],[Estimated Value]])/V3__67[[#This Row],[Estimated Value]])</f>
        <v>0.99774799317133411</v>
      </c>
      <c r="P2361" t="str">
        <f t="shared" si="36"/>
        <v>Above Estimate</v>
      </c>
    </row>
    <row r="2362" spans="1:16" x14ac:dyDescent="0.3">
      <c r="A2362" s="1">
        <v>42271</v>
      </c>
      <c r="B2362">
        <v>2015</v>
      </c>
      <c r="C2362" t="s">
        <v>18</v>
      </c>
      <c r="D2362">
        <v>295750</v>
      </c>
      <c r="E2362">
        <v>344000</v>
      </c>
      <c r="F2362" t="s">
        <v>13</v>
      </c>
      <c r="G2362" t="s">
        <v>14</v>
      </c>
      <c r="H2362">
        <v>3</v>
      </c>
      <c r="I2362">
        <v>3</v>
      </c>
      <c r="J2362">
        <v>913</v>
      </c>
      <c r="K2362">
        <v>1.340225</v>
      </c>
      <c r="L2362" t="s">
        <v>22</v>
      </c>
      <c r="M2362">
        <f>V3__67[[#This Row],[Sale Price]]/V3__67[[#This Row],[carpet_area]]</f>
        <v>376.77984665936475</v>
      </c>
      <c r="N2362">
        <f>IF(OR(V3__67[[#This Row],[Estimated Value]]="",V3__67[[#This Row],[Estimated Value]]=0),"",V3__67[[#This Row],[Sale Price]]-V3__67[[#This Row],[Estimated Value]])</f>
        <v>48250</v>
      </c>
      <c r="O2362">
        <f>IF(OR(V3__67[[#This Row],[Estimated Value]]="",V3__67[[#This Row],[Estimated Value]]=0),"",(V3__67[[#This Row],[Sale Price]]-V3__67[[#This Row],[Estimated Value]])/V3__67[[#This Row],[Estimated Value]])</f>
        <v>0.16314454775993237</v>
      </c>
      <c r="P2362" t="str">
        <f t="shared" si="36"/>
        <v>Above Estimate</v>
      </c>
    </row>
    <row r="2363" spans="1:16" x14ac:dyDescent="0.3">
      <c r="A2363" s="1">
        <v>42277</v>
      </c>
      <c r="B2363">
        <v>2015</v>
      </c>
      <c r="C2363" t="s">
        <v>17</v>
      </c>
      <c r="D2363">
        <v>222550</v>
      </c>
      <c r="E2363">
        <v>90000</v>
      </c>
      <c r="F2363" t="s">
        <v>23</v>
      </c>
      <c r="G2363" t="s">
        <v>24</v>
      </c>
      <c r="H2363">
        <v>6</v>
      </c>
      <c r="I2363">
        <v>4</v>
      </c>
      <c r="J2363">
        <v>1837</v>
      </c>
      <c r="K2363">
        <v>1.340225</v>
      </c>
      <c r="L2363" t="s">
        <v>15</v>
      </c>
      <c r="M2363">
        <f>V3__67[[#This Row],[Sale Price]]/V3__67[[#This Row],[carpet_area]]</f>
        <v>48.992923244420247</v>
      </c>
      <c r="N2363">
        <f>IF(OR(V3__67[[#This Row],[Estimated Value]]="",V3__67[[#This Row],[Estimated Value]]=0),"",V3__67[[#This Row],[Sale Price]]-V3__67[[#This Row],[Estimated Value]])</f>
        <v>-132550</v>
      </c>
      <c r="O2363">
        <f>IF(OR(V3__67[[#This Row],[Estimated Value]]="",V3__67[[#This Row],[Estimated Value]]=0),"",(V3__67[[#This Row],[Sale Price]]-V3__67[[#This Row],[Estimated Value]])/V3__67[[#This Row],[Estimated Value]])</f>
        <v>-0.59559649516962476</v>
      </c>
      <c r="P2363" t="str">
        <f t="shared" si="36"/>
        <v>Below Estimate</v>
      </c>
    </row>
    <row r="2364" spans="1:16" x14ac:dyDescent="0.3">
      <c r="A2364" s="1">
        <v>42278</v>
      </c>
      <c r="B2364">
        <v>2015</v>
      </c>
      <c r="C2364" t="s">
        <v>26</v>
      </c>
      <c r="D2364">
        <v>336840</v>
      </c>
      <c r="E2364">
        <v>420000</v>
      </c>
      <c r="F2364" t="s">
        <v>13</v>
      </c>
      <c r="G2364" t="s">
        <v>14</v>
      </c>
      <c r="H2364">
        <v>3</v>
      </c>
      <c r="I2364">
        <v>2</v>
      </c>
      <c r="J2364">
        <v>931</v>
      </c>
      <c r="K2364">
        <v>1.340225</v>
      </c>
      <c r="L2364" t="s">
        <v>16</v>
      </c>
      <c r="M2364">
        <f>V3__67[[#This Row],[Sale Price]]/V3__67[[#This Row],[carpet_area]]</f>
        <v>451.1278195488722</v>
      </c>
      <c r="N2364">
        <f>IF(OR(V3__67[[#This Row],[Estimated Value]]="",V3__67[[#This Row],[Estimated Value]]=0),"",V3__67[[#This Row],[Sale Price]]-V3__67[[#This Row],[Estimated Value]])</f>
        <v>83160</v>
      </c>
      <c r="O2364">
        <f>IF(OR(V3__67[[#This Row],[Estimated Value]]="",V3__67[[#This Row],[Estimated Value]]=0),"",(V3__67[[#This Row],[Sale Price]]-V3__67[[#This Row],[Estimated Value]])/V3__67[[#This Row],[Estimated Value]])</f>
        <v>0.24688279301745636</v>
      </c>
      <c r="P2364" t="str">
        <f t="shared" si="36"/>
        <v>Above Estimate</v>
      </c>
    </row>
    <row r="2365" spans="1:16" x14ac:dyDescent="0.3">
      <c r="A2365" s="1">
        <v>42278</v>
      </c>
      <c r="B2365">
        <v>2015</v>
      </c>
      <c r="C2365" t="s">
        <v>21</v>
      </c>
      <c r="D2365">
        <v>325640</v>
      </c>
      <c r="E2365">
        <v>480000</v>
      </c>
      <c r="F2365" t="s">
        <v>13</v>
      </c>
      <c r="G2365" t="s">
        <v>14</v>
      </c>
      <c r="H2365">
        <v>3</v>
      </c>
      <c r="I2365">
        <v>2</v>
      </c>
      <c r="J2365">
        <v>939</v>
      </c>
      <c r="K2365">
        <v>1.340225</v>
      </c>
      <c r="L2365" t="s">
        <v>25</v>
      </c>
      <c r="M2365">
        <f>V3__67[[#This Row],[Sale Price]]/V3__67[[#This Row],[carpet_area]]</f>
        <v>511.1821086261981</v>
      </c>
      <c r="N2365">
        <f>IF(OR(V3__67[[#This Row],[Estimated Value]]="",V3__67[[#This Row],[Estimated Value]]=0),"",V3__67[[#This Row],[Sale Price]]-V3__67[[#This Row],[Estimated Value]])</f>
        <v>154360</v>
      </c>
      <c r="O2365">
        <f>IF(OR(V3__67[[#This Row],[Estimated Value]]="",V3__67[[#This Row],[Estimated Value]]=0),"",(V3__67[[#This Row],[Sale Price]]-V3__67[[#This Row],[Estimated Value]])/V3__67[[#This Row],[Estimated Value]])</f>
        <v>0.47402039061540352</v>
      </c>
      <c r="P2365" t="str">
        <f t="shared" si="36"/>
        <v>Above Estimate</v>
      </c>
    </row>
    <row r="2366" spans="1:16" x14ac:dyDescent="0.3">
      <c r="A2366" s="1">
        <v>42278</v>
      </c>
      <c r="B2366">
        <v>2015</v>
      </c>
      <c r="C2366" t="s">
        <v>12</v>
      </c>
      <c r="D2366">
        <v>62840</v>
      </c>
      <c r="E2366">
        <v>91000</v>
      </c>
      <c r="F2366" t="s">
        <v>13</v>
      </c>
      <c r="G2366" t="s">
        <v>14</v>
      </c>
      <c r="H2366">
        <v>3</v>
      </c>
      <c r="I2366">
        <v>3</v>
      </c>
      <c r="J2366">
        <v>1004</v>
      </c>
      <c r="K2366">
        <v>1.340225</v>
      </c>
      <c r="L2366" t="s">
        <v>25</v>
      </c>
      <c r="M2366">
        <f>V3__67[[#This Row],[Sale Price]]/V3__67[[#This Row],[carpet_area]]</f>
        <v>90.637450199203187</v>
      </c>
      <c r="N2366">
        <f>IF(OR(V3__67[[#This Row],[Estimated Value]]="",V3__67[[#This Row],[Estimated Value]]=0),"",V3__67[[#This Row],[Sale Price]]-V3__67[[#This Row],[Estimated Value]])</f>
        <v>28160</v>
      </c>
      <c r="O2366">
        <f>IF(OR(V3__67[[#This Row],[Estimated Value]]="",V3__67[[#This Row],[Estimated Value]]=0),"",(V3__67[[#This Row],[Sale Price]]-V3__67[[#This Row],[Estimated Value]])/V3__67[[#This Row],[Estimated Value]])</f>
        <v>0.44812221514958628</v>
      </c>
      <c r="P2366" t="str">
        <f t="shared" si="36"/>
        <v>Above Estimate</v>
      </c>
    </row>
    <row r="2367" spans="1:16" x14ac:dyDescent="0.3">
      <c r="A2367" s="1">
        <v>42279</v>
      </c>
      <c r="B2367">
        <v>2015</v>
      </c>
      <c r="C2367" t="s">
        <v>17</v>
      </c>
      <c r="D2367">
        <v>181130</v>
      </c>
      <c r="E2367">
        <v>96500</v>
      </c>
      <c r="F2367" t="s">
        <v>19</v>
      </c>
      <c r="G2367" t="s">
        <v>20</v>
      </c>
      <c r="H2367">
        <v>4</v>
      </c>
      <c r="I2367">
        <v>3</v>
      </c>
      <c r="J2367">
        <v>1285</v>
      </c>
      <c r="K2367">
        <v>1.340225</v>
      </c>
      <c r="L2367" t="s">
        <v>22</v>
      </c>
      <c r="M2367">
        <f>V3__67[[#This Row],[Sale Price]]/V3__67[[#This Row],[carpet_area]]</f>
        <v>75.097276264591443</v>
      </c>
      <c r="N2367">
        <f>IF(OR(V3__67[[#This Row],[Estimated Value]]="",V3__67[[#This Row],[Estimated Value]]=0),"",V3__67[[#This Row],[Sale Price]]-V3__67[[#This Row],[Estimated Value]])</f>
        <v>-84630</v>
      </c>
      <c r="O2367">
        <f>IF(OR(V3__67[[#This Row],[Estimated Value]]="",V3__67[[#This Row],[Estimated Value]]=0),"",(V3__67[[#This Row],[Sale Price]]-V3__67[[#This Row],[Estimated Value]])/V3__67[[#This Row],[Estimated Value]])</f>
        <v>-0.46723347871694365</v>
      </c>
      <c r="P2367" t="str">
        <f t="shared" si="36"/>
        <v>Below Estimate</v>
      </c>
    </row>
    <row r="2368" spans="1:16" x14ac:dyDescent="0.3">
      <c r="A2368" s="1">
        <v>42280</v>
      </c>
      <c r="B2368">
        <v>2015</v>
      </c>
      <c r="C2368" t="s">
        <v>21</v>
      </c>
      <c r="D2368">
        <v>814590</v>
      </c>
      <c r="E2368">
        <v>800000</v>
      </c>
      <c r="F2368" t="s">
        <v>13</v>
      </c>
      <c r="G2368" t="s">
        <v>14</v>
      </c>
      <c r="H2368">
        <v>3</v>
      </c>
      <c r="I2368">
        <v>3</v>
      </c>
      <c r="J2368">
        <v>940</v>
      </c>
      <c r="K2368">
        <v>1.340225</v>
      </c>
      <c r="L2368" t="s">
        <v>15</v>
      </c>
      <c r="M2368">
        <f>V3__67[[#This Row],[Sale Price]]/V3__67[[#This Row],[carpet_area]]</f>
        <v>851.063829787234</v>
      </c>
      <c r="N2368">
        <f>IF(OR(V3__67[[#This Row],[Estimated Value]]="",V3__67[[#This Row],[Estimated Value]]=0),"",V3__67[[#This Row],[Sale Price]]-V3__67[[#This Row],[Estimated Value]])</f>
        <v>-14590</v>
      </c>
      <c r="O2368">
        <f>IF(OR(V3__67[[#This Row],[Estimated Value]]="",V3__67[[#This Row],[Estimated Value]]=0),"",(V3__67[[#This Row],[Sale Price]]-V3__67[[#This Row],[Estimated Value]])/V3__67[[#This Row],[Estimated Value]])</f>
        <v>-1.7910850857486588E-2</v>
      </c>
      <c r="P2368" t="str">
        <f t="shared" si="36"/>
        <v>Below Estimate</v>
      </c>
    </row>
    <row r="2369" spans="1:16" x14ac:dyDescent="0.3">
      <c r="A2369" s="1">
        <v>42280</v>
      </c>
      <c r="B2369">
        <v>2015</v>
      </c>
      <c r="C2369" t="s">
        <v>17</v>
      </c>
      <c r="D2369">
        <v>93280</v>
      </c>
      <c r="E2369">
        <v>45000</v>
      </c>
      <c r="F2369" t="s">
        <v>13</v>
      </c>
      <c r="G2369" t="s">
        <v>14</v>
      </c>
      <c r="H2369">
        <v>3</v>
      </c>
      <c r="I2369">
        <v>3</v>
      </c>
      <c r="J2369">
        <v>1090</v>
      </c>
      <c r="K2369">
        <v>1.340225</v>
      </c>
      <c r="L2369" t="s">
        <v>22</v>
      </c>
      <c r="M2369">
        <f>V3__67[[#This Row],[Sale Price]]/V3__67[[#This Row],[carpet_area]]</f>
        <v>41.284403669724767</v>
      </c>
      <c r="N2369">
        <f>IF(OR(V3__67[[#This Row],[Estimated Value]]="",V3__67[[#This Row],[Estimated Value]]=0),"",V3__67[[#This Row],[Sale Price]]-V3__67[[#This Row],[Estimated Value]])</f>
        <v>-48280</v>
      </c>
      <c r="O2369">
        <f>IF(OR(V3__67[[#This Row],[Estimated Value]]="",V3__67[[#This Row],[Estimated Value]]=0),"",(V3__67[[#This Row],[Sale Price]]-V3__67[[#This Row],[Estimated Value]])/V3__67[[#This Row],[Estimated Value]])</f>
        <v>-0.51758147512864494</v>
      </c>
      <c r="P2369" t="str">
        <f t="shared" si="36"/>
        <v>Below Estimate</v>
      </c>
    </row>
    <row r="2370" spans="1:16" x14ac:dyDescent="0.3">
      <c r="A2370" s="1">
        <v>42280</v>
      </c>
      <c r="B2370">
        <v>2015</v>
      </c>
      <c r="C2370" t="s">
        <v>17</v>
      </c>
      <c r="D2370">
        <v>108440</v>
      </c>
      <c r="E2370">
        <v>38344</v>
      </c>
      <c r="F2370" t="s">
        <v>13</v>
      </c>
      <c r="G2370" t="s">
        <v>14</v>
      </c>
      <c r="H2370">
        <v>3</v>
      </c>
      <c r="I2370">
        <v>3</v>
      </c>
      <c r="J2370">
        <v>950</v>
      </c>
      <c r="K2370">
        <v>1.340225</v>
      </c>
      <c r="L2370" t="s">
        <v>15</v>
      </c>
      <c r="M2370">
        <f>V3__67[[#This Row],[Sale Price]]/V3__67[[#This Row],[carpet_area]]</f>
        <v>40.362105263157893</v>
      </c>
      <c r="N2370">
        <f>IF(OR(V3__67[[#This Row],[Estimated Value]]="",V3__67[[#This Row],[Estimated Value]]=0),"",V3__67[[#This Row],[Sale Price]]-V3__67[[#This Row],[Estimated Value]])</f>
        <v>-70096</v>
      </c>
      <c r="O2370">
        <f>IF(OR(V3__67[[#This Row],[Estimated Value]]="",V3__67[[#This Row],[Estimated Value]]=0),"",(V3__67[[#This Row],[Sale Price]]-V3__67[[#This Row],[Estimated Value]])/V3__67[[#This Row],[Estimated Value]])</f>
        <v>-0.64640354112873477</v>
      </c>
      <c r="P2370" t="str">
        <f t="shared" ref="P2370:P2433" si="37">IF(N2370="","No Estimate",IF(N2370&gt;0,"Above Estimate",IF(N2370&lt;0,"Below Estimate","At Estimate")))</f>
        <v>Below Estimate</v>
      </c>
    </row>
    <row r="2371" spans="1:16" x14ac:dyDescent="0.3">
      <c r="A2371" s="1">
        <v>42284</v>
      </c>
      <c r="B2371">
        <v>2015</v>
      </c>
      <c r="C2371" t="s">
        <v>17</v>
      </c>
      <c r="D2371">
        <v>122210</v>
      </c>
      <c r="E2371">
        <v>100000</v>
      </c>
      <c r="F2371" t="s">
        <v>13</v>
      </c>
      <c r="G2371" t="s">
        <v>14</v>
      </c>
      <c r="H2371">
        <v>3</v>
      </c>
      <c r="I2371">
        <v>2</v>
      </c>
      <c r="J2371">
        <v>1088</v>
      </c>
      <c r="K2371">
        <v>1.340225</v>
      </c>
      <c r="L2371" t="s">
        <v>15</v>
      </c>
      <c r="M2371">
        <f>V3__67[[#This Row],[Sale Price]]/V3__67[[#This Row],[carpet_area]]</f>
        <v>91.911764705882348</v>
      </c>
      <c r="N2371">
        <f>IF(OR(V3__67[[#This Row],[Estimated Value]]="",V3__67[[#This Row],[Estimated Value]]=0),"",V3__67[[#This Row],[Sale Price]]-V3__67[[#This Row],[Estimated Value]])</f>
        <v>-22210</v>
      </c>
      <c r="O2371">
        <f>IF(OR(V3__67[[#This Row],[Estimated Value]]="",V3__67[[#This Row],[Estimated Value]]=0),"",(V3__67[[#This Row],[Sale Price]]-V3__67[[#This Row],[Estimated Value]])/V3__67[[#This Row],[Estimated Value]])</f>
        <v>-0.18173635545372718</v>
      </c>
      <c r="P2371" t="str">
        <f t="shared" si="37"/>
        <v>Below Estimate</v>
      </c>
    </row>
    <row r="2372" spans="1:16" x14ac:dyDescent="0.3">
      <c r="A2372" s="1">
        <v>42284</v>
      </c>
      <c r="B2372">
        <v>2015</v>
      </c>
      <c r="C2372" t="s">
        <v>17</v>
      </c>
      <c r="D2372">
        <v>263520</v>
      </c>
      <c r="E2372">
        <v>90000</v>
      </c>
      <c r="F2372" t="s">
        <v>19</v>
      </c>
      <c r="G2372" t="s">
        <v>20</v>
      </c>
      <c r="H2372">
        <v>4</v>
      </c>
      <c r="I2372">
        <v>2</v>
      </c>
      <c r="J2372">
        <v>1428</v>
      </c>
      <c r="K2372">
        <v>1.340225</v>
      </c>
      <c r="L2372" t="s">
        <v>25</v>
      </c>
      <c r="M2372">
        <f>V3__67[[#This Row],[Sale Price]]/V3__67[[#This Row],[carpet_area]]</f>
        <v>63.025210084033617</v>
      </c>
      <c r="N2372">
        <f>IF(OR(V3__67[[#This Row],[Estimated Value]]="",V3__67[[#This Row],[Estimated Value]]=0),"",V3__67[[#This Row],[Sale Price]]-V3__67[[#This Row],[Estimated Value]])</f>
        <v>-173520</v>
      </c>
      <c r="O2372">
        <f>IF(OR(V3__67[[#This Row],[Estimated Value]]="",V3__67[[#This Row],[Estimated Value]]=0),"",(V3__67[[#This Row],[Sale Price]]-V3__67[[#This Row],[Estimated Value]])/V3__67[[#This Row],[Estimated Value]])</f>
        <v>-0.65846994535519121</v>
      </c>
      <c r="P2372" t="str">
        <f t="shared" si="37"/>
        <v>Below Estimate</v>
      </c>
    </row>
    <row r="2373" spans="1:16" x14ac:dyDescent="0.3">
      <c r="A2373" s="1">
        <v>42286</v>
      </c>
      <c r="B2373">
        <v>2015</v>
      </c>
      <c r="C2373" t="s">
        <v>30</v>
      </c>
      <c r="D2373">
        <v>247740</v>
      </c>
      <c r="E2373">
        <v>397000</v>
      </c>
      <c r="F2373" t="s">
        <v>13</v>
      </c>
      <c r="G2373" t="s">
        <v>14</v>
      </c>
      <c r="H2373">
        <v>3</v>
      </c>
      <c r="I2373">
        <v>1</v>
      </c>
      <c r="J2373">
        <v>1100</v>
      </c>
      <c r="K2373">
        <v>1.340225</v>
      </c>
      <c r="L2373" t="s">
        <v>25</v>
      </c>
      <c r="M2373">
        <f>V3__67[[#This Row],[Sale Price]]/V3__67[[#This Row],[carpet_area]]</f>
        <v>360.90909090909093</v>
      </c>
      <c r="N2373">
        <f>IF(OR(V3__67[[#This Row],[Estimated Value]]="",V3__67[[#This Row],[Estimated Value]]=0),"",V3__67[[#This Row],[Sale Price]]-V3__67[[#This Row],[Estimated Value]])</f>
        <v>149260</v>
      </c>
      <c r="O2373">
        <f>IF(OR(V3__67[[#This Row],[Estimated Value]]="",V3__67[[#This Row],[Estimated Value]]=0),"",(V3__67[[#This Row],[Sale Price]]-V3__67[[#This Row],[Estimated Value]])/V3__67[[#This Row],[Estimated Value]])</f>
        <v>0.60248647775894082</v>
      </c>
      <c r="P2373" t="str">
        <f t="shared" si="37"/>
        <v>Above Estimate</v>
      </c>
    </row>
    <row r="2374" spans="1:16" x14ac:dyDescent="0.3">
      <c r="A2374" s="1">
        <v>42287</v>
      </c>
      <c r="B2374">
        <v>2015</v>
      </c>
      <c r="C2374" t="s">
        <v>17</v>
      </c>
      <c r="D2374">
        <v>155090</v>
      </c>
      <c r="E2374">
        <v>120000</v>
      </c>
      <c r="F2374" t="s">
        <v>13</v>
      </c>
      <c r="G2374" t="s">
        <v>14</v>
      </c>
      <c r="H2374">
        <v>3</v>
      </c>
      <c r="I2374">
        <v>1</v>
      </c>
      <c r="J2374">
        <v>989</v>
      </c>
      <c r="K2374">
        <v>1.340225</v>
      </c>
      <c r="L2374" t="s">
        <v>16</v>
      </c>
      <c r="M2374">
        <f>V3__67[[#This Row],[Sale Price]]/V3__67[[#This Row],[carpet_area]]</f>
        <v>121.33468149646107</v>
      </c>
      <c r="N2374">
        <f>IF(OR(V3__67[[#This Row],[Estimated Value]]="",V3__67[[#This Row],[Estimated Value]]=0),"",V3__67[[#This Row],[Sale Price]]-V3__67[[#This Row],[Estimated Value]])</f>
        <v>-35090</v>
      </c>
      <c r="O2374">
        <f>IF(OR(V3__67[[#This Row],[Estimated Value]]="",V3__67[[#This Row],[Estimated Value]]=0),"",(V3__67[[#This Row],[Sale Price]]-V3__67[[#This Row],[Estimated Value]])/V3__67[[#This Row],[Estimated Value]])</f>
        <v>-0.22625572248371914</v>
      </c>
      <c r="P2374" t="str">
        <f t="shared" si="37"/>
        <v>Below Estimate</v>
      </c>
    </row>
    <row r="2375" spans="1:16" x14ac:dyDescent="0.3">
      <c r="A2375" s="1">
        <v>42288</v>
      </c>
      <c r="B2375">
        <v>2015</v>
      </c>
      <c r="C2375" t="s">
        <v>26</v>
      </c>
      <c r="D2375">
        <v>322560</v>
      </c>
      <c r="E2375">
        <v>825000</v>
      </c>
      <c r="F2375" t="s">
        <v>13</v>
      </c>
      <c r="G2375" t="s">
        <v>14</v>
      </c>
      <c r="H2375">
        <v>3</v>
      </c>
      <c r="I2375">
        <v>1</v>
      </c>
      <c r="J2375">
        <v>979</v>
      </c>
      <c r="K2375">
        <v>1.340225</v>
      </c>
      <c r="L2375" t="s">
        <v>22</v>
      </c>
      <c r="M2375">
        <f>V3__67[[#This Row],[Sale Price]]/V3__67[[#This Row],[carpet_area]]</f>
        <v>842.69662921348311</v>
      </c>
      <c r="N2375">
        <f>IF(OR(V3__67[[#This Row],[Estimated Value]]="",V3__67[[#This Row],[Estimated Value]]=0),"",V3__67[[#This Row],[Sale Price]]-V3__67[[#This Row],[Estimated Value]])</f>
        <v>502440</v>
      </c>
      <c r="O2375">
        <f>IF(OR(V3__67[[#This Row],[Estimated Value]]="",V3__67[[#This Row],[Estimated Value]]=0),"",(V3__67[[#This Row],[Sale Price]]-V3__67[[#This Row],[Estimated Value]])/V3__67[[#This Row],[Estimated Value]])</f>
        <v>1.5576636904761905</v>
      </c>
      <c r="P2375" t="str">
        <f t="shared" si="37"/>
        <v>Above Estimate</v>
      </c>
    </row>
    <row r="2376" spans="1:16" x14ac:dyDescent="0.3">
      <c r="A2376" s="1">
        <v>42292</v>
      </c>
      <c r="B2376">
        <v>2015</v>
      </c>
      <c r="C2376" t="s">
        <v>21</v>
      </c>
      <c r="D2376">
        <v>361480</v>
      </c>
      <c r="E2376">
        <v>520000</v>
      </c>
      <c r="F2376" t="s">
        <v>13</v>
      </c>
      <c r="G2376" t="s">
        <v>14</v>
      </c>
      <c r="H2376">
        <v>3</v>
      </c>
      <c r="I2376">
        <v>3</v>
      </c>
      <c r="J2376">
        <v>907</v>
      </c>
      <c r="K2376">
        <v>1.340225</v>
      </c>
      <c r="L2376" t="s">
        <v>15</v>
      </c>
      <c r="M2376">
        <f>V3__67[[#This Row],[Sale Price]]/V3__67[[#This Row],[carpet_area]]</f>
        <v>573.31863285556778</v>
      </c>
      <c r="N2376">
        <f>IF(OR(V3__67[[#This Row],[Estimated Value]]="",V3__67[[#This Row],[Estimated Value]]=0),"",V3__67[[#This Row],[Sale Price]]-V3__67[[#This Row],[Estimated Value]])</f>
        <v>158520</v>
      </c>
      <c r="O2376">
        <f>IF(OR(V3__67[[#This Row],[Estimated Value]]="",V3__67[[#This Row],[Estimated Value]]=0),"",(V3__67[[#This Row],[Sale Price]]-V3__67[[#This Row],[Estimated Value]])/V3__67[[#This Row],[Estimated Value]])</f>
        <v>0.43853048578067944</v>
      </c>
      <c r="P2376" t="str">
        <f t="shared" si="37"/>
        <v>Above Estimate</v>
      </c>
    </row>
    <row r="2377" spans="1:16" x14ac:dyDescent="0.3">
      <c r="A2377" s="1">
        <v>42293</v>
      </c>
      <c r="B2377">
        <v>2015</v>
      </c>
      <c r="C2377" t="s">
        <v>17</v>
      </c>
      <c r="D2377">
        <v>162450</v>
      </c>
      <c r="E2377">
        <v>72000</v>
      </c>
      <c r="F2377" t="s">
        <v>23</v>
      </c>
      <c r="G2377" t="s">
        <v>24</v>
      </c>
      <c r="H2377">
        <v>6</v>
      </c>
      <c r="I2377">
        <v>6</v>
      </c>
      <c r="J2377">
        <v>1976</v>
      </c>
      <c r="K2377">
        <v>1.340225</v>
      </c>
      <c r="L2377" t="s">
        <v>25</v>
      </c>
      <c r="M2377">
        <f>V3__67[[#This Row],[Sale Price]]/V3__67[[#This Row],[carpet_area]]</f>
        <v>36.43724696356275</v>
      </c>
      <c r="N2377">
        <f>IF(OR(V3__67[[#This Row],[Estimated Value]]="",V3__67[[#This Row],[Estimated Value]]=0),"",V3__67[[#This Row],[Sale Price]]-V3__67[[#This Row],[Estimated Value]])</f>
        <v>-90450</v>
      </c>
      <c r="O2377">
        <f>IF(OR(V3__67[[#This Row],[Estimated Value]]="",V3__67[[#This Row],[Estimated Value]]=0),"",(V3__67[[#This Row],[Sale Price]]-V3__67[[#This Row],[Estimated Value]])/V3__67[[#This Row],[Estimated Value]])</f>
        <v>-0.55678670360110805</v>
      </c>
      <c r="P2377" t="str">
        <f t="shared" si="37"/>
        <v>Below Estimate</v>
      </c>
    </row>
    <row r="2378" spans="1:16" x14ac:dyDescent="0.3">
      <c r="A2378" s="1">
        <v>42293</v>
      </c>
      <c r="B2378">
        <v>2015</v>
      </c>
      <c r="C2378" t="s">
        <v>30</v>
      </c>
      <c r="D2378">
        <v>460950</v>
      </c>
      <c r="E2378">
        <v>666000</v>
      </c>
      <c r="F2378" t="s">
        <v>13</v>
      </c>
      <c r="G2378" t="s">
        <v>14</v>
      </c>
      <c r="H2378">
        <v>3</v>
      </c>
      <c r="I2378">
        <v>3</v>
      </c>
      <c r="J2378">
        <v>946</v>
      </c>
      <c r="K2378">
        <v>1.340225</v>
      </c>
      <c r="L2378" t="s">
        <v>22</v>
      </c>
      <c r="M2378">
        <f>V3__67[[#This Row],[Sale Price]]/V3__67[[#This Row],[carpet_area]]</f>
        <v>704.01691331923894</v>
      </c>
      <c r="N2378">
        <f>IF(OR(V3__67[[#This Row],[Estimated Value]]="",V3__67[[#This Row],[Estimated Value]]=0),"",V3__67[[#This Row],[Sale Price]]-V3__67[[#This Row],[Estimated Value]])</f>
        <v>205050</v>
      </c>
      <c r="O2378">
        <f>IF(OR(V3__67[[#This Row],[Estimated Value]]="",V3__67[[#This Row],[Estimated Value]]=0),"",(V3__67[[#This Row],[Sale Price]]-V3__67[[#This Row],[Estimated Value]])/V3__67[[#This Row],[Estimated Value]])</f>
        <v>0.44484217377155871</v>
      </c>
      <c r="P2378" t="str">
        <f t="shared" si="37"/>
        <v>Above Estimate</v>
      </c>
    </row>
    <row r="2379" spans="1:16" x14ac:dyDescent="0.3">
      <c r="A2379" s="1">
        <v>42293</v>
      </c>
      <c r="B2379">
        <v>2015</v>
      </c>
      <c r="C2379" t="s">
        <v>29</v>
      </c>
      <c r="D2379">
        <v>104930</v>
      </c>
      <c r="E2379">
        <v>250000</v>
      </c>
      <c r="F2379" t="s">
        <v>13</v>
      </c>
      <c r="G2379" t="s">
        <v>14</v>
      </c>
      <c r="H2379">
        <v>3</v>
      </c>
      <c r="I2379">
        <v>3</v>
      </c>
      <c r="J2379">
        <v>1055</v>
      </c>
      <c r="K2379">
        <v>1.340225</v>
      </c>
      <c r="L2379" t="s">
        <v>22</v>
      </c>
      <c r="M2379">
        <f>V3__67[[#This Row],[Sale Price]]/V3__67[[#This Row],[carpet_area]]</f>
        <v>236.96682464454977</v>
      </c>
      <c r="N2379">
        <f>IF(OR(V3__67[[#This Row],[Estimated Value]]="",V3__67[[#This Row],[Estimated Value]]=0),"",V3__67[[#This Row],[Sale Price]]-V3__67[[#This Row],[Estimated Value]])</f>
        <v>145070</v>
      </c>
      <c r="O2379">
        <f>IF(OR(V3__67[[#This Row],[Estimated Value]]="",V3__67[[#This Row],[Estimated Value]]=0),"",(V3__67[[#This Row],[Sale Price]]-V3__67[[#This Row],[Estimated Value]])/V3__67[[#This Row],[Estimated Value]])</f>
        <v>1.3825407414466788</v>
      </c>
      <c r="P2379" t="str">
        <f t="shared" si="37"/>
        <v>Above Estimate</v>
      </c>
    </row>
    <row r="2380" spans="1:16" x14ac:dyDescent="0.3">
      <c r="A2380" s="1">
        <v>42293</v>
      </c>
      <c r="B2380">
        <v>2015</v>
      </c>
      <c r="C2380" t="s">
        <v>26</v>
      </c>
      <c r="D2380">
        <v>273350</v>
      </c>
      <c r="E2380">
        <v>390000</v>
      </c>
      <c r="F2380" t="s">
        <v>13</v>
      </c>
      <c r="G2380" t="s">
        <v>14</v>
      </c>
      <c r="H2380">
        <v>3</v>
      </c>
      <c r="I2380">
        <v>1</v>
      </c>
      <c r="J2380">
        <v>914</v>
      </c>
      <c r="K2380">
        <v>1.340225</v>
      </c>
      <c r="L2380" t="s">
        <v>15</v>
      </c>
      <c r="M2380">
        <f>V3__67[[#This Row],[Sale Price]]/V3__67[[#This Row],[carpet_area]]</f>
        <v>426.69584245076584</v>
      </c>
      <c r="N2380">
        <f>IF(OR(V3__67[[#This Row],[Estimated Value]]="",V3__67[[#This Row],[Estimated Value]]=0),"",V3__67[[#This Row],[Sale Price]]-V3__67[[#This Row],[Estimated Value]])</f>
        <v>116650</v>
      </c>
      <c r="O2380">
        <f>IF(OR(V3__67[[#This Row],[Estimated Value]]="",V3__67[[#This Row],[Estimated Value]]=0),"",(V3__67[[#This Row],[Sale Price]]-V3__67[[#This Row],[Estimated Value]])/V3__67[[#This Row],[Estimated Value]])</f>
        <v>0.42674227181269436</v>
      </c>
      <c r="P2380" t="str">
        <f t="shared" si="37"/>
        <v>Above Estimate</v>
      </c>
    </row>
    <row r="2381" spans="1:16" x14ac:dyDescent="0.3">
      <c r="A2381" s="1">
        <v>42293</v>
      </c>
      <c r="B2381">
        <v>2015</v>
      </c>
      <c r="C2381" t="s">
        <v>17</v>
      </c>
      <c r="D2381">
        <v>7568480</v>
      </c>
      <c r="E2381">
        <v>27500</v>
      </c>
      <c r="F2381" t="s">
        <v>13</v>
      </c>
      <c r="G2381" t="s">
        <v>14</v>
      </c>
      <c r="H2381">
        <v>3</v>
      </c>
      <c r="I2381">
        <v>3</v>
      </c>
      <c r="J2381">
        <v>1086</v>
      </c>
      <c r="K2381">
        <v>1.340225</v>
      </c>
      <c r="L2381" t="s">
        <v>16</v>
      </c>
      <c r="M2381">
        <f>V3__67[[#This Row],[Sale Price]]/V3__67[[#This Row],[carpet_area]]</f>
        <v>25.322283609576427</v>
      </c>
      <c r="N2381">
        <f>IF(OR(V3__67[[#This Row],[Estimated Value]]="",V3__67[[#This Row],[Estimated Value]]=0),"",V3__67[[#This Row],[Sale Price]]-V3__67[[#This Row],[Estimated Value]])</f>
        <v>-7540980</v>
      </c>
      <c r="O2381">
        <f>IF(OR(V3__67[[#This Row],[Estimated Value]]="",V3__67[[#This Row],[Estimated Value]]=0),"",(V3__67[[#This Row],[Sale Price]]-V3__67[[#This Row],[Estimated Value]])/V3__67[[#This Row],[Estimated Value]])</f>
        <v>-0.99636650952370887</v>
      </c>
      <c r="P2381" t="str">
        <f t="shared" si="37"/>
        <v>Below Estimate</v>
      </c>
    </row>
    <row r="2382" spans="1:16" x14ac:dyDescent="0.3">
      <c r="A2382" s="1">
        <v>42294</v>
      </c>
      <c r="B2382">
        <v>2015</v>
      </c>
      <c r="C2382" t="s">
        <v>29</v>
      </c>
      <c r="D2382">
        <v>119000</v>
      </c>
      <c r="E2382">
        <v>120000</v>
      </c>
      <c r="F2382" t="s">
        <v>13</v>
      </c>
      <c r="G2382" t="s">
        <v>14</v>
      </c>
      <c r="H2382">
        <v>3</v>
      </c>
      <c r="I2382">
        <v>3</v>
      </c>
      <c r="J2382">
        <v>1042</v>
      </c>
      <c r="K2382">
        <v>1.340225</v>
      </c>
      <c r="L2382" t="s">
        <v>25</v>
      </c>
      <c r="M2382">
        <f>V3__67[[#This Row],[Sale Price]]/V3__67[[#This Row],[carpet_area]]</f>
        <v>115.16314779270634</v>
      </c>
      <c r="N2382">
        <f>IF(OR(V3__67[[#This Row],[Estimated Value]]="",V3__67[[#This Row],[Estimated Value]]=0),"",V3__67[[#This Row],[Sale Price]]-V3__67[[#This Row],[Estimated Value]])</f>
        <v>1000</v>
      </c>
      <c r="O2382">
        <f>IF(OR(V3__67[[#This Row],[Estimated Value]]="",V3__67[[#This Row],[Estimated Value]]=0),"",(V3__67[[#This Row],[Sale Price]]-V3__67[[#This Row],[Estimated Value]])/V3__67[[#This Row],[Estimated Value]])</f>
        <v>8.4033613445378148E-3</v>
      </c>
      <c r="P2382" t="str">
        <f t="shared" si="37"/>
        <v>Above Estimate</v>
      </c>
    </row>
    <row r="2383" spans="1:16" x14ac:dyDescent="0.3">
      <c r="A2383" s="1">
        <v>42294</v>
      </c>
      <c r="B2383">
        <v>2015</v>
      </c>
      <c r="C2383" t="s">
        <v>21</v>
      </c>
      <c r="D2383">
        <v>1692460</v>
      </c>
      <c r="E2383">
        <v>2085000</v>
      </c>
      <c r="F2383" t="s">
        <v>13</v>
      </c>
      <c r="G2383" t="s">
        <v>14</v>
      </c>
      <c r="H2383">
        <v>3</v>
      </c>
      <c r="I2383">
        <v>2</v>
      </c>
      <c r="J2383">
        <v>997</v>
      </c>
      <c r="K2383">
        <v>1.340225</v>
      </c>
      <c r="L2383" t="s">
        <v>15</v>
      </c>
      <c r="M2383">
        <f>V3__67[[#This Row],[Sale Price]]/V3__67[[#This Row],[carpet_area]]</f>
        <v>2091.2738214643932</v>
      </c>
      <c r="N2383">
        <f>IF(OR(V3__67[[#This Row],[Estimated Value]]="",V3__67[[#This Row],[Estimated Value]]=0),"",V3__67[[#This Row],[Sale Price]]-V3__67[[#This Row],[Estimated Value]])</f>
        <v>392540</v>
      </c>
      <c r="O2383">
        <f>IF(OR(V3__67[[#This Row],[Estimated Value]]="",V3__67[[#This Row],[Estimated Value]]=0),"",(V3__67[[#This Row],[Sale Price]]-V3__67[[#This Row],[Estimated Value]])/V3__67[[#This Row],[Estimated Value]])</f>
        <v>0.23193458043321555</v>
      </c>
      <c r="P2383" t="str">
        <f t="shared" si="37"/>
        <v>Above Estimate</v>
      </c>
    </row>
    <row r="2384" spans="1:16" x14ac:dyDescent="0.3">
      <c r="A2384" s="1">
        <v>42295</v>
      </c>
      <c r="B2384">
        <v>2015</v>
      </c>
      <c r="C2384" t="s">
        <v>21</v>
      </c>
      <c r="D2384">
        <v>1871240</v>
      </c>
      <c r="E2384">
        <v>3375000</v>
      </c>
      <c r="F2384" t="s">
        <v>13</v>
      </c>
      <c r="G2384" t="s">
        <v>14</v>
      </c>
      <c r="H2384">
        <v>3</v>
      </c>
      <c r="I2384">
        <v>3</v>
      </c>
      <c r="J2384">
        <v>1062</v>
      </c>
      <c r="K2384">
        <v>1.340225</v>
      </c>
      <c r="L2384" t="s">
        <v>15</v>
      </c>
      <c r="M2384">
        <f>V3__67[[#This Row],[Sale Price]]/V3__67[[#This Row],[carpet_area]]</f>
        <v>3177.9661016949153</v>
      </c>
      <c r="N2384">
        <f>IF(OR(V3__67[[#This Row],[Estimated Value]]="",V3__67[[#This Row],[Estimated Value]]=0),"",V3__67[[#This Row],[Sale Price]]-V3__67[[#This Row],[Estimated Value]])</f>
        <v>1503760</v>
      </c>
      <c r="O2384">
        <f>IF(OR(V3__67[[#This Row],[Estimated Value]]="",V3__67[[#This Row],[Estimated Value]]=0),"",(V3__67[[#This Row],[Sale Price]]-V3__67[[#This Row],[Estimated Value]])/V3__67[[#This Row],[Estimated Value]])</f>
        <v>0.80361685299587438</v>
      </c>
      <c r="P2384" t="str">
        <f t="shared" si="37"/>
        <v>Above Estimate</v>
      </c>
    </row>
    <row r="2385" spans="1:16" x14ac:dyDescent="0.3">
      <c r="A2385" s="1">
        <v>42295</v>
      </c>
      <c r="B2385">
        <v>2015</v>
      </c>
      <c r="C2385" t="s">
        <v>30</v>
      </c>
      <c r="D2385">
        <v>320790</v>
      </c>
      <c r="E2385">
        <v>515000</v>
      </c>
      <c r="F2385" t="s">
        <v>13</v>
      </c>
      <c r="G2385" t="s">
        <v>14</v>
      </c>
      <c r="H2385">
        <v>3</v>
      </c>
      <c r="I2385">
        <v>3</v>
      </c>
      <c r="J2385">
        <v>982</v>
      </c>
      <c r="K2385">
        <v>1.340225</v>
      </c>
      <c r="L2385" t="s">
        <v>15</v>
      </c>
      <c r="M2385">
        <f>V3__67[[#This Row],[Sale Price]]/V3__67[[#This Row],[carpet_area]]</f>
        <v>524.4399185336049</v>
      </c>
      <c r="N2385">
        <f>IF(OR(V3__67[[#This Row],[Estimated Value]]="",V3__67[[#This Row],[Estimated Value]]=0),"",V3__67[[#This Row],[Sale Price]]-V3__67[[#This Row],[Estimated Value]])</f>
        <v>194210</v>
      </c>
      <c r="O2385">
        <f>IF(OR(V3__67[[#This Row],[Estimated Value]]="",V3__67[[#This Row],[Estimated Value]]=0),"",(V3__67[[#This Row],[Sale Price]]-V3__67[[#This Row],[Estimated Value]])/V3__67[[#This Row],[Estimated Value]])</f>
        <v>0.60541164001371617</v>
      </c>
      <c r="P2385" t="str">
        <f t="shared" si="37"/>
        <v>Above Estimate</v>
      </c>
    </row>
    <row r="2386" spans="1:16" x14ac:dyDescent="0.3">
      <c r="A2386" s="1">
        <v>42295</v>
      </c>
      <c r="B2386">
        <v>2015</v>
      </c>
      <c r="C2386" t="s">
        <v>30</v>
      </c>
      <c r="D2386">
        <v>492480</v>
      </c>
      <c r="E2386">
        <v>970000</v>
      </c>
      <c r="F2386" t="s">
        <v>13</v>
      </c>
      <c r="G2386" t="s">
        <v>14</v>
      </c>
      <c r="H2386">
        <v>3</v>
      </c>
      <c r="I2386">
        <v>3</v>
      </c>
      <c r="J2386">
        <v>1097</v>
      </c>
      <c r="K2386">
        <v>1.340225</v>
      </c>
      <c r="L2386" t="s">
        <v>25</v>
      </c>
      <c r="M2386">
        <f>V3__67[[#This Row],[Sale Price]]/V3__67[[#This Row],[carpet_area]]</f>
        <v>884.22971741112121</v>
      </c>
      <c r="N2386">
        <f>IF(OR(V3__67[[#This Row],[Estimated Value]]="",V3__67[[#This Row],[Estimated Value]]=0),"",V3__67[[#This Row],[Sale Price]]-V3__67[[#This Row],[Estimated Value]])</f>
        <v>477520</v>
      </c>
      <c r="O2386">
        <f>IF(OR(V3__67[[#This Row],[Estimated Value]]="",V3__67[[#This Row],[Estimated Value]]=0),"",(V3__67[[#This Row],[Sale Price]]-V3__67[[#This Row],[Estimated Value]])/V3__67[[#This Row],[Estimated Value]])</f>
        <v>0.96962313190383365</v>
      </c>
      <c r="P2386" t="str">
        <f t="shared" si="37"/>
        <v>Above Estimate</v>
      </c>
    </row>
    <row r="2387" spans="1:16" x14ac:dyDescent="0.3">
      <c r="A2387" s="1">
        <v>42298</v>
      </c>
      <c r="B2387">
        <v>2015</v>
      </c>
      <c r="C2387" t="s">
        <v>17</v>
      </c>
      <c r="D2387">
        <v>116380</v>
      </c>
      <c r="E2387">
        <v>148000</v>
      </c>
      <c r="F2387" t="s">
        <v>13</v>
      </c>
      <c r="G2387" t="s">
        <v>14</v>
      </c>
      <c r="H2387">
        <v>3</v>
      </c>
      <c r="I2387">
        <v>2</v>
      </c>
      <c r="J2387">
        <v>901</v>
      </c>
      <c r="K2387">
        <v>1.340225</v>
      </c>
      <c r="L2387" t="s">
        <v>22</v>
      </c>
      <c r="M2387">
        <f>V3__67[[#This Row],[Sale Price]]/V3__67[[#This Row],[carpet_area]]</f>
        <v>164.26193118756936</v>
      </c>
      <c r="N2387">
        <f>IF(OR(V3__67[[#This Row],[Estimated Value]]="",V3__67[[#This Row],[Estimated Value]]=0),"",V3__67[[#This Row],[Sale Price]]-V3__67[[#This Row],[Estimated Value]])</f>
        <v>31620</v>
      </c>
      <c r="O2387">
        <f>IF(OR(V3__67[[#This Row],[Estimated Value]]="",V3__67[[#This Row],[Estimated Value]]=0),"",(V3__67[[#This Row],[Sale Price]]-V3__67[[#This Row],[Estimated Value]])/V3__67[[#This Row],[Estimated Value]])</f>
        <v>0.27169616772641347</v>
      </c>
      <c r="P2387" t="str">
        <f t="shared" si="37"/>
        <v>Above Estimate</v>
      </c>
    </row>
    <row r="2388" spans="1:16" x14ac:dyDescent="0.3">
      <c r="A2388" s="1">
        <v>42298</v>
      </c>
      <c r="B2388">
        <v>2015</v>
      </c>
      <c r="C2388" t="s">
        <v>12</v>
      </c>
      <c r="D2388">
        <v>79790</v>
      </c>
      <c r="E2388">
        <v>13500</v>
      </c>
      <c r="F2388" t="s">
        <v>13</v>
      </c>
      <c r="G2388" t="s">
        <v>14</v>
      </c>
      <c r="H2388">
        <v>3</v>
      </c>
      <c r="I2388">
        <v>3</v>
      </c>
      <c r="J2388">
        <v>956</v>
      </c>
      <c r="K2388">
        <v>1.340225</v>
      </c>
      <c r="L2388" t="s">
        <v>15</v>
      </c>
      <c r="M2388">
        <f>V3__67[[#This Row],[Sale Price]]/V3__67[[#This Row],[carpet_area]]</f>
        <v>14.121338912133892</v>
      </c>
      <c r="N2388">
        <f>IF(OR(V3__67[[#This Row],[Estimated Value]]="",V3__67[[#This Row],[Estimated Value]]=0),"",V3__67[[#This Row],[Sale Price]]-V3__67[[#This Row],[Estimated Value]])</f>
        <v>-66290</v>
      </c>
      <c r="O2388">
        <f>IF(OR(V3__67[[#This Row],[Estimated Value]]="",V3__67[[#This Row],[Estimated Value]]=0),"",(V3__67[[#This Row],[Sale Price]]-V3__67[[#This Row],[Estimated Value]])/V3__67[[#This Row],[Estimated Value]])</f>
        <v>-0.83080586539666623</v>
      </c>
      <c r="P2388" t="str">
        <f t="shared" si="37"/>
        <v>Below Estimate</v>
      </c>
    </row>
    <row r="2389" spans="1:16" x14ac:dyDescent="0.3">
      <c r="A2389" s="1">
        <v>42298</v>
      </c>
      <c r="B2389">
        <v>2015</v>
      </c>
      <c r="C2389" t="s">
        <v>21</v>
      </c>
      <c r="D2389">
        <v>1836170</v>
      </c>
      <c r="E2389">
        <v>3030000</v>
      </c>
      <c r="F2389" t="s">
        <v>13</v>
      </c>
      <c r="G2389" t="s">
        <v>14</v>
      </c>
      <c r="H2389">
        <v>3</v>
      </c>
      <c r="I2389">
        <v>3</v>
      </c>
      <c r="J2389">
        <v>965</v>
      </c>
      <c r="K2389">
        <v>1.340225</v>
      </c>
      <c r="L2389" t="s">
        <v>25</v>
      </c>
      <c r="M2389">
        <f>V3__67[[#This Row],[Sale Price]]/V3__67[[#This Row],[carpet_area]]</f>
        <v>3139.8963730569949</v>
      </c>
      <c r="N2389">
        <f>IF(OR(V3__67[[#This Row],[Estimated Value]]="",V3__67[[#This Row],[Estimated Value]]=0),"",V3__67[[#This Row],[Sale Price]]-V3__67[[#This Row],[Estimated Value]])</f>
        <v>1193830</v>
      </c>
      <c r="O2389">
        <f>IF(OR(V3__67[[#This Row],[Estimated Value]]="",V3__67[[#This Row],[Estimated Value]]=0),"",(V3__67[[#This Row],[Sale Price]]-V3__67[[#This Row],[Estimated Value]])/V3__67[[#This Row],[Estimated Value]])</f>
        <v>0.6501740034964083</v>
      </c>
      <c r="P2389" t="str">
        <f t="shared" si="37"/>
        <v>Above Estimate</v>
      </c>
    </row>
    <row r="2390" spans="1:16" x14ac:dyDescent="0.3">
      <c r="A2390" s="1">
        <v>42298</v>
      </c>
      <c r="B2390">
        <v>2015</v>
      </c>
      <c r="C2390" t="s">
        <v>26</v>
      </c>
      <c r="D2390">
        <v>206850</v>
      </c>
      <c r="E2390">
        <v>246667</v>
      </c>
      <c r="F2390" t="s">
        <v>19</v>
      </c>
      <c r="G2390" t="s">
        <v>20</v>
      </c>
      <c r="H2390">
        <v>4</v>
      </c>
      <c r="I2390">
        <v>2</v>
      </c>
      <c r="J2390">
        <v>1312</v>
      </c>
      <c r="K2390">
        <v>1.340225</v>
      </c>
      <c r="L2390" t="s">
        <v>22</v>
      </c>
      <c r="M2390">
        <f>V3__67[[#This Row],[Sale Price]]/V3__67[[#This Row],[carpet_area]]</f>
        <v>188.00838414634146</v>
      </c>
      <c r="N2390">
        <f>IF(OR(V3__67[[#This Row],[Estimated Value]]="",V3__67[[#This Row],[Estimated Value]]=0),"",V3__67[[#This Row],[Sale Price]]-V3__67[[#This Row],[Estimated Value]])</f>
        <v>39817</v>
      </c>
      <c r="O2390">
        <f>IF(OR(V3__67[[#This Row],[Estimated Value]]="",V3__67[[#This Row],[Estimated Value]]=0),"",(V3__67[[#This Row],[Sale Price]]-V3__67[[#This Row],[Estimated Value]])/V3__67[[#This Row],[Estimated Value]])</f>
        <v>0.19249214406574813</v>
      </c>
      <c r="P2390" t="str">
        <f t="shared" si="37"/>
        <v>Above Estimate</v>
      </c>
    </row>
    <row r="2391" spans="1:16" x14ac:dyDescent="0.3">
      <c r="A2391" s="1">
        <v>42300</v>
      </c>
      <c r="B2391">
        <v>2015</v>
      </c>
      <c r="C2391" t="s">
        <v>17</v>
      </c>
      <c r="D2391">
        <v>148990</v>
      </c>
      <c r="E2391">
        <v>159000</v>
      </c>
      <c r="F2391" t="s">
        <v>19</v>
      </c>
      <c r="G2391" t="s">
        <v>20</v>
      </c>
      <c r="H2391">
        <v>4</v>
      </c>
      <c r="I2391">
        <v>2</v>
      </c>
      <c r="J2391">
        <v>1311</v>
      </c>
      <c r="K2391">
        <v>1.340225</v>
      </c>
      <c r="L2391" t="s">
        <v>25</v>
      </c>
      <c r="M2391">
        <f>V3__67[[#This Row],[Sale Price]]/V3__67[[#This Row],[carpet_area]]</f>
        <v>121.28146453089245</v>
      </c>
      <c r="N2391">
        <f>IF(OR(V3__67[[#This Row],[Estimated Value]]="",V3__67[[#This Row],[Estimated Value]]=0),"",V3__67[[#This Row],[Sale Price]]-V3__67[[#This Row],[Estimated Value]])</f>
        <v>10010</v>
      </c>
      <c r="O2391">
        <f>IF(OR(V3__67[[#This Row],[Estimated Value]]="",V3__67[[#This Row],[Estimated Value]]=0),"",(V3__67[[#This Row],[Sale Price]]-V3__67[[#This Row],[Estimated Value]])/V3__67[[#This Row],[Estimated Value]])</f>
        <v>6.7185717162225655E-2</v>
      </c>
      <c r="P2391" t="str">
        <f t="shared" si="37"/>
        <v>Above Estimate</v>
      </c>
    </row>
    <row r="2392" spans="1:16" x14ac:dyDescent="0.3">
      <c r="A2392" s="1">
        <v>42300</v>
      </c>
      <c r="B2392">
        <v>2015</v>
      </c>
      <c r="C2392" t="s">
        <v>17</v>
      </c>
      <c r="D2392">
        <v>126280</v>
      </c>
      <c r="E2392">
        <v>65000</v>
      </c>
      <c r="F2392" t="s">
        <v>13</v>
      </c>
      <c r="G2392" t="s">
        <v>14</v>
      </c>
      <c r="H2392">
        <v>3</v>
      </c>
      <c r="I2392">
        <v>1</v>
      </c>
      <c r="J2392">
        <v>1090</v>
      </c>
      <c r="K2392">
        <v>1.340225</v>
      </c>
      <c r="L2392" t="s">
        <v>16</v>
      </c>
      <c r="M2392">
        <f>V3__67[[#This Row],[Sale Price]]/V3__67[[#This Row],[carpet_area]]</f>
        <v>59.633027522935777</v>
      </c>
      <c r="N2392">
        <f>IF(OR(V3__67[[#This Row],[Estimated Value]]="",V3__67[[#This Row],[Estimated Value]]=0),"",V3__67[[#This Row],[Sale Price]]-V3__67[[#This Row],[Estimated Value]])</f>
        <v>-61280</v>
      </c>
      <c r="O2392">
        <f>IF(OR(V3__67[[#This Row],[Estimated Value]]="",V3__67[[#This Row],[Estimated Value]]=0),"",(V3__67[[#This Row],[Sale Price]]-V3__67[[#This Row],[Estimated Value]])/V3__67[[#This Row],[Estimated Value]])</f>
        <v>-0.48527082673424138</v>
      </c>
      <c r="P2392" t="str">
        <f t="shared" si="37"/>
        <v>Below Estimate</v>
      </c>
    </row>
    <row r="2393" spans="1:16" x14ac:dyDescent="0.3">
      <c r="A2393" s="1">
        <v>42300</v>
      </c>
      <c r="B2393">
        <v>2015</v>
      </c>
      <c r="C2393" t="s">
        <v>26</v>
      </c>
      <c r="D2393">
        <v>1674260</v>
      </c>
      <c r="E2393">
        <v>2050000</v>
      </c>
      <c r="F2393" t="s">
        <v>13</v>
      </c>
      <c r="G2393" t="s">
        <v>14</v>
      </c>
      <c r="H2393">
        <v>3</v>
      </c>
      <c r="I2393">
        <v>1</v>
      </c>
      <c r="J2393">
        <v>1092</v>
      </c>
      <c r="K2393">
        <v>1.340225</v>
      </c>
      <c r="L2393" t="s">
        <v>22</v>
      </c>
      <c r="M2393">
        <f>V3__67[[#This Row],[Sale Price]]/V3__67[[#This Row],[carpet_area]]</f>
        <v>1877.2893772893774</v>
      </c>
      <c r="N2393">
        <f>IF(OR(V3__67[[#This Row],[Estimated Value]]="",V3__67[[#This Row],[Estimated Value]]=0),"",V3__67[[#This Row],[Sale Price]]-V3__67[[#This Row],[Estimated Value]])</f>
        <v>375740</v>
      </c>
      <c r="O2393">
        <f>IF(OR(V3__67[[#This Row],[Estimated Value]]="",V3__67[[#This Row],[Estimated Value]]=0),"",(V3__67[[#This Row],[Sale Price]]-V3__67[[#This Row],[Estimated Value]])/V3__67[[#This Row],[Estimated Value]])</f>
        <v>0.22442153548433338</v>
      </c>
      <c r="P2393" t="str">
        <f t="shared" si="37"/>
        <v>Above Estimate</v>
      </c>
    </row>
    <row r="2394" spans="1:16" x14ac:dyDescent="0.3">
      <c r="A2394" s="1">
        <v>42300</v>
      </c>
      <c r="B2394">
        <v>2015</v>
      </c>
      <c r="C2394" t="s">
        <v>21</v>
      </c>
      <c r="D2394">
        <v>1504370</v>
      </c>
      <c r="E2394">
        <v>2647500</v>
      </c>
      <c r="F2394" t="s">
        <v>13</v>
      </c>
      <c r="G2394" t="s">
        <v>14</v>
      </c>
      <c r="H2394">
        <v>3</v>
      </c>
      <c r="I2394">
        <v>2</v>
      </c>
      <c r="J2394">
        <v>917</v>
      </c>
      <c r="K2394">
        <v>1.340225</v>
      </c>
      <c r="L2394" t="s">
        <v>15</v>
      </c>
      <c r="M2394">
        <f>V3__67[[#This Row],[Sale Price]]/V3__67[[#This Row],[carpet_area]]</f>
        <v>2887.1319520174484</v>
      </c>
      <c r="N2394">
        <f>IF(OR(V3__67[[#This Row],[Estimated Value]]="",V3__67[[#This Row],[Estimated Value]]=0),"",V3__67[[#This Row],[Sale Price]]-V3__67[[#This Row],[Estimated Value]])</f>
        <v>1143130</v>
      </c>
      <c r="O2394">
        <f>IF(OR(V3__67[[#This Row],[Estimated Value]]="",V3__67[[#This Row],[Estimated Value]]=0),"",(V3__67[[#This Row],[Sale Price]]-V3__67[[#This Row],[Estimated Value]])/V3__67[[#This Row],[Estimated Value]])</f>
        <v>0.75987290360749016</v>
      </c>
      <c r="P2394" t="str">
        <f t="shared" si="37"/>
        <v>Above Estimate</v>
      </c>
    </row>
    <row r="2395" spans="1:16" x14ac:dyDescent="0.3">
      <c r="A2395" s="1">
        <v>42301</v>
      </c>
      <c r="B2395">
        <v>2015</v>
      </c>
      <c r="C2395" t="s">
        <v>30</v>
      </c>
      <c r="D2395">
        <v>380110</v>
      </c>
      <c r="E2395">
        <v>675000</v>
      </c>
      <c r="F2395" t="s">
        <v>13</v>
      </c>
      <c r="G2395" t="s">
        <v>14</v>
      </c>
      <c r="H2395">
        <v>3</v>
      </c>
      <c r="I2395">
        <v>1</v>
      </c>
      <c r="J2395">
        <v>1032</v>
      </c>
      <c r="K2395">
        <v>1.340225</v>
      </c>
      <c r="L2395" t="s">
        <v>25</v>
      </c>
      <c r="M2395">
        <f>V3__67[[#This Row],[Sale Price]]/V3__67[[#This Row],[carpet_area]]</f>
        <v>654.06976744186045</v>
      </c>
      <c r="N2395">
        <f>IF(OR(V3__67[[#This Row],[Estimated Value]]="",V3__67[[#This Row],[Estimated Value]]=0),"",V3__67[[#This Row],[Sale Price]]-V3__67[[#This Row],[Estimated Value]])</f>
        <v>294890</v>
      </c>
      <c r="O2395">
        <f>IF(OR(V3__67[[#This Row],[Estimated Value]]="",V3__67[[#This Row],[Estimated Value]]=0),"",(V3__67[[#This Row],[Sale Price]]-V3__67[[#This Row],[Estimated Value]])/V3__67[[#This Row],[Estimated Value]])</f>
        <v>0.77580174160111548</v>
      </c>
      <c r="P2395" t="str">
        <f t="shared" si="37"/>
        <v>Above Estimate</v>
      </c>
    </row>
    <row r="2396" spans="1:16" x14ac:dyDescent="0.3">
      <c r="A2396" s="1">
        <v>42305</v>
      </c>
      <c r="B2396">
        <v>2015</v>
      </c>
      <c r="C2396" t="s">
        <v>30</v>
      </c>
      <c r="D2396">
        <v>759340</v>
      </c>
      <c r="E2396">
        <v>1125000</v>
      </c>
      <c r="F2396" t="s">
        <v>13</v>
      </c>
      <c r="G2396" t="s">
        <v>14</v>
      </c>
      <c r="H2396">
        <v>3</v>
      </c>
      <c r="I2396">
        <v>3</v>
      </c>
      <c r="J2396">
        <v>989</v>
      </c>
      <c r="K2396">
        <v>1.340225</v>
      </c>
      <c r="L2396" t="s">
        <v>16</v>
      </c>
      <c r="M2396">
        <f>V3__67[[#This Row],[Sale Price]]/V3__67[[#This Row],[carpet_area]]</f>
        <v>1137.5126390293226</v>
      </c>
      <c r="N2396">
        <f>IF(OR(V3__67[[#This Row],[Estimated Value]]="",V3__67[[#This Row],[Estimated Value]]=0),"",V3__67[[#This Row],[Sale Price]]-V3__67[[#This Row],[Estimated Value]])</f>
        <v>365660</v>
      </c>
      <c r="O2396">
        <f>IF(OR(V3__67[[#This Row],[Estimated Value]]="",V3__67[[#This Row],[Estimated Value]]=0),"",(V3__67[[#This Row],[Sale Price]]-V3__67[[#This Row],[Estimated Value]])/V3__67[[#This Row],[Estimated Value]])</f>
        <v>0.48154976690283668</v>
      </c>
      <c r="P2396" t="str">
        <f t="shared" si="37"/>
        <v>Above Estimate</v>
      </c>
    </row>
    <row r="2397" spans="1:16" x14ac:dyDescent="0.3">
      <c r="A2397" s="1">
        <v>42305</v>
      </c>
      <c r="B2397">
        <v>2015</v>
      </c>
      <c r="C2397" t="s">
        <v>17</v>
      </c>
      <c r="D2397">
        <v>191640</v>
      </c>
      <c r="E2397">
        <v>241314</v>
      </c>
      <c r="F2397" t="s">
        <v>19</v>
      </c>
      <c r="G2397" t="s">
        <v>20</v>
      </c>
      <c r="H2397">
        <v>4</v>
      </c>
      <c r="I2397">
        <v>4</v>
      </c>
      <c r="J2397">
        <v>1483</v>
      </c>
      <c r="K2397">
        <v>1.340225</v>
      </c>
      <c r="L2397" t="s">
        <v>22</v>
      </c>
      <c r="M2397">
        <f>V3__67[[#This Row],[Sale Price]]/V3__67[[#This Row],[carpet_area]]</f>
        <v>162.72016183412003</v>
      </c>
      <c r="N2397">
        <f>IF(OR(V3__67[[#This Row],[Estimated Value]]="",V3__67[[#This Row],[Estimated Value]]=0),"",V3__67[[#This Row],[Sale Price]]-V3__67[[#This Row],[Estimated Value]])</f>
        <v>49674</v>
      </c>
      <c r="O2397">
        <f>IF(OR(V3__67[[#This Row],[Estimated Value]]="",V3__67[[#This Row],[Estimated Value]]=0),"",(V3__67[[#This Row],[Sale Price]]-V3__67[[#This Row],[Estimated Value]])/V3__67[[#This Row],[Estimated Value]])</f>
        <v>0.25920475892298062</v>
      </c>
      <c r="P2397" t="str">
        <f t="shared" si="37"/>
        <v>Above Estimate</v>
      </c>
    </row>
    <row r="2398" spans="1:16" x14ac:dyDescent="0.3">
      <c r="A2398" s="1">
        <v>42305</v>
      </c>
      <c r="B2398">
        <v>2015</v>
      </c>
      <c r="C2398" t="s">
        <v>12</v>
      </c>
      <c r="D2398">
        <v>100670</v>
      </c>
      <c r="E2398">
        <v>63750</v>
      </c>
      <c r="F2398" t="s">
        <v>13</v>
      </c>
      <c r="G2398" t="s">
        <v>14</v>
      </c>
      <c r="H2398">
        <v>3</v>
      </c>
      <c r="I2398">
        <v>2</v>
      </c>
      <c r="J2398">
        <v>1029</v>
      </c>
      <c r="K2398">
        <v>1.340225</v>
      </c>
      <c r="L2398" t="s">
        <v>15</v>
      </c>
      <c r="M2398">
        <f>V3__67[[#This Row],[Sale Price]]/V3__67[[#This Row],[carpet_area]]</f>
        <v>61.953352769679299</v>
      </c>
      <c r="N2398">
        <f>IF(OR(V3__67[[#This Row],[Estimated Value]]="",V3__67[[#This Row],[Estimated Value]]=0),"",V3__67[[#This Row],[Sale Price]]-V3__67[[#This Row],[Estimated Value]])</f>
        <v>-36920</v>
      </c>
      <c r="O2398">
        <f>IF(OR(V3__67[[#This Row],[Estimated Value]]="",V3__67[[#This Row],[Estimated Value]]=0),"",(V3__67[[#This Row],[Sale Price]]-V3__67[[#This Row],[Estimated Value]])/V3__67[[#This Row],[Estimated Value]])</f>
        <v>-0.3667428230853283</v>
      </c>
      <c r="P2398" t="str">
        <f t="shared" si="37"/>
        <v>Below Estimate</v>
      </c>
    </row>
    <row r="2399" spans="1:16" x14ac:dyDescent="0.3">
      <c r="A2399" s="1">
        <v>42305</v>
      </c>
      <c r="B2399">
        <v>2015</v>
      </c>
      <c r="C2399" t="s">
        <v>12</v>
      </c>
      <c r="D2399">
        <v>99010</v>
      </c>
      <c r="E2399">
        <v>71500</v>
      </c>
      <c r="F2399" t="s">
        <v>13</v>
      </c>
      <c r="G2399" t="s">
        <v>14</v>
      </c>
      <c r="H2399">
        <v>3</v>
      </c>
      <c r="I2399">
        <v>3</v>
      </c>
      <c r="J2399">
        <v>1097</v>
      </c>
      <c r="K2399">
        <v>1.340225</v>
      </c>
      <c r="L2399" t="s">
        <v>25</v>
      </c>
      <c r="M2399">
        <f>V3__67[[#This Row],[Sale Price]]/V3__67[[#This Row],[carpet_area]]</f>
        <v>65.177757520510482</v>
      </c>
      <c r="N2399">
        <f>IF(OR(V3__67[[#This Row],[Estimated Value]]="",V3__67[[#This Row],[Estimated Value]]=0),"",V3__67[[#This Row],[Sale Price]]-V3__67[[#This Row],[Estimated Value]])</f>
        <v>-27510</v>
      </c>
      <c r="O2399">
        <f>IF(OR(V3__67[[#This Row],[Estimated Value]]="",V3__67[[#This Row],[Estimated Value]]=0),"",(V3__67[[#This Row],[Sale Price]]-V3__67[[#This Row],[Estimated Value]])/V3__67[[#This Row],[Estimated Value]])</f>
        <v>-0.27785072214927786</v>
      </c>
      <c r="P2399" t="str">
        <f t="shared" si="37"/>
        <v>Below Estimate</v>
      </c>
    </row>
    <row r="2400" spans="1:16" x14ac:dyDescent="0.3">
      <c r="A2400" s="1">
        <v>42306</v>
      </c>
      <c r="B2400">
        <v>2015</v>
      </c>
      <c r="C2400" t="s">
        <v>17</v>
      </c>
      <c r="D2400">
        <v>163350</v>
      </c>
      <c r="E2400">
        <v>144200</v>
      </c>
      <c r="F2400" t="s">
        <v>13</v>
      </c>
      <c r="G2400" t="s">
        <v>14</v>
      </c>
      <c r="H2400">
        <v>3</v>
      </c>
      <c r="I2400">
        <v>3</v>
      </c>
      <c r="J2400">
        <v>977</v>
      </c>
      <c r="K2400">
        <v>1.340225</v>
      </c>
      <c r="L2400" t="s">
        <v>22</v>
      </c>
      <c r="M2400">
        <f>V3__67[[#This Row],[Sale Price]]/V3__67[[#This Row],[carpet_area]]</f>
        <v>147.59467758444217</v>
      </c>
      <c r="N2400">
        <f>IF(OR(V3__67[[#This Row],[Estimated Value]]="",V3__67[[#This Row],[Estimated Value]]=0),"",V3__67[[#This Row],[Sale Price]]-V3__67[[#This Row],[Estimated Value]])</f>
        <v>-19150</v>
      </c>
      <c r="O2400">
        <f>IF(OR(V3__67[[#This Row],[Estimated Value]]="",V3__67[[#This Row],[Estimated Value]]=0),"",(V3__67[[#This Row],[Sale Price]]-V3__67[[#This Row],[Estimated Value]])/V3__67[[#This Row],[Estimated Value]])</f>
        <v>-0.1172329354147536</v>
      </c>
      <c r="P2400" t="str">
        <f t="shared" si="37"/>
        <v>Below Estimate</v>
      </c>
    </row>
    <row r="2401" spans="1:16" x14ac:dyDescent="0.3">
      <c r="A2401" s="1">
        <v>42306</v>
      </c>
      <c r="B2401">
        <v>2015</v>
      </c>
      <c r="C2401" t="s">
        <v>17</v>
      </c>
      <c r="D2401">
        <v>199490</v>
      </c>
      <c r="E2401">
        <v>180000</v>
      </c>
      <c r="F2401" t="s">
        <v>23</v>
      </c>
      <c r="G2401" t="s">
        <v>24</v>
      </c>
      <c r="H2401">
        <v>6</v>
      </c>
      <c r="I2401">
        <v>4</v>
      </c>
      <c r="J2401">
        <v>1977</v>
      </c>
      <c r="K2401">
        <v>1.340225</v>
      </c>
      <c r="L2401" t="s">
        <v>15</v>
      </c>
      <c r="M2401">
        <f>V3__67[[#This Row],[Sale Price]]/V3__67[[#This Row],[carpet_area]]</f>
        <v>91.047040971168443</v>
      </c>
      <c r="N2401">
        <f>IF(OR(V3__67[[#This Row],[Estimated Value]]="",V3__67[[#This Row],[Estimated Value]]=0),"",V3__67[[#This Row],[Sale Price]]-V3__67[[#This Row],[Estimated Value]])</f>
        <v>-19490</v>
      </c>
      <c r="O2401">
        <f>IF(OR(V3__67[[#This Row],[Estimated Value]]="",V3__67[[#This Row],[Estimated Value]]=0),"",(V3__67[[#This Row],[Sale Price]]-V3__67[[#This Row],[Estimated Value]])/V3__67[[#This Row],[Estimated Value]])</f>
        <v>-9.7699132788610962E-2</v>
      </c>
      <c r="P2401" t="str">
        <f t="shared" si="37"/>
        <v>Below Estimate</v>
      </c>
    </row>
    <row r="2402" spans="1:16" x14ac:dyDescent="0.3">
      <c r="A2402" s="1">
        <v>42307</v>
      </c>
      <c r="B2402">
        <v>2015</v>
      </c>
      <c r="C2402" t="s">
        <v>29</v>
      </c>
      <c r="D2402">
        <v>111790</v>
      </c>
      <c r="E2402">
        <v>155000</v>
      </c>
      <c r="F2402" t="s">
        <v>13</v>
      </c>
      <c r="G2402" t="s">
        <v>14</v>
      </c>
      <c r="H2402">
        <v>3</v>
      </c>
      <c r="I2402">
        <v>3</v>
      </c>
      <c r="J2402">
        <v>947</v>
      </c>
      <c r="K2402">
        <v>1.340225</v>
      </c>
      <c r="L2402" t="s">
        <v>22</v>
      </c>
      <c r="M2402">
        <f>V3__67[[#This Row],[Sale Price]]/V3__67[[#This Row],[carpet_area]]</f>
        <v>163.67476240760297</v>
      </c>
      <c r="N2402">
        <f>IF(OR(V3__67[[#This Row],[Estimated Value]]="",V3__67[[#This Row],[Estimated Value]]=0),"",V3__67[[#This Row],[Sale Price]]-V3__67[[#This Row],[Estimated Value]])</f>
        <v>43210</v>
      </c>
      <c r="O2402">
        <f>IF(OR(V3__67[[#This Row],[Estimated Value]]="",V3__67[[#This Row],[Estimated Value]]=0),"",(V3__67[[#This Row],[Sale Price]]-V3__67[[#This Row],[Estimated Value]])/V3__67[[#This Row],[Estimated Value]])</f>
        <v>0.38652831201359694</v>
      </c>
      <c r="P2402" t="str">
        <f t="shared" si="37"/>
        <v>Above Estimate</v>
      </c>
    </row>
    <row r="2403" spans="1:16" x14ac:dyDescent="0.3">
      <c r="A2403" s="1">
        <v>42308</v>
      </c>
      <c r="B2403">
        <v>2015</v>
      </c>
      <c r="C2403" t="s">
        <v>30</v>
      </c>
      <c r="D2403">
        <v>283220</v>
      </c>
      <c r="E2403">
        <v>525000</v>
      </c>
      <c r="F2403" t="s">
        <v>19</v>
      </c>
      <c r="G2403" t="s">
        <v>20</v>
      </c>
      <c r="H2403">
        <v>4</v>
      </c>
      <c r="I2403">
        <v>2</v>
      </c>
      <c r="J2403">
        <v>1315</v>
      </c>
      <c r="K2403">
        <v>1.340225</v>
      </c>
      <c r="L2403" t="s">
        <v>15</v>
      </c>
      <c r="M2403">
        <f>V3__67[[#This Row],[Sale Price]]/V3__67[[#This Row],[carpet_area]]</f>
        <v>399.23954372623575</v>
      </c>
      <c r="N2403">
        <f>IF(OR(V3__67[[#This Row],[Estimated Value]]="",V3__67[[#This Row],[Estimated Value]]=0),"",V3__67[[#This Row],[Sale Price]]-V3__67[[#This Row],[Estimated Value]])</f>
        <v>241780</v>
      </c>
      <c r="O2403">
        <f>IF(OR(V3__67[[#This Row],[Estimated Value]]="",V3__67[[#This Row],[Estimated Value]]=0),"",(V3__67[[#This Row],[Sale Price]]-V3__67[[#This Row],[Estimated Value]])/V3__67[[#This Row],[Estimated Value]])</f>
        <v>0.85368264953040041</v>
      </c>
      <c r="P2403" t="str">
        <f t="shared" si="37"/>
        <v>Above Estimate</v>
      </c>
    </row>
    <row r="2404" spans="1:16" x14ac:dyDescent="0.3">
      <c r="A2404" s="1">
        <v>42308</v>
      </c>
      <c r="B2404">
        <v>2015</v>
      </c>
      <c r="C2404" t="s">
        <v>26</v>
      </c>
      <c r="D2404">
        <v>560420</v>
      </c>
      <c r="E2404">
        <v>867500</v>
      </c>
      <c r="F2404" t="s">
        <v>13</v>
      </c>
      <c r="G2404" t="s">
        <v>14</v>
      </c>
      <c r="H2404">
        <v>3</v>
      </c>
      <c r="I2404">
        <v>2</v>
      </c>
      <c r="J2404">
        <v>1079</v>
      </c>
      <c r="K2404">
        <v>1.340225</v>
      </c>
      <c r="L2404" t="s">
        <v>16</v>
      </c>
      <c r="M2404">
        <f>V3__67[[#This Row],[Sale Price]]/V3__67[[#This Row],[carpet_area]]</f>
        <v>803.98517145505093</v>
      </c>
      <c r="N2404">
        <f>IF(OR(V3__67[[#This Row],[Estimated Value]]="",V3__67[[#This Row],[Estimated Value]]=0),"",V3__67[[#This Row],[Sale Price]]-V3__67[[#This Row],[Estimated Value]])</f>
        <v>307080</v>
      </c>
      <c r="O2404">
        <f>IF(OR(V3__67[[#This Row],[Estimated Value]]="",V3__67[[#This Row],[Estimated Value]]=0),"",(V3__67[[#This Row],[Sale Price]]-V3__67[[#This Row],[Estimated Value]])/V3__67[[#This Row],[Estimated Value]])</f>
        <v>0.5479461832197281</v>
      </c>
      <c r="P2404" t="str">
        <f t="shared" si="37"/>
        <v>Above Estimate</v>
      </c>
    </row>
    <row r="2405" spans="1:16" x14ac:dyDescent="0.3">
      <c r="A2405" s="1">
        <v>42309</v>
      </c>
      <c r="B2405">
        <v>2015</v>
      </c>
      <c r="C2405" t="s">
        <v>30</v>
      </c>
      <c r="D2405">
        <v>752770</v>
      </c>
      <c r="E2405">
        <v>975000</v>
      </c>
      <c r="F2405" t="s">
        <v>13</v>
      </c>
      <c r="G2405" t="s">
        <v>14</v>
      </c>
      <c r="H2405">
        <v>3</v>
      </c>
      <c r="I2405">
        <v>2</v>
      </c>
      <c r="J2405">
        <v>1077</v>
      </c>
      <c r="K2405">
        <v>1.340225</v>
      </c>
      <c r="L2405" t="s">
        <v>22</v>
      </c>
      <c r="M2405">
        <f>V3__67[[#This Row],[Sale Price]]/V3__67[[#This Row],[carpet_area]]</f>
        <v>905.29247910863512</v>
      </c>
      <c r="N2405">
        <f>IF(OR(V3__67[[#This Row],[Estimated Value]]="",V3__67[[#This Row],[Estimated Value]]=0),"",V3__67[[#This Row],[Sale Price]]-V3__67[[#This Row],[Estimated Value]])</f>
        <v>222230</v>
      </c>
      <c r="O2405">
        <f>IF(OR(V3__67[[#This Row],[Estimated Value]]="",V3__67[[#This Row],[Estimated Value]]=0),"",(V3__67[[#This Row],[Sale Price]]-V3__67[[#This Row],[Estimated Value]])/V3__67[[#This Row],[Estimated Value]])</f>
        <v>0.29521633433850974</v>
      </c>
      <c r="P2405" t="str">
        <f t="shared" si="37"/>
        <v>Above Estimate</v>
      </c>
    </row>
    <row r="2406" spans="1:16" x14ac:dyDescent="0.3">
      <c r="A2406" s="1">
        <v>42309</v>
      </c>
      <c r="B2406">
        <v>2015</v>
      </c>
      <c r="C2406" t="s">
        <v>30</v>
      </c>
      <c r="D2406">
        <v>419870</v>
      </c>
      <c r="E2406">
        <v>712000</v>
      </c>
      <c r="F2406" t="s">
        <v>13</v>
      </c>
      <c r="G2406" t="s">
        <v>14</v>
      </c>
      <c r="H2406">
        <v>3</v>
      </c>
      <c r="I2406">
        <v>3</v>
      </c>
      <c r="J2406">
        <v>994</v>
      </c>
      <c r="K2406">
        <v>1.340225</v>
      </c>
      <c r="L2406" t="s">
        <v>22</v>
      </c>
      <c r="M2406">
        <f>V3__67[[#This Row],[Sale Price]]/V3__67[[#This Row],[carpet_area]]</f>
        <v>716.29778672032194</v>
      </c>
      <c r="N2406">
        <f>IF(OR(V3__67[[#This Row],[Estimated Value]]="",V3__67[[#This Row],[Estimated Value]]=0),"",V3__67[[#This Row],[Sale Price]]-V3__67[[#This Row],[Estimated Value]])</f>
        <v>292130</v>
      </c>
      <c r="O2406">
        <f>IF(OR(V3__67[[#This Row],[Estimated Value]]="",V3__67[[#This Row],[Estimated Value]]=0),"",(V3__67[[#This Row],[Sale Price]]-V3__67[[#This Row],[Estimated Value]])/V3__67[[#This Row],[Estimated Value]])</f>
        <v>0.69576297425393574</v>
      </c>
      <c r="P2406" t="str">
        <f t="shared" si="37"/>
        <v>Above Estimate</v>
      </c>
    </row>
    <row r="2407" spans="1:16" x14ac:dyDescent="0.3">
      <c r="A2407" s="1">
        <v>42312</v>
      </c>
      <c r="B2407">
        <v>2015</v>
      </c>
      <c r="C2407" t="s">
        <v>26</v>
      </c>
      <c r="D2407">
        <v>566090</v>
      </c>
      <c r="E2407">
        <v>1125000</v>
      </c>
      <c r="F2407" t="s">
        <v>13</v>
      </c>
      <c r="G2407" t="s">
        <v>14</v>
      </c>
      <c r="H2407">
        <v>3</v>
      </c>
      <c r="I2407">
        <v>1</v>
      </c>
      <c r="J2407">
        <v>970</v>
      </c>
      <c r="K2407">
        <v>1.340225</v>
      </c>
      <c r="L2407" t="s">
        <v>25</v>
      </c>
      <c r="M2407">
        <f>V3__67[[#This Row],[Sale Price]]/V3__67[[#This Row],[carpet_area]]</f>
        <v>1159.7938144329896</v>
      </c>
      <c r="N2407">
        <f>IF(OR(V3__67[[#This Row],[Estimated Value]]="",V3__67[[#This Row],[Estimated Value]]=0),"",V3__67[[#This Row],[Sale Price]]-V3__67[[#This Row],[Estimated Value]])</f>
        <v>558910</v>
      </c>
      <c r="O2407">
        <f>IF(OR(V3__67[[#This Row],[Estimated Value]]="",V3__67[[#This Row],[Estimated Value]]=0),"",(V3__67[[#This Row],[Sale Price]]-V3__67[[#This Row],[Estimated Value]])/V3__67[[#This Row],[Estimated Value]])</f>
        <v>0.98731650444275643</v>
      </c>
      <c r="P2407" t="str">
        <f t="shared" si="37"/>
        <v>Above Estimate</v>
      </c>
    </row>
    <row r="2408" spans="1:16" x14ac:dyDescent="0.3">
      <c r="A2408" s="1">
        <v>42312</v>
      </c>
      <c r="B2408">
        <v>2015</v>
      </c>
      <c r="C2408" t="s">
        <v>29</v>
      </c>
      <c r="D2408">
        <v>216230</v>
      </c>
      <c r="E2408">
        <v>327500</v>
      </c>
      <c r="F2408" t="s">
        <v>13</v>
      </c>
      <c r="G2408" t="s">
        <v>14</v>
      </c>
      <c r="H2408">
        <v>3</v>
      </c>
      <c r="I2408">
        <v>2</v>
      </c>
      <c r="J2408">
        <v>1083</v>
      </c>
      <c r="K2408">
        <v>1.340225</v>
      </c>
      <c r="L2408" t="s">
        <v>16</v>
      </c>
      <c r="M2408">
        <f>V3__67[[#This Row],[Sale Price]]/V3__67[[#This Row],[carpet_area]]</f>
        <v>302.40073868882735</v>
      </c>
      <c r="N2408">
        <f>IF(OR(V3__67[[#This Row],[Estimated Value]]="",V3__67[[#This Row],[Estimated Value]]=0),"",V3__67[[#This Row],[Sale Price]]-V3__67[[#This Row],[Estimated Value]])</f>
        <v>111270</v>
      </c>
      <c r="O2408">
        <f>IF(OR(V3__67[[#This Row],[Estimated Value]]="",V3__67[[#This Row],[Estimated Value]]=0),"",(V3__67[[#This Row],[Sale Price]]-V3__67[[#This Row],[Estimated Value]])/V3__67[[#This Row],[Estimated Value]])</f>
        <v>0.5145909448272673</v>
      </c>
      <c r="P2408" t="str">
        <f t="shared" si="37"/>
        <v>Above Estimate</v>
      </c>
    </row>
    <row r="2409" spans="1:16" x14ac:dyDescent="0.3">
      <c r="A2409" s="1">
        <v>42312</v>
      </c>
      <c r="B2409">
        <v>2015</v>
      </c>
      <c r="C2409" t="s">
        <v>29</v>
      </c>
      <c r="D2409">
        <v>251930</v>
      </c>
      <c r="E2409">
        <v>395000</v>
      </c>
      <c r="F2409" t="s">
        <v>13</v>
      </c>
      <c r="G2409" t="s">
        <v>14</v>
      </c>
      <c r="H2409">
        <v>3</v>
      </c>
      <c r="I2409">
        <v>2</v>
      </c>
      <c r="J2409">
        <v>1047</v>
      </c>
      <c r="K2409">
        <v>1.340225</v>
      </c>
      <c r="L2409" t="s">
        <v>15</v>
      </c>
      <c r="M2409">
        <f>V3__67[[#This Row],[Sale Price]]/V3__67[[#This Row],[carpet_area]]</f>
        <v>377.26838586437441</v>
      </c>
      <c r="N2409">
        <f>IF(OR(V3__67[[#This Row],[Estimated Value]]="",V3__67[[#This Row],[Estimated Value]]=0),"",V3__67[[#This Row],[Sale Price]]-V3__67[[#This Row],[Estimated Value]])</f>
        <v>143070</v>
      </c>
      <c r="O2409">
        <f>IF(OR(V3__67[[#This Row],[Estimated Value]]="",V3__67[[#This Row],[Estimated Value]]=0),"",(V3__67[[#This Row],[Sale Price]]-V3__67[[#This Row],[Estimated Value]])/V3__67[[#This Row],[Estimated Value]])</f>
        <v>0.567895844083674</v>
      </c>
      <c r="P2409" t="str">
        <f t="shared" si="37"/>
        <v>Above Estimate</v>
      </c>
    </row>
    <row r="2410" spans="1:16" x14ac:dyDescent="0.3">
      <c r="A2410" s="1">
        <v>42312</v>
      </c>
      <c r="B2410">
        <v>2015</v>
      </c>
      <c r="C2410" t="s">
        <v>30</v>
      </c>
      <c r="D2410">
        <v>552950</v>
      </c>
      <c r="E2410">
        <v>1175000</v>
      </c>
      <c r="F2410" t="s">
        <v>13</v>
      </c>
      <c r="G2410" t="s">
        <v>14</v>
      </c>
      <c r="H2410">
        <v>3</v>
      </c>
      <c r="I2410">
        <v>1</v>
      </c>
      <c r="J2410">
        <v>1087</v>
      </c>
      <c r="K2410">
        <v>1.340225</v>
      </c>
      <c r="L2410" t="s">
        <v>15</v>
      </c>
      <c r="M2410">
        <f>V3__67[[#This Row],[Sale Price]]/V3__67[[#This Row],[carpet_area]]</f>
        <v>1080.9567617295309</v>
      </c>
      <c r="N2410">
        <f>IF(OR(V3__67[[#This Row],[Estimated Value]]="",V3__67[[#This Row],[Estimated Value]]=0),"",V3__67[[#This Row],[Sale Price]]-V3__67[[#This Row],[Estimated Value]])</f>
        <v>622050</v>
      </c>
      <c r="O2410">
        <f>IF(OR(V3__67[[#This Row],[Estimated Value]]="",V3__67[[#This Row],[Estimated Value]]=0),"",(V3__67[[#This Row],[Sale Price]]-V3__67[[#This Row],[Estimated Value]])/V3__67[[#This Row],[Estimated Value]])</f>
        <v>1.1249660909666335</v>
      </c>
      <c r="P2410" t="str">
        <f t="shared" si="37"/>
        <v>Above Estimate</v>
      </c>
    </row>
    <row r="2411" spans="1:16" x14ac:dyDescent="0.3">
      <c r="A2411" s="1">
        <v>42312</v>
      </c>
      <c r="B2411">
        <v>2015</v>
      </c>
      <c r="C2411" t="s">
        <v>12</v>
      </c>
      <c r="D2411">
        <v>85550</v>
      </c>
      <c r="E2411">
        <v>70000</v>
      </c>
      <c r="F2411" t="s">
        <v>19</v>
      </c>
      <c r="G2411" t="s">
        <v>20</v>
      </c>
      <c r="H2411">
        <v>4</v>
      </c>
      <c r="I2411">
        <v>2</v>
      </c>
      <c r="J2411">
        <v>1301</v>
      </c>
      <c r="K2411">
        <v>1.340225</v>
      </c>
      <c r="L2411" t="s">
        <v>16</v>
      </c>
      <c r="M2411">
        <f>V3__67[[#This Row],[Sale Price]]/V3__67[[#This Row],[carpet_area]]</f>
        <v>53.804765564950038</v>
      </c>
      <c r="N2411">
        <f>IF(OR(V3__67[[#This Row],[Estimated Value]]="",V3__67[[#This Row],[Estimated Value]]=0),"",V3__67[[#This Row],[Sale Price]]-V3__67[[#This Row],[Estimated Value]])</f>
        <v>-15550</v>
      </c>
      <c r="O2411">
        <f>IF(OR(V3__67[[#This Row],[Estimated Value]]="",V3__67[[#This Row],[Estimated Value]]=0),"",(V3__67[[#This Row],[Sale Price]]-V3__67[[#This Row],[Estimated Value]])/V3__67[[#This Row],[Estimated Value]])</f>
        <v>-0.18176504967855056</v>
      </c>
      <c r="P2411" t="str">
        <f t="shared" si="37"/>
        <v>Below Estimate</v>
      </c>
    </row>
    <row r="2412" spans="1:16" x14ac:dyDescent="0.3">
      <c r="A2412" s="1">
        <v>42313</v>
      </c>
      <c r="B2412">
        <v>2015</v>
      </c>
      <c r="C2412" t="s">
        <v>21</v>
      </c>
      <c r="D2412">
        <v>539630</v>
      </c>
      <c r="E2412">
        <v>1315000</v>
      </c>
      <c r="F2412" t="s">
        <v>13</v>
      </c>
      <c r="G2412" t="s">
        <v>14</v>
      </c>
      <c r="H2412">
        <v>3</v>
      </c>
      <c r="I2412">
        <v>2</v>
      </c>
      <c r="J2412">
        <v>1063</v>
      </c>
      <c r="K2412">
        <v>1.340225</v>
      </c>
      <c r="L2412" t="s">
        <v>22</v>
      </c>
      <c r="M2412">
        <f>V3__67[[#This Row],[Sale Price]]/V3__67[[#This Row],[carpet_area]]</f>
        <v>1237.0649106302917</v>
      </c>
      <c r="N2412">
        <f>IF(OR(V3__67[[#This Row],[Estimated Value]]="",V3__67[[#This Row],[Estimated Value]]=0),"",V3__67[[#This Row],[Sale Price]]-V3__67[[#This Row],[Estimated Value]])</f>
        <v>775370</v>
      </c>
      <c r="O2412">
        <f>IF(OR(V3__67[[#This Row],[Estimated Value]]="",V3__67[[#This Row],[Estimated Value]]=0),"",(V3__67[[#This Row],[Sale Price]]-V3__67[[#This Row],[Estimated Value]])/V3__67[[#This Row],[Estimated Value]])</f>
        <v>1.4368548820488112</v>
      </c>
      <c r="P2412" t="str">
        <f t="shared" si="37"/>
        <v>Above Estimate</v>
      </c>
    </row>
    <row r="2413" spans="1:16" x14ac:dyDescent="0.3">
      <c r="A2413" s="1">
        <v>42313</v>
      </c>
      <c r="B2413">
        <v>2015</v>
      </c>
      <c r="C2413" t="s">
        <v>12</v>
      </c>
      <c r="D2413">
        <v>78800</v>
      </c>
      <c r="E2413">
        <v>36000</v>
      </c>
      <c r="F2413" t="s">
        <v>13</v>
      </c>
      <c r="G2413" t="s">
        <v>14</v>
      </c>
      <c r="H2413">
        <v>3</v>
      </c>
      <c r="I2413">
        <v>3</v>
      </c>
      <c r="J2413">
        <v>992</v>
      </c>
      <c r="K2413">
        <v>1.340225</v>
      </c>
      <c r="L2413" t="s">
        <v>25</v>
      </c>
      <c r="M2413">
        <f>V3__67[[#This Row],[Sale Price]]/V3__67[[#This Row],[carpet_area]]</f>
        <v>36.29032258064516</v>
      </c>
      <c r="N2413">
        <f>IF(OR(V3__67[[#This Row],[Estimated Value]]="",V3__67[[#This Row],[Estimated Value]]=0),"",V3__67[[#This Row],[Sale Price]]-V3__67[[#This Row],[Estimated Value]])</f>
        <v>-42800</v>
      </c>
      <c r="O2413">
        <f>IF(OR(V3__67[[#This Row],[Estimated Value]]="",V3__67[[#This Row],[Estimated Value]]=0),"",(V3__67[[#This Row],[Sale Price]]-V3__67[[#This Row],[Estimated Value]])/V3__67[[#This Row],[Estimated Value]])</f>
        <v>-0.54314720812182737</v>
      </c>
      <c r="P2413" t="str">
        <f t="shared" si="37"/>
        <v>Below Estimate</v>
      </c>
    </row>
    <row r="2414" spans="1:16" x14ac:dyDescent="0.3">
      <c r="A2414" s="1">
        <v>42314</v>
      </c>
      <c r="B2414">
        <v>2015</v>
      </c>
      <c r="C2414" t="s">
        <v>12</v>
      </c>
      <c r="D2414">
        <v>41050</v>
      </c>
      <c r="E2414">
        <v>49900</v>
      </c>
      <c r="F2414" t="s">
        <v>13</v>
      </c>
      <c r="G2414" t="s">
        <v>14</v>
      </c>
      <c r="H2414">
        <v>3</v>
      </c>
      <c r="I2414">
        <v>2</v>
      </c>
      <c r="J2414">
        <v>1085</v>
      </c>
      <c r="K2414">
        <v>1.340225</v>
      </c>
      <c r="L2414" t="s">
        <v>15</v>
      </c>
      <c r="M2414">
        <f>V3__67[[#This Row],[Sale Price]]/V3__67[[#This Row],[carpet_area]]</f>
        <v>45.990783410138249</v>
      </c>
      <c r="N2414">
        <f>IF(OR(V3__67[[#This Row],[Estimated Value]]="",V3__67[[#This Row],[Estimated Value]]=0),"",V3__67[[#This Row],[Sale Price]]-V3__67[[#This Row],[Estimated Value]])</f>
        <v>8850</v>
      </c>
      <c r="O2414">
        <f>IF(OR(V3__67[[#This Row],[Estimated Value]]="",V3__67[[#This Row],[Estimated Value]]=0),"",(V3__67[[#This Row],[Sale Price]]-V3__67[[#This Row],[Estimated Value]])/V3__67[[#This Row],[Estimated Value]])</f>
        <v>0.21559074299634592</v>
      </c>
      <c r="P2414" t="str">
        <f t="shared" si="37"/>
        <v>Above Estimate</v>
      </c>
    </row>
    <row r="2415" spans="1:16" x14ac:dyDescent="0.3">
      <c r="A2415" s="1">
        <v>42314</v>
      </c>
      <c r="B2415">
        <v>2015</v>
      </c>
      <c r="C2415" t="s">
        <v>21</v>
      </c>
      <c r="D2415">
        <v>596680</v>
      </c>
      <c r="E2415">
        <v>626850</v>
      </c>
      <c r="F2415" t="s">
        <v>13</v>
      </c>
      <c r="G2415" t="s">
        <v>14</v>
      </c>
      <c r="H2415">
        <v>3</v>
      </c>
      <c r="I2415">
        <v>1</v>
      </c>
      <c r="J2415">
        <v>1068</v>
      </c>
      <c r="K2415">
        <v>1.340225</v>
      </c>
      <c r="L2415" t="s">
        <v>25</v>
      </c>
      <c r="M2415">
        <f>V3__67[[#This Row],[Sale Price]]/V3__67[[#This Row],[carpet_area]]</f>
        <v>586.93820224719104</v>
      </c>
      <c r="N2415">
        <f>IF(OR(V3__67[[#This Row],[Estimated Value]]="",V3__67[[#This Row],[Estimated Value]]=0),"",V3__67[[#This Row],[Sale Price]]-V3__67[[#This Row],[Estimated Value]])</f>
        <v>30170</v>
      </c>
      <c r="O2415">
        <f>IF(OR(V3__67[[#This Row],[Estimated Value]]="",V3__67[[#This Row],[Estimated Value]]=0),"",(V3__67[[#This Row],[Sale Price]]-V3__67[[#This Row],[Estimated Value]])/V3__67[[#This Row],[Estimated Value]])</f>
        <v>5.0563115908024404E-2</v>
      </c>
      <c r="P2415" t="str">
        <f t="shared" si="37"/>
        <v>Above Estimate</v>
      </c>
    </row>
    <row r="2416" spans="1:16" x14ac:dyDescent="0.3">
      <c r="A2416" s="1">
        <v>42320</v>
      </c>
      <c r="B2416">
        <v>2015</v>
      </c>
      <c r="C2416" t="s">
        <v>12</v>
      </c>
      <c r="D2416">
        <v>79480</v>
      </c>
      <c r="E2416">
        <v>61000</v>
      </c>
      <c r="F2416" t="s">
        <v>23</v>
      </c>
      <c r="G2416" t="s">
        <v>24</v>
      </c>
      <c r="H2416">
        <v>6</v>
      </c>
      <c r="I2416">
        <v>5</v>
      </c>
      <c r="J2416">
        <v>2126</v>
      </c>
      <c r="K2416">
        <v>1.340225</v>
      </c>
      <c r="L2416" t="s">
        <v>16</v>
      </c>
      <c r="M2416">
        <f>V3__67[[#This Row],[Sale Price]]/V3__67[[#This Row],[carpet_area]]</f>
        <v>28.692380056444026</v>
      </c>
      <c r="N2416">
        <f>IF(OR(V3__67[[#This Row],[Estimated Value]]="",V3__67[[#This Row],[Estimated Value]]=0),"",V3__67[[#This Row],[Sale Price]]-V3__67[[#This Row],[Estimated Value]])</f>
        <v>-18480</v>
      </c>
      <c r="O2416">
        <f>IF(OR(V3__67[[#This Row],[Estimated Value]]="",V3__67[[#This Row],[Estimated Value]]=0),"",(V3__67[[#This Row],[Sale Price]]-V3__67[[#This Row],[Estimated Value]])/V3__67[[#This Row],[Estimated Value]])</f>
        <v>-0.23251132360342225</v>
      </c>
      <c r="P2416" t="str">
        <f t="shared" si="37"/>
        <v>Below Estimate</v>
      </c>
    </row>
    <row r="2417" spans="1:16" x14ac:dyDescent="0.3">
      <c r="A2417" s="1">
        <v>42320</v>
      </c>
      <c r="B2417">
        <v>2015</v>
      </c>
      <c r="C2417" t="s">
        <v>29</v>
      </c>
      <c r="D2417">
        <v>189910</v>
      </c>
      <c r="E2417">
        <v>295000</v>
      </c>
      <c r="F2417" t="s">
        <v>13</v>
      </c>
      <c r="G2417" t="s">
        <v>14</v>
      </c>
      <c r="H2417">
        <v>3</v>
      </c>
      <c r="I2417">
        <v>3</v>
      </c>
      <c r="J2417">
        <v>937</v>
      </c>
      <c r="K2417">
        <v>1.340225</v>
      </c>
      <c r="L2417" t="s">
        <v>22</v>
      </c>
      <c r="M2417">
        <f>V3__67[[#This Row],[Sale Price]]/V3__67[[#This Row],[carpet_area]]</f>
        <v>314.83457844183562</v>
      </c>
      <c r="N2417">
        <f>IF(OR(V3__67[[#This Row],[Estimated Value]]="",V3__67[[#This Row],[Estimated Value]]=0),"",V3__67[[#This Row],[Sale Price]]-V3__67[[#This Row],[Estimated Value]])</f>
        <v>105090</v>
      </c>
      <c r="O2417">
        <f>IF(OR(V3__67[[#This Row],[Estimated Value]]="",V3__67[[#This Row],[Estimated Value]]=0),"",(V3__67[[#This Row],[Sale Price]]-V3__67[[#This Row],[Estimated Value]])/V3__67[[#This Row],[Estimated Value]])</f>
        <v>0.55336738455057655</v>
      </c>
      <c r="P2417" t="str">
        <f t="shared" si="37"/>
        <v>Above Estimate</v>
      </c>
    </row>
    <row r="2418" spans="1:16" x14ac:dyDescent="0.3">
      <c r="A2418" s="1">
        <v>42322</v>
      </c>
      <c r="B2418">
        <v>2015</v>
      </c>
      <c r="C2418" t="s">
        <v>29</v>
      </c>
      <c r="D2418">
        <v>148680</v>
      </c>
      <c r="E2418">
        <v>196000</v>
      </c>
      <c r="F2418" t="s">
        <v>13</v>
      </c>
      <c r="G2418" t="s">
        <v>14</v>
      </c>
      <c r="H2418">
        <v>3</v>
      </c>
      <c r="I2418">
        <v>1</v>
      </c>
      <c r="J2418">
        <v>1020</v>
      </c>
      <c r="K2418">
        <v>1.340225</v>
      </c>
      <c r="L2418" t="s">
        <v>25</v>
      </c>
      <c r="M2418">
        <f>V3__67[[#This Row],[Sale Price]]/V3__67[[#This Row],[carpet_area]]</f>
        <v>192.15686274509804</v>
      </c>
      <c r="N2418">
        <f>IF(OR(V3__67[[#This Row],[Estimated Value]]="",V3__67[[#This Row],[Estimated Value]]=0),"",V3__67[[#This Row],[Sale Price]]-V3__67[[#This Row],[Estimated Value]])</f>
        <v>47320</v>
      </c>
      <c r="O2418">
        <f>IF(OR(V3__67[[#This Row],[Estimated Value]]="",V3__67[[#This Row],[Estimated Value]]=0),"",(V3__67[[#This Row],[Sale Price]]-V3__67[[#This Row],[Estimated Value]])/V3__67[[#This Row],[Estimated Value]])</f>
        <v>0.31826741996233521</v>
      </c>
      <c r="P2418" t="str">
        <f t="shared" si="37"/>
        <v>Above Estimate</v>
      </c>
    </row>
    <row r="2419" spans="1:16" x14ac:dyDescent="0.3">
      <c r="A2419" s="1">
        <v>42322</v>
      </c>
      <c r="B2419">
        <v>2015</v>
      </c>
      <c r="C2419" t="s">
        <v>26</v>
      </c>
      <c r="D2419">
        <v>329490</v>
      </c>
      <c r="E2419">
        <v>355000</v>
      </c>
      <c r="F2419" t="s">
        <v>13</v>
      </c>
      <c r="G2419" t="s">
        <v>14</v>
      </c>
      <c r="H2419">
        <v>3</v>
      </c>
      <c r="I2419">
        <v>2</v>
      </c>
      <c r="J2419">
        <v>1048</v>
      </c>
      <c r="K2419">
        <v>1.340225</v>
      </c>
      <c r="L2419" t="s">
        <v>15</v>
      </c>
      <c r="M2419">
        <f>V3__67[[#This Row],[Sale Price]]/V3__67[[#This Row],[carpet_area]]</f>
        <v>338.74045801526717</v>
      </c>
      <c r="N2419">
        <f>IF(OR(V3__67[[#This Row],[Estimated Value]]="",V3__67[[#This Row],[Estimated Value]]=0),"",V3__67[[#This Row],[Sale Price]]-V3__67[[#This Row],[Estimated Value]])</f>
        <v>25510</v>
      </c>
      <c r="O2419">
        <f>IF(OR(V3__67[[#This Row],[Estimated Value]]="",V3__67[[#This Row],[Estimated Value]]=0),"",(V3__67[[#This Row],[Sale Price]]-V3__67[[#This Row],[Estimated Value]])/V3__67[[#This Row],[Estimated Value]])</f>
        <v>7.7422683541230386E-2</v>
      </c>
      <c r="P2419" t="str">
        <f t="shared" si="37"/>
        <v>Above Estimate</v>
      </c>
    </row>
    <row r="2420" spans="1:16" x14ac:dyDescent="0.3">
      <c r="A2420" s="1">
        <v>42323</v>
      </c>
      <c r="B2420">
        <v>2015</v>
      </c>
      <c r="C2420" t="s">
        <v>21</v>
      </c>
      <c r="D2420">
        <v>1303400</v>
      </c>
      <c r="E2420">
        <v>2600000</v>
      </c>
      <c r="F2420" t="s">
        <v>13</v>
      </c>
      <c r="G2420" t="s">
        <v>14</v>
      </c>
      <c r="H2420">
        <v>3</v>
      </c>
      <c r="I2420">
        <v>1</v>
      </c>
      <c r="J2420">
        <v>938</v>
      </c>
      <c r="K2420">
        <v>1.340225</v>
      </c>
      <c r="L2420" t="s">
        <v>22</v>
      </c>
      <c r="M2420">
        <f>V3__67[[#This Row],[Sale Price]]/V3__67[[#This Row],[carpet_area]]</f>
        <v>2771.855010660981</v>
      </c>
      <c r="N2420">
        <f>IF(OR(V3__67[[#This Row],[Estimated Value]]="",V3__67[[#This Row],[Estimated Value]]=0),"",V3__67[[#This Row],[Sale Price]]-V3__67[[#This Row],[Estimated Value]])</f>
        <v>1296600</v>
      </c>
      <c r="O2420">
        <f>IF(OR(V3__67[[#This Row],[Estimated Value]]="",V3__67[[#This Row],[Estimated Value]]=0),"",(V3__67[[#This Row],[Sale Price]]-V3__67[[#This Row],[Estimated Value]])/V3__67[[#This Row],[Estimated Value]])</f>
        <v>0.99478287555623757</v>
      </c>
      <c r="P2420" t="str">
        <f t="shared" si="37"/>
        <v>Above Estimate</v>
      </c>
    </row>
    <row r="2421" spans="1:16" x14ac:dyDescent="0.3">
      <c r="A2421" s="1">
        <v>42326</v>
      </c>
      <c r="B2421">
        <v>2015</v>
      </c>
      <c r="C2421" t="s">
        <v>17</v>
      </c>
      <c r="D2421">
        <v>140820</v>
      </c>
      <c r="E2421">
        <v>41500</v>
      </c>
      <c r="F2421" t="s">
        <v>19</v>
      </c>
      <c r="G2421" t="s">
        <v>20</v>
      </c>
      <c r="H2421">
        <v>4</v>
      </c>
      <c r="I2421">
        <v>3</v>
      </c>
      <c r="J2421">
        <v>1366</v>
      </c>
      <c r="K2421">
        <v>1.340225</v>
      </c>
      <c r="L2421" t="s">
        <v>22</v>
      </c>
      <c r="M2421">
        <f>V3__67[[#This Row],[Sale Price]]/V3__67[[#This Row],[carpet_area]]</f>
        <v>30.380673499267935</v>
      </c>
      <c r="N2421">
        <f>IF(OR(V3__67[[#This Row],[Estimated Value]]="",V3__67[[#This Row],[Estimated Value]]=0),"",V3__67[[#This Row],[Sale Price]]-V3__67[[#This Row],[Estimated Value]])</f>
        <v>-99320</v>
      </c>
      <c r="O2421">
        <f>IF(OR(V3__67[[#This Row],[Estimated Value]]="",V3__67[[#This Row],[Estimated Value]]=0),"",(V3__67[[#This Row],[Sale Price]]-V3__67[[#This Row],[Estimated Value]])/V3__67[[#This Row],[Estimated Value]])</f>
        <v>-0.70529754296264735</v>
      </c>
      <c r="P2421" t="str">
        <f t="shared" si="37"/>
        <v>Below Estimate</v>
      </c>
    </row>
    <row r="2422" spans="1:16" x14ac:dyDescent="0.3">
      <c r="A2422" s="1">
        <v>42326</v>
      </c>
      <c r="B2422">
        <v>2015</v>
      </c>
      <c r="C2422" t="s">
        <v>12</v>
      </c>
      <c r="D2422">
        <v>71140</v>
      </c>
      <c r="E2422">
        <v>35800</v>
      </c>
      <c r="F2422" t="s">
        <v>13</v>
      </c>
      <c r="G2422" t="s">
        <v>14</v>
      </c>
      <c r="H2422">
        <v>3</v>
      </c>
      <c r="I2422">
        <v>1</v>
      </c>
      <c r="J2422">
        <v>968</v>
      </c>
      <c r="K2422">
        <v>1.340225</v>
      </c>
      <c r="L2422" t="s">
        <v>16</v>
      </c>
      <c r="M2422">
        <f>V3__67[[#This Row],[Sale Price]]/V3__67[[#This Row],[carpet_area]]</f>
        <v>36.983471074380162</v>
      </c>
      <c r="N2422">
        <f>IF(OR(V3__67[[#This Row],[Estimated Value]]="",V3__67[[#This Row],[Estimated Value]]=0),"",V3__67[[#This Row],[Sale Price]]-V3__67[[#This Row],[Estimated Value]])</f>
        <v>-35340</v>
      </c>
      <c r="O2422">
        <f>IF(OR(V3__67[[#This Row],[Estimated Value]]="",V3__67[[#This Row],[Estimated Value]]=0),"",(V3__67[[#This Row],[Sale Price]]-V3__67[[#This Row],[Estimated Value]])/V3__67[[#This Row],[Estimated Value]])</f>
        <v>-0.49676693843126229</v>
      </c>
      <c r="P2422" t="str">
        <f t="shared" si="37"/>
        <v>Below Estimate</v>
      </c>
    </row>
    <row r="2423" spans="1:16" x14ac:dyDescent="0.3">
      <c r="A2423" s="1">
        <v>42328</v>
      </c>
      <c r="B2423">
        <v>2015</v>
      </c>
      <c r="C2423" t="s">
        <v>26</v>
      </c>
      <c r="D2423">
        <v>436730</v>
      </c>
      <c r="E2423">
        <v>710000</v>
      </c>
      <c r="F2423" t="s">
        <v>13</v>
      </c>
      <c r="G2423" t="s">
        <v>14</v>
      </c>
      <c r="H2423">
        <v>3</v>
      </c>
      <c r="I2423">
        <v>3</v>
      </c>
      <c r="J2423">
        <v>964</v>
      </c>
      <c r="K2423">
        <v>1.340225</v>
      </c>
      <c r="L2423" t="s">
        <v>22</v>
      </c>
      <c r="M2423">
        <f>V3__67[[#This Row],[Sale Price]]/V3__67[[#This Row],[carpet_area]]</f>
        <v>736.51452282157675</v>
      </c>
      <c r="N2423">
        <f>IF(OR(V3__67[[#This Row],[Estimated Value]]="",V3__67[[#This Row],[Estimated Value]]=0),"",V3__67[[#This Row],[Sale Price]]-V3__67[[#This Row],[Estimated Value]])</f>
        <v>273270</v>
      </c>
      <c r="O2423">
        <f>IF(OR(V3__67[[#This Row],[Estimated Value]]="",V3__67[[#This Row],[Estimated Value]]=0),"",(V3__67[[#This Row],[Sale Price]]-V3__67[[#This Row],[Estimated Value]])/V3__67[[#This Row],[Estimated Value]])</f>
        <v>0.6257184072539097</v>
      </c>
      <c r="P2423" t="str">
        <f t="shared" si="37"/>
        <v>Above Estimate</v>
      </c>
    </row>
    <row r="2424" spans="1:16" x14ac:dyDescent="0.3">
      <c r="A2424" s="1">
        <v>42329</v>
      </c>
      <c r="B2424">
        <v>2015</v>
      </c>
      <c r="C2424" t="s">
        <v>12</v>
      </c>
      <c r="D2424">
        <v>85640</v>
      </c>
      <c r="E2424">
        <v>72000</v>
      </c>
      <c r="F2424" t="s">
        <v>13</v>
      </c>
      <c r="G2424" t="s">
        <v>14</v>
      </c>
      <c r="H2424">
        <v>3</v>
      </c>
      <c r="I2424">
        <v>2</v>
      </c>
      <c r="J2424">
        <v>957</v>
      </c>
      <c r="K2424">
        <v>1.340225</v>
      </c>
      <c r="L2424" t="s">
        <v>22</v>
      </c>
      <c r="M2424">
        <f>V3__67[[#This Row],[Sale Price]]/V3__67[[#This Row],[carpet_area]]</f>
        <v>75.23510971786834</v>
      </c>
      <c r="N2424">
        <f>IF(OR(V3__67[[#This Row],[Estimated Value]]="",V3__67[[#This Row],[Estimated Value]]=0),"",V3__67[[#This Row],[Sale Price]]-V3__67[[#This Row],[Estimated Value]])</f>
        <v>-13640</v>
      </c>
      <c r="O2424">
        <f>IF(OR(V3__67[[#This Row],[Estimated Value]]="",V3__67[[#This Row],[Estimated Value]]=0),"",(V3__67[[#This Row],[Sale Price]]-V3__67[[#This Row],[Estimated Value]])/V3__67[[#This Row],[Estimated Value]])</f>
        <v>-0.15927136851938348</v>
      </c>
      <c r="P2424" t="str">
        <f t="shared" si="37"/>
        <v>Below Estimate</v>
      </c>
    </row>
    <row r="2425" spans="1:16" x14ac:dyDescent="0.3">
      <c r="A2425" s="1">
        <v>42329</v>
      </c>
      <c r="B2425">
        <v>2015</v>
      </c>
      <c r="C2425" t="s">
        <v>17</v>
      </c>
      <c r="D2425">
        <v>112780</v>
      </c>
      <c r="E2425">
        <v>149900</v>
      </c>
      <c r="F2425" t="s">
        <v>13</v>
      </c>
      <c r="G2425" t="s">
        <v>14</v>
      </c>
      <c r="H2425">
        <v>3</v>
      </c>
      <c r="I2425">
        <v>1</v>
      </c>
      <c r="J2425">
        <v>1029</v>
      </c>
      <c r="K2425">
        <v>1.340225</v>
      </c>
      <c r="L2425" t="s">
        <v>16</v>
      </c>
      <c r="M2425">
        <f>V3__67[[#This Row],[Sale Price]]/V3__67[[#This Row],[carpet_area]]</f>
        <v>145.67541302235179</v>
      </c>
      <c r="N2425">
        <f>IF(OR(V3__67[[#This Row],[Estimated Value]]="",V3__67[[#This Row],[Estimated Value]]=0),"",V3__67[[#This Row],[Sale Price]]-V3__67[[#This Row],[Estimated Value]])</f>
        <v>37120</v>
      </c>
      <c r="O2425">
        <f>IF(OR(V3__67[[#This Row],[Estimated Value]]="",V3__67[[#This Row],[Estimated Value]]=0),"",(V3__67[[#This Row],[Sale Price]]-V3__67[[#This Row],[Estimated Value]])/V3__67[[#This Row],[Estimated Value]])</f>
        <v>0.32913637169710941</v>
      </c>
      <c r="P2425" t="str">
        <f t="shared" si="37"/>
        <v>Above Estimate</v>
      </c>
    </row>
    <row r="2426" spans="1:16" x14ac:dyDescent="0.3">
      <c r="A2426" s="1">
        <v>42329</v>
      </c>
      <c r="B2426">
        <v>2015</v>
      </c>
      <c r="C2426" t="s">
        <v>29</v>
      </c>
      <c r="D2426">
        <v>241080</v>
      </c>
      <c r="E2426">
        <v>375000</v>
      </c>
      <c r="F2426" t="s">
        <v>13</v>
      </c>
      <c r="G2426" t="s">
        <v>14</v>
      </c>
      <c r="H2426">
        <v>3</v>
      </c>
      <c r="I2426">
        <v>1</v>
      </c>
      <c r="J2426">
        <v>988</v>
      </c>
      <c r="K2426">
        <v>1.340225</v>
      </c>
      <c r="L2426" t="s">
        <v>22</v>
      </c>
      <c r="M2426">
        <f>V3__67[[#This Row],[Sale Price]]/V3__67[[#This Row],[carpet_area]]</f>
        <v>379.55465587044534</v>
      </c>
      <c r="N2426">
        <f>IF(OR(V3__67[[#This Row],[Estimated Value]]="",V3__67[[#This Row],[Estimated Value]]=0),"",V3__67[[#This Row],[Sale Price]]-V3__67[[#This Row],[Estimated Value]])</f>
        <v>133920</v>
      </c>
      <c r="O2426">
        <f>IF(OR(V3__67[[#This Row],[Estimated Value]]="",V3__67[[#This Row],[Estimated Value]]=0),"",(V3__67[[#This Row],[Sale Price]]-V3__67[[#This Row],[Estimated Value]])/V3__67[[#This Row],[Estimated Value]])</f>
        <v>0.55550024888003979</v>
      </c>
      <c r="P2426" t="str">
        <f t="shared" si="37"/>
        <v>Above Estimate</v>
      </c>
    </row>
    <row r="2427" spans="1:16" x14ac:dyDescent="0.3">
      <c r="A2427" s="1">
        <v>42330</v>
      </c>
      <c r="B2427">
        <v>2015</v>
      </c>
      <c r="C2427" t="s">
        <v>30</v>
      </c>
      <c r="D2427">
        <v>283030</v>
      </c>
      <c r="E2427">
        <v>300000</v>
      </c>
      <c r="F2427" t="s">
        <v>13</v>
      </c>
      <c r="G2427" t="s">
        <v>14</v>
      </c>
      <c r="H2427">
        <v>3</v>
      </c>
      <c r="I2427">
        <v>1</v>
      </c>
      <c r="J2427">
        <v>940</v>
      </c>
      <c r="K2427">
        <v>1.340225</v>
      </c>
      <c r="L2427" t="s">
        <v>16</v>
      </c>
      <c r="M2427">
        <f>V3__67[[#This Row],[Sale Price]]/V3__67[[#This Row],[carpet_area]]</f>
        <v>319.14893617021278</v>
      </c>
      <c r="N2427">
        <f>IF(OR(V3__67[[#This Row],[Estimated Value]]="",V3__67[[#This Row],[Estimated Value]]=0),"",V3__67[[#This Row],[Sale Price]]-V3__67[[#This Row],[Estimated Value]])</f>
        <v>16970</v>
      </c>
      <c r="O2427">
        <f>IF(OR(V3__67[[#This Row],[Estimated Value]]="",V3__67[[#This Row],[Estimated Value]]=0),"",(V3__67[[#This Row],[Sale Price]]-V3__67[[#This Row],[Estimated Value]])/V3__67[[#This Row],[Estimated Value]])</f>
        <v>5.9958308306539941E-2</v>
      </c>
      <c r="P2427" t="str">
        <f t="shared" si="37"/>
        <v>Above Estimate</v>
      </c>
    </row>
    <row r="2428" spans="1:16" x14ac:dyDescent="0.3">
      <c r="A2428" s="1">
        <v>42333</v>
      </c>
      <c r="B2428">
        <v>2015</v>
      </c>
      <c r="C2428" t="s">
        <v>17</v>
      </c>
      <c r="D2428">
        <v>191700</v>
      </c>
      <c r="E2428">
        <v>228000</v>
      </c>
      <c r="F2428" t="s">
        <v>13</v>
      </c>
      <c r="G2428" t="s">
        <v>14</v>
      </c>
      <c r="H2428">
        <v>3</v>
      </c>
      <c r="I2428">
        <v>1</v>
      </c>
      <c r="J2428">
        <v>918</v>
      </c>
      <c r="K2428">
        <v>1.340225</v>
      </c>
      <c r="L2428" t="s">
        <v>22</v>
      </c>
      <c r="M2428">
        <f>V3__67[[#This Row],[Sale Price]]/V3__67[[#This Row],[carpet_area]]</f>
        <v>248.36601307189542</v>
      </c>
      <c r="N2428">
        <f>IF(OR(V3__67[[#This Row],[Estimated Value]]="",V3__67[[#This Row],[Estimated Value]]=0),"",V3__67[[#This Row],[Sale Price]]-V3__67[[#This Row],[Estimated Value]])</f>
        <v>36300</v>
      </c>
      <c r="O2428">
        <f>IF(OR(V3__67[[#This Row],[Estimated Value]]="",V3__67[[#This Row],[Estimated Value]]=0),"",(V3__67[[#This Row],[Sale Price]]-V3__67[[#This Row],[Estimated Value]])/V3__67[[#This Row],[Estimated Value]])</f>
        <v>0.18935837245696402</v>
      </c>
      <c r="P2428" t="str">
        <f t="shared" si="37"/>
        <v>Above Estimate</v>
      </c>
    </row>
    <row r="2429" spans="1:16" x14ac:dyDescent="0.3">
      <c r="A2429" s="1">
        <v>42333</v>
      </c>
      <c r="B2429">
        <v>2015</v>
      </c>
      <c r="C2429" t="s">
        <v>30</v>
      </c>
      <c r="D2429">
        <v>440450</v>
      </c>
      <c r="E2429">
        <v>560000</v>
      </c>
      <c r="F2429" t="s">
        <v>13</v>
      </c>
      <c r="G2429" t="s">
        <v>14</v>
      </c>
      <c r="H2429">
        <v>3</v>
      </c>
      <c r="I2429">
        <v>1</v>
      </c>
      <c r="J2429">
        <v>1021</v>
      </c>
      <c r="K2429">
        <v>1.340225</v>
      </c>
      <c r="L2429" t="s">
        <v>22</v>
      </c>
      <c r="M2429">
        <f>V3__67[[#This Row],[Sale Price]]/V3__67[[#This Row],[carpet_area]]</f>
        <v>548.48188050930457</v>
      </c>
      <c r="N2429">
        <f>IF(OR(V3__67[[#This Row],[Estimated Value]]="",V3__67[[#This Row],[Estimated Value]]=0),"",V3__67[[#This Row],[Sale Price]]-V3__67[[#This Row],[Estimated Value]])</f>
        <v>119550</v>
      </c>
      <c r="O2429">
        <f>IF(OR(V3__67[[#This Row],[Estimated Value]]="",V3__67[[#This Row],[Estimated Value]]=0),"",(V3__67[[#This Row],[Sale Price]]-V3__67[[#This Row],[Estimated Value]])/V3__67[[#This Row],[Estimated Value]])</f>
        <v>0.27142694971052334</v>
      </c>
      <c r="P2429" t="str">
        <f t="shared" si="37"/>
        <v>Above Estimate</v>
      </c>
    </row>
    <row r="2430" spans="1:16" x14ac:dyDescent="0.3">
      <c r="A2430" s="1">
        <v>42334</v>
      </c>
      <c r="B2430">
        <v>2015</v>
      </c>
      <c r="C2430" t="s">
        <v>26</v>
      </c>
      <c r="D2430">
        <v>2297050</v>
      </c>
      <c r="E2430">
        <v>2825000</v>
      </c>
      <c r="F2430" t="s">
        <v>13</v>
      </c>
      <c r="G2430" t="s">
        <v>14</v>
      </c>
      <c r="H2430">
        <v>3</v>
      </c>
      <c r="I2430">
        <v>2</v>
      </c>
      <c r="J2430">
        <v>903</v>
      </c>
      <c r="K2430">
        <v>1.340225</v>
      </c>
      <c r="L2430" t="s">
        <v>15</v>
      </c>
      <c r="M2430">
        <f>V3__67[[#This Row],[Sale Price]]/V3__67[[#This Row],[carpet_area]]</f>
        <v>3128.4606866002214</v>
      </c>
      <c r="N2430">
        <f>IF(OR(V3__67[[#This Row],[Estimated Value]]="",V3__67[[#This Row],[Estimated Value]]=0),"",V3__67[[#This Row],[Sale Price]]-V3__67[[#This Row],[Estimated Value]])</f>
        <v>527950</v>
      </c>
      <c r="O2430">
        <f>IF(OR(V3__67[[#This Row],[Estimated Value]]="",V3__67[[#This Row],[Estimated Value]]=0),"",(V3__67[[#This Row],[Sale Price]]-V3__67[[#This Row],[Estimated Value]])/V3__67[[#This Row],[Estimated Value]])</f>
        <v>0.22983827082562416</v>
      </c>
      <c r="P2430" t="str">
        <f t="shared" si="37"/>
        <v>Above Estimate</v>
      </c>
    </row>
    <row r="2431" spans="1:16" x14ac:dyDescent="0.3">
      <c r="A2431" s="1">
        <v>42334</v>
      </c>
      <c r="B2431">
        <v>2015</v>
      </c>
      <c r="C2431" t="s">
        <v>30</v>
      </c>
      <c r="D2431">
        <v>384600</v>
      </c>
      <c r="E2431">
        <v>510000</v>
      </c>
      <c r="F2431" t="s">
        <v>13</v>
      </c>
      <c r="G2431" t="s">
        <v>14</v>
      </c>
      <c r="H2431">
        <v>3</v>
      </c>
      <c r="I2431">
        <v>2</v>
      </c>
      <c r="J2431">
        <v>933</v>
      </c>
      <c r="K2431">
        <v>1.340225</v>
      </c>
      <c r="L2431" t="s">
        <v>25</v>
      </c>
      <c r="M2431">
        <f>V3__67[[#This Row],[Sale Price]]/V3__67[[#This Row],[carpet_area]]</f>
        <v>546.62379421221863</v>
      </c>
      <c r="N2431">
        <f>IF(OR(V3__67[[#This Row],[Estimated Value]]="",V3__67[[#This Row],[Estimated Value]]=0),"",V3__67[[#This Row],[Sale Price]]-V3__67[[#This Row],[Estimated Value]])</f>
        <v>125400</v>
      </c>
      <c r="O2431">
        <f>IF(OR(V3__67[[#This Row],[Estimated Value]]="",V3__67[[#This Row],[Estimated Value]]=0),"",(V3__67[[#This Row],[Sale Price]]-V3__67[[#This Row],[Estimated Value]])/V3__67[[#This Row],[Estimated Value]])</f>
        <v>0.32605304212168484</v>
      </c>
      <c r="P2431" t="str">
        <f t="shared" si="37"/>
        <v>Above Estimate</v>
      </c>
    </row>
    <row r="2432" spans="1:16" x14ac:dyDescent="0.3">
      <c r="A2432" s="1">
        <v>42334</v>
      </c>
      <c r="B2432">
        <v>2015</v>
      </c>
      <c r="C2432" t="s">
        <v>12</v>
      </c>
      <c r="D2432">
        <v>97020</v>
      </c>
      <c r="E2432">
        <v>120000</v>
      </c>
      <c r="F2432" t="s">
        <v>23</v>
      </c>
      <c r="G2432" t="s">
        <v>24</v>
      </c>
      <c r="H2432">
        <v>6</v>
      </c>
      <c r="I2432">
        <v>6</v>
      </c>
      <c r="J2432">
        <v>1812</v>
      </c>
      <c r="K2432">
        <v>1.340225</v>
      </c>
      <c r="L2432" t="s">
        <v>16</v>
      </c>
      <c r="M2432">
        <f>V3__67[[#This Row],[Sale Price]]/V3__67[[#This Row],[carpet_area]]</f>
        <v>66.225165562913901</v>
      </c>
      <c r="N2432">
        <f>IF(OR(V3__67[[#This Row],[Estimated Value]]="",V3__67[[#This Row],[Estimated Value]]=0),"",V3__67[[#This Row],[Sale Price]]-V3__67[[#This Row],[Estimated Value]])</f>
        <v>22980</v>
      </c>
      <c r="O2432">
        <f>IF(OR(V3__67[[#This Row],[Estimated Value]]="",V3__67[[#This Row],[Estimated Value]]=0),"",(V3__67[[#This Row],[Sale Price]]-V3__67[[#This Row],[Estimated Value]])/V3__67[[#This Row],[Estimated Value]])</f>
        <v>0.23685837971552257</v>
      </c>
      <c r="P2432" t="str">
        <f t="shared" si="37"/>
        <v>Above Estimate</v>
      </c>
    </row>
    <row r="2433" spans="1:16" x14ac:dyDescent="0.3">
      <c r="A2433" s="1">
        <v>42335</v>
      </c>
      <c r="B2433">
        <v>2015</v>
      </c>
      <c r="C2433" t="s">
        <v>12</v>
      </c>
      <c r="D2433">
        <v>100100</v>
      </c>
      <c r="E2433">
        <v>125000</v>
      </c>
      <c r="F2433" t="s">
        <v>13</v>
      </c>
      <c r="G2433" t="s">
        <v>14</v>
      </c>
      <c r="H2433">
        <v>3</v>
      </c>
      <c r="I2433">
        <v>2</v>
      </c>
      <c r="J2433">
        <v>910</v>
      </c>
      <c r="K2433">
        <v>1.340225</v>
      </c>
      <c r="L2433" t="s">
        <v>16</v>
      </c>
      <c r="M2433">
        <f>V3__67[[#This Row],[Sale Price]]/V3__67[[#This Row],[carpet_area]]</f>
        <v>137.36263736263737</v>
      </c>
      <c r="N2433">
        <f>IF(OR(V3__67[[#This Row],[Estimated Value]]="",V3__67[[#This Row],[Estimated Value]]=0),"",V3__67[[#This Row],[Sale Price]]-V3__67[[#This Row],[Estimated Value]])</f>
        <v>24900</v>
      </c>
      <c r="O2433">
        <f>IF(OR(V3__67[[#This Row],[Estimated Value]]="",V3__67[[#This Row],[Estimated Value]]=0),"",(V3__67[[#This Row],[Sale Price]]-V3__67[[#This Row],[Estimated Value]])/V3__67[[#This Row],[Estimated Value]])</f>
        <v>0.24875124875124874</v>
      </c>
      <c r="P2433" t="str">
        <f t="shared" si="37"/>
        <v>Above Estimate</v>
      </c>
    </row>
    <row r="2434" spans="1:16" x14ac:dyDescent="0.3">
      <c r="A2434" s="1">
        <v>42337</v>
      </c>
      <c r="B2434">
        <v>2015</v>
      </c>
      <c r="C2434" t="s">
        <v>12</v>
      </c>
      <c r="D2434">
        <v>28780</v>
      </c>
      <c r="E2434">
        <v>30000</v>
      </c>
      <c r="F2434" t="s">
        <v>23</v>
      </c>
      <c r="G2434" t="s">
        <v>24</v>
      </c>
      <c r="H2434">
        <v>6</v>
      </c>
      <c r="I2434">
        <v>4</v>
      </c>
      <c r="J2434">
        <v>2004</v>
      </c>
      <c r="K2434">
        <v>1.340225</v>
      </c>
      <c r="L2434" t="s">
        <v>16</v>
      </c>
      <c r="M2434">
        <f>V3__67[[#This Row],[Sale Price]]/V3__67[[#This Row],[carpet_area]]</f>
        <v>14.970059880239521</v>
      </c>
      <c r="N2434">
        <f>IF(OR(V3__67[[#This Row],[Estimated Value]]="",V3__67[[#This Row],[Estimated Value]]=0),"",V3__67[[#This Row],[Sale Price]]-V3__67[[#This Row],[Estimated Value]])</f>
        <v>1220</v>
      </c>
      <c r="O2434">
        <f>IF(OR(V3__67[[#This Row],[Estimated Value]]="",V3__67[[#This Row],[Estimated Value]]=0),"",(V3__67[[#This Row],[Sale Price]]-V3__67[[#This Row],[Estimated Value]])/V3__67[[#This Row],[Estimated Value]])</f>
        <v>4.2390548992355802E-2</v>
      </c>
      <c r="P2434" t="str">
        <f t="shared" ref="P2434:P2497" si="38">IF(N2434="","No Estimate",IF(N2434&gt;0,"Above Estimate",IF(N2434&lt;0,"Below Estimate","At Estimate")))</f>
        <v>Above Estimate</v>
      </c>
    </row>
    <row r="2435" spans="1:16" x14ac:dyDescent="0.3">
      <c r="A2435" s="1">
        <v>42340</v>
      </c>
      <c r="B2435">
        <v>2015</v>
      </c>
      <c r="C2435" t="s">
        <v>17</v>
      </c>
      <c r="D2435">
        <v>210480</v>
      </c>
      <c r="E2435">
        <v>155000</v>
      </c>
      <c r="F2435" t="s">
        <v>23</v>
      </c>
      <c r="G2435" t="s">
        <v>24</v>
      </c>
      <c r="H2435">
        <v>6</v>
      </c>
      <c r="I2435">
        <v>4</v>
      </c>
      <c r="J2435">
        <v>2080</v>
      </c>
      <c r="K2435">
        <v>1.340225</v>
      </c>
      <c r="L2435" t="s">
        <v>25</v>
      </c>
      <c r="M2435">
        <f>V3__67[[#This Row],[Sale Price]]/V3__67[[#This Row],[carpet_area]]</f>
        <v>74.519230769230774</v>
      </c>
      <c r="N2435">
        <f>IF(OR(V3__67[[#This Row],[Estimated Value]]="",V3__67[[#This Row],[Estimated Value]]=0),"",V3__67[[#This Row],[Sale Price]]-V3__67[[#This Row],[Estimated Value]])</f>
        <v>-55480</v>
      </c>
      <c r="O2435">
        <f>IF(OR(V3__67[[#This Row],[Estimated Value]]="",V3__67[[#This Row],[Estimated Value]]=0),"",(V3__67[[#This Row],[Sale Price]]-V3__67[[#This Row],[Estimated Value]])/V3__67[[#This Row],[Estimated Value]])</f>
        <v>-0.2635879893576587</v>
      </c>
      <c r="P2435" t="str">
        <f t="shared" si="38"/>
        <v>Below Estimate</v>
      </c>
    </row>
    <row r="2436" spans="1:16" x14ac:dyDescent="0.3">
      <c r="A2436" s="1">
        <v>42341</v>
      </c>
      <c r="B2436">
        <v>2015</v>
      </c>
      <c r="C2436" t="s">
        <v>12</v>
      </c>
      <c r="D2436">
        <v>54710</v>
      </c>
      <c r="E2436">
        <v>23000</v>
      </c>
      <c r="F2436" t="s">
        <v>13</v>
      </c>
      <c r="G2436" t="s">
        <v>14</v>
      </c>
      <c r="H2436">
        <v>3</v>
      </c>
      <c r="I2436">
        <v>2</v>
      </c>
      <c r="J2436">
        <v>931</v>
      </c>
      <c r="K2436">
        <v>1.340225</v>
      </c>
      <c r="L2436" t="s">
        <v>16</v>
      </c>
      <c r="M2436">
        <f>V3__67[[#This Row],[Sale Price]]/V3__67[[#This Row],[carpet_area]]</f>
        <v>24.704618689581096</v>
      </c>
      <c r="N2436">
        <f>IF(OR(V3__67[[#This Row],[Estimated Value]]="",V3__67[[#This Row],[Estimated Value]]=0),"",V3__67[[#This Row],[Sale Price]]-V3__67[[#This Row],[Estimated Value]])</f>
        <v>-31710</v>
      </c>
      <c r="O2436">
        <f>IF(OR(V3__67[[#This Row],[Estimated Value]]="",V3__67[[#This Row],[Estimated Value]]=0),"",(V3__67[[#This Row],[Sale Price]]-V3__67[[#This Row],[Estimated Value]])/V3__67[[#This Row],[Estimated Value]])</f>
        <v>-0.57960153536830561</v>
      </c>
      <c r="P2436" t="str">
        <f t="shared" si="38"/>
        <v>Below Estimate</v>
      </c>
    </row>
    <row r="2437" spans="1:16" x14ac:dyDescent="0.3">
      <c r="A2437" s="1">
        <v>42341</v>
      </c>
      <c r="B2437">
        <v>2015</v>
      </c>
      <c r="C2437" t="s">
        <v>30</v>
      </c>
      <c r="D2437">
        <v>410350</v>
      </c>
      <c r="E2437">
        <v>695000</v>
      </c>
      <c r="F2437" t="s">
        <v>13</v>
      </c>
      <c r="G2437" t="s">
        <v>14</v>
      </c>
      <c r="H2437">
        <v>3</v>
      </c>
      <c r="I2437">
        <v>1</v>
      </c>
      <c r="J2437">
        <v>1004</v>
      </c>
      <c r="K2437">
        <v>1.340225</v>
      </c>
      <c r="L2437" t="s">
        <v>22</v>
      </c>
      <c r="M2437">
        <f>V3__67[[#This Row],[Sale Price]]/V3__67[[#This Row],[carpet_area]]</f>
        <v>692.23107569721117</v>
      </c>
      <c r="N2437">
        <f>IF(OR(V3__67[[#This Row],[Estimated Value]]="",V3__67[[#This Row],[Estimated Value]]=0),"",V3__67[[#This Row],[Sale Price]]-V3__67[[#This Row],[Estimated Value]])</f>
        <v>284650</v>
      </c>
      <c r="O2437">
        <f>IF(OR(V3__67[[#This Row],[Estimated Value]]="",V3__67[[#This Row],[Estimated Value]]=0),"",(V3__67[[#This Row],[Sale Price]]-V3__67[[#This Row],[Estimated Value]])/V3__67[[#This Row],[Estimated Value]])</f>
        <v>0.69367613013281348</v>
      </c>
      <c r="P2437" t="str">
        <f t="shared" si="38"/>
        <v>Above Estimate</v>
      </c>
    </row>
    <row r="2438" spans="1:16" x14ac:dyDescent="0.3">
      <c r="A2438" s="1">
        <v>42342</v>
      </c>
      <c r="B2438">
        <v>2015</v>
      </c>
      <c r="C2438" t="s">
        <v>17</v>
      </c>
      <c r="D2438">
        <v>172600</v>
      </c>
      <c r="E2438">
        <v>66000</v>
      </c>
      <c r="F2438" t="s">
        <v>19</v>
      </c>
      <c r="G2438" t="s">
        <v>20</v>
      </c>
      <c r="H2438">
        <v>4</v>
      </c>
      <c r="I2438">
        <v>3</v>
      </c>
      <c r="J2438">
        <v>1332</v>
      </c>
      <c r="K2438">
        <v>1.340225</v>
      </c>
      <c r="L2438" t="s">
        <v>25</v>
      </c>
      <c r="M2438">
        <f>V3__67[[#This Row],[Sale Price]]/V3__67[[#This Row],[carpet_area]]</f>
        <v>49.549549549549546</v>
      </c>
      <c r="N2438">
        <f>IF(OR(V3__67[[#This Row],[Estimated Value]]="",V3__67[[#This Row],[Estimated Value]]=0),"",V3__67[[#This Row],[Sale Price]]-V3__67[[#This Row],[Estimated Value]])</f>
        <v>-106600</v>
      </c>
      <c r="O2438">
        <f>IF(OR(V3__67[[#This Row],[Estimated Value]]="",V3__67[[#This Row],[Estimated Value]]=0),"",(V3__67[[#This Row],[Sale Price]]-V3__67[[#This Row],[Estimated Value]])/V3__67[[#This Row],[Estimated Value]])</f>
        <v>-0.61761297798377757</v>
      </c>
      <c r="P2438" t="str">
        <f t="shared" si="38"/>
        <v>Below Estimate</v>
      </c>
    </row>
    <row r="2439" spans="1:16" x14ac:dyDescent="0.3">
      <c r="A2439" s="1">
        <v>42342</v>
      </c>
      <c r="B2439">
        <v>2015</v>
      </c>
      <c r="C2439" t="s">
        <v>29</v>
      </c>
      <c r="D2439">
        <v>113820</v>
      </c>
      <c r="E2439">
        <v>177500</v>
      </c>
      <c r="F2439" t="s">
        <v>13</v>
      </c>
      <c r="G2439" t="s">
        <v>14</v>
      </c>
      <c r="H2439">
        <v>3</v>
      </c>
      <c r="I2439">
        <v>2</v>
      </c>
      <c r="J2439">
        <v>947</v>
      </c>
      <c r="K2439">
        <v>1.340225</v>
      </c>
      <c r="L2439" t="s">
        <v>16</v>
      </c>
      <c r="M2439">
        <f>V3__67[[#This Row],[Sale Price]]/V3__67[[#This Row],[carpet_area]]</f>
        <v>187.43400211193241</v>
      </c>
      <c r="N2439">
        <f>IF(OR(V3__67[[#This Row],[Estimated Value]]="",V3__67[[#This Row],[Estimated Value]]=0),"",V3__67[[#This Row],[Sale Price]]-V3__67[[#This Row],[Estimated Value]])</f>
        <v>63680</v>
      </c>
      <c r="O2439">
        <f>IF(OR(V3__67[[#This Row],[Estimated Value]]="",V3__67[[#This Row],[Estimated Value]]=0),"",(V3__67[[#This Row],[Sale Price]]-V3__67[[#This Row],[Estimated Value]])/V3__67[[#This Row],[Estimated Value]])</f>
        <v>0.55947988051309083</v>
      </c>
      <c r="P2439" t="str">
        <f t="shared" si="38"/>
        <v>Above Estimate</v>
      </c>
    </row>
    <row r="2440" spans="1:16" x14ac:dyDescent="0.3">
      <c r="A2440" s="1">
        <v>42343</v>
      </c>
      <c r="B2440">
        <v>2015</v>
      </c>
      <c r="C2440" t="s">
        <v>26</v>
      </c>
      <c r="D2440">
        <v>331800</v>
      </c>
      <c r="E2440">
        <v>250000</v>
      </c>
      <c r="F2440" t="s">
        <v>13</v>
      </c>
      <c r="G2440" t="s">
        <v>14</v>
      </c>
      <c r="H2440">
        <v>3</v>
      </c>
      <c r="I2440">
        <v>2</v>
      </c>
      <c r="J2440">
        <v>1057</v>
      </c>
      <c r="K2440">
        <v>1.340225</v>
      </c>
      <c r="L2440" t="s">
        <v>16</v>
      </c>
      <c r="M2440">
        <f>V3__67[[#This Row],[Sale Price]]/V3__67[[#This Row],[carpet_area]]</f>
        <v>236.51844843897825</v>
      </c>
      <c r="N2440">
        <f>IF(OR(V3__67[[#This Row],[Estimated Value]]="",V3__67[[#This Row],[Estimated Value]]=0),"",V3__67[[#This Row],[Sale Price]]-V3__67[[#This Row],[Estimated Value]])</f>
        <v>-81800</v>
      </c>
      <c r="O2440">
        <f>IF(OR(V3__67[[#This Row],[Estimated Value]]="",V3__67[[#This Row],[Estimated Value]]=0),"",(V3__67[[#This Row],[Sale Price]]-V3__67[[#This Row],[Estimated Value]])/V3__67[[#This Row],[Estimated Value]])</f>
        <v>-0.24653405666063893</v>
      </c>
      <c r="P2440" t="str">
        <f t="shared" si="38"/>
        <v>Below Estimate</v>
      </c>
    </row>
    <row r="2441" spans="1:16" x14ac:dyDescent="0.3">
      <c r="A2441" s="1">
        <v>42343</v>
      </c>
      <c r="B2441">
        <v>2015</v>
      </c>
      <c r="C2441" t="s">
        <v>30</v>
      </c>
      <c r="D2441">
        <v>730170</v>
      </c>
      <c r="E2441">
        <v>1075000</v>
      </c>
      <c r="F2441" t="s">
        <v>13</v>
      </c>
      <c r="G2441" t="s">
        <v>14</v>
      </c>
      <c r="H2441">
        <v>3</v>
      </c>
      <c r="I2441">
        <v>1</v>
      </c>
      <c r="J2441">
        <v>905</v>
      </c>
      <c r="K2441">
        <v>1.340225</v>
      </c>
      <c r="L2441" t="s">
        <v>25</v>
      </c>
      <c r="M2441">
        <f>V3__67[[#This Row],[Sale Price]]/V3__67[[#This Row],[carpet_area]]</f>
        <v>1187.8453038674033</v>
      </c>
      <c r="N2441">
        <f>IF(OR(V3__67[[#This Row],[Estimated Value]]="",V3__67[[#This Row],[Estimated Value]]=0),"",V3__67[[#This Row],[Sale Price]]-V3__67[[#This Row],[Estimated Value]])</f>
        <v>344830</v>
      </c>
      <c r="O2441">
        <f>IF(OR(V3__67[[#This Row],[Estimated Value]]="",V3__67[[#This Row],[Estimated Value]]=0),"",(V3__67[[#This Row],[Sale Price]]-V3__67[[#This Row],[Estimated Value]])/V3__67[[#This Row],[Estimated Value]])</f>
        <v>0.47225988468438856</v>
      </c>
      <c r="P2441" t="str">
        <f t="shared" si="38"/>
        <v>Above Estimate</v>
      </c>
    </row>
    <row r="2442" spans="1:16" x14ac:dyDescent="0.3">
      <c r="A2442" s="1">
        <v>42343</v>
      </c>
      <c r="B2442">
        <v>2015</v>
      </c>
      <c r="C2442" t="s">
        <v>21</v>
      </c>
      <c r="D2442">
        <v>4264260</v>
      </c>
      <c r="E2442">
        <v>4070000</v>
      </c>
      <c r="F2442" t="s">
        <v>13</v>
      </c>
      <c r="G2442" t="s">
        <v>14</v>
      </c>
      <c r="H2442">
        <v>3</v>
      </c>
      <c r="I2442">
        <v>2</v>
      </c>
      <c r="J2442">
        <v>967</v>
      </c>
      <c r="K2442">
        <v>1.340225</v>
      </c>
      <c r="L2442" t="s">
        <v>16</v>
      </c>
      <c r="M2442">
        <f>V3__67[[#This Row],[Sale Price]]/V3__67[[#This Row],[carpet_area]]</f>
        <v>4208.893485005171</v>
      </c>
      <c r="N2442">
        <f>IF(OR(V3__67[[#This Row],[Estimated Value]]="",V3__67[[#This Row],[Estimated Value]]=0),"",V3__67[[#This Row],[Sale Price]]-V3__67[[#This Row],[Estimated Value]])</f>
        <v>-194260</v>
      </c>
      <c r="O2442">
        <f>IF(OR(V3__67[[#This Row],[Estimated Value]]="",V3__67[[#This Row],[Estimated Value]]=0),"",(V3__67[[#This Row],[Sale Price]]-V3__67[[#This Row],[Estimated Value]])/V3__67[[#This Row],[Estimated Value]])</f>
        <v>-4.55553835835526E-2</v>
      </c>
      <c r="P2442" t="str">
        <f t="shared" si="38"/>
        <v>Below Estimate</v>
      </c>
    </row>
    <row r="2443" spans="1:16" x14ac:dyDescent="0.3">
      <c r="A2443" s="1">
        <v>42344</v>
      </c>
      <c r="B2443">
        <v>2015</v>
      </c>
      <c r="C2443" t="s">
        <v>26</v>
      </c>
      <c r="D2443">
        <v>499100</v>
      </c>
      <c r="E2443">
        <v>558000</v>
      </c>
      <c r="F2443" t="s">
        <v>13</v>
      </c>
      <c r="G2443" t="s">
        <v>14</v>
      </c>
      <c r="H2443">
        <v>3</v>
      </c>
      <c r="I2443">
        <v>1</v>
      </c>
      <c r="J2443">
        <v>1023</v>
      </c>
      <c r="K2443">
        <v>1.340225</v>
      </c>
      <c r="L2443" t="s">
        <v>22</v>
      </c>
      <c r="M2443">
        <f>V3__67[[#This Row],[Sale Price]]/V3__67[[#This Row],[carpet_area]]</f>
        <v>545.4545454545455</v>
      </c>
      <c r="N2443">
        <f>IF(OR(V3__67[[#This Row],[Estimated Value]]="",V3__67[[#This Row],[Estimated Value]]=0),"",V3__67[[#This Row],[Sale Price]]-V3__67[[#This Row],[Estimated Value]])</f>
        <v>58900</v>
      </c>
      <c r="O2443">
        <f>IF(OR(V3__67[[#This Row],[Estimated Value]]="",V3__67[[#This Row],[Estimated Value]]=0),"",(V3__67[[#This Row],[Sale Price]]-V3__67[[#This Row],[Estimated Value]])/V3__67[[#This Row],[Estimated Value]])</f>
        <v>0.11801242236024845</v>
      </c>
      <c r="P2443" t="str">
        <f t="shared" si="38"/>
        <v>Above Estimate</v>
      </c>
    </row>
    <row r="2444" spans="1:16" x14ac:dyDescent="0.3">
      <c r="A2444" s="1">
        <v>42344</v>
      </c>
      <c r="B2444">
        <v>2015</v>
      </c>
      <c r="C2444" t="s">
        <v>21</v>
      </c>
      <c r="D2444">
        <v>767130</v>
      </c>
      <c r="E2444">
        <v>1352500</v>
      </c>
      <c r="F2444" t="s">
        <v>13</v>
      </c>
      <c r="G2444" t="s">
        <v>14</v>
      </c>
      <c r="H2444">
        <v>3</v>
      </c>
      <c r="I2444">
        <v>2</v>
      </c>
      <c r="J2444">
        <v>957</v>
      </c>
      <c r="K2444">
        <v>1.340225</v>
      </c>
      <c r="L2444" t="s">
        <v>16</v>
      </c>
      <c r="M2444">
        <f>V3__67[[#This Row],[Sale Price]]/V3__67[[#This Row],[carpet_area]]</f>
        <v>1413.2706374085685</v>
      </c>
      <c r="N2444">
        <f>IF(OR(V3__67[[#This Row],[Estimated Value]]="",V3__67[[#This Row],[Estimated Value]]=0),"",V3__67[[#This Row],[Sale Price]]-V3__67[[#This Row],[Estimated Value]])</f>
        <v>585370</v>
      </c>
      <c r="O2444">
        <f>IF(OR(V3__67[[#This Row],[Estimated Value]]="",V3__67[[#This Row],[Estimated Value]]=0),"",(V3__67[[#This Row],[Sale Price]]-V3__67[[#This Row],[Estimated Value]])/V3__67[[#This Row],[Estimated Value]])</f>
        <v>0.76306493032471678</v>
      </c>
      <c r="P2444" t="str">
        <f t="shared" si="38"/>
        <v>Above Estimate</v>
      </c>
    </row>
    <row r="2445" spans="1:16" x14ac:dyDescent="0.3">
      <c r="A2445" s="1">
        <v>42347</v>
      </c>
      <c r="B2445">
        <v>2015</v>
      </c>
      <c r="C2445" t="s">
        <v>17</v>
      </c>
      <c r="D2445">
        <v>94540</v>
      </c>
      <c r="E2445">
        <v>92000</v>
      </c>
      <c r="F2445" t="s">
        <v>13</v>
      </c>
      <c r="G2445" t="s">
        <v>14</v>
      </c>
      <c r="H2445">
        <v>3</v>
      </c>
      <c r="I2445">
        <v>1</v>
      </c>
      <c r="J2445">
        <v>1093</v>
      </c>
      <c r="K2445">
        <v>1.340225</v>
      </c>
      <c r="L2445" t="s">
        <v>16</v>
      </c>
      <c r="M2445">
        <f>V3__67[[#This Row],[Sale Price]]/V3__67[[#This Row],[carpet_area]]</f>
        <v>84.172003659652333</v>
      </c>
      <c r="N2445">
        <f>IF(OR(V3__67[[#This Row],[Estimated Value]]="",V3__67[[#This Row],[Estimated Value]]=0),"",V3__67[[#This Row],[Sale Price]]-V3__67[[#This Row],[Estimated Value]])</f>
        <v>-2540</v>
      </c>
      <c r="O2445">
        <f>IF(OR(V3__67[[#This Row],[Estimated Value]]="",V3__67[[#This Row],[Estimated Value]]=0),"",(V3__67[[#This Row],[Sale Price]]-V3__67[[#This Row],[Estimated Value]])/V3__67[[#This Row],[Estimated Value]])</f>
        <v>-2.6866934630844087E-2</v>
      </c>
      <c r="P2445" t="str">
        <f t="shared" si="38"/>
        <v>Below Estimate</v>
      </c>
    </row>
    <row r="2446" spans="1:16" x14ac:dyDescent="0.3">
      <c r="A2446" s="1">
        <v>42347</v>
      </c>
      <c r="B2446">
        <v>2015</v>
      </c>
      <c r="C2446" t="s">
        <v>26</v>
      </c>
      <c r="D2446">
        <v>316750</v>
      </c>
      <c r="E2446">
        <v>420000</v>
      </c>
      <c r="F2446" t="s">
        <v>13</v>
      </c>
      <c r="G2446" t="s">
        <v>14</v>
      </c>
      <c r="H2446">
        <v>3</v>
      </c>
      <c r="I2446">
        <v>2</v>
      </c>
      <c r="J2446">
        <v>1002</v>
      </c>
      <c r="K2446">
        <v>1.340225</v>
      </c>
      <c r="L2446" t="s">
        <v>22</v>
      </c>
      <c r="M2446">
        <f>V3__67[[#This Row],[Sale Price]]/V3__67[[#This Row],[carpet_area]]</f>
        <v>419.16167664670661</v>
      </c>
      <c r="N2446">
        <f>IF(OR(V3__67[[#This Row],[Estimated Value]]="",V3__67[[#This Row],[Estimated Value]]=0),"",V3__67[[#This Row],[Sale Price]]-V3__67[[#This Row],[Estimated Value]])</f>
        <v>103250</v>
      </c>
      <c r="O2446">
        <f>IF(OR(V3__67[[#This Row],[Estimated Value]]="",V3__67[[#This Row],[Estimated Value]]=0),"",(V3__67[[#This Row],[Sale Price]]-V3__67[[#This Row],[Estimated Value]])/V3__67[[#This Row],[Estimated Value]])</f>
        <v>0.32596685082872928</v>
      </c>
      <c r="P2446" t="str">
        <f t="shared" si="38"/>
        <v>Above Estimate</v>
      </c>
    </row>
    <row r="2447" spans="1:16" x14ac:dyDescent="0.3">
      <c r="A2447" s="1">
        <v>42347</v>
      </c>
      <c r="B2447">
        <v>2015</v>
      </c>
      <c r="C2447" t="s">
        <v>29</v>
      </c>
      <c r="D2447">
        <v>213640</v>
      </c>
      <c r="E2447">
        <v>365000</v>
      </c>
      <c r="F2447" t="s">
        <v>13</v>
      </c>
      <c r="G2447" t="s">
        <v>14</v>
      </c>
      <c r="H2447">
        <v>3</v>
      </c>
      <c r="I2447">
        <v>1</v>
      </c>
      <c r="J2447">
        <v>925</v>
      </c>
      <c r="K2447">
        <v>1.340225</v>
      </c>
      <c r="L2447" t="s">
        <v>25</v>
      </c>
      <c r="M2447">
        <f>V3__67[[#This Row],[Sale Price]]/V3__67[[#This Row],[carpet_area]]</f>
        <v>394.59459459459458</v>
      </c>
      <c r="N2447">
        <f>IF(OR(V3__67[[#This Row],[Estimated Value]]="",V3__67[[#This Row],[Estimated Value]]=0),"",V3__67[[#This Row],[Sale Price]]-V3__67[[#This Row],[Estimated Value]])</f>
        <v>151360</v>
      </c>
      <c r="O2447">
        <f>IF(OR(V3__67[[#This Row],[Estimated Value]]="",V3__67[[#This Row],[Estimated Value]]=0),"",(V3__67[[#This Row],[Sale Price]]-V3__67[[#This Row],[Estimated Value]])/V3__67[[#This Row],[Estimated Value]])</f>
        <v>0.70848155776071897</v>
      </c>
      <c r="P2447" t="str">
        <f t="shared" si="38"/>
        <v>Above Estimate</v>
      </c>
    </row>
    <row r="2448" spans="1:16" x14ac:dyDescent="0.3">
      <c r="A2448" s="1">
        <v>42348</v>
      </c>
      <c r="B2448">
        <v>2015</v>
      </c>
      <c r="C2448" t="s">
        <v>17</v>
      </c>
      <c r="D2448">
        <v>173900</v>
      </c>
      <c r="E2448">
        <v>110000</v>
      </c>
      <c r="F2448" t="s">
        <v>23</v>
      </c>
      <c r="G2448" t="s">
        <v>24</v>
      </c>
      <c r="H2448">
        <v>6</v>
      </c>
      <c r="I2448">
        <v>6</v>
      </c>
      <c r="J2448">
        <v>1954</v>
      </c>
      <c r="K2448">
        <v>1.340225</v>
      </c>
      <c r="L2448" t="s">
        <v>22</v>
      </c>
      <c r="M2448">
        <f>V3__67[[#This Row],[Sale Price]]/V3__67[[#This Row],[carpet_area]]</f>
        <v>56.29477993858751</v>
      </c>
      <c r="N2448">
        <f>IF(OR(V3__67[[#This Row],[Estimated Value]]="",V3__67[[#This Row],[Estimated Value]]=0),"",V3__67[[#This Row],[Sale Price]]-V3__67[[#This Row],[Estimated Value]])</f>
        <v>-63900</v>
      </c>
      <c r="O2448">
        <f>IF(OR(V3__67[[#This Row],[Estimated Value]]="",V3__67[[#This Row],[Estimated Value]]=0),"",(V3__67[[#This Row],[Sale Price]]-V3__67[[#This Row],[Estimated Value]])/V3__67[[#This Row],[Estimated Value]])</f>
        <v>-0.36745255894192064</v>
      </c>
      <c r="P2448" t="str">
        <f t="shared" si="38"/>
        <v>Below Estimate</v>
      </c>
    </row>
    <row r="2449" spans="1:16" x14ac:dyDescent="0.3">
      <c r="A2449" s="1">
        <v>42348</v>
      </c>
      <c r="B2449">
        <v>2015</v>
      </c>
      <c r="C2449" t="s">
        <v>21</v>
      </c>
      <c r="D2449">
        <v>750260</v>
      </c>
      <c r="E2449">
        <v>1050000</v>
      </c>
      <c r="F2449" t="s">
        <v>13</v>
      </c>
      <c r="G2449" t="s">
        <v>14</v>
      </c>
      <c r="H2449">
        <v>3</v>
      </c>
      <c r="I2449">
        <v>2</v>
      </c>
      <c r="J2449">
        <v>906</v>
      </c>
      <c r="K2449">
        <v>1.340225</v>
      </c>
      <c r="L2449" t="s">
        <v>25</v>
      </c>
      <c r="M2449">
        <f>V3__67[[#This Row],[Sale Price]]/V3__67[[#This Row],[carpet_area]]</f>
        <v>1158.9403973509934</v>
      </c>
      <c r="N2449">
        <f>IF(OR(V3__67[[#This Row],[Estimated Value]]="",V3__67[[#This Row],[Estimated Value]]=0),"",V3__67[[#This Row],[Sale Price]]-V3__67[[#This Row],[Estimated Value]])</f>
        <v>299740</v>
      </c>
      <c r="O2449">
        <f>IF(OR(V3__67[[#This Row],[Estimated Value]]="",V3__67[[#This Row],[Estimated Value]]=0),"",(V3__67[[#This Row],[Sale Price]]-V3__67[[#This Row],[Estimated Value]])/V3__67[[#This Row],[Estimated Value]])</f>
        <v>0.39951483485724948</v>
      </c>
      <c r="P2449" t="str">
        <f t="shared" si="38"/>
        <v>Above Estimate</v>
      </c>
    </row>
    <row r="2450" spans="1:16" x14ac:dyDescent="0.3">
      <c r="A2450" s="1">
        <v>42348</v>
      </c>
      <c r="B2450">
        <v>2015</v>
      </c>
      <c r="C2450" t="s">
        <v>17</v>
      </c>
      <c r="D2450">
        <v>140690</v>
      </c>
      <c r="E2450">
        <v>80100</v>
      </c>
      <c r="F2450" t="s">
        <v>13</v>
      </c>
      <c r="G2450" t="s">
        <v>14</v>
      </c>
      <c r="H2450">
        <v>3</v>
      </c>
      <c r="I2450">
        <v>2</v>
      </c>
      <c r="J2450">
        <v>1036</v>
      </c>
      <c r="K2450">
        <v>1.340225</v>
      </c>
      <c r="L2450" t="s">
        <v>16</v>
      </c>
      <c r="M2450">
        <f>V3__67[[#This Row],[Sale Price]]/V3__67[[#This Row],[carpet_area]]</f>
        <v>77.316602316602314</v>
      </c>
      <c r="N2450">
        <f>IF(OR(V3__67[[#This Row],[Estimated Value]]="",V3__67[[#This Row],[Estimated Value]]=0),"",V3__67[[#This Row],[Sale Price]]-V3__67[[#This Row],[Estimated Value]])</f>
        <v>-60590</v>
      </c>
      <c r="O2450">
        <f>IF(OR(V3__67[[#This Row],[Estimated Value]]="",V3__67[[#This Row],[Estimated Value]]=0),"",(V3__67[[#This Row],[Sale Price]]-V3__67[[#This Row],[Estimated Value]])/V3__67[[#This Row],[Estimated Value]])</f>
        <v>-0.43066316013931338</v>
      </c>
      <c r="P2450" t="str">
        <f t="shared" si="38"/>
        <v>Below Estimate</v>
      </c>
    </row>
    <row r="2451" spans="1:16" x14ac:dyDescent="0.3">
      <c r="A2451" s="1">
        <v>42348</v>
      </c>
      <c r="B2451">
        <v>2015</v>
      </c>
      <c r="C2451" t="s">
        <v>30</v>
      </c>
      <c r="D2451">
        <v>1533350</v>
      </c>
      <c r="E2451">
        <v>2500000</v>
      </c>
      <c r="F2451" t="s">
        <v>13</v>
      </c>
      <c r="G2451" t="s">
        <v>14</v>
      </c>
      <c r="H2451">
        <v>3</v>
      </c>
      <c r="I2451">
        <v>3</v>
      </c>
      <c r="J2451">
        <v>1036</v>
      </c>
      <c r="K2451">
        <v>1.340225</v>
      </c>
      <c r="L2451" t="s">
        <v>16</v>
      </c>
      <c r="M2451">
        <f>V3__67[[#This Row],[Sale Price]]/V3__67[[#This Row],[carpet_area]]</f>
        <v>2413.1274131274131</v>
      </c>
      <c r="N2451">
        <f>IF(OR(V3__67[[#This Row],[Estimated Value]]="",V3__67[[#This Row],[Estimated Value]]=0),"",V3__67[[#This Row],[Sale Price]]-V3__67[[#This Row],[Estimated Value]])</f>
        <v>966650</v>
      </c>
      <c r="O2451">
        <f>IF(OR(V3__67[[#This Row],[Estimated Value]]="",V3__67[[#This Row],[Estimated Value]]=0),"",(V3__67[[#This Row],[Sale Price]]-V3__67[[#This Row],[Estimated Value]])/V3__67[[#This Row],[Estimated Value]])</f>
        <v>0.63041706068412295</v>
      </c>
      <c r="P2451" t="str">
        <f t="shared" si="38"/>
        <v>Above Estimate</v>
      </c>
    </row>
    <row r="2452" spans="1:16" x14ac:dyDescent="0.3">
      <c r="A2452" s="1">
        <v>42349</v>
      </c>
      <c r="B2452">
        <v>2015</v>
      </c>
      <c r="C2452" t="s">
        <v>29</v>
      </c>
      <c r="D2452">
        <v>170590</v>
      </c>
      <c r="E2452">
        <v>210000</v>
      </c>
      <c r="F2452" t="s">
        <v>13</v>
      </c>
      <c r="G2452" t="s">
        <v>14</v>
      </c>
      <c r="H2452">
        <v>3</v>
      </c>
      <c r="I2452">
        <v>1</v>
      </c>
      <c r="J2452">
        <v>972</v>
      </c>
      <c r="K2452">
        <v>1.340225</v>
      </c>
      <c r="L2452" t="s">
        <v>15</v>
      </c>
      <c r="M2452">
        <f>V3__67[[#This Row],[Sale Price]]/V3__67[[#This Row],[carpet_area]]</f>
        <v>216.04938271604939</v>
      </c>
      <c r="N2452">
        <f>IF(OR(V3__67[[#This Row],[Estimated Value]]="",V3__67[[#This Row],[Estimated Value]]=0),"",V3__67[[#This Row],[Sale Price]]-V3__67[[#This Row],[Estimated Value]])</f>
        <v>39410</v>
      </c>
      <c r="O2452">
        <f>IF(OR(V3__67[[#This Row],[Estimated Value]]="",V3__67[[#This Row],[Estimated Value]]=0),"",(V3__67[[#This Row],[Sale Price]]-V3__67[[#This Row],[Estimated Value]])/V3__67[[#This Row],[Estimated Value]])</f>
        <v>0.23102174805088224</v>
      </c>
      <c r="P2452" t="str">
        <f t="shared" si="38"/>
        <v>Above Estimate</v>
      </c>
    </row>
    <row r="2453" spans="1:16" x14ac:dyDescent="0.3">
      <c r="A2453" s="1">
        <v>42351</v>
      </c>
      <c r="B2453">
        <v>2015</v>
      </c>
      <c r="C2453" t="s">
        <v>12</v>
      </c>
      <c r="D2453">
        <v>75490</v>
      </c>
      <c r="E2453">
        <v>64500</v>
      </c>
      <c r="F2453" t="s">
        <v>13</v>
      </c>
      <c r="G2453" t="s">
        <v>14</v>
      </c>
      <c r="H2453">
        <v>3</v>
      </c>
      <c r="I2453">
        <v>3</v>
      </c>
      <c r="J2453">
        <v>962</v>
      </c>
      <c r="K2453">
        <v>1.340225</v>
      </c>
      <c r="L2453" t="s">
        <v>15</v>
      </c>
      <c r="M2453">
        <f>V3__67[[#This Row],[Sale Price]]/V3__67[[#This Row],[carpet_area]]</f>
        <v>67.047817047817048</v>
      </c>
      <c r="N2453">
        <f>IF(OR(V3__67[[#This Row],[Estimated Value]]="",V3__67[[#This Row],[Estimated Value]]=0),"",V3__67[[#This Row],[Sale Price]]-V3__67[[#This Row],[Estimated Value]])</f>
        <v>-10990</v>
      </c>
      <c r="O2453">
        <f>IF(OR(V3__67[[#This Row],[Estimated Value]]="",V3__67[[#This Row],[Estimated Value]]=0),"",(V3__67[[#This Row],[Sale Price]]-V3__67[[#This Row],[Estimated Value]])/V3__67[[#This Row],[Estimated Value]])</f>
        <v>-0.14558219631739303</v>
      </c>
      <c r="P2453" t="str">
        <f t="shared" si="38"/>
        <v>Below Estimate</v>
      </c>
    </row>
    <row r="2454" spans="1:16" x14ac:dyDescent="0.3">
      <c r="A2454" s="1">
        <v>42351</v>
      </c>
      <c r="B2454">
        <v>2015</v>
      </c>
      <c r="C2454" t="s">
        <v>12</v>
      </c>
      <c r="D2454">
        <v>67410</v>
      </c>
      <c r="E2454">
        <v>85501</v>
      </c>
      <c r="F2454" t="s">
        <v>13</v>
      </c>
      <c r="G2454" t="s">
        <v>14</v>
      </c>
      <c r="H2454">
        <v>3</v>
      </c>
      <c r="I2454">
        <v>3</v>
      </c>
      <c r="J2454">
        <v>921</v>
      </c>
      <c r="K2454">
        <v>1.340225</v>
      </c>
      <c r="L2454" t="s">
        <v>16</v>
      </c>
      <c r="M2454">
        <f>V3__67[[#This Row],[Sale Price]]/V3__67[[#This Row],[carpet_area]]</f>
        <v>92.834961997828444</v>
      </c>
      <c r="N2454">
        <f>IF(OR(V3__67[[#This Row],[Estimated Value]]="",V3__67[[#This Row],[Estimated Value]]=0),"",V3__67[[#This Row],[Sale Price]]-V3__67[[#This Row],[Estimated Value]])</f>
        <v>18091</v>
      </c>
      <c r="O2454">
        <f>IF(OR(V3__67[[#This Row],[Estimated Value]]="",V3__67[[#This Row],[Estimated Value]]=0),"",(V3__67[[#This Row],[Sale Price]]-V3__67[[#This Row],[Estimated Value]])/V3__67[[#This Row],[Estimated Value]])</f>
        <v>0.26837264500815905</v>
      </c>
      <c r="P2454" t="str">
        <f t="shared" si="38"/>
        <v>Above Estimate</v>
      </c>
    </row>
    <row r="2455" spans="1:16" x14ac:dyDescent="0.3">
      <c r="A2455" s="1">
        <v>42354</v>
      </c>
      <c r="B2455">
        <v>2015</v>
      </c>
      <c r="C2455" t="s">
        <v>30</v>
      </c>
      <c r="D2455">
        <v>380470</v>
      </c>
      <c r="E2455">
        <v>540000</v>
      </c>
      <c r="F2455" t="s">
        <v>13</v>
      </c>
      <c r="G2455" t="s">
        <v>14</v>
      </c>
      <c r="H2455">
        <v>3</v>
      </c>
      <c r="I2455">
        <v>2</v>
      </c>
      <c r="J2455">
        <v>1024</v>
      </c>
      <c r="K2455">
        <v>1.340225</v>
      </c>
      <c r="L2455" t="s">
        <v>16</v>
      </c>
      <c r="M2455">
        <f>V3__67[[#This Row],[Sale Price]]/V3__67[[#This Row],[carpet_area]]</f>
        <v>527.34375</v>
      </c>
      <c r="N2455">
        <f>IF(OR(V3__67[[#This Row],[Estimated Value]]="",V3__67[[#This Row],[Estimated Value]]=0),"",V3__67[[#This Row],[Sale Price]]-V3__67[[#This Row],[Estimated Value]])</f>
        <v>159530</v>
      </c>
      <c r="O2455">
        <f>IF(OR(V3__67[[#This Row],[Estimated Value]]="",V3__67[[#This Row],[Estimated Value]]=0),"",(V3__67[[#This Row],[Sale Price]]-V3__67[[#This Row],[Estimated Value]])/V3__67[[#This Row],[Estimated Value]])</f>
        <v>0.41929718506058294</v>
      </c>
      <c r="P2455" t="str">
        <f t="shared" si="38"/>
        <v>Above Estimate</v>
      </c>
    </row>
    <row r="2456" spans="1:16" x14ac:dyDescent="0.3">
      <c r="A2456" s="1">
        <v>42355</v>
      </c>
      <c r="B2456">
        <v>2015</v>
      </c>
      <c r="C2456" t="s">
        <v>12</v>
      </c>
      <c r="D2456">
        <v>138200</v>
      </c>
      <c r="E2456">
        <v>78750</v>
      </c>
      <c r="F2456" t="s">
        <v>13</v>
      </c>
      <c r="G2456" t="s">
        <v>14</v>
      </c>
      <c r="H2456">
        <v>3</v>
      </c>
      <c r="I2456">
        <v>3</v>
      </c>
      <c r="J2456">
        <v>918</v>
      </c>
      <c r="K2456">
        <v>1.340225</v>
      </c>
      <c r="L2456" t="s">
        <v>15</v>
      </c>
      <c r="M2456">
        <f>V3__67[[#This Row],[Sale Price]]/V3__67[[#This Row],[carpet_area]]</f>
        <v>85.784313725490193</v>
      </c>
      <c r="N2456">
        <f>IF(OR(V3__67[[#This Row],[Estimated Value]]="",V3__67[[#This Row],[Estimated Value]]=0),"",V3__67[[#This Row],[Sale Price]]-V3__67[[#This Row],[Estimated Value]])</f>
        <v>-59450</v>
      </c>
      <c r="O2456">
        <f>IF(OR(V3__67[[#This Row],[Estimated Value]]="",V3__67[[#This Row],[Estimated Value]]=0),"",(V3__67[[#This Row],[Sale Price]]-V3__67[[#This Row],[Estimated Value]])/V3__67[[#This Row],[Estimated Value]])</f>
        <v>-0.43017366136034735</v>
      </c>
      <c r="P2456" t="str">
        <f t="shared" si="38"/>
        <v>Below Estimate</v>
      </c>
    </row>
    <row r="2457" spans="1:16" x14ac:dyDescent="0.3">
      <c r="A2457" s="1">
        <v>42356</v>
      </c>
      <c r="B2457">
        <v>2015</v>
      </c>
      <c r="C2457" t="s">
        <v>29</v>
      </c>
      <c r="D2457">
        <v>346570</v>
      </c>
      <c r="E2457">
        <v>610000</v>
      </c>
      <c r="F2457" t="s">
        <v>13</v>
      </c>
      <c r="G2457" t="s">
        <v>14</v>
      </c>
      <c r="H2457">
        <v>3</v>
      </c>
      <c r="I2457">
        <v>3</v>
      </c>
      <c r="J2457">
        <v>1004</v>
      </c>
      <c r="K2457">
        <v>1.340225</v>
      </c>
      <c r="L2457" t="s">
        <v>16</v>
      </c>
      <c r="M2457">
        <f>V3__67[[#This Row],[Sale Price]]/V3__67[[#This Row],[carpet_area]]</f>
        <v>607.56972111553785</v>
      </c>
      <c r="N2457">
        <f>IF(OR(V3__67[[#This Row],[Estimated Value]]="",V3__67[[#This Row],[Estimated Value]]=0),"",V3__67[[#This Row],[Sale Price]]-V3__67[[#This Row],[Estimated Value]])</f>
        <v>263430</v>
      </c>
      <c r="O2457">
        <f>IF(OR(V3__67[[#This Row],[Estimated Value]]="",V3__67[[#This Row],[Estimated Value]]=0),"",(V3__67[[#This Row],[Sale Price]]-V3__67[[#This Row],[Estimated Value]])/V3__67[[#This Row],[Estimated Value]])</f>
        <v>0.76010618345500192</v>
      </c>
      <c r="P2457" t="str">
        <f t="shared" si="38"/>
        <v>Above Estimate</v>
      </c>
    </row>
    <row r="2458" spans="1:16" x14ac:dyDescent="0.3">
      <c r="A2458" s="1">
        <v>42357</v>
      </c>
      <c r="B2458">
        <v>2015</v>
      </c>
      <c r="C2458" t="s">
        <v>26</v>
      </c>
      <c r="D2458">
        <v>594860</v>
      </c>
      <c r="E2458">
        <v>750000</v>
      </c>
      <c r="F2458" t="s">
        <v>13</v>
      </c>
      <c r="G2458" t="s">
        <v>14</v>
      </c>
      <c r="H2458">
        <v>3</v>
      </c>
      <c r="I2458">
        <v>1</v>
      </c>
      <c r="J2458">
        <v>906</v>
      </c>
      <c r="K2458">
        <v>1.340225</v>
      </c>
      <c r="L2458" t="s">
        <v>22</v>
      </c>
      <c r="M2458">
        <f>V3__67[[#This Row],[Sale Price]]/V3__67[[#This Row],[carpet_area]]</f>
        <v>827.81456953642385</v>
      </c>
      <c r="N2458">
        <f>IF(OR(V3__67[[#This Row],[Estimated Value]]="",V3__67[[#This Row],[Estimated Value]]=0),"",V3__67[[#This Row],[Sale Price]]-V3__67[[#This Row],[Estimated Value]])</f>
        <v>155140</v>
      </c>
      <c r="O2458">
        <f>IF(OR(V3__67[[#This Row],[Estimated Value]]="",V3__67[[#This Row],[Estimated Value]]=0),"",(V3__67[[#This Row],[Sale Price]]-V3__67[[#This Row],[Estimated Value]])/V3__67[[#This Row],[Estimated Value]])</f>
        <v>0.26080086070672093</v>
      </c>
      <c r="P2458" t="str">
        <f t="shared" si="38"/>
        <v>Above Estimate</v>
      </c>
    </row>
    <row r="2459" spans="1:16" x14ac:dyDescent="0.3">
      <c r="A2459" s="1">
        <v>42357</v>
      </c>
      <c r="B2459">
        <v>2015</v>
      </c>
      <c r="C2459" t="s">
        <v>17</v>
      </c>
      <c r="D2459">
        <v>141960</v>
      </c>
      <c r="E2459">
        <v>34050</v>
      </c>
      <c r="F2459" t="s">
        <v>23</v>
      </c>
      <c r="G2459" t="s">
        <v>24</v>
      </c>
      <c r="H2459">
        <v>6</v>
      </c>
      <c r="I2459">
        <v>5</v>
      </c>
      <c r="J2459">
        <v>1994</v>
      </c>
      <c r="K2459">
        <v>1.340225</v>
      </c>
      <c r="L2459" t="s">
        <v>25</v>
      </c>
      <c r="M2459">
        <f>V3__67[[#This Row],[Sale Price]]/V3__67[[#This Row],[carpet_area]]</f>
        <v>17.076228686058176</v>
      </c>
      <c r="N2459">
        <f>IF(OR(V3__67[[#This Row],[Estimated Value]]="",V3__67[[#This Row],[Estimated Value]]=0),"",V3__67[[#This Row],[Sale Price]]-V3__67[[#This Row],[Estimated Value]])</f>
        <v>-107910</v>
      </c>
      <c r="O2459">
        <f>IF(OR(V3__67[[#This Row],[Estimated Value]]="",V3__67[[#This Row],[Estimated Value]]=0),"",(V3__67[[#This Row],[Sale Price]]-V3__67[[#This Row],[Estimated Value]])/V3__67[[#This Row],[Estimated Value]])</f>
        <v>-0.76014370245139473</v>
      </c>
      <c r="P2459" t="str">
        <f t="shared" si="38"/>
        <v>Below Estimate</v>
      </c>
    </row>
    <row r="2460" spans="1:16" x14ac:dyDescent="0.3">
      <c r="A2460" s="1">
        <v>42357</v>
      </c>
      <c r="B2460">
        <v>2015</v>
      </c>
      <c r="C2460" t="s">
        <v>21</v>
      </c>
      <c r="D2460">
        <v>1712200</v>
      </c>
      <c r="E2460">
        <v>2935000</v>
      </c>
      <c r="F2460" t="s">
        <v>13</v>
      </c>
      <c r="G2460" t="s">
        <v>14</v>
      </c>
      <c r="H2460">
        <v>3</v>
      </c>
      <c r="I2460">
        <v>1</v>
      </c>
      <c r="J2460">
        <v>964</v>
      </c>
      <c r="K2460">
        <v>1.340225</v>
      </c>
      <c r="L2460" t="s">
        <v>16</v>
      </c>
      <c r="M2460">
        <f>V3__67[[#This Row],[Sale Price]]/V3__67[[#This Row],[carpet_area]]</f>
        <v>3044.6058091286309</v>
      </c>
      <c r="N2460">
        <f>IF(OR(V3__67[[#This Row],[Estimated Value]]="",V3__67[[#This Row],[Estimated Value]]=0),"",V3__67[[#This Row],[Sale Price]]-V3__67[[#This Row],[Estimated Value]])</f>
        <v>1222800</v>
      </c>
      <c r="O2460">
        <f>IF(OR(V3__67[[#This Row],[Estimated Value]]="",V3__67[[#This Row],[Estimated Value]]=0),"",(V3__67[[#This Row],[Sale Price]]-V3__67[[#This Row],[Estimated Value]])/V3__67[[#This Row],[Estimated Value]])</f>
        <v>0.71416890550169376</v>
      </c>
      <c r="P2460" t="str">
        <f t="shared" si="38"/>
        <v>Above Estimate</v>
      </c>
    </row>
    <row r="2461" spans="1:16" x14ac:dyDescent="0.3">
      <c r="A2461" s="1">
        <v>42358</v>
      </c>
      <c r="B2461">
        <v>2015</v>
      </c>
      <c r="C2461" t="s">
        <v>26</v>
      </c>
      <c r="D2461">
        <v>467670</v>
      </c>
      <c r="E2461">
        <v>635000</v>
      </c>
      <c r="F2461" t="s">
        <v>13</v>
      </c>
      <c r="G2461" t="s">
        <v>14</v>
      </c>
      <c r="H2461">
        <v>3</v>
      </c>
      <c r="I2461">
        <v>2</v>
      </c>
      <c r="J2461">
        <v>1087</v>
      </c>
      <c r="K2461">
        <v>1.340225</v>
      </c>
      <c r="L2461" t="s">
        <v>22</v>
      </c>
      <c r="M2461">
        <f>V3__67[[#This Row],[Sale Price]]/V3__67[[#This Row],[carpet_area]]</f>
        <v>584.17663293468263</v>
      </c>
      <c r="N2461">
        <f>IF(OR(V3__67[[#This Row],[Estimated Value]]="",V3__67[[#This Row],[Estimated Value]]=0),"",V3__67[[#This Row],[Sale Price]]-V3__67[[#This Row],[Estimated Value]])</f>
        <v>167330</v>
      </c>
      <c r="O2461">
        <f>IF(OR(V3__67[[#This Row],[Estimated Value]]="",V3__67[[#This Row],[Estimated Value]]=0),"",(V3__67[[#This Row],[Sale Price]]-V3__67[[#This Row],[Estimated Value]])/V3__67[[#This Row],[Estimated Value]])</f>
        <v>0.35779502640750954</v>
      </c>
      <c r="P2461" t="str">
        <f t="shared" si="38"/>
        <v>Above Estimate</v>
      </c>
    </row>
    <row r="2462" spans="1:16" x14ac:dyDescent="0.3">
      <c r="A2462" s="1">
        <v>42361</v>
      </c>
      <c r="B2462">
        <v>2015</v>
      </c>
      <c r="C2462" t="s">
        <v>17</v>
      </c>
      <c r="D2462">
        <v>172720</v>
      </c>
      <c r="E2462">
        <v>147000</v>
      </c>
      <c r="F2462" t="s">
        <v>19</v>
      </c>
      <c r="G2462" t="s">
        <v>20</v>
      </c>
      <c r="H2462">
        <v>4</v>
      </c>
      <c r="I2462">
        <v>2</v>
      </c>
      <c r="J2462">
        <v>1491</v>
      </c>
      <c r="K2462">
        <v>1.340225</v>
      </c>
      <c r="L2462" t="s">
        <v>25</v>
      </c>
      <c r="M2462">
        <f>V3__67[[#This Row],[Sale Price]]/V3__67[[#This Row],[carpet_area]]</f>
        <v>98.591549295774641</v>
      </c>
      <c r="N2462">
        <f>IF(OR(V3__67[[#This Row],[Estimated Value]]="",V3__67[[#This Row],[Estimated Value]]=0),"",V3__67[[#This Row],[Sale Price]]-V3__67[[#This Row],[Estimated Value]])</f>
        <v>-25720</v>
      </c>
      <c r="O2462">
        <f>IF(OR(V3__67[[#This Row],[Estimated Value]]="",V3__67[[#This Row],[Estimated Value]]=0),"",(V3__67[[#This Row],[Sale Price]]-V3__67[[#This Row],[Estimated Value]])/V3__67[[#This Row],[Estimated Value]])</f>
        <v>-0.14891153311718389</v>
      </c>
      <c r="P2462" t="str">
        <f t="shared" si="38"/>
        <v>Below Estimate</v>
      </c>
    </row>
    <row r="2463" spans="1:16" x14ac:dyDescent="0.3">
      <c r="A2463" s="1">
        <v>42362</v>
      </c>
      <c r="B2463">
        <v>2015</v>
      </c>
      <c r="C2463" t="s">
        <v>17</v>
      </c>
      <c r="D2463">
        <v>107280</v>
      </c>
      <c r="E2463">
        <v>85000</v>
      </c>
      <c r="F2463" t="s">
        <v>13</v>
      </c>
      <c r="G2463" t="s">
        <v>14</v>
      </c>
      <c r="H2463">
        <v>3</v>
      </c>
      <c r="I2463">
        <v>1</v>
      </c>
      <c r="J2463">
        <v>1027</v>
      </c>
      <c r="K2463">
        <v>1.340225</v>
      </c>
      <c r="L2463" t="s">
        <v>22</v>
      </c>
      <c r="M2463">
        <f>V3__67[[#This Row],[Sale Price]]/V3__67[[#This Row],[carpet_area]]</f>
        <v>82.765335929892899</v>
      </c>
      <c r="N2463">
        <f>IF(OR(V3__67[[#This Row],[Estimated Value]]="",V3__67[[#This Row],[Estimated Value]]=0),"",V3__67[[#This Row],[Sale Price]]-V3__67[[#This Row],[Estimated Value]])</f>
        <v>-22280</v>
      </c>
      <c r="O2463">
        <f>IF(OR(V3__67[[#This Row],[Estimated Value]]="",V3__67[[#This Row],[Estimated Value]]=0),"",(V3__67[[#This Row],[Sale Price]]-V3__67[[#This Row],[Estimated Value]])/V3__67[[#This Row],[Estimated Value]])</f>
        <v>-0.20768083519761371</v>
      </c>
      <c r="P2463" t="str">
        <f t="shared" si="38"/>
        <v>Below Estimate</v>
      </c>
    </row>
    <row r="2464" spans="1:16" x14ac:dyDescent="0.3">
      <c r="A2464" s="1">
        <v>42365</v>
      </c>
      <c r="B2464">
        <v>2015</v>
      </c>
      <c r="C2464" t="s">
        <v>30</v>
      </c>
      <c r="D2464">
        <v>301520</v>
      </c>
      <c r="E2464">
        <v>255000</v>
      </c>
      <c r="F2464" t="s">
        <v>27</v>
      </c>
      <c r="G2464" t="s">
        <v>28</v>
      </c>
      <c r="H2464">
        <v>8</v>
      </c>
      <c r="I2464">
        <v>8</v>
      </c>
      <c r="J2464">
        <v>2510</v>
      </c>
      <c r="K2464">
        <v>1.340225</v>
      </c>
      <c r="L2464" t="s">
        <v>15</v>
      </c>
      <c r="M2464">
        <f>V3__67[[#This Row],[Sale Price]]/V3__67[[#This Row],[carpet_area]]</f>
        <v>101.59362549800797</v>
      </c>
      <c r="N2464">
        <f>IF(OR(V3__67[[#This Row],[Estimated Value]]="",V3__67[[#This Row],[Estimated Value]]=0),"",V3__67[[#This Row],[Sale Price]]-V3__67[[#This Row],[Estimated Value]])</f>
        <v>-46520</v>
      </c>
      <c r="O2464">
        <f>IF(OR(V3__67[[#This Row],[Estimated Value]]="",V3__67[[#This Row],[Estimated Value]]=0),"",(V3__67[[#This Row],[Sale Price]]-V3__67[[#This Row],[Estimated Value]])/V3__67[[#This Row],[Estimated Value]])</f>
        <v>-0.15428495622180949</v>
      </c>
      <c r="P2464" t="str">
        <f t="shared" si="38"/>
        <v>Below Estimate</v>
      </c>
    </row>
    <row r="2465" spans="1:16" x14ac:dyDescent="0.3">
      <c r="A2465" s="1">
        <v>42365</v>
      </c>
      <c r="B2465">
        <v>2015</v>
      </c>
      <c r="C2465" t="s">
        <v>12</v>
      </c>
      <c r="D2465">
        <v>100930</v>
      </c>
      <c r="E2465">
        <v>15000</v>
      </c>
      <c r="F2465" t="s">
        <v>23</v>
      </c>
      <c r="G2465" t="s">
        <v>24</v>
      </c>
      <c r="H2465">
        <v>6</v>
      </c>
      <c r="I2465">
        <v>4</v>
      </c>
      <c r="J2465">
        <v>1817</v>
      </c>
      <c r="K2465">
        <v>1.340225</v>
      </c>
      <c r="L2465" t="s">
        <v>16</v>
      </c>
      <c r="M2465">
        <f>V3__67[[#This Row],[Sale Price]]/V3__67[[#This Row],[carpet_area]]</f>
        <v>8.2553659878921302</v>
      </c>
      <c r="N2465">
        <f>IF(OR(V3__67[[#This Row],[Estimated Value]]="",V3__67[[#This Row],[Estimated Value]]=0),"",V3__67[[#This Row],[Sale Price]]-V3__67[[#This Row],[Estimated Value]])</f>
        <v>-85930</v>
      </c>
      <c r="O2465">
        <f>IF(OR(V3__67[[#This Row],[Estimated Value]]="",V3__67[[#This Row],[Estimated Value]]=0),"",(V3__67[[#This Row],[Sale Price]]-V3__67[[#This Row],[Estimated Value]])/V3__67[[#This Row],[Estimated Value]])</f>
        <v>-0.85138214604181117</v>
      </c>
      <c r="P2465" t="str">
        <f t="shared" si="38"/>
        <v>Below Estimate</v>
      </c>
    </row>
    <row r="2466" spans="1:16" x14ac:dyDescent="0.3">
      <c r="A2466" s="1">
        <v>42369</v>
      </c>
      <c r="B2466">
        <v>2015</v>
      </c>
      <c r="C2466" t="s">
        <v>17</v>
      </c>
      <c r="D2466">
        <v>135890</v>
      </c>
      <c r="E2466">
        <v>49000</v>
      </c>
      <c r="F2466" t="s">
        <v>19</v>
      </c>
      <c r="G2466" t="s">
        <v>20</v>
      </c>
      <c r="H2466">
        <v>4</v>
      </c>
      <c r="I2466">
        <v>2</v>
      </c>
      <c r="J2466">
        <v>1486</v>
      </c>
      <c r="K2466">
        <v>1.340225</v>
      </c>
      <c r="L2466" t="s">
        <v>15</v>
      </c>
      <c r="M2466">
        <f>V3__67[[#This Row],[Sale Price]]/V3__67[[#This Row],[carpet_area]]</f>
        <v>32.97442799461642</v>
      </c>
      <c r="N2466">
        <f>IF(OR(V3__67[[#This Row],[Estimated Value]]="",V3__67[[#This Row],[Estimated Value]]=0),"",V3__67[[#This Row],[Sale Price]]-V3__67[[#This Row],[Estimated Value]])</f>
        <v>-86890</v>
      </c>
      <c r="O2466">
        <f>IF(OR(V3__67[[#This Row],[Estimated Value]]="",V3__67[[#This Row],[Estimated Value]]=0),"",(V3__67[[#This Row],[Sale Price]]-V3__67[[#This Row],[Estimated Value]])/V3__67[[#This Row],[Estimated Value]])</f>
        <v>-0.63941423209949222</v>
      </c>
      <c r="P2466" t="str">
        <f t="shared" si="38"/>
        <v>Below Estimate</v>
      </c>
    </row>
    <row r="2467" spans="1:16" x14ac:dyDescent="0.3">
      <c r="A2467" s="1">
        <v>42369</v>
      </c>
      <c r="B2467">
        <v>2015</v>
      </c>
      <c r="C2467" t="s">
        <v>30</v>
      </c>
      <c r="D2467">
        <v>238270</v>
      </c>
      <c r="E2467">
        <v>330000</v>
      </c>
      <c r="F2467" t="s">
        <v>13</v>
      </c>
      <c r="G2467" t="s">
        <v>14</v>
      </c>
      <c r="H2467">
        <v>3</v>
      </c>
      <c r="I2467">
        <v>2</v>
      </c>
      <c r="J2467">
        <v>1006</v>
      </c>
      <c r="K2467">
        <v>1.340225</v>
      </c>
      <c r="L2467" t="s">
        <v>22</v>
      </c>
      <c r="M2467">
        <f>V3__67[[#This Row],[Sale Price]]/V3__67[[#This Row],[carpet_area]]</f>
        <v>328.03180914512922</v>
      </c>
      <c r="N2467">
        <f>IF(OR(V3__67[[#This Row],[Estimated Value]]="",V3__67[[#This Row],[Estimated Value]]=0),"",V3__67[[#This Row],[Sale Price]]-V3__67[[#This Row],[Estimated Value]])</f>
        <v>91730</v>
      </c>
      <c r="O2467">
        <f>IF(OR(V3__67[[#This Row],[Estimated Value]]="",V3__67[[#This Row],[Estimated Value]]=0),"",(V3__67[[#This Row],[Sale Price]]-V3__67[[#This Row],[Estimated Value]])/V3__67[[#This Row],[Estimated Value]])</f>
        <v>0.38498342216812859</v>
      </c>
      <c r="P2467" t="str">
        <f t="shared" si="38"/>
        <v>Above Estimate</v>
      </c>
    </row>
    <row r="2468" spans="1:16" x14ac:dyDescent="0.3">
      <c r="A2468" s="1">
        <v>42371</v>
      </c>
      <c r="B2468">
        <v>2016</v>
      </c>
      <c r="C2468" t="s">
        <v>26</v>
      </c>
      <c r="D2468">
        <v>341040</v>
      </c>
      <c r="E2468">
        <v>675000</v>
      </c>
      <c r="F2468" t="s">
        <v>13</v>
      </c>
      <c r="G2468" t="s">
        <v>14</v>
      </c>
      <c r="H2468">
        <v>3</v>
      </c>
      <c r="I2468">
        <v>1</v>
      </c>
      <c r="J2468">
        <v>1081</v>
      </c>
      <c r="K2468">
        <v>1.3482590000000001</v>
      </c>
      <c r="L2468" t="s">
        <v>16</v>
      </c>
      <c r="M2468">
        <f>V3__67[[#This Row],[Sale Price]]/V3__67[[#This Row],[carpet_area]]</f>
        <v>624.42183163737275</v>
      </c>
      <c r="N2468">
        <f>IF(OR(V3__67[[#This Row],[Estimated Value]]="",V3__67[[#This Row],[Estimated Value]]=0),"",V3__67[[#This Row],[Sale Price]]-V3__67[[#This Row],[Estimated Value]])</f>
        <v>333960</v>
      </c>
      <c r="O2468">
        <f>IF(OR(V3__67[[#This Row],[Estimated Value]]="",V3__67[[#This Row],[Estimated Value]]=0),"",(V3__67[[#This Row],[Sale Price]]-V3__67[[#This Row],[Estimated Value]])/V3__67[[#This Row],[Estimated Value]])</f>
        <v>0.97923997185080924</v>
      </c>
      <c r="P2468" t="str">
        <f t="shared" si="38"/>
        <v>Above Estimate</v>
      </c>
    </row>
    <row r="2469" spans="1:16" x14ac:dyDescent="0.3">
      <c r="A2469" s="1">
        <v>42371</v>
      </c>
      <c r="B2469">
        <v>2016</v>
      </c>
      <c r="C2469" t="s">
        <v>29</v>
      </c>
      <c r="D2469">
        <v>302750</v>
      </c>
      <c r="E2469">
        <v>609807</v>
      </c>
      <c r="F2469" t="s">
        <v>13</v>
      </c>
      <c r="G2469" t="s">
        <v>14</v>
      </c>
      <c r="H2469">
        <v>3</v>
      </c>
      <c r="I2469">
        <v>1</v>
      </c>
      <c r="J2469">
        <v>1024</v>
      </c>
      <c r="K2469">
        <v>1.3482590000000001</v>
      </c>
      <c r="L2469" t="s">
        <v>25</v>
      </c>
      <c r="M2469">
        <f>V3__67[[#This Row],[Sale Price]]/V3__67[[#This Row],[carpet_area]]</f>
        <v>595.5146484375</v>
      </c>
      <c r="N2469">
        <f>IF(OR(V3__67[[#This Row],[Estimated Value]]="",V3__67[[#This Row],[Estimated Value]]=0),"",V3__67[[#This Row],[Sale Price]]-V3__67[[#This Row],[Estimated Value]])</f>
        <v>307057</v>
      </c>
      <c r="O2469">
        <f>IF(OR(V3__67[[#This Row],[Estimated Value]]="",V3__67[[#This Row],[Estimated Value]]=0),"",(V3__67[[#This Row],[Sale Price]]-V3__67[[#This Row],[Estimated Value]])/V3__67[[#This Row],[Estimated Value]])</f>
        <v>1.014226259289843</v>
      </c>
      <c r="P2469" t="str">
        <f t="shared" si="38"/>
        <v>Above Estimate</v>
      </c>
    </row>
    <row r="2470" spans="1:16" x14ac:dyDescent="0.3">
      <c r="A2470" s="1">
        <v>42375</v>
      </c>
      <c r="B2470">
        <v>2016</v>
      </c>
      <c r="C2470" t="s">
        <v>26</v>
      </c>
      <c r="D2470">
        <v>304920</v>
      </c>
      <c r="E2470">
        <v>585000</v>
      </c>
      <c r="F2470" t="s">
        <v>13</v>
      </c>
      <c r="G2470" t="s">
        <v>14</v>
      </c>
      <c r="H2470">
        <v>3</v>
      </c>
      <c r="I2470">
        <v>2</v>
      </c>
      <c r="J2470">
        <v>1046</v>
      </c>
      <c r="K2470">
        <v>1.3482590000000001</v>
      </c>
      <c r="L2470" t="s">
        <v>15</v>
      </c>
      <c r="M2470">
        <f>V3__67[[#This Row],[Sale Price]]/V3__67[[#This Row],[carpet_area]]</f>
        <v>559.27342256214149</v>
      </c>
      <c r="N2470">
        <f>IF(OR(V3__67[[#This Row],[Estimated Value]]="",V3__67[[#This Row],[Estimated Value]]=0),"",V3__67[[#This Row],[Sale Price]]-V3__67[[#This Row],[Estimated Value]])</f>
        <v>280080</v>
      </c>
      <c r="O2470">
        <f>IF(OR(V3__67[[#This Row],[Estimated Value]]="",V3__67[[#This Row],[Estimated Value]]=0),"",(V3__67[[#This Row],[Sale Price]]-V3__67[[#This Row],[Estimated Value]])/V3__67[[#This Row],[Estimated Value]])</f>
        <v>0.91853600944510039</v>
      </c>
      <c r="P2470" t="str">
        <f t="shared" si="38"/>
        <v>Above Estimate</v>
      </c>
    </row>
    <row r="2471" spans="1:16" x14ac:dyDescent="0.3">
      <c r="A2471" s="1">
        <v>42375</v>
      </c>
      <c r="B2471">
        <v>2016</v>
      </c>
      <c r="C2471" t="s">
        <v>26</v>
      </c>
      <c r="D2471">
        <v>340620</v>
      </c>
      <c r="E2471">
        <v>299250</v>
      </c>
      <c r="F2471" t="s">
        <v>13</v>
      </c>
      <c r="G2471" t="s">
        <v>14</v>
      </c>
      <c r="H2471">
        <v>3</v>
      </c>
      <c r="I2471">
        <v>2</v>
      </c>
      <c r="J2471">
        <v>1030</v>
      </c>
      <c r="K2471">
        <v>1.3482590000000001</v>
      </c>
      <c r="L2471" t="s">
        <v>22</v>
      </c>
      <c r="M2471">
        <f>V3__67[[#This Row],[Sale Price]]/V3__67[[#This Row],[carpet_area]]</f>
        <v>290.53398058252429</v>
      </c>
      <c r="N2471">
        <f>IF(OR(V3__67[[#This Row],[Estimated Value]]="",V3__67[[#This Row],[Estimated Value]]=0),"",V3__67[[#This Row],[Sale Price]]-V3__67[[#This Row],[Estimated Value]])</f>
        <v>-41370</v>
      </c>
      <c r="O2471">
        <f>IF(OR(V3__67[[#This Row],[Estimated Value]]="",V3__67[[#This Row],[Estimated Value]]=0),"",(V3__67[[#This Row],[Sale Price]]-V3__67[[#This Row],[Estimated Value]])/V3__67[[#This Row],[Estimated Value]])</f>
        <v>-0.12145499383477189</v>
      </c>
      <c r="P2471" t="str">
        <f t="shared" si="38"/>
        <v>Below Estimate</v>
      </c>
    </row>
    <row r="2472" spans="1:16" x14ac:dyDescent="0.3">
      <c r="A2472" s="1">
        <v>42377</v>
      </c>
      <c r="B2472">
        <v>2016</v>
      </c>
      <c r="C2472" t="s">
        <v>30</v>
      </c>
      <c r="D2472">
        <v>218690</v>
      </c>
      <c r="E2472">
        <v>320000</v>
      </c>
      <c r="F2472" t="s">
        <v>13</v>
      </c>
      <c r="G2472" t="s">
        <v>14</v>
      </c>
      <c r="H2472">
        <v>3</v>
      </c>
      <c r="I2472">
        <v>2</v>
      </c>
      <c r="J2472">
        <v>1086</v>
      </c>
      <c r="K2472">
        <v>1.3482590000000001</v>
      </c>
      <c r="L2472" t="s">
        <v>22</v>
      </c>
      <c r="M2472">
        <f>V3__67[[#This Row],[Sale Price]]/V3__67[[#This Row],[carpet_area]]</f>
        <v>294.65930018416208</v>
      </c>
      <c r="N2472">
        <f>IF(OR(V3__67[[#This Row],[Estimated Value]]="",V3__67[[#This Row],[Estimated Value]]=0),"",V3__67[[#This Row],[Sale Price]]-V3__67[[#This Row],[Estimated Value]])</f>
        <v>101310</v>
      </c>
      <c r="O2472">
        <f>IF(OR(V3__67[[#This Row],[Estimated Value]]="",V3__67[[#This Row],[Estimated Value]]=0),"",(V3__67[[#This Row],[Sale Price]]-V3__67[[#This Row],[Estimated Value]])/V3__67[[#This Row],[Estimated Value]])</f>
        <v>0.46325849375828798</v>
      </c>
      <c r="P2472" t="str">
        <f t="shared" si="38"/>
        <v>Above Estimate</v>
      </c>
    </row>
    <row r="2473" spans="1:16" x14ac:dyDescent="0.3">
      <c r="A2473" s="1">
        <v>42379</v>
      </c>
      <c r="B2473">
        <v>2016</v>
      </c>
      <c r="C2473" t="s">
        <v>26</v>
      </c>
      <c r="D2473">
        <v>1307180</v>
      </c>
      <c r="E2473">
        <v>1100000</v>
      </c>
      <c r="F2473" t="s">
        <v>13</v>
      </c>
      <c r="G2473" t="s">
        <v>14</v>
      </c>
      <c r="H2473">
        <v>3</v>
      </c>
      <c r="I2473">
        <v>3</v>
      </c>
      <c r="J2473">
        <v>911</v>
      </c>
      <c r="K2473">
        <v>1.3482590000000001</v>
      </c>
      <c r="L2473" t="s">
        <v>16</v>
      </c>
      <c r="M2473">
        <f>V3__67[[#This Row],[Sale Price]]/V3__67[[#This Row],[carpet_area]]</f>
        <v>1207.4643249176729</v>
      </c>
      <c r="N2473">
        <f>IF(OR(V3__67[[#This Row],[Estimated Value]]="",V3__67[[#This Row],[Estimated Value]]=0),"",V3__67[[#This Row],[Sale Price]]-V3__67[[#This Row],[Estimated Value]])</f>
        <v>-207180</v>
      </c>
      <c r="O2473">
        <f>IF(OR(V3__67[[#This Row],[Estimated Value]]="",V3__67[[#This Row],[Estimated Value]]=0),"",(V3__67[[#This Row],[Sale Price]]-V3__67[[#This Row],[Estimated Value]])/V3__67[[#This Row],[Estimated Value]])</f>
        <v>-0.15849385700515614</v>
      </c>
      <c r="P2473" t="str">
        <f t="shared" si="38"/>
        <v>Below Estimate</v>
      </c>
    </row>
    <row r="2474" spans="1:16" x14ac:dyDescent="0.3">
      <c r="A2474" s="1">
        <v>42382</v>
      </c>
      <c r="B2474">
        <v>2016</v>
      </c>
      <c r="C2474" t="s">
        <v>30</v>
      </c>
      <c r="D2474">
        <v>313940</v>
      </c>
      <c r="E2474">
        <v>400000</v>
      </c>
      <c r="F2474" t="s">
        <v>13</v>
      </c>
      <c r="G2474" t="s">
        <v>14</v>
      </c>
      <c r="H2474">
        <v>3</v>
      </c>
      <c r="I2474">
        <v>2</v>
      </c>
      <c r="J2474">
        <v>914</v>
      </c>
      <c r="K2474">
        <v>1.3482590000000001</v>
      </c>
      <c r="L2474" t="s">
        <v>22</v>
      </c>
      <c r="M2474">
        <f>V3__67[[#This Row],[Sale Price]]/V3__67[[#This Row],[carpet_area]]</f>
        <v>437.63676148796498</v>
      </c>
      <c r="N2474">
        <f>IF(OR(V3__67[[#This Row],[Estimated Value]]="",V3__67[[#This Row],[Estimated Value]]=0),"",V3__67[[#This Row],[Sale Price]]-V3__67[[#This Row],[Estimated Value]])</f>
        <v>86060</v>
      </c>
      <c r="O2474">
        <f>IF(OR(V3__67[[#This Row],[Estimated Value]]="",V3__67[[#This Row],[Estimated Value]]=0),"",(V3__67[[#This Row],[Sale Price]]-V3__67[[#This Row],[Estimated Value]])/V3__67[[#This Row],[Estimated Value]])</f>
        <v>0.27412881442313819</v>
      </c>
      <c r="P2474" t="str">
        <f t="shared" si="38"/>
        <v>Above Estimate</v>
      </c>
    </row>
    <row r="2475" spans="1:16" x14ac:dyDescent="0.3">
      <c r="A2475" s="1">
        <v>42382</v>
      </c>
      <c r="B2475">
        <v>2016</v>
      </c>
      <c r="C2475" t="s">
        <v>12</v>
      </c>
      <c r="D2475">
        <v>83290</v>
      </c>
      <c r="E2475">
        <v>78000</v>
      </c>
      <c r="F2475" t="s">
        <v>13</v>
      </c>
      <c r="G2475" t="s">
        <v>14</v>
      </c>
      <c r="H2475">
        <v>3</v>
      </c>
      <c r="I2475">
        <v>1</v>
      </c>
      <c r="J2475">
        <v>1078</v>
      </c>
      <c r="K2475">
        <v>1.3482590000000001</v>
      </c>
      <c r="L2475" t="s">
        <v>15</v>
      </c>
      <c r="M2475">
        <f>V3__67[[#This Row],[Sale Price]]/V3__67[[#This Row],[carpet_area]]</f>
        <v>72.35621521335807</v>
      </c>
      <c r="N2475">
        <f>IF(OR(V3__67[[#This Row],[Estimated Value]]="",V3__67[[#This Row],[Estimated Value]]=0),"",V3__67[[#This Row],[Sale Price]]-V3__67[[#This Row],[Estimated Value]])</f>
        <v>-5290</v>
      </c>
      <c r="O2475">
        <f>IF(OR(V3__67[[#This Row],[Estimated Value]]="",V3__67[[#This Row],[Estimated Value]]=0),"",(V3__67[[#This Row],[Sale Price]]-V3__67[[#This Row],[Estimated Value]])/V3__67[[#This Row],[Estimated Value]])</f>
        <v>-6.351302677392244E-2</v>
      </c>
      <c r="P2475" t="str">
        <f t="shared" si="38"/>
        <v>Below Estimate</v>
      </c>
    </row>
    <row r="2476" spans="1:16" x14ac:dyDescent="0.3">
      <c r="A2476" s="1">
        <v>42383</v>
      </c>
      <c r="B2476">
        <v>2016</v>
      </c>
      <c r="C2476" t="s">
        <v>21</v>
      </c>
      <c r="D2476">
        <v>1502830</v>
      </c>
      <c r="E2476">
        <v>2675000</v>
      </c>
      <c r="F2476" t="s">
        <v>13</v>
      </c>
      <c r="G2476" t="s">
        <v>14</v>
      </c>
      <c r="H2476">
        <v>3</v>
      </c>
      <c r="I2476">
        <v>2</v>
      </c>
      <c r="J2476">
        <v>993</v>
      </c>
      <c r="K2476">
        <v>1.3482590000000001</v>
      </c>
      <c r="L2476" t="s">
        <v>16</v>
      </c>
      <c r="M2476">
        <f>V3__67[[#This Row],[Sale Price]]/V3__67[[#This Row],[carpet_area]]</f>
        <v>2693.8569989929506</v>
      </c>
      <c r="N2476">
        <f>IF(OR(V3__67[[#This Row],[Estimated Value]]="",V3__67[[#This Row],[Estimated Value]]=0),"",V3__67[[#This Row],[Sale Price]]-V3__67[[#This Row],[Estimated Value]])</f>
        <v>1172170</v>
      </c>
      <c r="O2476">
        <f>IF(OR(V3__67[[#This Row],[Estimated Value]]="",V3__67[[#This Row],[Estimated Value]]=0),"",(V3__67[[#This Row],[Sale Price]]-V3__67[[#This Row],[Estimated Value]])/V3__67[[#This Row],[Estimated Value]])</f>
        <v>0.7799751136189722</v>
      </c>
      <c r="P2476" t="str">
        <f t="shared" si="38"/>
        <v>Above Estimate</v>
      </c>
    </row>
    <row r="2477" spans="1:16" x14ac:dyDescent="0.3">
      <c r="A2477" s="1">
        <v>42384</v>
      </c>
      <c r="B2477">
        <v>2016</v>
      </c>
      <c r="C2477" t="s">
        <v>12</v>
      </c>
      <c r="D2477">
        <v>47510</v>
      </c>
      <c r="E2477">
        <v>36000</v>
      </c>
      <c r="F2477" t="s">
        <v>23</v>
      </c>
      <c r="G2477" t="s">
        <v>24</v>
      </c>
      <c r="H2477">
        <v>6</v>
      </c>
      <c r="I2477">
        <v>6</v>
      </c>
      <c r="J2477">
        <v>2068</v>
      </c>
      <c r="K2477">
        <v>1.3482590000000001</v>
      </c>
      <c r="L2477" t="s">
        <v>25</v>
      </c>
      <c r="M2477">
        <f>V3__67[[#This Row],[Sale Price]]/V3__67[[#This Row],[carpet_area]]</f>
        <v>17.408123791102515</v>
      </c>
      <c r="N2477">
        <f>IF(OR(V3__67[[#This Row],[Estimated Value]]="",V3__67[[#This Row],[Estimated Value]]=0),"",V3__67[[#This Row],[Sale Price]]-V3__67[[#This Row],[Estimated Value]])</f>
        <v>-11510</v>
      </c>
      <c r="O2477">
        <f>IF(OR(V3__67[[#This Row],[Estimated Value]]="",V3__67[[#This Row],[Estimated Value]]=0),"",(V3__67[[#This Row],[Sale Price]]-V3__67[[#This Row],[Estimated Value]])/V3__67[[#This Row],[Estimated Value]])</f>
        <v>-0.24226478636076615</v>
      </c>
      <c r="P2477" t="str">
        <f t="shared" si="38"/>
        <v>Below Estimate</v>
      </c>
    </row>
    <row r="2478" spans="1:16" x14ac:dyDescent="0.3">
      <c r="A2478" s="1">
        <v>42384</v>
      </c>
      <c r="B2478">
        <v>2016</v>
      </c>
      <c r="C2478" t="s">
        <v>21</v>
      </c>
      <c r="D2478">
        <v>688100</v>
      </c>
      <c r="E2478">
        <v>1128000</v>
      </c>
      <c r="F2478" t="s">
        <v>13</v>
      </c>
      <c r="G2478" t="s">
        <v>14</v>
      </c>
      <c r="H2478">
        <v>3</v>
      </c>
      <c r="I2478">
        <v>2</v>
      </c>
      <c r="J2478">
        <v>907</v>
      </c>
      <c r="K2478">
        <v>1.3482590000000001</v>
      </c>
      <c r="L2478" t="s">
        <v>15</v>
      </c>
      <c r="M2478">
        <f>V3__67[[#This Row],[Sale Price]]/V3__67[[#This Row],[carpet_area]]</f>
        <v>1243.6604189636164</v>
      </c>
      <c r="N2478">
        <f>IF(OR(V3__67[[#This Row],[Estimated Value]]="",V3__67[[#This Row],[Estimated Value]]=0),"",V3__67[[#This Row],[Sale Price]]-V3__67[[#This Row],[Estimated Value]])</f>
        <v>439900</v>
      </c>
      <c r="O2478">
        <f>IF(OR(V3__67[[#This Row],[Estimated Value]]="",V3__67[[#This Row],[Estimated Value]]=0),"",(V3__67[[#This Row],[Sale Price]]-V3__67[[#This Row],[Estimated Value]])/V3__67[[#This Row],[Estimated Value]])</f>
        <v>0.63929661386426395</v>
      </c>
      <c r="P2478" t="str">
        <f t="shared" si="38"/>
        <v>Above Estimate</v>
      </c>
    </row>
    <row r="2479" spans="1:16" x14ac:dyDescent="0.3">
      <c r="A2479" s="1">
        <v>42384</v>
      </c>
      <c r="B2479">
        <v>2016</v>
      </c>
      <c r="C2479" t="s">
        <v>17</v>
      </c>
      <c r="D2479">
        <v>138390</v>
      </c>
      <c r="E2479">
        <v>208000</v>
      </c>
      <c r="F2479" t="s">
        <v>13</v>
      </c>
      <c r="G2479" t="s">
        <v>14</v>
      </c>
      <c r="H2479">
        <v>3</v>
      </c>
      <c r="I2479">
        <v>1</v>
      </c>
      <c r="J2479">
        <v>1042</v>
      </c>
      <c r="K2479">
        <v>1.3482590000000001</v>
      </c>
      <c r="L2479" t="s">
        <v>16</v>
      </c>
      <c r="M2479">
        <f>V3__67[[#This Row],[Sale Price]]/V3__67[[#This Row],[carpet_area]]</f>
        <v>199.61612284069099</v>
      </c>
      <c r="N2479">
        <f>IF(OR(V3__67[[#This Row],[Estimated Value]]="",V3__67[[#This Row],[Estimated Value]]=0),"",V3__67[[#This Row],[Sale Price]]-V3__67[[#This Row],[Estimated Value]])</f>
        <v>69610</v>
      </c>
      <c r="O2479">
        <f>IF(OR(V3__67[[#This Row],[Estimated Value]]="",V3__67[[#This Row],[Estimated Value]]=0),"",(V3__67[[#This Row],[Sale Price]]-V3__67[[#This Row],[Estimated Value]])/V3__67[[#This Row],[Estimated Value]])</f>
        <v>0.50299877158754247</v>
      </c>
      <c r="P2479" t="str">
        <f t="shared" si="38"/>
        <v>Above Estimate</v>
      </c>
    </row>
    <row r="2480" spans="1:16" x14ac:dyDescent="0.3">
      <c r="A2480" s="1">
        <v>42392</v>
      </c>
      <c r="B2480">
        <v>2016</v>
      </c>
      <c r="C2480" t="s">
        <v>26</v>
      </c>
      <c r="D2480">
        <v>507850</v>
      </c>
      <c r="E2480">
        <v>800000</v>
      </c>
      <c r="F2480" t="s">
        <v>13</v>
      </c>
      <c r="G2480" t="s">
        <v>14</v>
      </c>
      <c r="H2480">
        <v>3</v>
      </c>
      <c r="I2480">
        <v>2</v>
      </c>
      <c r="J2480">
        <v>929</v>
      </c>
      <c r="K2480">
        <v>1.3482590000000001</v>
      </c>
      <c r="L2480" t="s">
        <v>22</v>
      </c>
      <c r="M2480">
        <f>V3__67[[#This Row],[Sale Price]]/V3__67[[#This Row],[carpet_area]]</f>
        <v>861.14101184068886</v>
      </c>
      <c r="N2480">
        <f>IF(OR(V3__67[[#This Row],[Estimated Value]]="",V3__67[[#This Row],[Estimated Value]]=0),"",V3__67[[#This Row],[Sale Price]]-V3__67[[#This Row],[Estimated Value]])</f>
        <v>292150</v>
      </c>
      <c r="O2480">
        <f>IF(OR(V3__67[[#This Row],[Estimated Value]]="",V3__67[[#This Row],[Estimated Value]]=0),"",(V3__67[[#This Row],[Sale Price]]-V3__67[[#This Row],[Estimated Value]])/V3__67[[#This Row],[Estimated Value]])</f>
        <v>0.57526828788027962</v>
      </c>
      <c r="P2480" t="str">
        <f t="shared" si="38"/>
        <v>Above Estimate</v>
      </c>
    </row>
    <row r="2481" spans="1:16" x14ac:dyDescent="0.3">
      <c r="A2481" s="1">
        <v>42392</v>
      </c>
      <c r="B2481">
        <v>2016</v>
      </c>
      <c r="C2481" t="s">
        <v>12</v>
      </c>
      <c r="D2481">
        <v>116250</v>
      </c>
      <c r="E2481">
        <v>163500</v>
      </c>
      <c r="F2481" t="s">
        <v>13</v>
      </c>
      <c r="G2481" t="s">
        <v>14</v>
      </c>
      <c r="H2481">
        <v>3</v>
      </c>
      <c r="I2481">
        <v>1</v>
      </c>
      <c r="J2481">
        <v>1011</v>
      </c>
      <c r="K2481">
        <v>1.3482590000000001</v>
      </c>
      <c r="L2481" t="s">
        <v>15</v>
      </c>
      <c r="M2481">
        <f>V3__67[[#This Row],[Sale Price]]/V3__67[[#This Row],[carpet_area]]</f>
        <v>161.72106824925817</v>
      </c>
      <c r="N2481">
        <f>IF(OR(V3__67[[#This Row],[Estimated Value]]="",V3__67[[#This Row],[Estimated Value]]=0),"",V3__67[[#This Row],[Sale Price]]-V3__67[[#This Row],[Estimated Value]])</f>
        <v>47250</v>
      </c>
      <c r="O2481">
        <f>IF(OR(V3__67[[#This Row],[Estimated Value]]="",V3__67[[#This Row],[Estimated Value]]=0),"",(V3__67[[#This Row],[Sale Price]]-V3__67[[#This Row],[Estimated Value]])/V3__67[[#This Row],[Estimated Value]])</f>
        <v>0.40645161290322579</v>
      </c>
      <c r="P2481" t="str">
        <f t="shared" si="38"/>
        <v>Above Estimate</v>
      </c>
    </row>
    <row r="2482" spans="1:16" x14ac:dyDescent="0.3">
      <c r="A2482" s="1">
        <v>42392</v>
      </c>
      <c r="B2482">
        <v>2016</v>
      </c>
      <c r="C2482" t="s">
        <v>12</v>
      </c>
      <c r="D2482">
        <v>39450</v>
      </c>
      <c r="E2482">
        <v>14500</v>
      </c>
      <c r="F2482" t="s">
        <v>13</v>
      </c>
      <c r="G2482" t="s">
        <v>14</v>
      </c>
      <c r="H2482">
        <v>3</v>
      </c>
      <c r="I2482">
        <v>2</v>
      </c>
      <c r="J2482">
        <v>922</v>
      </c>
      <c r="K2482">
        <v>1.3482590000000001</v>
      </c>
      <c r="L2482" t="s">
        <v>15</v>
      </c>
      <c r="M2482">
        <f>V3__67[[#This Row],[Sale Price]]/V3__67[[#This Row],[carpet_area]]</f>
        <v>15.726681127982646</v>
      </c>
      <c r="N2482">
        <f>IF(OR(V3__67[[#This Row],[Estimated Value]]="",V3__67[[#This Row],[Estimated Value]]=0),"",V3__67[[#This Row],[Sale Price]]-V3__67[[#This Row],[Estimated Value]])</f>
        <v>-24950</v>
      </c>
      <c r="O2482">
        <f>IF(OR(V3__67[[#This Row],[Estimated Value]]="",V3__67[[#This Row],[Estimated Value]]=0),"",(V3__67[[#This Row],[Sale Price]]-V3__67[[#This Row],[Estimated Value]])/V3__67[[#This Row],[Estimated Value]])</f>
        <v>-0.63244613434727504</v>
      </c>
      <c r="P2482" t="str">
        <f t="shared" si="38"/>
        <v>Below Estimate</v>
      </c>
    </row>
    <row r="2483" spans="1:16" x14ac:dyDescent="0.3">
      <c r="A2483" s="1">
        <v>42397</v>
      </c>
      <c r="B2483">
        <v>2016</v>
      </c>
      <c r="C2483" t="s">
        <v>30</v>
      </c>
      <c r="D2483">
        <v>324640</v>
      </c>
      <c r="E2483">
        <v>545000</v>
      </c>
      <c r="F2483" t="s">
        <v>13</v>
      </c>
      <c r="G2483" t="s">
        <v>14</v>
      </c>
      <c r="H2483">
        <v>3</v>
      </c>
      <c r="I2483">
        <v>1</v>
      </c>
      <c r="J2483">
        <v>1065</v>
      </c>
      <c r="K2483">
        <v>1.3482590000000001</v>
      </c>
      <c r="L2483" t="s">
        <v>22</v>
      </c>
      <c r="M2483">
        <f>V3__67[[#This Row],[Sale Price]]/V3__67[[#This Row],[carpet_area]]</f>
        <v>511.73708920187795</v>
      </c>
      <c r="N2483">
        <f>IF(OR(V3__67[[#This Row],[Estimated Value]]="",V3__67[[#This Row],[Estimated Value]]=0),"",V3__67[[#This Row],[Sale Price]]-V3__67[[#This Row],[Estimated Value]])</f>
        <v>220360</v>
      </c>
      <c r="O2483">
        <f>IF(OR(V3__67[[#This Row],[Estimated Value]]="",V3__67[[#This Row],[Estimated Value]]=0),"",(V3__67[[#This Row],[Sale Price]]-V3__67[[#This Row],[Estimated Value]])/V3__67[[#This Row],[Estimated Value]])</f>
        <v>0.67878265155248896</v>
      </c>
      <c r="P2483" t="str">
        <f t="shared" si="38"/>
        <v>Above Estimate</v>
      </c>
    </row>
    <row r="2484" spans="1:16" x14ac:dyDescent="0.3">
      <c r="A2484" s="1">
        <v>42397</v>
      </c>
      <c r="B2484">
        <v>2016</v>
      </c>
      <c r="C2484" t="s">
        <v>17</v>
      </c>
      <c r="D2484">
        <v>148710</v>
      </c>
      <c r="E2484">
        <v>176800</v>
      </c>
      <c r="F2484" t="s">
        <v>23</v>
      </c>
      <c r="G2484" t="s">
        <v>24</v>
      </c>
      <c r="H2484">
        <v>6</v>
      </c>
      <c r="I2484">
        <v>5</v>
      </c>
      <c r="J2484">
        <v>2087</v>
      </c>
      <c r="K2484">
        <v>1.3482590000000001</v>
      </c>
      <c r="L2484" t="s">
        <v>15</v>
      </c>
      <c r="M2484">
        <f>V3__67[[#This Row],[Sale Price]]/V3__67[[#This Row],[carpet_area]]</f>
        <v>84.714901772879728</v>
      </c>
      <c r="N2484">
        <f>IF(OR(V3__67[[#This Row],[Estimated Value]]="",V3__67[[#This Row],[Estimated Value]]=0),"",V3__67[[#This Row],[Sale Price]]-V3__67[[#This Row],[Estimated Value]])</f>
        <v>28090</v>
      </c>
      <c r="O2484">
        <f>IF(OR(V3__67[[#This Row],[Estimated Value]]="",V3__67[[#This Row],[Estimated Value]]=0),"",(V3__67[[#This Row],[Sale Price]]-V3__67[[#This Row],[Estimated Value]])/V3__67[[#This Row],[Estimated Value]])</f>
        <v>0.18889113038800351</v>
      </c>
      <c r="P2484" t="str">
        <f t="shared" si="38"/>
        <v>Above Estimate</v>
      </c>
    </row>
    <row r="2485" spans="1:16" x14ac:dyDescent="0.3">
      <c r="A2485" s="1">
        <v>42397</v>
      </c>
      <c r="B2485">
        <v>2016</v>
      </c>
      <c r="C2485" t="s">
        <v>12</v>
      </c>
      <c r="D2485">
        <v>76810</v>
      </c>
      <c r="E2485">
        <v>109900</v>
      </c>
      <c r="F2485" t="s">
        <v>13</v>
      </c>
      <c r="G2485" t="s">
        <v>14</v>
      </c>
      <c r="H2485">
        <v>3</v>
      </c>
      <c r="I2485">
        <v>1</v>
      </c>
      <c r="J2485">
        <v>934</v>
      </c>
      <c r="K2485">
        <v>1.3482590000000001</v>
      </c>
      <c r="L2485" t="s">
        <v>25</v>
      </c>
      <c r="M2485">
        <f>V3__67[[#This Row],[Sale Price]]/V3__67[[#This Row],[carpet_area]]</f>
        <v>117.6659528907923</v>
      </c>
      <c r="N2485">
        <f>IF(OR(V3__67[[#This Row],[Estimated Value]]="",V3__67[[#This Row],[Estimated Value]]=0),"",V3__67[[#This Row],[Sale Price]]-V3__67[[#This Row],[Estimated Value]])</f>
        <v>33090</v>
      </c>
      <c r="O2485">
        <f>IF(OR(V3__67[[#This Row],[Estimated Value]]="",V3__67[[#This Row],[Estimated Value]]=0),"",(V3__67[[#This Row],[Sale Price]]-V3__67[[#This Row],[Estimated Value]])/V3__67[[#This Row],[Estimated Value]])</f>
        <v>0.43080328082280955</v>
      </c>
      <c r="P2485" t="str">
        <f t="shared" si="38"/>
        <v>Above Estimate</v>
      </c>
    </row>
    <row r="2486" spans="1:16" x14ac:dyDescent="0.3">
      <c r="A2486" s="1">
        <v>42398</v>
      </c>
      <c r="B2486">
        <v>2016</v>
      </c>
      <c r="C2486" t="s">
        <v>29</v>
      </c>
      <c r="D2486">
        <v>193690</v>
      </c>
      <c r="E2486">
        <v>350000</v>
      </c>
      <c r="F2486" t="s">
        <v>13</v>
      </c>
      <c r="G2486" t="s">
        <v>14</v>
      </c>
      <c r="H2486">
        <v>3</v>
      </c>
      <c r="I2486">
        <v>1</v>
      </c>
      <c r="J2486">
        <v>1075</v>
      </c>
      <c r="K2486">
        <v>1.3482590000000001</v>
      </c>
      <c r="L2486" t="s">
        <v>22</v>
      </c>
      <c r="M2486">
        <f>V3__67[[#This Row],[Sale Price]]/V3__67[[#This Row],[carpet_area]]</f>
        <v>325.58139534883719</v>
      </c>
      <c r="N2486">
        <f>IF(OR(V3__67[[#This Row],[Estimated Value]]="",V3__67[[#This Row],[Estimated Value]]=0),"",V3__67[[#This Row],[Sale Price]]-V3__67[[#This Row],[Estimated Value]])</f>
        <v>156310</v>
      </c>
      <c r="O2486">
        <f>IF(OR(V3__67[[#This Row],[Estimated Value]]="",V3__67[[#This Row],[Estimated Value]]=0),"",(V3__67[[#This Row],[Sale Price]]-V3__67[[#This Row],[Estimated Value]])/V3__67[[#This Row],[Estimated Value]])</f>
        <v>0.80701120346946154</v>
      </c>
      <c r="P2486" t="str">
        <f t="shared" si="38"/>
        <v>Above Estimate</v>
      </c>
    </row>
    <row r="2487" spans="1:16" x14ac:dyDescent="0.3">
      <c r="A2487" s="1">
        <v>42398</v>
      </c>
      <c r="B2487">
        <v>2016</v>
      </c>
      <c r="C2487" t="s">
        <v>12</v>
      </c>
      <c r="D2487">
        <v>43370</v>
      </c>
      <c r="E2487">
        <v>45000</v>
      </c>
      <c r="F2487" t="s">
        <v>13</v>
      </c>
      <c r="G2487" t="s">
        <v>14</v>
      </c>
      <c r="H2487">
        <v>3</v>
      </c>
      <c r="I2487">
        <v>1</v>
      </c>
      <c r="J2487">
        <v>1012</v>
      </c>
      <c r="K2487">
        <v>1.3482590000000001</v>
      </c>
      <c r="L2487" t="s">
        <v>15</v>
      </c>
      <c r="M2487">
        <f>V3__67[[#This Row],[Sale Price]]/V3__67[[#This Row],[carpet_area]]</f>
        <v>44.466403162055336</v>
      </c>
      <c r="N2487">
        <f>IF(OR(V3__67[[#This Row],[Estimated Value]]="",V3__67[[#This Row],[Estimated Value]]=0),"",V3__67[[#This Row],[Sale Price]]-V3__67[[#This Row],[Estimated Value]])</f>
        <v>1630</v>
      </c>
      <c r="O2487">
        <f>IF(OR(V3__67[[#This Row],[Estimated Value]]="",V3__67[[#This Row],[Estimated Value]]=0),"",(V3__67[[#This Row],[Sale Price]]-V3__67[[#This Row],[Estimated Value]])/V3__67[[#This Row],[Estimated Value]])</f>
        <v>3.7583583121973713E-2</v>
      </c>
      <c r="P2487" t="str">
        <f t="shared" si="38"/>
        <v>Above Estimate</v>
      </c>
    </row>
    <row r="2488" spans="1:16" x14ac:dyDescent="0.3">
      <c r="A2488" s="1">
        <v>42398</v>
      </c>
      <c r="B2488">
        <v>2016</v>
      </c>
      <c r="C2488" t="s">
        <v>21</v>
      </c>
      <c r="D2488">
        <v>1811110</v>
      </c>
      <c r="E2488">
        <v>2000000</v>
      </c>
      <c r="F2488" t="s">
        <v>13</v>
      </c>
      <c r="G2488" t="s">
        <v>14</v>
      </c>
      <c r="H2488">
        <v>3</v>
      </c>
      <c r="I2488">
        <v>3</v>
      </c>
      <c r="J2488">
        <v>951</v>
      </c>
      <c r="K2488">
        <v>1.3482590000000001</v>
      </c>
      <c r="L2488" t="s">
        <v>16</v>
      </c>
      <c r="M2488">
        <f>V3__67[[#This Row],[Sale Price]]/V3__67[[#This Row],[carpet_area]]</f>
        <v>2103.0494216614093</v>
      </c>
      <c r="N2488">
        <f>IF(OR(V3__67[[#This Row],[Estimated Value]]="",V3__67[[#This Row],[Estimated Value]]=0),"",V3__67[[#This Row],[Sale Price]]-V3__67[[#This Row],[Estimated Value]])</f>
        <v>188890</v>
      </c>
      <c r="O2488">
        <f>IF(OR(V3__67[[#This Row],[Estimated Value]]="",V3__67[[#This Row],[Estimated Value]]=0),"",(V3__67[[#This Row],[Sale Price]]-V3__67[[#This Row],[Estimated Value]])/V3__67[[#This Row],[Estimated Value]])</f>
        <v>0.10429515600929816</v>
      </c>
      <c r="P2488" t="str">
        <f t="shared" si="38"/>
        <v>Above Estimate</v>
      </c>
    </row>
    <row r="2489" spans="1:16" x14ac:dyDescent="0.3">
      <c r="A2489" s="1">
        <v>42403</v>
      </c>
      <c r="B2489">
        <v>2016</v>
      </c>
      <c r="C2489" t="s">
        <v>29</v>
      </c>
      <c r="D2489">
        <v>317310</v>
      </c>
      <c r="E2489">
        <v>390000</v>
      </c>
      <c r="F2489" t="s">
        <v>13</v>
      </c>
      <c r="G2489" t="s">
        <v>14</v>
      </c>
      <c r="H2489">
        <v>3</v>
      </c>
      <c r="I2489">
        <v>3</v>
      </c>
      <c r="J2489">
        <v>911</v>
      </c>
      <c r="K2489">
        <v>1.3482590000000001</v>
      </c>
      <c r="L2489" t="s">
        <v>22</v>
      </c>
      <c r="M2489">
        <f>V3__67[[#This Row],[Sale Price]]/V3__67[[#This Row],[carpet_area]]</f>
        <v>428.10098792535678</v>
      </c>
      <c r="N2489">
        <f>IF(OR(V3__67[[#This Row],[Estimated Value]]="",V3__67[[#This Row],[Estimated Value]]=0),"",V3__67[[#This Row],[Sale Price]]-V3__67[[#This Row],[Estimated Value]])</f>
        <v>72690</v>
      </c>
      <c r="O2489">
        <f>IF(OR(V3__67[[#This Row],[Estimated Value]]="",V3__67[[#This Row],[Estimated Value]]=0),"",(V3__67[[#This Row],[Sale Price]]-V3__67[[#This Row],[Estimated Value]])/V3__67[[#This Row],[Estimated Value]])</f>
        <v>0.22908197031294317</v>
      </c>
      <c r="P2489" t="str">
        <f t="shared" si="38"/>
        <v>Above Estimate</v>
      </c>
    </row>
    <row r="2490" spans="1:16" x14ac:dyDescent="0.3">
      <c r="A2490" s="1">
        <v>42403</v>
      </c>
      <c r="B2490">
        <v>2016</v>
      </c>
      <c r="C2490" t="s">
        <v>29</v>
      </c>
      <c r="D2490">
        <v>395360</v>
      </c>
      <c r="E2490">
        <v>690000</v>
      </c>
      <c r="F2490" t="s">
        <v>13</v>
      </c>
      <c r="G2490" t="s">
        <v>14</v>
      </c>
      <c r="H2490">
        <v>3</v>
      </c>
      <c r="I2490">
        <v>1</v>
      </c>
      <c r="J2490">
        <v>976</v>
      </c>
      <c r="K2490">
        <v>1.3482590000000001</v>
      </c>
      <c r="L2490" t="s">
        <v>16</v>
      </c>
      <c r="M2490">
        <f>V3__67[[#This Row],[Sale Price]]/V3__67[[#This Row],[carpet_area]]</f>
        <v>706.96721311475414</v>
      </c>
      <c r="N2490">
        <f>IF(OR(V3__67[[#This Row],[Estimated Value]]="",V3__67[[#This Row],[Estimated Value]]=0),"",V3__67[[#This Row],[Sale Price]]-V3__67[[#This Row],[Estimated Value]])</f>
        <v>294640</v>
      </c>
      <c r="O2490">
        <f>IF(OR(V3__67[[#This Row],[Estimated Value]]="",V3__67[[#This Row],[Estimated Value]]=0),"",(V3__67[[#This Row],[Sale Price]]-V3__67[[#This Row],[Estimated Value]])/V3__67[[#This Row],[Estimated Value]])</f>
        <v>0.74524484014569004</v>
      </c>
      <c r="P2490" t="str">
        <f t="shared" si="38"/>
        <v>Above Estimate</v>
      </c>
    </row>
    <row r="2491" spans="1:16" x14ac:dyDescent="0.3">
      <c r="A2491" s="1">
        <v>42404</v>
      </c>
      <c r="B2491">
        <v>2016</v>
      </c>
      <c r="C2491" t="s">
        <v>12</v>
      </c>
      <c r="D2491">
        <v>45420</v>
      </c>
      <c r="E2491">
        <v>70000</v>
      </c>
      <c r="F2491" t="s">
        <v>23</v>
      </c>
      <c r="G2491" t="s">
        <v>24</v>
      </c>
      <c r="H2491">
        <v>6</v>
      </c>
      <c r="I2491">
        <v>4</v>
      </c>
      <c r="J2491">
        <v>1811</v>
      </c>
      <c r="K2491">
        <v>1.3482590000000001</v>
      </c>
      <c r="L2491" t="s">
        <v>15</v>
      </c>
      <c r="M2491">
        <f>V3__67[[#This Row],[Sale Price]]/V3__67[[#This Row],[carpet_area]]</f>
        <v>38.652678078409721</v>
      </c>
      <c r="N2491">
        <f>IF(OR(V3__67[[#This Row],[Estimated Value]]="",V3__67[[#This Row],[Estimated Value]]=0),"",V3__67[[#This Row],[Sale Price]]-V3__67[[#This Row],[Estimated Value]])</f>
        <v>24580</v>
      </c>
      <c r="O2491">
        <f>IF(OR(V3__67[[#This Row],[Estimated Value]]="",V3__67[[#This Row],[Estimated Value]]=0),"",(V3__67[[#This Row],[Sale Price]]-V3__67[[#This Row],[Estimated Value]])/V3__67[[#This Row],[Estimated Value]])</f>
        <v>0.54117129018053722</v>
      </c>
      <c r="P2491" t="str">
        <f t="shared" si="38"/>
        <v>Above Estimate</v>
      </c>
    </row>
    <row r="2492" spans="1:16" x14ac:dyDescent="0.3">
      <c r="A2492" s="1">
        <v>42404</v>
      </c>
      <c r="B2492">
        <v>2016</v>
      </c>
      <c r="C2492" t="s">
        <v>17</v>
      </c>
      <c r="D2492">
        <v>162370</v>
      </c>
      <c r="E2492">
        <v>50000</v>
      </c>
      <c r="F2492" t="s">
        <v>19</v>
      </c>
      <c r="G2492" t="s">
        <v>20</v>
      </c>
      <c r="H2492">
        <v>4</v>
      </c>
      <c r="I2492">
        <v>4</v>
      </c>
      <c r="J2492">
        <v>1259</v>
      </c>
      <c r="K2492">
        <v>1.3482590000000001</v>
      </c>
      <c r="L2492" t="s">
        <v>22</v>
      </c>
      <c r="M2492">
        <f>V3__67[[#This Row],[Sale Price]]/V3__67[[#This Row],[carpet_area]]</f>
        <v>39.714058776806986</v>
      </c>
      <c r="N2492">
        <f>IF(OR(V3__67[[#This Row],[Estimated Value]]="",V3__67[[#This Row],[Estimated Value]]=0),"",V3__67[[#This Row],[Sale Price]]-V3__67[[#This Row],[Estimated Value]])</f>
        <v>-112370</v>
      </c>
      <c r="O2492">
        <f>IF(OR(V3__67[[#This Row],[Estimated Value]]="",V3__67[[#This Row],[Estimated Value]]=0),"",(V3__67[[#This Row],[Sale Price]]-V3__67[[#This Row],[Estimated Value]])/V3__67[[#This Row],[Estimated Value]])</f>
        <v>-0.69206134138079689</v>
      </c>
      <c r="P2492" t="str">
        <f t="shared" si="38"/>
        <v>Below Estimate</v>
      </c>
    </row>
    <row r="2493" spans="1:16" x14ac:dyDescent="0.3">
      <c r="A2493" s="1">
        <v>42406</v>
      </c>
      <c r="B2493">
        <v>2016</v>
      </c>
      <c r="C2493" t="s">
        <v>17</v>
      </c>
      <c r="D2493">
        <v>193870</v>
      </c>
      <c r="E2493">
        <v>260000</v>
      </c>
      <c r="F2493" t="s">
        <v>13</v>
      </c>
      <c r="G2493" t="s">
        <v>14</v>
      </c>
      <c r="H2493">
        <v>3</v>
      </c>
      <c r="I2493">
        <v>1</v>
      </c>
      <c r="J2493">
        <v>997</v>
      </c>
      <c r="K2493">
        <v>1.3482590000000001</v>
      </c>
      <c r="L2493" t="s">
        <v>25</v>
      </c>
      <c r="M2493">
        <f>V3__67[[#This Row],[Sale Price]]/V3__67[[#This Row],[carpet_area]]</f>
        <v>260.78234704112339</v>
      </c>
      <c r="N2493">
        <f>IF(OR(V3__67[[#This Row],[Estimated Value]]="",V3__67[[#This Row],[Estimated Value]]=0),"",V3__67[[#This Row],[Sale Price]]-V3__67[[#This Row],[Estimated Value]])</f>
        <v>66130</v>
      </c>
      <c r="O2493">
        <f>IF(OR(V3__67[[#This Row],[Estimated Value]]="",V3__67[[#This Row],[Estimated Value]]=0),"",(V3__67[[#This Row],[Sale Price]]-V3__67[[#This Row],[Estimated Value]])/V3__67[[#This Row],[Estimated Value]])</f>
        <v>0.34110486408418011</v>
      </c>
      <c r="P2493" t="str">
        <f t="shared" si="38"/>
        <v>Above Estimate</v>
      </c>
    </row>
    <row r="2494" spans="1:16" x14ac:dyDescent="0.3">
      <c r="A2494" s="1">
        <v>42407</v>
      </c>
      <c r="B2494">
        <v>2016</v>
      </c>
      <c r="C2494" t="s">
        <v>26</v>
      </c>
      <c r="D2494">
        <v>333970</v>
      </c>
      <c r="E2494">
        <v>405000</v>
      </c>
      <c r="F2494" t="s">
        <v>13</v>
      </c>
      <c r="G2494" t="s">
        <v>14</v>
      </c>
      <c r="H2494">
        <v>3</v>
      </c>
      <c r="I2494">
        <v>3</v>
      </c>
      <c r="J2494">
        <v>1084</v>
      </c>
      <c r="K2494">
        <v>1.3482590000000001</v>
      </c>
      <c r="L2494" t="s">
        <v>16</v>
      </c>
      <c r="M2494">
        <f>V3__67[[#This Row],[Sale Price]]/V3__67[[#This Row],[carpet_area]]</f>
        <v>373.61623616236164</v>
      </c>
      <c r="N2494">
        <f>IF(OR(V3__67[[#This Row],[Estimated Value]]="",V3__67[[#This Row],[Estimated Value]]=0),"",V3__67[[#This Row],[Sale Price]]-V3__67[[#This Row],[Estimated Value]])</f>
        <v>71030</v>
      </c>
      <c r="O2494">
        <f>IF(OR(V3__67[[#This Row],[Estimated Value]]="",V3__67[[#This Row],[Estimated Value]]=0),"",(V3__67[[#This Row],[Sale Price]]-V3__67[[#This Row],[Estimated Value]])/V3__67[[#This Row],[Estimated Value]])</f>
        <v>0.2126837739916759</v>
      </c>
      <c r="P2494" t="str">
        <f t="shared" si="38"/>
        <v>Above Estimate</v>
      </c>
    </row>
    <row r="2495" spans="1:16" x14ac:dyDescent="0.3">
      <c r="A2495" s="1">
        <v>42407</v>
      </c>
      <c r="B2495">
        <v>2016</v>
      </c>
      <c r="C2495" t="s">
        <v>26</v>
      </c>
      <c r="D2495">
        <v>619220</v>
      </c>
      <c r="E2495">
        <v>1775000</v>
      </c>
      <c r="F2495" t="s">
        <v>13</v>
      </c>
      <c r="G2495" t="s">
        <v>14</v>
      </c>
      <c r="H2495">
        <v>3</v>
      </c>
      <c r="I2495">
        <v>3</v>
      </c>
      <c r="J2495">
        <v>982</v>
      </c>
      <c r="K2495">
        <v>1.3482590000000001</v>
      </c>
      <c r="L2495" t="s">
        <v>25</v>
      </c>
      <c r="M2495">
        <f>V3__67[[#This Row],[Sale Price]]/V3__67[[#This Row],[carpet_area]]</f>
        <v>1807.5356415478616</v>
      </c>
      <c r="N2495">
        <f>IF(OR(V3__67[[#This Row],[Estimated Value]]="",V3__67[[#This Row],[Estimated Value]]=0),"",V3__67[[#This Row],[Sale Price]]-V3__67[[#This Row],[Estimated Value]])</f>
        <v>1155780</v>
      </c>
      <c r="O2495">
        <f>IF(OR(V3__67[[#This Row],[Estimated Value]]="",V3__67[[#This Row],[Estimated Value]]=0),"",(V3__67[[#This Row],[Sale Price]]-V3__67[[#This Row],[Estimated Value]])/V3__67[[#This Row],[Estimated Value]])</f>
        <v>1.8665094796679693</v>
      </c>
      <c r="P2495" t="str">
        <f t="shared" si="38"/>
        <v>Above Estimate</v>
      </c>
    </row>
    <row r="2496" spans="1:16" x14ac:dyDescent="0.3">
      <c r="A2496" s="1">
        <v>42411</v>
      </c>
      <c r="B2496">
        <v>2016</v>
      </c>
      <c r="C2496" t="s">
        <v>30</v>
      </c>
      <c r="D2496">
        <v>259000</v>
      </c>
      <c r="E2496">
        <v>371000</v>
      </c>
      <c r="F2496" t="s">
        <v>13</v>
      </c>
      <c r="G2496" t="s">
        <v>14</v>
      </c>
      <c r="H2496">
        <v>3</v>
      </c>
      <c r="I2496">
        <v>2</v>
      </c>
      <c r="J2496">
        <v>935</v>
      </c>
      <c r="K2496">
        <v>1.3482590000000001</v>
      </c>
      <c r="L2496" t="s">
        <v>16</v>
      </c>
      <c r="M2496">
        <f>V3__67[[#This Row],[Sale Price]]/V3__67[[#This Row],[carpet_area]]</f>
        <v>396.7914438502674</v>
      </c>
      <c r="N2496">
        <f>IF(OR(V3__67[[#This Row],[Estimated Value]]="",V3__67[[#This Row],[Estimated Value]]=0),"",V3__67[[#This Row],[Sale Price]]-V3__67[[#This Row],[Estimated Value]])</f>
        <v>112000</v>
      </c>
      <c r="O2496">
        <f>IF(OR(V3__67[[#This Row],[Estimated Value]]="",V3__67[[#This Row],[Estimated Value]]=0),"",(V3__67[[#This Row],[Sale Price]]-V3__67[[#This Row],[Estimated Value]])/V3__67[[#This Row],[Estimated Value]])</f>
        <v>0.43243243243243246</v>
      </c>
      <c r="P2496" t="str">
        <f t="shared" si="38"/>
        <v>Above Estimate</v>
      </c>
    </row>
    <row r="2497" spans="1:16" x14ac:dyDescent="0.3">
      <c r="A2497" s="1">
        <v>42414</v>
      </c>
      <c r="B2497">
        <v>2016</v>
      </c>
      <c r="C2497" t="s">
        <v>12</v>
      </c>
      <c r="D2497">
        <v>89270</v>
      </c>
      <c r="E2497">
        <v>45100</v>
      </c>
      <c r="F2497" t="s">
        <v>19</v>
      </c>
      <c r="G2497" t="s">
        <v>20</v>
      </c>
      <c r="H2497">
        <v>4</v>
      </c>
      <c r="I2497">
        <v>3</v>
      </c>
      <c r="J2497">
        <v>1360</v>
      </c>
      <c r="K2497">
        <v>1.3482590000000001</v>
      </c>
      <c r="L2497" t="s">
        <v>25</v>
      </c>
      <c r="M2497">
        <f>V3__67[[#This Row],[Sale Price]]/V3__67[[#This Row],[carpet_area]]</f>
        <v>33.161764705882355</v>
      </c>
      <c r="N2497">
        <f>IF(OR(V3__67[[#This Row],[Estimated Value]]="",V3__67[[#This Row],[Estimated Value]]=0),"",V3__67[[#This Row],[Sale Price]]-V3__67[[#This Row],[Estimated Value]])</f>
        <v>-44170</v>
      </c>
      <c r="O2497">
        <f>IF(OR(V3__67[[#This Row],[Estimated Value]]="",V3__67[[#This Row],[Estimated Value]]=0),"",(V3__67[[#This Row],[Sale Price]]-V3__67[[#This Row],[Estimated Value]])/V3__67[[#This Row],[Estimated Value]])</f>
        <v>-0.49479108323064858</v>
      </c>
      <c r="P2497" t="str">
        <f t="shared" si="38"/>
        <v>Below Estimate</v>
      </c>
    </row>
    <row r="2498" spans="1:16" x14ac:dyDescent="0.3">
      <c r="A2498" s="1">
        <v>42418</v>
      </c>
      <c r="B2498">
        <v>2016</v>
      </c>
      <c r="C2498" t="s">
        <v>26</v>
      </c>
      <c r="D2498">
        <v>372960</v>
      </c>
      <c r="E2498">
        <v>545000</v>
      </c>
      <c r="F2498" t="s">
        <v>13</v>
      </c>
      <c r="G2498" t="s">
        <v>14</v>
      </c>
      <c r="H2498">
        <v>3</v>
      </c>
      <c r="I2498">
        <v>2</v>
      </c>
      <c r="J2498">
        <v>1058</v>
      </c>
      <c r="K2498">
        <v>1.3482590000000001</v>
      </c>
      <c r="L2498" t="s">
        <v>22</v>
      </c>
      <c r="M2498">
        <f>V3__67[[#This Row],[Sale Price]]/V3__67[[#This Row],[carpet_area]]</f>
        <v>515.12287334593577</v>
      </c>
      <c r="N2498">
        <f>IF(OR(V3__67[[#This Row],[Estimated Value]]="",V3__67[[#This Row],[Estimated Value]]=0),"",V3__67[[#This Row],[Sale Price]]-V3__67[[#This Row],[Estimated Value]])</f>
        <v>172040</v>
      </c>
      <c r="O2498">
        <f>IF(OR(V3__67[[#This Row],[Estimated Value]]="",V3__67[[#This Row],[Estimated Value]]=0),"",(V3__67[[#This Row],[Sale Price]]-V3__67[[#This Row],[Estimated Value]])/V3__67[[#This Row],[Estimated Value]])</f>
        <v>0.46128271128271126</v>
      </c>
      <c r="P2498" t="str">
        <f t="shared" ref="P2498:P2561" si="39">IF(N2498="","No Estimate",IF(N2498&gt;0,"Above Estimate",IF(N2498&lt;0,"Below Estimate","At Estimate")))</f>
        <v>Above Estimate</v>
      </c>
    </row>
    <row r="2499" spans="1:16" x14ac:dyDescent="0.3">
      <c r="A2499" s="1">
        <v>42419</v>
      </c>
      <c r="B2499">
        <v>2016</v>
      </c>
      <c r="C2499" t="s">
        <v>21</v>
      </c>
      <c r="D2499">
        <v>718480</v>
      </c>
      <c r="E2499">
        <v>1400000</v>
      </c>
      <c r="F2499" t="s">
        <v>23</v>
      </c>
      <c r="G2499" t="s">
        <v>24</v>
      </c>
      <c r="H2499">
        <v>6</v>
      </c>
      <c r="I2499">
        <v>4</v>
      </c>
      <c r="J2499">
        <v>2190</v>
      </c>
      <c r="K2499">
        <v>1.3482590000000001</v>
      </c>
      <c r="L2499" t="s">
        <v>22</v>
      </c>
      <c r="M2499">
        <f>V3__67[[#This Row],[Sale Price]]/V3__67[[#This Row],[carpet_area]]</f>
        <v>639.26940639269401</v>
      </c>
      <c r="N2499">
        <f>IF(OR(V3__67[[#This Row],[Estimated Value]]="",V3__67[[#This Row],[Estimated Value]]=0),"",V3__67[[#This Row],[Sale Price]]-V3__67[[#This Row],[Estimated Value]])</f>
        <v>681520</v>
      </c>
      <c r="O2499">
        <f>IF(OR(V3__67[[#This Row],[Estimated Value]]="",V3__67[[#This Row],[Estimated Value]]=0),"",(V3__67[[#This Row],[Sale Price]]-V3__67[[#This Row],[Estimated Value]])/V3__67[[#This Row],[Estimated Value]])</f>
        <v>0.94855806703039747</v>
      </c>
      <c r="P2499" t="str">
        <f t="shared" si="39"/>
        <v>Above Estimate</v>
      </c>
    </row>
    <row r="2500" spans="1:16" x14ac:dyDescent="0.3">
      <c r="A2500" s="1">
        <v>42419</v>
      </c>
      <c r="B2500">
        <v>2016</v>
      </c>
      <c r="C2500" t="s">
        <v>17</v>
      </c>
      <c r="D2500">
        <v>82020</v>
      </c>
      <c r="E2500">
        <v>30000</v>
      </c>
      <c r="F2500" t="s">
        <v>13</v>
      </c>
      <c r="G2500" t="s">
        <v>14</v>
      </c>
      <c r="H2500">
        <v>3</v>
      </c>
      <c r="I2500">
        <v>3</v>
      </c>
      <c r="J2500">
        <v>988</v>
      </c>
      <c r="K2500">
        <v>1.3482590000000001</v>
      </c>
      <c r="L2500" t="s">
        <v>25</v>
      </c>
      <c r="M2500">
        <f>V3__67[[#This Row],[Sale Price]]/V3__67[[#This Row],[carpet_area]]</f>
        <v>30.364372469635626</v>
      </c>
      <c r="N2500">
        <f>IF(OR(V3__67[[#This Row],[Estimated Value]]="",V3__67[[#This Row],[Estimated Value]]=0),"",V3__67[[#This Row],[Sale Price]]-V3__67[[#This Row],[Estimated Value]])</f>
        <v>-52020</v>
      </c>
      <c r="O2500">
        <f>IF(OR(V3__67[[#This Row],[Estimated Value]]="",V3__67[[#This Row],[Estimated Value]]=0),"",(V3__67[[#This Row],[Sale Price]]-V3__67[[#This Row],[Estimated Value]])/V3__67[[#This Row],[Estimated Value]])</f>
        <v>-0.63423555230431605</v>
      </c>
      <c r="P2500" t="str">
        <f t="shared" si="39"/>
        <v>Below Estimate</v>
      </c>
    </row>
    <row r="2501" spans="1:16" x14ac:dyDescent="0.3">
      <c r="A2501" s="1">
        <v>42420</v>
      </c>
      <c r="B2501">
        <v>2016</v>
      </c>
      <c r="C2501" t="s">
        <v>17</v>
      </c>
      <c r="D2501">
        <v>162380</v>
      </c>
      <c r="E2501">
        <v>105000</v>
      </c>
      <c r="F2501" t="s">
        <v>13</v>
      </c>
      <c r="G2501" t="s">
        <v>14</v>
      </c>
      <c r="H2501">
        <v>3</v>
      </c>
      <c r="I2501">
        <v>1</v>
      </c>
      <c r="J2501">
        <v>1008</v>
      </c>
      <c r="K2501">
        <v>1.3482590000000001</v>
      </c>
      <c r="L2501" t="s">
        <v>15</v>
      </c>
      <c r="M2501">
        <f>V3__67[[#This Row],[Sale Price]]/V3__67[[#This Row],[carpet_area]]</f>
        <v>104.16666666666667</v>
      </c>
      <c r="N2501">
        <f>IF(OR(V3__67[[#This Row],[Estimated Value]]="",V3__67[[#This Row],[Estimated Value]]=0),"",V3__67[[#This Row],[Sale Price]]-V3__67[[#This Row],[Estimated Value]])</f>
        <v>-57380</v>
      </c>
      <c r="O2501">
        <f>IF(OR(V3__67[[#This Row],[Estimated Value]]="",V3__67[[#This Row],[Estimated Value]]=0),"",(V3__67[[#This Row],[Sale Price]]-V3__67[[#This Row],[Estimated Value]])/V3__67[[#This Row],[Estimated Value]])</f>
        <v>-0.35336864145830765</v>
      </c>
      <c r="P2501" t="str">
        <f t="shared" si="39"/>
        <v>Below Estimate</v>
      </c>
    </row>
    <row r="2502" spans="1:16" x14ac:dyDescent="0.3">
      <c r="A2502" s="1">
        <v>42421</v>
      </c>
      <c r="B2502">
        <v>2016</v>
      </c>
      <c r="C2502" t="s">
        <v>21</v>
      </c>
      <c r="D2502">
        <v>6731410</v>
      </c>
      <c r="E2502">
        <v>11840000</v>
      </c>
      <c r="F2502" t="s">
        <v>13</v>
      </c>
      <c r="G2502" t="s">
        <v>14</v>
      </c>
      <c r="H2502">
        <v>3</v>
      </c>
      <c r="I2502">
        <v>3</v>
      </c>
      <c r="J2502">
        <v>1072</v>
      </c>
      <c r="K2502">
        <v>1.3482590000000001</v>
      </c>
      <c r="L2502" t="s">
        <v>16</v>
      </c>
      <c r="M2502">
        <f>V3__67[[#This Row],[Sale Price]]/V3__67[[#This Row],[carpet_area]]</f>
        <v>11044.776119402984</v>
      </c>
      <c r="N2502">
        <f>IF(OR(V3__67[[#This Row],[Estimated Value]]="",V3__67[[#This Row],[Estimated Value]]=0),"",V3__67[[#This Row],[Sale Price]]-V3__67[[#This Row],[Estimated Value]])</f>
        <v>5108590</v>
      </c>
      <c r="O2502">
        <f>IF(OR(V3__67[[#This Row],[Estimated Value]]="",V3__67[[#This Row],[Estimated Value]]=0),"",(V3__67[[#This Row],[Sale Price]]-V3__67[[#This Row],[Estimated Value]])/V3__67[[#This Row],[Estimated Value]])</f>
        <v>0.7589182652668609</v>
      </c>
      <c r="P2502" t="str">
        <f t="shared" si="39"/>
        <v>Above Estimate</v>
      </c>
    </row>
    <row r="2503" spans="1:16" x14ac:dyDescent="0.3">
      <c r="A2503" s="1">
        <v>42424</v>
      </c>
      <c r="B2503">
        <v>2016</v>
      </c>
      <c r="C2503" t="s">
        <v>12</v>
      </c>
      <c r="D2503">
        <v>113490</v>
      </c>
      <c r="E2503">
        <v>168000</v>
      </c>
      <c r="F2503" t="s">
        <v>13</v>
      </c>
      <c r="G2503" t="s">
        <v>14</v>
      </c>
      <c r="H2503">
        <v>3</v>
      </c>
      <c r="I2503">
        <v>2</v>
      </c>
      <c r="J2503">
        <v>929</v>
      </c>
      <c r="K2503">
        <v>1.3482590000000001</v>
      </c>
      <c r="L2503" t="s">
        <v>25</v>
      </c>
      <c r="M2503">
        <f>V3__67[[#This Row],[Sale Price]]/V3__67[[#This Row],[carpet_area]]</f>
        <v>180.83961248654467</v>
      </c>
      <c r="N2503">
        <f>IF(OR(V3__67[[#This Row],[Estimated Value]]="",V3__67[[#This Row],[Estimated Value]]=0),"",V3__67[[#This Row],[Sale Price]]-V3__67[[#This Row],[Estimated Value]])</f>
        <v>54510</v>
      </c>
      <c r="O2503">
        <f>IF(OR(V3__67[[#This Row],[Estimated Value]]="",V3__67[[#This Row],[Estimated Value]]=0),"",(V3__67[[#This Row],[Sale Price]]-V3__67[[#This Row],[Estimated Value]])/V3__67[[#This Row],[Estimated Value]])</f>
        <v>0.48030663494581022</v>
      </c>
      <c r="P2503" t="str">
        <f t="shared" si="39"/>
        <v>Above Estimate</v>
      </c>
    </row>
    <row r="2504" spans="1:16" x14ac:dyDescent="0.3">
      <c r="A2504" s="1">
        <v>42424</v>
      </c>
      <c r="B2504">
        <v>2016</v>
      </c>
      <c r="C2504" t="s">
        <v>29</v>
      </c>
      <c r="D2504">
        <v>169120</v>
      </c>
      <c r="E2504">
        <v>260000</v>
      </c>
      <c r="F2504" t="s">
        <v>13</v>
      </c>
      <c r="G2504" t="s">
        <v>14</v>
      </c>
      <c r="H2504">
        <v>3</v>
      </c>
      <c r="I2504">
        <v>1</v>
      </c>
      <c r="J2504">
        <v>930</v>
      </c>
      <c r="K2504">
        <v>1.3482590000000001</v>
      </c>
      <c r="L2504" t="s">
        <v>22</v>
      </c>
      <c r="M2504">
        <f>V3__67[[#This Row],[Sale Price]]/V3__67[[#This Row],[carpet_area]]</f>
        <v>279.56989247311827</v>
      </c>
      <c r="N2504">
        <f>IF(OR(V3__67[[#This Row],[Estimated Value]]="",V3__67[[#This Row],[Estimated Value]]=0),"",V3__67[[#This Row],[Sale Price]]-V3__67[[#This Row],[Estimated Value]])</f>
        <v>90880</v>
      </c>
      <c r="O2504">
        <f>IF(OR(V3__67[[#This Row],[Estimated Value]]="",V3__67[[#This Row],[Estimated Value]]=0),"",(V3__67[[#This Row],[Sale Price]]-V3__67[[#This Row],[Estimated Value]])/V3__67[[#This Row],[Estimated Value]])</f>
        <v>0.53736991485335861</v>
      </c>
      <c r="P2504" t="str">
        <f t="shared" si="39"/>
        <v>Above Estimate</v>
      </c>
    </row>
    <row r="2505" spans="1:16" x14ac:dyDescent="0.3">
      <c r="A2505" s="1">
        <v>42425</v>
      </c>
      <c r="B2505">
        <v>2016</v>
      </c>
      <c r="C2505" t="s">
        <v>17</v>
      </c>
      <c r="D2505">
        <v>125910</v>
      </c>
      <c r="E2505">
        <v>140000</v>
      </c>
      <c r="F2505" t="s">
        <v>13</v>
      </c>
      <c r="G2505" t="s">
        <v>14</v>
      </c>
      <c r="H2505">
        <v>3</v>
      </c>
      <c r="I2505">
        <v>1</v>
      </c>
      <c r="J2505">
        <v>1043</v>
      </c>
      <c r="K2505">
        <v>1.3482590000000001</v>
      </c>
      <c r="L2505" t="s">
        <v>16</v>
      </c>
      <c r="M2505">
        <f>V3__67[[#This Row],[Sale Price]]/V3__67[[#This Row],[carpet_area]]</f>
        <v>134.2281879194631</v>
      </c>
      <c r="N2505">
        <f>IF(OR(V3__67[[#This Row],[Estimated Value]]="",V3__67[[#This Row],[Estimated Value]]=0),"",V3__67[[#This Row],[Sale Price]]-V3__67[[#This Row],[Estimated Value]])</f>
        <v>14090</v>
      </c>
      <c r="O2505">
        <f>IF(OR(V3__67[[#This Row],[Estimated Value]]="",V3__67[[#This Row],[Estimated Value]]=0),"",(V3__67[[#This Row],[Sale Price]]-V3__67[[#This Row],[Estimated Value]])/V3__67[[#This Row],[Estimated Value]])</f>
        <v>0.11190532920339925</v>
      </c>
      <c r="P2505" t="str">
        <f t="shared" si="39"/>
        <v>Above Estimate</v>
      </c>
    </row>
    <row r="2506" spans="1:16" x14ac:dyDescent="0.3">
      <c r="A2506" s="1">
        <v>42425</v>
      </c>
      <c r="B2506">
        <v>2016</v>
      </c>
      <c r="C2506" t="s">
        <v>26</v>
      </c>
      <c r="D2506">
        <v>333200</v>
      </c>
      <c r="E2506">
        <v>660000</v>
      </c>
      <c r="F2506" t="s">
        <v>13</v>
      </c>
      <c r="G2506" t="s">
        <v>14</v>
      </c>
      <c r="H2506">
        <v>3</v>
      </c>
      <c r="I2506">
        <v>1</v>
      </c>
      <c r="J2506">
        <v>1073</v>
      </c>
      <c r="K2506">
        <v>1.3482590000000001</v>
      </c>
      <c r="L2506" t="s">
        <v>15</v>
      </c>
      <c r="M2506">
        <f>V3__67[[#This Row],[Sale Price]]/V3__67[[#This Row],[carpet_area]]</f>
        <v>615.09785647716683</v>
      </c>
      <c r="N2506">
        <f>IF(OR(V3__67[[#This Row],[Estimated Value]]="",V3__67[[#This Row],[Estimated Value]]=0),"",V3__67[[#This Row],[Sale Price]]-V3__67[[#This Row],[Estimated Value]])</f>
        <v>326800</v>
      </c>
      <c r="O2506">
        <f>IF(OR(V3__67[[#This Row],[Estimated Value]]="",V3__67[[#This Row],[Estimated Value]]=0),"",(V3__67[[#This Row],[Sale Price]]-V3__67[[#This Row],[Estimated Value]])/V3__67[[#This Row],[Estimated Value]])</f>
        <v>0.98079231692677071</v>
      </c>
      <c r="P2506" t="str">
        <f t="shared" si="39"/>
        <v>Above Estimate</v>
      </c>
    </row>
    <row r="2507" spans="1:16" x14ac:dyDescent="0.3">
      <c r="A2507" s="1">
        <v>42426</v>
      </c>
      <c r="B2507">
        <v>2016</v>
      </c>
      <c r="C2507" t="s">
        <v>12</v>
      </c>
      <c r="D2507">
        <v>77730</v>
      </c>
      <c r="E2507">
        <v>42000</v>
      </c>
      <c r="F2507" t="s">
        <v>13</v>
      </c>
      <c r="G2507" t="s">
        <v>14</v>
      </c>
      <c r="H2507">
        <v>3</v>
      </c>
      <c r="I2507">
        <v>2</v>
      </c>
      <c r="J2507">
        <v>941</v>
      </c>
      <c r="K2507">
        <v>1.3482590000000001</v>
      </c>
      <c r="L2507" t="s">
        <v>16</v>
      </c>
      <c r="M2507">
        <f>V3__67[[#This Row],[Sale Price]]/V3__67[[#This Row],[carpet_area]]</f>
        <v>44.633368756641872</v>
      </c>
      <c r="N2507">
        <f>IF(OR(V3__67[[#This Row],[Estimated Value]]="",V3__67[[#This Row],[Estimated Value]]=0),"",V3__67[[#This Row],[Sale Price]]-V3__67[[#This Row],[Estimated Value]])</f>
        <v>-35730</v>
      </c>
      <c r="O2507">
        <f>IF(OR(V3__67[[#This Row],[Estimated Value]]="",V3__67[[#This Row],[Estimated Value]]=0),"",(V3__67[[#This Row],[Sale Price]]-V3__67[[#This Row],[Estimated Value]])/V3__67[[#This Row],[Estimated Value]])</f>
        <v>-0.45966808182169044</v>
      </c>
      <c r="P2507" t="str">
        <f t="shared" si="39"/>
        <v>Below Estimate</v>
      </c>
    </row>
    <row r="2508" spans="1:16" x14ac:dyDescent="0.3">
      <c r="A2508" s="1">
        <v>42428</v>
      </c>
      <c r="B2508">
        <v>2016</v>
      </c>
      <c r="C2508" t="s">
        <v>21</v>
      </c>
      <c r="D2508">
        <v>637490</v>
      </c>
      <c r="E2508">
        <v>815000</v>
      </c>
      <c r="F2508" t="s">
        <v>13</v>
      </c>
      <c r="G2508" t="s">
        <v>14</v>
      </c>
      <c r="H2508">
        <v>3</v>
      </c>
      <c r="I2508">
        <v>2</v>
      </c>
      <c r="J2508">
        <v>945</v>
      </c>
      <c r="K2508">
        <v>1.3482590000000001</v>
      </c>
      <c r="L2508" t="s">
        <v>15</v>
      </c>
      <c r="M2508">
        <f>V3__67[[#This Row],[Sale Price]]/V3__67[[#This Row],[carpet_area]]</f>
        <v>862.43386243386249</v>
      </c>
      <c r="N2508">
        <f>IF(OR(V3__67[[#This Row],[Estimated Value]]="",V3__67[[#This Row],[Estimated Value]]=0),"",V3__67[[#This Row],[Sale Price]]-V3__67[[#This Row],[Estimated Value]])</f>
        <v>177510</v>
      </c>
      <c r="O2508">
        <f>IF(OR(V3__67[[#This Row],[Estimated Value]]="",V3__67[[#This Row],[Estimated Value]]=0),"",(V3__67[[#This Row],[Sale Price]]-V3__67[[#This Row],[Estimated Value]])/V3__67[[#This Row],[Estimated Value]])</f>
        <v>0.2784514266890461</v>
      </c>
      <c r="P2508" t="str">
        <f t="shared" si="39"/>
        <v>Above Estimate</v>
      </c>
    </row>
    <row r="2509" spans="1:16" x14ac:dyDescent="0.3">
      <c r="A2509" s="1">
        <v>42428</v>
      </c>
      <c r="B2509">
        <v>2016</v>
      </c>
      <c r="C2509" t="s">
        <v>12</v>
      </c>
      <c r="D2509">
        <v>68460</v>
      </c>
      <c r="E2509">
        <v>29900</v>
      </c>
      <c r="F2509" t="s">
        <v>23</v>
      </c>
      <c r="G2509" t="s">
        <v>24</v>
      </c>
      <c r="H2509">
        <v>6</v>
      </c>
      <c r="I2509">
        <v>5</v>
      </c>
      <c r="J2509">
        <v>2134</v>
      </c>
      <c r="K2509">
        <v>1.3482590000000001</v>
      </c>
      <c r="L2509" t="s">
        <v>16</v>
      </c>
      <c r="M2509">
        <f>V3__67[[#This Row],[Sale Price]]/V3__67[[#This Row],[carpet_area]]</f>
        <v>14.01124648547329</v>
      </c>
      <c r="N2509">
        <f>IF(OR(V3__67[[#This Row],[Estimated Value]]="",V3__67[[#This Row],[Estimated Value]]=0),"",V3__67[[#This Row],[Sale Price]]-V3__67[[#This Row],[Estimated Value]])</f>
        <v>-38560</v>
      </c>
      <c r="O2509">
        <f>IF(OR(V3__67[[#This Row],[Estimated Value]]="",V3__67[[#This Row],[Estimated Value]]=0),"",(V3__67[[#This Row],[Sale Price]]-V3__67[[#This Row],[Estimated Value]])/V3__67[[#This Row],[Estimated Value]])</f>
        <v>-0.56324861232836698</v>
      </c>
      <c r="P2509" t="str">
        <f t="shared" si="39"/>
        <v>Below Estimate</v>
      </c>
    </row>
    <row r="2510" spans="1:16" x14ac:dyDescent="0.3">
      <c r="A2510" s="1">
        <v>42428</v>
      </c>
      <c r="B2510">
        <v>2016</v>
      </c>
      <c r="C2510" t="s">
        <v>26</v>
      </c>
      <c r="D2510">
        <v>313390</v>
      </c>
      <c r="E2510">
        <v>368000</v>
      </c>
      <c r="F2510" t="s">
        <v>13</v>
      </c>
      <c r="G2510" t="s">
        <v>14</v>
      </c>
      <c r="H2510">
        <v>3</v>
      </c>
      <c r="I2510">
        <v>3</v>
      </c>
      <c r="J2510">
        <v>986</v>
      </c>
      <c r="K2510">
        <v>1.3482590000000001</v>
      </c>
      <c r="L2510" t="s">
        <v>16</v>
      </c>
      <c r="M2510">
        <f>V3__67[[#This Row],[Sale Price]]/V3__67[[#This Row],[carpet_area]]</f>
        <v>373.22515212981745</v>
      </c>
      <c r="N2510">
        <f>IF(OR(V3__67[[#This Row],[Estimated Value]]="",V3__67[[#This Row],[Estimated Value]]=0),"",V3__67[[#This Row],[Sale Price]]-V3__67[[#This Row],[Estimated Value]])</f>
        <v>54610</v>
      </c>
      <c r="O2510">
        <f>IF(OR(V3__67[[#This Row],[Estimated Value]]="",V3__67[[#This Row],[Estimated Value]]=0),"",(V3__67[[#This Row],[Sale Price]]-V3__67[[#This Row],[Estimated Value]])/V3__67[[#This Row],[Estimated Value]])</f>
        <v>0.17425571971026516</v>
      </c>
      <c r="P2510" t="str">
        <f t="shared" si="39"/>
        <v>Above Estimate</v>
      </c>
    </row>
    <row r="2511" spans="1:16" x14ac:dyDescent="0.3">
      <c r="A2511" s="1">
        <v>42432</v>
      </c>
      <c r="B2511">
        <v>2016</v>
      </c>
      <c r="C2511" t="s">
        <v>26</v>
      </c>
      <c r="D2511">
        <v>244720</v>
      </c>
      <c r="E2511">
        <v>270000</v>
      </c>
      <c r="F2511" t="s">
        <v>13</v>
      </c>
      <c r="G2511" t="s">
        <v>14</v>
      </c>
      <c r="H2511">
        <v>3</v>
      </c>
      <c r="I2511">
        <v>3</v>
      </c>
      <c r="J2511">
        <v>1025</v>
      </c>
      <c r="K2511">
        <v>1.3482590000000001</v>
      </c>
      <c r="L2511" t="s">
        <v>16</v>
      </c>
      <c r="M2511">
        <f>V3__67[[#This Row],[Sale Price]]/V3__67[[#This Row],[carpet_area]]</f>
        <v>263.41463414634148</v>
      </c>
      <c r="N2511">
        <f>IF(OR(V3__67[[#This Row],[Estimated Value]]="",V3__67[[#This Row],[Estimated Value]]=0),"",V3__67[[#This Row],[Sale Price]]-V3__67[[#This Row],[Estimated Value]])</f>
        <v>25280</v>
      </c>
      <c r="O2511">
        <f>IF(OR(V3__67[[#This Row],[Estimated Value]]="",V3__67[[#This Row],[Estimated Value]]=0),"",(V3__67[[#This Row],[Sale Price]]-V3__67[[#This Row],[Estimated Value]])/V3__67[[#This Row],[Estimated Value]])</f>
        <v>0.10330173259235044</v>
      </c>
      <c r="P2511" t="str">
        <f t="shared" si="39"/>
        <v>Above Estimate</v>
      </c>
    </row>
    <row r="2512" spans="1:16" x14ac:dyDescent="0.3">
      <c r="A2512" s="1">
        <v>42432</v>
      </c>
      <c r="B2512">
        <v>2016</v>
      </c>
      <c r="C2512" t="s">
        <v>12</v>
      </c>
      <c r="D2512">
        <v>61760</v>
      </c>
      <c r="E2512">
        <v>60000</v>
      </c>
      <c r="F2512" t="s">
        <v>13</v>
      </c>
      <c r="G2512" t="s">
        <v>14</v>
      </c>
      <c r="H2512">
        <v>3</v>
      </c>
      <c r="I2512">
        <v>2</v>
      </c>
      <c r="J2512">
        <v>966</v>
      </c>
      <c r="K2512">
        <v>1.3482590000000001</v>
      </c>
      <c r="L2512" t="s">
        <v>16</v>
      </c>
      <c r="M2512">
        <f>V3__67[[#This Row],[Sale Price]]/V3__67[[#This Row],[carpet_area]]</f>
        <v>62.111801242236027</v>
      </c>
      <c r="N2512">
        <f>IF(OR(V3__67[[#This Row],[Estimated Value]]="",V3__67[[#This Row],[Estimated Value]]=0),"",V3__67[[#This Row],[Sale Price]]-V3__67[[#This Row],[Estimated Value]])</f>
        <v>-1760</v>
      </c>
      <c r="O2512">
        <f>IF(OR(V3__67[[#This Row],[Estimated Value]]="",V3__67[[#This Row],[Estimated Value]]=0),"",(V3__67[[#This Row],[Sale Price]]-V3__67[[#This Row],[Estimated Value]])/V3__67[[#This Row],[Estimated Value]])</f>
        <v>-2.8497409326424871E-2</v>
      </c>
      <c r="P2512" t="str">
        <f t="shared" si="39"/>
        <v>Below Estimate</v>
      </c>
    </row>
    <row r="2513" spans="1:16" x14ac:dyDescent="0.3">
      <c r="A2513" s="1">
        <v>42432</v>
      </c>
      <c r="B2513">
        <v>2016</v>
      </c>
      <c r="C2513" t="s">
        <v>17</v>
      </c>
      <c r="D2513">
        <v>132890</v>
      </c>
      <c r="E2513">
        <v>160000</v>
      </c>
      <c r="F2513" t="s">
        <v>13</v>
      </c>
      <c r="G2513" t="s">
        <v>14</v>
      </c>
      <c r="H2513">
        <v>3</v>
      </c>
      <c r="I2513">
        <v>2</v>
      </c>
      <c r="J2513">
        <v>914</v>
      </c>
      <c r="K2513">
        <v>1.3482590000000001</v>
      </c>
      <c r="L2513" t="s">
        <v>25</v>
      </c>
      <c r="M2513">
        <f>V3__67[[#This Row],[Sale Price]]/V3__67[[#This Row],[carpet_area]]</f>
        <v>175.054704595186</v>
      </c>
      <c r="N2513">
        <f>IF(OR(V3__67[[#This Row],[Estimated Value]]="",V3__67[[#This Row],[Estimated Value]]=0),"",V3__67[[#This Row],[Sale Price]]-V3__67[[#This Row],[Estimated Value]])</f>
        <v>27110</v>
      </c>
      <c r="O2513">
        <f>IF(OR(V3__67[[#This Row],[Estimated Value]]="",V3__67[[#This Row],[Estimated Value]]=0),"",(V3__67[[#This Row],[Sale Price]]-V3__67[[#This Row],[Estimated Value]])/V3__67[[#This Row],[Estimated Value]])</f>
        <v>0.20400331100910526</v>
      </c>
      <c r="P2513" t="str">
        <f t="shared" si="39"/>
        <v>Above Estimate</v>
      </c>
    </row>
    <row r="2514" spans="1:16" x14ac:dyDescent="0.3">
      <c r="A2514" s="1">
        <v>42432</v>
      </c>
      <c r="B2514">
        <v>2016</v>
      </c>
      <c r="C2514" t="s">
        <v>29</v>
      </c>
      <c r="D2514">
        <v>130970</v>
      </c>
      <c r="E2514">
        <v>199923</v>
      </c>
      <c r="F2514" t="s">
        <v>13</v>
      </c>
      <c r="G2514" t="s">
        <v>14</v>
      </c>
      <c r="H2514">
        <v>3</v>
      </c>
      <c r="I2514">
        <v>3</v>
      </c>
      <c r="J2514">
        <v>901</v>
      </c>
      <c r="K2514">
        <v>1.3482590000000001</v>
      </c>
      <c r="L2514" t="s">
        <v>25</v>
      </c>
      <c r="M2514">
        <f>V3__67[[#This Row],[Sale Price]]/V3__67[[#This Row],[carpet_area]]</f>
        <v>221.89012208657047</v>
      </c>
      <c r="N2514">
        <f>IF(OR(V3__67[[#This Row],[Estimated Value]]="",V3__67[[#This Row],[Estimated Value]]=0),"",V3__67[[#This Row],[Sale Price]]-V3__67[[#This Row],[Estimated Value]])</f>
        <v>68953</v>
      </c>
      <c r="O2514">
        <f>IF(OR(V3__67[[#This Row],[Estimated Value]]="",V3__67[[#This Row],[Estimated Value]]=0),"",(V3__67[[#This Row],[Sale Price]]-V3__67[[#This Row],[Estimated Value]])/V3__67[[#This Row],[Estimated Value]])</f>
        <v>0.52647934641520955</v>
      </c>
      <c r="P2514" t="str">
        <f t="shared" si="39"/>
        <v>Above Estimate</v>
      </c>
    </row>
    <row r="2515" spans="1:16" x14ac:dyDescent="0.3">
      <c r="A2515" s="1">
        <v>42433</v>
      </c>
      <c r="B2515">
        <v>2016</v>
      </c>
      <c r="C2515" t="s">
        <v>26</v>
      </c>
      <c r="D2515">
        <v>402010</v>
      </c>
      <c r="E2515">
        <v>512000</v>
      </c>
      <c r="F2515" t="s">
        <v>13</v>
      </c>
      <c r="G2515" t="s">
        <v>14</v>
      </c>
      <c r="H2515">
        <v>3</v>
      </c>
      <c r="I2515">
        <v>2</v>
      </c>
      <c r="J2515">
        <v>1088</v>
      </c>
      <c r="K2515">
        <v>1.3482590000000001</v>
      </c>
      <c r="L2515" t="s">
        <v>25</v>
      </c>
      <c r="M2515">
        <f>V3__67[[#This Row],[Sale Price]]/V3__67[[#This Row],[carpet_area]]</f>
        <v>470.58823529411762</v>
      </c>
      <c r="N2515">
        <f>IF(OR(V3__67[[#This Row],[Estimated Value]]="",V3__67[[#This Row],[Estimated Value]]=0),"",V3__67[[#This Row],[Sale Price]]-V3__67[[#This Row],[Estimated Value]])</f>
        <v>109990</v>
      </c>
      <c r="O2515">
        <f>IF(OR(V3__67[[#This Row],[Estimated Value]]="",V3__67[[#This Row],[Estimated Value]]=0),"",(V3__67[[#This Row],[Sale Price]]-V3__67[[#This Row],[Estimated Value]])/V3__67[[#This Row],[Estimated Value]])</f>
        <v>0.2736001592000199</v>
      </c>
      <c r="P2515" t="str">
        <f t="shared" si="39"/>
        <v>Above Estimate</v>
      </c>
    </row>
    <row r="2516" spans="1:16" x14ac:dyDescent="0.3">
      <c r="A2516" s="1">
        <v>42433</v>
      </c>
      <c r="B2516">
        <v>2016</v>
      </c>
      <c r="C2516" t="s">
        <v>12</v>
      </c>
      <c r="D2516">
        <v>16370</v>
      </c>
      <c r="E2516">
        <v>6000</v>
      </c>
      <c r="F2516" t="s">
        <v>19</v>
      </c>
      <c r="G2516" t="s">
        <v>20</v>
      </c>
      <c r="H2516">
        <v>4</v>
      </c>
      <c r="I2516">
        <v>4</v>
      </c>
      <c r="J2516">
        <v>1233</v>
      </c>
      <c r="K2516">
        <v>1.3482590000000001</v>
      </c>
      <c r="L2516" t="s">
        <v>15</v>
      </c>
      <c r="M2516">
        <f>V3__67[[#This Row],[Sale Price]]/V3__67[[#This Row],[carpet_area]]</f>
        <v>4.8661800486618008</v>
      </c>
      <c r="N2516">
        <f>IF(OR(V3__67[[#This Row],[Estimated Value]]="",V3__67[[#This Row],[Estimated Value]]=0),"",V3__67[[#This Row],[Sale Price]]-V3__67[[#This Row],[Estimated Value]])</f>
        <v>-10370</v>
      </c>
      <c r="O2516">
        <f>IF(OR(V3__67[[#This Row],[Estimated Value]]="",V3__67[[#This Row],[Estimated Value]]=0),"",(V3__67[[#This Row],[Sale Price]]-V3__67[[#This Row],[Estimated Value]])/V3__67[[#This Row],[Estimated Value]])</f>
        <v>-0.63347587049480758</v>
      </c>
      <c r="P2516" t="str">
        <f t="shared" si="39"/>
        <v>Below Estimate</v>
      </c>
    </row>
    <row r="2517" spans="1:16" x14ac:dyDescent="0.3">
      <c r="A2517" s="1">
        <v>42433</v>
      </c>
      <c r="B2517">
        <v>2016</v>
      </c>
      <c r="C2517" t="s">
        <v>12</v>
      </c>
      <c r="D2517">
        <v>58140</v>
      </c>
      <c r="E2517">
        <v>31500</v>
      </c>
      <c r="F2517" t="s">
        <v>13</v>
      </c>
      <c r="G2517" t="s">
        <v>14</v>
      </c>
      <c r="H2517">
        <v>3</v>
      </c>
      <c r="I2517">
        <v>2</v>
      </c>
      <c r="J2517">
        <v>939</v>
      </c>
      <c r="K2517">
        <v>1.3482590000000001</v>
      </c>
      <c r="L2517" t="s">
        <v>22</v>
      </c>
      <c r="M2517">
        <f>V3__67[[#This Row],[Sale Price]]/V3__67[[#This Row],[carpet_area]]</f>
        <v>33.546325878594246</v>
      </c>
      <c r="N2517">
        <f>IF(OR(V3__67[[#This Row],[Estimated Value]]="",V3__67[[#This Row],[Estimated Value]]=0),"",V3__67[[#This Row],[Sale Price]]-V3__67[[#This Row],[Estimated Value]])</f>
        <v>-26640</v>
      </c>
      <c r="O2517">
        <f>IF(OR(V3__67[[#This Row],[Estimated Value]]="",V3__67[[#This Row],[Estimated Value]]=0),"",(V3__67[[#This Row],[Sale Price]]-V3__67[[#This Row],[Estimated Value]])/V3__67[[#This Row],[Estimated Value]])</f>
        <v>-0.45820433436532509</v>
      </c>
      <c r="P2517" t="str">
        <f t="shared" si="39"/>
        <v>Below Estimate</v>
      </c>
    </row>
    <row r="2518" spans="1:16" x14ac:dyDescent="0.3">
      <c r="A2518" s="1">
        <v>42433</v>
      </c>
      <c r="B2518">
        <v>2016</v>
      </c>
      <c r="C2518" t="s">
        <v>21</v>
      </c>
      <c r="D2518">
        <v>1947890</v>
      </c>
      <c r="E2518">
        <v>3050000</v>
      </c>
      <c r="F2518" t="s">
        <v>13</v>
      </c>
      <c r="G2518" t="s">
        <v>14</v>
      </c>
      <c r="H2518">
        <v>3</v>
      </c>
      <c r="I2518">
        <v>2</v>
      </c>
      <c r="J2518">
        <v>1011</v>
      </c>
      <c r="K2518">
        <v>1.3482590000000001</v>
      </c>
      <c r="L2518" t="s">
        <v>22</v>
      </c>
      <c r="M2518">
        <f>V3__67[[#This Row],[Sale Price]]/V3__67[[#This Row],[carpet_area]]</f>
        <v>3016.8150346191887</v>
      </c>
      <c r="N2518">
        <f>IF(OR(V3__67[[#This Row],[Estimated Value]]="",V3__67[[#This Row],[Estimated Value]]=0),"",V3__67[[#This Row],[Sale Price]]-V3__67[[#This Row],[Estimated Value]])</f>
        <v>1102110</v>
      </c>
      <c r="O2518">
        <f>IF(OR(V3__67[[#This Row],[Estimated Value]]="",V3__67[[#This Row],[Estimated Value]]=0),"",(V3__67[[#This Row],[Sale Price]]-V3__67[[#This Row],[Estimated Value]])/V3__67[[#This Row],[Estimated Value]])</f>
        <v>0.56579683657701407</v>
      </c>
      <c r="P2518" t="str">
        <f t="shared" si="39"/>
        <v>Above Estimate</v>
      </c>
    </row>
    <row r="2519" spans="1:16" x14ac:dyDescent="0.3">
      <c r="A2519" s="1">
        <v>42435</v>
      </c>
      <c r="B2519">
        <v>2016</v>
      </c>
      <c r="C2519" t="s">
        <v>29</v>
      </c>
      <c r="D2519">
        <v>127260</v>
      </c>
      <c r="E2519">
        <v>197000</v>
      </c>
      <c r="F2519" t="s">
        <v>13</v>
      </c>
      <c r="G2519" t="s">
        <v>14</v>
      </c>
      <c r="H2519">
        <v>3</v>
      </c>
      <c r="I2519">
        <v>3</v>
      </c>
      <c r="J2519">
        <v>974</v>
      </c>
      <c r="K2519">
        <v>1.3482590000000001</v>
      </c>
      <c r="L2519" t="s">
        <v>22</v>
      </c>
      <c r="M2519">
        <f>V3__67[[#This Row],[Sale Price]]/V3__67[[#This Row],[carpet_area]]</f>
        <v>202.25872689938399</v>
      </c>
      <c r="N2519">
        <f>IF(OR(V3__67[[#This Row],[Estimated Value]]="",V3__67[[#This Row],[Estimated Value]]=0),"",V3__67[[#This Row],[Sale Price]]-V3__67[[#This Row],[Estimated Value]])</f>
        <v>69740</v>
      </c>
      <c r="O2519">
        <f>IF(OR(V3__67[[#This Row],[Estimated Value]]="",V3__67[[#This Row],[Estimated Value]]=0),"",(V3__67[[#This Row],[Sale Price]]-V3__67[[#This Row],[Estimated Value]])/V3__67[[#This Row],[Estimated Value]])</f>
        <v>0.54801194405154796</v>
      </c>
      <c r="P2519" t="str">
        <f t="shared" si="39"/>
        <v>Above Estimate</v>
      </c>
    </row>
    <row r="2520" spans="1:16" x14ac:dyDescent="0.3">
      <c r="A2520" s="1">
        <v>42436</v>
      </c>
      <c r="B2520">
        <v>2016</v>
      </c>
      <c r="C2520" t="s">
        <v>12</v>
      </c>
      <c r="D2520">
        <v>89350</v>
      </c>
      <c r="E2520">
        <v>132000</v>
      </c>
      <c r="F2520" t="s">
        <v>13</v>
      </c>
      <c r="G2520" t="s">
        <v>14</v>
      </c>
      <c r="H2520">
        <v>3</v>
      </c>
      <c r="I2520">
        <v>3</v>
      </c>
      <c r="J2520">
        <v>1053</v>
      </c>
      <c r="K2520">
        <v>1.3482590000000001</v>
      </c>
      <c r="L2520" t="s">
        <v>25</v>
      </c>
      <c r="M2520">
        <f>V3__67[[#This Row],[Sale Price]]/V3__67[[#This Row],[carpet_area]]</f>
        <v>125.35612535612536</v>
      </c>
      <c r="N2520">
        <f>IF(OR(V3__67[[#This Row],[Estimated Value]]="",V3__67[[#This Row],[Estimated Value]]=0),"",V3__67[[#This Row],[Sale Price]]-V3__67[[#This Row],[Estimated Value]])</f>
        <v>42650</v>
      </c>
      <c r="O2520">
        <f>IF(OR(V3__67[[#This Row],[Estimated Value]]="",V3__67[[#This Row],[Estimated Value]]=0),"",(V3__67[[#This Row],[Sale Price]]-V3__67[[#This Row],[Estimated Value]])/V3__67[[#This Row],[Estimated Value]])</f>
        <v>0.47733631785114716</v>
      </c>
      <c r="P2520" t="str">
        <f t="shared" si="39"/>
        <v>Above Estimate</v>
      </c>
    </row>
    <row r="2521" spans="1:16" x14ac:dyDescent="0.3">
      <c r="A2521" s="1">
        <v>42436</v>
      </c>
      <c r="B2521">
        <v>2016</v>
      </c>
      <c r="C2521" t="s">
        <v>12</v>
      </c>
      <c r="D2521">
        <v>77800</v>
      </c>
      <c r="E2521">
        <v>102000</v>
      </c>
      <c r="F2521" t="s">
        <v>13</v>
      </c>
      <c r="G2521" t="s">
        <v>14</v>
      </c>
      <c r="H2521">
        <v>3</v>
      </c>
      <c r="I2521">
        <v>1</v>
      </c>
      <c r="J2521">
        <v>930</v>
      </c>
      <c r="K2521">
        <v>1.3482590000000001</v>
      </c>
      <c r="L2521" t="s">
        <v>25</v>
      </c>
      <c r="M2521">
        <f>V3__67[[#This Row],[Sale Price]]/V3__67[[#This Row],[carpet_area]]</f>
        <v>109.6774193548387</v>
      </c>
      <c r="N2521">
        <f>IF(OR(V3__67[[#This Row],[Estimated Value]]="",V3__67[[#This Row],[Estimated Value]]=0),"",V3__67[[#This Row],[Sale Price]]-V3__67[[#This Row],[Estimated Value]])</f>
        <v>24200</v>
      </c>
      <c r="O2521">
        <f>IF(OR(V3__67[[#This Row],[Estimated Value]]="",V3__67[[#This Row],[Estimated Value]]=0),"",(V3__67[[#This Row],[Sale Price]]-V3__67[[#This Row],[Estimated Value]])/V3__67[[#This Row],[Estimated Value]])</f>
        <v>0.3110539845758355</v>
      </c>
      <c r="P2521" t="str">
        <f t="shared" si="39"/>
        <v>Above Estimate</v>
      </c>
    </row>
    <row r="2522" spans="1:16" x14ac:dyDescent="0.3">
      <c r="A2522" s="1">
        <v>42439</v>
      </c>
      <c r="B2522">
        <v>2016</v>
      </c>
      <c r="C2522" t="s">
        <v>26</v>
      </c>
      <c r="D2522">
        <v>312340</v>
      </c>
      <c r="E2522">
        <v>375000</v>
      </c>
      <c r="F2522" t="s">
        <v>23</v>
      </c>
      <c r="G2522" t="s">
        <v>24</v>
      </c>
      <c r="H2522">
        <v>6</v>
      </c>
      <c r="I2522">
        <v>6</v>
      </c>
      <c r="J2522">
        <v>2056</v>
      </c>
      <c r="K2522">
        <v>1.3482590000000001</v>
      </c>
      <c r="L2522" t="s">
        <v>15</v>
      </c>
      <c r="M2522">
        <f>V3__67[[#This Row],[Sale Price]]/V3__67[[#This Row],[carpet_area]]</f>
        <v>182.3929961089494</v>
      </c>
      <c r="N2522">
        <f>IF(OR(V3__67[[#This Row],[Estimated Value]]="",V3__67[[#This Row],[Estimated Value]]=0),"",V3__67[[#This Row],[Sale Price]]-V3__67[[#This Row],[Estimated Value]])</f>
        <v>62660</v>
      </c>
      <c r="O2522">
        <f>IF(OR(V3__67[[#This Row],[Estimated Value]]="",V3__67[[#This Row],[Estimated Value]]=0),"",(V3__67[[#This Row],[Sale Price]]-V3__67[[#This Row],[Estimated Value]])/V3__67[[#This Row],[Estimated Value]])</f>
        <v>0.20061471473394377</v>
      </c>
      <c r="P2522" t="str">
        <f t="shared" si="39"/>
        <v>Above Estimate</v>
      </c>
    </row>
    <row r="2523" spans="1:16" x14ac:dyDescent="0.3">
      <c r="A2523" s="1">
        <v>42439</v>
      </c>
      <c r="B2523">
        <v>2016</v>
      </c>
      <c r="C2523" t="s">
        <v>29</v>
      </c>
      <c r="D2523">
        <v>123550</v>
      </c>
      <c r="E2523">
        <v>148000</v>
      </c>
      <c r="F2523" t="s">
        <v>13</v>
      </c>
      <c r="G2523" t="s">
        <v>14</v>
      </c>
      <c r="H2523">
        <v>3</v>
      </c>
      <c r="I2523">
        <v>1</v>
      </c>
      <c r="J2523">
        <v>1048</v>
      </c>
      <c r="K2523">
        <v>1.3482590000000001</v>
      </c>
      <c r="L2523" t="s">
        <v>22</v>
      </c>
      <c r="M2523">
        <f>V3__67[[#This Row],[Sale Price]]/V3__67[[#This Row],[carpet_area]]</f>
        <v>141.22137404580153</v>
      </c>
      <c r="N2523">
        <f>IF(OR(V3__67[[#This Row],[Estimated Value]]="",V3__67[[#This Row],[Estimated Value]]=0),"",V3__67[[#This Row],[Sale Price]]-V3__67[[#This Row],[Estimated Value]])</f>
        <v>24450</v>
      </c>
      <c r="O2523">
        <f>IF(OR(V3__67[[#This Row],[Estimated Value]]="",V3__67[[#This Row],[Estimated Value]]=0),"",(V3__67[[#This Row],[Sale Price]]-V3__67[[#This Row],[Estimated Value]])/V3__67[[#This Row],[Estimated Value]])</f>
        <v>0.19789558883043301</v>
      </c>
      <c r="P2523" t="str">
        <f t="shared" si="39"/>
        <v>Above Estimate</v>
      </c>
    </row>
    <row r="2524" spans="1:16" x14ac:dyDescent="0.3">
      <c r="A2524" s="1">
        <v>42439</v>
      </c>
      <c r="B2524">
        <v>2016</v>
      </c>
      <c r="C2524" t="s">
        <v>30</v>
      </c>
      <c r="D2524">
        <v>1176990</v>
      </c>
      <c r="E2524">
        <v>2075000</v>
      </c>
      <c r="F2524" t="s">
        <v>13</v>
      </c>
      <c r="G2524" t="s">
        <v>14</v>
      </c>
      <c r="H2524">
        <v>3</v>
      </c>
      <c r="I2524">
        <v>2</v>
      </c>
      <c r="J2524">
        <v>1089</v>
      </c>
      <c r="K2524">
        <v>1.3482590000000001</v>
      </c>
      <c r="L2524" t="s">
        <v>25</v>
      </c>
      <c r="M2524">
        <f>V3__67[[#This Row],[Sale Price]]/V3__67[[#This Row],[carpet_area]]</f>
        <v>1905.4178145087235</v>
      </c>
      <c r="N2524">
        <f>IF(OR(V3__67[[#This Row],[Estimated Value]]="",V3__67[[#This Row],[Estimated Value]]=0),"",V3__67[[#This Row],[Sale Price]]-V3__67[[#This Row],[Estimated Value]])</f>
        <v>898010</v>
      </c>
      <c r="O2524">
        <f>IF(OR(V3__67[[#This Row],[Estimated Value]]="",V3__67[[#This Row],[Estimated Value]]=0),"",(V3__67[[#This Row],[Sale Price]]-V3__67[[#This Row],[Estimated Value]])/V3__67[[#This Row],[Estimated Value]])</f>
        <v>0.76297164801740036</v>
      </c>
      <c r="P2524" t="str">
        <f t="shared" si="39"/>
        <v>Above Estimate</v>
      </c>
    </row>
    <row r="2525" spans="1:16" x14ac:dyDescent="0.3">
      <c r="A2525" s="1">
        <v>42441</v>
      </c>
      <c r="B2525">
        <v>2016</v>
      </c>
      <c r="C2525" t="s">
        <v>12</v>
      </c>
      <c r="D2525">
        <v>69660</v>
      </c>
      <c r="E2525">
        <v>66000</v>
      </c>
      <c r="F2525" t="s">
        <v>19</v>
      </c>
      <c r="G2525" t="s">
        <v>20</v>
      </c>
      <c r="H2525">
        <v>4</v>
      </c>
      <c r="I2525">
        <v>3</v>
      </c>
      <c r="J2525">
        <v>1227</v>
      </c>
      <c r="K2525">
        <v>1.3482590000000001</v>
      </c>
      <c r="L2525" t="s">
        <v>25</v>
      </c>
      <c r="M2525">
        <f>V3__67[[#This Row],[Sale Price]]/V3__67[[#This Row],[carpet_area]]</f>
        <v>53.789731051344745</v>
      </c>
      <c r="N2525">
        <f>IF(OR(V3__67[[#This Row],[Estimated Value]]="",V3__67[[#This Row],[Estimated Value]]=0),"",V3__67[[#This Row],[Sale Price]]-V3__67[[#This Row],[Estimated Value]])</f>
        <v>-3660</v>
      </c>
      <c r="O2525">
        <f>IF(OR(V3__67[[#This Row],[Estimated Value]]="",V3__67[[#This Row],[Estimated Value]]=0),"",(V3__67[[#This Row],[Sale Price]]-V3__67[[#This Row],[Estimated Value]])/V3__67[[#This Row],[Estimated Value]])</f>
        <v>-5.2540913006029283E-2</v>
      </c>
      <c r="P2525" t="str">
        <f t="shared" si="39"/>
        <v>Below Estimate</v>
      </c>
    </row>
    <row r="2526" spans="1:16" x14ac:dyDescent="0.3">
      <c r="A2526" s="1">
        <v>42446</v>
      </c>
      <c r="B2526">
        <v>2016</v>
      </c>
      <c r="C2526" t="s">
        <v>29</v>
      </c>
      <c r="D2526">
        <v>111440</v>
      </c>
      <c r="E2526">
        <v>147000</v>
      </c>
      <c r="F2526" t="s">
        <v>13</v>
      </c>
      <c r="G2526" t="s">
        <v>14</v>
      </c>
      <c r="H2526">
        <v>3</v>
      </c>
      <c r="I2526">
        <v>3</v>
      </c>
      <c r="J2526">
        <v>1093</v>
      </c>
      <c r="K2526">
        <v>1.3482590000000001</v>
      </c>
      <c r="L2526" t="s">
        <v>16</v>
      </c>
      <c r="M2526">
        <f>V3__67[[#This Row],[Sale Price]]/V3__67[[#This Row],[carpet_area]]</f>
        <v>134.49222323879232</v>
      </c>
      <c r="N2526">
        <f>IF(OR(V3__67[[#This Row],[Estimated Value]]="",V3__67[[#This Row],[Estimated Value]]=0),"",V3__67[[#This Row],[Sale Price]]-V3__67[[#This Row],[Estimated Value]])</f>
        <v>35560</v>
      </c>
      <c r="O2526">
        <f>IF(OR(V3__67[[#This Row],[Estimated Value]]="",V3__67[[#This Row],[Estimated Value]]=0),"",(V3__67[[#This Row],[Sale Price]]-V3__67[[#This Row],[Estimated Value]])/V3__67[[#This Row],[Estimated Value]])</f>
        <v>0.31909547738693467</v>
      </c>
      <c r="P2526" t="str">
        <f t="shared" si="39"/>
        <v>Above Estimate</v>
      </c>
    </row>
    <row r="2527" spans="1:16" x14ac:dyDescent="0.3">
      <c r="A2527" s="1">
        <v>42446</v>
      </c>
      <c r="B2527">
        <v>2016</v>
      </c>
      <c r="C2527" t="s">
        <v>29</v>
      </c>
      <c r="D2527">
        <v>262500</v>
      </c>
      <c r="E2527">
        <v>485000</v>
      </c>
      <c r="F2527" t="s">
        <v>13</v>
      </c>
      <c r="G2527" t="s">
        <v>14</v>
      </c>
      <c r="H2527">
        <v>3</v>
      </c>
      <c r="I2527">
        <v>3</v>
      </c>
      <c r="J2527">
        <v>988</v>
      </c>
      <c r="K2527">
        <v>1.3482590000000001</v>
      </c>
      <c r="L2527" t="s">
        <v>16</v>
      </c>
      <c r="M2527">
        <f>V3__67[[#This Row],[Sale Price]]/V3__67[[#This Row],[carpet_area]]</f>
        <v>490.89068825910931</v>
      </c>
      <c r="N2527">
        <f>IF(OR(V3__67[[#This Row],[Estimated Value]]="",V3__67[[#This Row],[Estimated Value]]=0),"",V3__67[[#This Row],[Sale Price]]-V3__67[[#This Row],[Estimated Value]])</f>
        <v>222500</v>
      </c>
      <c r="O2527">
        <f>IF(OR(V3__67[[#This Row],[Estimated Value]]="",V3__67[[#This Row],[Estimated Value]]=0),"",(V3__67[[#This Row],[Sale Price]]-V3__67[[#This Row],[Estimated Value]])/V3__67[[#This Row],[Estimated Value]])</f>
        <v>0.84761904761904761</v>
      </c>
      <c r="P2527" t="str">
        <f t="shared" si="39"/>
        <v>Above Estimate</v>
      </c>
    </row>
    <row r="2528" spans="1:16" x14ac:dyDescent="0.3">
      <c r="A2528" s="1">
        <v>42446</v>
      </c>
      <c r="B2528">
        <v>2016</v>
      </c>
      <c r="C2528" t="s">
        <v>30</v>
      </c>
      <c r="D2528">
        <v>308730</v>
      </c>
      <c r="E2528">
        <v>504000</v>
      </c>
      <c r="F2528" t="s">
        <v>27</v>
      </c>
      <c r="G2528" t="s">
        <v>28</v>
      </c>
      <c r="H2528">
        <v>8</v>
      </c>
      <c r="I2528">
        <v>7</v>
      </c>
      <c r="J2528">
        <v>2700</v>
      </c>
      <c r="K2528">
        <v>1.3482590000000001</v>
      </c>
      <c r="L2528" t="s">
        <v>25</v>
      </c>
      <c r="M2528">
        <f>V3__67[[#This Row],[Sale Price]]/V3__67[[#This Row],[carpet_area]]</f>
        <v>186.66666666666666</v>
      </c>
      <c r="N2528">
        <f>IF(OR(V3__67[[#This Row],[Estimated Value]]="",V3__67[[#This Row],[Estimated Value]]=0),"",V3__67[[#This Row],[Sale Price]]-V3__67[[#This Row],[Estimated Value]])</f>
        <v>195270</v>
      </c>
      <c r="O2528">
        <f>IF(OR(V3__67[[#This Row],[Estimated Value]]="",V3__67[[#This Row],[Estimated Value]]=0),"",(V3__67[[#This Row],[Sale Price]]-V3__67[[#This Row],[Estimated Value]])/V3__67[[#This Row],[Estimated Value]])</f>
        <v>0.63249441259352834</v>
      </c>
      <c r="P2528" t="str">
        <f t="shared" si="39"/>
        <v>Above Estimate</v>
      </c>
    </row>
    <row r="2529" spans="1:16" x14ac:dyDescent="0.3">
      <c r="A2529" s="1">
        <v>42446</v>
      </c>
      <c r="B2529">
        <v>2016</v>
      </c>
      <c r="C2529" t="s">
        <v>17</v>
      </c>
      <c r="D2529">
        <v>123210</v>
      </c>
      <c r="E2529">
        <v>100000</v>
      </c>
      <c r="F2529" t="s">
        <v>13</v>
      </c>
      <c r="G2529" t="s">
        <v>14</v>
      </c>
      <c r="H2529">
        <v>3</v>
      </c>
      <c r="I2529">
        <v>1</v>
      </c>
      <c r="J2529">
        <v>961</v>
      </c>
      <c r="K2529">
        <v>1.3482590000000001</v>
      </c>
      <c r="L2529" t="s">
        <v>16</v>
      </c>
      <c r="M2529">
        <f>V3__67[[#This Row],[Sale Price]]/V3__67[[#This Row],[carpet_area]]</f>
        <v>104.0582726326743</v>
      </c>
      <c r="N2529">
        <f>IF(OR(V3__67[[#This Row],[Estimated Value]]="",V3__67[[#This Row],[Estimated Value]]=0),"",V3__67[[#This Row],[Sale Price]]-V3__67[[#This Row],[Estimated Value]])</f>
        <v>-23210</v>
      </c>
      <c r="O2529">
        <f>IF(OR(V3__67[[#This Row],[Estimated Value]]="",V3__67[[#This Row],[Estimated Value]]=0),"",(V3__67[[#This Row],[Sale Price]]-V3__67[[#This Row],[Estimated Value]])/V3__67[[#This Row],[Estimated Value]])</f>
        <v>-0.18837756675594514</v>
      </c>
      <c r="P2529" t="str">
        <f t="shared" si="39"/>
        <v>Below Estimate</v>
      </c>
    </row>
    <row r="2530" spans="1:16" x14ac:dyDescent="0.3">
      <c r="A2530" s="1">
        <v>42446</v>
      </c>
      <c r="B2530">
        <v>2016</v>
      </c>
      <c r="C2530" t="s">
        <v>17</v>
      </c>
      <c r="D2530">
        <v>122210</v>
      </c>
      <c r="E2530">
        <v>75000</v>
      </c>
      <c r="F2530" t="s">
        <v>13</v>
      </c>
      <c r="G2530" t="s">
        <v>14</v>
      </c>
      <c r="H2530">
        <v>3</v>
      </c>
      <c r="I2530">
        <v>1</v>
      </c>
      <c r="J2530">
        <v>1029</v>
      </c>
      <c r="K2530">
        <v>1.3482590000000001</v>
      </c>
      <c r="L2530" t="s">
        <v>25</v>
      </c>
      <c r="M2530">
        <f>V3__67[[#This Row],[Sale Price]]/V3__67[[#This Row],[carpet_area]]</f>
        <v>72.886297376093296</v>
      </c>
      <c r="N2530">
        <f>IF(OR(V3__67[[#This Row],[Estimated Value]]="",V3__67[[#This Row],[Estimated Value]]=0),"",V3__67[[#This Row],[Sale Price]]-V3__67[[#This Row],[Estimated Value]])</f>
        <v>-47210</v>
      </c>
      <c r="O2530">
        <f>IF(OR(V3__67[[#This Row],[Estimated Value]]="",V3__67[[#This Row],[Estimated Value]]=0),"",(V3__67[[#This Row],[Sale Price]]-V3__67[[#This Row],[Estimated Value]])/V3__67[[#This Row],[Estimated Value]])</f>
        <v>-0.38630226659029537</v>
      </c>
      <c r="P2530" t="str">
        <f t="shared" si="39"/>
        <v>Below Estimate</v>
      </c>
    </row>
    <row r="2531" spans="1:16" x14ac:dyDescent="0.3">
      <c r="A2531" s="1">
        <v>42446</v>
      </c>
      <c r="B2531">
        <v>2016</v>
      </c>
      <c r="C2531" t="s">
        <v>17</v>
      </c>
      <c r="D2531">
        <v>171080</v>
      </c>
      <c r="E2531">
        <v>110000</v>
      </c>
      <c r="F2531" t="s">
        <v>23</v>
      </c>
      <c r="G2531" t="s">
        <v>24</v>
      </c>
      <c r="H2531">
        <v>6</v>
      </c>
      <c r="I2531">
        <v>4</v>
      </c>
      <c r="J2531">
        <v>2193</v>
      </c>
      <c r="K2531">
        <v>1.3482590000000001</v>
      </c>
      <c r="L2531" t="s">
        <v>25</v>
      </c>
      <c r="M2531">
        <f>V3__67[[#This Row],[Sale Price]]/V3__67[[#This Row],[carpet_area]]</f>
        <v>50.159598723210216</v>
      </c>
      <c r="N2531">
        <f>IF(OR(V3__67[[#This Row],[Estimated Value]]="",V3__67[[#This Row],[Estimated Value]]=0),"",V3__67[[#This Row],[Sale Price]]-V3__67[[#This Row],[Estimated Value]])</f>
        <v>-61080</v>
      </c>
      <c r="O2531">
        <f>IF(OR(V3__67[[#This Row],[Estimated Value]]="",V3__67[[#This Row],[Estimated Value]]=0),"",(V3__67[[#This Row],[Sale Price]]-V3__67[[#This Row],[Estimated Value]])/V3__67[[#This Row],[Estimated Value]])</f>
        <v>-0.35702595277063365</v>
      </c>
      <c r="P2531" t="str">
        <f t="shared" si="39"/>
        <v>Below Estimate</v>
      </c>
    </row>
    <row r="2532" spans="1:16" x14ac:dyDescent="0.3">
      <c r="A2532" s="1">
        <v>42446</v>
      </c>
      <c r="B2532">
        <v>2016</v>
      </c>
      <c r="C2532" t="s">
        <v>17</v>
      </c>
      <c r="D2532">
        <v>132580</v>
      </c>
      <c r="E2532">
        <v>88500</v>
      </c>
      <c r="F2532" t="s">
        <v>13</v>
      </c>
      <c r="G2532" t="s">
        <v>14</v>
      </c>
      <c r="H2532">
        <v>3</v>
      </c>
      <c r="I2532">
        <v>2</v>
      </c>
      <c r="J2532">
        <v>970</v>
      </c>
      <c r="K2532">
        <v>1.3482590000000001</v>
      </c>
      <c r="L2532" t="s">
        <v>15</v>
      </c>
      <c r="M2532">
        <f>V3__67[[#This Row],[Sale Price]]/V3__67[[#This Row],[carpet_area]]</f>
        <v>91.237113402061851</v>
      </c>
      <c r="N2532">
        <f>IF(OR(V3__67[[#This Row],[Estimated Value]]="",V3__67[[#This Row],[Estimated Value]]=0),"",V3__67[[#This Row],[Sale Price]]-V3__67[[#This Row],[Estimated Value]])</f>
        <v>-44080</v>
      </c>
      <c r="O2532">
        <f>IF(OR(V3__67[[#This Row],[Estimated Value]]="",V3__67[[#This Row],[Estimated Value]]=0),"",(V3__67[[#This Row],[Sale Price]]-V3__67[[#This Row],[Estimated Value]])/V3__67[[#This Row],[Estimated Value]])</f>
        <v>-0.33247850354502939</v>
      </c>
      <c r="P2532" t="str">
        <f t="shared" si="39"/>
        <v>Below Estimate</v>
      </c>
    </row>
    <row r="2533" spans="1:16" x14ac:dyDescent="0.3">
      <c r="A2533" s="1">
        <v>42447</v>
      </c>
      <c r="B2533">
        <v>2016</v>
      </c>
      <c r="C2533" t="s">
        <v>30</v>
      </c>
      <c r="D2533">
        <v>350980</v>
      </c>
      <c r="E2533">
        <v>110000</v>
      </c>
      <c r="F2533" t="s">
        <v>13</v>
      </c>
      <c r="G2533" t="s">
        <v>14</v>
      </c>
      <c r="H2533">
        <v>3</v>
      </c>
      <c r="I2533">
        <v>3</v>
      </c>
      <c r="J2533">
        <v>939</v>
      </c>
      <c r="K2533">
        <v>1.3482590000000001</v>
      </c>
      <c r="L2533" t="s">
        <v>22</v>
      </c>
      <c r="M2533">
        <f>V3__67[[#This Row],[Sale Price]]/V3__67[[#This Row],[carpet_area]]</f>
        <v>117.14589989350372</v>
      </c>
      <c r="N2533">
        <f>IF(OR(V3__67[[#This Row],[Estimated Value]]="",V3__67[[#This Row],[Estimated Value]]=0),"",V3__67[[#This Row],[Sale Price]]-V3__67[[#This Row],[Estimated Value]])</f>
        <v>-240980</v>
      </c>
      <c r="O2533">
        <f>IF(OR(V3__67[[#This Row],[Estimated Value]]="",V3__67[[#This Row],[Estimated Value]]=0),"",(V3__67[[#This Row],[Sale Price]]-V3__67[[#This Row],[Estimated Value]])/V3__67[[#This Row],[Estimated Value]])</f>
        <v>-0.68659182859422185</v>
      </c>
      <c r="P2533" t="str">
        <f t="shared" si="39"/>
        <v>Below Estimate</v>
      </c>
    </row>
    <row r="2534" spans="1:16" x14ac:dyDescent="0.3">
      <c r="A2534" s="1">
        <v>42447</v>
      </c>
      <c r="B2534">
        <v>2016</v>
      </c>
      <c r="C2534" t="s">
        <v>12</v>
      </c>
      <c r="D2534">
        <v>100820</v>
      </c>
      <c r="E2534">
        <v>165000</v>
      </c>
      <c r="F2534" t="s">
        <v>13</v>
      </c>
      <c r="G2534" t="s">
        <v>14</v>
      </c>
      <c r="H2534">
        <v>3</v>
      </c>
      <c r="I2534">
        <v>3</v>
      </c>
      <c r="J2534">
        <v>1084</v>
      </c>
      <c r="K2534">
        <v>1.3482590000000001</v>
      </c>
      <c r="L2534" t="s">
        <v>16</v>
      </c>
      <c r="M2534">
        <f>V3__67[[#This Row],[Sale Price]]/V3__67[[#This Row],[carpet_area]]</f>
        <v>152.2140221402214</v>
      </c>
      <c r="N2534">
        <f>IF(OR(V3__67[[#This Row],[Estimated Value]]="",V3__67[[#This Row],[Estimated Value]]=0),"",V3__67[[#This Row],[Sale Price]]-V3__67[[#This Row],[Estimated Value]])</f>
        <v>64180</v>
      </c>
      <c r="O2534">
        <f>IF(OR(V3__67[[#This Row],[Estimated Value]]="",V3__67[[#This Row],[Estimated Value]]=0),"",(V3__67[[#This Row],[Sale Price]]-V3__67[[#This Row],[Estimated Value]])/V3__67[[#This Row],[Estimated Value]])</f>
        <v>0.6365800436421345</v>
      </c>
      <c r="P2534" t="str">
        <f t="shared" si="39"/>
        <v>Above Estimate</v>
      </c>
    </row>
    <row r="2535" spans="1:16" x14ac:dyDescent="0.3">
      <c r="A2535" s="1">
        <v>42449</v>
      </c>
      <c r="B2535">
        <v>2016</v>
      </c>
      <c r="C2535" t="s">
        <v>17</v>
      </c>
      <c r="D2535">
        <v>133860</v>
      </c>
      <c r="E2535">
        <v>35000</v>
      </c>
      <c r="F2535" t="s">
        <v>13</v>
      </c>
      <c r="G2535" t="s">
        <v>14</v>
      </c>
      <c r="H2535">
        <v>3</v>
      </c>
      <c r="I2535">
        <v>3</v>
      </c>
      <c r="J2535">
        <v>969</v>
      </c>
      <c r="K2535">
        <v>1.3482590000000001</v>
      </c>
      <c r="L2535" t="s">
        <v>16</v>
      </c>
      <c r="M2535">
        <f>V3__67[[#This Row],[Sale Price]]/V3__67[[#This Row],[carpet_area]]</f>
        <v>36.119711042311664</v>
      </c>
      <c r="N2535">
        <f>IF(OR(V3__67[[#This Row],[Estimated Value]]="",V3__67[[#This Row],[Estimated Value]]=0),"",V3__67[[#This Row],[Sale Price]]-V3__67[[#This Row],[Estimated Value]])</f>
        <v>-98860</v>
      </c>
      <c r="O2535">
        <f>IF(OR(V3__67[[#This Row],[Estimated Value]]="",V3__67[[#This Row],[Estimated Value]]=0),"",(V3__67[[#This Row],[Sale Price]]-V3__67[[#This Row],[Estimated Value]])/V3__67[[#This Row],[Estimated Value]])</f>
        <v>-0.73853279545794115</v>
      </c>
      <c r="P2535" t="str">
        <f t="shared" si="39"/>
        <v>Below Estimate</v>
      </c>
    </row>
    <row r="2536" spans="1:16" x14ac:dyDescent="0.3">
      <c r="A2536" s="1">
        <v>42450</v>
      </c>
      <c r="B2536">
        <v>2016</v>
      </c>
      <c r="C2536" t="s">
        <v>26</v>
      </c>
      <c r="D2536">
        <v>333410</v>
      </c>
      <c r="E2536">
        <v>205000</v>
      </c>
      <c r="F2536" t="s">
        <v>13</v>
      </c>
      <c r="G2536" t="s">
        <v>14</v>
      </c>
      <c r="H2536">
        <v>3</v>
      </c>
      <c r="I2536">
        <v>2</v>
      </c>
      <c r="J2536">
        <v>1054</v>
      </c>
      <c r="K2536">
        <v>1.3482590000000001</v>
      </c>
      <c r="L2536" t="s">
        <v>25</v>
      </c>
      <c r="M2536">
        <f>V3__67[[#This Row],[Sale Price]]/V3__67[[#This Row],[carpet_area]]</f>
        <v>194.49715370018976</v>
      </c>
      <c r="N2536">
        <f>IF(OR(V3__67[[#This Row],[Estimated Value]]="",V3__67[[#This Row],[Estimated Value]]=0),"",V3__67[[#This Row],[Sale Price]]-V3__67[[#This Row],[Estimated Value]])</f>
        <v>-128410</v>
      </c>
      <c r="O2536">
        <f>IF(OR(V3__67[[#This Row],[Estimated Value]]="",V3__67[[#This Row],[Estimated Value]]=0),"",(V3__67[[#This Row],[Sale Price]]-V3__67[[#This Row],[Estimated Value]])/V3__67[[#This Row],[Estimated Value]])</f>
        <v>-0.38514141747398101</v>
      </c>
      <c r="P2536" t="str">
        <f t="shared" si="39"/>
        <v>Below Estimate</v>
      </c>
    </row>
    <row r="2537" spans="1:16" x14ac:dyDescent="0.3">
      <c r="A2537" s="1">
        <v>42453</v>
      </c>
      <c r="B2537">
        <v>2016</v>
      </c>
      <c r="C2537" t="s">
        <v>17</v>
      </c>
      <c r="D2537">
        <v>120000</v>
      </c>
      <c r="E2537">
        <v>145110</v>
      </c>
      <c r="F2537" t="s">
        <v>13</v>
      </c>
      <c r="G2537" t="s">
        <v>14</v>
      </c>
      <c r="H2537">
        <v>3</v>
      </c>
      <c r="I2537">
        <v>1</v>
      </c>
      <c r="J2537">
        <v>985</v>
      </c>
      <c r="K2537">
        <v>1.3482590000000001</v>
      </c>
      <c r="L2537" t="s">
        <v>25</v>
      </c>
      <c r="M2537">
        <f>V3__67[[#This Row],[Sale Price]]/V3__67[[#This Row],[carpet_area]]</f>
        <v>147.31979695431471</v>
      </c>
      <c r="N2537">
        <f>IF(OR(V3__67[[#This Row],[Estimated Value]]="",V3__67[[#This Row],[Estimated Value]]=0),"",V3__67[[#This Row],[Sale Price]]-V3__67[[#This Row],[Estimated Value]])</f>
        <v>25110</v>
      </c>
      <c r="O2537">
        <f>IF(OR(V3__67[[#This Row],[Estimated Value]]="",V3__67[[#This Row],[Estimated Value]]=0),"",(V3__67[[#This Row],[Sale Price]]-V3__67[[#This Row],[Estimated Value]])/V3__67[[#This Row],[Estimated Value]])</f>
        <v>0.20924999999999999</v>
      </c>
      <c r="P2537" t="str">
        <f t="shared" si="39"/>
        <v>Above Estimate</v>
      </c>
    </row>
    <row r="2538" spans="1:16" x14ac:dyDescent="0.3">
      <c r="A2538" s="1">
        <v>42454</v>
      </c>
      <c r="B2538">
        <v>2016</v>
      </c>
      <c r="C2538" t="s">
        <v>12</v>
      </c>
      <c r="D2538">
        <v>122880</v>
      </c>
      <c r="E2538">
        <v>170000</v>
      </c>
      <c r="F2538" t="s">
        <v>13</v>
      </c>
      <c r="G2538" t="s">
        <v>14</v>
      </c>
      <c r="H2538">
        <v>3</v>
      </c>
      <c r="I2538">
        <v>2</v>
      </c>
      <c r="J2538">
        <v>999</v>
      </c>
      <c r="K2538">
        <v>1.3482590000000001</v>
      </c>
      <c r="L2538" t="s">
        <v>16</v>
      </c>
      <c r="M2538">
        <f>V3__67[[#This Row],[Sale Price]]/V3__67[[#This Row],[carpet_area]]</f>
        <v>170.17017017017017</v>
      </c>
      <c r="N2538">
        <f>IF(OR(V3__67[[#This Row],[Estimated Value]]="",V3__67[[#This Row],[Estimated Value]]=0),"",V3__67[[#This Row],[Sale Price]]-V3__67[[#This Row],[Estimated Value]])</f>
        <v>47120</v>
      </c>
      <c r="O2538">
        <f>IF(OR(V3__67[[#This Row],[Estimated Value]]="",V3__67[[#This Row],[Estimated Value]]=0),"",(V3__67[[#This Row],[Sale Price]]-V3__67[[#This Row],[Estimated Value]])/V3__67[[#This Row],[Estimated Value]])</f>
        <v>0.38346354166666669</v>
      </c>
      <c r="P2538" t="str">
        <f t="shared" si="39"/>
        <v>Above Estimate</v>
      </c>
    </row>
    <row r="2539" spans="1:16" x14ac:dyDescent="0.3">
      <c r="A2539" s="1">
        <v>42454</v>
      </c>
      <c r="B2539">
        <v>2016</v>
      </c>
      <c r="C2539" t="s">
        <v>30</v>
      </c>
      <c r="D2539">
        <v>297660</v>
      </c>
      <c r="E2539">
        <v>322500</v>
      </c>
      <c r="F2539" t="s">
        <v>13</v>
      </c>
      <c r="G2539" t="s">
        <v>14</v>
      </c>
      <c r="H2539">
        <v>3</v>
      </c>
      <c r="I2539">
        <v>3</v>
      </c>
      <c r="J2539">
        <v>916</v>
      </c>
      <c r="K2539">
        <v>1.3482590000000001</v>
      </c>
      <c r="L2539" t="s">
        <v>15</v>
      </c>
      <c r="M2539">
        <f>V3__67[[#This Row],[Sale Price]]/V3__67[[#This Row],[carpet_area]]</f>
        <v>352.07423580786025</v>
      </c>
      <c r="N2539">
        <f>IF(OR(V3__67[[#This Row],[Estimated Value]]="",V3__67[[#This Row],[Estimated Value]]=0),"",V3__67[[#This Row],[Sale Price]]-V3__67[[#This Row],[Estimated Value]])</f>
        <v>24840</v>
      </c>
      <c r="O2539">
        <f>IF(OR(V3__67[[#This Row],[Estimated Value]]="",V3__67[[#This Row],[Estimated Value]]=0),"",(V3__67[[#This Row],[Sale Price]]-V3__67[[#This Row],[Estimated Value]])/V3__67[[#This Row],[Estimated Value]])</f>
        <v>8.3450917153799639E-2</v>
      </c>
      <c r="P2539" t="str">
        <f t="shared" si="39"/>
        <v>Above Estimate</v>
      </c>
    </row>
    <row r="2540" spans="1:16" x14ac:dyDescent="0.3">
      <c r="A2540" s="1">
        <v>42454</v>
      </c>
      <c r="B2540">
        <v>2016</v>
      </c>
      <c r="C2540" t="s">
        <v>12</v>
      </c>
      <c r="D2540">
        <v>210240</v>
      </c>
      <c r="E2540">
        <v>310000</v>
      </c>
      <c r="F2540" t="s">
        <v>13</v>
      </c>
      <c r="G2540" t="s">
        <v>14</v>
      </c>
      <c r="H2540">
        <v>3</v>
      </c>
      <c r="I2540">
        <v>1</v>
      </c>
      <c r="J2540">
        <v>1011</v>
      </c>
      <c r="K2540">
        <v>1.3482590000000001</v>
      </c>
      <c r="L2540" t="s">
        <v>22</v>
      </c>
      <c r="M2540">
        <f>V3__67[[#This Row],[Sale Price]]/V3__67[[#This Row],[carpet_area]]</f>
        <v>306.62710187932743</v>
      </c>
      <c r="N2540">
        <f>IF(OR(V3__67[[#This Row],[Estimated Value]]="",V3__67[[#This Row],[Estimated Value]]=0),"",V3__67[[#This Row],[Sale Price]]-V3__67[[#This Row],[Estimated Value]])</f>
        <v>99760</v>
      </c>
      <c r="O2540">
        <f>IF(OR(V3__67[[#This Row],[Estimated Value]]="",V3__67[[#This Row],[Estimated Value]]=0),"",(V3__67[[#This Row],[Sale Price]]-V3__67[[#This Row],[Estimated Value]])/V3__67[[#This Row],[Estimated Value]])</f>
        <v>0.47450532724505329</v>
      </c>
      <c r="P2540" t="str">
        <f t="shared" si="39"/>
        <v>Above Estimate</v>
      </c>
    </row>
    <row r="2541" spans="1:16" x14ac:dyDescent="0.3">
      <c r="A2541" s="1">
        <v>42456</v>
      </c>
      <c r="B2541">
        <v>2016</v>
      </c>
      <c r="C2541" t="s">
        <v>26</v>
      </c>
      <c r="D2541">
        <v>613060</v>
      </c>
      <c r="E2541">
        <v>1130000</v>
      </c>
      <c r="F2541" t="s">
        <v>13</v>
      </c>
      <c r="G2541" t="s">
        <v>14</v>
      </c>
      <c r="H2541">
        <v>3</v>
      </c>
      <c r="I2541">
        <v>3</v>
      </c>
      <c r="J2541">
        <v>986</v>
      </c>
      <c r="K2541">
        <v>1.3482590000000001</v>
      </c>
      <c r="L2541" t="s">
        <v>22</v>
      </c>
      <c r="M2541">
        <f>V3__67[[#This Row],[Sale Price]]/V3__67[[#This Row],[carpet_area]]</f>
        <v>1146.0446247464504</v>
      </c>
      <c r="N2541">
        <f>IF(OR(V3__67[[#This Row],[Estimated Value]]="",V3__67[[#This Row],[Estimated Value]]=0),"",V3__67[[#This Row],[Sale Price]]-V3__67[[#This Row],[Estimated Value]])</f>
        <v>516940</v>
      </c>
      <c r="O2541">
        <f>IF(OR(V3__67[[#This Row],[Estimated Value]]="",V3__67[[#This Row],[Estimated Value]]=0),"",(V3__67[[#This Row],[Sale Price]]-V3__67[[#This Row],[Estimated Value]])/V3__67[[#This Row],[Estimated Value]])</f>
        <v>0.84321273611065806</v>
      </c>
      <c r="P2541" t="str">
        <f t="shared" si="39"/>
        <v>Above Estimate</v>
      </c>
    </row>
    <row r="2542" spans="1:16" x14ac:dyDescent="0.3">
      <c r="A2542" s="1">
        <v>42456</v>
      </c>
      <c r="B2542">
        <v>2016</v>
      </c>
      <c r="C2542" t="s">
        <v>12</v>
      </c>
      <c r="D2542">
        <v>28710</v>
      </c>
      <c r="E2542">
        <v>12587</v>
      </c>
      <c r="F2542" t="s">
        <v>23</v>
      </c>
      <c r="G2542" t="s">
        <v>24</v>
      </c>
      <c r="H2542">
        <v>6</v>
      </c>
      <c r="I2542">
        <v>5</v>
      </c>
      <c r="J2542">
        <v>1923</v>
      </c>
      <c r="K2542">
        <v>1.3482590000000001</v>
      </c>
      <c r="L2542" t="s">
        <v>22</v>
      </c>
      <c r="M2542">
        <f>V3__67[[#This Row],[Sale Price]]/V3__67[[#This Row],[carpet_area]]</f>
        <v>6.5455018200728032</v>
      </c>
      <c r="N2542">
        <f>IF(OR(V3__67[[#This Row],[Estimated Value]]="",V3__67[[#This Row],[Estimated Value]]=0),"",V3__67[[#This Row],[Sale Price]]-V3__67[[#This Row],[Estimated Value]])</f>
        <v>-16123</v>
      </c>
      <c r="O2542">
        <f>IF(OR(V3__67[[#This Row],[Estimated Value]]="",V3__67[[#This Row],[Estimated Value]]=0),"",(V3__67[[#This Row],[Sale Price]]-V3__67[[#This Row],[Estimated Value]])/V3__67[[#This Row],[Estimated Value]])</f>
        <v>-0.56158133054684778</v>
      </c>
      <c r="P2542" t="str">
        <f t="shared" si="39"/>
        <v>Below Estimate</v>
      </c>
    </row>
    <row r="2543" spans="1:16" x14ac:dyDescent="0.3">
      <c r="A2543" s="1">
        <v>42457</v>
      </c>
      <c r="B2543">
        <v>2016</v>
      </c>
      <c r="C2543" t="s">
        <v>26</v>
      </c>
      <c r="D2543">
        <v>625940</v>
      </c>
      <c r="E2543">
        <v>700000</v>
      </c>
      <c r="F2543" t="s">
        <v>13</v>
      </c>
      <c r="G2543" t="s">
        <v>14</v>
      </c>
      <c r="H2543">
        <v>3</v>
      </c>
      <c r="I2543">
        <v>3</v>
      </c>
      <c r="J2543">
        <v>1098</v>
      </c>
      <c r="K2543">
        <v>1.3482590000000001</v>
      </c>
      <c r="L2543" t="s">
        <v>22</v>
      </c>
      <c r="M2543">
        <f>V3__67[[#This Row],[Sale Price]]/V3__67[[#This Row],[carpet_area]]</f>
        <v>637.52276867030969</v>
      </c>
      <c r="N2543">
        <f>IF(OR(V3__67[[#This Row],[Estimated Value]]="",V3__67[[#This Row],[Estimated Value]]=0),"",V3__67[[#This Row],[Sale Price]]-V3__67[[#This Row],[Estimated Value]])</f>
        <v>74060</v>
      </c>
      <c r="O2543">
        <f>IF(OR(V3__67[[#This Row],[Estimated Value]]="",V3__67[[#This Row],[Estimated Value]]=0),"",(V3__67[[#This Row],[Sale Price]]-V3__67[[#This Row],[Estimated Value]])/V3__67[[#This Row],[Estimated Value]])</f>
        <v>0.11831804965332141</v>
      </c>
      <c r="P2543" t="str">
        <f t="shared" si="39"/>
        <v>Above Estimate</v>
      </c>
    </row>
    <row r="2544" spans="1:16" x14ac:dyDescent="0.3">
      <c r="A2544" s="1">
        <v>42457</v>
      </c>
      <c r="B2544">
        <v>2016</v>
      </c>
      <c r="C2544" t="s">
        <v>21</v>
      </c>
      <c r="D2544">
        <v>2122540</v>
      </c>
      <c r="E2544">
        <v>2515000</v>
      </c>
      <c r="F2544" t="s">
        <v>13</v>
      </c>
      <c r="G2544" t="s">
        <v>14</v>
      </c>
      <c r="H2544">
        <v>3</v>
      </c>
      <c r="I2544">
        <v>1</v>
      </c>
      <c r="J2544">
        <v>1053</v>
      </c>
      <c r="K2544">
        <v>1.3482590000000001</v>
      </c>
      <c r="L2544" t="s">
        <v>22</v>
      </c>
      <c r="M2544">
        <f>V3__67[[#This Row],[Sale Price]]/V3__67[[#This Row],[carpet_area]]</f>
        <v>2388.4140550807219</v>
      </c>
      <c r="N2544">
        <f>IF(OR(V3__67[[#This Row],[Estimated Value]]="",V3__67[[#This Row],[Estimated Value]]=0),"",V3__67[[#This Row],[Sale Price]]-V3__67[[#This Row],[Estimated Value]])</f>
        <v>392460</v>
      </c>
      <c r="O2544">
        <f>IF(OR(V3__67[[#This Row],[Estimated Value]]="",V3__67[[#This Row],[Estimated Value]]=0),"",(V3__67[[#This Row],[Sale Price]]-V3__67[[#This Row],[Estimated Value]])/V3__67[[#This Row],[Estimated Value]])</f>
        <v>0.18490110904859272</v>
      </c>
      <c r="P2544" t="str">
        <f t="shared" si="39"/>
        <v>Above Estimate</v>
      </c>
    </row>
    <row r="2545" spans="1:16" x14ac:dyDescent="0.3">
      <c r="A2545" s="1">
        <v>42457</v>
      </c>
      <c r="B2545">
        <v>2016</v>
      </c>
      <c r="C2545" t="s">
        <v>12</v>
      </c>
      <c r="D2545">
        <v>83910</v>
      </c>
      <c r="E2545">
        <v>120000</v>
      </c>
      <c r="F2545" t="s">
        <v>13</v>
      </c>
      <c r="G2545" t="s">
        <v>14</v>
      </c>
      <c r="H2545">
        <v>3</v>
      </c>
      <c r="I2545">
        <v>1</v>
      </c>
      <c r="J2545">
        <v>943</v>
      </c>
      <c r="K2545">
        <v>1.3482590000000001</v>
      </c>
      <c r="L2545" t="s">
        <v>15</v>
      </c>
      <c r="M2545">
        <f>V3__67[[#This Row],[Sale Price]]/V3__67[[#This Row],[carpet_area]]</f>
        <v>127.25344644750795</v>
      </c>
      <c r="N2545">
        <f>IF(OR(V3__67[[#This Row],[Estimated Value]]="",V3__67[[#This Row],[Estimated Value]]=0),"",V3__67[[#This Row],[Sale Price]]-V3__67[[#This Row],[Estimated Value]])</f>
        <v>36090</v>
      </c>
      <c r="O2545">
        <f>IF(OR(V3__67[[#This Row],[Estimated Value]]="",V3__67[[#This Row],[Estimated Value]]=0),"",(V3__67[[#This Row],[Sale Price]]-V3__67[[#This Row],[Estimated Value]])/V3__67[[#This Row],[Estimated Value]])</f>
        <v>0.4301036825169825</v>
      </c>
      <c r="P2545" t="str">
        <f t="shared" si="39"/>
        <v>Above Estimate</v>
      </c>
    </row>
    <row r="2546" spans="1:16" x14ac:dyDescent="0.3">
      <c r="A2546" s="1">
        <v>42460</v>
      </c>
      <c r="B2546">
        <v>2016</v>
      </c>
      <c r="C2546" t="s">
        <v>29</v>
      </c>
      <c r="D2546">
        <v>168140</v>
      </c>
      <c r="E2546">
        <v>280000</v>
      </c>
      <c r="F2546" t="s">
        <v>13</v>
      </c>
      <c r="G2546" t="s">
        <v>14</v>
      </c>
      <c r="H2546">
        <v>3</v>
      </c>
      <c r="I2546">
        <v>1</v>
      </c>
      <c r="J2546">
        <v>987</v>
      </c>
      <c r="K2546">
        <v>1.3482590000000001</v>
      </c>
      <c r="L2546" t="s">
        <v>25</v>
      </c>
      <c r="M2546">
        <f>V3__67[[#This Row],[Sale Price]]/V3__67[[#This Row],[carpet_area]]</f>
        <v>283.68794326241135</v>
      </c>
      <c r="N2546">
        <f>IF(OR(V3__67[[#This Row],[Estimated Value]]="",V3__67[[#This Row],[Estimated Value]]=0),"",V3__67[[#This Row],[Sale Price]]-V3__67[[#This Row],[Estimated Value]])</f>
        <v>111860</v>
      </c>
      <c r="O2546">
        <f>IF(OR(V3__67[[#This Row],[Estimated Value]]="",V3__67[[#This Row],[Estimated Value]]=0),"",(V3__67[[#This Row],[Sale Price]]-V3__67[[#This Row],[Estimated Value]])/V3__67[[#This Row],[Estimated Value]])</f>
        <v>0.6652789342214821</v>
      </c>
      <c r="P2546" t="str">
        <f t="shared" si="39"/>
        <v>Above Estimate</v>
      </c>
    </row>
    <row r="2547" spans="1:16" x14ac:dyDescent="0.3">
      <c r="A2547" s="1">
        <v>42460</v>
      </c>
      <c r="B2547">
        <v>2016</v>
      </c>
      <c r="C2547" t="s">
        <v>26</v>
      </c>
      <c r="D2547">
        <v>239050</v>
      </c>
      <c r="E2547">
        <v>248110</v>
      </c>
      <c r="F2547" t="s">
        <v>13</v>
      </c>
      <c r="G2547" t="s">
        <v>14</v>
      </c>
      <c r="H2547">
        <v>3</v>
      </c>
      <c r="I2547">
        <v>3</v>
      </c>
      <c r="J2547">
        <v>922</v>
      </c>
      <c r="K2547">
        <v>1.3482590000000001</v>
      </c>
      <c r="L2547" t="s">
        <v>25</v>
      </c>
      <c r="M2547">
        <f>V3__67[[#This Row],[Sale Price]]/V3__67[[#This Row],[carpet_area]]</f>
        <v>269.09978308026029</v>
      </c>
      <c r="N2547">
        <f>IF(OR(V3__67[[#This Row],[Estimated Value]]="",V3__67[[#This Row],[Estimated Value]]=0),"",V3__67[[#This Row],[Sale Price]]-V3__67[[#This Row],[Estimated Value]])</f>
        <v>9060</v>
      </c>
      <c r="O2547">
        <f>IF(OR(V3__67[[#This Row],[Estimated Value]]="",V3__67[[#This Row],[Estimated Value]]=0),"",(V3__67[[#This Row],[Sale Price]]-V3__67[[#This Row],[Estimated Value]])/V3__67[[#This Row],[Estimated Value]])</f>
        <v>3.7900020916126334E-2</v>
      </c>
      <c r="P2547" t="str">
        <f t="shared" si="39"/>
        <v>Above Estimate</v>
      </c>
    </row>
    <row r="2548" spans="1:16" x14ac:dyDescent="0.3">
      <c r="A2548" s="1">
        <v>42460</v>
      </c>
      <c r="B2548">
        <v>2016</v>
      </c>
      <c r="C2548" t="s">
        <v>30</v>
      </c>
      <c r="D2548">
        <v>305730</v>
      </c>
      <c r="E2548">
        <v>620000</v>
      </c>
      <c r="F2548" t="s">
        <v>13</v>
      </c>
      <c r="G2548" t="s">
        <v>14</v>
      </c>
      <c r="H2548">
        <v>3</v>
      </c>
      <c r="I2548">
        <v>1</v>
      </c>
      <c r="J2548">
        <v>1005</v>
      </c>
      <c r="K2548">
        <v>1.3482590000000001</v>
      </c>
      <c r="L2548" t="s">
        <v>15</v>
      </c>
      <c r="M2548">
        <f>V3__67[[#This Row],[Sale Price]]/V3__67[[#This Row],[carpet_area]]</f>
        <v>616.91542288557218</v>
      </c>
      <c r="N2548">
        <f>IF(OR(V3__67[[#This Row],[Estimated Value]]="",V3__67[[#This Row],[Estimated Value]]=0),"",V3__67[[#This Row],[Sale Price]]-V3__67[[#This Row],[Estimated Value]])</f>
        <v>314270</v>
      </c>
      <c r="O2548">
        <f>IF(OR(V3__67[[#This Row],[Estimated Value]]="",V3__67[[#This Row],[Estimated Value]]=0),"",(V3__67[[#This Row],[Sale Price]]-V3__67[[#This Row],[Estimated Value]])/V3__67[[#This Row],[Estimated Value]])</f>
        <v>1.0279331436234587</v>
      </c>
      <c r="P2548" t="str">
        <f t="shared" si="39"/>
        <v>Above Estimate</v>
      </c>
    </row>
    <row r="2549" spans="1:16" x14ac:dyDescent="0.3">
      <c r="A2549" s="1">
        <v>42460</v>
      </c>
      <c r="B2549">
        <v>2016</v>
      </c>
      <c r="C2549" t="s">
        <v>17</v>
      </c>
      <c r="D2549">
        <v>149320</v>
      </c>
      <c r="E2549">
        <v>196000</v>
      </c>
      <c r="F2549" t="s">
        <v>13</v>
      </c>
      <c r="G2549" t="s">
        <v>14</v>
      </c>
      <c r="H2549">
        <v>3</v>
      </c>
      <c r="I2549">
        <v>3</v>
      </c>
      <c r="J2549">
        <v>1011</v>
      </c>
      <c r="K2549">
        <v>1.3482590000000001</v>
      </c>
      <c r="L2549" t="s">
        <v>16</v>
      </c>
      <c r="M2549">
        <f>V3__67[[#This Row],[Sale Price]]/V3__67[[#This Row],[carpet_area]]</f>
        <v>193.86745796241345</v>
      </c>
      <c r="N2549">
        <f>IF(OR(V3__67[[#This Row],[Estimated Value]]="",V3__67[[#This Row],[Estimated Value]]=0),"",V3__67[[#This Row],[Sale Price]]-V3__67[[#This Row],[Estimated Value]])</f>
        <v>46680</v>
      </c>
      <c r="O2549">
        <f>IF(OR(V3__67[[#This Row],[Estimated Value]]="",V3__67[[#This Row],[Estimated Value]]=0),"",(V3__67[[#This Row],[Sale Price]]-V3__67[[#This Row],[Estimated Value]])/V3__67[[#This Row],[Estimated Value]])</f>
        <v>0.31261719796410392</v>
      </c>
      <c r="P2549" t="str">
        <f t="shared" si="39"/>
        <v>Above Estimate</v>
      </c>
    </row>
    <row r="2550" spans="1:16" x14ac:dyDescent="0.3">
      <c r="A2550" s="1">
        <v>42461</v>
      </c>
      <c r="B2550">
        <v>2016</v>
      </c>
      <c r="C2550" t="s">
        <v>26</v>
      </c>
      <c r="D2550">
        <v>437010</v>
      </c>
      <c r="E2550">
        <v>440000</v>
      </c>
      <c r="F2550" t="s">
        <v>13</v>
      </c>
      <c r="G2550" t="s">
        <v>14</v>
      </c>
      <c r="H2550">
        <v>3</v>
      </c>
      <c r="I2550">
        <v>2</v>
      </c>
      <c r="J2550">
        <v>911</v>
      </c>
      <c r="K2550">
        <v>1.3482590000000001</v>
      </c>
      <c r="L2550" t="s">
        <v>15</v>
      </c>
      <c r="M2550">
        <f>V3__67[[#This Row],[Sale Price]]/V3__67[[#This Row],[carpet_area]]</f>
        <v>482.98572996706918</v>
      </c>
      <c r="N2550">
        <f>IF(OR(V3__67[[#This Row],[Estimated Value]]="",V3__67[[#This Row],[Estimated Value]]=0),"",V3__67[[#This Row],[Sale Price]]-V3__67[[#This Row],[Estimated Value]])</f>
        <v>2990</v>
      </c>
      <c r="O2550">
        <f>IF(OR(V3__67[[#This Row],[Estimated Value]]="",V3__67[[#This Row],[Estimated Value]]=0),"",(V3__67[[#This Row],[Sale Price]]-V3__67[[#This Row],[Estimated Value]])/V3__67[[#This Row],[Estimated Value]])</f>
        <v>6.8419486968261597E-3</v>
      </c>
      <c r="P2550" t="str">
        <f t="shared" si="39"/>
        <v>Above Estimate</v>
      </c>
    </row>
    <row r="2551" spans="1:16" x14ac:dyDescent="0.3">
      <c r="A2551" s="1">
        <v>42461</v>
      </c>
      <c r="B2551">
        <v>2016</v>
      </c>
      <c r="C2551" t="s">
        <v>26</v>
      </c>
      <c r="D2551">
        <v>368690</v>
      </c>
      <c r="E2551">
        <v>20000</v>
      </c>
      <c r="F2551" t="s">
        <v>13</v>
      </c>
      <c r="G2551" t="s">
        <v>14</v>
      </c>
      <c r="H2551">
        <v>3</v>
      </c>
      <c r="I2551">
        <v>3</v>
      </c>
      <c r="J2551">
        <v>991</v>
      </c>
      <c r="K2551">
        <v>1.3482590000000001</v>
      </c>
      <c r="L2551" t="s">
        <v>16</v>
      </c>
      <c r="M2551">
        <f>V3__67[[#This Row],[Sale Price]]/V3__67[[#This Row],[carpet_area]]</f>
        <v>20.181634712411704</v>
      </c>
      <c r="N2551">
        <f>IF(OR(V3__67[[#This Row],[Estimated Value]]="",V3__67[[#This Row],[Estimated Value]]=0),"",V3__67[[#This Row],[Sale Price]]-V3__67[[#This Row],[Estimated Value]])</f>
        <v>-348690</v>
      </c>
      <c r="O2551">
        <f>IF(OR(V3__67[[#This Row],[Estimated Value]]="",V3__67[[#This Row],[Estimated Value]]=0),"",(V3__67[[#This Row],[Sale Price]]-V3__67[[#This Row],[Estimated Value]])/V3__67[[#This Row],[Estimated Value]])</f>
        <v>-0.94575388537795979</v>
      </c>
      <c r="P2551" t="str">
        <f t="shared" si="39"/>
        <v>Below Estimate</v>
      </c>
    </row>
    <row r="2552" spans="1:16" x14ac:dyDescent="0.3">
      <c r="A2552" s="1">
        <v>42461</v>
      </c>
      <c r="B2552">
        <v>2016</v>
      </c>
      <c r="C2552" t="s">
        <v>12</v>
      </c>
      <c r="D2552">
        <v>89130</v>
      </c>
      <c r="E2552">
        <v>143000</v>
      </c>
      <c r="F2552" t="s">
        <v>13</v>
      </c>
      <c r="G2552" t="s">
        <v>14</v>
      </c>
      <c r="H2552">
        <v>3</v>
      </c>
      <c r="I2552">
        <v>2</v>
      </c>
      <c r="J2552">
        <v>986</v>
      </c>
      <c r="K2552">
        <v>1.3482590000000001</v>
      </c>
      <c r="L2552" t="s">
        <v>15</v>
      </c>
      <c r="M2552">
        <f>V3__67[[#This Row],[Sale Price]]/V3__67[[#This Row],[carpet_area]]</f>
        <v>145.03042596348885</v>
      </c>
      <c r="N2552">
        <f>IF(OR(V3__67[[#This Row],[Estimated Value]]="",V3__67[[#This Row],[Estimated Value]]=0),"",V3__67[[#This Row],[Sale Price]]-V3__67[[#This Row],[Estimated Value]])</f>
        <v>53870</v>
      </c>
      <c r="O2552">
        <f>IF(OR(V3__67[[#This Row],[Estimated Value]]="",V3__67[[#This Row],[Estimated Value]]=0),"",(V3__67[[#This Row],[Sale Price]]-V3__67[[#This Row],[Estimated Value]])/V3__67[[#This Row],[Estimated Value]])</f>
        <v>0.60439807023448899</v>
      </c>
      <c r="P2552" t="str">
        <f t="shared" si="39"/>
        <v>Above Estimate</v>
      </c>
    </row>
    <row r="2553" spans="1:16" x14ac:dyDescent="0.3">
      <c r="A2553" s="1">
        <v>42461</v>
      </c>
      <c r="B2553">
        <v>2016</v>
      </c>
      <c r="C2553" t="s">
        <v>29</v>
      </c>
      <c r="D2553">
        <v>197260</v>
      </c>
      <c r="E2553">
        <v>342000</v>
      </c>
      <c r="F2553" t="s">
        <v>13</v>
      </c>
      <c r="G2553" t="s">
        <v>14</v>
      </c>
      <c r="H2553">
        <v>3</v>
      </c>
      <c r="I2553">
        <v>1</v>
      </c>
      <c r="J2553">
        <v>971</v>
      </c>
      <c r="K2553">
        <v>1.3482590000000001</v>
      </c>
      <c r="L2553" t="s">
        <v>16</v>
      </c>
      <c r="M2553">
        <f>V3__67[[#This Row],[Sale Price]]/V3__67[[#This Row],[carpet_area]]</f>
        <v>352.2142121524202</v>
      </c>
      <c r="N2553">
        <f>IF(OR(V3__67[[#This Row],[Estimated Value]]="",V3__67[[#This Row],[Estimated Value]]=0),"",V3__67[[#This Row],[Sale Price]]-V3__67[[#This Row],[Estimated Value]])</f>
        <v>144740</v>
      </c>
      <c r="O2553">
        <f>IF(OR(V3__67[[#This Row],[Estimated Value]]="",V3__67[[#This Row],[Estimated Value]]=0),"",(V3__67[[#This Row],[Sale Price]]-V3__67[[#This Row],[Estimated Value]])/V3__67[[#This Row],[Estimated Value]])</f>
        <v>0.73375240798945551</v>
      </c>
      <c r="P2553" t="str">
        <f t="shared" si="39"/>
        <v>Above Estimate</v>
      </c>
    </row>
    <row r="2554" spans="1:16" x14ac:dyDescent="0.3">
      <c r="A2554" s="1">
        <v>42462</v>
      </c>
      <c r="B2554">
        <v>2016</v>
      </c>
      <c r="C2554" t="s">
        <v>30</v>
      </c>
      <c r="D2554">
        <v>659900</v>
      </c>
      <c r="E2554">
        <v>730000</v>
      </c>
      <c r="F2554" t="s">
        <v>13</v>
      </c>
      <c r="G2554" t="s">
        <v>14</v>
      </c>
      <c r="H2554">
        <v>3</v>
      </c>
      <c r="I2554">
        <v>3</v>
      </c>
      <c r="J2554">
        <v>988</v>
      </c>
      <c r="K2554">
        <v>1.3482590000000001</v>
      </c>
      <c r="L2554" t="s">
        <v>16</v>
      </c>
      <c r="M2554">
        <f>V3__67[[#This Row],[Sale Price]]/V3__67[[#This Row],[carpet_area]]</f>
        <v>738.86639676113361</v>
      </c>
      <c r="N2554">
        <f>IF(OR(V3__67[[#This Row],[Estimated Value]]="",V3__67[[#This Row],[Estimated Value]]=0),"",V3__67[[#This Row],[Sale Price]]-V3__67[[#This Row],[Estimated Value]])</f>
        <v>70100</v>
      </c>
      <c r="O2554">
        <f>IF(OR(V3__67[[#This Row],[Estimated Value]]="",V3__67[[#This Row],[Estimated Value]]=0),"",(V3__67[[#This Row],[Sale Price]]-V3__67[[#This Row],[Estimated Value]])/V3__67[[#This Row],[Estimated Value]])</f>
        <v>0.1062282163964237</v>
      </c>
      <c r="P2554" t="str">
        <f t="shared" si="39"/>
        <v>Above Estimate</v>
      </c>
    </row>
    <row r="2555" spans="1:16" x14ac:dyDescent="0.3">
      <c r="A2555" s="1">
        <v>42462</v>
      </c>
      <c r="B2555">
        <v>2016</v>
      </c>
      <c r="C2555" t="s">
        <v>12</v>
      </c>
      <c r="D2555">
        <v>105640</v>
      </c>
      <c r="E2555">
        <v>125000</v>
      </c>
      <c r="F2555" t="s">
        <v>13</v>
      </c>
      <c r="G2555" t="s">
        <v>14</v>
      </c>
      <c r="H2555">
        <v>3</v>
      </c>
      <c r="I2555">
        <v>1</v>
      </c>
      <c r="J2555">
        <v>1060</v>
      </c>
      <c r="K2555">
        <v>1.3482590000000001</v>
      </c>
      <c r="L2555" t="s">
        <v>25</v>
      </c>
      <c r="M2555">
        <f>V3__67[[#This Row],[Sale Price]]/V3__67[[#This Row],[carpet_area]]</f>
        <v>117.9245283018868</v>
      </c>
      <c r="N2555">
        <f>IF(OR(V3__67[[#This Row],[Estimated Value]]="",V3__67[[#This Row],[Estimated Value]]=0),"",V3__67[[#This Row],[Sale Price]]-V3__67[[#This Row],[Estimated Value]])</f>
        <v>19360</v>
      </c>
      <c r="O2555">
        <f>IF(OR(V3__67[[#This Row],[Estimated Value]]="",V3__67[[#This Row],[Estimated Value]]=0),"",(V3__67[[#This Row],[Sale Price]]-V3__67[[#This Row],[Estimated Value]])/V3__67[[#This Row],[Estimated Value]])</f>
        <v>0.18326391518364257</v>
      </c>
      <c r="P2555" t="str">
        <f t="shared" si="39"/>
        <v>Above Estimate</v>
      </c>
    </row>
    <row r="2556" spans="1:16" x14ac:dyDescent="0.3">
      <c r="A2556" s="1">
        <v>42462</v>
      </c>
      <c r="B2556">
        <v>2016</v>
      </c>
      <c r="C2556" t="s">
        <v>26</v>
      </c>
      <c r="D2556">
        <v>762090</v>
      </c>
      <c r="E2556">
        <v>752500</v>
      </c>
      <c r="F2556" t="s">
        <v>13</v>
      </c>
      <c r="G2556" t="s">
        <v>14</v>
      </c>
      <c r="H2556">
        <v>3</v>
      </c>
      <c r="I2556">
        <v>2</v>
      </c>
      <c r="J2556">
        <v>1009</v>
      </c>
      <c r="K2556">
        <v>1.3482590000000001</v>
      </c>
      <c r="L2556" t="s">
        <v>16</v>
      </c>
      <c r="M2556">
        <f>V3__67[[#This Row],[Sale Price]]/V3__67[[#This Row],[carpet_area]]</f>
        <v>745.78790882061446</v>
      </c>
      <c r="N2556">
        <f>IF(OR(V3__67[[#This Row],[Estimated Value]]="",V3__67[[#This Row],[Estimated Value]]=0),"",V3__67[[#This Row],[Sale Price]]-V3__67[[#This Row],[Estimated Value]])</f>
        <v>-9590</v>
      </c>
      <c r="O2556">
        <f>IF(OR(V3__67[[#This Row],[Estimated Value]]="",V3__67[[#This Row],[Estimated Value]]=0),"",(V3__67[[#This Row],[Sale Price]]-V3__67[[#This Row],[Estimated Value]])/V3__67[[#This Row],[Estimated Value]])</f>
        <v>-1.2583815559842013E-2</v>
      </c>
      <c r="P2556" t="str">
        <f t="shared" si="39"/>
        <v>Below Estimate</v>
      </c>
    </row>
    <row r="2557" spans="1:16" x14ac:dyDescent="0.3">
      <c r="A2557" s="1">
        <v>42462</v>
      </c>
      <c r="B2557">
        <v>2016</v>
      </c>
      <c r="C2557" t="s">
        <v>29</v>
      </c>
      <c r="D2557">
        <v>270200</v>
      </c>
      <c r="E2557">
        <v>375000</v>
      </c>
      <c r="F2557" t="s">
        <v>13</v>
      </c>
      <c r="G2557" t="s">
        <v>14</v>
      </c>
      <c r="H2557">
        <v>3</v>
      </c>
      <c r="I2557">
        <v>2</v>
      </c>
      <c r="J2557">
        <v>942</v>
      </c>
      <c r="K2557">
        <v>1.3482590000000001</v>
      </c>
      <c r="L2557" t="s">
        <v>15</v>
      </c>
      <c r="M2557">
        <f>V3__67[[#This Row],[Sale Price]]/V3__67[[#This Row],[carpet_area]]</f>
        <v>398.08917197452229</v>
      </c>
      <c r="N2557">
        <f>IF(OR(V3__67[[#This Row],[Estimated Value]]="",V3__67[[#This Row],[Estimated Value]]=0),"",V3__67[[#This Row],[Sale Price]]-V3__67[[#This Row],[Estimated Value]])</f>
        <v>104800</v>
      </c>
      <c r="O2557">
        <f>IF(OR(V3__67[[#This Row],[Estimated Value]]="",V3__67[[#This Row],[Estimated Value]]=0),"",(V3__67[[#This Row],[Sale Price]]-V3__67[[#This Row],[Estimated Value]])/V3__67[[#This Row],[Estimated Value]])</f>
        <v>0.38786084381939306</v>
      </c>
      <c r="P2557" t="str">
        <f t="shared" si="39"/>
        <v>Above Estimate</v>
      </c>
    </row>
    <row r="2558" spans="1:16" x14ac:dyDescent="0.3">
      <c r="A2558" s="1">
        <v>42463</v>
      </c>
      <c r="B2558">
        <v>2016</v>
      </c>
      <c r="C2558" t="s">
        <v>30</v>
      </c>
      <c r="D2558">
        <v>788160</v>
      </c>
      <c r="E2558">
        <v>1149500</v>
      </c>
      <c r="F2558" t="s">
        <v>13</v>
      </c>
      <c r="G2558" t="s">
        <v>14</v>
      </c>
      <c r="H2558">
        <v>3</v>
      </c>
      <c r="I2558">
        <v>1</v>
      </c>
      <c r="J2558">
        <v>1022</v>
      </c>
      <c r="K2558">
        <v>1.3482590000000001</v>
      </c>
      <c r="L2558" t="s">
        <v>25</v>
      </c>
      <c r="M2558">
        <f>V3__67[[#This Row],[Sale Price]]/V3__67[[#This Row],[carpet_area]]</f>
        <v>1124.7553816046966</v>
      </c>
      <c r="N2558">
        <f>IF(OR(V3__67[[#This Row],[Estimated Value]]="",V3__67[[#This Row],[Estimated Value]]=0),"",V3__67[[#This Row],[Sale Price]]-V3__67[[#This Row],[Estimated Value]])</f>
        <v>361340</v>
      </c>
      <c r="O2558">
        <f>IF(OR(V3__67[[#This Row],[Estimated Value]]="",V3__67[[#This Row],[Estimated Value]]=0),"",(V3__67[[#This Row],[Sale Price]]-V3__67[[#This Row],[Estimated Value]])/V3__67[[#This Row],[Estimated Value]])</f>
        <v>0.45846021112464475</v>
      </c>
      <c r="P2558" t="str">
        <f t="shared" si="39"/>
        <v>Above Estimate</v>
      </c>
    </row>
    <row r="2559" spans="1:16" x14ac:dyDescent="0.3">
      <c r="A2559" s="1">
        <v>42463</v>
      </c>
      <c r="B2559">
        <v>2016</v>
      </c>
      <c r="C2559" t="s">
        <v>17</v>
      </c>
      <c r="D2559">
        <v>169020</v>
      </c>
      <c r="E2559">
        <v>120000</v>
      </c>
      <c r="F2559" t="s">
        <v>13</v>
      </c>
      <c r="G2559" t="s">
        <v>14</v>
      </c>
      <c r="H2559">
        <v>3</v>
      </c>
      <c r="I2559">
        <v>3</v>
      </c>
      <c r="J2559">
        <v>1068</v>
      </c>
      <c r="K2559">
        <v>1.3482590000000001</v>
      </c>
      <c r="L2559" t="s">
        <v>25</v>
      </c>
      <c r="M2559">
        <f>V3__67[[#This Row],[Sale Price]]/V3__67[[#This Row],[carpet_area]]</f>
        <v>112.35955056179775</v>
      </c>
      <c r="N2559">
        <f>IF(OR(V3__67[[#This Row],[Estimated Value]]="",V3__67[[#This Row],[Estimated Value]]=0),"",V3__67[[#This Row],[Sale Price]]-V3__67[[#This Row],[Estimated Value]])</f>
        <v>-49020</v>
      </c>
      <c r="O2559">
        <f>IF(OR(V3__67[[#This Row],[Estimated Value]]="",V3__67[[#This Row],[Estimated Value]]=0),"",(V3__67[[#This Row],[Sale Price]]-V3__67[[#This Row],[Estimated Value]])/V3__67[[#This Row],[Estimated Value]])</f>
        <v>-0.29002484913028043</v>
      </c>
      <c r="P2559" t="str">
        <f t="shared" si="39"/>
        <v>Below Estimate</v>
      </c>
    </row>
    <row r="2560" spans="1:16" x14ac:dyDescent="0.3">
      <c r="A2560" s="1">
        <v>42463</v>
      </c>
      <c r="B2560">
        <v>2016</v>
      </c>
      <c r="C2560" t="s">
        <v>12</v>
      </c>
      <c r="D2560">
        <v>91260</v>
      </c>
      <c r="E2560">
        <v>115000</v>
      </c>
      <c r="F2560" t="s">
        <v>13</v>
      </c>
      <c r="G2560" t="s">
        <v>14</v>
      </c>
      <c r="H2560">
        <v>3</v>
      </c>
      <c r="I2560">
        <v>3</v>
      </c>
      <c r="J2560">
        <v>931</v>
      </c>
      <c r="K2560">
        <v>1.3482590000000001</v>
      </c>
      <c r="L2560" t="s">
        <v>15</v>
      </c>
      <c r="M2560">
        <f>V3__67[[#This Row],[Sale Price]]/V3__67[[#This Row],[carpet_area]]</f>
        <v>123.52309344790548</v>
      </c>
      <c r="N2560">
        <f>IF(OR(V3__67[[#This Row],[Estimated Value]]="",V3__67[[#This Row],[Estimated Value]]=0),"",V3__67[[#This Row],[Sale Price]]-V3__67[[#This Row],[Estimated Value]])</f>
        <v>23740</v>
      </c>
      <c r="O2560">
        <f>IF(OR(V3__67[[#This Row],[Estimated Value]]="",V3__67[[#This Row],[Estimated Value]]=0),"",(V3__67[[#This Row],[Sale Price]]-V3__67[[#This Row],[Estimated Value]])/V3__67[[#This Row],[Estimated Value]])</f>
        <v>0.26013587552049089</v>
      </c>
      <c r="P2560" t="str">
        <f t="shared" si="39"/>
        <v>Above Estimate</v>
      </c>
    </row>
    <row r="2561" spans="1:16" x14ac:dyDescent="0.3">
      <c r="A2561" s="1">
        <v>42463</v>
      </c>
      <c r="B2561">
        <v>2016</v>
      </c>
      <c r="C2561" t="s">
        <v>12</v>
      </c>
      <c r="D2561">
        <v>105870</v>
      </c>
      <c r="E2561">
        <v>35000</v>
      </c>
      <c r="F2561" t="s">
        <v>13</v>
      </c>
      <c r="G2561" t="s">
        <v>14</v>
      </c>
      <c r="H2561">
        <v>3</v>
      </c>
      <c r="I2561">
        <v>2</v>
      </c>
      <c r="J2561">
        <v>1005</v>
      </c>
      <c r="K2561">
        <v>1.3482590000000001</v>
      </c>
      <c r="L2561" t="s">
        <v>22</v>
      </c>
      <c r="M2561">
        <f>V3__67[[#This Row],[Sale Price]]/V3__67[[#This Row],[carpet_area]]</f>
        <v>34.82587064676617</v>
      </c>
      <c r="N2561">
        <f>IF(OR(V3__67[[#This Row],[Estimated Value]]="",V3__67[[#This Row],[Estimated Value]]=0),"",V3__67[[#This Row],[Sale Price]]-V3__67[[#This Row],[Estimated Value]])</f>
        <v>-70870</v>
      </c>
      <c r="O2561">
        <f>IF(OR(V3__67[[#This Row],[Estimated Value]]="",V3__67[[#This Row],[Estimated Value]]=0),"",(V3__67[[#This Row],[Sale Price]]-V3__67[[#This Row],[Estimated Value]])/V3__67[[#This Row],[Estimated Value]])</f>
        <v>-0.66940587512987626</v>
      </c>
      <c r="P2561" t="str">
        <f t="shared" si="39"/>
        <v>Below Estimate</v>
      </c>
    </row>
    <row r="2562" spans="1:16" x14ac:dyDescent="0.3">
      <c r="A2562" s="1">
        <v>42467</v>
      </c>
      <c r="B2562">
        <v>2016</v>
      </c>
      <c r="C2562" t="s">
        <v>12</v>
      </c>
      <c r="D2562">
        <v>118080</v>
      </c>
      <c r="E2562">
        <v>95000</v>
      </c>
      <c r="F2562" t="s">
        <v>13</v>
      </c>
      <c r="G2562" t="s">
        <v>14</v>
      </c>
      <c r="H2562">
        <v>3</v>
      </c>
      <c r="I2562">
        <v>2</v>
      </c>
      <c r="J2562">
        <v>985</v>
      </c>
      <c r="K2562">
        <v>1.3482590000000001</v>
      </c>
      <c r="L2562" t="s">
        <v>16</v>
      </c>
      <c r="M2562">
        <f>V3__67[[#This Row],[Sale Price]]/V3__67[[#This Row],[carpet_area]]</f>
        <v>96.44670050761421</v>
      </c>
      <c r="N2562">
        <f>IF(OR(V3__67[[#This Row],[Estimated Value]]="",V3__67[[#This Row],[Estimated Value]]=0),"",V3__67[[#This Row],[Sale Price]]-V3__67[[#This Row],[Estimated Value]])</f>
        <v>-23080</v>
      </c>
      <c r="O2562">
        <f>IF(OR(V3__67[[#This Row],[Estimated Value]]="",V3__67[[#This Row],[Estimated Value]]=0),"",(V3__67[[#This Row],[Sale Price]]-V3__67[[#This Row],[Estimated Value]])/V3__67[[#This Row],[Estimated Value]])</f>
        <v>-0.19546070460704607</v>
      </c>
      <c r="P2562" t="str">
        <f t="shared" ref="P2562:P2625" si="40">IF(N2562="","No Estimate",IF(N2562&gt;0,"Above Estimate",IF(N2562&lt;0,"Below Estimate","At Estimate")))</f>
        <v>Below Estimate</v>
      </c>
    </row>
    <row r="2563" spans="1:16" x14ac:dyDescent="0.3">
      <c r="A2563" s="1">
        <v>42467</v>
      </c>
      <c r="B2563">
        <v>2016</v>
      </c>
      <c r="C2563" t="s">
        <v>30</v>
      </c>
      <c r="D2563">
        <v>253900</v>
      </c>
      <c r="E2563">
        <v>565000</v>
      </c>
      <c r="F2563" t="s">
        <v>19</v>
      </c>
      <c r="G2563" t="s">
        <v>20</v>
      </c>
      <c r="H2563">
        <v>4</v>
      </c>
      <c r="I2563">
        <v>2</v>
      </c>
      <c r="J2563">
        <v>1226</v>
      </c>
      <c r="K2563">
        <v>1.3482590000000001</v>
      </c>
      <c r="L2563" t="s">
        <v>22</v>
      </c>
      <c r="M2563">
        <f>V3__67[[#This Row],[Sale Price]]/V3__67[[#This Row],[carpet_area]]</f>
        <v>460.8482871125612</v>
      </c>
      <c r="N2563">
        <f>IF(OR(V3__67[[#This Row],[Estimated Value]]="",V3__67[[#This Row],[Estimated Value]]=0),"",V3__67[[#This Row],[Sale Price]]-V3__67[[#This Row],[Estimated Value]])</f>
        <v>311100</v>
      </c>
      <c r="O2563">
        <f>IF(OR(V3__67[[#This Row],[Estimated Value]]="",V3__67[[#This Row],[Estimated Value]]=0),"",(V3__67[[#This Row],[Sale Price]]-V3__67[[#This Row],[Estimated Value]])/V3__67[[#This Row],[Estimated Value]])</f>
        <v>1.2252855454903506</v>
      </c>
      <c r="P2563" t="str">
        <f t="shared" si="40"/>
        <v>Above Estimate</v>
      </c>
    </row>
    <row r="2564" spans="1:16" x14ac:dyDescent="0.3">
      <c r="A2564" s="1">
        <v>42467</v>
      </c>
      <c r="B2564">
        <v>2016</v>
      </c>
      <c r="C2564" t="s">
        <v>30</v>
      </c>
      <c r="D2564">
        <v>413020</v>
      </c>
      <c r="E2564">
        <v>707000</v>
      </c>
      <c r="F2564" t="s">
        <v>13</v>
      </c>
      <c r="G2564" t="s">
        <v>14</v>
      </c>
      <c r="H2564">
        <v>3</v>
      </c>
      <c r="I2564">
        <v>2</v>
      </c>
      <c r="J2564">
        <v>906</v>
      </c>
      <c r="K2564">
        <v>1.3482590000000001</v>
      </c>
      <c r="L2564" t="s">
        <v>22</v>
      </c>
      <c r="M2564">
        <f>V3__67[[#This Row],[Sale Price]]/V3__67[[#This Row],[carpet_area]]</f>
        <v>780.35320088300216</v>
      </c>
      <c r="N2564">
        <f>IF(OR(V3__67[[#This Row],[Estimated Value]]="",V3__67[[#This Row],[Estimated Value]]=0),"",V3__67[[#This Row],[Sale Price]]-V3__67[[#This Row],[Estimated Value]])</f>
        <v>293980</v>
      </c>
      <c r="O2564">
        <f>IF(OR(V3__67[[#This Row],[Estimated Value]]="",V3__67[[#This Row],[Estimated Value]]=0),"",(V3__67[[#This Row],[Sale Price]]-V3__67[[#This Row],[Estimated Value]])/V3__67[[#This Row],[Estimated Value]])</f>
        <v>0.71178151179119653</v>
      </c>
      <c r="P2564" t="str">
        <f t="shared" si="40"/>
        <v>Above Estimate</v>
      </c>
    </row>
    <row r="2565" spans="1:16" x14ac:dyDescent="0.3">
      <c r="A2565" s="1">
        <v>42468</v>
      </c>
      <c r="B2565">
        <v>2016</v>
      </c>
      <c r="C2565" t="s">
        <v>21</v>
      </c>
      <c r="D2565">
        <v>481600</v>
      </c>
      <c r="E2565">
        <v>230000</v>
      </c>
      <c r="F2565" t="s">
        <v>13</v>
      </c>
      <c r="G2565" t="s">
        <v>14</v>
      </c>
      <c r="H2565">
        <v>3</v>
      </c>
      <c r="I2565">
        <v>1</v>
      </c>
      <c r="J2565">
        <v>1000</v>
      </c>
      <c r="K2565">
        <v>1.3482590000000001</v>
      </c>
      <c r="L2565" t="s">
        <v>25</v>
      </c>
      <c r="M2565">
        <f>V3__67[[#This Row],[Sale Price]]/V3__67[[#This Row],[carpet_area]]</f>
        <v>230</v>
      </c>
      <c r="N2565">
        <f>IF(OR(V3__67[[#This Row],[Estimated Value]]="",V3__67[[#This Row],[Estimated Value]]=0),"",V3__67[[#This Row],[Sale Price]]-V3__67[[#This Row],[Estimated Value]])</f>
        <v>-251600</v>
      </c>
      <c r="O2565">
        <f>IF(OR(V3__67[[#This Row],[Estimated Value]]="",V3__67[[#This Row],[Estimated Value]]=0),"",(V3__67[[#This Row],[Sale Price]]-V3__67[[#This Row],[Estimated Value]])/V3__67[[#This Row],[Estimated Value]])</f>
        <v>-0.52242524916943522</v>
      </c>
      <c r="P2565" t="str">
        <f t="shared" si="40"/>
        <v>Below Estimate</v>
      </c>
    </row>
    <row r="2566" spans="1:16" x14ac:dyDescent="0.3">
      <c r="A2566" s="1">
        <v>42469</v>
      </c>
      <c r="B2566">
        <v>2016</v>
      </c>
      <c r="C2566" t="s">
        <v>21</v>
      </c>
      <c r="D2566">
        <v>559440</v>
      </c>
      <c r="E2566">
        <v>1100000</v>
      </c>
      <c r="F2566" t="s">
        <v>13</v>
      </c>
      <c r="G2566" t="s">
        <v>14</v>
      </c>
      <c r="H2566">
        <v>3</v>
      </c>
      <c r="I2566">
        <v>3</v>
      </c>
      <c r="J2566">
        <v>1007</v>
      </c>
      <c r="K2566">
        <v>1.3482590000000001</v>
      </c>
      <c r="L2566" t="s">
        <v>25</v>
      </c>
      <c r="M2566">
        <f>V3__67[[#This Row],[Sale Price]]/V3__67[[#This Row],[carpet_area]]</f>
        <v>1092.3535253227408</v>
      </c>
      <c r="N2566">
        <f>IF(OR(V3__67[[#This Row],[Estimated Value]]="",V3__67[[#This Row],[Estimated Value]]=0),"",V3__67[[#This Row],[Sale Price]]-V3__67[[#This Row],[Estimated Value]])</f>
        <v>540560</v>
      </c>
      <c r="O2566">
        <f>IF(OR(V3__67[[#This Row],[Estimated Value]]="",V3__67[[#This Row],[Estimated Value]]=0),"",(V3__67[[#This Row],[Sale Price]]-V3__67[[#This Row],[Estimated Value]])/V3__67[[#This Row],[Estimated Value]])</f>
        <v>0.9662519662519663</v>
      </c>
      <c r="P2566" t="str">
        <f t="shared" si="40"/>
        <v>Above Estimate</v>
      </c>
    </row>
    <row r="2567" spans="1:16" x14ac:dyDescent="0.3">
      <c r="A2567" s="1">
        <v>42469</v>
      </c>
      <c r="B2567">
        <v>2016</v>
      </c>
      <c r="C2567" t="s">
        <v>17</v>
      </c>
      <c r="D2567">
        <v>123420</v>
      </c>
      <c r="E2567">
        <v>168500</v>
      </c>
      <c r="F2567" t="s">
        <v>13</v>
      </c>
      <c r="G2567" t="s">
        <v>14</v>
      </c>
      <c r="H2567">
        <v>3</v>
      </c>
      <c r="I2567">
        <v>1</v>
      </c>
      <c r="J2567">
        <v>1068</v>
      </c>
      <c r="K2567">
        <v>1.3482590000000001</v>
      </c>
      <c r="L2567" t="s">
        <v>15</v>
      </c>
      <c r="M2567">
        <f>V3__67[[#This Row],[Sale Price]]/V3__67[[#This Row],[carpet_area]]</f>
        <v>157.77153558052436</v>
      </c>
      <c r="N2567">
        <f>IF(OR(V3__67[[#This Row],[Estimated Value]]="",V3__67[[#This Row],[Estimated Value]]=0),"",V3__67[[#This Row],[Sale Price]]-V3__67[[#This Row],[Estimated Value]])</f>
        <v>45080</v>
      </c>
      <c r="O2567">
        <f>IF(OR(V3__67[[#This Row],[Estimated Value]]="",V3__67[[#This Row],[Estimated Value]]=0),"",(V3__67[[#This Row],[Sale Price]]-V3__67[[#This Row],[Estimated Value]])/V3__67[[#This Row],[Estimated Value]])</f>
        <v>0.36525684654026902</v>
      </c>
      <c r="P2567" t="str">
        <f t="shared" si="40"/>
        <v>Above Estimate</v>
      </c>
    </row>
    <row r="2568" spans="1:16" x14ac:dyDescent="0.3">
      <c r="A2568" s="1">
        <v>42470</v>
      </c>
      <c r="B2568">
        <v>2016</v>
      </c>
      <c r="C2568" t="s">
        <v>26</v>
      </c>
      <c r="D2568">
        <v>919380</v>
      </c>
      <c r="E2568">
        <v>1200000</v>
      </c>
      <c r="F2568" t="s">
        <v>13</v>
      </c>
      <c r="G2568" t="s">
        <v>14</v>
      </c>
      <c r="H2568">
        <v>3</v>
      </c>
      <c r="I2568">
        <v>3</v>
      </c>
      <c r="J2568">
        <v>964</v>
      </c>
      <c r="K2568">
        <v>1.3482590000000001</v>
      </c>
      <c r="L2568" t="s">
        <v>15</v>
      </c>
      <c r="M2568">
        <f>V3__67[[#This Row],[Sale Price]]/V3__67[[#This Row],[carpet_area]]</f>
        <v>1244.8132780082988</v>
      </c>
      <c r="N2568">
        <f>IF(OR(V3__67[[#This Row],[Estimated Value]]="",V3__67[[#This Row],[Estimated Value]]=0),"",V3__67[[#This Row],[Sale Price]]-V3__67[[#This Row],[Estimated Value]])</f>
        <v>280620</v>
      </c>
      <c r="O2568">
        <f>IF(OR(V3__67[[#This Row],[Estimated Value]]="",V3__67[[#This Row],[Estimated Value]]=0),"",(V3__67[[#This Row],[Sale Price]]-V3__67[[#This Row],[Estimated Value]])/V3__67[[#This Row],[Estimated Value]])</f>
        <v>0.30522743588070222</v>
      </c>
      <c r="P2568" t="str">
        <f t="shared" si="40"/>
        <v>Above Estimate</v>
      </c>
    </row>
    <row r="2569" spans="1:16" x14ac:dyDescent="0.3">
      <c r="A2569" s="1">
        <v>42470</v>
      </c>
      <c r="B2569">
        <v>2016</v>
      </c>
      <c r="C2569" t="s">
        <v>21</v>
      </c>
      <c r="D2569">
        <v>2028040</v>
      </c>
      <c r="E2569">
        <v>3450000</v>
      </c>
      <c r="F2569" t="s">
        <v>13</v>
      </c>
      <c r="G2569" t="s">
        <v>14</v>
      </c>
      <c r="H2569">
        <v>3</v>
      </c>
      <c r="I2569">
        <v>2</v>
      </c>
      <c r="J2569">
        <v>921</v>
      </c>
      <c r="K2569">
        <v>1.3482590000000001</v>
      </c>
      <c r="L2569" t="s">
        <v>16</v>
      </c>
      <c r="M2569">
        <f>V3__67[[#This Row],[Sale Price]]/V3__67[[#This Row],[carpet_area]]</f>
        <v>3745.9283387622149</v>
      </c>
      <c r="N2569">
        <f>IF(OR(V3__67[[#This Row],[Estimated Value]]="",V3__67[[#This Row],[Estimated Value]]=0),"",V3__67[[#This Row],[Sale Price]]-V3__67[[#This Row],[Estimated Value]])</f>
        <v>1421960</v>
      </c>
      <c r="O2569">
        <f>IF(OR(V3__67[[#This Row],[Estimated Value]]="",V3__67[[#This Row],[Estimated Value]]=0),"",(V3__67[[#This Row],[Sale Price]]-V3__67[[#This Row],[Estimated Value]])/V3__67[[#This Row],[Estimated Value]])</f>
        <v>0.70114987870061729</v>
      </c>
      <c r="P2569" t="str">
        <f t="shared" si="40"/>
        <v>Above Estimate</v>
      </c>
    </row>
    <row r="2570" spans="1:16" x14ac:dyDescent="0.3">
      <c r="A2570" s="1">
        <v>42470</v>
      </c>
      <c r="B2570">
        <v>2016</v>
      </c>
      <c r="C2570" t="s">
        <v>12</v>
      </c>
      <c r="D2570">
        <v>85910</v>
      </c>
      <c r="E2570">
        <v>90000</v>
      </c>
      <c r="F2570" t="s">
        <v>19</v>
      </c>
      <c r="G2570" t="s">
        <v>20</v>
      </c>
      <c r="H2570">
        <v>4</v>
      </c>
      <c r="I2570">
        <v>4</v>
      </c>
      <c r="J2570">
        <v>1315</v>
      </c>
      <c r="K2570">
        <v>1.3482590000000001</v>
      </c>
      <c r="L2570" t="s">
        <v>22</v>
      </c>
      <c r="M2570">
        <f>V3__67[[#This Row],[Sale Price]]/V3__67[[#This Row],[carpet_area]]</f>
        <v>68.441064638783274</v>
      </c>
      <c r="N2570">
        <f>IF(OR(V3__67[[#This Row],[Estimated Value]]="",V3__67[[#This Row],[Estimated Value]]=0),"",V3__67[[#This Row],[Sale Price]]-V3__67[[#This Row],[Estimated Value]])</f>
        <v>4090</v>
      </c>
      <c r="O2570">
        <f>IF(OR(V3__67[[#This Row],[Estimated Value]]="",V3__67[[#This Row],[Estimated Value]]=0),"",(V3__67[[#This Row],[Sale Price]]-V3__67[[#This Row],[Estimated Value]])/V3__67[[#This Row],[Estimated Value]])</f>
        <v>4.7607961820509838E-2</v>
      </c>
      <c r="P2570" t="str">
        <f t="shared" si="40"/>
        <v>Above Estimate</v>
      </c>
    </row>
    <row r="2571" spans="1:16" x14ac:dyDescent="0.3">
      <c r="A2571" s="1">
        <v>42474</v>
      </c>
      <c r="B2571">
        <v>2016</v>
      </c>
      <c r="C2571" t="s">
        <v>12</v>
      </c>
      <c r="D2571">
        <v>73340</v>
      </c>
      <c r="E2571">
        <v>69900</v>
      </c>
      <c r="F2571" t="s">
        <v>13</v>
      </c>
      <c r="G2571" t="s">
        <v>14</v>
      </c>
      <c r="H2571">
        <v>3</v>
      </c>
      <c r="I2571">
        <v>2</v>
      </c>
      <c r="J2571">
        <v>979</v>
      </c>
      <c r="K2571">
        <v>1.3482590000000001</v>
      </c>
      <c r="L2571" t="s">
        <v>25</v>
      </c>
      <c r="M2571">
        <f>V3__67[[#This Row],[Sale Price]]/V3__67[[#This Row],[carpet_area]]</f>
        <v>71.399387129724204</v>
      </c>
      <c r="N2571">
        <f>IF(OR(V3__67[[#This Row],[Estimated Value]]="",V3__67[[#This Row],[Estimated Value]]=0),"",V3__67[[#This Row],[Sale Price]]-V3__67[[#This Row],[Estimated Value]])</f>
        <v>-3440</v>
      </c>
      <c r="O2571">
        <f>IF(OR(V3__67[[#This Row],[Estimated Value]]="",V3__67[[#This Row],[Estimated Value]]=0),"",(V3__67[[#This Row],[Sale Price]]-V3__67[[#This Row],[Estimated Value]])/V3__67[[#This Row],[Estimated Value]])</f>
        <v>-4.690482683392419E-2</v>
      </c>
      <c r="P2571" t="str">
        <f t="shared" si="40"/>
        <v>Below Estimate</v>
      </c>
    </row>
    <row r="2572" spans="1:16" x14ac:dyDescent="0.3">
      <c r="A2572" s="1">
        <v>42474</v>
      </c>
      <c r="B2572">
        <v>2016</v>
      </c>
      <c r="C2572" t="s">
        <v>21</v>
      </c>
      <c r="D2572">
        <v>2259250</v>
      </c>
      <c r="E2572">
        <v>3050000</v>
      </c>
      <c r="F2572" t="s">
        <v>13</v>
      </c>
      <c r="G2572" t="s">
        <v>14</v>
      </c>
      <c r="H2572">
        <v>3</v>
      </c>
      <c r="I2572">
        <v>3</v>
      </c>
      <c r="J2572">
        <v>1004</v>
      </c>
      <c r="K2572">
        <v>1.3482590000000001</v>
      </c>
      <c r="L2572" t="s">
        <v>15</v>
      </c>
      <c r="M2572">
        <f>V3__67[[#This Row],[Sale Price]]/V3__67[[#This Row],[carpet_area]]</f>
        <v>3037.8486055776893</v>
      </c>
      <c r="N2572">
        <f>IF(OR(V3__67[[#This Row],[Estimated Value]]="",V3__67[[#This Row],[Estimated Value]]=0),"",V3__67[[#This Row],[Sale Price]]-V3__67[[#This Row],[Estimated Value]])</f>
        <v>790750</v>
      </c>
      <c r="O2572">
        <f>IF(OR(V3__67[[#This Row],[Estimated Value]]="",V3__67[[#This Row],[Estimated Value]]=0),"",(V3__67[[#This Row],[Sale Price]]-V3__67[[#This Row],[Estimated Value]])/V3__67[[#This Row],[Estimated Value]])</f>
        <v>0.3500055328095607</v>
      </c>
      <c r="P2572" t="str">
        <f t="shared" si="40"/>
        <v>Above Estimate</v>
      </c>
    </row>
    <row r="2573" spans="1:16" x14ac:dyDescent="0.3">
      <c r="A2573" s="1">
        <v>42476</v>
      </c>
      <c r="B2573">
        <v>2016</v>
      </c>
      <c r="C2573" t="s">
        <v>17</v>
      </c>
      <c r="D2573">
        <v>212290</v>
      </c>
      <c r="E2573">
        <v>95000</v>
      </c>
      <c r="F2573" t="s">
        <v>23</v>
      </c>
      <c r="G2573" t="s">
        <v>24</v>
      </c>
      <c r="H2573">
        <v>6</v>
      </c>
      <c r="I2573">
        <v>6</v>
      </c>
      <c r="J2573">
        <v>2141</v>
      </c>
      <c r="K2573">
        <v>1.3482590000000001</v>
      </c>
      <c r="L2573" t="s">
        <v>16</v>
      </c>
      <c r="M2573">
        <f>V3__67[[#This Row],[Sale Price]]/V3__67[[#This Row],[carpet_area]]</f>
        <v>44.371788883699203</v>
      </c>
      <c r="N2573">
        <f>IF(OR(V3__67[[#This Row],[Estimated Value]]="",V3__67[[#This Row],[Estimated Value]]=0),"",V3__67[[#This Row],[Sale Price]]-V3__67[[#This Row],[Estimated Value]])</f>
        <v>-117290</v>
      </c>
      <c r="O2573">
        <f>IF(OR(V3__67[[#This Row],[Estimated Value]]="",V3__67[[#This Row],[Estimated Value]]=0),"",(V3__67[[#This Row],[Sale Price]]-V3__67[[#This Row],[Estimated Value]])/V3__67[[#This Row],[Estimated Value]])</f>
        <v>-0.55249894012906875</v>
      </c>
      <c r="P2573" t="str">
        <f t="shared" si="40"/>
        <v>Below Estimate</v>
      </c>
    </row>
    <row r="2574" spans="1:16" x14ac:dyDescent="0.3">
      <c r="A2574" s="1">
        <v>42476</v>
      </c>
      <c r="B2574">
        <v>2016</v>
      </c>
      <c r="C2574" t="s">
        <v>29</v>
      </c>
      <c r="D2574">
        <v>213990</v>
      </c>
      <c r="E2574">
        <v>345000</v>
      </c>
      <c r="F2574" t="s">
        <v>13</v>
      </c>
      <c r="G2574" t="s">
        <v>14</v>
      </c>
      <c r="H2574">
        <v>3</v>
      </c>
      <c r="I2574">
        <v>1</v>
      </c>
      <c r="J2574">
        <v>908</v>
      </c>
      <c r="K2574">
        <v>1.3482590000000001</v>
      </c>
      <c r="L2574" t="s">
        <v>15</v>
      </c>
      <c r="M2574">
        <f>V3__67[[#This Row],[Sale Price]]/V3__67[[#This Row],[carpet_area]]</f>
        <v>379.95594713656385</v>
      </c>
      <c r="N2574">
        <f>IF(OR(V3__67[[#This Row],[Estimated Value]]="",V3__67[[#This Row],[Estimated Value]]=0),"",V3__67[[#This Row],[Sale Price]]-V3__67[[#This Row],[Estimated Value]])</f>
        <v>131010</v>
      </c>
      <c r="O2574">
        <f>IF(OR(V3__67[[#This Row],[Estimated Value]]="",V3__67[[#This Row],[Estimated Value]]=0),"",(V3__67[[#This Row],[Sale Price]]-V3__67[[#This Row],[Estimated Value]])/V3__67[[#This Row],[Estimated Value]])</f>
        <v>0.612224870321043</v>
      </c>
      <c r="P2574" t="str">
        <f t="shared" si="40"/>
        <v>Above Estimate</v>
      </c>
    </row>
    <row r="2575" spans="1:16" x14ac:dyDescent="0.3">
      <c r="A2575" s="1">
        <v>42477</v>
      </c>
      <c r="B2575">
        <v>2016</v>
      </c>
      <c r="C2575" t="s">
        <v>12</v>
      </c>
      <c r="D2575">
        <v>73960</v>
      </c>
      <c r="E2575">
        <v>58000</v>
      </c>
      <c r="F2575" t="s">
        <v>13</v>
      </c>
      <c r="G2575" t="s">
        <v>14</v>
      </c>
      <c r="H2575">
        <v>3</v>
      </c>
      <c r="I2575">
        <v>2</v>
      </c>
      <c r="J2575">
        <v>1014</v>
      </c>
      <c r="K2575">
        <v>1.3482590000000001</v>
      </c>
      <c r="L2575" t="s">
        <v>16</v>
      </c>
      <c r="M2575">
        <f>V3__67[[#This Row],[Sale Price]]/V3__67[[#This Row],[carpet_area]]</f>
        <v>57.199211045364891</v>
      </c>
      <c r="N2575">
        <f>IF(OR(V3__67[[#This Row],[Estimated Value]]="",V3__67[[#This Row],[Estimated Value]]=0),"",V3__67[[#This Row],[Sale Price]]-V3__67[[#This Row],[Estimated Value]])</f>
        <v>-15960</v>
      </c>
      <c r="O2575">
        <f>IF(OR(V3__67[[#This Row],[Estimated Value]]="",V3__67[[#This Row],[Estimated Value]]=0),"",(V3__67[[#This Row],[Sale Price]]-V3__67[[#This Row],[Estimated Value]])/V3__67[[#This Row],[Estimated Value]])</f>
        <v>-0.21579232017306652</v>
      </c>
      <c r="P2575" t="str">
        <f t="shared" si="40"/>
        <v>Below Estimate</v>
      </c>
    </row>
    <row r="2576" spans="1:16" x14ac:dyDescent="0.3">
      <c r="A2576" s="1">
        <v>42477</v>
      </c>
      <c r="B2576">
        <v>2016</v>
      </c>
      <c r="C2576" t="s">
        <v>17</v>
      </c>
      <c r="D2576">
        <v>91140</v>
      </c>
      <c r="E2576">
        <v>62000</v>
      </c>
      <c r="F2576" t="s">
        <v>13</v>
      </c>
      <c r="G2576" t="s">
        <v>14</v>
      </c>
      <c r="H2576">
        <v>3</v>
      </c>
      <c r="I2576">
        <v>1</v>
      </c>
      <c r="J2576">
        <v>911</v>
      </c>
      <c r="K2576">
        <v>1.3482590000000001</v>
      </c>
      <c r="L2576" t="s">
        <v>22</v>
      </c>
      <c r="M2576">
        <f>V3__67[[#This Row],[Sale Price]]/V3__67[[#This Row],[carpet_area]]</f>
        <v>68.057080131723382</v>
      </c>
      <c r="N2576">
        <f>IF(OR(V3__67[[#This Row],[Estimated Value]]="",V3__67[[#This Row],[Estimated Value]]=0),"",V3__67[[#This Row],[Sale Price]]-V3__67[[#This Row],[Estimated Value]])</f>
        <v>-29140</v>
      </c>
      <c r="O2576">
        <f>IF(OR(V3__67[[#This Row],[Estimated Value]]="",V3__67[[#This Row],[Estimated Value]]=0),"",(V3__67[[#This Row],[Sale Price]]-V3__67[[#This Row],[Estimated Value]])/V3__67[[#This Row],[Estimated Value]])</f>
        <v>-0.31972789115646261</v>
      </c>
      <c r="P2576" t="str">
        <f t="shared" si="40"/>
        <v>Below Estimate</v>
      </c>
    </row>
    <row r="2577" spans="1:16" x14ac:dyDescent="0.3">
      <c r="A2577" s="1">
        <v>42477</v>
      </c>
      <c r="B2577">
        <v>2016</v>
      </c>
      <c r="C2577" t="s">
        <v>12</v>
      </c>
      <c r="D2577">
        <v>65190</v>
      </c>
      <c r="E2577">
        <v>99000</v>
      </c>
      <c r="F2577" t="s">
        <v>19</v>
      </c>
      <c r="G2577" t="s">
        <v>20</v>
      </c>
      <c r="H2577">
        <v>4</v>
      </c>
      <c r="I2577">
        <v>4</v>
      </c>
      <c r="J2577">
        <v>1232</v>
      </c>
      <c r="K2577">
        <v>1.3482590000000001</v>
      </c>
      <c r="L2577" t="s">
        <v>25</v>
      </c>
      <c r="M2577">
        <f>V3__67[[#This Row],[Sale Price]]/V3__67[[#This Row],[carpet_area]]</f>
        <v>80.357142857142861</v>
      </c>
      <c r="N2577">
        <f>IF(OR(V3__67[[#This Row],[Estimated Value]]="",V3__67[[#This Row],[Estimated Value]]=0),"",V3__67[[#This Row],[Sale Price]]-V3__67[[#This Row],[Estimated Value]])</f>
        <v>33810</v>
      </c>
      <c r="O2577">
        <f>IF(OR(V3__67[[#This Row],[Estimated Value]]="",V3__67[[#This Row],[Estimated Value]]=0),"",(V3__67[[#This Row],[Sale Price]]-V3__67[[#This Row],[Estimated Value]])/V3__67[[#This Row],[Estimated Value]])</f>
        <v>0.51863782788771284</v>
      </c>
      <c r="P2577" t="str">
        <f t="shared" si="40"/>
        <v>Above Estimate</v>
      </c>
    </row>
    <row r="2578" spans="1:16" x14ac:dyDescent="0.3">
      <c r="A2578" s="1">
        <v>42477</v>
      </c>
      <c r="B2578">
        <v>2016</v>
      </c>
      <c r="C2578" t="s">
        <v>30</v>
      </c>
      <c r="D2578">
        <v>349010</v>
      </c>
      <c r="E2578">
        <v>350000</v>
      </c>
      <c r="F2578" t="s">
        <v>13</v>
      </c>
      <c r="G2578" t="s">
        <v>14</v>
      </c>
      <c r="H2578">
        <v>3</v>
      </c>
      <c r="I2578">
        <v>2</v>
      </c>
      <c r="J2578">
        <v>1038</v>
      </c>
      <c r="K2578">
        <v>1.3482590000000001</v>
      </c>
      <c r="L2578" t="s">
        <v>16</v>
      </c>
      <c r="M2578">
        <f>V3__67[[#This Row],[Sale Price]]/V3__67[[#This Row],[carpet_area]]</f>
        <v>337.1868978805395</v>
      </c>
      <c r="N2578">
        <f>IF(OR(V3__67[[#This Row],[Estimated Value]]="",V3__67[[#This Row],[Estimated Value]]=0),"",V3__67[[#This Row],[Sale Price]]-V3__67[[#This Row],[Estimated Value]])</f>
        <v>990</v>
      </c>
      <c r="O2578">
        <f>IF(OR(V3__67[[#This Row],[Estimated Value]]="",V3__67[[#This Row],[Estimated Value]]=0),"",(V3__67[[#This Row],[Sale Price]]-V3__67[[#This Row],[Estimated Value]])/V3__67[[#This Row],[Estimated Value]])</f>
        <v>2.8365949399730668E-3</v>
      </c>
      <c r="P2578" t="str">
        <f t="shared" si="40"/>
        <v>Above Estimate</v>
      </c>
    </row>
    <row r="2579" spans="1:16" x14ac:dyDescent="0.3">
      <c r="A2579" s="1">
        <v>42477</v>
      </c>
      <c r="B2579">
        <v>2016</v>
      </c>
      <c r="C2579" t="s">
        <v>12</v>
      </c>
      <c r="D2579">
        <v>22500</v>
      </c>
      <c r="E2579">
        <v>27000</v>
      </c>
      <c r="F2579" t="s">
        <v>13</v>
      </c>
      <c r="G2579" t="s">
        <v>14</v>
      </c>
      <c r="H2579">
        <v>3</v>
      </c>
      <c r="I2579">
        <v>3</v>
      </c>
      <c r="J2579">
        <v>1072</v>
      </c>
      <c r="K2579">
        <v>1.3482590000000001</v>
      </c>
      <c r="L2579" t="s">
        <v>15</v>
      </c>
      <c r="M2579">
        <f>V3__67[[#This Row],[Sale Price]]/V3__67[[#This Row],[carpet_area]]</f>
        <v>25.186567164179106</v>
      </c>
      <c r="N2579">
        <f>IF(OR(V3__67[[#This Row],[Estimated Value]]="",V3__67[[#This Row],[Estimated Value]]=0),"",V3__67[[#This Row],[Sale Price]]-V3__67[[#This Row],[Estimated Value]])</f>
        <v>4500</v>
      </c>
      <c r="O2579">
        <f>IF(OR(V3__67[[#This Row],[Estimated Value]]="",V3__67[[#This Row],[Estimated Value]]=0),"",(V3__67[[#This Row],[Sale Price]]-V3__67[[#This Row],[Estimated Value]])/V3__67[[#This Row],[Estimated Value]])</f>
        <v>0.2</v>
      </c>
      <c r="P2579" t="str">
        <f t="shared" si="40"/>
        <v>Above Estimate</v>
      </c>
    </row>
    <row r="2580" spans="1:16" x14ac:dyDescent="0.3">
      <c r="A2580" s="1">
        <v>42481</v>
      </c>
      <c r="B2580">
        <v>2016</v>
      </c>
      <c r="C2580" t="s">
        <v>26</v>
      </c>
      <c r="D2580">
        <v>219380</v>
      </c>
      <c r="E2580">
        <v>859000</v>
      </c>
      <c r="F2580" t="s">
        <v>13</v>
      </c>
      <c r="G2580" t="s">
        <v>14</v>
      </c>
      <c r="H2580">
        <v>3</v>
      </c>
      <c r="I2580">
        <v>3</v>
      </c>
      <c r="J2580">
        <v>905</v>
      </c>
      <c r="K2580">
        <v>1.3482590000000001</v>
      </c>
      <c r="L2580" t="s">
        <v>16</v>
      </c>
      <c r="M2580">
        <f>V3__67[[#This Row],[Sale Price]]/V3__67[[#This Row],[carpet_area]]</f>
        <v>949.17127071823199</v>
      </c>
      <c r="N2580">
        <f>IF(OR(V3__67[[#This Row],[Estimated Value]]="",V3__67[[#This Row],[Estimated Value]]=0),"",V3__67[[#This Row],[Sale Price]]-V3__67[[#This Row],[Estimated Value]])</f>
        <v>639620</v>
      </c>
      <c r="O2580">
        <f>IF(OR(V3__67[[#This Row],[Estimated Value]]="",V3__67[[#This Row],[Estimated Value]]=0),"",(V3__67[[#This Row],[Sale Price]]-V3__67[[#This Row],[Estimated Value]])/V3__67[[#This Row],[Estimated Value]])</f>
        <v>2.9155802716747194</v>
      </c>
      <c r="P2580" t="str">
        <f t="shared" si="40"/>
        <v>Above Estimate</v>
      </c>
    </row>
    <row r="2581" spans="1:16" x14ac:dyDescent="0.3">
      <c r="A2581" s="1">
        <v>42481</v>
      </c>
      <c r="B2581">
        <v>2016</v>
      </c>
      <c r="C2581" t="s">
        <v>21</v>
      </c>
      <c r="D2581">
        <v>3678430</v>
      </c>
      <c r="E2581">
        <v>5900000</v>
      </c>
      <c r="F2581" t="s">
        <v>13</v>
      </c>
      <c r="G2581" t="s">
        <v>14</v>
      </c>
      <c r="H2581">
        <v>3</v>
      </c>
      <c r="I2581">
        <v>1</v>
      </c>
      <c r="J2581">
        <v>972</v>
      </c>
      <c r="K2581">
        <v>1.3482590000000001</v>
      </c>
      <c r="L2581" t="s">
        <v>22</v>
      </c>
      <c r="M2581">
        <f>V3__67[[#This Row],[Sale Price]]/V3__67[[#This Row],[carpet_area]]</f>
        <v>6069.9588477366251</v>
      </c>
      <c r="N2581">
        <f>IF(OR(V3__67[[#This Row],[Estimated Value]]="",V3__67[[#This Row],[Estimated Value]]=0),"",V3__67[[#This Row],[Sale Price]]-V3__67[[#This Row],[Estimated Value]])</f>
        <v>2221570</v>
      </c>
      <c r="O2581">
        <f>IF(OR(V3__67[[#This Row],[Estimated Value]]="",V3__67[[#This Row],[Estimated Value]]=0),"",(V3__67[[#This Row],[Sale Price]]-V3__67[[#This Row],[Estimated Value]])/V3__67[[#This Row],[Estimated Value]])</f>
        <v>0.60394516138678733</v>
      </c>
      <c r="P2581" t="str">
        <f t="shared" si="40"/>
        <v>Above Estimate</v>
      </c>
    </row>
    <row r="2582" spans="1:16" x14ac:dyDescent="0.3">
      <c r="A2582" s="1">
        <v>42481</v>
      </c>
      <c r="B2582">
        <v>2016</v>
      </c>
      <c r="C2582" t="s">
        <v>12</v>
      </c>
      <c r="D2582">
        <v>116410</v>
      </c>
      <c r="E2582">
        <v>165000</v>
      </c>
      <c r="F2582" t="s">
        <v>13</v>
      </c>
      <c r="G2582" t="s">
        <v>14</v>
      </c>
      <c r="H2582">
        <v>3</v>
      </c>
      <c r="I2582">
        <v>2</v>
      </c>
      <c r="J2582">
        <v>1025</v>
      </c>
      <c r="K2582">
        <v>1.3482590000000001</v>
      </c>
      <c r="L2582" t="s">
        <v>16</v>
      </c>
      <c r="M2582">
        <f>V3__67[[#This Row],[Sale Price]]/V3__67[[#This Row],[carpet_area]]</f>
        <v>160.97560975609755</v>
      </c>
      <c r="N2582">
        <f>IF(OR(V3__67[[#This Row],[Estimated Value]]="",V3__67[[#This Row],[Estimated Value]]=0),"",V3__67[[#This Row],[Sale Price]]-V3__67[[#This Row],[Estimated Value]])</f>
        <v>48590</v>
      </c>
      <c r="O2582">
        <f>IF(OR(V3__67[[#This Row],[Estimated Value]]="",V3__67[[#This Row],[Estimated Value]]=0),"",(V3__67[[#This Row],[Sale Price]]-V3__67[[#This Row],[Estimated Value]])/V3__67[[#This Row],[Estimated Value]])</f>
        <v>0.41740400309251785</v>
      </c>
      <c r="P2582" t="str">
        <f t="shared" si="40"/>
        <v>Above Estimate</v>
      </c>
    </row>
    <row r="2583" spans="1:16" x14ac:dyDescent="0.3">
      <c r="A2583" s="1">
        <v>42482</v>
      </c>
      <c r="B2583">
        <v>2016</v>
      </c>
      <c r="C2583" t="s">
        <v>29</v>
      </c>
      <c r="D2583">
        <v>264110</v>
      </c>
      <c r="E2583">
        <v>360000</v>
      </c>
      <c r="F2583" t="s">
        <v>13</v>
      </c>
      <c r="G2583" t="s">
        <v>14</v>
      </c>
      <c r="H2583">
        <v>3</v>
      </c>
      <c r="I2583">
        <v>3</v>
      </c>
      <c r="J2583">
        <v>1032</v>
      </c>
      <c r="K2583">
        <v>1.3482590000000001</v>
      </c>
      <c r="L2583" t="s">
        <v>22</v>
      </c>
      <c r="M2583">
        <f>V3__67[[#This Row],[Sale Price]]/V3__67[[#This Row],[carpet_area]]</f>
        <v>348.83720930232556</v>
      </c>
      <c r="N2583">
        <f>IF(OR(V3__67[[#This Row],[Estimated Value]]="",V3__67[[#This Row],[Estimated Value]]=0),"",V3__67[[#This Row],[Sale Price]]-V3__67[[#This Row],[Estimated Value]])</f>
        <v>95890</v>
      </c>
      <c r="O2583">
        <f>IF(OR(V3__67[[#This Row],[Estimated Value]]="",V3__67[[#This Row],[Estimated Value]]=0),"",(V3__67[[#This Row],[Sale Price]]-V3__67[[#This Row],[Estimated Value]])/V3__67[[#This Row],[Estimated Value]])</f>
        <v>0.36306841846200449</v>
      </c>
      <c r="P2583" t="str">
        <f t="shared" si="40"/>
        <v>Above Estimate</v>
      </c>
    </row>
    <row r="2584" spans="1:16" x14ac:dyDescent="0.3">
      <c r="A2584" s="1">
        <v>42483</v>
      </c>
      <c r="B2584">
        <v>2016</v>
      </c>
      <c r="C2584" t="s">
        <v>30</v>
      </c>
      <c r="D2584">
        <v>467940</v>
      </c>
      <c r="E2584">
        <v>759000</v>
      </c>
      <c r="F2584" t="s">
        <v>13</v>
      </c>
      <c r="G2584" t="s">
        <v>14</v>
      </c>
      <c r="H2584">
        <v>3</v>
      </c>
      <c r="I2584">
        <v>1</v>
      </c>
      <c r="J2584">
        <v>958</v>
      </c>
      <c r="K2584">
        <v>1.3482590000000001</v>
      </c>
      <c r="L2584" t="s">
        <v>22</v>
      </c>
      <c r="M2584">
        <f>V3__67[[#This Row],[Sale Price]]/V3__67[[#This Row],[carpet_area]]</f>
        <v>792.27557411273483</v>
      </c>
      <c r="N2584">
        <f>IF(OR(V3__67[[#This Row],[Estimated Value]]="",V3__67[[#This Row],[Estimated Value]]=0),"",V3__67[[#This Row],[Sale Price]]-V3__67[[#This Row],[Estimated Value]])</f>
        <v>291060</v>
      </c>
      <c r="O2584">
        <f>IF(OR(V3__67[[#This Row],[Estimated Value]]="",V3__67[[#This Row],[Estimated Value]]=0),"",(V3__67[[#This Row],[Sale Price]]-V3__67[[#This Row],[Estimated Value]])/V3__67[[#This Row],[Estimated Value]])</f>
        <v>0.62200282087447112</v>
      </c>
      <c r="P2584" t="str">
        <f t="shared" si="40"/>
        <v>Above Estimate</v>
      </c>
    </row>
    <row r="2585" spans="1:16" x14ac:dyDescent="0.3">
      <c r="A2585" s="1">
        <v>42484</v>
      </c>
      <c r="B2585">
        <v>2016</v>
      </c>
      <c r="C2585" t="s">
        <v>17</v>
      </c>
      <c r="D2585">
        <v>172340</v>
      </c>
      <c r="E2585">
        <v>140000</v>
      </c>
      <c r="F2585" t="s">
        <v>23</v>
      </c>
      <c r="G2585" t="s">
        <v>24</v>
      </c>
      <c r="H2585">
        <v>6</v>
      </c>
      <c r="I2585">
        <v>4</v>
      </c>
      <c r="J2585">
        <v>1936</v>
      </c>
      <c r="K2585">
        <v>1.3482590000000001</v>
      </c>
      <c r="L2585" t="s">
        <v>16</v>
      </c>
      <c r="M2585">
        <f>V3__67[[#This Row],[Sale Price]]/V3__67[[#This Row],[carpet_area]]</f>
        <v>72.314049586776861</v>
      </c>
      <c r="N2585">
        <f>IF(OR(V3__67[[#This Row],[Estimated Value]]="",V3__67[[#This Row],[Estimated Value]]=0),"",V3__67[[#This Row],[Sale Price]]-V3__67[[#This Row],[Estimated Value]])</f>
        <v>-32340</v>
      </c>
      <c r="O2585">
        <f>IF(OR(V3__67[[#This Row],[Estimated Value]]="",V3__67[[#This Row],[Estimated Value]]=0),"",(V3__67[[#This Row],[Sale Price]]-V3__67[[#This Row],[Estimated Value]])/V3__67[[#This Row],[Estimated Value]])</f>
        <v>-0.1876523151909017</v>
      </c>
      <c r="P2585" t="str">
        <f t="shared" si="40"/>
        <v>Below Estimate</v>
      </c>
    </row>
    <row r="2586" spans="1:16" x14ac:dyDescent="0.3">
      <c r="A2586" s="1">
        <v>42484</v>
      </c>
      <c r="B2586">
        <v>2016</v>
      </c>
      <c r="C2586" t="s">
        <v>29</v>
      </c>
      <c r="D2586">
        <v>190260</v>
      </c>
      <c r="E2586">
        <v>320000</v>
      </c>
      <c r="F2586" t="s">
        <v>13</v>
      </c>
      <c r="G2586" t="s">
        <v>14</v>
      </c>
      <c r="H2586">
        <v>3</v>
      </c>
      <c r="I2586">
        <v>3</v>
      </c>
      <c r="J2586">
        <v>1035</v>
      </c>
      <c r="K2586">
        <v>1.3482590000000001</v>
      </c>
      <c r="L2586" t="s">
        <v>15</v>
      </c>
      <c r="M2586">
        <f>V3__67[[#This Row],[Sale Price]]/V3__67[[#This Row],[carpet_area]]</f>
        <v>309.17874396135267</v>
      </c>
      <c r="N2586">
        <f>IF(OR(V3__67[[#This Row],[Estimated Value]]="",V3__67[[#This Row],[Estimated Value]]=0),"",V3__67[[#This Row],[Sale Price]]-V3__67[[#This Row],[Estimated Value]])</f>
        <v>129740</v>
      </c>
      <c r="O2586">
        <f>IF(OR(V3__67[[#This Row],[Estimated Value]]="",V3__67[[#This Row],[Estimated Value]]=0),"",(V3__67[[#This Row],[Sale Price]]-V3__67[[#This Row],[Estimated Value]])/V3__67[[#This Row],[Estimated Value]])</f>
        <v>0.6819089666771786</v>
      </c>
      <c r="P2586" t="str">
        <f t="shared" si="40"/>
        <v>Above Estimate</v>
      </c>
    </row>
    <row r="2587" spans="1:16" x14ac:dyDescent="0.3">
      <c r="A2587" s="1">
        <v>42488</v>
      </c>
      <c r="B2587">
        <v>2016</v>
      </c>
      <c r="C2587" t="s">
        <v>21</v>
      </c>
      <c r="D2587">
        <v>2654540</v>
      </c>
      <c r="E2587">
        <v>3925000</v>
      </c>
      <c r="F2587" t="s">
        <v>13</v>
      </c>
      <c r="G2587" t="s">
        <v>14</v>
      </c>
      <c r="H2587">
        <v>3</v>
      </c>
      <c r="I2587">
        <v>2</v>
      </c>
      <c r="J2587">
        <v>978</v>
      </c>
      <c r="K2587">
        <v>1.3482590000000001</v>
      </c>
      <c r="L2587" t="s">
        <v>22</v>
      </c>
      <c r="M2587">
        <f>V3__67[[#This Row],[Sale Price]]/V3__67[[#This Row],[carpet_area]]</f>
        <v>4013.2924335378325</v>
      </c>
      <c r="N2587">
        <f>IF(OR(V3__67[[#This Row],[Estimated Value]]="",V3__67[[#This Row],[Estimated Value]]=0),"",V3__67[[#This Row],[Sale Price]]-V3__67[[#This Row],[Estimated Value]])</f>
        <v>1270460</v>
      </c>
      <c r="O2587">
        <f>IF(OR(V3__67[[#This Row],[Estimated Value]]="",V3__67[[#This Row],[Estimated Value]]=0),"",(V3__67[[#This Row],[Sale Price]]-V3__67[[#This Row],[Estimated Value]])/V3__67[[#This Row],[Estimated Value]])</f>
        <v>0.47859892862793552</v>
      </c>
      <c r="P2587" t="str">
        <f t="shared" si="40"/>
        <v>Above Estimate</v>
      </c>
    </row>
    <row r="2588" spans="1:16" x14ac:dyDescent="0.3">
      <c r="A2588" s="1">
        <v>42488</v>
      </c>
      <c r="B2588">
        <v>2016</v>
      </c>
      <c r="C2588" t="s">
        <v>30</v>
      </c>
      <c r="D2588">
        <v>213850</v>
      </c>
      <c r="E2588">
        <v>392000</v>
      </c>
      <c r="F2588" t="s">
        <v>19</v>
      </c>
      <c r="G2588" t="s">
        <v>20</v>
      </c>
      <c r="H2588">
        <v>4</v>
      </c>
      <c r="I2588">
        <v>2</v>
      </c>
      <c r="J2588">
        <v>1425</v>
      </c>
      <c r="K2588">
        <v>1.3482590000000001</v>
      </c>
      <c r="L2588" t="s">
        <v>22</v>
      </c>
      <c r="M2588">
        <f>V3__67[[#This Row],[Sale Price]]/V3__67[[#This Row],[carpet_area]]</f>
        <v>275.08771929824559</v>
      </c>
      <c r="N2588">
        <f>IF(OR(V3__67[[#This Row],[Estimated Value]]="",V3__67[[#This Row],[Estimated Value]]=0),"",V3__67[[#This Row],[Sale Price]]-V3__67[[#This Row],[Estimated Value]])</f>
        <v>178150</v>
      </c>
      <c r="O2588">
        <f>IF(OR(V3__67[[#This Row],[Estimated Value]]="",V3__67[[#This Row],[Estimated Value]]=0),"",(V3__67[[#This Row],[Sale Price]]-V3__67[[#This Row],[Estimated Value]])/V3__67[[#This Row],[Estimated Value]])</f>
        <v>0.83306055646481181</v>
      </c>
      <c r="P2588" t="str">
        <f t="shared" si="40"/>
        <v>Above Estimate</v>
      </c>
    </row>
    <row r="2589" spans="1:16" x14ac:dyDescent="0.3">
      <c r="A2589" s="1">
        <v>42489</v>
      </c>
      <c r="B2589">
        <v>2016</v>
      </c>
      <c r="C2589" t="s">
        <v>21</v>
      </c>
      <c r="D2589">
        <v>1960770</v>
      </c>
      <c r="E2589">
        <v>2975000</v>
      </c>
      <c r="F2589" t="s">
        <v>13</v>
      </c>
      <c r="G2589" t="s">
        <v>14</v>
      </c>
      <c r="H2589">
        <v>3</v>
      </c>
      <c r="I2589">
        <v>1</v>
      </c>
      <c r="J2589">
        <v>964</v>
      </c>
      <c r="K2589">
        <v>1.3482590000000001</v>
      </c>
      <c r="L2589" t="s">
        <v>22</v>
      </c>
      <c r="M2589">
        <f>V3__67[[#This Row],[Sale Price]]/V3__67[[#This Row],[carpet_area]]</f>
        <v>3086.0995850622407</v>
      </c>
      <c r="N2589">
        <f>IF(OR(V3__67[[#This Row],[Estimated Value]]="",V3__67[[#This Row],[Estimated Value]]=0),"",V3__67[[#This Row],[Sale Price]]-V3__67[[#This Row],[Estimated Value]])</f>
        <v>1014230</v>
      </c>
      <c r="O2589">
        <f>IF(OR(V3__67[[#This Row],[Estimated Value]]="",V3__67[[#This Row],[Estimated Value]]=0),"",(V3__67[[#This Row],[Sale Price]]-V3__67[[#This Row],[Estimated Value]])/V3__67[[#This Row],[Estimated Value]])</f>
        <v>0.5172610760058548</v>
      </c>
      <c r="P2589" t="str">
        <f t="shared" si="40"/>
        <v>Above Estimate</v>
      </c>
    </row>
    <row r="2590" spans="1:16" x14ac:dyDescent="0.3">
      <c r="A2590" s="1">
        <v>42490</v>
      </c>
      <c r="B2590">
        <v>2016</v>
      </c>
      <c r="C2590" t="s">
        <v>17</v>
      </c>
      <c r="D2590">
        <v>202780</v>
      </c>
      <c r="E2590">
        <v>232000</v>
      </c>
      <c r="F2590" t="s">
        <v>23</v>
      </c>
      <c r="G2590" t="s">
        <v>24</v>
      </c>
      <c r="H2590">
        <v>6</v>
      </c>
      <c r="I2590">
        <v>5</v>
      </c>
      <c r="J2590">
        <v>1858</v>
      </c>
      <c r="K2590">
        <v>1.3482590000000001</v>
      </c>
      <c r="L2590" t="s">
        <v>15</v>
      </c>
      <c r="M2590">
        <f>V3__67[[#This Row],[Sale Price]]/V3__67[[#This Row],[carpet_area]]</f>
        <v>124.8654467168999</v>
      </c>
      <c r="N2590">
        <f>IF(OR(V3__67[[#This Row],[Estimated Value]]="",V3__67[[#This Row],[Estimated Value]]=0),"",V3__67[[#This Row],[Sale Price]]-V3__67[[#This Row],[Estimated Value]])</f>
        <v>29220</v>
      </c>
      <c r="O2590">
        <f>IF(OR(V3__67[[#This Row],[Estimated Value]]="",V3__67[[#This Row],[Estimated Value]]=0),"",(V3__67[[#This Row],[Sale Price]]-V3__67[[#This Row],[Estimated Value]])/V3__67[[#This Row],[Estimated Value]])</f>
        <v>0.14409705099122203</v>
      </c>
      <c r="P2590" t="str">
        <f t="shared" si="40"/>
        <v>Above Estimate</v>
      </c>
    </row>
    <row r="2591" spans="1:16" x14ac:dyDescent="0.3">
      <c r="A2591" s="1">
        <v>42491</v>
      </c>
      <c r="B2591">
        <v>2016</v>
      </c>
      <c r="C2591" t="s">
        <v>30</v>
      </c>
      <c r="D2591">
        <v>279600</v>
      </c>
      <c r="E2591">
        <v>505000</v>
      </c>
      <c r="F2591" t="s">
        <v>13</v>
      </c>
      <c r="G2591" t="s">
        <v>14</v>
      </c>
      <c r="H2591">
        <v>3</v>
      </c>
      <c r="I2591">
        <v>1</v>
      </c>
      <c r="J2591">
        <v>966</v>
      </c>
      <c r="K2591">
        <v>1.3482590000000001</v>
      </c>
      <c r="L2591" t="s">
        <v>16</v>
      </c>
      <c r="M2591">
        <f>V3__67[[#This Row],[Sale Price]]/V3__67[[#This Row],[carpet_area]]</f>
        <v>522.77432712215318</v>
      </c>
      <c r="N2591">
        <f>IF(OR(V3__67[[#This Row],[Estimated Value]]="",V3__67[[#This Row],[Estimated Value]]=0),"",V3__67[[#This Row],[Sale Price]]-V3__67[[#This Row],[Estimated Value]])</f>
        <v>225400</v>
      </c>
      <c r="O2591">
        <f>IF(OR(V3__67[[#This Row],[Estimated Value]]="",V3__67[[#This Row],[Estimated Value]]=0),"",(V3__67[[#This Row],[Sale Price]]-V3__67[[#This Row],[Estimated Value]])/V3__67[[#This Row],[Estimated Value]])</f>
        <v>0.8061516452074392</v>
      </c>
      <c r="P2591" t="str">
        <f t="shared" si="40"/>
        <v>Above Estimate</v>
      </c>
    </row>
    <row r="2592" spans="1:16" x14ac:dyDescent="0.3">
      <c r="A2592" s="1">
        <v>42491</v>
      </c>
      <c r="B2592">
        <v>2016</v>
      </c>
      <c r="C2592" t="s">
        <v>17</v>
      </c>
      <c r="D2592">
        <v>94320</v>
      </c>
      <c r="E2592">
        <v>144900</v>
      </c>
      <c r="F2592" t="s">
        <v>13</v>
      </c>
      <c r="G2592" t="s">
        <v>14</v>
      </c>
      <c r="H2592">
        <v>3</v>
      </c>
      <c r="I2592">
        <v>3</v>
      </c>
      <c r="J2592">
        <v>1014</v>
      </c>
      <c r="K2592">
        <v>1.3482590000000001</v>
      </c>
      <c r="L2592" t="s">
        <v>22</v>
      </c>
      <c r="M2592">
        <f>V3__67[[#This Row],[Sale Price]]/V3__67[[#This Row],[carpet_area]]</f>
        <v>142.89940828402368</v>
      </c>
      <c r="N2592">
        <f>IF(OR(V3__67[[#This Row],[Estimated Value]]="",V3__67[[#This Row],[Estimated Value]]=0),"",V3__67[[#This Row],[Sale Price]]-V3__67[[#This Row],[Estimated Value]])</f>
        <v>50580</v>
      </c>
      <c r="O2592">
        <f>IF(OR(V3__67[[#This Row],[Estimated Value]]="",V3__67[[#This Row],[Estimated Value]]=0),"",(V3__67[[#This Row],[Sale Price]]-V3__67[[#This Row],[Estimated Value]])/V3__67[[#This Row],[Estimated Value]])</f>
        <v>0.5362595419847328</v>
      </c>
      <c r="P2592" t="str">
        <f t="shared" si="40"/>
        <v>Above Estimate</v>
      </c>
    </row>
    <row r="2593" spans="1:16" x14ac:dyDescent="0.3">
      <c r="A2593" s="1">
        <v>42495</v>
      </c>
      <c r="B2593">
        <v>2016</v>
      </c>
      <c r="C2593" t="s">
        <v>30</v>
      </c>
      <c r="D2593">
        <v>375690</v>
      </c>
      <c r="E2593">
        <v>585000</v>
      </c>
      <c r="F2593" t="s">
        <v>13</v>
      </c>
      <c r="G2593" t="s">
        <v>14</v>
      </c>
      <c r="H2593">
        <v>3</v>
      </c>
      <c r="I2593">
        <v>2</v>
      </c>
      <c r="J2593">
        <v>925</v>
      </c>
      <c r="K2593">
        <v>1.3482590000000001</v>
      </c>
      <c r="L2593" t="s">
        <v>16</v>
      </c>
      <c r="M2593">
        <f>V3__67[[#This Row],[Sale Price]]/V3__67[[#This Row],[carpet_area]]</f>
        <v>632.43243243243239</v>
      </c>
      <c r="N2593">
        <f>IF(OR(V3__67[[#This Row],[Estimated Value]]="",V3__67[[#This Row],[Estimated Value]]=0),"",V3__67[[#This Row],[Sale Price]]-V3__67[[#This Row],[Estimated Value]])</f>
        <v>209310</v>
      </c>
      <c r="O2593">
        <f>IF(OR(V3__67[[#This Row],[Estimated Value]]="",V3__67[[#This Row],[Estimated Value]]=0),"",(V3__67[[#This Row],[Sale Price]]-V3__67[[#This Row],[Estimated Value]])/V3__67[[#This Row],[Estimated Value]])</f>
        <v>0.55713487183582211</v>
      </c>
      <c r="P2593" t="str">
        <f t="shared" si="40"/>
        <v>Above Estimate</v>
      </c>
    </row>
    <row r="2594" spans="1:16" x14ac:dyDescent="0.3">
      <c r="A2594" s="1">
        <v>42496</v>
      </c>
      <c r="B2594">
        <v>2016</v>
      </c>
      <c r="C2594" t="s">
        <v>17</v>
      </c>
      <c r="D2594">
        <v>180170</v>
      </c>
      <c r="E2594">
        <v>278000</v>
      </c>
      <c r="F2594" t="s">
        <v>13</v>
      </c>
      <c r="G2594" t="s">
        <v>14</v>
      </c>
      <c r="H2594">
        <v>3</v>
      </c>
      <c r="I2594">
        <v>3</v>
      </c>
      <c r="J2594">
        <v>1065</v>
      </c>
      <c r="K2594">
        <v>1.3482590000000001</v>
      </c>
      <c r="L2594" t="s">
        <v>25</v>
      </c>
      <c r="M2594">
        <f>V3__67[[#This Row],[Sale Price]]/V3__67[[#This Row],[carpet_area]]</f>
        <v>261.03286384976525</v>
      </c>
      <c r="N2594">
        <f>IF(OR(V3__67[[#This Row],[Estimated Value]]="",V3__67[[#This Row],[Estimated Value]]=0),"",V3__67[[#This Row],[Sale Price]]-V3__67[[#This Row],[Estimated Value]])</f>
        <v>97830</v>
      </c>
      <c r="O2594">
        <f>IF(OR(V3__67[[#This Row],[Estimated Value]]="",V3__67[[#This Row],[Estimated Value]]=0),"",(V3__67[[#This Row],[Sale Price]]-V3__67[[#This Row],[Estimated Value]])/V3__67[[#This Row],[Estimated Value]])</f>
        <v>0.54298717877560088</v>
      </c>
      <c r="P2594" t="str">
        <f t="shared" si="40"/>
        <v>Above Estimate</v>
      </c>
    </row>
    <row r="2595" spans="1:16" x14ac:dyDescent="0.3">
      <c r="A2595" s="1">
        <v>42497</v>
      </c>
      <c r="B2595">
        <v>2016</v>
      </c>
      <c r="C2595" t="s">
        <v>12</v>
      </c>
      <c r="D2595">
        <v>27520</v>
      </c>
      <c r="E2595">
        <v>50900</v>
      </c>
      <c r="F2595" t="s">
        <v>19</v>
      </c>
      <c r="G2595" t="s">
        <v>20</v>
      </c>
      <c r="H2595">
        <v>4</v>
      </c>
      <c r="I2595">
        <v>2</v>
      </c>
      <c r="J2595">
        <v>1293</v>
      </c>
      <c r="K2595">
        <v>1.3482590000000001</v>
      </c>
      <c r="L2595" t="s">
        <v>25</v>
      </c>
      <c r="M2595">
        <f>V3__67[[#This Row],[Sale Price]]/V3__67[[#This Row],[carpet_area]]</f>
        <v>39.365815931941221</v>
      </c>
      <c r="N2595">
        <f>IF(OR(V3__67[[#This Row],[Estimated Value]]="",V3__67[[#This Row],[Estimated Value]]=0),"",V3__67[[#This Row],[Sale Price]]-V3__67[[#This Row],[Estimated Value]])</f>
        <v>23380</v>
      </c>
      <c r="O2595">
        <f>IF(OR(V3__67[[#This Row],[Estimated Value]]="",V3__67[[#This Row],[Estimated Value]]=0),"",(V3__67[[#This Row],[Sale Price]]-V3__67[[#This Row],[Estimated Value]])/V3__67[[#This Row],[Estimated Value]])</f>
        <v>0.8495639534883721</v>
      </c>
      <c r="P2595" t="str">
        <f t="shared" si="40"/>
        <v>Above Estimate</v>
      </c>
    </row>
    <row r="2596" spans="1:16" x14ac:dyDescent="0.3">
      <c r="A2596" s="1">
        <v>42497</v>
      </c>
      <c r="B2596">
        <v>2016</v>
      </c>
      <c r="C2596" t="s">
        <v>17</v>
      </c>
      <c r="D2596">
        <v>112850</v>
      </c>
      <c r="E2596">
        <v>32000</v>
      </c>
      <c r="F2596" t="s">
        <v>13</v>
      </c>
      <c r="G2596" t="s">
        <v>14</v>
      </c>
      <c r="H2596">
        <v>3</v>
      </c>
      <c r="I2596">
        <v>1</v>
      </c>
      <c r="J2596">
        <v>1082</v>
      </c>
      <c r="K2596">
        <v>1.3482590000000001</v>
      </c>
      <c r="L2596" t="s">
        <v>25</v>
      </c>
      <c r="M2596">
        <f>V3__67[[#This Row],[Sale Price]]/V3__67[[#This Row],[carpet_area]]</f>
        <v>29.57486136783734</v>
      </c>
      <c r="N2596">
        <f>IF(OR(V3__67[[#This Row],[Estimated Value]]="",V3__67[[#This Row],[Estimated Value]]=0),"",V3__67[[#This Row],[Sale Price]]-V3__67[[#This Row],[Estimated Value]])</f>
        <v>-80850</v>
      </c>
      <c r="O2596">
        <f>IF(OR(V3__67[[#This Row],[Estimated Value]]="",V3__67[[#This Row],[Estimated Value]]=0),"",(V3__67[[#This Row],[Sale Price]]-V3__67[[#This Row],[Estimated Value]])/V3__67[[#This Row],[Estimated Value]])</f>
        <v>-0.71643774922463443</v>
      </c>
      <c r="P2596" t="str">
        <f t="shared" si="40"/>
        <v>Below Estimate</v>
      </c>
    </row>
    <row r="2597" spans="1:16" x14ac:dyDescent="0.3">
      <c r="A2597" s="1">
        <v>42497</v>
      </c>
      <c r="B2597">
        <v>2016</v>
      </c>
      <c r="C2597" t="s">
        <v>26</v>
      </c>
      <c r="D2597">
        <v>753130</v>
      </c>
      <c r="E2597">
        <v>1050000</v>
      </c>
      <c r="F2597" t="s">
        <v>13</v>
      </c>
      <c r="G2597" t="s">
        <v>14</v>
      </c>
      <c r="H2597">
        <v>3</v>
      </c>
      <c r="I2597">
        <v>3</v>
      </c>
      <c r="J2597">
        <v>985</v>
      </c>
      <c r="K2597">
        <v>1.3482590000000001</v>
      </c>
      <c r="L2597" t="s">
        <v>25</v>
      </c>
      <c r="M2597">
        <f>V3__67[[#This Row],[Sale Price]]/V3__67[[#This Row],[carpet_area]]</f>
        <v>1065.989847715736</v>
      </c>
      <c r="N2597">
        <f>IF(OR(V3__67[[#This Row],[Estimated Value]]="",V3__67[[#This Row],[Estimated Value]]=0),"",V3__67[[#This Row],[Sale Price]]-V3__67[[#This Row],[Estimated Value]])</f>
        <v>296870</v>
      </c>
      <c r="O2597">
        <f>IF(OR(V3__67[[#This Row],[Estimated Value]]="",V3__67[[#This Row],[Estimated Value]]=0),"",(V3__67[[#This Row],[Sale Price]]-V3__67[[#This Row],[Estimated Value]])/V3__67[[#This Row],[Estimated Value]])</f>
        <v>0.39418161539176505</v>
      </c>
      <c r="P2597" t="str">
        <f t="shared" si="40"/>
        <v>Above Estimate</v>
      </c>
    </row>
    <row r="2598" spans="1:16" x14ac:dyDescent="0.3">
      <c r="A2598" s="1">
        <v>42498</v>
      </c>
      <c r="B2598">
        <v>2016</v>
      </c>
      <c r="C2598" t="s">
        <v>30</v>
      </c>
      <c r="D2598">
        <v>434160</v>
      </c>
      <c r="E2598">
        <v>492000</v>
      </c>
      <c r="F2598" t="s">
        <v>13</v>
      </c>
      <c r="G2598" t="s">
        <v>14</v>
      </c>
      <c r="H2598">
        <v>3</v>
      </c>
      <c r="I2598">
        <v>1</v>
      </c>
      <c r="J2598">
        <v>1100</v>
      </c>
      <c r="K2598">
        <v>1.3482590000000001</v>
      </c>
      <c r="L2598" t="s">
        <v>25</v>
      </c>
      <c r="M2598">
        <f>V3__67[[#This Row],[Sale Price]]/V3__67[[#This Row],[carpet_area]]</f>
        <v>447.27272727272725</v>
      </c>
      <c r="N2598">
        <f>IF(OR(V3__67[[#This Row],[Estimated Value]]="",V3__67[[#This Row],[Estimated Value]]=0),"",V3__67[[#This Row],[Sale Price]]-V3__67[[#This Row],[Estimated Value]])</f>
        <v>57840</v>
      </c>
      <c r="O2598">
        <f>IF(OR(V3__67[[#This Row],[Estimated Value]]="",V3__67[[#This Row],[Estimated Value]]=0),"",(V3__67[[#This Row],[Sale Price]]-V3__67[[#This Row],[Estimated Value]])/V3__67[[#This Row],[Estimated Value]])</f>
        <v>0.13322277501381979</v>
      </c>
      <c r="P2598" t="str">
        <f t="shared" si="40"/>
        <v>Above Estimate</v>
      </c>
    </row>
    <row r="2599" spans="1:16" x14ac:dyDescent="0.3">
      <c r="A2599" s="1">
        <v>42498</v>
      </c>
      <c r="B2599">
        <v>2016</v>
      </c>
      <c r="C2599" t="s">
        <v>12</v>
      </c>
      <c r="D2599">
        <v>71810</v>
      </c>
      <c r="E2599">
        <v>45000</v>
      </c>
      <c r="F2599" t="s">
        <v>13</v>
      </c>
      <c r="G2599" t="s">
        <v>14</v>
      </c>
      <c r="H2599">
        <v>3</v>
      </c>
      <c r="I2599">
        <v>1</v>
      </c>
      <c r="J2599">
        <v>1093</v>
      </c>
      <c r="K2599">
        <v>1.3482590000000001</v>
      </c>
      <c r="L2599" t="s">
        <v>25</v>
      </c>
      <c r="M2599">
        <f>V3__67[[#This Row],[Sale Price]]/V3__67[[#This Row],[carpet_area]]</f>
        <v>41.171088746569076</v>
      </c>
      <c r="N2599">
        <f>IF(OR(V3__67[[#This Row],[Estimated Value]]="",V3__67[[#This Row],[Estimated Value]]=0),"",V3__67[[#This Row],[Sale Price]]-V3__67[[#This Row],[Estimated Value]])</f>
        <v>-26810</v>
      </c>
      <c r="O2599">
        <f>IF(OR(V3__67[[#This Row],[Estimated Value]]="",V3__67[[#This Row],[Estimated Value]]=0),"",(V3__67[[#This Row],[Sale Price]]-V3__67[[#This Row],[Estimated Value]])/V3__67[[#This Row],[Estimated Value]])</f>
        <v>-0.37334633059462469</v>
      </c>
      <c r="P2599" t="str">
        <f t="shared" si="40"/>
        <v>Below Estimate</v>
      </c>
    </row>
    <row r="2600" spans="1:16" x14ac:dyDescent="0.3">
      <c r="A2600" s="1">
        <v>42498</v>
      </c>
      <c r="B2600">
        <v>2016</v>
      </c>
      <c r="C2600" t="s">
        <v>12</v>
      </c>
      <c r="D2600">
        <v>83300</v>
      </c>
      <c r="E2600">
        <v>155000</v>
      </c>
      <c r="F2600" t="s">
        <v>13</v>
      </c>
      <c r="G2600" t="s">
        <v>14</v>
      </c>
      <c r="H2600">
        <v>3</v>
      </c>
      <c r="I2600">
        <v>3</v>
      </c>
      <c r="J2600">
        <v>924</v>
      </c>
      <c r="K2600">
        <v>1.3482590000000001</v>
      </c>
      <c r="L2600" t="s">
        <v>22</v>
      </c>
      <c r="M2600">
        <f>V3__67[[#This Row],[Sale Price]]/V3__67[[#This Row],[carpet_area]]</f>
        <v>167.74891774891776</v>
      </c>
      <c r="N2600">
        <f>IF(OR(V3__67[[#This Row],[Estimated Value]]="",V3__67[[#This Row],[Estimated Value]]=0),"",V3__67[[#This Row],[Sale Price]]-V3__67[[#This Row],[Estimated Value]])</f>
        <v>71700</v>
      </c>
      <c r="O2600">
        <f>IF(OR(V3__67[[#This Row],[Estimated Value]]="",V3__67[[#This Row],[Estimated Value]]=0),"",(V3__67[[#This Row],[Sale Price]]-V3__67[[#This Row],[Estimated Value]])/V3__67[[#This Row],[Estimated Value]])</f>
        <v>0.86074429771908767</v>
      </c>
      <c r="P2600" t="str">
        <f t="shared" si="40"/>
        <v>Above Estimate</v>
      </c>
    </row>
    <row r="2601" spans="1:16" x14ac:dyDescent="0.3">
      <c r="A2601" s="1">
        <v>42502</v>
      </c>
      <c r="B2601">
        <v>2016</v>
      </c>
      <c r="C2601" t="s">
        <v>17</v>
      </c>
      <c r="D2601">
        <v>182970</v>
      </c>
      <c r="E2601">
        <v>115000</v>
      </c>
      <c r="F2601" t="s">
        <v>23</v>
      </c>
      <c r="G2601" t="s">
        <v>24</v>
      </c>
      <c r="H2601">
        <v>6</v>
      </c>
      <c r="I2601">
        <v>4</v>
      </c>
      <c r="J2601">
        <v>2059</v>
      </c>
      <c r="K2601">
        <v>1.3482590000000001</v>
      </c>
      <c r="L2601" t="s">
        <v>22</v>
      </c>
      <c r="M2601">
        <f>V3__67[[#This Row],[Sale Price]]/V3__67[[#This Row],[carpet_area]]</f>
        <v>55.852355512384655</v>
      </c>
      <c r="N2601">
        <f>IF(OR(V3__67[[#This Row],[Estimated Value]]="",V3__67[[#This Row],[Estimated Value]]=0),"",V3__67[[#This Row],[Sale Price]]-V3__67[[#This Row],[Estimated Value]])</f>
        <v>-67970</v>
      </c>
      <c r="O2601">
        <f>IF(OR(V3__67[[#This Row],[Estimated Value]]="",V3__67[[#This Row],[Estimated Value]]=0),"",(V3__67[[#This Row],[Sale Price]]-V3__67[[#This Row],[Estimated Value]])/V3__67[[#This Row],[Estimated Value]])</f>
        <v>-0.37148166366070939</v>
      </c>
      <c r="P2601" t="str">
        <f t="shared" si="40"/>
        <v>Below Estimate</v>
      </c>
    </row>
    <row r="2602" spans="1:16" x14ac:dyDescent="0.3">
      <c r="A2602" s="1">
        <v>42502</v>
      </c>
      <c r="B2602">
        <v>2016</v>
      </c>
      <c r="C2602" t="s">
        <v>17</v>
      </c>
      <c r="D2602">
        <v>221740</v>
      </c>
      <c r="E2602">
        <v>140000</v>
      </c>
      <c r="F2602" t="s">
        <v>13</v>
      </c>
      <c r="G2602" t="s">
        <v>14</v>
      </c>
      <c r="H2602">
        <v>3</v>
      </c>
      <c r="I2602">
        <v>2</v>
      </c>
      <c r="J2602">
        <v>1043</v>
      </c>
      <c r="K2602">
        <v>1.3482590000000001</v>
      </c>
      <c r="L2602" t="s">
        <v>22</v>
      </c>
      <c r="M2602">
        <f>V3__67[[#This Row],[Sale Price]]/V3__67[[#This Row],[carpet_area]]</f>
        <v>134.2281879194631</v>
      </c>
      <c r="N2602">
        <f>IF(OR(V3__67[[#This Row],[Estimated Value]]="",V3__67[[#This Row],[Estimated Value]]=0),"",V3__67[[#This Row],[Sale Price]]-V3__67[[#This Row],[Estimated Value]])</f>
        <v>-81740</v>
      </c>
      <c r="O2602">
        <f>IF(OR(V3__67[[#This Row],[Estimated Value]]="",V3__67[[#This Row],[Estimated Value]]=0),"",(V3__67[[#This Row],[Sale Price]]-V3__67[[#This Row],[Estimated Value]])/V3__67[[#This Row],[Estimated Value]])</f>
        <v>-0.36862992694146296</v>
      </c>
      <c r="P2602" t="str">
        <f t="shared" si="40"/>
        <v>Below Estimate</v>
      </c>
    </row>
    <row r="2603" spans="1:16" x14ac:dyDescent="0.3">
      <c r="A2603" s="1">
        <v>42503</v>
      </c>
      <c r="B2603">
        <v>2016</v>
      </c>
      <c r="C2603" t="s">
        <v>21</v>
      </c>
      <c r="D2603">
        <v>830900</v>
      </c>
      <c r="E2603">
        <v>1335000</v>
      </c>
      <c r="F2603" t="s">
        <v>13</v>
      </c>
      <c r="G2603" t="s">
        <v>14</v>
      </c>
      <c r="H2603">
        <v>3</v>
      </c>
      <c r="I2603">
        <v>3</v>
      </c>
      <c r="J2603">
        <v>921</v>
      </c>
      <c r="K2603">
        <v>1.3482590000000001</v>
      </c>
      <c r="L2603" t="s">
        <v>25</v>
      </c>
      <c r="M2603">
        <f>V3__67[[#This Row],[Sale Price]]/V3__67[[#This Row],[carpet_area]]</f>
        <v>1449.5114006514657</v>
      </c>
      <c r="N2603">
        <f>IF(OR(V3__67[[#This Row],[Estimated Value]]="",V3__67[[#This Row],[Estimated Value]]=0),"",V3__67[[#This Row],[Sale Price]]-V3__67[[#This Row],[Estimated Value]])</f>
        <v>504100</v>
      </c>
      <c r="O2603">
        <f>IF(OR(V3__67[[#This Row],[Estimated Value]]="",V3__67[[#This Row],[Estimated Value]]=0),"",(V3__67[[#This Row],[Sale Price]]-V3__67[[#This Row],[Estimated Value]])/V3__67[[#This Row],[Estimated Value]])</f>
        <v>0.60669153929474062</v>
      </c>
      <c r="P2603" t="str">
        <f t="shared" si="40"/>
        <v>Above Estimate</v>
      </c>
    </row>
    <row r="2604" spans="1:16" x14ac:dyDescent="0.3">
      <c r="A2604" s="1">
        <v>42503</v>
      </c>
      <c r="B2604">
        <v>2016</v>
      </c>
      <c r="C2604" t="s">
        <v>12</v>
      </c>
      <c r="D2604">
        <v>23860</v>
      </c>
      <c r="E2604">
        <v>30000</v>
      </c>
      <c r="F2604" t="s">
        <v>23</v>
      </c>
      <c r="G2604" t="s">
        <v>24</v>
      </c>
      <c r="H2604">
        <v>6</v>
      </c>
      <c r="I2604">
        <v>5</v>
      </c>
      <c r="J2604">
        <v>2189</v>
      </c>
      <c r="K2604">
        <v>1.3482590000000001</v>
      </c>
      <c r="L2604" t="s">
        <v>15</v>
      </c>
      <c r="M2604">
        <f>V3__67[[#This Row],[Sale Price]]/V3__67[[#This Row],[carpet_area]]</f>
        <v>13.704888076747373</v>
      </c>
      <c r="N2604">
        <f>IF(OR(V3__67[[#This Row],[Estimated Value]]="",V3__67[[#This Row],[Estimated Value]]=0),"",V3__67[[#This Row],[Sale Price]]-V3__67[[#This Row],[Estimated Value]])</f>
        <v>6140</v>
      </c>
      <c r="O2604">
        <f>IF(OR(V3__67[[#This Row],[Estimated Value]]="",V3__67[[#This Row],[Estimated Value]]=0),"",(V3__67[[#This Row],[Sale Price]]-V3__67[[#This Row],[Estimated Value]])/V3__67[[#This Row],[Estimated Value]])</f>
        <v>0.25733445096395641</v>
      </c>
      <c r="P2604" t="str">
        <f t="shared" si="40"/>
        <v>Above Estimate</v>
      </c>
    </row>
    <row r="2605" spans="1:16" x14ac:dyDescent="0.3">
      <c r="A2605" s="1">
        <v>42505</v>
      </c>
      <c r="B2605">
        <v>2016</v>
      </c>
      <c r="C2605" t="s">
        <v>12</v>
      </c>
      <c r="D2605">
        <v>26690</v>
      </c>
      <c r="E2605">
        <v>13000</v>
      </c>
      <c r="F2605" t="s">
        <v>23</v>
      </c>
      <c r="G2605" t="s">
        <v>24</v>
      </c>
      <c r="H2605">
        <v>6</v>
      </c>
      <c r="I2605">
        <v>5</v>
      </c>
      <c r="J2605">
        <v>2163</v>
      </c>
      <c r="K2605">
        <v>1.3482590000000001</v>
      </c>
      <c r="L2605" t="s">
        <v>22</v>
      </c>
      <c r="M2605">
        <f>V3__67[[#This Row],[Sale Price]]/V3__67[[#This Row],[carpet_area]]</f>
        <v>6.0101710587147483</v>
      </c>
      <c r="N2605">
        <f>IF(OR(V3__67[[#This Row],[Estimated Value]]="",V3__67[[#This Row],[Estimated Value]]=0),"",V3__67[[#This Row],[Sale Price]]-V3__67[[#This Row],[Estimated Value]])</f>
        <v>-13690</v>
      </c>
      <c r="O2605">
        <f>IF(OR(V3__67[[#This Row],[Estimated Value]]="",V3__67[[#This Row],[Estimated Value]]=0),"",(V3__67[[#This Row],[Sale Price]]-V3__67[[#This Row],[Estimated Value]])/V3__67[[#This Row],[Estimated Value]])</f>
        <v>-0.51292618958411385</v>
      </c>
      <c r="P2605" t="str">
        <f t="shared" si="40"/>
        <v>Below Estimate</v>
      </c>
    </row>
    <row r="2606" spans="1:16" x14ac:dyDescent="0.3">
      <c r="A2606" s="1">
        <v>42506</v>
      </c>
      <c r="B2606">
        <v>2016</v>
      </c>
      <c r="C2606" t="s">
        <v>12</v>
      </c>
      <c r="D2606">
        <v>80710</v>
      </c>
      <c r="E2606">
        <v>144149</v>
      </c>
      <c r="F2606" t="s">
        <v>13</v>
      </c>
      <c r="G2606" t="s">
        <v>14</v>
      </c>
      <c r="H2606">
        <v>3</v>
      </c>
      <c r="I2606">
        <v>1</v>
      </c>
      <c r="J2606">
        <v>1096</v>
      </c>
      <c r="K2606">
        <v>1.3482590000000001</v>
      </c>
      <c r="L2606" t="s">
        <v>25</v>
      </c>
      <c r="M2606">
        <f>V3__67[[#This Row],[Sale Price]]/V3__67[[#This Row],[carpet_area]]</f>
        <v>131.52281021897809</v>
      </c>
      <c r="N2606">
        <f>IF(OR(V3__67[[#This Row],[Estimated Value]]="",V3__67[[#This Row],[Estimated Value]]=0),"",V3__67[[#This Row],[Sale Price]]-V3__67[[#This Row],[Estimated Value]])</f>
        <v>63439</v>
      </c>
      <c r="O2606">
        <f>IF(OR(V3__67[[#This Row],[Estimated Value]]="",V3__67[[#This Row],[Estimated Value]]=0),"",(V3__67[[#This Row],[Sale Price]]-V3__67[[#This Row],[Estimated Value]])/V3__67[[#This Row],[Estimated Value]])</f>
        <v>0.78601164663610457</v>
      </c>
      <c r="P2606" t="str">
        <f t="shared" si="40"/>
        <v>Above Estimate</v>
      </c>
    </row>
    <row r="2607" spans="1:16" x14ac:dyDescent="0.3">
      <c r="A2607" s="1">
        <v>42506</v>
      </c>
      <c r="B2607">
        <v>2016</v>
      </c>
      <c r="C2607" t="s">
        <v>21</v>
      </c>
      <c r="D2607">
        <v>2732100</v>
      </c>
      <c r="E2607">
        <v>3825000</v>
      </c>
      <c r="F2607" t="s">
        <v>13</v>
      </c>
      <c r="G2607" t="s">
        <v>14</v>
      </c>
      <c r="H2607">
        <v>3</v>
      </c>
      <c r="I2607">
        <v>1</v>
      </c>
      <c r="J2607">
        <v>1066</v>
      </c>
      <c r="K2607">
        <v>1.3482590000000001</v>
      </c>
      <c r="L2607" t="s">
        <v>16</v>
      </c>
      <c r="M2607">
        <f>V3__67[[#This Row],[Sale Price]]/V3__67[[#This Row],[carpet_area]]</f>
        <v>3588.1801125703564</v>
      </c>
      <c r="N2607">
        <f>IF(OR(V3__67[[#This Row],[Estimated Value]]="",V3__67[[#This Row],[Estimated Value]]=0),"",V3__67[[#This Row],[Sale Price]]-V3__67[[#This Row],[Estimated Value]])</f>
        <v>1092900</v>
      </c>
      <c r="O2607">
        <f>IF(OR(V3__67[[#This Row],[Estimated Value]]="",V3__67[[#This Row],[Estimated Value]]=0),"",(V3__67[[#This Row],[Sale Price]]-V3__67[[#This Row],[Estimated Value]])/V3__67[[#This Row],[Estimated Value]])</f>
        <v>0.40002196112880201</v>
      </c>
      <c r="P2607" t="str">
        <f t="shared" si="40"/>
        <v>Above Estimate</v>
      </c>
    </row>
    <row r="2608" spans="1:16" x14ac:dyDescent="0.3">
      <c r="A2608" s="1">
        <v>42509</v>
      </c>
      <c r="B2608">
        <v>2016</v>
      </c>
      <c r="C2608" t="s">
        <v>17</v>
      </c>
      <c r="D2608">
        <v>168910</v>
      </c>
      <c r="E2608">
        <v>223500</v>
      </c>
      <c r="F2608" t="s">
        <v>13</v>
      </c>
      <c r="G2608" t="s">
        <v>14</v>
      </c>
      <c r="H2608">
        <v>3</v>
      </c>
      <c r="I2608">
        <v>2</v>
      </c>
      <c r="J2608">
        <v>953</v>
      </c>
      <c r="K2608">
        <v>1.3482590000000001</v>
      </c>
      <c r="L2608" t="s">
        <v>22</v>
      </c>
      <c r="M2608">
        <f>V3__67[[#This Row],[Sale Price]]/V3__67[[#This Row],[carpet_area]]</f>
        <v>234.52256033578175</v>
      </c>
      <c r="N2608">
        <f>IF(OR(V3__67[[#This Row],[Estimated Value]]="",V3__67[[#This Row],[Estimated Value]]=0),"",V3__67[[#This Row],[Sale Price]]-V3__67[[#This Row],[Estimated Value]])</f>
        <v>54590</v>
      </c>
      <c r="O2608">
        <f>IF(OR(V3__67[[#This Row],[Estimated Value]]="",V3__67[[#This Row],[Estimated Value]]=0),"",(V3__67[[#This Row],[Sale Price]]-V3__67[[#This Row],[Estimated Value]])/V3__67[[#This Row],[Estimated Value]])</f>
        <v>0.32318986442484166</v>
      </c>
      <c r="P2608" t="str">
        <f t="shared" si="40"/>
        <v>Above Estimate</v>
      </c>
    </row>
    <row r="2609" spans="1:16" x14ac:dyDescent="0.3">
      <c r="A2609" s="1">
        <v>42509</v>
      </c>
      <c r="B2609">
        <v>2016</v>
      </c>
      <c r="C2609" t="s">
        <v>29</v>
      </c>
      <c r="D2609">
        <v>121660</v>
      </c>
      <c r="E2609">
        <v>178000</v>
      </c>
      <c r="F2609" t="s">
        <v>13</v>
      </c>
      <c r="G2609" t="s">
        <v>14</v>
      </c>
      <c r="H2609">
        <v>3</v>
      </c>
      <c r="I2609">
        <v>2</v>
      </c>
      <c r="J2609">
        <v>999</v>
      </c>
      <c r="K2609">
        <v>1.3482590000000001</v>
      </c>
      <c r="L2609" t="s">
        <v>15</v>
      </c>
      <c r="M2609">
        <f>V3__67[[#This Row],[Sale Price]]/V3__67[[#This Row],[carpet_area]]</f>
        <v>178.17817817817817</v>
      </c>
      <c r="N2609">
        <f>IF(OR(V3__67[[#This Row],[Estimated Value]]="",V3__67[[#This Row],[Estimated Value]]=0),"",V3__67[[#This Row],[Sale Price]]-V3__67[[#This Row],[Estimated Value]])</f>
        <v>56340</v>
      </c>
      <c r="O2609">
        <f>IF(OR(V3__67[[#This Row],[Estimated Value]]="",V3__67[[#This Row],[Estimated Value]]=0),"",(V3__67[[#This Row],[Sale Price]]-V3__67[[#This Row],[Estimated Value]])/V3__67[[#This Row],[Estimated Value]])</f>
        <v>0.46309386815715931</v>
      </c>
      <c r="P2609" t="str">
        <f t="shared" si="40"/>
        <v>Above Estimate</v>
      </c>
    </row>
    <row r="2610" spans="1:16" x14ac:dyDescent="0.3">
      <c r="A2610" s="1">
        <v>42509</v>
      </c>
      <c r="B2610">
        <v>2016</v>
      </c>
      <c r="C2610" t="s">
        <v>30</v>
      </c>
      <c r="D2610">
        <v>299070</v>
      </c>
      <c r="E2610">
        <v>340000</v>
      </c>
      <c r="F2610" t="s">
        <v>13</v>
      </c>
      <c r="G2610" t="s">
        <v>14</v>
      </c>
      <c r="H2610">
        <v>3</v>
      </c>
      <c r="I2610">
        <v>3</v>
      </c>
      <c r="J2610">
        <v>1098</v>
      </c>
      <c r="K2610">
        <v>1.3482590000000001</v>
      </c>
      <c r="L2610" t="s">
        <v>25</v>
      </c>
      <c r="M2610">
        <f>V3__67[[#This Row],[Sale Price]]/V3__67[[#This Row],[carpet_area]]</f>
        <v>309.65391621129328</v>
      </c>
      <c r="N2610">
        <f>IF(OR(V3__67[[#This Row],[Estimated Value]]="",V3__67[[#This Row],[Estimated Value]]=0),"",V3__67[[#This Row],[Sale Price]]-V3__67[[#This Row],[Estimated Value]])</f>
        <v>40930</v>
      </c>
      <c r="O2610">
        <f>IF(OR(V3__67[[#This Row],[Estimated Value]]="",V3__67[[#This Row],[Estimated Value]]=0),"",(V3__67[[#This Row],[Sale Price]]-V3__67[[#This Row],[Estimated Value]])/V3__67[[#This Row],[Estimated Value]])</f>
        <v>0.13685759186812452</v>
      </c>
      <c r="P2610" t="str">
        <f t="shared" si="40"/>
        <v>Above Estimate</v>
      </c>
    </row>
    <row r="2611" spans="1:16" x14ac:dyDescent="0.3">
      <c r="A2611" s="1">
        <v>42511</v>
      </c>
      <c r="B2611">
        <v>2016</v>
      </c>
      <c r="C2611" t="s">
        <v>26</v>
      </c>
      <c r="D2611">
        <v>250810</v>
      </c>
      <c r="E2611">
        <v>247000</v>
      </c>
      <c r="F2611" t="s">
        <v>13</v>
      </c>
      <c r="G2611" t="s">
        <v>14</v>
      </c>
      <c r="H2611">
        <v>3</v>
      </c>
      <c r="I2611">
        <v>3</v>
      </c>
      <c r="J2611">
        <v>1012</v>
      </c>
      <c r="K2611">
        <v>1.3482590000000001</v>
      </c>
      <c r="L2611" t="s">
        <v>25</v>
      </c>
      <c r="M2611">
        <f>V3__67[[#This Row],[Sale Price]]/V3__67[[#This Row],[carpet_area]]</f>
        <v>244.07114624505928</v>
      </c>
      <c r="N2611">
        <f>IF(OR(V3__67[[#This Row],[Estimated Value]]="",V3__67[[#This Row],[Estimated Value]]=0),"",V3__67[[#This Row],[Sale Price]]-V3__67[[#This Row],[Estimated Value]])</f>
        <v>-3810</v>
      </c>
      <c r="O2611">
        <f>IF(OR(V3__67[[#This Row],[Estimated Value]]="",V3__67[[#This Row],[Estimated Value]]=0),"",(V3__67[[#This Row],[Sale Price]]-V3__67[[#This Row],[Estimated Value]])/V3__67[[#This Row],[Estimated Value]])</f>
        <v>-1.5190781866751725E-2</v>
      </c>
      <c r="P2611" t="str">
        <f t="shared" si="40"/>
        <v>Below Estimate</v>
      </c>
    </row>
    <row r="2612" spans="1:16" x14ac:dyDescent="0.3">
      <c r="A2612" s="1">
        <v>42511</v>
      </c>
      <c r="B2612">
        <v>2016</v>
      </c>
      <c r="C2612" t="s">
        <v>29</v>
      </c>
      <c r="D2612">
        <v>283920</v>
      </c>
      <c r="E2612">
        <v>458500</v>
      </c>
      <c r="F2612" t="s">
        <v>13</v>
      </c>
      <c r="G2612" t="s">
        <v>14</v>
      </c>
      <c r="H2612">
        <v>3</v>
      </c>
      <c r="I2612">
        <v>1</v>
      </c>
      <c r="J2612">
        <v>970</v>
      </c>
      <c r="K2612">
        <v>1.3482590000000001</v>
      </c>
      <c r="L2612" t="s">
        <v>25</v>
      </c>
      <c r="M2612">
        <f>V3__67[[#This Row],[Sale Price]]/V3__67[[#This Row],[carpet_area]]</f>
        <v>472.68041237113403</v>
      </c>
      <c r="N2612">
        <f>IF(OR(V3__67[[#This Row],[Estimated Value]]="",V3__67[[#This Row],[Estimated Value]]=0),"",V3__67[[#This Row],[Sale Price]]-V3__67[[#This Row],[Estimated Value]])</f>
        <v>174580</v>
      </c>
      <c r="O2612">
        <f>IF(OR(V3__67[[#This Row],[Estimated Value]]="",V3__67[[#This Row],[Estimated Value]]=0),"",(V3__67[[#This Row],[Sale Price]]-V3__67[[#This Row],[Estimated Value]])/V3__67[[#This Row],[Estimated Value]])</f>
        <v>0.61489151873767256</v>
      </c>
      <c r="P2612" t="str">
        <f t="shared" si="40"/>
        <v>Above Estimate</v>
      </c>
    </row>
    <row r="2613" spans="1:16" x14ac:dyDescent="0.3">
      <c r="A2613" s="1">
        <v>42511</v>
      </c>
      <c r="B2613">
        <v>2016</v>
      </c>
      <c r="C2613" t="s">
        <v>29</v>
      </c>
      <c r="D2613">
        <v>207970</v>
      </c>
      <c r="E2613">
        <v>300500</v>
      </c>
      <c r="F2613" t="s">
        <v>13</v>
      </c>
      <c r="G2613" t="s">
        <v>14</v>
      </c>
      <c r="H2613">
        <v>3</v>
      </c>
      <c r="I2613">
        <v>2</v>
      </c>
      <c r="J2613">
        <v>935</v>
      </c>
      <c r="K2613">
        <v>1.3482590000000001</v>
      </c>
      <c r="L2613" t="s">
        <v>22</v>
      </c>
      <c r="M2613">
        <f>V3__67[[#This Row],[Sale Price]]/V3__67[[#This Row],[carpet_area]]</f>
        <v>321.39037433155079</v>
      </c>
      <c r="N2613">
        <f>IF(OR(V3__67[[#This Row],[Estimated Value]]="",V3__67[[#This Row],[Estimated Value]]=0),"",V3__67[[#This Row],[Sale Price]]-V3__67[[#This Row],[Estimated Value]])</f>
        <v>92530</v>
      </c>
      <c r="O2613">
        <f>IF(OR(V3__67[[#This Row],[Estimated Value]]="",V3__67[[#This Row],[Estimated Value]]=0),"",(V3__67[[#This Row],[Sale Price]]-V3__67[[#This Row],[Estimated Value]])/V3__67[[#This Row],[Estimated Value]])</f>
        <v>0.44491994037601579</v>
      </c>
      <c r="P2613" t="str">
        <f t="shared" si="40"/>
        <v>Above Estimate</v>
      </c>
    </row>
    <row r="2614" spans="1:16" x14ac:dyDescent="0.3">
      <c r="A2614" s="1">
        <v>42512</v>
      </c>
      <c r="B2614">
        <v>2016</v>
      </c>
      <c r="C2614" t="s">
        <v>26</v>
      </c>
      <c r="D2614">
        <v>463260</v>
      </c>
      <c r="E2614">
        <v>560000</v>
      </c>
      <c r="F2614" t="s">
        <v>13</v>
      </c>
      <c r="G2614" t="s">
        <v>14</v>
      </c>
      <c r="H2614">
        <v>3</v>
      </c>
      <c r="I2614">
        <v>3</v>
      </c>
      <c r="J2614">
        <v>948</v>
      </c>
      <c r="K2614">
        <v>1.3482590000000001</v>
      </c>
      <c r="L2614" t="s">
        <v>25</v>
      </c>
      <c r="M2614">
        <f>V3__67[[#This Row],[Sale Price]]/V3__67[[#This Row],[carpet_area]]</f>
        <v>590.71729957805906</v>
      </c>
      <c r="N2614">
        <f>IF(OR(V3__67[[#This Row],[Estimated Value]]="",V3__67[[#This Row],[Estimated Value]]=0),"",V3__67[[#This Row],[Sale Price]]-V3__67[[#This Row],[Estimated Value]])</f>
        <v>96740</v>
      </c>
      <c r="O2614">
        <f>IF(OR(V3__67[[#This Row],[Estimated Value]]="",V3__67[[#This Row],[Estimated Value]]=0),"",(V3__67[[#This Row],[Sale Price]]-V3__67[[#This Row],[Estimated Value]])/V3__67[[#This Row],[Estimated Value]])</f>
        <v>0.20882441825324871</v>
      </c>
      <c r="P2614" t="str">
        <f t="shared" si="40"/>
        <v>Above Estimate</v>
      </c>
    </row>
    <row r="2615" spans="1:16" x14ac:dyDescent="0.3">
      <c r="A2615" s="1">
        <v>42512</v>
      </c>
      <c r="B2615">
        <v>2016</v>
      </c>
      <c r="C2615" t="s">
        <v>21</v>
      </c>
      <c r="D2615">
        <v>1926750</v>
      </c>
      <c r="E2615">
        <v>3500000</v>
      </c>
      <c r="F2615" t="s">
        <v>13</v>
      </c>
      <c r="G2615" t="s">
        <v>14</v>
      </c>
      <c r="H2615">
        <v>3</v>
      </c>
      <c r="I2615">
        <v>2</v>
      </c>
      <c r="J2615">
        <v>948</v>
      </c>
      <c r="K2615">
        <v>1.3482590000000001</v>
      </c>
      <c r="L2615" t="s">
        <v>25</v>
      </c>
      <c r="M2615">
        <f>V3__67[[#This Row],[Sale Price]]/V3__67[[#This Row],[carpet_area]]</f>
        <v>3691.9831223628694</v>
      </c>
      <c r="N2615">
        <f>IF(OR(V3__67[[#This Row],[Estimated Value]]="",V3__67[[#This Row],[Estimated Value]]=0),"",V3__67[[#This Row],[Sale Price]]-V3__67[[#This Row],[Estimated Value]])</f>
        <v>1573250</v>
      </c>
      <c r="O2615">
        <f>IF(OR(V3__67[[#This Row],[Estimated Value]]="",V3__67[[#This Row],[Estimated Value]]=0),"",(V3__67[[#This Row],[Sale Price]]-V3__67[[#This Row],[Estimated Value]])/V3__67[[#This Row],[Estimated Value]])</f>
        <v>0.81653042688465027</v>
      </c>
      <c r="P2615" t="str">
        <f t="shared" si="40"/>
        <v>Above Estimate</v>
      </c>
    </row>
    <row r="2616" spans="1:16" x14ac:dyDescent="0.3">
      <c r="A2616" s="1">
        <v>42512</v>
      </c>
      <c r="B2616">
        <v>2016</v>
      </c>
      <c r="C2616" t="s">
        <v>26</v>
      </c>
      <c r="D2616">
        <v>719530</v>
      </c>
      <c r="E2616">
        <v>995000</v>
      </c>
      <c r="F2616" t="s">
        <v>13</v>
      </c>
      <c r="G2616" t="s">
        <v>14</v>
      </c>
      <c r="H2616">
        <v>3</v>
      </c>
      <c r="I2616">
        <v>1</v>
      </c>
      <c r="J2616">
        <v>1078</v>
      </c>
      <c r="K2616">
        <v>1.3482590000000001</v>
      </c>
      <c r="L2616" t="s">
        <v>25</v>
      </c>
      <c r="M2616">
        <f>V3__67[[#This Row],[Sale Price]]/V3__67[[#This Row],[carpet_area]]</f>
        <v>923.00556586270875</v>
      </c>
      <c r="N2616">
        <f>IF(OR(V3__67[[#This Row],[Estimated Value]]="",V3__67[[#This Row],[Estimated Value]]=0),"",V3__67[[#This Row],[Sale Price]]-V3__67[[#This Row],[Estimated Value]])</f>
        <v>275470</v>
      </c>
      <c r="O2616">
        <f>IF(OR(V3__67[[#This Row],[Estimated Value]]="",V3__67[[#This Row],[Estimated Value]]=0),"",(V3__67[[#This Row],[Sale Price]]-V3__67[[#This Row],[Estimated Value]])/V3__67[[#This Row],[Estimated Value]])</f>
        <v>0.38284713632510109</v>
      </c>
      <c r="P2616" t="str">
        <f t="shared" si="40"/>
        <v>Above Estimate</v>
      </c>
    </row>
    <row r="2617" spans="1:16" x14ac:dyDescent="0.3">
      <c r="A2617" s="1">
        <v>42517</v>
      </c>
      <c r="B2617">
        <v>2016</v>
      </c>
      <c r="C2617" t="s">
        <v>17</v>
      </c>
      <c r="D2617">
        <v>242050</v>
      </c>
      <c r="E2617">
        <v>140000</v>
      </c>
      <c r="F2617" t="s">
        <v>19</v>
      </c>
      <c r="G2617" t="s">
        <v>20</v>
      </c>
      <c r="H2617">
        <v>4</v>
      </c>
      <c r="I2617">
        <v>3</v>
      </c>
      <c r="J2617">
        <v>1452</v>
      </c>
      <c r="K2617">
        <v>1.3482590000000001</v>
      </c>
      <c r="L2617" t="s">
        <v>15</v>
      </c>
      <c r="M2617">
        <f>V3__67[[#This Row],[Sale Price]]/V3__67[[#This Row],[carpet_area]]</f>
        <v>96.418732782369148</v>
      </c>
      <c r="N2617">
        <f>IF(OR(V3__67[[#This Row],[Estimated Value]]="",V3__67[[#This Row],[Estimated Value]]=0),"",V3__67[[#This Row],[Sale Price]]-V3__67[[#This Row],[Estimated Value]])</f>
        <v>-102050</v>
      </c>
      <c r="O2617">
        <f>IF(OR(V3__67[[#This Row],[Estimated Value]]="",V3__67[[#This Row],[Estimated Value]]=0),"",(V3__67[[#This Row],[Sale Price]]-V3__67[[#This Row],[Estimated Value]])/V3__67[[#This Row],[Estimated Value]])</f>
        <v>-0.42160710596984097</v>
      </c>
      <c r="P2617" t="str">
        <f t="shared" si="40"/>
        <v>Below Estimate</v>
      </c>
    </row>
    <row r="2618" spans="1:16" x14ac:dyDescent="0.3">
      <c r="A2618" s="1">
        <v>42517</v>
      </c>
      <c r="B2618">
        <v>2016</v>
      </c>
      <c r="C2618" t="s">
        <v>12</v>
      </c>
      <c r="D2618">
        <v>49490</v>
      </c>
      <c r="E2618">
        <v>24645</v>
      </c>
      <c r="F2618" t="s">
        <v>13</v>
      </c>
      <c r="G2618" t="s">
        <v>14</v>
      </c>
      <c r="H2618">
        <v>3</v>
      </c>
      <c r="I2618">
        <v>1</v>
      </c>
      <c r="J2618">
        <v>1096</v>
      </c>
      <c r="K2618">
        <v>1.3482590000000001</v>
      </c>
      <c r="L2618" t="s">
        <v>22</v>
      </c>
      <c r="M2618">
        <f>V3__67[[#This Row],[Sale Price]]/V3__67[[#This Row],[carpet_area]]</f>
        <v>22.486313868613138</v>
      </c>
      <c r="N2618">
        <f>IF(OR(V3__67[[#This Row],[Estimated Value]]="",V3__67[[#This Row],[Estimated Value]]=0),"",V3__67[[#This Row],[Sale Price]]-V3__67[[#This Row],[Estimated Value]])</f>
        <v>-24845</v>
      </c>
      <c r="O2618">
        <f>IF(OR(V3__67[[#This Row],[Estimated Value]]="",V3__67[[#This Row],[Estimated Value]]=0),"",(V3__67[[#This Row],[Sale Price]]-V3__67[[#This Row],[Estimated Value]])/V3__67[[#This Row],[Estimated Value]])</f>
        <v>-0.50202061022428779</v>
      </c>
      <c r="P2618" t="str">
        <f t="shared" si="40"/>
        <v>Below Estimate</v>
      </c>
    </row>
    <row r="2619" spans="1:16" x14ac:dyDescent="0.3">
      <c r="A2619" s="1">
        <v>42517</v>
      </c>
      <c r="B2619">
        <v>2016</v>
      </c>
      <c r="C2619" t="s">
        <v>29</v>
      </c>
      <c r="D2619">
        <v>137200</v>
      </c>
      <c r="E2619">
        <v>209000</v>
      </c>
      <c r="F2619" t="s">
        <v>13</v>
      </c>
      <c r="G2619" t="s">
        <v>14</v>
      </c>
      <c r="H2619">
        <v>3</v>
      </c>
      <c r="I2619">
        <v>2</v>
      </c>
      <c r="J2619">
        <v>1068</v>
      </c>
      <c r="K2619">
        <v>1.3482590000000001</v>
      </c>
      <c r="L2619" t="s">
        <v>16</v>
      </c>
      <c r="M2619">
        <f>V3__67[[#This Row],[Sale Price]]/V3__67[[#This Row],[carpet_area]]</f>
        <v>195.69288389513108</v>
      </c>
      <c r="N2619">
        <f>IF(OR(V3__67[[#This Row],[Estimated Value]]="",V3__67[[#This Row],[Estimated Value]]=0),"",V3__67[[#This Row],[Sale Price]]-V3__67[[#This Row],[Estimated Value]])</f>
        <v>71800</v>
      </c>
      <c r="O2619">
        <f>IF(OR(V3__67[[#This Row],[Estimated Value]]="",V3__67[[#This Row],[Estimated Value]]=0),"",(V3__67[[#This Row],[Sale Price]]-V3__67[[#This Row],[Estimated Value]])/V3__67[[#This Row],[Estimated Value]])</f>
        <v>0.52332361516034986</v>
      </c>
      <c r="P2619" t="str">
        <f t="shared" si="40"/>
        <v>Above Estimate</v>
      </c>
    </row>
    <row r="2620" spans="1:16" x14ac:dyDescent="0.3">
      <c r="A2620" s="1">
        <v>42517</v>
      </c>
      <c r="B2620">
        <v>2016</v>
      </c>
      <c r="C2620" t="s">
        <v>29</v>
      </c>
      <c r="D2620">
        <v>157990</v>
      </c>
      <c r="E2620">
        <v>305000</v>
      </c>
      <c r="F2620" t="s">
        <v>13</v>
      </c>
      <c r="G2620" t="s">
        <v>14</v>
      </c>
      <c r="H2620">
        <v>3</v>
      </c>
      <c r="I2620">
        <v>3</v>
      </c>
      <c r="J2620">
        <v>997</v>
      </c>
      <c r="K2620">
        <v>1.3482590000000001</v>
      </c>
      <c r="L2620" t="s">
        <v>25</v>
      </c>
      <c r="M2620">
        <f>V3__67[[#This Row],[Sale Price]]/V3__67[[#This Row],[carpet_area]]</f>
        <v>305.91775325977932</v>
      </c>
      <c r="N2620">
        <f>IF(OR(V3__67[[#This Row],[Estimated Value]]="",V3__67[[#This Row],[Estimated Value]]=0),"",V3__67[[#This Row],[Sale Price]]-V3__67[[#This Row],[Estimated Value]])</f>
        <v>147010</v>
      </c>
      <c r="O2620">
        <f>IF(OR(V3__67[[#This Row],[Estimated Value]]="",V3__67[[#This Row],[Estimated Value]]=0),"",(V3__67[[#This Row],[Sale Price]]-V3__67[[#This Row],[Estimated Value]])/V3__67[[#This Row],[Estimated Value]])</f>
        <v>0.93050193050193053</v>
      </c>
      <c r="P2620" t="str">
        <f t="shared" si="40"/>
        <v>Above Estimate</v>
      </c>
    </row>
    <row r="2621" spans="1:16" x14ac:dyDescent="0.3">
      <c r="A2621" s="1">
        <v>42518</v>
      </c>
      <c r="B2621">
        <v>2016</v>
      </c>
      <c r="C2621" t="s">
        <v>30</v>
      </c>
      <c r="D2621">
        <v>326450</v>
      </c>
      <c r="E2621">
        <v>215000</v>
      </c>
      <c r="F2621" t="s">
        <v>19</v>
      </c>
      <c r="G2621" t="s">
        <v>20</v>
      </c>
      <c r="H2621">
        <v>4</v>
      </c>
      <c r="I2621">
        <v>4</v>
      </c>
      <c r="J2621">
        <v>1457</v>
      </c>
      <c r="K2621">
        <v>1.3482590000000001</v>
      </c>
      <c r="L2621" t="s">
        <v>15</v>
      </c>
      <c r="M2621">
        <f>V3__67[[#This Row],[Sale Price]]/V3__67[[#This Row],[carpet_area]]</f>
        <v>147.56348661633493</v>
      </c>
      <c r="N2621">
        <f>IF(OR(V3__67[[#This Row],[Estimated Value]]="",V3__67[[#This Row],[Estimated Value]]=0),"",V3__67[[#This Row],[Sale Price]]-V3__67[[#This Row],[Estimated Value]])</f>
        <v>-111450</v>
      </c>
      <c r="O2621">
        <f>IF(OR(V3__67[[#This Row],[Estimated Value]]="",V3__67[[#This Row],[Estimated Value]]=0),"",(V3__67[[#This Row],[Sale Price]]-V3__67[[#This Row],[Estimated Value]])/V3__67[[#This Row],[Estimated Value]])</f>
        <v>-0.34139990810231274</v>
      </c>
      <c r="P2621" t="str">
        <f t="shared" si="40"/>
        <v>Below Estimate</v>
      </c>
    </row>
    <row r="2622" spans="1:16" x14ac:dyDescent="0.3">
      <c r="A2622" s="1">
        <v>42519</v>
      </c>
      <c r="B2622">
        <v>2016</v>
      </c>
      <c r="C2622" t="s">
        <v>12</v>
      </c>
      <c r="D2622">
        <v>41430</v>
      </c>
      <c r="E2622">
        <v>25000</v>
      </c>
      <c r="F2622" t="s">
        <v>23</v>
      </c>
      <c r="G2622" t="s">
        <v>24</v>
      </c>
      <c r="H2622">
        <v>6</v>
      </c>
      <c r="I2622">
        <v>6</v>
      </c>
      <c r="J2622">
        <v>1819</v>
      </c>
      <c r="K2622">
        <v>1.3482590000000001</v>
      </c>
      <c r="L2622" t="s">
        <v>15</v>
      </c>
      <c r="M2622">
        <f>V3__67[[#This Row],[Sale Price]]/V3__67[[#This Row],[carpet_area]]</f>
        <v>13.743815283122595</v>
      </c>
      <c r="N2622">
        <f>IF(OR(V3__67[[#This Row],[Estimated Value]]="",V3__67[[#This Row],[Estimated Value]]=0),"",V3__67[[#This Row],[Sale Price]]-V3__67[[#This Row],[Estimated Value]])</f>
        <v>-16430</v>
      </c>
      <c r="O2622">
        <f>IF(OR(V3__67[[#This Row],[Estimated Value]]="",V3__67[[#This Row],[Estimated Value]]=0),"",(V3__67[[#This Row],[Sale Price]]-V3__67[[#This Row],[Estimated Value]])/V3__67[[#This Row],[Estimated Value]])</f>
        <v>-0.39657253198165582</v>
      </c>
      <c r="P2622" t="str">
        <f t="shared" si="40"/>
        <v>Below Estimate</v>
      </c>
    </row>
    <row r="2623" spans="1:16" x14ac:dyDescent="0.3">
      <c r="A2623" s="1">
        <v>42520</v>
      </c>
      <c r="B2623">
        <v>2016</v>
      </c>
      <c r="C2623" t="s">
        <v>26</v>
      </c>
      <c r="D2623">
        <v>1152550</v>
      </c>
      <c r="E2623">
        <v>640000</v>
      </c>
      <c r="F2623" t="s">
        <v>13</v>
      </c>
      <c r="G2623" t="s">
        <v>14</v>
      </c>
      <c r="H2623">
        <v>3</v>
      </c>
      <c r="I2623">
        <v>3</v>
      </c>
      <c r="J2623">
        <v>954</v>
      </c>
      <c r="K2623">
        <v>1.3482590000000001</v>
      </c>
      <c r="L2623" t="s">
        <v>16</v>
      </c>
      <c r="M2623">
        <f>V3__67[[#This Row],[Sale Price]]/V3__67[[#This Row],[carpet_area]]</f>
        <v>670.85953878406713</v>
      </c>
      <c r="N2623">
        <f>IF(OR(V3__67[[#This Row],[Estimated Value]]="",V3__67[[#This Row],[Estimated Value]]=0),"",V3__67[[#This Row],[Sale Price]]-V3__67[[#This Row],[Estimated Value]])</f>
        <v>-512550</v>
      </c>
      <c r="O2623">
        <f>IF(OR(V3__67[[#This Row],[Estimated Value]]="",V3__67[[#This Row],[Estimated Value]]=0),"",(V3__67[[#This Row],[Sale Price]]-V3__67[[#This Row],[Estimated Value]])/V3__67[[#This Row],[Estimated Value]])</f>
        <v>-0.44470955706910764</v>
      </c>
      <c r="P2623" t="str">
        <f t="shared" si="40"/>
        <v>Below Estimate</v>
      </c>
    </row>
    <row r="2624" spans="1:16" x14ac:dyDescent="0.3">
      <c r="A2624" s="1">
        <v>42523</v>
      </c>
      <c r="B2624">
        <v>2016</v>
      </c>
      <c r="C2624" t="s">
        <v>17</v>
      </c>
      <c r="D2624">
        <v>126020</v>
      </c>
      <c r="E2624">
        <v>69000</v>
      </c>
      <c r="F2624" t="s">
        <v>13</v>
      </c>
      <c r="G2624" t="s">
        <v>14</v>
      </c>
      <c r="H2624">
        <v>3</v>
      </c>
      <c r="I2624">
        <v>1</v>
      </c>
      <c r="J2624">
        <v>1022</v>
      </c>
      <c r="K2624">
        <v>1.3482590000000001</v>
      </c>
      <c r="L2624" t="s">
        <v>22</v>
      </c>
      <c r="M2624">
        <f>V3__67[[#This Row],[Sale Price]]/V3__67[[#This Row],[carpet_area]]</f>
        <v>67.514677103718199</v>
      </c>
      <c r="N2624">
        <f>IF(OR(V3__67[[#This Row],[Estimated Value]]="",V3__67[[#This Row],[Estimated Value]]=0),"",V3__67[[#This Row],[Sale Price]]-V3__67[[#This Row],[Estimated Value]])</f>
        <v>-57020</v>
      </c>
      <c r="O2624">
        <f>IF(OR(V3__67[[#This Row],[Estimated Value]]="",V3__67[[#This Row],[Estimated Value]]=0),"",(V3__67[[#This Row],[Sale Price]]-V3__67[[#This Row],[Estimated Value]])/V3__67[[#This Row],[Estimated Value]])</f>
        <v>-0.45246786224408825</v>
      </c>
      <c r="P2624" t="str">
        <f t="shared" si="40"/>
        <v>Below Estimate</v>
      </c>
    </row>
    <row r="2625" spans="1:16" x14ac:dyDescent="0.3">
      <c r="A2625" s="1">
        <v>42523</v>
      </c>
      <c r="B2625">
        <v>2016</v>
      </c>
      <c r="C2625" t="s">
        <v>30</v>
      </c>
      <c r="D2625">
        <v>613320</v>
      </c>
      <c r="E2625">
        <v>1950000</v>
      </c>
      <c r="F2625" t="s">
        <v>13</v>
      </c>
      <c r="G2625" t="s">
        <v>14</v>
      </c>
      <c r="H2625">
        <v>3</v>
      </c>
      <c r="I2625">
        <v>2</v>
      </c>
      <c r="J2625">
        <v>947</v>
      </c>
      <c r="K2625">
        <v>1.3482590000000001</v>
      </c>
      <c r="L2625" t="s">
        <v>25</v>
      </c>
      <c r="M2625">
        <f>V3__67[[#This Row],[Sale Price]]/V3__67[[#This Row],[carpet_area]]</f>
        <v>2059.1341077085535</v>
      </c>
      <c r="N2625">
        <f>IF(OR(V3__67[[#This Row],[Estimated Value]]="",V3__67[[#This Row],[Estimated Value]]=0),"",V3__67[[#This Row],[Sale Price]]-V3__67[[#This Row],[Estimated Value]])</f>
        <v>1336680</v>
      </c>
      <c r="O2625">
        <f>IF(OR(V3__67[[#This Row],[Estimated Value]]="",V3__67[[#This Row],[Estimated Value]]=0),"",(V3__67[[#This Row],[Sale Price]]-V3__67[[#This Row],[Estimated Value]])/V3__67[[#This Row],[Estimated Value]])</f>
        <v>2.1794169438466056</v>
      </c>
      <c r="P2625" t="str">
        <f t="shared" si="40"/>
        <v>Above Estimate</v>
      </c>
    </row>
    <row r="2626" spans="1:16" x14ac:dyDescent="0.3">
      <c r="A2626" s="1">
        <v>42523</v>
      </c>
      <c r="B2626">
        <v>2016</v>
      </c>
      <c r="C2626" t="s">
        <v>17</v>
      </c>
      <c r="D2626">
        <v>73310</v>
      </c>
      <c r="E2626">
        <v>31000</v>
      </c>
      <c r="F2626" t="s">
        <v>13</v>
      </c>
      <c r="G2626" t="s">
        <v>14</v>
      </c>
      <c r="H2626">
        <v>3</v>
      </c>
      <c r="I2626">
        <v>1</v>
      </c>
      <c r="J2626">
        <v>917</v>
      </c>
      <c r="K2626">
        <v>1.3482590000000001</v>
      </c>
      <c r="L2626" t="s">
        <v>15</v>
      </c>
      <c r="M2626">
        <f>V3__67[[#This Row],[Sale Price]]/V3__67[[#This Row],[carpet_area]]</f>
        <v>33.80588876772083</v>
      </c>
      <c r="N2626">
        <f>IF(OR(V3__67[[#This Row],[Estimated Value]]="",V3__67[[#This Row],[Estimated Value]]=0),"",V3__67[[#This Row],[Sale Price]]-V3__67[[#This Row],[Estimated Value]])</f>
        <v>-42310</v>
      </c>
      <c r="O2626">
        <f>IF(OR(V3__67[[#This Row],[Estimated Value]]="",V3__67[[#This Row],[Estimated Value]]=0),"",(V3__67[[#This Row],[Sale Price]]-V3__67[[#This Row],[Estimated Value]])/V3__67[[#This Row],[Estimated Value]])</f>
        <v>-0.577138180330105</v>
      </c>
      <c r="P2626" t="str">
        <f t="shared" ref="P2626:P2689" si="41">IF(N2626="","No Estimate",IF(N2626&gt;0,"Above Estimate",IF(N2626&lt;0,"Below Estimate","At Estimate")))</f>
        <v>Below Estimate</v>
      </c>
    </row>
    <row r="2627" spans="1:16" x14ac:dyDescent="0.3">
      <c r="A2627" s="1">
        <v>42523</v>
      </c>
      <c r="B2627">
        <v>2016</v>
      </c>
      <c r="C2627" t="s">
        <v>29</v>
      </c>
      <c r="D2627">
        <v>147490</v>
      </c>
      <c r="E2627">
        <v>228000</v>
      </c>
      <c r="F2627" t="s">
        <v>13</v>
      </c>
      <c r="G2627" t="s">
        <v>14</v>
      </c>
      <c r="H2627">
        <v>3</v>
      </c>
      <c r="I2627">
        <v>3</v>
      </c>
      <c r="J2627">
        <v>969</v>
      </c>
      <c r="K2627">
        <v>1.3482590000000001</v>
      </c>
      <c r="L2627" t="s">
        <v>15</v>
      </c>
      <c r="M2627">
        <f>V3__67[[#This Row],[Sale Price]]/V3__67[[#This Row],[carpet_area]]</f>
        <v>235.29411764705881</v>
      </c>
      <c r="N2627">
        <f>IF(OR(V3__67[[#This Row],[Estimated Value]]="",V3__67[[#This Row],[Estimated Value]]=0),"",V3__67[[#This Row],[Sale Price]]-V3__67[[#This Row],[Estimated Value]])</f>
        <v>80510</v>
      </c>
      <c r="O2627">
        <f>IF(OR(V3__67[[#This Row],[Estimated Value]]="",V3__67[[#This Row],[Estimated Value]]=0),"",(V3__67[[#This Row],[Sale Price]]-V3__67[[#This Row],[Estimated Value]])/V3__67[[#This Row],[Estimated Value]])</f>
        <v>0.54586751644179266</v>
      </c>
      <c r="P2627" t="str">
        <f t="shared" si="41"/>
        <v>Above Estimate</v>
      </c>
    </row>
    <row r="2628" spans="1:16" x14ac:dyDescent="0.3">
      <c r="A2628" s="1">
        <v>42523</v>
      </c>
      <c r="B2628">
        <v>2016</v>
      </c>
      <c r="C2628" t="s">
        <v>30</v>
      </c>
      <c r="D2628">
        <v>207390</v>
      </c>
      <c r="E2628">
        <v>368000</v>
      </c>
      <c r="F2628" t="s">
        <v>13</v>
      </c>
      <c r="G2628" t="s">
        <v>14</v>
      </c>
      <c r="H2628">
        <v>3</v>
      </c>
      <c r="I2628">
        <v>3</v>
      </c>
      <c r="J2628">
        <v>1066</v>
      </c>
      <c r="K2628">
        <v>1.3482590000000001</v>
      </c>
      <c r="L2628" t="s">
        <v>16</v>
      </c>
      <c r="M2628">
        <f>V3__67[[#This Row],[Sale Price]]/V3__67[[#This Row],[carpet_area]]</f>
        <v>345.21575984990619</v>
      </c>
      <c r="N2628">
        <f>IF(OR(V3__67[[#This Row],[Estimated Value]]="",V3__67[[#This Row],[Estimated Value]]=0),"",V3__67[[#This Row],[Sale Price]]-V3__67[[#This Row],[Estimated Value]])</f>
        <v>160610</v>
      </c>
      <c r="O2628">
        <f>IF(OR(V3__67[[#This Row],[Estimated Value]]="",V3__67[[#This Row],[Estimated Value]]=0),"",(V3__67[[#This Row],[Sale Price]]-V3__67[[#This Row],[Estimated Value]])/V3__67[[#This Row],[Estimated Value]])</f>
        <v>0.77443464005014706</v>
      </c>
      <c r="P2628" t="str">
        <f t="shared" si="41"/>
        <v>Above Estimate</v>
      </c>
    </row>
    <row r="2629" spans="1:16" x14ac:dyDescent="0.3">
      <c r="A2629" s="1">
        <v>42523</v>
      </c>
      <c r="B2629">
        <v>2016</v>
      </c>
      <c r="C2629" t="s">
        <v>12</v>
      </c>
      <c r="D2629">
        <v>75640</v>
      </c>
      <c r="E2629">
        <v>46000</v>
      </c>
      <c r="F2629" t="s">
        <v>13</v>
      </c>
      <c r="G2629" t="s">
        <v>14</v>
      </c>
      <c r="H2629">
        <v>3</v>
      </c>
      <c r="I2629">
        <v>1</v>
      </c>
      <c r="J2629">
        <v>931</v>
      </c>
      <c r="K2629">
        <v>1.3482590000000001</v>
      </c>
      <c r="L2629" t="s">
        <v>16</v>
      </c>
      <c r="M2629">
        <f>V3__67[[#This Row],[Sale Price]]/V3__67[[#This Row],[carpet_area]]</f>
        <v>49.409237379162192</v>
      </c>
      <c r="N2629">
        <f>IF(OR(V3__67[[#This Row],[Estimated Value]]="",V3__67[[#This Row],[Estimated Value]]=0),"",V3__67[[#This Row],[Sale Price]]-V3__67[[#This Row],[Estimated Value]])</f>
        <v>-29640</v>
      </c>
      <c r="O2629">
        <f>IF(OR(V3__67[[#This Row],[Estimated Value]]="",V3__67[[#This Row],[Estimated Value]]=0),"",(V3__67[[#This Row],[Sale Price]]-V3__67[[#This Row],[Estimated Value]])/V3__67[[#This Row],[Estimated Value]])</f>
        <v>-0.39185616076150187</v>
      </c>
      <c r="P2629" t="str">
        <f t="shared" si="41"/>
        <v>Below Estimate</v>
      </c>
    </row>
    <row r="2630" spans="1:16" x14ac:dyDescent="0.3">
      <c r="A2630" s="1">
        <v>42523</v>
      </c>
      <c r="B2630">
        <v>2016</v>
      </c>
      <c r="C2630" t="s">
        <v>29</v>
      </c>
      <c r="D2630">
        <v>107800</v>
      </c>
      <c r="E2630">
        <v>192500</v>
      </c>
      <c r="F2630" t="s">
        <v>13</v>
      </c>
      <c r="G2630" t="s">
        <v>14</v>
      </c>
      <c r="H2630">
        <v>3</v>
      </c>
      <c r="I2630">
        <v>3</v>
      </c>
      <c r="J2630">
        <v>1066</v>
      </c>
      <c r="K2630">
        <v>1.3482590000000001</v>
      </c>
      <c r="L2630" t="s">
        <v>22</v>
      </c>
      <c r="M2630">
        <f>V3__67[[#This Row],[Sale Price]]/V3__67[[#This Row],[carpet_area]]</f>
        <v>180.58161350844279</v>
      </c>
      <c r="N2630">
        <f>IF(OR(V3__67[[#This Row],[Estimated Value]]="",V3__67[[#This Row],[Estimated Value]]=0),"",V3__67[[#This Row],[Sale Price]]-V3__67[[#This Row],[Estimated Value]])</f>
        <v>84700</v>
      </c>
      <c r="O2630">
        <f>IF(OR(V3__67[[#This Row],[Estimated Value]]="",V3__67[[#This Row],[Estimated Value]]=0),"",(V3__67[[#This Row],[Sale Price]]-V3__67[[#This Row],[Estimated Value]])/V3__67[[#This Row],[Estimated Value]])</f>
        <v>0.7857142857142857</v>
      </c>
      <c r="P2630" t="str">
        <f t="shared" si="41"/>
        <v>Above Estimate</v>
      </c>
    </row>
    <row r="2631" spans="1:16" x14ac:dyDescent="0.3">
      <c r="A2631" s="1">
        <v>42523</v>
      </c>
      <c r="B2631">
        <v>2016</v>
      </c>
      <c r="C2631" t="s">
        <v>17</v>
      </c>
      <c r="D2631">
        <v>193150</v>
      </c>
      <c r="E2631">
        <v>160000</v>
      </c>
      <c r="F2631" t="s">
        <v>27</v>
      </c>
      <c r="G2631" t="s">
        <v>28</v>
      </c>
      <c r="H2631">
        <v>8</v>
      </c>
      <c r="I2631">
        <v>8</v>
      </c>
      <c r="J2631">
        <v>2917</v>
      </c>
      <c r="K2631">
        <v>1.3482590000000001</v>
      </c>
      <c r="L2631" t="s">
        <v>15</v>
      </c>
      <c r="M2631">
        <f>V3__67[[#This Row],[Sale Price]]/V3__67[[#This Row],[carpet_area]]</f>
        <v>54.850874185807335</v>
      </c>
      <c r="N2631">
        <f>IF(OR(V3__67[[#This Row],[Estimated Value]]="",V3__67[[#This Row],[Estimated Value]]=0),"",V3__67[[#This Row],[Sale Price]]-V3__67[[#This Row],[Estimated Value]])</f>
        <v>-33150</v>
      </c>
      <c r="O2631">
        <f>IF(OR(V3__67[[#This Row],[Estimated Value]]="",V3__67[[#This Row],[Estimated Value]]=0),"",(V3__67[[#This Row],[Sale Price]]-V3__67[[#This Row],[Estimated Value]])/V3__67[[#This Row],[Estimated Value]])</f>
        <v>-0.17162826818534818</v>
      </c>
      <c r="P2631" t="str">
        <f t="shared" si="41"/>
        <v>Below Estimate</v>
      </c>
    </row>
    <row r="2632" spans="1:16" x14ac:dyDescent="0.3">
      <c r="A2632" s="1">
        <v>42524</v>
      </c>
      <c r="B2632">
        <v>2016</v>
      </c>
      <c r="C2632" t="s">
        <v>26</v>
      </c>
      <c r="D2632">
        <v>359730</v>
      </c>
      <c r="E2632">
        <v>510000</v>
      </c>
      <c r="F2632" t="s">
        <v>13</v>
      </c>
      <c r="G2632" t="s">
        <v>14</v>
      </c>
      <c r="H2632">
        <v>3</v>
      </c>
      <c r="I2632">
        <v>3</v>
      </c>
      <c r="J2632">
        <v>901</v>
      </c>
      <c r="K2632">
        <v>1.3482590000000001</v>
      </c>
      <c r="L2632" t="s">
        <v>25</v>
      </c>
      <c r="M2632">
        <f>V3__67[[#This Row],[Sale Price]]/V3__67[[#This Row],[carpet_area]]</f>
        <v>566.03773584905662</v>
      </c>
      <c r="N2632">
        <f>IF(OR(V3__67[[#This Row],[Estimated Value]]="",V3__67[[#This Row],[Estimated Value]]=0),"",V3__67[[#This Row],[Sale Price]]-V3__67[[#This Row],[Estimated Value]])</f>
        <v>150270</v>
      </c>
      <c r="O2632">
        <f>IF(OR(V3__67[[#This Row],[Estimated Value]]="",V3__67[[#This Row],[Estimated Value]]=0),"",(V3__67[[#This Row],[Sale Price]]-V3__67[[#This Row],[Estimated Value]])/V3__67[[#This Row],[Estimated Value]])</f>
        <v>0.41772996413977148</v>
      </c>
      <c r="P2632" t="str">
        <f t="shared" si="41"/>
        <v>Above Estimate</v>
      </c>
    </row>
    <row r="2633" spans="1:16" x14ac:dyDescent="0.3">
      <c r="A2633" s="1">
        <v>42524</v>
      </c>
      <c r="B2633">
        <v>2016</v>
      </c>
      <c r="C2633" t="s">
        <v>12</v>
      </c>
      <c r="D2633">
        <v>63880</v>
      </c>
      <c r="E2633">
        <v>72510</v>
      </c>
      <c r="F2633" t="s">
        <v>13</v>
      </c>
      <c r="G2633" t="s">
        <v>14</v>
      </c>
      <c r="H2633">
        <v>3</v>
      </c>
      <c r="I2633">
        <v>1</v>
      </c>
      <c r="J2633">
        <v>1063</v>
      </c>
      <c r="K2633">
        <v>1.3482590000000001</v>
      </c>
      <c r="L2633" t="s">
        <v>15</v>
      </c>
      <c r="M2633">
        <f>V3__67[[#This Row],[Sale Price]]/V3__67[[#This Row],[carpet_area]]</f>
        <v>68.212605832549386</v>
      </c>
      <c r="N2633">
        <f>IF(OR(V3__67[[#This Row],[Estimated Value]]="",V3__67[[#This Row],[Estimated Value]]=0),"",V3__67[[#This Row],[Sale Price]]-V3__67[[#This Row],[Estimated Value]])</f>
        <v>8630</v>
      </c>
      <c r="O2633">
        <f>IF(OR(V3__67[[#This Row],[Estimated Value]]="",V3__67[[#This Row],[Estimated Value]]=0),"",(V3__67[[#This Row],[Sale Price]]-V3__67[[#This Row],[Estimated Value]])/V3__67[[#This Row],[Estimated Value]])</f>
        <v>0.13509705698184096</v>
      </c>
      <c r="P2633" t="str">
        <f t="shared" si="41"/>
        <v>Above Estimate</v>
      </c>
    </row>
    <row r="2634" spans="1:16" x14ac:dyDescent="0.3">
      <c r="A2634" s="1">
        <v>42525</v>
      </c>
      <c r="B2634">
        <v>2016</v>
      </c>
      <c r="C2634" t="s">
        <v>12</v>
      </c>
      <c r="D2634">
        <v>25870</v>
      </c>
      <c r="E2634">
        <v>25100</v>
      </c>
      <c r="F2634" t="s">
        <v>13</v>
      </c>
      <c r="G2634" t="s">
        <v>14</v>
      </c>
      <c r="H2634">
        <v>3</v>
      </c>
      <c r="I2634">
        <v>3</v>
      </c>
      <c r="J2634">
        <v>981</v>
      </c>
      <c r="K2634">
        <v>1.3482590000000001</v>
      </c>
      <c r="L2634" t="s">
        <v>22</v>
      </c>
      <c r="M2634">
        <f>V3__67[[#This Row],[Sale Price]]/V3__67[[#This Row],[carpet_area]]</f>
        <v>25.586136595310908</v>
      </c>
      <c r="N2634">
        <f>IF(OR(V3__67[[#This Row],[Estimated Value]]="",V3__67[[#This Row],[Estimated Value]]=0),"",V3__67[[#This Row],[Sale Price]]-V3__67[[#This Row],[Estimated Value]])</f>
        <v>-770</v>
      </c>
      <c r="O2634">
        <f>IF(OR(V3__67[[#This Row],[Estimated Value]]="",V3__67[[#This Row],[Estimated Value]]=0),"",(V3__67[[#This Row],[Sale Price]]-V3__67[[#This Row],[Estimated Value]])/V3__67[[#This Row],[Estimated Value]])</f>
        <v>-2.9764205643602628E-2</v>
      </c>
      <c r="P2634" t="str">
        <f t="shared" si="41"/>
        <v>Below Estimate</v>
      </c>
    </row>
    <row r="2635" spans="1:16" x14ac:dyDescent="0.3">
      <c r="A2635" s="1">
        <v>42526</v>
      </c>
      <c r="B2635">
        <v>2016</v>
      </c>
      <c r="C2635" t="s">
        <v>30</v>
      </c>
      <c r="D2635">
        <v>122910</v>
      </c>
      <c r="E2635">
        <v>325000</v>
      </c>
      <c r="F2635" t="s">
        <v>13</v>
      </c>
      <c r="G2635" t="s">
        <v>14</v>
      </c>
      <c r="H2635">
        <v>3</v>
      </c>
      <c r="I2635">
        <v>1</v>
      </c>
      <c r="J2635">
        <v>946</v>
      </c>
      <c r="K2635">
        <v>1.3482590000000001</v>
      </c>
      <c r="L2635" t="s">
        <v>25</v>
      </c>
      <c r="M2635">
        <f>V3__67[[#This Row],[Sale Price]]/V3__67[[#This Row],[carpet_area]]</f>
        <v>343.55179704016911</v>
      </c>
      <c r="N2635">
        <f>IF(OR(V3__67[[#This Row],[Estimated Value]]="",V3__67[[#This Row],[Estimated Value]]=0),"",V3__67[[#This Row],[Sale Price]]-V3__67[[#This Row],[Estimated Value]])</f>
        <v>202090</v>
      </c>
      <c r="O2635">
        <f>IF(OR(V3__67[[#This Row],[Estimated Value]]="",V3__67[[#This Row],[Estimated Value]]=0),"",(V3__67[[#This Row],[Sale Price]]-V3__67[[#This Row],[Estimated Value]])/V3__67[[#This Row],[Estimated Value]])</f>
        <v>1.6442112114555365</v>
      </c>
      <c r="P2635" t="str">
        <f t="shared" si="41"/>
        <v>Above Estimate</v>
      </c>
    </row>
    <row r="2636" spans="1:16" x14ac:dyDescent="0.3">
      <c r="A2636" s="1">
        <v>42526</v>
      </c>
      <c r="B2636">
        <v>2016</v>
      </c>
      <c r="C2636" t="s">
        <v>17</v>
      </c>
      <c r="D2636">
        <v>138530</v>
      </c>
      <c r="E2636">
        <v>111000</v>
      </c>
      <c r="F2636" t="s">
        <v>13</v>
      </c>
      <c r="G2636" t="s">
        <v>14</v>
      </c>
      <c r="H2636">
        <v>3</v>
      </c>
      <c r="I2636">
        <v>3</v>
      </c>
      <c r="J2636">
        <v>1038</v>
      </c>
      <c r="K2636">
        <v>1.3482590000000001</v>
      </c>
      <c r="L2636" t="s">
        <v>15</v>
      </c>
      <c r="M2636">
        <f>V3__67[[#This Row],[Sale Price]]/V3__67[[#This Row],[carpet_area]]</f>
        <v>106.93641618497109</v>
      </c>
      <c r="N2636">
        <f>IF(OR(V3__67[[#This Row],[Estimated Value]]="",V3__67[[#This Row],[Estimated Value]]=0),"",V3__67[[#This Row],[Sale Price]]-V3__67[[#This Row],[Estimated Value]])</f>
        <v>-27530</v>
      </c>
      <c r="O2636">
        <f>IF(OR(V3__67[[#This Row],[Estimated Value]]="",V3__67[[#This Row],[Estimated Value]]=0),"",(V3__67[[#This Row],[Sale Price]]-V3__67[[#This Row],[Estimated Value]])/V3__67[[#This Row],[Estimated Value]])</f>
        <v>-0.19872951707211434</v>
      </c>
      <c r="P2636" t="str">
        <f t="shared" si="41"/>
        <v>Below Estimate</v>
      </c>
    </row>
    <row r="2637" spans="1:16" x14ac:dyDescent="0.3">
      <c r="A2637" s="1">
        <v>42526</v>
      </c>
      <c r="B2637">
        <v>2016</v>
      </c>
      <c r="C2637" t="s">
        <v>21</v>
      </c>
      <c r="D2637">
        <v>2273950</v>
      </c>
      <c r="E2637">
        <v>3200000</v>
      </c>
      <c r="F2637" t="s">
        <v>13</v>
      </c>
      <c r="G2637" t="s">
        <v>14</v>
      </c>
      <c r="H2637">
        <v>3</v>
      </c>
      <c r="I2637">
        <v>2</v>
      </c>
      <c r="J2637">
        <v>938</v>
      </c>
      <c r="K2637">
        <v>1.3482590000000001</v>
      </c>
      <c r="L2637" t="s">
        <v>25</v>
      </c>
      <c r="M2637">
        <f>V3__67[[#This Row],[Sale Price]]/V3__67[[#This Row],[carpet_area]]</f>
        <v>3411.5138592750532</v>
      </c>
      <c r="N2637">
        <f>IF(OR(V3__67[[#This Row],[Estimated Value]]="",V3__67[[#This Row],[Estimated Value]]=0),"",V3__67[[#This Row],[Sale Price]]-V3__67[[#This Row],[Estimated Value]])</f>
        <v>926050</v>
      </c>
      <c r="O2637">
        <f>IF(OR(V3__67[[#This Row],[Estimated Value]]="",V3__67[[#This Row],[Estimated Value]]=0),"",(V3__67[[#This Row],[Sale Price]]-V3__67[[#This Row],[Estimated Value]])/V3__67[[#This Row],[Estimated Value]])</f>
        <v>0.40724290331801488</v>
      </c>
      <c r="P2637" t="str">
        <f t="shared" si="41"/>
        <v>Above Estimate</v>
      </c>
    </row>
    <row r="2638" spans="1:16" x14ac:dyDescent="0.3">
      <c r="A2638" s="1">
        <v>42527</v>
      </c>
      <c r="B2638">
        <v>2016</v>
      </c>
      <c r="C2638" t="s">
        <v>21</v>
      </c>
      <c r="D2638">
        <v>1247680</v>
      </c>
      <c r="E2638">
        <v>2608000</v>
      </c>
      <c r="F2638" t="s">
        <v>13</v>
      </c>
      <c r="G2638" t="s">
        <v>14</v>
      </c>
      <c r="H2638">
        <v>3</v>
      </c>
      <c r="I2638">
        <v>2</v>
      </c>
      <c r="J2638">
        <v>1056</v>
      </c>
      <c r="K2638">
        <v>1.3482590000000001</v>
      </c>
      <c r="L2638" t="s">
        <v>25</v>
      </c>
      <c r="M2638">
        <f>V3__67[[#This Row],[Sale Price]]/V3__67[[#This Row],[carpet_area]]</f>
        <v>2469.6969696969695</v>
      </c>
      <c r="N2638">
        <f>IF(OR(V3__67[[#This Row],[Estimated Value]]="",V3__67[[#This Row],[Estimated Value]]=0),"",V3__67[[#This Row],[Sale Price]]-V3__67[[#This Row],[Estimated Value]])</f>
        <v>1360320</v>
      </c>
      <c r="O2638">
        <f>IF(OR(V3__67[[#This Row],[Estimated Value]]="",V3__67[[#This Row],[Estimated Value]]=0),"",(V3__67[[#This Row],[Sale Price]]-V3__67[[#This Row],[Estimated Value]])/V3__67[[#This Row],[Estimated Value]])</f>
        <v>1.0902795588612464</v>
      </c>
      <c r="P2638" t="str">
        <f t="shared" si="41"/>
        <v>Above Estimate</v>
      </c>
    </row>
    <row r="2639" spans="1:16" x14ac:dyDescent="0.3">
      <c r="A2639" s="1">
        <v>42527</v>
      </c>
      <c r="B2639">
        <v>2016</v>
      </c>
      <c r="C2639" t="s">
        <v>26</v>
      </c>
      <c r="D2639">
        <v>355110</v>
      </c>
      <c r="E2639">
        <v>370000</v>
      </c>
      <c r="F2639" t="s">
        <v>13</v>
      </c>
      <c r="G2639" t="s">
        <v>14</v>
      </c>
      <c r="H2639">
        <v>3</v>
      </c>
      <c r="I2639">
        <v>1</v>
      </c>
      <c r="J2639">
        <v>1055</v>
      </c>
      <c r="K2639">
        <v>1.3482590000000001</v>
      </c>
      <c r="L2639" t="s">
        <v>16</v>
      </c>
      <c r="M2639">
        <f>V3__67[[#This Row],[Sale Price]]/V3__67[[#This Row],[carpet_area]]</f>
        <v>350.71090047393363</v>
      </c>
      <c r="N2639">
        <f>IF(OR(V3__67[[#This Row],[Estimated Value]]="",V3__67[[#This Row],[Estimated Value]]=0),"",V3__67[[#This Row],[Sale Price]]-V3__67[[#This Row],[Estimated Value]])</f>
        <v>14890</v>
      </c>
      <c r="O2639">
        <f>IF(OR(V3__67[[#This Row],[Estimated Value]]="",V3__67[[#This Row],[Estimated Value]]=0),"",(V3__67[[#This Row],[Sale Price]]-V3__67[[#This Row],[Estimated Value]])/V3__67[[#This Row],[Estimated Value]])</f>
        <v>4.1930669370054352E-2</v>
      </c>
      <c r="P2639" t="str">
        <f t="shared" si="41"/>
        <v>Above Estimate</v>
      </c>
    </row>
    <row r="2640" spans="1:16" x14ac:dyDescent="0.3">
      <c r="A2640" s="1">
        <v>42530</v>
      </c>
      <c r="B2640">
        <v>2016</v>
      </c>
      <c r="C2640" t="s">
        <v>26</v>
      </c>
      <c r="D2640">
        <v>454790</v>
      </c>
      <c r="E2640">
        <v>660000</v>
      </c>
      <c r="F2640" t="s">
        <v>13</v>
      </c>
      <c r="G2640" t="s">
        <v>14</v>
      </c>
      <c r="H2640">
        <v>3</v>
      </c>
      <c r="I2640">
        <v>3</v>
      </c>
      <c r="J2640">
        <v>998</v>
      </c>
      <c r="K2640">
        <v>1.3482590000000001</v>
      </c>
      <c r="L2640" t="s">
        <v>15</v>
      </c>
      <c r="M2640">
        <f>V3__67[[#This Row],[Sale Price]]/V3__67[[#This Row],[carpet_area]]</f>
        <v>661.32264529058114</v>
      </c>
      <c r="N2640">
        <f>IF(OR(V3__67[[#This Row],[Estimated Value]]="",V3__67[[#This Row],[Estimated Value]]=0),"",V3__67[[#This Row],[Sale Price]]-V3__67[[#This Row],[Estimated Value]])</f>
        <v>205210</v>
      </c>
      <c r="O2640">
        <f>IF(OR(V3__67[[#This Row],[Estimated Value]]="",V3__67[[#This Row],[Estimated Value]]=0),"",(V3__67[[#This Row],[Sale Price]]-V3__67[[#This Row],[Estimated Value]])/V3__67[[#This Row],[Estimated Value]])</f>
        <v>0.45121924404670288</v>
      </c>
      <c r="P2640" t="str">
        <f t="shared" si="41"/>
        <v>Above Estimate</v>
      </c>
    </row>
    <row r="2641" spans="1:16" x14ac:dyDescent="0.3">
      <c r="A2641" s="1">
        <v>42530</v>
      </c>
      <c r="B2641">
        <v>2016</v>
      </c>
      <c r="C2641" t="s">
        <v>12</v>
      </c>
      <c r="D2641">
        <v>78070</v>
      </c>
      <c r="E2641">
        <v>90000</v>
      </c>
      <c r="F2641" t="s">
        <v>13</v>
      </c>
      <c r="G2641" t="s">
        <v>14</v>
      </c>
      <c r="H2641">
        <v>3</v>
      </c>
      <c r="I2641">
        <v>2</v>
      </c>
      <c r="J2641">
        <v>977</v>
      </c>
      <c r="K2641">
        <v>1.3482590000000001</v>
      </c>
      <c r="L2641" t="s">
        <v>16</v>
      </c>
      <c r="M2641">
        <f>V3__67[[#This Row],[Sale Price]]/V3__67[[#This Row],[carpet_area]]</f>
        <v>92.118730808597746</v>
      </c>
      <c r="N2641">
        <f>IF(OR(V3__67[[#This Row],[Estimated Value]]="",V3__67[[#This Row],[Estimated Value]]=0),"",V3__67[[#This Row],[Sale Price]]-V3__67[[#This Row],[Estimated Value]])</f>
        <v>11930</v>
      </c>
      <c r="O2641">
        <f>IF(OR(V3__67[[#This Row],[Estimated Value]]="",V3__67[[#This Row],[Estimated Value]]=0),"",(V3__67[[#This Row],[Sale Price]]-V3__67[[#This Row],[Estimated Value]])/V3__67[[#This Row],[Estimated Value]])</f>
        <v>0.15281157935186371</v>
      </c>
      <c r="P2641" t="str">
        <f t="shared" si="41"/>
        <v>Above Estimate</v>
      </c>
    </row>
    <row r="2642" spans="1:16" x14ac:dyDescent="0.3">
      <c r="A2642" s="1">
        <v>42531</v>
      </c>
      <c r="B2642">
        <v>2016</v>
      </c>
      <c r="C2642" t="s">
        <v>17</v>
      </c>
      <c r="D2642">
        <v>161670</v>
      </c>
      <c r="E2642">
        <v>100000</v>
      </c>
      <c r="F2642" t="s">
        <v>19</v>
      </c>
      <c r="G2642" t="s">
        <v>20</v>
      </c>
      <c r="H2642">
        <v>4</v>
      </c>
      <c r="I2642">
        <v>4</v>
      </c>
      <c r="J2642">
        <v>1258</v>
      </c>
      <c r="K2642">
        <v>1.3482590000000001</v>
      </c>
      <c r="L2642" t="s">
        <v>16</v>
      </c>
      <c r="M2642">
        <f>V3__67[[#This Row],[Sale Price]]/V3__67[[#This Row],[carpet_area]]</f>
        <v>79.491255961844203</v>
      </c>
      <c r="N2642">
        <f>IF(OR(V3__67[[#This Row],[Estimated Value]]="",V3__67[[#This Row],[Estimated Value]]=0),"",V3__67[[#This Row],[Sale Price]]-V3__67[[#This Row],[Estimated Value]])</f>
        <v>-61670</v>
      </c>
      <c r="O2642">
        <f>IF(OR(V3__67[[#This Row],[Estimated Value]]="",V3__67[[#This Row],[Estimated Value]]=0),"",(V3__67[[#This Row],[Sale Price]]-V3__67[[#This Row],[Estimated Value]])/V3__67[[#This Row],[Estimated Value]])</f>
        <v>-0.38145605245252673</v>
      </c>
      <c r="P2642" t="str">
        <f t="shared" si="41"/>
        <v>Below Estimate</v>
      </c>
    </row>
    <row r="2643" spans="1:16" x14ac:dyDescent="0.3">
      <c r="A2643" s="1">
        <v>42533</v>
      </c>
      <c r="B2643">
        <v>2016</v>
      </c>
      <c r="C2643" t="s">
        <v>12</v>
      </c>
      <c r="D2643">
        <v>69260</v>
      </c>
      <c r="E2643">
        <v>55000</v>
      </c>
      <c r="F2643" t="s">
        <v>13</v>
      </c>
      <c r="G2643" t="s">
        <v>14</v>
      </c>
      <c r="H2643">
        <v>3</v>
      </c>
      <c r="I2643">
        <v>2</v>
      </c>
      <c r="J2643">
        <v>1093</v>
      </c>
      <c r="K2643">
        <v>1.3482590000000001</v>
      </c>
      <c r="L2643" t="s">
        <v>22</v>
      </c>
      <c r="M2643">
        <f>V3__67[[#This Row],[Sale Price]]/V3__67[[#This Row],[carpet_area]]</f>
        <v>50.32021957913998</v>
      </c>
      <c r="N2643">
        <f>IF(OR(V3__67[[#This Row],[Estimated Value]]="",V3__67[[#This Row],[Estimated Value]]=0),"",V3__67[[#This Row],[Sale Price]]-V3__67[[#This Row],[Estimated Value]])</f>
        <v>-14260</v>
      </c>
      <c r="O2643">
        <f>IF(OR(V3__67[[#This Row],[Estimated Value]]="",V3__67[[#This Row],[Estimated Value]]=0),"",(V3__67[[#This Row],[Sale Price]]-V3__67[[#This Row],[Estimated Value]])/V3__67[[#This Row],[Estimated Value]])</f>
        <v>-0.20589084608720762</v>
      </c>
      <c r="P2643" t="str">
        <f t="shared" si="41"/>
        <v>Below Estimate</v>
      </c>
    </row>
    <row r="2644" spans="1:16" x14ac:dyDescent="0.3">
      <c r="A2644" s="1">
        <v>42537</v>
      </c>
      <c r="B2644">
        <v>2016</v>
      </c>
      <c r="C2644" t="s">
        <v>26</v>
      </c>
      <c r="D2644">
        <v>198800</v>
      </c>
      <c r="E2644">
        <v>353000</v>
      </c>
      <c r="F2644" t="s">
        <v>13</v>
      </c>
      <c r="G2644" t="s">
        <v>14</v>
      </c>
      <c r="H2644">
        <v>3</v>
      </c>
      <c r="I2644">
        <v>2</v>
      </c>
      <c r="J2644">
        <v>1074</v>
      </c>
      <c r="K2644">
        <v>1.3482590000000001</v>
      </c>
      <c r="L2644" t="s">
        <v>22</v>
      </c>
      <c r="M2644">
        <f>V3__67[[#This Row],[Sale Price]]/V3__67[[#This Row],[carpet_area]]</f>
        <v>328.6778398510242</v>
      </c>
      <c r="N2644">
        <f>IF(OR(V3__67[[#This Row],[Estimated Value]]="",V3__67[[#This Row],[Estimated Value]]=0),"",V3__67[[#This Row],[Sale Price]]-V3__67[[#This Row],[Estimated Value]])</f>
        <v>154200</v>
      </c>
      <c r="O2644">
        <f>IF(OR(V3__67[[#This Row],[Estimated Value]]="",V3__67[[#This Row],[Estimated Value]]=0),"",(V3__67[[#This Row],[Sale Price]]-V3__67[[#This Row],[Estimated Value]])/V3__67[[#This Row],[Estimated Value]])</f>
        <v>0.77565392354124751</v>
      </c>
      <c r="P2644" t="str">
        <f t="shared" si="41"/>
        <v>Above Estimate</v>
      </c>
    </row>
    <row r="2645" spans="1:16" x14ac:dyDescent="0.3">
      <c r="A2645" s="1">
        <v>42538</v>
      </c>
      <c r="B2645">
        <v>2016</v>
      </c>
      <c r="C2645" t="s">
        <v>30</v>
      </c>
      <c r="D2645">
        <v>413090</v>
      </c>
      <c r="E2645">
        <v>644000</v>
      </c>
      <c r="F2645" t="s">
        <v>13</v>
      </c>
      <c r="G2645" t="s">
        <v>14</v>
      </c>
      <c r="H2645">
        <v>3</v>
      </c>
      <c r="I2645">
        <v>2</v>
      </c>
      <c r="J2645">
        <v>988</v>
      </c>
      <c r="K2645">
        <v>1.3482590000000001</v>
      </c>
      <c r="L2645" t="s">
        <v>22</v>
      </c>
      <c r="M2645">
        <f>V3__67[[#This Row],[Sale Price]]/V3__67[[#This Row],[carpet_area]]</f>
        <v>651.82186234817812</v>
      </c>
      <c r="N2645">
        <f>IF(OR(V3__67[[#This Row],[Estimated Value]]="",V3__67[[#This Row],[Estimated Value]]=0),"",V3__67[[#This Row],[Sale Price]]-V3__67[[#This Row],[Estimated Value]])</f>
        <v>230910</v>
      </c>
      <c r="O2645">
        <f>IF(OR(V3__67[[#This Row],[Estimated Value]]="",V3__67[[#This Row],[Estimated Value]]=0),"",(V3__67[[#This Row],[Sale Price]]-V3__67[[#This Row],[Estimated Value]])/V3__67[[#This Row],[Estimated Value]])</f>
        <v>0.55898230409838046</v>
      </c>
      <c r="P2645" t="str">
        <f t="shared" si="41"/>
        <v>Above Estimate</v>
      </c>
    </row>
    <row r="2646" spans="1:16" x14ac:dyDescent="0.3">
      <c r="A2646" s="1">
        <v>42538</v>
      </c>
      <c r="B2646">
        <v>2016</v>
      </c>
      <c r="C2646" t="s">
        <v>12</v>
      </c>
      <c r="D2646">
        <v>90070</v>
      </c>
      <c r="E2646">
        <v>126000</v>
      </c>
      <c r="F2646" t="s">
        <v>13</v>
      </c>
      <c r="G2646" t="s">
        <v>14</v>
      </c>
      <c r="H2646">
        <v>3</v>
      </c>
      <c r="I2646">
        <v>2</v>
      </c>
      <c r="J2646">
        <v>911</v>
      </c>
      <c r="K2646">
        <v>1.3482590000000001</v>
      </c>
      <c r="L2646" t="s">
        <v>22</v>
      </c>
      <c r="M2646">
        <f>V3__67[[#This Row],[Sale Price]]/V3__67[[#This Row],[carpet_area]]</f>
        <v>138.30954994511526</v>
      </c>
      <c r="N2646">
        <f>IF(OR(V3__67[[#This Row],[Estimated Value]]="",V3__67[[#This Row],[Estimated Value]]=0),"",V3__67[[#This Row],[Sale Price]]-V3__67[[#This Row],[Estimated Value]])</f>
        <v>35930</v>
      </c>
      <c r="O2646">
        <f>IF(OR(V3__67[[#This Row],[Estimated Value]]="",V3__67[[#This Row],[Estimated Value]]=0),"",(V3__67[[#This Row],[Sale Price]]-V3__67[[#This Row],[Estimated Value]])/V3__67[[#This Row],[Estimated Value]])</f>
        <v>0.39891195736649271</v>
      </c>
      <c r="P2646" t="str">
        <f t="shared" si="41"/>
        <v>Above Estimate</v>
      </c>
    </row>
    <row r="2647" spans="1:16" x14ac:dyDescent="0.3">
      <c r="A2647" s="1">
        <v>42540</v>
      </c>
      <c r="B2647">
        <v>2016</v>
      </c>
      <c r="C2647" t="s">
        <v>21</v>
      </c>
      <c r="D2647">
        <v>13523370</v>
      </c>
      <c r="E2647">
        <v>11977816</v>
      </c>
      <c r="F2647" t="s">
        <v>13</v>
      </c>
      <c r="G2647" t="s">
        <v>14</v>
      </c>
      <c r="H2647">
        <v>3</v>
      </c>
      <c r="I2647">
        <v>1</v>
      </c>
      <c r="J2647">
        <v>927</v>
      </c>
      <c r="K2647">
        <v>1.3482590000000001</v>
      </c>
      <c r="L2647" t="s">
        <v>16</v>
      </c>
      <c r="M2647">
        <f>V3__67[[#This Row],[Sale Price]]/V3__67[[#This Row],[carpet_area]]</f>
        <v>12921.052858683926</v>
      </c>
      <c r="N2647">
        <f>IF(OR(V3__67[[#This Row],[Estimated Value]]="",V3__67[[#This Row],[Estimated Value]]=0),"",V3__67[[#This Row],[Sale Price]]-V3__67[[#This Row],[Estimated Value]])</f>
        <v>-1545554</v>
      </c>
      <c r="O2647">
        <f>IF(OR(V3__67[[#This Row],[Estimated Value]]="",V3__67[[#This Row],[Estimated Value]]=0),"",(V3__67[[#This Row],[Sale Price]]-V3__67[[#This Row],[Estimated Value]])/V3__67[[#This Row],[Estimated Value]])</f>
        <v>-0.11428763688340998</v>
      </c>
      <c r="P2647" t="str">
        <f t="shared" si="41"/>
        <v>Below Estimate</v>
      </c>
    </row>
    <row r="2648" spans="1:16" x14ac:dyDescent="0.3">
      <c r="A2648" s="1">
        <v>42540</v>
      </c>
      <c r="B2648">
        <v>2016</v>
      </c>
      <c r="C2648" t="s">
        <v>17</v>
      </c>
      <c r="D2648">
        <v>131490</v>
      </c>
      <c r="E2648">
        <v>77629</v>
      </c>
      <c r="F2648" t="s">
        <v>13</v>
      </c>
      <c r="G2648" t="s">
        <v>14</v>
      </c>
      <c r="H2648">
        <v>3</v>
      </c>
      <c r="I2648">
        <v>3</v>
      </c>
      <c r="J2648">
        <v>942</v>
      </c>
      <c r="K2648">
        <v>1.3482590000000001</v>
      </c>
      <c r="L2648" t="s">
        <v>16</v>
      </c>
      <c r="M2648">
        <f>V3__67[[#This Row],[Sale Price]]/V3__67[[#This Row],[carpet_area]]</f>
        <v>82.408704883227173</v>
      </c>
      <c r="N2648">
        <f>IF(OR(V3__67[[#This Row],[Estimated Value]]="",V3__67[[#This Row],[Estimated Value]]=0),"",V3__67[[#This Row],[Sale Price]]-V3__67[[#This Row],[Estimated Value]])</f>
        <v>-53861</v>
      </c>
      <c r="O2648">
        <f>IF(OR(V3__67[[#This Row],[Estimated Value]]="",V3__67[[#This Row],[Estimated Value]]=0),"",(V3__67[[#This Row],[Sale Price]]-V3__67[[#This Row],[Estimated Value]])/V3__67[[#This Row],[Estimated Value]])</f>
        <v>-0.40962050346033918</v>
      </c>
      <c r="P2648" t="str">
        <f t="shared" si="41"/>
        <v>Below Estimate</v>
      </c>
    </row>
    <row r="2649" spans="1:16" x14ac:dyDescent="0.3">
      <c r="A2649" s="1">
        <v>42540</v>
      </c>
      <c r="B2649">
        <v>2016</v>
      </c>
      <c r="C2649" t="s">
        <v>17</v>
      </c>
      <c r="D2649">
        <v>261640</v>
      </c>
      <c r="E2649">
        <v>241640</v>
      </c>
      <c r="F2649" t="s">
        <v>13</v>
      </c>
      <c r="G2649" t="s">
        <v>14</v>
      </c>
      <c r="H2649">
        <v>3</v>
      </c>
      <c r="I2649">
        <v>1</v>
      </c>
      <c r="J2649">
        <v>910</v>
      </c>
      <c r="K2649">
        <v>1.3482590000000001</v>
      </c>
      <c r="L2649" t="s">
        <v>15</v>
      </c>
      <c r="M2649">
        <f>V3__67[[#This Row],[Sale Price]]/V3__67[[#This Row],[carpet_area]]</f>
        <v>265.53846153846155</v>
      </c>
      <c r="N2649">
        <f>IF(OR(V3__67[[#This Row],[Estimated Value]]="",V3__67[[#This Row],[Estimated Value]]=0),"",V3__67[[#This Row],[Sale Price]]-V3__67[[#This Row],[Estimated Value]])</f>
        <v>-20000</v>
      </c>
      <c r="O2649">
        <f>IF(OR(V3__67[[#This Row],[Estimated Value]]="",V3__67[[#This Row],[Estimated Value]]=0),"",(V3__67[[#This Row],[Sale Price]]-V3__67[[#This Row],[Estimated Value]])/V3__67[[#This Row],[Estimated Value]])</f>
        <v>-7.6440911175661208E-2</v>
      </c>
      <c r="P2649" t="str">
        <f t="shared" si="41"/>
        <v>Below Estimate</v>
      </c>
    </row>
    <row r="2650" spans="1:16" x14ac:dyDescent="0.3">
      <c r="A2650" s="1">
        <v>42541</v>
      </c>
      <c r="B2650">
        <v>2016</v>
      </c>
      <c r="C2650" t="s">
        <v>26</v>
      </c>
      <c r="D2650">
        <v>835380</v>
      </c>
      <c r="E2650">
        <v>1595000</v>
      </c>
      <c r="F2650" t="s">
        <v>13</v>
      </c>
      <c r="G2650" t="s">
        <v>14</v>
      </c>
      <c r="H2650">
        <v>3</v>
      </c>
      <c r="I2650">
        <v>2</v>
      </c>
      <c r="J2650">
        <v>983</v>
      </c>
      <c r="K2650">
        <v>1.3482590000000001</v>
      </c>
      <c r="L2650" t="s">
        <v>25</v>
      </c>
      <c r="M2650">
        <f>V3__67[[#This Row],[Sale Price]]/V3__67[[#This Row],[carpet_area]]</f>
        <v>1622.5839267548322</v>
      </c>
      <c r="N2650">
        <f>IF(OR(V3__67[[#This Row],[Estimated Value]]="",V3__67[[#This Row],[Estimated Value]]=0),"",V3__67[[#This Row],[Sale Price]]-V3__67[[#This Row],[Estimated Value]])</f>
        <v>759620</v>
      </c>
      <c r="O2650">
        <f>IF(OR(V3__67[[#This Row],[Estimated Value]]="",V3__67[[#This Row],[Estimated Value]]=0),"",(V3__67[[#This Row],[Sale Price]]-V3__67[[#This Row],[Estimated Value]])/V3__67[[#This Row],[Estimated Value]])</f>
        <v>0.90931073284014463</v>
      </c>
      <c r="P2650" t="str">
        <f t="shared" si="41"/>
        <v>Above Estimate</v>
      </c>
    </row>
    <row r="2651" spans="1:16" x14ac:dyDescent="0.3">
      <c r="A2651" s="1">
        <v>42544</v>
      </c>
      <c r="B2651">
        <v>2016</v>
      </c>
      <c r="C2651" t="s">
        <v>21</v>
      </c>
      <c r="D2651">
        <v>720370</v>
      </c>
      <c r="E2651">
        <v>850000</v>
      </c>
      <c r="F2651" t="s">
        <v>13</v>
      </c>
      <c r="G2651" t="s">
        <v>14</v>
      </c>
      <c r="H2651">
        <v>3</v>
      </c>
      <c r="I2651">
        <v>1</v>
      </c>
      <c r="J2651">
        <v>1075</v>
      </c>
      <c r="K2651">
        <v>1.3482590000000001</v>
      </c>
      <c r="L2651" t="s">
        <v>25</v>
      </c>
      <c r="M2651">
        <f>V3__67[[#This Row],[Sale Price]]/V3__67[[#This Row],[carpet_area]]</f>
        <v>790.69767441860461</v>
      </c>
      <c r="N2651">
        <f>IF(OR(V3__67[[#This Row],[Estimated Value]]="",V3__67[[#This Row],[Estimated Value]]=0),"",V3__67[[#This Row],[Sale Price]]-V3__67[[#This Row],[Estimated Value]])</f>
        <v>129630</v>
      </c>
      <c r="O2651">
        <f>IF(OR(V3__67[[#This Row],[Estimated Value]]="",V3__67[[#This Row],[Estimated Value]]=0),"",(V3__67[[#This Row],[Sale Price]]-V3__67[[#This Row],[Estimated Value]])/V3__67[[#This Row],[Estimated Value]])</f>
        <v>0.1799491927759346</v>
      </c>
      <c r="P2651" t="str">
        <f t="shared" si="41"/>
        <v>Above Estimate</v>
      </c>
    </row>
    <row r="2652" spans="1:16" x14ac:dyDescent="0.3">
      <c r="A2652" s="1">
        <v>42544</v>
      </c>
      <c r="B2652">
        <v>2016</v>
      </c>
      <c r="C2652" t="s">
        <v>17</v>
      </c>
      <c r="D2652">
        <v>190450</v>
      </c>
      <c r="E2652">
        <v>163000</v>
      </c>
      <c r="F2652" t="s">
        <v>13</v>
      </c>
      <c r="G2652" t="s">
        <v>14</v>
      </c>
      <c r="H2652">
        <v>3</v>
      </c>
      <c r="I2652">
        <v>3</v>
      </c>
      <c r="J2652">
        <v>1025</v>
      </c>
      <c r="K2652">
        <v>1.3482590000000001</v>
      </c>
      <c r="L2652" t="s">
        <v>15</v>
      </c>
      <c r="M2652">
        <f>V3__67[[#This Row],[Sale Price]]/V3__67[[#This Row],[carpet_area]]</f>
        <v>159.02439024390245</v>
      </c>
      <c r="N2652">
        <f>IF(OR(V3__67[[#This Row],[Estimated Value]]="",V3__67[[#This Row],[Estimated Value]]=0),"",V3__67[[#This Row],[Sale Price]]-V3__67[[#This Row],[Estimated Value]])</f>
        <v>-27450</v>
      </c>
      <c r="O2652">
        <f>IF(OR(V3__67[[#This Row],[Estimated Value]]="",V3__67[[#This Row],[Estimated Value]]=0),"",(V3__67[[#This Row],[Sale Price]]-V3__67[[#This Row],[Estimated Value]])/V3__67[[#This Row],[Estimated Value]])</f>
        <v>-0.14413231819375164</v>
      </c>
      <c r="P2652" t="str">
        <f t="shared" si="41"/>
        <v>Below Estimate</v>
      </c>
    </row>
    <row r="2653" spans="1:16" x14ac:dyDescent="0.3">
      <c r="A2653" s="1">
        <v>42545</v>
      </c>
      <c r="B2653">
        <v>2016</v>
      </c>
      <c r="C2653" t="s">
        <v>12</v>
      </c>
      <c r="D2653">
        <v>56097</v>
      </c>
      <c r="E2653">
        <v>25000</v>
      </c>
      <c r="F2653" t="s">
        <v>27</v>
      </c>
      <c r="G2653" t="s">
        <v>28</v>
      </c>
      <c r="H2653">
        <v>8</v>
      </c>
      <c r="I2653">
        <v>8</v>
      </c>
      <c r="J2653">
        <v>2619</v>
      </c>
      <c r="K2653">
        <v>1.3482590000000001</v>
      </c>
      <c r="L2653" t="s">
        <v>25</v>
      </c>
      <c r="M2653">
        <f>V3__67[[#This Row],[Sale Price]]/V3__67[[#This Row],[carpet_area]]</f>
        <v>9.5456281023291325</v>
      </c>
      <c r="N2653">
        <f>IF(OR(V3__67[[#This Row],[Estimated Value]]="",V3__67[[#This Row],[Estimated Value]]=0),"",V3__67[[#This Row],[Sale Price]]-V3__67[[#This Row],[Estimated Value]])</f>
        <v>-31097</v>
      </c>
      <c r="O2653">
        <f>IF(OR(V3__67[[#This Row],[Estimated Value]]="",V3__67[[#This Row],[Estimated Value]]=0),"",(V3__67[[#This Row],[Sale Price]]-V3__67[[#This Row],[Estimated Value]])/V3__67[[#This Row],[Estimated Value]])</f>
        <v>-0.55434336952065177</v>
      </c>
      <c r="P2653" t="str">
        <f t="shared" si="41"/>
        <v>Below Estimate</v>
      </c>
    </row>
    <row r="2654" spans="1:16" x14ac:dyDescent="0.3">
      <c r="A2654" s="1">
        <v>42545</v>
      </c>
      <c r="B2654">
        <v>2016</v>
      </c>
      <c r="C2654" t="s">
        <v>29</v>
      </c>
      <c r="D2654">
        <v>120260</v>
      </c>
      <c r="E2654">
        <v>105000</v>
      </c>
      <c r="F2654" t="s">
        <v>13</v>
      </c>
      <c r="G2654" t="s">
        <v>14</v>
      </c>
      <c r="H2654">
        <v>3</v>
      </c>
      <c r="I2654">
        <v>1</v>
      </c>
      <c r="J2654">
        <v>1065</v>
      </c>
      <c r="K2654">
        <v>1.3482590000000001</v>
      </c>
      <c r="L2654" t="s">
        <v>15</v>
      </c>
      <c r="M2654">
        <f>V3__67[[#This Row],[Sale Price]]/V3__67[[#This Row],[carpet_area]]</f>
        <v>98.591549295774641</v>
      </c>
      <c r="N2654">
        <f>IF(OR(V3__67[[#This Row],[Estimated Value]]="",V3__67[[#This Row],[Estimated Value]]=0),"",V3__67[[#This Row],[Sale Price]]-V3__67[[#This Row],[Estimated Value]])</f>
        <v>-15260</v>
      </c>
      <c r="O2654">
        <f>IF(OR(V3__67[[#This Row],[Estimated Value]]="",V3__67[[#This Row],[Estimated Value]]=0),"",(V3__67[[#This Row],[Sale Price]]-V3__67[[#This Row],[Estimated Value]])/V3__67[[#This Row],[Estimated Value]])</f>
        <v>-0.12689173457508732</v>
      </c>
      <c r="P2654" t="str">
        <f t="shared" si="41"/>
        <v>Below Estimate</v>
      </c>
    </row>
    <row r="2655" spans="1:16" x14ac:dyDescent="0.3">
      <c r="A2655" s="1">
        <v>42546</v>
      </c>
      <c r="B2655">
        <v>2016</v>
      </c>
      <c r="C2655" t="s">
        <v>17</v>
      </c>
      <c r="D2655">
        <v>136850</v>
      </c>
      <c r="E2655">
        <v>68250</v>
      </c>
      <c r="F2655" t="s">
        <v>19</v>
      </c>
      <c r="G2655" t="s">
        <v>20</v>
      </c>
      <c r="H2655">
        <v>4</v>
      </c>
      <c r="I2655">
        <v>3</v>
      </c>
      <c r="J2655">
        <v>1276</v>
      </c>
      <c r="K2655">
        <v>1.3482590000000001</v>
      </c>
      <c r="L2655" t="s">
        <v>16</v>
      </c>
      <c r="M2655">
        <f>V3__67[[#This Row],[Sale Price]]/V3__67[[#This Row],[carpet_area]]</f>
        <v>53.487460815047022</v>
      </c>
      <c r="N2655">
        <f>IF(OR(V3__67[[#This Row],[Estimated Value]]="",V3__67[[#This Row],[Estimated Value]]=0),"",V3__67[[#This Row],[Sale Price]]-V3__67[[#This Row],[Estimated Value]])</f>
        <v>-68600</v>
      </c>
      <c r="O2655">
        <f>IF(OR(V3__67[[#This Row],[Estimated Value]]="",V3__67[[#This Row],[Estimated Value]]=0),"",(V3__67[[#This Row],[Sale Price]]-V3__67[[#This Row],[Estimated Value]])/V3__67[[#This Row],[Estimated Value]])</f>
        <v>-0.50127877237851659</v>
      </c>
      <c r="P2655" t="str">
        <f t="shared" si="41"/>
        <v>Below Estimate</v>
      </c>
    </row>
    <row r="2656" spans="1:16" x14ac:dyDescent="0.3">
      <c r="A2656" s="1">
        <v>42546</v>
      </c>
      <c r="B2656">
        <v>2016</v>
      </c>
      <c r="C2656" t="s">
        <v>17</v>
      </c>
      <c r="D2656">
        <v>207930</v>
      </c>
      <c r="E2656">
        <v>141500</v>
      </c>
      <c r="F2656" t="s">
        <v>19</v>
      </c>
      <c r="G2656" t="s">
        <v>20</v>
      </c>
      <c r="H2656">
        <v>4</v>
      </c>
      <c r="I2656">
        <v>3</v>
      </c>
      <c r="J2656">
        <v>1396</v>
      </c>
      <c r="K2656">
        <v>1.3482590000000001</v>
      </c>
      <c r="L2656" t="s">
        <v>22</v>
      </c>
      <c r="M2656">
        <f>V3__67[[#This Row],[Sale Price]]/V3__67[[#This Row],[carpet_area]]</f>
        <v>101.36103151862464</v>
      </c>
      <c r="N2656">
        <f>IF(OR(V3__67[[#This Row],[Estimated Value]]="",V3__67[[#This Row],[Estimated Value]]=0),"",V3__67[[#This Row],[Sale Price]]-V3__67[[#This Row],[Estimated Value]])</f>
        <v>-66430</v>
      </c>
      <c r="O2656">
        <f>IF(OR(V3__67[[#This Row],[Estimated Value]]="",V3__67[[#This Row],[Estimated Value]]=0),"",(V3__67[[#This Row],[Sale Price]]-V3__67[[#This Row],[Estimated Value]])/V3__67[[#This Row],[Estimated Value]])</f>
        <v>-0.31948251815514839</v>
      </c>
      <c r="P2656" t="str">
        <f t="shared" si="41"/>
        <v>Below Estimate</v>
      </c>
    </row>
    <row r="2657" spans="1:16" x14ac:dyDescent="0.3">
      <c r="A2657" s="1">
        <v>42546</v>
      </c>
      <c r="B2657">
        <v>2016</v>
      </c>
      <c r="C2657" t="s">
        <v>30</v>
      </c>
      <c r="D2657">
        <v>399700</v>
      </c>
      <c r="E2657">
        <v>649000</v>
      </c>
      <c r="F2657" t="s">
        <v>13</v>
      </c>
      <c r="G2657" t="s">
        <v>14</v>
      </c>
      <c r="H2657">
        <v>3</v>
      </c>
      <c r="I2657">
        <v>1</v>
      </c>
      <c r="J2657">
        <v>1075</v>
      </c>
      <c r="K2657">
        <v>1.3482590000000001</v>
      </c>
      <c r="L2657" t="s">
        <v>16</v>
      </c>
      <c r="M2657">
        <f>V3__67[[#This Row],[Sale Price]]/V3__67[[#This Row],[carpet_area]]</f>
        <v>603.72093023255809</v>
      </c>
      <c r="N2657">
        <f>IF(OR(V3__67[[#This Row],[Estimated Value]]="",V3__67[[#This Row],[Estimated Value]]=0),"",V3__67[[#This Row],[Sale Price]]-V3__67[[#This Row],[Estimated Value]])</f>
        <v>249300</v>
      </c>
      <c r="O2657">
        <f>IF(OR(V3__67[[#This Row],[Estimated Value]]="",V3__67[[#This Row],[Estimated Value]]=0),"",(V3__67[[#This Row],[Sale Price]]-V3__67[[#This Row],[Estimated Value]])/V3__67[[#This Row],[Estimated Value]])</f>
        <v>0.62371778834125591</v>
      </c>
      <c r="P2657" t="str">
        <f t="shared" si="41"/>
        <v>Above Estimate</v>
      </c>
    </row>
    <row r="2658" spans="1:16" x14ac:dyDescent="0.3">
      <c r="A2658" s="1">
        <v>42551</v>
      </c>
      <c r="B2658">
        <v>2016</v>
      </c>
      <c r="C2658" t="s">
        <v>30</v>
      </c>
      <c r="D2658">
        <v>381490</v>
      </c>
      <c r="E2658">
        <v>748000</v>
      </c>
      <c r="F2658" t="s">
        <v>13</v>
      </c>
      <c r="G2658" t="s">
        <v>14</v>
      </c>
      <c r="H2658">
        <v>3</v>
      </c>
      <c r="I2658">
        <v>3</v>
      </c>
      <c r="J2658">
        <v>1056</v>
      </c>
      <c r="K2658">
        <v>1.3482590000000001</v>
      </c>
      <c r="L2658" t="s">
        <v>16</v>
      </c>
      <c r="M2658">
        <f>V3__67[[#This Row],[Sale Price]]/V3__67[[#This Row],[carpet_area]]</f>
        <v>708.33333333333337</v>
      </c>
      <c r="N2658">
        <f>IF(OR(V3__67[[#This Row],[Estimated Value]]="",V3__67[[#This Row],[Estimated Value]]=0),"",V3__67[[#This Row],[Sale Price]]-V3__67[[#This Row],[Estimated Value]])</f>
        <v>366510</v>
      </c>
      <c r="O2658">
        <f>IF(OR(V3__67[[#This Row],[Estimated Value]]="",V3__67[[#This Row],[Estimated Value]]=0),"",(V3__67[[#This Row],[Sale Price]]-V3__67[[#This Row],[Estimated Value]])/V3__67[[#This Row],[Estimated Value]])</f>
        <v>0.96073291567275687</v>
      </c>
      <c r="P2658" t="str">
        <f t="shared" si="41"/>
        <v>Above Estimate</v>
      </c>
    </row>
    <row r="2659" spans="1:16" x14ac:dyDescent="0.3">
      <c r="A2659" s="1">
        <v>42551</v>
      </c>
      <c r="B2659">
        <v>2016</v>
      </c>
      <c r="C2659" t="s">
        <v>21</v>
      </c>
      <c r="D2659">
        <v>535220</v>
      </c>
      <c r="E2659">
        <v>926000</v>
      </c>
      <c r="F2659" t="s">
        <v>13</v>
      </c>
      <c r="G2659" t="s">
        <v>14</v>
      </c>
      <c r="H2659">
        <v>3</v>
      </c>
      <c r="I2659">
        <v>1</v>
      </c>
      <c r="J2659">
        <v>997</v>
      </c>
      <c r="K2659">
        <v>1.3482590000000001</v>
      </c>
      <c r="L2659" t="s">
        <v>15</v>
      </c>
      <c r="M2659">
        <f>V3__67[[#This Row],[Sale Price]]/V3__67[[#This Row],[carpet_area]]</f>
        <v>928.78635907723174</v>
      </c>
      <c r="N2659">
        <f>IF(OR(V3__67[[#This Row],[Estimated Value]]="",V3__67[[#This Row],[Estimated Value]]=0),"",V3__67[[#This Row],[Sale Price]]-V3__67[[#This Row],[Estimated Value]])</f>
        <v>390780</v>
      </c>
      <c r="O2659">
        <f>IF(OR(V3__67[[#This Row],[Estimated Value]]="",V3__67[[#This Row],[Estimated Value]]=0),"",(V3__67[[#This Row],[Sale Price]]-V3__67[[#This Row],[Estimated Value]])/V3__67[[#This Row],[Estimated Value]])</f>
        <v>0.73012966630544451</v>
      </c>
      <c r="P2659" t="str">
        <f t="shared" si="41"/>
        <v>Above Estimate</v>
      </c>
    </row>
    <row r="2660" spans="1:16" x14ac:dyDescent="0.3">
      <c r="A2660" s="1">
        <v>42551</v>
      </c>
      <c r="B2660">
        <v>2016</v>
      </c>
      <c r="C2660" t="s">
        <v>26</v>
      </c>
      <c r="D2660">
        <v>337820</v>
      </c>
      <c r="E2660">
        <v>450000</v>
      </c>
      <c r="F2660" t="s">
        <v>13</v>
      </c>
      <c r="G2660" t="s">
        <v>14</v>
      </c>
      <c r="H2660">
        <v>3</v>
      </c>
      <c r="I2660">
        <v>2</v>
      </c>
      <c r="J2660">
        <v>1048</v>
      </c>
      <c r="K2660">
        <v>1.3482590000000001</v>
      </c>
      <c r="L2660" t="s">
        <v>15</v>
      </c>
      <c r="M2660">
        <f>V3__67[[#This Row],[Sale Price]]/V3__67[[#This Row],[carpet_area]]</f>
        <v>429.38931297709922</v>
      </c>
      <c r="N2660">
        <f>IF(OR(V3__67[[#This Row],[Estimated Value]]="",V3__67[[#This Row],[Estimated Value]]=0),"",V3__67[[#This Row],[Sale Price]]-V3__67[[#This Row],[Estimated Value]])</f>
        <v>112180</v>
      </c>
      <c r="O2660">
        <f>IF(OR(V3__67[[#This Row],[Estimated Value]]="",V3__67[[#This Row],[Estimated Value]]=0),"",(V3__67[[#This Row],[Sale Price]]-V3__67[[#This Row],[Estimated Value]])/V3__67[[#This Row],[Estimated Value]])</f>
        <v>0.33207033331359898</v>
      </c>
      <c r="P2660" t="str">
        <f t="shared" si="41"/>
        <v>Above Estimate</v>
      </c>
    </row>
    <row r="2661" spans="1:16" x14ac:dyDescent="0.3">
      <c r="A2661" s="1">
        <v>42551</v>
      </c>
      <c r="B2661">
        <v>2016</v>
      </c>
      <c r="C2661" t="s">
        <v>29</v>
      </c>
      <c r="D2661">
        <v>217910</v>
      </c>
      <c r="E2661">
        <v>322000</v>
      </c>
      <c r="F2661" t="s">
        <v>19</v>
      </c>
      <c r="G2661" t="s">
        <v>20</v>
      </c>
      <c r="H2661">
        <v>4</v>
      </c>
      <c r="I2661">
        <v>2</v>
      </c>
      <c r="J2661">
        <v>1347</v>
      </c>
      <c r="K2661">
        <v>1.3482590000000001</v>
      </c>
      <c r="L2661" t="s">
        <v>16</v>
      </c>
      <c r="M2661">
        <f>V3__67[[#This Row],[Sale Price]]/V3__67[[#This Row],[carpet_area]]</f>
        <v>239.04974016332591</v>
      </c>
      <c r="N2661">
        <f>IF(OR(V3__67[[#This Row],[Estimated Value]]="",V3__67[[#This Row],[Estimated Value]]=0),"",V3__67[[#This Row],[Sale Price]]-V3__67[[#This Row],[Estimated Value]])</f>
        <v>104090</v>
      </c>
      <c r="O2661">
        <f>IF(OR(V3__67[[#This Row],[Estimated Value]]="",V3__67[[#This Row],[Estimated Value]]=0),"",(V3__67[[#This Row],[Sale Price]]-V3__67[[#This Row],[Estimated Value]])/V3__67[[#This Row],[Estimated Value]])</f>
        <v>0.47767426919370382</v>
      </c>
      <c r="P2661" t="str">
        <f t="shared" si="41"/>
        <v>Above Estimate</v>
      </c>
    </row>
    <row r="2662" spans="1:16" x14ac:dyDescent="0.3">
      <c r="A2662" s="1">
        <v>42551</v>
      </c>
      <c r="B2662">
        <v>2016</v>
      </c>
      <c r="C2662" t="s">
        <v>29</v>
      </c>
      <c r="D2662">
        <v>271250</v>
      </c>
      <c r="E2662">
        <v>490000</v>
      </c>
      <c r="F2662" t="s">
        <v>13</v>
      </c>
      <c r="G2662" t="s">
        <v>14</v>
      </c>
      <c r="H2662">
        <v>3</v>
      </c>
      <c r="I2662">
        <v>3</v>
      </c>
      <c r="J2662">
        <v>931</v>
      </c>
      <c r="K2662">
        <v>1.3482590000000001</v>
      </c>
      <c r="L2662" t="s">
        <v>16</v>
      </c>
      <c r="M2662">
        <f>V3__67[[#This Row],[Sale Price]]/V3__67[[#This Row],[carpet_area]]</f>
        <v>526.31578947368416</v>
      </c>
      <c r="N2662">
        <f>IF(OR(V3__67[[#This Row],[Estimated Value]]="",V3__67[[#This Row],[Estimated Value]]=0),"",V3__67[[#This Row],[Sale Price]]-V3__67[[#This Row],[Estimated Value]])</f>
        <v>218750</v>
      </c>
      <c r="O2662">
        <f>IF(OR(V3__67[[#This Row],[Estimated Value]]="",V3__67[[#This Row],[Estimated Value]]=0),"",(V3__67[[#This Row],[Sale Price]]-V3__67[[#This Row],[Estimated Value]])/V3__67[[#This Row],[Estimated Value]])</f>
        <v>0.80645161290322576</v>
      </c>
      <c r="P2662" t="str">
        <f t="shared" si="41"/>
        <v>Above Estimate</v>
      </c>
    </row>
    <row r="2663" spans="1:16" x14ac:dyDescent="0.3">
      <c r="A2663" s="1">
        <v>42551</v>
      </c>
      <c r="B2663">
        <v>2016</v>
      </c>
      <c r="C2663" t="s">
        <v>17</v>
      </c>
      <c r="D2663">
        <v>186560</v>
      </c>
      <c r="E2663">
        <v>183000</v>
      </c>
      <c r="F2663" t="s">
        <v>23</v>
      </c>
      <c r="G2663" t="s">
        <v>24</v>
      </c>
      <c r="H2663">
        <v>6</v>
      </c>
      <c r="I2663">
        <v>4</v>
      </c>
      <c r="J2663">
        <v>2124</v>
      </c>
      <c r="K2663">
        <v>1.3482590000000001</v>
      </c>
      <c r="L2663" t="s">
        <v>16</v>
      </c>
      <c r="M2663">
        <f>V3__67[[#This Row],[Sale Price]]/V3__67[[#This Row],[carpet_area]]</f>
        <v>86.158192090395474</v>
      </c>
      <c r="N2663">
        <f>IF(OR(V3__67[[#This Row],[Estimated Value]]="",V3__67[[#This Row],[Estimated Value]]=0),"",V3__67[[#This Row],[Sale Price]]-V3__67[[#This Row],[Estimated Value]])</f>
        <v>-3560</v>
      </c>
      <c r="O2663">
        <f>IF(OR(V3__67[[#This Row],[Estimated Value]]="",V3__67[[#This Row],[Estimated Value]]=0),"",(V3__67[[#This Row],[Sale Price]]-V3__67[[#This Row],[Estimated Value]])/V3__67[[#This Row],[Estimated Value]])</f>
        <v>-1.9082332761578044E-2</v>
      </c>
      <c r="P2663" t="str">
        <f t="shared" si="41"/>
        <v>Below Estimate</v>
      </c>
    </row>
    <row r="2664" spans="1:16" x14ac:dyDescent="0.3">
      <c r="A2664" s="1">
        <v>42551</v>
      </c>
      <c r="B2664">
        <v>2016</v>
      </c>
      <c r="C2664" t="s">
        <v>12</v>
      </c>
      <c r="D2664">
        <v>62120</v>
      </c>
      <c r="E2664">
        <v>40000</v>
      </c>
      <c r="F2664" t="s">
        <v>13</v>
      </c>
      <c r="G2664" t="s">
        <v>14</v>
      </c>
      <c r="H2664">
        <v>3</v>
      </c>
      <c r="I2664">
        <v>2</v>
      </c>
      <c r="J2664">
        <v>1084</v>
      </c>
      <c r="K2664">
        <v>1.3482590000000001</v>
      </c>
      <c r="L2664" t="s">
        <v>15</v>
      </c>
      <c r="M2664">
        <f>V3__67[[#This Row],[Sale Price]]/V3__67[[#This Row],[carpet_area]]</f>
        <v>36.900369003690038</v>
      </c>
      <c r="N2664">
        <f>IF(OR(V3__67[[#This Row],[Estimated Value]]="",V3__67[[#This Row],[Estimated Value]]=0),"",V3__67[[#This Row],[Sale Price]]-V3__67[[#This Row],[Estimated Value]])</f>
        <v>-22120</v>
      </c>
      <c r="O2664">
        <f>IF(OR(V3__67[[#This Row],[Estimated Value]]="",V3__67[[#This Row],[Estimated Value]]=0),"",(V3__67[[#This Row],[Sale Price]]-V3__67[[#This Row],[Estimated Value]])/V3__67[[#This Row],[Estimated Value]])</f>
        <v>-0.35608499678042499</v>
      </c>
      <c r="P2664" t="str">
        <f t="shared" si="41"/>
        <v>Below Estimate</v>
      </c>
    </row>
    <row r="2665" spans="1:16" x14ac:dyDescent="0.3">
      <c r="A2665" s="1">
        <v>42552</v>
      </c>
      <c r="B2665">
        <v>2016</v>
      </c>
      <c r="C2665" t="s">
        <v>26</v>
      </c>
      <c r="D2665">
        <v>312900</v>
      </c>
      <c r="E2665">
        <v>547000</v>
      </c>
      <c r="F2665" t="s">
        <v>13</v>
      </c>
      <c r="G2665" t="s">
        <v>14</v>
      </c>
      <c r="H2665">
        <v>3</v>
      </c>
      <c r="I2665">
        <v>2</v>
      </c>
      <c r="J2665">
        <v>1060</v>
      </c>
      <c r="K2665">
        <v>1.3482590000000001</v>
      </c>
      <c r="L2665" t="s">
        <v>22</v>
      </c>
      <c r="M2665">
        <f>V3__67[[#This Row],[Sale Price]]/V3__67[[#This Row],[carpet_area]]</f>
        <v>516.03773584905662</v>
      </c>
      <c r="N2665">
        <f>IF(OR(V3__67[[#This Row],[Estimated Value]]="",V3__67[[#This Row],[Estimated Value]]=0),"",V3__67[[#This Row],[Sale Price]]-V3__67[[#This Row],[Estimated Value]])</f>
        <v>234100</v>
      </c>
      <c r="O2665">
        <f>IF(OR(V3__67[[#This Row],[Estimated Value]]="",V3__67[[#This Row],[Estimated Value]]=0),"",(V3__67[[#This Row],[Sale Price]]-V3__67[[#This Row],[Estimated Value]])/V3__67[[#This Row],[Estimated Value]])</f>
        <v>0.7481623521891978</v>
      </c>
      <c r="P2665" t="str">
        <f t="shared" si="41"/>
        <v>Above Estimate</v>
      </c>
    </row>
    <row r="2666" spans="1:16" x14ac:dyDescent="0.3">
      <c r="A2666" s="1">
        <v>42552</v>
      </c>
      <c r="B2666">
        <v>2016</v>
      </c>
      <c r="C2666" t="s">
        <v>21</v>
      </c>
      <c r="D2666">
        <v>3837400</v>
      </c>
      <c r="E2666">
        <v>4800000</v>
      </c>
      <c r="F2666" t="s">
        <v>13</v>
      </c>
      <c r="G2666" t="s">
        <v>14</v>
      </c>
      <c r="H2666">
        <v>3</v>
      </c>
      <c r="I2666">
        <v>1</v>
      </c>
      <c r="J2666">
        <v>996</v>
      </c>
      <c r="K2666">
        <v>1.3482590000000001</v>
      </c>
      <c r="L2666" t="s">
        <v>15</v>
      </c>
      <c r="M2666">
        <f>V3__67[[#This Row],[Sale Price]]/V3__67[[#This Row],[carpet_area]]</f>
        <v>4819.2771084337346</v>
      </c>
      <c r="N2666">
        <f>IF(OR(V3__67[[#This Row],[Estimated Value]]="",V3__67[[#This Row],[Estimated Value]]=0),"",V3__67[[#This Row],[Sale Price]]-V3__67[[#This Row],[Estimated Value]])</f>
        <v>962600</v>
      </c>
      <c r="O2666">
        <f>IF(OR(V3__67[[#This Row],[Estimated Value]]="",V3__67[[#This Row],[Estimated Value]]=0),"",(V3__67[[#This Row],[Sale Price]]-V3__67[[#This Row],[Estimated Value]])/V3__67[[#This Row],[Estimated Value]])</f>
        <v>0.25084692760723404</v>
      </c>
      <c r="P2666" t="str">
        <f t="shared" si="41"/>
        <v>Above Estimate</v>
      </c>
    </row>
    <row r="2667" spans="1:16" x14ac:dyDescent="0.3">
      <c r="A2667" s="1">
        <v>42552</v>
      </c>
      <c r="B2667">
        <v>2016</v>
      </c>
      <c r="C2667" t="s">
        <v>26</v>
      </c>
      <c r="D2667">
        <v>320040</v>
      </c>
      <c r="E2667">
        <v>570000</v>
      </c>
      <c r="F2667" t="s">
        <v>13</v>
      </c>
      <c r="G2667" t="s">
        <v>14</v>
      </c>
      <c r="H2667">
        <v>3</v>
      </c>
      <c r="I2667">
        <v>2</v>
      </c>
      <c r="J2667">
        <v>1045</v>
      </c>
      <c r="K2667">
        <v>1.3482590000000001</v>
      </c>
      <c r="L2667" t="s">
        <v>15</v>
      </c>
      <c r="M2667">
        <f>V3__67[[#This Row],[Sale Price]]/V3__67[[#This Row],[carpet_area]]</f>
        <v>545.4545454545455</v>
      </c>
      <c r="N2667">
        <f>IF(OR(V3__67[[#This Row],[Estimated Value]]="",V3__67[[#This Row],[Estimated Value]]=0),"",V3__67[[#This Row],[Sale Price]]-V3__67[[#This Row],[Estimated Value]])</f>
        <v>249960</v>
      </c>
      <c r="O2667">
        <f>IF(OR(V3__67[[#This Row],[Estimated Value]]="",V3__67[[#This Row],[Estimated Value]]=0),"",(V3__67[[#This Row],[Sale Price]]-V3__67[[#This Row],[Estimated Value]])/V3__67[[#This Row],[Estimated Value]])</f>
        <v>0.78102737157855273</v>
      </c>
      <c r="P2667" t="str">
        <f t="shared" si="41"/>
        <v>Above Estimate</v>
      </c>
    </row>
    <row r="2668" spans="1:16" x14ac:dyDescent="0.3">
      <c r="A2668" s="1">
        <v>42552</v>
      </c>
      <c r="B2668">
        <v>2016</v>
      </c>
      <c r="C2668" t="s">
        <v>30</v>
      </c>
      <c r="D2668">
        <v>426140</v>
      </c>
      <c r="E2668">
        <v>679000</v>
      </c>
      <c r="F2668" t="s">
        <v>13</v>
      </c>
      <c r="G2668" t="s">
        <v>14</v>
      </c>
      <c r="H2668">
        <v>3</v>
      </c>
      <c r="I2668">
        <v>3</v>
      </c>
      <c r="J2668">
        <v>1080</v>
      </c>
      <c r="K2668">
        <v>1.3482590000000001</v>
      </c>
      <c r="L2668" t="s">
        <v>25</v>
      </c>
      <c r="M2668">
        <f>V3__67[[#This Row],[Sale Price]]/V3__67[[#This Row],[carpet_area]]</f>
        <v>628.7037037037037</v>
      </c>
      <c r="N2668">
        <f>IF(OR(V3__67[[#This Row],[Estimated Value]]="",V3__67[[#This Row],[Estimated Value]]=0),"",V3__67[[#This Row],[Sale Price]]-V3__67[[#This Row],[Estimated Value]])</f>
        <v>252860</v>
      </c>
      <c r="O2668">
        <f>IF(OR(V3__67[[#This Row],[Estimated Value]]="",V3__67[[#This Row],[Estimated Value]]=0),"",(V3__67[[#This Row],[Sale Price]]-V3__67[[#This Row],[Estimated Value]])/V3__67[[#This Row],[Estimated Value]])</f>
        <v>0.59337306988313698</v>
      </c>
      <c r="P2668" t="str">
        <f t="shared" si="41"/>
        <v>Above Estimate</v>
      </c>
    </row>
    <row r="2669" spans="1:16" x14ac:dyDescent="0.3">
      <c r="A2669" s="1">
        <v>42552</v>
      </c>
      <c r="B2669">
        <v>2016</v>
      </c>
      <c r="C2669" t="s">
        <v>21</v>
      </c>
      <c r="D2669">
        <v>3614030</v>
      </c>
      <c r="E2669">
        <v>6755000</v>
      </c>
      <c r="F2669" t="s">
        <v>13</v>
      </c>
      <c r="G2669" t="s">
        <v>14</v>
      </c>
      <c r="H2669">
        <v>3</v>
      </c>
      <c r="I2669">
        <v>2</v>
      </c>
      <c r="J2669">
        <v>1072</v>
      </c>
      <c r="K2669">
        <v>1.3482590000000001</v>
      </c>
      <c r="L2669" t="s">
        <v>25</v>
      </c>
      <c r="M2669">
        <f>V3__67[[#This Row],[Sale Price]]/V3__67[[#This Row],[carpet_area]]</f>
        <v>6301.3059701492539</v>
      </c>
      <c r="N2669">
        <f>IF(OR(V3__67[[#This Row],[Estimated Value]]="",V3__67[[#This Row],[Estimated Value]]=0),"",V3__67[[#This Row],[Sale Price]]-V3__67[[#This Row],[Estimated Value]])</f>
        <v>3140970</v>
      </c>
      <c r="O2669">
        <f>IF(OR(V3__67[[#This Row],[Estimated Value]]="",V3__67[[#This Row],[Estimated Value]]=0),"",(V3__67[[#This Row],[Sale Price]]-V3__67[[#This Row],[Estimated Value]])/V3__67[[#This Row],[Estimated Value]])</f>
        <v>0.86910457301129207</v>
      </c>
      <c r="P2669" t="str">
        <f t="shared" si="41"/>
        <v>Above Estimate</v>
      </c>
    </row>
    <row r="2670" spans="1:16" x14ac:dyDescent="0.3">
      <c r="A2670" s="1">
        <v>42552</v>
      </c>
      <c r="B2670">
        <v>2016</v>
      </c>
      <c r="C2670" t="s">
        <v>29</v>
      </c>
      <c r="D2670">
        <v>226660</v>
      </c>
      <c r="E2670">
        <v>420000</v>
      </c>
      <c r="F2670" t="s">
        <v>13</v>
      </c>
      <c r="G2670" t="s">
        <v>14</v>
      </c>
      <c r="H2670">
        <v>3</v>
      </c>
      <c r="I2670">
        <v>2</v>
      </c>
      <c r="J2670">
        <v>975</v>
      </c>
      <c r="K2670">
        <v>1.3482590000000001</v>
      </c>
      <c r="L2670" t="s">
        <v>16</v>
      </c>
      <c r="M2670">
        <f>V3__67[[#This Row],[Sale Price]]/V3__67[[#This Row],[carpet_area]]</f>
        <v>430.76923076923077</v>
      </c>
      <c r="N2670">
        <f>IF(OR(V3__67[[#This Row],[Estimated Value]]="",V3__67[[#This Row],[Estimated Value]]=0),"",V3__67[[#This Row],[Sale Price]]-V3__67[[#This Row],[Estimated Value]])</f>
        <v>193340</v>
      </c>
      <c r="O2670">
        <f>IF(OR(V3__67[[#This Row],[Estimated Value]]="",V3__67[[#This Row],[Estimated Value]]=0),"",(V3__67[[#This Row],[Sale Price]]-V3__67[[#This Row],[Estimated Value]])/V3__67[[#This Row],[Estimated Value]])</f>
        <v>0.85299567634342188</v>
      </c>
      <c r="P2670" t="str">
        <f t="shared" si="41"/>
        <v>Above Estimate</v>
      </c>
    </row>
    <row r="2671" spans="1:16" x14ac:dyDescent="0.3">
      <c r="A2671" s="1">
        <v>42553</v>
      </c>
      <c r="B2671">
        <v>2016</v>
      </c>
      <c r="C2671" t="s">
        <v>29</v>
      </c>
      <c r="D2671">
        <v>204610</v>
      </c>
      <c r="E2671">
        <v>305000</v>
      </c>
      <c r="F2671" t="s">
        <v>19</v>
      </c>
      <c r="G2671" t="s">
        <v>20</v>
      </c>
      <c r="H2671">
        <v>4</v>
      </c>
      <c r="I2671">
        <v>4</v>
      </c>
      <c r="J2671">
        <v>1438</v>
      </c>
      <c r="K2671">
        <v>1.3482590000000001</v>
      </c>
      <c r="L2671" t="s">
        <v>22</v>
      </c>
      <c r="M2671">
        <f>V3__67[[#This Row],[Sale Price]]/V3__67[[#This Row],[carpet_area]]</f>
        <v>212.1001390820584</v>
      </c>
      <c r="N2671">
        <f>IF(OR(V3__67[[#This Row],[Estimated Value]]="",V3__67[[#This Row],[Estimated Value]]=0),"",V3__67[[#This Row],[Sale Price]]-V3__67[[#This Row],[Estimated Value]])</f>
        <v>100390</v>
      </c>
      <c r="O2671">
        <f>IF(OR(V3__67[[#This Row],[Estimated Value]]="",V3__67[[#This Row],[Estimated Value]]=0),"",(V3__67[[#This Row],[Sale Price]]-V3__67[[#This Row],[Estimated Value]])/V3__67[[#This Row],[Estimated Value]])</f>
        <v>0.49064073114706025</v>
      </c>
      <c r="P2671" t="str">
        <f t="shared" si="41"/>
        <v>Above Estimate</v>
      </c>
    </row>
    <row r="2672" spans="1:16" x14ac:dyDescent="0.3">
      <c r="A2672" s="1">
        <v>42553</v>
      </c>
      <c r="B2672">
        <v>2016</v>
      </c>
      <c r="C2672" t="s">
        <v>29</v>
      </c>
      <c r="D2672">
        <v>182840</v>
      </c>
      <c r="E2672">
        <v>248000</v>
      </c>
      <c r="F2672" t="s">
        <v>13</v>
      </c>
      <c r="G2672" t="s">
        <v>14</v>
      </c>
      <c r="H2672">
        <v>3</v>
      </c>
      <c r="I2672">
        <v>3</v>
      </c>
      <c r="J2672">
        <v>1005</v>
      </c>
      <c r="K2672">
        <v>1.3482590000000001</v>
      </c>
      <c r="L2672" t="s">
        <v>16</v>
      </c>
      <c r="M2672">
        <f>V3__67[[#This Row],[Sale Price]]/V3__67[[#This Row],[carpet_area]]</f>
        <v>246.76616915422886</v>
      </c>
      <c r="N2672">
        <f>IF(OR(V3__67[[#This Row],[Estimated Value]]="",V3__67[[#This Row],[Estimated Value]]=0),"",V3__67[[#This Row],[Sale Price]]-V3__67[[#This Row],[Estimated Value]])</f>
        <v>65160</v>
      </c>
      <c r="O2672">
        <f>IF(OR(V3__67[[#This Row],[Estimated Value]]="",V3__67[[#This Row],[Estimated Value]]=0),"",(V3__67[[#This Row],[Sale Price]]-V3__67[[#This Row],[Estimated Value]])/V3__67[[#This Row],[Estimated Value]])</f>
        <v>0.35637716035878364</v>
      </c>
      <c r="P2672" t="str">
        <f t="shared" si="41"/>
        <v>Above Estimate</v>
      </c>
    </row>
    <row r="2673" spans="1:16" x14ac:dyDescent="0.3">
      <c r="A2673" s="1">
        <v>42553</v>
      </c>
      <c r="B2673">
        <v>2016</v>
      </c>
      <c r="C2673" t="s">
        <v>17</v>
      </c>
      <c r="D2673">
        <v>165530</v>
      </c>
      <c r="E2673">
        <v>54667</v>
      </c>
      <c r="F2673" t="s">
        <v>13</v>
      </c>
      <c r="G2673" t="s">
        <v>14</v>
      </c>
      <c r="H2673">
        <v>3</v>
      </c>
      <c r="I2673">
        <v>2</v>
      </c>
      <c r="J2673">
        <v>921</v>
      </c>
      <c r="K2673">
        <v>1.3482590000000001</v>
      </c>
      <c r="L2673" t="s">
        <v>25</v>
      </c>
      <c r="M2673">
        <f>V3__67[[#This Row],[Sale Price]]/V3__67[[#This Row],[carpet_area]]</f>
        <v>59.356134636264926</v>
      </c>
      <c r="N2673">
        <f>IF(OR(V3__67[[#This Row],[Estimated Value]]="",V3__67[[#This Row],[Estimated Value]]=0),"",V3__67[[#This Row],[Sale Price]]-V3__67[[#This Row],[Estimated Value]])</f>
        <v>-110863</v>
      </c>
      <c r="O2673">
        <f>IF(OR(V3__67[[#This Row],[Estimated Value]]="",V3__67[[#This Row],[Estimated Value]]=0),"",(V3__67[[#This Row],[Sale Price]]-V3__67[[#This Row],[Estimated Value]])/V3__67[[#This Row],[Estimated Value]])</f>
        <v>-0.66974566543828917</v>
      </c>
      <c r="P2673" t="str">
        <f t="shared" si="41"/>
        <v>Below Estimate</v>
      </c>
    </row>
    <row r="2674" spans="1:16" x14ac:dyDescent="0.3">
      <c r="A2674" s="1">
        <v>42554</v>
      </c>
      <c r="B2674">
        <v>2016</v>
      </c>
      <c r="C2674" t="s">
        <v>21</v>
      </c>
      <c r="D2674">
        <v>1021510</v>
      </c>
      <c r="E2674">
        <v>2035000</v>
      </c>
      <c r="F2674" t="s">
        <v>13</v>
      </c>
      <c r="G2674" t="s">
        <v>14</v>
      </c>
      <c r="H2674">
        <v>3</v>
      </c>
      <c r="I2674">
        <v>2</v>
      </c>
      <c r="J2674">
        <v>946</v>
      </c>
      <c r="K2674">
        <v>1.3482590000000001</v>
      </c>
      <c r="L2674" t="s">
        <v>15</v>
      </c>
      <c r="M2674">
        <f>V3__67[[#This Row],[Sale Price]]/V3__67[[#This Row],[carpet_area]]</f>
        <v>2151.1627906976746</v>
      </c>
      <c r="N2674">
        <f>IF(OR(V3__67[[#This Row],[Estimated Value]]="",V3__67[[#This Row],[Estimated Value]]=0),"",V3__67[[#This Row],[Sale Price]]-V3__67[[#This Row],[Estimated Value]])</f>
        <v>1013490</v>
      </c>
      <c r="O2674">
        <f>IF(OR(V3__67[[#This Row],[Estimated Value]]="",V3__67[[#This Row],[Estimated Value]]=0),"",(V3__67[[#This Row],[Sale Price]]-V3__67[[#This Row],[Estimated Value]])/V3__67[[#This Row],[Estimated Value]])</f>
        <v>0.99214887764192228</v>
      </c>
      <c r="P2674" t="str">
        <f t="shared" si="41"/>
        <v>Above Estimate</v>
      </c>
    </row>
    <row r="2675" spans="1:16" x14ac:dyDescent="0.3">
      <c r="A2675" s="1">
        <v>42554</v>
      </c>
      <c r="B2675">
        <v>2016</v>
      </c>
      <c r="C2675" t="s">
        <v>21</v>
      </c>
      <c r="D2675">
        <v>3698450</v>
      </c>
      <c r="E2675">
        <v>6257000</v>
      </c>
      <c r="F2675" t="s">
        <v>13</v>
      </c>
      <c r="G2675" t="s">
        <v>14</v>
      </c>
      <c r="H2675">
        <v>3</v>
      </c>
      <c r="I2675">
        <v>1</v>
      </c>
      <c r="J2675">
        <v>1023</v>
      </c>
      <c r="K2675">
        <v>1.3482590000000001</v>
      </c>
      <c r="L2675" t="s">
        <v>22</v>
      </c>
      <c r="M2675">
        <f>V3__67[[#This Row],[Sale Price]]/V3__67[[#This Row],[carpet_area]]</f>
        <v>6116.3245356793741</v>
      </c>
      <c r="N2675">
        <f>IF(OR(V3__67[[#This Row],[Estimated Value]]="",V3__67[[#This Row],[Estimated Value]]=0),"",V3__67[[#This Row],[Sale Price]]-V3__67[[#This Row],[Estimated Value]])</f>
        <v>2558550</v>
      </c>
      <c r="O2675">
        <f>IF(OR(V3__67[[#This Row],[Estimated Value]]="",V3__67[[#This Row],[Estimated Value]]=0),"",(V3__67[[#This Row],[Sale Price]]-V3__67[[#This Row],[Estimated Value]])/V3__67[[#This Row],[Estimated Value]])</f>
        <v>0.69178980383674238</v>
      </c>
      <c r="P2675" t="str">
        <f t="shared" si="41"/>
        <v>Above Estimate</v>
      </c>
    </row>
    <row r="2676" spans="1:16" x14ac:dyDescent="0.3">
      <c r="A2676" s="1">
        <v>42554</v>
      </c>
      <c r="B2676">
        <v>2016</v>
      </c>
      <c r="C2676" t="s">
        <v>26</v>
      </c>
      <c r="D2676">
        <v>426790</v>
      </c>
      <c r="E2676">
        <v>1540000</v>
      </c>
      <c r="F2676" t="s">
        <v>13</v>
      </c>
      <c r="G2676" t="s">
        <v>14</v>
      </c>
      <c r="H2676">
        <v>3</v>
      </c>
      <c r="I2676">
        <v>1</v>
      </c>
      <c r="J2676">
        <v>1061</v>
      </c>
      <c r="K2676">
        <v>1.3482590000000001</v>
      </c>
      <c r="L2676" t="s">
        <v>25</v>
      </c>
      <c r="M2676">
        <f>V3__67[[#This Row],[Sale Price]]/V3__67[[#This Row],[carpet_area]]</f>
        <v>1451.4608859566447</v>
      </c>
      <c r="N2676">
        <f>IF(OR(V3__67[[#This Row],[Estimated Value]]="",V3__67[[#This Row],[Estimated Value]]=0),"",V3__67[[#This Row],[Sale Price]]-V3__67[[#This Row],[Estimated Value]])</f>
        <v>1113210</v>
      </c>
      <c r="O2676">
        <f>IF(OR(V3__67[[#This Row],[Estimated Value]]="",V3__67[[#This Row],[Estimated Value]]=0),"",(V3__67[[#This Row],[Sale Price]]-V3__67[[#This Row],[Estimated Value]])/V3__67[[#This Row],[Estimated Value]])</f>
        <v>2.6083319665409217</v>
      </c>
      <c r="P2676" t="str">
        <f t="shared" si="41"/>
        <v>Above Estimate</v>
      </c>
    </row>
    <row r="2677" spans="1:16" x14ac:dyDescent="0.3">
      <c r="A2677" s="1">
        <v>42560</v>
      </c>
      <c r="B2677">
        <v>2016</v>
      </c>
      <c r="C2677" t="s">
        <v>26</v>
      </c>
      <c r="D2677">
        <v>507010</v>
      </c>
      <c r="E2677">
        <v>800000</v>
      </c>
      <c r="F2677" t="s">
        <v>13</v>
      </c>
      <c r="G2677" t="s">
        <v>14</v>
      </c>
      <c r="H2677">
        <v>3</v>
      </c>
      <c r="I2677">
        <v>1</v>
      </c>
      <c r="J2677">
        <v>1099</v>
      </c>
      <c r="K2677">
        <v>1.3482590000000001</v>
      </c>
      <c r="L2677" t="s">
        <v>16</v>
      </c>
      <c r="M2677">
        <f>V3__67[[#This Row],[Sale Price]]/V3__67[[#This Row],[carpet_area]]</f>
        <v>727.93448589626928</v>
      </c>
      <c r="N2677">
        <f>IF(OR(V3__67[[#This Row],[Estimated Value]]="",V3__67[[#This Row],[Estimated Value]]=0),"",V3__67[[#This Row],[Sale Price]]-V3__67[[#This Row],[Estimated Value]])</f>
        <v>292990</v>
      </c>
      <c r="O2677">
        <f>IF(OR(V3__67[[#This Row],[Estimated Value]]="",V3__67[[#This Row],[Estimated Value]]=0),"",(V3__67[[#This Row],[Sale Price]]-V3__67[[#This Row],[Estimated Value]])/V3__67[[#This Row],[Estimated Value]])</f>
        <v>0.57787814835999285</v>
      </c>
      <c r="P2677" t="str">
        <f t="shared" si="41"/>
        <v>Above Estimate</v>
      </c>
    </row>
    <row r="2678" spans="1:16" x14ac:dyDescent="0.3">
      <c r="A2678" s="1">
        <v>42560</v>
      </c>
      <c r="B2678">
        <v>2016</v>
      </c>
      <c r="C2678" t="s">
        <v>21</v>
      </c>
      <c r="D2678">
        <v>5544280</v>
      </c>
      <c r="E2678">
        <v>6200000</v>
      </c>
      <c r="F2678" t="s">
        <v>13</v>
      </c>
      <c r="G2678" t="s">
        <v>14</v>
      </c>
      <c r="H2678">
        <v>3</v>
      </c>
      <c r="I2678">
        <v>3</v>
      </c>
      <c r="J2678">
        <v>949</v>
      </c>
      <c r="K2678">
        <v>1.3482590000000001</v>
      </c>
      <c r="L2678" t="s">
        <v>15</v>
      </c>
      <c r="M2678">
        <f>V3__67[[#This Row],[Sale Price]]/V3__67[[#This Row],[carpet_area]]</f>
        <v>6533.1928345626975</v>
      </c>
      <c r="N2678">
        <f>IF(OR(V3__67[[#This Row],[Estimated Value]]="",V3__67[[#This Row],[Estimated Value]]=0),"",V3__67[[#This Row],[Sale Price]]-V3__67[[#This Row],[Estimated Value]])</f>
        <v>655720</v>
      </c>
      <c r="O2678">
        <f>IF(OR(V3__67[[#This Row],[Estimated Value]]="",V3__67[[#This Row],[Estimated Value]]=0),"",(V3__67[[#This Row],[Sale Price]]-V3__67[[#This Row],[Estimated Value]])/V3__67[[#This Row],[Estimated Value]])</f>
        <v>0.11826964006146876</v>
      </c>
      <c r="P2678" t="str">
        <f t="shared" si="41"/>
        <v>Above Estimate</v>
      </c>
    </row>
    <row r="2679" spans="1:16" x14ac:dyDescent="0.3">
      <c r="A2679" s="1">
        <v>42561</v>
      </c>
      <c r="B2679">
        <v>2016</v>
      </c>
      <c r="C2679" t="s">
        <v>30</v>
      </c>
      <c r="D2679">
        <v>289040</v>
      </c>
      <c r="E2679">
        <v>484000</v>
      </c>
      <c r="F2679" t="s">
        <v>13</v>
      </c>
      <c r="G2679" t="s">
        <v>14</v>
      </c>
      <c r="H2679">
        <v>3</v>
      </c>
      <c r="I2679">
        <v>3</v>
      </c>
      <c r="J2679">
        <v>1003</v>
      </c>
      <c r="K2679">
        <v>1.3482590000000001</v>
      </c>
      <c r="L2679" t="s">
        <v>16</v>
      </c>
      <c r="M2679">
        <f>V3__67[[#This Row],[Sale Price]]/V3__67[[#This Row],[carpet_area]]</f>
        <v>482.55234297108672</v>
      </c>
      <c r="N2679">
        <f>IF(OR(V3__67[[#This Row],[Estimated Value]]="",V3__67[[#This Row],[Estimated Value]]=0),"",V3__67[[#This Row],[Sale Price]]-V3__67[[#This Row],[Estimated Value]])</f>
        <v>194960</v>
      </c>
      <c r="O2679">
        <f>IF(OR(V3__67[[#This Row],[Estimated Value]]="",V3__67[[#This Row],[Estimated Value]]=0),"",(V3__67[[#This Row],[Sale Price]]-V3__67[[#This Row],[Estimated Value]])/V3__67[[#This Row],[Estimated Value]])</f>
        <v>0.67450871851646832</v>
      </c>
      <c r="P2679" t="str">
        <f t="shared" si="41"/>
        <v>Above Estimate</v>
      </c>
    </row>
    <row r="2680" spans="1:16" x14ac:dyDescent="0.3">
      <c r="A2680" s="1">
        <v>42565</v>
      </c>
      <c r="B2680">
        <v>2016</v>
      </c>
      <c r="C2680" t="s">
        <v>29</v>
      </c>
      <c r="D2680">
        <v>261310</v>
      </c>
      <c r="E2680">
        <v>470000</v>
      </c>
      <c r="F2680" t="s">
        <v>13</v>
      </c>
      <c r="G2680" t="s">
        <v>14</v>
      </c>
      <c r="H2680">
        <v>3</v>
      </c>
      <c r="I2680">
        <v>2</v>
      </c>
      <c r="J2680">
        <v>1064</v>
      </c>
      <c r="K2680">
        <v>1.3482590000000001</v>
      </c>
      <c r="L2680" t="s">
        <v>16</v>
      </c>
      <c r="M2680">
        <f>V3__67[[#This Row],[Sale Price]]/V3__67[[#This Row],[carpet_area]]</f>
        <v>441.72932330827069</v>
      </c>
      <c r="N2680">
        <f>IF(OR(V3__67[[#This Row],[Estimated Value]]="",V3__67[[#This Row],[Estimated Value]]=0),"",V3__67[[#This Row],[Sale Price]]-V3__67[[#This Row],[Estimated Value]])</f>
        <v>208690</v>
      </c>
      <c r="O2680">
        <f>IF(OR(V3__67[[#This Row],[Estimated Value]]="",V3__67[[#This Row],[Estimated Value]]=0),"",(V3__67[[#This Row],[Sale Price]]-V3__67[[#This Row],[Estimated Value]])/V3__67[[#This Row],[Estimated Value]])</f>
        <v>0.79862997971757688</v>
      </c>
      <c r="P2680" t="str">
        <f t="shared" si="41"/>
        <v>Above Estimate</v>
      </c>
    </row>
    <row r="2681" spans="1:16" x14ac:dyDescent="0.3">
      <c r="A2681" s="1">
        <v>42565</v>
      </c>
      <c r="B2681">
        <v>2016</v>
      </c>
      <c r="C2681" t="s">
        <v>21</v>
      </c>
      <c r="D2681">
        <v>2309860</v>
      </c>
      <c r="E2681">
        <v>2655000</v>
      </c>
      <c r="F2681" t="s">
        <v>13</v>
      </c>
      <c r="G2681" t="s">
        <v>14</v>
      </c>
      <c r="H2681">
        <v>3</v>
      </c>
      <c r="I2681">
        <v>3</v>
      </c>
      <c r="J2681">
        <v>986</v>
      </c>
      <c r="K2681">
        <v>1.3482590000000001</v>
      </c>
      <c r="L2681" t="s">
        <v>16</v>
      </c>
      <c r="M2681">
        <f>V3__67[[#This Row],[Sale Price]]/V3__67[[#This Row],[carpet_area]]</f>
        <v>2692.6977687626777</v>
      </c>
      <c r="N2681">
        <f>IF(OR(V3__67[[#This Row],[Estimated Value]]="",V3__67[[#This Row],[Estimated Value]]=0),"",V3__67[[#This Row],[Sale Price]]-V3__67[[#This Row],[Estimated Value]])</f>
        <v>345140</v>
      </c>
      <c r="O2681">
        <f>IF(OR(V3__67[[#This Row],[Estimated Value]]="",V3__67[[#This Row],[Estimated Value]]=0),"",(V3__67[[#This Row],[Sale Price]]-V3__67[[#This Row],[Estimated Value]])/V3__67[[#This Row],[Estimated Value]])</f>
        <v>0.14942031118769103</v>
      </c>
      <c r="P2681" t="str">
        <f t="shared" si="41"/>
        <v>Above Estimate</v>
      </c>
    </row>
    <row r="2682" spans="1:16" x14ac:dyDescent="0.3">
      <c r="A2682" s="1">
        <v>42566</v>
      </c>
      <c r="B2682">
        <v>2016</v>
      </c>
      <c r="C2682" t="s">
        <v>12</v>
      </c>
      <c r="D2682">
        <v>107760</v>
      </c>
      <c r="E2682">
        <v>163000</v>
      </c>
      <c r="F2682" t="s">
        <v>13</v>
      </c>
      <c r="G2682" t="s">
        <v>14</v>
      </c>
      <c r="H2682">
        <v>3</v>
      </c>
      <c r="I2682">
        <v>1</v>
      </c>
      <c r="J2682">
        <v>1082</v>
      </c>
      <c r="K2682">
        <v>1.3482590000000001</v>
      </c>
      <c r="L2682" t="s">
        <v>16</v>
      </c>
      <c r="M2682">
        <f>V3__67[[#This Row],[Sale Price]]/V3__67[[#This Row],[carpet_area]]</f>
        <v>150.64695009242143</v>
      </c>
      <c r="N2682">
        <f>IF(OR(V3__67[[#This Row],[Estimated Value]]="",V3__67[[#This Row],[Estimated Value]]=0),"",V3__67[[#This Row],[Sale Price]]-V3__67[[#This Row],[Estimated Value]])</f>
        <v>55240</v>
      </c>
      <c r="O2682">
        <f>IF(OR(V3__67[[#This Row],[Estimated Value]]="",V3__67[[#This Row],[Estimated Value]]=0),"",(V3__67[[#This Row],[Sale Price]]-V3__67[[#This Row],[Estimated Value]])/V3__67[[#This Row],[Estimated Value]])</f>
        <v>0.51262063845582773</v>
      </c>
      <c r="P2682" t="str">
        <f t="shared" si="41"/>
        <v>Above Estimate</v>
      </c>
    </row>
    <row r="2683" spans="1:16" x14ac:dyDescent="0.3">
      <c r="A2683" s="1">
        <v>42566</v>
      </c>
      <c r="B2683">
        <v>2016</v>
      </c>
      <c r="C2683" t="s">
        <v>21</v>
      </c>
      <c r="D2683">
        <v>409710</v>
      </c>
      <c r="E2683">
        <v>725000</v>
      </c>
      <c r="F2683" t="s">
        <v>13</v>
      </c>
      <c r="G2683" t="s">
        <v>14</v>
      </c>
      <c r="H2683">
        <v>3</v>
      </c>
      <c r="I2683">
        <v>3</v>
      </c>
      <c r="J2683">
        <v>937</v>
      </c>
      <c r="K2683">
        <v>1.3482590000000001</v>
      </c>
      <c r="L2683" t="s">
        <v>25</v>
      </c>
      <c r="M2683">
        <f>V3__67[[#This Row],[Sale Price]]/V3__67[[#This Row],[carpet_area]]</f>
        <v>773.74599786552824</v>
      </c>
      <c r="N2683">
        <f>IF(OR(V3__67[[#This Row],[Estimated Value]]="",V3__67[[#This Row],[Estimated Value]]=0),"",V3__67[[#This Row],[Sale Price]]-V3__67[[#This Row],[Estimated Value]])</f>
        <v>315290</v>
      </c>
      <c r="O2683">
        <f>IF(OR(V3__67[[#This Row],[Estimated Value]]="",V3__67[[#This Row],[Estimated Value]]=0),"",(V3__67[[#This Row],[Sale Price]]-V3__67[[#This Row],[Estimated Value]])/V3__67[[#This Row],[Estimated Value]])</f>
        <v>0.76954431183031902</v>
      </c>
      <c r="P2683" t="str">
        <f t="shared" si="41"/>
        <v>Above Estimate</v>
      </c>
    </row>
    <row r="2684" spans="1:16" x14ac:dyDescent="0.3">
      <c r="A2684" s="1">
        <v>42566</v>
      </c>
      <c r="B2684">
        <v>2016</v>
      </c>
      <c r="C2684" t="s">
        <v>26</v>
      </c>
      <c r="D2684">
        <v>279090</v>
      </c>
      <c r="E2684">
        <v>425000</v>
      </c>
      <c r="F2684" t="s">
        <v>13</v>
      </c>
      <c r="G2684" t="s">
        <v>14</v>
      </c>
      <c r="H2684">
        <v>3</v>
      </c>
      <c r="I2684">
        <v>2</v>
      </c>
      <c r="J2684">
        <v>1022</v>
      </c>
      <c r="K2684">
        <v>1.3482590000000001</v>
      </c>
      <c r="L2684" t="s">
        <v>16</v>
      </c>
      <c r="M2684">
        <f>V3__67[[#This Row],[Sale Price]]/V3__67[[#This Row],[carpet_area]]</f>
        <v>415.85127201565558</v>
      </c>
      <c r="N2684">
        <f>IF(OR(V3__67[[#This Row],[Estimated Value]]="",V3__67[[#This Row],[Estimated Value]]=0),"",V3__67[[#This Row],[Sale Price]]-V3__67[[#This Row],[Estimated Value]])</f>
        <v>145910</v>
      </c>
      <c r="O2684">
        <f>IF(OR(V3__67[[#This Row],[Estimated Value]]="",V3__67[[#This Row],[Estimated Value]]=0),"",(V3__67[[#This Row],[Sale Price]]-V3__67[[#This Row],[Estimated Value]])/V3__67[[#This Row],[Estimated Value]])</f>
        <v>0.52280626321258372</v>
      </c>
      <c r="P2684" t="str">
        <f t="shared" si="41"/>
        <v>Above Estimate</v>
      </c>
    </row>
    <row r="2685" spans="1:16" x14ac:dyDescent="0.3">
      <c r="A2685" s="1">
        <v>42567</v>
      </c>
      <c r="B2685">
        <v>2016</v>
      </c>
      <c r="C2685" t="s">
        <v>17</v>
      </c>
      <c r="D2685">
        <v>259240</v>
      </c>
      <c r="E2685">
        <v>460000</v>
      </c>
      <c r="F2685" t="s">
        <v>13</v>
      </c>
      <c r="G2685" t="s">
        <v>14</v>
      </c>
      <c r="H2685">
        <v>3</v>
      </c>
      <c r="I2685">
        <v>3</v>
      </c>
      <c r="J2685">
        <v>1006</v>
      </c>
      <c r="K2685">
        <v>1.3482590000000001</v>
      </c>
      <c r="L2685" t="s">
        <v>25</v>
      </c>
      <c r="M2685">
        <f>V3__67[[#This Row],[Sale Price]]/V3__67[[#This Row],[carpet_area]]</f>
        <v>457.25646123260435</v>
      </c>
      <c r="N2685">
        <f>IF(OR(V3__67[[#This Row],[Estimated Value]]="",V3__67[[#This Row],[Estimated Value]]=0),"",V3__67[[#This Row],[Sale Price]]-V3__67[[#This Row],[Estimated Value]])</f>
        <v>200760</v>
      </c>
      <c r="O2685">
        <f>IF(OR(V3__67[[#This Row],[Estimated Value]]="",V3__67[[#This Row],[Estimated Value]]=0),"",(V3__67[[#This Row],[Sale Price]]-V3__67[[#This Row],[Estimated Value]])/V3__67[[#This Row],[Estimated Value]])</f>
        <v>0.7744175281592347</v>
      </c>
      <c r="P2685" t="str">
        <f t="shared" si="41"/>
        <v>Above Estimate</v>
      </c>
    </row>
    <row r="2686" spans="1:16" x14ac:dyDescent="0.3">
      <c r="A2686" s="1">
        <v>42567</v>
      </c>
      <c r="B2686">
        <v>2016</v>
      </c>
      <c r="C2686" t="s">
        <v>29</v>
      </c>
      <c r="D2686">
        <v>417410</v>
      </c>
      <c r="E2686">
        <v>535000</v>
      </c>
      <c r="F2686" t="s">
        <v>13</v>
      </c>
      <c r="G2686" t="s">
        <v>14</v>
      </c>
      <c r="H2686">
        <v>3</v>
      </c>
      <c r="I2686">
        <v>3</v>
      </c>
      <c r="J2686">
        <v>908</v>
      </c>
      <c r="K2686">
        <v>1.3482590000000001</v>
      </c>
      <c r="L2686" t="s">
        <v>16</v>
      </c>
      <c r="M2686">
        <f>V3__67[[#This Row],[Sale Price]]/V3__67[[#This Row],[carpet_area]]</f>
        <v>589.20704845814976</v>
      </c>
      <c r="N2686">
        <f>IF(OR(V3__67[[#This Row],[Estimated Value]]="",V3__67[[#This Row],[Estimated Value]]=0),"",V3__67[[#This Row],[Sale Price]]-V3__67[[#This Row],[Estimated Value]])</f>
        <v>117590</v>
      </c>
      <c r="O2686">
        <f>IF(OR(V3__67[[#This Row],[Estimated Value]]="",V3__67[[#This Row],[Estimated Value]]=0),"",(V3__67[[#This Row],[Sale Price]]-V3__67[[#This Row],[Estimated Value]])/V3__67[[#This Row],[Estimated Value]])</f>
        <v>0.28171342325291682</v>
      </c>
      <c r="P2686" t="str">
        <f t="shared" si="41"/>
        <v>Above Estimate</v>
      </c>
    </row>
    <row r="2687" spans="1:16" x14ac:dyDescent="0.3">
      <c r="A2687" s="1">
        <v>42567</v>
      </c>
      <c r="B2687">
        <v>2016</v>
      </c>
      <c r="C2687" t="s">
        <v>26</v>
      </c>
      <c r="D2687">
        <v>564480</v>
      </c>
      <c r="E2687">
        <v>585000</v>
      </c>
      <c r="F2687" t="s">
        <v>13</v>
      </c>
      <c r="G2687" t="s">
        <v>14</v>
      </c>
      <c r="H2687">
        <v>3</v>
      </c>
      <c r="I2687">
        <v>3</v>
      </c>
      <c r="J2687">
        <v>927</v>
      </c>
      <c r="K2687">
        <v>1.3482590000000001</v>
      </c>
      <c r="L2687" t="s">
        <v>25</v>
      </c>
      <c r="M2687">
        <f>V3__67[[#This Row],[Sale Price]]/V3__67[[#This Row],[carpet_area]]</f>
        <v>631.06796116504859</v>
      </c>
      <c r="N2687">
        <f>IF(OR(V3__67[[#This Row],[Estimated Value]]="",V3__67[[#This Row],[Estimated Value]]=0),"",V3__67[[#This Row],[Sale Price]]-V3__67[[#This Row],[Estimated Value]])</f>
        <v>20520</v>
      </c>
      <c r="O2687">
        <f>IF(OR(V3__67[[#This Row],[Estimated Value]]="",V3__67[[#This Row],[Estimated Value]]=0),"",(V3__67[[#This Row],[Sale Price]]-V3__67[[#This Row],[Estimated Value]])/V3__67[[#This Row],[Estimated Value]])</f>
        <v>3.6352040816326529E-2</v>
      </c>
      <c r="P2687" t="str">
        <f t="shared" si="41"/>
        <v>Above Estimate</v>
      </c>
    </row>
    <row r="2688" spans="1:16" x14ac:dyDescent="0.3">
      <c r="A2688" s="1">
        <v>42572</v>
      </c>
      <c r="B2688">
        <v>2016</v>
      </c>
      <c r="C2688" t="s">
        <v>26</v>
      </c>
      <c r="D2688">
        <v>191030</v>
      </c>
      <c r="E2688">
        <v>329000</v>
      </c>
      <c r="F2688" t="s">
        <v>13</v>
      </c>
      <c r="G2688" t="s">
        <v>14</v>
      </c>
      <c r="H2688">
        <v>3</v>
      </c>
      <c r="I2688">
        <v>1</v>
      </c>
      <c r="J2688">
        <v>902</v>
      </c>
      <c r="K2688">
        <v>1.3482590000000001</v>
      </c>
      <c r="L2688" t="s">
        <v>15</v>
      </c>
      <c r="M2688">
        <f>V3__67[[#This Row],[Sale Price]]/V3__67[[#This Row],[carpet_area]]</f>
        <v>364.74501108647451</v>
      </c>
      <c r="N2688">
        <f>IF(OR(V3__67[[#This Row],[Estimated Value]]="",V3__67[[#This Row],[Estimated Value]]=0),"",V3__67[[#This Row],[Sale Price]]-V3__67[[#This Row],[Estimated Value]])</f>
        <v>137970</v>
      </c>
      <c r="O2688">
        <f>IF(OR(V3__67[[#This Row],[Estimated Value]]="",V3__67[[#This Row],[Estimated Value]]=0),"",(V3__67[[#This Row],[Sale Price]]-V3__67[[#This Row],[Estimated Value]])/V3__67[[#This Row],[Estimated Value]])</f>
        <v>0.72224257969952366</v>
      </c>
      <c r="P2688" t="str">
        <f t="shared" si="41"/>
        <v>Above Estimate</v>
      </c>
    </row>
    <row r="2689" spans="1:16" x14ac:dyDescent="0.3">
      <c r="A2689" s="1">
        <v>42572</v>
      </c>
      <c r="B2689">
        <v>2016</v>
      </c>
      <c r="C2689" t="s">
        <v>30</v>
      </c>
      <c r="D2689">
        <v>436240</v>
      </c>
      <c r="E2689">
        <v>675000</v>
      </c>
      <c r="F2689" t="s">
        <v>13</v>
      </c>
      <c r="G2689" t="s">
        <v>14</v>
      </c>
      <c r="H2689">
        <v>3</v>
      </c>
      <c r="I2689">
        <v>3</v>
      </c>
      <c r="J2689">
        <v>978</v>
      </c>
      <c r="K2689">
        <v>1.3482590000000001</v>
      </c>
      <c r="L2689" t="s">
        <v>25</v>
      </c>
      <c r="M2689">
        <f>V3__67[[#This Row],[Sale Price]]/V3__67[[#This Row],[carpet_area]]</f>
        <v>690.18404907975457</v>
      </c>
      <c r="N2689">
        <f>IF(OR(V3__67[[#This Row],[Estimated Value]]="",V3__67[[#This Row],[Estimated Value]]=0),"",V3__67[[#This Row],[Sale Price]]-V3__67[[#This Row],[Estimated Value]])</f>
        <v>238760</v>
      </c>
      <c r="O2689">
        <f>IF(OR(V3__67[[#This Row],[Estimated Value]]="",V3__67[[#This Row],[Estimated Value]]=0),"",(V3__67[[#This Row],[Sale Price]]-V3__67[[#This Row],[Estimated Value]])/V3__67[[#This Row],[Estimated Value]])</f>
        <v>0.54731340546488172</v>
      </c>
      <c r="P2689" t="str">
        <f t="shared" si="41"/>
        <v>Above Estimate</v>
      </c>
    </row>
    <row r="2690" spans="1:16" x14ac:dyDescent="0.3">
      <c r="A2690" s="1">
        <v>42572</v>
      </c>
      <c r="B2690">
        <v>2016</v>
      </c>
      <c r="C2690" t="s">
        <v>17</v>
      </c>
      <c r="D2690">
        <v>255080</v>
      </c>
      <c r="E2690">
        <v>180000</v>
      </c>
      <c r="F2690" t="s">
        <v>27</v>
      </c>
      <c r="G2690" t="s">
        <v>28</v>
      </c>
      <c r="H2690">
        <v>8</v>
      </c>
      <c r="I2690">
        <v>7</v>
      </c>
      <c r="J2690">
        <v>2429</v>
      </c>
      <c r="K2690">
        <v>1.3482590000000001</v>
      </c>
      <c r="L2690" t="s">
        <v>25</v>
      </c>
      <c r="M2690">
        <f>V3__67[[#This Row],[Sale Price]]/V3__67[[#This Row],[carpet_area]]</f>
        <v>74.104569781803207</v>
      </c>
      <c r="N2690">
        <f>IF(OR(V3__67[[#This Row],[Estimated Value]]="",V3__67[[#This Row],[Estimated Value]]=0),"",V3__67[[#This Row],[Sale Price]]-V3__67[[#This Row],[Estimated Value]])</f>
        <v>-75080</v>
      </c>
      <c r="O2690">
        <f>IF(OR(V3__67[[#This Row],[Estimated Value]]="",V3__67[[#This Row],[Estimated Value]]=0),"",(V3__67[[#This Row],[Sale Price]]-V3__67[[#This Row],[Estimated Value]])/V3__67[[#This Row],[Estimated Value]])</f>
        <v>-0.29433903089226909</v>
      </c>
      <c r="P2690" t="str">
        <f t="shared" ref="P2690:P2753" si="42">IF(N2690="","No Estimate",IF(N2690&gt;0,"Above Estimate",IF(N2690&lt;0,"Below Estimate","At Estimate")))</f>
        <v>Below Estimate</v>
      </c>
    </row>
    <row r="2691" spans="1:16" x14ac:dyDescent="0.3">
      <c r="A2691" s="1">
        <v>42572</v>
      </c>
      <c r="B2691">
        <v>2016</v>
      </c>
      <c r="C2691" t="s">
        <v>12</v>
      </c>
      <c r="D2691">
        <v>93330</v>
      </c>
      <c r="E2691">
        <v>40000</v>
      </c>
      <c r="F2691" t="s">
        <v>13</v>
      </c>
      <c r="G2691" t="s">
        <v>14</v>
      </c>
      <c r="H2691">
        <v>3</v>
      </c>
      <c r="I2691">
        <v>2</v>
      </c>
      <c r="J2691">
        <v>973</v>
      </c>
      <c r="K2691">
        <v>1.3482590000000001</v>
      </c>
      <c r="L2691" t="s">
        <v>22</v>
      </c>
      <c r="M2691">
        <f>V3__67[[#This Row],[Sale Price]]/V3__67[[#This Row],[carpet_area]]</f>
        <v>41.109969167523126</v>
      </c>
      <c r="N2691">
        <f>IF(OR(V3__67[[#This Row],[Estimated Value]]="",V3__67[[#This Row],[Estimated Value]]=0),"",V3__67[[#This Row],[Sale Price]]-V3__67[[#This Row],[Estimated Value]])</f>
        <v>-53330</v>
      </c>
      <c r="O2691">
        <f>IF(OR(V3__67[[#This Row],[Estimated Value]]="",V3__67[[#This Row],[Estimated Value]]=0),"",(V3__67[[#This Row],[Sale Price]]-V3__67[[#This Row],[Estimated Value]])/V3__67[[#This Row],[Estimated Value]])</f>
        <v>-0.57141326475945564</v>
      </c>
      <c r="P2691" t="str">
        <f t="shared" si="42"/>
        <v>Below Estimate</v>
      </c>
    </row>
    <row r="2692" spans="1:16" x14ac:dyDescent="0.3">
      <c r="A2692" s="1">
        <v>42573</v>
      </c>
      <c r="B2692">
        <v>2016</v>
      </c>
      <c r="C2692" t="s">
        <v>30</v>
      </c>
      <c r="D2692">
        <v>754430</v>
      </c>
      <c r="E2692">
        <v>1200000</v>
      </c>
      <c r="F2692" t="s">
        <v>13</v>
      </c>
      <c r="G2692" t="s">
        <v>14</v>
      </c>
      <c r="H2692">
        <v>3</v>
      </c>
      <c r="I2692">
        <v>1</v>
      </c>
      <c r="J2692">
        <v>1019</v>
      </c>
      <c r="K2692">
        <v>1.3482590000000001</v>
      </c>
      <c r="L2692" t="s">
        <v>15</v>
      </c>
      <c r="M2692">
        <f>V3__67[[#This Row],[Sale Price]]/V3__67[[#This Row],[carpet_area]]</f>
        <v>1177.6251226692837</v>
      </c>
      <c r="N2692">
        <f>IF(OR(V3__67[[#This Row],[Estimated Value]]="",V3__67[[#This Row],[Estimated Value]]=0),"",V3__67[[#This Row],[Sale Price]]-V3__67[[#This Row],[Estimated Value]])</f>
        <v>445570</v>
      </c>
      <c r="O2692">
        <f>IF(OR(V3__67[[#This Row],[Estimated Value]]="",V3__67[[#This Row],[Estimated Value]]=0),"",(V3__67[[#This Row],[Sale Price]]-V3__67[[#This Row],[Estimated Value]])/V3__67[[#This Row],[Estimated Value]])</f>
        <v>0.59060482748565146</v>
      </c>
      <c r="P2692" t="str">
        <f t="shared" si="42"/>
        <v>Above Estimate</v>
      </c>
    </row>
    <row r="2693" spans="1:16" x14ac:dyDescent="0.3">
      <c r="A2693" s="1">
        <v>42573</v>
      </c>
      <c r="B2693">
        <v>2016</v>
      </c>
      <c r="C2693" t="s">
        <v>29</v>
      </c>
      <c r="D2693">
        <v>308140</v>
      </c>
      <c r="E2693">
        <v>425000</v>
      </c>
      <c r="F2693" t="s">
        <v>13</v>
      </c>
      <c r="G2693" t="s">
        <v>14</v>
      </c>
      <c r="H2693">
        <v>3</v>
      </c>
      <c r="I2693">
        <v>2</v>
      </c>
      <c r="J2693">
        <v>972</v>
      </c>
      <c r="K2693">
        <v>1.3482590000000001</v>
      </c>
      <c r="L2693" t="s">
        <v>22</v>
      </c>
      <c r="M2693">
        <f>V3__67[[#This Row],[Sale Price]]/V3__67[[#This Row],[carpet_area]]</f>
        <v>437.24279835390945</v>
      </c>
      <c r="N2693">
        <f>IF(OR(V3__67[[#This Row],[Estimated Value]]="",V3__67[[#This Row],[Estimated Value]]=0),"",V3__67[[#This Row],[Sale Price]]-V3__67[[#This Row],[Estimated Value]])</f>
        <v>116860</v>
      </c>
      <c r="O2693">
        <f>IF(OR(V3__67[[#This Row],[Estimated Value]]="",V3__67[[#This Row],[Estimated Value]]=0),"",(V3__67[[#This Row],[Sale Price]]-V3__67[[#This Row],[Estimated Value]])/V3__67[[#This Row],[Estimated Value]])</f>
        <v>0.37924320114233789</v>
      </c>
      <c r="P2693" t="str">
        <f t="shared" si="42"/>
        <v>Above Estimate</v>
      </c>
    </row>
    <row r="2694" spans="1:16" x14ac:dyDescent="0.3">
      <c r="A2694" s="1">
        <v>42573</v>
      </c>
      <c r="B2694">
        <v>2016</v>
      </c>
      <c r="C2694" t="s">
        <v>21</v>
      </c>
      <c r="D2694">
        <v>1331750</v>
      </c>
      <c r="E2694">
        <v>1900000</v>
      </c>
      <c r="F2694" t="s">
        <v>13</v>
      </c>
      <c r="G2694" t="s">
        <v>14</v>
      </c>
      <c r="H2694">
        <v>3</v>
      </c>
      <c r="I2694">
        <v>3</v>
      </c>
      <c r="J2694">
        <v>1072</v>
      </c>
      <c r="K2694">
        <v>1.3482590000000001</v>
      </c>
      <c r="L2694" t="s">
        <v>25</v>
      </c>
      <c r="M2694">
        <f>V3__67[[#This Row],[Sale Price]]/V3__67[[#This Row],[carpet_area]]</f>
        <v>1772.3880597014925</v>
      </c>
      <c r="N2694">
        <f>IF(OR(V3__67[[#This Row],[Estimated Value]]="",V3__67[[#This Row],[Estimated Value]]=0),"",V3__67[[#This Row],[Sale Price]]-V3__67[[#This Row],[Estimated Value]])</f>
        <v>568250</v>
      </c>
      <c r="O2694">
        <f>IF(OR(V3__67[[#This Row],[Estimated Value]]="",V3__67[[#This Row],[Estimated Value]]=0),"",(V3__67[[#This Row],[Sale Price]]-V3__67[[#This Row],[Estimated Value]])/V3__67[[#This Row],[Estimated Value]])</f>
        <v>0.42669419936174208</v>
      </c>
      <c r="P2694" t="str">
        <f t="shared" si="42"/>
        <v>Above Estimate</v>
      </c>
    </row>
    <row r="2695" spans="1:16" x14ac:dyDescent="0.3">
      <c r="A2695" s="1">
        <v>42574</v>
      </c>
      <c r="B2695">
        <v>2016</v>
      </c>
      <c r="C2695" t="s">
        <v>29</v>
      </c>
      <c r="D2695">
        <v>179410</v>
      </c>
      <c r="E2695">
        <v>187000</v>
      </c>
      <c r="F2695" t="s">
        <v>13</v>
      </c>
      <c r="G2695" t="s">
        <v>14</v>
      </c>
      <c r="H2695">
        <v>3</v>
      </c>
      <c r="I2695">
        <v>3</v>
      </c>
      <c r="J2695">
        <v>1066</v>
      </c>
      <c r="K2695">
        <v>1.3482590000000001</v>
      </c>
      <c r="L2695" t="s">
        <v>25</v>
      </c>
      <c r="M2695">
        <f>V3__67[[#This Row],[Sale Price]]/V3__67[[#This Row],[carpet_area]]</f>
        <v>175.42213883677297</v>
      </c>
      <c r="N2695">
        <f>IF(OR(V3__67[[#This Row],[Estimated Value]]="",V3__67[[#This Row],[Estimated Value]]=0),"",V3__67[[#This Row],[Sale Price]]-V3__67[[#This Row],[Estimated Value]])</f>
        <v>7590</v>
      </c>
      <c r="O2695">
        <f>IF(OR(V3__67[[#This Row],[Estimated Value]]="",V3__67[[#This Row],[Estimated Value]]=0),"",(V3__67[[#This Row],[Sale Price]]-V3__67[[#This Row],[Estimated Value]])/V3__67[[#This Row],[Estimated Value]])</f>
        <v>4.2305334150827711E-2</v>
      </c>
      <c r="P2695" t="str">
        <f t="shared" si="42"/>
        <v>Above Estimate</v>
      </c>
    </row>
    <row r="2696" spans="1:16" x14ac:dyDescent="0.3">
      <c r="A2696" s="1">
        <v>42574</v>
      </c>
      <c r="B2696">
        <v>2016</v>
      </c>
      <c r="C2696" t="s">
        <v>21</v>
      </c>
      <c r="D2696">
        <v>851480</v>
      </c>
      <c r="E2696">
        <v>1431875</v>
      </c>
      <c r="F2696" t="s">
        <v>13</v>
      </c>
      <c r="G2696" t="s">
        <v>14</v>
      </c>
      <c r="H2696">
        <v>3</v>
      </c>
      <c r="I2696">
        <v>1</v>
      </c>
      <c r="J2696">
        <v>1086</v>
      </c>
      <c r="K2696">
        <v>1.3482590000000001</v>
      </c>
      <c r="L2696" t="s">
        <v>25</v>
      </c>
      <c r="M2696">
        <f>V3__67[[#This Row],[Sale Price]]/V3__67[[#This Row],[carpet_area]]</f>
        <v>1318.4852670349908</v>
      </c>
      <c r="N2696">
        <f>IF(OR(V3__67[[#This Row],[Estimated Value]]="",V3__67[[#This Row],[Estimated Value]]=0),"",V3__67[[#This Row],[Sale Price]]-V3__67[[#This Row],[Estimated Value]])</f>
        <v>580395</v>
      </c>
      <c r="O2696">
        <f>IF(OR(V3__67[[#This Row],[Estimated Value]]="",V3__67[[#This Row],[Estimated Value]]=0),"",(V3__67[[#This Row],[Sale Price]]-V3__67[[#This Row],[Estimated Value]])/V3__67[[#This Row],[Estimated Value]])</f>
        <v>0.68163080753511529</v>
      </c>
      <c r="P2696" t="str">
        <f t="shared" si="42"/>
        <v>Above Estimate</v>
      </c>
    </row>
    <row r="2697" spans="1:16" x14ac:dyDescent="0.3">
      <c r="A2697" s="1">
        <v>42575</v>
      </c>
      <c r="B2697">
        <v>2016</v>
      </c>
      <c r="C2697" t="s">
        <v>29</v>
      </c>
      <c r="D2697">
        <v>262920</v>
      </c>
      <c r="E2697">
        <v>447000</v>
      </c>
      <c r="F2697" t="s">
        <v>13</v>
      </c>
      <c r="G2697" t="s">
        <v>14</v>
      </c>
      <c r="H2697">
        <v>3</v>
      </c>
      <c r="I2697">
        <v>1</v>
      </c>
      <c r="J2697">
        <v>1008</v>
      </c>
      <c r="K2697">
        <v>1.3482590000000001</v>
      </c>
      <c r="L2697" t="s">
        <v>22</v>
      </c>
      <c r="M2697">
        <f>V3__67[[#This Row],[Sale Price]]/V3__67[[#This Row],[carpet_area]]</f>
        <v>443.45238095238096</v>
      </c>
      <c r="N2697">
        <f>IF(OR(V3__67[[#This Row],[Estimated Value]]="",V3__67[[#This Row],[Estimated Value]]=0),"",V3__67[[#This Row],[Sale Price]]-V3__67[[#This Row],[Estimated Value]])</f>
        <v>184080</v>
      </c>
      <c r="O2697">
        <f>IF(OR(V3__67[[#This Row],[Estimated Value]]="",V3__67[[#This Row],[Estimated Value]]=0),"",(V3__67[[#This Row],[Sale Price]]-V3__67[[#This Row],[Estimated Value]])/V3__67[[#This Row],[Estimated Value]])</f>
        <v>0.70013692377909631</v>
      </c>
      <c r="P2697" t="str">
        <f t="shared" si="42"/>
        <v>Above Estimate</v>
      </c>
    </row>
    <row r="2698" spans="1:16" x14ac:dyDescent="0.3">
      <c r="A2698" s="1">
        <v>42576</v>
      </c>
      <c r="B2698">
        <v>2016</v>
      </c>
      <c r="C2698" t="s">
        <v>12</v>
      </c>
      <c r="D2698">
        <v>76800</v>
      </c>
      <c r="E2698">
        <v>101000</v>
      </c>
      <c r="F2698" t="s">
        <v>13</v>
      </c>
      <c r="G2698" t="s">
        <v>14</v>
      </c>
      <c r="H2698">
        <v>3</v>
      </c>
      <c r="I2698">
        <v>3</v>
      </c>
      <c r="J2698">
        <v>969</v>
      </c>
      <c r="K2698">
        <v>1.3482590000000001</v>
      </c>
      <c r="L2698" t="s">
        <v>15</v>
      </c>
      <c r="M2698">
        <f>V3__67[[#This Row],[Sale Price]]/V3__67[[#This Row],[carpet_area]]</f>
        <v>104.23116615067079</v>
      </c>
      <c r="N2698">
        <f>IF(OR(V3__67[[#This Row],[Estimated Value]]="",V3__67[[#This Row],[Estimated Value]]=0),"",V3__67[[#This Row],[Sale Price]]-V3__67[[#This Row],[Estimated Value]])</f>
        <v>24200</v>
      </c>
      <c r="O2698">
        <f>IF(OR(V3__67[[#This Row],[Estimated Value]]="",V3__67[[#This Row],[Estimated Value]]=0),"",(V3__67[[#This Row],[Sale Price]]-V3__67[[#This Row],[Estimated Value]])/V3__67[[#This Row],[Estimated Value]])</f>
        <v>0.31510416666666669</v>
      </c>
      <c r="P2698" t="str">
        <f t="shared" si="42"/>
        <v>Above Estimate</v>
      </c>
    </row>
    <row r="2699" spans="1:16" x14ac:dyDescent="0.3">
      <c r="A2699" s="1">
        <v>42576</v>
      </c>
      <c r="B2699">
        <v>2016</v>
      </c>
      <c r="C2699" t="s">
        <v>26</v>
      </c>
      <c r="D2699">
        <v>322700</v>
      </c>
      <c r="E2699">
        <v>575000</v>
      </c>
      <c r="F2699" t="s">
        <v>13</v>
      </c>
      <c r="G2699" t="s">
        <v>14</v>
      </c>
      <c r="H2699">
        <v>3</v>
      </c>
      <c r="I2699">
        <v>2</v>
      </c>
      <c r="J2699">
        <v>1098</v>
      </c>
      <c r="K2699">
        <v>1.3482590000000001</v>
      </c>
      <c r="L2699" t="s">
        <v>15</v>
      </c>
      <c r="M2699">
        <f>V3__67[[#This Row],[Sale Price]]/V3__67[[#This Row],[carpet_area]]</f>
        <v>523.67941712204004</v>
      </c>
      <c r="N2699">
        <f>IF(OR(V3__67[[#This Row],[Estimated Value]]="",V3__67[[#This Row],[Estimated Value]]=0),"",V3__67[[#This Row],[Sale Price]]-V3__67[[#This Row],[Estimated Value]])</f>
        <v>252300</v>
      </c>
      <c r="O2699">
        <f>IF(OR(V3__67[[#This Row],[Estimated Value]]="",V3__67[[#This Row],[Estimated Value]]=0),"",(V3__67[[#This Row],[Sale Price]]-V3__67[[#This Row],[Estimated Value]])/V3__67[[#This Row],[Estimated Value]])</f>
        <v>0.78184071893399443</v>
      </c>
      <c r="P2699" t="str">
        <f t="shared" si="42"/>
        <v>Above Estimate</v>
      </c>
    </row>
    <row r="2700" spans="1:16" x14ac:dyDescent="0.3">
      <c r="A2700" s="1">
        <v>42576</v>
      </c>
      <c r="B2700">
        <v>2016</v>
      </c>
      <c r="C2700" t="s">
        <v>21</v>
      </c>
      <c r="D2700">
        <v>2344860</v>
      </c>
      <c r="E2700">
        <v>2667480</v>
      </c>
      <c r="F2700" t="s">
        <v>13</v>
      </c>
      <c r="G2700" t="s">
        <v>14</v>
      </c>
      <c r="H2700">
        <v>3</v>
      </c>
      <c r="I2700">
        <v>1</v>
      </c>
      <c r="J2700">
        <v>948</v>
      </c>
      <c r="K2700">
        <v>1.3482590000000001</v>
      </c>
      <c r="L2700" t="s">
        <v>25</v>
      </c>
      <c r="M2700">
        <f>V3__67[[#This Row],[Sale Price]]/V3__67[[#This Row],[carpet_area]]</f>
        <v>2813.7974683544303</v>
      </c>
      <c r="N2700">
        <f>IF(OR(V3__67[[#This Row],[Estimated Value]]="",V3__67[[#This Row],[Estimated Value]]=0),"",V3__67[[#This Row],[Sale Price]]-V3__67[[#This Row],[Estimated Value]])</f>
        <v>322620</v>
      </c>
      <c r="O2700">
        <f>IF(OR(V3__67[[#This Row],[Estimated Value]]="",V3__67[[#This Row],[Estimated Value]]=0),"",(V3__67[[#This Row],[Sale Price]]-V3__67[[#This Row],[Estimated Value]])/V3__67[[#This Row],[Estimated Value]])</f>
        <v>0.13758603925181034</v>
      </c>
      <c r="P2700" t="str">
        <f t="shared" si="42"/>
        <v>Above Estimate</v>
      </c>
    </row>
    <row r="2701" spans="1:16" x14ac:dyDescent="0.3">
      <c r="A2701" s="1">
        <v>42576</v>
      </c>
      <c r="B2701">
        <v>2016</v>
      </c>
      <c r="C2701" t="s">
        <v>21</v>
      </c>
      <c r="D2701">
        <v>582120</v>
      </c>
      <c r="E2701">
        <v>410375</v>
      </c>
      <c r="F2701" t="s">
        <v>13</v>
      </c>
      <c r="G2701" t="s">
        <v>14</v>
      </c>
      <c r="H2701">
        <v>3</v>
      </c>
      <c r="I2701">
        <v>1</v>
      </c>
      <c r="J2701">
        <v>911</v>
      </c>
      <c r="K2701">
        <v>1.3482590000000001</v>
      </c>
      <c r="L2701" t="s">
        <v>16</v>
      </c>
      <c r="M2701">
        <f>V3__67[[#This Row],[Sale Price]]/V3__67[[#This Row],[carpet_area]]</f>
        <v>450.46652030735453</v>
      </c>
      <c r="N2701">
        <f>IF(OR(V3__67[[#This Row],[Estimated Value]]="",V3__67[[#This Row],[Estimated Value]]=0),"",V3__67[[#This Row],[Sale Price]]-V3__67[[#This Row],[Estimated Value]])</f>
        <v>-171745</v>
      </c>
      <c r="O2701">
        <f>IF(OR(V3__67[[#This Row],[Estimated Value]]="",V3__67[[#This Row],[Estimated Value]]=0),"",(V3__67[[#This Row],[Sale Price]]-V3__67[[#This Row],[Estimated Value]])/V3__67[[#This Row],[Estimated Value]])</f>
        <v>-0.29503367003367004</v>
      </c>
      <c r="P2701" t="str">
        <f t="shared" si="42"/>
        <v>Below Estimate</v>
      </c>
    </row>
    <row r="2702" spans="1:16" x14ac:dyDescent="0.3">
      <c r="A2702" s="1">
        <v>42579</v>
      </c>
      <c r="B2702">
        <v>2016</v>
      </c>
      <c r="C2702" t="s">
        <v>21</v>
      </c>
      <c r="D2702">
        <v>636230</v>
      </c>
      <c r="E2702">
        <v>1320000</v>
      </c>
      <c r="F2702" t="s">
        <v>13</v>
      </c>
      <c r="G2702" t="s">
        <v>14</v>
      </c>
      <c r="H2702">
        <v>3</v>
      </c>
      <c r="I2702">
        <v>2</v>
      </c>
      <c r="J2702">
        <v>960</v>
      </c>
      <c r="K2702">
        <v>1.3482590000000001</v>
      </c>
      <c r="L2702" t="s">
        <v>22</v>
      </c>
      <c r="M2702">
        <f>V3__67[[#This Row],[Sale Price]]/V3__67[[#This Row],[carpet_area]]</f>
        <v>1375</v>
      </c>
      <c r="N2702">
        <f>IF(OR(V3__67[[#This Row],[Estimated Value]]="",V3__67[[#This Row],[Estimated Value]]=0),"",V3__67[[#This Row],[Sale Price]]-V3__67[[#This Row],[Estimated Value]])</f>
        <v>683770</v>
      </c>
      <c r="O2702">
        <f>IF(OR(V3__67[[#This Row],[Estimated Value]]="",V3__67[[#This Row],[Estimated Value]]=0),"",(V3__67[[#This Row],[Sale Price]]-V3__67[[#This Row],[Estimated Value]])/V3__67[[#This Row],[Estimated Value]])</f>
        <v>1.0747214057809282</v>
      </c>
      <c r="P2702" t="str">
        <f t="shared" si="42"/>
        <v>Above Estimate</v>
      </c>
    </row>
    <row r="2703" spans="1:16" x14ac:dyDescent="0.3">
      <c r="A2703" s="1">
        <v>42579</v>
      </c>
      <c r="B2703">
        <v>2016</v>
      </c>
      <c r="C2703" t="s">
        <v>29</v>
      </c>
      <c r="D2703">
        <v>223720</v>
      </c>
      <c r="E2703">
        <v>170000</v>
      </c>
      <c r="F2703" t="s">
        <v>13</v>
      </c>
      <c r="G2703" t="s">
        <v>14</v>
      </c>
      <c r="H2703">
        <v>3</v>
      </c>
      <c r="I2703">
        <v>3</v>
      </c>
      <c r="J2703">
        <v>1004</v>
      </c>
      <c r="K2703">
        <v>1.3482590000000001</v>
      </c>
      <c r="L2703" t="s">
        <v>16</v>
      </c>
      <c r="M2703">
        <f>V3__67[[#This Row],[Sale Price]]/V3__67[[#This Row],[carpet_area]]</f>
        <v>169.32270916334662</v>
      </c>
      <c r="N2703">
        <f>IF(OR(V3__67[[#This Row],[Estimated Value]]="",V3__67[[#This Row],[Estimated Value]]=0),"",V3__67[[#This Row],[Sale Price]]-V3__67[[#This Row],[Estimated Value]])</f>
        <v>-53720</v>
      </c>
      <c r="O2703">
        <f>IF(OR(V3__67[[#This Row],[Estimated Value]]="",V3__67[[#This Row],[Estimated Value]]=0),"",(V3__67[[#This Row],[Sale Price]]-V3__67[[#This Row],[Estimated Value]])/V3__67[[#This Row],[Estimated Value]])</f>
        <v>-0.24012158054711247</v>
      </c>
      <c r="P2703" t="str">
        <f t="shared" si="42"/>
        <v>Below Estimate</v>
      </c>
    </row>
    <row r="2704" spans="1:16" x14ac:dyDescent="0.3">
      <c r="A2704" s="1">
        <v>42579</v>
      </c>
      <c r="B2704">
        <v>2016</v>
      </c>
      <c r="C2704" t="s">
        <v>29</v>
      </c>
      <c r="D2704">
        <v>185290</v>
      </c>
      <c r="E2704">
        <v>320000</v>
      </c>
      <c r="F2704" t="s">
        <v>13</v>
      </c>
      <c r="G2704" t="s">
        <v>14</v>
      </c>
      <c r="H2704">
        <v>3</v>
      </c>
      <c r="I2704">
        <v>2</v>
      </c>
      <c r="J2704">
        <v>924</v>
      </c>
      <c r="K2704">
        <v>1.3482590000000001</v>
      </c>
      <c r="L2704" t="s">
        <v>16</v>
      </c>
      <c r="M2704">
        <f>V3__67[[#This Row],[Sale Price]]/V3__67[[#This Row],[carpet_area]]</f>
        <v>346.32034632034635</v>
      </c>
      <c r="N2704">
        <f>IF(OR(V3__67[[#This Row],[Estimated Value]]="",V3__67[[#This Row],[Estimated Value]]=0),"",V3__67[[#This Row],[Sale Price]]-V3__67[[#This Row],[Estimated Value]])</f>
        <v>134710</v>
      </c>
      <c r="O2704">
        <f>IF(OR(V3__67[[#This Row],[Estimated Value]]="",V3__67[[#This Row],[Estimated Value]]=0),"",(V3__67[[#This Row],[Sale Price]]-V3__67[[#This Row],[Estimated Value]])/V3__67[[#This Row],[Estimated Value]])</f>
        <v>0.72702250526202172</v>
      </c>
      <c r="P2704" t="str">
        <f t="shared" si="42"/>
        <v>Above Estimate</v>
      </c>
    </row>
    <row r="2705" spans="1:16" x14ac:dyDescent="0.3">
      <c r="A2705" s="1">
        <v>42579</v>
      </c>
      <c r="B2705">
        <v>2016</v>
      </c>
      <c r="C2705" t="s">
        <v>26</v>
      </c>
      <c r="D2705">
        <v>248150</v>
      </c>
      <c r="E2705">
        <v>507000</v>
      </c>
      <c r="F2705" t="s">
        <v>13</v>
      </c>
      <c r="G2705" t="s">
        <v>14</v>
      </c>
      <c r="H2705">
        <v>3</v>
      </c>
      <c r="I2705">
        <v>2</v>
      </c>
      <c r="J2705">
        <v>991</v>
      </c>
      <c r="K2705">
        <v>1.3482590000000001</v>
      </c>
      <c r="L2705" t="s">
        <v>25</v>
      </c>
      <c r="M2705">
        <f>V3__67[[#This Row],[Sale Price]]/V3__67[[#This Row],[carpet_area]]</f>
        <v>511.60443995963675</v>
      </c>
      <c r="N2705">
        <f>IF(OR(V3__67[[#This Row],[Estimated Value]]="",V3__67[[#This Row],[Estimated Value]]=0),"",V3__67[[#This Row],[Sale Price]]-V3__67[[#This Row],[Estimated Value]])</f>
        <v>258850</v>
      </c>
      <c r="O2705">
        <f>IF(OR(V3__67[[#This Row],[Estimated Value]]="",V3__67[[#This Row],[Estimated Value]]=0),"",(V3__67[[#This Row],[Sale Price]]-V3__67[[#This Row],[Estimated Value]])/V3__67[[#This Row],[Estimated Value]])</f>
        <v>1.0431190812008866</v>
      </c>
      <c r="P2705" t="str">
        <f t="shared" si="42"/>
        <v>Above Estimate</v>
      </c>
    </row>
    <row r="2706" spans="1:16" x14ac:dyDescent="0.3">
      <c r="A2706" s="1">
        <v>42579</v>
      </c>
      <c r="B2706">
        <v>2016</v>
      </c>
      <c r="C2706" t="s">
        <v>30</v>
      </c>
      <c r="D2706">
        <v>490640</v>
      </c>
      <c r="E2706">
        <v>850000</v>
      </c>
      <c r="F2706" t="s">
        <v>13</v>
      </c>
      <c r="G2706" t="s">
        <v>14</v>
      </c>
      <c r="H2706">
        <v>3</v>
      </c>
      <c r="I2706">
        <v>3</v>
      </c>
      <c r="J2706">
        <v>940</v>
      </c>
      <c r="K2706">
        <v>1.3482590000000001</v>
      </c>
      <c r="L2706" t="s">
        <v>15</v>
      </c>
      <c r="M2706">
        <f>V3__67[[#This Row],[Sale Price]]/V3__67[[#This Row],[carpet_area]]</f>
        <v>904.25531914893622</v>
      </c>
      <c r="N2706">
        <f>IF(OR(V3__67[[#This Row],[Estimated Value]]="",V3__67[[#This Row],[Estimated Value]]=0),"",V3__67[[#This Row],[Sale Price]]-V3__67[[#This Row],[Estimated Value]])</f>
        <v>359360</v>
      </c>
      <c r="O2706">
        <f>IF(OR(V3__67[[#This Row],[Estimated Value]]="",V3__67[[#This Row],[Estimated Value]]=0),"",(V3__67[[#This Row],[Sale Price]]-V3__67[[#This Row],[Estimated Value]])/V3__67[[#This Row],[Estimated Value]])</f>
        <v>0.73243111038643405</v>
      </c>
      <c r="P2706" t="str">
        <f t="shared" si="42"/>
        <v>Above Estimate</v>
      </c>
    </row>
    <row r="2707" spans="1:16" x14ac:dyDescent="0.3">
      <c r="A2707" s="1">
        <v>42579</v>
      </c>
      <c r="B2707">
        <v>2016</v>
      </c>
      <c r="C2707" t="s">
        <v>26</v>
      </c>
      <c r="D2707">
        <v>230370</v>
      </c>
      <c r="E2707">
        <v>457000</v>
      </c>
      <c r="F2707" t="s">
        <v>13</v>
      </c>
      <c r="G2707" t="s">
        <v>14</v>
      </c>
      <c r="H2707">
        <v>3</v>
      </c>
      <c r="I2707">
        <v>3</v>
      </c>
      <c r="J2707">
        <v>951</v>
      </c>
      <c r="K2707">
        <v>1.3482590000000001</v>
      </c>
      <c r="L2707" t="s">
        <v>15</v>
      </c>
      <c r="M2707">
        <f>V3__67[[#This Row],[Sale Price]]/V3__67[[#This Row],[carpet_area]]</f>
        <v>480.54679284963197</v>
      </c>
      <c r="N2707">
        <f>IF(OR(V3__67[[#This Row],[Estimated Value]]="",V3__67[[#This Row],[Estimated Value]]=0),"",V3__67[[#This Row],[Sale Price]]-V3__67[[#This Row],[Estimated Value]])</f>
        <v>226630</v>
      </c>
      <c r="O2707">
        <f>IF(OR(V3__67[[#This Row],[Estimated Value]]="",V3__67[[#This Row],[Estimated Value]]=0),"",(V3__67[[#This Row],[Sale Price]]-V3__67[[#This Row],[Estimated Value]])/V3__67[[#This Row],[Estimated Value]])</f>
        <v>0.98376524721100833</v>
      </c>
      <c r="P2707" t="str">
        <f t="shared" si="42"/>
        <v>Above Estimate</v>
      </c>
    </row>
    <row r="2708" spans="1:16" x14ac:dyDescent="0.3">
      <c r="A2708" s="1">
        <v>42580</v>
      </c>
      <c r="B2708">
        <v>2016</v>
      </c>
      <c r="C2708" t="s">
        <v>26</v>
      </c>
      <c r="D2708">
        <v>357070</v>
      </c>
      <c r="E2708">
        <v>450000</v>
      </c>
      <c r="F2708" t="s">
        <v>13</v>
      </c>
      <c r="G2708" t="s">
        <v>14</v>
      </c>
      <c r="H2708">
        <v>3</v>
      </c>
      <c r="I2708">
        <v>3</v>
      </c>
      <c r="J2708">
        <v>940</v>
      </c>
      <c r="K2708">
        <v>1.3482590000000001</v>
      </c>
      <c r="L2708" t="s">
        <v>25</v>
      </c>
      <c r="M2708">
        <f>V3__67[[#This Row],[Sale Price]]/V3__67[[#This Row],[carpet_area]]</f>
        <v>478.72340425531917</v>
      </c>
      <c r="N2708">
        <f>IF(OR(V3__67[[#This Row],[Estimated Value]]="",V3__67[[#This Row],[Estimated Value]]=0),"",V3__67[[#This Row],[Sale Price]]-V3__67[[#This Row],[Estimated Value]])</f>
        <v>92930</v>
      </c>
      <c r="O2708">
        <f>IF(OR(V3__67[[#This Row],[Estimated Value]]="",V3__67[[#This Row],[Estimated Value]]=0),"",(V3__67[[#This Row],[Sale Price]]-V3__67[[#This Row],[Estimated Value]])/V3__67[[#This Row],[Estimated Value]])</f>
        <v>0.26025709244685918</v>
      </c>
      <c r="P2708" t="str">
        <f t="shared" si="42"/>
        <v>Above Estimate</v>
      </c>
    </row>
    <row r="2709" spans="1:16" x14ac:dyDescent="0.3">
      <c r="A2709" s="1">
        <v>42580</v>
      </c>
      <c r="B2709">
        <v>2016</v>
      </c>
      <c r="C2709" t="s">
        <v>29</v>
      </c>
      <c r="D2709">
        <v>234850</v>
      </c>
      <c r="E2709">
        <v>167750</v>
      </c>
      <c r="F2709" t="s">
        <v>13</v>
      </c>
      <c r="G2709" t="s">
        <v>14</v>
      </c>
      <c r="H2709">
        <v>3</v>
      </c>
      <c r="I2709">
        <v>1</v>
      </c>
      <c r="J2709">
        <v>1047</v>
      </c>
      <c r="K2709">
        <v>1.3482590000000001</v>
      </c>
      <c r="L2709" t="s">
        <v>15</v>
      </c>
      <c r="M2709">
        <f>V3__67[[#This Row],[Sale Price]]/V3__67[[#This Row],[carpet_area]]</f>
        <v>160.21967526265522</v>
      </c>
      <c r="N2709">
        <f>IF(OR(V3__67[[#This Row],[Estimated Value]]="",V3__67[[#This Row],[Estimated Value]]=0),"",V3__67[[#This Row],[Sale Price]]-V3__67[[#This Row],[Estimated Value]])</f>
        <v>-67100</v>
      </c>
      <c r="O2709">
        <f>IF(OR(V3__67[[#This Row],[Estimated Value]]="",V3__67[[#This Row],[Estimated Value]]=0),"",(V3__67[[#This Row],[Sale Price]]-V3__67[[#This Row],[Estimated Value]])/V3__67[[#This Row],[Estimated Value]])</f>
        <v>-0.2857142857142857</v>
      </c>
      <c r="P2709" t="str">
        <f t="shared" si="42"/>
        <v>Below Estimate</v>
      </c>
    </row>
    <row r="2710" spans="1:16" x14ac:dyDescent="0.3">
      <c r="A2710" s="1">
        <v>42580</v>
      </c>
      <c r="B2710">
        <v>2016</v>
      </c>
      <c r="C2710" t="s">
        <v>17</v>
      </c>
      <c r="D2710">
        <v>172620</v>
      </c>
      <c r="E2710">
        <v>160000</v>
      </c>
      <c r="F2710" t="s">
        <v>13</v>
      </c>
      <c r="G2710" t="s">
        <v>14</v>
      </c>
      <c r="H2710">
        <v>3</v>
      </c>
      <c r="I2710">
        <v>3</v>
      </c>
      <c r="J2710">
        <v>956</v>
      </c>
      <c r="K2710">
        <v>1.3482590000000001</v>
      </c>
      <c r="L2710" t="s">
        <v>15</v>
      </c>
      <c r="M2710">
        <f>V3__67[[#This Row],[Sale Price]]/V3__67[[#This Row],[carpet_area]]</f>
        <v>167.36401673640168</v>
      </c>
      <c r="N2710">
        <f>IF(OR(V3__67[[#This Row],[Estimated Value]]="",V3__67[[#This Row],[Estimated Value]]=0),"",V3__67[[#This Row],[Sale Price]]-V3__67[[#This Row],[Estimated Value]])</f>
        <v>-12620</v>
      </c>
      <c r="O2710">
        <f>IF(OR(V3__67[[#This Row],[Estimated Value]]="",V3__67[[#This Row],[Estimated Value]]=0),"",(V3__67[[#This Row],[Sale Price]]-V3__67[[#This Row],[Estimated Value]])/V3__67[[#This Row],[Estimated Value]])</f>
        <v>-7.3108562159657053E-2</v>
      </c>
      <c r="P2710" t="str">
        <f t="shared" si="42"/>
        <v>Below Estimate</v>
      </c>
    </row>
    <row r="2711" spans="1:16" x14ac:dyDescent="0.3">
      <c r="A2711" s="1">
        <v>42581</v>
      </c>
      <c r="B2711">
        <v>2016</v>
      </c>
      <c r="C2711" t="s">
        <v>21</v>
      </c>
      <c r="D2711">
        <v>824110</v>
      </c>
      <c r="E2711">
        <v>1076000</v>
      </c>
      <c r="F2711" t="s">
        <v>13</v>
      </c>
      <c r="G2711" t="s">
        <v>14</v>
      </c>
      <c r="H2711">
        <v>3</v>
      </c>
      <c r="I2711">
        <v>3</v>
      </c>
      <c r="J2711">
        <v>991</v>
      </c>
      <c r="K2711">
        <v>1.3482590000000001</v>
      </c>
      <c r="L2711" t="s">
        <v>25</v>
      </c>
      <c r="M2711">
        <f>V3__67[[#This Row],[Sale Price]]/V3__67[[#This Row],[carpet_area]]</f>
        <v>1085.7719475277497</v>
      </c>
      <c r="N2711">
        <f>IF(OR(V3__67[[#This Row],[Estimated Value]]="",V3__67[[#This Row],[Estimated Value]]=0),"",V3__67[[#This Row],[Sale Price]]-V3__67[[#This Row],[Estimated Value]])</f>
        <v>251890</v>
      </c>
      <c r="O2711">
        <f>IF(OR(V3__67[[#This Row],[Estimated Value]]="",V3__67[[#This Row],[Estimated Value]]=0),"",(V3__67[[#This Row],[Sale Price]]-V3__67[[#This Row],[Estimated Value]])/V3__67[[#This Row],[Estimated Value]])</f>
        <v>0.30565094465544645</v>
      </c>
      <c r="P2711" t="str">
        <f t="shared" si="42"/>
        <v>Above Estimate</v>
      </c>
    </row>
    <row r="2712" spans="1:16" x14ac:dyDescent="0.3">
      <c r="A2712" s="1">
        <v>42581</v>
      </c>
      <c r="B2712">
        <v>2016</v>
      </c>
      <c r="C2712" t="s">
        <v>21</v>
      </c>
      <c r="D2712">
        <v>1925560</v>
      </c>
      <c r="E2712">
        <v>3265000</v>
      </c>
      <c r="F2712" t="s">
        <v>13</v>
      </c>
      <c r="G2712" t="s">
        <v>14</v>
      </c>
      <c r="H2712">
        <v>3</v>
      </c>
      <c r="I2712">
        <v>2</v>
      </c>
      <c r="J2712">
        <v>1083</v>
      </c>
      <c r="K2712">
        <v>1.3482590000000001</v>
      </c>
      <c r="L2712" t="s">
        <v>25</v>
      </c>
      <c r="M2712">
        <f>V3__67[[#This Row],[Sale Price]]/V3__67[[#This Row],[carpet_area]]</f>
        <v>3014.7737765466295</v>
      </c>
      <c r="N2712">
        <f>IF(OR(V3__67[[#This Row],[Estimated Value]]="",V3__67[[#This Row],[Estimated Value]]=0),"",V3__67[[#This Row],[Sale Price]]-V3__67[[#This Row],[Estimated Value]])</f>
        <v>1339440</v>
      </c>
      <c r="O2712">
        <f>IF(OR(V3__67[[#This Row],[Estimated Value]]="",V3__67[[#This Row],[Estimated Value]]=0),"",(V3__67[[#This Row],[Sale Price]]-V3__67[[#This Row],[Estimated Value]])/V3__67[[#This Row],[Estimated Value]])</f>
        <v>0.69561062755769754</v>
      </c>
      <c r="P2712" t="str">
        <f t="shared" si="42"/>
        <v>Above Estimate</v>
      </c>
    </row>
    <row r="2713" spans="1:16" x14ac:dyDescent="0.3">
      <c r="A2713" s="1">
        <v>42581</v>
      </c>
      <c r="B2713">
        <v>2016</v>
      </c>
      <c r="C2713" t="s">
        <v>30</v>
      </c>
      <c r="D2713">
        <v>547410</v>
      </c>
      <c r="E2713">
        <v>900001</v>
      </c>
      <c r="F2713" t="s">
        <v>13</v>
      </c>
      <c r="G2713" t="s">
        <v>14</v>
      </c>
      <c r="H2713">
        <v>3</v>
      </c>
      <c r="I2713">
        <v>2</v>
      </c>
      <c r="J2713">
        <v>914</v>
      </c>
      <c r="K2713">
        <v>1.3482590000000001</v>
      </c>
      <c r="L2713" t="s">
        <v>16</v>
      </c>
      <c r="M2713">
        <f>V3__67[[#This Row],[Sale Price]]/V3__67[[#This Row],[carpet_area]]</f>
        <v>984.68380743982493</v>
      </c>
      <c r="N2713">
        <f>IF(OR(V3__67[[#This Row],[Estimated Value]]="",V3__67[[#This Row],[Estimated Value]]=0),"",V3__67[[#This Row],[Sale Price]]-V3__67[[#This Row],[Estimated Value]])</f>
        <v>352591</v>
      </c>
      <c r="O2713">
        <f>IF(OR(V3__67[[#This Row],[Estimated Value]]="",V3__67[[#This Row],[Estimated Value]]=0),"",(V3__67[[#This Row],[Sale Price]]-V3__67[[#This Row],[Estimated Value]])/V3__67[[#This Row],[Estimated Value]])</f>
        <v>0.64410770720301058</v>
      </c>
      <c r="P2713" t="str">
        <f t="shared" si="42"/>
        <v>Above Estimate</v>
      </c>
    </row>
    <row r="2714" spans="1:16" x14ac:dyDescent="0.3">
      <c r="A2714" s="1">
        <v>42581</v>
      </c>
      <c r="B2714">
        <v>2016</v>
      </c>
      <c r="C2714" t="s">
        <v>12</v>
      </c>
      <c r="D2714">
        <v>60720</v>
      </c>
      <c r="E2714">
        <v>6000</v>
      </c>
      <c r="F2714" t="s">
        <v>23</v>
      </c>
      <c r="G2714" t="s">
        <v>24</v>
      </c>
      <c r="H2714">
        <v>6</v>
      </c>
      <c r="I2714">
        <v>6</v>
      </c>
      <c r="J2714">
        <v>1975</v>
      </c>
      <c r="K2714">
        <v>1.3482590000000001</v>
      </c>
      <c r="L2714" t="s">
        <v>16</v>
      </c>
      <c r="M2714">
        <f>V3__67[[#This Row],[Sale Price]]/V3__67[[#This Row],[carpet_area]]</f>
        <v>3.037974683544304</v>
      </c>
      <c r="N2714">
        <f>IF(OR(V3__67[[#This Row],[Estimated Value]]="",V3__67[[#This Row],[Estimated Value]]=0),"",V3__67[[#This Row],[Sale Price]]-V3__67[[#This Row],[Estimated Value]])</f>
        <v>-54720</v>
      </c>
      <c r="O2714">
        <f>IF(OR(V3__67[[#This Row],[Estimated Value]]="",V3__67[[#This Row],[Estimated Value]]=0),"",(V3__67[[#This Row],[Sale Price]]-V3__67[[#This Row],[Estimated Value]])/V3__67[[#This Row],[Estimated Value]])</f>
        <v>-0.90118577075098816</v>
      </c>
      <c r="P2714" t="str">
        <f t="shared" si="42"/>
        <v>Below Estimate</v>
      </c>
    </row>
    <row r="2715" spans="1:16" x14ac:dyDescent="0.3">
      <c r="A2715" s="1">
        <v>42582</v>
      </c>
      <c r="B2715">
        <v>2016</v>
      </c>
      <c r="C2715" t="s">
        <v>29</v>
      </c>
      <c r="D2715">
        <v>277830</v>
      </c>
      <c r="E2715">
        <v>525000</v>
      </c>
      <c r="F2715" t="s">
        <v>13</v>
      </c>
      <c r="G2715" t="s">
        <v>14</v>
      </c>
      <c r="H2715">
        <v>3</v>
      </c>
      <c r="I2715">
        <v>2</v>
      </c>
      <c r="J2715">
        <v>1035</v>
      </c>
      <c r="K2715">
        <v>1.3482590000000001</v>
      </c>
      <c r="L2715" t="s">
        <v>22</v>
      </c>
      <c r="M2715">
        <f>V3__67[[#This Row],[Sale Price]]/V3__67[[#This Row],[carpet_area]]</f>
        <v>507.24637681159419</v>
      </c>
      <c r="N2715">
        <f>IF(OR(V3__67[[#This Row],[Estimated Value]]="",V3__67[[#This Row],[Estimated Value]]=0),"",V3__67[[#This Row],[Sale Price]]-V3__67[[#This Row],[Estimated Value]])</f>
        <v>247170</v>
      </c>
      <c r="O2715">
        <f>IF(OR(V3__67[[#This Row],[Estimated Value]]="",V3__67[[#This Row],[Estimated Value]]=0),"",(V3__67[[#This Row],[Sale Price]]-V3__67[[#This Row],[Estimated Value]])/V3__67[[#This Row],[Estimated Value]])</f>
        <v>0.88964474678760397</v>
      </c>
      <c r="P2715" t="str">
        <f t="shared" si="42"/>
        <v>Above Estimate</v>
      </c>
    </row>
    <row r="2716" spans="1:16" x14ac:dyDescent="0.3">
      <c r="A2716" s="1">
        <v>42582</v>
      </c>
      <c r="B2716">
        <v>2016</v>
      </c>
      <c r="C2716" t="s">
        <v>30</v>
      </c>
      <c r="D2716">
        <v>249700</v>
      </c>
      <c r="E2716">
        <v>465000</v>
      </c>
      <c r="F2716" t="s">
        <v>13</v>
      </c>
      <c r="G2716" t="s">
        <v>14</v>
      </c>
      <c r="H2716">
        <v>3</v>
      </c>
      <c r="I2716">
        <v>1</v>
      </c>
      <c r="J2716">
        <v>1019</v>
      </c>
      <c r="K2716">
        <v>1.3482590000000001</v>
      </c>
      <c r="L2716" t="s">
        <v>15</v>
      </c>
      <c r="M2716">
        <f>V3__67[[#This Row],[Sale Price]]/V3__67[[#This Row],[carpet_area]]</f>
        <v>456.32973503434738</v>
      </c>
      <c r="N2716">
        <f>IF(OR(V3__67[[#This Row],[Estimated Value]]="",V3__67[[#This Row],[Estimated Value]]=0),"",V3__67[[#This Row],[Sale Price]]-V3__67[[#This Row],[Estimated Value]])</f>
        <v>215300</v>
      </c>
      <c r="O2716">
        <f>IF(OR(V3__67[[#This Row],[Estimated Value]]="",V3__67[[#This Row],[Estimated Value]]=0),"",(V3__67[[#This Row],[Sale Price]]-V3__67[[#This Row],[Estimated Value]])/V3__67[[#This Row],[Estimated Value]])</f>
        <v>0.86223468161794148</v>
      </c>
      <c r="P2716" t="str">
        <f t="shared" si="42"/>
        <v>Above Estimate</v>
      </c>
    </row>
    <row r="2717" spans="1:16" x14ac:dyDescent="0.3">
      <c r="A2717" s="1">
        <v>42583</v>
      </c>
      <c r="B2717">
        <v>2016</v>
      </c>
      <c r="C2717" t="s">
        <v>30</v>
      </c>
      <c r="D2717">
        <v>214140</v>
      </c>
      <c r="E2717">
        <v>436000</v>
      </c>
      <c r="F2717" t="s">
        <v>13</v>
      </c>
      <c r="G2717" t="s">
        <v>14</v>
      </c>
      <c r="H2717">
        <v>3</v>
      </c>
      <c r="I2717">
        <v>3</v>
      </c>
      <c r="J2717">
        <v>993</v>
      </c>
      <c r="K2717">
        <v>1.3482590000000001</v>
      </c>
      <c r="L2717" t="s">
        <v>25</v>
      </c>
      <c r="M2717">
        <f>V3__67[[#This Row],[Sale Price]]/V3__67[[#This Row],[carpet_area]]</f>
        <v>439.07351460221548</v>
      </c>
      <c r="N2717">
        <f>IF(OR(V3__67[[#This Row],[Estimated Value]]="",V3__67[[#This Row],[Estimated Value]]=0),"",V3__67[[#This Row],[Sale Price]]-V3__67[[#This Row],[Estimated Value]])</f>
        <v>221860</v>
      </c>
      <c r="O2717">
        <f>IF(OR(V3__67[[#This Row],[Estimated Value]]="",V3__67[[#This Row],[Estimated Value]]=0),"",(V3__67[[#This Row],[Sale Price]]-V3__67[[#This Row],[Estimated Value]])/V3__67[[#This Row],[Estimated Value]])</f>
        <v>1.0360511814700664</v>
      </c>
      <c r="P2717" t="str">
        <f t="shared" si="42"/>
        <v>Above Estimate</v>
      </c>
    </row>
    <row r="2718" spans="1:16" x14ac:dyDescent="0.3">
      <c r="A2718" s="1">
        <v>42583</v>
      </c>
      <c r="B2718">
        <v>2016</v>
      </c>
      <c r="C2718" t="s">
        <v>21</v>
      </c>
      <c r="D2718">
        <v>1092840</v>
      </c>
      <c r="E2718">
        <v>1750000</v>
      </c>
      <c r="F2718" t="s">
        <v>13</v>
      </c>
      <c r="G2718" t="s">
        <v>14</v>
      </c>
      <c r="H2718">
        <v>3</v>
      </c>
      <c r="I2718">
        <v>3</v>
      </c>
      <c r="J2718">
        <v>963</v>
      </c>
      <c r="K2718">
        <v>1.3482590000000001</v>
      </c>
      <c r="L2718" t="s">
        <v>25</v>
      </c>
      <c r="M2718">
        <f>V3__67[[#This Row],[Sale Price]]/V3__67[[#This Row],[carpet_area]]</f>
        <v>1817.2377985462097</v>
      </c>
      <c r="N2718">
        <f>IF(OR(V3__67[[#This Row],[Estimated Value]]="",V3__67[[#This Row],[Estimated Value]]=0),"",V3__67[[#This Row],[Sale Price]]-V3__67[[#This Row],[Estimated Value]])</f>
        <v>657160</v>
      </c>
      <c r="O2718">
        <f>IF(OR(V3__67[[#This Row],[Estimated Value]]="",V3__67[[#This Row],[Estimated Value]]=0),"",(V3__67[[#This Row],[Sale Price]]-V3__67[[#This Row],[Estimated Value]])/V3__67[[#This Row],[Estimated Value]])</f>
        <v>0.60133230848065589</v>
      </c>
      <c r="P2718" t="str">
        <f t="shared" si="42"/>
        <v>Above Estimate</v>
      </c>
    </row>
    <row r="2719" spans="1:16" x14ac:dyDescent="0.3">
      <c r="A2719" s="1">
        <v>42586</v>
      </c>
      <c r="B2719">
        <v>2016</v>
      </c>
      <c r="C2719" t="s">
        <v>26</v>
      </c>
      <c r="D2719">
        <v>603610</v>
      </c>
      <c r="E2719">
        <v>800000</v>
      </c>
      <c r="F2719" t="s">
        <v>13</v>
      </c>
      <c r="G2719" t="s">
        <v>14</v>
      </c>
      <c r="H2719">
        <v>3</v>
      </c>
      <c r="I2719">
        <v>1</v>
      </c>
      <c r="J2719">
        <v>913</v>
      </c>
      <c r="K2719">
        <v>1.3482590000000001</v>
      </c>
      <c r="L2719" t="s">
        <v>25</v>
      </c>
      <c r="M2719">
        <f>V3__67[[#This Row],[Sale Price]]/V3__67[[#This Row],[carpet_area]]</f>
        <v>876.2322015334064</v>
      </c>
      <c r="N2719">
        <f>IF(OR(V3__67[[#This Row],[Estimated Value]]="",V3__67[[#This Row],[Estimated Value]]=0),"",V3__67[[#This Row],[Sale Price]]-V3__67[[#This Row],[Estimated Value]])</f>
        <v>196390</v>
      </c>
      <c r="O2719">
        <f>IF(OR(V3__67[[#This Row],[Estimated Value]]="",V3__67[[#This Row],[Estimated Value]]=0),"",(V3__67[[#This Row],[Sale Price]]-V3__67[[#This Row],[Estimated Value]])/V3__67[[#This Row],[Estimated Value]])</f>
        <v>0.32535908947830555</v>
      </c>
      <c r="P2719" t="str">
        <f t="shared" si="42"/>
        <v>Above Estimate</v>
      </c>
    </row>
    <row r="2720" spans="1:16" x14ac:dyDescent="0.3">
      <c r="A2720" s="1">
        <v>42586</v>
      </c>
      <c r="B2720">
        <v>2016</v>
      </c>
      <c r="C2720" t="s">
        <v>26</v>
      </c>
      <c r="D2720">
        <v>570080</v>
      </c>
      <c r="E2720">
        <v>850000</v>
      </c>
      <c r="F2720" t="s">
        <v>13</v>
      </c>
      <c r="G2720" t="s">
        <v>14</v>
      </c>
      <c r="H2720">
        <v>3</v>
      </c>
      <c r="I2720">
        <v>3</v>
      </c>
      <c r="J2720">
        <v>1059</v>
      </c>
      <c r="K2720">
        <v>1.3482590000000001</v>
      </c>
      <c r="L2720" t="s">
        <v>16</v>
      </c>
      <c r="M2720">
        <f>V3__67[[#This Row],[Sale Price]]/V3__67[[#This Row],[carpet_area]]</f>
        <v>802.64400377714821</v>
      </c>
      <c r="N2720">
        <f>IF(OR(V3__67[[#This Row],[Estimated Value]]="",V3__67[[#This Row],[Estimated Value]]=0),"",V3__67[[#This Row],[Sale Price]]-V3__67[[#This Row],[Estimated Value]])</f>
        <v>279920</v>
      </c>
      <c r="O2720">
        <f>IF(OR(V3__67[[#This Row],[Estimated Value]]="",V3__67[[#This Row],[Estimated Value]]=0),"",(V3__67[[#This Row],[Sale Price]]-V3__67[[#This Row],[Estimated Value]])/V3__67[[#This Row],[Estimated Value]])</f>
        <v>0.49101880437833284</v>
      </c>
      <c r="P2720" t="str">
        <f t="shared" si="42"/>
        <v>Above Estimate</v>
      </c>
    </row>
    <row r="2721" spans="1:16" x14ac:dyDescent="0.3">
      <c r="A2721" s="1">
        <v>42586</v>
      </c>
      <c r="B2721">
        <v>2016</v>
      </c>
      <c r="C2721" t="s">
        <v>29</v>
      </c>
      <c r="D2721">
        <v>290640</v>
      </c>
      <c r="E2721">
        <v>420000</v>
      </c>
      <c r="F2721" t="s">
        <v>13</v>
      </c>
      <c r="G2721" t="s">
        <v>14</v>
      </c>
      <c r="H2721">
        <v>3</v>
      </c>
      <c r="I2721">
        <v>1</v>
      </c>
      <c r="J2721">
        <v>1027</v>
      </c>
      <c r="K2721">
        <v>1.3482590000000001</v>
      </c>
      <c r="L2721" t="s">
        <v>15</v>
      </c>
      <c r="M2721">
        <f>V3__67[[#This Row],[Sale Price]]/V3__67[[#This Row],[carpet_area]]</f>
        <v>408.95813047711783</v>
      </c>
      <c r="N2721">
        <f>IF(OR(V3__67[[#This Row],[Estimated Value]]="",V3__67[[#This Row],[Estimated Value]]=0),"",V3__67[[#This Row],[Sale Price]]-V3__67[[#This Row],[Estimated Value]])</f>
        <v>129360</v>
      </c>
      <c r="O2721">
        <f>IF(OR(V3__67[[#This Row],[Estimated Value]]="",V3__67[[#This Row],[Estimated Value]]=0),"",(V3__67[[#This Row],[Sale Price]]-V3__67[[#This Row],[Estimated Value]])/V3__67[[#This Row],[Estimated Value]])</f>
        <v>0.44508670520231214</v>
      </c>
      <c r="P2721" t="str">
        <f t="shared" si="42"/>
        <v>Above Estimate</v>
      </c>
    </row>
    <row r="2722" spans="1:16" x14ac:dyDescent="0.3">
      <c r="A2722" s="1">
        <v>42586</v>
      </c>
      <c r="B2722">
        <v>2016</v>
      </c>
      <c r="C2722" t="s">
        <v>17</v>
      </c>
      <c r="D2722">
        <v>117840</v>
      </c>
      <c r="E2722">
        <v>116000</v>
      </c>
      <c r="F2722" t="s">
        <v>13</v>
      </c>
      <c r="G2722" t="s">
        <v>14</v>
      </c>
      <c r="H2722">
        <v>3</v>
      </c>
      <c r="I2722">
        <v>2</v>
      </c>
      <c r="J2722">
        <v>1083</v>
      </c>
      <c r="K2722">
        <v>1.3482590000000001</v>
      </c>
      <c r="L2722" t="s">
        <v>15</v>
      </c>
      <c r="M2722">
        <f>V3__67[[#This Row],[Sale Price]]/V3__67[[#This Row],[carpet_area]]</f>
        <v>107.10987996306555</v>
      </c>
      <c r="N2722">
        <f>IF(OR(V3__67[[#This Row],[Estimated Value]]="",V3__67[[#This Row],[Estimated Value]]=0),"",V3__67[[#This Row],[Sale Price]]-V3__67[[#This Row],[Estimated Value]])</f>
        <v>-1840</v>
      </c>
      <c r="O2722">
        <f>IF(OR(V3__67[[#This Row],[Estimated Value]]="",V3__67[[#This Row],[Estimated Value]]=0),"",(V3__67[[#This Row],[Sale Price]]-V3__67[[#This Row],[Estimated Value]])/V3__67[[#This Row],[Estimated Value]])</f>
        <v>-1.5614392396469789E-2</v>
      </c>
      <c r="P2722" t="str">
        <f t="shared" si="42"/>
        <v>Below Estimate</v>
      </c>
    </row>
    <row r="2723" spans="1:16" x14ac:dyDescent="0.3">
      <c r="A2723" s="1">
        <v>42586</v>
      </c>
      <c r="B2723">
        <v>2016</v>
      </c>
      <c r="C2723" t="s">
        <v>21</v>
      </c>
      <c r="D2723">
        <v>1008140</v>
      </c>
      <c r="E2723">
        <v>1575000</v>
      </c>
      <c r="F2723" t="s">
        <v>13</v>
      </c>
      <c r="G2723" t="s">
        <v>14</v>
      </c>
      <c r="H2723">
        <v>3</v>
      </c>
      <c r="I2723">
        <v>1</v>
      </c>
      <c r="J2723">
        <v>1087</v>
      </c>
      <c r="K2723">
        <v>1.3482590000000001</v>
      </c>
      <c r="L2723" t="s">
        <v>15</v>
      </c>
      <c r="M2723">
        <f>V3__67[[#This Row],[Sale Price]]/V3__67[[#This Row],[carpet_area]]</f>
        <v>1448.9420423183074</v>
      </c>
      <c r="N2723">
        <f>IF(OR(V3__67[[#This Row],[Estimated Value]]="",V3__67[[#This Row],[Estimated Value]]=0),"",V3__67[[#This Row],[Sale Price]]-V3__67[[#This Row],[Estimated Value]])</f>
        <v>566860</v>
      </c>
      <c r="O2723">
        <f>IF(OR(V3__67[[#This Row],[Estimated Value]]="",V3__67[[#This Row],[Estimated Value]]=0),"",(V3__67[[#This Row],[Sale Price]]-V3__67[[#This Row],[Estimated Value]])/V3__67[[#This Row],[Estimated Value]])</f>
        <v>0.56228301624774335</v>
      </c>
      <c r="P2723" t="str">
        <f t="shared" si="42"/>
        <v>Above Estimate</v>
      </c>
    </row>
    <row r="2724" spans="1:16" x14ac:dyDescent="0.3">
      <c r="A2724" s="1">
        <v>42587</v>
      </c>
      <c r="B2724">
        <v>2016</v>
      </c>
      <c r="C2724" t="s">
        <v>26</v>
      </c>
      <c r="D2724">
        <v>595910</v>
      </c>
      <c r="E2724">
        <v>840000</v>
      </c>
      <c r="F2724" t="s">
        <v>13</v>
      </c>
      <c r="G2724" t="s">
        <v>14</v>
      </c>
      <c r="H2724">
        <v>3</v>
      </c>
      <c r="I2724">
        <v>1</v>
      </c>
      <c r="J2724">
        <v>970</v>
      </c>
      <c r="K2724">
        <v>1.3482590000000001</v>
      </c>
      <c r="L2724" t="s">
        <v>15</v>
      </c>
      <c r="M2724">
        <f>V3__67[[#This Row],[Sale Price]]/V3__67[[#This Row],[carpet_area]]</f>
        <v>865.97938144329896</v>
      </c>
      <c r="N2724">
        <f>IF(OR(V3__67[[#This Row],[Estimated Value]]="",V3__67[[#This Row],[Estimated Value]]=0),"",V3__67[[#This Row],[Sale Price]]-V3__67[[#This Row],[Estimated Value]])</f>
        <v>244090</v>
      </c>
      <c r="O2724">
        <f>IF(OR(V3__67[[#This Row],[Estimated Value]]="",V3__67[[#This Row],[Estimated Value]]=0),"",(V3__67[[#This Row],[Sale Price]]-V3__67[[#This Row],[Estimated Value]])/V3__67[[#This Row],[Estimated Value]])</f>
        <v>0.40960883354869027</v>
      </c>
      <c r="P2724" t="str">
        <f t="shared" si="42"/>
        <v>Above Estimate</v>
      </c>
    </row>
    <row r="2725" spans="1:16" x14ac:dyDescent="0.3">
      <c r="A2725" s="1">
        <v>42587</v>
      </c>
      <c r="B2725">
        <v>2016</v>
      </c>
      <c r="C2725" t="s">
        <v>17</v>
      </c>
      <c r="D2725">
        <v>131670</v>
      </c>
      <c r="E2725">
        <v>25000</v>
      </c>
      <c r="F2725" t="s">
        <v>13</v>
      </c>
      <c r="G2725" t="s">
        <v>14</v>
      </c>
      <c r="H2725">
        <v>3</v>
      </c>
      <c r="I2725">
        <v>2</v>
      </c>
      <c r="J2725">
        <v>920</v>
      </c>
      <c r="K2725">
        <v>1.3482590000000001</v>
      </c>
      <c r="L2725" t="s">
        <v>15</v>
      </c>
      <c r="M2725">
        <f>V3__67[[#This Row],[Sale Price]]/V3__67[[#This Row],[carpet_area]]</f>
        <v>27.173913043478262</v>
      </c>
      <c r="N2725">
        <f>IF(OR(V3__67[[#This Row],[Estimated Value]]="",V3__67[[#This Row],[Estimated Value]]=0),"",V3__67[[#This Row],[Sale Price]]-V3__67[[#This Row],[Estimated Value]])</f>
        <v>-106670</v>
      </c>
      <c r="O2725">
        <f>IF(OR(V3__67[[#This Row],[Estimated Value]]="",V3__67[[#This Row],[Estimated Value]]=0),"",(V3__67[[#This Row],[Sale Price]]-V3__67[[#This Row],[Estimated Value]])/V3__67[[#This Row],[Estimated Value]])</f>
        <v>-0.81013138907875748</v>
      </c>
      <c r="P2725" t="str">
        <f t="shared" si="42"/>
        <v>Below Estimate</v>
      </c>
    </row>
    <row r="2726" spans="1:16" x14ac:dyDescent="0.3">
      <c r="A2726" s="1">
        <v>42589</v>
      </c>
      <c r="B2726">
        <v>2016</v>
      </c>
      <c r="C2726" t="s">
        <v>29</v>
      </c>
      <c r="D2726">
        <v>195720</v>
      </c>
      <c r="E2726">
        <v>325000</v>
      </c>
      <c r="F2726" t="s">
        <v>13</v>
      </c>
      <c r="G2726" t="s">
        <v>14</v>
      </c>
      <c r="H2726">
        <v>3</v>
      </c>
      <c r="I2726">
        <v>1</v>
      </c>
      <c r="J2726">
        <v>1061</v>
      </c>
      <c r="K2726">
        <v>1.3482590000000001</v>
      </c>
      <c r="L2726" t="s">
        <v>15</v>
      </c>
      <c r="M2726">
        <f>V3__67[[#This Row],[Sale Price]]/V3__67[[#This Row],[carpet_area]]</f>
        <v>306.31479736098021</v>
      </c>
      <c r="N2726">
        <f>IF(OR(V3__67[[#This Row],[Estimated Value]]="",V3__67[[#This Row],[Estimated Value]]=0),"",V3__67[[#This Row],[Sale Price]]-V3__67[[#This Row],[Estimated Value]])</f>
        <v>129280</v>
      </c>
      <c r="O2726">
        <f>IF(OR(V3__67[[#This Row],[Estimated Value]]="",V3__67[[#This Row],[Estimated Value]]=0),"",(V3__67[[#This Row],[Sale Price]]-V3__67[[#This Row],[Estimated Value]])/V3__67[[#This Row],[Estimated Value]])</f>
        <v>0.66053545881872067</v>
      </c>
      <c r="P2726" t="str">
        <f t="shared" si="42"/>
        <v>Above Estimate</v>
      </c>
    </row>
    <row r="2727" spans="1:16" x14ac:dyDescent="0.3">
      <c r="A2727" s="1">
        <v>42589</v>
      </c>
      <c r="B2727">
        <v>2016</v>
      </c>
      <c r="C2727" t="s">
        <v>17</v>
      </c>
      <c r="D2727">
        <v>166980</v>
      </c>
      <c r="E2727">
        <v>150000</v>
      </c>
      <c r="F2727" t="s">
        <v>23</v>
      </c>
      <c r="G2727" t="s">
        <v>24</v>
      </c>
      <c r="H2727">
        <v>6</v>
      </c>
      <c r="I2727">
        <v>4</v>
      </c>
      <c r="J2727">
        <v>1944</v>
      </c>
      <c r="K2727">
        <v>1.3482590000000001</v>
      </c>
      <c r="L2727" t="s">
        <v>25</v>
      </c>
      <c r="M2727">
        <f>V3__67[[#This Row],[Sale Price]]/V3__67[[#This Row],[carpet_area]]</f>
        <v>77.160493827160494</v>
      </c>
      <c r="N2727">
        <f>IF(OR(V3__67[[#This Row],[Estimated Value]]="",V3__67[[#This Row],[Estimated Value]]=0),"",V3__67[[#This Row],[Sale Price]]-V3__67[[#This Row],[Estimated Value]])</f>
        <v>-16980</v>
      </c>
      <c r="O2727">
        <f>IF(OR(V3__67[[#This Row],[Estimated Value]]="",V3__67[[#This Row],[Estimated Value]]=0),"",(V3__67[[#This Row],[Sale Price]]-V3__67[[#This Row],[Estimated Value]])/V3__67[[#This Row],[Estimated Value]])</f>
        <v>-0.10168882500898312</v>
      </c>
      <c r="P2727" t="str">
        <f t="shared" si="42"/>
        <v>Below Estimate</v>
      </c>
    </row>
    <row r="2728" spans="1:16" x14ac:dyDescent="0.3">
      <c r="A2728" s="1">
        <v>42590</v>
      </c>
      <c r="B2728">
        <v>2016</v>
      </c>
      <c r="C2728" t="s">
        <v>12</v>
      </c>
      <c r="D2728">
        <v>66870</v>
      </c>
      <c r="E2728">
        <v>109000</v>
      </c>
      <c r="F2728" t="s">
        <v>13</v>
      </c>
      <c r="G2728" t="s">
        <v>14</v>
      </c>
      <c r="H2728">
        <v>3</v>
      </c>
      <c r="I2728">
        <v>3</v>
      </c>
      <c r="J2728">
        <v>1086</v>
      </c>
      <c r="K2728">
        <v>1.3482590000000001</v>
      </c>
      <c r="L2728" t="s">
        <v>22</v>
      </c>
      <c r="M2728">
        <f>V3__67[[#This Row],[Sale Price]]/V3__67[[#This Row],[carpet_area]]</f>
        <v>100.3683241252302</v>
      </c>
      <c r="N2728">
        <f>IF(OR(V3__67[[#This Row],[Estimated Value]]="",V3__67[[#This Row],[Estimated Value]]=0),"",V3__67[[#This Row],[Sale Price]]-V3__67[[#This Row],[Estimated Value]])</f>
        <v>42130</v>
      </c>
      <c r="O2728">
        <f>IF(OR(V3__67[[#This Row],[Estimated Value]]="",V3__67[[#This Row],[Estimated Value]]=0),"",(V3__67[[#This Row],[Sale Price]]-V3__67[[#This Row],[Estimated Value]])/V3__67[[#This Row],[Estimated Value]])</f>
        <v>0.63002841333931514</v>
      </c>
      <c r="P2728" t="str">
        <f t="shared" si="42"/>
        <v>Above Estimate</v>
      </c>
    </row>
    <row r="2729" spans="1:16" x14ac:dyDescent="0.3">
      <c r="A2729" s="1">
        <v>42593</v>
      </c>
      <c r="B2729">
        <v>2016</v>
      </c>
      <c r="C2729" t="s">
        <v>29</v>
      </c>
      <c r="D2729">
        <v>224770</v>
      </c>
      <c r="E2729">
        <v>360000</v>
      </c>
      <c r="F2729" t="s">
        <v>13</v>
      </c>
      <c r="G2729" t="s">
        <v>14</v>
      </c>
      <c r="H2729">
        <v>3</v>
      </c>
      <c r="I2729">
        <v>1</v>
      </c>
      <c r="J2729">
        <v>968</v>
      </c>
      <c r="K2729">
        <v>1.3482590000000001</v>
      </c>
      <c r="L2729" t="s">
        <v>16</v>
      </c>
      <c r="M2729">
        <f>V3__67[[#This Row],[Sale Price]]/V3__67[[#This Row],[carpet_area]]</f>
        <v>371.90082644628097</v>
      </c>
      <c r="N2729">
        <f>IF(OR(V3__67[[#This Row],[Estimated Value]]="",V3__67[[#This Row],[Estimated Value]]=0),"",V3__67[[#This Row],[Sale Price]]-V3__67[[#This Row],[Estimated Value]])</f>
        <v>135230</v>
      </c>
      <c r="O2729">
        <f>IF(OR(V3__67[[#This Row],[Estimated Value]]="",V3__67[[#This Row],[Estimated Value]]=0),"",(V3__67[[#This Row],[Sale Price]]-V3__67[[#This Row],[Estimated Value]])/V3__67[[#This Row],[Estimated Value]])</f>
        <v>0.60163722916759355</v>
      </c>
      <c r="P2729" t="str">
        <f t="shared" si="42"/>
        <v>Above Estimate</v>
      </c>
    </row>
    <row r="2730" spans="1:16" x14ac:dyDescent="0.3">
      <c r="A2730" s="1">
        <v>42593</v>
      </c>
      <c r="B2730">
        <v>2016</v>
      </c>
      <c r="C2730" t="s">
        <v>21</v>
      </c>
      <c r="D2730">
        <v>787990</v>
      </c>
      <c r="E2730">
        <v>1500000</v>
      </c>
      <c r="F2730" t="s">
        <v>13</v>
      </c>
      <c r="G2730" t="s">
        <v>14</v>
      </c>
      <c r="H2730">
        <v>3</v>
      </c>
      <c r="I2730">
        <v>3</v>
      </c>
      <c r="J2730">
        <v>939</v>
      </c>
      <c r="K2730">
        <v>1.3482590000000001</v>
      </c>
      <c r="L2730" t="s">
        <v>16</v>
      </c>
      <c r="M2730">
        <f>V3__67[[#This Row],[Sale Price]]/V3__67[[#This Row],[carpet_area]]</f>
        <v>1597.4440894568691</v>
      </c>
      <c r="N2730">
        <f>IF(OR(V3__67[[#This Row],[Estimated Value]]="",V3__67[[#This Row],[Estimated Value]]=0),"",V3__67[[#This Row],[Sale Price]]-V3__67[[#This Row],[Estimated Value]])</f>
        <v>712010</v>
      </c>
      <c r="O2730">
        <f>IF(OR(V3__67[[#This Row],[Estimated Value]]="",V3__67[[#This Row],[Estimated Value]]=0),"",(V3__67[[#This Row],[Sale Price]]-V3__67[[#This Row],[Estimated Value]])/V3__67[[#This Row],[Estimated Value]])</f>
        <v>0.90357745656670774</v>
      </c>
      <c r="P2730" t="str">
        <f t="shared" si="42"/>
        <v>Above Estimate</v>
      </c>
    </row>
    <row r="2731" spans="1:16" x14ac:dyDescent="0.3">
      <c r="A2731" s="1">
        <v>42594</v>
      </c>
      <c r="B2731">
        <v>2016</v>
      </c>
      <c r="C2731" t="s">
        <v>21</v>
      </c>
      <c r="D2731">
        <v>930230</v>
      </c>
      <c r="E2731">
        <v>1298000</v>
      </c>
      <c r="F2731" t="s">
        <v>13</v>
      </c>
      <c r="G2731" t="s">
        <v>14</v>
      </c>
      <c r="H2731">
        <v>3</v>
      </c>
      <c r="I2731">
        <v>2</v>
      </c>
      <c r="J2731">
        <v>962</v>
      </c>
      <c r="K2731">
        <v>1.3482590000000001</v>
      </c>
      <c r="L2731" t="s">
        <v>16</v>
      </c>
      <c r="M2731">
        <f>V3__67[[#This Row],[Sale Price]]/V3__67[[#This Row],[carpet_area]]</f>
        <v>1349.2723492723492</v>
      </c>
      <c r="N2731">
        <f>IF(OR(V3__67[[#This Row],[Estimated Value]]="",V3__67[[#This Row],[Estimated Value]]=0),"",V3__67[[#This Row],[Sale Price]]-V3__67[[#This Row],[Estimated Value]])</f>
        <v>367770</v>
      </c>
      <c r="O2731">
        <f>IF(OR(V3__67[[#This Row],[Estimated Value]]="",V3__67[[#This Row],[Estimated Value]]=0),"",(V3__67[[#This Row],[Sale Price]]-V3__67[[#This Row],[Estimated Value]])/V3__67[[#This Row],[Estimated Value]])</f>
        <v>0.39535383722305234</v>
      </c>
      <c r="P2731" t="str">
        <f t="shared" si="42"/>
        <v>Above Estimate</v>
      </c>
    </row>
    <row r="2732" spans="1:16" x14ac:dyDescent="0.3">
      <c r="A2732" s="1">
        <v>42594</v>
      </c>
      <c r="B2732">
        <v>2016</v>
      </c>
      <c r="C2732" t="s">
        <v>21</v>
      </c>
      <c r="D2732">
        <v>497560</v>
      </c>
      <c r="E2732">
        <v>800000</v>
      </c>
      <c r="F2732" t="s">
        <v>13</v>
      </c>
      <c r="G2732" t="s">
        <v>14</v>
      </c>
      <c r="H2732">
        <v>3</v>
      </c>
      <c r="I2732">
        <v>1</v>
      </c>
      <c r="J2732">
        <v>941</v>
      </c>
      <c r="K2732">
        <v>1.3482590000000001</v>
      </c>
      <c r="L2732" t="s">
        <v>22</v>
      </c>
      <c r="M2732">
        <f>V3__67[[#This Row],[Sale Price]]/V3__67[[#This Row],[carpet_area]]</f>
        <v>850.15940488841659</v>
      </c>
      <c r="N2732">
        <f>IF(OR(V3__67[[#This Row],[Estimated Value]]="",V3__67[[#This Row],[Estimated Value]]=0),"",V3__67[[#This Row],[Sale Price]]-V3__67[[#This Row],[Estimated Value]])</f>
        <v>302440</v>
      </c>
      <c r="O2732">
        <f>IF(OR(V3__67[[#This Row],[Estimated Value]]="",V3__67[[#This Row],[Estimated Value]]=0),"",(V3__67[[#This Row],[Sale Price]]-V3__67[[#This Row],[Estimated Value]])/V3__67[[#This Row],[Estimated Value]])</f>
        <v>0.60784628989468603</v>
      </c>
      <c r="P2732" t="str">
        <f t="shared" si="42"/>
        <v>Above Estimate</v>
      </c>
    </row>
    <row r="2733" spans="1:16" x14ac:dyDescent="0.3">
      <c r="A2733" s="1">
        <v>42596</v>
      </c>
      <c r="B2733">
        <v>2016</v>
      </c>
      <c r="C2733" t="s">
        <v>21</v>
      </c>
      <c r="D2733">
        <v>626220</v>
      </c>
      <c r="E2733">
        <v>955000</v>
      </c>
      <c r="F2733" t="s">
        <v>13</v>
      </c>
      <c r="G2733" t="s">
        <v>14</v>
      </c>
      <c r="H2733">
        <v>3</v>
      </c>
      <c r="I2733">
        <v>3</v>
      </c>
      <c r="J2733">
        <v>935</v>
      </c>
      <c r="K2733">
        <v>1.3482590000000001</v>
      </c>
      <c r="L2733" t="s">
        <v>25</v>
      </c>
      <c r="M2733">
        <f>V3__67[[#This Row],[Sale Price]]/V3__67[[#This Row],[carpet_area]]</f>
        <v>1021.3903743315508</v>
      </c>
      <c r="N2733">
        <f>IF(OR(V3__67[[#This Row],[Estimated Value]]="",V3__67[[#This Row],[Estimated Value]]=0),"",V3__67[[#This Row],[Sale Price]]-V3__67[[#This Row],[Estimated Value]])</f>
        <v>328780</v>
      </c>
      <c r="O2733">
        <f>IF(OR(V3__67[[#This Row],[Estimated Value]]="",V3__67[[#This Row],[Estimated Value]]=0),"",(V3__67[[#This Row],[Sale Price]]-V3__67[[#This Row],[Estimated Value]])/V3__67[[#This Row],[Estimated Value]])</f>
        <v>0.52502315480182682</v>
      </c>
      <c r="P2733" t="str">
        <f t="shared" si="42"/>
        <v>Above Estimate</v>
      </c>
    </row>
    <row r="2734" spans="1:16" x14ac:dyDescent="0.3">
      <c r="A2734" s="1">
        <v>42597</v>
      </c>
      <c r="B2734">
        <v>2016</v>
      </c>
      <c r="C2734" t="s">
        <v>26</v>
      </c>
      <c r="D2734">
        <v>394800</v>
      </c>
      <c r="E2734">
        <v>625000</v>
      </c>
      <c r="F2734" t="s">
        <v>13</v>
      </c>
      <c r="G2734" t="s">
        <v>14</v>
      </c>
      <c r="H2734">
        <v>3</v>
      </c>
      <c r="I2734">
        <v>2</v>
      </c>
      <c r="J2734">
        <v>1086</v>
      </c>
      <c r="K2734">
        <v>1.3482590000000001</v>
      </c>
      <c r="L2734" t="s">
        <v>25</v>
      </c>
      <c r="M2734">
        <f>V3__67[[#This Row],[Sale Price]]/V3__67[[#This Row],[carpet_area]]</f>
        <v>575.50644567219149</v>
      </c>
      <c r="N2734">
        <f>IF(OR(V3__67[[#This Row],[Estimated Value]]="",V3__67[[#This Row],[Estimated Value]]=0),"",V3__67[[#This Row],[Sale Price]]-V3__67[[#This Row],[Estimated Value]])</f>
        <v>230200</v>
      </c>
      <c r="O2734">
        <f>IF(OR(V3__67[[#This Row],[Estimated Value]]="",V3__67[[#This Row],[Estimated Value]]=0),"",(V3__67[[#This Row],[Sale Price]]-V3__67[[#This Row],[Estimated Value]])/V3__67[[#This Row],[Estimated Value]])</f>
        <v>0.58308004052684903</v>
      </c>
      <c r="P2734" t="str">
        <f t="shared" si="42"/>
        <v>Above Estimate</v>
      </c>
    </row>
    <row r="2735" spans="1:16" x14ac:dyDescent="0.3">
      <c r="A2735" s="1">
        <v>42597</v>
      </c>
      <c r="B2735">
        <v>2016</v>
      </c>
      <c r="C2735" t="s">
        <v>21</v>
      </c>
      <c r="D2735">
        <v>795900</v>
      </c>
      <c r="E2735">
        <v>1406000</v>
      </c>
      <c r="F2735" t="s">
        <v>13</v>
      </c>
      <c r="G2735" t="s">
        <v>14</v>
      </c>
      <c r="H2735">
        <v>3</v>
      </c>
      <c r="I2735">
        <v>3</v>
      </c>
      <c r="J2735">
        <v>997</v>
      </c>
      <c r="K2735">
        <v>1.3482590000000001</v>
      </c>
      <c r="L2735" t="s">
        <v>25</v>
      </c>
      <c r="M2735">
        <f>V3__67[[#This Row],[Sale Price]]/V3__67[[#This Row],[carpet_area]]</f>
        <v>1410.2306920762287</v>
      </c>
      <c r="N2735">
        <f>IF(OR(V3__67[[#This Row],[Estimated Value]]="",V3__67[[#This Row],[Estimated Value]]=0),"",V3__67[[#This Row],[Sale Price]]-V3__67[[#This Row],[Estimated Value]])</f>
        <v>610100</v>
      </c>
      <c r="O2735">
        <f>IF(OR(V3__67[[#This Row],[Estimated Value]]="",V3__67[[#This Row],[Estimated Value]]=0),"",(V3__67[[#This Row],[Sale Price]]-V3__67[[#This Row],[Estimated Value]])/V3__67[[#This Row],[Estimated Value]])</f>
        <v>0.76655358713406208</v>
      </c>
      <c r="P2735" t="str">
        <f t="shared" si="42"/>
        <v>Above Estimate</v>
      </c>
    </row>
    <row r="2736" spans="1:16" x14ac:dyDescent="0.3">
      <c r="A2736" s="1">
        <v>42600</v>
      </c>
      <c r="B2736">
        <v>2016</v>
      </c>
      <c r="C2736" t="s">
        <v>26</v>
      </c>
      <c r="D2736">
        <v>399000</v>
      </c>
      <c r="E2736">
        <v>472000</v>
      </c>
      <c r="F2736" t="s">
        <v>13</v>
      </c>
      <c r="G2736" t="s">
        <v>14</v>
      </c>
      <c r="H2736">
        <v>3</v>
      </c>
      <c r="I2736">
        <v>1</v>
      </c>
      <c r="J2736">
        <v>932</v>
      </c>
      <c r="K2736">
        <v>1.3482590000000001</v>
      </c>
      <c r="L2736" t="s">
        <v>22</v>
      </c>
      <c r="M2736">
        <f>V3__67[[#This Row],[Sale Price]]/V3__67[[#This Row],[carpet_area]]</f>
        <v>506.43776824034336</v>
      </c>
      <c r="N2736">
        <f>IF(OR(V3__67[[#This Row],[Estimated Value]]="",V3__67[[#This Row],[Estimated Value]]=0),"",V3__67[[#This Row],[Sale Price]]-V3__67[[#This Row],[Estimated Value]])</f>
        <v>73000</v>
      </c>
      <c r="O2736">
        <f>IF(OR(V3__67[[#This Row],[Estimated Value]]="",V3__67[[#This Row],[Estimated Value]]=0),"",(V3__67[[#This Row],[Sale Price]]-V3__67[[#This Row],[Estimated Value]])/V3__67[[#This Row],[Estimated Value]])</f>
        <v>0.18295739348370926</v>
      </c>
      <c r="P2736" t="str">
        <f t="shared" si="42"/>
        <v>Above Estimate</v>
      </c>
    </row>
    <row r="2737" spans="1:16" x14ac:dyDescent="0.3">
      <c r="A2737" s="1">
        <v>42600</v>
      </c>
      <c r="B2737">
        <v>2016</v>
      </c>
      <c r="C2737" t="s">
        <v>26</v>
      </c>
      <c r="D2737">
        <v>280350</v>
      </c>
      <c r="E2737">
        <v>407000</v>
      </c>
      <c r="F2737" t="s">
        <v>13</v>
      </c>
      <c r="G2737" t="s">
        <v>14</v>
      </c>
      <c r="H2737">
        <v>3</v>
      </c>
      <c r="I2737">
        <v>1</v>
      </c>
      <c r="J2737">
        <v>1060</v>
      </c>
      <c r="K2737">
        <v>1.3482590000000001</v>
      </c>
      <c r="L2737" t="s">
        <v>15</v>
      </c>
      <c r="M2737">
        <f>V3__67[[#This Row],[Sale Price]]/V3__67[[#This Row],[carpet_area]]</f>
        <v>383.96226415094338</v>
      </c>
      <c r="N2737">
        <f>IF(OR(V3__67[[#This Row],[Estimated Value]]="",V3__67[[#This Row],[Estimated Value]]=0),"",V3__67[[#This Row],[Sale Price]]-V3__67[[#This Row],[Estimated Value]])</f>
        <v>126650</v>
      </c>
      <c r="O2737">
        <f>IF(OR(V3__67[[#This Row],[Estimated Value]]="",V3__67[[#This Row],[Estimated Value]]=0),"",(V3__67[[#This Row],[Sale Price]]-V3__67[[#This Row],[Estimated Value]])/V3__67[[#This Row],[Estimated Value]])</f>
        <v>0.45175673265560906</v>
      </c>
      <c r="P2737" t="str">
        <f t="shared" si="42"/>
        <v>Above Estimate</v>
      </c>
    </row>
    <row r="2738" spans="1:16" x14ac:dyDescent="0.3">
      <c r="A2738" s="1">
        <v>42600</v>
      </c>
      <c r="B2738">
        <v>2016</v>
      </c>
      <c r="C2738" t="s">
        <v>21</v>
      </c>
      <c r="D2738">
        <v>587300</v>
      </c>
      <c r="E2738">
        <v>1415000</v>
      </c>
      <c r="F2738" t="s">
        <v>13</v>
      </c>
      <c r="G2738" t="s">
        <v>14</v>
      </c>
      <c r="H2738">
        <v>3</v>
      </c>
      <c r="I2738">
        <v>3</v>
      </c>
      <c r="J2738">
        <v>928</v>
      </c>
      <c r="K2738">
        <v>1.3482590000000001</v>
      </c>
      <c r="L2738" t="s">
        <v>15</v>
      </c>
      <c r="M2738">
        <f>V3__67[[#This Row],[Sale Price]]/V3__67[[#This Row],[carpet_area]]</f>
        <v>1524.7844827586207</v>
      </c>
      <c r="N2738">
        <f>IF(OR(V3__67[[#This Row],[Estimated Value]]="",V3__67[[#This Row],[Estimated Value]]=0),"",V3__67[[#This Row],[Sale Price]]-V3__67[[#This Row],[Estimated Value]])</f>
        <v>827700</v>
      </c>
      <c r="O2738">
        <f>IF(OR(V3__67[[#This Row],[Estimated Value]]="",V3__67[[#This Row],[Estimated Value]]=0),"",(V3__67[[#This Row],[Sale Price]]-V3__67[[#This Row],[Estimated Value]])/V3__67[[#This Row],[Estimated Value]])</f>
        <v>1.4093308360292867</v>
      </c>
      <c r="P2738" t="str">
        <f t="shared" si="42"/>
        <v>Above Estimate</v>
      </c>
    </row>
    <row r="2739" spans="1:16" x14ac:dyDescent="0.3">
      <c r="A2739" s="1">
        <v>42600</v>
      </c>
      <c r="B2739">
        <v>2016</v>
      </c>
      <c r="C2739" t="s">
        <v>30</v>
      </c>
      <c r="D2739">
        <v>227750</v>
      </c>
      <c r="E2739">
        <v>355000</v>
      </c>
      <c r="F2739" t="s">
        <v>13</v>
      </c>
      <c r="G2739" t="s">
        <v>14</v>
      </c>
      <c r="H2739">
        <v>3</v>
      </c>
      <c r="I2739">
        <v>1</v>
      </c>
      <c r="J2739">
        <v>1098</v>
      </c>
      <c r="K2739">
        <v>1.3482590000000001</v>
      </c>
      <c r="L2739" t="s">
        <v>15</v>
      </c>
      <c r="M2739">
        <f>V3__67[[#This Row],[Sale Price]]/V3__67[[#This Row],[carpet_area]]</f>
        <v>323.3151183970856</v>
      </c>
      <c r="N2739">
        <f>IF(OR(V3__67[[#This Row],[Estimated Value]]="",V3__67[[#This Row],[Estimated Value]]=0),"",V3__67[[#This Row],[Sale Price]]-V3__67[[#This Row],[Estimated Value]])</f>
        <v>127250</v>
      </c>
      <c r="O2739">
        <f>IF(OR(V3__67[[#This Row],[Estimated Value]]="",V3__67[[#This Row],[Estimated Value]]=0),"",(V3__67[[#This Row],[Sale Price]]-V3__67[[#This Row],[Estimated Value]])/V3__67[[#This Row],[Estimated Value]])</f>
        <v>0.55872667398463227</v>
      </c>
      <c r="P2739" t="str">
        <f t="shared" si="42"/>
        <v>Above Estimate</v>
      </c>
    </row>
    <row r="2740" spans="1:16" x14ac:dyDescent="0.3">
      <c r="A2740" s="1">
        <v>42601</v>
      </c>
      <c r="B2740">
        <v>2016</v>
      </c>
      <c r="C2740" t="s">
        <v>26</v>
      </c>
      <c r="D2740">
        <v>630000</v>
      </c>
      <c r="E2740">
        <v>967500</v>
      </c>
      <c r="F2740" t="s">
        <v>13</v>
      </c>
      <c r="G2740" t="s">
        <v>14</v>
      </c>
      <c r="H2740">
        <v>3</v>
      </c>
      <c r="I2740">
        <v>1</v>
      </c>
      <c r="J2740">
        <v>1054</v>
      </c>
      <c r="K2740">
        <v>1.3482590000000001</v>
      </c>
      <c r="L2740" t="s">
        <v>22</v>
      </c>
      <c r="M2740">
        <f>V3__67[[#This Row],[Sale Price]]/V3__67[[#This Row],[carpet_area]]</f>
        <v>917.93168880455403</v>
      </c>
      <c r="N2740">
        <f>IF(OR(V3__67[[#This Row],[Estimated Value]]="",V3__67[[#This Row],[Estimated Value]]=0),"",V3__67[[#This Row],[Sale Price]]-V3__67[[#This Row],[Estimated Value]])</f>
        <v>337500</v>
      </c>
      <c r="O2740">
        <f>IF(OR(V3__67[[#This Row],[Estimated Value]]="",V3__67[[#This Row],[Estimated Value]]=0),"",(V3__67[[#This Row],[Sale Price]]-V3__67[[#This Row],[Estimated Value]])/V3__67[[#This Row],[Estimated Value]])</f>
        <v>0.5357142857142857</v>
      </c>
      <c r="P2740" t="str">
        <f t="shared" si="42"/>
        <v>Above Estimate</v>
      </c>
    </row>
    <row r="2741" spans="1:16" x14ac:dyDescent="0.3">
      <c r="A2741" s="1">
        <v>42601</v>
      </c>
      <c r="B2741">
        <v>2016</v>
      </c>
      <c r="C2741" t="s">
        <v>21</v>
      </c>
      <c r="D2741">
        <v>866110</v>
      </c>
      <c r="E2741">
        <v>1525000</v>
      </c>
      <c r="F2741" t="s">
        <v>13</v>
      </c>
      <c r="G2741" t="s">
        <v>14</v>
      </c>
      <c r="H2741">
        <v>3</v>
      </c>
      <c r="I2741">
        <v>3</v>
      </c>
      <c r="J2741">
        <v>993</v>
      </c>
      <c r="K2741">
        <v>1.3482590000000001</v>
      </c>
      <c r="L2741" t="s">
        <v>15</v>
      </c>
      <c r="M2741">
        <f>V3__67[[#This Row],[Sale Price]]/V3__67[[#This Row],[carpet_area]]</f>
        <v>1535.7502517623363</v>
      </c>
      <c r="N2741">
        <f>IF(OR(V3__67[[#This Row],[Estimated Value]]="",V3__67[[#This Row],[Estimated Value]]=0),"",V3__67[[#This Row],[Sale Price]]-V3__67[[#This Row],[Estimated Value]])</f>
        <v>658890</v>
      </c>
      <c r="O2741">
        <f>IF(OR(V3__67[[#This Row],[Estimated Value]]="",V3__67[[#This Row],[Estimated Value]]=0),"",(V3__67[[#This Row],[Sale Price]]-V3__67[[#This Row],[Estimated Value]])/V3__67[[#This Row],[Estimated Value]])</f>
        <v>0.76074632552447152</v>
      </c>
      <c r="P2741" t="str">
        <f t="shared" si="42"/>
        <v>Above Estimate</v>
      </c>
    </row>
    <row r="2742" spans="1:16" x14ac:dyDescent="0.3">
      <c r="A2742" s="1">
        <v>42601</v>
      </c>
      <c r="B2742">
        <v>2016</v>
      </c>
      <c r="C2742" t="s">
        <v>17</v>
      </c>
      <c r="D2742">
        <v>116720</v>
      </c>
      <c r="E2742">
        <v>50000</v>
      </c>
      <c r="F2742" t="s">
        <v>13</v>
      </c>
      <c r="G2742" t="s">
        <v>14</v>
      </c>
      <c r="H2742">
        <v>3</v>
      </c>
      <c r="I2742">
        <v>1</v>
      </c>
      <c r="J2742">
        <v>953</v>
      </c>
      <c r="K2742">
        <v>1.3482590000000001</v>
      </c>
      <c r="L2742" t="s">
        <v>22</v>
      </c>
      <c r="M2742">
        <f>V3__67[[#This Row],[Sale Price]]/V3__67[[#This Row],[carpet_area]]</f>
        <v>52.46589716684155</v>
      </c>
      <c r="N2742">
        <f>IF(OR(V3__67[[#This Row],[Estimated Value]]="",V3__67[[#This Row],[Estimated Value]]=0),"",V3__67[[#This Row],[Sale Price]]-V3__67[[#This Row],[Estimated Value]])</f>
        <v>-66720</v>
      </c>
      <c r="O2742">
        <f>IF(OR(V3__67[[#This Row],[Estimated Value]]="",V3__67[[#This Row],[Estimated Value]]=0),"",(V3__67[[#This Row],[Sale Price]]-V3__67[[#This Row],[Estimated Value]])/V3__67[[#This Row],[Estimated Value]])</f>
        <v>-0.57162440027416039</v>
      </c>
      <c r="P2742" t="str">
        <f t="shared" si="42"/>
        <v>Below Estimate</v>
      </c>
    </row>
    <row r="2743" spans="1:16" x14ac:dyDescent="0.3">
      <c r="A2743" s="1">
        <v>42602</v>
      </c>
      <c r="B2743">
        <v>2016</v>
      </c>
      <c r="C2743" t="s">
        <v>12</v>
      </c>
      <c r="D2743">
        <v>49990</v>
      </c>
      <c r="E2743">
        <v>95031</v>
      </c>
      <c r="F2743" t="s">
        <v>13</v>
      </c>
      <c r="G2743" t="s">
        <v>14</v>
      </c>
      <c r="H2743">
        <v>3</v>
      </c>
      <c r="I2743">
        <v>3</v>
      </c>
      <c r="J2743">
        <v>1025</v>
      </c>
      <c r="K2743">
        <v>1.3482590000000001</v>
      </c>
      <c r="L2743" t="s">
        <v>22</v>
      </c>
      <c r="M2743">
        <f>V3__67[[#This Row],[Sale Price]]/V3__67[[#This Row],[carpet_area]]</f>
        <v>92.713170731707322</v>
      </c>
      <c r="N2743">
        <f>IF(OR(V3__67[[#This Row],[Estimated Value]]="",V3__67[[#This Row],[Estimated Value]]=0),"",V3__67[[#This Row],[Sale Price]]-V3__67[[#This Row],[Estimated Value]])</f>
        <v>45041</v>
      </c>
      <c r="O2743">
        <f>IF(OR(V3__67[[#This Row],[Estimated Value]]="",V3__67[[#This Row],[Estimated Value]]=0),"",(V3__67[[#This Row],[Sale Price]]-V3__67[[#This Row],[Estimated Value]])/V3__67[[#This Row],[Estimated Value]])</f>
        <v>0.90100020004000803</v>
      </c>
      <c r="P2743" t="str">
        <f t="shared" si="42"/>
        <v>Above Estimate</v>
      </c>
    </row>
    <row r="2744" spans="1:16" x14ac:dyDescent="0.3">
      <c r="A2744" s="1">
        <v>42602</v>
      </c>
      <c r="B2744">
        <v>2016</v>
      </c>
      <c r="C2744" t="s">
        <v>12</v>
      </c>
      <c r="D2744">
        <v>113000</v>
      </c>
      <c r="E2744">
        <v>128700</v>
      </c>
      <c r="F2744" t="s">
        <v>13</v>
      </c>
      <c r="G2744" t="s">
        <v>14</v>
      </c>
      <c r="H2744">
        <v>3</v>
      </c>
      <c r="I2744">
        <v>2</v>
      </c>
      <c r="J2744">
        <v>1014</v>
      </c>
      <c r="K2744">
        <v>1.3482590000000001</v>
      </c>
      <c r="L2744" t="s">
        <v>22</v>
      </c>
      <c r="M2744">
        <f>V3__67[[#This Row],[Sale Price]]/V3__67[[#This Row],[carpet_area]]</f>
        <v>126.92307692307692</v>
      </c>
      <c r="N2744">
        <f>IF(OR(V3__67[[#This Row],[Estimated Value]]="",V3__67[[#This Row],[Estimated Value]]=0),"",V3__67[[#This Row],[Sale Price]]-V3__67[[#This Row],[Estimated Value]])</f>
        <v>15700</v>
      </c>
      <c r="O2744">
        <f>IF(OR(V3__67[[#This Row],[Estimated Value]]="",V3__67[[#This Row],[Estimated Value]]=0),"",(V3__67[[#This Row],[Sale Price]]-V3__67[[#This Row],[Estimated Value]])/V3__67[[#This Row],[Estimated Value]])</f>
        <v>0.13893805309734514</v>
      </c>
      <c r="P2744" t="str">
        <f t="shared" si="42"/>
        <v>Above Estimate</v>
      </c>
    </row>
    <row r="2745" spans="1:16" x14ac:dyDescent="0.3">
      <c r="A2745" s="1">
        <v>42602</v>
      </c>
      <c r="B2745">
        <v>2016</v>
      </c>
      <c r="C2745" t="s">
        <v>12</v>
      </c>
      <c r="D2745">
        <v>122000</v>
      </c>
      <c r="E2745">
        <v>153500</v>
      </c>
      <c r="F2745" t="s">
        <v>13</v>
      </c>
      <c r="G2745" t="s">
        <v>14</v>
      </c>
      <c r="H2745">
        <v>3</v>
      </c>
      <c r="I2745">
        <v>1</v>
      </c>
      <c r="J2745">
        <v>1067</v>
      </c>
      <c r="K2745">
        <v>1.3482590000000001</v>
      </c>
      <c r="L2745" t="s">
        <v>16</v>
      </c>
      <c r="M2745">
        <f>V3__67[[#This Row],[Sale Price]]/V3__67[[#This Row],[carpet_area]]</f>
        <v>143.86129334582944</v>
      </c>
      <c r="N2745">
        <f>IF(OR(V3__67[[#This Row],[Estimated Value]]="",V3__67[[#This Row],[Estimated Value]]=0),"",V3__67[[#This Row],[Sale Price]]-V3__67[[#This Row],[Estimated Value]])</f>
        <v>31500</v>
      </c>
      <c r="O2745">
        <f>IF(OR(V3__67[[#This Row],[Estimated Value]]="",V3__67[[#This Row],[Estimated Value]]=0),"",(V3__67[[#This Row],[Sale Price]]-V3__67[[#This Row],[Estimated Value]])/V3__67[[#This Row],[Estimated Value]])</f>
        <v>0.25819672131147542</v>
      </c>
      <c r="P2745" t="str">
        <f t="shared" si="42"/>
        <v>Above Estimate</v>
      </c>
    </row>
    <row r="2746" spans="1:16" x14ac:dyDescent="0.3">
      <c r="A2746" s="1">
        <v>42603</v>
      </c>
      <c r="B2746">
        <v>2016</v>
      </c>
      <c r="C2746" t="s">
        <v>17</v>
      </c>
      <c r="D2746">
        <v>178410</v>
      </c>
      <c r="E2746">
        <v>45000</v>
      </c>
      <c r="F2746" t="s">
        <v>23</v>
      </c>
      <c r="G2746" t="s">
        <v>24</v>
      </c>
      <c r="H2746">
        <v>6</v>
      </c>
      <c r="I2746">
        <v>5</v>
      </c>
      <c r="J2746">
        <v>2181</v>
      </c>
      <c r="K2746">
        <v>1.3482590000000001</v>
      </c>
      <c r="L2746" t="s">
        <v>15</v>
      </c>
      <c r="M2746">
        <f>V3__67[[#This Row],[Sale Price]]/V3__67[[#This Row],[carpet_area]]</f>
        <v>20.632737276478679</v>
      </c>
      <c r="N2746">
        <f>IF(OR(V3__67[[#This Row],[Estimated Value]]="",V3__67[[#This Row],[Estimated Value]]=0),"",V3__67[[#This Row],[Sale Price]]-V3__67[[#This Row],[Estimated Value]])</f>
        <v>-133410</v>
      </c>
      <c r="O2746">
        <f>IF(OR(V3__67[[#This Row],[Estimated Value]]="",V3__67[[#This Row],[Estimated Value]]=0),"",(V3__67[[#This Row],[Sale Price]]-V3__67[[#This Row],[Estimated Value]])/V3__67[[#This Row],[Estimated Value]])</f>
        <v>-0.74777198587523119</v>
      </c>
      <c r="P2746" t="str">
        <f t="shared" si="42"/>
        <v>Below Estimate</v>
      </c>
    </row>
    <row r="2747" spans="1:16" x14ac:dyDescent="0.3">
      <c r="A2747" s="1">
        <v>42603</v>
      </c>
      <c r="B2747">
        <v>2016</v>
      </c>
      <c r="C2747" t="s">
        <v>29</v>
      </c>
      <c r="D2747">
        <v>181790</v>
      </c>
      <c r="E2747">
        <v>252000</v>
      </c>
      <c r="F2747" t="s">
        <v>13</v>
      </c>
      <c r="G2747" t="s">
        <v>14</v>
      </c>
      <c r="H2747">
        <v>3</v>
      </c>
      <c r="I2747">
        <v>1</v>
      </c>
      <c r="J2747">
        <v>947</v>
      </c>
      <c r="K2747">
        <v>1.3482590000000001</v>
      </c>
      <c r="L2747" t="s">
        <v>15</v>
      </c>
      <c r="M2747">
        <f>V3__67[[#This Row],[Sale Price]]/V3__67[[#This Row],[carpet_area]]</f>
        <v>266.10348468848997</v>
      </c>
      <c r="N2747">
        <f>IF(OR(V3__67[[#This Row],[Estimated Value]]="",V3__67[[#This Row],[Estimated Value]]=0),"",V3__67[[#This Row],[Sale Price]]-V3__67[[#This Row],[Estimated Value]])</f>
        <v>70210</v>
      </c>
      <c r="O2747">
        <f>IF(OR(V3__67[[#This Row],[Estimated Value]]="",V3__67[[#This Row],[Estimated Value]]=0),"",(V3__67[[#This Row],[Sale Price]]-V3__67[[#This Row],[Estimated Value]])/V3__67[[#This Row],[Estimated Value]])</f>
        <v>0.38621486330381211</v>
      </c>
      <c r="P2747" t="str">
        <f t="shared" si="42"/>
        <v>Above Estimate</v>
      </c>
    </row>
    <row r="2748" spans="1:16" x14ac:dyDescent="0.3">
      <c r="A2748" s="1">
        <v>42604</v>
      </c>
      <c r="B2748">
        <v>2016</v>
      </c>
      <c r="C2748" t="s">
        <v>12</v>
      </c>
      <c r="D2748">
        <v>65510</v>
      </c>
      <c r="E2748">
        <v>41000</v>
      </c>
      <c r="F2748" t="s">
        <v>13</v>
      </c>
      <c r="G2748" t="s">
        <v>14</v>
      </c>
      <c r="H2748">
        <v>3</v>
      </c>
      <c r="I2748">
        <v>2</v>
      </c>
      <c r="J2748">
        <v>1008</v>
      </c>
      <c r="K2748">
        <v>1.3482590000000001</v>
      </c>
      <c r="L2748" t="s">
        <v>25</v>
      </c>
      <c r="M2748">
        <f>V3__67[[#This Row],[Sale Price]]/V3__67[[#This Row],[carpet_area]]</f>
        <v>40.674603174603178</v>
      </c>
      <c r="N2748">
        <f>IF(OR(V3__67[[#This Row],[Estimated Value]]="",V3__67[[#This Row],[Estimated Value]]=0),"",V3__67[[#This Row],[Sale Price]]-V3__67[[#This Row],[Estimated Value]])</f>
        <v>-24510</v>
      </c>
      <c r="O2748">
        <f>IF(OR(V3__67[[#This Row],[Estimated Value]]="",V3__67[[#This Row],[Estimated Value]]=0),"",(V3__67[[#This Row],[Sale Price]]-V3__67[[#This Row],[Estimated Value]])/V3__67[[#This Row],[Estimated Value]])</f>
        <v>-0.37414135246527247</v>
      </c>
      <c r="P2748" t="str">
        <f t="shared" si="42"/>
        <v>Below Estimate</v>
      </c>
    </row>
    <row r="2749" spans="1:16" x14ac:dyDescent="0.3">
      <c r="A2749" s="1">
        <v>42607</v>
      </c>
      <c r="B2749">
        <v>2016</v>
      </c>
      <c r="C2749" t="s">
        <v>29</v>
      </c>
      <c r="D2749">
        <v>178220</v>
      </c>
      <c r="E2749">
        <v>329000</v>
      </c>
      <c r="F2749" t="s">
        <v>13</v>
      </c>
      <c r="G2749" t="s">
        <v>14</v>
      </c>
      <c r="H2749">
        <v>3</v>
      </c>
      <c r="I2749">
        <v>3</v>
      </c>
      <c r="J2749">
        <v>1046</v>
      </c>
      <c r="K2749">
        <v>1.3482590000000001</v>
      </c>
      <c r="L2749" t="s">
        <v>16</v>
      </c>
      <c r="M2749">
        <f>V3__67[[#This Row],[Sale Price]]/V3__67[[#This Row],[carpet_area]]</f>
        <v>314.53154875717019</v>
      </c>
      <c r="N2749">
        <f>IF(OR(V3__67[[#This Row],[Estimated Value]]="",V3__67[[#This Row],[Estimated Value]]=0),"",V3__67[[#This Row],[Sale Price]]-V3__67[[#This Row],[Estimated Value]])</f>
        <v>150780</v>
      </c>
      <c r="O2749">
        <f>IF(OR(V3__67[[#This Row],[Estimated Value]]="",V3__67[[#This Row],[Estimated Value]]=0),"",(V3__67[[#This Row],[Sale Price]]-V3__67[[#This Row],[Estimated Value]])/V3__67[[#This Row],[Estimated Value]])</f>
        <v>0.84603299293008638</v>
      </c>
      <c r="P2749" t="str">
        <f t="shared" si="42"/>
        <v>Above Estimate</v>
      </c>
    </row>
    <row r="2750" spans="1:16" x14ac:dyDescent="0.3">
      <c r="A2750" s="1">
        <v>42607</v>
      </c>
      <c r="B2750">
        <v>2016</v>
      </c>
      <c r="C2750" t="s">
        <v>29</v>
      </c>
      <c r="D2750">
        <v>156520</v>
      </c>
      <c r="E2750">
        <v>257000</v>
      </c>
      <c r="F2750" t="s">
        <v>13</v>
      </c>
      <c r="G2750" t="s">
        <v>14</v>
      </c>
      <c r="H2750">
        <v>3</v>
      </c>
      <c r="I2750">
        <v>1</v>
      </c>
      <c r="J2750">
        <v>1004</v>
      </c>
      <c r="K2750">
        <v>1.3482590000000001</v>
      </c>
      <c r="L2750" t="s">
        <v>15</v>
      </c>
      <c r="M2750">
        <f>V3__67[[#This Row],[Sale Price]]/V3__67[[#This Row],[carpet_area]]</f>
        <v>255.97609561752989</v>
      </c>
      <c r="N2750">
        <f>IF(OR(V3__67[[#This Row],[Estimated Value]]="",V3__67[[#This Row],[Estimated Value]]=0),"",V3__67[[#This Row],[Sale Price]]-V3__67[[#This Row],[Estimated Value]])</f>
        <v>100480</v>
      </c>
      <c r="O2750">
        <f>IF(OR(V3__67[[#This Row],[Estimated Value]]="",V3__67[[#This Row],[Estimated Value]]=0),"",(V3__67[[#This Row],[Sale Price]]-V3__67[[#This Row],[Estimated Value]])/V3__67[[#This Row],[Estimated Value]])</f>
        <v>0.64196268847431637</v>
      </c>
      <c r="P2750" t="str">
        <f t="shared" si="42"/>
        <v>Above Estimate</v>
      </c>
    </row>
    <row r="2751" spans="1:16" x14ac:dyDescent="0.3">
      <c r="A2751" s="1">
        <v>42609</v>
      </c>
      <c r="B2751">
        <v>2016</v>
      </c>
      <c r="C2751" t="s">
        <v>26</v>
      </c>
      <c r="D2751">
        <v>313810</v>
      </c>
      <c r="E2751">
        <v>999000</v>
      </c>
      <c r="F2751" t="s">
        <v>13</v>
      </c>
      <c r="G2751" t="s">
        <v>14</v>
      </c>
      <c r="H2751">
        <v>3</v>
      </c>
      <c r="I2751">
        <v>3</v>
      </c>
      <c r="J2751">
        <v>913</v>
      </c>
      <c r="K2751">
        <v>1.3482590000000001</v>
      </c>
      <c r="L2751" t="s">
        <v>22</v>
      </c>
      <c r="M2751">
        <f>V3__67[[#This Row],[Sale Price]]/V3__67[[#This Row],[carpet_area]]</f>
        <v>1094.1949616648412</v>
      </c>
      <c r="N2751">
        <f>IF(OR(V3__67[[#This Row],[Estimated Value]]="",V3__67[[#This Row],[Estimated Value]]=0),"",V3__67[[#This Row],[Sale Price]]-V3__67[[#This Row],[Estimated Value]])</f>
        <v>685190</v>
      </c>
      <c r="O2751">
        <f>IF(OR(V3__67[[#This Row],[Estimated Value]]="",V3__67[[#This Row],[Estimated Value]]=0),"",(V3__67[[#This Row],[Sale Price]]-V3__67[[#This Row],[Estimated Value]])/V3__67[[#This Row],[Estimated Value]])</f>
        <v>2.1834549568210062</v>
      </c>
      <c r="P2751" t="str">
        <f t="shared" si="42"/>
        <v>Above Estimate</v>
      </c>
    </row>
    <row r="2752" spans="1:16" x14ac:dyDescent="0.3">
      <c r="A2752" s="1">
        <v>42610</v>
      </c>
      <c r="B2752">
        <v>2016</v>
      </c>
      <c r="C2752" t="s">
        <v>12</v>
      </c>
      <c r="D2752">
        <v>86910</v>
      </c>
      <c r="E2752">
        <v>45900</v>
      </c>
      <c r="F2752" t="s">
        <v>13</v>
      </c>
      <c r="G2752" t="s">
        <v>14</v>
      </c>
      <c r="H2752">
        <v>3</v>
      </c>
      <c r="I2752">
        <v>1</v>
      </c>
      <c r="J2752">
        <v>920</v>
      </c>
      <c r="K2752">
        <v>1.3482590000000001</v>
      </c>
      <c r="L2752" t="s">
        <v>25</v>
      </c>
      <c r="M2752">
        <f>V3__67[[#This Row],[Sale Price]]/V3__67[[#This Row],[carpet_area]]</f>
        <v>49.891304347826086</v>
      </c>
      <c r="N2752">
        <f>IF(OR(V3__67[[#This Row],[Estimated Value]]="",V3__67[[#This Row],[Estimated Value]]=0),"",V3__67[[#This Row],[Sale Price]]-V3__67[[#This Row],[Estimated Value]])</f>
        <v>-41010</v>
      </c>
      <c r="O2752">
        <f>IF(OR(V3__67[[#This Row],[Estimated Value]]="",V3__67[[#This Row],[Estimated Value]]=0),"",(V3__67[[#This Row],[Sale Price]]-V3__67[[#This Row],[Estimated Value]])/V3__67[[#This Row],[Estimated Value]])</f>
        <v>-0.47186744908526063</v>
      </c>
      <c r="P2752" t="str">
        <f t="shared" si="42"/>
        <v>Below Estimate</v>
      </c>
    </row>
    <row r="2753" spans="1:16" x14ac:dyDescent="0.3">
      <c r="A2753" s="1">
        <v>42610</v>
      </c>
      <c r="B2753">
        <v>2016</v>
      </c>
      <c r="C2753" t="s">
        <v>29</v>
      </c>
      <c r="D2753">
        <v>191520</v>
      </c>
      <c r="E2753">
        <v>312500</v>
      </c>
      <c r="F2753" t="s">
        <v>13</v>
      </c>
      <c r="G2753" t="s">
        <v>14</v>
      </c>
      <c r="H2753">
        <v>3</v>
      </c>
      <c r="I2753">
        <v>3</v>
      </c>
      <c r="J2753">
        <v>1030</v>
      </c>
      <c r="K2753">
        <v>1.3482590000000001</v>
      </c>
      <c r="L2753" t="s">
        <v>15</v>
      </c>
      <c r="M2753">
        <f>V3__67[[#This Row],[Sale Price]]/V3__67[[#This Row],[carpet_area]]</f>
        <v>303.39805825242718</v>
      </c>
      <c r="N2753">
        <f>IF(OR(V3__67[[#This Row],[Estimated Value]]="",V3__67[[#This Row],[Estimated Value]]=0),"",V3__67[[#This Row],[Sale Price]]-V3__67[[#This Row],[Estimated Value]])</f>
        <v>120980</v>
      </c>
      <c r="O2753">
        <f>IF(OR(V3__67[[#This Row],[Estimated Value]]="",V3__67[[#This Row],[Estimated Value]]=0),"",(V3__67[[#This Row],[Sale Price]]-V3__67[[#This Row],[Estimated Value]])/V3__67[[#This Row],[Estimated Value]])</f>
        <v>0.63168337510442774</v>
      </c>
      <c r="P2753" t="str">
        <f t="shared" si="42"/>
        <v>Above Estimate</v>
      </c>
    </row>
    <row r="2754" spans="1:16" x14ac:dyDescent="0.3">
      <c r="A2754" s="1">
        <v>42611</v>
      </c>
      <c r="B2754">
        <v>2016</v>
      </c>
      <c r="C2754" t="s">
        <v>30</v>
      </c>
      <c r="D2754">
        <v>262630</v>
      </c>
      <c r="E2754">
        <v>451000</v>
      </c>
      <c r="F2754" t="s">
        <v>13</v>
      </c>
      <c r="G2754" t="s">
        <v>14</v>
      </c>
      <c r="H2754">
        <v>3</v>
      </c>
      <c r="I2754">
        <v>2</v>
      </c>
      <c r="J2754">
        <v>981</v>
      </c>
      <c r="K2754">
        <v>1.3482590000000001</v>
      </c>
      <c r="L2754" t="s">
        <v>22</v>
      </c>
      <c r="M2754">
        <f>V3__67[[#This Row],[Sale Price]]/V3__67[[#This Row],[carpet_area]]</f>
        <v>459.73496432212028</v>
      </c>
      <c r="N2754">
        <f>IF(OR(V3__67[[#This Row],[Estimated Value]]="",V3__67[[#This Row],[Estimated Value]]=0),"",V3__67[[#This Row],[Sale Price]]-V3__67[[#This Row],[Estimated Value]])</f>
        <v>188370</v>
      </c>
      <c r="O2754">
        <f>IF(OR(V3__67[[#This Row],[Estimated Value]]="",V3__67[[#This Row],[Estimated Value]]=0),"",(V3__67[[#This Row],[Sale Price]]-V3__67[[#This Row],[Estimated Value]])/V3__67[[#This Row],[Estimated Value]])</f>
        <v>0.7172447930548681</v>
      </c>
      <c r="P2754" t="str">
        <f t="shared" ref="P2754:P2817" si="43">IF(N2754="","No Estimate",IF(N2754&gt;0,"Above Estimate",IF(N2754&lt;0,"Below Estimate","At Estimate")))</f>
        <v>Above Estimate</v>
      </c>
    </row>
    <row r="2755" spans="1:16" x14ac:dyDescent="0.3">
      <c r="A2755" s="1">
        <v>42611</v>
      </c>
      <c r="B2755">
        <v>2016</v>
      </c>
      <c r="C2755" t="s">
        <v>12</v>
      </c>
      <c r="D2755">
        <v>36450</v>
      </c>
      <c r="E2755">
        <v>35000</v>
      </c>
      <c r="F2755" t="s">
        <v>13</v>
      </c>
      <c r="G2755" t="s">
        <v>14</v>
      </c>
      <c r="H2755">
        <v>3</v>
      </c>
      <c r="I2755">
        <v>3</v>
      </c>
      <c r="J2755">
        <v>1082</v>
      </c>
      <c r="K2755">
        <v>1.3482590000000001</v>
      </c>
      <c r="L2755" t="s">
        <v>16</v>
      </c>
      <c r="M2755">
        <f>V3__67[[#This Row],[Sale Price]]/V3__67[[#This Row],[carpet_area]]</f>
        <v>32.34750462107209</v>
      </c>
      <c r="N2755">
        <f>IF(OR(V3__67[[#This Row],[Estimated Value]]="",V3__67[[#This Row],[Estimated Value]]=0),"",V3__67[[#This Row],[Sale Price]]-V3__67[[#This Row],[Estimated Value]])</f>
        <v>-1450</v>
      </c>
      <c r="O2755">
        <f>IF(OR(V3__67[[#This Row],[Estimated Value]]="",V3__67[[#This Row],[Estimated Value]]=0),"",(V3__67[[#This Row],[Sale Price]]-V3__67[[#This Row],[Estimated Value]])/V3__67[[#This Row],[Estimated Value]])</f>
        <v>-3.9780521262002745E-2</v>
      </c>
      <c r="P2755" t="str">
        <f t="shared" si="43"/>
        <v>Below Estimate</v>
      </c>
    </row>
    <row r="2756" spans="1:16" x14ac:dyDescent="0.3">
      <c r="A2756" s="1">
        <v>42611</v>
      </c>
      <c r="B2756">
        <v>2016</v>
      </c>
      <c r="C2756" t="s">
        <v>12</v>
      </c>
      <c r="D2756">
        <v>88510</v>
      </c>
      <c r="E2756">
        <v>49100</v>
      </c>
      <c r="F2756" t="s">
        <v>13</v>
      </c>
      <c r="G2756" t="s">
        <v>14</v>
      </c>
      <c r="H2756">
        <v>3</v>
      </c>
      <c r="I2756">
        <v>1</v>
      </c>
      <c r="J2756">
        <v>984</v>
      </c>
      <c r="K2756">
        <v>1.3482590000000001</v>
      </c>
      <c r="L2756" t="s">
        <v>15</v>
      </c>
      <c r="M2756">
        <f>V3__67[[#This Row],[Sale Price]]/V3__67[[#This Row],[carpet_area]]</f>
        <v>49.898373983739837</v>
      </c>
      <c r="N2756">
        <f>IF(OR(V3__67[[#This Row],[Estimated Value]]="",V3__67[[#This Row],[Estimated Value]]=0),"",V3__67[[#This Row],[Sale Price]]-V3__67[[#This Row],[Estimated Value]])</f>
        <v>-39410</v>
      </c>
      <c r="O2756">
        <f>IF(OR(V3__67[[#This Row],[Estimated Value]]="",V3__67[[#This Row],[Estimated Value]]=0),"",(V3__67[[#This Row],[Sale Price]]-V3__67[[#This Row],[Estimated Value]])/V3__67[[#This Row],[Estimated Value]])</f>
        <v>-0.44526042255112419</v>
      </c>
      <c r="P2756" t="str">
        <f t="shared" si="43"/>
        <v>Below Estimate</v>
      </c>
    </row>
    <row r="2757" spans="1:16" x14ac:dyDescent="0.3">
      <c r="A2757" s="1">
        <v>42611</v>
      </c>
      <c r="B2757">
        <v>2016</v>
      </c>
      <c r="C2757" t="s">
        <v>21</v>
      </c>
      <c r="D2757">
        <v>666260</v>
      </c>
      <c r="E2757">
        <v>1275000</v>
      </c>
      <c r="F2757" t="s">
        <v>13</v>
      </c>
      <c r="G2757" t="s">
        <v>14</v>
      </c>
      <c r="H2757">
        <v>3</v>
      </c>
      <c r="I2757">
        <v>3</v>
      </c>
      <c r="J2757">
        <v>1088</v>
      </c>
      <c r="K2757">
        <v>1.3482590000000001</v>
      </c>
      <c r="L2757" t="s">
        <v>22</v>
      </c>
      <c r="M2757">
        <f>V3__67[[#This Row],[Sale Price]]/V3__67[[#This Row],[carpet_area]]</f>
        <v>1171.875</v>
      </c>
      <c r="N2757">
        <f>IF(OR(V3__67[[#This Row],[Estimated Value]]="",V3__67[[#This Row],[Estimated Value]]=0),"",V3__67[[#This Row],[Sale Price]]-V3__67[[#This Row],[Estimated Value]])</f>
        <v>608740</v>
      </c>
      <c r="O2757">
        <f>IF(OR(V3__67[[#This Row],[Estimated Value]]="",V3__67[[#This Row],[Estimated Value]]=0),"",(V3__67[[#This Row],[Sale Price]]-V3__67[[#This Row],[Estimated Value]])/V3__67[[#This Row],[Estimated Value]])</f>
        <v>0.91366733707561609</v>
      </c>
      <c r="P2757" t="str">
        <f t="shared" si="43"/>
        <v>Above Estimate</v>
      </c>
    </row>
    <row r="2758" spans="1:16" x14ac:dyDescent="0.3">
      <c r="A2758" s="1">
        <v>42611</v>
      </c>
      <c r="B2758">
        <v>2016</v>
      </c>
      <c r="C2758" t="s">
        <v>12</v>
      </c>
      <c r="D2758">
        <v>139890</v>
      </c>
      <c r="E2758">
        <v>215000</v>
      </c>
      <c r="F2758" t="s">
        <v>13</v>
      </c>
      <c r="G2758" t="s">
        <v>14</v>
      </c>
      <c r="H2758">
        <v>3</v>
      </c>
      <c r="I2758">
        <v>1</v>
      </c>
      <c r="J2758">
        <v>935</v>
      </c>
      <c r="K2758">
        <v>1.3482590000000001</v>
      </c>
      <c r="L2758" t="s">
        <v>22</v>
      </c>
      <c r="M2758">
        <f>V3__67[[#This Row],[Sale Price]]/V3__67[[#This Row],[carpet_area]]</f>
        <v>229.94652406417111</v>
      </c>
      <c r="N2758">
        <f>IF(OR(V3__67[[#This Row],[Estimated Value]]="",V3__67[[#This Row],[Estimated Value]]=0),"",V3__67[[#This Row],[Sale Price]]-V3__67[[#This Row],[Estimated Value]])</f>
        <v>75110</v>
      </c>
      <c r="O2758">
        <f>IF(OR(V3__67[[#This Row],[Estimated Value]]="",V3__67[[#This Row],[Estimated Value]]=0),"",(V3__67[[#This Row],[Sale Price]]-V3__67[[#This Row],[Estimated Value]])/V3__67[[#This Row],[Estimated Value]])</f>
        <v>0.53692186718135682</v>
      </c>
      <c r="P2758" t="str">
        <f t="shared" si="43"/>
        <v>Above Estimate</v>
      </c>
    </row>
    <row r="2759" spans="1:16" x14ac:dyDescent="0.3">
      <c r="A2759" s="1">
        <v>42615</v>
      </c>
      <c r="B2759">
        <v>2016</v>
      </c>
      <c r="C2759" t="s">
        <v>29</v>
      </c>
      <c r="D2759">
        <v>165410</v>
      </c>
      <c r="E2759">
        <v>259000</v>
      </c>
      <c r="F2759" t="s">
        <v>13</v>
      </c>
      <c r="G2759" t="s">
        <v>14</v>
      </c>
      <c r="H2759">
        <v>3</v>
      </c>
      <c r="I2759">
        <v>1</v>
      </c>
      <c r="J2759">
        <v>1046</v>
      </c>
      <c r="K2759">
        <v>1.3482590000000001</v>
      </c>
      <c r="L2759" t="s">
        <v>15</v>
      </c>
      <c r="M2759">
        <f>V3__67[[#This Row],[Sale Price]]/V3__67[[#This Row],[carpet_area]]</f>
        <v>247.60994263862332</v>
      </c>
      <c r="N2759">
        <f>IF(OR(V3__67[[#This Row],[Estimated Value]]="",V3__67[[#This Row],[Estimated Value]]=0),"",V3__67[[#This Row],[Sale Price]]-V3__67[[#This Row],[Estimated Value]])</f>
        <v>93590</v>
      </c>
      <c r="O2759">
        <f>IF(OR(V3__67[[#This Row],[Estimated Value]]="",V3__67[[#This Row],[Estimated Value]]=0),"",(V3__67[[#This Row],[Sale Price]]-V3__67[[#This Row],[Estimated Value]])/V3__67[[#This Row],[Estimated Value]])</f>
        <v>0.56580617858654259</v>
      </c>
      <c r="P2759" t="str">
        <f t="shared" si="43"/>
        <v>Above Estimate</v>
      </c>
    </row>
    <row r="2760" spans="1:16" x14ac:dyDescent="0.3">
      <c r="A2760" s="1">
        <v>42615</v>
      </c>
      <c r="B2760">
        <v>2016</v>
      </c>
      <c r="C2760" t="s">
        <v>26</v>
      </c>
      <c r="D2760">
        <v>586320</v>
      </c>
      <c r="E2760">
        <v>678522</v>
      </c>
      <c r="F2760" t="s">
        <v>13</v>
      </c>
      <c r="G2760" t="s">
        <v>14</v>
      </c>
      <c r="H2760">
        <v>3</v>
      </c>
      <c r="I2760">
        <v>3</v>
      </c>
      <c r="J2760">
        <v>1023</v>
      </c>
      <c r="K2760">
        <v>1.3482590000000001</v>
      </c>
      <c r="L2760" t="s">
        <v>25</v>
      </c>
      <c r="M2760">
        <f>V3__67[[#This Row],[Sale Price]]/V3__67[[#This Row],[carpet_area]]</f>
        <v>663.26686217008796</v>
      </c>
      <c r="N2760">
        <f>IF(OR(V3__67[[#This Row],[Estimated Value]]="",V3__67[[#This Row],[Estimated Value]]=0),"",V3__67[[#This Row],[Sale Price]]-V3__67[[#This Row],[Estimated Value]])</f>
        <v>92202</v>
      </c>
      <c r="O2760">
        <f>IF(OR(V3__67[[#This Row],[Estimated Value]]="",V3__67[[#This Row],[Estimated Value]]=0),"",(V3__67[[#This Row],[Sale Price]]-V3__67[[#This Row],[Estimated Value]])/V3__67[[#This Row],[Estimated Value]])</f>
        <v>0.15725542365943512</v>
      </c>
      <c r="P2760" t="str">
        <f t="shared" si="43"/>
        <v>Above Estimate</v>
      </c>
    </row>
    <row r="2761" spans="1:16" x14ac:dyDescent="0.3">
      <c r="A2761" s="1">
        <v>42615</v>
      </c>
      <c r="B2761">
        <v>2016</v>
      </c>
      <c r="C2761" t="s">
        <v>17</v>
      </c>
      <c r="D2761">
        <v>183520</v>
      </c>
      <c r="E2761">
        <v>295000</v>
      </c>
      <c r="F2761" t="s">
        <v>19</v>
      </c>
      <c r="G2761" t="s">
        <v>20</v>
      </c>
      <c r="H2761">
        <v>4</v>
      </c>
      <c r="I2761">
        <v>4</v>
      </c>
      <c r="J2761">
        <v>1274</v>
      </c>
      <c r="K2761">
        <v>1.3482590000000001</v>
      </c>
      <c r="L2761" t="s">
        <v>22</v>
      </c>
      <c r="M2761">
        <f>V3__67[[#This Row],[Sale Price]]/V3__67[[#This Row],[carpet_area]]</f>
        <v>231.55416012558871</v>
      </c>
      <c r="N2761">
        <f>IF(OR(V3__67[[#This Row],[Estimated Value]]="",V3__67[[#This Row],[Estimated Value]]=0),"",V3__67[[#This Row],[Sale Price]]-V3__67[[#This Row],[Estimated Value]])</f>
        <v>111480</v>
      </c>
      <c r="O2761">
        <f>IF(OR(V3__67[[#This Row],[Estimated Value]]="",V3__67[[#This Row],[Estimated Value]]=0),"",(V3__67[[#This Row],[Sale Price]]-V3__67[[#This Row],[Estimated Value]])/V3__67[[#This Row],[Estimated Value]])</f>
        <v>0.60745422842197039</v>
      </c>
      <c r="P2761" t="str">
        <f t="shared" si="43"/>
        <v>Above Estimate</v>
      </c>
    </row>
    <row r="2762" spans="1:16" x14ac:dyDescent="0.3">
      <c r="A2762" s="1">
        <v>42616</v>
      </c>
      <c r="B2762">
        <v>2016</v>
      </c>
      <c r="C2762" t="s">
        <v>12</v>
      </c>
      <c r="D2762">
        <v>70750</v>
      </c>
      <c r="E2762">
        <v>37500</v>
      </c>
      <c r="F2762" t="s">
        <v>13</v>
      </c>
      <c r="G2762" t="s">
        <v>14</v>
      </c>
      <c r="H2762">
        <v>3</v>
      </c>
      <c r="I2762">
        <v>2</v>
      </c>
      <c r="J2762">
        <v>1071</v>
      </c>
      <c r="K2762">
        <v>1.3482590000000001</v>
      </c>
      <c r="L2762" t="s">
        <v>16</v>
      </c>
      <c r="M2762">
        <f>V3__67[[#This Row],[Sale Price]]/V3__67[[#This Row],[carpet_area]]</f>
        <v>35.0140056022409</v>
      </c>
      <c r="N2762">
        <f>IF(OR(V3__67[[#This Row],[Estimated Value]]="",V3__67[[#This Row],[Estimated Value]]=0),"",V3__67[[#This Row],[Sale Price]]-V3__67[[#This Row],[Estimated Value]])</f>
        <v>-33250</v>
      </c>
      <c r="O2762">
        <f>IF(OR(V3__67[[#This Row],[Estimated Value]]="",V3__67[[#This Row],[Estimated Value]]=0),"",(V3__67[[#This Row],[Sale Price]]-V3__67[[#This Row],[Estimated Value]])/V3__67[[#This Row],[Estimated Value]])</f>
        <v>-0.46996466431095407</v>
      </c>
      <c r="P2762" t="str">
        <f t="shared" si="43"/>
        <v>Below Estimate</v>
      </c>
    </row>
    <row r="2763" spans="1:16" x14ac:dyDescent="0.3">
      <c r="A2763" s="1">
        <v>42616</v>
      </c>
      <c r="B2763">
        <v>2016</v>
      </c>
      <c r="C2763" t="s">
        <v>30</v>
      </c>
      <c r="D2763">
        <v>496640</v>
      </c>
      <c r="E2763">
        <v>875000</v>
      </c>
      <c r="F2763" t="s">
        <v>13</v>
      </c>
      <c r="G2763" t="s">
        <v>14</v>
      </c>
      <c r="H2763">
        <v>3</v>
      </c>
      <c r="I2763">
        <v>2</v>
      </c>
      <c r="J2763">
        <v>1044</v>
      </c>
      <c r="K2763">
        <v>1.3482590000000001</v>
      </c>
      <c r="L2763" t="s">
        <v>22</v>
      </c>
      <c r="M2763">
        <f>V3__67[[#This Row],[Sale Price]]/V3__67[[#This Row],[carpet_area]]</f>
        <v>838.12260536398469</v>
      </c>
      <c r="N2763">
        <f>IF(OR(V3__67[[#This Row],[Estimated Value]]="",V3__67[[#This Row],[Estimated Value]]=0),"",V3__67[[#This Row],[Sale Price]]-V3__67[[#This Row],[Estimated Value]])</f>
        <v>378360</v>
      </c>
      <c r="O2763">
        <f>IF(OR(V3__67[[#This Row],[Estimated Value]]="",V3__67[[#This Row],[Estimated Value]]=0),"",(V3__67[[#This Row],[Sale Price]]-V3__67[[#This Row],[Estimated Value]])/V3__67[[#This Row],[Estimated Value]])</f>
        <v>0.76183956185567014</v>
      </c>
      <c r="P2763" t="str">
        <f t="shared" si="43"/>
        <v>Above Estimate</v>
      </c>
    </row>
    <row r="2764" spans="1:16" x14ac:dyDescent="0.3">
      <c r="A2764" s="1">
        <v>42617</v>
      </c>
      <c r="B2764">
        <v>2016</v>
      </c>
      <c r="C2764" t="s">
        <v>29</v>
      </c>
      <c r="D2764">
        <v>192710</v>
      </c>
      <c r="E2764">
        <v>242000</v>
      </c>
      <c r="F2764" t="s">
        <v>13</v>
      </c>
      <c r="G2764" t="s">
        <v>14</v>
      </c>
      <c r="H2764">
        <v>3</v>
      </c>
      <c r="I2764">
        <v>1</v>
      </c>
      <c r="J2764">
        <v>981</v>
      </c>
      <c r="K2764">
        <v>1.3482590000000001</v>
      </c>
      <c r="L2764" t="s">
        <v>22</v>
      </c>
      <c r="M2764">
        <f>V3__67[[#This Row],[Sale Price]]/V3__67[[#This Row],[carpet_area]]</f>
        <v>246.68705402650357</v>
      </c>
      <c r="N2764">
        <f>IF(OR(V3__67[[#This Row],[Estimated Value]]="",V3__67[[#This Row],[Estimated Value]]=0),"",V3__67[[#This Row],[Sale Price]]-V3__67[[#This Row],[Estimated Value]])</f>
        <v>49290</v>
      </c>
      <c r="O2764">
        <f>IF(OR(V3__67[[#This Row],[Estimated Value]]="",V3__67[[#This Row],[Estimated Value]]=0),"",(V3__67[[#This Row],[Sale Price]]-V3__67[[#This Row],[Estimated Value]])/V3__67[[#This Row],[Estimated Value]])</f>
        <v>0.25577292304498989</v>
      </c>
      <c r="P2764" t="str">
        <f t="shared" si="43"/>
        <v>Above Estimate</v>
      </c>
    </row>
    <row r="2765" spans="1:16" x14ac:dyDescent="0.3">
      <c r="A2765" s="1">
        <v>42617</v>
      </c>
      <c r="B2765">
        <v>2016</v>
      </c>
      <c r="C2765" t="s">
        <v>29</v>
      </c>
      <c r="D2765">
        <v>203490</v>
      </c>
      <c r="E2765">
        <v>375000</v>
      </c>
      <c r="F2765" t="s">
        <v>13</v>
      </c>
      <c r="G2765" t="s">
        <v>14</v>
      </c>
      <c r="H2765">
        <v>3</v>
      </c>
      <c r="I2765">
        <v>3</v>
      </c>
      <c r="J2765">
        <v>936</v>
      </c>
      <c r="K2765">
        <v>1.3482590000000001</v>
      </c>
      <c r="L2765" t="s">
        <v>16</v>
      </c>
      <c r="M2765">
        <f>V3__67[[#This Row],[Sale Price]]/V3__67[[#This Row],[carpet_area]]</f>
        <v>400.64102564102564</v>
      </c>
      <c r="N2765">
        <f>IF(OR(V3__67[[#This Row],[Estimated Value]]="",V3__67[[#This Row],[Estimated Value]]=0),"",V3__67[[#This Row],[Sale Price]]-V3__67[[#This Row],[Estimated Value]])</f>
        <v>171510</v>
      </c>
      <c r="O2765">
        <f>IF(OR(V3__67[[#This Row],[Estimated Value]]="",V3__67[[#This Row],[Estimated Value]]=0),"",(V3__67[[#This Row],[Sale Price]]-V3__67[[#This Row],[Estimated Value]])/V3__67[[#This Row],[Estimated Value]])</f>
        <v>0.84284240011794187</v>
      </c>
      <c r="P2765" t="str">
        <f t="shared" si="43"/>
        <v>Above Estimate</v>
      </c>
    </row>
    <row r="2766" spans="1:16" x14ac:dyDescent="0.3">
      <c r="A2766" s="1">
        <v>42617</v>
      </c>
      <c r="B2766">
        <v>2016</v>
      </c>
      <c r="C2766" t="s">
        <v>21</v>
      </c>
      <c r="D2766">
        <v>1512630</v>
      </c>
      <c r="E2766">
        <v>2407000</v>
      </c>
      <c r="F2766" t="s">
        <v>13</v>
      </c>
      <c r="G2766" t="s">
        <v>14</v>
      </c>
      <c r="H2766">
        <v>3</v>
      </c>
      <c r="I2766">
        <v>1</v>
      </c>
      <c r="J2766">
        <v>1085</v>
      </c>
      <c r="K2766">
        <v>1.3482590000000001</v>
      </c>
      <c r="L2766" t="s">
        <v>25</v>
      </c>
      <c r="M2766">
        <f>V3__67[[#This Row],[Sale Price]]/V3__67[[#This Row],[carpet_area]]</f>
        <v>2218.4331797235022</v>
      </c>
      <c r="N2766">
        <f>IF(OR(V3__67[[#This Row],[Estimated Value]]="",V3__67[[#This Row],[Estimated Value]]=0),"",V3__67[[#This Row],[Sale Price]]-V3__67[[#This Row],[Estimated Value]])</f>
        <v>894370</v>
      </c>
      <c r="O2766">
        <f>IF(OR(V3__67[[#This Row],[Estimated Value]]="",V3__67[[#This Row],[Estimated Value]]=0),"",(V3__67[[#This Row],[Sale Price]]-V3__67[[#This Row],[Estimated Value]])/V3__67[[#This Row],[Estimated Value]])</f>
        <v>0.59126818851933383</v>
      </c>
      <c r="P2766" t="str">
        <f t="shared" si="43"/>
        <v>Above Estimate</v>
      </c>
    </row>
    <row r="2767" spans="1:16" x14ac:dyDescent="0.3">
      <c r="A2767" s="1">
        <v>42618</v>
      </c>
      <c r="B2767">
        <v>2016</v>
      </c>
      <c r="C2767" t="s">
        <v>26</v>
      </c>
      <c r="D2767">
        <v>522760</v>
      </c>
      <c r="E2767">
        <v>650000</v>
      </c>
      <c r="F2767" t="s">
        <v>13</v>
      </c>
      <c r="G2767" t="s">
        <v>14</v>
      </c>
      <c r="H2767">
        <v>3</v>
      </c>
      <c r="I2767">
        <v>1</v>
      </c>
      <c r="J2767">
        <v>939</v>
      </c>
      <c r="K2767">
        <v>1.3482590000000001</v>
      </c>
      <c r="L2767" t="s">
        <v>16</v>
      </c>
      <c r="M2767">
        <f>V3__67[[#This Row],[Sale Price]]/V3__67[[#This Row],[carpet_area]]</f>
        <v>692.22577209797657</v>
      </c>
      <c r="N2767">
        <f>IF(OR(V3__67[[#This Row],[Estimated Value]]="",V3__67[[#This Row],[Estimated Value]]=0),"",V3__67[[#This Row],[Sale Price]]-V3__67[[#This Row],[Estimated Value]])</f>
        <v>127240</v>
      </c>
      <c r="O2767">
        <f>IF(OR(V3__67[[#This Row],[Estimated Value]]="",V3__67[[#This Row],[Estimated Value]]=0),"",(V3__67[[#This Row],[Sale Price]]-V3__67[[#This Row],[Estimated Value]])/V3__67[[#This Row],[Estimated Value]])</f>
        <v>0.24340041319152192</v>
      </c>
      <c r="P2767" t="str">
        <f t="shared" si="43"/>
        <v>Above Estimate</v>
      </c>
    </row>
    <row r="2768" spans="1:16" x14ac:dyDescent="0.3">
      <c r="A2768" s="1">
        <v>42621</v>
      </c>
      <c r="B2768">
        <v>2016</v>
      </c>
      <c r="C2768" t="s">
        <v>29</v>
      </c>
      <c r="D2768">
        <v>193690</v>
      </c>
      <c r="E2768">
        <v>417500</v>
      </c>
      <c r="F2768" t="s">
        <v>13</v>
      </c>
      <c r="G2768" t="s">
        <v>14</v>
      </c>
      <c r="H2768">
        <v>3</v>
      </c>
      <c r="I2768">
        <v>1</v>
      </c>
      <c r="J2768">
        <v>953</v>
      </c>
      <c r="K2768">
        <v>1.3482590000000001</v>
      </c>
      <c r="L2768" t="s">
        <v>16</v>
      </c>
      <c r="M2768">
        <f>V3__67[[#This Row],[Sale Price]]/V3__67[[#This Row],[carpet_area]]</f>
        <v>438.09024134312699</v>
      </c>
      <c r="N2768">
        <f>IF(OR(V3__67[[#This Row],[Estimated Value]]="",V3__67[[#This Row],[Estimated Value]]=0),"",V3__67[[#This Row],[Sale Price]]-V3__67[[#This Row],[Estimated Value]])</f>
        <v>223810</v>
      </c>
      <c r="O2768">
        <f>IF(OR(V3__67[[#This Row],[Estimated Value]]="",V3__67[[#This Row],[Estimated Value]]=0),"",(V3__67[[#This Row],[Sale Price]]-V3__67[[#This Row],[Estimated Value]])/V3__67[[#This Row],[Estimated Value]])</f>
        <v>1.1555062212814291</v>
      </c>
      <c r="P2768" t="str">
        <f t="shared" si="43"/>
        <v>Above Estimate</v>
      </c>
    </row>
    <row r="2769" spans="1:16" x14ac:dyDescent="0.3">
      <c r="A2769" s="1">
        <v>42621</v>
      </c>
      <c r="B2769">
        <v>2016</v>
      </c>
      <c r="C2769" t="s">
        <v>29</v>
      </c>
      <c r="D2769">
        <v>183680</v>
      </c>
      <c r="E2769">
        <v>237000</v>
      </c>
      <c r="F2769" t="s">
        <v>13</v>
      </c>
      <c r="G2769" t="s">
        <v>14</v>
      </c>
      <c r="H2769">
        <v>3</v>
      </c>
      <c r="I2769">
        <v>1</v>
      </c>
      <c r="J2769">
        <v>971</v>
      </c>
      <c r="K2769">
        <v>1.3482590000000001</v>
      </c>
      <c r="L2769" t="s">
        <v>22</v>
      </c>
      <c r="M2769">
        <f>V3__67[[#This Row],[Sale Price]]/V3__67[[#This Row],[carpet_area]]</f>
        <v>244.07826982492276</v>
      </c>
      <c r="N2769">
        <f>IF(OR(V3__67[[#This Row],[Estimated Value]]="",V3__67[[#This Row],[Estimated Value]]=0),"",V3__67[[#This Row],[Sale Price]]-V3__67[[#This Row],[Estimated Value]])</f>
        <v>53320</v>
      </c>
      <c r="O2769">
        <f>IF(OR(V3__67[[#This Row],[Estimated Value]]="",V3__67[[#This Row],[Estimated Value]]=0),"",(V3__67[[#This Row],[Sale Price]]-V3__67[[#This Row],[Estimated Value]])/V3__67[[#This Row],[Estimated Value]])</f>
        <v>0.29028745644599302</v>
      </c>
      <c r="P2769" t="str">
        <f t="shared" si="43"/>
        <v>Above Estimate</v>
      </c>
    </row>
    <row r="2770" spans="1:16" x14ac:dyDescent="0.3">
      <c r="A2770" s="1">
        <v>42623</v>
      </c>
      <c r="B2770">
        <v>2016</v>
      </c>
      <c r="C2770" t="s">
        <v>12</v>
      </c>
      <c r="D2770">
        <v>69990</v>
      </c>
      <c r="E2770">
        <v>31500</v>
      </c>
      <c r="F2770" t="s">
        <v>13</v>
      </c>
      <c r="G2770" t="s">
        <v>14</v>
      </c>
      <c r="H2770">
        <v>3</v>
      </c>
      <c r="I2770">
        <v>3</v>
      </c>
      <c r="J2770">
        <v>987</v>
      </c>
      <c r="K2770">
        <v>1.3482590000000001</v>
      </c>
      <c r="L2770" t="s">
        <v>25</v>
      </c>
      <c r="M2770">
        <f>V3__67[[#This Row],[Sale Price]]/V3__67[[#This Row],[carpet_area]]</f>
        <v>31.914893617021278</v>
      </c>
      <c r="N2770">
        <f>IF(OR(V3__67[[#This Row],[Estimated Value]]="",V3__67[[#This Row],[Estimated Value]]=0),"",V3__67[[#This Row],[Sale Price]]-V3__67[[#This Row],[Estimated Value]])</f>
        <v>-38490</v>
      </c>
      <c r="O2770">
        <f>IF(OR(V3__67[[#This Row],[Estimated Value]]="",V3__67[[#This Row],[Estimated Value]]=0),"",(V3__67[[#This Row],[Sale Price]]-V3__67[[#This Row],[Estimated Value]])/V3__67[[#This Row],[Estimated Value]])</f>
        <v>-0.54993570510072864</v>
      </c>
      <c r="P2770" t="str">
        <f t="shared" si="43"/>
        <v>Below Estimate</v>
      </c>
    </row>
    <row r="2771" spans="1:16" x14ac:dyDescent="0.3">
      <c r="A2771" s="1">
        <v>42624</v>
      </c>
      <c r="B2771">
        <v>2016</v>
      </c>
      <c r="C2771" t="s">
        <v>30</v>
      </c>
      <c r="D2771">
        <v>960120</v>
      </c>
      <c r="E2771">
        <v>1600000</v>
      </c>
      <c r="F2771" t="s">
        <v>13</v>
      </c>
      <c r="G2771" t="s">
        <v>14</v>
      </c>
      <c r="H2771">
        <v>3</v>
      </c>
      <c r="I2771">
        <v>2</v>
      </c>
      <c r="J2771">
        <v>928</v>
      </c>
      <c r="K2771">
        <v>1.3482590000000001</v>
      </c>
      <c r="L2771" t="s">
        <v>15</v>
      </c>
      <c r="M2771">
        <f>V3__67[[#This Row],[Sale Price]]/V3__67[[#This Row],[carpet_area]]</f>
        <v>1724.1379310344828</v>
      </c>
      <c r="N2771">
        <f>IF(OR(V3__67[[#This Row],[Estimated Value]]="",V3__67[[#This Row],[Estimated Value]]=0),"",V3__67[[#This Row],[Sale Price]]-V3__67[[#This Row],[Estimated Value]])</f>
        <v>639880</v>
      </c>
      <c r="O2771">
        <f>IF(OR(V3__67[[#This Row],[Estimated Value]]="",V3__67[[#This Row],[Estimated Value]]=0),"",(V3__67[[#This Row],[Sale Price]]-V3__67[[#This Row],[Estimated Value]])/V3__67[[#This Row],[Estimated Value]])</f>
        <v>0.66645835937174525</v>
      </c>
      <c r="P2771" t="str">
        <f t="shared" si="43"/>
        <v>Above Estimate</v>
      </c>
    </row>
    <row r="2772" spans="1:16" x14ac:dyDescent="0.3">
      <c r="A2772" s="1">
        <v>42624</v>
      </c>
      <c r="B2772">
        <v>2016</v>
      </c>
      <c r="C2772" t="s">
        <v>12</v>
      </c>
      <c r="D2772">
        <v>97080</v>
      </c>
      <c r="E2772">
        <v>135000</v>
      </c>
      <c r="F2772" t="s">
        <v>13</v>
      </c>
      <c r="G2772" t="s">
        <v>14</v>
      </c>
      <c r="H2772">
        <v>3</v>
      </c>
      <c r="I2772">
        <v>1</v>
      </c>
      <c r="J2772">
        <v>977</v>
      </c>
      <c r="K2772">
        <v>1.3482590000000001</v>
      </c>
      <c r="L2772" t="s">
        <v>16</v>
      </c>
      <c r="M2772">
        <f>V3__67[[#This Row],[Sale Price]]/V3__67[[#This Row],[carpet_area]]</f>
        <v>138.17809621289663</v>
      </c>
      <c r="N2772">
        <f>IF(OR(V3__67[[#This Row],[Estimated Value]]="",V3__67[[#This Row],[Estimated Value]]=0),"",V3__67[[#This Row],[Sale Price]]-V3__67[[#This Row],[Estimated Value]])</f>
        <v>37920</v>
      </c>
      <c r="O2772">
        <f>IF(OR(V3__67[[#This Row],[Estimated Value]]="",V3__67[[#This Row],[Estimated Value]]=0),"",(V3__67[[#This Row],[Sale Price]]-V3__67[[#This Row],[Estimated Value]])/V3__67[[#This Row],[Estimated Value]])</f>
        <v>0.39060568603213847</v>
      </c>
      <c r="P2772" t="str">
        <f t="shared" si="43"/>
        <v>Above Estimate</v>
      </c>
    </row>
    <row r="2773" spans="1:16" x14ac:dyDescent="0.3">
      <c r="A2773" s="1">
        <v>42625</v>
      </c>
      <c r="B2773">
        <v>2016</v>
      </c>
      <c r="C2773" t="s">
        <v>30</v>
      </c>
      <c r="D2773">
        <v>698200</v>
      </c>
      <c r="E2773">
        <v>1000000</v>
      </c>
      <c r="F2773" t="s">
        <v>13</v>
      </c>
      <c r="G2773" t="s">
        <v>14</v>
      </c>
      <c r="H2773">
        <v>3</v>
      </c>
      <c r="I2773">
        <v>3</v>
      </c>
      <c r="J2773">
        <v>1014</v>
      </c>
      <c r="K2773">
        <v>1.3482590000000001</v>
      </c>
      <c r="L2773" t="s">
        <v>15</v>
      </c>
      <c r="M2773">
        <f>V3__67[[#This Row],[Sale Price]]/V3__67[[#This Row],[carpet_area]]</f>
        <v>986.19329388560163</v>
      </c>
      <c r="N2773">
        <f>IF(OR(V3__67[[#This Row],[Estimated Value]]="",V3__67[[#This Row],[Estimated Value]]=0),"",V3__67[[#This Row],[Sale Price]]-V3__67[[#This Row],[Estimated Value]])</f>
        <v>301800</v>
      </c>
      <c r="O2773">
        <f>IF(OR(V3__67[[#This Row],[Estimated Value]]="",V3__67[[#This Row],[Estimated Value]]=0),"",(V3__67[[#This Row],[Sale Price]]-V3__67[[#This Row],[Estimated Value]])/V3__67[[#This Row],[Estimated Value]])</f>
        <v>0.43225436837582354</v>
      </c>
      <c r="P2773" t="str">
        <f t="shared" si="43"/>
        <v>Above Estimate</v>
      </c>
    </row>
    <row r="2774" spans="1:16" x14ac:dyDescent="0.3">
      <c r="A2774" s="1">
        <v>42628</v>
      </c>
      <c r="B2774">
        <v>2016</v>
      </c>
      <c r="C2774" t="s">
        <v>12</v>
      </c>
      <c r="D2774">
        <v>98880</v>
      </c>
      <c r="E2774">
        <v>50000</v>
      </c>
      <c r="F2774" t="s">
        <v>13</v>
      </c>
      <c r="G2774" t="s">
        <v>14</v>
      </c>
      <c r="H2774">
        <v>3</v>
      </c>
      <c r="I2774">
        <v>2</v>
      </c>
      <c r="J2774">
        <v>905</v>
      </c>
      <c r="K2774">
        <v>1.3482590000000001</v>
      </c>
      <c r="L2774" t="s">
        <v>16</v>
      </c>
      <c r="M2774">
        <f>V3__67[[#This Row],[Sale Price]]/V3__67[[#This Row],[carpet_area]]</f>
        <v>55.248618784530386</v>
      </c>
      <c r="N2774">
        <f>IF(OR(V3__67[[#This Row],[Estimated Value]]="",V3__67[[#This Row],[Estimated Value]]=0),"",V3__67[[#This Row],[Sale Price]]-V3__67[[#This Row],[Estimated Value]])</f>
        <v>-48880</v>
      </c>
      <c r="O2774">
        <f>IF(OR(V3__67[[#This Row],[Estimated Value]]="",V3__67[[#This Row],[Estimated Value]]=0),"",(V3__67[[#This Row],[Sale Price]]-V3__67[[#This Row],[Estimated Value]])/V3__67[[#This Row],[Estimated Value]])</f>
        <v>-0.49433656957928801</v>
      </c>
      <c r="P2774" t="str">
        <f t="shared" si="43"/>
        <v>Below Estimate</v>
      </c>
    </row>
    <row r="2775" spans="1:16" x14ac:dyDescent="0.3">
      <c r="A2775" s="1">
        <v>42628</v>
      </c>
      <c r="B2775">
        <v>2016</v>
      </c>
      <c r="C2775" t="s">
        <v>17</v>
      </c>
      <c r="D2775">
        <v>171970</v>
      </c>
      <c r="E2775">
        <v>210000</v>
      </c>
      <c r="F2775" t="s">
        <v>13</v>
      </c>
      <c r="G2775" t="s">
        <v>14</v>
      </c>
      <c r="H2775">
        <v>3</v>
      </c>
      <c r="I2775">
        <v>1</v>
      </c>
      <c r="J2775">
        <v>1040</v>
      </c>
      <c r="K2775">
        <v>1.3482590000000001</v>
      </c>
      <c r="L2775" t="s">
        <v>16</v>
      </c>
      <c r="M2775">
        <f>V3__67[[#This Row],[Sale Price]]/V3__67[[#This Row],[carpet_area]]</f>
        <v>201.92307692307693</v>
      </c>
      <c r="N2775">
        <f>IF(OR(V3__67[[#This Row],[Estimated Value]]="",V3__67[[#This Row],[Estimated Value]]=0),"",V3__67[[#This Row],[Sale Price]]-V3__67[[#This Row],[Estimated Value]])</f>
        <v>38030</v>
      </c>
      <c r="O2775">
        <f>IF(OR(V3__67[[#This Row],[Estimated Value]]="",V3__67[[#This Row],[Estimated Value]]=0),"",(V3__67[[#This Row],[Sale Price]]-V3__67[[#This Row],[Estimated Value]])/V3__67[[#This Row],[Estimated Value]])</f>
        <v>0.22114322265511427</v>
      </c>
      <c r="P2775" t="str">
        <f t="shared" si="43"/>
        <v>Above Estimate</v>
      </c>
    </row>
    <row r="2776" spans="1:16" x14ac:dyDescent="0.3">
      <c r="A2776" s="1">
        <v>42628</v>
      </c>
      <c r="B2776">
        <v>2016</v>
      </c>
      <c r="C2776" t="s">
        <v>26</v>
      </c>
      <c r="D2776">
        <v>455420</v>
      </c>
      <c r="E2776">
        <v>530000</v>
      </c>
      <c r="F2776" t="s">
        <v>13</v>
      </c>
      <c r="G2776" t="s">
        <v>14</v>
      </c>
      <c r="H2776">
        <v>3</v>
      </c>
      <c r="I2776">
        <v>2</v>
      </c>
      <c r="J2776">
        <v>906</v>
      </c>
      <c r="K2776">
        <v>1.3482590000000001</v>
      </c>
      <c r="L2776" t="s">
        <v>16</v>
      </c>
      <c r="M2776">
        <f>V3__67[[#This Row],[Sale Price]]/V3__67[[#This Row],[carpet_area]]</f>
        <v>584.98896247240623</v>
      </c>
      <c r="N2776">
        <f>IF(OR(V3__67[[#This Row],[Estimated Value]]="",V3__67[[#This Row],[Estimated Value]]=0),"",V3__67[[#This Row],[Sale Price]]-V3__67[[#This Row],[Estimated Value]])</f>
        <v>74580</v>
      </c>
      <c r="O2776">
        <f>IF(OR(V3__67[[#This Row],[Estimated Value]]="",V3__67[[#This Row],[Estimated Value]]=0),"",(V3__67[[#This Row],[Sale Price]]-V3__67[[#This Row],[Estimated Value]])/V3__67[[#This Row],[Estimated Value]])</f>
        <v>0.16376092398225814</v>
      </c>
      <c r="P2776" t="str">
        <f t="shared" si="43"/>
        <v>Above Estimate</v>
      </c>
    </row>
    <row r="2777" spans="1:16" x14ac:dyDescent="0.3">
      <c r="A2777" s="1">
        <v>42628</v>
      </c>
      <c r="B2777">
        <v>2016</v>
      </c>
      <c r="C2777" t="s">
        <v>21</v>
      </c>
      <c r="D2777">
        <v>2875810</v>
      </c>
      <c r="E2777">
        <v>5475000</v>
      </c>
      <c r="F2777" t="s">
        <v>13</v>
      </c>
      <c r="G2777" t="s">
        <v>14</v>
      </c>
      <c r="H2777">
        <v>3</v>
      </c>
      <c r="I2777">
        <v>1</v>
      </c>
      <c r="J2777">
        <v>985</v>
      </c>
      <c r="K2777">
        <v>1.3482590000000001</v>
      </c>
      <c r="L2777" t="s">
        <v>25</v>
      </c>
      <c r="M2777">
        <f>V3__67[[#This Row],[Sale Price]]/V3__67[[#This Row],[carpet_area]]</f>
        <v>5558.3756345177662</v>
      </c>
      <c r="N2777">
        <f>IF(OR(V3__67[[#This Row],[Estimated Value]]="",V3__67[[#This Row],[Estimated Value]]=0),"",V3__67[[#This Row],[Sale Price]]-V3__67[[#This Row],[Estimated Value]])</f>
        <v>2599190</v>
      </c>
      <c r="O2777">
        <f>IF(OR(V3__67[[#This Row],[Estimated Value]]="",V3__67[[#This Row],[Estimated Value]]=0),"",(V3__67[[#This Row],[Sale Price]]-V3__67[[#This Row],[Estimated Value]])/V3__67[[#This Row],[Estimated Value]])</f>
        <v>0.90381144790511192</v>
      </c>
      <c r="P2777" t="str">
        <f t="shared" si="43"/>
        <v>Above Estimate</v>
      </c>
    </row>
    <row r="2778" spans="1:16" x14ac:dyDescent="0.3">
      <c r="A2778" s="1">
        <v>42629</v>
      </c>
      <c r="B2778">
        <v>2016</v>
      </c>
      <c r="C2778" t="s">
        <v>21</v>
      </c>
      <c r="D2778">
        <v>940590</v>
      </c>
      <c r="E2778">
        <v>2325000</v>
      </c>
      <c r="F2778" t="s">
        <v>13</v>
      </c>
      <c r="G2778" t="s">
        <v>14</v>
      </c>
      <c r="H2778">
        <v>3</v>
      </c>
      <c r="I2778">
        <v>3</v>
      </c>
      <c r="J2778">
        <v>930</v>
      </c>
      <c r="K2778">
        <v>1.3482590000000001</v>
      </c>
      <c r="L2778" t="s">
        <v>22</v>
      </c>
      <c r="M2778">
        <f>V3__67[[#This Row],[Sale Price]]/V3__67[[#This Row],[carpet_area]]</f>
        <v>2500</v>
      </c>
      <c r="N2778">
        <f>IF(OR(V3__67[[#This Row],[Estimated Value]]="",V3__67[[#This Row],[Estimated Value]]=0),"",V3__67[[#This Row],[Sale Price]]-V3__67[[#This Row],[Estimated Value]])</f>
        <v>1384410</v>
      </c>
      <c r="O2778">
        <f>IF(OR(V3__67[[#This Row],[Estimated Value]]="",V3__67[[#This Row],[Estimated Value]]=0),"",(V3__67[[#This Row],[Sale Price]]-V3__67[[#This Row],[Estimated Value]])/V3__67[[#This Row],[Estimated Value]])</f>
        <v>1.4718527732593372</v>
      </c>
      <c r="P2778" t="str">
        <f t="shared" si="43"/>
        <v>Above Estimate</v>
      </c>
    </row>
    <row r="2779" spans="1:16" x14ac:dyDescent="0.3">
      <c r="A2779" s="1">
        <v>42631</v>
      </c>
      <c r="B2779">
        <v>2016</v>
      </c>
      <c r="C2779" t="s">
        <v>29</v>
      </c>
      <c r="D2779">
        <v>138880</v>
      </c>
      <c r="E2779">
        <v>169000</v>
      </c>
      <c r="F2779" t="s">
        <v>13</v>
      </c>
      <c r="G2779" t="s">
        <v>14</v>
      </c>
      <c r="H2779">
        <v>3</v>
      </c>
      <c r="I2779">
        <v>1</v>
      </c>
      <c r="J2779">
        <v>1024</v>
      </c>
      <c r="K2779">
        <v>1.3482590000000001</v>
      </c>
      <c r="L2779" t="s">
        <v>16</v>
      </c>
      <c r="M2779">
        <f>V3__67[[#This Row],[Sale Price]]/V3__67[[#This Row],[carpet_area]]</f>
        <v>165.0390625</v>
      </c>
      <c r="N2779">
        <f>IF(OR(V3__67[[#This Row],[Estimated Value]]="",V3__67[[#This Row],[Estimated Value]]=0),"",V3__67[[#This Row],[Sale Price]]-V3__67[[#This Row],[Estimated Value]])</f>
        <v>30120</v>
      </c>
      <c r="O2779">
        <f>IF(OR(V3__67[[#This Row],[Estimated Value]]="",V3__67[[#This Row],[Estimated Value]]=0),"",(V3__67[[#This Row],[Sale Price]]-V3__67[[#This Row],[Estimated Value]])/V3__67[[#This Row],[Estimated Value]])</f>
        <v>0.21687788018433179</v>
      </c>
      <c r="P2779" t="str">
        <f t="shared" si="43"/>
        <v>Above Estimate</v>
      </c>
    </row>
    <row r="2780" spans="1:16" x14ac:dyDescent="0.3">
      <c r="A2780" s="1">
        <v>42631</v>
      </c>
      <c r="B2780">
        <v>2016</v>
      </c>
      <c r="C2780" t="s">
        <v>17</v>
      </c>
      <c r="D2780">
        <v>130300</v>
      </c>
      <c r="E2780">
        <v>173000</v>
      </c>
      <c r="F2780" t="s">
        <v>13</v>
      </c>
      <c r="G2780" t="s">
        <v>14</v>
      </c>
      <c r="H2780">
        <v>3</v>
      </c>
      <c r="I2780">
        <v>1</v>
      </c>
      <c r="J2780">
        <v>1056</v>
      </c>
      <c r="K2780">
        <v>1.3482590000000001</v>
      </c>
      <c r="L2780" t="s">
        <v>15</v>
      </c>
      <c r="M2780">
        <f>V3__67[[#This Row],[Sale Price]]/V3__67[[#This Row],[carpet_area]]</f>
        <v>163.82575757575756</v>
      </c>
      <c r="N2780">
        <f>IF(OR(V3__67[[#This Row],[Estimated Value]]="",V3__67[[#This Row],[Estimated Value]]=0),"",V3__67[[#This Row],[Sale Price]]-V3__67[[#This Row],[Estimated Value]])</f>
        <v>42700</v>
      </c>
      <c r="O2780">
        <f>IF(OR(V3__67[[#This Row],[Estimated Value]]="",V3__67[[#This Row],[Estimated Value]]=0),"",(V3__67[[#This Row],[Sale Price]]-V3__67[[#This Row],[Estimated Value]])/V3__67[[#This Row],[Estimated Value]])</f>
        <v>0.32770529547198773</v>
      </c>
      <c r="P2780" t="str">
        <f t="shared" si="43"/>
        <v>Above Estimate</v>
      </c>
    </row>
    <row r="2781" spans="1:16" x14ac:dyDescent="0.3">
      <c r="A2781" s="1">
        <v>42631</v>
      </c>
      <c r="B2781">
        <v>2016</v>
      </c>
      <c r="C2781" t="s">
        <v>17</v>
      </c>
      <c r="D2781">
        <v>127570</v>
      </c>
      <c r="E2781">
        <v>89900</v>
      </c>
      <c r="F2781" t="s">
        <v>13</v>
      </c>
      <c r="G2781" t="s">
        <v>14</v>
      </c>
      <c r="H2781">
        <v>3</v>
      </c>
      <c r="I2781">
        <v>2</v>
      </c>
      <c r="J2781">
        <v>931</v>
      </c>
      <c r="K2781">
        <v>1.3482590000000001</v>
      </c>
      <c r="L2781" t="s">
        <v>22</v>
      </c>
      <c r="M2781">
        <f>V3__67[[#This Row],[Sale Price]]/V3__67[[#This Row],[carpet_area]]</f>
        <v>96.562835660580021</v>
      </c>
      <c r="N2781">
        <f>IF(OR(V3__67[[#This Row],[Estimated Value]]="",V3__67[[#This Row],[Estimated Value]]=0),"",V3__67[[#This Row],[Sale Price]]-V3__67[[#This Row],[Estimated Value]])</f>
        <v>-37670</v>
      </c>
      <c r="O2781">
        <f>IF(OR(V3__67[[#This Row],[Estimated Value]]="",V3__67[[#This Row],[Estimated Value]]=0),"",(V3__67[[#This Row],[Sale Price]]-V3__67[[#This Row],[Estimated Value]])/V3__67[[#This Row],[Estimated Value]])</f>
        <v>-0.29528886101748059</v>
      </c>
      <c r="P2781" t="str">
        <f t="shared" si="43"/>
        <v>Below Estimate</v>
      </c>
    </row>
    <row r="2782" spans="1:16" x14ac:dyDescent="0.3">
      <c r="A2782" s="1">
        <v>42636</v>
      </c>
      <c r="B2782">
        <v>2016</v>
      </c>
      <c r="C2782" t="s">
        <v>26</v>
      </c>
      <c r="D2782">
        <v>237930</v>
      </c>
      <c r="E2782">
        <v>287500</v>
      </c>
      <c r="F2782" t="s">
        <v>13</v>
      </c>
      <c r="G2782" t="s">
        <v>14</v>
      </c>
      <c r="H2782">
        <v>3</v>
      </c>
      <c r="I2782">
        <v>1</v>
      </c>
      <c r="J2782">
        <v>1088</v>
      </c>
      <c r="K2782">
        <v>1.3482590000000001</v>
      </c>
      <c r="L2782" t="s">
        <v>16</v>
      </c>
      <c r="M2782">
        <f>V3__67[[#This Row],[Sale Price]]/V3__67[[#This Row],[carpet_area]]</f>
        <v>264.24632352941177</v>
      </c>
      <c r="N2782">
        <f>IF(OR(V3__67[[#This Row],[Estimated Value]]="",V3__67[[#This Row],[Estimated Value]]=0),"",V3__67[[#This Row],[Sale Price]]-V3__67[[#This Row],[Estimated Value]])</f>
        <v>49570</v>
      </c>
      <c r="O2782">
        <f>IF(OR(V3__67[[#This Row],[Estimated Value]]="",V3__67[[#This Row],[Estimated Value]]=0),"",(V3__67[[#This Row],[Sale Price]]-V3__67[[#This Row],[Estimated Value]])/V3__67[[#This Row],[Estimated Value]])</f>
        <v>0.20833858697936367</v>
      </c>
      <c r="P2782" t="str">
        <f t="shared" si="43"/>
        <v>Above Estimate</v>
      </c>
    </row>
    <row r="2783" spans="1:16" x14ac:dyDescent="0.3">
      <c r="A2783" s="1">
        <v>42636</v>
      </c>
      <c r="B2783">
        <v>2016</v>
      </c>
      <c r="C2783" t="s">
        <v>12</v>
      </c>
      <c r="D2783">
        <v>130110</v>
      </c>
      <c r="E2783">
        <v>130500</v>
      </c>
      <c r="F2783" t="s">
        <v>13</v>
      </c>
      <c r="G2783" t="s">
        <v>14</v>
      </c>
      <c r="H2783">
        <v>3</v>
      </c>
      <c r="I2783">
        <v>3</v>
      </c>
      <c r="J2783">
        <v>1038</v>
      </c>
      <c r="K2783">
        <v>1.3482590000000001</v>
      </c>
      <c r="L2783" t="s">
        <v>16</v>
      </c>
      <c r="M2783">
        <f>V3__67[[#This Row],[Sale Price]]/V3__67[[#This Row],[carpet_area]]</f>
        <v>125.72254335260115</v>
      </c>
      <c r="N2783">
        <f>IF(OR(V3__67[[#This Row],[Estimated Value]]="",V3__67[[#This Row],[Estimated Value]]=0),"",V3__67[[#This Row],[Sale Price]]-V3__67[[#This Row],[Estimated Value]])</f>
        <v>390</v>
      </c>
      <c r="O2783">
        <f>IF(OR(V3__67[[#This Row],[Estimated Value]]="",V3__67[[#This Row],[Estimated Value]]=0),"",(V3__67[[#This Row],[Sale Price]]-V3__67[[#This Row],[Estimated Value]])/V3__67[[#This Row],[Estimated Value]])</f>
        <v>2.9974636845745907E-3</v>
      </c>
      <c r="P2783" t="str">
        <f t="shared" si="43"/>
        <v>Above Estimate</v>
      </c>
    </row>
    <row r="2784" spans="1:16" x14ac:dyDescent="0.3">
      <c r="A2784" s="1">
        <v>42638</v>
      </c>
      <c r="B2784">
        <v>2016</v>
      </c>
      <c r="C2784" t="s">
        <v>12</v>
      </c>
      <c r="D2784">
        <v>108410</v>
      </c>
      <c r="E2784">
        <v>70000</v>
      </c>
      <c r="F2784" t="s">
        <v>13</v>
      </c>
      <c r="G2784" t="s">
        <v>14</v>
      </c>
      <c r="H2784">
        <v>3</v>
      </c>
      <c r="I2784">
        <v>2</v>
      </c>
      <c r="J2784">
        <v>1025</v>
      </c>
      <c r="K2784">
        <v>1.3482590000000001</v>
      </c>
      <c r="L2784" t="s">
        <v>16</v>
      </c>
      <c r="M2784">
        <f>V3__67[[#This Row],[Sale Price]]/V3__67[[#This Row],[carpet_area]]</f>
        <v>68.292682926829272</v>
      </c>
      <c r="N2784">
        <f>IF(OR(V3__67[[#This Row],[Estimated Value]]="",V3__67[[#This Row],[Estimated Value]]=0),"",V3__67[[#This Row],[Sale Price]]-V3__67[[#This Row],[Estimated Value]])</f>
        <v>-38410</v>
      </c>
      <c r="O2784">
        <f>IF(OR(V3__67[[#This Row],[Estimated Value]]="",V3__67[[#This Row],[Estimated Value]]=0),"",(V3__67[[#This Row],[Sale Price]]-V3__67[[#This Row],[Estimated Value]])/V3__67[[#This Row],[Estimated Value]])</f>
        <v>-0.35430310856932018</v>
      </c>
      <c r="P2784" t="str">
        <f t="shared" si="43"/>
        <v>Below Estimate</v>
      </c>
    </row>
    <row r="2785" spans="1:16" x14ac:dyDescent="0.3">
      <c r="A2785" s="1">
        <v>42638</v>
      </c>
      <c r="B2785">
        <v>2016</v>
      </c>
      <c r="C2785" t="s">
        <v>30</v>
      </c>
      <c r="D2785">
        <v>205800</v>
      </c>
      <c r="E2785">
        <v>469900</v>
      </c>
      <c r="F2785" t="s">
        <v>13</v>
      </c>
      <c r="G2785" t="s">
        <v>14</v>
      </c>
      <c r="H2785">
        <v>3</v>
      </c>
      <c r="I2785">
        <v>2</v>
      </c>
      <c r="J2785">
        <v>980</v>
      </c>
      <c r="K2785">
        <v>1.3482590000000001</v>
      </c>
      <c r="L2785" t="s">
        <v>16</v>
      </c>
      <c r="M2785">
        <f>V3__67[[#This Row],[Sale Price]]/V3__67[[#This Row],[carpet_area]]</f>
        <v>479.48979591836735</v>
      </c>
      <c r="N2785">
        <f>IF(OR(V3__67[[#This Row],[Estimated Value]]="",V3__67[[#This Row],[Estimated Value]]=0),"",V3__67[[#This Row],[Sale Price]]-V3__67[[#This Row],[Estimated Value]])</f>
        <v>264100</v>
      </c>
      <c r="O2785">
        <f>IF(OR(V3__67[[#This Row],[Estimated Value]]="",V3__67[[#This Row],[Estimated Value]]=0),"",(V3__67[[#This Row],[Sale Price]]-V3__67[[#This Row],[Estimated Value]])/V3__67[[#This Row],[Estimated Value]])</f>
        <v>1.283284742468416</v>
      </c>
      <c r="P2785" t="str">
        <f t="shared" si="43"/>
        <v>Above Estimate</v>
      </c>
    </row>
    <row r="2786" spans="1:16" x14ac:dyDescent="0.3">
      <c r="A2786" s="1">
        <v>42638</v>
      </c>
      <c r="B2786">
        <v>2016</v>
      </c>
      <c r="C2786" t="s">
        <v>30</v>
      </c>
      <c r="D2786">
        <v>495870</v>
      </c>
      <c r="E2786">
        <v>960000</v>
      </c>
      <c r="F2786" t="s">
        <v>13</v>
      </c>
      <c r="G2786" t="s">
        <v>14</v>
      </c>
      <c r="H2786">
        <v>3</v>
      </c>
      <c r="I2786">
        <v>2</v>
      </c>
      <c r="J2786">
        <v>934</v>
      </c>
      <c r="K2786">
        <v>1.3482590000000001</v>
      </c>
      <c r="L2786" t="s">
        <v>22</v>
      </c>
      <c r="M2786">
        <f>V3__67[[#This Row],[Sale Price]]/V3__67[[#This Row],[carpet_area]]</f>
        <v>1027.8372591006423</v>
      </c>
      <c r="N2786">
        <f>IF(OR(V3__67[[#This Row],[Estimated Value]]="",V3__67[[#This Row],[Estimated Value]]=0),"",V3__67[[#This Row],[Sale Price]]-V3__67[[#This Row],[Estimated Value]])</f>
        <v>464130</v>
      </c>
      <c r="O2786">
        <f>IF(OR(V3__67[[#This Row],[Estimated Value]]="",V3__67[[#This Row],[Estimated Value]]=0),"",(V3__67[[#This Row],[Sale Price]]-V3__67[[#This Row],[Estimated Value]])/V3__67[[#This Row],[Estimated Value]])</f>
        <v>0.93599128803920384</v>
      </c>
      <c r="P2786" t="str">
        <f t="shared" si="43"/>
        <v>Above Estimate</v>
      </c>
    </row>
    <row r="2787" spans="1:16" x14ac:dyDescent="0.3">
      <c r="A2787" s="1">
        <v>42642</v>
      </c>
      <c r="B2787">
        <v>2016</v>
      </c>
      <c r="C2787" t="s">
        <v>12</v>
      </c>
      <c r="D2787">
        <v>40400</v>
      </c>
      <c r="E2787">
        <v>23500</v>
      </c>
      <c r="F2787" t="s">
        <v>19</v>
      </c>
      <c r="G2787" t="s">
        <v>20</v>
      </c>
      <c r="H2787">
        <v>4</v>
      </c>
      <c r="I2787">
        <v>4</v>
      </c>
      <c r="J2787">
        <v>1223</v>
      </c>
      <c r="K2787">
        <v>1.3482590000000001</v>
      </c>
      <c r="L2787" t="s">
        <v>25</v>
      </c>
      <c r="M2787">
        <f>V3__67[[#This Row],[Sale Price]]/V3__67[[#This Row],[carpet_area]]</f>
        <v>19.215044971381847</v>
      </c>
      <c r="N2787">
        <f>IF(OR(V3__67[[#This Row],[Estimated Value]]="",V3__67[[#This Row],[Estimated Value]]=0),"",V3__67[[#This Row],[Sale Price]]-V3__67[[#This Row],[Estimated Value]])</f>
        <v>-16900</v>
      </c>
      <c r="O2787">
        <f>IF(OR(V3__67[[#This Row],[Estimated Value]]="",V3__67[[#This Row],[Estimated Value]]=0),"",(V3__67[[#This Row],[Sale Price]]-V3__67[[#This Row],[Estimated Value]])/V3__67[[#This Row],[Estimated Value]])</f>
        <v>-0.4183168316831683</v>
      </c>
      <c r="P2787" t="str">
        <f t="shared" si="43"/>
        <v>Below Estimate</v>
      </c>
    </row>
    <row r="2788" spans="1:16" x14ac:dyDescent="0.3">
      <c r="A2788" s="1">
        <v>42642</v>
      </c>
      <c r="B2788">
        <v>2016</v>
      </c>
      <c r="C2788" t="s">
        <v>12</v>
      </c>
      <c r="D2788">
        <v>63690</v>
      </c>
      <c r="E2788">
        <v>16666</v>
      </c>
      <c r="F2788" t="s">
        <v>13</v>
      </c>
      <c r="G2788" t="s">
        <v>14</v>
      </c>
      <c r="H2788">
        <v>3</v>
      </c>
      <c r="I2788">
        <v>2</v>
      </c>
      <c r="J2788">
        <v>977</v>
      </c>
      <c r="K2788">
        <v>1.3482590000000001</v>
      </c>
      <c r="L2788" t="s">
        <v>25</v>
      </c>
      <c r="M2788">
        <f>V3__67[[#This Row],[Sale Price]]/V3__67[[#This Row],[carpet_area]]</f>
        <v>17.058341862845445</v>
      </c>
      <c r="N2788">
        <f>IF(OR(V3__67[[#This Row],[Estimated Value]]="",V3__67[[#This Row],[Estimated Value]]=0),"",V3__67[[#This Row],[Sale Price]]-V3__67[[#This Row],[Estimated Value]])</f>
        <v>-47024</v>
      </c>
      <c r="O2788">
        <f>IF(OR(V3__67[[#This Row],[Estimated Value]]="",V3__67[[#This Row],[Estimated Value]]=0),"",(V3__67[[#This Row],[Sale Price]]-V3__67[[#This Row],[Estimated Value]])/V3__67[[#This Row],[Estimated Value]])</f>
        <v>-0.73832626785994659</v>
      </c>
      <c r="P2788" t="str">
        <f t="shared" si="43"/>
        <v>Below Estimate</v>
      </c>
    </row>
    <row r="2789" spans="1:16" x14ac:dyDescent="0.3">
      <c r="A2789" s="1">
        <v>42643</v>
      </c>
      <c r="B2789">
        <v>2016</v>
      </c>
      <c r="C2789" t="s">
        <v>12</v>
      </c>
      <c r="D2789">
        <v>87520</v>
      </c>
      <c r="E2789">
        <v>42000</v>
      </c>
      <c r="F2789" t="s">
        <v>19</v>
      </c>
      <c r="G2789" t="s">
        <v>20</v>
      </c>
      <c r="H2789">
        <v>4</v>
      </c>
      <c r="I2789">
        <v>4</v>
      </c>
      <c r="J2789">
        <v>1495</v>
      </c>
      <c r="K2789">
        <v>1.3482590000000001</v>
      </c>
      <c r="L2789" t="s">
        <v>25</v>
      </c>
      <c r="M2789">
        <f>V3__67[[#This Row],[Sale Price]]/V3__67[[#This Row],[carpet_area]]</f>
        <v>28.093645484949832</v>
      </c>
      <c r="N2789">
        <f>IF(OR(V3__67[[#This Row],[Estimated Value]]="",V3__67[[#This Row],[Estimated Value]]=0),"",V3__67[[#This Row],[Sale Price]]-V3__67[[#This Row],[Estimated Value]])</f>
        <v>-45520</v>
      </c>
      <c r="O2789">
        <f>IF(OR(V3__67[[#This Row],[Estimated Value]]="",V3__67[[#This Row],[Estimated Value]]=0),"",(V3__67[[#This Row],[Sale Price]]-V3__67[[#This Row],[Estimated Value]])/V3__67[[#This Row],[Estimated Value]])</f>
        <v>-0.520109689213894</v>
      </c>
      <c r="P2789" t="str">
        <f t="shared" si="43"/>
        <v>Below Estimate</v>
      </c>
    </row>
    <row r="2790" spans="1:16" x14ac:dyDescent="0.3">
      <c r="A2790" s="1">
        <v>42643</v>
      </c>
      <c r="B2790">
        <v>2016</v>
      </c>
      <c r="C2790" t="s">
        <v>12</v>
      </c>
      <c r="D2790">
        <v>76050</v>
      </c>
      <c r="E2790">
        <v>68000</v>
      </c>
      <c r="F2790" t="s">
        <v>13</v>
      </c>
      <c r="G2790" t="s">
        <v>14</v>
      </c>
      <c r="H2790">
        <v>3</v>
      </c>
      <c r="I2790">
        <v>2</v>
      </c>
      <c r="J2790">
        <v>950</v>
      </c>
      <c r="K2790">
        <v>1.3482590000000001</v>
      </c>
      <c r="L2790" t="s">
        <v>25</v>
      </c>
      <c r="M2790">
        <f>V3__67[[#This Row],[Sale Price]]/V3__67[[#This Row],[carpet_area]]</f>
        <v>71.578947368421055</v>
      </c>
      <c r="N2790">
        <f>IF(OR(V3__67[[#This Row],[Estimated Value]]="",V3__67[[#This Row],[Estimated Value]]=0),"",V3__67[[#This Row],[Sale Price]]-V3__67[[#This Row],[Estimated Value]])</f>
        <v>-8050</v>
      </c>
      <c r="O2790">
        <f>IF(OR(V3__67[[#This Row],[Estimated Value]]="",V3__67[[#This Row],[Estimated Value]]=0),"",(V3__67[[#This Row],[Sale Price]]-V3__67[[#This Row],[Estimated Value]])/V3__67[[#This Row],[Estimated Value]])</f>
        <v>-0.10585141354372124</v>
      </c>
      <c r="P2790" t="str">
        <f t="shared" si="43"/>
        <v>Below Estimate</v>
      </c>
    </row>
    <row r="2791" spans="1:16" x14ac:dyDescent="0.3">
      <c r="A2791" s="1">
        <v>42643</v>
      </c>
      <c r="B2791">
        <v>2016</v>
      </c>
      <c r="C2791" t="s">
        <v>12</v>
      </c>
      <c r="D2791">
        <v>29860</v>
      </c>
      <c r="E2791">
        <v>24900</v>
      </c>
      <c r="F2791" t="s">
        <v>19</v>
      </c>
      <c r="G2791" t="s">
        <v>20</v>
      </c>
      <c r="H2791">
        <v>4</v>
      </c>
      <c r="I2791">
        <v>4</v>
      </c>
      <c r="J2791">
        <v>1206</v>
      </c>
      <c r="K2791">
        <v>1.3482590000000001</v>
      </c>
      <c r="L2791" t="s">
        <v>16</v>
      </c>
      <c r="M2791">
        <f>V3__67[[#This Row],[Sale Price]]/V3__67[[#This Row],[carpet_area]]</f>
        <v>20.64676616915423</v>
      </c>
      <c r="N2791">
        <f>IF(OR(V3__67[[#This Row],[Estimated Value]]="",V3__67[[#This Row],[Estimated Value]]=0),"",V3__67[[#This Row],[Sale Price]]-V3__67[[#This Row],[Estimated Value]])</f>
        <v>-4960</v>
      </c>
      <c r="O2791">
        <f>IF(OR(V3__67[[#This Row],[Estimated Value]]="",V3__67[[#This Row],[Estimated Value]]=0),"",(V3__67[[#This Row],[Sale Price]]-V3__67[[#This Row],[Estimated Value]])/V3__67[[#This Row],[Estimated Value]])</f>
        <v>-0.16610850636302746</v>
      </c>
      <c r="P2791" t="str">
        <f t="shared" si="43"/>
        <v>Below Estimate</v>
      </c>
    </row>
    <row r="2792" spans="1:16" x14ac:dyDescent="0.3">
      <c r="A2792" s="1">
        <v>42643</v>
      </c>
      <c r="B2792">
        <v>2016</v>
      </c>
      <c r="C2792" t="s">
        <v>21</v>
      </c>
      <c r="D2792">
        <v>398790</v>
      </c>
      <c r="E2792">
        <v>850000</v>
      </c>
      <c r="F2792" t="s">
        <v>13</v>
      </c>
      <c r="G2792" t="s">
        <v>14</v>
      </c>
      <c r="H2792">
        <v>3</v>
      </c>
      <c r="I2792">
        <v>3</v>
      </c>
      <c r="J2792">
        <v>1017</v>
      </c>
      <c r="K2792">
        <v>1.3482590000000001</v>
      </c>
      <c r="L2792" t="s">
        <v>22</v>
      </c>
      <c r="M2792">
        <f>V3__67[[#This Row],[Sale Price]]/V3__67[[#This Row],[carpet_area]]</f>
        <v>835.79154375614553</v>
      </c>
      <c r="N2792">
        <f>IF(OR(V3__67[[#This Row],[Estimated Value]]="",V3__67[[#This Row],[Estimated Value]]=0),"",V3__67[[#This Row],[Sale Price]]-V3__67[[#This Row],[Estimated Value]])</f>
        <v>451210</v>
      </c>
      <c r="O2792">
        <f>IF(OR(V3__67[[#This Row],[Estimated Value]]="",V3__67[[#This Row],[Estimated Value]]=0),"",(V3__67[[#This Row],[Sale Price]]-V3__67[[#This Row],[Estimated Value]])/V3__67[[#This Row],[Estimated Value]])</f>
        <v>1.1314476290779609</v>
      </c>
      <c r="P2792" t="str">
        <f t="shared" si="43"/>
        <v>Above Estimate</v>
      </c>
    </row>
    <row r="2793" spans="1:16" x14ac:dyDescent="0.3">
      <c r="A2793" s="1">
        <v>42643</v>
      </c>
      <c r="B2793">
        <v>2016</v>
      </c>
      <c r="C2793" t="s">
        <v>26</v>
      </c>
      <c r="D2793">
        <v>293790</v>
      </c>
      <c r="E2793">
        <v>430000</v>
      </c>
      <c r="F2793" t="s">
        <v>13</v>
      </c>
      <c r="G2793" t="s">
        <v>14</v>
      </c>
      <c r="H2793">
        <v>3</v>
      </c>
      <c r="I2793">
        <v>3</v>
      </c>
      <c r="J2793">
        <v>978</v>
      </c>
      <c r="K2793">
        <v>1.3482590000000001</v>
      </c>
      <c r="L2793" t="s">
        <v>16</v>
      </c>
      <c r="M2793">
        <f>V3__67[[#This Row],[Sale Price]]/V3__67[[#This Row],[carpet_area]]</f>
        <v>439.67280163599185</v>
      </c>
      <c r="N2793">
        <f>IF(OR(V3__67[[#This Row],[Estimated Value]]="",V3__67[[#This Row],[Estimated Value]]=0),"",V3__67[[#This Row],[Sale Price]]-V3__67[[#This Row],[Estimated Value]])</f>
        <v>136210</v>
      </c>
      <c r="O2793">
        <f>IF(OR(V3__67[[#This Row],[Estimated Value]]="",V3__67[[#This Row],[Estimated Value]]=0),"",(V3__67[[#This Row],[Sale Price]]-V3__67[[#This Row],[Estimated Value]])/V3__67[[#This Row],[Estimated Value]])</f>
        <v>0.46363048435957654</v>
      </c>
      <c r="P2793" t="str">
        <f t="shared" si="43"/>
        <v>Above Estimate</v>
      </c>
    </row>
    <row r="2794" spans="1:16" x14ac:dyDescent="0.3">
      <c r="A2794" s="1">
        <v>42643</v>
      </c>
      <c r="B2794">
        <v>2016</v>
      </c>
      <c r="C2794" t="s">
        <v>17</v>
      </c>
      <c r="D2794">
        <v>187260</v>
      </c>
      <c r="E2794">
        <v>131600</v>
      </c>
      <c r="F2794" t="s">
        <v>23</v>
      </c>
      <c r="G2794" t="s">
        <v>24</v>
      </c>
      <c r="H2794">
        <v>6</v>
      </c>
      <c r="I2794">
        <v>6</v>
      </c>
      <c r="J2794">
        <v>2041</v>
      </c>
      <c r="K2794">
        <v>1.3482590000000001</v>
      </c>
      <c r="L2794" t="s">
        <v>15</v>
      </c>
      <c r="M2794">
        <f>V3__67[[#This Row],[Sale Price]]/V3__67[[#This Row],[carpet_area]]</f>
        <v>64.478196962273401</v>
      </c>
      <c r="N2794">
        <f>IF(OR(V3__67[[#This Row],[Estimated Value]]="",V3__67[[#This Row],[Estimated Value]]=0),"",V3__67[[#This Row],[Sale Price]]-V3__67[[#This Row],[Estimated Value]])</f>
        <v>-55660</v>
      </c>
      <c r="O2794">
        <f>IF(OR(V3__67[[#This Row],[Estimated Value]]="",V3__67[[#This Row],[Estimated Value]]=0),"",(V3__67[[#This Row],[Sale Price]]-V3__67[[#This Row],[Estimated Value]])/V3__67[[#This Row],[Estimated Value]])</f>
        <v>-0.29723379258784577</v>
      </c>
      <c r="P2794" t="str">
        <f t="shared" si="43"/>
        <v>Below Estimate</v>
      </c>
    </row>
    <row r="2795" spans="1:16" x14ac:dyDescent="0.3">
      <c r="A2795" s="1">
        <v>42643</v>
      </c>
      <c r="B2795">
        <v>2016</v>
      </c>
      <c r="C2795" t="s">
        <v>29</v>
      </c>
      <c r="D2795">
        <v>158550</v>
      </c>
      <c r="E2795">
        <v>246000</v>
      </c>
      <c r="F2795" t="s">
        <v>19</v>
      </c>
      <c r="G2795" t="s">
        <v>20</v>
      </c>
      <c r="H2795">
        <v>4</v>
      </c>
      <c r="I2795">
        <v>4</v>
      </c>
      <c r="J2795">
        <v>1201</v>
      </c>
      <c r="K2795">
        <v>1.3482590000000001</v>
      </c>
      <c r="L2795" t="s">
        <v>16</v>
      </c>
      <c r="M2795">
        <f>V3__67[[#This Row],[Sale Price]]/V3__67[[#This Row],[carpet_area]]</f>
        <v>204.82930890924229</v>
      </c>
      <c r="N2795">
        <f>IF(OR(V3__67[[#This Row],[Estimated Value]]="",V3__67[[#This Row],[Estimated Value]]=0),"",V3__67[[#This Row],[Sale Price]]-V3__67[[#This Row],[Estimated Value]])</f>
        <v>87450</v>
      </c>
      <c r="O2795">
        <f>IF(OR(V3__67[[#This Row],[Estimated Value]]="",V3__67[[#This Row],[Estimated Value]]=0),"",(V3__67[[#This Row],[Sale Price]]-V3__67[[#This Row],[Estimated Value]])/V3__67[[#This Row],[Estimated Value]])</f>
        <v>0.55156102175969723</v>
      </c>
      <c r="P2795" t="str">
        <f t="shared" si="43"/>
        <v>Above Estimate</v>
      </c>
    </row>
    <row r="2796" spans="1:16" x14ac:dyDescent="0.3">
      <c r="A2796" s="1">
        <v>42644</v>
      </c>
      <c r="B2796">
        <v>2016</v>
      </c>
      <c r="C2796" t="s">
        <v>26</v>
      </c>
      <c r="D2796">
        <v>549290</v>
      </c>
      <c r="E2796">
        <v>450000</v>
      </c>
      <c r="F2796" t="s">
        <v>13</v>
      </c>
      <c r="G2796" t="s">
        <v>14</v>
      </c>
      <c r="H2796">
        <v>3</v>
      </c>
      <c r="I2796">
        <v>3</v>
      </c>
      <c r="J2796">
        <v>1029</v>
      </c>
      <c r="K2796">
        <v>1.3482590000000001</v>
      </c>
      <c r="L2796" t="s">
        <v>25</v>
      </c>
      <c r="M2796">
        <f>V3__67[[#This Row],[Sale Price]]/V3__67[[#This Row],[carpet_area]]</f>
        <v>437.31778425655978</v>
      </c>
      <c r="N2796">
        <f>IF(OR(V3__67[[#This Row],[Estimated Value]]="",V3__67[[#This Row],[Estimated Value]]=0),"",V3__67[[#This Row],[Sale Price]]-V3__67[[#This Row],[Estimated Value]])</f>
        <v>-99290</v>
      </c>
      <c r="O2796">
        <f>IF(OR(V3__67[[#This Row],[Estimated Value]]="",V3__67[[#This Row],[Estimated Value]]=0),"",(V3__67[[#This Row],[Sale Price]]-V3__67[[#This Row],[Estimated Value]])/V3__67[[#This Row],[Estimated Value]])</f>
        <v>-0.18076061825265344</v>
      </c>
      <c r="P2796" t="str">
        <f t="shared" si="43"/>
        <v>Below Estimate</v>
      </c>
    </row>
    <row r="2797" spans="1:16" x14ac:dyDescent="0.3">
      <c r="A2797" s="1">
        <v>42646</v>
      </c>
      <c r="B2797">
        <v>2016</v>
      </c>
      <c r="C2797" t="s">
        <v>18</v>
      </c>
      <c r="D2797">
        <v>317380</v>
      </c>
      <c r="E2797">
        <v>472500</v>
      </c>
      <c r="F2797" t="s">
        <v>13</v>
      </c>
      <c r="G2797" t="s">
        <v>14</v>
      </c>
      <c r="H2797">
        <v>3</v>
      </c>
      <c r="I2797">
        <v>3</v>
      </c>
      <c r="J2797">
        <v>1011</v>
      </c>
      <c r="K2797">
        <v>1.3482590000000001</v>
      </c>
      <c r="L2797" t="s">
        <v>25</v>
      </c>
      <c r="M2797">
        <f>V3__67[[#This Row],[Sale Price]]/V3__67[[#This Row],[carpet_area]]</f>
        <v>467.35905044510383</v>
      </c>
      <c r="N2797">
        <f>IF(OR(V3__67[[#This Row],[Estimated Value]]="",V3__67[[#This Row],[Estimated Value]]=0),"",V3__67[[#This Row],[Sale Price]]-V3__67[[#This Row],[Estimated Value]])</f>
        <v>155120</v>
      </c>
      <c r="O2797">
        <f>IF(OR(V3__67[[#This Row],[Estimated Value]]="",V3__67[[#This Row],[Estimated Value]]=0),"",(V3__67[[#This Row],[Sale Price]]-V3__67[[#This Row],[Estimated Value]])/V3__67[[#This Row],[Estimated Value]])</f>
        <v>0.48875165416850463</v>
      </c>
      <c r="P2797" t="str">
        <f t="shared" si="43"/>
        <v>Above Estimate</v>
      </c>
    </row>
    <row r="2798" spans="1:16" x14ac:dyDescent="0.3">
      <c r="A2798" s="1">
        <v>42646</v>
      </c>
      <c r="B2798">
        <v>2016</v>
      </c>
      <c r="C2798" t="s">
        <v>26</v>
      </c>
      <c r="D2798">
        <v>303730</v>
      </c>
      <c r="E2798">
        <v>440000</v>
      </c>
      <c r="F2798" t="s">
        <v>13</v>
      </c>
      <c r="G2798" t="s">
        <v>14</v>
      </c>
      <c r="H2798">
        <v>3</v>
      </c>
      <c r="I2798">
        <v>3</v>
      </c>
      <c r="J2798">
        <v>921</v>
      </c>
      <c r="K2798">
        <v>1.3482590000000001</v>
      </c>
      <c r="L2798" t="s">
        <v>15</v>
      </c>
      <c r="M2798">
        <f>V3__67[[#This Row],[Sale Price]]/V3__67[[#This Row],[carpet_area]]</f>
        <v>477.74158523344192</v>
      </c>
      <c r="N2798">
        <f>IF(OR(V3__67[[#This Row],[Estimated Value]]="",V3__67[[#This Row],[Estimated Value]]=0),"",V3__67[[#This Row],[Sale Price]]-V3__67[[#This Row],[Estimated Value]])</f>
        <v>136270</v>
      </c>
      <c r="O2798">
        <f>IF(OR(V3__67[[#This Row],[Estimated Value]]="",V3__67[[#This Row],[Estimated Value]]=0),"",(V3__67[[#This Row],[Sale Price]]-V3__67[[#This Row],[Estimated Value]])/V3__67[[#This Row],[Estimated Value]])</f>
        <v>0.44865505547690382</v>
      </c>
      <c r="P2798" t="str">
        <f t="shared" si="43"/>
        <v>Above Estimate</v>
      </c>
    </row>
    <row r="2799" spans="1:16" x14ac:dyDescent="0.3">
      <c r="A2799" s="1">
        <v>42650</v>
      </c>
      <c r="B2799">
        <v>2016</v>
      </c>
      <c r="C2799" t="s">
        <v>18</v>
      </c>
      <c r="D2799">
        <v>980280</v>
      </c>
      <c r="E2799">
        <v>2150000</v>
      </c>
      <c r="F2799" t="s">
        <v>13</v>
      </c>
      <c r="G2799" t="s">
        <v>14</v>
      </c>
      <c r="H2799">
        <v>3</v>
      </c>
      <c r="I2799">
        <v>2</v>
      </c>
      <c r="J2799">
        <v>1045</v>
      </c>
      <c r="K2799">
        <v>1.3482590000000001</v>
      </c>
      <c r="L2799" t="s">
        <v>22</v>
      </c>
      <c r="M2799">
        <f>V3__67[[#This Row],[Sale Price]]/V3__67[[#This Row],[carpet_area]]</f>
        <v>2057.4162679425835</v>
      </c>
      <c r="N2799">
        <f>IF(OR(V3__67[[#This Row],[Estimated Value]]="",V3__67[[#This Row],[Estimated Value]]=0),"",V3__67[[#This Row],[Sale Price]]-V3__67[[#This Row],[Estimated Value]])</f>
        <v>1169720</v>
      </c>
      <c r="O2799">
        <f>IF(OR(V3__67[[#This Row],[Estimated Value]]="",V3__67[[#This Row],[Estimated Value]]=0),"",(V3__67[[#This Row],[Sale Price]]-V3__67[[#This Row],[Estimated Value]])/V3__67[[#This Row],[Estimated Value]])</f>
        <v>1.1932509079038642</v>
      </c>
      <c r="P2799" t="str">
        <f t="shared" si="43"/>
        <v>Above Estimate</v>
      </c>
    </row>
    <row r="2800" spans="1:16" x14ac:dyDescent="0.3">
      <c r="A2800" s="1">
        <v>42650</v>
      </c>
      <c r="B2800">
        <v>2016</v>
      </c>
      <c r="C2800" t="s">
        <v>17</v>
      </c>
      <c r="D2800">
        <v>137110</v>
      </c>
      <c r="E2800">
        <v>34900</v>
      </c>
      <c r="F2800" t="s">
        <v>19</v>
      </c>
      <c r="G2800" t="s">
        <v>20</v>
      </c>
      <c r="H2800">
        <v>4</v>
      </c>
      <c r="I2800">
        <v>4</v>
      </c>
      <c r="J2800">
        <v>1435</v>
      </c>
      <c r="K2800">
        <v>1.3482590000000001</v>
      </c>
      <c r="L2800" t="s">
        <v>22</v>
      </c>
      <c r="M2800">
        <f>V3__67[[#This Row],[Sale Price]]/V3__67[[#This Row],[carpet_area]]</f>
        <v>24.320557491289197</v>
      </c>
      <c r="N2800">
        <f>IF(OR(V3__67[[#This Row],[Estimated Value]]="",V3__67[[#This Row],[Estimated Value]]=0),"",V3__67[[#This Row],[Sale Price]]-V3__67[[#This Row],[Estimated Value]])</f>
        <v>-102210</v>
      </c>
      <c r="O2800">
        <f>IF(OR(V3__67[[#This Row],[Estimated Value]]="",V3__67[[#This Row],[Estimated Value]]=0),"",(V3__67[[#This Row],[Sale Price]]-V3__67[[#This Row],[Estimated Value]])/V3__67[[#This Row],[Estimated Value]])</f>
        <v>-0.74545984975567059</v>
      </c>
      <c r="P2800" t="str">
        <f t="shared" si="43"/>
        <v>Below Estimate</v>
      </c>
    </row>
    <row r="2801" spans="1:16" x14ac:dyDescent="0.3">
      <c r="A2801" s="1">
        <v>42650</v>
      </c>
      <c r="B2801">
        <v>2016</v>
      </c>
      <c r="C2801" t="s">
        <v>21</v>
      </c>
      <c r="D2801">
        <v>1575350</v>
      </c>
      <c r="E2801">
        <v>2940000</v>
      </c>
      <c r="F2801" t="s">
        <v>13</v>
      </c>
      <c r="G2801" t="s">
        <v>14</v>
      </c>
      <c r="H2801">
        <v>3</v>
      </c>
      <c r="I2801">
        <v>3</v>
      </c>
      <c r="J2801">
        <v>948</v>
      </c>
      <c r="K2801">
        <v>1.3482590000000001</v>
      </c>
      <c r="L2801" t="s">
        <v>15</v>
      </c>
      <c r="M2801">
        <f>V3__67[[#This Row],[Sale Price]]/V3__67[[#This Row],[carpet_area]]</f>
        <v>3101.2658227848101</v>
      </c>
      <c r="N2801">
        <f>IF(OR(V3__67[[#This Row],[Estimated Value]]="",V3__67[[#This Row],[Estimated Value]]=0),"",V3__67[[#This Row],[Sale Price]]-V3__67[[#This Row],[Estimated Value]])</f>
        <v>1364650</v>
      </c>
      <c r="O2801">
        <f>IF(OR(V3__67[[#This Row],[Estimated Value]]="",V3__67[[#This Row],[Estimated Value]]=0),"",(V3__67[[#This Row],[Sale Price]]-V3__67[[#This Row],[Estimated Value]])/V3__67[[#This Row],[Estimated Value]])</f>
        <v>0.86625194401244165</v>
      </c>
      <c r="P2801" t="str">
        <f t="shared" si="43"/>
        <v>Above Estimate</v>
      </c>
    </row>
    <row r="2802" spans="1:16" x14ac:dyDescent="0.3">
      <c r="A2802" s="1">
        <v>42651</v>
      </c>
      <c r="B2802">
        <v>2016</v>
      </c>
      <c r="C2802" t="s">
        <v>17</v>
      </c>
      <c r="D2802">
        <v>124370</v>
      </c>
      <c r="E2802">
        <v>135000</v>
      </c>
      <c r="F2802" t="s">
        <v>23</v>
      </c>
      <c r="G2802" t="s">
        <v>24</v>
      </c>
      <c r="H2802">
        <v>6</v>
      </c>
      <c r="I2802">
        <v>4</v>
      </c>
      <c r="J2802">
        <v>1950</v>
      </c>
      <c r="K2802">
        <v>1.3482590000000001</v>
      </c>
      <c r="L2802" t="s">
        <v>16</v>
      </c>
      <c r="M2802">
        <f>V3__67[[#This Row],[Sale Price]]/V3__67[[#This Row],[carpet_area]]</f>
        <v>69.230769230769226</v>
      </c>
      <c r="N2802">
        <f>IF(OR(V3__67[[#This Row],[Estimated Value]]="",V3__67[[#This Row],[Estimated Value]]=0),"",V3__67[[#This Row],[Sale Price]]-V3__67[[#This Row],[Estimated Value]])</f>
        <v>10630</v>
      </c>
      <c r="O2802">
        <f>IF(OR(V3__67[[#This Row],[Estimated Value]]="",V3__67[[#This Row],[Estimated Value]]=0),"",(V3__67[[#This Row],[Sale Price]]-V3__67[[#This Row],[Estimated Value]])/V3__67[[#This Row],[Estimated Value]])</f>
        <v>8.5470772694379679E-2</v>
      </c>
      <c r="P2802" t="str">
        <f t="shared" si="43"/>
        <v>Above Estimate</v>
      </c>
    </row>
    <row r="2803" spans="1:16" x14ac:dyDescent="0.3">
      <c r="A2803" s="1">
        <v>42652</v>
      </c>
      <c r="B2803">
        <v>2016</v>
      </c>
      <c r="C2803" t="s">
        <v>17</v>
      </c>
      <c r="D2803">
        <v>157660</v>
      </c>
      <c r="E2803">
        <v>160000</v>
      </c>
      <c r="F2803" t="s">
        <v>19</v>
      </c>
      <c r="G2803" t="s">
        <v>20</v>
      </c>
      <c r="H2803">
        <v>4</v>
      </c>
      <c r="I2803">
        <v>4</v>
      </c>
      <c r="J2803">
        <v>1316</v>
      </c>
      <c r="K2803">
        <v>1.3482590000000001</v>
      </c>
      <c r="L2803" t="s">
        <v>22</v>
      </c>
      <c r="M2803">
        <f>V3__67[[#This Row],[Sale Price]]/V3__67[[#This Row],[carpet_area]]</f>
        <v>121.580547112462</v>
      </c>
      <c r="N2803">
        <f>IF(OR(V3__67[[#This Row],[Estimated Value]]="",V3__67[[#This Row],[Estimated Value]]=0),"",V3__67[[#This Row],[Sale Price]]-V3__67[[#This Row],[Estimated Value]])</f>
        <v>2340</v>
      </c>
      <c r="O2803">
        <f>IF(OR(V3__67[[#This Row],[Estimated Value]]="",V3__67[[#This Row],[Estimated Value]]=0),"",(V3__67[[#This Row],[Sale Price]]-V3__67[[#This Row],[Estimated Value]])/V3__67[[#This Row],[Estimated Value]])</f>
        <v>1.484206520360269E-2</v>
      </c>
      <c r="P2803" t="str">
        <f t="shared" si="43"/>
        <v>Above Estimate</v>
      </c>
    </row>
    <row r="2804" spans="1:16" x14ac:dyDescent="0.3">
      <c r="A2804" s="1">
        <v>42653</v>
      </c>
      <c r="B2804">
        <v>2016</v>
      </c>
      <c r="C2804" t="s">
        <v>12</v>
      </c>
      <c r="D2804">
        <v>46450</v>
      </c>
      <c r="E2804">
        <v>40500</v>
      </c>
      <c r="F2804" t="s">
        <v>23</v>
      </c>
      <c r="G2804" t="s">
        <v>24</v>
      </c>
      <c r="H2804">
        <v>6</v>
      </c>
      <c r="I2804">
        <v>4</v>
      </c>
      <c r="J2804">
        <v>2057</v>
      </c>
      <c r="K2804">
        <v>1.3482590000000001</v>
      </c>
      <c r="L2804" t="s">
        <v>25</v>
      </c>
      <c r="M2804">
        <f>V3__67[[#This Row],[Sale Price]]/V3__67[[#This Row],[carpet_area]]</f>
        <v>19.688867282450172</v>
      </c>
      <c r="N2804">
        <f>IF(OR(V3__67[[#This Row],[Estimated Value]]="",V3__67[[#This Row],[Estimated Value]]=0),"",V3__67[[#This Row],[Sale Price]]-V3__67[[#This Row],[Estimated Value]])</f>
        <v>-5950</v>
      </c>
      <c r="O2804">
        <f>IF(OR(V3__67[[#This Row],[Estimated Value]]="",V3__67[[#This Row],[Estimated Value]]=0),"",(V3__67[[#This Row],[Sale Price]]-V3__67[[#This Row],[Estimated Value]])/V3__67[[#This Row],[Estimated Value]])</f>
        <v>-0.12809472551130247</v>
      </c>
      <c r="P2804" t="str">
        <f t="shared" si="43"/>
        <v>Below Estimate</v>
      </c>
    </row>
    <row r="2805" spans="1:16" x14ac:dyDescent="0.3">
      <c r="A2805" s="1">
        <v>42657</v>
      </c>
      <c r="B2805">
        <v>2016</v>
      </c>
      <c r="C2805" t="s">
        <v>18</v>
      </c>
      <c r="D2805">
        <v>296428</v>
      </c>
      <c r="E2805">
        <v>52857</v>
      </c>
      <c r="F2805" t="s">
        <v>27</v>
      </c>
      <c r="G2805" t="s">
        <v>28</v>
      </c>
      <c r="H2805">
        <v>8</v>
      </c>
      <c r="I2805">
        <v>6</v>
      </c>
      <c r="J2805">
        <v>2557</v>
      </c>
      <c r="K2805">
        <v>1.3482590000000001</v>
      </c>
      <c r="L2805" t="s">
        <v>15</v>
      </c>
      <c r="M2805">
        <f>V3__67[[#This Row],[Sale Price]]/V3__67[[#This Row],[carpet_area]]</f>
        <v>20.671490027375832</v>
      </c>
      <c r="N2805">
        <f>IF(OR(V3__67[[#This Row],[Estimated Value]]="",V3__67[[#This Row],[Estimated Value]]=0),"",V3__67[[#This Row],[Sale Price]]-V3__67[[#This Row],[Estimated Value]])</f>
        <v>-243571</v>
      </c>
      <c r="O2805">
        <f>IF(OR(V3__67[[#This Row],[Estimated Value]]="",V3__67[[#This Row],[Estimated Value]]=0),"",(V3__67[[#This Row],[Sale Price]]-V3__67[[#This Row],[Estimated Value]])/V3__67[[#This Row],[Estimated Value]])</f>
        <v>-0.8216868851795377</v>
      </c>
      <c r="P2805" t="str">
        <f t="shared" si="43"/>
        <v>Below Estimate</v>
      </c>
    </row>
    <row r="2806" spans="1:16" x14ac:dyDescent="0.3">
      <c r="A2806" s="1">
        <v>42657</v>
      </c>
      <c r="B2806">
        <v>2016</v>
      </c>
      <c r="C2806" t="s">
        <v>17</v>
      </c>
      <c r="D2806">
        <v>135290</v>
      </c>
      <c r="E2806">
        <v>175500</v>
      </c>
      <c r="F2806" t="s">
        <v>13</v>
      </c>
      <c r="G2806" t="s">
        <v>14</v>
      </c>
      <c r="H2806">
        <v>3</v>
      </c>
      <c r="I2806">
        <v>3</v>
      </c>
      <c r="J2806">
        <v>950</v>
      </c>
      <c r="K2806">
        <v>1.3482590000000001</v>
      </c>
      <c r="L2806" t="s">
        <v>16</v>
      </c>
      <c r="M2806">
        <f>V3__67[[#This Row],[Sale Price]]/V3__67[[#This Row],[carpet_area]]</f>
        <v>184.73684210526315</v>
      </c>
      <c r="N2806">
        <f>IF(OR(V3__67[[#This Row],[Estimated Value]]="",V3__67[[#This Row],[Estimated Value]]=0),"",V3__67[[#This Row],[Sale Price]]-V3__67[[#This Row],[Estimated Value]])</f>
        <v>40210</v>
      </c>
      <c r="O2806">
        <f>IF(OR(V3__67[[#This Row],[Estimated Value]]="",V3__67[[#This Row],[Estimated Value]]=0),"",(V3__67[[#This Row],[Sale Price]]-V3__67[[#This Row],[Estimated Value]])/V3__67[[#This Row],[Estimated Value]])</f>
        <v>0.29721339345110503</v>
      </c>
      <c r="P2806" t="str">
        <f t="shared" si="43"/>
        <v>Above Estimate</v>
      </c>
    </row>
    <row r="2807" spans="1:16" x14ac:dyDescent="0.3">
      <c r="A2807" s="1">
        <v>42657</v>
      </c>
      <c r="B2807">
        <v>2016</v>
      </c>
      <c r="C2807" t="s">
        <v>29</v>
      </c>
      <c r="D2807">
        <v>189000</v>
      </c>
      <c r="E2807">
        <v>240000</v>
      </c>
      <c r="F2807" t="s">
        <v>13</v>
      </c>
      <c r="G2807" t="s">
        <v>14</v>
      </c>
      <c r="H2807">
        <v>3</v>
      </c>
      <c r="I2807">
        <v>3</v>
      </c>
      <c r="J2807">
        <v>975</v>
      </c>
      <c r="K2807">
        <v>1.3482590000000001</v>
      </c>
      <c r="L2807" t="s">
        <v>15</v>
      </c>
      <c r="M2807">
        <f>V3__67[[#This Row],[Sale Price]]/V3__67[[#This Row],[carpet_area]]</f>
        <v>246.15384615384616</v>
      </c>
      <c r="N2807">
        <f>IF(OR(V3__67[[#This Row],[Estimated Value]]="",V3__67[[#This Row],[Estimated Value]]=0),"",V3__67[[#This Row],[Sale Price]]-V3__67[[#This Row],[Estimated Value]])</f>
        <v>51000</v>
      </c>
      <c r="O2807">
        <f>IF(OR(V3__67[[#This Row],[Estimated Value]]="",V3__67[[#This Row],[Estimated Value]]=0),"",(V3__67[[#This Row],[Sale Price]]-V3__67[[#This Row],[Estimated Value]])/V3__67[[#This Row],[Estimated Value]])</f>
        <v>0.26984126984126983</v>
      </c>
      <c r="P2807" t="str">
        <f t="shared" si="43"/>
        <v>Above Estimate</v>
      </c>
    </row>
    <row r="2808" spans="1:16" x14ac:dyDescent="0.3">
      <c r="A2808" s="1">
        <v>42657</v>
      </c>
      <c r="B2808">
        <v>2016</v>
      </c>
      <c r="C2808" t="s">
        <v>21</v>
      </c>
      <c r="D2808">
        <v>3340120</v>
      </c>
      <c r="E2808">
        <v>5993000</v>
      </c>
      <c r="F2808" t="s">
        <v>13</v>
      </c>
      <c r="G2808" t="s">
        <v>14</v>
      </c>
      <c r="H2808">
        <v>3</v>
      </c>
      <c r="I2808">
        <v>3</v>
      </c>
      <c r="J2808">
        <v>1026</v>
      </c>
      <c r="K2808">
        <v>1.3482590000000001</v>
      </c>
      <c r="L2808" t="s">
        <v>16</v>
      </c>
      <c r="M2808">
        <f>V3__67[[#This Row],[Sale Price]]/V3__67[[#This Row],[carpet_area]]</f>
        <v>5841.1306042884989</v>
      </c>
      <c r="N2808">
        <f>IF(OR(V3__67[[#This Row],[Estimated Value]]="",V3__67[[#This Row],[Estimated Value]]=0),"",V3__67[[#This Row],[Sale Price]]-V3__67[[#This Row],[Estimated Value]])</f>
        <v>2652880</v>
      </c>
      <c r="O2808">
        <f>IF(OR(V3__67[[#This Row],[Estimated Value]]="",V3__67[[#This Row],[Estimated Value]]=0),"",(V3__67[[#This Row],[Sale Price]]-V3__67[[#This Row],[Estimated Value]])/V3__67[[#This Row],[Estimated Value]])</f>
        <v>0.79424691328455266</v>
      </c>
      <c r="P2808" t="str">
        <f t="shared" si="43"/>
        <v>Above Estimate</v>
      </c>
    </row>
    <row r="2809" spans="1:16" x14ac:dyDescent="0.3">
      <c r="A2809" s="1">
        <v>42658</v>
      </c>
      <c r="B2809">
        <v>2016</v>
      </c>
      <c r="C2809" t="s">
        <v>21</v>
      </c>
      <c r="D2809">
        <v>1319220</v>
      </c>
      <c r="E2809">
        <v>1525000</v>
      </c>
      <c r="F2809" t="s">
        <v>13</v>
      </c>
      <c r="G2809" t="s">
        <v>14</v>
      </c>
      <c r="H2809">
        <v>3</v>
      </c>
      <c r="I2809">
        <v>2</v>
      </c>
      <c r="J2809">
        <v>997</v>
      </c>
      <c r="K2809">
        <v>1.3482590000000001</v>
      </c>
      <c r="L2809" t="s">
        <v>25</v>
      </c>
      <c r="M2809">
        <f>V3__67[[#This Row],[Sale Price]]/V3__67[[#This Row],[carpet_area]]</f>
        <v>1529.5887662988966</v>
      </c>
      <c r="N2809">
        <f>IF(OR(V3__67[[#This Row],[Estimated Value]]="",V3__67[[#This Row],[Estimated Value]]=0),"",V3__67[[#This Row],[Sale Price]]-V3__67[[#This Row],[Estimated Value]])</f>
        <v>205780</v>
      </c>
      <c r="O2809">
        <f>IF(OR(V3__67[[#This Row],[Estimated Value]]="",V3__67[[#This Row],[Estimated Value]]=0),"",(V3__67[[#This Row],[Sale Price]]-V3__67[[#This Row],[Estimated Value]])/V3__67[[#This Row],[Estimated Value]])</f>
        <v>0.15598611300617032</v>
      </c>
      <c r="P2809" t="str">
        <f t="shared" si="43"/>
        <v>Above Estimate</v>
      </c>
    </row>
    <row r="2810" spans="1:16" x14ac:dyDescent="0.3">
      <c r="A2810" s="1">
        <v>42659</v>
      </c>
      <c r="B2810">
        <v>2016</v>
      </c>
      <c r="C2810" t="s">
        <v>17</v>
      </c>
      <c r="D2810">
        <v>204150</v>
      </c>
      <c r="E2810">
        <v>150000</v>
      </c>
      <c r="F2810" t="s">
        <v>19</v>
      </c>
      <c r="G2810" t="s">
        <v>20</v>
      </c>
      <c r="H2810">
        <v>4</v>
      </c>
      <c r="I2810">
        <v>3</v>
      </c>
      <c r="J2810">
        <v>1493</v>
      </c>
      <c r="K2810">
        <v>1.3482590000000001</v>
      </c>
      <c r="L2810" t="s">
        <v>25</v>
      </c>
      <c r="M2810">
        <f>V3__67[[#This Row],[Sale Price]]/V3__67[[#This Row],[carpet_area]]</f>
        <v>100.46885465505693</v>
      </c>
      <c r="N2810">
        <f>IF(OR(V3__67[[#This Row],[Estimated Value]]="",V3__67[[#This Row],[Estimated Value]]=0),"",V3__67[[#This Row],[Sale Price]]-V3__67[[#This Row],[Estimated Value]])</f>
        <v>-54150</v>
      </c>
      <c r="O2810">
        <f>IF(OR(V3__67[[#This Row],[Estimated Value]]="",V3__67[[#This Row],[Estimated Value]]=0),"",(V3__67[[#This Row],[Sale Price]]-V3__67[[#This Row],[Estimated Value]])/V3__67[[#This Row],[Estimated Value]])</f>
        <v>-0.26524614254224832</v>
      </c>
      <c r="P2810" t="str">
        <f t="shared" si="43"/>
        <v>Below Estimate</v>
      </c>
    </row>
    <row r="2811" spans="1:16" x14ac:dyDescent="0.3">
      <c r="A2811" s="1">
        <v>42660</v>
      </c>
      <c r="B2811">
        <v>2016</v>
      </c>
      <c r="C2811" t="s">
        <v>26</v>
      </c>
      <c r="D2811">
        <v>310940</v>
      </c>
      <c r="E2811">
        <v>391500</v>
      </c>
      <c r="F2811" t="s">
        <v>13</v>
      </c>
      <c r="G2811" t="s">
        <v>14</v>
      </c>
      <c r="H2811">
        <v>3</v>
      </c>
      <c r="I2811">
        <v>2</v>
      </c>
      <c r="J2811">
        <v>1059</v>
      </c>
      <c r="K2811">
        <v>1.3482590000000001</v>
      </c>
      <c r="L2811" t="s">
        <v>15</v>
      </c>
      <c r="M2811">
        <f>V3__67[[#This Row],[Sale Price]]/V3__67[[#This Row],[carpet_area]]</f>
        <v>369.6883852691218</v>
      </c>
      <c r="N2811">
        <f>IF(OR(V3__67[[#This Row],[Estimated Value]]="",V3__67[[#This Row],[Estimated Value]]=0),"",V3__67[[#This Row],[Sale Price]]-V3__67[[#This Row],[Estimated Value]])</f>
        <v>80560</v>
      </c>
      <c r="O2811">
        <f>IF(OR(V3__67[[#This Row],[Estimated Value]]="",V3__67[[#This Row],[Estimated Value]]=0),"",(V3__67[[#This Row],[Sale Price]]-V3__67[[#This Row],[Estimated Value]])/V3__67[[#This Row],[Estimated Value]])</f>
        <v>0.2590853540876053</v>
      </c>
      <c r="P2811" t="str">
        <f t="shared" si="43"/>
        <v>Above Estimate</v>
      </c>
    </row>
    <row r="2812" spans="1:16" x14ac:dyDescent="0.3">
      <c r="A2812" s="1">
        <v>42660</v>
      </c>
      <c r="B2812">
        <v>2016</v>
      </c>
      <c r="C2812" t="s">
        <v>12</v>
      </c>
      <c r="D2812">
        <v>65230</v>
      </c>
      <c r="E2812">
        <v>62500</v>
      </c>
      <c r="F2812" t="s">
        <v>23</v>
      </c>
      <c r="G2812" t="s">
        <v>24</v>
      </c>
      <c r="H2812">
        <v>6</v>
      </c>
      <c r="I2812">
        <v>4</v>
      </c>
      <c r="J2812">
        <v>1930</v>
      </c>
      <c r="K2812">
        <v>1.3482590000000001</v>
      </c>
      <c r="L2812" t="s">
        <v>22</v>
      </c>
      <c r="M2812">
        <f>V3__67[[#This Row],[Sale Price]]/V3__67[[#This Row],[carpet_area]]</f>
        <v>32.383419689119172</v>
      </c>
      <c r="N2812">
        <f>IF(OR(V3__67[[#This Row],[Estimated Value]]="",V3__67[[#This Row],[Estimated Value]]=0),"",V3__67[[#This Row],[Sale Price]]-V3__67[[#This Row],[Estimated Value]])</f>
        <v>-2730</v>
      </c>
      <c r="O2812">
        <f>IF(OR(V3__67[[#This Row],[Estimated Value]]="",V3__67[[#This Row],[Estimated Value]]=0),"",(V3__67[[#This Row],[Sale Price]]-V3__67[[#This Row],[Estimated Value]])/V3__67[[#This Row],[Estimated Value]])</f>
        <v>-4.1851908630998004E-2</v>
      </c>
      <c r="P2812" t="str">
        <f t="shared" si="43"/>
        <v>Below Estimate</v>
      </c>
    </row>
    <row r="2813" spans="1:16" x14ac:dyDescent="0.3">
      <c r="A2813" s="1">
        <v>42660</v>
      </c>
      <c r="B2813">
        <v>2016</v>
      </c>
      <c r="C2813" t="s">
        <v>26</v>
      </c>
      <c r="D2813">
        <v>1392160</v>
      </c>
      <c r="E2813">
        <v>2100000</v>
      </c>
      <c r="F2813" t="s">
        <v>13</v>
      </c>
      <c r="G2813" t="s">
        <v>14</v>
      </c>
      <c r="H2813">
        <v>3</v>
      </c>
      <c r="I2813">
        <v>1</v>
      </c>
      <c r="J2813">
        <v>928</v>
      </c>
      <c r="K2813">
        <v>1.3482590000000001</v>
      </c>
      <c r="L2813" t="s">
        <v>25</v>
      </c>
      <c r="M2813">
        <f>V3__67[[#This Row],[Sale Price]]/V3__67[[#This Row],[carpet_area]]</f>
        <v>2262.9310344827586</v>
      </c>
      <c r="N2813">
        <f>IF(OR(V3__67[[#This Row],[Estimated Value]]="",V3__67[[#This Row],[Estimated Value]]=0),"",V3__67[[#This Row],[Sale Price]]-V3__67[[#This Row],[Estimated Value]])</f>
        <v>707840</v>
      </c>
      <c r="O2813">
        <f>IF(OR(V3__67[[#This Row],[Estimated Value]]="",V3__67[[#This Row],[Estimated Value]]=0),"",(V3__67[[#This Row],[Sale Price]]-V3__67[[#This Row],[Estimated Value]])/V3__67[[#This Row],[Estimated Value]])</f>
        <v>0.50844730490748191</v>
      </c>
      <c r="P2813" t="str">
        <f t="shared" si="43"/>
        <v>Above Estimate</v>
      </c>
    </row>
    <row r="2814" spans="1:16" x14ac:dyDescent="0.3">
      <c r="A2814" s="1">
        <v>42663</v>
      </c>
      <c r="B2814">
        <v>2016</v>
      </c>
      <c r="C2814" t="s">
        <v>29</v>
      </c>
      <c r="D2814">
        <v>167440</v>
      </c>
      <c r="E2814">
        <v>191250</v>
      </c>
      <c r="F2814" t="s">
        <v>13</v>
      </c>
      <c r="G2814" t="s">
        <v>14</v>
      </c>
      <c r="H2814">
        <v>3</v>
      </c>
      <c r="I2814">
        <v>2</v>
      </c>
      <c r="J2814">
        <v>968</v>
      </c>
      <c r="K2814">
        <v>1.3482590000000001</v>
      </c>
      <c r="L2814" t="s">
        <v>22</v>
      </c>
      <c r="M2814">
        <f>V3__67[[#This Row],[Sale Price]]/V3__67[[#This Row],[carpet_area]]</f>
        <v>197.57231404958677</v>
      </c>
      <c r="N2814">
        <f>IF(OR(V3__67[[#This Row],[Estimated Value]]="",V3__67[[#This Row],[Estimated Value]]=0),"",V3__67[[#This Row],[Sale Price]]-V3__67[[#This Row],[Estimated Value]])</f>
        <v>23810</v>
      </c>
      <c r="O2814">
        <f>IF(OR(V3__67[[#This Row],[Estimated Value]]="",V3__67[[#This Row],[Estimated Value]]=0),"",(V3__67[[#This Row],[Sale Price]]-V3__67[[#This Row],[Estimated Value]])/V3__67[[#This Row],[Estimated Value]])</f>
        <v>0.14220019111323459</v>
      </c>
      <c r="P2814" t="str">
        <f t="shared" si="43"/>
        <v>Above Estimate</v>
      </c>
    </row>
    <row r="2815" spans="1:16" x14ac:dyDescent="0.3">
      <c r="A2815" s="1">
        <v>42663</v>
      </c>
      <c r="B2815">
        <v>2016</v>
      </c>
      <c r="C2815" t="s">
        <v>29</v>
      </c>
      <c r="D2815">
        <v>788620</v>
      </c>
      <c r="E2815">
        <v>1200000</v>
      </c>
      <c r="F2815" t="s">
        <v>13</v>
      </c>
      <c r="G2815" t="s">
        <v>14</v>
      </c>
      <c r="H2815">
        <v>3</v>
      </c>
      <c r="I2815">
        <v>2</v>
      </c>
      <c r="J2815">
        <v>987</v>
      </c>
      <c r="K2815">
        <v>1.3482590000000001</v>
      </c>
      <c r="L2815" t="s">
        <v>15</v>
      </c>
      <c r="M2815">
        <f>V3__67[[#This Row],[Sale Price]]/V3__67[[#This Row],[carpet_area]]</f>
        <v>1215.80547112462</v>
      </c>
      <c r="N2815">
        <f>IF(OR(V3__67[[#This Row],[Estimated Value]]="",V3__67[[#This Row],[Estimated Value]]=0),"",V3__67[[#This Row],[Sale Price]]-V3__67[[#This Row],[Estimated Value]])</f>
        <v>411380</v>
      </c>
      <c r="O2815">
        <f>IF(OR(V3__67[[#This Row],[Estimated Value]]="",V3__67[[#This Row],[Estimated Value]]=0),"",(V3__67[[#This Row],[Sale Price]]-V3__67[[#This Row],[Estimated Value]])/V3__67[[#This Row],[Estimated Value]])</f>
        <v>0.52164540589891206</v>
      </c>
      <c r="P2815" t="str">
        <f t="shared" si="43"/>
        <v>Above Estimate</v>
      </c>
    </row>
    <row r="2816" spans="1:16" x14ac:dyDescent="0.3">
      <c r="A2816" s="1">
        <v>42663</v>
      </c>
      <c r="B2816">
        <v>2016</v>
      </c>
      <c r="C2816" t="s">
        <v>26</v>
      </c>
      <c r="D2816">
        <v>417340</v>
      </c>
      <c r="E2816">
        <v>720000</v>
      </c>
      <c r="F2816" t="s">
        <v>13</v>
      </c>
      <c r="G2816" t="s">
        <v>14</v>
      </c>
      <c r="H2816">
        <v>3</v>
      </c>
      <c r="I2816">
        <v>3</v>
      </c>
      <c r="J2816">
        <v>1035</v>
      </c>
      <c r="K2816">
        <v>1.3482590000000001</v>
      </c>
      <c r="L2816" t="s">
        <v>16</v>
      </c>
      <c r="M2816">
        <f>V3__67[[#This Row],[Sale Price]]/V3__67[[#This Row],[carpet_area]]</f>
        <v>695.6521739130435</v>
      </c>
      <c r="N2816">
        <f>IF(OR(V3__67[[#This Row],[Estimated Value]]="",V3__67[[#This Row],[Estimated Value]]=0),"",V3__67[[#This Row],[Sale Price]]-V3__67[[#This Row],[Estimated Value]])</f>
        <v>302660</v>
      </c>
      <c r="O2816">
        <f>IF(OR(V3__67[[#This Row],[Estimated Value]]="",V3__67[[#This Row],[Estimated Value]]=0),"",(V3__67[[#This Row],[Sale Price]]-V3__67[[#This Row],[Estimated Value]])/V3__67[[#This Row],[Estimated Value]])</f>
        <v>0.7252120573153783</v>
      </c>
      <c r="P2816" t="str">
        <f t="shared" si="43"/>
        <v>Above Estimate</v>
      </c>
    </row>
    <row r="2817" spans="1:16" x14ac:dyDescent="0.3">
      <c r="A2817" s="1">
        <v>42663</v>
      </c>
      <c r="B2817">
        <v>2016</v>
      </c>
      <c r="C2817" t="s">
        <v>26</v>
      </c>
      <c r="D2817">
        <v>179060</v>
      </c>
      <c r="E2817">
        <v>140000</v>
      </c>
      <c r="F2817" t="s">
        <v>13</v>
      </c>
      <c r="G2817" t="s">
        <v>14</v>
      </c>
      <c r="H2817">
        <v>3</v>
      </c>
      <c r="I2817">
        <v>1</v>
      </c>
      <c r="J2817">
        <v>1071</v>
      </c>
      <c r="K2817">
        <v>1.3482590000000001</v>
      </c>
      <c r="L2817" t="s">
        <v>16</v>
      </c>
      <c r="M2817">
        <f>V3__67[[#This Row],[Sale Price]]/V3__67[[#This Row],[carpet_area]]</f>
        <v>130.718954248366</v>
      </c>
      <c r="N2817">
        <f>IF(OR(V3__67[[#This Row],[Estimated Value]]="",V3__67[[#This Row],[Estimated Value]]=0),"",V3__67[[#This Row],[Sale Price]]-V3__67[[#This Row],[Estimated Value]])</f>
        <v>-39060</v>
      </c>
      <c r="O2817">
        <f>IF(OR(V3__67[[#This Row],[Estimated Value]]="",V3__67[[#This Row],[Estimated Value]]=0),"",(V3__67[[#This Row],[Sale Price]]-V3__67[[#This Row],[Estimated Value]])/V3__67[[#This Row],[Estimated Value]])</f>
        <v>-0.21813917122752149</v>
      </c>
      <c r="P2817" t="str">
        <f t="shared" si="43"/>
        <v>Below Estimate</v>
      </c>
    </row>
    <row r="2818" spans="1:16" x14ac:dyDescent="0.3">
      <c r="A2818" s="1">
        <v>42663</v>
      </c>
      <c r="B2818">
        <v>2016</v>
      </c>
      <c r="C2818" t="s">
        <v>18</v>
      </c>
      <c r="D2818">
        <v>276360</v>
      </c>
      <c r="E2818">
        <v>415000</v>
      </c>
      <c r="F2818" t="s">
        <v>13</v>
      </c>
      <c r="G2818" t="s">
        <v>14</v>
      </c>
      <c r="H2818">
        <v>3</v>
      </c>
      <c r="I2818">
        <v>3</v>
      </c>
      <c r="J2818">
        <v>1037</v>
      </c>
      <c r="K2818">
        <v>1.3482590000000001</v>
      </c>
      <c r="L2818" t="s">
        <v>22</v>
      </c>
      <c r="M2818">
        <f>V3__67[[#This Row],[Sale Price]]/V3__67[[#This Row],[carpet_area]]</f>
        <v>400.19286403085823</v>
      </c>
      <c r="N2818">
        <f>IF(OR(V3__67[[#This Row],[Estimated Value]]="",V3__67[[#This Row],[Estimated Value]]=0),"",V3__67[[#This Row],[Sale Price]]-V3__67[[#This Row],[Estimated Value]])</f>
        <v>138640</v>
      </c>
      <c r="O2818">
        <f>IF(OR(V3__67[[#This Row],[Estimated Value]]="",V3__67[[#This Row],[Estimated Value]]=0),"",(V3__67[[#This Row],[Sale Price]]-V3__67[[#This Row],[Estimated Value]])/V3__67[[#This Row],[Estimated Value]])</f>
        <v>0.50166449558546822</v>
      </c>
      <c r="P2818" t="str">
        <f t="shared" ref="P2818:P2881" si="44">IF(N2818="","No Estimate",IF(N2818&gt;0,"Above Estimate",IF(N2818&lt;0,"Below Estimate","At Estimate")))</f>
        <v>Above Estimate</v>
      </c>
    </row>
    <row r="2819" spans="1:16" x14ac:dyDescent="0.3">
      <c r="A2819" s="1">
        <v>42664</v>
      </c>
      <c r="B2819">
        <v>2016</v>
      </c>
      <c r="C2819" t="s">
        <v>26</v>
      </c>
      <c r="D2819">
        <v>230930</v>
      </c>
      <c r="E2819">
        <v>248000</v>
      </c>
      <c r="F2819" t="s">
        <v>13</v>
      </c>
      <c r="G2819" t="s">
        <v>14</v>
      </c>
      <c r="H2819">
        <v>3</v>
      </c>
      <c r="I2819">
        <v>2</v>
      </c>
      <c r="J2819">
        <v>995</v>
      </c>
      <c r="K2819">
        <v>1.3482590000000001</v>
      </c>
      <c r="L2819" t="s">
        <v>22</v>
      </c>
      <c r="M2819">
        <f>V3__67[[#This Row],[Sale Price]]/V3__67[[#This Row],[carpet_area]]</f>
        <v>249.2462311557789</v>
      </c>
      <c r="N2819">
        <f>IF(OR(V3__67[[#This Row],[Estimated Value]]="",V3__67[[#This Row],[Estimated Value]]=0),"",V3__67[[#This Row],[Sale Price]]-V3__67[[#This Row],[Estimated Value]])</f>
        <v>17070</v>
      </c>
      <c r="O2819">
        <f>IF(OR(V3__67[[#This Row],[Estimated Value]]="",V3__67[[#This Row],[Estimated Value]]=0),"",(V3__67[[#This Row],[Sale Price]]-V3__67[[#This Row],[Estimated Value]])/V3__67[[#This Row],[Estimated Value]])</f>
        <v>7.391850344260166E-2</v>
      </c>
      <c r="P2819" t="str">
        <f t="shared" si="44"/>
        <v>Above Estimate</v>
      </c>
    </row>
    <row r="2820" spans="1:16" x14ac:dyDescent="0.3">
      <c r="A2820" s="1">
        <v>42664</v>
      </c>
      <c r="B2820">
        <v>2016</v>
      </c>
      <c r="C2820" t="s">
        <v>17</v>
      </c>
      <c r="D2820">
        <v>127880</v>
      </c>
      <c r="E2820">
        <v>120000</v>
      </c>
      <c r="F2820" t="s">
        <v>13</v>
      </c>
      <c r="G2820" t="s">
        <v>14</v>
      </c>
      <c r="H2820">
        <v>3</v>
      </c>
      <c r="I2820">
        <v>2</v>
      </c>
      <c r="J2820">
        <v>909</v>
      </c>
      <c r="K2820">
        <v>1.3482590000000001</v>
      </c>
      <c r="L2820" t="s">
        <v>15</v>
      </c>
      <c r="M2820">
        <f>V3__67[[#This Row],[Sale Price]]/V3__67[[#This Row],[carpet_area]]</f>
        <v>132.01320132013203</v>
      </c>
      <c r="N2820">
        <f>IF(OR(V3__67[[#This Row],[Estimated Value]]="",V3__67[[#This Row],[Estimated Value]]=0),"",V3__67[[#This Row],[Sale Price]]-V3__67[[#This Row],[Estimated Value]])</f>
        <v>-7880</v>
      </c>
      <c r="O2820">
        <f>IF(OR(V3__67[[#This Row],[Estimated Value]]="",V3__67[[#This Row],[Estimated Value]]=0),"",(V3__67[[#This Row],[Sale Price]]-V3__67[[#This Row],[Estimated Value]])/V3__67[[#This Row],[Estimated Value]])</f>
        <v>-6.1620269002189552E-2</v>
      </c>
      <c r="P2820" t="str">
        <f t="shared" si="44"/>
        <v>Below Estimate</v>
      </c>
    </row>
    <row r="2821" spans="1:16" x14ac:dyDescent="0.3">
      <c r="A2821" s="1">
        <v>42664</v>
      </c>
      <c r="B2821">
        <v>2016</v>
      </c>
      <c r="C2821" t="s">
        <v>17</v>
      </c>
      <c r="D2821">
        <v>172390</v>
      </c>
      <c r="E2821">
        <v>170000</v>
      </c>
      <c r="F2821" t="s">
        <v>23</v>
      </c>
      <c r="G2821" t="s">
        <v>24</v>
      </c>
      <c r="H2821">
        <v>6</v>
      </c>
      <c r="I2821">
        <v>4</v>
      </c>
      <c r="J2821">
        <v>2093</v>
      </c>
      <c r="K2821">
        <v>1.3482590000000001</v>
      </c>
      <c r="L2821" t="s">
        <v>16</v>
      </c>
      <c r="M2821">
        <f>V3__67[[#This Row],[Sale Price]]/V3__67[[#This Row],[carpet_area]]</f>
        <v>81.223124701385572</v>
      </c>
      <c r="N2821">
        <f>IF(OR(V3__67[[#This Row],[Estimated Value]]="",V3__67[[#This Row],[Estimated Value]]=0),"",V3__67[[#This Row],[Sale Price]]-V3__67[[#This Row],[Estimated Value]])</f>
        <v>-2390</v>
      </c>
      <c r="O2821">
        <f>IF(OR(V3__67[[#This Row],[Estimated Value]]="",V3__67[[#This Row],[Estimated Value]]=0),"",(V3__67[[#This Row],[Sale Price]]-V3__67[[#This Row],[Estimated Value]])/V3__67[[#This Row],[Estimated Value]])</f>
        <v>-1.3863913220024364E-2</v>
      </c>
      <c r="P2821" t="str">
        <f t="shared" si="44"/>
        <v>Below Estimate</v>
      </c>
    </row>
    <row r="2822" spans="1:16" x14ac:dyDescent="0.3">
      <c r="A2822" s="1">
        <v>42665</v>
      </c>
      <c r="B2822">
        <v>2016</v>
      </c>
      <c r="C2822" t="s">
        <v>29</v>
      </c>
      <c r="D2822">
        <v>270900</v>
      </c>
      <c r="E2822">
        <v>425000</v>
      </c>
      <c r="F2822" t="s">
        <v>13</v>
      </c>
      <c r="G2822" t="s">
        <v>14</v>
      </c>
      <c r="H2822">
        <v>3</v>
      </c>
      <c r="I2822">
        <v>3</v>
      </c>
      <c r="J2822">
        <v>925</v>
      </c>
      <c r="K2822">
        <v>1.3482590000000001</v>
      </c>
      <c r="L2822" t="s">
        <v>22</v>
      </c>
      <c r="M2822">
        <f>V3__67[[#This Row],[Sale Price]]/V3__67[[#This Row],[carpet_area]]</f>
        <v>459.45945945945948</v>
      </c>
      <c r="N2822">
        <f>IF(OR(V3__67[[#This Row],[Estimated Value]]="",V3__67[[#This Row],[Estimated Value]]=0),"",V3__67[[#This Row],[Sale Price]]-V3__67[[#This Row],[Estimated Value]])</f>
        <v>154100</v>
      </c>
      <c r="O2822">
        <f>IF(OR(V3__67[[#This Row],[Estimated Value]]="",V3__67[[#This Row],[Estimated Value]]=0),"",(V3__67[[#This Row],[Sale Price]]-V3__67[[#This Row],[Estimated Value]])/V3__67[[#This Row],[Estimated Value]])</f>
        <v>0.56884459210040605</v>
      </c>
      <c r="P2822" t="str">
        <f t="shared" si="44"/>
        <v>Above Estimate</v>
      </c>
    </row>
    <row r="2823" spans="1:16" x14ac:dyDescent="0.3">
      <c r="A2823" s="1">
        <v>42665</v>
      </c>
      <c r="B2823">
        <v>2016</v>
      </c>
      <c r="C2823" t="s">
        <v>30</v>
      </c>
      <c r="D2823">
        <v>284970</v>
      </c>
      <c r="E2823">
        <v>535000</v>
      </c>
      <c r="F2823" t="s">
        <v>13</v>
      </c>
      <c r="G2823" t="s">
        <v>14</v>
      </c>
      <c r="H2823">
        <v>3</v>
      </c>
      <c r="I2823">
        <v>1</v>
      </c>
      <c r="J2823">
        <v>955</v>
      </c>
      <c r="K2823">
        <v>1.3482590000000001</v>
      </c>
      <c r="L2823" t="s">
        <v>22</v>
      </c>
      <c r="M2823">
        <f>V3__67[[#This Row],[Sale Price]]/V3__67[[#This Row],[carpet_area]]</f>
        <v>560.20942408376959</v>
      </c>
      <c r="N2823">
        <f>IF(OR(V3__67[[#This Row],[Estimated Value]]="",V3__67[[#This Row],[Estimated Value]]=0),"",V3__67[[#This Row],[Sale Price]]-V3__67[[#This Row],[Estimated Value]])</f>
        <v>250030</v>
      </c>
      <c r="O2823">
        <f>IF(OR(V3__67[[#This Row],[Estimated Value]]="",V3__67[[#This Row],[Estimated Value]]=0),"",(V3__67[[#This Row],[Sale Price]]-V3__67[[#This Row],[Estimated Value]])/V3__67[[#This Row],[Estimated Value]])</f>
        <v>0.87739060251956347</v>
      </c>
      <c r="P2823" t="str">
        <f t="shared" si="44"/>
        <v>Above Estimate</v>
      </c>
    </row>
    <row r="2824" spans="1:16" x14ac:dyDescent="0.3">
      <c r="A2824" s="1">
        <v>42666</v>
      </c>
      <c r="B2824">
        <v>2016</v>
      </c>
      <c r="C2824" t="s">
        <v>17</v>
      </c>
      <c r="D2824">
        <v>226930</v>
      </c>
      <c r="E2824">
        <v>231000</v>
      </c>
      <c r="F2824" t="s">
        <v>19</v>
      </c>
      <c r="G2824" t="s">
        <v>20</v>
      </c>
      <c r="H2824">
        <v>4</v>
      </c>
      <c r="I2824">
        <v>4</v>
      </c>
      <c r="J2824">
        <v>1209</v>
      </c>
      <c r="K2824">
        <v>1.3482590000000001</v>
      </c>
      <c r="L2824" t="s">
        <v>15</v>
      </c>
      <c r="M2824">
        <f>V3__67[[#This Row],[Sale Price]]/V3__67[[#This Row],[carpet_area]]</f>
        <v>191.06699751861044</v>
      </c>
      <c r="N2824">
        <f>IF(OR(V3__67[[#This Row],[Estimated Value]]="",V3__67[[#This Row],[Estimated Value]]=0),"",V3__67[[#This Row],[Sale Price]]-V3__67[[#This Row],[Estimated Value]])</f>
        <v>4070</v>
      </c>
      <c r="O2824">
        <f>IF(OR(V3__67[[#This Row],[Estimated Value]]="",V3__67[[#This Row],[Estimated Value]]=0),"",(V3__67[[#This Row],[Sale Price]]-V3__67[[#This Row],[Estimated Value]])/V3__67[[#This Row],[Estimated Value]])</f>
        <v>1.7935046049442561E-2</v>
      </c>
      <c r="P2824" t="str">
        <f t="shared" si="44"/>
        <v>Above Estimate</v>
      </c>
    </row>
    <row r="2825" spans="1:16" x14ac:dyDescent="0.3">
      <c r="A2825" s="1">
        <v>42666</v>
      </c>
      <c r="B2825">
        <v>2016</v>
      </c>
      <c r="C2825" t="s">
        <v>30</v>
      </c>
      <c r="D2825">
        <v>590300</v>
      </c>
      <c r="E2825">
        <v>880000</v>
      </c>
      <c r="F2825" t="s">
        <v>13</v>
      </c>
      <c r="G2825" t="s">
        <v>14</v>
      </c>
      <c r="H2825">
        <v>3</v>
      </c>
      <c r="I2825">
        <v>1</v>
      </c>
      <c r="J2825">
        <v>1045</v>
      </c>
      <c r="K2825">
        <v>1.3482590000000001</v>
      </c>
      <c r="L2825" t="s">
        <v>16</v>
      </c>
      <c r="M2825">
        <f>V3__67[[#This Row],[Sale Price]]/V3__67[[#This Row],[carpet_area]]</f>
        <v>842.10526315789468</v>
      </c>
      <c r="N2825">
        <f>IF(OR(V3__67[[#This Row],[Estimated Value]]="",V3__67[[#This Row],[Estimated Value]]=0),"",V3__67[[#This Row],[Sale Price]]-V3__67[[#This Row],[Estimated Value]])</f>
        <v>289700</v>
      </c>
      <c r="O2825">
        <f>IF(OR(V3__67[[#This Row],[Estimated Value]]="",V3__67[[#This Row],[Estimated Value]]=0),"",(V3__67[[#This Row],[Sale Price]]-V3__67[[#This Row],[Estimated Value]])/V3__67[[#This Row],[Estimated Value]])</f>
        <v>0.49076740640352362</v>
      </c>
      <c r="P2825" t="str">
        <f t="shared" si="44"/>
        <v>Above Estimate</v>
      </c>
    </row>
    <row r="2826" spans="1:16" x14ac:dyDescent="0.3">
      <c r="A2826" s="1">
        <v>42667</v>
      </c>
      <c r="B2826">
        <v>2016</v>
      </c>
      <c r="C2826" t="s">
        <v>30</v>
      </c>
      <c r="D2826">
        <v>307510</v>
      </c>
      <c r="E2826">
        <v>412000</v>
      </c>
      <c r="F2826" t="s">
        <v>13</v>
      </c>
      <c r="G2826" t="s">
        <v>14</v>
      </c>
      <c r="H2826">
        <v>3</v>
      </c>
      <c r="I2826">
        <v>2</v>
      </c>
      <c r="J2826">
        <v>955</v>
      </c>
      <c r="K2826">
        <v>1.3482590000000001</v>
      </c>
      <c r="L2826" t="s">
        <v>15</v>
      </c>
      <c r="M2826">
        <f>V3__67[[#This Row],[Sale Price]]/V3__67[[#This Row],[carpet_area]]</f>
        <v>431.41361256544502</v>
      </c>
      <c r="N2826">
        <f>IF(OR(V3__67[[#This Row],[Estimated Value]]="",V3__67[[#This Row],[Estimated Value]]=0),"",V3__67[[#This Row],[Sale Price]]-V3__67[[#This Row],[Estimated Value]])</f>
        <v>104490</v>
      </c>
      <c r="O2826">
        <f>IF(OR(V3__67[[#This Row],[Estimated Value]]="",V3__67[[#This Row],[Estimated Value]]=0),"",(V3__67[[#This Row],[Sale Price]]-V3__67[[#This Row],[Estimated Value]])/V3__67[[#This Row],[Estimated Value]])</f>
        <v>0.339793827842997</v>
      </c>
      <c r="P2826" t="str">
        <f t="shared" si="44"/>
        <v>Above Estimate</v>
      </c>
    </row>
    <row r="2827" spans="1:16" x14ac:dyDescent="0.3">
      <c r="A2827" s="1">
        <v>42670</v>
      </c>
      <c r="B2827">
        <v>2016</v>
      </c>
      <c r="C2827" t="s">
        <v>18</v>
      </c>
      <c r="D2827">
        <v>996780</v>
      </c>
      <c r="E2827">
        <v>1464000</v>
      </c>
      <c r="F2827" t="s">
        <v>13</v>
      </c>
      <c r="G2827" t="s">
        <v>14</v>
      </c>
      <c r="H2827">
        <v>3</v>
      </c>
      <c r="I2827">
        <v>3</v>
      </c>
      <c r="J2827">
        <v>956</v>
      </c>
      <c r="K2827">
        <v>1.3482590000000001</v>
      </c>
      <c r="L2827" t="s">
        <v>25</v>
      </c>
      <c r="M2827">
        <f>V3__67[[#This Row],[Sale Price]]/V3__67[[#This Row],[carpet_area]]</f>
        <v>1531.3807531380753</v>
      </c>
      <c r="N2827">
        <f>IF(OR(V3__67[[#This Row],[Estimated Value]]="",V3__67[[#This Row],[Estimated Value]]=0),"",V3__67[[#This Row],[Sale Price]]-V3__67[[#This Row],[Estimated Value]])</f>
        <v>467220</v>
      </c>
      <c r="O2827">
        <f>IF(OR(V3__67[[#This Row],[Estimated Value]]="",V3__67[[#This Row],[Estimated Value]]=0),"",(V3__67[[#This Row],[Sale Price]]-V3__67[[#This Row],[Estimated Value]])/V3__67[[#This Row],[Estimated Value]])</f>
        <v>0.46872930837296095</v>
      </c>
      <c r="P2827" t="str">
        <f t="shared" si="44"/>
        <v>Above Estimate</v>
      </c>
    </row>
    <row r="2828" spans="1:16" x14ac:dyDescent="0.3">
      <c r="A2828" s="1">
        <v>42670</v>
      </c>
      <c r="B2828">
        <v>2016</v>
      </c>
      <c r="C2828" t="s">
        <v>17</v>
      </c>
      <c r="D2828">
        <v>62650</v>
      </c>
      <c r="E2828">
        <v>99700</v>
      </c>
      <c r="F2828" t="s">
        <v>13</v>
      </c>
      <c r="G2828" t="s">
        <v>14</v>
      </c>
      <c r="H2828">
        <v>3</v>
      </c>
      <c r="I2828">
        <v>1</v>
      </c>
      <c r="J2828">
        <v>1084</v>
      </c>
      <c r="K2828">
        <v>1.3482590000000001</v>
      </c>
      <c r="L2828" t="s">
        <v>22</v>
      </c>
      <c r="M2828">
        <f>V3__67[[#This Row],[Sale Price]]/V3__67[[#This Row],[carpet_area]]</f>
        <v>91.974169741697423</v>
      </c>
      <c r="N2828">
        <f>IF(OR(V3__67[[#This Row],[Estimated Value]]="",V3__67[[#This Row],[Estimated Value]]=0),"",V3__67[[#This Row],[Sale Price]]-V3__67[[#This Row],[Estimated Value]])</f>
        <v>37050</v>
      </c>
      <c r="O2828">
        <f>IF(OR(V3__67[[#This Row],[Estimated Value]]="",V3__67[[#This Row],[Estimated Value]]=0),"",(V3__67[[#This Row],[Sale Price]]-V3__67[[#This Row],[Estimated Value]])/V3__67[[#This Row],[Estimated Value]])</f>
        <v>0.59138068635275343</v>
      </c>
      <c r="P2828" t="str">
        <f t="shared" si="44"/>
        <v>Above Estimate</v>
      </c>
    </row>
    <row r="2829" spans="1:16" x14ac:dyDescent="0.3">
      <c r="A2829" s="1">
        <v>42671</v>
      </c>
      <c r="B2829">
        <v>2016</v>
      </c>
      <c r="C2829" t="s">
        <v>26</v>
      </c>
      <c r="D2829">
        <v>240240</v>
      </c>
      <c r="E2829">
        <v>275000</v>
      </c>
      <c r="F2829" t="s">
        <v>13</v>
      </c>
      <c r="G2829" t="s">
        <v>14</v>
      </c>
      <c r="H2829">
        <v>3</v>
      </c>
      <c r="I2829">
        <v>1</v>
      </c>
      <c r="J2829">
        <v>1087</v>
      </c>
      <c r="K2829">
        <v>1.3482590000000001</v>
      </c>
      <c r="L2829" t="s">
        <v>15</v>
      </c>
      <c r="M2829">
        <f>V3__67[[#This Row],[Sale Price]]/V3__67[[#This Row],[carpet_area]]</f>
        <v>252.9898804047838</v>
      </c>
      <c r="N2829">
        <f>IF(OR(V3__67[[#This Row],[Estimated Value]]="",V3__67[[#This Row],[Estimated Value]]=0),"",V3__67[[#This Row],[Sale Price]]-V3__67[[#This Row],[Estimated Value]])</f>
        <v>34760</v>
      </c>
      <c r="O2829">
        <f>IF(OR(V3__67[[#This Row],[Estimated Value]]="",V3__67[[#This Row],[Estimated Value]]=0),"",(V3__67[[#This Row],[Sale Price]]-V3__67[[#This Row],[Estimated Value]])/V3__67[[#This Row],[Estimated Value]])</f>
        <v>0.1446886446886447</v>
      </c>
      <c r="P2829" t="str">
        <f t="shared" si="44"/>
        <v>Above Estimate</v>
      </c>
    </row>
    <row r="2830" spans="1:16" x14ac:dyDescent="0.3">
      <c r="A2830" s="1">
        <v>42671</v>
      </c>
      <c r="B2830">
        <v>2016</v>
      </c>
      <c r="C2830" t="s">
        <v>30</v>
      </c>
      <c r="D2830">
        <v>249920</v>
      </c>
      <c r="E2830">
        <v>398000</v>
      </c>
      <c r="F2830" t="s">
        <v>13</v>
      </c>
      <c r="G2830" t="s">
        <v>14</v>
      </c>
      <c r="H2830">
        <v>3</v>
      </c>
      <c r="I2830">
        <v>1</v>
      </c>
      <c r="J2830">
        <v>1014</v>
      </c>
      <c r="K2830">
        <v>1.3482590000000001</v>
      </c>
      <c r="L2830" t="s">
        <v>15</v>
      </c>
      <c r="M2830">
        <f>V3__67[[#This Row],[Sale Price]]/V3__67[[#This Row],[carpet_area]]</f>
        <v>392.50493096646943</v>
      </c>
      <c r="N2830">
        <f>IF(OR(V3__67[[#This Row],[Estimated Value]]="",V3__67[[#This Row],[Estimated Value]]=0),"",V3__67[[#This Row],[Sale Price]]-V3__67[[#This Row],[Estimated Value]])</f>
        <v>148080</v>
      </c>
      <c r="O2830">
        <f>IF(OR(V3__67[[#This Row],[Estimated Value]]="",V3__67[[#This Row],[Estimated Value]]=0),"",(V3__67[[#This Row],[Sale Price]]-V3__67[[#This Row],[Estimated Value]])/V3__67[[#This Row],[Estimated Value]])</f>
        <v>0.59250960307298339</v>
      </c>
      <c r="P2830" t="str">
        <f t="shared" si="44"/>
        <v>Above Estimate</v>
      </c>
    </row>
    <row r="2831" spans="1:16" x14ac:dyDescent="0.3">
      <c r="A2831" s="1">
        <v>42671</v>
      </c>
      <c r="B2831">
        <v>2016</v>
      </c>
      <c r="C2831" t="s">
        <v>18</v>
      </c>
      <c r="D2831">
        <v>185540</v>
      </c>
      <c r="E2831">
        <v>135000</v>
      </c>
      <c r="F2831" t="s">
        <v>13</v>
      </c>
      <c r="G2831" t="s">
        <v>14</v>
      </c>
      <c r="H2831">
        <v>3</v>
      </c>
      <c r="I2831">
        <v>2</v>
      </c>
      <c r="J2831">
        <v>979</v>
      </c>
      <c r="K2831">
        <v>1.3482590000000001</v>
      </c>
      <c r="L2831" t="s">
        <v>22</v>
      </c>
      <c r="M2831">
        <f>V3__67[[#This Row],[Sale Price]]/V3__67[[#This Row],[carpet_area]]</f>
        <v>137.89581205311543</v>
      </c>
      <c r="N2831">
        <f>IF(OR(V3__67[[#This Row],[Estimated Value]]="",V3__67[[#This Row],[Estimated Value]]=0),"",V3__67[[#This Row],[Sale Price]]-V3__67[[#This Row],[Estimated Value]])</f>
        <v>-50540</v>
      </c>
      <c r="O2831">
        <f>IF(OR(V3__67[[#This Row],[Estimated Value]]="",V3__67[[#This Row],[Estimated Value]]=0),"",(V3__67[[#This Row],[Sale Price]]-V3__67[[#This Row],[Estimated Value]])/V3__67[[#This Row],[Estimated Value]])</f>
        <v>-0.27239409291796918</v>
      </c>
      <c r="P2831" t="str">
        <f t="shared" si="44"/>
        <v>Below Estimate</v>
      </c>
    </row>
    <row r="2832" spans="1:16" x14ac:dyDescent="0.3">
      <c r="A2832" s="1">
        <v>42672</v>
      </c>
      <c r="B2832">
        <v>2016</v>
      </c>
      <c r="C2832" t="s">
        <v>17</v>
      </c>
      <c r="D2832">
        <v>124820</v>
      </c>
      <c r="E2832">
        <v>139050</v>
      </c>
      <c r="F2832" t="s">
        <v>13</v>
      </c>
      <c r="G2832" t="s">
        <v>14</v>
      </c>
      <c r="H2832">
        <v>3</v>
      </c>
      <c r="I2832">
        <v>3</v>
      </c>
      <c r="J2832">
        <v>1072</v>
      </c>
      <c r="K2832">
        <v>1.3482590000000001</v>
      </c>
      <c r="L2832" t="s">
        <v>16</v>
      </c>
      <c r="M2832">
        <f>V3__67[[#This Row],[Sale Price]]/V3__67[[#This Row],[carpet_area]]</f>
        <v>129.71082089552237</v>
      </c>
      <c r="N2832">
        <f>IF(OR(V3__67[[#This Row],[Estimated Value]]="",V3__67[[#This Row],[Estimated Value]]=0),"",V3__67[[#This Row],[Sale Price]]-V3__67[[#This Row],[Estimated Value]])</f>
        <v>14230</v>
      </c>
      <c r="O2832">
        <f>IF(OR(V3__67[[#This Row],[Estimated Value]]="",V3__67[[#This Row],[Estimated Value]]=0),"",(V3__67[[#This Row],[Sale Price]]-V3__67[[#This Row],[Estimated Value]])/V3__67[[#This Row],[Estimated Value]])</f>
        <v>0.11400416599903862</v>
      </c>
      <c r="P2832" t="str">
        <f t="shared" si="44"/>
        <v>Above Estimate</v>
      </c>
    </row>
    <row r="2833" spans="1:16" x14ac:dyDescent="0.3">
      <c r="A2833" s="1">
        <v>42672</v>
      </c>
      <c r="B2833">
        <v>2016</v>
      </c>
      <c r="C2833" t="s">
        <v>18</v>
      </c>
      <c r="D2833">
        <v>345060</v>
      </c>
      <c r="E2833">
        <v>460000</v>
      </c>
      <c r="F2833" t="s">
        <v>13</v>
      </c>
      <c r="G2833" t="s">
        <v>14</v>
      </c>
      <c r="H2833">
        <v>3</v>
      </c>
      <c r="I2833">
        <v>1</v>
      </c>
      <c r="J2833">
        <v>911</v>
      </c>
      <c r="K2833">
        <v>1.3482590000000001</v>
      </c>
      <c r="L2833" t="s">
        <v>25</v>
      </c>
      <c r="M2833">
        <f>V3__67[[#This Row],[Sale Price]]/V3__67[[#This Row],[carpet_area]]</f>
        <v>504.93962678375414</v>
      </c>
      <c r="N2833">
        <f>IF(OR(V3__67[[#This Row],[Estimated Value]]="",V3__67[[#This Row],[Estimated Value]]=0),"",V3__67[[#This Row],[Sale Price]]-V3__67[[#This Row],[Estimated Value]])</f>
        <v>114940</v>
      </c>
      <c r="O2833">
        <f>IF(OR(V3__67[[#This Row],[Estimated Value]]="",V3__67[[#This Row],[Estimated Value]]=0),"",(V3__67[[#This Row],[Sale Price]]-V3__67[[#This Row],[Estimated Value]])/V3__67[[#This Row],[Estimated Value]])</f>
        <v>0.33310148959601227</v>
      </c>
      <c r="P2833" t="str">
        <f t="shared" si="44"/>
        <v>Above Estimate</v>
      </c>
    </row>
    <row r="2834" spans="1:16" x14ac:dyDescent="0.3">
      <c r="A2834" s="1">
        <v>42672</v>
      </c>
      <c r="B2834">
        <v>2016</v>
      </c>
      <c r="C2834" t="s">
        <v>17</v>
      </c>
      <c r="D2834">
        <v>173110</v>
      </c>
      <c r="E2834">
        <v>86000</v>
      </c>
      <c r="F2834" t="s">
        <v>23</v>
      </c>
      <c r="G2834" t="s">
        <v>24</v>
      </c>
      <c r="H2834">
        <v>6</v>
      </c>
      <c r="I2834">
        <v>5</v>
      </c>
      <c r="J2834">
        <v>2191</v>
      </c>
      <c r="K2834">
        <v>1.3482590000000001</v>
      </c>
      <c r="L2834" t="s">
        <v>25</v>
      </c>
      <c r="M2834">
        <f>V3__67[[#This Row],[Sale Price]]/V3__67[[#This Row],[carpet_area]]</f>
        <v>39.251483340940212</v>
      </c>
      <c r="N2834">
        <f>IF(OR(V3__67[[#This Row],[Estimated Value]]="",V3__67[[#This Row],[Estimated Value]]=0),"",V3__67[[#This Row],[Sale Price]]-V3__67[[#This Row],[Estimated Value]])</f>
        <v>-87110</v>
      </c>
      <c r="O2834">
        <f>IF(OR(V3__67[[#This Row],[Estimated Value]]="",V3__67[[#This Row],[Estimated Value]]=0),"",(V3__67[[#This Row],[Sale Price]]-V3__67[[#This Row],[Estimated Value]])/V3__67[[#This Row],[Estimated Value]])</f>
        <v>-0.5032060539541332</v>
      </c>
      <c r="P2834" t="str">
        <f t="shared" si="44"/>
        <v>Below Estimate</v>
      </c>
    </row>
    <row r="2835" spans="1:16" x14ac:dyDescent="0.3">
      <c r="A2835" s="1">
        <v>42673</v>
      </c>
      <c r="B2835">
        <v>2016</v>
      </c>
      <c r="C2835" t="s">
        <v>26</v>
      </c>
      <c r="D2835">
        <v>352870</v>
      </c>
      <c r="E2835">
        <v>455000</v>
      </c>
      <c r="F2835" t="s">
        <v>13</v>
      </c>
      <c r="G2835" t="s">
        <v>14</v>
      </c>
      <c r="H2835">
        <v>3</v>
      </c>
      <c r="I2835">
        <v>1</v>
      </c>
      <c r="J2835">
        <v>1049</v>
      </c>
      <c r="K2835">
        <v>1.3482590000000001</v>
      </c>
      <c r="L2835" t="s">
        <v>25</v>
      </c>
      <c r="M2835">
        <f>V3__67[[#This Row],[Sale Price]]/V3__67[[#This Row],[carpet_area]]</f>
        <v>433.74642516682553</v>
      </c>
      <c r="N2835">
        <f>IF(OR(V3__67[[#This Row],[Estimated Value]]="",V3__67[[#This Row],[Estimated Value]]=0),"",V3__67[[#This Row],[Sale Price]]-V3__67[[#This Row],[Estimated Value]])</f>
        <v>102130</v>
      </c>
      <c r="O2835">
        <f>IF(OR(V3__67[[#This Row],[Estimated Value]]="",V3__67[[#This Row],[Estimated Value]]=0),"",(V3__67[[#This Row],[Sale Price]]-V3__67[[#This Row],[Estimated Value]])/V3__67[[#This Row],[Estimated Value]])</f>
        <v>0.28942670105137869</v>
      </c>
      <c r="P2835" t="str">
        <f t="shared" si="44"/>
        <v>Above Estimate</v>
      </c>
    </row>
    <row r="2836" spans="1:16" x14ac:dyDescent="0.3">
      <c r="A2836" s="1">
        <v>42673</v>
      </c>
      <c r="B2836">
        <v>2016</v>
      </c>
      <c r="C2836" t="s">
        <v>29</v>
      </c>
      <c r="D2836">
        <v>177380</v>
      </c>
      <c r="E2836">
        <v>347000</v>
      </c>
      <c r="F2836" t="s">
        <v>13</v>
      </c>
      <c r="G2836" t="s">
        <v>14</v>
      </c>
      <c r="H2836">
        <v>3</v>
      </c>
      <c r="I2836">
        <v>1</v>
      </c>
      <c r="J2836">
        <v>1078</v>
      </c>
      <c r="K2836">
        <v>1.3482590000000001</v>
      </c>
      <c r="L2836" t="s">
        <v>25</v>
      </c>
      <c r="M2836">
        <f>V3__67[[#This Row],[Sale Price]]/V3__67[[#This Row],[carpet_area]]</f>
        <v>321.89239332096474</v>
      </c>
      <c r="N2836">
        <f>IF(OR(V3__67[[#This Row],[Estimated Value]]="",V3__67[[#This Row],[Estimated Value]]=0),"",V3__67[[#This Row],[Sale Price]]-V3__67[[#This Row],[Estimated Value]])</f>
        <v>169620</v>
      </c>
      <c r="O2836">
        <f>IF(OR(V3__67[[#This Row],[Estimated Value]]="",V3__67[[#This Row],[Estimated Value]]=0),"",(V3__67[[#This Row],[Sale Price]]-V3__67[[#This Row],[Estimated Value]])/V3__67[[#This Row],[Estimated Value]])</f>
        <v>0.95625211410531064</v>
      </c>
      <c r="P2836" t="str">
        <f t="shared" si="44"/>
        <v>Above Estimate</v>
      </c>
    </row>
    <row r="2837" spans="1:16" x14ac:dyDescent="0.3">
      <c r="A2837" s="1">
        <v>42673</v>
      </c>
      <c r="B2837">
        <v>2016</v>
      </c>
      <c r="C2837" t="s">
        <v>30</v>
      </c>
      <c r="D2837">
        <v>1446030</v>
      </c>
      <c r="E2837">
        <v>1825000</v>
      </c>
      <c r="F2837" t="s">
        <v>13</v>
      </c>
      <c r="G2837" t="s">
        <v>14</v>
      </c>
      <c r="H2837">
        <v>3</v>
      </c>
      <c r="I2837">
        <v>2</v>
      </c>
      <c r="J2837">
        <v>1061</v>
      </c>
      <c r="K2837">
        <v>1.3482590000000001</v>
      </c>
      <c r="L2837" t="s">
        <v>25</v>
      </c>
      <c r="M2837">
        <f>V3__67[[#This Row],[Sale Price]]/V3__67[[#This Row],[carpet_area]]</f>
        <v>1720.0754005655042</v>
      </c>
      <c r="N2837">
        <f>IF(OR(V3__67[[#This Row],[Estimated Value]]="",V3__67[[#This Row],[Estimated Value]]=0),"",V3__67[[#This Row],[Sale Price]]-V3__67[[#This Row],[Estimated Value]])</f>
        <v>378970</v>
      </c>
      <c r="O2837">
        <f>IF(OR(V3__67[[#This Row],[Estimated Value]]="",V3__67[[#This Row],[Estimated Value]]=0),"",(V3__67[[#This Row],[Sale Price]]-V3__67[[#This Row],[Estimated Value]])/V3__67[[#This Row],[Estimated Value]])</f>
        <v>0.26207616716112392</v>
      </c>
      <c r="P2837" t="str">
        <f t="shared" si="44"/>
        <v>Above Estimate</v>
      </c>
    </row>
    <row r="2838" spans="1:16" x14ac:dyDescent="0.3">
      <c r="A2838" s="1">
        <v>42673</v>
      </c>
      <c r="B2838">
        <v>2016</v>
      </c>
      <c r="C2838" t="s">
        <v>30</v>
      </c>
      <c r="D2838">
        <v>374040</v>
      </c>
      <c r="E2838">
        <v>737000</v>
      </c>
      <c r="F2838" t="s">
        <v>13</v>
      </c>
      <c r="G2838" t="s">
        <v>14</v>
      </c>
      <c r="H2838">
        <v>3</v>
      </c>
      <c r="I2838">
        <v>2</v>
      </c>
      <c r="J2838">
        <v>1028</v>
      </c>
      <c r="K2838">
        <v>1.3482590000000001</v>
      </c>
      <c r="L2838" t="s">
        <v>16</v>
      </c>
      <c r="M2838">
        <f>V3__67[[#This Row],[Sale Price]]/V3__67[[#This Row],[carpet_area]]</f>
        <v>716.92607003891055</v>
      </c>
      <c r="N2838">
        <f>IF(OR(V3__67[[#This Row],[Estimated Value]]="",V3__67[[#This Row],[Estimated Value]]=0),"",V3__67[[#This Row],[Sale Price]]-V3__67[[#This Row],[Estimated Value]])</f>
        <v>362960</v>
      </c>
      <c r="O2838">
        <f>IF(OR(V3__67[[#This Row],[Estimated Value]]="",V3__67[[#This Row],[Estimated Value]]=0),"",(V3__67[[#This Row],[Sale Price]]-V3__67[[#This Row],[Estimated Value]])/V3__67[[#This Row],[Estimated Value]])</f>
        <v>0.97037749973264886</v>
      </c>
      <c r="P2838" t="str">
        <f t="shared" si="44"/>
        <v>Above Estimate</v>
      </c>
    </row>
    <row r="2839" spans="1:16" x14ac:dyDescent="0.3">
      <c r="A2839" s="1">
        <v>42673</v>
      </c>
      <c r="B2839">
        <v>2016</v>
      </c>
      <c r="C2839" t="s">
        <v>12</v>
      </c>
      <c r="D2839">
        <v>93690</v>
      </c>
      <c r="E2839">
        <v>98500</v>
      </c>
      <c r="F2839" t="s">
        <v>13</v>
      </c>
      <c r="G2839" t="s">
        <v>14</v>
      </c>
      <c r="H2839">
        <v>3</v>
      </c>
      <c r="I2839">
        <v>2</v>
      </c>
      <c r="J2839">
        <v>1058</v>
      </c>
      <c r="K2839">
        <v>1.3482590000000001</v>
      </c>
      <c r="L2839" t="s">
        <v>16</v>
      </c>
      <c r="M2839">
        <f>V3__67[[#This Row],[Sale Price]]/V3__67[[#This Row],[carpet_area]]</f>
        <v>93.100189035916827</v>
      </c>
      <c r="N2839">
        <f>IF(OR(V3__67[[#This Row],[Estimated Value]]="",V3__67[[#This Row],[Estimated Value]]=0),"",V3__67[[#This Row],[Sale Price]]-V3__67[[#This Row],[Estimated Value]])</f>
        <v>4810</v>
      </c>
      <c r="O2839">
        <f>IF(OR(V3__67[[#This Row],[Estimated Value]]="",V3__67[[#This Row],[Estimated Value]]=0),"",(V3__67[[#This Row],[Sale Price]]-V3__67[[#This Row],[Estimated Value]])/V3__67[[#This Row],[Estimated Value]])</f>
        <v>5.1339523962002351E-2</v>
      </c>
      <c r="P2839" t="str">
        <f t="shared" si="44"/>
        <v>Above Estimate</v>
      </c>
    </row>
    <row r="2840" spans="1:16" x14ac:dyDescent="0.3">
      <c r="A2840" s="1">
        <v>42674</v>
      </c>
      <c r="B2840">
        <v>2016</v>
      </c>
      <c r="C2840" t="s">
        <v>30</v>
      </c>
      <c r="D2840">
        <v>418310</v>
      </c>
      <c r="E2840">
        <v>630000</v>
      </c>
      <c r="F2840" t="s">
        <v>13</v>
      </c>
      <c r="G2840" t="s">
        <v>14</v>
      </c>
      <c r="H2840">
        <v>3</v>
      </c>
      <c r="I2840">
        <v>2</v>
      </c>
      <c r="J2840">
        <v>991</v>
      </c>
      <c r="K2840">
        <v>1.3482590000000001</v>
      </c>
      <c r="L2840" t="s">
        <v>16</v>
      </c>
      <c r="M2840">
        <f>V3__67[[#This Row],[Sale Price]]/V3__67[[#This Row],[carpet_area]]</f>
        <v>635.72149344096874</v>
      </c>
      <c r="N2840">
        <f>IF(OR(V3__67[[#This Row],[Estimated Value]]="",V3__67[[#This Row],[Estimated Value]]=0),"",V3__67[[#This Row],[Sale Price]]-V3__67[[#This Row],[Estimated Value]])</f>
        <v>211690</v>
      </c>
      <c r="O2840">
        <f>IF(OR(V3__67[[#This Row],[Estimated Value]]="",V3__67[[#This Row],[Estimated Value]]=0),"",(V3__67[[#This Row],[Sale Price]]-V3__67[[#This Row],[Estimated Value]])/V3__67[[#This Row],[Estimated Value]])</f>
        <v>0.50606009896966364</v>
      </c>
      <c r="P2840" t="str">
        <f t="shared" si="44"/>
        <v>Above Estimate</v>
      </c>
    </row>
    <row r="2841" spans="1:16" x14ac:dyDescent="0.3">
      <c r="A2841" s="1">
        <v>42674</v>
      </c>
      <c r="B2841">
        <v>2016</v>
      </c>
      <c r="C2841" t="s">
        <v>12</v>
      </c>
      <c r="D2841">
        <v>97440</v>
      </c>
      <c r="E2841">
        <v>52500</v>
      </c>
      <c r="F2841" t="s">
        <v>13</v>
      </c>
      <c r="G2841" t="s">
        <v>14</v>
      </c>
      <c r="H2841">
        <v>3</v>
      </c>
      <c r="I2841">
        <v>1</v>
      </c>
      <c r="J2841">
        <v>966</v>
      </c>
      <c r="K2841">
        <v>1.3482590000000001</v>
      </c>
      <c r="L2841" t="s">
        <v>25</v>
      </c>
      <c r="M2841">
        <f>V3__67[[#This Row],[Sale Price]]/V3__67[[#This Row],[carpet_area]]</f>
        <v>54.347826086956523</v>
      </c>
      <c r="N2841">
        <f>IF(OR(V3__67[[#This Row],[Estimated Value]]="",V3__67[[#This Row],[Estimated Value]]=0),"",V3__67[[#This Row],[Sale Price]]-V3__67[[#This Row],[Estimated Value]])</f>
        <v>-44940</v>
      </c>
      <c r="O2841">
        <f>IF(OR(V3__67[[#This Row],[Estimated Value]]="",V3__67[[#This Row],[Estimated Value]]=0),"",(V3__67[[#This Row],[Sale Price]]-V3__67[[#This Row],[Estimated Value]])/V3__67[[#This Row],[Estimated Value]])</f>
        <v>-0.46120689655172414</v>
      </c>
      <c r="P2841" t="str">
        <f t="shared" si="44"/>
        <v>Below Estimate</v>
      </c>
    </row>
    <row r="2842" spans="1:16" x14ac:dyDescent="0.3">
      <c r="A2842" s="1">
        <v>42677</v>
      </c>
      <c r="B2842">
        <v>2016</v>
      </c>
      <c r="C2842" t="s">
        <v>12</v>
      </c>
      <c r="D2842">
        <v>30950</v>
      </c>
      <c r="E2842">
        <v>10400</v>
      </c>
      <c r="F2842" t="s">
        <v>19</v>
      </c>
      <c r="G2842" t="s">
        <v>20</v>
      </c>
      <c r="H2842">
        <v>4</v>
      </c>
      <c r="I2842">
        <v>3</v>
      </c>
      <c r="J2842">
        <v>1492</v>
      </c>
      <c r="K2842">
        <v>1.3482590000000001</v>
      </c>
      <c r="L2842" t="s">
        <v>16</v>
      </c>
      <c r="M2842">
        <f>V3__67[[#This Row],[Sale Price]]/V3__67[[#This Row],[carpet_area]]</f>
        <v>6.9705093833780163</v>
      </c>
      <c r="N2842">
        <f>IF(OR(V3__67[[#This Row],[Estimated Value]]="",V3__67[[#This Row],[Estimated Value]]=0),"",V3__67[[#This Row],[Sale Price]]-V3__67[[#This Row],[Estimated Value]])</f>
        <v>-20550</v>
      </c>
      <c r="O2842">
        <f>IF(OR(V3__67[[#This Row],[Estimated Value]]="",V3__67[[#This Row],[Estimated Value]]=0),"",(V3__67[[#This Row],[Sale Price]]-V3__67[[#This Row],[Estimated Value]])/V3__67[[#This Row],[Estimated Value]])</f>
        <v>-0.66397415185783526</v>
      </c>
      <c r="P2842" t="str">
        <f t="shared" si="44"/>
        <v>Below Estimate</v>
      </c>
    </row>
    <row r="2843" spans="1:16" x14ac:dyDescent="0.3">
      <c r="A2843" s="1">
        <v>42677</v>
      </c>
      <c r="B2843">
        <v>2016</v>
      </c>
      <c r="C2843" t="s">
        <v>21</v>
      </c>
      <c r="D2843">
        <v>918260</v>
      </c>
      <c r="E2843">
        <v>1675000</v>
      </c>
      <c r="F2843" t="s">
        <v>13</v>
      </c>
      <c r="G2843" t="s">
        <v>14</v>
      </c>
      <c r="H2843">
        <v>3</v>
      </c>
      <c r="I2843">
        <v>2</v>
      </c>
      <c r="J2843">
        <v>1039</v>
      </c>
      <c r="K2843">
        <v>1.3482590000000001</v>
      </c>
      <c r="L2843" t="s">
        <v>15</v>
      </c>
      <c r="M2843">
        <f>V3__67[[#This Row],[Sale Price]]/V3__67[[#This Row],[carpet_area]]</f>
        <v>1612.1270452358037</v>
      </c>
      <c r="N2843">
        <f>IF(OR(V3__67[[#This Row],[Estimated Value]]="",V3__67[[#This Row],[Estimated Value]]=0),"",V3__67[[#This Row],[Sale Price]]-V3__67[[#This Row],[Estimated Value]])</f>
        <v>756740</v>
      </c>
      <c r="O2843">
        <f>IF(OR(V3__67[[#This Row],[Estimated Value]]="",V3__67[[#This Row],[Estimated Value]]=0),"",(V3__67[[#This Row],[Sale Price]]-V3__67[[#This Row],[Estimated Value]])/V3__67[[#This Row],[Estimated Value]])</f>
        <v>0.82410210615729751</v>
      </c>
      <c r="P2843" t="str">
        <f t="shared" si="44"/>
        <v>Above Estimate</v>
      </c>
    </row>
    <row r="2844" spans="1:16" x14ac:dyDescent="0.3">
      <c r="A2844" s="1">
        <v>42678</v>
      </c>
      <c r="B2844">
        <v>2016</v>
      </c>
      <c r="C2844" t="s">
        <v>30</v>
      </c>
      <c r="D2844">
        <v>368890</v>
      </c>
      <c r="E2844">
        <v>440000</v>
      </c>
      <c r="F2844" t="s">
        <v>13</v>
      </c>
      <c r="G2844" t="s">
        <v>14</v>
      </c>
      <c r="H2844">
        <v>3</v>
      </c>
      <c r="I2844">
        <v>3</v>
      </c>
      <c r="J2844">
        <v>1093</v>
      </c>
      <c r="K2844">
        <v>1.3482590000000001</v>
      </c>
      <c r="L2844" t="s">
        <v>22</v>
      </c>
      <c r="M2844">
        <f>V3__67[[#This Row],[Sale Price]]/V3__67[[#This Row],[carpet_area]]</f>
        <v>402.56175663311984</v>
      </c>
      <c r="N2844">
        <f>IF(OR(V3__67[[#This Row],[Estimated Value]]="",V3__67[[#This Row],[Estimated Value]]=0),"",V3__67[[#This Row],[Sale Price]]-V3__67[[#This Row],[Estimated Value]])</f>
        <v>71110</v>
      </c>
      <c r="O2844">
        <f>IF(OR(V3__67[[#This Row],[Estimated Value]]="",V3__67[[#This Row],[Estimated Value]]=0),"",(V3__67[[#This Row],[Sale Price]]-V3__67[[#This Row],[Estimated Value]])/V3__67[[#This Row],[Estimated Value]])</f>
        <v>0.19276749166418172</v>
      </c>
      <c r="P2844" t="str">
        <f t="shared" si="44"/>
        <v>Above Estimate</v>
      </c>
    </row>
    <row r="2845" spans="1:16" x14ac:dyDescent="0.3">
      <c r="A2845" s="1">
        <v>42679</v>
      </c>
      <c r="B2845">
        <v>2016</v>
      </c>
      <c r="C2845" t="s">
        <v>21</v>
      </c>
      <c r="D2845">
        <v>337680</v>
      </c>
      <c r="E2845">
        <v>360000</v>
      </c>
      <c r="F2845" t="s">
        <v>13</v>
      </c>
      <c r="G2845" t="s">
        <v>14</v>
      </c>
      <c r="H2845">
        <v>3</v>
      </c>
      <c r="I2845">
        <v>2</v>
      </c>
      <c r="J2845">
        <v>1038</v>
      </c>
      <c r="K2845">
        <v>1.3482590000000001</v>
      </c>
      <c r="L2845" t="s">
        <v>15</v>
      </c>
      <c r="M2845">
        <f>V3__67[[#This Row],[Sale Price]]/V3__67[[#This Row],[carpet_area]]</f>
        <v>346.82080924855489</v>
      </c>
      <c r="N2845">
        <f>IF(OR(V3__67[[#This Row],[Estimated Value]]="",V3__67[[#This Row],[Estimated Value]]=0),"",V3__67[[#This Row],[Sale Price]]-V3__67[[#This Row],[Estimated Value]])</f>
        <v>22320</v>
      </c>
      <c r="O2845">
        <f>IF(OR(V3__67[[#This Row],[Estimated Value]]="",V3__67[[#This Row],[Estimated Value]]=0),"",(V3__67[[#This Row],[Sale Price]]-V3__67[[#This Row],[Estimated Value]])/V3__67[[#This Row],[Estimated Value]])</f>
        <v>6.6098081023454158E-2</v>
      </c>
      <c r="P2845" t="str">
        <f t="shared" si="44"/>
        <v>Above Estimate</v>
      </c>
    </row>
    <row r="2846" spans="1:16" x14ac:dyDescent="0.3">
      <c r="A2846" s="1">
        <v>42679</v>
      </c>
      <c r="B2846">
        <v>2016</v>
      </c>
      <c r="C2846" t="s">
        <v>29</v>
      </c>
      <c r="D2846">
        <v>152530</v>
      </c>
      <c r="E2846">
        <v>105000</v>
      </c>
      <c r="F2846" t="s">
        <v>13</v>
      </c>
      <c r="G2846" t="s">
        <v>14</v>
      </c>
      <c r="H2846">
        <v>3</v>
      </c>
      <c r="I2846">
        <v>3</v>
      </c>
      <c r="J2846">
        <v>961</v>
      </c>
      <c r="K2846">
        <v>1.3482590000000001</v>
      </c>
      <c r="L2846" t="s">
        <v>25</v>
      </c>
      <c r="M2846">
        <f>V3__67[[#This Row],[Sale Price]]/V3__67[[#This Row],[carpet_area]]</f>
        <v>109.26118626430801</v>
      </c>
      <c r="N2846">
        <f>IF(OR(V3__67[[#This Row],[Estimated Value]]="",V3__67[[#This Row],[Estimated Value]]=0),"",V3__67[[#This Row],[Sale Price]]-V3__67[[#This Row],[Estimated Value]])</f>
        <v>-47530</v>
      </c>
      <c r="O2846">
        <f>IF(OR(V3__67[[#This Row],[Estimated Value]]="",V3__67[[#This Row],[Estimated Value]]=0),"",(V3__67[[#This Row],[Sale Price]]-V3__67[[#This Row],[Estimated Value]])/V3__67[[#This Row],[Estimated Value]])</f>
        <v>-0.31161083065626433</v>
      </c>
      <c r="P2846" t="str">
        <f t="shared" si="44"/>
        <v>Below Estimate</v>
      </c>
    </row>
    <row r="2847" spans="1:16" x14ac:dyDescent="0.3">
      <c r="A2847" s="1">
        <v>42679</v>
      </c>
      <c r="B2847">
        <v>2016</v>
      </c>
      <c r="C2847" t="s">
        <v>17</v>
      </c>
      <c r="D2847">
        <v>140760</v>
      </c>
      <c r="E2847">
        <v>242000</v>
      </c>
      <c r="F2847" t="s">
        <v>13</v>
      </c>
      <c r="G2847" t="s">
        <v>14</v>
      </c>
      <c r="H2847">
        <v>3</v>
      </c>
      <c r="I2847">
        <v>3</v>
      </c>
      <c r="J2847">
        <v>954</v>
      </c>
      <c r="K2847">
        <v>1.3482590000000001</v>
      </c>
      <c r="L2847" t="s">
        <v>15</v>
      </c>
      <c r="M2847">
        <f>V3__67[[#This Row],[Sale Price]]/V3__67[[#This Row],[carpet_area]]</f>
        <v>253.66876310272536</v>
      </c>
      <c r="N2847">
        <f>IF(OR(V3__67[[#This Row],[Estimated Value]]="",V3__67[[#This Row],[Estimated Value]]=0),"",V3__67[[#This Row],[Sale Price]]-V3__67[[#This Row],[Estimated Value]])</f>
        <v>101240</v>
      </c>
      <c r="O2847">
        <f>IF(OR(V3__67[[#This Row],[Estimated Value]]="",V3__67[[#This Row],[Estimated Value]]=0),"",(V3__67[[#This Row],[Sale Price]]-V3__67[[#This Row],[Estimated Value]])/V3__67[[#This Row],[Estimated Value]])</f>
        <v>0.71923842000568339</v>
      </c>
      <c r="P2847" t="str">
        <f t="shared" si="44"/>
        <v>Above Estimate</v>
      </c>
    </row>
    <row r="2848" spans="1:16" x14ac:dyDescent="0.3">
      <c r="A2848" s="1">
        <v>42681</v>
      </c>
      <c r="B2848">
        <v>2016</v>
      </c>
      <c r="C2848" t="s">
        <v>18</v>
      </c>
      <c r="D2848">
        <v>229880</v>
      </c>
      <c r="E2848">
        <v>395000</v>
      </c>
      <c r="F2848" t="s">
        <v>13</v>
      </c>
      <c r="G2848" t="s">
        <v>14</v>
      </c>
      <c r="H2848">
        <v>3</v>
      </c>
      <c r="I2848">
        <v>2</v>
      </c>
      <c r="J2848">
        <v>993</v>
      </c>
      <c r="K2848">
        <v>1.3482590000000001</v>
      </c>
      <c r="L2848" t="s">
        <v>15</v>
      </c>
      <c r="M2848">
        <f>V3__67[[#This Row],[Sale Price]]/V3__67[[#This Row],[carpet_area]]</f>
        <v>397.78449144008056</v>
      </c>
      <c r="N2848">
        <f>IF(OR(V3__67[[#This Row],[Estimated Value]]="",V3__67[[#This Row],[Estimated Value]]=0),"",V3__67[[#This Row],[Sale Price]]-V3__67[[#This Row],[Estimated Value]])</f>
        <v>165120</v>
      </c>
      <c r="O2848">
        <f>IF(OR(V3__67[[#This Row],[Estimated Value]]="",V3__67[[#This Row],[Estimated Value]]=0),"",(V3__67[[#This Row],[Sale Price]]-V3__67[[#This Row],[Estimated Value]])/V3__67[[#This Row],[Estimated Value]])</f>
        <v>0.71828780233165135</v>
      </c>
      <c r="P2848" t="str">
        <f t="shared" si="44"/>
        <v>Above Estimate</v>
      </c>
    </row>
    <row r="2849" spans="1:16" x14ac:dyDescent="0.3">
      <c r="A2849" s="1">
        <v>42681</v>
      </c>
      <c r="B2849">
        <v>2016</v>
      </c>
      <c r="C2849" t="s">
        <v>26</v>
      </c>
      <c r="D2849">
        <v>323400</v>
      </c>
      <c r="E2849">
        <v>420000</v>
      </c>
      <c r="F2849" t="s">
        <v>13</v>
      </c>
      <c r="G2849" t="s">
        <v>14</v>
      </c>
      <c r="H2849">
        <v>3</v>
      </c>
      <c r="I2849">
        <v>1</v>
      </c>
      <c r="J2849">
        <v>959</v>
      </c>
      <c r="K2849">
        <v>1.3482590000000001</v>
      </c>
      <c r="L2849" t="s">
        <v>15</v>
      </c>
      <c r="M2849">
        <f>V3__67[[#This Row],[Sale Price]]/V3__67[[#This Row],[carpet_area]]</f>
        <v>437.95620437956205</v>
      </c>
      <c r="N2849">
        <f>IF(OR(V3__67[[#This Row],[Estimated Value]]="",V3__67[[#This Row],[Estimated Value]]=0),"",V3__67[[#This Row],[Sale Price]]-V3__67[[#This Row],[Estimated Value]])</f>
        <v>96600</v>
      </c>
      <c r="O2849">
        <f>IF(OR(V3__67[[#This Row],[Estimated Value]]="",V3__67[[#This Row],[Estimated Value]]=0),"",(V3__67[[#This Row],[Sale Price]]-V3__67[[#This Row],[Estimated Value]])/V3__67[[#This Row],[Estimated Value]])</f>
        <v>0.29870129870129869</v>
      </c>
      <c r="P2849" t="str">
        <f t="shared" si="44"/>
        <v>Above Estimate</v>
      </c>
    </row>
    <row r="2850" spans="1:16" x14ac:dyDescent="0.3">
      <c r="A2850" s="1">
        <v>42681</v>
      </c>
      <c r="B2850">
        <v>2016</v>
      </c>
      <c r="C2850" t="s">
        <v>30</v>
      </c>
      <c r="D2850">
        <v>338320</v>
      </c>
      <c r="E2850">
        <v>375000</v>
      </c>
      <c r="F2850" t="s">
        <v>13</v>
      </c>
      <c r="G2850" t="s">
        <v>14</v>
      </c>
      <c r="H2850">
        <v>3</v>
      </c>
      <c r="I2850">
        <v>3</v>
      </c>
      <c r="J2850">
        <v>1013</v>
      </c>
      <c r="K2850">
        <v>1.3482590000000001</v>
      </c>
      <c r="L2850" t="s">
        <v>22</v>
      </c>
      <c r="M2850">
        <f>V3__67[[#This Row],[Sale Price]]/V3__67[[#This Row],[carpet_area]]</f>
        <v>370.18756169792692</v>
      </c>
      <c r="N2850">
        <f>IF(OR(V3__67[[#This Row],[Estimated Value]]="",V3__67[[#This Row],[Estimated Value]]=0),"",V3__67[[#This Row],[Sale Price]]-V3__67[[#This Row],[Estimated Value]])</f>
        <v>36680</v>
      </c>
      <c r="O2850">
        <f>IF(OR(V3__67[[#This Row],[Estimated Value]]="",V3__67[[#This Row],[Estimated Value]]=0),"",(V3__67[[#This Row],[Sale Price]]-V3__67[[#This Row],[Estimated Value]])/V3__67[[#This Row],[Estimated Value]])</f>
        <v>0.10841806573658075</v>
      </c>
      <c r="P2850" t="str">
        <f t="shared" si="44"/>
        <v>Above Estimate</v>
      </c>
    </row>
    <row r="2851" spans="1:16" x14ac:dyDescent="0.3">
      <c r="A2851" s="1">
        <v>42684</v>
      </c>
      <c r="B2851">
        <v>2016</v>
      </c>
      <c r="C2851" t="s">
        <v>26</v>
      </c>
      <c r="D2851">
        <v>281260</v>
      </c>
      <c r="E2851">
        <v>523500</v>
      </c>
      <c r="F2851" t="s">
        <v>13</v>
      </c>
      <c r="G2851" t="s">
        <v>14</v>
      </c>
      <c r="H2851">
        <v>3</v>
      </c>
      <c r="I2851">
        <v>1</v>
      </c>
      <c r="J2851">
        <v>904</v>
      </c>
      <c r="K2851">
        <v>1.3482590000000001</v>
      </c>
      <c r="L2851" t="s">
        <v>22</v>
      </c>
      <c r="M2851">
        <f>V3__67[[#This Row],[Sale Price]]/V3__67[[#This Row],[carpet_area]]</f>
        <v>579.09292035398232</v>
      </c>
      <c r="N2851">
        <f>IF(OR(V3__67[[#This Row],[Estimated Value]]="",V3__67[[#This Row],[Estimated Value]]=0),"",V3__67[[#This Row],[Sale Price]]-V3__67[[#This Row],[Estimated Value]])</f>
        <v>242240</v>
      </c>
      <c r="O2851">
        <f>IF(OR(V3__67[[#This Row],[Estimated Value]]="",V3__67[[#This Row],[Estimated Value]]=0),"",(V3__67[[#This Row],[Sale Price]]-V3__67[[#This Row],[Estimated Value]])/V3__67[[#This Row],[Estimated Value]])</f>
        <v>0.86126715494560191</v>
      </c>
      <c r="P2851" t="str">
        <f t="shared" si="44"/>
        <v>Above Estimate</v>
      </c>
    </row>
    <row r="2852" spans="1:16" x14ac:dyDescent="0.3">
      <c r="A2852" s="1">
        <v>42686</v>
      </c>
      <c r="B2852">
        <v>2016</v>
      </c>
      <c r="C2852" t="s">
        <v>17</v>
      </c>
      <c r="D2852">
        <v>320870</v>
      </c>
      <c r="E2852">
        <v>418000</v>
      </c>
      <c r="F2852" t="s">
        <v>13</v>
      </c>
      <c r="G2852" t="s">
        <v>14</v>
      </c>
      <c r="H2852">
        <v>3</v>
      </c>
      <c r="I2852">
        <v>3</v>
      </c>
      <c r="J2852">
        <v>982</v>
      </c>
      <c r="K2852">
        <v>1.3482590000000001</v>
      </c>
      <c r="L2852" t="s">
        <v>15</v>
      </c>
      <c r="M2852">
        <f>V3__67[[#This Row],[Sale Price]]/V3__67[[#This Row],[carpet_area]]</f>
        <v>425.66191446028512</v>
      </c>
      <c r="N2852">
        <f>IF(OR(V3__67[[#This Row],[Estimated Value]]="",V3__67[[#This Row],[Estimated Value]]=0),"",V3__67[[#This Row],[Sale Price]]-V3__67[[#This Row],[Estimated Value]])</f>
        <v>97130</v>
      </c>
      <c r="O2852">
        <f>IF(OR(V3__67[[#This Row],[Estimated Value]]="",V3__67[[#This Row],[Estimated Value]]=0),"",(V3__67[[#This Row],[Sale Price]]-V3__67[[#This Row],[Estimated Value]])/V3__67[[#This Row],[Estimated Value]])</f>
        <v>0.30270826191292421</v>
      </c>
      <c r="P2852" t="str">
        <f t="shared" si="44"/>
        <v>Above Estimate</v>
      </c>
    </row>
    <row r="2853" spans="1:16" x14ac:dyDescent="0.3">
      <c r="A2853" s="1">
        <v>42686</v>
      </c>
      <c r="B2853">
        <v>2016</v>
      </c>
      <c r="C2853" t="s">
        <v>17</v>
      </c>
      <c r="D2853">
        <v>115900</v>
      </c>
      <c r="E2853">
        <v>106080</v>
      </c>
      <c r="F2853" t="s">
        <v>13</v>
      </c>
      <c r="G2853" t="s">
        <v>14</v>
      </c>
      <c r="H2853">
        <v>3</v>
      </c>
      <c r="I2853">
        <v>3</v>
      </c>
      <c r="J2853">
        <v>1054</v>
      </c>
      <c r="K2853">
        <v>1.3482590000000001</v>
      </c>
      <c r="L2853" t="s">
        <v>22</v>
      </c>
      <c r="M2853">
        <f>V3__67[[#This Row],[Sale Price]]/V3__67[[#This Row],[carpet_area]]</f>
        <v>100.64516129032258</v>
      </c>
      <c r="N2853">
        <f>IF(OR(V3__67[[#This Row],[Estimated Value]]="",V3__67[[#This Row],[Estimated Value]]=0),"",V3__67[[#This Row],[Sale Price]]-V3__67[[#This Row],[Estimated Value]])</f>
        <v>-9820</v>
      </c>
      <c r="O2853">
        <f>IF(OR(V3__67[[#This Row],[Estimated Value]]="",V3__67[[#This Row],[Estimated Value]]=0),"",(V3__67[[#This Row],[Sale Price]]-V3__67[[#This Row],[Estimated Value]])/V3__67[[#This Row],[Estimated Value]])</f>
        <v>-8.4728213977566871E-2</v>
      </c>
      <c r="P2853" t="str">
        <f t="shared" si="44"/>
        <v>Below Estimate</v>
      </c>
    </row>
    <row r="2854" spans="1:16" x14ac:dyDescent="0.3">
      <c r="A2854" s="1">
        <v>42686</v>
      </c>
      <c r="B2854">
        <v>2016</v>
      </c>
      <c r="C2854" t="s">
        <v>21</v>
      </c>
      <c r="D2854">
        <v>2195480</v>
      </c>
      <c r="E2854">
        <v>1750000</v>
      </c>
      <c r="F2854" t="s">
        <v>13</v>
      </c>
      <c r="G2854" t="s">
        <v>14</v>
      </c>
      <c r="H2854">
        <v>3</v>
      </c>
      <c r="I2854">
        <v>1</v>
      </c>
      <c r="J2854">
        <v>938</v>
      </c>
      <c r="K2854">
        <v>1.3482590000000001</v>
      </c>
      <c r="L2854" t="s">
        <v>16</v>
      </c>
      <c r="M2854">
        <f>V3__67[[#This Row],[Sale Price]]/V3__67[[#This Row],[carpet_area]]</f>
        <v>1865.6716417910447</v>
      </c>
      <c r="N2854">
        <f>IF(OR(V3__67[[#This Row],[Estimated Value]]="",V3__67[[#This Row],[Estimated Value]]=0),"",V3__67[[#This Row],[Sale Price]]-V3__67[[#This Row],[Estimated Value]])</f>
        <v>-445480</v>
      </c>
      <c r="O2854">
        <f>IF(OR(V3__67[[#This Row],[Estimated Value]]="",V3__67[[#This Row],[Estimated Value]]=0),"",(V3__67[[#This Row],[Sale Price]]-V3__67[[#This Row],[Estimated Value]])/V3__67[[#This Row],[Estimated Value]])</f>
        <v>-0.20290779237342177</v>
      </c>
      <c r="P2854" t="str">
        <f t="shared" si="44"/>
        <v>Below Estimate</v>
      </c>
    </row>
    <row r="2855" spans="1:16" x14ac:dyDescent="0.3">
      <c r="A2855" s="1">
        <v>42691</v>
      </c>
      <c r="B2855">
        <v>2016</v>
      </c>
      <c r="C2855" t="s">
        <v>26</v>
      </c>
      <c r="D2855">
        <v>489160</v>
      </c>
      <c r="E2855">
        <v>700000</v>
      </c>
      <c r="F2855" t="s">
        <v>13</v>
      </c>
      <c r="G2855" t="s">
        <v>14</v>
      </c>
      <c r="H2855">
        <v>3</v>
      </c>
      <c r="I2855">
        <v>2</v>
      </c>
      <c r="J2855">
        <v>949</v>
      </c>
      <c r="K2855">
        <v>1.3482590000000001</v>
      </c>
      <c r="L2855" t="s">
        <v>15</v>
      </c>
      <c r="M2855">
        <f>V3__67[[#This Row],[Sale Price]]/V3__67[[#This Row],[carpet_area]]</f>
        <v>737.6185458377239</v>
      </c>
      <c r="N2855">
        <f>IF(OR(V3__67[[#This Row],[Estimated Value]]="",V3__67[[#This Row],[Estimated Value]]=0),"",V3__67[[#This Row],[Sale Price]]-V3__67[[#This Row],[Estimated Value]])</f>
        <v>210840</v>
      </c>
      <c r="O2855">
        <f>IF(OR(V3__67[[#This Row],[Estimated Value]]="",V3__67[[#This Row],[Estimated Value]]=0),"",(V3__67[[#This Row],[Sale Price]]-V3__67[[#This Row],[Estimated Value]])/V3__67[[#This Row],[Estimated Value]])</f>
        <v>0.43102461362335431</v>
      </c>
      <c r="P2855" t="str">
        <f t="shared" si="44"/>
        <v>Above Estimate</v>
      </c>
    </row>
    <row r="2856" spans="1:16" x14ac:dyDescent="0.3">
      <c r="A2856" s="1">
        <v>42691</v>
      </c>
      <c r="B2856">
        <v>2016</v>
      </c>
      <c r="C2856" t="s">
        <v>17</v>
      </c>
      <c r="D2856">
        <v>151910</v>
      </c>
      <c r="E2856">
        <v>146000</v>
      </c>
      <c r="F2856" t="s">
        <v>13</v>
      </c>
      <c r="G2856" t="s">
        <v>14</v>
      </c>
      <c r="H2856">
        <v>3</v>
      </c>
      <c r="I2856">
        <v>1</v>
      </c>
      <c r="J2856">
        <v>927</v>
      </c>
      <c r="K2856">
        <v>1.3482590000000001</v>
      </c>
      <c r="L2856" t="s">
        <v>22</v>
      </c>
      <c r="M2856">
        <f>V3__67[[#This Row],[Sale Price]]/V3__67[[#This Row],[carpet_area]]</f>
        <v>157.4973031283711</v>
      </c>
      <c r="N2856">
        <f>IF(OR(V3__67[[#This Row],[Estimated Value]]="",V3__67[[#This Row],[Estimated Value]]=0),"",V3__67[[#This Row],[Sale Price]]-V3__67[[#This Row],[Estimated Value]])</f>
        <v>-5910</v>
      </c>
      <c r="O2856">
        <f>IF(OR(V3__67[[#This Row],[Estimated Value]]="",V3__67[[#This Row],[Estimated Value]]=0),"",(V3__67[[#This Row],[Sale Price]]-V3__67[[#This Row],[Estimated Value]])/V3__67[[#This Row],[Estimated Value]])</f>
        <v>-3.8904614574419065E-2</v>
      </c>
      <c r="P2856" t="str">
        <f t="shared" si="44"/>
        <v>Below Estimate</v>
      </c>
    </row>
    <row r="2857" spans="1:16" x14ac:dyDescent="0.3">
      <c r="A2857" s="1">
        <v>42691</v>
      </c>
      <c r="B2857">
        <v>2016</v>
      </c>
      <c r="C2857" t="s">
        <v>29</v>
      </c>
      <c r="D2857">
        <v>303730</v>
      </c>
      <c r="E2857">
        <v>475000</v>
      </c>
      <c r="F2857" t="s">
        <v>13</v>
      </c>
      <c r="G2857" t="s">
        <v>14</v>
      </c>
      <c r="H2857">
        <v>3</v>
      </c>
      <c r="I2857">
        <v>2</v>
      </c>
      <c r="J2857">
        <v>1087</v>
      </c>
      <c r="K2857">
        <v>1.3482590000000001</v>
      </c>
      <c r="L2857" t="s">
        <v>16</v>
      </c>
      <c r="M2857">
        <f>V3__67[[#This Row],[Sale Price]]/V3__67[[#This Row],[carpet_area]]</f>
        <v>436.98252069917203</v>
      </c>
      <c r="N2857">
        <f>IF(OR(V3__67[[#This Row],[Estimated Value]]="",V3__67[[#This Row],[Estimated Value]]=0),"",V3__67[[#This Row],[Sale Price]]-V3__67[[#This Row],[Estimated Value]])</f>
        <v>171270</v>
      </c>
      <c r="O2857">
        <f>IF(OR(V3__67[[#This Row],[Estimated Value]]="",V3__67[[#This Row],[Estimated Value]]=0),"",(V3__67[[#This Row],[Sale Price]]-V3__67[[#This Row],[Estimated Value]])/V3__67[[#This Row],[Estimated Value]])</f>
        <v>0.56388898034438484</v>
      </c>
      <c r="P2857" t="str">
        <f t="shared" si="44"/>
        <v>Above Estimate</v>
      </c>
    </row>
    <row r="2858" spans="1:16" x14ac:dyDescent="0.3">
      <c r="A2858" s="1">
        <v>42691</v>
      </c>
      <c r="B2858">
        <v>2016</v>
      </c>
      <c r="C2858" t="s">
        <v>17</v>
      </c>
      <c r="D2858">
        <v>135820</v>
      </c>
      <c r="E2858">
        <v>159900</v>
      </c>
      <c r="F2858" t="s">
        <v>13</v>
      </c>
      <c r="G2858" t="s">
        <v>14</v>
      </c>
      <c r="H2858">
        <v>3</v>
      </c>
      <c r="I2858">
        <v>2</v>
      </c>
      <c r="J2858">
        <v>963</v>
      </c>
      <c r="K2858">
        <v>1.3482590000000001</v>
      </c>
      <c r="L2858" t="s">
        <v>16</v>
      </c>
      <c r="M2858">
        <f>V3__67[[#This Row],[Sale Price]]/V3__67[[#This Row],[carpet_area]]</f>
        <v>166.04361370716512</v>
      </c>
      <c r="N2858">
        <f>IF(OR(V3__67[[#This Row],[Estimated Value]]="",V3__67[[#This Row],[Estimated Value]]=0),"",V3__67[[#This Row],[Sale Price]]-V3__67[[#This Row],[Estimated Value]])</f>
        <v>24080</v>
      </c>
      <c r="O2858">
        <f>IF(OR(V3__67[[#This Row],[Estimated Value]]="",V3__67[[#This Row],[Estimated Value]]=0),"",(V3__67[[#This Row],[Sale Price]]-V3__67[[#This Row],[Estimated Value]])/V3__67[[#This Row],[Estimated Value]])</f>
        <v>0.17729347666028566</v>
      </c>
      <c r="P2858" t="str">
        <f t="shared" si="44"/>
        <v>Above Estimate</v>
      </c>
    </row>
    <row r="2859" spans="1:16" x14ac:dyDescent="0.3">
      <c r="A2859" s="1">
        <v>42692</v>
      </c>
      <c r="B2859">
        <v>2016</v>
      </c>
      <c r="C2859" t="s">
        <v>17</v>
      </c>
      <c r="D2859">
        <v>204200</v>
      </c>
      <c r="E2859">
        <v>245000</v>
      </c>
      <c r="F2859" t="s">
        <v>13</v>
      </c>
      <c r="G2859" t="s">
        <v>14</v>
      </c>
      <c r="H2859">
        <v>3</v>
      </c>
      <c r="I2859">
        <v>3</v>
      </c>
      <c r="J2859">
        <v>1026</v>
      </c>
      <c r="K2859">
        <v>1.3482590000000001</v>
      </c>
      <c r="L2859" t="s">
        <v>16</v>
      </c>
      <c r="M2859">
        <f>V3__67[[#This Row],[Sale Price]]/V3__67[[#This Row],[carpet_area]]</f>
        <v>238.79142300194931</v>
      </c>
      <c r="N2859">
        <f>IF(OR(V3__67[[#This Row],[Estimated Value]]="",V3__67[[#This Row],[Estimated Value]]=0),"",V3__67[[#This Row],[Sale Price]]-V3__67[[#This Row],[Estimated Value]])</f>
        <v>40800</v>
      </c>
      <c r="O2859">
        <f>IF(OR(V3__67[[#This Row],[Estimated Value]]="",V3__67[[#This Row],[Estimated Value]]=0),"",(V3__67[[#This Row],[Sale Price]]-V3__67[[#This Row],[Estimated Value]])/V3__67[[#This Row],[Estimated Value]])</f>
        <v>0.19980411361410383</v>
      </c>
      <c r="P2859" t="str">
        <f t="shared" si="44"/>
        <v>Above Estimate</v>
      </c>
    </row>
    <row r="2860" spans="1:16" x14ac:dyDescent="0.3">
      <c r="A2860" s="1">
        <v>42692</v>
      </c>
      <c r="B2860">
        <v>2016</v>
      </c>
      <c r="C2860" t="s">
        <v>17</v>
      </c>
      <c r="D2860">
        <v>112960</v>
      </c>
      <c r="E2860">
        <v>43000</v>
      </c>
      <c r="F2860" t="s">
        <v>19</v>
      </c>
      <c r="G2860" t="s">
        <v>20</v>
      </c>
      <c r="H2860">
        <v>4</v>
      </c>
      <c r="I2860">
        <v>3</v>
      </c>
      <c r="J2860">
        <v>1490</v>
      </c>
      <c r="K2860">
        <v>1.3482590000000001</v>
      </c>
      <c r="L2860" t="s">
        <v>15</v>
      </c>
      <c r="M2860">
        <f>V3__67[[#This Row],[Sale Price]]/V3__67[[#This Row],[carpet_area]]</f>
        <v>28.859060402684563</v>
      </c>
      <c r="N2860">
        <f>IF(OR(V3__67[[#This Row],[Estimated Value]]="",V3__67[[#This Row],[Estimated Value]]=0),"",V3__67[[#This Row],[Sale Price]]-V3__67[[#This Row],[Estimated Value]])</f>
        <v>-69960</v>
      </c>
      <c r="O2860">
        <f>IF(OR(V3__67[[#This Row],[Estimated Value]]="",V3__67[[#This Row],[Estimated Value]]=0),"",(V3__67[[#This Row],[Sale Price]]-V3__67[[#This Row],[Estimated Value]])/V3__67[[#This Row],[Estimated Value]])</f>
        <v>-0.61933427762039661</v>
      </c>
      <c r="P2860" t="str">
        <f t="shared" si="44"/>
        <v>Below Estimate</v>
      </c>
    </row>
    <row r="2861" spans="1:16" x14ac:dyDescent="0.3">
      <c r="A2861" s="1">
        <v>42693</v>
      </c>
      <c r="B2861">
        <v>2016</v>
      </c>
      <c r="C2861" t="s">
        <v>18</v>
      </c>
      <c r="D2861">
        <v>275330</v>
      </c>
      <c r="E2861">
        <v>374000</v>
      </c>
      <c r="F2861" t="s">
        <v>13</v>
      </c>
      <c r="G2861" t="s">
        <v>14</v>
      </c>
      <c r="H2861">
        <v>3</v>
      </c>
      <c r="I2861">
        <v>2</v>
      </c>
      <c r="J2861">
        <v>955</v>
      </c>
      <c r="K2861">
        <v>1.3482590000000001</v>
      </c>
      <c r="L2861" t="s">
        <v>22</v>
      </c>
      <c r="M2861">
        <f>V3__67[[#This Row],[Sale Price]]/V3__67[[#This Row],[carpet_area]]</f>
        <v>391.62303664921467</v>
      </c>
      <c r="N2861">
        <f>IF(OR(V3__67[[#This Row],[Estimated Value]]="",V3__67[[#This Row],[Estimated Value]]=0),"",V3__67[[#This Row],[Sale Price]]-V3__67[[#This Row],[Estimated Value]])</f>
        <v>98670</v>
      </c>
      <c r="O2861">
        <f>IF(OR(V3__67[[#This Row],[Estimated Value]]="",V3__67[[#This Row],[Estimated Value]]=0),"",(V3__67[[#This Row],[Sale Price]]-V3__67[[#This Row],[Estimated Value]])/V3__67[[#This Row],[Estimated Value]])</f>
        <v>0.35836995605273669</v>
      </c>
      <c r="P2861" t="str">
        <f t="shared" si="44"/>
        <v>Above Estimate</v>
      </c>
    </row>
    <row r="2862" spans="1:16" x14ac:dyDescent="0.3">
      <c r="A2862" s="1">
        <v>42694</v>
      </c>
      <c r="B2862">
        <v>2016</v>
      </c>
      <c r="C2862" t="s">
        <v>17</v>
      </c>
      <c r="D2862">
        <v>141950</v>
      </c>
      <c r="E2862">
        <v>5000</v>
      </c>
      <c r="F2862" t="s">
        <v>19</v>
      </c>
      <c r="G2862" t="s">
        <v>20</v>
      </c>
      <c r="H2862">
        <v>4</v>
      </c>
      <c r="I2862">
        <v>3</v>
      </c>
      <c r="J2862">
        <v>1416</v>
      </c>
      <c r="K2862">
        <v>1.3482590000000001</v>
      </c>
      <c r="L2862" t="s">
        <v>16</v>
      </c>
      <c r="M2862">
        <f>V3__67[[#This Row],[Sale Price]]/V3__67[[#This Row],[carpet_area]]</f>
        <v>3.5310734463276838</v>
      </c>
      <c r="N2862">
        <f>IF(OR(V3__67[[#This Row],[Estimated Value]]="",V3__67[[#This Row],[Estimated Value]]=0),"",V3__67[[#This Row],[Sale Price]]-V3__67[[#This Row],[Estimated Value]])</f>
        <v>-136950</v>
      </c>
      <c r="O2862">
        <f>IF(OR(V3__67[[#This Row],[Estimated Value]]="",V3__67[[#This Row],[Estimated Value]]=0),"",(V3__67[[#This Row],[Sale Price]]-V3__67[[#This Row],[Estimated Value]])/V3__67[[#This Row],[Estimated Value]])</f>
        <v>-0.96477632969355409</v>
      </c>
      <c r="P2862" t="str">
        <f t="shared" si="44"/>
        <v>Below Estimate</v>
      </c>
    </row>
    <row r="2863" spans="1:16" x14ac:dyDescent="0.3">
      <c r="A2863" s="1">
        <v>42694</v>
      </c>
      <c r="B2863">
        <v>2016</v>
      </c>
      <c r="C2863" t="s">
        <v>29</v>
      </c>
      <c r="D2863">
        <v>124600</v>
      </c>
      <c r="E2863">
        <v>154000</v>
      </c>
      <c r="F2863" t="s">
        <v>13</v>
      </c>
      <c r="G2863" t="s">
        <v>14</v>
      </c>
      <c r="H2863">
        <v>3</v>
      </c>
      <c r="I2863">
        <v>1</v>
      </c>
      <c r="J2863">
        <v>1042</v>
      </c>
      <c r="K2863">
        <v>1.3482590000000001</v>
      </c>
      <c r="L2863" t="s">
        <v>15</v>
      </c>
      <c r="M2863">
        <f>V3__67[[#This Row],[Sale Price]]/V3__67[[#This Row],[carpet_area]]</f>
        <v>147.79270633397311</v>
      </c>
      <c r="N2863">
        <f>IF(OR(V3__67[[#This Row],[Estimated Value]]="",V3__67[[#This Row],[Estimated Value]]=0),"",V3__67[[#This Row],[Sale Price]]-V3__67[[#This Row],[Estimated Value]])</f>
        <v>29400</v>
      </c>
      <c r="O2863">
        <f>IF(OR(V3__67[[#This Row],[Estimated Value]]="",V3__67[[#This Row],[Estimated Value]]=0),"",(V3__67[[#This Row],[Sale Price]]-V3__67[[#This Row],[Estimated Value]])/V3__67[[#This Row],[Estimated Value]])</f>
        <v>0.23595505617977527</v>
      </c>
      <c r="P2863" t="str">
        <f t="shared" si="44"/>
        <v>Above Estimate</v>
      </c>
    </row>
    <row r="2864" spans="1:16" x14ac:dyDescent="0.3">
      <c r="A2864" s="1">
        <v>42698</v>
      </c>
      <c r="B2864">
        <v>2016</v>
      </c>
      <c r="C2864" t="s">
        <v>30</v>
      </c>
      <c r="D2864">
        <v>282900</v>
      </c>
      <c r="E2864">
        <v>185000</v>
      </c>
      <c r="F2864" t="s">
        <v>13</v>
      </c>
      <c r="G2864" t="s">
        <v>14</v>
      </c>
      <c r="H2864">
        <v>3</v>
      </c>
      <c r="I2864">
        <v>2</v>
      </c>
      <c r="J2864">
        <v>992</v>
      </c>
      <c r="K2864">
        <v>1.3482590000000001</v>
      </c>
      <c r="L2864" t="s">
        <v>15</v>
      </c>
      <c r="M2864">
        <f>V3__67[[#This Row],[Sale Price]]/V3__67[[#This Row],[carpet_area]]</f>
        <v>186.49193548387098</v>
      </c>
      <c r="N2864">
        <f>IF(OR(V3__67[[#This Row],[Estimated Value]]="",V3__67[[#This Row],[Estimated Value]]=0),"",V3__67[[#This Row],[Sale Price]]-V3__67[[#This Row],[Estimated Value]])</f>
        <v>-97900</v>
      </c>
      <c r="O2864">
        <f>IF(OR(V3__67[[#This Row],[Estimated Value]]="",V3__67[[#This Row],[Estimated Value]]=0),"",(V3__67[[#This Row],[Sale Price]]-V3__67[[#This Row],[Estimated Value]])/V3__67[[#This Row],[Estimated Value]])</f>
        <v>-0.34605867797808415</v>
      </c>
      <c r="P2864" t="str">
        <f t="shared" si="44"/>
        <v>Below Estimate</v>
      </c>
    </row>
    <row r="2865" spans="1:16" x14ac:dyDescent="0.3">
      <c r="A2865" s="1">
        <v>42698</v>
      </c>
      <c r="B2865">
        <v>2016</v>
      </c>
      <c r="C2865" t="s">
        <v>30</v>
      </c>
      <c r="D2865">
        <v>252540</v>
      </c>
      <c r="E2865">
        <v>375000</v>
      </c>
      <c r="F2865" t="s">
        <v>13</v>
      </c>
      <c r="G2865" t="s">
        <v>14</v>
      </c>
      <c r="H2865">
        <v>3</v>
      </c>
      <c r="I2865">
        <v>2</v>
      </c>
      <c r="J2865">
        <v>989</v>
      </c>
      <c r="K2865">
        <v>1.3482590000000001</v>
      </c>
      <c r="L2865" t="s">
        <v>22</v>
      </c>
      <c r="M2865">
        <f>V3__67[[#This Row],[Sale Price]]/V3__67[[#This Row],[carpet_area]]</f>
        <v>379.17087967644085</v>
      </c>
      <c r="N2865">
        <f>IF(OR(V3__67[[#This Row],[Estimated Value]]="",V3__67[[#This Row],[Estimated Value]]=0),"",V3__67[[#This Row],[Sale Price]]-V3__67[[#This Row],[Estimated Value]])</f>
        <v>122460</v>
      </c>
      <c r="O2865">
        <f>IF(OR(V3__67[[#This Row],[Estimated Value]]="",V3__67[[#This Row],[Estimated Value]]=0),"",(V3__67[[#This Row],[Sale Price]]-V3__67[[#This Row],[Estimated Value]])/V3__67[[#This Row],[Estimated Value]])</f>
        <v>0.48491328106438586</v>
      </c>
      <c r="P2865" t="str">
        <f t="shared" si="44"/>
        <v>Above Estimate</v>
      </c>
    </row>
    <row r="2866" spans="1:16" x14ac:dyDescent="0.3">
      <c r="A2866" s="1">
        <v>42698</v>
      </c>
      <c r="B2866">
        <v>2016</v>
      </c>
      <c r="C2866" t="s">
        <v>30</v>
      </c>
      <c r="D2866">
        <v>473220</v>
      </c>
      <c r="E2866">
        <v>750000</v>
      </c>
      <c r="F2866" t="s">
        <v>13</v>
      </c>
      <c r="G2866" t="s">
        <v>14</v>
      </c>
      <c r="H2866">
        <v>3</v>
      </c>
      <c r="I2866">
        <v>3</v>
      </c>
      <c r="J2866">
        <v>1060</v>
      </c>
      <c r="K2866">
        <v>1.3482590000000001</v>
      </c>
      <c r="L2866" t="s">
        <v>25</v>
      </c>
      <c r="M2866">
        <f>V3__67[[#This Row],[Sale Price]]/V3__67[[#This Row],[carpet_area]]</f>
        <v>707.54716981132071</v>
      </c>
      <c r="N2866">
        <f>IF(OR(V3__67[[#This Row],[Estimated Value]]="",V3__67[[#This Row],[Estimated Value]]=0),"",V3__67[[#This Row],[Sale Price]]-V3__67[[#This Row],[Estimated Value]])</f>
        <v>276780</v>
      </c>
      <c r="O2866">
        <f>IF(OR(V3__67[[#This Row],[Estimated Value]]="",V3__67[[#This Row],[Estimated Value]]=0),"",(V3__67[[#This Row],[Sale Price]]-V3__67[[#This Row],[Estimated Value]])/V3__67[[#This Row],[Estimated Value]])</f>
        <v>0.5848865221250158</v>
      </c>
      <c r="P2866" t="str">
        <f t="shared" si="44"/>
        <v>Above Estimate</v>
      </c>
    </row>
    <row r="2867" spans="1:16" x14ac:dyDescent="0.3">
      <c r="A2867" s="1">
        <v>42698</v>
      </c>
      <c r="B2867">
        <v>2016</v>
      </c>
      <c r="C2867" t="s">
        <v>12</v>
      </c>
      <c r="D2867">
        <v>87330</v>
      </c>
      <c r="E2867">
        <v>75000</v>
      </c>
      <c r="F2867" t="s">
        <v>13</v>
      </c>
      <c r="G2867" t="s">
        <v>14</v>
      </c>
      <c r="H2867">
        <v>3</v>
      </c>
      <c r="I2867">
        <v>1</v>
      </c>
      <c r="J2867">
        <v>975</v>
      </c>
      <c r="K2867">
        <v>1.3482590000000001</v>
      </c>
      <c r="L2867" t="s">
        <v>25</v>
      </c>
      <c r="M2867">
        <f>V3__67[[#This Row],[Sale Price]]/V3__67[[#This Row],[carpet_area]]</f>
        <v>76.92307692307692</v>
      </c>
      <c r="N2867">
        <f>IF(OR(V3__67[[#This Row],[Estimated Value]]="",V3__67[[#This Row],[Estimated Value]]=0),"",V3__67[[#This Row],[Sale Price]]-V3__67[[#This Row],[Estimated Value]])</f>
        <v>-12330</v>
      </c>
      <c r="O2867">
        <f>IF(OR(V3__67[[#This Row],[Estimated Value]]="",V3__67[[#This Row],[Estimated Value]]=0),"",(V3__67[[#This Row],[Sale Price]]-V3__67[[#This Row],[Estimated Value]])/V3__67[[#This Row],[Estimated Value]])</f>
        <v>-0.14118859498454139</v>
      </c>
      <c r="P2867" t="str">
        <f t="shared" si="44"/>
        <v>Below Estimate</v>
      </c>
    </row>
    <row r="2868" spans="1:16" x14ac:dyDescent="0.3">
      <c r="A2868" s="1">
        <v>42699</v>
      </c>
      <c r="B2868">
        <v>2016</v>
      </c>
      <c r="C2868" t="s">
        <v>21</v>
      </c>
      <c r="D2868">
        <v>2083270</v>
      </c>
      <c r="E2868">
        <v>2934000</v>
      </c>
      <c r="F2868" t="s">
        <v>13</v>
      </c>
      <c r="G2868" t="s">
        <v>14</v>
      </c>
      <c r="H2868">
        <v>3</v>
      </c>
      <c r="I2868">
        <v>2</v>
      </c>
      <c r="J2868">
        <v>958</v>
      </c>
      <c r="K2868">
        <v>1.3482590000000001</v>
      </c>
      <c r="L2868" t="s">
        <v>16</v>
      </c>
      <c r="M2868">
        <f>V3__67[[#This Row],[Sale Price]]/V3__67[[#This Row],[carpet_area]]</f>
        <v>3062.6304801670144</v>
      </c>
      <c r="N2868">
        <f>IF(OR(V3__67[[#This Row],[Estimated Value]]="",V3__67[[#This Row],[Estimated Value]]=0),"",V3__67[[#This Row],[Sale Price]]-V3__67[[#This Row],[Estimated Value]])</f>
        <v>850730</v>
      </c>
      <c r="O2868">
        <f>IF(OR(V3__67[[#This Row],[Estimated Value]]="",V3__67[[#This Row],[Estimated Value]]=0),"",(V3__67[[#This Row],[Sale Price]]-V3__67[[#This Row],[Estimated Value]])/V3__67[[#This Row],[Estimated Value]])</f>
        <v>0.40836281422955256</v>
      </c>
      <c r="P2868" t="str">
        <f t="shared" si="44"/>
        <v>Above Estimate</v>
      </c>
    </row>
    <row r="2869" spans="1:16" x14ac:dyDescent="0.3">
      <c r="A2869" s="1">
        <v>42699</v>
      </c>
      <c r="B2869">
        <v>2016</v>
      </c>
      <c r="C2869" t="s">
        <v>29</v>
      </c>
      <c r="D2869">
        <v>145040</v>
      </c>
      <c r="E2869">
        <v>130000</v>
      </c>
      <c r="F2869" t="s">
        <v>13</v>
      </c>
      <c r="G2869" t="s">
        <v>14</v>
      </c>
      <c r="H2869">
        <v>3</v>
      </c>
      <c r="I2869">
        <v>1</v>
      </c>
      <c r="J2869">
        <v>949</v>
      </c>
      <c r="K2869">
        <v>1.3482590000000001</v>
      </c>
      <c r="L2869" t="s">
        <v>15</v>
      </c>
      <c r="M2869">
        <f>V3__67[[#This Row],[Sale Price]]/V3__67[[#This Row],[carpet_area]]</f>
        <v>136.98630136986301</v>
      </c>
      <c r="N2869">
        <f>IF(OR(V3__67[[#This Row],[Estimated Value]]="",V3__67[[#This Row],[Estimated Value]]=0),"",V3__67[[#This Row],[Sale Price]]-V3__67[[#This Row],[Estimated Value]])</f>
        <v>-15040</v>
      </c>
      <c r="O2869">
        <f>IF(OR(V3__67[[#This Row],[Estimated Value]]="",V3__67[[#This Row],[Estimated Value]]=0),"",(V3__67[[#This Row],[Sale Price]]-V3__67[[#This Row],[Estimated Value]])/V3__67[[#This Row],[Estimated Value]])</f>
        <v>-0.10369553226696084</v>
      </c>
      <c r="P2869" t="str">
        <f t="shared" si="44"/>
        <v>Below Estimate</v>
      </c>
    </row>
    <row r="2870" spans="1:16" x14ac:dyDescent="0.3">
      <c r="A2870" s="1">
        <v>42705</v>
      </c>
      <c r="B2870">
        <v>2016</v>
      </c>
      <c r="C2870" t="s">
        <v>21</v>
      </c>
      <c r="D2870">
        <v>296940</v>
      </c>
      <c r="E2870">
        <v>485000</v>
      </c>
      <c r="F2870" t="s">
        <v>13</v>
      </c>
      <c r="G2870" t="s">
        <v>14</v>
      </c>
      <c r="H2870">
        <v>3</v>
      </c>
      <c r="I2870">
        <v>1</v>
      </c>
      <c r="J2870">
        <v>1002</v>
      </c>
      <c r="K2870">
        <v>1.3482590000000001</v>
      </c>
      <c r="L2870" t="s">
        <v>22</v>
      </c>
      <c r="M2870">
        <f>V3__67[[#This Row],[Sale Price]]/V3__67[[#This Row],[carpet_area]]</f>
        <v>484.03193612774453</v>
      </c>
      <c r="N2870">
        <f>IF(OR(V3__67[[#This Row],[Estimated Value]]="",V3__67[[#This Row],[Estimated Value]]=0),"",V3__67[[#This Row],[Sale Price]]-V3__67[[#This Row],[Estimated Value]])</f>
        <v>188060</v>
      </c>
      <c r="O2870">
        <f>IF(OR(V3__67[[#This Row],[Estimated Value]]="",V3__67[[#This Row],[Estimated Value]]=0),"",(V3__67[[#This Row],[Sale Price]]-V3__67[[#This Row],[Estimated Value]])/V3__67[[#This Row],[Estimated Value]])</f>
        <v>0.63332659796591906</v>
      </c>
      <c r="P2870" t="str">
        <f t="shared" si="44"/>
        <v>Above Estimate</v>
      </c>
    </row>
    <row r="2871" spans="1:16" x14ac:dyDescent="0.3">
      <c r="A2871" s="1">
        <v>42705</v>
      </c>
      <c r="B2871">
        <v>2016</v>
      </c>
      <c r="C2871" t="s">
        <v>30</v>
      </c>
      <c r="D2871">
        <v>909430</v>
      </c>
      <c r="E2871">
        <v>625000</v>
      </c>
      <c r="F2871" t="s">
        <v>13</v>
      </c>
      <c r="G2871" t="s">
        <v>14</v>
      </c>
      <c r="H2871">
        <v>3</v>
      </c>
      <c r="I2871">
        <v>2</v>
      </c>
      <c r="J2871">
        <v>1058</v>
      </c>
      <c r="K2871">
        <v>1.3482590000000001</v>
      </c>
      <c r="L2871" t="s">
        <v>15</v>
      </c>
      <c r="M2871">
        <f>V3__67[[#This Row],[Sale Price]]/V3__67[[#This Row],[carpet_area]]</f>
        <v>590.73724007561441</v>
      </c>
      <c r="N2871">
        <f>IF(OR(V3__67[[#This Row],[Estimated Value]]="",V3__67[[#This Row],[Estimated Value]]=0),"",V3__67[[#This Row],[Sale Price]]-V3__67[[#This Row],[Estimated Value]])</f>
        <v>-284430</v>
      </c>
      <c r="O2871">
        <f>IF(OR(V3__67[[#This Row],[Estimated Value]]="",V3__67[[#This Row],[Estimated Value]]=0),"",(V3__67[[#This Row],[Sale Price]]-V3__67[[#This Row],[Estimated Value]])/V3__67[[#This Row],[Estimated Value]])</f>
        <v>-0.3127563418844771</v>
      </c>
      <c r="P2871" t="str">
        <f t="shared" si="44"/>
        <v>Below Estimate</v>
      </c>
    </row>
    <row r="2872" spans="1:16" x14ac:dyDescent="0.3">
      <c r="A2872" s="1">
        <v>42707</v>
      </c>
      <c r="B2872">
        <v>2016</v>
      </c>
      <c r="C2872" t="s">
        <v>29</v>
      </c>
      <c r="D2872">
        <v>150780</v>
      </c>
      <c r="E2872">
        <v>229000</v>
      </c>
      <c r="F2872" t="s">
        <v>13</v>
      </c>
      <c r="G2872" t="s">
        <v>14</v>
      </c>
      <c r="H2872">
        <v>3</v>
      </c>
      <c r="I2872">
        <v>2</v>
      </c>
      <c r="J2872">
        <v>1029</v>
      </c>
      <c r="K2872">
        <v>1.3482590000000001</v>
      </c>
      <c r="L2872" t="s">
        <v>22</v>
      </c>
      <c r="M2872">
        <f>V3__67[[#This Row],[Sale Price]]/V3__67[[#This Row],[carpet_area]]</f>
        <v>222.54616132167152</v>
      </c>
      <c r="N2872">
        <f>IF(OR(V3__67[[#This Row],[Estimated Value]]="",V3__67[[#This Row],[Estimated Value]]=0),"",V3__67[[#This Row],[Sale Price]]-V3__67[[#This Row],[Estimated Value]])</f>
        <v>78220</v>
      </c>
      <c r="O2872">
        <f>IF(OR(V3__67[[#This Row],[Estimated Value]]="",V3__67[[#This Row],[Estimated Value]]=0),"",(V3__67[[#This Row],[Sale Price]]-V3__67[[#This Row],[Estimated Value]])/V3__67[[#This Row],[Estimated Value]])</f>
        <v>0.5187690675155856</v>
      </c>
      <c r="P2872" t="str">
        <f t="shared" si="44"/>
        <v>Above Estimate</v>
      </c>
    </row>
    <row r="2873" spans="1:16" x14ac:dyDescent="0.3">
      <c r="A2873" s="1">
        <v>42707</v>
      </c>
      <c r="B2873">
        <v>2016</v>
      </c>
      <c r="C2873" t="s">
        <v>21</v>
      </c>
      <c r="D2873">
        <v>1854580</v>
      </c>
      <c r="E2873">
        <v>2895500</v>
      </c>
      <c r="F2873" t="s">
        <v>13</v>
      </c>
      <c r="G2873" t="s">
        <v>14</v>
      </c>
      <c r="H2873">
        <v>3</v>
      </c>
      <c r="I2873">
        <v>3</v>
      </c>
      <c r="J2873">
        <v>1064</v>
      </c>
      <c r="K2873">
        <v>1.3482590000000001</v>
      </c>
      <c r="L2873" t="s">
        <v>16</v>
      </c>
      <c r="M2873">
        <f>V3__67[[#This Row],[Sale Price]]/V3__67[[#This Row],[carpet_area]]</f>
        <v>2721.3345864661655</v>
      </c>
      <c r="N2873">
        <f>IF(OR(V3__67[[#This Row],[Estimated Value]]="",V3__67[[#This Row],[Estimated Value]]=0),"",V3__67[[#This Row],[Sale Price]]-V3__67[[#This Row],[Estimated Value]])</f>
        <v>1040920</v>
      </c>
      <c r="O2873">
        <f>IF(OR(V3__67[[#This Row],[Estimated Value]]="",V3__67[[#This Row],[Estimated Value]]=0),"",(V3__67[[#This Row],[Sale Price]]-V3__67[[#This Row],[Estimated Value]])/V3__67[[#This Row],[Estimated Value]])</f>
        <v>0.56126993712862217</v>
      </c>
      <c r="P2873" t="str">
        <f t="shared" si="44"/>
        <v>Above Estimate</v>
      </c>
    </row>
    <row r="2874" spans="1:16" x14ac:dyDescent="0.3">
      <c r="A2874" s="1">
        <v>42707</v>
      </c>
      <c r="B2874">
        <v>2016</v>
      </c>
      <c r="C2874" t="s">
        <v>29</v>
      </c>
      <c r="D2874">
        <v>221340</v>
      </c>
      <c r="E2874">
        <v>350000</v>
      </c>
      <c r="F2874" t="s">
        <v>13</v>
      </c>
      <c r="G2874" t="s">
        <v>14</v>
      </c>
      <c r="H2874">
        <v>3</v>
      </c>
      <c r="I2874">
        <v>3</v>
      </c>
      <c r="J2874">
        <v>1037</v>
      </c>
      <c r="K2874">
        <v>1.3482590000000001</v>
      </c>
      <c r="L2874" t="s">
        <v>22</v>
      </c>
      <c r="M2874">
        <f>V3__67[[#This Row],[Sale Price]]/V3__67[[#This Row],[carpet_area]]</f>
        <v>337.51205400192862</v>
      </c>
      <c r="N2874">
        <f>IF(OR(V3__67[[#This Row],[Estimated Value]]="",V3__67[[#This Row],[Estimated Value]]=0),"",V3__67[[#This Row],[Sale Price]]-V3__67[[#This Row],[Estimated Value]])</f>
        <v>128660</v>
      </c>
      <c r="O2874">
        <f>IF(OR(V3__67[[#This Row],[Estimated Value]]="",V3__67[[#This Row],[Estimated Value]]=0),"",(V3__67[[#This Row],[Sale Price]]-V3__67[[#This Row],[Estimated Value]])/V3__67[[#This Row],[Estimated Value]])</f>
        <v>0.58127767235926631</v>
      </c>
      <c r="P2874" t="str">
        <f t="shared" si="44"/>
        <v>Above Estimate</v>
      </c>
    </row>
    <row r="2875" spans="1:16" x14ac:dyDescent="0.3">
      <c r="A2875" s="1">
        <v>42708</v>
      </c>
      <c r="B2875">
        <v>2016</v>
      </c>
      <c r="C2875" t="s">
        <v>17</v>
      </c>
      <c r="D2875">
        <v>132370</v>
      </c>
      <c r="E2875">
        <v>67500</v>
      </c>
      <c r="F2875" t="s">
        <v>13</v>
      </c>
      <c r="G2875" t="s">
        <v>14</v>
      </c>
      <c r="H2875">
        <v>3</v>
      </c>
      <c r="I2875">
        <v>3</v>
      </c>
      <c r="J2875">
        <v>927</v>
      </c>
      <c r="K2875">
        <v>1.3482590000000001</v>
      </c>
      <c r="L2875" t="s">
        <v>25</v>
      </c>
      <c r="M2875">
        <f>V3__67[[#This Row],[Sale Price]]/V3__67[[#This Row],[carpet_area]]</f>
        <v>72.815533980582529</v>
      </c>
      <c r="N2875">
        <f>IF(OR(V3__67[[#This Row],[Estimated Value]]="",V3__67[[#This Row],[Estimated Value]]=0),"",V3__67[[#This Row],[Sale Price]]-V3__67[[#This Row],[Estimated Value]])</f>
        <v>-64870</v>
      </c>
      <c r="O2875">
        <f>IF(OR(V3__67[[#This Row],[Estimated Value]]="",V3__67[[#This Row],[Estimated Value]]=0),"",(V3__67[[#This Row],[Sale Price]]-V3__67[[#This Row],[Estimated Value]])/V3__67[[#This Row],[Estimated Value]])</f>
        <v>-0.4900657248621289</v>
      </c>
      <c r="P2875" t="str">
        <f t="shared" si="44"/>
        <v>Below Estimate</v>
      </c>
    </row>
    <row r="2876" spans="1:16" x14ac:dyDescent="0.3">
      <c r="A2876" s="1">
        <v>42708</v>
      </c>
      <c r="B2876">
        <v>2016</v>
      </c>
      <c r="C2876" t="s">
        <v>17</v>
      </c>
      <c r="D2876">
        <v>180020</v>
      </c>
      <c r="E2876">
        <v>110000</v>
      </c>
      <c r="F2876" t="s">
        <v>23</v>
      </c>
      <c r="G2876" t="s">
        <v>24</v>
      </c>
      <c r="H2876">
        <v>6</v>
      </c>
      <c r="I2876">
        <v>5</v>
      </c>
      <c r="J2876">
        <v>2103</v>
      </c>
      <c r="K2876">
        <v>1.3482590000000001</v>
      </c>
      <c r="L2876" t="s">
        <v>25</v>
      </c>
      <c r="M2876">
        <f>V3__67[[#This Row],[Sale Price]]/V3__67[[#This Row],[carpet_area]]</f>
        <v>52.306229196386113</v>
      </c>
      <c r="N2876">
        <f>IF(OR(V3__67[[#This Row],[Estimated Value]]="",V3__67[[#This Row],[Estimated Value]]=0),"",V3__67[[#This Row],[Sale Price]]-V3__67[[#This Row],[Estimated Value]])</f>
        <v>-70020</v>
      </c>
      <c r="O2876">
        <f>IF(OR(V3__67[[#This Row],[Estimated Value]]="",V3__67[[#This Row],[Estimated Value]]=0),"",(V3__67[[#This Row],[Sale Price]]-V3__67[[#This Row],[Estimated Value]])/V3__67[[#This Row],[Estimated Value]])</f>
        <v>-0.38895678257971339</v>
      </c>
      <c r="P2876" t="str">
        <f t="shared" si="44"/>
        <v>Below Estimate</v>
      </c>
    </row>
    <row r="2877" spans="1:16" x14ac:dyDescent="0.3">
      <c r="A2877" s="1">
        <v>42709</v>
      </c>
      <c r="B2877">
        <v>2016</v>
      </c>
      <c r="C2877" t="s">
        <v>26</v>
      </c>
      <c r="D2877">
        <v>492730</v>
      </c>
      <c r="E2877">
        <v>435000</v>
      </c>
      <c r="F2877" t="s">
        <v>13</v>
      </c>
      <c r="G2877" t="s">
        <v>14</v>
      </c>
      <c r="H2877">
        <v>3</v>
      </c>
      <c r="I2877">
        <v>1</v>
      </c>
      <c r="J2877">
        <v>1099</v>
      </c>
      <c r="K2877">
        <v>1.3482590000000001</v>
      </c>
      <c r="L2877" t="s">
        <v>15</v>
      </c>
      <c r="M2877">
        <f>V3__67[[#This Row],[Sale Price]]/V3__67[[#This Row],[carpet_area]]</f>
        <v>395.81437670609643</v>
      </c>
      <c r="N2877">
        <f>IF(OR(V3__67[[#This Row],[Estimated Value]]="",V3__67[[#This Row],[Estimated Value]]=0),"",V3__67[[#This Row],[Sale Price]]-V3__67[[#This Row],[Estimated Value]])</f>
        <v>-57730</v>
      </c>
      <c r="O2877">
        <f>IF(OR(V3__67[[#This Row],[Estimated Value]]="",V3__67[[#This Row],[Estimated Value]]=0),"",(V3__67[[#This Row],[Sale Price]]-V3__67[[#This Row],[Estimated Value]])/V3__67[[#This Row],[Estimated Value]])</f>
        <v>-0.11716355813528707</v>
      </c>
      <c r="P2877" t="str">
        <f t="shared" si="44"/>
        <v>Below Estimate</v>
      </c>
    </row>
    <row r="2878" spans="1:16" x14ac:dyDescent="0.3">
      <c r="A2878" s="1">
        <v>42709</v>
      </c>
      <c r="B2878">
        <v>2016</v>
      </c>
      <c r="C2878" t="s">
        <v>21</v>
      </c>
      <c r="D2878">
        <v>605150</v>
      </c>
      <c r="E2878">
        <v>1099000</v>
      </c>
      <c r="F2878" t="s">
        <v>13</v>
      </c>
      <c r="G2878" t="s">
        <v>14</v>
      </c>
      <c r="H2878">
        <v>3</v>
      </c>
      <c r="I2878">
        <v>3</v>
      </c>
      <c r="J2878">
        <v>1045</v>
      </c>
      <c r="K2878">
        <v>1.3482590000000001</v>
      </c>
      <c r="L2878" t="s">
        <v>15</v>
      </c>
      <c r="M2878">
        <f>V3__67[[#This Row],[Sale Price]]/V3__67[[#This Row],[carpet_area]]</f>
        <v>1051.6746411483255</v>
      </c>
      <c r="N2878">
        <f>IF(OR(V3__67[[#This Row],[Estimated Value]]="",V3__67[[#This Row],[Estimated Value]]=0),"",V3__67[[#This Row],[Sale Price]]-V3__67[[#This Row],[Estimated Value]])</f>
        <v>493850</v>
      </c>
      <c r="O2878">
        <f>IF(OR(V3__67[[#This Row],[Estimated Value]]="",V3__67[[#This Row],[Estimated Value]]=0),"",(V3__67[[#This Row],[Sale Price]]-V3__67[[#This Row],[Estimated Value]])/V3__67[[#This Row],[Estimated Value]])</f>
        <v>0.81607865818392133</v>
      </c>
      <c r="P2878" t="str">
        <f t="shared" si="44"/>
        <v>Above Estimate</v>
      </c>
    </row>
    <row r="2879" spans="1:16" x14ac:dyDescent="0.3">
      <c r="A2879" s="1">
        <v>42712</v>
      </c>
      <c r="B2879">
        <v>2016</v>
      </c>
      <c r="C2879" t="s">
        <v>29</v>
      </c>
      <c r="D2879">
        <v>83090</v>
      </c>
      <c r="E2879">
        <v>140000</v>
      </c>
      <c r="F2879" t="s">
        <v>13</v>
      </c>
      <c r="G2879" t="s">
        <v>14</v>
      </c>
      <c r="H2879">
        <v>3</v>
      </c>
      <c r="I2879">
        <v>3</v>
      </c>
      <c r="J2879">
        <v>1008</v>
      </c>
      <c r="K2879">
        <v>1.3482590000000001</v>
      </c>
      <c r="L2879" t="s">
        <v>15</v>
      </c>
      <c r="M2879">
        <f>V3__67[[#This Row],[Sale Price]]/V3__67[[#This Row],[carpet_area]]</f>
        <v>138.88888888888889</v>
      </c>
      <c r="N2879">
        <f>IF(OR(V3__67[[#This Row],[Estimated Value]]="",V3__67[[#This Row],[Estimated Value]]=0),"",V3__67[[#This Row],[Sale Price]]-V3__67[[#This Row],[Estimated Value]])</f>
        <v>56910</v>
      </c>
      <c r="O2879">
        <f>IF(OR(V3__67[[#This Row],[Estimated Value]]="",V3__67[[#This Row],[Estimated Value]]=0),"",(V3__67[[#This Row],[Sale Price]]-V3__67[[#This Row],[Estimated Value]])/V3__67[[#This Row],[Estimated Value]])</f>
        <v>0.68491996630160068</v>
      </c>
      <c r="P2879" t="str">
        <f t="shared" si="44"/>
        <v>Above Estimate</v>
      </c>
    </row>
    <row r="2880" spans="1:16" x14ac:dyDescent="0.3">
      <c r="A2880" s="1">
        <v>42713</v>
      </c>
      <c r="B2880">
        <v>2016</v>
      </c>
      <c r="C2880" t="s">
        <v>12</v>
      </c>
      <c r="D2880">
        <v>119770</v>
      </c>
      <c r="E2880">
        <v>164000</v>
      </c>
      <c r="F2880" t="s">
        <v>13</v>
      </c>
      <c r="G2880" t="s">
        <v>14</v>
      </c>
      <c r="H2880">
        <v>3</v>
      </c>
      <c r="I2880">
        <v>1</v>
      </c>
      <c r="J2880">
        <v>988</v>
      </c>
      <c r="K2880">
        <v>1.3482590000000001</v>
      </c>
      <c r="L2880" t="s">
        <v>25</v>
      </c>
      <c r="M2880">
        <f>V3__67[[#This Row],[Sale Price]]/V3__67[[#This Row],[carpet_area]]</f>
        <v>165.9919028340081</v>
      </c>
      <c r="N2880">
        <f>IF(OR(V3__67[[#This Row],[Estimated Value]]="",V3__67[[#This Row],[Estimated Value]]=0),"",V3__67[[#This Row],[Sale Price]]-V3__67[[#This Row],[Estimated Value]])</f>
        <v>44230</v>
      </c>
      <c r="O2880">
        <f>IF(OR(V3__67[[#This Row],[Estimated Value]]="",V3__67[[#This Row],[Estimated Value]]=0),"",(V3__67[[#This Row],[Sale Price]]-V3__67[[#This Row],[Estimated Value]])/V3__67[[#This Row],[Estimated Value]])</f>
        <v>0.36929114135426233</v>
      </c>
      <c r="P2880" t="str">
        <f t="shared" si="44"/>
        <v>Above Estimate</v>
      </c>
    </row>
    <row r="2881" spans="1:16" x14ac:dyDescent="0.3">
      <c r="A2881" s="1">
        <v>42713</v>
      </c>
      <c r="B2881">
        <v>2016</v>
      </c>
      <c r="C2881" t="s">
        <v>30</v>
      </c>
      <c r="D2881">
        <v>534230</v>
      </c>
      <c r="E2881">
        <v>835000</v>
      </c>
      <c r="F2881" t="s">
        <v>13</v>
      </c>
      <c r="G2881" t="s">
        <v>14</v>
      </c>
      <c r="H2881">
        <v>3</v>
      </c>
      <c r="I2881">
        <v>3</v>
      </c>
      <c r="J2881">
        <v>1062</v>
      </c>
      <c r="K2881">
        <v>1.3482590000000001</v>
      </c>
      <c r="L2881" t="s">
        <v>25</v>
      </c>
      <c r="M2881">
        <f>V3__67[[#This Row],[Sale Price]]/V3__67[[#This Row],[carpet_area]]</f>
        <v>786.25235404896421</v>
      </c>
      <c r="N2881">
        <f>IF(OR(V3__67[[#This Row],[Estimated Value]]="",V3__67[[#This Row],[Estimated Value]]=0),"",V3__67[[#This Row],[Sale Price]]-V3__67[[#This Row],[Estimated Value]])</f>
        <v>300770</v>
      </c>
      <c r="O2881">
        <f>IF(OR(V3__67[[#This Row],[Estimated Value]]="",V3__67[[#This Row],[Estimated Value]]=0),"",(V3__67[[#This Row],[Sale Price]]-V3__67[[#This Row],[Estimated Value]])/V3__67[[#This Row],[Estimated Value]])</f>
        <v>0.56299721093910859</v>
      </c>
      <c r="P2881" t="str">
        <f t="shared" si="44"/>
        <v>Above Estimate</v>
      </c>
    </row>
    <row r="2882" spans="1:16" x14ac:dyDescent="0.3">
      <c r="A2882" s="1">
        <v>42714</v>
      </c>
      <c r="B2882">
        <v>2016</v>
      </c>
      <c r="C2882" t="s">
        <v>29</v>
      </c>
      <c r="D2882">
        <v>220220</v>
      </c>
      <c r="E2882">
        <v>260000</v>
      </c>
      <c r="F2882" t="s">
        <v>13</v>
      </c>
      <c r="G2882" t="s">
        <v>14</v>
      </c>
      <c r="H2882">
        <v>3</v>
      </c>
      <c r="I2882">
        <v>3</v>
      </c>
      <c r="J2882">
        <v>921</v>
      </c>
      <c r="K2882">
        <v>1.3482590000000001</v>
      </c>
      <c r="L2882" t="s">
        <v>22</v>
      </c>
      <c r="M2882">
        <f>V3__67[[#This Row],[Sale Price]]/V3__67[[#This Row],[carpet_area]]</f>
        <v>282.30184581976113</v>
      </c>
      <c r="N2882">
        <f>IF(OR(V3__67[[#This Row],[Estimated Value]]="",V3__67[[#This Row],[Estimated Value]]=0),"",V3__67[[#This Row],[Sale Price]]-V3__67[[#This Row],[Estimated Value]])</f>
        <v>39780</v>
      </c>
      <c r="O2882">
        <f>IF(OR(V3__67[[#This Row],[Estimated Value]]="",V3__67[[#This Row],[Estimated Value]]=0),"",(V3__67[[#This Row],[Sale Price]]-V3__67[[#This Row],[Estimated Value]])/V3__67[[#This Row],[Estimated Value]])</f>
        <v>0.18063754427390791</v>
      </c>
      <c r="P2882" t="str">
        <f t="shared" ref="P2882:P2945" si="45">IF(N2882="","No Estimate",IF(N2882&gt;0,"Above Estimate",IF(N2882&lt;0,"Below Estimate","At Estimate")))</f>
        <v>Above Estimate</v>
      </c>
    </row>
    <row r="2883" spans="1:16" x14ac:dyDescent="0.3">
      <c r="A2883" s="1">
        <v>42715</v>
      </c>
      <c r="B2883">
        <v>2016</v>
      </c>
      <c r="C2883" t="s">
        <v>12</v>
      </c>
      <c r="D2883">
        <v>94790</v>
      </c>
      <c r="E2883">
        <v>143000</v>
      </c>
      <c r="F2883" t="s">
        <v>13</v>
      </c>
      <c r="G2883" t="s">
        <v>14</v>
      </c>
      <c r="H2883">
        <v>3</v>
      </c>
      <c r="I2883">
        <v>3</v>
      </c>
      <c r="J2883">
        <v>1006</v>
      </c>
      <c r="K2883">
        <v>1.3482590000000001</v>
      </c>
      <c r="L2883" t="s">
        <v>16</v>
      </c>
      <c r="M2883">
        <f>V3__67[[#This Row],[Sale Price]]/V3__67[[#This Row],[carpet_area]]</f>
        <v>142.14711729622266</v>
      </c>
      <c r="N2883">
        <f>IF(OR(V3__67[[#This Row],[Estimated Value]]="",V3__67[[#This Row],[Estimated Value]]=0),"",V3__67[[#This Row],[Sale Price]]-V3__67[[#This Row],[Estimated Value]])</f>
        <v>48210</v>
      </c>
      <c r="O2883">
        <f>IF(OR(V3__67[[#This Row],[Estimated Value]]="",V3__67[[#This Row],[Estimated Value]]=0),"",(V3__67[[#This Row],[Sale Price]]-V3__67[[#This Row],[Estimated Value]])/V3__67[[#This Row],[Estimated Value]])</f>
        <v>0.50859795337060876</v>
      </c>
      <c r="P2883" t="str">
        <f t="shared" si="45"/>
        <v>Above Estimate</v>
      </c>
    </row>
    <row r="2884" spans="1:16" x14ac:dyDescent="0.3">
      <c r="A2884" s="1">
        <v>42715</v>
      </c>
      <c r="B2884">
        <v>2016</v>
      </c>
      <c r="C2884" t="s">
        <v>17</v>
      </c>
      <c r="D2884">
        <v>211010</v>
      </c>
      <c r="E2884">
        <v>187900</v>
      </c>
      <c r="F2884" t="s">
        <v>19</v>
      </c>
      <c r="G2884" t="s">
        <v>20</v>
      </c>
      <c r="H2884">
        <v>4</v>
      </c>
      <c r="I2884">
        <v>3</v>
      </c>
      <c r="J2884">
        <v>1439</v>
      </c>
      <c r="K2884">
        <v>1.3482590000000001</v>
      </c>
      <c r="L2884" t="s">
        <v>16</v>
      </c>
      <c r="M2884">
        <f>V3__67[[#This Row],[Sale Price]]/V3__67[[#This Row],[carpet_area]]</f>
        <v>130.57678943710911</v>
      </c>
      <c r="N2884">
        <f>IF(OR(V3__67[[#This Row],[Estimated Value]]="",V3__67[[#This Row],[Estimated Value]]=0),"",V3__67[[#This Row],[Sale Price]]-V3__67[[#This Row],[Estimated Value]])</f>
        <v>-23110</v>
      </c>
      <c r="O2884">
        <f>IF(OR(V3__67[[#This Row],[Estimated Value]]="",V3__67[[#This Row],[Estimated Value]]=0),"",(V3__67[[#This Row],[Sale Price]]-V3__67[[#This Row],[Estimated Value]])/V3__67[[#This Row],[Estimated Value]])</f>
        <v>-0.10952087578787735</v>
      </c>
      <c r="P2884" t="str">
        <f t="shared" si="45"/>
        <v>Below Estimate</v>
      </c>
    </row>
    <row r="2885" spans="1:16" x14ac:dyDescent="0.3">
      <c r="A2885" s="1">
        <v>42715</v>
      </c>
      <c r="B2885">
        <v>2016</v>
      </c>
      <c r="C2885" t="s">
        <v>12</v>
      </c>
      <c r="D2885">
        <v>206300</v>
      </c>
      <c r="E2885">
        <v>382890</v>
      </c>
      <c r="F2885" t="s">
        <v>23</v>
      </c>
      <c r="G2885" t="s">
        <v>24</v>
      </c>
      <c r="H2885">
        <v>6</v>
      </c>
      <c r="I2885">
        <v>4</v>
      </c>
      <c r="J2885">
        <v>1808</v>
      </c>
      <c r="K2885">
        <v>1.3482590000000001</v>
      </c>
      <c r="L2885" t="s">
        <v>22</v>
      </c>
      <c r="M2885">
        <f>V3__67[[#This Row],[Sale Price]]/V3__67[[#This Row],[carpet_area]]</f>
        <v>211.77544247787611</v>
      </c>
      <c r="N2885">
        <f>IF(OR(V3__67[[#This Row],[Estimated Value]]="",V3__67[[#This Row],[Estimated Value]]=0),"",V3__67[[#This Row],[Sale Price]]-V3__67[[#This Row],[Estimated Value]])</f>
        <v>176590</v>
      </c>
      <c r="O2885">
        <f>IF(OR(V3__67[[#This Row],[Estimated Value]]="",V3__67[[#This Row],[Estimated Value]]=0),"",(V3__67[[#This Row],[Sale Price]]-V3__67[[#This Row],[Estimated Value]])/V3__67[[#This Row],[Estimated Value]])</f>
        <v>0.85598642753271936</v>
      </c>
      <c r="P2885" t="str">
        <f t="shared" si="45"/>
        <v>Above Estimate</v>
      </c>
    </row>
    <row r="2886" spans="1:16" x14ac:dyDescent="0.3">
      <c r="A2886" s="1">
        <v>42716</v>
      </c>
      <c r="B2886">
        <v>2016</v>
      </c>
      <c r="C2886" t="s">
        <v>26</v>
      </c>
      <c r="D2886">
        <v>277410</v>
      </c>
      <c r="E2886">
        <v>362500</v>
      </c>
      <c r="F2886" t="s">
        <v>13</v>
      </c>
      <c r="G2886" t="s">
        <v>14</v>
      </c>
      <c r="H2886">
        <v>3</v>
      </c>
      <c r="I2886">
        <v>1</v>
      </c>
      <c r="J2886">
        <v>942</v>
      </c>
      <c r="K2886">
        <v>1.3482590000000001</v>
      </c>
      <c r="L2886" t="s">
        <v>16</v>
      </c>
      <c r="M2886">
        <f>V3__67[[#This Row],[Sale Price]]/V3__67[[#This Row],[carpet_area]]</f>
        <v>384.8195329087049</v>
      </c>
      <c r="N2886">
        <f>IF(OR(V3__67[[#This Row],[Estimated Value]]="",V3__67[[#This Row],[Estimated Value]]=0),"",V3__67[[#This Row],[Sale Price]]-V3__67[[#This Row],[Estimated Value]])</f>
        <v>85090</v>
      </c>
      <c r="O2886">
        <f>IF(OR(V3__67[[#This Row],[Estimated Value]]="",V3__67[[#This Row],[Estimated Value]]=0),"",(V3__67[[#This Row],[Sale Price]]-V3__67[[#This Row],[Estimated Value]])/V3__67[[#This Row],[Estimated Value]])</f>
        <v>0.30673011066652245</v>
      </c>
      <c r="P2886" t="str">
        <f t="shared" si="45"/>
        <v>Above Estimate</v>
      </c>
    </row>
    <row r="2887" spans="1:16" x14ac:dyDescent="0.3">
      <c r="A2887" s="1">
        <v>42719</v>
      </c>
      <c r="B2887">
        <v>2016</v>
      </c>
      <c r="C2887" t="s">
        <v>30</v>
      </c>
      <c r="D2887">
        <v>436810</v>
      </c>
      <c r="E2887">
        <v>635000</v>
      </c>
      <c r="F2887" t="s">
        <v>13</v>
      </c>
      <c r="G2887" t="s">
        <v>14</v>
      </c>
      <c r="H2887">
        <v>3</v>
      </c>
      <c r="I2887">
        <v>3</v>
      </c>
      <c r="J2887">
        <v>900</v>
      </c>
      <c r="K2887">
        <v>1.3482590000000001</v>
      </c>
      <c r="L2887" t="s">
        <v>15</v>
      </c>
      <c r="M2887">
        <f>V3__67[[#This Row],[Sale Price]]/V3__67[[#This Row],[carpet_area]]</f>
        <v>705.55555555555554</v>
      </c>
      <c r="N2887">
        <f>IF(OR(V3__67[[#This Row],[Estimated Value]]="",V3__67[[#This Row],[Estimated Value]]=0),"",V3__67[[#This Row],[Sale Price]]-V3__67[[#This Row],[Estimated Value]])</f>
        <v>198190</v>
      </c>
      <c r="O2887">
        <f>IF(OR(V3__67[[#This Row],[Estimated Value]]="",V3__67[[#This Row],[Estimated Value]]=0),"",(V3__67[[#This Row],[Sale Price]]-V3__67[[#This Row],[Estimated Value]])/V3__67[[#This Row],[Estimated Value]])</f>
        <v>0.45372129758934088</v>
      </c>
      <c r="P2887" t="str">
        <f t="shared" si="45"/>
        <v>Above Estimate</v>
      </c>
    </row>
    <row r="2888" spans="1:16" x14ac:dyDescent="0.3">
      <c r="A2888" s="1">
        <v>42719</v>
      </c>
      <c r="B2888">
        <v>2016</v>
      </c>
      <c r="C2888" t="s">
        <v>30</v>
      </c>
      <c r="D2888">
        <v>278770</v>
      </c>
      <c r="E2888">
        <v>453000</v>
      </c>
      <c r="F2888" t="s">
        <v>13</v>
      </c>
      <c r="G2888" t="s">
        <v>14</v>
      </c>
      <c r="H2888">
        <v>3</v>
      </c>
      <c r="I2888">
        <v>1</v>
      </c>
      <c r="J2888">
        <v>1045</v>
      </c>
      <c r="K2888">
        <v>1.3482590000000001</v>
      </c>
      <c r="L2888" t="s">
        <v>16</v>
      </c>
      <c r="M2888">
        <f>V3__67[[#This Row],[Sale Price]]/V3__67[[#This Row],[carpet_area]]</f>
        <v>433.49282296650716</v>
      </c>
      <c r="N2888">
        <f>IF(OR(V3__67[[#This Row],[Estimated Value]]="",V3__67[[#This Row],[Estimated Value]]=0),"",V3__67[[#This Row],[Sale Price]]-V3__67[[#This Row],[Estimated Value]])</f>
        <v>174230</v>
      </c>
      <c r="O2888">
        <f>IF(OR(V3__67[[#This Row],[Estimated Value]]="",V3__67[[#This Row],[Estimated Value]]=0),"",(V3__67[[#This Row],[Sale Price]]-V3__67[[#This Row],[Estimated Value]])/V3__67[[#This Row],[Estimated Value]])</f>
        <v>0.62499551601678804</v>
      </c>
      <c r="P2888" t="str">
        <f t="shared" si="45"/>
        <v>Above Estimate</v>
      </c>
    </row>
    <row r="2889" spans="1:16" x14ac:dyDescent="0.3">
      <c r="A2889" s="1">
        <v>42719</v>
      </c>
      <c r="B2889">
        <v>2016</v>
      </c>
      <c r="C2889" t="s">
        <v>17</v>
      </c>
      <c r="D2889">
        <v>136670</v>
      </c>
      <c r="E2889">
        <v>115000</v>
      </c>
      <c r="F2889" t="s">
        <v>19</v>
      </c>
      <c r="G2889" t="s">
        <v>20</v>
      </c>
      <c r="H2889">
        <v>4</v>
      </c>
      <c r="I2889">
        <v>4</v>
      </c>
      <c r="J2889">
        <v>1359</v>
      </c>
      <c r="K2889">
        <v>1.3482590000000001</v>
      </c>
      <c r="L2889" t="s">
        <v>15</v>
      </c>
      <c r="M2889">
        <f>V3__67[[#This Row],[Sale Price]]/V3__67[[#This Row],[carpet_area]]</f>
        <v>84.621044885945551</v>
      </c>
      <c r="N2889">
        <f>IF(OR(V3__67[[#This Row],[Estimated Value]]="",V3__67[[#This Row],[Estimated Value]]=0),"",V3__67[[#This Row],[Sale Price]]-V3__67[[#This Row],[Estimated Value]])</f>
        <v>-21670</v>
      </c>
      <c r="O2889">
        <f>IF(OR(V3__67[[#This Row],[Estimated Value]]="",V3__67[[#This Row],[Estimated Value]]=0),"",(V3__67[[#This Row],[Sale Price]]-V3__67[[#This Row],[Estimated Value]])/V3__67[[#This Row],[Estimated Value]])</f>
        <v>-0.15855710836321066</v>
      </c>
      <c r="P2889" t="str">
        <f t="shared" si="45"/>
        <v>Below Estimate</v>
      </c>
    </row>
    <row r="2890" spans="1:16" x14ac:dyDescent="0.3">
      <c r="A2890" s="1">
        <v>42720</v>
      </c>
      <c r="B2890">
        <v>2016</v>
      </c>
      <c r="C2890" t="s">
        <v>17</v>
      </c>
      <c r="D2890">
        <v>137470</v>
      </c>
      <c r="E2890">
        <v>90000</v>
      </c>
      <c r="F2890" t="s">
        <v>13</v>
      </c>
      <c r="G2890" t="s">
        <v>14</v>
      </c>
      <c r="H2890">
        <v>3</v>
      </c>
      <c r="I2890">
        <v>1</v>
      </c>
      <c r="J2890">
        <v>1019</v>
      </c>
      <c r="K2890">
        <v>1.3482590000000001</v>
      </c>
      <c r="L2890" t="s">
        <v>16</v>
      </c>
      <c r="M2890">
        <f>V3__67[[#This Row],[Sale Price]]/V3__67[[#This Row],[carpet_area]]</f>
        <v>88.321884200196266</v>
      </c>
      <c r="N2890">
        <f>IF(OR(V3__67[[#This Row],[Estimated Value]]="",V3__67[[#This Row],[Estimated Value]]=0),"",V3__67[[#This Row],[Sale Price]]-V3__67[[#This Row],[Estimated Value]])</f>
        <v>-47470</v>
      </c>
      <c r="O2890">
        <f>IF(OR(V3__67[[#This Row],[Estimated Value]]="",V3__67[[#This Row],[Estimated Value]]=0),"",(V3__67[[#This Row],[Sale Price]]-V3__67[[#This Row],[Estimated Value]])/V3__67[[#This Row],[Estimated Value]])</f>
        <v>-0.34531170437186293</v>
      </c>
      <c r="P2890" t="str">
        <f t="shared" si="45"/>
        <v>Below Estimate</v>
      </c>
    </row>
    <row r="2891" spans="1:16" x14ac:dyDescent="0.3">
      <c r="A2891" s="1">
        <v>42720</v>
      </c>
      <c r="B2891">
        <v>2016</v>
      </c>
      <c r="C2891" t="s">
        <v>17</v>
      </c>
      <c r="D2891">
        <v>152590</v>
      </c>
      <c r="E2891">
        <v>112500</v>
      </c>
      <c r="F2891" t="s">
        <v>13</v>
      </c>
      <c r="G2891" t="s">
        <v>14</v>
      </c>
      <c r="H2891">
        <v>3</v>
      </c>
      <c r="I2891">
        <v>3</v>
      </c>
      <c r="J2891">
        <v>1011</v>
      </c>
      <c r="K2891">
        <v>1.3482590000000001</v>
      </c>
      <c r="L2891" t="s">
        <v>15</v>
      </c>
      <c r="M2891">
        <f>V3__67[[#This Row],[Sale Price]]/V3__67[[#This Row],[carpet_area]]</f>
        <v>111.27596439169139</v>
      </c>
      <c r="N2891">
        <f>IF(OR(V3__67[[#This Row],[Estimated Value]]="",V3__67[[#This Row],[Estimated Value]]=0),"",V3__67[[#This Row],[Sale Price]]-V3__67[[#This Row],[Estimated Value]])</f>
        <v>-40090</v>
      </c>
      <c r="O2891">
        <f>IF(OR(V3__67[[#This Row],[Estimated Value]]="",V3__67[[#This Row],[Estimated Value]]=0),"",(V3__67[[#This Row],[Sale Price]]-V3__67[[#This Row],[Estimated Value]])/V3__67[[#This Row],[Estimated Value]])</f>
        <v>-0.26273019201782555</v>
      </c>
      <c r="P2891" t="str">
        <f t="shared" si="45"/>
        <v>Below Estimate</v>
      </c>
    </row>
    <row r="2892" spans="1:16" x14ac:dyDescent="0.3">
      <c r="A2892" s="1">
        <v>42721</v>
      </c>
      <c r="B2892">
        <v>2016</v>
      </c>
      <c r="C2892" t="s">
        <v>18</v>
      </c>
      <c r="D2892">
        <v>307830</v>
      </c>
      <c r="E2892">
        <v>405000</v>
      </c>
      <c r="F2892" t="s">
        <v>13</v>
      </c>
      <c r="G2892" t="s">
        <v>14</v>
      </c>
      <c r="H2892">
        <v>3</v>
      </c>
      <c r="I2892">
        <v>3</v>
      </c>
      <c r="J2892">
        <v>915</v>
      </c>
      <c r="K2892">
        <v>1.3482590000000001</v>
      </c>
      <c r="L2892" t="s">
        <v>15</v>
      </c>
      <c r="M2892">
        <f>V3__67[[#This Row],[Sale Price]]/V3__67[[#This Row],[carpet_area]]</f>
        <v>442.62295081967216</v>
      </c>
      <c r="N2892">
        <f>IF(OR(V3__67[[#This Row],[Estimated Value]]="",V3__67[[#This Row],[Estimated Value]]=0),"",V3__67[[#This Row],[Sale Price]]-V3__67[[#This Row],[Estimated Value]])</f>
        <v>97170</v>
      </c>
      <c r="O2892">
        <f>IF(OR(V3__67[[#This Row],[Estimated Value]]="",V3__67[[#This Row],[Estimated Value]]=0),"",(V3__67[[#This Row],[Sale Price]]-V3__67[[#This Row],[Estimated Value]])/V3__67[[#This Row],[Estimated Value]])</f>
        <v>0.31566124159438652</v>
      </c>
      <c r="P2892" t="str">
        <f t="shared" si="45"/>
        <v>Above Estimate</v>
      </c>
    </row>
    <row r="2893" spans="1:16" x14ac:dyDescent="0.3">
      <c r="A2893" s="1">
        <v>42721</v>
      </c>
      <c r="B2893">
        <v>2016</v>
      </c>
      <c r="C2893" t="s">
        <v>12</v>
      </c>
      <c r="D2893">
        <v>137690</v>
      </c>
      <c r="E2893">
        <v>125000</v>
      </c>
      <c r="F2893" t="s">
        <v>23</v>
      </c>
      <c r="G2893" t="s">
        <v>24</v>
      </c>
      <c r="H2893">
        <v>6</v>
      </c>
      <c r="I2893">
        <v>6</v>
      </c>
      <c r="J2893">
        <v>1814</v>
      </c>
      <c r="K2893">
        <v>1.3482590000000001</v>
      </c>
      <c r="L2893" t="s">
        <v>25</v>
      </c>
      <c r="M2893">
        <f>V3__67[[#This Row],[Sale Price]]/V3__67[[#This Row],[carpet_area]]</f>
        <v>68.908489525909587</v>
      </c>
      <c r="N2893">
        <f>IF(OR(V3__67[[#This Row],[Estimated Value]]="",V3__67[[#This Row],[Estimated Value]]=0),"",V3__67[[#This Row],[Sale Price]]-V3__67[[#This Row],[Estimated Value]])</f>
        <v>-12690</v>
      </c>
      <c r="O2893">
        <f>IF(OR(V3__67[[#This Row],[Estimated Value]]="",V3__67[[#This Row],[Estimated Value]]=0),"",(V3__67[[#This Row],[Sale Price]]-V3__67[[#This Row],[Estimated Value]])/V3__67[[#This Row],[Estimated Value]])</f>
        <v>-9.2163555813784589E-2</v>
      </c>
      <c r="P2893" t="str">
        <f t="shared" si="45"/>
        <v>Below Estimate</v>
      </c>
    </row>
    <row r="2894" spans="1:16" x14ac:dyDescent="0.3">
      <c r="A2894" s="1">
        <v>42721</v>
      </c>
      <c r="B2894">
        <v>2016</v>
      </c>
      <c r="C2894" t="s">
        <v>18</v>
      </c>
      <c r="D2894">
        <v>216790</v>
      </c>
      <c r="E2894">
        <v>218000</v>
      </c>
      <c r="F2894" t="s">
        <v>13</v>
      </c>
      <c r="G2894" t="s">
        <v>14</v>
      </c>
      <c r="H2894">
        <v>3</v>
      </c>
      <c r="I2894">
        <v>1</v>
      </c>
      <c r="J2894">
        <v>912</v>
      </c>
      <c r="K2894">
        <v>1.3482590000000001</v>
      </c>
      <c r="L2894" t="s">
        <v>25</v>
      </c>
      <c r="M2894">
        <f>V3__67[[#This Row],[Sale Price]]/V3__67[[#This Row],[carpet_area]]</f>
        <v>239.03508771929825</v>
      </c>
      <c r="N2894">
        <f>IF(OR(V3__67[[#This Row],[Estimated Value]]="",V3__67[[#This Row],[Estimated Value]]=0),"",V3__67[[#This Row],[Sale Price]]-V3__67[[#This Row],[Estimated Value]])</f>
        <v>1210</v>
      </c>
      <c r="O2894">
        <f>IF(OR(V3__67[[#This Row],[Estimated Value]]="",V3__67[[#This Row],[Estimated Value]]=0),"",(V3__67[[#This Row],[Sale Price]]-V3__67[[#This Row],[Estimated Value]])/V3__67[[#This Row],[Estimated Value]])</f>
        <v>5.5814382582222424E-3</v>
      </c>
      <c r="P2894" t="str">
        <f t="shared" si="45"/>
        <v>Above Estimate</v>
      </c>
    </row>
    <row r="2895" spans="1:16" x14ac:dyDescent="0.3">
      <c r="A2895" s="1">
        <v>42721</v>
      </c>
      <c r="B2895">
        <v>2016</v>
      </c>
      <c r="C2895" t="s">
        <v>21</v>
      </c>
      <c r="D2895">
        <v>521850</v>
      </c>
      <c r="E2895">
        <v>875000</v>
      </c>
      <c r="F2895" t="s">
        <v>13</v>
      </c>
      <c r="G2895" t="s">
        <v>14</v>
      </c>
      <c r="H2895">
        <v>3</v>
      </c>
      <c r="I2895">
        <v>3</v>
      </c>
      <c r="J2895">
        <v>989</v>
      </c>
      <c r="K2895">
        <v>1.3482590000000001</v>
      </c>
      <c r="L2895" t="s">
        <v>25</v>
      </c>
      <c r="M2895">
        <f>V3__67[[#This Row],[Sale Price]]/V3__67[[#This Row],[carpet_area]]</f>
        <v>884.73205257836196</v>
      </c>
      <c r="N2895">
        <f>IF(OR(V3__67[[#This Row],[Estimated Value]]="",V3__67[[#This Row],[Estimated Value]]=0),"",V3__67[[#This Row],[Sale Price]]-V3__67[[#This Row],[Estimated Value]])</f>
        <v>353150</v>
      </c>
      <c r="O2895">
        <f>IF(OR(V3__67[[#This Row],[Estimated Value]]="",V3__67[[#This Row],[Estimated Value]]=0),"",(V3__67[[#This Row],[Sale Price]]-V3__67[[#This Row],[Estimated Value]])/V3__67[[#This Row],[Estimated Value]])</f>
        <v>0.67672702883970492</v>
      </c>
      <c r="P2895" t="str">
        <f t="shared" si="45"/>
        <v>Above Estimate</v>
      </c>
    </row>
    <row r="2896" spans="1:16" x14ac:dyDescent="0.3">
      <c r="A2896" s="1">
        <v>42721</v>
      </c>
      <c r="B2896">
        <v>2016</v>
      </c>
      <c r="C2896" t="s">
        <v>18</v>
      </c>
      <c r="D2896">
        <v>282770</v>
      </c>
      <c r="E2896">
        <v>292500</v>
      </c>
      <c r="F2896" t="s">
        <v>13</v>
      </c>
      <c r="G2896" t="s">
        <v>14</v>
      </c>
      <c r="H2896">
        <v>3</v>
      </c>
      <c r="I2896">
        <v>1</v>
      </c>
      <c r="J2896">
        <v>933</v>
      </c>
      <c r="K2896">
        <v>1.3482590000000001</v>
      </c>
      <c r="L2896" t="s">
        <v>25</v>
      </c>
      <c r="M2896">
        <f>V3__67[[#This Row],[Sale Price]]/V3__67[[#This Row],[carpet_area]]</f>
        <v>313.50482315112538</v>
      </c>
      <c r="N2896">
        <f>IF(OR(V3__67[[#This Row],[Estimated Value]]="",V3__67[[#This Row],[Estimated Value]]=0),"",V3__67[[#This Row],[Sale Price]]-V3__67[[#This Row],[Estimated Value]])</f>
        <v>9730</v>
      </c>
      <c r="O2896">
        <f>IF(OR(V3__67[[#This Row],[Estimated Value]]="",V3__67[[#This Row],[Estimated Value]]=0),"",(V3__67[[#This Row],[Sale Price]]-V3__67[[#This Row],[Estimated Value]])/V3__67[[#This Row],[Estimated Value]])</f>
        <v>3.4409590833539623E-2</v>
      </c>
      <c r="P2896" t="str">
        <f t="shared" si="45"/>
        <v>Above Estimate</v>
      </c>
    </row>
    <row r="2897" spans="1:16" x14ac:dyDescent="0.3">
      <c r="A2897" s="1">
        <v>42722</v>
      </c>
      <c r="B2897">
        <v>2016</v>
      </c>
      <c r="C2897" t="s">
        <v>12</v>
      </c>
      <c r="D2897">
        <v>155150</v>
      </c>
      <c r="E2897">
        <v>175000</v>
      </c>
      <c r="F2897" t="s">
        <v>13</v>
      </c>
      <c r="G2897" t="s">
        <v>14</v>
      </c>
      <c r="H2897">
        <v>3</v>
      </c>
      <c r="I2897">
        <v>1</v>
      </c>
      <c r="J2897">
        <v>947</v>
      </c>
      <c r="K2897">
        <v>1.3482590000000001</v>
      </c>
      <c r="L2897" t="s">
        <v>25</v>
      </c>
      <c r="M2897">
        <f>V3__67[[#This Row],[Sale Price]]/V3__67[[#This Row],[carpet_area]]</f>
        <v>184.79408658922915</v>
      </c>
      <c r="N2897">
        <f>IF(OR(V3__67[[#This Row],[Estimated Value]]="",V3__67[[#This Row],[Estimated Value]]=0),"",V3__67[[#This Row],[Sale Price]]-V3__67[[#This Row],[Estimated Value]])</f>
        <v>19850</v>
      </c>
      <c r="O2897">
        <f>IF(OR(V3__67[[#This Row],[Estimated Value]]="",V3__67[[#This Row],[Estimated Value]]=0),"",(V3__67[[#This Row],[Sale Price]]-V3__67[[#This Row],[Estimated Value]])/V3__67[[#This Row],[Estimated Value]])</f>
        <v>0.1279407025459233</v>
      </c>
      <c r="P2897" t="str">
        <f t="shared" si="45"/>
        <v>Above Estimate</v>
      </c>
    </row>
    <row r="2898" spans="1:16" x14ac:dyDescent="0.3">
      <c r="A2898" s="1">
        <v>42722</v>
      </c>
      <c r="B2898">
        <v>2016</v>
      </c>
      <c r="C2898" t="s">
        <v>21</v>
      </c>
      <c r="D2898">
        <v>260120</v>
      </c>
      <c r="E2898">
        <v>65000</v>
      </c>
      <c r="F2898" t="s">
        <v>13</v>
      </c>
      <c r="G2898" t="s">
        <v>14</v>
      </c>
      <c r="H2898">
        <v>3</v>
      </c>
      <c r="I2898">
        <v>1</v>
      </c>
      <c r="J2898">
        <v>926</v>
      </c>
      <c r="K2898">
        <v>1.3482590000000001</v>
      </c>
      <c r="L2898" t="s">
        <v>25</v>
      </c>
      <c r="M2898">
        <f>V3__67[[#This Row],[Sale Price]]/V3__67[[#This Row],[carpet_area]]</f>
        <v>70.194384449244055</v>
      </c>
      <c r="N2898">
        <f>IF(OR(V3__67[[#This Row],[Estimated Value]]="",V3__67[[#This Row],[Estimated Value]]=0),"",V3__67[[#This Row],[Sale Price]]-V3__67[[#This Row],[Estimated Value]])</f>
        <v>-195120</v>
      </c>
      <c r="O2898">
        <f>IF(OR(V3__67[[#This Row],[Estimated Value]]="",V3__67[[#This Row],[Estimated Value]]=0),"",(V3__67[[#This Row],[Sale Price]]-V3__67[[#This Row],[Estimated Value]])/V3__67[[#This Row],[Estimated Value]])</f>
        <v>-0.75011533138551434</v>
      </c>
      <c r="P2898" t="str">
        <f t="shared" si="45"/>
        <v>Below Estimate</v>
      </c>
    </row>
    <row r="2899" spans="1:16" x14ac:dyDescent="0.3">
      <c r="A2899" s="1">
        <v>42722</v>
      </c>
      <c r="B2899">
        <v>2016</v>
      </c>
      <c r="C2899" t="s">
        <v>26</v>
      </c>
      <c r="D2899">
        <v>455210</v>
      </c>
      <c r="E2899">
        <v>725000</v>
      </c>
      <c r="F2899" t="s">
        <v>13</v>
      </c>
      <c r="G2899" t="s">
        <v>14</v>
      </c>
      <c r="H2899">
        <v>3</v>
      </c>
      <c r="I2899">
        <v>3</v>
      </c>
      <c r="J2899">
        <v>1095</v>
      </c>
      <c r="K2899">
        <v>1.3482590000000001</v>
      </c>
      <c r="L2899" t="s">
        <v>15</v>
      </c>
      <c r="M2899">
        <f>V3__67[[#This Row],[Sale Price]]/V3__67[[#This Row],[carpet_area]]</f>
        <v>662.10045662100458</v>
      </c>
      <c r="N2899">
        <f>IF(OR(V3__67[[#This Row],[Estimated Value]]="",V3__67[[#This Row],[Estimated Value]]=0),"",V3__67[[#This Row],[Sale Price]]-V3__67[[#This Row],[Estimated Value]])</f>
        <v>269790</v>
      </c>
      <c r="O2899">
        <f>IF(OR(V3__67[[#This Row],[Estimated Value]]="",V3__67[[#This Row],[Estimated Value]]=0),"",(V3__67[[#This Row],[Sale Price]]-V3__67[[#This Row],[Estimated Value]])/V3__67[[#This Row],[Estimated Value]])</f>
        <v>0.59267151424617215</v>
      </c>
      <c r="P2899" t="str">
        <f t="shared" si="45"/>
        <v>Above Estimate</v>
      </c>
    </row>
    <row r="2900" spans="1:16" x14ac:dyDescent="0.3">
      <c r="A2900" s="1">
        <v>42723</v>
      </c>
      <c r="B2900">
        <v>2016</v>
      </c>
      <c r="C2900" t="s">
        <v>21</v>
      </c>
      <c r="D2900">
        <v>796460</v>
      </c>
      <c r="E2900">
        <v>857500</v>
      </c>
      <c r="F2900" t="s">
        <v>13</v>
      </c>
      <c r="G2900" t="s">
        <v>14</v>
      </c>
      <c r="H2900">
        <v>3</v>
      </c>
      <c r="I2900">
        <v>3</v>
      </c>
      <c r="J2900">
        <v>996</v>
      </c>
      <c r="K2900">
        <v>1.3482590000000001</v>
      </c>
      <c r="L2900" t="s">
        <v>25</v>
      </c>
      <c r="M2900">
        <f>V3__67[[#This Row],[Sale Price]]/V3__67[[#This Row],[carpet_area]]</f>
        <v>860.94377510040158</v>
      </c>
      <c r="N2900">
        <f>IF(OR(V3__67[[#This Row],[Estimated Value]]="",V3__67[[#This Row],[Estimated Value]]=0),"",V3__67[[#This Row],[Sale Price]]-V3__67[[#This Row],[Estimated Value]])</f>
        <v>61040</v>
      </c>
      <c r="O2900">
        <f>IF(OR(V3__67[[#This Row],[Estimated Value]]="",V3__67[[#This Row],[Estimated Value]]=0),"",(V3__67[[#This Row],[Sale Price]]-V3__67[[#This Row],[Estimated Value]])/V3__67[[#This Row],[Estimated Value]])</f>
        <v>7.6639128142028473E-2</v>
      </c>
      <c r="P2900" t="str">
        <f t="shared" si="45"/>
        <v>Above Estimate</v>
      </c>
    </row>
    <row r="2901" spans="1:16" x14ac:dyDescent="0.3">
      <c r="A2901" s="1">
        <v>42723</v>
      </c>
      <c r="B2901">
        <v>2016</v>
      </c>
      <c r="C2901" t="s">
        <v>26</v>
      </c>
      <c r="D2901">
        <v>648900</v>
      </c>
      <c r="E2901">
        <v>780000</v>
      </c>
      <c r="F2901" t="s">
        <v>13</v>
      </c>
      <c r="G2901" t="s">
        <v>14</v>
      </c>
      <c r="H2901">
        <v>3</v>
      </c>
      <c r="I2901">
        <v>1</v>
      </c>
      <c r="J2901">
        <v>1048</v>
      </c>
      <c r="K2901">
        <v>1.3482590000000001</v>
      </c>
      <c r="L2901" t="s">
        <v>16</v>
      </c>
      <c r="M2901">
        <f>V3__67[[#This Row],[Sale Price]]/V3__67[[#This Row],[carpet_area]]</f>
        <v>744.27480916030538</v>
      </c>
      <c r="N2901">
        <f>IF(OR(V3__67[[#This Row],[Estimated Value]]="",V3__67[[#This Row],[Estimated Value]]=0),"",V3__67[[#This Row],[Sale Price]]-V3__67[[#This Row],[Estimated Value]])</f>
        <v>131100</v>
      </c>
      <c r="O2901">
        <f>IF(OR(V3__67[[#This Row],[Estimated Value]]="",V3__67[[#This Row],[Estimated Value]]=0),"",(V3__67[[#This Row],[Sale Price]]-V3__67[[#This Row],[Estimated Value]])/V3__67[[#This Row],[Estimated Value]])</f>
        <v>0.20203421174294961</v>
      </c>
      <c r="P2901" t="str">
        <f t="shared" si="45"/>
        <v>Above Estimate</v>
      </c>
    </row>
    <row r="2902" spans="1:16" x14ac:dyDescent="0.3">
      <c r="A2902" s="1">
        <v>42723</v>
      </c>
      <c r="B2902">
        <v>2016</v>
      </c>
      <c r="C2902" t="s">
        <v>12</v>
      </c>
      <c r="D2902">
        <v>107900</v>
      </c>
      <c r="E2902">
        <v>124000</v>
      </c>
      <c r="F2902" t="s">
        <v>13</v>
      </c>
      <c r="G2902" t="s">
        <v>14</v>
      </c>
      <c r="H2902">
        <v>3</v>
      </c>
      <c r="I2902">
        <v>2</v>
      </c>
      <c r="J2902">
        <v>1087</v>
      </c>
      <c r="K2902">
        <v>1.3482590000000001</v>
      </c>
      <c r="L2902" t="s">
        <v>15</v>
      </c>
      <c r="M2902">
        <f>V3__67[[#This Row],[Sale Price]]/V3__67[[#This Row],[carpet_area]]</f>
        <v>114.0754369825207</v>
      </c>
      <c r="N2902">
        <f>IF(OR(V3__67[[#This Row],[Estimated Value]]="",V3__67[[#This Row],[Estimated Value]]=0),"",V3__67[[#This Row],[Sale Price]]-V3__67[[#This Row],[Estimated Value]])</f>
        <v>16100</v>
      </c>
      <c r="O2902">
        <f>IF(OR(V3__67[[#This Row],[Estimated Value]]="",V3__67[[#This Row],[Estimated Value]]=0),"",(V3__67[[#This Row],[Sale Price]]-V3__67[[#This Row],[Estimated Value]])/V3__67[[#This Row],[Estimated Value]])</f>
        <v>0.14921223354958293</v>
      </c>
      <c r="P2902" t="str">
        <f t="shared" si="45"/>
        <v>Above Estimate</v>
      </c>
    </row>
    <row r="2903" spans="1:16" x14ac:dyDescent="0.3">
      <c r="A2903" s="1">
        <v>42726</v>
      </c>
      <c r="B2903">
        <v>2016</v>
      </c>
      <c r="C2903" t="s">
        <v>12</v>
      </c>
      <c r="D2903">
        <v>81600</v>
      </c>
      <c r="E2903">
        <v>53000</v>
      </c>
      <c r="F2903" t="s">
        <v>13</v>
      </c>
      <c r="G2903" t="s">
        <v>14</v>
      </c>
      <c r="H2903">
        <v>3</v>
      </c>
      <c r="I2903">
        <v>3</v>
      </c>
      <c r="J2903">
        <v>1078</v>
      </c>
      <c r="K2903">
        <v>1.3482590000000001</v>
      </c>
      <c r="L2903" t="s">
        <v>15</v>
      </c>
      <c r="M2903">
        <f>V3__67[[#This Row],[Sale Price]]/V3__67[[#This Row],[carpet_area]]</f>
        <v>49.165120593692023</v>
      </c>
      <c r="N2903">
        <f>IF(OR(V3__67[[#This Row],[Estimated Value]]="",V3__67[[#This Row],[Estimated Value]]=0),"",V3__67[[#This Row],[Sale Price]]-V3__67[[#This Row],[Estimated Value]])</f>
        <v>-28600</v>
      </c>
      <c r="O2903">
        <f>IF(OR(V3__67[[#This Row],[Estimated Value]]="",V3__67[[#This Row],[Estimated Value]]=0),"",(V3__67[[#This Row],[Sale Price]]-V3__67[[#This Row],[Estimated Value]])/V3__67[[#This Row],[Estimated Value]])</f>
        <v>-0.35049019607843135</v>
      </c>
      <c r="P2903" t="str">
        <f t="shared" si="45"/>
        <v>Below Estimate</v>
      </c>
    </row>
    <row r="2904" spans="1:16" x14ac:dyDescent="0.3">
      <c r="A2904" s="1">
        <v>42726</v>
      </c>
      <c r="B2904">
        <v>2016</v>
      </c>
      <c r="C2904" t="s">
        <v>17</v>
      </c>
      <c r="D2904">
        <v>219270</v>
      </c>
      <c r="E2904">
        <v>104000</v>
      </c>
      <c r="F2904" t="s">
        <v>19</v>
      </c>
      <c r="G2904" t="s">
        <v>20</v>
      </c>
      <c r="H2904">
        <v>4</v>
      </c>
      <c r="I2904">
        <v>4</v>
      </c>
      <c r="J2904">
        <v>1447</v>
      </c>
      <c r="K2904">
        <v>1.3482590000000001</v>
      </c>
      <c r="L2904" t="s">
        <v>15</v>
      </c>
      <c r="M2904">
        <f>V3__67[[#This Row],[Sale Price]]/V3__67[[#This Row],[carpet_area]]</f>
        <v>71.872840359364204</v>
      </c>
      <c r="N2904">
        <f>IF(OR(V3__67[[#This Row],[Estimated Value]]="",V3__67[[#This Row],[Estimated Value]]=0),"",V3__67[[#This Row],[Sale Price]]-V3__67[[#This Row],[Estimated Value]])</f>
        <v>-115270</v>
      </c>
      <c r="O2904">
        <f>IF(OR(V3__67[[#This Row],[Estimated Value]]="",V3__67[[#This Row],[Estimated Value]]=0),"",(V3__67[[#This Row],[Sale Price]]-V3__67[[#This Row],[Estimated Value]])/V3__67[[#This Row],[Estimated Value]])</f>
        <v>-0.52569891001961055</v>
      </c>
      <c r="P2904" t="str">
        <f t="shared" si="45"/>
        <v>Below Estimate</v>
      </c>
    </row>
    <row r="2905" spans="1:16" x14ac:dyDescent="0.3">
      <c r="A2905" s="1">
        <v>42726</v>
      </c>
      <c r="B2905">
        <v>2016</v>
      </c>
      <c r="C2905" t="s">
        <v>17</v>
      </c>
      <c r="D2905">
        <v>119310</v>
      </c>
      <c r="E2905">
        <v>62117</v>
      </c>
      <c r="F2905" t="s">
        <v>13</v>
      </c>
      <c r="G2905" t="s">
        <v>14</v>
      </c>
      <c r="H2905">
        <v>3</v>
      </c>
      <c r="I2905">
        <v>1</v>
      </c>
      <c r="J2905">
        <v>942</v>
      </c>
      <c r="K2905">
        <v>1.3482590000000001</v>
      </c>
      <c r="L2905" t="s">
        <v>22</v>
      </c>
      <c r="M2905">
        <f>V3__67[[#This Row],[Sale Price]]/V3__67[[#This Row],[carpet_area]]</f>
        <v>65.9416135881104</v>
      </c>
      <c r="N2905">
        <f>IF(OR(V3__67[[#This Row],[Estimated Value]]="",V3__67[[#This Row],[Estimated Value]]=0),"",V3__67[[#This Row],[Sale Price]]-V3__67[[#This Row],[Estimated Value]])</f>
        <v>-57193</v>
      </c>
      <c r="O2905">
        <f>IF(OR(V3__67[[#This Row],[Estimated Value]]="",V3__67[[#This Row],[Estimated Value]]=0),"",(V3__67[[#This Row],[Sale Price]]-V3__67[[#This Row],[Estimated Value]])/V3__67[[#This Row],[Estimated Value]])</f>
        <v>-0.4793646802447406</v>
      </c>
      <c r="P2905" t="str">
        <f t="shared" si="45"/>
        <v>Below Estimate</v>
      </c>
    </row>
    <row r="2906" spans="1:16" x14ac:dyDescent="0.3">
      <c r="A2906" s="1">
        <v>42726</v>
      </c>
      <c r="B2906">
        <v>2016</v>
      </c>
      <c r="C2906" t="s">
        <v>17</v>
      </c>
      <c r="D2906">
        <v>86300</v>
      </c>
      <c r="E2906">
        <v>42000</v>
      </c>
      <c r="F2906" t="s">
        <v>13</v>
      </c>
      <c r="G2906" t="s">
        <v>14</v>
      </c>
      <c r="H2906">
        <v>3</v>
      </c>
      <c r="I2906">
        <v>1</v>
      </c>
      <c r="J2906">
        <v>926</v>
      </c>
      <c r="K2906">
        <v>1.3482590000000001</v>
      </c>
      <c r="L2906" t="s">
        <v>16</v>
      </c>
      <c r="M2906">
        <f>V3__67[[#This Row],[Sale Price]]/V3__67[[#This Row],[carpet_area]]</f>
        <v>45.356371490280779</v>
      </c>
      <c r="N2906">
        <f>IF(OR(V3__67[[#This Row],[Estimated Value]]="",V3__67[[#This Row],[Estimated Value]]=0),"",V3__67[[#This Row],[Sale Price]]-V3__67[[#This Row],[Estimated Value]])</f>
        <v>-44300</v>
      </c>
      <c r="O2906">
        <f>IF(OR(V3__67[[#This Row],[Estimated Value]]="",V3__67[[#This Row],[Estimated Value]]=0),"",(V3__67[[#This Row],[Sale Price]]-V3__67[[#This Row],[Estimated Value]])/V3__67[[#This Row],[Estimated Value]])</f>
        <v>-0.51332560834298957</v>
      </c>
      <c r="P2906" t="str">
        <f t="shared" si="45"/>
        <v>Below Estimate</v>
      </c>
    </row>
    <row r="2907" spans="1:16" x14ac:dyDescent="0.3">
      <c r="A2907" s="1">
        <v>42726</v>
      </c>
      <c r="B2907">
        <v>2016</v>
      </c>
      <c r="C2907" t="s">
        <v>12</v>
      </c>
      <c r="D2907">
        <v>92650</v>
      </c>
      <c r="E2907">
        <v>110000</v>
      </c>
      <c r="F2907" t="s">
        <v>13</v>
      </c>
      <c r="G2907" t="s">
        <v>14</v>
      </c>
      <c r="H2907">
        <v>3</v>
      </c>
      <c r="I2907">
        <v>1</v>
      </c>
      <c r="J2907">
        <v>1013</v>
      </c>
      <c r="K2907">
        <v>1.3482590000000001</v>
      </c>
      <c r="L2907" t="s">
        <v>15</v>
      </c>
      <c r="M2907">
        <f>V3__67[[#This Row],[Sale Price]]/V3__67[[#This Row],[carpet_area]]</f>
        <v>108.5883514313919</v>
      </c>
      <c r="N2907">
        <f>IF(OR(V3__67[[#This Row],[Estimated Value]]="",V3__67[[#This Row],[Estimated Value]]=0),"",V3__67[[#This Row],[Sale Price]]-V3__67[[#This Row],[Estimated Value]])</f>
        <v>17350</v>
      </c>
      <c r="O2907">
        <f>IF(OR(V3__67[[#This Row],[Estimated Value]]="",V3__67[[#This Row],[Estimated Value]]=0),"",(V3__67[[#This Row],[Sale Price]]-V3__67[[#This Row],[Estimated Value]])/V3__67[[#This Row],[Estimated Value]])</f>
        <v>0.18726389638424176</v>
      </c>
      <c r="P2907" t="str">
        <f t="shared" si="45"/>
        <v>Above Estimate</v>
      </c>
    </row>
    <row r="2908" spans="1:16" x14ac:dyDescent="0.3">
      <c r="A2908" s="1">
        <v>42727</v>
      </c>
      <c r="B2908">
        <v>2016</v>
      </c>
      <c r="C2908" t="s">
        <v>17</v>
      </c>
      <c r="D2908">
        <v>211660</v>
      </c>
      <c r="E2908">
        <v>160000</v>
      </c>
      <c r="F2908" t="s">
        <v>19</v>
      </c>
      <c r="G2908" t="s">
        <v>20</v>
      </c>
      <c r="H2908">
        <v>4</v>
      </c>
      <c r="I2908">
        <v>2</v>
      </c>
      <c r="J2908">
        <v>1278</v>
      </c>
      <c r="K2908">
        <v>1.3482590000000001</v>
      </c>
      <c r="L2908" t="s">
        <v>22</v>
      </c>
      <c r="M2908">
        <f>V3__67[[#This Row],[Sale Price]]/V3__67[[#This Row],[carpet_area]]</f>
        <v>125.19561815336463</v>
      </c>
      <c r="N2908">
        <f>IF(OR(V3__67[[#This Row],[Estimated Value]]="",V3__67[[#This Row],[Estimated Value]]=0),"",V3__67[[#This Row],[Sale Price]]-V3__67[[#This Row],[Estimated Value]])</f>
        <v>-51660</v>
      </c>
      <c r="O2908">
        <f>IF(OR(V3__67[[#This Row],[Estimated Value]]="",V3__67[[#This Row],[Estimated Value]]=0),"",(V3__67[[#This Row],[Sale Price]]-V3__67[[#This Row],[Estimated Value]])/V3__67[[#This Row],[Estimated Value]])</f>
        <v>-0.24407067939147689</v>
      </c>
      <c r="P2908" t="str">
        <f t="shared" si="45"/>
        <v>Below Estimate</v>
      </c>
    </row>
    <row r="2909" spans="1:16" x14ac:dyDescent="0.3">
      <c r="A2909" s="1">
        <v>42728</v>
      </c>
      <c r="B2909">
        <v>2016</v>
      </c>
      <c r="C2909" t="s">
        <v>12</v>
      </c>
      <c r="D2909">
        <v>63270</v>
      </c>
      <c r="E2909">
        <v>26500</v>
      </c>
      <c r="F2909" t="s">
        <v>13</v>
      </c>
      <c r="G2909" t="s">
        <v>14</v>
      </c>
      <c r="H2909">
        <v>3</v>
      </c>
      <c r="I2909">
        <v>2</v>
      </c>
      <c r="J2909">
        <v>926</v>
      </c>
      <c r="K2909">
        <v>1.3482590000000001</v>
      </c>
      <c r="L2909" t="s">
        <v>25</v>
      </c>
      <c r="M2909">
        <f>V3__67[[#This Row],[Sale Price]]/V3__67[[#This Row],[carpet_area]]</f>
        <v>28.617710583153347</v>
      </c>
      <c r="N2909">
        <f>IF(OR(V3__67[[#This Row],[Estimated Value]]="",V3__67[[#This Row],[Estimated Value]]=0),"",V3__67[[#This Row],[Sale Price]]-V3__67[[#This Row],[Estimated Value]])</f>
        <v>-36770</v>
      </c>
      <c r="O2909">
        <f>IF(OR(V3__67[[#This Row],[Estimated Value]]="",V3__67[[#This Row],[Estimated Value]]=0),"",(V3__67[[#This Row],[Sale Price]]-V3__67[[#This Row],[Estimated Value]])/V3__67[[#This Row],[Estimated Value]])</f>
        <v>-0.58116010747589697</v>
      </c>
      <c r="P2909" t="str">
        <f t="shared" si="45"/>
        <v>Below Estimate</v>
      </c>
    </row>
    <row r="2910" spans="1:16" x14ac:dyDescent="0.3">
      <c r="A2910" s="1">
        <v>42728</v>
      </c>
      <c r="B2910">
        <v>2016</v>
      </c>
      <c r="C2910" t="s">
        <v>12</v>
      </c>
      <c r="D2910">
        <v>10650</v>
      </c>
      <c r="E2910">
        <v>5000</v>
      </c>
      <c r="F2910" t="s">
        <v>19</v>
      </c>
      <c r="G2910" t="s">
        <v>20</v>
      </c>
      <c r="H2910">
        <v>4</v>
      </c>
      <c r="I2910">
        <v>3</v>
      </c>
      <c r="J2910">
        <v>1223</v>
      </c>
      <c r="K2910">
        <v>1.3482590000000001</v>
      </c>
      <c r="L2910" t="s">
        <v>25</v>
      </c>
      <c r="M2910">
        <f>V3__67[[#This Row],[Sale Price]]/V3__67[[#This Row],[carpet_area]]</f>
        <v>4.0883074407195421</v>
      </c>
      <c r="N2910">
        <f>IF(OR(V3__67[[#This Row],[Estimated Value]]="",V3__67[[#This Row],[Estimated Value]]=0),"",V3__67[[#This Row],[Sale Price]]-V3__67[[#This Row],[Estimated Value]])</f>
        <v>-5650</v>
      </c>
      <c r="O2910">
        <f>IF(OR(V3__67[[#This Row],[Estimated Value]]="",V3__67[[#This Row],[Estimated Value]]=0),"",(V3__67[[#This Row],[Sale Price]]-V3__67[[#This Row],[Estimated Value]])/V3__67[[#This Row],[Estimated Value]])</f>
        <v>-0.53051643192488263</v>
      </c>
      <c r="P2910" t="str">
        <f t="shared" si="45"/>
        <v>Below Estimate</v>
      </c>
    </row>
    <row r="2911" spans="1:16" x14ac:dyDescent="0.3">
      <c r="A2911" s="1">
        <v>42730</v>
      </c>
      <c r="B2911">
        <v>2016</v>
      </c>
      <c r="C2911" t="s">
        <v>12</v>
      </c>
      <c r="D2911">
        <v>103210</v>
      </c>
      <c r="E2911">
        <v>170000</v>
      </c>
      <c r="F2911" t="s">
        <v>13</v>
      </c>
      <c r="G2911" t="s">
        <v>14</v>
      </c>
      <c r="H2911">
        <v>3</v>
      </c>
      <c r="I2911">
        <v>3</v>
      </c>
      <c r="J2911">
        <v>986</v>
      </c>
      <c r="K2911">
        <v>1.3482590000000001</v>
      </c>
      <c r="L2911" t="s">
        <v>25</v>
      </c>
      <c r="M2911">
        <f>V3__67[[#This Row],[Sale Price]]/V3__67[[#This Row],[carpet_area]]</f>
        <v>172.41379310344828</v>
      </c>
      <c r="N2911">
        <f>IF(OR(V3__67[[#This Row],[Estimated Value]]="",V3__67[[#This Row],[Estimated Value]]=0),"",V3__67[[#This Row],[Sale Price]]-V3__67[[#This Row],[Estimated Value]])</f>
        <v>66790</v>
      </c>
      <c r="O2911">
        <f>IF(OR(V3__67[[#This Row],[Estimated Value]]="",V3__67[[#This Row],[Estimated Value]]=0),"",(V3__67[[#This Row],[Sale Price]]-V3__67[[#This Row],[Estimated Value]])/V3__67[[#This Row],[Estimated Value]])</f>
        <v>0.64712721635500436</v>
      </c>
      <c r="P2911" t="str">
        <f t="shared" si="45"/>
        <v>Above Estimate</v>
      </c>
    </row>
    <row r="2912" spans="1:16" x14ac:dyDescent="0.3">
      <c r="A2912" s="1">
        <v>42733</v>
      </c>
      <c r="B2912">
        <v>2016</v>
      </c>
      <c r="C2912" t="s">
        <v>12</v>
      </c>
      <c r="D2912">
        <v>58670</v>
      </c>
      <c r="E2912">
        <v>28000</v>
      </c>
      <c r="F2912" t="s">
        <v>13</v>
      </c>
      <c r="G2912" t="s">
        <v>14</v>
      </c>
      <c r="H2912">
        <v>3</v>
      </c>
      <c r="I2912">
        <v>3</v>
      </c>
      <c r="J2912">
        <v>1009</v>
      </c>
      <c r="K2912">
        <v>1.3482590000000001</v>
      </c>
      <c r="L2912" t="s">
        <v>16</v>
      </c>
      <c r="M2912">
        <f>V3__67[[#This Row],[Sale Price]]/V3__67[[#This Row],[carpet_area]]</f>
        <v>27.750247770069375</v>
      </c>
      <c r="N2912">
        <f>IF(OR(V3__67[[#This Row],[Estimated Value]]="",V3__67[[#This Row],[Estimated Value]]=0),"",V3__67[[#This Row],[Sale Price]]-V3__67[[#This Row],[Estimated Value]])</f>
        <v>-30670</v>
      </c>
      <c r="O2912">
        <f>IF(OR(V3__67[[#This Row],[Estimated Value]]="",V3__67[[#This Row],[Estimated Value]]=0),"",(V3__67[[#This Row],[Sale Price]]-V3__67[[#This Row],[Estimated Value]])/V3__67[[#This Row],[Estimated Value]])</f>
        <v>-0.52275438895517301</v>
      </c>
      <c r="P2912" t="str">
        <f t="shared" si="45"/>
        <v>Below Estimate</v>
      </c>
    </row>
    <row r="2913" spans="1:16" x14ac:dyDescent="0.3">
      <c r="A2913" s="1">
        <v>42733</v>
      </c>
      <c r="B2913">
        <v>2016</v>
      </c>
      <c r="C2913" t="s">
        <v>17</v>
      </c>
      <c r="D2913">
        <v>162620</v>
      </c>
      <c r="E2913">
        <v>70000</v>
      </c>
      <c r="F2913" t="s">
        <v>19</v>
      </c>
      <c r="G2913" t="s">
        <v>20</v>
      </c>
      <c r="H2913">
        <v>4</v>
      </c>
      <c r="I2913">
        <v>4</v>
      </c>
      <c r="J2913">
        <v>1336</v>
      </c>
      <c r="K2913">
        <v>1.3482590000000001</v>
      </c>
      <c r="L2913" t="s">
        <v>16</v>
      </c>
      <c r="M2913">
        <f>V3__67[[#This Row],[Sale Price]]/V3__67[[#This Row],[carpet_area]]</f>
        <v>52.395209580838326</v>
      </c>
      <c r="N2913">
        <f>IF(OR(V3__67[[#This Row],[Estimated Value]]="",V3__67[[#This Row],[Estimated Value]]=0),"",V3__67[[#This Row],[Sale Price]]-V3__67[[#This Row],[Estimated Value]])</f>
        <v>-92620</v>
      </c>
      <c r="O2913">
        <f>IF(OR(V3__67[[#This Row],[Estimated Value]]="",V3__67[[#This Row],[Estimated Value]]=0),"",(V3__67[[#This Row],[Sale Price]]-V3__67[[#This Row],[Estimated Value]])/V3__67[[#This Row],[Estimated Value]])</f>
        <v>-0.56954864100356661</v>
      </c>
      <c r="P2913" t="str">
        <f t="shared" si="45"/>
        <v>Below Estimate</v>
      </c>
    </row>
    <row r="2914" spans="1:16" x14ac:dyDescent="0.3">
      <c r="A2914" s="1">
        <v>42733</v>
      </c>
      <c r="B2914">
        <v>2016</v>
      </c>
      <c r="C2914" t="s">
        <v>12</v>
      </c>
      <c r="D2914">
        <v>80720</v>
      </c>
      <c r="E2914">
        <v>81000</v>
      </c>
      <c r="F2914" t="s">
        <v>19</v>
      </c>
      <c r="G2914" t="s">
        <v>20</v>
      </c>
      <c r="H2914">
        <v>4</v>
      </c>
      <c r="I2914">
        <v>2</v>
      </c>
      <c r="J2914">
        <v>1354</v>
      </c>
      <c r="K2914">
        <v>1.3482590000000001</v>
      </c>
      <c r="L2914" t="s">
        <v>22</v>
      </c>
      <c r="M2914">
        <f>V3__67[[#This Row],[Sale Price]]/V3__67[[#This Row],[carpet_area]]</f>
        <v>59.822747415066466</v>
      </c>
      <c r="N2914">
        <f>IF(OR(V3__67[[#This Row],[Estimated Value]]="",V3__67[[#This Row],[Estimated Value]]=0),"",V3__67[[#This Row],[Sale Price]]-V3__67[[#This Row],[Estimated Value]])</f>
        <v>280</v>
      </c>
      <c r="O2914">
        <f>IF(OR(V3__67[[#This Row],[Estimated Value]]="",V3__67[[#This Row],[Estimated Value]]=0),"",(V3__67[[#This Row],[Sale Price]]-V3__67[[#This Row],[Estimated Value]])/V3__67[[#This Row],[Estimated Value]])</f>
        <v>3.4687809712586719E-3</v>
      </c>
      <c r="P2914" t="str">
        <f t="shared" si="45"/>
        <v>Above Estimate</v>
      </c>
    </row>
    <row r="2915" spans="1:16" x14ac:dyDescent="0.3">
      <c r="A2915" s="1">
        <v>42734</v>
      </c>
      <c r="B2915">
        <v>2016</v>
      </c>
      <c r="C2915" t="s">
        <v>30</v>
      </c>
      <c r="D2915">
        <v>496170</v>
      </c>
      <c r="E2915">
        <v>945000</v>
      </c>
      <c r="F2915" t="s">
        <v>13</v>
      </c>
      <c r="G2915" t="s">
        <v>14</v>
      </c>
      <c r="H2915">
        <v>3</v>
      </c>
      <c r="I2915">
        <v>3</v>
      </c>
      <c r="J2915">
        <v>1052</v>
      </c>
      <c r="K2915">
        <v>1.3482590000000001</v>
      </c>
      <c r="L2915" t="s">
        <v>15</v>
      </c>
      <c r="M2915">
        <f>V3__67[[#This Row],[Sale Price]]/V3__67[[#This Row],[carpet_area]]</f>
        <v>898.28897338403044</v>
      </c>
      <c r="N2915">
        <f>IF(OR(V3__67[[#This Row],[Estimated Value]]="",V3__67[[#This Row],[Estimated Value]]=0),"",V3__67[[#This Row],[Sale Price]]-V3__67[[#This Row],[Estimated Value]])</f>
        <v>448830</v>
      </c>
      <c r="O2915">
        <f>IF(OR(V3__67[[#This Row],[Estimated Value]]="",V3__67[[#This Row],[Estimated Value]]=0),"",(V3__67[[#This Row],[Sale Price]]-V3__67[[#This Row],[Estimated Value]])/V3__67[[#This Row],[Estimated Value]])</f>
        <v>0.9045891529113006</v>
      </c>
      <c r="P2915" t="str">
        <f t="shared" si="45"/>
        <v>Above Estimate</v>
      </c>
    </row>
    <row r="2916" spans="1:16" x14ac:dyDescent="0.3">
      <c r="A2916" s="1">
        <v>42734</v>
      </c>
      <c r="B2916">
        <v>2016</v>
      </c>
      <c r="C2916" t="s">
        <v>21</v>
      </c>
      <c r="D2916">
        <v>709870</v>
      </c>
      <c r="E2916">
        <v>1030000</v>
      </c>
      <c r="F2916" t="s">
        <v>13</v>
      </c>
      <c r="G2916" t="s">
        <v>14</v>
      </c>
      <c r="H2916">
        <v>3</v>
      </c>
      <c r="I2916">
        <v>2</v>
      </c>
      <c r="J2916">
        <v>950</v>
      </c>
      <c r="K2916">
        <v>1.3482590000000001</v>
      </c>
      <c r="L2916" t="s">
        <v>15</v>
      </c>
      <c r="M2916">
        <f>V3__67[[#This Row],[Sale Price]]/V3__67[[#This Row],[carpet_area]]</f>
        <v>1084.2105263157894</v>
      </c>
      <c r="N2916">
        <f>IF(OR(V3__67[[#This Row],[Estimated Value]]="",V3__67[[#This Row],[Estimated Value]]=0),"",V3__67[[#This Row],[Sale Price]]-V3__67[[#This Row],[Estimated Value]])</f>
        <v>320130</v>
      </c>
      <c r="O2916">
        <f>IF(OR(V3__67[[#This Row],[Estimated Value]]="",V3__67[[#This Row],[Estimated Value]]=0),"",(V3__67[[#This Row],[Sale Price]]-V3__67[[#This Row],[Estimated Value]])/V3__67[[#This Row],[Estimated Value]])</f>
        <v>0.45096989589643172</v>
      </c>
      <c r="P2916" t="str">
        <f t="shared" si="45"/>
        <v>Above Estimate</v>
      </c>
    </row>
    <row r="2917" spans="1:16" x14ac:dyDescent="0.3">
      <c r="A2917" s="1">
        <v>42735</v>
      </c>
      <c r="B2917">
        <v>2016</v>
      </c>
      <c r="C2917" t="s">
        <v>18</v>
      </c>
      <c r="D2917">
        <v>406550</v>
      </c>
      <c r="E2917">
        <v>650000</v>
      </c>
      <c r="F2917" t="s">
        <v>13</v>
      </c>
      <c r="G2917" t="s">
        <v>14</v>
      </c>
      <c r="H2917">
        <v>3</v>
      </c>
      <c r="I2917">
        <v>1</v>
      </c>
      <c r="J2917">
        <v>956</v>
      </c>
      <c r="K2917">
        <v>1.3482590000000001</v>
      </c>
      <c r="L2917" t="s">
        <v>15</v>
      </c>
      <c r="M2917">
        <f>V3__67[[#This Row],[Sale Price]]/V3__67[[#This Row],[carpet_area]]</f>
        <v>679.91631799163179</v>
      </c>
      <c r="N2917">
        <f>IF(OR(V3__67[[#This Row],[Estimated Value]]="",V3__67[[#This Row],[Estimated Value]]=0),"",V3__67[[#This Row],[Sale Price]]-V3__67[[#This Row],[Estimated Value]])</f>
        <v>243450</v>
      </c>
      <c r="O2917">
        <f>IF(OR(V3__67[[#This Row],[Estimated Value]]="",V3__67[[#This Row],[Estimated Value]]=0),"",(V3__67[[#This Row],[Sale Price]]-V3__67[[#This Row],[Estimated Value]])/V3__67[[#This Row],[Estimated Value]])</f>
        <v>0.59881933341532412</v>
      </c>
      <c r="P2917" t="str">
        <f t="shared" si="45"/>
        <v>Above Estimate</v>
      </c>
    </row>
    <row r="2918" spans="1:16" x14ac:dyDescent="0.3">
      <c r="A2918" s="1">
        <v>42735</v>
      </c>
      <c r="B2918">
        <v>2016</v>
      </c>
      <c r="C2918" t="s">
        <v>17</v>
      </c>
      <c r="D2918">
        <v>87280</v>
      </c>
      <c r="E2918">
        <v>29500</v>
      </c>
      <c r="F2918" t="s">
        <v>13</v>
      </c>
      <c r="G2918" t="s">
        <v>14</v>
      </c>
      <c r="H2918">
        <v>3</v>
      </c>
      <c r="I2918">
        <v>2</v>
      </c>
      <c r="J2918">
        <v>1010</v>
      </c>
      <c r="K2918">
        <v>1.3482590000000001</v>
      </c>
      <c r="L2918" t="s">
        <v>22</v>
      </c>
      <c r="M2918">
        <f>V3__67[[#This Row],[Sale Price]]/V3__67[[#This Row],[carpet_area]]</f>
        <v>29.207920792079207</v>
      </c>
      <c r="N2918">
        <f>IF(OR(V3__67[[#This Row],[Estimated Value]]="",V3__67[[#This Row],[Estimated Value]]=0),"",V3__67[[#This Row],[Sale Price]]-V3__67[[#This Row],[Estimated Value]])</f>
        <v>-57780</v>
      </c>
      <c r="O2918">
        <f>IF(OR(V3__67[[#This Row],[Estimated Value]]="",V3__67[[#This Row],[Estimated Value]]=0),"",(V3__67[[#This Row],[Sale Price]]-V3__67[[#This Row],[Estimated Value]])/V3__67[[#This Row],[Estimated Value]])</f>
        <v>-0.66200733272227319</v>
      </c>
      <c r="P2918" t="str">
        <f t="shared" si="45"/>
        <v>Below Estimate</v>
      </c>
    </row>
    <row r="2919" spans="1:16" x14ac:dyDescent="0.3">
      <c r="A2919" s="1">
        <v>42735</v>
      </c>
      <c r="B2919">
        <v>2016</v>
      </c>
      <c r="C2919" t="s">
        <v>29</v>
      </c>
      <c r="D2919">
        <v>157710</v>
      </c>
      <c r="E2919">
        <v>262000</v>
      </c>
      <c r="F2919" t="s">
        <v>13</v>
      </c>
      <c r="G2919" t="s">
        <v>14</v>
      </c>
      <c r="H2919">
        <v>3</v>
      </c>
      <c r="I2919">
        <v>1</v>
      </c>
      <c r="J2919">
        <v>937</v>
      </c>
      <c r="K2919">
        <v>1.3482590000000001</v>
      </c>
      <c r="L2919" t="s">
        <v>25</v>
      </c>
      <c r="M2919">
        <f>V3__67[[#This Row],[Sale Price]]/V3__67[[#This Row],[carpet_area]]</f>
        <v>279.61579509071504</v>
      </c>
      <c r="N2919">
        <f>IF(OR(V3__67[[#This Row],[Estimated Value]]="",V3__67[[#This Row],[Estimated Value]]=0),"",V3__67[[#This Row],[Sale Price]]-V3__67[[#This Row],[Estimated Value]])</f>
        <v>104290</v>
      </c>
      <c r="O2919">
        <f>IF(OR(V3__67[[#This Row],[Estimated Value]]="",V3__67[[#This Row],[Estimated Value]]=0),"",(V3__67[[#This Row],[Sale Price]]-V3__67[[#This Row],[Estimated Value]])/V3__67[[#This Row],[Estimated Value]])</f>
        <v>0.66127702745545625</v>
      </c>
      <c r="P2919" t="str">
        <f t="shared" si="45"/>
        <v>Above Estimate</v>
      </c>
    </row>
    <row r="2920" spans="1:16" x14ac:dyDescent="0.3">
      <c r="A2920" s="1">
        <v>42737</v>
      </c>
      <c r="B2920">
        <v>2017</v>
      </c>
      <c r="C2920" t="s">
        <v>12</v>
      </c>
      <c r="D2920">
        <v>84350</v>
      </c>
      <c r="E2920">
        <v>30000</v>
      </c>
      <c r="F2920" t="s">
        <v>13</v>
      </c>
      <c r="G2920" t="s">
        <v>14</v>
      </c>
      <c r="H2920">
        <v>3</v>
      </c>
      <c r="I2920">
        <v>3</v>
      </c>
      <c r="J2920">
        <v>914</v>
      </c>
      <c r="K2920">
        <v>1.3882829999999999</v>
      </c>
      <c r="L2920" t="s">
        <v>22</v>
      </c>
      <c r="M2920">
        <f>V3__67[[#This Row],[Sale Price]]/V3__67[[#This Row],[carpet_area]]</f>
        <v>32.822757111597376</v>
      </c>
      <c r="N2920">
        <f>IF(OR(V3__67[[#This Row],[Estimated Value]]="",V3__67[[#This Row],[Estimated Value]]=0),"",V3__67[[#This Row],[Sale Price]]-V3__67[[#This Row],[Estimated Value]])</f>
        <v>-54350</v>
      </c>
      <c r="O2920">
        <f>IF(OR(V3__67[[#This Row],[Estimated Value]]="",V3__67[[#This Row],[Estimated Value]]=0),"",(V3__67[[#This Row],[Sale Price]]-V3__67[[#This Row],[Estimated Value]])/V3__67[[#This Row],[Estimated Value]])</f>
        <v>-0.6443390634262004</v>
      </c>
      <c r="P2920" t="str">
        <f t="shared" si="45"/>
        <v>Below Estimate</v>
      </c>
    </row>
    <row r="2921" spans="1:16" x14ac:dyDescent="0.3">
      <c r="A2921" s="1">
        <v>42740</v>
      </c>
      <c r="B2921">
        <v>2017</v>
      </c>
      <c r="C2921" t="s">
        <v>12</v>
      </c>
      <c r="D2921">
        <v>107450</v>
      </c>
      <c r="E2921">
        <v>110000</v>
      </c>
      <c r="F2921" t="s">
        <v>13</v>
      </c>
      <c r="G2921" t="s">
        <v>14</v>
      </c>
      <c r="H2921">
        <v>3</v>
      </c>
      <c r="I2921">
        <v>3</v>
      </c>
      <c r="J2921">
        <v>1057</v>
      </c>
      <c r="K2921">
        <v>1.3882829999999999</v>
      </c>
      <c r="L2921" t="s">
        <v>15</v>
      </c>
      <c r="M2921">
        <f>V3__67[[#This Row],[Sale Price]]/V3__67[[#This Row],[carpet_area]]</f>
        <v>104.06811731315042</v>
      </c>
      <c r="N2921">
        <f>IF(OR(V3__67[[#This Row],[Estimated Value]]="",V3__67[[#This Row],[Estimated Value]]=0),"",V3__67[[#This Row],[Sale Price]]-V3__67[[#This Row],[Estimated Value]])</f>
        <v>2550</v>
      </c>
      <c r="O2921">
        <f>IF(OR(V3__67[[#This Row],[Estimated Value]]="",V3__67[[#This Row],[Estimated Value]]=0),"",(V3__67[[#This Row],[Sale Price]]-V3__67[[#This Row],[Estimated Value]])/V3__67[[#This Row],[Estimated Value]])</f>
        <v>2.3731968357375524E-2</v>
      </c>
      <c r="P2921" t="str">
        <f t="shared" si="45"/>
        <v>Above Estimate</v>
      </c>
    </row>
    <row r="2922" spans="1:16" x14ac:dyDescent="0.3">
      <c r="A2922" s="1">
        <v>42740</v>
      </c>
      <c r="B2922">
        <v>2017</v>
      </c>
      <c r="C2922" t="s">
        <v>12</v>
      </c>
      <c r="D2922">
        <v>81040</v>
      </c>
      <c r="E2922">
        <v>82680</v>
      </c>
      <c r="F2922" t="s">
        <v>13</v>
      </c>
      <c r="G2922" t="s">
        <v>14</v>
      </c>
      <c r="H2922">
        <v>3</v>
      </c>
      <c r="I2922">
        <v>2</v>
      </c>
      <c r="J2922">
        <v>1032</v>
      </c>
      <c r="K2922">
        <v>1.3882829999999999</v>
      </c>
      <c r="L2922" t="s">
        <v>16</v>
      </c>
      <c r="M2922">
        <f>V3__67[[#This Row],[Sale Price]]/V3__67[[#This Row],[carpet_area]]</f>
        <v>80.116279069767444</v>
      </c>
      <c r="N2922">
        <f>IF(OR(V3__67[[#This Row],[Estimated Value]]="",V3__67[[#This Row],[Estimated Value]]=0),"",V3__67[[#This Row],[Sale Price]]-V3__67[[#This Row],[Estimated Value]])</f>
        <v>1640</v>
      </c>
      <c r="O2922">
        <f>IF(OR(V3__67[[#This Row],[Estimated Value]]="",V3__67[[#This Row],[Estimated Value]]=0),"",(V3__67[[#This Row],[Sale Price]]-V3__67[[#This Row],[Estimated Value]])/V3__67[[#This Row],[Estimated Value]])</f>
        <v>2.0236920039486673E-2</v>
      </c>
      <c r="P2922" t="str">
        <f t="shared" si="45"/>
        <v>Above Estimate</v>
      </c>
    </row>
    <row r="2923" spans="1:16" x14ac:dyDescent="0.3">
      <c r="A2923" s="1">
        <v>42740</v>
      </c>
      <c r="B2923">
        <v>2017</v>
      </c>
      <c r="C2923" t="s">
        <v>12</v>
      </c>
      <c r="D2923">
        <v>145390</v>
      </c>
      <c r="E2923">
        <v>196000</v>
      </c>
      <c r="F2923" t="s">
        <v>13</v>
      </c>
      <c r="G2923" t="s">
        <v>14</v>
      </c>
      <c r="H2923">
        <v>3</v>
      </c>
      <c r="I2923">
        <v>1</v>
      </c>
      <c r="J2923">
        <v>912</v>
      </c>
      <c r="K2923">
        <v>1.3882829999999999</v>
      </c>
      <c r="L2923" t="s">
        <v>22</v>
      </c>
      <c r="M2923">
        <f>V3__67[[#This Row],[Sale Price]]/V3__67[[#This Row],[carpet_area]]</f>
        <v>214.91228070175438</v>
      </c>
      <c r="N2923">
        <f>IF(OR(V3__67[[#This Row],[Estimated Value]]="",V3__67[[#This Row],[Estimated Value]]=0),"",V3__67[[#This Row],[Sale Price]]-V3__67[[#This Row],[Estimated Value]])</f>
        <v>50610</v>
      </c>
      <c r="O2923">
        <f>IF(OR(V3__67[[#This Row],[Estimated Value]]="",V3__67[[#This Row],[Estimated Value]]=0),"",(V3__67[[#This Row],[Sale Price]]-V3__67[[#This Row],[Estimated Value]])/V3__67[[#This Row],[Estimated Value]])</f>
        <v>0.34809821858449685</v>
      </c>
      <c r="P2923" t="str">
        <f t="shared" si="45"/>
        <v>Above Estimate</v>
      </c>
    </row>
    <row r="2924" spans="1:16" x14ac:dyDescent="0.3">
      <c r="A2924" s="1">
        <v>42740</v>
      </c>
      <c r="B2924">
        <v>2017</v>
      </c>
      <c r="C2924" t="s">
        <v>18</v>
      </c>
      <c r="D2924">
        <v>312220</v>
      </c>
      <c r="E2924">
        <v>545000</v>
      </c>
      <c r="F2924" t="s">
        <v>13</v>
      </c>
      <c r="G2924" t="s">
        <v>14</v>
      </c>
      <c r="H2924">
        <v>3</v>
      </c>
      <c r="I2924">
        <v>3</v>
      </c>
      <c r="J2924">
        <v>938</v>
      </c>
      <c r="K2924">
        <v>1.3882829999999999</v>
      </c>
      <c r="L2924" t="s">
        <v>22</v>
      </c>
      <c r="M2924">
        <f>V3__67[[#This Row],[Sale Price]]/V3__67[[#This Row],[carpet_area]]</f>
        <v>581.02345415778257</v>
      </c>
      <c r="N2924">
        <f>IF(OR(V3__67[[#This Row],[Estimated Value]]="",V3__67[[#This Row],[Estimated Value]]=0),"",V3__67[[#This Row],[Sale Price]]-V3__67[[#This Row],[Estimated Value]])</f>
        <v>232780</v>
      </c>
      <c r="O2924">
        <f>IF(OR(V3__67[[#This Row],[Estimated Value]]="",V3__67[[#This Row],[Estimated Value]]=0),"",(V3__67[[#This Row],[Sale Price]]-V3__67[[#This Row],[Estimated Value]])/V3__67[[#This Row],[Estimated Value]])</f>
        <v>0.74556402536672861</v>
      </c>
      <c r="P2924" t="str">
        <f t="shared" si="45"/>
        <v>Above Estimate</v>
      </c>
    </row>
    <row r="2925" spans="1:16" x14ac:dyDescent="0.3">
      <c r="A2925" s="1">
        <v>42741</v>
      </c>
      <c r="B2925">
        <v>2017</v>
      </c>
      <c r="C2925" t="s">
        <v>17</v>
      </c>
      <c r="D2925">
        <v>247170</v>
      </c>
      <c r="E2925">
        <v>225000</v>
      </c>
      <c r="F2925" t="s">
        <v>13</v>
      </c>
      <c r="G2925" t="s">
        <v>14</v>
      </c>
      <c r="H2925">
        <v>3</v>
      </c>
      <c r="I2925">
        <v>2</v>
      </c>
      <c r="J2925">
        <v>1090</v>
      </c>
      <c r="K2925">
        <v>1.3882829999999999</v>
      </c>
      <c r="L2925" t="s">
        <v>22</v>
      </c>
      <c r="M2925">
        <f>V3__67[[#This Row],[Sale Price]]/V3__67[[#This Row],[carpet_area]]</f>
        <v>206.42201834862385</v>
      </c>
      <c r="N2925">
        <f>IF(OR(V3__67[[#This Row],[Estimated Value]]="",V3__67[[#This Row],[Estimated Value]]=0),"",V3__67[[#This Row],[Sale Price]]-V3__67[[#This Row],[Estimated Value]])</f>
        <v>-22170</v>
      </c>
      <c r="O2925">
        <f>IF(OR(V3__67[[#This Row],[Estimated Value]]="",V3__67[[#This Row],[Estimated Value]]=0),"",(V3__67[[#This Row],[Sale Price]]-V3__67[[#This Row],[Estimated Value]])/V3__67[[#This Row],[Estimated Value]])</f>
        <v>-8.9695351377594365E-2</v>
      </c>
      <c r="P2925" t="str">
        <f t="shared" si="45"/>
        <v>Below Estimate</v>
      </c>
    </row>
    <row r="2926" spans="1:16" x14ac:dyDescent="0.3">
      <c r="A2926" s="1">
        <v>42742</v>
      </c>
      <c r="B2926">
        <v>2017</v>
      </c>
      <c r="C2926" t="s">
        <v>12</v>
      </c>
      <c r="D2926">
        <v>89200</v>
      </c>
      <c r="E2926">
        <v>155000</v>
      </c>
      <c r="F2926" t="s">
        <v>13</v>
      </c>
      <c r="G2926" t="s">
        <v>14</v>
      </c>
      <c r="H2926">
        <v>3</v>
      </c>
      <c r="I2926">
        <v>2</v>
      </c>
      <c r="J2926">
        <v>1045</v>
      </c>
      <c r="K2926">
        <v>1.3882829999999999</v>
      </c>
      <c r="L2926" t="s">
        <v>16</v>
      </c>
      <c r="M2926">
        <f>V3__67[[#This Row],[Sale Price]]/V3__67[[#This Row],[carpet_area]]</f>
        <v>148.32535885167465</v>
      </c>
      <c r="N2926">
        <f>IF(OR(V3__67[[#This Row],[Estimated Value]]="",V3__67[[#This Row],[Estimated Value]]=0),"",V3__67[[#This Row],[Sale Price]]-V3__67[[#This Row],[Estimated Value]])</f>
        <v>65800</v>
      </c>
      <c r="O2926">
        <f>IF(OR(V3__67[[#This Row],[Estimated Value]]="",V3__67[[#This Row],[Estimated Value]]=0),"",(V3__67[[#This Row],[Sale Price]]-V3__67[[#This Row],[Estimated Value]])/V3__67[[#This Row],[Estimated Value]])</f>
        <v>0.7376681614349776</v>
      </c>
      <c r="P2926" t="str">
        <f t="shared" si="45"/>
        <v>Above Estimate</v>
      </c>
    </row>
    <row r="2927" spans="1:16" x14ac:dyDescent="0.3">
      <c r="A2927" s="1">
        <v>42744</v>
      </c>
      <c r="B2927">
        <v>2017</v>
      </c>
      <c r="C2927" t="s">
        <v>26</v>
      </c>
      <c r="D2927">
        <v>13793465</v>
      </c>
      <c r="E2927">
        <v>13900000</v>
      </c>
      <c r="F2927" t="s">
        <v>13</v>
      </c>
      <c r="G2927" t="s">
        <v>14</v>
      </c>
      <c r="H2927">
        <v>3</v>
      </c>
      <c r="I2927">
        <v>2</v>
      </c>
      <c r="J2927">
        <v>1038</v>
      </c>
      <c r="K2927">
        <v>1.3882829999999999</v>
      </c>
      <c r="L2927" t="s">
        <v>22</v>
      </c>
      <c r="M2927">
        <f>V3__67[[#This Row],[Sale Price]]/V3__67[[#This Row],[carpet_area]]</f>
        <v>13391.136801541426</v>
      </c>
      <c r="N2927">
        <f>IF(OR(V3__67[[#This Row],[Estimated Value]]="",V3__67[[#This Row],[Estimated Value]]=0),"",V3__67[[#This Row],[Sale Price]]-V3__67[[#This Row],[Estimated Value]])</f>
        <v>106535</v>
      </c>
      <c r="O2927">
        <f>IF(OR(V3__67[[#This Row],[Estimated Value]]="",V3__67[[#This Row],[Estimated Value]]=0),"",(V3__67[[#This Row],[Sale Price]]-V3__67[[#This Row],[Estimated Value]])/V3__67[[#This Row],[Estimated Value]])</f>
        <v>7.7235850455269943E-3</v>
      </c>
      <c r="P2927" t="str">
        <f t="shared" si="45"/>
        <v>Above Estimate</v>
      </c>
    </row>
    <row r="2928" spans="1:16" x14ac:dyDescent="0.3">
      <c r="A2928" s="1">
        <v>42747</v>
      </c>
      <c r="B2928">
        <v>2017</v>
      </c>
      <c r="C2928" t="s">
        <v>18</v>
      </c>
      <c r="D2928">
        <v>255270</v>
      </c>
      <c r="E2928">
        <v>360000</v>
      </c>
      <c r="F2928" t="s">
        <v>13</v>
      </c>
      <c r="G2928" t="s">
        <v>14</v>
      </c>
      <c r="H2928">
        <v>3</v>
      </c>
      <c r="I2928">
        <v>2</v>
      </c>
      <c r="J2928">
        <v>1040</v>
      </c>
      <c r="K2928">
        <v>1.3882829999999999</v>
      </c>
      <c r="L2928" t="s">
        <v>16</v>
      </c>
      <c r="M2928">
        <f>V3__67[[#This Row],[Sale Price]]/V3__67[[#This Row],[carpet_area]]</f>
        <v>346.15384615384613</v>
      </c>
      <c r="N2928">
        <f>IF(OR(V3__67[[#This Row],[Estimated Value]]="",V3__67[[#This Row],[Estimated Value]]=0),"",V3__67[[#This Row],[Sale Price]]-V3__67[[#This Row],[Estimated Value]])</f>
        <v>104730</v>
      </c>
      <c r="O2928">
        <f>IF(OR(V3__67[[#This Row],[Estimated Value]]="",V3__67[[#This Row],[Estimated Value]]=0),"",(V3__67[[#This Row],[Sale Price]]-V3__67[[#This Row],[Estimated Value]])/V3__67[[#This Row],[Estimated Value]])</f>
        <v>0.41027147725937241</v>
      </c>
      <c r="P2928" t="str">
        <f t="shared" si="45"/>
        <v>Above Estimate</v>
      </c>
    </row>
    <row r="2929" spans="1:16" x14ac:dyDescent="0.3">
      <c r="A2929" s="1">
        <v>42747</v>
      </c>
      <c r="B2929">
        <v>2017</v>
      </c>
      <c r="C2929" t="s">
        <v>26</v>
      </c>
      <c r="D2929">
        <v>280140</v>
      </c>
      <c r="E2929">
        <v>580000</v>
      </c>
      <c r="F2929" t="s">
        <v>13</v>
      </c>
      <c r="G2929" t="s">
        <v>14</v>
      </c>
      <c r="H2929">
        <v>3</v>
      </c>
      <c r="I2929">
        <v>3</v>
      </c>
      <c r="J2929">
        <v>916</v>
      </c>
      <c r="K2929">
        <v>1.3882829999999999</v>
      </c>
      <c r="L2929" t="s">
        <v>22</v>
      </c>
      <c r="M2929">
        <f>V3__67[[#This Row],[Sale Price]]/V3__67[[#This Row],[carpet_area]]</f>
        <v>633.18777292576419</v>
      </c>
      <c r="N2929">
        <f>IF(OR(V3__67[[#This Row],[Estimated Value]]="",V3__67[[#This Row],[Estimated Value]]=0),"",V3__67[[#This Row],[Sale Price]]-V3__67[[#This Row],[Estimated Value]])</f>
        <v>299860</v>
      </c>
      <c r="O2929">
        <f>IF(OR(V3__67[[#This Row],[Estimated Value]]="",V3__67[[#This Row],[Estimated Value]]=0),"",(V3__67[[#This Row],[Sale Price]]-V3__67[[#This Row],[Estimated Value]])/V3__67[[#This Row],[Estimated Value]])</f>
        <v>1.0703933747412009</v>
      </c>
      <c r="P2929" t="str">
        <f t="shared" si="45"/>
        <v>Above Estimate</v>
      </c>
    </row>
    <row r="2930" spans="1:16" x14ac:dyDescent="0.3">
      <c r="A2930" s="1">
        <v>42747</v>
      </c>
      <c r="B2930">
        <v>2017</v>
      </c>
      <c r="C2930" t="s">
        <v>17</v>
      </c>
      <c r="D2930">
        <v>103440</v>
      </c>
      <c r="E2930">
        <v>178781</v>
      </c>
      <c r="F2930" t="s">
        <v>13</v>
      </c>
      <c r="G2930" t="s">
        <v>14</v>
      </c>
      <c r="H2930">
        <v>3</v>
      </c>
      <c r="I2930">
        <v>1</v>
      </c>
      <c r="J2930">
        <v>908</v>
      </c>
      <c r="K2930">
        <v>1.3882829999999999</v>
      </c>
      <c r="L2930" t="s">
        <v>16</v>
      </c>
      <c r="M2930">
        <f>V3__67[[#This Row],[Sale Price]]/V3__67[[#This Row],[carpet_area]]</f>
        <v>196.89537444933922</v>
      </c>
      <c r="N2930">
        <f>IF(OR(V3__67[[#This Row],[Estimated Value]]="",V3__67[[#This Row],[Estimated Value]]=0),"",V3__67[[#This Row],[Sale Price]]-V3__67[[#This Row],[Estimated Value]])</f>
        <v>75341</v>
      </c>
      <c r="O2930">
        <f>IF(OR(V3__67[[#This Row],[Estimated Value]]="",V3__67[[#This Row],[Estimated Value]]=0),"",(V3__67[[#This Row],[Sale Price]]-V3__67[[#This Row],[Estimated Value]])/V3__67[[#This Row],[Estimated Value]])</f>
        <v>0.72835460170146948</v>
      </c>
      <c r="P2930" t="str">
        <f t="shared" si="45"/>
        <v>Above Estimate</v>
      </c>
    </row>
    <row r="2931" spans="1:16" x14ac:dyDescent="0.3">
      <c r="A2931" s="1">
        <v>42747</v>
      </c>
      <c r="B2931">
        <v>2017</v>
      </c>
      <c r="C2931" t="s">
        <v>12</v>
      </c>
      <c r="D2931">
        <v>68450</v>
      </c>
      <c r="E2931">
        <v>76500</v>
      </c>
      <c r="F2931" t="s">
        <v>13</v>
      </c>
      <c r="G2931" t="s">
        <v>14</v>
      </c>
      <c r="H2931">
        <v>3</v>
      </c>
      <c r="I2931">
        <v>1</v>
      </c>
      <c r="J2931">
        <v>934</v>
      </c>
      <c r="K2931">
        <v>1.3882829999999999</v>
      </c>
      <c r="L2931" t="s">
        <v>22</v>
      </c>
      <c r="M2931">
        <f>V3__67[[#This Row],[Sale Price]]/V3__67[[#This Row],[carpet_area]]</f>
        <v>81.905781584582442</v>
      </c>
      <c r="N2931">
        <f>IF(OR(V3__67[[#This Row],[Estimated Value]]="",V3__67[[#This Row],[Estimated Value]]=0),"",V3__67[[#This Row],[Sale Price]]-V3__67[[#This Row],[Estimated Value]])</f>
        <v>8050</v>
      </c>
      <c r="O2931">
        <f>IF(OR(V3__67[[#This Row],[Estimated Value]]="",V3__67[[#This Row],[Estimated Value]]=0),"",(V3__67[[#This Row],[Sale Price]]-V3__67[[#This Row],[Estimated Value]])/V3__67[[#This Row],[Estimated Value]])</f>
        <v>0.11760409057706354</v>
      </c>
      <c r="P2931" t="str">
        <f t="shared" si="45"/>
        <v>Above Estimate</v>
      </c>
    </row>
    <row r="2932" spans="1:16" x14ac:dyDescent="0.3">
      <c r="A2932" s="1">
        <v>42747</v>
      </c>
      <c r="B2932">
        <v>2017</v>
      </c>
      <c r="C2932" t="s">
        <v>29</v>
      </c>
      <c r="D2932">
        <v>370370</v>
      </c>
      <c r="E2932">
        <v>910000</v>
      </c>
      <c r="F2932" t="s">
        <v>13</v>
      </c>
      <c r="G2932" t="s">
        <v>14</v>
      </c>
      <c r="H2932">
        <v>3</v>
      </c>
      <c r="I2932">
        <v>1</v>
      </c>
      <c r="J2932">
        <v>1080</v>
      </c>
      <c r="K2932">
        <v>1.3882829999999999</v>
      </c>
      <c r="L2932" t="s">
        <v>15</v>
      </c>
      <c r="M2932">
        <f>V3__67[[#This Row],[Sale Price]]/V3__67[[#This Row],[carpet_area]]</f>
        <v>842.59259259259261</v>
      </c>
      <c r="N2932">
        <f>IF(OR(V3__67[[#This Row],[Estimated Value]]="",V3__67[[#This Row],[Estimated Value]]=0),"",V3__67[[#This Row],[Sale Price]]-V3__67[[#This Row],[Estimated Value]])</f>
        <v>539630</v>
      </c>
      <c r="O2932">
        <f>IF(OR(V3__67[[#This Row],[Estimated Value]]="",V3__67[[#This Row],[Estimated Value]]=0),"",(V3__67[[#This Row],[Sale Price]]-V3__67[[#This Row],[Estimated Value]])/V3__67[[#This Row],[Estimated Value]])</f>
        <v>1.4570024570024569</v>
      </c>
      <c r="P2932" t="str">
        <f t="shared" si="45"/>
        <v>Above Estimate</v>
      </c>
    </row>
    <row r="2933" spans="1:16" x14ac:dyDescent="0.3">
      <c r="A2933" s="1">
        <v>42747</v>
      </c>
      <c r="B2933">
        <v>2017</v>
      </c>
      <c r="C2933" t="s">
        <v>26</v>
      </c>
      <c r="D2933">
        <v>371070</v>
      </c>
      <c r="E2933">
        <v>627500</v>
      </c>
      <c r="F2933" t="s">
        <v>13</v>
      </c>
      <c r="G2933" t="s">
        <v>14</v>
      </c>
      <c r="H2933">
        <v>3</v>
      </c>
      <c r="I2933">
        <v>2</v>
      </c>
      <c r="J2933">
        <v>1069</v>
      </c>
      <c r="K2933">
        <v>1.3882829999999999</v>
      </c>
      <c r="L2933" t="s">
        <v>25</v>
      </c>
      <c r="M2933">
        <f>V3__67[[#This Row],[Sale Price]]/V3__67[[#This Row],[carpet_area]]</f>
        <v>586.99719363891484</v>
      </c>
      <c r="N2933">
        <f>IF(OR(V3__67[[#This Row],[Estimated Value]]="",V3__67[[#This Row],[Estimated Value]]=0),"",V3__67[[#This Row],[Sale Price]]-V3__67[[#This Row],[Estimated Value]])</f>
        <v>256430</v>
      </c>
      <c r="O2933">
        <f>IF(OR(V3__67[[#This Row],[Estimated Value]]="",V3__67[[#This Row],[Estimated Value]]=0),"",(V3__67[[#This Row],[Sale Price]]-V3__67[[#This Row],[Estimated Value]])/V3__67[[#This Row],[Estimated Value]])</f>
        <v>0.6910555959791953</v>
      </c>
      <c r="P2933" t="str">
        <f t="shared" si="45"/>
        <v>Above Estimate</v>
      </c>
    </row>
    <row r="2934" spans="1:16" x14ac:dyDescent="0.3">
      <c r="A2934" s="1">
        <v>42747</v>
      </c>
      <c r="B2934">
        <v>2017</v>
      </c>
      <c r="C2934" t="s">
        <v>26</v>
      </c>
      <c r="D2934">
        <v>199360</v>
      </c>
      <c r="E2934">
        <v>265000</v>
      </c>
      <c r="F2934" t="s">
        <v>13</v>
      </c>
      <c r="G2934" t="s">
        <v>14</v>
      </c>
      <c r="H2934">
        <v>3</v>
      </c>
      <c r="I2934">
        <v>2</v>
      </c>
      <c r="J2934">
        <v>970</v>
      </c>
      <c r="K2934">
        <v>1.3882829999999999</v>
      </c>
      <c r="L2934" t="s">
        <v>22</v>
      </c>
      <c r="M2934">
        <f>V3__67[[#This Row],[Sale Price]]/V3__67[[#This Row],[carpet_area]]</f>
        <v>273.1958762886598</v>
      </c>
      <c r="N2934">
        <f>IF(OR(V3__67[[#This Row],[Estimated Value]]="",V3__67[[#This Row],[Estimated Value]]=0),"",V3__67[[#This Row],[Sale Price]]-V3__67[[#This Row],[Estimated Value]])</f>
        <v>65640</v>
      </c>
      <c r="O2934">
        <f>IF(OR(V3__67[[#This Row],[Estimated Value]]="",V3__67[[#This Row],[Estimated Value]]=0),"",(V3__67[[#This Row],[Sale Price]]-V3__67[[#This Row],[Estimated Value]])/V3__67[[#This Row],[Estimated Value]])</f>
        <v>0.32925361155698235</v>
      </c>
      <c r="P2934" t="str">
        <f t="shared" si="45"/>
        <v>Above Estimate</v>
      </c>
    </row>
    <row r="2935" spans="1:16" x14ac:dyDescent="0.3">
      <c r="A2935" s="1">
        <v>42748</v>
      </c>
      <c r="B2935">
        <v>2017</v>
      </c>
      <c r="C2935" t="s">
        <v>26</v>
      </c>
      <c r="D2935">
        <v>273560</v>
      </c>
      <c r="E2935">
        <v>859000</v>
      </c>
      <c r="F2935" t="s">
        <v>13</v>
      </c>
      <c r="G2935" t="s">
        <v>14</v>
      </c>
      <c r="H2935">
        <v>3</v>
      </c>
      <c r="I2935">
        <v>2</v>
      </c>
      <c r="J2935">
        <v>907</v>
      </c>
      <c r="K2935">
        <v>1.3882829999999999</v>
      </c>
      <c r="L2935" t="s">
        <v>25</v>
      </c>
      <c r="M2935">
        <f>V3__67[[#This Row],[Sale Price]]/V3__67[[#This Row],[carpet_area]]</f>
        <v>947.07828004410146</v>
      </c>
      <c r="N2935">
        <f>IF(OR(V3__67[[#This Row],[Estimated Value]]="",V3__67[[#This Row],[Estimated Value]]=0),"",V3__67[[#This Row],[Sale Price]]-V3__67[[#This Row],[Estimated Value]])</f>
        <v>585440</v>
      </c>
      <c r="O2935">
        <f>IF(OR(V3__67[[#This Row],[Estimated Value]]="",V3__67[[#This Row],[Estimated Value]]=0),"",(V3__67[[#This Row],[Sale Price]]-V3__67[[#This Row],[Estimated Value]])/V3__67[[#This Row],[Estimated Value]])</f>
        <v>2.1400789589121216</v>
      </c>
      <c r="P2935" t="str">
        <f t="shared" si="45"/>
        <v>Above Estimate</v>
      </c>
    </row>
    <row r="2936" spans="1:16" x14ac:dyDescent="0.3">
      <c r="A2936" s="1">
        <v>42750</v>
      </c>
      <c r="B2936">
        <v>2017</v>
      </c>
      <c r="C2936" t="s">
        <v>30</v>
      </c>
      <c r="D2936">
        <v>106330</v>
      </c>
      <c r="E2936">
        <v>154397</v>
      </c>
      <c r="F2936" t="s">
        <v>13</v>
      </c>
      <c r="G2936" t="s">
        <v>14</v>
      </c>
      <c r="H2936">
        <v>3</v>
      </c>
      <c r="I2936">
        <v>2</v>
      </c>
      <c r="J2936">
        <v>976</v>
      </c>
      <c r="K2936">
        <v>1.3882829999999999</v>
      </c>
      <c r="L2936" t="s">
        <v>15</v>
      </c>
      <c r="M2936">
        <f>V3__67[[#This Row],[Sale Price]]/V3__67[[#This Row],[carpet_area]]</f>
        <v>158.19364754098362</v>
      </c>
      <c r="N2936">
        <f>IF(OR(V3__67[[#This Row],[Estimated Value]]="",V3__67[[#This Row],[Estimated Value]]=0),"",V3__67[[#This Row],[Sale Price]]-V3__67[[#This Row],[Estimated Value]])</f>
        <v>48067</v>
      </c>
      <c r="O2936">
        <f>IF(OR(V3__67[[#This Row],[Estimated Value]]="",V3__67[[#This Row],[Estimated Value]]=0),"",(V3__67[[#This Row],[Sale Price]]-V3__67[[#This Row],[Estimated Value]])/V3__67[[#This Row],[Estimated Value]])</f>
        <v>0.45205492335182923</v>
      </c>
      <c r="P2936" t="str">
        <f t="shared" si="45"/>
        <v>Above Estimate</v>
      </c>
    </row>
    <row r="2937" spans="1:16" x14ac:dyDescent="0.3">
      <c r="A2937" s="1">
        <v>42750</v>
      </c>
      <c r="B2937">
        <v>2017</v>
      </c>
      <c r="C2937" t="s">
        <v>26</v>
      </c>
      <c r="D2937">
        <v>335320</v>
      </c>
      <c r="E2937">
        <v>580000</v>
      </c>
      <c r="F2937" t="s">
        <v>13</v>
      </c>
      <c r="G2937" t="s">
        <v>14</v>
      </c>
      <c r="H2937">
        <v>3</v>
      </c>
      <c r="I2937">
        <v>3</v>
      </c>
      <c r="J2937">
        <v>983</v>
      </c>
      <c r="K2937">
        <v>1.3882829999999999</v>
      </c>
      <c r="L2937" t="s">
        <v>15</v>
      </c>
      <c r="M2937">
        <f>V3__67[[#This Row],[Sale Price]]/V3__67[[#This Row],[carpet_area]]</f>
        <v>590.03051881993895</v>
      </c>
      <c r="N2937">
        <f>IF(OR(V3__67[[#This Row],[Estimated Value]]="",V3__67[[#This Row],[Estimated Value]]=0),"",V3__67[[#This Row],[Sale Price]]-V3__67[[#This Row],[Estimated Value]])</f>
        <v>244680</v>
      </c>
      <c r="O2937">
        <f>IF(OR(V3__67[[#This Row],[Estimated Value]]="",V3__67[[#This Row],[Estimated Value]]=0),"",(V3__67[[#This Row],[Sale Price]]-V3__67[[#This Row],[Estimated Value]])/V3__67[[#This Row],[Estimated Value]])</f>
        <v>0.72969104139329599</v>
      </c>
      <c r="P2937" t="str">
        <f t="shared" si="45"/>
        <v>Above Estimate</v>
      </c>
    </row>
    <row r="2938" spans="1:16" x14ac:dyDescent="0.3">
      <c r="A2938" s="1">
        <v>42751</v>
      </c>
      <c r="B2938">
        <v>2017</v>
      </c>
      <c r="C2938" t="s">
        <v>21</v>
      </c>
      <c r="D2938">
        <v>1082970</v>
      </c>
      <c r="E2938">
        <v>1385000</v>
      </c>
      <c r="F2938" t="s">
        <v>13</v>
      </c>
      <c r="G2938" t="s">
        <v>14</v>
      </c>
      <c r="H2938">
        <v>3</v>
      </c>
      <c r="I2938">
        <v>3</v>
      </c>
      <c r="J2938">
        <v>1025</v>
      </c>
      <c r="K2938">
        <v>1.3882829999999999</v>
      </c>
      <c r="L2938" t="s">
        <v>15</v>
      </c>
      <c r="M2938">
        <f>V3__67[[#This Row],[Sale Price]]/V3__67[[#This Row],[carpet_area]]</f>
        <v>1351.219512195122</v>
      </c>
      <c r="N2938">
        <f>IF(OR(V3__67[[#This Row],[Estimated Value]]="",V3__67[[#This Row],[Estimated Value]]=0),"",V3__67[[#This Row],[Sale Price]]-V3__67[[#This Row],[Estimated Value]])</f>
        <v>302030</v>
      </c>
      <c r="O2938">
        <f>IF(OR(V3__67[[#This Row],[Estimated Value]]="",V3__67[[#This Row],[Estimated Value]]=0),"",(V3__67[[#This Row],[Sale Price]]-V3__67[[#This Row],[Estimated Value]])/V3__67[[#This Row],[Estimated Value]])</f>
        <v>0.27889045864613055</v>
      </c>
      <c r="P2938" t="str">
        <f t="shared" si="45"/>
        <v>Above Estimate</v>
      </c>
    </row>
    <row r="2939" spans="1:16" x14ac:dyDescent="0.3">
      <c r="A2939" s="1">
        <v>42751</v>
      </c>
      <c r="B2939">
        <v>2017</v>
      </c>
      <c r="C2939" t="s">
        <v>21</v>
      </c>
      <c r="D2939">
        <v>1129660</v>
      </c>
      <c r="E2939">
        <v>1250000</v>
      </c>
      <c r="F2939" t="s">
        <v>13</v>
      </c>
      <c r="G2939" t="s">
        <v>14</v>
      </c>
      <c r="H2939">
        <v>3</v>
      </c>
      <c r="I2939">
        <v>2</v>
      </c>
      <c r="J2939">
        <v>966</v>
      </c>
      <c r="K2939">
        <v>1.3882829999999999</v>
      </c>
      <c r="L2939" t="s">
        <v>22</v>
      </c>
      <c r="M2939">
        <f>V3__67[[#This Row],[Sale Price]]/V3__67[[#This Row],[carpet_area]]</f>
        <v>1293.9958592132505</v>
      </c>
      <c r="N2939">
        <f>IF(OR(V3__67[[#This Row],[Estimated Value]]="",V3__67[[#This Row],[Estimated Value]]=0),"",V3__67[[#This Row],[Sale Price]]-V3__67[[#This Row],[Estimated Value]])</f>
        <v>120340</v>
      </c>
      <c r="O2939">
        <f>IF(OR(V3__67[[#This Row],[Estimated Value]]="",V3__67[[#This Row],[Estimated Value]]=0),"",(V3__67[[#This Row],[Sale Price]]-V3__67[[#This Row],[Estimated Value]])/V3__67[[#This Row],[Estimated Value]])</f>
        <v>0.10652762778181045</v>
      </c>
      <c r="P2939" t="str">
        <f t="shared" si="45"/>
        <v>Above Estimate</v>
      </c>
    </row>
    <row r="2940" spans="1:16" x14ac:dyDescent="0.3">
      <c r="A2940" s="1">
        <v>42755</v>
      </c>
      <c r="B2940">
        <v>2017</v>
      </c>
      <c r="C2940" t="s">
        <v>12</v>
      </c>
      <c r="D2940">
        <v>94740</v>
      </c>
      <c r="E2940">
        <v>78979</v>
      </c>
      <c r="F2940" t="s">
        <v>13</v>
      </c>
      <c r="G2940" t="s">
        <v>14</v>
      </c>
      <c r="H2940">
        <v>3</v>
      </c>
      <c r="I2940">
        <v>3</v>
      </c>
      <c r="J2940">
        <v>1030</v>
      </c>
      <c r="K2940">
        <v>1.3882829999999999</v>
      </c>
      <c r="L2940" t="s">
        <v>15</v>
      </c>
      <c r="M2940">
        <f>V3__67[[#This Row],[Sale Price]]/V3__67[[#This Row],[carpet_area]]</f>
        <v>76.678640776699027</v>
      </c>
      <c r="N2940">
        <f>IF(OR(V3__67[[#This Row],[Estimated Value]]="",V3__67[[#This Row],[Estimated Value]]=0),"",V3__67[[#This Row],[Sale Price]]-V3__67[[#This Row],[Estimated Value]])</f>
        <v>-15761</v>
      </c>
      <c r="O2940">
        <f>IF(OR(V3__67[[#This Row],[Estimated Value]]="",V3__67[[#This Row],[Estimated Value]]=0),"",(V3__67[[#This Row],[Sale Price]]-V3__67[[#This Row],[Estimated Value]])/V3__67[[#This Row],[Estimated Value]])</f>
        <v>-0.16636056575891914</v>
      </c>
      <c r="P2940" t="str">
        <f t="shared" si="45"/>
        <v>Below Estimate</v>
      </c>
    </row>
    <row r="2941" spans="1:16" x14ac:dyDescent="0.3">
      <c r="A2941" s="1">
        <v>42756</v>
      </c>
      <c r="B2941">
        <v>2017</v>
      </c>
      <c r="C2941" t="s">
        <v>30</v>
      </c>
      <c r="D2941">
        <v>485270</v>
      </c>
      <c r="E2941">
        <v>689000</v>
      </c>
      <c r="F2941" t="s">
        <v>13</v>
      </c>
      <c r="G2941" t="s">
        <v>14</v>
      </c>
      <c r="H2941">
        <v>3</v>
      </c>
      <c r="I2941">
        <v>2</v>
      </c>
      <c r="J2941">
        <v>952</v>
      </c>
      <c r="K2941">
        <v>1.3882829999999999</v>
      </c>
      <c r="L2941" t="s">
        <v>25</v>
      </c>
      <c r="M2941">
        <f>V3__67[[#This Row],[Sale Price]]/V3__67[[#This Row],[carpet_area]]</f>
        <v>723.73949579831935</v>
      </c>
      <c r="N2941">
        <f>IF(OR(V3__67[[#This Row],[Estimated Value]]="",V3__67[[#This Row],[Estimated Value]]=0),"",V3__67[[#This Row],[Sale Price]]-V3__67[[#This Row],[Estimated Value]])</f>
        <v>203730</v>
      </c>
      <c r="O2941">
        <f>IF(OR(V3__67[[#This Row],[Estimated Value]]="",V3__67[[#This Row],[Estimated Value]]=0),"",(V3__67[[#This Row],[Sale Price]]-V3__67[[#This Row],[Estimated Value]])/V3__67[[#This Row],[Estimated Value]])</f>
        <v>0.41982813691347087</v>
      </c>
      <c r="P2941" t="str">
        <f t="shared" si="45"/>
        <v>Above Estimate</v>
      </c>
    </row>
    <row r="2942" spans="1:16" x14ac:dyDescent="0.3">
      <c r="A2942" s="1">
        <v>42756</v>
      </c>
      <c r="B2942">
        <v>2017</v>
      </c>
      <c r="C2942" t="s">
        <v>26</v>
      </c>
      <c r="D2942">
        <v>339570</v>
      </c>
      <c r="E2942">
        <v>575000</v>
      </c>
      <c r="F2942" t="s">
        <v>13</v>
      </c>
      <c r="G2942" t="s">
        <v>14</v>
      </c>
      <c r="H2942">
        <v>3</v>
      </c>
      <c r="I2942">
        <v>3</v>
      </c>
      <c r="J2942">
        <v>951</v>
      </c>
      <c r="K2942">
        <v>1.3882829999999999</v>
      </c>
      <c r="L2942" t="s">
        <v>25</v>
      </c>
      <c r="M2942">
        <f>V3__67[[#This Row],[Sale Price]]/V3__67[[#This Row],[carpet_area]]</f>
        <v>604.62670872765511</v>
      </c>
      <c r="N2942">
        <f>IF(OR(V3__67[[#This Row],[Estimated Value]]="",V3__67[[#This Row],[Estimated Value]]=0),"",V3__67[[#This Row],[Sale Price]]-V3__67[[#This Row],[Estimated Value]])</f>
        <v>235430</v>
      </c>
      <c r="O2942">
        <f>IF(OR(V3__67[[#This Row],[Estimated Value]]="",V3__67[[#This Row],[Estimated Value]]=0),"",(V3__67[[#This Row],[Sale Price]]-V3__67[[#This Row],[Estimated Value]])/V3__67[[#This Row],[Estimated Value]])</f>
        <v>0.69331801984863206</v>
      </c>
      <c r="P2942" t="str">
        <f t="shared" si="45"/>
        <v>Above Estimate</v>
      </c>
    </row>
    <row r="2943" spans="1:16" x14ac:dyDescent="0.3">
      <c r="A2943" s="1">
        <v>42758</v>
      </c>
      <c r="B2943">
        <v>2017</v>
      </c>
      <c r="C2943" t="s">
        <v>30</v>
      </c>
      <c r="D2943">
        <v>323980</v>
      </c>
      <c r="E2943">
        <v>486500</v>
      </c>
      <c r="F2943" t="s">
        <v>13</v>
      </c>
      <c r="G2943" t="s">
        <v>14</v>
      </c>
      <c r="H2943">
        <v>3</v>
      </c>
      <c r="I2943">
        <v>3</v>
      </c>
      <c r="J2943">
        <v>956</v>
      </c>
      <c r="K2943">
        <v>1.3882829999999999</v>
      </c>
      <c r="L2943" t="s">
        <v>16</v>
      </c>
      <c r="M2943">
        <f>V3__67[[#This Row],[Sale Price]]/V3__67[[#This Row],[carpet_area]]</f>
        <v>508.89121338912133</v>
      </c>
      <c r="N2943">
        <f>IF(OR(V3__67[[#This Row],[Estimated Value]]="",V3__67[[#This Row],[Estimated Value]]=0),"",V3__67[[#This Row],[Sale Price]]-V3__67[[#This Row],[Estimated Value]])</f>
        <v>162520</v>
      </c>
      <c r="O2943">
        <f>IF(OR(V3__67[[#This Row],[Estimated Value]]="",V3__67[[#This Row],[Estimated Value]]=0),"",(V3__67[[#This Row],[Sale Price]]-V3__67[[#This Row],[Estimated Value]])/V3__67[[#This Row],[Estimated Value]])</f>
        <v>0.50163590345083031</v>
      </c>
      <c r="P2943" t="str">
        <f t="shared" si="45"/>
        <v>Above Estimate</v>
      </c>
    </row>
    <row r="2944" spans="1:16" x14ac:dyDescent="0.3">
      <c r="A2944" s="1">
        <v>42761</v>
      </c>
      <c r="B2944">
        <v>2017</v>
      </c>
      <c r="C2944" t="s">
        <v>29</v>
      </c>
      <c r="D2944">
        <v>212940</v>
      </c>
      <c r="E2944">
        <v>267500</v>
      </c>
      <c r="F2944" t="s">
        <v>13</v>
      </c>
      <c r="G2944" t="s">
        <v>14</v>
      </c>
      <c r="H2944">
        <v>3</v>
      </c>
      <c r="I2944">
        <v>3</v>
      </c>
      <c r="J2944">
        <v>939</v>
      </c>
      <c r="K2944">
        <v>1.3882829999999999</v>
      </c>
      <c r="L2944" t="s">
        <v>15</v>
      </c>
      <c r="M2944">
        <f>V3__67[[#This Row],[Sale Price]]/V3__67[[#This Row],[carpet_area]]</f>
        <v>284.87752928647495</v>
      </c>
      <c r="N2944">
        <f>IF(OR(V3__67[[#This Row],[Estimated Value]]="",V3__67[[#This Row],[Estimated Value]]=0),"",V3__67[[#This Row],[Sale Price]]-V3__67[[#This Row],[Estimated Value]])</f>
        <v>54560</v>
      </c>
      <c r="O2944">
        <f>IF(OR(V3__67[[#This Row],[Estimated Value]]="",V3__67[[#This Row],[Estimated Value]]=0),"",(V3__67[[#This Row],[Sale Price]]-V3__67[[#This Row],[Estimated Value]])/V3__67[[#This Row],[Estimated Value]])</f>
        <v>0.25622241006856389</v>
      </c>
      <c r="P2944" t="str">
        <f t="shared" si="45"/>
        <v>Above Estimate</v>
      </c>
    </row>
    <row r="2945" spans="1:16" x14ac:dyDescent="0.3">
      <c r="A2945" s="1">
        <v>42761</v>
      </c>
      <c r="B2945">
        <v>2017</v>
      </c>
      <c r="C2945" t="s">
        <v>21</v>
      </c>
      <c r="D2945">
        <v>2176300</v>
      </c>
      <c r="E2945">
        <v>2475000</v>
      </c>
      <c r="F2945" t="s">
        <v>13</v>
      </c>
      <c r="G2945" t="s">
        <v>14</v>
      </c>
      <c r="H2945">
        <v>3</v>
      </c>
      <c r="I2945">
        <v>3</v>
      </c>
      <c r="J2945">
        <v>952</v>
      </c>
      <c r="K2945">
        <v>1.3882829999999999</v>
      </c>
      <c r="L2945" t="s">
        <v>16</v>
      </c>
      <c r="M2945">
        <f>V3__67[[#This Row],[Sale Price]]/V3__67[[#This Row],[carpet_area]]</f>
        <v>2599.7899159663866</v>
      </c>
      <c r="N2945">
        <f>IF(OR(V3__67[[#This Row],[Estimated Value]]="",V3__67[[#This Row],[Estimated Value]]=0),"",V3__67[[#This Row],[Sale Price]]-V3__67[[#This Row],[Estimated Value]])</f>
        <v>298700</v>
      </c>
      <c r="O2945">
        <f>IF(OR(V3__67[[#This Row],[Estimated Value]]="",V3__67[[#This Row],[Estimated Value]]=0),"",(V3__67[[#This Row],[Sale Price]]-V3__67[[#This Row],[Estimated Value]])/V3__67[[#This Row],[Estimated Value]])</f>
        <v>0.13725129807471395</v>
      </c>
      <c r="P2945" t="str">
        <f t="shared" si="45"/>
        <v>Above Estimate</v>
      </c>
    </row>
    <row r="2946" spans="1:16" x14ac:dyDescent="0.3">
      <c r="A2946" s="1">
        <v>42763</v>
      </c>
      <c r="B2946">
        <v>2017</v>
      </c>
      <c r="C2946" t="s">
        <v>17</v>
      </c>
      <c r="D2946">
        <v>168250</v>
      </c>
      <c r="E2946">
        <v>126750</v>
      </c>
      <c r="F2946" t="s">
        <v>19</v>
      </c>
      <c r="G2946" t="s">
        <v>20</v>
      </c>
      <c r="H2946">
        <v>4</v>
      </c>
      <c r="I2946">
        <v>3</v>
      </c>
      <c r="J2946">
        <v>1416</v>
      </c>
      <c r="K2946">
        <v>1.3882829999999999</v>
      </c>
      <c r="L2946" t="s">
        <v>25</v>
      </c>
      <c r="M2946">
        <f>V3__67[[#This Row],[Sale Price]]/V3__67[[#This Row],[carpet_area]]</f>
        <v>89.512711864406782</v>
      </c>
      <c r="N2946">
        <f>IF(OR(V3__67[[#This Row],[Estimated Value]]="",V3__67[[#This Row],[Estimated Value]]=0),"",V3__67[[#This Row],[Sale Price]]-V3__67[[#This Row],[Estimated Value]])</f>
        <v>-41500</v>
      </c>
      <c r="O2946">
        <f>IF(OR(V3__67[[#This Row],[Estimated Value]]="",V3__67[[#This Row],[Estimated Value]]=0),"",(V3__67[[#This Row],[Sale Price]]-V3__67[[#This Row],[Estimated Value]])/V3__67[[#This Row],[Estimated Value]])</f>
        <v>-0.24665676077265974</v>
      </c>
      <c r="P2946" t="str">
        <f t="shared" ref="P2946:P3009" si="46">IF(N2946="","No Estimate",IF(N2946&gt;0,"Above Estimate",IF(N2946&lt;0,"Below Estimate","At Estimate")))</f>
        <v>Below Estimate</v>
      </c>
    </row>
    <row r="2947" spans="1:16" x14ac:dyDescent="0.3">
      <c r="A2947" s="1">
        <v>42763</v>
      </c>
      <c r="B2947">
        <v>2017</v>
      </c>
      <c r="C2947" t="s">
        <v>26</v>
      </c>
      <c r="D2947">
        <v>486560</v>
      </c>
      <c r="E2947">
        <v>400000</v>
      </c>
      <c r="F2947" t="s">
        <v>13</v>
      </c>
      <c r="G2947" t="s">
        <v>14</v>
      </c>
      <c r="H2947">
        <v>3</v>
      </c>
      <c r="I2947">
        <v>3</v>
      </c>
      <c r="J2947">
        <v>958</v>
      </c>
      <c r="K2947">
        <v>1.3882829999999999</v>
      </c>
      <c r="L2947" t="s">
        <v>25</v>
      </c>
      <c r="M2947">
        <f>V3__67[[#This Row],[Sale Price]]/V3__67[[#This Row],[carpet_area]]</f>
        <v>417.53653444676411</v>
      </c>
      <c r="N2947">
        <f>IF(OR(V3__67[[#This Row],[Estimated Value]]="",V3__67[[#This Row],[Estimated Value]]=0),"",V3__67[[#This Row],[Sale Price]]-V3__67[[#This Row],[Estimated Value]])</f>
        <v>-86560</v>
      </c>
      <c r="O2947">
        <f>IF(OR(V3__67[[#This Row],[Estimated Value]]="",V3__67[[#This Row],[Estimated Value]]=0),"",(V3__67[[#This Row],[Sale Price]]-V3__67[[#This Row],[Estimated Value]])/V3__67[[#This Row],[Estimated Value]])</f>
        <v>-0.17790200591910554</v>
      </c>
      <c r="P2947" t="str">
        <f t="shared" si="46"/>
        <v>Below Estimate</v>
      </c>
    </row>
    <row r="2948" spans="1:16" x14ac:dyDescent="0.3">
      <c r="A2948" s="1">
        <v>42765</v>
      </c>
      <c r="B2948">
        <v>2017</v>
      </c>
      <c r="C2948" t="s">
        <v>26</v>
      </c>
      <c r="D2948">
        <v>356510</v>
      </c>
      <c r="E2948">
        <v>450000</v>
      </c>
      <c r="F2948" t="s">
        <v>13</v>
      </c>
      <c r="G2948" t="s">
        <v>14</v>
      </c>
      <c r="H2948">
        <v>3</v>
      </c>
      <c r="I2948">
        <v>3</v>
      </c>
      <c r="J2948">
        <v>968</v>
      </c>
      <c r="K2948">
        <v>1.3882829999999999</v>
      </c>
      <c r="L2948" t="s">
        <v>22</v>
      </c>
      <c r="M2948">
        <f>V3__67[[#This Row],[Sale Price]]/V3__67[[#This Row],[carpet_area]]</f>
        <v>464.87603305785126</v>
      </c>
      <c r="N2948">
        <f>IF(OR(V3__67[[#This Row],[Estimated Value]]="",V3__67[[#This Row],[Estimated Value]]=0),"",V3__67[[#This Row],[Sale Price]]-V3__67[[#This Row],[Estimated Value]])</f>
        <v>93490</v>
      </c>
      <c r="O2948">
        <f>IF(OR(V3__67[[#This Row],[Estimated Value]]="",V3__67[[#This Row],[Estimated Value]]=0),"",(V3__67[[#This Row],[Sale Price]]-V3__67[[#This Row],[Estimated Value]])/V3__67[[#This Row],[Estimated Value]])</f>
        <v>0.26223668340299011</v>
      </c>
      <c r="P2948" t="str">
        <f t="shared" si="46"/>
        <v>Above Estimate</v>
      </c>
    </row>
    <row r="2949" spans="1:16" x14ac:dyDescent="0.3">
      <c r="A2949" s="1">
        <v>42769</v>
      </c>
      <c r="B2949">
        <v>2017</v>
      </c>
      <c r="C2949" t="s">
        <v>17</v>
      </c>
      <c r="D2949">
        <v>160490</v>
      </c>
      <c r="E2949">
        <v>89900</v>
      </c>
      <c r="F2949" t="s">
        <v>13</v>
      </c>
      <c r="G2949" t="s">
        <v>14</v>
      </c>
      <c r="H2949">
        <v>3</v>
      </c>
      <c r="I2949">
        <v>2</v>
      </c>
      <c r="J2949">
        <v>1055</v>
      </c>
      <c r="K2949">
        <v>1.3882829999999999</v>
      </c>
      <c r="L2949" t="s">
        <v>25</v>
      </c>
      <c r="M2949">
        <f>V3__67[[#This Row],[Sale Price]]/V3__67[[#This Row],[carpet_area]]</f>
        <v>85.213270142180093</v>
      </c>
      <c r="N2949">
        <f>IF(OR(V3__67[[#This Row],[Estimated Value]]="",V3__67[[#This Row],[Estimated Value]]=0),"",V3__67[[#This Row],[Sale Price]]-V3__67[[#This Row],[Estimated Value]])</f>
        <v>-70590</v>
      </c>
      <c r="O2949">
        <f>IF(OR(V3__67[[#This Row],[Estimated Value]]="",V3__67[[#This Row],[Estimated Value]]=0),"",(V3__67[[#This Row],[Sale Price]]-V3__67[[#This Row],[Estimated Value]])/V3__67[[#This Row],[Estimated Value]])</f>
        <v>-0.43984048850395663</v>
      </c>
      <c r="P2949" t="str">
        <f t="shared" si="46"/>
        <v>Below Estimate</v>
      </c>
    </row>
    <row r="2950" spans="1:16" x14ac:dyDescent="0.3">
      <c r="A2950" s="1">
        <v>42769</v>
      </c>
      <c r="B2950">
        <v>2017</v>
      </c>
      <c r="C2950" t="s">
        <v>17</v>
      </c>
      <c r="D2950">
        <v>124270</v>
      </c>
      <c r="E2950">
        <v>120000</v>
      </c>
      <c r="F2950" t="s">
        <v>13</v>
      </c>
      <c r="G2950" t="s">
        <v>14</v>
      </c>
      <c r="H2950">
        <v>3</v>
      </c>
      <c r="I2950">
        <v>1</v>
      </c>
      <c r="J2950">
        <v>1072</v>
      </c>
      <c r="K2950">
        <v>1.3882829999999999</v>
      </c>
      <c r="L2950" t="s">
        <v>22</v>
      </c>
      <c r="M2950">
        <f>V3__67[[#This Row],[Sale Price]]/V3__67[[#This Row],[carpet_area]]</f>
        <v>111.94029850746269</v>
      </c>
      <c r="N2950">
        <f>IF(OR(V3__67[[#This Row],[Estimated Value]]="",V3__67[[#This Row],[Estimated Value]]=0),"",V3__67[[#This Row],[Sale Price]]-V3__67[[#This Row],[Estimated Value]])</f>
        <v>-4270</v>
      </c>
      <c r="O2950">
        <f>IF(OR(V3__67[[#This Row],[Estimated Value]]="",V3__67[[#This Row],[Estimated Value]]=0),"",(V3__67[[#This Row],[Sale Price]]-V3__67[[#This Row],[Estimated Value]])/V3__67[[#This Row],[Estimated Value]])</f>
        <v>-3.4360666291140256E-2</v>
      </c>
      <c r="P2950" t="str">
        <f t="shared" si="46"/>
        <v>Below Estimate</v>
      </c>
    </row>
    <row r="2951" spans="1:16" x14ac:dyDescent="0.3">
      <c r="A2951" s="1">
        <v>42769</v>
      </c>
      <c r="B2951">
        <v>2017</v>
      </c>
      <c r="C2951" t="s">
        <v>29</v>
      </c>
      <c r="D2951">
        <v>181440</v>
      </c>
      <c r="E2951">
        <v>230000</v>
      </c>
      <c r="F2951" t="s">
        <v>13</v>
      </c>
      <c r="G2951" t="s">
        <v>14</v>
      </c>
      <c r="H2951">
        <v>3</v>
      </c>
      <c r="I2951">
        <v>2</v>
      </c>
      <c r="J2951">
        <v>1058</v>
      </c>
      <c r="K2951">
        <v>1.3882829999999999</v>
      </c>
      <c r="L2951" t="s">
        <v>22</v>
      </c>
      <c r="M2951">
        <f>V3__67[[#This Row],[Sale Price]]/V3__67[[#This Row],[carpet_area]]</f>
        <v>217.39130434782609</v>
      </c>
      <c r="N2951">
        <f>IF(OR(V3__67[[#This Row],[Estimated Value]]="",V3__67[[#This Row],[Estimated Value]]=0),"",V3__67[[#This Row],[Sale Price]]-V3__67[[#This Row],[Estimated Value]])</f>
        <v>48560</v>
      </c>
      <c r="O2951">
        <f>IF(OR(V3__67[[#This Row],[Estimated Value]]="",V3__67[[#This Row],[Estimated Value]]=0),"",(V3__67[[#This Row],[Sale Price]]-V3__67[[#This Row],[Estimated Value]])/V3__67[[#This Row],[Estimated Value]])</f>
        <v>0.26763668430335097</v>
      </c>
      <c r="P2951" t="str">
        <f t="shared" si="46"/>
        <v>Above Estimate</v>
      </c>
    </row>
    <row r="2952" spans="1:16" x14ac:dyDescent="0.3">
      <c r="A2952" s="1">
        <v>42770</v>
      </c>
      <c r="B2952">
        <v>2017</v>
      </c>
      <c r="C2952" t="s">
        <v>29</v>
      </c>
      <c r="D2952">
        <v>149800</v>
      </c>
      <c r="E2952">
        <v>259000</v>
      </c>
      <c r="F2952" t="s">
        <v>13</v>
      </c>
      <c r="G2952" t="s">
        <v>14</v>
      </c>
      <c r="H2952">
        <v>3</v>
      </c>
      <c r="I2952">
        <v>1</v>
      </c>
      <c r="J2952">
        <v>1057</v>
      </c>
      <c r="K2952">
        <v>1.3882829999999999</v>
      </c>
      <c r="L2952" t="s">
        <v>15</v>
      </c>
      <c r="M2952">
        <f>V3__67[[#This Row],[Sale Price]]/V3__67[[#This Row],[carpet_area]]</f>
        <v>245.03311258278146</v>
      </c>
      <c r="N2952">
        <f>IF(OR(V3__67[[#This Row],[Estimated Value]]="",V3__67[[#This Row],[Estimated Value]]=0),"",V3__67[[#This Row],[Sale Price]]-V3__67[[#This Row],[Estimated Value]])</f>
        <v>109200</v>
      </c>
      <c r="O2952">
        <f>IF(OR(V3__67[[#This Row],[Estimated Value]]="",V3__67[[#This Row],[Estimated Value]]=0),"",(V3__67[[#This Row],[Sale Price]]-V3__67[[#This Row],[Estimated Value]])/V3__67[[#This Row],[Estimated Value]])</f>
        <v>0.7289719626168224</v>
      </c>
      <c r="P2952" t="str">
        <f t="shared" si="46"/>
        <v>Above Estimate</v>
      </c>
    </row>
    <row r="2953" spans="1:16" x14ac:dyDescent="0.3">
      <c r="A2953" s="1">
        <v>42771</v>
      </c>
      <c r="B2953">
        <v>2017</v>
      </c>
      <c r="C2953" t="s">
        <v>12</v>
      </c>
      <c r="D2953">
        <v>92490</v>
      </c>
      <c r="E2953">
        <v>139900</v>
      </c>
      <c r="F2953" t="s">
        <v>13</v>
      </c>
      <c r="G2953" t="s">
        <v>14</v>
      </c>
      <c r="H2953">
        <v>3</v>
      </c>
      <c r="I2953">
        <v>1</v>
      </c>
      <c r="J2953">
        <v>919</v>
      </c>
      <c r="K2953">
        <v>1.3882829999999999</v>
      </c>
      <c r="L2953" t="s">
        <v>15</v>
      </c>
      <c r="M2953">
        <f>V3__67[[#This Row],[Sale Price]]/V3__67[[#This Row],[carpet_area]]</f>
        <v>152.23068552774754</v>
      </c>
      <c r="N2953">
        <f>IF(OR(V3__67[[#This Row],[Estimated Value]]="",V3__67[[#This Row],[Estimated Value]]=0),"",V3__67[[#This Row],[Sale Price]]-V3__67[[#This Row],[Estimated Value]])</f>
        <v>47410</v>
      </c>
      <c r="O2953">
        <f>IF(OR(V3__67[[#This Row],[Estimated Value]]="",V3__67[[#This Row],[Estimated Value]]=0),"",(V3__67[[#This Row],[Sale Price]]-V3__67[[#This Row],[Estimated Value]])/V3__67[[#This Row],[Estimated Value]])</f>
        <v>0.51259595631960209</v>
      </c>
      <c r="P2953" t="str">
        <f t="shared" si="46"/>
        <v>Above Estimate</v>
      </c>
    </row>
    <row r="2954" spans="1:16" x14ac:dyDescent="0.3">
      <c r="A2954" s="1">
        <v>42775</v>
      </c>
      <c r="B2954">
        <v>2017</v>
      </c>
      <c r="C2954" t="s">
        <v>21</v>
      </c>
      <c r="D2954">
        <v>267960</v>
      </c>
      <c r="E2954">
        <v>360000</v>
      </c>
      <c r="F2954" t="s">
        <v>13</v>
      </c>
      <c r="G2954" t="s">
        <v>14</v>
      </c>
      <c r="H2954">
        <v>3</v>
      </c>
      <c r="I2954">
        <v>2</v>
      </c>
      <c r="J2954">
        <v>900</v>
      </c>
      <c r="K2954">
        <v>1.3882829999999999</v>
      </c>
      <c r="L2954" t="s">
        <v>25</v>
      </c>
      <c r="M2954">
        <f>V3__67[[#This Row],[Sale Price]]/V3__67[[#This Row],[carpet_area]]</f>
        <v>400</v>
      </c>
      <c r="N2954">
        <f>IF(OR(V3__67[[#This Row],[Estimated Value]]="",V3__67[[#This Row],[Estimated Value]]=0),"",V3__67[[#This Row],[Sale Price]]-V3__67[[#This Row],[Estimated Value]])</f>
        <v>92040</v>
      </c>
      <c r="O2954">
        <f>IF(OR(V3__67[[#This Row],[Estimated Value]]="",V3__67[[#This Row],[Estimated Value]]=0),"",(V3__67[[#This Row],[Sale Price]]-V3__67[[#This Row],[Estimated Value]])/V3__67[[#This Row],[Estimated Value]])</f>
        <v>0.34348410210479174</v>
      </c>
      <c r="P2954" t="str">
        <f t="shared" si="46"/>
        <v>Above Estimate</v>
      </c>
    </row>
    <row r="2955" spans="1:16" x14ac:dyDescent="0.3">
      <c r="A2955" s="1">
        <v>42775</v>
      </c>
      <c r="B2955">
        <v>2017</v>
      </c>
      <c r="C2955" t="s">
        <v>17</v>
      </c>
      <c r="D2955">
        <v>118340</v>
      </c>
      <c r="E2955">
        <v>105000</v>
      </c>
      <c r="F2955" t="s">
        <v>13</v>
      </c>
      <c r="G2955" t="s">
        <v>14</v>
      </c>
      <c r="H2955">
        <v>3</v>
      </c>
      <c r="I2955">
        <v>3</v>
      </c>
      <c r="J2955">
        <v>936</v>
      </c>
      <c r="K2955">
        <v>1.3882829999999999</v>
      </c>
      <c r="L2955" t="s">
        <v>22</v>
      </c>
      <c r="M2955">
        <f>V3__67[[#This Row],[Sale Price]]/V3__67[[#This Row],[carpet_area]]</f>
        <v>112.17948717948718</v>
      </c>
      <c r="N2955">
        <f>IF(OR(V3__67[[#This Row],[Estimated Value]]="",V3__67[[#This Row],[Estimated Value]]=0),"",V3__67[[#This Row],[Sale Price]]-V3__67[[#This Row],[Estimated Value]])</f>
        <v>-13340</v>
      </c>
      <c r="O2955">
        <f>IF(OR(V3__67[[#This Row],[Estimated Value]]="",V3__67[[#This Row],[Estimated Value]]=0),"",(V3__67[[#This Row],[Sale Price]]-V3__67[[#This Row],[Estimated Value]])/V3__67[[#This Row],[Estimated Value]])</f>
        <v>-0.11272604360317728</v>
      </c>
      <c r="P2955" t="str">
        <f t="shared" si="46"/>
        <v>Below Estimate</v>
      </c>
    </row>
    <row r="2956" spans="1:16" x14ac:dyDescent="0.3">
      <c r="A2956" s="1">
        <v>42775</v>
      </c>
      <c r="B2956">
        <v>2017</v>
      </c>
      <c r="C2956" t="s">
        <v>12</v>
      </c>
      <c r="D2956">
        <v>53130</v>
      </c>
      <c r="E2956">
        <v>45000</v>
      </c>
      <c r="F2956" t="s">
        <v>19</v>
      </c>
      <c r="G2956" t="s">
        <v>20</v>
      </c>
      <c r="H2956">
        <v>4</v>
      </c>
      <c r="I2956">
        <v>4</v>
      </c>
      <c r="J2956">
        <v>1327</v>
      </c>
      <c r="K2956">
        <v>1.3882829999999999</v>
      </c>
      <c r="L2956" t="s">
        <v>22</v>
      </c>
      <c r="M2956">
        <f>V3__67[[#This Row],[Sale Price]]/V3__67[[#This Row],[carpet_area]]</f>
        <v>33.911077618688772</v>
      </c>
      <c r="N2956">
        <f>IF(OR(V3__67[[#This Row],[Estimated Value]]="",V3__67[[#This Row],[Estimated Value]]=0),"",V3__67[[#This Row],[Sale Price]]-V3__67[[#This Row],[Estimated Value]])</f>
        <v>-8130</v>
      </c>
      <c r="O2956">
        <f>IF(OR(V3__67[[#This Row],[Estimated Value]]="",V3__67[[#This Row],[Estimated Value]]=0),"",(V3__67[[#This Row],[Sale Price]]-V3__67[[#This Row],[Estimated Value]])/V3__67[[#This Row],[Estimated Value]])</f>
        <v>-0.15302089215132694</v>
      </c>
      <c r="P2956" t="str">
        <f t="shared" si="46"/>
        <v>Below Estimate</v>
      </c>
    </row>
    <row r="2957" spans="1:16" x14ac:dyDescent="0.3">
      <c r="A2957" s="1">
        <v>42776</v>
      </c>
      <c r="B2957">
        <v>2017</v>
      </c>
      <c r="C2957" t="s">
        <v>17</v>
      </c>
      <c r="D2957">
        <v>103190</v>
      </c>
      <c r="E2957">
        <v>137500</v>
      </c>
      <c r="F2957" t="s">
        <v>13</v>
      </c>
      <c r="G2957" t="s">
        <v>14</v>
      </c>
      <c r="H2957">
        <v>3</v>
      </c>
      <c r="I2957">
        <v>3</v>
      </c>
      <c r="J2957">
        <v>1001</v>
      </c>
      <c r="K2957">
        <v>1.3882829999999999</v>
      </c>
      <c r="L2957" t="s">
        <v>22</v>
      </c>
      <c r="M2957">
        <f>V3__67[[#This Row],[Sale Price]]/V3__67[[#This Row],[carpet_area]]</f>
        <v>137.36263736263737</v>
      </c>
      <c r="N2957">
        <f>IF(OR(V3__67[[#This Row],[Estimated Value]]="",V3__67[[#This Row],[Estimated Value]]=0),"",V3__67[[#This Row],[Sale Price]]-V3__67[[#This Row],[Estimated Value]])</f>
        <v>34310</v>
      </c>
      <c r="O2957">
        <f>IF(OR(V3__67[[#This Row],[Estimated Value]]="",V3__67[[#This Row],[Estimated Value]]=0),"",(V3__67[[#This Row],[Sale Price]]-V3__67[[#This Row],[Estimated Value]])/V3__67[[#This Row],[Estimated Value]])</f>
        <v>0.33249345866847563</v>
      </c>
      <c r="P2957" t="str">
        <f t="shared" si="46"/>
        <v>Above Estimate</v>
      </c>
    </row>
    <row r="2958" spans="1:16" x14ac:dyDescent="0.3">
      <c r="A2958" s="1">
        <v>42776</v>
      </c>
      <c r="B2958">
        <v>2017</v>
      </c>
      <c r="C2958" t="s">
        <v>21</v>
      </c>
      <c r="D2958">
        <v>956200</v>
      </c>
      <c r="E2958">
        <v>1930000</v>
      </c>
      <c r="F2958" t="s">
        <v>13</v>
      </c>
      <c r="G2958" t="s">
        <v>14</v>
      </c>
      <c r="H2958">
        <v>3</v>
      </c>
      <c r="I2958">
        <v>1</v>
      </c>
      <c r="J2958">
        <v>956</v>
      </c>
      <c r="K2958">
        <v>1.3882829999999999</v>
      </c>
      <c r="L2958" t="s">
        <v>22</v>
      </c>
      <c r="M2958">
        <f>V3__67[[#This Row],[Sale Price]]/V3__67[[#This Row],[carpet_area]]</f>
        <v>2018.8284518828452</v>
      </c>
      <c r="N2958">
        <f>IF(OR(V3__67[[#This Row],[Estimated Value]]="",V3__67[[#This Row],[Estimated Value]]=0),"",V3__67[[#This Row],[Sale Price]]-V3__67[[#This Row],[Estimated Value]])</f>
        <v>973800</v>
      </c>
      <c r="O2958">
        <f>IF(OR(V3__67[[#This Row],[Estimated Value]]="",V3__67[[#This Row],[Estimated Value]]=0),"",(V3__67[[#This Row],[Sale Price]]-V3__67[[#This Row],[Estimated Value]])/V3__67[[#This Row],[Estimated Value]])</f>
        <v>1.0184061911733946</v>
      </c>
      <c r="P2958" t="str">
        <f t="shared" si="46"/>
        <v>Above Estimate</v>
      </c>
    </row>
    <row r="2959" spans="1:16" x14ac:dyDescent="0.3">
      <c r="A2959" s="1">
        <v>42777</v>
      </c>
      <c r="B2959">
        <v>2017</v>
      </c>
      <c r="C2959" t="s">
        <v>21</v>
      </c>
      <c r="D2959">
        <v>4952920</v>
      </c>
      <c r="E2959">
        <v>6750000</v>
      </c>
      <c r="F2959" t="s">
        <v>13</v>
      </c>
      <c r="G2959" t="s">
        <v>14</v>
      </c>
      <c r="H2959">
        <v>3</v>
      </c>
      <c r="I2959">
        <v>3</v>
      </c>
      <c r="J2959">
        <v>1067</v>
      </c>
      <c r="K2959">
        <v>1.3882829999999999</v>
      </c>
      <c r="L2959" t="s">
        <v>25</v>
      </c>
      <c r="M2959">
        <f>V3__67[[#This Row],[Sale Price]]/V3__67[[#This Row],[carpet_area]]</f>
        <v>6326.1480787253986</v>
      </c>
      <c r="N2959">
        <f>IF(OR(V3__67[[#This Row],[Estimated Value]]="",V3__67[[#This Row],[Estimated Value]]=0),"",V3__67[[#This Row],[Sale Price]]-V3__67[[#This Row],[Estimated Value]])</f>
        <v>1797080</v>
      </c>
      <c r="O2959">
        <f>IF(OR(V3__67[[#This Row],[Estimated Value]]="",V3__67[[#This Row],[Estimated Value]]=0),"",(V3__67[[#This Row],[Sale Price]]-V3__67[[#This Row],[Estimated Value]])/V3__67[[#This Row],[Estimated Value]])</f>
        <v>0.36283243016240924</v>
      </c>
      <c r="P2959" t="str">
        <f t="shared" si="46"/>
        <v>Above Estimate</v>
      </c>
    </row>
    <row r="2960" spans="1:16" x14ac:dyDescent="0.3">
      <c r="A2960" s="1">
        <v>42783</v>
      </c>
      <c r="B2960">
        <v>2017</v>
      </c>
      <c r="C2960" t="s">
        <v>21</v>
      </c>
      <c r="D2960">
        <v>1223320</v>
      </c>
      <c r="E2960">
        <v>1900000</v>
      </c>
      <c r="F2960" t="s">
        <v>13</v>
      </c>
      <c r="G2960" t="s">
        <v>14</v>
      </c>
      <c r="H2960">
        <v>3</v>
      </c>
      <c r="I2960">
        <v>3</v>
      </c>
      <c r="J2960">
        <v>1002</v>
      </c>
      <c r="K2960">
        <v>1.3882829999999999</v>
      </c>
      <c r="L2960" t="s">
        <v>16</v>
      </c>
      <c r="M2960">
        <f>V3__67[[#This Row],[Sale Price]]/V3__67[[#This Row],[carpet_area]]</f>
        <v>1896.2075848303393</v>
      </c>
      <c r="N2960">
        <f>IF(OR(V3__67[[#This Row],[Estimated Value]]="",V3__67[[#This Row],[Estimated Value]]=0),"",V3__67[[#This Row],[Sale Price]]-V3__67[[#This Row],[Estimated Value]])</f>
        <v>676680</v>
      </c>
      <c r="O2960">
        <f>IF(OR(V3__67[[#This Row],[Estimated Value]]="",V3__67[[#This Row],[Estimated Value]]=0),"",(V3__67[[#This Row],[Sale Price]]-V3__67[[#This Row],[Estimated Value]])/V3__67[[#This Row],[Estimated Value]])</f>
        <v>0.55315044305660011</v>
      </c>
      <c r="P2960" t="str">
        <f t="shared" si="46"/>
        <v>Above Estimate</v>
      </c>
    </row>
    <row r="2961" spans="1:16" x14ac:dyDescent="0.3">
      <c r="A2961" s="1">
        <v>42783</v>
      </c>
      <c r="B2961">
        <v>2017</v>
      </c>
      <c r="C2961" t="s">
        <v>17</v>
      </c>
      <c r="D2961">
        <v>173180</v>
      </c>
      <c r="E2961">
        <v>230000</v>
      </c>
      <c r="F2961" t="s">
        <v>19</v>
      </c>
      <c r="G2961" t="s">
        <v>20</v>
      </c>
      <c r="H2961">
        <v>4</v>
      </c>
      <c r="I2961">
        <v>3</v>
      </c>
      <c r="J2961">
        <v>1269</v>
      </c>
      <c r="K2961">
        <v>1.3882829999999999</v>
      </c>
      <c r="L2961" t="s">
        <v>22</v>
      </c>
      <c r="M2961">
        <f>V3__67[[#This Row],[Sale Price]]/V3__67[[#This Row],[carpet_area]]</f>
        <v>181.24507486209615</v>
      </c>
      <c r="N2961">
        <f>IF(OR(V3__67[[#This Row],[Estimated Value]]="",V3__67[[#This Row],[Estimated Value]]=0),"",V3__67[[#This Row],[Sale Price]]-V3__67[[#This Row],[Estimated Value]])</f>
        <v>56820</v>
      </c>
      <c r="O2961">
        <f>IF(OR(V3__67[[#This Row],[Estimated Value]]="",V3__67[[#This Row],[Estimated Value]]=0),"",(V3__67[[#This Row],[Sale Price]]-V3__67[[#This Row],[Estimated Value]])/V3__67[[#This Row],[Estimated Value]])</f>
        <v>0.32809793278669591</v>
      </c>
      <c r="P2961" t="str">
        <f t="shared" si="46"/>
        <v>Above Estimate</v>
      </c>
    </row>
    <row r="2962" spans="1:16" x14ac:dyDescent="0.3">
      <c r="A2962" s="1">
        <v>42783</v>
      </c>
      <c r="B2962">
        <v>2017</v>
      </c>
      <c r="C2962" t="s">
        <v>17</v>
      </c>
      <c r="D2962">
        <v>165300</v>
      </c>
      <c r="E2962">
        <v>112000</v>
      </c>
      <c r="F2962" t="s">
        <v>13</v>
      </c>
      <c r="G2962" t="s">
        <v>14</v>
      </c>
      <c r="H2962">
        <v>3</v>
      </c>
      <c r="I2962">
        <v>2</v>
      </c>
      <c r="J2962">
        <v>967</v>
      </c>
      <c r="K2962">
        <v>1.3882829999999999</v>
      </c>
      <c r="L2962" t="s">
        <v>16</v>
      </c>
      <c r="M2962">
        <f>V3__67[[#This Row],[Sale Price]]/V3__67[[#This Row],[carpet_area]]</f>
        <v>115.82213029989659</v>
      </c>
      <c r="N2962">
        <f>IF(OR(V3__67[[#This Row],[Estimated Value]]="",V3__67[[#This Row],[Estimated Value]]=0),"",V3__67[[#This Row],[Sale Price]]-V3__67[[#This Row],[Estimated Value]])</f>
        <v>-53300</v>
      </c>
      <c r="O2962">
        <f>IF(OR(V3__67[[#This Row],[Estimated Value]]="",V3__67[[#This Row],[Estimated Value]]=0),"",(V3__67[[#This Row],[Sale Price]]-V3__67[[#This Row],[Estimated Value]])/V3__67[[#This Row],[Estimated Value]])</f>
        <v>-0.32244404113732605</v>
      </c>
      <c r="P2962" t="str">
        <f t="shared" si="46"/>
        <v>Below Estimate</v>
      </c>
    </row>
    <row r="2963" spans="1:16" x14ac:dyDescent="0.3">
      <c r="A2963" s="1">
        <v>42784</v>
      </c>
      <c r="B2963">
        <v>2017</v>
      </c>
      <c r="C2963" t="s">
        <v>17</v>
      </c>
      <c r="D2963">
        <v>165460</v>
      </c>
      <c r="E2963">
        <v>64000</v>
      </c>
      <c r="F2963" t="s">
        <v>19</v>
      </c>
      <c r="G2963" t="s">
        <v>20</v>
      </c>
      <c r="H2963">
        <v>4</v>
      </c>
      <c r="I2963">
        <v>4</v>
      </c>
      <c r="J2963">
        <v>1221</v>
      </c>
      <c r="K2963">
        <v>1.3882829999999999</v>
      </c>
      <c r="L2963" t="s">
        <v>25</v>
      </c>
      <c r="M2963">
        <f>V3__67[[#This Row],[Sale Price]]/V3__67[[#This Row],[carpet_area]]</f>
        <v>52.416052416052416</v>
      </c>
      <c r="N2963">
        <f>IF(OR(V3__67[[#This Row],[Estimated Value]]="",V3__67[[#This Row],[Estimated Value]]=0),"",V3__67[[#This Row],[Sale Price]]-V3__67[[#This Row],[Estimated Value]])</f>
        <v>-101460</v>
      </c>
      <c r="O2963">
        <f>IF(OR(V3__67[[#This Row],[Estimated Value]]="",V3__67[[#This Row],[Estimated Value]]=0),"",(V3__67[[#This Row],[Sale Price]]-V3__67[[#This Row],[Estimated Value]])/V3__67[[#This Row],[Estimated Value]])</f>
        <v>-0.61319956484951044</v>
      </c>
      <c r="P2963" t="str">
        <f t="shared" si="46"/>
        <v>Below Estimate</v>
      </c>
    </row>
    <row r="2964" spans="1:16" x14ac:dyDescent="0.3">
      <c r="A2964" s="1">
        <v>42785</v>
      </c>
      <c r="B2964">
        <v>2017</v>
      </c>
      <c r="C2964" t="s">
        <v>21</v>
      </c>
      <c r="D2964">
        <v>1137780</v>
      </c>
      <c r="E2964">
        <v>1750000</v>
      </c>
      <c r="F2964" t="s">
        <v>13</v>
      </c>
      <c r="G2964" t="s">
        <v>14</v>
      </c>
      <c r="H2964">
        <v>3</v>
      </c>
      <c r="I2964">
        <v>3</v>
      </c>
      <c r="J2964">
        <v>982</v>
      </c>
      <c r="K2964">
        <v>1.3882829999999999</v>
      </c>
      <c r="L2964" t="s">
        <v>16</v>
      </c>
      <c r="M2964">
        <f>V3__67[[#This Row],[Sale Price]]/V3__67[[#This Row],[carpet_area]]</f>
        <v>1782.0773930753564</v>
      </c>
      <c r="N2964">
        <f>IF(OR(V3__67[[#This Row],[Estimated Value]]="",V3__67[[#This Row],[Estimated Value]]=0),"",V3__67[[#This Row],[Sale Price]]-V3__67[[#This Row],[Estimated Value]])</f>
        <v>612220</v>
      </c>
      <c r="O2964">
        <f>IF(OR(V3__67[[#This Row],[Estimated Value]]="",V3__67[[#This Row],[Estimated Value]]=0),"",(V3__67[[#This Row],[Sale Price]]-V3__67[[#This Row],[Estimated Value]])/V3__67[[#This Row],[Estimated Value]])</f>
        <v>0.5380829334317706</v>
      </c>
      <c r="P2964" t="str">
        <f t="shared" si="46"/>
        <v>Above Estimate</v>
      </c>
    </row>
    <row r="2965" spans="1:16" x14ac:dyDescent="0.3">
      <c r="A2965" s="1">
        <v>42785</v>
      </c>
      <c r="B2965">
        <v>2017</v>
      </c>
      <c r="C2965" t="s">
        <v>12</v>
      </c>
      <c r="D2965">
        <v>66960</v>
      </c>
      <c r="E2965">
        <v>69500</v>
      </c>
      <c r="F2965" t="s">
        <v>13</v>
      </c>
      <c r="G2965" t="s">
        <v>14</v>
      </c>
      <c r="H2965">
        <v>3</v>
      </c>
      <c r="I2965">
        <v>2</v>
      </c>
      <c r="J2965">
        <v>1058</v>
      </c>
      <c r="K2965">
        <v>1.3882829999999999</v>
      </c>
      <c r="L2965" t="s">
        <v>15</v>
      </c>
      <c r="M2965">
        <f>V3__67[[#This Row],[Sale Price]]/V3__67[[#This Row],[carpet_area]]</f>
        <v>65.689981096408317</v>
      </c>
      <c r="N2965">
        <f>IF(OR(V3__67[[#This Row],[Estimated Value]]="",V3__67[[#This Row],[Estimated Value]]=0),"",V3__67[[#This Row],[Sale Price]]-V3__67[[#This Row],[Estimated Value]])</f>
        <v>2540</v>
      </c>
      <c r="O2965">
        <f>IF(OR(V3__67[[#This Row],[Estimated Value]]="",V3__67[[#This Row],[Estimated Value]]=0),"",(V3__67[[#This Row],[Sale Price]]-V3__67[[#This Row],[Estimated Value]])/V3__67[[#This Row],[Estimated Value]])</f>
        <v>3.7933094384707287E-2</v>
      </c>
      <c r="P2965" t="str">
        <f t="shared" si="46"/>
        <v>Above Estimate</v>
      </c>
    </row>
    <row r="2966" spans="1:16" x14ac:dyDescent="0.3">
      <c r="A2966" s="1">
        <v>42789</v>
      </c>
      <c r="B2966">
        <v>2017</v>
      </c>
      <c r="C2966" t="s">
        <v>30</v>
      </c>
      <c r="D2966">
        <v>227620</v>
      </c>
      <c r="E2966">
        <v>350000</v>
      </c>
      <c r="F2966" t="s">
        <v>13</v>
      </c>
      <c r="G2966" t="s">
        <v>14</v>
      </c>
      <c r="H2966">
        <v>3</v>
      </c>
      <c r="I2966">
        <v>1</v>
      </c>
      <c r="J2966">
        <v>947</v>
      </c>
      <c r="K2966">
        <v>1.3882829999999999</v>
      </c>
      <c r="L2966" t="s">
        <v>22</v>
      </c>
      <c r="M2966">
        <f>V3__67[[#This Row],[Sale Price]]/V3__67[[#This Row],[carpet_area]]</f>
        <v>369.58817317845831</v>
      </c>
      <c r="N2966">
        <f>IF(OR(V3__67[[#This Row],[Estimated Value]]="",V3__67[[#This Row],[Estimated Value]]=0),"",V3__67[[#This Row],[Sale Price]]-V3__67[[#This Row],[Estimated Value]])</f>
        <v>122380</v>
      </c>
      <c r="O2966">
        <f>IF(OR(V3__67[[#This Row],[Estimated Value]]="",V3__67[[#This Row],[Estimated Value]]=0),"",(V3__67[[#This Row],[Sale Price]]-V3__67[[#This Row],[Estimated Value]])/V3__67[[#This Row],[Estimated Value]])</f>
        <v>0.53765047008171518</v>
      </c>
      <c r="P2966" t="str">
        <f t="shared" si="46"/>
        <v>Above Estimate</v>
      </c>
    </row>
    <row r="2967" spans="1:16" x14ac:dyDescent="0.3">
      <c r="A2967" s="1">
        <v>42789</v>
      </c>
      <c r="B2967">
        <v>2017</v>
      </c>
      <c r="C2967" t="s">
        <v>30</v>
      </c>
      <c r="D2967">
        <v>227890</v>
      </c>
      <c r="E2967">
        <v>545000</v>
      </c>
      <c r="F2967" t="s">
        <v>13</v>
      </c>
      <c r="G2967" t="s">
        <v>14</v>
      </c>
      <c r="H2967">
        <v>3</v>
      </c>
      <c r="I2967">
        <v>3</v>
      </c>
      <c r="J2967">
        <v>1038</v>
      </c>
      <c r="K2967">
        <v>1.3882829999999999</v>
      </c>
      <c r="L2967" t="s">
        <v>22</v>
      </c>
      <c r="M2967">
        <f>V3__67[[#This Row],[Sale Price]]/V3__67[[#This Row],[carpet_area]]</f>
        <v>525.04816955684009</v>
      </c>
      <c r="N2967">
        <f>IF(OR(V3__67[[#This Row],[Estimated Value]]="",V3__67[[#This Row],[Estimated Value]]=0),"",V3__67[[#This Row],[Sale Price]]-V3__67[[#This Row],[Estimated Value]])</f>
        <v>317110</v>
      </c>
      <c r="O2967">
        <f>IF(OR(V3__67[[#This Row],[Estimated Value]]="",V3__67[[#This Row],[Estimated Value]]=0),"",(V3__67[[#This Row],[Sale Price]]-V3__67[[#This Row],[Estimated Value]])/V3__67[[#This Row],[Estimated Value]])</f>
        <v>1.3915046733072973</v>
      </c>
      <c r="P2967" t="str">
        <f t="shared" si="46"/>
        <v>Above Estimate</v>
      </c>
    </row>
    <row r="2968" spans="1:16" x14ac:dyDescent="0.3">
      <c r="A2968" s="1">
        <v>42790</v>
      </c>
      <c r="B2968">
        <v>2017</v>
      </c>
      <c r="C2968" t="s">
        <v>26</v>
      </c>
      <c r="D2968">
        <v>270340</v>
      </c>
      <c r="E2968">
        <v>735000</v>
      </c>
      <c r="F2968" t="s">
        <v>13</v>
      </c>
      <c r="G2968" t="s">
        <v>14</v>
      </c>
      <c r="H2968">
        <v>3</v>
      </c>
      <c r="I2968">
        <v>1</v>
      </c>
      <c r="J2968">
        <v>1091</v>
      </c>
      <c r="K2968">
        <v>1.3882829999999999</v>
      </c>
      <c r="L2968" t="s">
        <v>16</v>
      </c>
      <c r="M2968">
        <f>V3__67[[#This Row],[Sale Price]]/V3__67[[#This Row],[carpet_area]]</f>
        <v>673.6938588450962</v>
      </c>
      <c r="N2968">
        <f>IF(OR(V3__67[[#This Row],[Estimated Value]]="",V3__67[[#This Row],[Estimated Value]]=0),"",V3__67[[#This Row],[Sale Price]]-V3__67[[#This Row],[Estimated Value]])</f>
        <v>464660</v>
      </c>
      <c r="O2968">
        <f>IF(OR(V3__67[[#This Row],[Estimated Value]]="",V3__67[[#This Row],[Estimated Value]]=0),"",(V3__67[[#This Row],[Sale Price]]-V3__67[[#This Row],[Estimated Value]])/V3__67[[#This Row],[Estimated Value]])</f>
        <v>1.7187985499741067</v>
      </c>
      <c r="P2968" t="str">
        <f t="shared" si="46"/>
        <v>Above Estimate</v>
      </c>
    </row>
    <row r="2969" spans="1:16" x14ac:dyDescent="0.3">
      <c r="A2969" s="1">
        <v>42790</v>
      </c>
      <c r="B2969">
        <v>2017</v>
      </c>
      <c r="C2969" t="s">
        <v>30</v>
      </c>
      <c r="D2969">
        <v>284900</v>
      </c>
      <c r="E2969">
        <v>410500</v>
      </c>
      <c r="F2969" t="s">
        <v>13</v>
      </c>
      <c r="G2969" t="s">
        <v>14</v>
      </c>
      <c r="H2969">
        <v>3</v>
      </c>
      <c r="I2969">
        <v>3</v>
      </c>
      <c r="J2969">
        <v>1071</v>
      </c>
      <c r="K2969">
        <v>1.3882829999999999</v>
      </c>
      <c r="L2969" t="s">
        <v>25</v>
      </c>
      <c r="M2969">
        <f>V3__67[[#This Row],[Sale Price]]/V3__67[[#This Row],[carpet_area]]</f>
        <v>383.28664799253033</v>
      </c>
      <c r="N2969">
        <f>IF(OR(V3__67[[#This Row],[Estimated Value]]="",V3__67[[#This Row],[Estimated Value]]=0),"",V3__67[[#This Row],[Sale Price]]-V3__67[[#This Row],[Estimated Value]])</f>
        <v>125600</v>
      </c>
      <c r="O2969">
        <f>IF(OR(V3__67[[#This Row],[Estimated Value]]="",V3__67[[#This Row],[Estimated Value]]=0),"",(V3__67[[#This Row],[Sale Price]]-V3__67[[#This Row],[Estimated Value]])/V3__67[[#This Row],[Estimated Value]])</f>
        <v>0.44085644085644088</v>
      </c>
      <c r="P2969" t="str">
        <f t="shared" si="46"/>
        <v>Above Estimate</v>
      </c>
    </row>
    <row r="2970" spans="1:16" x14ac:dyDescent="0.3">
      <c r="A2970" s="1">
        <v>42790</v>
      </c>
      <c r="B2970">
        <v>2017</v>
      </c>
      <c r="C2970" t="s">
        <v>12</v>
      </c>
      <c r="D2970">
        <v>95490</v>
      </c>
      <c r="E2970">
        <v>147000</v>
      </c>
      <c r="F2970" t="s">
        <v>13</v>
      </c>
      <c r="G2970" t="s">
        <v>14</v>
      </c>
      <c r="H2970">
        <v>3</v>
      </c>
      <c r="I2970">
        <v>2</v>
      </c>
      <c r="J2970">
        <v>1012</v>
      </c>
      <c r="K2970">
        <v>1.3882829999999999</v>
      </c>
      <c r="L2970" t="s">
        <v>25</v>
      </c>
      <c r="M2970">
        <f>V3__67[[#This Row],[Sale Price]]/V3__67[[#This Row],[carpet_area]]</f>
        <v>145.25691699604744</v>
      </c>
      <c r="N2970">
        <f>IF(OR(V3__67[[#This Row],[Estimated Value]]="",V3__67[[#This Row],[Estimated Value]]=0),"",V3__67[[#This Row],[Sale Price]]-V3__67[[#This Row],[Estimated Value]])</f>
        <v>51510</v>
      </c>
      <c r="O2970">
        <f>IF(OR(V3__67[[#This Row],[Estimated Value]]="",V3__67[[#This Row],[Estimated Value]]=0),"",(V3__67[[#This Row],[Sale Price]]-V3__67[[#This Row],[Estimated Value]])/V3__67[[#This Row],[Estimated Value]])</f>
        <v>0.53942821237825955</v>
      </c>
      <c r="P2970" t="str">
        <f t="shared" si="46"/>
        <v>Above Estimate</v>
      </c>
    </row>
    <row r="2971" spans="1:16" x14ac:dyDescent="0.3">
      <c r="A2971" s="1">
        <v>42790</v>
      </c>
      <c r="B2971">
        <v>2017</v>
      </c>
      <c r="C2971" t="s">
        <v>17</v>
      </c>
      <c r="D2971">
        <v>143780</v>
      </c>
      <c r="E2971">
        <v>120000</v>
      </c>
      <c r="F2971" t="s">
        <v>19</v>
      </c>
      <c r="G2971" t="s">
        <v>20</v>
      </c>
      <c r="H2971">
        <v>4</v>
      </c>
      <c r="I2971">
        <v>3</v>
      </c>
      <c r="J2971">
        <v>1470</v>
      </c>
      <c r="K2971">
        <v>1.3882829999999999</v>
      </c>
      <c r="L2971" t="s">
        <v>25</v>
      </c>
      <c r="M2971">
        <f>V3__67[[#This Row],[Sale Price]]/V3__67[[#This Row],[carpet_area]]</f>
        <v>81.632653061224488</v>
      </c>
      <c r="N2971">
        <f>IF(OR(V3__67[[#This Row],[Estimated Value]]="",V3__67[[#This Row],[Estimated Value]]=0),"",V3__67[[#This Row],[Sale Price]]-V3__67[[#This Row],[Estimated Value]])</f>
        <v>-23780</v>
      </c>
      <c r="O2971">
        <f>IF(OR(V3__67[[#This Row],[Estimated Value]]="",V3__67[[#This Row],[Estimated Value]]=0),"",(V3__67[[#This Row],[Sale Price]]-V3__67[[#This Row],[Estimated Value]])/V3__67[[#This Row],[Estimated Value]])</f>
        <v>-0.16539157045486158</v>
      </c>
      <c r="P2971" t="str">
        <f t="shared" si="46"/>
        <v>Below Estimate</v>
      </c>
    </row>
    <row r="2972" spans="1:16" x14ac:dyDescent="0.3">
      <c r="A2972" s="1">
        <v>42791</v>
      </c>
      <c r="B2972">
        <v>2017</v>
      </c>
      <c r="C2972" t="s">
        <v>21</v>
      </c>
      <c r="D2972">
        <v>1229760</v>
      </c>
      <c r="E2972">
        <v>1825000</v>
      </c>
      <c r="F2972" t="s">
        <v>13</v>
      </c>
      <c r="G2972" t="s">
        <v>14</v>
      </c>
      <c r="H2972">
        <v>3</v>
      </c>
      <c r="I2972">
        <v>2</v>
      </c>
      <c r="J2972">
        <v>1078</v>
      </c>
      <c r="K2972">
        <v>1.3882829999999999</v>
      </c>
      <c r="L2972" t="s">
        <v>16</v>
      </c>
      <c r="M2972">
        <f>V3__67[[#This Row],[Sale Price]]/V3__67[[#This Row],[carpet_area]]</f>
        <v>1692.9499072356216</v>
      </c>
      <c r="N2972">
        <f>IF(OR(V3__67[[#This Row],[Estimated Value]]="",V3__67[[#This Row],[Estimated Value]]=0),"",V3__67[[#This Row],[Sale Price]]-V3__67[[#This Row],[Estimated Value]])</f>
        <v>595240</v>
      </c>
      <c r="O2972">
        <f>IF(OR(V3__67[[#This Row],[Estimated Value]]="",V3__67[[#This Row],[Estimated Value]]=0),"",(V3__67[[#This Row],[Sale Price]]-V3__67[[#This Row],[Estimated Value]])/V3__67[[#This Row],[Estimated Value]])</f>
        <v>0.4840294041113713</v>
      </c>
      <c r="P2972" t="str">
        <f t="shared" si="46"/>
        <v>Above Estimate</v>
      </c>
    </row>
    <row r="2973" spans="1:16" x14ac:dyDescent="0.3">
      <c r="A2973" s="1">
        <v>42792</v>
      </c>
      <c r="B2973">
        <v>2017</v>
      </c>
      <c r="C2973" t="s">
        <v>18</v>
      </c>
      <c r="D2973">
        <v>280460</v>
      </c>
      <c r="E2973">
        <v>380000</v>
      </c>
      <c r="F2973" t="s">
        <v>13</v>
      </c>
      <c r="G2973" t="s">
        <v>14</v>
      </c>
      <c r="H2973">
        <v>3</v>
      </c>
      <c r="I2973">
        <v>3</v>
      </c>
      <c r="J2973">
        <v>978</v>
      </c>
      <c r="K2973">
        <v>1.3882829999999999</v>
      </c>
      <c r="L2973" t="s">
        <v>22</v>
      </c>
      <c r="M2973">
        <f>V3__67[[#This Row],[Sale Price]]/V3__67[[#This Row],[carpet_area]]</f>
        <v>388.54805725971369</v>
      </c>
      <c r="N2973">
        <f>IF(OR(V3__67[[#This Row],[Estimated Value]]="",V3__67[[#This Row],[Estimated Value]]=0),"",V3__67[[#This Row],[Sale Price]]-V3__67[[#This Row],[Estimated Value]])</f>
        <v>99540</v>
      </c>
      <c r="O2973">
        <f>IF(OR(V3__67[[#This Row],[Estimated Value]]="",V3__67[[#This Row],[Estimated Value]]=0),"",(V3__67[[#This Row],[Sale Price]]-V3__67[[#This Row],[Estimated Value]])/V3__67[[#This Row],[Estimated Value]])</f>
        <v>0.35491692219924409</v>
      </c>
      <c r="P2973" t="str">
        <f t="shared" si="46"/>
        <v>Above Estimate</v>
      </c>
    </row>
    <row r="2974" spans="1:16" x14ac:dyDescent="0.3">
      <c r="A2974" s="1">
        <v>42792</v>
      </c>
      <c r="B2974">
        <v>2017</v>
      </c>
      <c r="C2974" t="s">
        <v>12</v>
      </c>
      <c r="D2974">
        <v>82690</v>
      </c>
      <c r="E2974">
        <v>22900</v>
      </c>
      <c r="F2974" t="s">
        <v>13</v>
      </c>
      <c r="G2974" t="s">
        <v>14</v>
      </c>
      <c r="H2974">
        <v>3</v>
      </c>
      <c r="I2974">
        <v>3</v>
      </c>
      <c r="J2974">
        <v>1015</v>
      </c>
      <c r="K2974">
        <v>1.3882829999999999</v>
      </c>
      <c r="L2974" t="s">
        <v>22</v>
      </c>
      <c r="M2974">
        <f>V3__67[[#This Row],[Sale Price]]/V3__67[[#This Row],[carpet_area]]</f>
        <v>22.561576354679804</v>
      </c>
      <c r="N2974">
        <f>IF(OR(V3__67[[#This Row],[Estimated Value]]="",V3__67[[#This Row],[Estimated Value]]=0),"",V3__67[[#This Row],[Sale Price]]-V3__67[[#This Row],[Estimated Value]])</f>
        <v>-59790</v>
      </c>
      <c r="O2974">
        <f>IF(OR(V3__67[[#This Row],[Estimated Value]]="",V3__67[[#This Row],[Estimated Value]]=0),"",(V3__67[[#This Row],[Sale Price]]-V3__67[[#This Row],[Estimated Value]])/V3__67[[#This Row],[Estimated Value]])</f>
        <v>-0.7230620389406216</v>
      </c>
      <c r="P2974" t="str">
        <f t="shared" si="46"/>
        <v>Below Estimate</v>
      </c>
    </row>
    <row r="2975" spans="1:16" x14ac:dyDescent="0.3">
      <c r="A2975" s="1">
        <v>42793</v>
      </c>
      <c r="B2975">
        <v>2017</v>
      </c>
      <c r="C2975" t="s">
        <v>30</v>
      </c>
      <c r="D2975">
        <v>1415210</v>
      </c>
      <c r="E2975">
        <v>1500000</v>
      </c>
      <c r="F2975" t="s">
        <v>13</v>
      </c>
      <c r="G2975" t="s">
        <v>14</v>
      </c>
      <c r="H2975">
        <v>3</v>
      </c>
      <c r="I2975">
        <v>2</v>
      </c>
      <c r="J2975">
        <v>1092</v>
      </c>
      <c r="K2975">
        <v>1.3882829999999999</v>
      </c>
      <c r="L2975" t="s">
        <v>15</v>
      </c>
      <c r="M2975">
        <f>V3__67[[#This Row],[Sale Price]]/V3__67[[#This Row],[carpet_area]]</f>
        <v>1373.6263736263736</v>
      </c>
      <c r="N2975">
        <f>IF(OR(V3__67[[#This Row],[Estimated Value]]="",V3__67[[#This Row],[Estimated Value]]=0),"",V3__67[[#This Row],[Sale Price]]-V3__67[[#This Row],[Estimated Value]])</f>
        <v>84790</v>
      </c>
      <c r="O2975">
        <f>IF(OR(V3__67[[#This Row],[Estimated Value]]="",V3__67[[#This Row],[Estimated Value]]=0),"",(V3__67[[#This Row],[Sale Price]]-V3__67[[#This Row],[Estimated Value]])/V3__67[[#This Row],[Estimated Value]])</f>
        <v>5.9913369747245988E-2</v>
      </c>
      <c r="P2975" t="str">
        <f t="shared" si="46"/>
        <v>Above Estimate</v>
      </c>
    </row>
    <row r="2976" spans="1:16" x14ac:dyDescent="0.3">
      <c r="A2976" s="1">
        <v>42793</v>
      </c>
      <c r="B2976">
        <v>2017</v>
      </c>
      <c r="C2976" t="s">
        <v>26</v>
      </c>
      <c r="D2976">
        <v>906640</v>
      </c>
      <c r="E2976">
        <v>1460000</v>
      </c>
      <c r="F2976" t="s">
        <v>13</v>
      </c>
      <c r="G2976" t="s">
        <v>14</v>
      </c>
      <c r="H2976">
        <v>3</v>
      </c>
      <c r="I2976">
        <v>1</v>
      </c>
      <c r="J2976">
        <v>975</v>
      </c>
      <c r="K2976">
        <v>1.3882829999999999</v>
      </c>
      <c r="L2976" t="s">
        <v>16</v>
      </c>
      <c r="M2976">
        <f>V3__67[[#This Row],[Sale Price]]/V3__67[[#This Row],[carpet_area]]</f>
        <v>1497.4358974358975</v>
      </c>
      <c r="N2976">
        <f>IF(OR(V3__67[[#This Row],[Estimated Value]]="",V3__67[[#This Row],[Estimated Value]]=0),"",V3__67[[#This Row],[Sale Price]]-V3__67[[#This Row],[Estimated Value]])</f>
        <v>553360</v>
      </c>
      <c r="O2976">
        <f>IF(OR(V3__67[[#This Row],[Estimated Value]]="",V3__67[[#This Row],[Estimated Value]]=0),"",(V3__67[[#This Row],[Sale Price]]-V3__67[[#This Row],[Estimated Value]])/V3__67[[#This Row],[Estimated Value]])</f>
        <v>0.61034148063178328</v>
      </c>
      <c r="P2976" t="str">
        <f t="shared" si="46"/>
        <v>Above Estimate</v>
      </c>
    </row>
    <row r="2977" spans="1:16" x14ac:dyDescent="0.3">
      <c r="A2977" s="1">
        <v>42793</v>
      </c>
      <c r="B2977">
        <v>2017</v>
      </c>
      <c r="C2977" t="s">
        <v>18</v>
      </c>
      <c r="D2977">
        <v>206570</v>
      </c>
      <c r="E2977">
        <v>346500</v>
      </c>
      <c r="F2977" t="s">
        <v>19</v>
      </c>
      <c r="G2977" t="s">
        <v>20</v>
      </c>
      <c r="H2977">
        <v>4</v>
      </c>
      <c r="I2977">
        <v>4</v>
      </c>
      <c r="J2977">
        <v>1426</v>
      </c>
      <c r="K2977">
        <v>1.3882829999999999</v>
      </c>
      <c r="L2977" t="s">
        <v>25</v>
      </c>
      <c r="M2977">
        <f>V3__67[[#This Row],[Sale Price]]/V3__67[[#This Row],[carpet_area]]</f>
        <v>242.98737727910239</v>
      </c>
      <c r="N2977">
        <f>IF(OR(V3__67[[#This Row],[Estimated Value]]="",V3__67[[#This Row],[Estimated Value]]=0),"",V3__67[[#This Row],[Sale Price]]-V3__67[[#This Row],[Estimated Value]])</f>
        <v>139930</v>
      </c>
      <c r="O2977">
        <f>IF(OR(V3__67[[#This Row],[Estimated Value]]="",V3__67[[#This Row],[Estimated Value]]=0),"",(V3__67[[#This Row],[Sale Price]]-V3__67[[#This Row],[Estimated Value]])/V3__67[[#This Row],[Estimated Value]])</f>
        <v>0.67739749237546598</v>
      </c>
      <c r="P2977" t="str">
        <f t="shared" si="46"/>
        <v>Above Estimate</v>
      </c>
    </row>
    <row r="2978" spans="1:16" x14ac:dyDescent="0.3">
      <c r="A2978" s="1">
        <v>42793</v>
      </c>
      <c r="B2978">
        <v>2017</v>
      </c>
      <c r="C2978" t="s">
        <v>26</v>
      </c>
      <c r="D2978">
        <v>328860</v>
      </c>
      <c r="E2978">
        <v>350000</v>
      </c>
      <c r="F2978" t="s">
        <v>13</v>
      </c>
      <c r="G2978" t="s">
        <v>14</v>
      </c>
      <c r="H2978">
        <v>3</v>
      </c>
      <c r="I2978">
        <v>2</v>
      </c>
      <c r="J2978">
        <v>1041</v>
      </c>
      <c r="K2978">
        <v>1.3882829999999999</v>
      </c>
      <c r="L2978" t="s">
        <v>22</v>
      </c>
      <c r="M2978">
        <f>V3__67[[#This Row],[Sale Price]]/V3__67[[#This Row],[carpet_area]]</f>
        <v>336.21517771373681</v>
      </c>
      <c r="N2978">
        <f>IF(OR(V3__67[[#This Row],[Estimated Value]]="",V3__67[[#This Row],[Estimated Value]]=0),"",V3__67[[#This Row],[Sale Price]]-V3__67[[#This Row],[Estimated Value]])</f>
        <v>21140</v>
      </c>
      <c r="O2978">
        <f>IF(OR(V3__67[[#This Row],[Estimated Value]]="",V3__67[[#This Row],[Estimated Value]]=0),"",(V3__67[[#This Row],[Sale Price]]-V3__67[[#This Row],[Estimated Value]])/V3__67[[#This Row],[Estimated Value]])</f>
        <v>6.4282673478075772E-2</v>
      </c>
      <c r="P2978" t="str">
        <f t="shared" si="46"/>
        <v>Above Estimate</v>
      </c>
    </row>
    <row r="2979" spans="1:16" x14ac:dyDescent="0.3">
      <c r="A2979" s="1">
        <v>42796</v>
      </c>
      <c r="B2979">
        <v>2017</v>
      </c>
      <c r="C2979" t="s">
        <v>17</v>
      </c>
      <c r="D2979">
        <v>58440</v>
      </c>
      <c r="E2979">
        <v>10000</v>
      </c>
      <c r="F2979" t="s">
        <v>13</v>
      </c>
      <c r="G2979" t="s">
        <v>14</v>
      </c>
      <c r="H2979">
        <v>3</v>
      </c>
      <c r="I2979">
        <v>2</v>
      </c>
      <c r="J2979">
        <v>994</v>
      </c>
      <c r="K2979">
        <v>1.3882829999999999</v>
      </c>
      <c r="L2979" t="s">
        <v>22</v>
      </c>
      <c r="M2979">
        <f>V3__67[[#This Row],[Sale Price]]/V3__67[[#This Row],[carpet_area]]</f>
        <v>10.060362173038229</v>
      </c>
      <c r="N2979">
        <f>IF(OR(V3__67[[#This Row],[Estimated Value]]="",V3__67[[#This Row],[Estimated Value]]=0),"",V3__67[[#This Row],[Sale Price]]-V3__67[[#This Row],[Estimated Value]])</f>
        <v>-48440</v>
      </c>
      <c r="O2979">
        <f>IF(OR(V3__67[[#This Row],[Estimated Value]]="",V3__67[[#This Row],[Estimated Value]]=0),"",(V3__67[[#This Row],[Sale Price]]-V3__67[[#This Row],[Estimated Value]])/V3__67[[#This Row],[Estimated Value]])</f>
        <v>-0.82888432580424365</v>
      </c>
      <c r="P2979" t="str">
        <f t="shared" si="46"/>
        <v>Below Estimate</v>
      </c>
    </row>
    <row r="2980" spans="1:16" x14ac:dyDescent="0.3">
      <c r="A2980" s="1">
        <v>42796</v>
      </c>
      <c r="B2980">
        <v>2017</v>
      </c>
      <c r="C2980" t="s">
        <v>29</v>
      </c>
      <c r="D2980">
        <v>279930</v>
      </c>
      <c r="E2980">
        <v>420000</v>
      </c>
      <c r="F2980" t="s">
        <v>19</v>
      </c>
      <c r="G2980" t="s">
        <v>20</v>
      </c>
      <c r="H2980">
        <v>4</v>
      </c>
      <c r="I2980">
        <v>4</v>
      </c>
      <c r="J2980">
        <v>1475</v>
      </c>
      <c r="K2980">
        <v>1.3882829999999999</v>
      </c>
      <c r="L2980" t="s">
        <v>22</v>
      </c>
      <c r="M2980">
        <f>V3__67[[#This Row],[Sale Price]]/V3__67[[#This Row],[carpet_area]]</f>
        <v>284.74576271186442</v>
      </c>
      <c r="N2980">
        <f>IF(OR(V3__67[[#This Row],[Estimated Value]]="",V3__67[[#This Row],[Estimated Value]]=0),"",V3__67[[#This Row],[Sale Price]]-V3__67[[#This Row],[Estimated Value]])</f>
        <v>140070</v>
      </c>
      <c r="O2980">
        <f>IF(OR(V3__67[[#This Row],[Estimated Value]]="",V3__67[[#This Row],[Estimated Value]]=0),"",(V3__67[[#This Row],[Sale Price]]-V3__67[[#This Row],[Estimated Value]])/V3__67[[#This Row],[Estimated Value]])</f>
        <v>0.50037509377344336</v>
      </c>
      <c r="P2980" t="str">
        <f t="shared" si="46"/>
        <v>Above Estimate</v>
      </c>
    </row>
    <row r="2981" spans="1:16" x14ac:dyDescent="0.3">
      <c r="A2981" s="1">
        <v>42796</v>
      </c>
      <c r="B2981">
        <v>2017</v>
      </c>
      <c r="C2981" t="s">
        <v>18</v>
      </c>
      <c r="D2981">
        <v>290890</v>
      </c>
      <c r="E2981">
        <v>438089</v>
      </c>
      <c r="F2981" t="s">
        <v>13</v>
      </c>
      <c r="G2981" t="s">
        <v>14</v>
      </c>
      <c r="H2981">
        <v>3</v>
      </c>
      <c r="I2981">
        <v>2</v>
      </c>
      <c r="J2981">
        <v>976</v>
      </c>
      <c r="K2981">
        <v>1.3882829999999999</v>
      </c>
      <c r="L2981" t="s">
        <v>15</v>
      </c>
      <c r="M2981">
        <f>V3__67[[#This Row],[Sale Price]]/V3__67[[#This Row],[carpet_area]]</f>
        <v>448.86168032786884</v>
      </c>
      <c r="N2981">
        <f>IF(OR(V3__67[[#This Row],[Estimated Value]]="",V3__67[[#This Row],[Estimated Value]]=0),"",V3__67[[#This Row],[Sale Price]]-V3__67[[#This Row],[Estimated Value]])</f>
        <v>147199</v>
      </c>
      <c r="O2981">
        <f>IF(OR(V3__67[[#This Row],[Estimated Value]]="",V3__67[[#This Row],[Estimated Value]]=0),"",(V3__67[[#This Row],[Sale Price]]-V3__67[[#This Row],[Estimated Value]])/V3__67[[#This Row],[Estimated Value]])</f>
        <v>0.50602977070370248</v>
      </c>
      <c r="P2981" t="str">
        <f t="shared" si="46"/>
        <v>Above Estimate</v>
      </c>
    </row>
    <row r="2982" spans="1:16" x14ac:dyDescent="0.3">
      <c r="A2982" s="1">
        <v>42797</v>
      </c>
      <c r="B2982">
        <v>2017</v>
      </c>
      <c r="C2982" t="s">
        <v>18</v>
      </c>
      <c r="D2982">
        <v>312450</v>
      </c>
      <c r="E2982">
        <v>505000</v>
      </c>
      <c r="F2982" t="s">
        <v>13</v>
      </c>
      <c r="G2982" t="s">
        <v>14</v>
      </c>
      <c r="H2982">
        <v>3</v>
      </c>
      <c r="I2982">
        <v>1</v>
      </c>
      <c r="J2982">
        <v>1042</v>
      </c>
      <c r="K2982">
        <v>1.3882829999999999</v>
      </c>
      <c r="L2982" t="s">
        <v>15</v>
      </c>
      <c r="M2982">
        <f>V3__67[[#This Row],[Sale Price]]/V3__67[[#This Row],[carpet_area]]</f>
        <v>484.64491362763914</v>
      </c>
      <c r="N2982">
        <f>IF(OR(V3__67[[#This Row],[Estimated Value]]="",V3__67[[#This Row],[Estimated Value]]=0),"",V3__67[[#This Row],[Sale Price]]-V3__67[[#This Row],[Estimated Value]])</f>
        <v>192550</v>
      </c>
      <c r="O2982">
        <f>IF(OR(V3__67[[#This Row],[Estimated Value]]="",V3__67[[#This Row],[Estimated Value]]=0),"",(V3__67[[#This Row],[Sale Price]]-V3__67[[#This Row],[Estimated Value]])/V3__67[[#This Row],[Estimated Value]])</f>
        <v>0.61625860137622024</v>
      </c>
      <c r="P2982" t="str">
        <f t="shared" si="46"/>
        <v>Above Estimate</v>
      </c>
    </row>
    <row r="2983" spans="1:16" x14ac:dyDescent="0.3">
      <c r="A2983" s="1">
        <v>42797</v>
      </c>
      <c r="B2983">
        <v>2017</v>
      </c>
      <c r="C2983" t="s">
        <v>26</v>
      </c>
      <c r="D2983">
        <v>254590</v>
      </c>
      <c r="E2983">
        <v>284658</v>
      </c>
      <c r="F2983" t="s">
        <v>13</v>
      </c>
      <c r="G2983" t="s">
        <v>14</v>
      </c>
      <c r="H2983">
        <v>3</v>
      </c>
      <c r="I2983">
        <v>2</v>
      </c>
      <c r="J2983">
        <v>1077</v>
      </c>
      <c r="K2983">
        <v>1.3882829999999999</v>
      </c>
      <c r="L2983" t="s">
        <v>25</v>
      </c>
      <c r="M2983">
        <f>V3__67[[#This Row],[Sale Price]]/V3__67[[#This Row],[carpet_area]]</f>
        <v>264.30640668523677</v>
      </c>
      <c r="N2983">
        <f>IF(OR(V3__67[[#This Row],[Estimated Value]]="",V3__67[[#This Row],[Estimated Value]]=0),"",V3__67[[#This Row],[Sale Price]]-V3__67[[#This Row],[Estimated Value]])</f>
        <v>30068</v>
      </c>
      <c r="O2983">
        <f>IF(OR(V3__67[[#This Row],[Estimated Value]]="",V3__67[[#This Row],[Estimated Value]]=0),"",(V3__67[[#This Row],[Sale Price]]-V3__67[[#This Row],[Estimated Value]])/V3__67[[#This Row],[Estimated Value]])</f>
        <v>0.11810361758120901</v>
      </c>
      <c r="P2983" t="str">
        <f t="shared" si="46"/>
        <v>Above Estimate</v>
      </c>
    </row>
    <row r="2984" spans="1:16" x14ac:dyDescent="0.3">
      <c r="A2984" s="1">
        <v>42799</v>
      </c>
      <c r="B2984">
        <v>2017</v>
      </c>
      <c r="C2984" t="s">
        <v>17</v>
      </c>
      <c r="D2984">
        <v>99510</v>
      </c>
      <c r="E2984">
        <v>55000</v>
      </c>
      <c r="F2984" t="s">
        <v>13</v>
      </c>
      <c r="G2984" t="s">
        <v>14</v>
      </c>
      <c r="H2984">
        <v>3</v>
      </c>
      <c r="I2984">
        <v>3</v>
      </c>
      <c r="J2984">
        <v>1053</v>
      </c>
      <c r="K2984">
        <v>1.3882829999999999</v>
      </c>
      <c r="L2984" t="s">
        <v>15</v>
      </c>
      <c r="M2984">
        <f>V3__67[[#This Row],[Sale Price]]/V3__67[[#This Row],[carpet_area]]</f>
        <v>52.231718898385566</v>
      </c>
      <c r="N2984">
        <f>IF(OR(V3__67[[#This Row],[Estimated Value]]="",V3__67[[#This Row],[Estimated Value]]=0),"",V3__67[[#This Row],[Sale Price]]-V3__67[[#This Row],[Estimated Value]])</f>
        <v>-44510</v>
      </c>
      <c r="O2984">
        <f>IF(OR(V3__67[[#This Row],[Estimated Value]]="",V3__67[[#This Row],[Estimated Value]]=0),"",(V3__67[[#This Row],[Sale Price]]-V3__67[[#This Row],[Estimated Value]])/V3__67[[#This Row],[Estimated Value]])</f>
        <v>-0.44729172947442469</v>
      </c>
      <c r="P2984" t="str">
        <f t="shared" si="46"/>
        <v>Below Estimate</v>
      </c>
    </row>
    <row r="2985" spans="1:16" x14ac:dyDescent="0.3">
      <c r="A2985" s="1">
        <v>42803</v>
      </c>
      <c r="B2985">
        <v>2017</v>
      </c>
      <c r="C2985" t="s">
        <v>12</v>
      </c>
      <c r="D2985">
        <v>48050</v>
      </c>
      <c r="E2985">
        <v>33100</v>
      </c>
      <c r="F2985" t="s">
        <v>13</v>
      </c>
      <c r="G2985" t="s">
        <v>14</v>
      </c>
      <c r="H2985">
        <v>3</v>
      </c>
      <c r="I2985">
        <v>2</v>
      </c>
      <c r="J2985">
        <v>1080</v>
      </c>
      <c r="K2985">
        <v>1.3882829999999999</v>
      </c>
      <c r="L2985" t="s">
        <v>25</v>
      </c>
      <c r="M2985">
        <f>V3__67[[#This Row],[Sale Price]]/V3__67[[#This Row],[carpet_area]]</f>
        <v>30.648148148148149</v>
      </c>
      <c r="N2985">
        <f>IF(OR(V3__67[[#This Row],[Estimated Value]]="",V3__67[[#This Row],[Estimated Value]]=0),"",V3__67[[#This Row],[Sale Price]]-V3__67[[#This Row],[Estimated Value]])</f>
        <v>-14950</v>
      </c>
      <c r="O2985">
        <f>IF(OR(V3__67[[#This Row],[Estimated Value]]="",V3__67[[#This Row],[Estimated Value]]=0),"",(V3__67[[#This Row],[Sale Price]]-V3__67[[#This Row],[Estimated Value]])/V3__67[[#This Row],[Estimated Value]])</f>
        <v>-0.31113423517169614</v>
      </c>
      <c r="P2985" t="str">
        <f t="shared" si="46"/>
        <v>Below Estimate</v>
      </c>
    </row>
    <row r="2986" spans="1:16" x14ac:dyDescent="0.3">
      <c r="A2986" s="1">
        <v>42806</v>
      </c>
      <c r="B2986">
        <v>2017</v>
      </c>
      <c r="C2986" t="s">
        <v>21</v>
      </c>
      <c r="D2986">
        <v>1200500</v>
      </c>
      <c r="E2986">
        <v>6089365</v>
      </c>
      <c r="F2986" t="s">
        <v>13</v>
      </c>
      <c r="G2986" t="s">
        <v>14</v>
      </c>
      <c r="H2986">
        <v>3</v>
      </c>
      <c r="I2986">
        <v>3</v>
      </c>
      <c r="J2986">
        <v>902</v>
      </c>
      <c r="K2986">
        <v>1.3882829999999999</v>
      </c>
      <c r="L2986" t="s">
        <v>25</v>
      </c>
      <c r="M2986">
        <f>V3__67[[#This Row],[Sale Price]]/V3__67[[#This Row],[carpet_area]]</f>
        <v>6750.9589800443455</v>
      </c>
      <c r="N2986">
        <f>IF(OR(V3__67[[#This Row],[Estimated Value]]="",V3__67[[#This Row],[Estimated Value]]=0),"",V3__67[[#This Row],[Sale Price]]-V3__67[[#This Row],[Estimated Value]])</f>
        <v>4888865</v>
      </c>
      <c r="O2986">
        <f>IF(OR(V3__67[[#This Row],[Estimated Value]]="",V3__67[[#This Row],[Estimated Value]]=0),"",(V3__67[[#This Row],[Sale Price]]-V3__67[[#This Row],[Estimated Value]])/V3__67[[#This Row],[Estimated Value]])</f>
        <v>4.0723573511037072</v>
      </c>
      <c r="P2986" t="str">
        <f t="shared" si="46"/>
        <v>Above Estimate</v>
      </c>
    </row>
    <row r="2987" spans="1:16" x14ac:dyDescent="0.3">
      <c r="A2987" s="1">
        <v>42807</v>
      </c>
      <c r="B2987">
        <v>2017</v>
      </c>
      <c r="C2987" t="s">
        <v>26</v>
      </c>
      <c r="D2987">
        <v>370440</v>
      </c>
      <c r="E2987">
        <v>445000</v>
      </c>
      <c r="F2987" t="s">
        <v>19</v>
      </c>
      <c r="G2987" t="s">
        <v>20</v>
      </c>
      <c r="H2987">
        <v>4</v>
      </c>
      <c r="I2987">
        <v>2</v>
      </c>
      <c r="J2987">
        <v>1469</v>
      </c>
      <c r="K2987">
        <v>1.3882829999999999</v>
      </c>
      <c r="L2987" t="s">
        <v>25</v>
      </c>
      <c r="M2987">
        <f>V3__67[[#This Row],[Sale Price]]/V3__67[[#This Row],[carpet_area]]</f>
        <v>302.92716133424096</v>
      </c>
      <c r="N2987">
        <f>IF(OR(V3__67[[#This Row],[Estimated Value]]="",V3__67[[#This Row],[Estimated Value]]=0),"",V3__67[[#This Row],[Sale Price]]-V3__67[[#This Row],[Estimated Value]])</f>
        <v>74560</v>
      </c>
      <c r="O2987">
        <f>IF(OR(V3__67[[#This Row],[Estimated Value]]="",V3__67[[#This Row],[Estimated Value]]=0),"",(V3__67[[#This Row],[Sale Price]]-V3__67[[#This Row],[Estimated Value]])/V3__67[[#This Row],[Estimated Value]])</f>
        <v>0.20127416045783392</v>
      </c>
      <c r="P2987" t="str">
        <f t="shared" si="46"/>
        <v>Above Estimate</v>
      </c>
    </row>
    <row r="2988" spans="1:16" x14ac:dyDescent="0.3">
      <c r="A2988" s="1">
        <v>42810</v>
      </c>
      <c r="B2988">
        <v>2017</v>
      </c>
      <c r="C2988" t="s">
        <v>29</v>
      </c>
      <c r="D2988">
        <v>170380</v>
      </c>
      <c r="E2988">
        <v>215000</v>
      </c>
      <c r="F2988" t="s">
        <v>13</v>
      </c>
      <c r="G2988" t="s">
        <v>14</v>
      </c>
      <c r="H2988">
        <v>3</v>
      </c>
      <c r="I2988">
        <v>2</v>
      </c>
      <c r="J2988">
        <v>1087</v>
      </c>
      <c r="K2988">
        <v>1.3882829999999999</v>
      </c>
      <c r="L2988" t="s">
        <v>25</v>
      </c>
      <c r="M2988">
        <f>V3__67[[#This Row],[Sale Price]]/V3__67[[#This Row],[carpet_area]]</f>
        <v>197.79208831646733</v>
      </c>
      <c r="N2988">
        <f>IF(OR(V3__67[[#This Row],[Estimated Value]]="",V3__67[[#This Row],[Estimated Value]]=0),"",V3__67[[#This Row],[Sale Price]]-V3__67[[#This Row],[Estimated Value]])</f>
        <v>44620</v>
      </c>
      <c r="O2988">
        <f>IF(OR(V3__67[[#This Row],[Estimated Value]]="",V3__67[[#This Row],[Estimated Value]]=0),"",(V3__67[[#This Row],[Sale Price]]-V3__67[[#This Row],[Estimated Value]])/V3__67[[#This Row],[Estimated Value]])</f>
        <v>0.26188519779316821</v>
      </c>
      <c r="P2988" t="str">
        <f t="shared" si="46"/>
        <v>Above Estimate</v>
      </c>
    </row>
    <row r="2989" spans="1:16" x14ac:dyDescent="0.3">
      <c r="A2989" s="1">
        <v>42810</v>
      </c>
      <c r="B2989">
        <v>2017</v>
      </c>
      <c r="C2989" t="s">
        <v>29</v>
      </c>
      <c r="D2989">
        <v>239470</v>
      </c>
      <c r="E2989">
        <v>365000</v>
      </c>
      <c r="F2989" t="s">
        <v>13</v>
      </c>
      <c r="G2989" t="s">
        <v>14</v>
      </c>
      <c r="H2989">
        <v>3</v>
      </c>
      <c r="I2989">
        <v>3</v>
      </c>
      <c r="J2989">
        <v>926</v>
      </c>
      <c r="K2989">
        <v>1.3882829999999999</v>
      </c>
      <c r="L2989" t="s">
        <v>25</v>
      </c>
      <c r="M2989">
        <f>V3__67[[#This Row],[Sale Price]]/V3__67[[#This Row],[carpet_area]]</f>
        <v>394.16846652267816</v>
      </c>
      <c r="N2989">
        <f>IF(OR(V3__67[[#This Row],[Estimated Value]]="",V3__67[[#This Row],[Estimated Value]]=0),"",V3__67[[#This Row],[Sale Price]]-V3__67[[#This Row],[Estimated Value]])</f>
        <v>125530</v>
      </c>
      <c r="O2989">
        <f>IF(OR(V3__67[[#This Row],[Estimated Value]]="",V3__67[[#This Row],[Estimated Value]]=0),"",(V3__67[[#This Row],[Sale Price]]-V3__67[[#This Row],[Estimated Value]])/V3__67[[#This Row],[Estimated Value]])</f>
        <v>0.52419927339541483</v>
      </c>
      <c r="P2989" t="str">
        <f t="shared" si="46"/>
        <v>Above Estimate</v>
      </c>
    </row>
    <row r="2990" spans="1:16" x14ac:dyDescent="0.3">
      <c r="A2990" s="1">
        <v>42810</v>
      </c>
      <c r="B2990">
        <v>2017</v>
      </c>
      <c r="C2990" t="s">
        <v>12</v>
      </c>
      <c r="D2990">
        <v>60150</v>
      </c>
      <c r="E2990">
        <v>42000</v>
      </c>
      <c r="F2990" t="s">
        <v>13</v>
      </c>
      <c r="G2990" t="s">
        <v>14</v>
      </c>
      <c r="H2990">
        <v>3</v>
      </c>
      <c r="I2990">
        <v>1</v>
      </c>
      <c r="J2990">
        <v>1047</v>
      </c>
      <c r="K2990">
        <v>1.3882829999999999</v>
      </c>
      <c r="L2990" t="s">
        <v>22</v>
      </c>
      <c r="M2990">
        <f>V3__67[[#This Row],[Sale Price]]/V3__67[[#This Row],[carpet_area]]</f>
        <v>40.114613180515761</v>
      </c>
      <c r="N2990">
        <f>IF(OR(V3__67[[#This Row],[Estimated Value]]="",V3__67[[#This Row],[Estimated Value]]=0),"",V3__67[[#This Row],[Sale Price]]-V3__67[[#This Row],[Estimated Value]])</f>
        <v>-18150</v>
      </c>
      <c r="O2990">
        <f>IF(OR(V3__67[[#This Row],[Estimated Value]]="",V3__67[[#This Row],[Estimated Value]]=0),"",(V3__67[[#This Row],[Sale Price]]-V3__67[[#This Row],[Estimated Value]])/V3__67[[#This Row],[Estimated Value]])</f>
        <v>-0.30174563591022446</v>
      </c>
      <c r="P2990" t="str">
        <f t="shared" si="46"/>
        <v>Below Estimate</v>
      </c>
    </row>
    <row r="2991" spans="1:16" x14ac:dyDescent="0.3">
      <c r="A2991" s="1">
        <v>42810</v>
      </c>
      <c r="B2991">
        <v>2017</v>
      </c>
      <c r="C2991" t="s">
        <v>21</v>
      </c>
      <c r="D2991">
        <v>1341060</v>
      </c>
      <c r="E2991">
        <v>1100000</v>
      </c>
      <c r="F2991" t="s">
        <v>13</v>
      </c>
      <c r="G2991" t="s">
        <v>14</v>
      </c>
      <c r="H2991">
        <v>3</v>
      </c>
      <c r="I2991">
        <v>1</v>
      </c>
      <c r="J2991">
        <v>998</v>
      </c>
      <c r="K2991">
        <v>1.3882829999999999</v>
      </c>
      <c r="L2991" t="s">
        <v>22</v>
      </c>
      <c r="M2991">
        <f>V3__67[[#This Row],[Sale Price]]/V3__67[[#This Row],[carpet_area]]</f>
        <v>1102.2044088176353</v>
      </c>
      <c r="N2991">
        <f>IF(OR(V3__67[[#This Row],[Estimated Value]]="",V3__67[[#This Row],[Estimated Value]]=0),"",V3__67[[#This Row],[Sale Price]]-V3__67[[#This Row],[Estimated Value]])</f>
        <v>-241060</v>
      </c>
      <c r="O2991">
        <f>IF(OR(V3__67[[#This Row],[Estimated Value]]="",V3__67[[#This Row],[Estimated Value]]=0),"",(V3__67[[#This Row],[Sale Price]]-V3__67[[#This Row],[Estimated Value]])/V3__67[[#This Row],[Estimated Value]])</f>
        <v>-0.17975332945580361</v>
      </c>
      <c r="P2991" t="str">
        <f t="shared" si="46"/>
        <v>Below Estimate</v>
      </c>
    </row>
    <row r="2992" spans="1:16" x14ac:dyDescent="0.3">
      <c r="A2992" s="1">
        <v>42810</v>
      </c>
      <c r="B2992">
        <v>2017</v>
      </c>
      <c r="C2992" t="s">
        <v>12</v>
      </c>
      <c r="D2992">
        <v>79770</v>
      </c>
      <c r="E2992">
        <v>105000</v>
      </c>
      <c r="F2992" t="s">
        <v>23</v>
      </c>
      <c r="G2992" t="s">
        <v>24</v>
      </c>
      <c r="H2992">
        <v>6</v>
      </c>
      <c r="I2992">
        <v>4</v>
      </c>
      <c r="J2992">
        <v>2056</v>
      </c>
      <c r="K2992">
        <v>1.3882829999999999</v>
      </c>
      <c r="L2992" t="s">
        <v>15</v>
      </c>
      <c r="M2992">
        <f>V3__67[[#This Row],[Sale Price]]/V3__67[[#This Row],[carpet_area]]</f>
        <v>51.070038910505836</v>
      </c>
      <c r="N2992">
        <f>IF(OR(V3__67[[#This Row],[Estimated Value]]="",V3__67[[#This Row],[Estimated Value]]=0),"",V3__67[[#This Row],[Sale Price]]-V3__67[[#This Row],[Estimated Value]])</f>
        <v>25230</v>
      </c>
      <c r="O2992">
        <f>IF(OR(V3__67[[#This Row],[Estimated Value]]="",V3__67[[#This Row],[Estimated Value]]=0),"",(V3__67[[#This Row],[Sale Price]]-V3__67[[#This Row],[Estimated Value]])/V3__67[[#This Row],[Estimated Value]])</f>
        <v>0.31628431741256113</v>
      </c>
      <c r="P2992" t="str">
        <f t="shared" si="46"/>
        <v>Above Estimate</v>
      </c>
    </row>
    <row r="2993" spans="1:16" x14ac:dyDescent="0.3">
      <c r="A2993" s="1">
        <v>42812</v>
      </c>
      <c r="B2993">
        <v>2017</v>
      </c>
      <c r="C2993" t="s">
        <v>26</v>
      </c>
      <c r="D2993">
        <v>402220</v>
      </c>
      <c r="E2993">
        <v>475000</v>
      </c>
      <c r="F2993" t="s">
        <v>13</v>
      </c>
      <c r="G2993" t="s">
        <v>14</v>
      </c>
      <c r="H2993">
        <v>3</v>
      </c>
      <c r="I2993">
        <v>1</v>
      </c>
      <c r="J2993">
        <v>1076</v>
      </c>
      <c r="K2993">
        <v>1.3882829999999999</v>
      </c>
      <c r="L2993" t="s">
        <v>16</v>
      </c>
      <c r="M2993">
        <f>V3__67[[#This Row],[Sale Price]]/V3__67[[#This Row],[carpet_area]]</f>
        <v>441.44981412639407</v>
      </c>
      <c r="N2993">
        <f>IF(OR(V3__67[[#This Row],[Estimated Value]]="",V3__67[[#This Row],[Estimated Value]]=0),"",V3__67[[#This Row],[Sale Price]]-V3__67[[#This Row],[Estimated Value]])</f>
        <v>72780</v>
      </c>
      <c r="O2993">
        <f>IF(OR(V3__67[[#This Row],[Estimated Value]]="",V3__67[[#This Row],[Estimated Value]]=0),"",(V3__67[[#This Row],[Sale Price]]-V3__67[[#This Row],[Estimated Value]])/V3__67[[#This Row],[Estimated Value]])</f>
        <v>0.18094575108149769</v>
      </c>
      <c r="P2993" t="str">
        <f t="shared" si="46"/>
        <v>Above Estimate</v>
      </c>
    </row>
    <row r="2994" spans="1:16" x14ac:dyDescent="0.3">
      <c r="A2994" s="1">
        <v>42813</v>
      </c>
      <c r="B2994">
        <v>2017</v>
      </c>
      <c r="C2994" t="s">
        <v>18</v>
      </c>
      <c r="D2994">
        <v>238260</v>
      </c>
      <c r="E2994">
        <v>415000</v>
      </c>
      <c r="F2994" t="s">
        <v>13</v>
      </c>
      <c r="G2994" t="s">
        <v>14</v>
      </c>
      <c r="H2994">
        <v>3</v>
      </c>
      <c r="I2994">
        <v>2</v>
      </c>
      <c r="J2994">
        <v>1040</v>
      </c>
      <c r="K2994">
        <v>1.3882829999999999</v>
      </c>
      <c r="L2994" t="s">
        <v>16</v>
      </c>
      <c r="M2994">
        <f>V3__67[[#This Row],[Sale Price]]/V3__67[[#This Row],[carpet_area]]</f>
        <v>399.03846153846155</v>
      </c>
      <c r="N2994">
        <f>IF(OR(V3__67[[#This Row],[Estimated Value]]="",V3__67[[#This Row],[Estimated Value]]=0),"",V3__67[[#This Row],[Sale Price]]-V3__67[[#This Row],[Estimated Value]])</f>
        <v>176740</v>
      </c>
      <c r="O2994">
        <f>IF(OR(V3__67[[#This Row],[Estimated Value]]="",V3__67[[#This Row],[Estimated Value]]=0),"",(V3__67[[#This Row],[Sale Price]]-V3__67[[#This Row],[Estimated Value]])/V3__67[[#This Row],[Estimated Value]])</f>
        <v>0.74179467808276678</v>
      </c>
      <c r="P2994" t="str">
        <f t="shared" si="46"/>
        <v>Above Estimate</v>
      </c>
    </row>
    <row r="2995" spans="1:16" x14ac:dyDescent="0.3">
      <c r="A2995" s="1">
        <v>42813</v>
      </c>
      <c r="B2995">
        <v>2017</v>
      </c>
      <c r="C2995" t="s">
        <v>26</v>
      </c>
      <c r="D2995">
        <v>354060</v>
      </c>
      <c r="E2995">
        <v>557500</v>
      </c>
      <c r="F2995" t="s">
        <v>13</v>
      </c>
      <c r="G2995" t="s">
        <v>14</v>
      </c>
      <c r="H2995">
        <v>3</v>
      </c>
      <c r="I2995">
        <v>2</v>
      </c>
      <c r="J2995">
        <v>980</v>
      </c>
      <c r="K2995">
        <v>1.3882829999999999</v>
      </c>
      <c r="L2995" t="s">
        <v>15</v>
      </c>
      <c r="M2995">
        <f>V3__67[[#This Row],[Sale Price]]/V3__67[[#This Row],[carpet_area]]</f>
        <v>568.87755102040819</v>
      </c>
      <c r="N2995">
        <f>IF(OR(V3__67[[#This Row],[Estimated Value]]="",V3__67[[#This Row],[Estimated Value]]=0),"",V3__67[[#This Row],[Sale Price]]-V3__67[[#This Row],[Estimated Value]])</f>
        <v>203440</v>
      </c>
      <c r="O2995">
        <f>IF(OR(V3__67[[#This Row],[Estimated Value]]="",V3__67[[#This Row],[Estimated Value]]=0),"",(V3__67[[#This Row],[Sale Price]]-V3__67[[#This Row],[Estimated Value]])/V3__67[[#This Row],[Estimated Value]])</f>
        <v>0.57459187708298032</v>
      </c>
      <c r="P2995" t="str">
        <f t="shared" si="46"/>
        <v>Above Estimate</v>
      </c>
    </row>
    <row r="2996" spans="1:16" x14ac:dyDescent="0.3">
      <c r="A2996" s="1">
        <v>42813</v>
      </c>
      <c r="B2996">
        <v>2017</v>
      </c>
      <c r="C2996" t="s">
        <v>12</v>
      </c>
      <c r="D2996">
        <v>99410</v>
      </c>
      <c r="E2996">
        <v>71000</v>
      </c>
      <c r="F2996" t="s">
        <v>19</v>
      </c>
      <c r="G2996" t="s">
        <v>20</v>
      </c>
      <c r="H2996">
        <v>4</v>
      </c>
      <c r="I2996">
        <v>3</v>
      </c>
      <c r="J2996">
        <v>1407</v>
      </c>
      <c r="K2996">
        <v>1.3882829999999999</v>
      </c>
      <c r="L2996" t="s">
        <v>25</v>
      </c>
      <c r="M2996">
        <f>V3__67[[#This Row],[Sale Price]]/V3__67[[#This Row],[carpet_area]]</f>
        <v>50.461975835110167</v>
      </c>
      <c r="N2996">
        <f>IF(OR(V3__67[[#This Row],[Estimated Value]]="",V3__67[[#This Row],[Estimated Value]]=0),"",V3__67[[#This Row],[Sale Price]]-V3__67[[#This Row],[Estimated Value]])</f>
        <v>-28410</v>
      </c>
      <c r="O2996">
        <f>IF(OR(V3__67[[#This Row],[Estimated Value]]="",V3__67[[#This Row],[Estimated Value]]=0),"",(V3__67[[#This Row],[Sale Price]]-V3__67[[#This Row],[Estimated Value]])/V3__67[[#This Row],[Estimated Value]])</f>
        <v>-0.28578613821547127</v>
      </c>
      <c r="P2996" t="str">
        <f t="shared" si="46"/>
        <v>Below Estimate</v>
      </c>
    </row>
    <row r="2997" spans="1:16" x14ac:dyDescent="0.3">
      <c r="A2997" s="1">
        <v>42817</v>
      </c>
      <c r="B2997">
        <v>2017</v>
      </c>
      <c r="C2997" t="s">
        <v>17</v>
      </c>
      <c r="D2997">
        <v>148920</v>
      </c>
      <c r="E2997">
        <v>199000</v>
      </c>
      <c r="F2997" t="s">
        <v>13</v>
      </c>
      <c r="G2997" t="s">
        <v>14</v>
      </c>
      <c r="H2997">
        <v>3</v>
      </c>
      <c r="I2997">
        <v>2</v>
      </c>
      <c r="J2997">
        <v>1015</v>
      </c>
      <c r="K2997">
        <v>1.3882829999999999</v>
      </c>
      <c r="L2997" t="s">
        <v>25</v>
      </c>
      <c r="M2997">
        <f>V3__67[[#This Row],[Sale Price]]/V3__67[[#This Row],[carpet_area]]</f>
        <v>196.05911330049261</v>
      </c>
      <c r="N2997">
        <f>IF(OR(V3__67[[#This Row],[Estimated Value]]="",V3__67[[#This Row],[Estimated Value]]=0),"",V3__67[[#This Row],[Sale Price]]-V3__67[[#This Row],[Estimated Value]])</f>
        <v>50080</v>
      </c>
      <c r="O2997">
        <f>IF(OR(V3__67[[#This Row],[Estimated Value]]="",V3__67[[#This Row],[Estimated Value]]=0),"",(V3__67[[#This Row],[Sale Price]]-V3__67[[#This Row],[Estimated Value]])/V3__67[[#This Row],[Estimated Value]])</f>
        <v>0.33628793983346761</v>
      </c>
      <c r="P2997" t="str">
        <f t="shared" si="46"/>
        <v>Above Estimate</v>
      </c>
    </row>
    <row r="2998" spans="1:16" x14ac:dyDescent="0.3">
      <c r="A2998" s="1">
        <v>42817</v>
      </c>
      <c r="B2998">
        <v>2017</v>
      </c>
      <c r="C2998" t="s">
        <v>12</v>
      </c>
      <c r="D2998">
        <v>90820</v>
      </c>
      <c r="E2998">
        <v>110000</v>
      </c>
      <c r="F2998" t="s">
        <v>13</v>
      </c>
      <c r="G2998" t="s">
        <v>14</v>
      </c>
      <c r="H2998">
        <v>3</v>
      </c>
      <c r="I2998">
        <v>2</v>
      </c>
      <c r="J2998">
        <v>975</v>
      </c>
      <c r="K2998">
        <v>1.3882829999999999</v>
      </c>
      <c r="L2998" t="s">
        <v>16</v>
      </c>
      <c r="M2998">
        <f>V3__67[[#This Row],[Sale Price]]/V3__67[[#This Row],[carpet_area]]</f>
        <v>112.82051282051282</v>
      </c>
      <c r="N2998">
        <f>IF(OR(V3__67[[#This Row],[Estimated Value]]="",V3__67[[#This Row],[Estimated Value]]=0),"",V3__67[[#This Row],[Sale Price]]-V3__67[[#This Row],[Estimated Value]])</f>
        <v>19180</v>
      </c>
      <c r="O2998">
        <f>IF(OR(V3__67[[#This Row],[Estimated Value]]="",V3__67[[#This Row],[Estimated Value]]=0),"",(V3__67[[#This Row],[Sale Price]]-V3__67[[#This Row],[Estimated Value]])/V3__67[[#This Row],[Estimated Value]])</f>
        <v>0.21118696322395947</v>
      </c>
      <c r="P2998" t="str">
        <f t="shared" si="46"/>
        <v>Above Estimate</v>
      </c>
    </row>
    <row r="2999" spans="1:16" x14ac:dyDescent="0.3">
      <c r="A2999" s="1">
        <v>42817</v>
      </c>
      <c r="B2999">
        <v>2017</v>
      </c>
      <c r="C2999" t="s">
        <v>18</v>
      </c>
      <c r="D2999">
        <v>312850</v>
      </c>
      <c r="E2999">
        <v>460000</v>
      </c>
      <c r="F2999" t="s">
        <v>13</v>
      </c>
      <c r="G2999" t="s">
        <v>14</v>
      </c>
      <c r="H2999">
        <v>3</v>
      </c>
      <c r="I2999">
        <v>3</v>
      </c>
      <c r="J2999">
        <v>1076</v>
      </c>
      <c r="K2999">
        <v>1.3882829999999999</v>
      </c>
      <c r="L2999" t="s">
        <v>22</v>
      </c>
      <c r="M2999">
        <f>V3__67[[#This Row],[Sale Price]]/V3__67[[#This Row],[carpet_area]]</f>
        <v>427.50929368029739</v>
      </c>
      <c r="N2999">
        <f>IF(OR(V3__67[[#This Row],[Estimated Value]]="",V3__67[[#This Row],[Estimated Value]]=0),"",V3__67[[#This Row],[Sale Price]]-V3__67[[#This Row],[Estimated Value]])</f>
        <v>147150</v>
      </c>
      <c r="O2999">
        <f>IF(OR(V3__67[[#This Row],[Estimated Value]]="",V3__67[[#This Row],[Estimated Value]]=0),"",(V3__67[[#This Row],[Sale Price]]-V3__67[[#This Row],[Estimated Value]])/V3__67[[#This Row],[Estimated Value]])</f>
        <v>0.4703532044110596</v>
      </c>
      <c r="P2999" t="str">
        <f t="shared" si="46"/>
        <v>Above Estimate</v>
      </c>
    </row>
    <row r="3000" spans="1:16" x14ac:dyDescent="0.3">
      <c r="A3000" s="1">
        <v>42818</v>
      </c>
      <c r="B3000">
        <v>2017</v>
      </c>
      <c r="C3000" t="s">
        <v>26</v>
      </c>
      <c r="D3000">
        <v>707980</v>
      </c>
      <c r="E3000">
        <v>1080000</v>
      </c>
      <c r="F3000" t="s">
        <v>13</v>
      </c>
      <c r="G3000" t="s">
        <v>14</v>
      </c>
      <c r="H3000">
        <v>3</v>
      </c>
      <c r="I3000">
        <v>3</v>
      </c>
      <c r="J3000">
        <v>953</v>
      </c>
      <c r="K3000">
        <v>1.3882829999999999</v>
      </c>
      <c r="L3000" t="s">
        <v>15</v>
      </c>
      <c r="M3000">
        <f>V3__67[[#This Row],[Sale Price]]/V3__67[[#This Row],[carpet_area]]</f>
        <v>1133.2633788037776</v>
      </c>
      <c r="N3000">
        <f>IF(OR(V3__67[[#This Row],[Estimated Value]]="",V3__67[[#This Row],[Estimated Value]]=0),"",V3__67[[#This Row],[Sale Price]]-V3__67[[#This Row],[Estimated Value]])</f>
        <v>372020</v>
      </c>
      <c r="O3000">
        <f>IF(OR(V3__67[[#This Row],[Estimated Value]]="",V3__67[[#This Row],[Estimated Value]]=0),"",(V3__67[[#This Row],[Sale Price]]-V3__67[[#This Row],[Estimated Value]])/V3__67[[#This Row],[Estimated Value]])</f>
        <v>0.52546682109664111</v>
      </c>
      <c r="P3000" t="str">
        <f t="shared" si="46"/>
        <v>Above Estimate</v>
      </c>
    </row>
    <row r="3001" spans="1:16" x14ac:dyDescent="0.3">
      <c r="A3001" s="1">
        <v>42820</v>
      </c>
      <c r="B3001">
        <v>2017</v>
      </c>
      <c r="C3001" t="s">
        <v>17</v>
      </c>
      <c r="D3001">
        <v>130620</v>
      </c>
      <c r="E3001">
        <v>78000</v>
      </c>
      <c r="F3001" t="s">
        <v>13</v>
      </c>
      <c r="G3001" t="s">
        <v>14</v>
      </c>
      <c r="H3001">
        <v>3</v>
      </c>
      <c r="I3001">
        <v>2</v>
      </c>
      <c r="J3001">
        <v>1031</v>
      </c>
      <c r="K3001">
        <v>1.3882829999999999</v>
      </c>
      <c r="L3001" t="s">
        <v>22</v>
      </c>
      <c r="M3001">
        <f>V3__67[[#This Row],[Sale Price]]/V3__67[[#This Row],[carpet_area]]</f>
        <v>75.654704170708044</v>
      </c>
      <c r="N3001">
        <f>IF(OR(V3__67[[#This Row],[Estimated Value]]="",V3__67[[#This Row],[Estimated Value]]=0),"",V3__67[[#This Row],[Sale Price]]-V3__67[[#This Row],[Estimated Value]])</f>
        <v>-52620</v>
      </c>
      <c r="O3001">
        <f>IF(OR(V3__67[[#This Row],[Estimated Value]]="",V3__67[[#This Row],[Estimated Value]]=0),"",(V3__67[[#This Row],[Sale Price]]-V3__67[[#This Row],[Estimated Value]])/V3__67[[#This Row],[Estimated Value]])</f>
        <v>-0.40284795590261829</v>
      </c>
      <c r="P3001" t="str">
        <f t="shared" si="46"/>
        <v>Below Estimate</v>
      </c>
    </row>
    <row r="3002" spans="1:16" x14ac:dyDescent="0.3">
      <c r="A3002" s="1">
        <v>42824</v>
      </c>
      <c r="B3002">
        <v>2017</v>
      </c>
      <c r="C3002" t="s">
        <v>18</v>
      </c>
      <c r="D3002">
        <v>825420</v>
      </c>
      <c r="E3002">
        <v>1450000</v>
      </c>
      <c r="F3002" t="s">
        <v>13</v>
      </c>
      <c r="G3002" t="s">
        <v>14</v>
      </c>
      <c r="H3002">
        <v>3</v>
      </c>
      <c r="I3002">
        <v>2</v>
      </c>
      <c r="J3002">
        <v>1098</v>
      </c>
      <c r="K3002">
        <v>1.3882829999999999</v>
      </c>
      <c r="L3002" t="s">
        <v>16</v>
      </c>
      <c r="M3002">
        <f>V3__67[[#This Row],[Sale Price]]/V3__67[[#This Row],[carpet_area]]</f>
        <v>1320.5828779599271</v>
      </c>
      <c r="N3002">
        <f>IF(OR(V3__67[[#This Row],[Estimated Value]]="",V3__67[[#This Row],[Estimated Value]]=0),"",V3__67[[#This Row],[Sale Price]]-V3__67[[#This Row],[Estimated Value]])</f>
        <v>624580</v>
      </c>
      <c r="O3002">
        <f>IF(OR(V3__67[[#This Row],[Estimated Value]]="",V3__67[[#This Row],[Estimated Value]]=0),"",(V3__67[[#This Row],[Sale Price]]-V3__67[[#This Row],[Estimated Value]])/V3__67[[#This Row],[Estimated Value]])</f>
        <v>0.75668144702091056</v>
      </c>
      <c r="P3002" t="str">
        <f t="shared" si="46"/>
        <v>Above Estimate</v>
      </c>
    </row>
    <row r="3003" spans="1:16" x14ac:dyDescent="0.3">
      <c r="A3003" s="1">
        <v>42824</v>
      </c>
      <c r="B3003">
        <v>2017</v>
      </c>
      <c r="C3003" t="s">
        <v>17</v>
      </c>
      <c r="D3003">
        <v>151570</v>
      </c>
      <c r="E3003">
        <v>96600</v>
      </c>
      <c r="F3003" t="s">
        <v>13</v>
      </c>
      <c r="G3003" t="s">
        <v>14</v>
      </c>
      <c r="H3003">
        <v>3</v>
      </c>
      <c r="I3003">
        <v>2</v>
      </c>
      <c r="J3003">
        <v>914</v>
      </c>
      <c r="K3003">
        <v>1.3882829999999999</v>
      </c>
      <c r="L3003" t="s">
        <v>22</v>
      </c>
      <c r="M3003">
        <f>V3__67[[#This Row],[Sale Price]]/V3__67[[#This Row],[carpet_area]]</f>
        <v>105.68927789934355</v>
      </c>
      <c r="N3003">
        <f>IF(OR(V3__67[[#This Row],[Estimated Value]]="",V3__67[[#This Row],[Estimated Value]]=0),"",V3__67[[#This Row],[Sale Price]]-V3__67[[#This Row],[Estimated Value]])</f>
        <v>-54970</v>
      </c>
      <c r="O3003">
        <f>IF(OR(V3__67[[#This Row],[Estimated Value]]="",V3__67[[#This Row],[Estimated Value]]=0),"",(V3__67[[#This Row],[Sale Price]]-V3__67[[#This Row],[Estimated Value]])/V3__67[[#This Row],[Estimated Value]])</f>
        <v>-0.36267071320182093</v>
      </c>
      <c r="P3003" t="str">
        <f t="shared" si="46"/>
        <v>Below Estimate</v>
      </c>
    </row>
    <row r="3004" spans="1:16" x14ac:dyDescent="0.3">
      <c r="A3004" s="1">
        <v>42824</v>
      </c>
      <c r="B3004">
        <v>2017</v>
      </c>
      <c r="C3004" t="s">
        <v>30</v>
      </c>
      <c r="D3004">
        <v>185860</v>
      </c>
      <c r="E3004">
        <v>150000</v>
      </c>
      <c r="F3004" t="s">
        <v>13</v>
      </c>
      <c r="G3004" t="s">
        <v>14</v>
      </c>
      <c r="H3004">
        <v>3</v>
      </c>
      <c r="I3004">
        <v>1</v>
      </c>
      <c r="J3004">
        <v>1072</v>
      </c>
      <c r="K3004">
        <v>1.3882829999999999</v>
      </c>
      <c r="L3004" t="s">
        <v>22</v>
      </c>
      <c r="M3004">
        <f>V3__67[[#This Row],[Sale Price]]/V3__67[[#This Row],[carpet_area]]</f>
        <v>139.92537313432837</v>
      </c>
      <c r="N3004">
        <f>IF(OR(V3__67[[#This Row],[Estimated Value]]="",V3__67[[#This Row],[Estimated Value]]=0),"",V3__67[[#This Row],[Sale Price]]-V3__67[[#This Row],[Estimated Value]])</f>
        <v>-35860</v>
      </c>
      <c r="O3004">
        <f>IF(OR(V3__67[[#This Row],[Estimated Value]]="",V3__67[[#This Row],[Estimated Value]]=0),"",(V3__67[[#This Row],[Sale Price]]-V3__67[[#This Row],[Estimated Value]])/V3__67[[#This Row],[Estimated Value]])</f>
        <v>-0.19294092327558376</v>
      </c>
      <c r="P3004" t="str">
        <f t="shared" si="46"/>
        <v>Below Estimate</v>
      </c>
    </row>
    <row r="3005" spans="1:16" x14ac:dyDescent="0.3">
      <c r="A3005" s="1">
        <v>42824</v>
      </c>
      <c r="B3005">
        <v>2017</v>
      </c>
      <c r="C3005" t="s">
        <v>18</v>
      </c>
      <c r="D3005">
        <v>219300</v>
      </c>
      <c r="E3005">
        <v>380000</v>
      </c>
      <c r="F3005" t="s">
        <v>19</v>
      </c>
      <c r="G3005" t="s">
        <v>20</v>
      </c>
      <c r="H3005">
        <v>4</v>
      </c>
      <c r="I3005">
        <v>4</v>
      </c>
      <c r="J3005">
        <v>1320</v>
      </c>
      <c r="K3005">
        <v>1.3882829999999999</v>
      </c>
      <c r="L3005" t="s">
        <v>22</v>
      </c>
      <c r="M3005">
        <f>V3__67[[#This Row],[Sale Price]]/V3__67[[#This Row],[carpet_area]]</f>
        <v>287.87878787878788</v>
      </c>
      <c r="N3005">
        <f>IF(OR(V3__67[[#This Row],[Estimated Value]]="",V3__67[[#This Row],[Estimated Value]]=0),"",V3__67[[#This Row],[Sale Price]]-V3__67[[#This Row],[Estimated Value]])</f>
        <v>160700</v>
      </c>
      <c r="O3005">
        <f>IF(OR(V3__67[[#This Row],[Estimated Value]]="",V3__67[[#This Row],[Estimated Value]]=0),"",(V3__67[[#This Row],[Sale Price]]-V3__67[[#This Row],[Estimated Value]])/V3__67[[#This Row],[Estimated Value]])</f>
        <v>0.73278613771089829</v>
      </c>
      <c r="P3005" t="str">
        <f t="shared" si="46"/>
        <v>Above Estimate</v>
      </c>
    </row>
    <row r="3006" spans="1:16" x14ac:dyDescent="0.3">
      <c r="A3006" s="1">
        <v>42824</v>
      </c>
      <c r="B3006">
        <v>2017</v>
      </c>
      <c r="C3006" t="s">
        <v>29</v>
      </c>
      <c r="D3006">
        <v>237930</v>
      </c>
      <c r="E3006">
        <v>328500</v>
      </c>
      <c r="F3006" t="s">
        <v>13</v>
      </c>
      <c r="G3006" t="s">
        <v>14</v>
      </c>
      <c r="H3006">
        <v>3</v>
      </c>
      <c r="I3006">
        <v>1</v>
      </c>
      <c r="J3006">
        <v>1028</v>
      </c>
      <c r="K3006">
        <v>1.3882829999999999</v>
      </c>
      <c r="L3006" t="s">
        <v>22</v>
      </c>
      <c r="M3006">
        <f>V3__67[[#This Row],[Sale Price]]/V3__67[[#This Row],[carpet_area]]</f>
        <v>319.55252918287937</v>
      </c>
      <c r="N3006">
        <f>IF(OR(V3__67[[#This Row],[Estimated Value]]="",V3__67[[#This Row],[Estimated Value]]=0),"",V3__67[[#This Row],[Sale Price]]-V3__67[[#This Row],[Estimated Value]])</f>
        <v>90570</v>
      </c>
      <c r="O3006">
        <f>IF(OR(V3__67[[#This Row],[Estimated Value]]="",V3__67[[#This Row],[Estimated Value]]=0),"",(V3__67[[#This Row],[Sale Price]]-V3__67[[#This Row],[Estimated Value]])/V3__67[[#This Row],[Estimated Value]])</f>
        <v>0.38065817677468161</v>
      </c>
      <c r="P3006" t="str">
        <f t="shared" si="46"/>
        <v>Above Estimate</v>
      </c>
    </row>
    <row r="3007" spans="1:16" x14ac:dyDescent="0.3">
      <c r="A3007" s="1">
        <v>42825</v>
      </c>
      <c r="B3007">
        <v>2017</v>
      </c>
      <c r="C3007" t="s">
        <v>17</v>
      </c>
      <c r="D3007">
        <v>101590</v>
      </c>
      <c r="E3007">
        <v>107100</v>
      </c>
      <c r="F3007" t="s">
        <v>13</v>
      </c>
      <c r="G3007" t="s">
        <v>14</v>
      </c>
      <c r="H3007">
        <v>3</v>
      </c>
      <c r="I3007">
        <v>3</v>
      </c>
      <c r="J3007">
        <v>901</v>
      </c>
      <c r="K3007">
        <v>1.3882829999999999</v>
      </c>
      <c r="L3007" t="s">
        <v>22</v>
      </c>
      <c r="M3007">
        <f>V3__67[[#This Row],[Sale Price]]/V3__67[[#This Row],[carpet_area]]</f>
        <v>118.86792452830188</v>
      </c>
      <c r="N3007">
        <f>IF(OR(V3__67[[#This Row],[Estimated Value]]="",V3__67[[#This Row],[Estimated Value]]=0),"",V3__67[[#This Row],[Sale Price]]-V3__67[[#This Row],[Estimated Value]])</f>
        <v>5510</v>
      </c>
      <c r="O3007">
        <f>IF(OR(V3__67[[#This Row],[Estimated Value]]="",V3__67[[#This Row],[Estimated Value]]=0),"",(V3__67[[#This Row],[Sale Price]]-V3__67[[#This Row],[Estimated Value]])/V3__67[[#This Row],[Estimated Value]])</f>
        <v>5.4237621813170586E-2</v>
      </c>
      <c r="P3007" t="str">
        <f t="shared" si="46"/>
        <v>Above Estimate</v>
      </c>
    </row>
    <row r="3008" spans="1:16" x14ac:dyDescent="0.3">
      <c r="A3008" s="1">
        <v>42825</v>
      </c>
      <c r="B3008">
        <v>2017</v>
      </c>
      <c r="C3008" t="s">
        <v>26</v>
      </c>
      <c r="D3008">
        <v>632520</v>
      </c>
      <c r="E3008">
        <v>1085000</v>
      </c>
      <c r="F3008" t="s">
        <v>13</v>
      </c>
      <c r="G3008" t="s">
        <v>14</v>
      </c>
      <c r="H3008">
        <v>3</v>
      </c>
      <c r="I3008">
        <v>1</v>
      </c>
      <c r="J3008">
        <v>1005</v>
      </c>
      <c r="K3008">
        <v>1.3882829999999999</v>
      </c>
      <c r="L3008" t="s">
        <v>22</v>
      </c>
      <c r="M3008">
        <f>V3__67[[#This Row],[Sale Price]]/V3__67[[#This Row],[carpet_area]]</f>
        <v>1079.6019900497513</v>
      </c>
      <c r="N3008">
        <f>IF(OR(V3__67[[#This Row],[Estimated Value]]="",V3__67[[#This Row],[Estimated Value]]=0),"",V3__67[[#This Row],[Sale Price]]-V3__67[[#This Row],[Estimated Value]])</f>
        <v>452480</v>
      </c>
      <c r="O3008">
        <f>IF(OR(V3__67[[#This Row],[Estimated Value]]="",V3__67[[#This Row],[Estimated Value]]=0),"",(V3__67[[#This Row],[Sale Price]]-V3__67[[#This Row],[Estimated Value]])/V3__67[[#This Row],[Estimated Value]])</f>
        <v>0.71536077910579898</v>
      </c>
      <c r="P3008" t="str">
        <f t="shared" si="46"/>
        <v>Above Estimate</v>
      </c>
    </row>
    <row r="3009" spans="1:16" x14ac:dyDescent="0.3">
      <c r="A3009" s="1">
        <v>42826</v>
      </c>
      <c r="B3009">
        <v>2017</v>
      </c>
      <c r="C3009" t="s">
        <v>26</v>
      </c>
      <c r="D3009">
        <v>271880</v>
      </c>
      <c r="E3009">
        <v>510000</v>
      </c>
      <c r="F3009" t="s">
        <v>13</v>
      </c>
      <c r="G3009" t="s">
        <v>14</v>
      </c>
      <c r="H3009">
        <v>3</v>
      </c>
      <c r="I3009">
        <v>1</v>
      </c>
      <c r="J3009">
        <v>981</v>
      </c>
      <c r="K3009">
        <v>1.3882829999999999</v>
      </c>
      <c r="L3009" t="s">
        <v>15</v>
      </c>
      <c r="M3009">
        <f>V3__67[[#This Row],[Sale Price]]/V3__67[[#This Row],[carpet_area]]</f>
        <v>519.87767584097855</v>
      </c>
      <c r="N3009">
        <f>IF(OR(V3__67[[#This Row],[Estimated Value]]="",V3__67[[#This Row],[Estimated Value]]=0),"",V3__67[[#This Row],[Sale Price]]-V3__67[[#This Row],[Estimated Value]])</f>
        <v>238120</v>
      </c>
      <c r="O3009">
        <f>IF(OR(V3__67[[#This Row],[Estimated Value]]="",V3__67[[#This Row],[Estimated Value]]=0),"",(V3__67[[#This Row],[Sale Price]]-V3__67[[#This Row],[Estimated Value]])/V3__67[[#This Row],[Estimated Value]])</f>
        <v>0.87582757098720021</v>
      </c>
      <c r="P3009" t="str">
        <f t="shared" si="46"/>
        <v>Above Estimate</v>
      </c>
    </row>
    <row r="3010" spans="1:16" x14ac:dyDescent="0.3">
      <c r="A3010" s="1">
        <v>42826</v>
      </c>
      <c r="B3010">
        <v>2017</v>
      </c>
      <c r="C3010" t="s">
        <v>21</v>
      </c>
      <c r="D3010">
        <v>3037370</v>
      </c>
      <c r="E3010">
        <v>4850000</v>
      </c>
      <c r="F3010" t="s">
        <v>13</v>
      </c>
      <c r="G3010" t="s">
        <v>14</v>
      </c>
      <c r="H3010">
        <v>3</v>
      </c>
      <c r="I3010">
        <v>1</v>
      </c>
      <c r="J3010">
        <v>949</v>
      </c>
      <c r="K3010">
        <v>1.3882829999999999</v>
      </c>
      <c r="L3010" t="s">
        <v>25</v>
      </c>
      <c r="M3010">
        <f>V3__67[[#This Row],[Sale Price]]/V3__67[[#This Row],[carpet_area]]</f>
        <v>5110.6427818756583</v>
      </c>
      <c r="N3010">
        <f>IF(OR(V3__67[[#This Row],[Estimated Value]]="",V3__67[[#This Row],[Estimated Value]]=0),"",V3__67[[#This Row],[Sale Price]]-V3__67[[#This Row],[Estimated Value]])</f>
        <v>1812630</v>
      </c>
      <c r="O3010">
        <f>IF(OR(V3__67[[#This Row],[Estimated Value]]="",V3__67[[#This Row],[Estimated Value]]=0),"",(V3__67[[#This Row],[Sale Price]]-V3__67[[#This Row],[Estimated Value]])/V3__67[[#This Row],[Estimated Value]])</f>
        <v>0.59677615832117914</v>
      </c>
      <c r="P3010" t="str">
        <f t="shared" ref="P3010:P3073" si="47">IF(N3010="","No Estimate",IF(N3010&gt;0,"Above Estimate",IF(N3010&lt;0,"Below Estimate","At Estimate")))</f>
        <v>Above Estimate</v>
      </c>
    </row>
    <row r="3011" spans="1:16" x14ac:dyDescent="0.3">
      <c r="A3011" s="1">
        <v>42827</v>
      </c>
      <c r="B3011">
        <v>2017</v>
      </c>
      <c r="C3011" t="s">
        <v>17</v>
      </c>
      <c r="D3011">
        <v>99470</v>
      </c>
      <c r="E3011">
        <v>115000</v>
      </c>
      <c r="F3011" t="s">
        <v>13</v>
      </c>
      <c r="G3011" t="s">
        <v>14</v>
      </c>
      <c r="H3011">
        <v>3</v>
      </c>
      <c r="I3011">
        <v>2</v>
      </c>
      <c r="J3011">
        <v>1018</v>
      </c>
      <c r="K3011">
        <v>1.3882829999999999</v>
      </c>
      <c r="L3011" t="s">
        <v>16</v>
      </c>
      <c r="M3011">
        <f>V3__67[[#This Row],[Sale Price]]/V3__67[[#This Row],[carpet_area]]</f>
        <v>112.96660117878193</v>
      </c>
      <c r="N3011">
        <f>IF(OR(V3__67[[#This Row],[Estimated Value]]="",V3__67[[#This Row],[Estimated Value]]=0),"",V3__67[[#This Row],[Sale Price]]-V3__67[[#This Row],[Estimated Value]])</f>
        <v>15530</v>
      </c>
      <c r="O3011">
        <f>IF(OR(V3__67[[#This Row],[Estimated Value]]="",V3__67[[#This Row],[Estimated Value]]=0),"",(V3__67[[#This Row],[Sale Price]]-V3__67[[#This Row],[Estimated Value]])/V3__67[[#This Row],[Estimated Value]])</f>
        <v>0.15612747562079018</v>
      </c>
      <c r="P3011" t="str">
        <f t="shared" si="47"/>
        <v>Above Estimate</v>
      </c>
    </row>
    <row r="3012" spans="1:16" x14ac:dyDescent="0.3">
      <c r="A3012" s="1">
        <v>42827</v>
      </c>
      <c r="B3012">
        <v>2017</v>
      </c>
      <c r="C3012" t="s">
        <v>18</v>
      </c>
      <c r="D3012">
        <v>351820</v>
      </c>
      <c r="E3012">
        <v>355000</v>
      </c>
      <c r="F3012" t="s">
        <v>13</v>
      </c>
      <c r="G3012" t="s">
        <v>14</v>
      </c>
      <c r="H3012">
        <v>3</v>
      </c>
      <c r="I3012">
        <v>3</v>
      </c>
      <c r="J3012">
        <v>910</v>
      </c>
      <c r="K3012">
        <v>1.3882829999999999</v>
      </c>
      <c r="L3012" t="s">
        <v>25</v>
      </c>
      <c r="M3012">
        <f>V3__67[[#This Row],[Sale Price]]/V3__67[[#This Row],[carpet_area]]</f>
        <v>390.1098901098901</v>
      </c>
      <c r="N3012">
        <f>IF(OR(V3__67[[#This Row],[Estimated Value]]="",V3__67[[#This Row],[Estimated Value]]=0),"",V3__67[[#This Row],[Sale Price]]-V3__67[[#This Row],[Estimated Value]])</f>
        <v>3180</v>
      </c>
      <c r="O3012">
        <f>IF(OR(V3__67[[#This Row],[Estimated Value]]="",V3__67[[#This Row],[Estimated Value]]=0),"",(V3__67[[#This Row],[Sale Price]]-V3__67[[#This Row],[Estimated Value]])/V3__67[[#This Row],[Estimated Value]])</f>
        <v>9.0387129782275033E-3</v>
      </c>
      <c r="P3012" t="str">
        <f t="shared" si="47"/>
        <v>Above Estimate</v>
      </c>
    </row>
    <row r="3013" spans="1:16" x14ac:dyDescent="0.3">
      <c r="A3013" s="1">
        <v>42827</v>
      </c>
      <c r="B3013">
        <v>2017</v>
      </c>
      <c r="C3013" t="s">
        <v>26</v>
      </c>
      <c r="D3013">
        <v>1340150</v>
      </c>
      <c r="E3013">
        <v>1800000</v>
      </c>
      <c r="F3013" t="s">
        <v>13</v>
      </c>
      <c r="G3013" t="s">
        <v>14</v>
      </c>
      <c r="H3013">
        <v>3</v>
      </c>
      <c r="I3013">
        <v>3</v>
      </c>
      <c r="J3013">
        <v>918</v>
      </c>
      <c r="K3013">
        <v>1.3882829999999999</v>
      </c>
      <c r="L3013" t="s">
        <v>16</v>
      </c>
      <c r="M3013">
        <f>V3__67[[#This Row],[Sale Price]]/V3__67[[#This Row],[carpet_area]]</f>
        <v>1960.7843137254902</v>
      </c>
      <c r="N3013">
        <f>IF(OR(V3__67[[#This Row],[Estimated Value]]="",V3__67[[#This Row],[Estimated Value]]=0),"",V3__67[[#This Row],[Sale Price]]-V3__67[[#This Row],[Estimated Value]])</f>
        <v>459850</v>
      </c>
      <c r="O3013">
        <f>IF(OR(V3__67[[#This Row],[Estimated Value]]="",V3__67[[#This Row],[Estimated Value]]=0),"",(V3__67[[#This Row],[Sale Price]]-V3__67[[#This Row],[Estimated Value]])/V3__67[[#This Row],[Estimated Value]])</f>
        <v>0.34313323135469909</v>
      </c>
      <c r="P3013" t="str">
        <f t="shared" si="47"/>
        <v>Above Estimate</v>
      </c>
    </row>
    <row r="3014" spans="1:16" x14ac:dyDescent="0.3">
      <c r="A3014" s="1">
        <v>42831</v>
      </c>
      <c r="B3014">
        <v>2017</v>
      </c>
      <c r="C3014" t="s">
        <v>30</v>
      </c>
      <c r="D3014">
        <v>449190</v>
      </c>
      <c r="E3014">
        <v>549000</v>
      </c>
      <c r="F3014" t="s">
        <v>13</v>
      </c>
      <c r="G3014" t="s">
        <v>14</v>
      </c>
      <c r="H3014">
        <v>3</v>
      </c>
      <c r="I3014">
        <v>2</v>
      </c>
      <c r="J3014">
        <v>1007</v>
      </c>
      <c r="K3014">
        <v>1.3882829999999999</v>
      </c>
      <c r="L3014" t="s">
        <v>22</v>
      </c>
      <c r="M3014">
        <f>V3__67[[#This Row],[Sale Price]]/V3__67[[#This Row],[carpet_area]]</f>
        <v>545.18371400198612</v>
      </c>
      <c r="N3014">
        <f>IF(OR(V3__67[[#This Row],[Estimated Value]]="",V3__67[[#This Row],[Estimated Value]]=0),"",V3__67[[#This Row],[Sale Price]]-V3__67[[#This Row],[Estimated Value]])</f>
        <v>99810</v>
      </c>
      <c r="O3014">
        <f>IF(OR(V3__67[[#This Row],[Estimated Value]]="",V3__67[[#This Row],[Estimated Value]]=0),"",(V3__67[[#This Row],[Sale Price]]-V3__67[[#This Row],[Estimated Value]])/V3__67[[#This Row],[Estimated Value]])</f>
        <v>0.22219995992787017</v>
      </c>
      <c r="P3014" t="str">
        <f t="shared" si="47"/>
        <v>Above Estimate</v>
      </c>
    </row>
    <row r="3015" spans="1:16" x14ac:dyDescent="0.3">
      <c r="A3015" s="1">
        <v>42831</v>
      </c>
      <c r="B3015">
        <v>2017</v>
      </c>
      <c r="C3015" t="s">
        <v>18</v>
      </c>
      <c r="D3015">
        <v>215550</v>
      </c>
      <c r="E3015">
        <v>175000</v>
      </c>
      <c r="F3015" t="s">
        <v>13</v>
      </c>
      <c r="G3015" t="s">
        <v>14</v>
      </c>
      <c r="H3015">
        <v>3</v>
      </c>
      <c r="I3015">
        <v>2</v>
      </c>
      <c r="J3015">
        <v>980</v>
      </c>
      <c r="K3015">
        <v>1.3882829999999999</v>
      </c>
      <c r="L3015" t="s">
        <v>25</v>
      </c>
      <c r="M3015">
        <f>V3__67[[#This Row],[Sale Price]]/V3__67[[#This Row],[carpet_area]]</f>
        <v>178.57142857142858</v>
      </c>
      <c r="N3015">
        <f>IF(OR(V3__67[[#This Row],[Estimated Value]]="",V3__67[[#This Row],[Estimated Value]]=0),"",V3__67[[#This Row],[Sale Price]]-V3__67[[#This Row],[Estimated Value]])</f>
        <v>-40550</v>
      </c>
      <c r="O3015">
        <f>IF(OR(V3__67[[#This Row],[Estimated Value]]="",V3__67[[#This Row],[Estimated Value]]=0),"",(V3__67[[#This Row],[Sale Price]]-V3__67[[#This Row],[Estimated Value]])/V3__67[[#This Row],[Estimated Value]])</f>
        <v>-0.18812340524240315</v>
      </c>
      <c r="P3015" t="str">
        <f t="shared" si="47"/>
        <v>Below Estimate</v>
      </c>
    </row>
    <row r="3016" spans="1:16" x14ac:dyDescent="0.3">
      <c r="A3016" s="1">
        <v>42832</v>
      </c>
      <c r="B3016">
        <v>2017</v>
      </c>
      <c r="C3016" t="s">
        <v>21</v>
      </c>
      <c r="D3016">
        <v>479360</v>
      </c>
      <c r="E3016">
        <v>772000</v>
      </c>
      <c r="F3016" t="s">
        <v>13</v>
      </c>
      <c r="G3016" t="s">
        <v>14</v>
      </c>
      <c r="H3016">
        <v>3</v>
      </c>
      <c r="I3016">
        <v>3</v>
      </c>
      <c r="J3016">
        <v>1074</v>
      </c>
      <c r="K3016">
        <v>1.3882829999999999</v>
      </c>
      <c r="L3016" t="s">
        <v>15</v>
      </c>
      <c r="M3016">
        <f>V3__67[[#This Row],[Sale Price]]/V3__67[[#This Row],[carpet_area]]</f>
        <v>718.80819366852882</v>
      </c>
      <c r="N3016">
        <f>IF(OR(V3__67[[#This Row],[Estimated Value]]="",V3__67[[#This Row],[Estimated Value]]=0),"",V3__67[[#This Row],[Sale Price]]-V3__67[[#This Row],[Estimated Value]])</f>
        <v>292640</v>
      </c>
      <c r="O3016">
        <f>IF(OR(V3__67[[#This Row],[Estimated Value]]="",V3__67[[#This Row],[Estimated Value]]=0),"",(V3__67[[#This Row],[Sale Price]]-V3__67[[#This Row],[Estimated Value]])/V3__67[[#This Row],[Estimated Value]])</f>
        <v>0.61048064085447262</v>
      </c>
      <c r="P3016" t="str">
        <f t="shared" si="47"/>
        <v>Above Estimate</v>
      </c>
    </row>
    <row r="3017" spans="1:16" x14ac:dyDescent="0.3">
      <c r="A3017" s="1">
        <v>42834</v>
      </c>
      <c r="B3017">
        <v>2017</v>
      </c>
      <c r="C3017" t="s">
        <v>12</v>
      </c>
      <c r="D3017">
        <v>44210</v>
      </c>
      <c r="E3017">
        <v>25000</v>
      </c>
      <c r="F3017" t="s">
        <v>13</v>
      </c>
      <c r="G3017" t="s">
        <v>14</v>
      </c>
      <c r="H3017">
        <v>3</v>
      </c>
      <c r="I3017">
        <v>2</v>
      </c>
      <c r="J3017">
        <v>1084</v>
      </c>
      <c r="K3017">
        <v>1.3882829999999999</v>
      </c>
      <c r="L3017" t="s">
        <v>16</v>
      </c>
      <c r="M3017">
        <f>V3__67[[#This Row],[Sale Price]]/V3__67[[#This Row],[carpet_area]]</f>
        <v>23.062730627306273</v>
      </c>
      <c r="N3017">
        <f>IF(OR(V3__67[[#This Row],[Estimated Value]]="",V3__67[[#This Row],[Estimated Value]]=0),"",V3__67[[#This Row],[Sale Price]]-V3__67[[#This Row],[Estimated Value]])</f>
        <v>-19210</v>
      </c>
      <c r="O3017">
        <f>IF(OR(V3__67[[#This Row],[Estimated Value]]="",V3__67[[#This Row],[Estimated Value]]=0),"",(V3__67[[#This Row],[Sale Price]]-V3__67[[#This Row],[Estimated Value]])/V3__67[[#This Row],[Estimated Value]])</f>
        <v>-0.43451707758425695</v>
      </c>
      <c r="P3017" t="str">
        <f t="shared" si="47"/>
        <v>Below Estimate</v>
      </c>
    </row>
    <row r="3018" spans="1:16" x14ac:dyDescent="0.3">
      <c r="A3018" s="1">
        <v>42835</v>
      </c>
      <c r="B3018">
        <v>2017</v>
      </c>
      <c r="C3018" t="s">
        <v>12</v>
      </c>
      <c r="D3018">
        <v>75870</v>
      </c>
      <c r="E3018">
        <v>37460</v>
      </c>
      <c r="F3018" t="s">
        <v>13</v>
      </c>
      <c r="G3018" t="s">
        <v>14</v>
      </c>
      <c r="H3018">
        <v>3</v>
      </c>
      <c r="I3018">
        <v>2</v>
      </c>
      <c r="J3018">
        <v>1040</v>
      </c>
      <c r="K3018">
        <v>1.3882829999999999</v>
      </c>
      <c r="L3018" t="s">
        <v>22</v>
      </c>
      <c r="M3018">
        <f>V3__67[[#This Row],[Sale Price]]/V3__67[[#This Row],[carpet_area]]</f>
        <v>36.019230769230766</v>
      </c>
      <c r="N3018">
        <f>IF(OR(V3__67[[#This Row],[Estimated Value]]="",V3__67[[#This Row],[Estimated Value]]=0),"",V3__67[[#This Row],[Sale Price]]-V3__67[[#This Row],[Estimated Value]])</f>
        <v>-38410</v>
      </c>
      <c r="O3018">
        <f>IF(OR(V3__67[[#This Row],[Estimated Value]]="",V3__67[[#This Row],[Estimated Value]]=0),"",(V3__67[[#This Row],[Sale Price]]-V3__67[[#This Row],[Estimated Value]])/V3__67[[#This Row],[Estimated Value]])</f>
        <v>-0.50626070910768417</v>
      </c>
      <c r="P3018" t="str">
        <f t="shared" si="47"/>
        <v>Below Estimate</v>
      </c>
    </row>
    <row r="3019" spans="1:16" x14ac:dyDescent="0.3">
      <c r="A3019" s="1">
        <v>42838</v>
      </c>
      <c r="B3019">
        <v>2017</v>
      </c>
      <c r="C3019" t="s">
        <v>17</v>
      </c>
      <c r="D3019">
        <v>199820</v>
      </c>
      <c r="E3019">
        <v>46317</v>
      </c>
      <c r="F3019" t="s">
        <v>13</v>
      </c>
      <c r="G3019" t="s">
        <v>14</v>
      </c>
      <c r="H3019">
        <v>3</v>
      </c>
      <c r="I3019">
        <v>3</v>
      </c>
      <c r="J3019">
        <v>921</v>
      </c>
      <c r="K3019">
        <v>1.3882829999999999</v>
      </c>
      <c r="L3019" t="s">
        <v>16</v>
      </c>
      <c r="M3019">
        <f>V3__67[[#This Row],[Sale Price]]/V3__67[[#This Row],[carpet_area]]</f>
        <v>50.289902280130292</v>
      </c>
      <c r="N3019">
        <f>IF(OR(V3__67[[#This Row],[Estimated Value]]="",V3__67[[#This Row],[Estimated Value]]=0),"",V3__67[[#This Row],[Sale Price]]-V3__67[[#This Row],[Estimated Value]])</f>
        <v>-153503</v>
      </c>
      <c r="O3019">
        <f>IF(OR(V3__67[[#This Row],[Estimated Value]]="",V3__67[[#This Row],[Estimated Value]]=0),"",(V3__67[[#This Row],[Sale Price]]-V3__67[[#This Row],[Estimated Value]])/V3__67[[#This Row],[Estimated Value]])</f>
        <v>-0.76820638574717248</v>
      </c>
      <c r="P3019" t="str">
        <f t="shared" si="47"/>
        <v>Below Estimate</v>
      </c>
    </row>
    <row r="3020" spans="1:16" x14ac:dyDescent="0.3">
      <c r="A3020" s="1">
        <v>42839</v>
      </c>
      <c r="B3020">
        <v>2017</v>
      </c>
      <c r="C3020" t="s">
        <v>29</v>
      </c>
      <c r="D3020">
        <v>151060</v>
      </c>
      <c r="E3020">
        <v>205000</v>
      </c>
      <c r="F3020" t="s">
        <v>13</v>
      </c>
      <c r="G3020" t="s">
        <v>14</v>
      </c>
      <c r="H3020">
        <v>3</v>
      </c>
      <c r="I3020">
        <v>3</v>
      </c>
      <c r="J3020">
        <v>1049</v>
      </c>
      <c r="K3020">
        <v>1.3882829999999999</v>
      </c>
      <c r="L3020" t="s">
        <v>22</v>
      </c>
      <c r="M3020">
        <f>V3__67[[#This Row],[Sale Price]]/V3__67[[#This Row],[carpet_area]]</f>
        <v>195.42421353670161</v>
      </c>
      <c r="N3020">
        <f>IF(OR(V3__67[[#This Row],[Estimated Value]]="",V3__67[[#This Row],[Estimated Value]]=0),"",V3__67[[#This Row],[Sale Price]]-V3__67[[#This Row],[Estimated Value]])</f>
        <v>53940</v>
      </c>
      <c r="O3020">
        <f>IF(OR(V3__67[[#This Row],[Estimated Value]]="",V3__67[[#This Row],[Estimated Value]]=0),"",(V3__67[[#This Row],[Sale Price]]-V3__67[[#This Row],[Estimated Value]])/V3__67[[#This Row],[Estimated Value]])</f>
        <v>0.35707665828147755</v>
      </c>
      <c r="P3020" t="str">
        <f t="shared" si="47"/>
        <v>Above Estimate</v>
      </c>
    </row>
    <row r="3021" spans="1:16" x14ac:dyDescent="0.3">
      <c r="A3021" s="1">
        <v>42839</v>
      </c>
      <c r="B3021">
        <v>2017</v>
      </c>
      <c r="C3021" t="s">
        <v>21</v>
      </c>
      <c r="D3021">
        <v>1242290</v>
      </c>
      <c r="E3021">
        <v>1655000</v>
      </c>
      <c r="F3021" t="s">
        <v>13</v>
      </c>
      <c r="G3021" t="s">
        <v>14</v>
      </c>
      <c r="H3021">
        <v>3</v>
      </c>
      <c r="I3021">
        <v>2</v>
      </c>
      <c r="J3021">
        <v>1048</v>
      </c>
      <c r="K3021">
        <v>1.3882829999999999</v>
      </c>
      <c r="L3021" t="s">
        <v>25</v>
      </c>
      <c r="M3021">
        <f>V3__67[[#This Row],[Sale Price]]/V3__67[[#This Row],[carpet_area]]</f>
        <v>1579.1984732824428</v>
      </c>
      <c r="N3021">
        <f>IF(OR(V3__67[[#This Row],[Estimated Value]]="",V3__67[[#This Row],[Estimated Value]]=0),"",V3__67[[#This Row],[Sale Price]]-V3__67[[#This Row],[Estimated Value]])</f>
        <v>412710</v>
      </c>
      <c r="O3021">
        <f>IF(OR(V3__67[[#This Row],[Estimated Value]]="",V3__67[[#This Row],[Estimated Value]]=0),"",(V3__67[[#This Row],[Sale Price]]-V3__67[[#This Row],[Estimated Value]])/V3__67[[#This Row],[Estimated Value]])</f>
        <v>0.332217115166346</v>
      </c>
      <c r="P3021" t="str">
        <f t="shared" si="47"/>
        <v>Above Estimate</v>
      </c>
    </row>
    <row r="3022" spans="1:16" x14ac:dyDescent="0.3">
      <c r="A3022" s="1">
        <v>42840</v>
      </c>
      <c r="B3022">
        <v>2017</v>
      </c>
      <c r="C3022" t="s">
        <v>12</v>
      </c>
      <c r="D3022">
        <v>51280</v>
      </c>
      <c r="E3022">
        <v>32000</v>
      </c>
      <c r="F3022" t="s">
        <v>27</v>
      </c>
      <c r="G3022" t="s">
        <v>28</v>
      </c>
      <c r="H3022">
        <v>8</v>
      </c>
      <c r="I3022">
        <v>8</v>
      </c>
      <c r="J3022">
        <v>2841</v>
      </c>
      <c r="K3022">
        <v>1.3882829999999999</v>
      </c>
      <c r="L3022" t="s">
        <v>16</v>
      </c>
      <c r="M3022">
        <f>V3__67[[#This Row],[Sale Price]]/V3__67[[#This Row],[carpet_area]]</f>
        <v>11.263639563533967</v>
      </c>
      <c r="N3022">
        <f>IF(OR(V3__67[[#This Row],[Estimated Value]]="",V3__67[[#This Row],[Estimated Value]]=0),"",V3__67[[#This Row],[Sale Price]]-V3__67[[#This Row],[Estimated Value]])</f>
        <v>-19280</v>
      </c>
      <c r="O3022">
        <f>IF(OR(V3__67[[#This Row],[Estimated Value]]="",V3__67[[#This Row],[Estimated Value]]=0),"",(V3__67[[#This Row],[Sale Price]]-V3__67[[#This Row],[Estimated Value]])/V3__67[[#This Row],[Estimated Value]])</f>
        <v>-0.37597503900156004</v>
      </c>
      <c r="P3022" t="str">
        <f t="shared" si="47"/>
        <v>Below Estimate</v>
      </c>
    </row>
    <row r="3023" spans="1:16" x14ac:dyDescent="0.3">
      <c r="A3023" s="1">
        <v>42840</v>
      </c>
      <c r="B3023">
        <v>2017</v>
      </c>
      <c r="C3023" t="s">
        <v>18</v>
      </c>
      <c r="D3023">
        <v>235190</v>
      </c>
      <c r="E3023">
        <v>340000</v>
      </c>
      <c r="F3023" t="s">
        <v>13</v>
      </c>
      <c r="G3023" t="s">
        <v>14</v>
      </c>
      <c r="H3023">
        <v>3</v>
      </c>
      <c r="I3023">
        <v>3</v>
      </c>
      <c r="J3023">
        <v>1024</v>
      </c>
      <c r="K3023">
        <v>1.3882829999999999</v>
      </c>
      <c r="L3023" t="s">
        <v>16</v>
      </c>
      <c r="M3023">
        <f>V3__67[[#This Row],[Sale Price]]/V3__67[[#This Row],[carpet_area]]</f>
        <v>332.03125</v>
      </c>
      <c r="N3023">
        <f>IF(OR(V3__67[[#This Row],[Estimated Value]]="",V3__67[[#This Row],[Estimated Value]]=0),"",V3__67[[#This Row],[Sale Price]]-V3__67[[#This Row],[Estimated Value]])</f>
        <v>104810</v>
      </c>
      <c r="O3023">
        <f>IF(OR(V3__67[[#This Row],[Estimated Value]]="",V3__67[[#This Row],[Estimated Value]]=0),"",(V3__67[[#This Row],[Sale Price]]-V3__67[[#This Row],[Estimated Value]])/V3__67[[#This Row],[Estimated Value]])</f>
        <v>0.44563969556528765</v>
      </c>
      <c r="P3023" t="str">
        <f t="shared" si="47"/>
        <v>Above Estimate</v>
      </c>
    </row>
    <row r="3024" spans="1:16" x14ac:dyDescent="0.3">
      <c r="A3024" s="1">
        <v>42845</v>
      </c>
      <c r="B3024">
        <v>2017</v>
      </c>
      <c r="C3024" t="s">
        <v>17</v>
      </c>
      <c r="D3024">
        <v>158160</v>
      </c>
      <c r="E3024">
        <v>65000</v>
      </c>
      <c r="F3024" t="s">
        <v>23</v>
      </c>
      <c r="G3024" t="s">
        <v>24</v>
      </c>
      <c r="H3024">
        <v>6</v>
      </c>
      <c r="I3024">
        <v>6</v>
      </c>
      <c r="J3024">
        <v>2063</v>
      </c>
      <c r="K3024">
        <v>1.3882829999999999</v>
      </c>
      <c r="L3024" t="s">
        <v>16</v>
      </c>
      <c r="M3024">
        <f>V3__67[[#This Row],[Sale Price]]/V3__67[[#This Row],[carpet_area]]</f>
        <v>31.507513330101794</v>
      </c>
      <c r="N3024">
        <f>IF(OR(V3__67[[#This Row],[Estimated Value]]="",V3__67[[#This Row],[Estimated Value]]=0),"",V3__67[[#This Row],[Sale Price]]-V3__67[[#This Row],[Estimated Value]])</f>
        <v>-93160</v>
      </c>
      <c r="O3024">
        <f>IF(OR(V3__67[[#This Row],[Estimated Value]]="",V3__67[[#This Row],[Estimated Value]]=0),"",(V3__67[[#This Row],[Sale Price]]-V3__67[[#This Row],[Estimated Value]])/V3__67[[#This Row],[Estimated Value]])</f>
        <v>-0.58902377339403134</v>
      </c>
      <c r="P3024" t="str">
        <f t="shared" si="47"/>
        <v>Below Estimate</v>
      </c>
    </row>
    <row r="3025" spans="1:16" x14ac:dyDescent="0.3">
      <c r="A3025" s="1">
        <v>42847</v>
      </c>
      <c r="B3025">
        <v>2017</v>
      </c>
      <c r="C3025" t="s">
        <v>17</v>
      </c>
      <c r="D3025">
        <v>121920</v>
      </c>
      <c r="E3025">
        <v>141500</v>
      </c>
      <c r="F3025" t="s">
        <v>13</v>
      </c>
      <c r="G3025" t="s">
        <v>14</v>
      </c>
      <c r="H3025">
        <v>3</v>
      </c>
      <c r="I3025">
        <v>2</v>
      </c>
      <c r="J3025">
        <v>1034</v>
      </c>
      <c r="K3025">
        <v>1.3882829999999999</v>
      </c>
      <c r="L3025" t="s">
        <v>22</v>
      </c>
      <c r="M3025">
        <f>V3__67[[#This Row],[Sale Price]]/V3__67[[#This Row],[carpet_area]]</f>
        <v>136.84719535783367</v>
      </c>
      <c r="N3025">
        <f>IF(OR(V3__67[[#This Row],[Estimated Value]]="",V3__67[[#This Row],[Estimated Value]]=0),"",V3__67[[#This Row],[Sale Price]]-V3__67[[#This Row],[Estimated Value]])</f>
        <v>19580</v>
      </c>
      <c r="O3025">
        <f>IF(OR(V3__67[[#This Row],[Estimated Value]]="",V3__67[[#This Row],[Estimated Value]]=0),"",(V3__67[[#This Row],[Sale Price]]-V3__67[[#This Row],[Estimated Value]])/V3__67[[#This Row],[Estimated Value]])</f>
        <v>0.1605971128608924</v>
      </c>
      <c r="P3025" t="str">
        <f t="shared" si="47"/>
        <v>Above Estimate</v>
      </c>
    </row>
    <row r="3026" spans="1:16" x14ac:dyDescent="0.3">
      <c r="A3026" s="1">
        <v>42847</v>
      </c>
      <c r="B3026">
        <v>2017</v>
      </c>
      <c r="C3026" t="s">
        <v>12</v>
      </c>
      <c r="D3026">
        <v>70820</v>
      </c>
      <c r="E3026">
        <v>63000</v>
      </c>
      <c r="F3026" t="s">
        <v>13</v>
      </c>
      <c r="G3026" t="s">
        <v>14</v>
      </c>
      <c r="H3026">
        <v>3</v>
      </c>
      <c r="I3026">
        <v>1</v>
      </c>
      <c r="J3026">
        <v>1082</v>
      </c>
      <c r="K3026">
        <v>1.3882829999999999</v>
      </c>
      <c r="L3026" t="s">
        <v>22</v>
      </c>
      <c r="M3026">
        <f>V3__67[[#This Row],[Sale Price]]/V3__67[[#This Row],[carpet_area]]</f>
        <v>58.225508317929759</v>
      </c>
      <c r="N3026">
        <f>IF(OR(V3__67[[#This Row],[Estimated Value]]="",V3__67[[#This Row],[Estimated Value]]=0),"",V3__67[[#This Row],[Sale Price]]-V3__67[[#This Row],[Estimated Value]])</f>
        <v>-7820</v>
      </c>
      <c r="O3026">
        <f>IF(OR(V3__67[[#This Row],[Estimated Value]]="",V3__67[[#This Row],[Estimated Value]]=0),"",(V3__67[[#This Row],[Sale Price]]-V3__67[[#This Row],[Estimated Value]])/V3__67[[#This Row],[Estimated Value]])</f>
        <v>-0.11042078508895792</v>
      </c>
      <c r="P3026" t="str">
        <f t="shared" si="47"/>
        <v>Below Estimate</v>
      </c>
    </row>
    <row r="3027" spans="1:16" x14ac:dyDescent="0.3">
      <c r="A3027" s="1">
        <v>42848</v>
      </c>
      <c r="B3027">
        <v>2017</v>
      </c>
      <c r="C3027" t="s">
        <v>18</v>
      </c>
      <c r="D3027">
        <v>256610</v>
      </c>
      <c r="E3027">
        <v>350000</v>
      </c>
      <c r="F3027" t="s">
        <v>13</v>
      </c>
      <c r="G3027" t="s">
        <v>14</v>
      </c>
      <c r="H3027">
        <v>3</v>
      </c>
      <c r="I3027">
        <v>3</v>
      </c>
      <c r="J3027">
        <v>1023</v>
      </c>
      <c r="K3027">
        <v>1.3882829999999999</v>
      </c>
      <c r="L3027" t="s">
        <v>15</v>
      </c>
      <c r="M3027">
        <f>V3__67[[#This Row],[Sale Price]]/V3__67[[#This Row],[carpet_area]]</f>
        <v>342.13098729227761</v>
      </c>
      <c r="N3027">
        <f>IF(OR(V3__67[[#This Row],[Estimated Value]]="",V3__67[[#This Row],[Estimated Value]]=0),"",V3__67[[#This Row],[Sale Price]]-V3__67[[#This Row],[Estimated Value]])</f>
        <v>93390</v>
      </c>
      <c r="O3027">
        <f>IF(OR(V3__67[[#This Row],[Estimated Value]]="",V3__67[[#This Row],[Estimated Value]]=0),"",(V3__67[[#This Row],[Sale Price]]-V3__67[[#This Row],[Estimated Value]])/V3__67[[#This Row],[Estimated Value]])</f>
        <v>0.36393749269319198</v>
      </c>
      <c r="P3027" t="str">
        <f t="shared" si="47"/>
        <v>Above Estimate</v>
      </c>
    </row>
    <row r="3028" spans="1:16" x14ac:dyDescent="0.3">
      <c r="A3028" s="1">
        <v>42848</v>
      </c>
      <c r="B3028">
        <v>2017</v>
      </c>
      <c r="C3028" t="s">
        <v>12</v>
      </c>
      <c r="D3028">
        <v>56590</v>
      </c>
      <c r="E3028">
        <v>25125</v>
      </c>
      <c r="F3028" t="s">
        <v>13</v>
      </c>
      <c r="G3028" t="s">
        <v>14</v>
      </c>
      <c r="H3028">
        <v>3</v>
      </c>
      <c r="I3028">
        <v>2</v>
      </c>
      <c r="J3028">
        <v>1021</v>
      </c>
      <c r="K3028">
        <v>1.3882829999999999</v>
      </c>
      <c r="L3028" t="s">
        <v>22</v>
      </c>
      <c r="M3028">
        <f>V3__67[[#This Row],[Sale Price]]/V3__67[[#This Row],[carpet_area]]</f>
        <v>24.608227228207639</v>
      </c>
      <c r="N3028">
        <f>IF(OR(V3__67[[#This Row],[Estimated Value]]="",V3__67[[#This Row],[Estimated Value]]=0),"",V3__67[[#This Row],[Sale Price]]-V3__67[[#This Row],[Estimated Value]])</f>
        <v>-31465</v>
      </c>
      <c r="O3028">
        <f>IF(OR(V3__67[[#This Row],[Estimated Value]]="",V3__67[[#This Row],[Estimated Value]]=0),"",(V3__67[[#This Row],[Sale Price]]-V3__67[[#This Row],[Estimated Value]])/V3__67[[#This Row],[Estimated Value]])</f>
        <v>-0.55601696412793777</v>
      </c>
      <c r="P3028" t="str">
        <f t="shared" si="47"/>
        <v>Below Estimate</v>
      </c>
    </row>
    <row r="3029" spans="1:16" x14ac:dyDescent="0.3">
      <c r="A3029" s="1">
        <v>42849</v>
      </c>
      <c r="B3029">
        <v>2017</v>
      </c>
      <c r="C3029" t="s">
        <v>26</v>
      </c>
      <c r="D3029">
        <v>620270</v>
      </c>
      <c r="E3029">
        <v>805000</v>
      </c>
      <c r="F3029" t="s">
        <v>13</v>
      </c>
      <c r="G3029" t="s">
        <v>14</v>
      </c>
      <c r="H3029">
        <v>3</v>
      </c>
      <c r="I3029">
        <v>3</v>
      </c>
      <c r="J3029">
        <v>1028</v>
      </c>
      <c r="K3029">
        <v>1.3882829999999999</v>
      </c>
      <c r="L3029" t="s">
        <v>15</v>
      </c>
      <c r="M3029">
        <f>V3__67[[#This Row],[Sale Price]]/V3__67[[#This Row],[carpet_area]]</f>
        <v>783.07392996108945</v>
      </c>
      <c r="N3029">
        <f>IF(OR(V3__67[[#This Row],[Estimated Value]]="",V3__67[[#This Row],[Estimated Value]]=0),"",V3__67[[#This Row],[Sale Price]]-V3__67[[#This Row],[Estimated Value]])</f>
        <v>184730</v>
      </c>
      <c r="O3029">
        <f>IF(OR(V3__67[[#This Row],[Estimated Value]]="",V3__67[[#This Row],[Estimated Value]]=0),"",(V3__67[[#This Row],[Sale Price]]-V3__67[[#This Row],[Estimated Value]])/V3__67[[#This Row],[Estimated Value]])</f>
        <v>0.29782191626227289</v>
      </c>
      <c r="P3029" t="str">
        <f t="shared" si="47"/>
        <v>Above Estimate</v>
      </c>
    </row>
    <row r="3030" spans="1:16" x14ac:dyDescent="0.3">
      <c r="A3030" s="1">
        <v>42849</v>
      </c>
      <c r="B3030">
        <v>2017</v>
      </c>
      <c r="C3030" t="s">
        <v>12</v>
      </c>
      <c r="D3030">
        <v>76510</v>
      </c>
      <c r="E3030">
        <v>60000</v>
      </c>
      <c r="F3030" t="s">
        <v>13</v>
      </c>
      <c r="G3030" t="s">
        <v>14</v>
      </c>
      <c r="H3030">
        <v>3</v>
      </c>
      <c r="I3030">
        <v>2</v>
      </c>
      <c r="J3030">
        <v>986</v>
      </c>
      <c r="K3030">
        <v>1.3882829999999999</v>
      </c>
      <c r="L3030" t="s">
        <v>22</v>
      </c>
      <c r="M3030">
        <f>V3__67[[#This Row],[Sale Price]]/V3__67[[#This Row],[carpet_area]]</f>
        <v>60.851926977687626</v>
      </c>
      <c r="N3030">
        <f>IF(OR(V3__67[[#This Row],[Estimated Value]]="",V3__67[[#This Row],[Estimated Value]]=0),"",V3__67[[#This Row],[Sale Price]]-V3__67[[#This Row],[Estimated Value]])</f>
        <v>-16510</v>
      </c>
      <c r="O3030">
        <f>IF(OR(V3__67[[#This Row],[Estimated Value]]="",V3__67[[#This Row],[Estimated Value]]=0),"",(V3__67[[#This Row],[Sale Price]]-V3__67[[#This Row],[Estimated Value]])/V3__67[[#This Row],[Estimated Value]])</f>
        <v>-0.21578878577963664</v>
      </c>
      <c r="P3030" t="str">
        <f t="shared" si="47"/>
        <v>Below Estimate</v>
      </c>
    </row>
    <row r="3031" spans="1:16" x14ac:dyDescent="0.3">
      <c r="A3031" s="1">
        <v>42849</v>
      </c>
      <c r="B3031">
        <v>2017</v>
      </c>
      <c r="C3031" t="s">
        <v>12</v>
      </c>
      <c r="D3031">
        <v>73560</v>
      </c>
      <c r="E3031">
        <v>107500</v>
      </c>
      <c r="F3031" t="s">
        <v>13</v>
      </c>
      <c r="G3031" t="s">
        <v>14</v>
      </c>
      <c r="H3031">
        <v>3</v>
      </c>
      <c r="I3031">
        <v>2</v>
      </c>
      <c r="J3031">
        <v>900</v>
      </c>
      <c r="K3031">
        <v>1.3882829999999999</v>
      </c>
      <c r="L3031" t="s">
        <v>22</v>
      </c>
      <c r="M3031">
        <f>V3__67[[#This Row],[Sale Price]]/V3__67[[#This Row],[carpet_area]]</f>
        <v>119.44444444444444</v>
      </c>
      <c r="N3031">
        <f>IF(OR(V3__67[[#This Row],[Estimated Value]]="",V3__67[[#This Row],[Estimated Value]]=0),"",V3__67[[#This Row],[Sale Price]]-V3__67[[#This Row],[Estimated Value]])</f>
        <v>33940</v>
      </c>
      <c r="O3031">
        <f>IF(OR(V3__67[[#This Row],[Estimated Value]]="",V3__67[[#This Row],[Estimated Value]]=0),"",(V3__67[[#This Row],[Sale Price]]-V3__67[[#This Row],[Estimated Value]])/V3__67[[#This Row],[Estimated Value]])</f>
        <v>0.46139206090266449</v>
      </c>
      <c r="P3031" t="str">
        <f t="shared" si="47"/>
        <v>Above Estimate</v>
      </c>
    </row>
    <row r="3032" spans="1:16" x14ac:dyDescent="0.3">
      <c r="A3032" s="1">
        <v>42852</v>
      </c>
      <c r="B3032">
        <v>2017</v>
      </c>
      <c r="C3032" t="s">
        <v>18</v>
      </c>
      <c r="D3032">
        <v>1000690</v>
      </c>
      <c r="E3032">
        <v>1076130</v>
      </c>
      <c r="F3032" t="s">
        <v>13</v>
      </c>
      <c r="G3032" t="s">
        <v>14</v>
      </c>
      <c r="H3032">
        <v>3</v>
      </c>
      <c r="I3032">
        <v>1</v>
      </c>
      <c r="J3032">
        <v>1075</v>
      </c>
      <c r="K3032">
        <v>1.3882829999999999</v>
      </c>
      <c r="L3032" t="s">
        <v>25</v>
      </c>
      <c r="M3032">
        <f>V3__67[[#This Row],[Sale Price]]/V3__67[[#This Row],[carpet_area]]</f>
        <v>1001.0511627906977</v>
      </c>
      <c r="N3032">
        <f>IF(OR(V3__67[[#This Row],[Estimated Value]]="",V3__67[[#This Row],[Estimated Value]]=0),"",V3__67[[#This Row],[Sale Price]]-V3__67[[#This Row],[Estimated Value]])</f>
        <v>75440</v>
      </c>
      <c r="O3032">
        <f>IF(OR(V3__67[[#This Row],[Estimated Value]]="",V3__67[[#This Row],[Estimated Value]]=0),"",(V3__67[[#This Row],[Sale Price]]-V3__67[[#This Row],[Estimated Value]])/V3__67[[#This Row],[Estimated Value]])</f>
        <v>7.5387982292218367E-2</v>
      </c>
      <c r="P3032" t="str">
        <f t="shared" si="47"/>
        <v>Above Estimate</v>
      </c>
    </row>
    <row r="3033" spans="1:16" x14ac:dyDescent="0.3">
      <c r="A3033" s="1">
        <v>42852</v>
      </c>
      <c r="B3033">
        <v>2017</v>
      </c>
      <c r="C3033" t="s">
        <v>12</v>
      </c>
      <c r="D3033">
        <v>97140</v>
      </c>
      <c r="E3033">
        <v>65200</v>
      </c>
      <c r="F3033" t="s">
        <v>13</v>
      </c>
      <c r="G3033" t="s">
        <v>14</v>
      </c>
      <c r="H3033">
        <v>3</v>
      </c>
      <c r="I3033">
        <v>2</v>
      </c>
      <c r="J3033">
        <v>935</v>
      </c>
      <c r="K3033">
        <v>1.3882829999999999</v>
      </c>
      <c r="L3033" t="s">
        <v>25</v>
      </c>
      <c r="M3033">
        <f>V3__67[[#This Row],[Sale Price]]/V3__67[[#This Row],[carpet_area]]</f>
        <v>69.732620320855617</v>
      </c>
      <c r="N3033">
        <f>IF(OR(V3__67[[#This Row],[Estimated Value]]="",V3__67[[#This Row],[Estimated Value]]=0),"",V3__67[[#This Row],[Sale Price]]-V3__67[[#This Row],[Estimated Value]])</f>
        <v>-31940</v>
      </c>
      <c r="O3033">
        <f>IF(OR(V3__67[[#This Row],[Estimated Value]]="",V3__67[[#This Row],[Estimated Value]]=0),"",(V3__67[[#This Row],[Sale Price]]-V3__67[[#This Row],[Estimated Value]])/V3__67[[#This Row],[Estimated Value]])</f>
        <v>-0.32880378834671609</v>
      </c>
      <c r="P3033" t="str">
        <f t="shared" si="47"/>
        <v>Below Estimate</v>
      </c>
    </row>
    <row r="3034" spans="1:16" x14ac:dyDescent="0.3">
      <c r="A3034" s="1">
        <v>42854</v>
      </c>
      <c r="B3034">
        <v>2017</v>
      </c>
      <c r="C3034" t="s">
        <v>12</v>
      </c>
      <c r="D3034">
        <v>72170</v>
      </c>
      <c r="E3034">
        <v>34000</v>
      </c>
      <c r="F3034" t="s">
        <v>19</v>
      </c>
      <c r="G3034" t="s">
        <v>20</v>
      </c>
      <c r="H3034">
        <v>4</v>
      </c>
      <c r="I3034">
        <v>2</v>
      </c>
      <c r="J3034">
        <v>1439</v>
      </c>
      <c r="K3034">
        <v>1.3882829999999999</v>
      </c>
      <c r="L3034" t="s">
        <v>25</v>
      </c>
      <c r="M3034">
        <f>V3__67[[#This Row],[Sale Price]]/V3__67[[#This Row],[carpet_area]]</f>
        <v>23.627519110493399</v>
      </c>
      <c r="N3034">
        <f>IF(OR(V3__67[[#This Row],[Estimated Value]]="",V3__67[[#This Row],[Estimated Value]]=0),"",V3__67[[#This Row],[Sale Price]]-V3__67[[#This Row],[Estimated Value]])</f>
        <v>-38170</v>
      </c>
      <c r="O3034">
        <f>IF(OR(V3__67[[#This Row],[Estimated Value]]="",V3__67[[#This Row],[Estimated Value]]=0),"",(V3__67[[#This Row],[Sale Price]]-V3__67[[#This Row],[Estimated Value]])/V3__67[[#This Row],[Estimated Value]])</f>
        <v>-0.52889012054870443</v>
      </c>
      <c r="P3034" t="str">
        <f t="shared" si="47"/>
        <v>Below Estimate</v>
      </c>
    </row>
    <row r="3035" spans="1:16" x14ac:dyDescent="0.3">
      <c r="A3035" s="1">
        <v>42854</v>
      </c>
      <c r="B3035">
        <v>2017</v>
      </c>
      <c r="C3035" t="s">
        <v>18</v>
      </c>
      <c r="D3035">
        <v>328850</v>
      </c>
      <c r="E3035">
        <v>609000</v>
      </c>
      <c r="F3035" t="s">
        <v>13</v>
      </c>
      <c r="G3035" t="s">
        <v>14</v>
      </c>
      <c r="H3035">
        <v>3</v>
      </c>
      <c r="I3035">
        <v>3</v>
      </c>
      <c r="J3035">
        <v>945</v>
      </c>
      <c r="K3035">
        <v>1.3882829999999999</v>
      </c>
      <c r="L3035" t="s">
        <v>22</v>
      </c>
      <c r="M3035">
        <f>V3__67[[#This Row],[Sale Price]]/V3__67[[#This Row],[carpet_area]]</f>
        <v>644.44444444444446</v>
      </c>
      <c r="N3035">
        <f>IF(OR(V3__67[[#This Row],[Estimated Value]]="",V3__67[[#This Row],[Estimated Value]]=0),"",V3__67[[#This Row],[Sale Price]]-V3__67[[#This Row],[Estimated Value]])</f>
        <v>280150</v>
      </c>
      <c r="O3035">
        <f>IF(OR(V3__67[[#This Row],[Estimated Value]]="",V3__67[[#This Row],[Estimated Value]]=0),"",(V3__67[[#This Row],[Sale Price]]-V3__67[[#This Row],[Estimated Value]])/V3__67[[#This Row],[Estimated Value]])</f>
        <v>0.85190816481678577</v>
      </c>
      <c r="P3035" t="str">
        <f t="shared" si="47"/>
        <v>Above Estimate</v>
      </c>
    </row>
    <row r="3036" spans="1:16" x14ac:dyDescent="0.3">
      <c r="A3036" s="1">
        <v>42855</v>
      </c>
      <c r="B3036">
        <v>2017</v>
      </c>
      <c r="C3036" t="s">
        <v>18</v>
      </c>
      <c r="D3036">
        <v>280550</v>
      </c>
      <c r="E3036">
        <v>360000</v>
      </c>
      <c r="F3036" t="s">
        <v>13</v>
      </c>
      <c r="G3036" t="s">
        <v>14</v>
      </c>
      <c r="H3036">
        <v>3</v>
      </c>
      <c r="I3036">
        <v>1</v>
      </c>
      <c r="J3036">
        <v>1018</v>
      </c>
      <c r="K3036">
        <v>1.3882829999999999</v>
      </c>
      <c r="L3036" t="s">
        <v>16</v>
      </c>
      <c r="M3036">
        <f>V3__67[[#This Row],[Sale Price]]/V3__67[[#This Row],[carpet_area]]</f>
        <v>353.63457760314344</v>
      </c>
      <c r="N3036">
        <f>IF(OR(V3__67[[#This Row],[Estimated Value]]="",V3__67[[#This Row],[Estimated Value]]=0),"",V3__67[[#This Row],[Sale Price]]-V3__67[[#This Row],[Estimated Value]])</f>
        <v>79450</v>
      </c>
      <c r="O3036">
        <f>IF(OR(V3__67[[#This Row],[Estimated Value]]="",V3__67[[#This Row],[Estimated Value]]=0),"",(V3__67[[#This Row],[Sale Price]]-V3__67[[#This Row],[Estimated Value]])/V3__67[[#This Row],[Estimated Value]])</f>
        <v>0.28319372660844772</v>
      </c>
      <c r="P3036" t="str">
        <f t="shared" si="47"/>
        <v>Above Estimate</v>
      </c>
    </row>
    <row r="3037" spans="1:16" x14ac:dyDescent="0.3">
      <c r="A3037" s="1">
        <v>42855</v>
      </c>
      <c r="B3037">
        <v>2017</v>
      </c>
      <c r="C3037" t="s">
        <v>12</v>
      </c>
      <c r="D3037">
        <v>121670</v>
      </c>
      <c r="E3037">
        <v>40500</v>
      </c>
      <c r="F3037" t="s">
        <v>23</v>
      </c>
      <c r="G3037" t="s">
        <v>24</v>
      </c>
      <c r="H3037">
        <v>6</v>
      </c>
      <c r="I3037">
        <v>5</v>
      </c>
      <c r="J3037">
        <v>1935</v>
      </c>
      <c r="K3037">
        <v>1.3882829999999999</v>
      </c>
      <c r="L3037" t="s">
        <v>16</v>
      </c>
      <c r="M3037">
        <f>V3__67[[#This Row],[Sale Price]]/V3__67[[#This Row],[carpet_area]]</f>
        <v>20.930232558139537</v>
      </c>
      <c r="N3037">
        <f>IF(OR(V3__67[[#This Row],[Estimated Value]]="",V3__67[[#This Row],[Estimated Value]]=0),"",V3__67[[#This Row],[Sale Price]]-V3__67[[#This Row],[Estimated Value]])</f>
        <v>-81170</v>
      </c>
      <c r="O3037">
        <f>IF(OR(V3__67[[#This Row],[Estimated Value]]="",V3__67[[#This Row],[Estimated Value]]=0),"",(V3__67[[#This Row],[Sale Price]]-V3__67[[#This Row],[Estimated Value]])/V3__67[[#This Row],[Estimated Value]])</f>
        <v>-0.66713240733130597</v>
      </c>
      <c r="P3037" t="str">
        <f t="shared" si="47"/>
        <v>Below Estimate</v>
      </c>
    </row>
    <row r="3038" spans="1:16" x14ac:dyDescent="0.3">
      <c r="A3038" s="1">
        <v>42855</v>
      </c>
      <c r="B3038">
        <v>2017</v>
      </c>
      <c r="C3038" t="s">
        <v>12</v>
      </c>
      <c r="D3038">
        <v>98620</v>
      </c>
      <c r="E3038">
        <v>150000</v>
      </c>
      <c r="F3038" t="s">
        <v>13</v>
      </c>
      <c r="G3038" t="s">
        <v>14</v>
      </c>
      <c r="H3038">
        <v>3</v>
      </c>
      <c r="I3038">
        <v>1</v>
      </c>
      <c r="J3038">
        <v>1019</v>
      </c>
      <c r="K3038">
        <v>1.3882829999999999</v>
      </c>
      <c r="L3038" t="s">
        <v>25</v>
      </c>
      <c r="M3038">
        <f>V3__67[[#This Row],[Sale Price]]/V3__67[[#This Row],[carpet_area]]</f>
        <v>147.20314033366046</v>
      </c>
      <c r="N3038">
        <f>IF(OR(V3__67[[#This Row],[Estimated Value]]="",V3__67[[#This Row],[Estimated Value]]=0),"",V3__67[[#This Row],[Sale Price]]-V3__67[[#This Row],[Estimated Value]])</f>
        <v>51380</v>
      </c>
      <c r="O3038">
        <f>IF(OR(V3__67[[#This Row],[Estimated Value]]="",V3__67[[#This Row],[Estimated Value]]=0),"",(V3__67[[#This Row],[Sale Price]]-V3__67[[#This Row],[Estimated Value]])/V3__67[[#This Row],[Estimated Value]])</f>
        <v>0.52098965727033053</v>
      </c>
      <c r="P3038" t="str">
        <f t="shared" si="47"/>
        <v>Above Estimate</v>
      </c>
    </row>
    <row r="3039" spans="1:16" x14ac:dyDescent="0.3">
      <c r="A3039" s="1">
        <v>42856</v>
      </c>
      <c r="B3039">
        <v>2017</v>
      </c>
      <c r="C3039" t="s">
        <v>26</v>
      </c>
      <c r="D3039">
        <v>506170</v>
      </c>
      <c r="E3039">
        <v>911000</v>
      </c>
      <c r="F3039" t="s">
        <v>13</v>
      </c>
      <c r="G3039" t="s">
        <v>14</v>
      </c>
      <c r="H3039">
        <v>3</v>
      </c>
      <c r="I3039">
        <v>1</v>
      </c>
      <c r="J3039">
        <v>907</v>
      </c>
      <c r="K3039">
        <v>1.3882829999999999</v>
      </c>
      <c r="L3039" t="s">
        <v>25</v>
      </c>
      <c r="M3039">
        <f>V3__67[[#This Row],[Sale Price]]/V3__67[[#This Row],[carpet_area]]</f>
        <v>1004.4101433296582</v>
      </c>
      <c r="N3039">
        <f>IF(OR(V3__67[[#This Row],[Estimated Value]]="",V3__67[[#This Row],[Estimated Value]]=0),"",V3__67[[#This Row],[Sale Price]]-V3__67[[#This Row],[Estimated Value]])</f>
        <v>404830</v>
      </c>
      <c r="O3039">
        <f>IF(OR(V3__67[[#This Row],[Estimated Value]]="",V3__67[[#This Row],[Estimated Value]]=0),"",(V3__67[[#This Row],[Sale Price]]-V3__67[[#This Row],[Estimated Value]])/V3__67[[#This Row],[Estimated Value]])</f>
        <v>0.79979058419108207</v>
      </c>
      <c r="P3039" t="str">
        <f t="shared" si="47"/>
        <v>Above Estimate</v>
      </c>
    </row>
    <row r="3040" spans="1:16" x14ac:dyDescent="0.3">
      <c r="A3040" s="1">
        <v>42859</v>
      </c>
      <c r="B3040">
        <v>2017</v>
      </c>
      <c r="C3040" t="s">
        <v>17</v>
      </c>
      <c r="D3040">
        <v>220940</v>
      </c>
      <c r="E3040">
        <v>286500</v>
      </c>
      <c r="F3040" t="s">
        <v>13</v>
      </c>
      <c r="G3040" t="s">
        <v>14</v>
      </c>
      <c r="H3040">
        <v>3</v>
      </c>
      <c r="I3040">
        <v>1</v>
      </c>
      <c r="J3040">
        <v>972</v>
      </c>
      <c r="K3040">
        <v>1.3882829999999999</v>
      </c>
      <c r="L3040" t="s">
        <v>25</v>
      </c>
      <c r="M3040">
        <f>V3__67[[#This Row],[Sale Price]]/V3__67[[#This Row],[carpet_area]]</f>
        <v>294.75308641975306</v>
      </c>
      <c r="N3040">
        <f>IF(OR(V3__67[[#This Row],[Estimated Value]]="",V3__67[[#This Row],[Estimated Value]]=0),"",V3__67[[#This Row],[Sale Price]]-V3__67[[#This Row],[Estimated Value]])</f>
        <v>65560</v>
      </c>
      <c r="O3040">
        <f>IF(OR(V3__67[[#This Row],[Estimated Value]]="",V3__67[[#This Row],[Estimated Value]]=0),"",(V3__67[[#This Row],[Sale Price]]-V3__67[[#This Row],[Estimated Value]])/V3__67[[#This Row],[Estimated Value]])</f>
        <v>0.29673214447361274</v>
      </c>
      <c r="P3040" t="str">
        <f t="shared" si="47"/>
        <v>Above Estimate</v>
      </c>
    </row>
    <row r="3041" spans="1:16" x14ac:dyDescent="0.3">
      <c r="A3041" s="1">
        <v>42859</v>
      </c>
      <c r="B3041">
        <v>2017</v>
      </c>
      <c r="C3041" t="s">
        <v>21</v>
      </c>
      <c r="D3041">
        <v>3624740</v>
      </c>
      <c r="E3041">
        <v>4211000</v>
      </c>
      <c r="F3041" t="s">
        <v>13</v>
      </c>
      <c r="G3041" t="s">
        <v>14</v>
      </c>
      <c r="H3041">
        <v>3</v>
      </c>
      <c r="I3041">
        <v>2</v>
      </c>
      <c r="J3041">
        <v>1014</v>
      </c>
      <c r="K3041">
        <v>1.3882829999999999</v>
      </c>
      <c r="L3041" t="s">
        <v>22</v>
      </c>
      <c r="M3041">
        <f>V3__67[[#This Row],[Sale Price]]/V3__67[[#This Row],[carpet_area]]</f>
        <v>4152.8599605522686</v>
      </c>
      <c r="N3041">
        <f>IF(OR(V3__67[[#This Row],[Estimated Value]]="",V3__67[[#This Row],[Estimated Value]]=0),"",V3__67[[#This Row],[Sale Price]]-V3__67[[#This Row],[Estimated Value]])</f>
        <v>586260</v>
      </c>
      <c r="O3041">
        <f>IF(OR(V3__67[[#This Row],[Estimated Value]]="",V3__67[[#This Row],[Estimated Value]]=0),"",(V3__67[[#This Row],[Sale Price]]-V3__67[[#This Row],[Estimated Value]])/V3__67[[#This Row],[Estimated Value]])</f>
        <v>0.16173849710599933</v>
      </c>
      <c r="P3041" t="str">
        <f t="shared" si="47"/>
        <v>Above Estimate</v>
      </c>
    </row>
    <row r="3042" spans="1:16" x14ac:dyDescent="0.3">
      <c r="A3042" s="1">
        <v>42859</v>
      </c>
      <c r="B3042">
        <v>2017</v>
      </c>
      <c r="C3042" t="s">
        <v>21</v>
      </c>
      <c r="D3042">
        <v>2470440</v>
      </c>
      <c r="E3042">
        <v>7000000</v>
      </c>
      <c r="F3042" t="s">
        <v>13</v>
      </c>
      <c r="G3042" t="s">
        <v>14</v>
      </c>
      <c r="H3042">
        <v>3</v>
      </c>
      <c r="I3042">
        <v>1</v>
      </c>
      <c r="J3042">
        <v>1099</v>
      </c>
      <c r="K3042">
        <v>1.3882829999999999</v>
      </c>
      <c r="L3042" t="s">
        <v>22</v>
      </c>
      <c r="M3042">
        <f>V3__67[[#This Row],[Sale Price]]/V3__67[[#This Row],[carpet_area]]</f>
        <v>6369.4267515923566</v>
      </c>
      <c r="N3042">
        <f>IF(OR(V3__67[[#This Row],[Estimated Value]]="",V3__67[[#This Row],[Estimated Value]]=0),"",V3__67[[#This Row],[Sale Price]]-V3__67[[#This Row],[Estimated Value]])</f>
        <v>4529560</v>
      </c>
      <c r="O3042">
        <f>IF(OR(V3__67[[#This Row],[Estimated Value]]="",V3__67[[#This Row],[Estimated Value]]=0),"",(V3__67[[#This Row],[Sale Price]]-V3__67[[#This Row],[Estimated Value]])/V3__67[[#This Row],[Estimated Value]])</f>
        <v>1.8335033435339454</v>
      </c>
      <c r="P3042" t="str">
        <f t="shared" si="47"/>
        <v>Above Estimate</v>
      </c>
    </row>
    <row r="3043" spans="1:16" x14ac:dyDescent="0.3">
      <c r="A3043" s="1">
        <v>42859</v>
      </c>
      <c r="B3043">
        <v>2017</v>
      </c>
      <c r="C3043" t="s">
        <v>17</v>
      </c>
      <c r="D3043">
        <v>176410</v>
      </c>
      <c r="E3043">
        <v>180000</v>
      </c>
      <c r="F3043" t="s">
        <v>13</v>
      </c>
      <c r="G3043" t="s">
        <v>14</v>
      </c>
      <c r="H3043">
        <v>3</v>
      </c>
      <c r="I3043">
        <v>1</v>
      </c>
      <c r="J3043">
        <v>1030</v>
      </c>
      <c r="K3043">
        <v>1.3882829999999999</v>
      </c>
      <c r="L3043" t="s">
        <v>16</v>
      </c>
      <c r="M3043">
        <f>V3__67[[#This Row],[Sale Price]]/V3__67[[#This Row],[carpet_area]]</f>
        <v>174.75728155339806</v>
      </c>
      <c r="N3043">
        <f>IF(OR(V3__67[[#This Row],[Estimated Value]]="",V3__67[[#This Row],[Estimated Value]]=0),"",V3__67[[#This Row],[Sale Price]]-V3__67[[#This Row],[Estimated Value]])</f>
        <v>3590</v>
      </c>
      <c r="O3043">
        <f>IF(OR(V3__67[[#This Row],[Estimated Value]]="",V3__67[[#This Row],[Estimated Value]]=0),"",(V3__67[[#This Row],[Sale Price]]-V3__67[[#This Row],[Estimated Value]])/V3__67[[#This Row],[Estimated Value]])</f>
        <v>2.0350320276628309E-2</v>
      </c>
      <c r="P3043" t="str">
        <f t="shared" si="47"/>
        <v>Above Estimate</v>
      </c>
    </row>
    <row r="3044" spans="1:16" x14ac:dyDescent="0.3">
      <c r="A3044" s="1">
        <v>42860</v>
      </c>
      <c r="B3044">
        <v>2017</v>
      </c>
      <c r="C3044" t="s">
        <v>12</v>
      </c>
      <c r="D3044">
        <v>93420</v>
      </c>
      <c r="E3044">
        <v>145000</v>
      </c>
      <c r="F3044" t="s">
        <v>13</v>
      </c>
      <c r="G3044" t="s">
        <v>14</v>
      </c>
      <c r="H3044">
        <v>3</v>
      </c>
      <c r="I3044">
        <v>3</v>
      </c>
      <c r="J3044">
        <v>966</v>
      </c>
      <c r="K3044">
        <v>1.3882829999999999</v>
      </c>
      <c r="L3044" t="s">
        <v>25</v>
      </c>
      <c r="M3044">
        <f>V3__67[[#This Row],[Sale Price]]/V3__67[[#This Row],[carpet_area]]</f>
        <v>150.10351966873705</v>
      </c>
      <c r="N3044">
        <f>IF(OR(V3__67[[#This Row],[Estimated Value]]="",V3__67[[#This Row],[Estimated Value]]=0),"",V3__67[[#This Row],[Sale Price]]-V3__67[[#This Row],[Estimated Value]])</f>
        <v>51580</v>
      </c>
      <c r="O3044">
        <f>IF(OR(V3__67[[#This Row],[Estimated Value]]="",V3__67[[#This Row],[Estimated Value]]=0),"",(V3__67[[#This Row],[Sale Price]]-V3__67[[#This Row],[Estimated Value]])/V3__67[[#This Row],[Estimated Value]])</f>
        <v>0.5521301648469279</v>
      </c>
      <c r="P3044" t="str">
        <f t="shared" si="47"/>
        <v>Above Estimate</v>
      </c>
    </row>
    <row r="3045" spans="1:16" x14ac:dyDescent="0.3">
      <c r="A3045" s="1">
        <v>42862</v>
      </c>
      <c r="B3045">
        <v>2017</v>
      </c>
      <c r="C3045" t="s">
        <v>12</v>
      </c>
      <c r="D3045">
        <v>82950</v>
      </c>
      <c r="E3045">
        <v>156000</v>
      </c>
      <c r="F3045" t="s">
        <v>13</v>
      </c>
      <c r="G3045" t="s">
        <v>14</v>
      </c>
      <c r="H3045">
        <v>3</v>
      </c>
      <c r="I3045">
        <v>1</v>
      </c>
      <c r="J3045">
        <v>1054</v>
      </c>
      <c r="K3045">
        <v>1.3882829999999999</v>
      </c>
      <c r="L3045" t="s">
        <v>25</v>
      </c>
      <c r="M3045">
        <f>V3__67[[#This Row],[Sale Price]]/V3__67[[#This Row],[carpet_area]]</f>
        <v>148.00759013282732</v>
      </c>
      <c r="N3045">
        <f>IF(OR(V3__67[[#This Row],[Estimated Value]]="",V3__67[[#This Row],[Estimated Value]]=0),"",V3__67[[#This Row],[Sale Price]]-V3__67[[#This Row],[Estimated Value]])</f>
        <v>73050</v>
      </c>
      <c r="O3045">
        <f>IF(OR(V3__67[[#This Row],[Estimated Value]]="",V3__67[[#This Row],[Estimated Value]]=0),"",(V3__67[[#This Row],[Sale Price]]-V3__67[[#This Row],[Estimated Value]])/V3__67[[#This Row],[Estimated Value]])</f>
        <v>0.88065099457504525</v>
      </c>
      <c r="P3045" t="str">
        <f t="shared" si="47"/>
        <v>Above Estimate</v>
      </c>
    </row>
    <row r="3046" spans="1:16" x14ac:dyDescent="0.3">
      <c r="A3046" s="1">
        <v>42863</v>
      </c>
      <c r="B3046">
        <v>2017</v>
      </c>
      <c r="C3046" t="s">
        <v>29</v>
      </c>
      <c r="D3046">
        <v>197960</v>
      </c>
      <c r="E3046">
        <v>314000</v>
      </c>
      <c r="F3046" t="s">
        <v>13</v>
      </c>
      <c r="G3046" t="s">
        <v>14</v>
      </c>
      <c r="H3046">
        <v>3</v>
      </c>
      <c r="I3046">
        <v>1</v>
      </c>
      <c r="J3046">
        <v>979</v>
      </c>
      <c r="K3046">
        <v>1.3882829999999999</v>
      </c>
      <c r="L3046" t="s">
        <v>22</v>
      </c>
      <c r="M3046">
        <f>V3__67[[#This Row],[Sale Price]]/V3__67[[#This Row],[carpet_area]]</f>
        <v>320.73544433094997</v>
      </c>
      <c r="N3046">
        <f>IF(OR(V3__67[[#This Row],[Estimated Value]]="",V3__67[[#This Row],[Estimated Value]]=0),"",V3__67[[#This Row],[Sale Price]]-V3__67[[#This Row],[Estimated Value]])</f>
        <v>116040</v>
      </c>
      <c r="O3046">
        <f>IF(OR(V3__67[[#This Row],[Estimated Value]]="",V3__67[[#This Row],[Estimated Value]]=0),"",(V3__67[[#This Row],[Sale Price]]-V3__67[[#This Row],[Estimated Value]])/V3__67[[#This Row],[Estimated Value]])</f>
        <v>0.58617902606587191</v>
      </c>
      <c r="P3046" t="str">
        <f t="shared" si="47"/>
        <v>Above Estimate</v>
      </c>
    </row>
    <row r="3047" spans="1:16" x14ac:dyDescent="0.3">
      <c r="A3047" s="1">
        <v>42863</v>
      </c>
      <c r="B3047">
        <v>2017</v>
      </c>
      <c r="C3047" t="s">
        <v>26</v>
      </c>
      <c r="D3047">
        <v>428330</v>
      </c>
      <c r="E3047">
        <v>640000</v>
      </c>
      <c r="F3047" t="s">
        <v>13</v>
      </c>
      <c r="G3047" t="s">
        <v>14</v>
      </c>
      <c r="H3047">
        <v>3</v>
      </c>
      <c r="I3047">
        <v>2</v>
      </c>
      <c r="J3047">
        <v>1085</v>
      </c>
      <c r="K3047">
        <v>1.3882829999999999</v>
      </c>
      <c r="L3047" t="s">
        <v>22</v>
      </c>
      <c r="M3047">
        <f>V3__67[[#This Row],[Sale Price]]/V3__67[[#This Row],[carpet_area]]</f>
        <v>589.86175115207368</v>
      </c>
      <c r="N3047">
        <f>IF(OR(V3__67[[#This Row],[Estimated Value]]="",V3__67[[#This Row],[Estimated Value]]=0),"",V3__67[[#This Row],[Sale Price]]-V3__67[[#This Row],[Estimated Value]])</f>
        <v>211670</v>
      </c>
      <c r="O3047">
        <f>IF(OR(V3__67[[#This Row],[Estimated Value]]="",V3__67[[#This Row],[Estimated Value]]=0),"",(V3__67[[#This Row],[Sale Price]]-V3__67[[#This Row],[Estimated Value]])/V3__67[[#This Row],[Estimated Value]])</f>
        <v>0.49417505194592953</v>
      </c>
      <c r="P3047" t="str">
        <f t="shared" si="47"/>
        <v>Above Estimate</v>
      </c>
    </row>
    <row r="3048" spans="1:16" x14ac:dyDescent="0.3">
      <c r="A3048" s="1">
        <v>42866</v>
      </c>
      <c r="B3048">
        <v>2017</v>
      </c>
      <c r="C3048" t="s">
        <v>12</v>
      </c>
      <c r="D3048">
        <v>67600</v>
      </c>
      <c r="E3048">
        <v>44300</v>
      </c>
      <c r="F3048" t="s">
        <v>13</v>
      </c>
      <c r="G3048" t="s">
        <v>14</v>
      </c>
      <c r="H3048">
        <v>3</v>
      </c>
      <c r="I3048">
        <v>2</v>
      </c>
      <c r="J3048">
        <v>1096</v>
      </c>
      <c r="K3048">
        <v>1.3882829999999999</v>
      </c>
      <c r="L3048" t="s">
        <v>16</v>
      </c>
      <c r="M3048">
        <f>V3__67[[#This Row],[Sale Price]]/V3__67[[#This Row],[carpet_area]]</f>
        <v>40.419708029197082</v>
      </c>
      <c r="N3048">
        <f>IF(OR(V3__67[[#This Row],[Estimated Value]]="",V3__67[[#This Row],[Estimated Value]]=0),"",V3__67[[#This Row],[Sale Price]]-V3__67[[#This Row],[Estimated Value]])</f>
        <v>-23300</v>
      </c>
      <c r="O3048">
        <f>IF(OR(V3__67[[#This Row],[Estimated Value]]="",V3__67[[#This Row],[Estimated Value]]=0),"",(V3__67[[#This Row],[Sale Price]]-V3__67[[#This Row],[Estimated Value]])/V3__67[[#This Row],[Estimated Value]])</f>
        <v>-0.34467455621301774</v>
      </c>
      <c r="P3048" t="str">
        <f t="shared" si="47"/>
        <v>Below Estimate</v>
      </c>
    </row>
    <row r="3049" spans="1:16" x14ac:dyDescent="0.3">
      <c r="A3049" s="1">
        <v>42866</v>
      </c>
      <c r="B3049">
        <v>2017</v>
      </c>
      <c r="C3049" t="s">
        <v>18</v>
      </c>
      <c r="D3049">
        <v>313560</v>
      </c>
      <c r="E3049">
        <v>450000</v>
      </c>
      <c r="F3049" t="s">
        <v>13</v>
      </c>
      <c r="G3049" t="s">
        <v>14</v>
      </c>
      <c r="H3049">
        <v>3</v>
      </c>
      <c r="I3049">
        <v>3</v>
      </c>
      <c r="J3049">
        <v>904</v>
      </c>
      <c r="K3049">
        <v>1.3882829999999999</v>
      </c>
      <c r="L3049" t="s">
        <v>15</v>
      </c>
      <c r="M3049">
        <f>V3__67[[#This Row],[Sale Price]]/V3__67[[#This Row],[carpet_area]]</f>
        <v>497.78761061946904</v>
      </c>
      <c r="N3049">
        <f>IF(OR(V3__67[[#This Row],[Estimated Value]]="",V3__67[[#This Row],[Estimated Value]]=0),"",V3__67[[#This Row],[Sale Price]]-V3__67[[#This Row],[Estimated Value]])</f>
        <v>136440</v>
      </c>
      <c r="O3049">
        <f>IF(OR(V3__67[[#This Row],[Estimated Value]]="",V3__67[[#This Row],[Estimated Value]]=0),"",(V3__67[[#This Row],[Sale Price]]-V3__67[[#This Row],[Estimated Value]])/V3__67[[#This Row],[Estimated Value]])</f>
        <v>0.4351320321469575</v>
      </c>
      <c r="P3049" t="str">
        <f t="shared" si="47"/>
        <v>Above Estimate</v>
      </c>
    </row>
    <row r="3050" spans="1:16" x14ac:dyDescent="0.3">
      <c r="A3050" s="1">
        <v>42867</v>
      </c>
      <c r="B3050">
        <v>2017</v>
      </c>
      <c r="C3050" t="s">
        <v>29</v>
      </c>
      <c r="D3050">
        <v>237020</v>
      </c>
      <c r="E3050">
        <v>380000</v>
      </c>
      <c r="F3050" t="s">
        <v>13</v>
      </c>
      <c r="G3050" t="s">
        <v>14</v>
      </c>
      <c r="H3050">
        <v>3</v>
      </c>
      <c r="I3050">
        <v>3</v>
      </c>
      <c r="J3050">
        <v>954</v>
      </c>
      <c r="K3050">
        <v>1.3882829999999999</v>
      </c>
      <c r="L3050" t="s">
        <v>15</v>
      </c>
      <c r="M3050">
        <f>V3__67[[#This Row],[Sale Price]]/V3__67[[#This Row],[carpet_area]]</f>
        <v>398.32285115303984</v>
      </c>
      <c r="N3050">
        <f>IF(OR(V3__67[[#This Row],[Estimated Value]]="",V3__67[[#This Row],[Estimated Value]]=0),"",V3__67[[#This Row],[Sale Price]]-V3__67[[#This Row],[Estimated Value]])</f>
        <v>142980</v>
      </c>
      <c r="O3050">
        <f>IF(OR(V3__67[[#This Row],[Estimated Value]]="",V3__67[[#This Row],[Estimated Value]]=0),"",(V3__67[[#This Row],[Sale Price]]-V3__67[[#This Row],[Estimated Value]])/V3__67[[#This Row],[Estimated Value]])</f>
        <v>0.60324023289173911</v>
      </c>
      <c r="P3050" t="str">
        <f t="shared" si="47"/>
        <v>Above Estimate</v>
      </c>
    </row>
    <row r="3051" spans="1:16" x14ac:dyDescent="0.3">
      <c r="A3051" s="1">
        <v>42867</v>
      </c>
      <c r="B3051">
        <v>2017</v>
      </c>
      <c r="C3051" t="s">
        <v>18</v>
      </c>
      <c r="D3051">
        <v>216050</v>
      </c>
      <c r="E3051">
        <v>220000</v>
      </c>
      <c r="F3051" t="s">
        <v>13</v>
      </c>
      <c r="G3051" t="s">
        <v>14</v>
      </c>
      <c r="H3051">
        <v>3</v>
      </c>
      <c r="I3051">
        <v>1</v>
      </c>
      <c r="J3051">
        <v>1096</v>
      </c>
      <c r="K3051">
        <v>1.3882829999999999</v>
      </c>
      <c r="L3051" t="s">
        <v>15</v>
      </c>
      <c r="M3051">
        <f>V3__67[[#This Row],[Sale Price]]/V3__67[[#This Row],[carpet_area]]</f>
        <v>200.72992700729927</v>
      </c>
      <c r="N3051">
        <f>IF(OR(V3__67[[#This Row],[Estimated Value]]="",V3__67[[#This Row],[Estimated Value]]=0),"",V3__67[[#This Row],[Sale Price]]-V3__67[[#This Row],[Estimated Value]])</f>
        <v>3950</v>
      </c>
      <c r="O3051">
        <f>IF(OR(V3__67[[#This Row],[Estimated Value]]="",V3__67[[#This Row],[Estimated Value]]=0),"",(V3__67[[#This Row],[Sale Price]]-V3__67[[#This Row],[Estimated Value]])/V3__67[[#This Row],[Estimated Value]])</f>
        <v>1.8282804906271696E-2</v>
      </c>
      <c r="P3051" t="str">
        <f t="shared" si="47"/>
        <v>Above Estimate</v>
      </c>
    </row>
    <row r="3052" spans="1:16" x14ac:dyDescent="0.3">
      <c r="A3052" s="1">
        <v>42869</v>
      </c>
      <c r="B3052">
        <v>2017</v>
      </c>
      <c r="C3052" t="s">
        <v>17</v>
      </c>
      <c r="D3052">
        <v>131190</v>
      </c>
      <c r="E3052">
        <v>70000</v>
      </c>
      <c r="F3052" t="s">
        <v>13</v>
      </c>
      <c r="G3052" t="s">
        <v>14</v>
      </c>
      <c r="H3052">
        <v>3</v>
      </c>
      <c r="I3052">
        <v>1</v>
      </c>
      <c r="J3052">
        <v>944</v>
      </c>
      <c r="K3052">
        <v>1.3882829999999999</v>
      </c>
      <c r="L3052" t="s">
        <v>15</v>
      </c>
      <c r="M3052">
        <f>V3__67[[#This Row],[Sale Price]]/V3__67[[#This Row],[carpet_area]]</f>
        <v>74.152542372881356</v>
      </c>
      <c r="N3052">
        <f>IF(OR(V3__67[[#This Row],[Estimated Value]]="",V3__67[[#This Row],[Estimated Value]]=0),"",V3__67[[#This Row],[Sale Price]]-V3__67[[#This Row],[Estimated Value]])</f>
        <v>-61190</v>
      </c>
      <c r="O3052">
        <f>IF(OR(V3__67[[#This Row],[Estimated Value]]="",V3__67[[#This Row],[Estimated Value]]=0),"",(V3__67[[#This Row],[Sale Price]]-V3__67[[#This Row],[Estimated Value]])/V3__67[[#This Row],[Estimated Value]])</f>
        <v>-0.46642274563610031</v>
      </c>
      <c r="P3052" t="str">
        <f t="shared" si="47"/>
        <v>Below Estimate</v>
      </c>
    </row>
    <row r="3053" spans="1:16" x14ac:dyDescent="0.3">
      <c r="A3053" s="1">
        <v>42869</v>
      </c>
      <c r="B3053">
        <v>2017</v>
      </c>
      <c r="C3053" t="s">
        <v>12</v>
      </c>
      <c r="D3053">
        <v>81930</v>
      </c>
      <c r="E3053">
        <v>76000</v>
      </c>
      <c r="F3053" t="s">
        <v>23</v>
      </c>
      <c r="G3053" t="s">
        <v>24</v>
      </c>
      <c r="H3053">
        <v>6</v>
      </c>
      <c r="I3053">
        <v>6</v>
      </c>
      <c r="J3053">
        <v>1927</v>
      </c>
      <c r="K3053">
        <v>1.3882829999999999</v>
      </c>
      <c r="L3053" t="s">
        <v>22</v>
      </c>
      <c r="M3053">
        <f>V3__67[[#This Row],[Sale Price]]/V3__67[[#This Row],[carpet_area]]</f>
        <v>39.439543331603531</v>
      </c>
      <c r="N3053">
        <f>IF(OR(V3__67[[#This Row],[Estimated Value]]="",V3__67[[#This Row],[Estimated Value]]=0),"",V3__67[[#This Row],[Sale Price]]-V3__67[[#This Row],[Estimated Value]])</f>
        <v>-5930</v>
      </c>
      <c r="O3053">
        <f>IF(OR(V3__67[[#This Row],[Estimated Value]]="",V3__67[[#This Row],[Estimated Value]]=0),"",(V3__67[[#This Row],[Sale Price]]-V3__67[[#This Row],[Estimated Value]])/V3__67[[#This Row],[Estimated Value]])</f>
        <v>-7.2378860002441106E-2</v>
      </c>
      <c r="P3053" t="str">
        <f t="shared" si="47"/>
        <v>Below Estimate</v>
      </c>
    </row>
    <row r="3054" spans="1:16" x14ac:dyDescent="0.3">
      <c r="A3054" s="1">
        <v>42869</v>
      </c>
      <c r="B3054">
        <v>2017</v>
      </c>
      <c r="C3054" t="s">
        <v>30</v>
      </c>
      <c r="D3054">
        <v>573160</v>
      </c>
      <c r="E3054">
        <v>669000</v>
      </c>
      <c r="F3054" t="s">
        <v>13</v>
      </c>
      <c r="G3054" t="s">
        <v>14</v>
      </c>
      <c r="H3054">
        <v>3</v>
      </c>
      <c r="I3054">
        <v>2</v>
      </c>
      <c r="J3054">
        <v>900</v>
      </c>
      <c r="K3054">
        <v>1.3882829999999999</v>
      </c>
      <c r="L3054" t="s">
        <v>15</v>
      </c>
      <c r="M3054">
        <f>V3__67[[#This Row],[Sale Price]]/V3__67[[#This Row],[carpet_area]]</f>
        <v>743.33333333333337</v>
      </c>
      <c r="N3054">
        <f>IF(OR(V3__67[[#This Row],[Estimated Value]]="",V3__67[[#This Row],[Estimated Value]]=0),"",V3__67[[#This Row],[Sale Price]]-V3__67[[#This Row],[Estimated Value]])</f>
        <v>95840</v>
      </c>
      <c r="O3054">
        <f>IF(OR(V3__67[[#This Row],[Estimated Value]]="",V3__67[[#This Row],[Estimated Value]]=0),"",(V3__67[[#This Row],[Sale Price]]-V3__67[[#This Row],[Estimated Value]])/V3__67[[#This Row],[Estimated Value]])</f>
        <v>0.16721334356898598</v>
      </c>
      <c r="P3054" t="str">
        <f t="shared" si="47"/>
        <v>Above Estimate</v>
      </c>
    </row>
    <row r="3055" spans="1:16" x14ac:dyDescent="0.3">
      <c r="A3055" s="1">
        <v>42870</v>
      </c>
      <c r="B3055">
        <v>2017</v>
      </c>
      <c r="C3055" t="s">
        <v>26</v>
      </c>
      <c r="D3055">
        <v>796810</v>
      </c>
      <c r="E3055">
        <v>1092500</v>
      </c>
      <c r="F3055" t="s">
        <v>13</v>
      </c>
      <c r="G3055" t="s">
        <v>14</v>
      </c>
      <c r="H3055">
        <v>3</v>
      </c>
      <c r="I3055">
        <v>1</v>
      </c>
      <c r="J3055">
        <v>1045</v>
      </c>
      <c r="K3055">
        <v>1.3882829999999999</v>
      </c>
      <c r="L3055" t="s">
        <v>16</v>
      </c>
      <c r="M3055">
        <f>V3__67[[#This Row],[Sale Price]]/V3__67[[#This Row],[carpet_area]]</f>
        <v>1045.4545454545455</v>
      </c>
      <c r="N3055">
        <f>IF(OR(V3__67[[#This Row],[Estimated Value]]="",V3__67[[#This Row],[Estimated Value]]=0),"",V3__67[[#This Row],[Sale Price]]-V3__67[[#This Row],[Estimated Value]])</f>
        <v>295690</v>
      </c>
      <c r="O3055">
        <f>IF(OR(V3__67[[#This Row],[Estimated Value]]="",V3__67[[#This Row],[Estimated Value]]=0),"",(V3__67[[#This Row],[Sale Price]]-V3__67[[#This Row],[Estimated Value]])/V3__67[[#This Row],[Estimated Value]])</f>
        <v>0.37109223026819443</v>
      </c>
      <c r="P3055" t="str">
        <f t="shared" si="47"/>
        <v>Above Estimate</v>
      </c>
    </row>
    <row r="3056" spans="1:16" x14ac:dyDescent="0.3">
      <c r="A3056" s="1">
        <v>42870</v>
      </c>
      <c r="B3056">
        <v>2017</v>
      </c>
      <c r="C3056" t="s">
        <v>21</v>
      </c>
      <c r="D3056">
        <v>317590</v>
      </c>
      <c r="E3056">
        <v>553500</v>
      </c>
      <c r="F3056" t="s">
        <v>19</v>
      </c>
      <c r="G3056" t="s">
        <v>20</v>
      </c>
      <c r="H3056">
        <v>4</v>
      </c>
      <c r="I3056">
        <v>3</v>
      </c>
      <c r="J3056">
        <v>1325</v>
      </c>
      <c r="K3056">
        <v>1.3882829999999999</v>
      </c>
      <c r="L3056" t="s">
        <v>25</v>
      </c>
      <c r="M3056">
        <f>V3__67[[#This Row],[Sale Price]]/V3__67[[#This Row],[carpet_area]]</f>
        <v>417.7358490566038</v>
      </c>
      <c r="N3056">
        <f>IF(OR(V3__67[[#This Row],[Estimated Value]]="",V3__67[[#This Row],[Estimated Value]]=0),"",V3__67[[#This Row],[Sale Price]]-V3__67[[#This Row],[Estimated Value]])</f>
        <v>235910</v>
      </c>
      <c r="O3056">
        <f>IF(OR(V3__67[[#This Row],[Estimated Value]]="",V3__67[[#This Row],[Estimated Value]]=0),"",(V3__67[[#This Row],[Sale Price]]-V3__67[[#This Row],[Estimated Value]])/V3__67[[#This Row],[Estimated Value]])</f>
        <v>0.74281306086463683</v>
      </c>
      <c r="P3056" t="str">
        <f t="shared" si="47"/>
        <v>Above Estimate</v>
      </c>
    </row>
    <row r="3057" spans="1:16" x14ac:dyDescent="0.3">
      <c r="A3057" s="1">
        <v>42873</v>
      </c>
      <c r="B3057">
        <v>2017</v>
      </c>
      <c r="C3057" t="s">
        <v>12</v>
      </c>
      <c r="D3057">
        <v>80300</v>
      </c>
      <c r="E3057">
        <v>148000</v>
      </c>
      <c r="F3057" t="s">
        <v>13</v>
      </c>
      <c r="G3057" t="s">
        <v>14</v>
      </c>
      <c r="H3057">
        <v>3</v>
      </c>
      <c r="I3057">
        <v>3</v>
      </c>
      <c r="J3057">
        <v>966</v>
      </c>
      <c r="K3057">
        <v>1.3882829999999999</v>
      </c>
      <c r="L3057" t="s">
        <v>25</v>
      </c>
      <c r="M3057">
        <f>V3__67[[#This Row],[Sale Price]]/V3__67[[#This Row],[carpet_area]]</f>
        <v>153.20910973084887</v>
      </c>
      <c r="N3057">
        <f>IF(OR(V3__67[[#This Row],[Estimated Value]]="",V3__67[[#This Row],[Estimated Value]]=0),"",V3__67[[#This Row],[Sale Price]]-V3__67[[#This Row],[Estimated Value]])</f>
        <v>67700</v>
      </c>
      <c r="O3057">
        <f>IF(OR(V3__67[[#This Row],[Estimated Value]]="",V3__67[[#This Row],[Estimated Value]]=0),"",(V3__67[[#This Row],[Sale Price]]-V3__67[[#This Row],[Estimated Value]])/V3__67[[#This Row],[Estimated Value]])</f>
        <v>0.84308841843088422</v>
      </c>
      <c r="P3057" t="str">
        <f t="shared" si="47"/>
        <v>Above Estimate</v>
      </c>
    </row>
    <row r="3058" spans="1:16" x14ac:dyDescent="0.3">
      <c r="A3058" s="1">
        <v>42873</v>
      </c>
      <c r="B3058">
        <v>2017</v>
      </c>
      <c r="C3058" t="s">
        <v>17</v>
      </c>
      <c r="D3058">
        <v>175220</v>
      </c>
      <c r="E3058">
        <v>121100</v>
      </c>
      <c r="F3058" t="s">
        <v>19</v>
      </c>
      <c r="G3058" t="s">
        <v>20</v>
      </c>
      <c r="H3058">
        <v>4</v>
      </c>
      <c r="I3058">
        <v>3</v>
      </c>
      <c r="J3058">
        <v>1272</v>
      </c>
      <c r="K3058">
        <v>1.3882829999999999</v>
      </c>
      <c r="L3058" t="s">
        <v>15</v>
      </c>
      <c r="M3058">
        <f>V3__67[[#This Row],[Sale Price]]/V3__67[[#This Row],[carpet_area]]</f>
        <v>95.204402515723274</v>
      </c>
      <c r="N3058">
        <f>IF(OR(V3__67[[#This Row],[Estimated Value]]="",V3__67[[#This Row],[Estimated Value]]=0),"",V3__67[[#This Row],[Sale Price]]-V3__67[[#This Row],[Estimated Value]])</f>
        <v>-54120</v>
      </c>
      <c r="O3058">
        <f>IF(OR(V3__67[[#This Row],[Estimated Value]]="",V3__67[[#This Row],[Estimated Value]]=0),"",(V3__67[[#This Row],[Sale Price]]-V3__67[[#This Row],[Estimated Value]])/V3__67[[#This Row],[Estimated Value]])</f>
        <v>-0.30886885058783242</v>
      </c>
      <c r="P3058" t="str">
        <f t="shared" si="47"/>
        <v>Below Estimate</v>
      </c>
    </row>
    <row r="3059" spans="1:16" x14ac:dyDescent="0.3">
      <c r="A3059" s="1">
        <v>42873</v>
      </c>
      <c r="B3059">
        <v>2017</v>
      </c>
      <c r="C3059" t="s">
        <v>17</v>
      </c>
      <c r="D3059">
        <v>200330</v>
      </c>
      <c r="E3059">
        <v>220000</v>
      </c>
      <c r="F3059" t="s">
        <v>19</v>
      </c>
      <c r="G3059" t="s">
        <v>20</v>
      </c>
      <c r="H3059">
        <v>4</v>
      </c>
      <c r="I3059">
        <v>4</v>
      </c>
      <c r="J3059">
        <v>1437</v>
      </c>
      <c r="K3059">
        <v>1.3882829999999999</v>
      </c>
      <c r="L3059" t="s">
        <v>16</v>
      </c>
      <c r="M3059">
        <f>V3__67[[#This Row],[Sale Price]]/V3__67[[#This Row],[carpet_area]]</f>
        <v>153.09672929714682</v>
      </c>
      <c r="N3059">
        <f>IF(OR(V3__67[[#This Row],[Estimated Value]]="",V3__67[[#This Row],[Estimated Value]]=0),"",V3__67[[#This Row],[Sale Price]]-V3__67[[#This Row],[Estimated Value]])</f>
        <v>19670</v>
      </c>
      <c r="O3059">
        <f>IF(OR(V3__67[[#This Row],[Estimated Value]]="",V3__67[[#This Row],[Estimated Value]]=0),"",(V3__67[[#This Row],[Sale Price]]-V3__67[[#This Row],[Estimated Value]])/V3__67[[#This Row],[Estimated Value]])</f>
        <v>9.8187989816802282E-2</v>
      </c>
      <c r="P3059" t="str">
        <f t="shared" si="47"/>
        <v>Above Estimate</v>
      </c>
    </row>
    <row r="3060" spans="1:16" x14ac:dyDescent="0.3">
      <c r="A3060" s="1">
        <v>42875</v>
      </c>
      <c r="B3060">
        <v>2017</v>
      </c>
      <c r="C3060" t="s">
        <v>12</v>
      </c>
      <c r="D3060">
        <v>113140</v>
      </c>
      <c r="E3060">
        <v>170000</v>
      </c>
      <c r="F3060" t="s">
        <v>19</v>
      </c>
      <c r="G3060" t="s">
        <v>20</v>
      </c>
      <c r="H3060">
        <v>4</v>
      </c>
      <c r="I3060">
        <v>3</v>
      </c>
      <c r="J3060">
        <v>1350</v>
      </c>
      <c r="K3060">
        <v>1.3882829999999999</v>
      </c>
      <c r="L3060" t="s">
        <v>22</v>
      </c>
      <c r="M3060">
        <f>V3__67[[#This Row],[Sale Price]]/V3__67[[#This Row],[carpet_area]]</f>
        <v>125.92592592592592</v>
      </c>
      <c r="N3060">
        <f>IF(OR(V3__67[[#This Row],[Estimated Value]]="",V3__67[[#This Row],[Estimated Value]]=0),"",V3__67[[#This Row],[Sale Price]]-V3__67[[#This Row],[Estimated Value]])</f>
        <v>56860</v>
      </c>
      <c r="O3060">
        <f>IF(OR(V3__67[[#This Row],[Estimated Value]]="",V3__67[[#This Row],[Estimated Value]]=0),"",(V3__67[[#This Row],[Sale Price]]-V3__67[[#This Row],[Estimated Value]])/V3__67[[#This Row],[Estimated Value]])</f>
        <v>0.50256319604030408</v>
      </c>
      <c r="P3060" t="str">
        <f t="shared" si="47"/>
        <v>Above Estimate</v>
      </c>
    </row>
    <row r="3061" spans="1:16" x14ac:dyDescent="0.3">
      <c r="A3061" s="1">
        <v>42876</v>
      </c>
      <c r="B3061">
        <v>2017</v>
      </c>
      <c r="C3061" t="s">
        <v>26</v>
      </c>
      <c r="D3061">
        <v>339990</v>
      </c>
      <c r="E3061">
        <v>450000</v>
      </c>
      <c r="F3061" t="s">
        <v>13</v>
      </c>
      <c r="G3061" t="s">
        <v>14</v>
      </c>
      <c r="H3061">
        <v>3</v>
      </c>
      <c r="I3061">
        <v>1</v>
      </c>
      <c r="J3061">
        <v>1023</v>
      </c>
      <c r="K3061">
        <v>1.3882829999999999</v>
      </c>
      <c r="L3061" t="s">
        <v>22</v>
      </c>
      <c r="M3061">
        <f>V3__67[[#This Row],[Sale Price]]/V3__67[[#This Row],[carpet_area]]</f>
        <v>439.88269794721407</v>
      </c>
      <c r="N3061">
        <f>IF(OR(V3__67[[#This Row],[Estimated Value]]="",V3__67[[#This Row],[Estimated Value]]=0),"",V3__67[[#This Row],[Sale Price]]-V3__67[[#This Row],[Estimated Value]])</f>
        <v>110010</v>
      </c>
      <c r="O3061">
        <f>IF(OR(V3__67[[#This Row],[Estimated Value]]="",V3__67[[#This Row],[Estimated Value]]=0),"",(V3__67[[#This Row],[Sale Price]]-V3__67[[#This Row],[Estimated Value]])/V3__67[[#This Row],[Estimated Value]])</f>
        <v>0.32356834024530134</v>
      </c>
      <c r="P3061" t="str">
        <f t="shared" si="47"/>
        <v>Above Estimate</v>
      </c>
    </row>
    <row r="3062" spans="1:16" x14ac:dyDescent="0.3">
      <c r="A3062" s="1">
        <v>42877</v>
      </c>
      <c r="B3062">
        <v>2017</v>
      </c>
      <c r="C3062" t="s">
        <v>30</v>
      </c>
      <c r="D3062">
        <v>266650</v>
      </c>
      <c r="E3062">
        <v>470000</v>
      </c>
      <c r="F3062" t="s">
        <v>13</v>
      </c>
      <c r="G3062" t="s">
        <v>14</v>
      </c>
      <c r="H3062">
        <v>3</v>
      </c>
      <c r="I3062">
        <v>1</v>
      </c>
      <c r="J3062">
        <v>915</v>
      </c>
      <c r="K3062">
        <v>1.3882829999999999</v>
      </c>
      <c r="L3062" t="s">
        <v>16</v>
      </c>
      <c r="M3062">
        <f>V3__67[[#This Row],[Sale Price]]/V3__67[[#This Row],[carpet_area]]</f>
        <v>513.66120218579238</v>
      </c>
      <c r="N3062">
        <f>IF(OR(V3__67[[#This Row],[Estimated Value]]="",V3__67[[#This Row],[Estimated Value]]=0),"",V3__67[[#This Row],[Sale Price]]-V3__67[[#This Row],[Estimated Value]])</f>
        <v>203350</v>
      </c>
      <c r="O3062">
        <f>IF(OR(V3__67[[#This Row],[Estimated Value]]="",V3__67[[#This Row],[Estimated Value]]=0),"",(V3__67[[#This Row],[Sale Price]]-V3__67[[#This Row],[Estimated Value]])/V3__67[[#This Row],[Estimated Value]])</f>
        <v>0.76261016313519592</v>
      </c>
      <c r="P3062" t="str">
        <f t="shared" si="47"/>
        <v>Above Estimate</v>
      </c>
    </row>
    <row r="3063" spans="1:16" x14ac:dyDescent="0.3">
      <c r="A3063" s="1">
        <v>42877</v>
      </c>
      <c r="B3063">
        <v>2017</v>
      </c>
      <c r="C3063" t="s">
        <v>30</v>
      </c>
      <c r="D3063">
        <v>358380</v>
      </c>
      <c r="E3063">
        <v>513000</v>
      </c>
      <c r="F3063" t="s">
        <v>13</v>
      </c>
      <c r="G3063" t="s">
        <v>14</v>
      </c>
      <c r="H3063">
        <v>3</v>
      </c>
      <c r="I3063">
        <v>2</v>
      </c>
      <c r="J3063">
        <v>924</v>
      </c>
      <c r="K3063">
        <v>1.3882829999999999</v>
      </c>
      <c r="L3063" t="s">
        <v>25</v>
      </c>
      <c r="M3063">
        <f>V3__67[[#This Row],[Sale Price]]/V3__67[[#This Row],[carpet_area]]</f>
        <v>555.19480519480521</v>
      </c>
      <c r="N3063">
        <f>IF(OR(V3__67[[#This Row],[Estimated Value]]="",V3__67[[#This Row],[Estimated Value]]=0),"",V3__67[[#This Row],[Sale Price]]-V3__67[[#This Row],[Estimated Value]])</f>
        <v>154620</v>
      </c>
      <c r="O3063">
        <f>IF(OR(V3__67[[#This Row],[Estimated Value]]="",V3__67[[#This Row],[Estimated Value]]=0),"",(V3__67[[#This Row],[Sale Price]]-V3__67[[#This Row],[Estimated Value]])/V3__67[[#This Row],[Estimated Value]])</f>
        <v>0.43144148669010546</v>
      </c>
      <c r="P3063" t="str">
        <f t="shared" si="47"/>
        <v>Above Estimate</v>
      </c>
    </row>
    <row r="3064" spans="1:16" x14ac:dyDescent="0.3">
      <c r="A3064" s="1">
        <v>42877</v>
      </c>
      <c r="B3064">
        <v>2017</v>
      </c>
      <c r="C3064" t="s">
        <v>30</v>
      </c>
      <c r="D3064">
        <v>212710</v>
      </c>
      <c r="E3064">
        <v>220794</v>
      </c>
      <c r="F3064" t="s">
        <v>13</v>
      </c>
      <c r="G3064" t="s">
        <v>14</v>
      </c>
      <c r="H3064">
        <v>3</v>
      </c>
      <c r="I3064">
        <v>2</v>
      </c>
      <c r="J3064">
        <v>1070</v>
      </c>
      <c r="K3064">
        <v>1.3882829999999999</v>
      </c>
      <c r="L3064" t="s">
        <v>25</v>
      </c>
      <c r="M3064">
        <f>V3__67[[#This Row],[Sale Price]]/V3__67[[#This Row],[carpet_area]]</f>
        <v>206.34953271028039</v>
      </c>
      <c r="N3064">
        <f>IF(OR(V3__67[[#This Row],[Estimated Value]]="",V3__67[[#This Row],[Estimated Value]]=0),"",V3__67[[#This Row],[Sale Price]]-V3__67[[#This Row],[Estimated Value]])</f>
        <v>8084</v>
      </c>
      <c r="O3064">
        <f>IF(OR(V3__67[[#This Row],[Estimated Value]]="",V3__67[[#This Row],[Estimated Value]]=0),"",(V3__67[[#This Row],[Sale Price]]-V3__67[[#This Row],[Estimated Value]])/V3__67[[#This Row],[Estimated Value]])</f>
        <v>3.8004795261153683E-2</v>
      </c>
      <c r="P3064" t="str">
        <f t="shared" si="47"/>
        <v>Above Estimate</v>
      </c>
    </row>
    <row r="3065" spans="1:16" x14ac:dyDescent="0.3">
      <c r="A3065" s="1">
        <v>42877</v>
      </c>
      <c r="B3065">
        <v>2017</v>
      </c>
      <c r="C3065" t="s">
        <v>12</v>
      </c>
      <c r="D3065">
        <v>79930</v>
      </c>
      <c r="E3065">
        <v>42000</v>
      </c>
      <c r="F3065" t="s">
        <v>13</v>
      </c>
      <c r="G3065" t="s">
        <v>14</v>
      </c>
      <c r="H3065">
        <v>3</v>
      </c>
      <c r="I3065">
        <v>3</v>
      </c>
      <c r="J3065">
        <v>939</v>
      </c>
      <c r="K3065">
        <v>1.3882829999999999</v>
      </c>
      <c r="L3065" t="s">
        <v>16</v>
      </c>
      <c r="M3065">
        <f>V3__67[[#This Row],[Sale Price]]/V3__67[[#This Row],[carpet_area]]</f>
        <v>44.728434504792332</v>
      </c>
      <c r="N3065">
        <f>IF(OR(V3__67[[#This Row],[Estimated Value]]="",V3__67[[#This Row],[Estimated Value]]=0),"",V3__67[[#This Row],[Sale Price]]-V3__67[[#This Row],[Estimated Value]])</f>
        <v>-37930</v>
      </c>
      <c r="O3065">
        <f>IF(OR(V3__67[[#This Row],[Estimated Value]]="",V3__67[[#This Row],[Estimated Value]]=0),"",(V3__67[[#This Row],[Sale Price]]-V3__67[[#This Row],[Estimated Value]])/V3__67[[#This Row],[Estimated Value]])</f>
        <v>-0.47454022269485802</v>
      </c>
      <c r="P3065" t="str">
        <f t="shared" si="47"/>
        <v>Below Estimate</v>
      </c>
    </row>
    <row r="3066" spans="1:16" x14ac:dyDescent="0.3">
      <c r="A3066" s="1">
        <v>42877</v>
      </c>
      <c r="B3066">
        <v>2017</v>
      </c>
      <c r="C3066" t="s">
        <v>21</v>
      </c>
      <c r="D3066">
        <v>907200</v>
      </c>
      <c r="E3066">
        <v>1875000</v>
      </c>
      <c r="F3066" t="s">
        <v>13</v>
      </c>
      <c r="G3066" t="s">
        <v>14</v>
      </c>
      <c r="H3066">
        <v>3</v>
      </c>
      <c r="I3066">
        <v>2</v>
      </c>
      <c r="J3066">
        <v>917</v>
      </c>
      <c r="K3066">
        <v>1.3882829999999999</v>
      </c>
      <c r="L3066" t="s">
        <v>15</v>
      </c>
      <c r="M3066">
        <f>V3__67[[#This Row],[Sale Price]]/V3__67[[#This Row],[carpet_area]]</f>
        <v>2044.711014176663</v>
      </c>
      <c r="N3066">
        <f>IF(OR(V3__67[[#This Row],[Estimated Value]]="",V3__67[[#This Row],[Estimated Value]]=0),"",V3__67[[#This Row],[Sale Price]]-V3__67[[#This Row],[Estimated Value]])</f>
        <v>967800</v>
      </c>
      <c r="O3066">
        <f>IF(OR(V3__67[[#This Row],[Estimated Value]]="",V3__67[[#This Row],[Estimated Value]]=0),"",(V3__67[[#This Row],[Sale Price]]-V3__67[[#This Row],[Estimated Value]])/V3__67[[#This Row],[Estimated Value]])</f>
        <v>1.0667989417989419</v>
      </c>
      <c r="P3066" t="str">
        <f t="shared" si="47"/>
        <v>Above Estimate</v>
      </c>
    </row>
    <row r="3067" spans="1:16" x14ac:dyDescent="0.3">
      <c r="A3067" s="1">
        <v>42877</v>
      </c>
      <c r="B3067">
        <v>2017</v>
      </c>
      <c r="C3067" t="s">
        <v>21</v>
      </c>
      <c r="D3067">
        <v>602700</v>
      </c>
      <c r="E3067">
        <v>820000</v>
      </c>
      <c r="F3067" t="s">
        <v>13</v>
      </c>
      <c r="G3067" t="s">
        <v>14</v>
      </c>
      <c r="H3067">
        <v>3</v>
      </c>
      <c r="I3067">
        <v>2</v>
      </c>
      <c r="J3067">
        <v>934</v>
      </c>
      <c r="K3067">
        <v>1.3882829999999999</v>
      </c>
      <c r="L3067" t="s">
        <v>22</v>
      </c>
      <c r="M3067">
        <f>V3__67[[#This Row],[Sale Price]]/V3__67[[#This Row],[carpet_area]]</f>
        <v>877.94432548179873</v>
      </c>
      <c r="N3067">
        <f>IF(OR(V3__67[[#This Row],[Estimated Value]]="",V3__67[[#This Row],[Estimated Value]]=0),"",V3__67[[#This Row],[Sale Price]]-V3__67[[#This Row],[Estimated Value]])</f>
        <v>217300</v>
      </c>
      <c r="O3067">
        <f>IF(OR(V3__67[[#This Row],[Estimated Value]]="",V3__67[[#This Row],[Estimated Value]]=0),"",(V3__67[[#This Row],[Sale Price]]-V3__67[[#This Row],[Estimated Value]])/V3__67[[#This Row],[Estimated Value]])</f>
        <v>0.36054421768707484</v>
      </c>
      <c r="P3067" t="str">
        <f t="shared" si="47"/>
        <v>Above Estimate</v>
      </c>
    </row>
    <row r="3068" spans="1:16" x14ac:dyDescent="0.3">
      <c r="A3068" s="1">
        <v>42881</v>
      </c>
      <c r="B3068">
        <v>2017</v>
      </c>
      <c r="C3068" t="s">
        <v>12</v>
      </c>
      <c r="D3068">
        <v>32450</v>
      </c>
      <c r="E3068">
        <v>50000</v>
      </c>
      <c r="F3068" t="s">
        <v>19</v>
      </c>
      <c r="G3068" t="s">
        <v>20</v>
      </c>
      <c r="H3068">
        <v>4</v>
      </c>
      <c r="I3068">
        <v>2</v>
      </c>
      <c r="J3068">
        <v>1387</v>
      </c>
      <c r="K3068">
        <v>1.3882829999999999</v>
      </c>
      <c r="L3068" t="s">
        <v>15</v>
      </c>
      <c r="M3068">
        <f>V3__67[[#This Row],[Sale Price]]/V3__67[[#This Row],[carpet_area]]</f>
        <v>36.049026676279738</v>
      </c>
      <c r="N3068">
        <f>IF(OR(V3__67[[#This Row],[Estimated Value]]="",V3__67[[#This Row],[Estimated Value]]=0),"",V3__67[[#This Row],[Sale Price]]-V3__67[[#This Row],[Estimated Value]])</f>
        <v>17550</v>
      </c>
      <c r="O3068">
        <f>IF(OR(V3__67[[#This Row],[Estimated Value]]="",V3__67[[#This Row],[Estimated Value]]=0),"",(V3__67[[#This Row],[Sale Price]]-V3__67[[#This Row],[Estimated Value]])/V3__67[[#This Row],[Estimated Value]])</f>
        <v>0.54083204930662554</v>
      </c>
      <c r="P3068" t="str">
        <f t="shared" si="47"/>
        <v>Above Estimate</v>
      </c>
    </row>
    <row r="3069" spans="1:16" x14ac:dyDescent="0.3">
      <c r="A3069" s="1">
        <v>42881</v>
      </c>
      <c r="B3069">
        <v>2017</v>
      </c>
      <c r="C3069" t="s">
        <v>29</v>
      </c>
      <c r="D3069">
        <v>247100</v>
      </c>
      <c r="E3069">
        <v>380000</v>
      </c>
      <c r="F3069" t="s">
        <v>13</v>
      </c>
      <c r="G3069" t="s">
        <v>14</v>
      </c>
      <c r="H3069">
        <v>3</v>
      </c>
      <c r="I3069">
        <v>1</v>
      </c>
      <c r="J3069">
        <v>1011</v>
      </c>
      <c r="K3069">
        <v>1.3882829999999999</v>
      </c>
      <c r="L3069" t="s">
        <v>25</v>
      </c>
      <c r="M3069">
        <f>V3__67[[#This Row],[Sale Price]]/V3__67[[#This Row],[carpet_area]]</f>
        <v>375.86547972304646</v>
      </c>
      <c r="N3069">
        <f>IF(OR(V3__67[[#This Row],[Estimated Value]]="",V3__67[[#This Row],[Estimated Value]]=0),"",V3__67[[#This Row],[Sale Price]]-V3__67[[#This Row],[Estimated Value]])</f>
        <v>132900</v>
      </c>
      <c r="O3069">
        <f>IF(OR(V3__67[[#This Row],[Estimated Value]]="",V3__67[[#This Row],[Estimated Value]]=0),"",(V3__67[[#This Row],[Sale Price]]-V3__67[[#This Row],[Estimated Value]])/V3__67[[#This Row],[Estimated Value]])</f>
        <v>0.53783893160663698</v>
      </c>
      <c r="P3069" t="str">
        <f t="shared" si="47"/>
        <v>Above Estimate</v>
      </c>
    </row>
    <row r="3070" spans="1:16" x14ac:dyDescent="0.3">
      <c r="A3070" s="1">
        <v>42882</v>
      </c>
      <c r="B3070">
        <v>2017</v>
      </c>
      <c r="C3070" t="s">
        <v>17</v>
      </c>
      <c r="D3070">
        <v>185100</v>
      </c>
      <c r="E3070">
        <v>205000</v>
      </c>
      <c r="F3070" t="s">
        <v>19</v>
      </c>
      <c r="G3070" t="s">
        <v>20</v>
      </c>
      <c r="H3070">
        <v>4</v>
      </c>
      <c r="I3070">
        <v>4</v>
      </c>
      <c r="J3070">
        <v>1490</v>
      </c>
      <c r="K3070">
        <v>1.3882829999999999</v>
      </c>
      <c r="L3070" t="s">
        <v>22</v>
      </c>
      <c r="M3070">
        <f>V3__67[[#This Row],[Sale Price]]/V3__67[[#This Row],[carpet_area]]</f>
        <v>137.58389261744966</v>
      </c>
      <c r="N3070">
        <f>IF(OR(V3__67[[#This Row],[Estimated Value]]="",V3__67[[#This Row],[Estimated Value]]=0),"",V3__67[[#This Row],[Sale Price]]-V3__67[[#This Row],[Estimated Value]])</f>
        <v>19900</v>
      </c>
      <c r="O3070">
        <f>IF(OR(V3__67[[#This Row],[Estimated Value]]="",V3__67[[#This Row],[Estimated Value]]=0),"",(V3__67[[#This Row],[Sale Price]]-V3__67[[#This Row],[Estimated Value]])/V3__67[[#This Row],[Estimated Value]])</f>
        <v>0.10750945434900054</v>
      </c>
      <c r="P3070" t="str">
        <f t="shared" si="47"/>
        <v>Above Estimate</v>
      </c>
    </row>
    <row r="3071" spans="1:16" x14ac:dyDescent="0.3">
      <c r="A3071" s="1">
        <v>42882</v>
      </c>
      <c r="B3071">
        <v>2017</v>
      </c>
      <c r="C3071" t="s">
        <v>17</v>
      </c>
      <c r="D3071">
        <v>83870</v>
      </c>
      <c r="E3071">
        <v>35200</v>
      </c>
      <c r="F3071" t="s">
        <v>13</v>
      </c>
      <c r="G3071" t="s">
        <v>14</v>
      </c>
      <c r="H3071">
        <v>3</v>
      </c>
      <c r="I3071">
        <v>3</v>
      </c>
      <c r="J3071">
        <v>966</v>
      </c>
      <c r="K3071">
        <v>1.3882829999999999</v>
      </c>
      <c r="L3071" t="s">
        <v>22</v>
      </c>
      <c r="M3071">
        <f>V3__67[[#This Row],[Sale Price]]/V3__67[[#This Row],[carpet_area]]</f>
        <v>36.438923395445137</v>
      </c>
      <c r="N3071">
        <f>IF(OR(V3__67[[#This Row],[Estimated Value]]="",V3__67[[#This Row],[Estimated Value]]=0),"",V3__67[[#This Row],[Sale Price]]-V3__67[[#This Row],[Estimated Value]])</f>
        <v>-48670</v>
      </c>
      <c r="O3071">
        <f>IF(OR(V3__67[[#This Row],[Estimated Value]]="",V3__67[[#This Row],[Estimated Value]]=0),"",(V3__67[[#This Row],[Sale Price]]-V3__67[[#This Row],[Estimated Value]])/V3__67[[#This Row],[Estimated Value]])</f>
        <v>-0.58030284964826517</v>
      </c>
      <c r="P3071" t="str">
        <f t="shared" si="47"/>
        <v>Below Estimate</v>
      </c>
    </row>
    <row r="3072" spans="1:16" x14ac:dyDescent="0.3">
      <c r="A3072" s="1">
        <v>42883</v>
      </c>
      <c r="B3072">
        <v>2017</v>
      </c>
      <c r="C3072" t="s">
        <v>21</v>
      </c>
      <c r="D3072">
        <v>1112020</v>
      </c>
      <c r="E3072">
        <v>1825000</v>
      </c>
      <c r="F3072" t="s">
        <v>13</v>
      </c>
      <c r="G3072" t="s">
        <v>14</v>
      </c>
      <c r="H3072">
        <v>3</v>
      </c>
      <c r="I3072">
        <v>1</v>
      </c>
      <c r="J3072">
        <v>913</v>
      </c>
      <c r="K3072">
        <v>1.3882829999999999</v>
      </c>
      <c r="L3072" t="s">
        <v>22</v>
      </c>
      <c r="M3072">
        <f>V3__67[[#This Row],[Sale Price]]/V3__67[[#This Row],[carpet_area]]</f>
        <v>1998.9047097480832</v>
      </c>
      <c r="N3072">
        <f>IF(OR(V3__67[[#This Row],[Estimated Value]]="",V3__67[[#This Row],[Estimated Value]]=0),"",V3__67[[#This Row],[Sale Price]]-V3__67[[#This Row],[Estimated Value]])</f>
        <v>712980</v>
      </c>
      <c r="O3072">
        <f>IF(OR(V3__67[[#This Row],[Estimated Value]]="",V3__67[[#This Row],[Estimated Value]]=0),"",(V3__67[[#This Row],[Sale Price]]-V3__67[[#This Row],[Estimated Value]])/V3__67[[#This Row],[Estimated Value]])</f>
        <v>0.64115753313789325</v>
      </c>
      <c r="P3072" t="str">
        <f t="shared" si="47"/>
        <v>Above Estimate</v>
      </c>
    </row>
    <row r="3073" spans="1:16" x14ac:dyDescent="0.3">
      <c r="A3073" s="1">
        <v>42883</v>
      </c>
      <c r="B3073">
        <v>2017</v>
      </c>
      <c r="C3073" t="s">
        <v>12</v>
      </c>
      <c r="D3073">
        <v>26760</v>
      </c>
      <c r="E3073">
        <v>15700</v>
      </c>
      <c r="F3073" t="s">
        <v>13</v>
      </c>
      <c r="G3073" t="s">
        <v>14</v>
      </c>
      <c r="H3073">
        <v>3</v>
      </c>
      <c r="I3073">
        <v>3</v>
      </c>
      <c r="J3073">
        <v>949</v>
      </c>
      <c r="K3073">
        <v>1.3882829999999999</v>
      </c>
      <c r="L3073" t="s">
        <v>15</v>
      </c>
      <c r="M3073">
        <f>V3__67[[#This Row],[Sale Price]]/V3__67[[#This Row],[carpet_area]]</f>
        <v>16.543730242360379</v>
      </c>
      <c r="N3073">
        <f>IF(OR(V3__67[[#This Row],[Estimated Value]]="",V3__67[[#This Row],[Estimated Value]]=0),"",V3__67[[#This Row],[Sale Price]]-V3__67[[#This Row],[Estimated Value]])</f>
        <v>-11060</v>
      </c>
      <c r="O3073">
        <f>IF(OR(V3__67[[#This Row],[Estimated Value]]="",V3__67[[#This Row],[Estimated Value]]=0),"",(V3__67[[#This Row],[Sale Price]]-V3__67[[#This Row],[Estimated Value]])/V3__67[[#This Row],[Estimated Value]])</f>
        <v>-0.41330343796711511</v>
      </c>
      <c r="P3073" t="str">
        <f t="shared" si="47"/>
        <v>Below Estimate</v>
      </c>
    </row>
    <row r="3074" spans="1:16" x14ac:dyDescent="0.3">
      <c r="A3074" s="1">
        <v>42883</v>
      </c>
      <c r="B3074">
        <v>2017</v>
      </c>
      <c r="C3074" t="s">
        <v>17</v>
      </c>
      <c r="D3074">
        <v>184040</v>
      </c>
      <c r="E3074">
        <v>215000</v>
      </c>
      <c r="F3074" t="s">
        <v>13</v>
      </c>
      <c r="G3074" t="s">
        <v>14</v>
      </c>
      <c r="H3074">
        <v>3</v>
      </c>
      <c r="I3074">
        <v>2</v>
      </c>
      <c r="J3074">
        <v>1033</v>
      </c>
      <c r="K3074">
        <v>1.3882829999999999</v>
      </c>
      <c r="L3074" t="s">
        <v>25</v>
      </c>
      <c r="M3074">
        <f>V3__67[[#This Row],[Sale Price]]/V3__67[[#This Row],[carpet_area]]</f>
        <v>208.13165537270086</v>
      </c>
      <c r="N3074">
        <f>IF(OR(V3__67[[#This Row],[Estimated Value]]="",V3__67[[#This Row],[Estimated Value]]=0),"",V3__67[[#This Row],[Sale Price]]-V3__67[[#This Row],[Estimated Value]])</f>
        <v>30960</v>
      </c>
      <c r="O3074">
        <f>IF(OR(V3__67[[#This Row],[Estimated Value]]="",V3__67[[#This Row],[Estimated Value]]=0),"",(V3__67[[#This Row],[Sale Price]]-V3__67[[#This Row],[Estimated Value]])/V3__67[[#This Row],[Estimated Value]])</f>
        <v>0.16822429906542055</v>
      </c>
      <c r="P3074" t="str">
        <f t="shared" ref="P3074:P3137" si="48">IF(N3074="","No Estimate",IF(N3074&gt;0,"Above Estimate",IF(N3074&lt;0,"Below Estimate","At Estimate")))</f>
        <v>Above Estimate</v>
      </c>
    </row>
    <row r="3075" spans="1:16" x14ac:dyDescent="0.3">
      <c r="A3075" s="1">
        <v>42883</v>
      </c>
      <c r="B3075">
        <v>2017</v>
      </c>
      <c r="C3075" t="s">
        <v>12</v>
      </c>
      <c r="D3075">
        <v>65340</v>
      </c>
      <c r="E3075">
        <v>55000</v>
      </c>
      <c r="F3075" t="s">
        <v>19</v>
      </c>
      <c r="G3075" t="s">
        <v>20</v>
      </c>
      <c r="H3075">
        <v>4</v>
      </c>
      <c r="I3075">
        <v>4</v>
      </c>
      <c r="J3075">
        <v>1460</v>
      </c>
      <c r="K3075">
        <v>1.3882829999999999</v>
      </c>
      <c r="L3075" t="s">
        <v>25</v>
      </c>
      <c r="M3075">
        <f>V3__67[[#This Row],[Sale Price]]/V3__67[[#This Row],[carpet_area]]</f>
        <v>37.671232876712331</v>
      </c>
      <c r="N3075">
        <f>IF(OR(V3__67[[#This Row],[Estimated Value]]="",V3__67[[#This Row],[Estimated Value]]=0),"",V3__67[[#This Row],[Sale Price]]-V3__67[[#This Row],[Estimated Value]])</f>
        <v>-10340</v>
      </c>
      <c r="O3075">
        <f>IF(OR(V3__67[[#This Row],[Estimated Value]]="",V3__67[[#This Row],[Estimated Value]]=0),"",(V3__67[[#This Row],[Sale Price]]-V3__67[[#This Row],[Estimated Value]])/V3__67[[#This Row],[Estimated Value]])</f>
        <v>-0.15824915824915825</v>
      </c>
      <c r="P3075" t="str">
        <f t="shared" si="48"/>
        <v>Below Estimate</v>
      </c>
    </row>
    <row r="3076" spans="1:16" x14ac:dyDescent="0.3">
      <c r="A3076" s="1">
        <v>42884</v>
      </c>
      <c r="B3076">
        <v>2017</v>
      </c>
      <c r="C3076" t="s">
        <v>21</v>
      </c>
      <c r="D3076">
        <v>884240</v>
      </c>
      <c r="E3076">
        <v>1500000</v>
      </c>
      <c r="F3076" t="s">
        <v>13</v>
      </c>
      <c r="G3076" t="s">
        <v>14</v>
      </c>
      <c r="H3076">
        <v>3</v>
      </c>
      <c r="I3076">
        <v>3</v>
      </c>
      <c r="J3076">
        <v>986</v>
      </c>
      <c r="K3076">
        <v>1.3882829999999999</v>
      </c>
      <c r="L3076" t="s">
        <v>15</v>
      </c>
      <c r="M3076">
        <f>V3__67[[#This Row],[Sale Price]]/V3__67[[#This Row],[carpet_area]]</f>
        <v>1521.2981744421907</v>
      </c>
      <c r="N3076">
        <f>IF(OR(V3__67[[#This Row],[Estimated Value]]="",V3__67[[#This Row],[Estimated Value]]=0),"",V3__67[[#This Row],[Sale Price]]-V3__67[[#This Row],[Estimated Value]])</f>
        <v>615760</v>
      </c>
      <c r="O3076">
        <f>IF(OR(V3__67[[#This Row],[Estimated Value]]="",V3__67[[#This Row],[Estimated Value]]=0),"",(V3__67[[#This Row],[Sale Price]]-V3__67[[#This Row],[Estimated Value]])/V3__67[[#This Row],[Estimated Value]])</f>
        <v>0.69637202569438161</v>
      </c>
      <c r="P3076" t="str">
        <f t="shared" si="48"/>
        <v>Above Estimate</v>
      </c>
    </row>
    <row r="3077" spans="1:16" x14ac:dyDescent="0.3">
      <c r="A3077" s="1">
        <v>42884</v>
      </c>
      <c r="B3077">
        <v>2017</v>
      </c>
      <c r="C3077" t="s">
        <v>30</v>
      </c>
      <c r="D3077">
        <v>256130</v>
      </c>
      <c r="E3077">
        <v>440000</v>
      </c>
      <c r="F3077" t="s">
        <v>13</v>
      </c>
      <c r="G3077" t="s">
        <v>14</v>
      </c>
      <c r="H3077">
        <v>3</v>
      </c>
      <c r="I3077">
        <v>3</v>
      </c>
      <c r="J3077">
        <v>1018</v>
      </c>
      <c r="K3077">
        <v>1.3882829999999999</v>
      </c>
      <c r="L3077" t="s">
        <v>25</v>
      </c>
      <c r="M3077">
        <f>V3__67[[#This Row],[Sale Price]]/V3__67[[#This Row],[carpet_area]]</f>
        <v>432.22003929273086</v>
      </c>
      <c r="N3077">
        <f>IF(OR(V3__67[[#This Row],[Estimated Value]]="",V3__67[[#This Row],[Estimated Value]]=0),"",V3__67[[#This Row],[Sale Price]]-V3__67[[#This Row],[Estimated Value]])</f>
        <v>183870</v>
      </c>
      <c r="O3077">
        <f>IF(OR(V3__67[[#This Row],[Estimated Value]]="",V3__67[[#This Row],[Estimated Value]]=0),"",(V3__67[[#This Row],[Sale Price]]-V3__67[[#This Row],[Estimated Value]])/V3__67[[#This Row],[Estimated Value]])</f>
        <v>0.71787764026080503</v>
      </c>
      <c r="P3077" t="str">
        <f t="shared" si="48"/>
        <v>Above Estimate</v>
      </c>
    </row>
    <row r="3078" spans="1:16" x14ac:dyDescent="0.3">
      <c r="A3078" s="1">
        <v>42884</v>
      </c>
      <c r="B3078">
        <v>2017</v>
      </c>
      <c r="C3078" t="s">
        <v>26</v>
      </c>
      <c r="D3078">
        <v>405500</v>
      </c>
      <c r="E3078">
        <v>370000</v>
      </c>
      <c r="F3078" t="s">
        <v>13</v>
      </c>
      <c r="G3078" t="s">
        <v>14</v>
      </c>
      <c r="H3078">
        <v>3</v>
      </c>
      <c r="I3078">
        <v>1</v>
      </c>
      <c r="J3078">
        <v>925</v>
      </c>
      <c r="K3078">
        <v>1.3882829999999999</v>
      </c>
      <c r="L3078" t="s">
        <v>15</v>
      </c>
      <c r="M3078">
        <f>V3__67[[#This Row],[Sale Price]]/V3__67[[#This Row],[carpet_area]]</f>
        <v>400</v>
      </c>
      <c r="N3078">
        <f>IF(OR(V3__67[[#This Row],[Estimated Value]]="",V3__67[[#This Row],[Estimated Value]]=0),"",V3__67[[#This Row],[Sale Price]]-V3__67[[#This Row],[Estimated Value]])</f>
        <v>-35500</v>
      </c>
      <c r="O3078">
        <f>IF(OR(V3__67[[#This Row],[Estimated Value]]="",V3__67[[#This Row],[Estimated Value]]=0),"",(V3__67[[#This Row],[Sale Price]]-V3__67[[#This Row],[Estimated Value]])/V3__67[[#This Row],[Estimated Value]])</f>
        <v>-8.7546239210850807E-2</v>
      </c>
      <c r="P3078" t="str">
        <f t="shared" si="48"/>
        <v>Below Estimate</v>
      </c>
    </row>
    <row r="3079" spans="1:16" x14ac:dyDescent="0.3">
      <c r="A3079" s="1">
        <v>42884</v>
      </c>
      <c r="B3079">
        <v>2017</v>
      </c>
      <c r="C3079" t="s">
        <v>21</v>
      </c>
      <c r="D3079">
        <v>755510</v>
      </c>
      <c r="E3079">
        <v>1305000</v>
      </c>
      <c r="F3079" t="s">
        <v>13</v>
      </c>
      <c r="G3079" t="s">
        <v>14</v>
      </c>
      <c r="H3079">
        <v>3</v>
      </c>
      <c r="I3079">
        <v>3</v>
      </c>
      <c r="J3079">
        <v>1051</v>
      </c>
      <c r="K3079">
        <v>1.3882829999999999</v>
      </c>
      <c r="L3079" t="s">
        <v>15</v>
      </c>
      <c r="M3079">
        <f>V3__67[[#This Row],[Sale Price]]/V3__67[[#This Row],[carpet_area]]</f>
        <v>1241.674595623216</v>
      </c>
      <c r="N3079">
        <f>IF(OR(V3__67[[#This Row],[Estimated Value]]="",V3__67[[#This Row],[Estimated Value]]=0),"",V3__67[[#This Row],[Sale Price]]-V3__67[[#This Row],[Estimated Value]])</f>
        <v>549490</v>
      </c>
      <c r="O3079">
        <f>IF(OR(V3__67[[#This Row],[Estimated Value]]="",V3__67[[#This Row],[Estimated Value]]=0),"",(V3__67[[#This Row],[Sale Price]]-V3__67[[#This Row],[Estimated Value]])/V3__67[[#This Row],[Estimated Value]])</f>
        <v>0.72731002898704189</v>
      </c>
      <c r="P3079" t="str">
        <f t="shared" si="48"/>
        <v>Above Estimate</v>
      </c>
    </row>
    <row r="3080" spans="1:16" x14ac:dyDescent="0.3">
      <c r="A3080" s="1">
        <v>42887</v>
      </c>
      <c r="B3080">
        <v>2017</v>
      </c>
      <c r="C3080" t="s">
        <v>18</v>
      </c>
      <c r="D3080">
        <v>297190</v>
      </c>
      <c r="E3080">
        <v>431000</v>
      </c>
      <c r="F3080" t="s">
        <v>13</v>
      </c>
      <c r="G3080" t="s">
        <v>14</v>
      </c>
      <c r="H3080">
        <v>3</v>
      </c>
      <c r="I3080">
        <v>2</v>
      </c>
      <c r="J3080">
        <v>977</v>
      </c>
      <c r="K3080">
        <v>1.3882829999999999</v>
      </c>
      <c r="L3080" t="s">
        <v>25</v>
      </c>
      <c r="M3080">
        <f>V3__67[[#This Row],[Sale Price]]/V3__67[[#This Row],[carpet_area]]</f>
        <v>441.14636642784035</v>
      </c>
      <c r="N3080">
        <f>IF(OR(V3__67[[#This Row],[Estimated Value]]="",V3__67[[#This Row],[Estimated Value]]=0),"",V3__67[[#This Row],[Sale Price]]-V3__67[[#This Row],[Estimated Value]])</f>
        <v>133810</v>
      </c>
      <c r="O3080">
        <f>IF(OR(V3__67[[#This Row],[Estimated Value]]="",V3__67[[#This Row],[Estimated Value]]=0),"",(V3__67[[#This Row],[Sale Price]]-V3__67[[#This Row],[Estimated Value]])/V3__67[[#This Row],[Estimated Value]])</f>
        <v>0.45025068138228069</v>
      </c>
      <c r="P3080" t="str">
        <f t="shared" si="48"/>
        <v>Above Estimate</v>
      </c>
    </row>
    <row r="3081" spans="1:16" x14ac:dyDescent="0.3">
      <c r="A3081" s="1">
        <v>42887</v>
      </c>
      <c r="B3081">
        <v>2017</v>
      </c>
      <c r="C3081" t="s">
        <v>29</v>
      </c>
      <c r="D3081">
        <v>483070</v>
      </c>
      <c r="E3081">
        <v>700000</v>
      </c>
      <c r="F3081" t="s">
        <v>13</v>
      </c>
      <c r="G3081" t="s">
        <v>14</v>
      </c>
      <c r="H3081">
        <v>3</v>
      </c>
      <c r="I3081">
        <v>3</v>
      </c>
      <c r="J3081">
        <v>984</v>
      </c>
      <c r="K3081">
        <v>1.3882829999999999</v>
      </c>
      <c r="L3081" t="s">
        <v>22</v>
      </c>
      <c r="M3081">
        <f>V3__67[[#This Row],[Sale Price]]/V3__67[[#This Row],[carpet_area]]</f>
        <v>711.3821138211382</v>
      </c>
      <c r="N3081">
        <f>IF(OR(V3__67[[#This Row],[Estimated Value]]="",V3__67[[#This Row],[Estimated Value]]=0),"",V3__67[[#This Row],[Sale Price]]-V3__67[[#This Row],[Estimated Value]])</f>
        <v>216930</v>
      </c>
      <c r="O3081">
        <f>IF(OR(V3__67[[#This Row],[Estimated Value]]="",V3__67[[#This Row],[Estimated Value]]=0),"",(V3__67[[#This Row],[Sale Price]]-V3__67[[#This Row],[Estimated Value]])/V3__67[[#This Row],[Estimated Value]])</f>
        <v>0.44906535284741345</v>
      </c>
      <c r="P3081" t="str">
        <f t="shared" si="48"/>
        <v>Above Estimate</v>
      </c>
    </row>
    <row r="3082" spans="1:16" x14ac:dyDescent="0.3">
      <c r="A3082" s="1">
        <v>42887</v>
      </c>
      <c r="B3082">
        <v>2017</v>
      </c>
      <c r="C3082" t="s">
        <v>12</v>
      </c>
      <c r="D3082">
        <v>146190</v>
      </c>
      <c r="E3082">
        <v>180000</v>
      </c>
      <c r="F3082" t="s">
        <v>13</v>
      </c>
      <c r="G3082" t="s">
        <v>14</v>
      </c>
      <c r="H3082">
        <v>3</v>
      </c>
      <c r="I3082">
        <v>1</v>
      </c>
      <c r="J3082">
        <v>1092</v>
      </c>
      <c r="K3082">
        <v>1.3882829999999999</v>
      </c>
      <c r="L3082" t="s">
        <v>22</v>
      </c>
      <c r="M3082">
        <f>V3__67[[#This Row],[Sale Price]]/V3__67[[#This Row],[carpet_area]]</f>
        <v>164.83516483516485</v>
      </c>
      <c r="N3082">
        <f>IF(OR(V3__67[[#This Row],[Estimated Value]]="",V3__67[[#This Row],[Estimated Value]]=0),"",V3__67[[#This Row],[Sale Price]]-V3__67[[#This Row],[Estimated Value]])</f>
        <v>33810</v>
      </c>
      <c r="O3082">
        <f>IF(OR(V3__67[[#This Row],[Estimated Value]]="",V3__67[[#This Row],[Estimated Value]]=0),"",(V3__67[[#This Row],[Sale Price]]-V3__67[[#This Row],[Estimated Value]])/V3__67[[#This Row],[Estimated Value]])</f>
        <v>0.23127436897188591</v>
      </c>
      <c r="P3082" t="str">
        <f t="shared" si="48"/>
        <v>Above Estimate</v>
      </c>
    </row>
    <row r="3083" spans="1:16" x14ac:dyDescent="0.3">
      <c r="A3083" s="1">
        <v>42887</v>
      </c>
      <c r="B3083">
        <v>2017</v>
      </c>
      <c r="C3083" t="s">
        <v>26</v>
      </c>
      <c r="D3083">
        <v>230930</v>
      </c>
      <c r="E3083">
        <v>260000</v>
      </c>
      <c r="F3083" t="s">
        <v>13</v>
      </c>
      <c r="G3083" t="s">
        <v>14</v>
      </c>
      <c r="H3083">
        <v>3</v>
      </c>
      <c r="I3083">
        <v>3</v>
      </c>
      <c r="J3083">
        <v>929</v>
      </c>
      <c r="K3083">
        <v>1.3882829999999999</v>
      </c>
      <c r="L3083" t="s">
        <v>16</v>
      </c>
      <c r="M3083">
        <f>V3__67[[#This Row],[Sale Price]]/V3__67[[#This Row],[carpet_area]]</f>
        <v>279.87082884822388</v>
      </c>
      <c r="N3083">
        <f>IF(OR(V3__67[[#This Row],[Estimated Value]]="",V3__67[[#This Row],[Estimated Value]]=0),"",V3__67[[#This Row],[Sale Price]]-V3__67[[#This Row],[Estimated Value]])</f>
        <v>29070</v>
      </c>
      <c r="O3083">
        <f>IF(OR(V3__67[[#This Row],[Estimated Value]]="",V3__67[[#This Row],[Estimated Value]]=0),"",(V3__67[[#This Row],[Sale Price]]-V3__67[[#This Row],[Estimated Value]])/V3__67[[#This Row],[Estimated Value]])</f>
        <v>0.12588230199627592</v>
      </c>
      <c r="P3083" t="str">
        <f t="shared" si="48"/>
        <v>Above Estimate</v>
      </c>
    </row>
    <row r="3084" spans="1:16" x14ac:dyDescent="0.3">
      <c r="A3084" s="1">
        <v>42888</v>
      </c>
      <c r="B3084">
        <v>2017</v>
      </c>
      <c r="C3084" t="s">
        <v>17</v>
      </c>
      <c r="D3084">
        <v>149270</v>
      </c>
      <c r="E3084">
        <v>195000</v>
      </c>
      <c r="F3084" t="s">
        <v>13</v>
      </c>
      <c r="G3084" t="s">
        <v>14</v>
      </c>
      <c r="H3084">
        <v>3</v>
      </c>
      <c r="I3084">
        <v>3</v>
      </c>
      <c r="J3084">
        <v>1071</v>
      </c>
      <c r="K3084">
        <v>1.3882829999999999</v>
      </c>
      <c r="L3084" t="s">
        <v>15</v>
      </c>
      <c r="M3084">
        <f>V3__67[[#This Row],[Sale Price]]/V3__67[[#This Row],[carpet_area]]</f>
        <v>182.07282913165267</v>
      </c>
      <c r="N3084">
        <f>IF(OR(V3__67[[#This Row],[Estimated Value]]="",V3__67[[#This Row],[Estimated Value]]=0),"",V3__67[[#This Row],[Sale Price]]-V3__67[[#This Row],[Estimated Value]])</f>
        <v>45730</v>
      </c>
      <c r="O3084">
        <f>IF(OR(V3__67[[#This Row],[Estimated Value]]="",V3__67[[#This Row],[Estimated Value]]=0),"",(V3__67[[#This Row],[Sale Price]]-V3__67[[#This Row],[Estimated Value]])/V3__67[[#This Row],[Estimated Value]])</f>
        <v>0.30635760702083475</v>
      </c>
      <c r="P3084" t="str">
        <f t="shared" si="48"/>
        <v>Above Estimate</v>
      </c>
    </row>
    <row r="3085" spans="1:16" x14ac:dyDescent="0.3">
      <c r="A3085" s="1">
        <v>42888</v>
      </c>
      <c r="B3085">
        <v>2017</v>
      </c>
      <c r="C3085" t="s">
        <v>21</v>
      </c>
      <c r="D3085">
        <v>1073730</v>
      </c>
      <c r="E3085">
        <v>2450000</v>
      </c>
      <c r="F3085" t="s">
        <v>13</v>
      </c>
      <c r="G3085" t="s">
        <v>14</v>
      </c>
      <c r="H3085">
        <v>3</v>
      </c>
      <c r="I3085">
        <v>3</v>
      </c>
      <c r="J3085">
        <v>967</v>
      </c>
      <c r="K3085">
        <v>1.3882829999999999</v>
      </c>
      <c r="L3085" t="s">
        <v>25</v>
      </c>
      <c r="M3085">
        <f>V3__67[[#This Row],[Sale Price]]/V3__67[[#This Row],[carpet_area]]</f>
        <v>2533.6091003102379</v>
      </c>
      <c r="N3085">
        <f>IF(OR(V3__67[[#This Row],[Estimated Value]]="",V3__67[[#This Row],[Estimated Value]]=0),"",V3__67[[#This Row],[Sale Price]]-V3__67[[#This Row],[Estimated Value]])</f>
        <v>1376270</v>
      </c>
      <c r="O3085">
        <f>IF(OR(V3__67[[#This Row],[Estimated Value]]="",V3__67[[#This Row],[Estimated Value]]=0),"",(V3__67[[#This Row],[Sale Price]]-V3__67[[#This Row],[Estimated Value]])/V3__67[[#This Row],[Estimated Value]])</f>
        <v>1.281765434513332</v>
      </c>
      <c r="P3085" t="str">
        <f t="shared" si="48"/>
        <v>Above Estimate</v>
      </c>
    </row>
    <row r="3086" spans="1:16" x14ac:dyDescent="0.3">
      <c r="A3086" s="1">
        <v>42888</v>
      </c>
      <c r="B3086">
        <v>2017</v>
      </c>
      <c r="C3086" t="s">
        <v>17</v>
      </c>
      <c r="D3086">
        <v>176730</v>
      </c>
      <c r="E3086">
        <v>135000</v>
      </c>
      <c r="F3086" t="s">
        <v>13</v>
      </c>
      <c r="G3086" t="s">
        <v>14</v>
      </c>
      <c r="H3086">
        <v>3</v>
      </c>
      <c r="I3086">
        <v>1</v>
      </c>
      <c r="J3086">
        <v>1035</v>
      </c>
      <c r="K3086">
        <v>1.3882829999999999</v>
      </c>
      <c r="L3086" t="s">
        <v>15</v>
      </c>
      <c r="M3086">
        <f>V3__67[[#This Row],[Sale Price]]/V3__67[[#This Row],[carpet_area]]</f>
        <v>130.43478260869566</v>
      </c>
      <c r="N3086">
        <f>IF(OR(V3__67[[#This Row],[Estimated Value]]="",V3__67[[#This Row],[Estimated Value]]=0),"",V3__67[[#This Row],[Sale Price]]-V3__67[[#This Row],[Estimated Value]])</f>
        <v>-41730</v>
      </c>
      <c r="O3086">
        <f>IF(OR(V3__67[[#This Row],[Estimated Value]]="",V3__67[[#This Row],[Estimated Value]]=0),"",(V3__67[[#This Row],[Sale Price]]-V3__67[[#This Row],[Estimated Value]])/V3__67[[#This Row],[Estimated Value]])</f>
        <v>-0.23612289933797317</v>
      </c>
      <c r="P3086" t="str">
        <f t="shared" si="48"/>
        <v>Below Estimate</v>
      </c>
    </row>
    <row r="3087" spans="1:16" x14ac:dyDescent="0.3">
      <c r="A3087" s="1">
        <v>42888</v>
      </c>
      <c r="B3087">
        <v>2017</v>
      </c>
      <c r="C3087" t="s">
        <v>26</v>
      </c>
      <c r="D3087">
        <v>769230</v>
      </c>
      <c r="E3087">
        <v>1080000</v>
      </c>
      <c r="F3087" t="s">
        <v>13</v>
      </c>
      <c r="G3087" t="s">
        <v>14</v>
      </c>
      <c r="H3087">
        <v>3</v>
      </c>
      <c r="I3087">
        <v>1</v>
      </c>
      <c r="J3087">
        <v>903</v>
      </c>
      <c r="K3087">
        <v>1.3882829999999999</v>
      </c>
      <c r="L3087" t="s">
        <v>25</v>
      </c>
      <c r="M3087">
        <f>V3__67[[#This Row],[Sale Price]]/V3__67[[#This Row],[carpet_area]]</f>
        <v>1196.0132890365448</v>
      </c>
      <c r="N3087">
        <f>IF(OR(V3__67[[#This Row],[Estimated Value]]="",V3__67[[#This Row],[Estimated Value]]=0),"",V3__67[[#This Row],[Sale Price]]-V3__67[[#This Row],[Estimated Value]])</f>
        <v>310770</v>
      </c>
      <c r="O3087">
        <f>IF(OR(V3__67[[#This Row],[Estimated Value]]="",V3__67[[#This Row],[Estimated Value]]=0),"",(V3__67[[#This Row],[Sale Price]]-V3__67[[#This Row],[Estimated Value]])/V3__67[[#This Row],[Estimated Value]])</f>
        <v>0.404001404001404</v>
      </c>
      <c r="P3087" t="str">
        <f t="shared" si="48"/>
        <v>Above Estimate</v>
      </c>
    </row>
    <row r="3088" spans="1:16" x14ac:dyDescent="0.3">
      <c r="A3088" s="1">
        <v>42889</v>
      </c>
      <c r="B3088">
        <v>2017</v>
      </c>
      <c r="C3088" t="s">
        <v>17</v>
      </c>
      <c r="D3088">
        <v>80010</v>
      </c>
      <c r="E3088">
        <v>43600</v>
      </c>
      <c r="F3088" t="s">
        <v>13</v>
      </c>
      <c r="G3088" t="s">
        <v>14</v>
      </c>
      <c r="H3088">
        <v>3</v>
      </c>
      <c r="I3088">
        <v>2</v>
      </c>
      <c r="J3088">
        <v>986</v>
      </c>
      <c r="K3088">
        <v>1.3882829999999999</v>
      </c>
      <c r="L3088" t="s">
        <v>25</v>
      </c>
      <c r="M3088">
        <f>V3__67[[#This Row],[Sale Price]]/V3__67[[#This Row],[carpet_area]]</f>
        <v>44.219066937119678</v>
      </c>
      <c r="N3088">
        <f>IF(OR(V3__67[[#This Row],[Estimated Value]]="",V3__67[[#This Row],[Estimated Value]]=0),"",V3__67[[#This Row],[Sale Price]]-V3__67[[#This Row],[Estimated Value]])</f>
        <v>-36410</v>
      </c>
      <c r="O3088">
        <f>IF(OR(V3__67[[#This Row],[Estimated Value]]="",V3__67[[#This Row],[Estimated Value]]=0),"",(V3__67[[#This Row],[Sale Price]]-V3__67[[#This Row],[Estimated Value]])/V3__67[[#This Row],[Estimated Value]])</f>
        <v>-0.45506811648543932</v>
      </c>
      <c r="P3088" t="str">
        <f t="shared" si="48"/>
        <v>Below Estimate</v>
      </c>
    </row>
    <row r="3089" spans="1:16" x14ac:dyDescent="0.3">
      <c r="A3089" s="1">
        <v>42890</v>
      </c>
      <c r="B3089">
        <v>2017</v>
      </c>
      <c r="C3089" t="s">
        <v>18</v>
      </c>
      <c r="D3089">
        <v>343780</v>
      </c>
      <c r="E3089">
        <v>410000</v>
      </c>
      <c r="F3089" t="s">
        <v>13</v>
      </c>
      <c r="G3089" t="s">
        <v>14</v>
      </c>
      <c r="H3089">
        <v>3</v>
      </c>
      <c r="I3089">
        <v>1</v>
      </c>
      <c r="J3089">
        <v>966</v>
      </c>
      <c r="K3089">
        <v>1.3882829999999999</v>
      </c>
      <c r="L3089" t="s">
        <v>22</v>
      </c>
      <c r="M3089">
        <f>V3__67[[#This Row],[Sale Price]]/V3__67[[#This Row],[carpet_area]]</f>
        <v>424.43064182194615</v>
      </c>
      <c r="N3089">
        <f>IF(OR(V3__67[[#This Row],[Estimated Value]]="",V3__67[[#This Row],[Estimated Value]]=0),"",V3__67[[#This Row],[Sale Price]]-V3__67[[#This Row],[Estimated Value]])</f>
        <v>66220</v>
      </c>
      <c r="O3089">
        <f>IF(OR(V3__67[[#This Row],[Estimated Value]]="",V3__67[[#This Row],[Estimated Value]]=0),"",(V3__67[[#This Row],[Sale Price]]-V3__67[[#This Row],[Estimated Value]])/V3__67[[#This Row],[Estimated Value]])</f>
        <v>0.19262318924893829</v>
      </c>
      <c r="P3089" t="str">
        <f t="shared" si="48"/>
        <v>Above Estimate</v>
      </c>
    </row>
    <row r="3090" spans="1:16" x14ac:dyDescent="0.3">
      <c r="A3090" s="1">
        <v>42890</v>
      </c>
      <c r="B3090">
        <v>2017</v>
      </c>
      <c r="C3090" t="s">
        <v>29</v>
      </c>
      <c r="D3090">
        <v>182910</v>
      </c>
      <c r="E3090">
        <v>359000</v>
      </c>
      <c r="F3090" t="s">
        <v>13</v>
      </c>
      <c r="G3090" t="s">
        <v>14</v>
      </c>
      <c r="H3090">
        <v>3</v>
      </c>
      <c r="I3090">
        <v>1</v>
      </c>
      <c r="J3090">
        <v>901</v>
      </c>
      <c r="K3090">
        <v>1.3882829999999999</v>
      </c>
      <c r="L3090" t="s">
        <v>25</v>
      </c>
      <c r="M3090">
        <f>V3__67[[#This Row],[Sale Price]]/V3__67[[#This Row],[carpet_area]]</f>
        <v>398.44617092119864</v>
      </c>
      <c r="N3090">
        <f>IF(OR(V3__67[[#This Row],[Estimated Value]]="",V3__67[[#This Row],[Estimated Value]]=0),"",V3__67[[#This Row],[Sale Price]]-V3__67[[#This Row],[Estimated Value]])</f>
        <v>176090</v>
      </c>
      <c r="O3090">
        <f>IF(OR(V3__67[[#This Row],[Estimated Value]]="",V3__67[[#This Row],[Estimated Value]]=0),"",(V3__67[[#This Row],[Sale Price]]-V3__67[[#This Row],[Estimated Value]])/V3__67[[#This Row],[Estimated Value]])</f>
        <v>0.96271390301241044</v>
      </c>
      <c r="P3090" t="str">
        <f t="shared" si="48"/>
        <v>Above Estimate</v>
      </c>
    </row>
    <row r="3091" spans="1:16" x14ac:dyDescent="0.3">
      <c r="A3091" s="1">
        <v>42891</v>
      </c>
      <c r="B3091">
        <v>2017</v>
      </c>
      <c r="C3091" t="s">
        <v>21</v>
      </c>
      <c r="D3091">
        <v>370930</v>
      </c>
      <c r="E3091">
        <v>635000</v>
      </c>
      <c r="F3091" t="s">
        <v>13</v>
      </c>
      <c r="G3091" t="s">
        <v>14</v>
      </c>
      <c r="H3091">
        <v>3</v>
      </c>
      <c r="I3091">
        <v>1</v>
      </c>
      <c r="J3091">
        <v>1082</v>
      </c>
      <c r="K3091">
        <v>1.3882829999999999</v>
      </c>
      <c r="L3091" t="s">
        <v>16</v>
      </c>
      <c r="M3091">
        <f>V3__67[[#This Row],[Sale Price]]/V3__67[[#This Row],[carpet_area]]</f>
        <v>586.87615526802222</v>
      </c>
      <c r="N3091">
        <f>IF(OR(V3__67[[#This Row],[Estimated Value]]="",V3__67[[#This Row],[Estimated Value]]=0),"",V3__67[[#This Row],[Sale Price]]-V3__67[[#This Row],[Estimated Value]])</f>
        <v>264070</v>
      </c>
      <c r="O3091">
        <f>IF(OR(V3__67[[#This Row],[Estimated Value]]="",V3__67[[#This Row],[Estimated Value]]=0),"",(V3__67[[#This Row],[Sale Price]]-V3__67[[#This Row],[Estimated Value]])/V3__67[[#This Row],[Estimated Value]])</f>
        <v>0.71191329900520317</v>
      </c>
      <c r="P3091" t="str">
        <f t="shared" si="48"/>
        <v>Above Estimate</v>
      </c>
    </row>
    <row r="3092" spans="1:16" x14ac:dyDescent="0.3">
      <c r="A3092" s="1">
        <v>42891</v>
      </c>
      <c r="B3092">
        <v>2017</v>
      </c>
      <c r="C3092" t="s">
        <v>30</v>
      </c>
      <c r="D3092">
        <v>259630</v>
      </c>
      <c r="E3092">
        <v>295000</v>
      </c>
      <c r="F3092" t="s">
        <v>13</v>
      </c>
      <c r="G3092" t="s">
        <v>14</v>
      </c>
      <c r="H3092">
        <v>3</v>
      </c>
      <c r="I3092">
        <v>2</v>
      </c>
      <c r="J3092">
        <v>1069</v>
      </c>
      <c r="K3092">
        <v>1.3882829999999999</v>
      </c>
      <c r="L3092" t="s">
        <v>25</v>
      </c>
      <c r="M3092">
        <f>V3__67[[#This Row],[Sale Price]]/V3__67[[#This Row],[carpet_area]]</f>
        <v>275.95884003741816</v>
      </c>
      <c r="N3092">
        <f>IF(OR(V3__67[[#This Row],[Estimated Value]]="",V3__67[[#This Row],[Estimated Value]]=0),"",V3__67[[#This Row],[Sale Price]]-V3__67[[#This Row],[Estimated Value]])</f>
        <v>35370</v>
      </c>
      <c r="O3092">
        <f>IF(OR(V3__67[[#This Row],[Estimated Value]]="",V3__67[[#This Row],[Estimated Value]]=0),"",(V3__67[[#This Row],[Sale Price]]-V3__67[[#This Row],[Estimated Value]])/V3__67[[#This Row],[Estimated Value]])</f>
        <v>0.13623233062435003</v>
      </c>
      <c r="P3092" t="str">
        <f t="shared" si="48"/>
        <v>Above Estimate</v>
      </c>
    </row>
    <row r="3093" spans="1:16" x14ac:dyDescent="0.3">
      <c r="A3093" s="1">
        <v>42891</v>
      </c>
      <c r="B3093">
        <v>2017</v>
      </c>
      <c r="C3093" t="s">
        <v>26</v>
      </c>
      <c r="D3093">
        <v>1995630</v>
      </c>
      <c r="E3093">
        <v>2300000</v>
      </c>
      <c r="F3093" t="s">
        <v>13</v>
      </c>
      <c r="G3093" t="s">
        <v>14</v>
      </c>
      <c r="H3093">
        <v>3</v>
      </c>
      <c r="I3093">
        <v>2</v>
      </c>
      <c r="J3093">
        <v>1028</v>
      </c>
      <c r="K3093">
        <v>1.3882829999999999</v>
      </c>
      <c r="L3093" t="s">
        <v>16</v>
      </c>
      <c r="M3093">
        <f>V3__67[[#This Row],[Sale Price]]/V3__67[[#This Row],[carpet_area]]</f>
        <v>2237.3540856031127</v>
      </c>
      <c r="N3093">
        <f>IF(OR(V3__67[[#This Row],[Estimated Value]]="",V3__67[[#This Row],[Estimated Value]]=0),"",V3__67[[#This Row],[Sale Price]]-V3__67[[#This Row],[Estimated Value]])</f>
        <v>304370</v>
      </c>
      <c r="O3093">
        <f>IF(OR(V3__67[[#This Row],[Estimated Value]]="",V3__67[[#This Row],[Estimated Value]]=0),"",(V3__67[[#This Row],[Sale Price]]-V3__67[[#This Row],[Estimated Value]])/V3__67[[#This Row],[Estimated Value]])</f>
        <v>0.15251825238145347</v>
      </c>
      <c r="P3093" t="str">
        <f t="shared" si="48"/>
        <v>Above Estimate</v>
      </c>
    </row>
    <row r="3094" spans="1:16" x14ac:dyDescent="0.3">
      <c r="A3094" s="1">
        <v>42891</v>
      </c>
      <c r="B3094">
        <v>2017</v>
      </c>
      <c r="C3094" t="s">
        <v>21</v>
      </c>
      <c r="D3094">
        <v>1821260</v>
      </c>
      <c r="E3094">
        <v>3722000</v>
      </c>
      <c r="F3094" t="s">
        <v>13</v>
      </c>
      <c r="G3094" t="s">
        <v>14</v>
      </c>
      <c r="H3094">
        <v>3</v>
      </c>
      <c r="I3094">
        <v>2</v>
      </c>
      <c r="J3094">
        <v>1040</v>
      </c>
      <c r="K3094">
        <v>1.3882829999999999</v>
      </c>
      <c r="L3094" t="s">
        <v>25</v>
      </c>
      <c r="M3094">
        <f>V3__67[[#This Row],[Sale Price]]/V3__67[[#This Row],[carpet_area]]</f>
        <v>3578.8461538461538</v>
      </c>
      <c r="N3094">
        <f>IF(OR(V3__67[[#This Row],[Estimated Value]]="",V3__67[[#This Row],[Estimated Value]]=0),"",V3__67[[#This Row],[Sale Price]]-V3__67[[#This Row],[Estimated Value]])</f>
        <v>1900740</v>
      </c>
      <c r="O3094">
        <f>IF(OR(V3__67[[#This Row],[Estimated Value]]="",V3__67[[#This Row],[Estimated Value]]=0),"",(V3__67[[#This Row],[Sale Price]]-V3__67[[#This Row],[Estimated Value]])/V3__67[[#This Row],[Estimated Value]])</f>
        <v>1.0436401172814425</v>
      </c>
      <c r="P3094" t="str">
        <f t="shared" si="48"/>
        <v>Above Estimate</v>
      </c>
    </row>
    <row r="3095" spans="1:16" x14ac:dyDescent="0.3">
      <c r="A3095" s="1">
        <v>42894</v>
      </c>
      <c r="B3095">
        <v>2017</v>
      </c>
      <c r="C3095" t="s">
        <v>30</v>
      </c>
      <c r="D3095">
        <v>240700</v>
      </c>
      <c r="E3095">
        <v>195000</v>
      </c>
      <c r="F3095" t="s">
        <v>13</v>
      </c>
      <c r="G3095" t="s">
        <v>14</v>
      </c>
      <c r="H3095">
        <v>3</v>
      </c>
      <c r="I3095">
        <v>2</v>
      </c>
      <c r="J3095">
        <v>900</v>
      </c>
      <c r="K3095">
        <v>1.3882829999999999</v>
      </c>
      <c r="L3095" t="s">
        <v>15</v>
      </c>
      <c r="M3095">
        <f>V3__67[[#This Row],[Sale Price]]/V3__67[[#This Row],[carpet_area]]</f>
        <v>216.66666666666666</v>
      </c>
      <c r="N3095">
        <f>IF(OR(V3__67[[#This Row],[Estimated Value]]="",V3__67[[#This Row],[Estimated Value]]=0),"",V3__67[[#This Row],[Sale Price]]-V3__67[[#This Row],[Estimated Value]])</f>
        <v>-45700</v>
      </c>
      <c r="O3095">
        <f>IF(OR(V3__67[[#This Row],[Estimated Value]]="",V3__67[[#This Row],[Estimated Value]]=0),"",(V3__67[[#This Row],[Sale Price]]-V3__67[[#This Row],[Estimated Value]])/V3__67[[#This Row],[Estimated Value]])</f>
        <v>-0.18986289987536353</v>
      </c>
      <c r="P3095" t="str">
        <f t="shared" si="48"/>
        <v>Below Estimate</v>
      </c>
    </row>
    <row r="3096" spans="1:16" x14ac:dyDescent="0.3">
      <c r="A3096" s="1">
        <v>42894</v>
      </c>
      <c r="B3096">
        <v>2017</v>
      </c>
      <c r="C3096" t="s">
        <v>17</v>
      </c>
      <c r="D3096">
        <v>154870</v>
      </c>
      <c r="E3096">
        <v>72000</v>
      </c>
      <c r="F3096" t="s">
        <v>19</v>
      </c>
      <c r="G3096" t="s">
        <v>20</v>
      </c>
      <c r="H3096">
        <v>4</v>
      </c>
      <c r="I3096">
        <v>4</v>
      </c>
      <c r="J3096">
        <v>1327</v>
      </c>
      <c r="K3096">
        <v>1.3882829999999999</v>
      </c>
      <c r="L3096" t="s">
        <v>22</v>
      </c>
      <c r="M3096">
        <f>V3__67[[#This Row],[Sale Price]]/V3__67[[#This Row],[carpet_area]]</f>
        <v>54.257724189902035</v>
      </c>
      <c r="N3096">
        <f>IF(OR(V3__67[[#This Row],[Estimated Value]]="",V3__67[[#This Row],[Estimated Value]]=0),"",V3__67[[#This Row],[Sale Price]]-V3__67[[#This Row],[Estimated Value]])</f>
        <v>-82870</v>
      </c>
      <c r="O3096">
        <f>IF(OR(V3__67[[#This Row],[Estimated Value]]="",V3__67[[#This Row],[Estimated Value]]=0),"",(V3__67[[#This Row],[Sale Price]]-V3__67[[#This Row],[Estimated Value]])/V3__67[[#This Row],[Estimated Value]])</f>
        <v>-0.53509394976431846</v>
      </c>
      <c r="P3096" t="str">
        <f t="shared" si="48"/>
        <v>Below Estimate</v>
      </c>
    </row>
    <row r="3097" spans="1:16" x14ac:dyDescent="0.3">
      <c r="A3097" s="1">
        <v>42895</v>
      </c>
      <c r="B3097">
        <v>2017</v>
      </c>
      <c r="C3097" t="s">
        <v>17</v>
      </c>
      <c r="D3097">
        <v>111670</v>
      </c>
      <c r="E3097">
        <v>65000</v>
      </c>
      <c r="F3097" t="s">
        <v>13</v>
      </c>
      <c r="G3097" t="s">
        <v>14</v>
      </c>
      <c r="H3097">
        <v>3</v>
      </c>
      <c r="I3097">
        <v>1</v>
      </c>
      <c r="J3097">
        <v>908</v>
      </c>
      <c r="K3097">
        <v>1.3882829999999999</v>
      </c>
      <c r="L3097" t="s">
        <v>25</v>
      </c>
      <c r="M3097">
        <f>V3__67[[#This Row],[Sale Price]]/V3__67[[#This Row],[carpet_area]]</f>
        <v>71.585903083700444</v>
      </c>
      <c r="N3097">
        <f>IF(OR(V3__67[[#This Row],[Estimated Value]]="",V3__67[[#This Row],[Estimated Value]]=0),"",V3__67[[#This Row],[Sale Price]]-V3__67[[#This Row],[Estimated Value]])</f>
        <v>-46670</v>
      </c>
      <c r="O3097">
        <f>IF(OR(V3__67[[#This Row],[Estimated Value]]="",V3__67[[#This Row],[Estimated Value]]=0),"",(V3__67[[#This Row],[Sale Price]]-V3__67[[#This Row],[Estimated Value]])/V3__67[[#This Row],[Estimated Value]])</f>
        <v>-0.41792782305005821</v>
      </c>
      <c r="P3097" t="str">
        <f t="shared" si="48"/>
        <v>Below Estimate</v>
      </c>
    </row>
    <row r="3098" spans="1:16" x14ac:dyDescent="0.3">
      <c r="A3098" s="1">
        <v>42896</v>
      </c>
      <c r="B3098">
        <v>2017</v>
      </c>
      <c r="C3098" t="s">
        <v>30</v>
      </c>
      <c r="D3098">
        <v>278490</v>
      </c>
      <c r="E3098">
        <v>540001</v>
      </c>
      <c r="F3098" t="s">
        <v>13</v>
      </c>
      <c r="G3098" t="s">
        <v>14</v>
      </c>
      <c r="H3098">
        <v>3</v>
      </c>
      <c r="I3098">
        <v>1</v>
      </c>
      <c r="J3098">
        <v>1019</v>
      </c>
      <c r="K3098">
        <v>1.3882829999999999</v>
      </c>
      <c r="L3098" t="s">
        <v>25</v>
      </c>
      <c r="M3098">
        <f>V3__67[[#This Row],[Sale Price]]/V3__67[[#This Row],[carpet_area]]</f>
        <v>529.93228655544647</v>
      </c>
      <c r="N3098">
        <f>IF(OR(V3__67[[#This Row],[Estimated Value]]="",V3__67[[#This Row],[Estimated Value]]=0),"",V3__67[[#This Row],[Sale Price]]-V3__67[[#This Row],[Estimated Value]])</f>
        <v>261511</v>
      </c>
      <c r="O3098">
        <f>IF(OR(V3__67[[#This Row],[Estimated Value]]="",V3__67[[#This Row],[Estimated Value]]=0),"",(V3__67[[#This Row],[Sale Price]]-V3__67[[#This Row],[Estimated Value]])/V3__67[[#This Row],[Estimated Value]])</f>
        <v>0.93903192215160325</v>
      </c>
      <c r="P3098" t="str">
        <f t="shared" si="48"/>
        <v>Above Estimate</v>
      </c>
    </row>
    <row r="3099" spans="1:16" x14ac:dyDescent="0.3">
      <c r="A3099" s="1">
        <v>42897</v>
      </c>
      <c r="B3099">
        <v>2017</v>
      </c>
      <c r="C3099" t="s">
        <v>12</v>
      </c>
      <c r="D3099">
        <v>106780</v>
      </c>
      <c r="E3099">
        <v>100000</v>
      </c>
      <c r="F3099" t="s">
        <v>13</v>
      </c>
      <c r="G3099" t="s">
        <v>14</v>
      </c>
      <c r="H3099">
        <v>3</v>
      </c>
      <c r="I3099">
        <v>3</v>
      </c>
      <c r="J3099">
        <v>990</v>
      </c>
      <c r="K3099">
        <v>1.3882829999999999</v>
      </c>
      <c r="L3099" t="s">
        <v>16</v>
      </c>
      <c r="M3099">
        <f>V3__67[[#This Row],[Sale Price]]/V3__67[[#This Row],[carpet_area]]</f>
        <v>101.01010101010101</v>
      </c>
      <c r="N3099">
        <f>IF(OR(V3__67[[#This Row],[Estimated Value]]="",V3__67[[#This Row],[Estimated Value]]=0),"",V3__67[[#This Row],[Sale Price]]-V3__67[[#This Row],[Estimated Value]])</f>
        <v>-6780</v>
      </c>
      <c r="O3099">
        <f>IF(OR(V3__67[[#This Row],[Estimated Value]]="",V3__67[[#This Row],[Estimated Value]]=0),"",(V3__67[[#This Row],[Sale Price]]-V3__67[[#This Row],[Estimated Value]])/V3__67[[#This Row],[Estimated Value]])</f>
        <v>-6.3495036523693579E-2</v>
      </c>
      <c r="P3099" t="str">
        <f t="shared" si="48"/>
        <v>Below Estimate</v>
      </c>
    </row>
    <row r="3100" spans="1:16" x14ac:dyDescent="0.3">
      <c r="A3100" s="1">
        <v>42897</v>
      </c>
      <c r="B3100">
        <v>2017</v>
      </c>
      <c r="C3100" t="s">
        <v>26</v>
      </c>
      <c r="D3100">
        <v>255780</v>
      </c>
      <c r="E3100">
        <v>415000</v>
      </c>
      <c r="F3100" t="s">
        <v>13</v>
      </c>
      <c r="G3100" t="s">
        <v>14</v>
      </c>
      <c r="H3100">
        <v>3</v>
      </c>
      <c r="I3100">
        <v>1</v>
      </c>
      <c r="J3100">
        <v>1066</v>
      </c>
      <c r="K3100">
        <v>1.3882829999999999</v>
      </c>
      <c r="L3100" t="s">
        <v>15</v>
      </c>
      <c r="M3100">
        <f>V3__67[[#This Row],[Sale Price]]/V3__67[[#This Row],[carpet_area]]</f>
        <v>389.30581613508446</v>
      </c>
      <c r="N3100">
        <f>IF(OR(V3__67[[#This Row],[Estimated Value]]="",V3__67[[#This Row],[Estimated Value]]=0),"",V3__67[[#This Row],[Sale Price]]-V3__67[[#This Row],[Estimated Value]])</f>
        <v>159220</v>
      </c>
      <c r="O3100">
        <f>IF(OR(V3__67[[#This Row],[Estimated Value]]="",V3__67[[#This Row],[Estimated Value]]=0),"",(V3__67[[#This Row],[Sale Price]]-V3__67[[#This Row],[Estimated Value]])/V3__67[[#This Row],[Estimated Value]])</f>
        <v>0.62248807569004616</v>
      </c>
      <c r="P3100" t="str">
        <f t="shared" si="48"/>
        <v>Above Estimate</v>
      </c>
    </row>
    <row r="3101" spans="1:16" x14ac:dyDescent="0.3">
      <c r="A3101" s="1">
        <v>42897</v>
      </c>
      <c r="B3101">
        <v>2017</v>
      </c>
      <c r="C3101" t="s">
        <v>26</v>
      </c>
      <c r="D3101">
        <v>247380</v>
      </c>
      <c r="E3101">
        <v>445000</v>
      </c>
      <c r="F3101" t="s">
        <v>13</v>
      </c>
      <c r="G3101" t="s">
        <v>14</v>
      </c>
      <c r="H3101">
        <v>3</v>
      </c>
      <c r="I3101">
        <v>1</v>
      </c>
      <c r="J3101">
        <v>970</v>
      </c>
      <c r="K3101">
        <v>1.3882829999999999</v>
      </c>
      <c r="L3101" t="s">
        <v>25</v>
      </c>
      <c r="M3101">
        <f>V3__67[[#This Row],[Sale Price]]/V3__67[[#This Row],[carpet_area]]</f>
        <v>458.76288659793812</v>
      </c>
      <c r="N3101">
        <f>IF(OR(V3__67[[#This Row],[Estimated Value]]="",V3__67[[#This Row],[Estimated Value]]=0),"",V3__67[[#This Row],[Sale Price]]-V3__67[[#This Row],[Estimated Value]])</f>
        <v>197620</v>
      </c>
      <c r="O3101">
        <f>IF(OR(V3__67[[#This Row],[Estimated Value]]="",V3__67[[#This Row],[Estimated Value]]=0),"",(V3__67[[#This Row],[Sale Price]]-V3__67[[#This Row],[Estimated Value]])/V3__67[[#This Row],[Estimated Value]])</f>
        <v>0.79885196863125552</v>
      </c>
      <c r="P3101" t="str">
        <f t="shared" si="48"/>
        <v>Above Estimate</v>
      </c>
    </row>
    <row r="3102" spans="1:16" x14ac:dyDescent="0.3">
      <c r="A3102" s="1">
        <v>42898</v>
      </c>
      <c r="B3102">
        <v>2017</v>
      </c>
      <c r="C3102" t="s">
        <v>12</v>
      </c>
      <c r="D3102">
        <v>94220</v>
      </c>
      <c r="E3102">
        <v>105000</v>
      </c>
      <c r="F3102" t="s">
        <v>13</v>
      </c>
      <c r="G3102" t="s">
        <v>14</v>
      </c>
      <c r="H3102">
        <v>3</v>
      </c>
      <c r="I3102">
        <v>1</v>
      </c>
      <c r="J3102">
        <v>963</v>
      </c>
      <c r="K3102">
        <v>1.3882829999999999</v>
      </c>
      <c r="L3102" t="s">
        <v>25</v>
      </c>
      <c r="M3102">
        <f>V3__67[[#This Row],[Sale Price]]/V3__67[[#This Row],[carpet_area]]</f>
        <v>109.03426791277259</v>
      </c>
      <c r="N3102">
        <f>IF(OR(V3__67[[#This Row],[Estimated Value]]="",V3__67[[#This Row],[Estimated Value]]=0),"",V3__67[[#This Row],[Sale Price]]-V3__67[[#This Row],[Estimated Value]])</f>
        <v>10780</v>
      </c>
      <c r="O3102">
        <f>IF(OR(V3__67[[#This Row],[Estimated Value]]="",V3__67[[#This Row],[Estimated Value]]=0),"",(V3__67[[#This Row],[Sale Price]]-V3__67[[#This Row],[Estimated Value]])/V3__67[[#This Row],[Estimated Value]])</f>
        <v>0.11441307578008915</v>
      </c>
      <c r="P3102" t="str">
        <f t="shared" si="48"/>
        <v>Above Estimate</v>
      </c>
    </row>
    <row r="3103" spans="1:16" x14ac:dyDescent="0.3">
      <c r="A3103" s="1">
        <v>42901</v>
      </c>
      <c r="B3103">
        <v>2017</v>
      </c>
      <c r="C3103" t="s">
        <v>17</v>
      </c>
      <c r="D3103">
        <v>126750</v>
      </c>
      <c r="E3103">
        <v>137800</v>
      </c>
      <c r="F3103" t="s">
        <v>13</v>
      </c>
      <c r="G3103" t="s">
        <v>14</v>
      </c>
      <c r="H3103">
        <v>3</v>
      </c>
      <c r="I3103">
        <v>3</v>
      </c>
      <c r="J3103">
        <v>1089</v>
      </c>
      <c r="K3103">
        <v>1.3882829999999999</v>
      </c>
      <c r="L3103" t="s">
        <v>16</v>
      </c>
      <c r="M3103">
        <f>V3__67[[#This Row],[Sale Price]]/V3__67[[#This Row],[carpet_area]]</f>
        <v>126.53810835629018</v>
      </c>
      <c r="N3103">
        <f>IF(OR(V3__67[[#This Row],[Estimated Value]]="",V3__67[[#This Row],[Estimated Value]]=0),"",V3__67[[#This Row],[Sale Price]]-V3__67[[#This Row],[Estimated Value]])</f>
        <v>11050</v>
      </c>
      <c r="O3103">
        <f>IF(OR(V3__67[[#This Row],[Estimated Value]]="",V3__67[[#This Row],[Estimated Value]]=0),"",(V3__67[[#This Row],[Sale Price]]-V3__67[[#This Row],[Estimated Value]])/V3__67[[#This Row],[Estimated Value]])</f>
        <v>8.7179487179487175E-2</v>
      </c>
      <c r="P3103" t="str">
        <f t="shared" si="48"/>
        <v>Above Estimate</v>
      </c>
    </row>
    <row r="3104" spans="1:16" x14ac:dyDescent="0.3">
      <c r="A3104" s="1">
        <v>42901</v>
      </c>
      <c r="B3104">
        <v>2017</v>
      </c>
      <c r="C3104" t="s">
        <v>29</v>
      </c>
      <c r="D3104">
        <v>142170</v>
      </c>
      <c r="E3104">
        <v>224500</v>
      </c>
      <c r="F3104" t="s">
        <v>13</v>
      </c>
      <c r="G3104" t="s">
        <v>14</v>
      </c>
      <c r="H3104">
        <v>3</v>
      </c>
      <c r="I3104">
        <v>1</v>
      </c>
      <c r="J3104">
        <v>1026</v>
      </c>
      <c r="K3104">
        <v>1.3882829999999999</v>
      </c>
      <c r="L3104" t="s">
        <v>15</v>
      </c>
      <c r="M3104">
        <f>V3__67[[#This Row],[Sale Price]]/V3__67[[#This Row],[carpet_area]]</f>
        <v>218.81091617933723</v>
      </c>
      <c r="N3104">
        <f>IF(OR(V3__67[[#This Row],[Estimated Value]]="",V3__67[[#This Row],[Estimated Value]]=0),"",V3__67[[#This Row],[Sale Price]]-V3__67[[#This Row],[Estimated Value]])</f>
        <v>82330</v>
      </c>
      <c r="O3104">
        <f>IF(OR(V3__67[[#This Row],[Estimated Value]]="",V3__67[[#This Row],[Estimated Value]]=0),"",(V3__67[[#This Row],[Sale Price]]-V3__67[[#This Row],[Estimated Value]])/V3__67[[#This Row],[Estimated Value]])</f>
        <v>0.57909544911022015</v>
      </c>
      <c r="P3104" t="str">
        <f t="shared" si="48"/>
        <v>Above Estimate</v>
      </c>
    </row>
    <row r="3105" spans="1:16" x14ac:dyDescent="0.3">
      <c r="A3105" s="1">
        <v>42901</v>
      </c>
      <c r="B3105">
        <v>2017</v>
      </c>
      <c r="C3105" t="s">
        <v>30</v>
      </c>
      <c r="D3105">
        <v>318910</v>
      </c>
      <c r="E3105">
        <v>326025</v>
      </c>
      <c r="F3105" t="s">
        <v>13</v>
      </c>
      <c r="G3105" t="s">
        <v>14</v>
      </c>
      <c r="H3105">
        <v>3</v>
      </c>
      <c r="I3105">
        <v>1</v>
      </c>
      <c r="J3105">
        <v>987</v>
      </c>
      <c r="K3105">
        <v>1.3882829999999999</v>
      </c>
      <c r="L3105" t="s">
        <v>25</v>
      </c>
      <c r="M3105">
        <f>V3__67[[#This Row],[Sale Price]]/V3__67[[#This Row],[carpet_area]]</f>
        <v>330.31914893617022</v>
      </c>
      <c r="N3105">
        <f>IF(OR(V3__67[[#This Row],[Estimated Value]]="",V3__67[[#This Row],[Estimated Value]]=0),"",V3__67[[#This Row],[Sale Price]]-V3__67[[#This Row],[Estimated Value]])</f>
        <v>7115</v>
      </c>
      <c r="O3105">
        <f>IF(OR(V3__67[[#This Row],[Estimated Value]]="",V3__67[[#This Row],[Estimated Value]]=0),"",(V3__67[[#This Row],[Sale Price]]-V3__67[[#This Row],[Estimated Value]])/V3__67[[#This Row],[Estimated Value]])</f>
        <v>2.2310369696779655E-2</v>
      </c>
      <c r="P3105" t="str">
        <f t="shared" si="48"/>
        <v>Above Estimate</v>
      </c>
    </row>
    <row r="3106" spans="1:16" x14ac:dyDescent="0.3">
      <c r="A3106" s="1">
        <v>42901</v>
      </c>
      <c r="B3106">
        <v>2017</v>
      </c>
      <c r="C3106" t="s">
        <v>29</v>
      </c>
      <c r="D3106">
        <v>297920</v>
      </c>
      <c r="E3106">
        <v>505000</v>
      </c>
      <c r="F3106" t="s">
        <v>13</v>
      </c>
      <c r="G3106" t="s">
        <v>14</v>
      </c>
      <c r="H3106">
        <v>3</v>
      </c>
      <c r="I3106">
        <v>3</v>
      </c>
      <c r="J3106">
        <v>966</v>
      </c>
      <c r="K3106">
        <v>1.3882829999999999</v>
      </c>
      <c r="L3106" t="s">
        <v>22</v>
      </c>
      <c r="M3106">
        <f>V3__67[[#This Row],[Sale Price]]/V3__67[[#This Row],[carpet_area]]</f>
        <v>522.77432712215318</v>
      </c>
      <c r="N3106">
        <f>IF(OR(V3__67[[#This Row],[Estimated Value]]="",V3__67[[#This Row],[Estimated Value]]=0),"",V3__67[[#This Row],[Sale Price]]-V3__67[[#This Row],[Estimated Value]])</f>
        <v>207080</v>
      </c>
      <c r="O3106">
        <f>IF(OR(V3__67[[#This Row],[Estimated Value]]="",V3__67[[#This Row],[Estimated Value]]=0),"",(V3__67[[#This Row],[Sale Price]]-V3__67[[#This Row],[Estimated Value]])/V3__67[[#This Row],[Estimated Value]])</f>
        <v>0.69508592910848555</v>
      </c>
      <c r="P3106" t="str">
        <f t="shared" si="48"/>
        <v>Above Estimate</v>
      </c>
    </row>
    <row r="3107" spans="1:16" x14ac:dyDescent="0.3">
      <c r="A3107" s="1">
        <v>42901</v>
      </c>
      <c r="B3107">
        <v>2017</v>
      </c>
      <c r="C3107" t="s">
        <v>21</v>
      </c>
      <c r="D3107">
        <v>469070</v>
      </c>
      <c r="E3107">
        <v>740000</v>
      </c>
      <c r="F3107" t="s">
        <v>13</v>
      </c>
      <c r="G3107" t="s">
        <v>14</v>
      </c>
      <c r="H3107">
        <v>3</v>
      </c>
      <c r="I3107">
        <v>2</v>
      </c>
      <c r="J3107">
        <v>973</v>
      </c>
      <c r="K3107">
        <v>1.3882829999999999</v>
      </c>
      <c r="L3107" t="s">
        <v>22</v>
      </c>
      <c r="M3107">
        <f>V3__67[[#This Row],[Sale Price]]/V3__67[[#This Row],[carpet_area]]</f>
        <v>760.53442959917777</v>
      </c>
      <c r="N3107">
        <f>IF(OR(V3__67[[#This Row],[Estimated Value]]="",V3__67[[#This Row],[Estimated Value]]=0),"",V3__67[[#This Row],[Sale Price]]-V3__67[[#This Row],[Estimated Value]])</f>
        <v>270930</v>
      </c>
      <c r="O3107">
        <f>IF(OR(V3__67[[#This Row],[Estimated Value]]="",V3__67[[#This Row],[Estimated Value]]=0),"",(V3__67[[#This Row],[Sale Price]]-V3__67[[#This Row],[Estimated Value]])/V3__67[[#This Row],[Estimated Value]])</f>
        <v>0.5775896987656427</v>
      </c>
      <c r="P3107" t="str">
        <f t="shared" si="48"/>
        <v>Above Estimate</v>
      </c>
    </row>
    <row r="3108" spans="1:16" x14ac:dyDescent="0.3">
      <c r="A3108" s="1">
        <v>42902</v>
      </c>
      <c r="B3108">
        <v>2017</v>
      </c>
      <c r="C3108" t="s">
        <v>30</v>
      </c>
      <c r="D3108">
        <v>183710</v>
      </c>
      <c r="E3108">
        <v>300000</v>
      </c>
      <c r="F3108" t="s">
        <v>13</v>
      </c>
      <c r="G3108" t="s">
        <v>14</v>
      </c>
      <c r="H3108">
        <v>3</v>
      </c>
      <c r="I3108">
        <v>2</v>
      </c>
      <c r="J3108">
        <v>1018</v>
      </c>
      <c r="K3108">
        <v>1.3882829999999999</v>
      </c>
      <c r="L3108" t="s">
        <v>25</v>
      </c>
      <c r="M3108">
        <f>V3__67[[#This Row],[Sale Price]]/V3__67[[#This Row],[carpet_area]]</f>
        <v>294.69548133595288</v>
      </c>
      <c r="N3108">
        <f>IF(OR(V3__67[[#This Row],[Estimated Value]]="",V3__67[[#This Row],[Estimated Value]]=0),"",V3__67[[#This Row],[Sale Price]]-V3__67[[#This Row],[Estimated Value]])</f>
        <v>116290</v>
      </c>
      <c r="O3108">
        <f>IF(OR(V3__67[[#This Row],[Estimated Value]]="",V3__67[[#This Row],[Estimated Value]]=0),"",(V3__67[[#This Row],[Sale Price]]-V3__67[[#This Row],[Estimated Value]])/V3__67[[#This Row],[Estimated Value]])</f>
        <v>0.63300854607805779</v>
      </c>
      <c r="P3108" t="str">
        <f t="shared" si="48"/>
        <v>Above Estimate</v>
      </c>
    </row>
    <row r="3109" spans="1:16" x14ac:dyDescent="0.3">
      <c r="A3109" s="1">
        <v>42903</v>
      </c>
      <c r="B3109">
        <v>2017</v>
      </c>
      <c r="C3109" t="s">
        <v>18</v>
      </c>
      <c r="D3109">
        <v>227840</v>
      </c>
      <c r="E3109">
        <v>400000</v>
      </c>
      <c r="F3109" t="s">
        <v>13</v>
      </c>
      <c r="G3109" t="s">
        <v>14</v>
      </c>
      <c r="H3109">
        <v>3</v>
      </c>
      <c r="I3109">
        <v>3</v>
      </c>
      <c r="J3109">
        <v>958</v>
      </c>
      <c r="K3109">
        <v>1.3882829999999999</v>
      </c>
      <c r="L3109" t="s">
        <v>16</v>
      </c>
      <c r="M3109">
        <f>V3__67[[#This Row],[Sale Price]]/V3__67[[#This Row],[carpet_area]]</f>
        <v>417.53653444676411</v>
      </c>
      <c r="N3109">
        <f>IF(OR(V3__67[[#This Row],[Estimated Value]]="",V3__67[[#This Row],[Estimated Value]]=0),"",V3__67[[#This Row],[Sale Price]]-V3__67[[#This Row],[Estimated Value]])</f>
        <v>172160</v>
      </c>
      <c r="O3109">
        <f>IF(OR(V3__67[[#This Row],[Estimated Value]]="",V3__67[[#This Row],[Estimated Value]]=0),"",(V3__67[[#This Row],[Sale Price]]-V3__67[[#This Row],[Estimated Value]])/V3__67[[#This Row],[Estimated Value]])</f>
        <v>0.7556179775280899</v>
      </c>
      <c r="P3109" t="str">
        <f t="shared" si="48"/>
        <v>Above Estimate</v>
      </c>
    </row>
    <row r="3110" spans="1:16" x14ac:dyDescent="0.3">
      <c r="A3110" s="1">
        <v>42904</v>
      </c>
      <c r="B3110">
        <v>2017</v>
      </c>
      <c r="C3110" t="s">
        <v>21</v>
      </c>
      <c r="D3110">
        <v>937300</v>
      </c>
      <c r="E3110">
        <v>3195000</v>
      </c>
      <c r="F3110" t="s">
        <v>13</v>
      </c>
      <c r="G3110" t="s">
        <v>14</v>
      </c>
      <c r="H3110">
        <v>3</v>
      </c>
      <c r="I3110">
        <v>1</v>
      </c>
      <c r="J3110">
        <v>1011</v>
      </c>
      <c r="K3110">
        <v>1.3882829999999999</v>
      </c>
      <c r="L3110" t="s">
        <v>25</v>
      </c>
      <c r="M3110">
        <f>V3__67[[#This Row],[Sale Price]]/V3__67[[#This Row],[carpet_area]]</f>
        <v>3160.2373887240356</v>
      </c>
      <c r="N3110">
        <f>IF(OR(V3__67[[#This Row],[Estimated Value]]="",V3__67[[#This Row],[Estimated Value]]=0),"",V3__67[[#This Row],[Sale Price]]-V3__67[[#This Row],[Estimated Value]])</f>
        <v>2257700</v>
      </c>
      <c r="O3110">
        <f>IF(OR(V3__67[[#This Row],[Estimated Value]]="",V3__67[[#This Row],[Estimated Value]]=0),"",(V3__67[[#This Row],[Sale Price]]-V3__67[[#This Row],[Estimated Value]])/V3__67[[#This Row],[Estimated Value]])</f>
        <v>2.4087271951349623</v>
      </c>
      <c r="P3110" t="str">
        <f t="shared" si="48"/>
        <v>Above Estimate</v>
      </c>
    </row>
    <row r="3111" spans="1:16" x14ac:dyDescent="0.3">
      <c r="A3111" s="1">
        <v>42904</v>
      </c>
      <c r="B3111">
        <v>2017</v>
      </c>
      <c r="C3111" t="s">
        <v>26</v>
      </c>
      <c r="D3111">
        <v>294840</v>
      </c>
      <c r="E3111">
        <v>360000</v>
      </c>
      <c r="F3111" t="s">
        <v>13</v>
      </c>
      <c r="G3111" t="s">
        <v>14</v>
      </c>
      <c r="H3111">
        <v>3</v>
      </c>
      <c r="I3111">
        <v>1</v>
      </c>
      <c r="J3111">
        <v>913</v>
      </c>
      <c r="K3111">
        <v>1.3882829999999999</v>
      </c>
      <c r="L3111" t="s">
        <v>22</v>
      </c>
      <c r="M3111">
        <f>V3__67[[#This Row],[Sale Price]]/V3__67[[#This Row],[carpet_area]]</f>
        <v>394.30449069003288</v>
      </c>
      <c r="N3111">
        <f>IF(OR(V3__67[[#This Row],[Estimated Value]]="",V3__67[[#This Row],[Estimated Value]]=0),"",V3__67[[#This Row],[Sale Price]]-V3__67[[#This Row],[Estimated Value]])</f>
        <v>65160</v>
      </c>
      <c r="O3111">
        <f>IF(OR(V3__67[[#This Row],[Estimated Value]]="",V3__67[[#This Row],[Estimated Value]]=0),"",(V3__67[[#This Row],[Sale Price]]-V3__67[[#This Row],[Estimated Value]])/V3__67[[#This Row],[Estimated Value]])</f>
        <v>0.22100122100122099</v>
      </c>
      <c r="P3111" t="str">
        <f t="shared" si="48"/>
        <v>Above Estimate</v>
      </c>
    </row>
    <row r="3112" spans="1:16" x14ac:dyDescent="0.3">
      <c r="A3112" s="1">
        <v>42905</v>
      </c>
      <c r="B3112">
        <v>2017</v>
      </c>
      <c r="C3112" t="s">
        <v>21</v>
      </c>
      <c r="D3112">
        <v>860580</v>
      </c>
      <c r="E3112">
        <v>800000</v>
      </c>
      <c r="F3112" t="s">
        <v>13</v>
      </c>
      <c r="G3112" t="s">
        <v>14</v>
      </c>
      <c r="H3112">
        <v>3</v>
      </c>
      <c r="I3112">
        <v>2</v>
      </c>
      <c r="J3112">
        <v>906</v>
      </c>
      <c r="K3112">
        <v>1.3882829999999999</v>
      </c>
      <c r="L3112" t="s">
        <v>25</v>
      </c>
      <c r="M3112">
        <f>V3__67[[#This Row],[Sale Price]]/V3__67[[#This Row],[carpet_area]]</f>
        <v>883.00220750551875</v>
      </c>
      <c r="N3112">
        <f>IF(OR(V3__67[[#This Row],[Estimated Value]]="",V3__67[[#This Row],[Estimated Value]]=0),"",V3__67[[#This Row],[Sale Price]]-V3__67[[#This Row],[Estimated Value]])</f>
        <v>-60580</v>
      </c>
      <c r="O3112">
        <f>IF(OR(V3__67[[#This Row],[Estimated Value]]="",V3__67[[#This Row],[Estimated Value]]=0),"",(V3__67[[#This Row],[Sale Price]]-V3__67[[#This Row],[Estimated Value]])/V3__67[[#This Row],[Estimated Value]])</f>
        <v>-7.0394385182086502E-2</v>
      </c>
      <c r="P3112" t="str">
        <f t="shared" si="48"/>
        <v>Below Estimate</v>
      </c>
    </row>
    <row r="3113" spans="1:16" x14ac:dyDescent="0.3">
      <c r="A3113" s="1">
        <v>42905</v>
      </c>
      <c r="B3113">
        <v>2017</v>
      </c>
      <c r="C3113" t="s">
        <v>12</v>
      </c>
      <c r="D3113">
        <v>68220</v>
      </c>
      <c r="E3113">
        <v>90000</v>
      </c>
      <c r="F3113" t="s">
        <v>13</v>
      </c>
      <c r="G3113" t="s">
        <v>14</v>
      </c>
      <c r="H3113">
        <v>3</v>
      </c>
      <c r="I3113">
        <v>3</v>
      </c>
      <c r="J3113">
        <v>952</v>
      </c>
      <c r="K3113">
        <v>1.3882829999999999</v>
      </c>
      <c r="L3113" t="s">
        <v>15</v>
      </c>
      <c r="M3113">
        <f>V3__67[[#This Row],[Sale Price]]/V3__67[[#This Row],[carpet_area]]</f>
        <v>94.537815126050418</v>
      </c>
      <c r="N3113">
        <f>IF(OR(V3__67[[#This Row],[Estimated Value]]="",V3__67[[#This Row],[Estimated Value]]=0),"",V3__67[[#This Row],[Sale Price]]-V3__67[[#This Row],[Estimated Value]])</f>
        <v>21780</v>
      </c>
      <c r="O3113">
        <f>IF(OR(V3__67[[#This Row],[Estimated Value]]="",V3__67[[#This Row],[Estimated Value]]=0),"",(V3__67[[#This Row],[Sale Price]]-V3__67[[#This Row],[Estimated Value]])/V3__67[[#This Row],[Estimated Value]])</f>
        <v>0.31926121372031663</v>
      </c>
      <c r="P3113" t="str">
        <f t="shared" si="48"/>
        <v>Above Estimate</v>
      </c>
    </row>
    <row r="3114" spans="1:16" x14ac:dyDescent="0.3">
      <c r="A3114" s="1">
        <v>42905</v>
      </c>
      <c r="B3114">
        <v>2017</v>
      </c>
      <c r="C3114" t="s">
        <v>30</v>
      </c>
      <c r="D3114">
        <v>273460</v>
      </c>
      <c r="E3114">
        <v>500000</v>
      </c>
      <c r="F3114" t="s">
        <v>23</v>
      </c>
      <c r="G3114" t="s">
        <v>24</v>
      </c>
      <c r="H3114">
        <v>6</v>
      </c>
      <c r="I3114">
        <v>5</v>
      </c>
      <c r="J3114">
        <v>2116</v>
      </c>
      <c r="K3114">
        <v>1.3882829999999999</v>
      </c>
      <c r="L3114" t="s">
        <v>15</v>
      </c>
      <c r="M3114">
        <f>V3__67[[#This Row],[Sale Price]]/V3__67[[#This Row],[carpet_area]]</f>
        <v>236.29489603024575</v>
      </c>
      <c r="N3114">
        <f>IF(OR(V3__67[[#This Row],[Estimated Value]]="",V3__67[[#This Row],[Estimated Value]]=0),"",V3__67[[#This Row],[Sale Price]]-V3__67[[#This Row],[Estimated Value]])</f>
        <v>226540</v>
      </c>
      <c r="O3114">
        <f>IF(OR(V3__67[[#This Row],[Estimated Value]]="",V3__67[[#This Row],[Estimated Value]]=0),"",(V3__67[[#This Row],[Sale Price]]-V3__67[[#This Row],[Estimated Value]])/V3__67[[#This Row],[Estimated Value]])</f>
        <v>0.8284209756454326</v>
      </c>
      <c r="P3114" t="str">
        <f t="shared" si="48"/>
        <v>Above Estimate</v>
      </c>
    </row>
    <row r="3115" spans="1:16" x14ac:dyDescent="0.3">
      <c r="A3115" s="1">
        <v>42905</v>
      </c>
      <c r="B3115">
        <v>2017</v>
      </c>
      <c r="C3115" t="s">
        <v>26</v>
      </c>
      <c r="D3115">
        <v>546140</v>
      </c>
      <c r="E3115">
        <v>910000</v>
      </c>
      <c r="F3115" t="s">
        <v>13</v>
      </c>
      <c r="G3115" t="s">
        <v>14</v>
      </c>
      <c r="H3115">
        <v>3</v>
      </c>
      <c r="I3115">
        <v>3</v>
      </c>
      <c r="J3115">
        <v>1067</v>
      </c>
      <c r="K3115">
        <v>1.3882829999999999</v>
      </c>
      <c r="L3115" t="s">
        <v>16</v>
      </c>
      <c r="M3115">
        <f>V3__67[[#This Row],[Sale Price]]/V3__67[[#This Row],[carpet_area]]</f>
        <v>852.85848172446106</v>
      </c>
      <c r="N3115">
        <f>IF(OR(V3__67[[#This Row],[Estimated Value]]="",V3__67[[#This Row],[Estimated Value]]=0),"",V3__67[[#This Row],[Sale Price]]-V3__67[[#This Row],[Estimated Value]])</f>
        <v>363860</v>
      </c>
      <c r="O3115">
        <f>IF(OR(V3__67[[#This Row],[Estimated Value]]="",V3__67[[#This Row],[Estimated Value]]=0),"",(V3__67[[#This Row],[Sale Price]]-V3__67[[#This Row],[Estimated Value]])/V3__67[[#This Row],[Estimated Value]])</f>
        <v>0.66623942578825945</v>
      </c>
      <c r="P3115" t="str">
        <f t="shared" si="48"/>
        <v>Above Estimate</v>
      </c>
    </row>
    <row r="3116" spans="1:16" x14ac:dyDescent="0.3">
      <c r="A3116" s="1">
        <v>42905</v>
      </c>
      <c r="B3116">
        <v>2017</v>
      </c>
      <c r="C3116" t="s">
        <v>12</v>
      </c>
      <c r="D3116">
        <v>96510</v>
      </c>
      <c r="E3116">
        <v>110400</v>
      </c>
      <c r="F3116" t="s">
        <v>13</v>
      </c>
      <c r="G3116" t="s">
        <v>14</v>
      </c>
      <c r="H3116">
        <v>3</v>
      </c>
      <c r="I3116">
        <v>3</v>
      </c>
      <c r="J3116">
        <v>1064</v>
      </c>
      <c r="K3116">
        <v>1.3882829999999999</v>
      </c>
      <c r="L3116" t="s">
        <v>22</v>
      </c>
      <c r="M3116">
        <f>V3__67[[#This Row],[Sale Price]]/V3__67[[#This Row],[carpet_area]]</f>
        <v>103.75939849624061</v>
      </c>
      <c r="N3116">
        <f>IF(OR(V3__67[[#This Row],[Estimated Value]]="",V3__67[[#This Row],[Estimated Value]]=0),"",V3__67[[#This Row],[Sale Price]]-V3__67[[#This Row],[Estimated Value]])</f>
        <v>13890</v>
      </c>
      <c r="O3116">
        <f>IF(OR(V3__67[[#This Row],[Estimated Value]]="",V3__67[[#This Row],[Estimated Value]]=0),"",(V3__67[[#This Row],[Sale Price]]-V3__67[[#This Row],[Estimated Value]])/V3__67[[#This Row],[Estimated Value]])</f>
        <v>0.14392290954305254</v>
      </c>
      <c r="P3116" t="str">
        <f t="shared" si="48"/>
        <v>Above Estimate</v>
      </c>
    </row>
    <row r="3117" spans="1:16" x14ac:dyDescent="0.3">
      <c r="A3117" s="1">
        <v>42907</v>
      </c>
      <c r="B3117">
        <v>2017</v>
      </c>
      <c r="C3117" t="s">
        <v>18</v>
      </c>
      <c r="D3117">
        <v>323100</v>
      </c>
      <c r="E3117">
        <v>425000</v>
      </c>
      <c r="F3117" t="s">
        <v>13</v>
      </c>
      <c r="G3117" t="s">
        <v>14</v>
      </c>
      <c r="H3117">
        <v>3</v>
      </c>
      <c r="I3117">
        <v>1</v>
      </c>
      <c r="J3117">
        <v>936</v>
      </c>
      <c r="K3117">
        <v>1.3882829999999999</v>
      </c>
      <c r="L3117" t="s">
        <v>15</v>
      </c>
      <c r="M3117">
        <f>V3__67[[#This Row],[Sale Price]]/V3__67[[#This Row],[carpet_area]]</f>
        <v>454.05982905982904</v>
      </c>
      <c r="N3117">
        <f>IF(OR(V3__67[[#This Row],[Estimated Value]]="",V3__67[[#This Row],[Estimated Value]]=0),"",V3__67[[#This Row],[Sale Price]]-V3__67[[#This Row],[Estimated Value]])</f>
        <v>101900</v>
      </c>
      <c r="O3117">
        <f>IF(OR(V3__67[[#This Row],[Estimated Value]]="",V3__67[[#This Row],[Estimated Value]]=0),"",(V3__67[[#This Row],[Sale Price]]-V3__67[[#This Row],[Estimated Value]])/V3__67[[#This Row],[Estimated Value]])</f>
        <v>0.31538223460229031</v>
      </c>
      <c r="P3117" t="str">
        <f t="shared" si="48"/>
        <v>Above Estimate</v>
      </c>
    </row>
    <row r="3118" spans="1:16" x14ac:dyDescent="0.3">
      <c r="A3118" s="1">
        <v>42908</v>
      </c>
      <c r="B3118">
        <v>2017</v>
      </c>
      <c r="C3118" t="s">
        <v>29</v>
      </c>
      <c r="D3118">
        <v>150710</v>
      </c>
      <c r="E3118">
        <v>230000</v>
      </c>
      <c r="F3118" t="s">
        <v>13</v>
      </c>
      <c r="G3118" t="s">
        <v>14</v>
      </c>
      <c r="H3118">
        <v>3</v>
      </c>
      <c r="I3118">
        <v>3</v>
      </c>
      <c r="J3118">
        <v>1098</v>
      </c>
      <c r="K3118">
        <v>1.3882829999999999</v>
      </c>
      <c r="L3118" t="s">
        <v>22</v>
      </c>
      <c r="M3118">
        <f>V3__67[[#This Row],[Sale Price]]/V3__67[[#This Row],[carpet_area]]</f>
        <v>209.47176684881603</v>
      </c>
      <c r="N3118">
        <f>IF(OR(V3__67[[#This Row],[Estimated Value]]="",V3__67[[#This Row],[Estimated Value]]=0),"",V3__67[[#This Row],[Sale Price]]-V3__67[[#This Row],[Estimated Value]])</f>
        <v>79290</v>
      </c>
      <c r="O3118">
        <f>IF(OR(V3__67[[#This Row],[Estimated Value]]="",V3__67[[#This Row],[Estimated Value]]=0),"",(V3__67[[#This Row],[Sale Price]]-V3__67[[#This Row],[Estimated Value]])/V3__67[[#This Row],[Estimated Value]])</f>
        <v>0.52610974719660275</v>
      </c>
      <c r="P3118" t="str">
        <f t="shared" si="48"/>
        <v>Above Estimate</v>
      </c>
    </row>
    <row r="3119" spans="1:16" x14ac:dyDescent="0.3">
      <c r="A3119" s="1">
        <v>42908</v>
      </c>
      <c r="B3119">
        <v>2017</v>
      </c>
      <c r="C3119" t="s">
        <v>17</v>
      </c>
      <c r="D3119">
        <v>156450</v>
      </c>
      <c r="E3119">
        <v>75000</v>
      </c>
      <c r="F3119" t="s">
        <v>19</v>
      </c>
      <c r="G3119" t="s">
        <v>20</v>
      </c>
      <c r="H3119">
        <v>4</v>
      </c>
      <c r="I3119">
        <v>3</v>
      </c>
      <c r="J3119">
        <v>1455</v>
      </c>
      <c r="K3119">
        <v>1.3882829999999999</v>
      </c>
      <c r="L3119" t="s">
        <v>15</v>
      </c>
      <c r="M3119">
        <f>V3__67[[#This Row],[Sale Price]]/V3__67[[#This Row],[carpet_area]]</f>
        <v>51.546391752577321</v>
      </c>
      <c r="N3119">
        <f>IF(OR(V3__67[[#This Row],[Estimated Value]]="",V3__67[[#This Row],[Estimated Value]]=0),"",V3__67[[#This Row],[Sale Price]]-V3__67[[#This Row],[Estimated Value]])</f>
        <v>-81450</v>
      </c>
      <c r="O3119">
        <f>IF(OR(V3__67[[#This Row],[Estimated Value]]="",V3__67[[#This Row],[Estimated Value]]=0),"",(V3__67[[#This Row],[Sale Price]]-V3__67[[#This Row],[Estimated Value]])/V3__67[[#This Row],[Estimated Value]])</f>
        <v>-0.5206136145733461</v>
      </c>
      <c r="P3119" t="str">
        <f t="shared" si="48"/>
        <v>Below Estimate</v>
      </c>
    </row>
    <row r="3120" spans="1:16" x14ac:dyDescent="0.3">
      <c r="A3120" s="1">
        <v>42908</v>
      </c>
      <c r="B3120">
        <v>2017</v>
      </c>
      <c r="C3120" t="s">
        <v>29</v>
      </c>
      <c r="D3120">
        <v>145040</v>
      </c>
      <c r="E3120">
        <v>250750</v>
      </c>
      <c r="F3120" t="s">
        <v>13</v>
      </c>
      <c r="G3120" t="s">
        <v>14</v>
      </c>
      <c r="H3120">
        <v>3</v>
      </c>
      <c r="I3120">
        <v>2</v>
      </c>
      <c r="J3120">
        <v>1036</v>
      </c>
      <c r="K3120">
        <v>1.3882829999999999</v>
      </c>
      <c r="L3120" t="s">
        <v>15</v>
      </c>
      <c r="M3120">
        <f>V3__67[[#This Row],[Sale Price]]/V3__67[[#This Row],[carpet_area]]</f>
        <v>242.03667953667954</v>
      </c>
      <c r="N3120">
        <f>IF(OR(V3__67[[#This Row],[Estimated Value]]="",V3__67[[#This Row],[Estimated Value]]=0),"",V3__67[[#This Row],[Sale Price]]-V3__67[[#This Row],[Estimated Value]])</f>
        <v>105710</v>
      </c>
      <c r="O3120">
        <f>IF(OR(V3__67[[#This Row],[Estimated Value]]="",V3__67[[#This Row],[Estimated Value]]=0),"",(V3__67[[#This Row],[Sale Price]]-V3__67[[#This Row],[Estimated Value]])/V3__67[[#This Row],[Estimated Value]])</f>
        <v>0.72883342526199668</v>
      </c>
      <c r="P3120" t="str">
        <f t="shared" si="48"/>
        <v>Above Estimate</v>
      </c>
    </row>
    <row r="3121" spans="1:16" x14ac:dyDescent="0.3">
      <c r="A3121" s="1">
        <v>42908</v>
      </c>
      <c r="B3121">
        <v>2017</v>
      </c>
      <c r="C3121" t="s">
        <v>17</v>
      </c>
      <c r="D3121">
        <v>183010</v>
      </c>
      <c r="E3121">
        <v>209000</v>
      </c>
      <c r="F3121" t="s">
        <v>13</v>
      </c>
      <c r="G3121" t="s">
        <v>14</v>
      </c>
      <c r="H3121">
        <v>3</v>
      </c>
      <c r="I3121">
        <v>1</v>
      </c>
      <c r="J3121">
        <v>911</v>
      </c>
      <c r="K3121">
        <v>1.3882829999999999</v>
      </c>
      <c r="L3121" t="s">
        <v>22</v>
      </c>
      <c r="M3121">
        <f>V3__67[[#This Row],[Sale Price]]/V3__67[[#This Row],[carpet_area]]</f>
        <v>229.41822173435784</v>
      </c>
      <c r="N3121">
        <f>IF(OR(V3__67[[#This Row],[Estimated Value]]="",V3__67[[#This Row],[Estimated Value]]=0),"",V3__67[[#This Row],[Sale Price]]-V3__67[[#This Row],[Estimated Value]])</f>
        <v>25990</v>
      </c>
      <c r="O3121">
        <f>IF(OR(V3__67[[#This Row],[Estimated Value]]="",V3__67[[#This Row],[Estimated Value]]=0),"",(V3__67[[#This Row],[Sale Price]]-V3__67[[#This Row],[Estimated Value]])/V3__67[[#This Row],[Estimated Value]])</f>
        <v>0.14201409759029562</v>
      </c>
      <c r="P3121" t="str">
        <f t="shared" si="48"/>
        <v>Above Estimate</v>
      </c>
    </row>
    <row r="3122" spans="1:16" x14ac:dyDescent="0.3">
      <c r="A3122" s="1">
        <v>42908</v>
      </c>
      <c r="B3122">
        <v>2017</v>
      </c>
      <c r="C3122" t="s">
        <v>30</v>
      </c>
      <c r="D3122">
        <v>392220</v>
      </c>
      <c r="E3122">
        <v>635000</v>
      </c>
      <c r="F3122" t="s">
        <v>13</v>
      </c>
      <c r="G3122" t="s">
        <v>14</v>
      </c>
      <c r="H3122">
        <v>3</v>
      </c>
      <c r="I3122">
        <v>2</v>
      </c>
      <c r="J3122">
        <v>1074</v>
      </c>
      <c r="K3122">
        <v>1.3882829999999999</v>
      </c>
      <c r="L3122" t="s">
        <v>25</v>
      </c>
      <c r="M3122">
        <f>V3__67[[#This Row],[Sale Price]]/V3__67[[#This Row],[carpet_area]]</f>
        <v>591.24767225325888</v>
      </c>
      <c r="N3122">
        <f>IF(OR(V3__67[[#This Row],[Estimated Value]]="",V3__67[[#This Row],[Estimated Value]]=0),"",V3__67[[#This Row],[Sale Price]]-V3__67[[#This Row],[Estimated Value]])</f>
        <v>242780</v>
      </c>
      <c r="O3122">
        <f>IF(OR(V3__67[[#This Row],[Estimated Value]]="",V3__67[[#This Row],[Estimated Value]]=0),"",(V3__67[[#This Row],[Sale Price]]-V3__67[[#This Row],[Estimated Value]])/V3__67[[#This Row],[Estimated Value]])</f>
        <v>0.61898934271582273</v>
      </c>
      <c r="P3122" t="str">
        <f t="shared" si="48"/>
        <v>Above Estimate</v>
      </c>
    </row>
    <row r="3123" spans="1:16" x14ac:dyDescent="0.3">
      <c r="A3123" s="1">
        <v>42908</v>
      </c>
      <c r="B3123">
        <v>2017</v>
      </c>
      <c r="C3123" t="s">
        <v>18</v>
      </c>
      <c r="D3123">
        <v>295010</v>
      </c>
      <c r="E3123">
        <v>510000</v>
      </c>
      <c r="F3123" t="s">
        <v>13</v>
      </c>
      <c r="G3123" t="s">
        <v>14</v>
      </c>
      <c r="H3123">
        <v>3</v>
      </c>
      <c r="I3123">
        <v>2</v>
      </c>
      <c r="J3123">
        <v>910</v>
      </c>
      <c r="K3123">
        <v>1.3882829999999999</v>
      </c>
      <c r="L3123" t="s">
        <v>15</v>
      </c>
      <c r="M3123">
        <f>V3__67[[#This Row],[Sale Price]]/V3__67[[#This Row],[carpet_area]]</f>
        <v>560.43956043956041</v>
      </c>
      <c r="N3123">
        <f>IF(OR(V3__67[[#This Row],[Estimated Value]]="",V3__67[[#This Row],[Estimated Value]]=0),"",V3__67[[#This Row],[Sale Price]]-V3__67[[#This Row],[Estimated Value]])</f>
        <v>214990</v>
      </c>
      <c r="O3123">
        <f>IF(OR(V3__67[[#This Row],[Estimated Value]]="",V3__67[[#This Row],[Estimated Value]]=0),"",(V3__67[[#This Row],[Sale Price]]-V3__67[[#This Row],[Estimated Value]])/V3__67[[#This Row],[Estimated Value]])</f>
        <v>0.72875495745906915</v>
      </c>
      <c r="P3123" t="str">
        <f t="shared" si="48"/>
        <v>Above Estimate</v>
      </c>
    </row>
    <row r="3124" spans="1:16" x14ac:dyDescent="0.3">
      <c r="A3124" s="1">
        <v>42909</v>
      </c>
      <c r="B3124">
        <v>2017</v>
      </c>
      <c r="C3124" t="s">
        <v>12</v>
      </c>
      <c r="D3124">
        <v>75100</v>
      </c>
      <c r="E3124">
        <v>99900</v>
      </c>
      <c r="F3124" t="s">
        <v>13</v>
      </c>
      <c r="G3124" t="s">
        <v>14</v>
      </c>
      <c r="H3124">
        <v>3</v>
      </c>
      <c r="I3124">
        <v>3</v>
      </c>
      <c r="J3124">
        <v>1029</v>
      </c>
      <c r="K3124">
        <v>1.3882829999999999</v>
      </c>
      <c r="L3124" t="s">
        <v>25</v>
      </c>
      <c r="M3124">
        <f>V3__67[[#This Row],[Sale Price]]/V3__67[[#This Row],[carpet_area]]</f>
        <v>97.084548104956269</v>
      </c>
      <c r="N3124">
        <f>IF(OR(V3__67[[#This Row],[Estimated Value]]="",V3__67[[#This Row],[Estimated Value]]=0),"",V3__67[[#This Row],[Sale Price]]-V3__67[[#This Row],[Estimated Value]])</f>
        <v>24800</v>
      </c>
      <c r="O3124">
        <f>IF(OR(V3__67[[#This Row],[Estimated Value]]="",V3__67[[#This Row],[Estimated Value]]=0),"",(V3__67[[#This Row],[Sale Price]]-V3__67[[#This Row],[Estimated Value]])/V3__67[[#This Row],[Estimated Value]])</f>
        <v>0.33022636484687085</v>
      </c>
      <c r="P3124" t="str">
        <f t="shared" si="48"/>
        <v>Above Estimate</v>
      </c>
    </row>
    <row r="3125" spans="1:16" x14ac:dyDescent="0.3">
      <c r="A3125" s="1">
        <v>42909</v>
      </c>
      <c r="B3125">
        <v>2017</v>
      </c>
      <c r="C3125" t="s">
        <v>18</v>
      </c>
      <c r="D3125">
        <v>149670</v>
      </c>
      <c r="E3125">
        <v>246000</v>
      </c>
      <c r="F3125" t="s">
        <v>13</v>
      </c>
      <c r="G3125" t="s">
        <v>14</v>
      </c>
      <c r="H3125">
        <v>3</v>
      </c>
      <c r="I3125">
        <v>1</v>
      </c>
      <c r="J3125">
        <v>1037</v>
      </c>
      <c r="K3125">
        <v>1.3882829999999999</v>
      </c>
      <c r="L3125" t="s">
        <v>25</v>
      </c>
      <c r="M3125">
        <f>V3__67[[#This Row],[Sale Price]]/V3__67[[#This Row],[carpet_area]]</f>
        <v>237.22275795564127</v>
      </c>
      <c r="N3125">
        <f>IF(OR(V3__67[[#This Row],[Estimated Value]]="",V3__67[[#This Row],[Estimated Value]]=0),"",V3__67[[#This Row],[Sale Price]]-V3__67[[#This Row],[Estimated Value]])</f>
        <v>96330</v>
      </c>
      <c r="O3125">
        <f>IF(OR(V3__67[[#This Row],[Estimated Value]]="",V3__67[[#This Row],[Estimated Value]]=0),"",(V3__67[[#This Row],[Sale Price]]-V3__67[[#This Row],[Estimated Value]])/V3__67[[#This Row],[Estimated Value]])</f>
        <v>0.64361595510122271</v>
      </c>
      <c r="P3125" t="str">
        <f t="shared" si="48"/>
        <v>Above Estimate</v>
      </c>
    </row>
    <row r="3126" spans="1:16" x14ac:dyDescent="0.3">
      <c r="A3126" s="1">
        <v>42909</v>
      </c>
      <c r="B3126">
        <v>2017</v>
      </c>
      <c r="C3126" t="s">
        <v>21</v>
      </c>
      <c r="D3126">
        <v>843640</v>
      </c>
      <c r="E3126">
        <v>1550000</v>
      </c>
      <c r="F3126" t="s">
        <v>13</v>
      </c>
      <c r="G3126" t="s">
        <v>14</v>
      </c>
      <c r="H3126">
        <v>3</v>
      </c>
      <c r="I3126">
        <v>3</v>
      </c>
      <c r="J3126">
        <v>907</v>
      </c>
      <c r="K3126">
        <v>1.3882829999999999</v>
      </c>
      <c r="L3126" t="s">
        <v>16</v>
      </c>
      <c r="M3126">
        <f>V3__67[[#This Row],[Sale Price]]/V3__67[[#This Row],[carpet_area]]</f>
        <v>1708.930540242558</v>
      </c>
      <c r="N3126">
        <f>IF(OR(V3__67[[#This Row],[Estimated Value]]="",V3__67[[#This Row],[Estimated Value]]=0),"",V3__67[[#This Row],[Sale Price]]-V3__67[[#This Row],[Estimated Value]])</f>
        <v>706360</v>
      </c>
      <c r="O3126">
        <f>IF(OR(V3__67[[#This Row],[Estimated Value]]="",V3__67[[#This Row],[Estimated Value]]=0),"",(V3__67[[#This Row],[Sale Price]]-V3__67[[#This Row],[Estimated Value]])/V3__67[[#This Row],[Estimated Value]])</f>
        <v>0.83727656346308854</v>
      </c>
      <c r="P3126" t="str">
        <f t="shared" si="48"/>
        <v>Above Estimate</v>
      </c>
    </row>
    <row r="3127" spans="1:16" x14ac:dyDescent="0.3">
      <c r="A3127" s="1">
        <v>42909</v>
      </c>
      <c r="B3127">
        <v>2017</v>
      </c>
      <c r="C3127" t="s">
        <v>17</v>
      </c>
      <c r="D3127">
        <v>188900</v>
      </c>
      <c r="E3127">
        <v>115000</v>
      </c>
      <c r="F3127" t="s">
        <v>13</v>
      </c>
      <c r="G3127" t="s">
        <v>14</v>
      </c>
      <c r="H3127">
        <v>3</v>
      </c>
      <c r="I3127">
        <v>3</v>
      </c>
      <c r="J3127">
        <v>1083</v>
      </c>
      <c r="K3127">
        <v>1.3882829999999999</v>
      </c>
      <c r="L3127" t="s">
        <v>22</v>
      </c>
      <c r="M3127">
        <f>V3__67[[#This Row],[Sale Price]]/V3__67[[#This Row],[carpet_area]]</f>
        <v>106.18651892890119</v>
      </c>
      <c r="N3127">
        <f>IF(OR(V3__67[[#This Row],[Estimated Value]]="",V3__67[[#This Row],[Estimated Value]]=0),"",V3__67[[#This Row],[Sale Price]]-V3__67[[#This Row],[Estimated Value]])</f>
        <v>-73900</v>
      </c>
      <c r="O3127">
        <f>IF(OR(V3__67[[#This Row],[Estimated Value]]="",V3__67[[#This Row],[Estimated Value]]=0),"",(V3__67[[#This Row],[Sale Price]]-V3__67[[#This Row],[Estimated Value]])/V3__67[[#This Row],[Estimated Value]])</f>
        <v>-0.39121228163049232</v>
      </c>
      <c r="P3127" t="str">
        <f t="shared" si="48"/>
        <v>Below Estimate</v>
      </c>
    </row>
    <row r="3128" spans="1:16" x14ac:dyDescent="0.3">
      <c r="A3128" s="1">
        <v>42910</v>
      </c>
      <c r="B3128">
        <v>2017</v>
      </c>
      <c r="C3128" t="s">
        <v>26</v>
      </c>
      <c r="D3128">
        <v>482580</v>
      </c>
      <c r="E3128">
        <v>815000</v>
      </c>
      <c r="F3128" t="s">
        <v>13</v>
      </c>
      <c r="G3128" t="s">
        <v>14</v>
      </c>
      <c r="H3128">
        <v>3</v>
      </c>
      <c r="I3128">
        <v>3</v>
      </c>
      <c r="J3128">
        <v>953</v>
      </c>
      <c r="K3128">
        <v>1.3882829999999999</v>
      </c>
      <c r="L3128" t="s">
        <v>25</v>
      </c>
      <c r="M3128">
        <f>V3__67[[#This Row],[Sale Price]]/V3__67[[#This Row],[carpet_area]]</f>
        <v>855.19412381951736</v>
      </c>
      <c r="N3128">
        <f>IF(OR(V3__67[[#This Row],[Estimated Value]]="",V3__67[[#This Row],[Estimated Value]]=0),"",V3__67[[#This Row],[Sale Price]]-V3__67[[#This Row],[Estimated Value]])</f>
        <v>332420</v>
      </c>
      <c r="O3128">
        <f>IF(OR(V3__67[[#This Row],[Estimated Value]]="",V3__67[[#This Row],[Estimated Value]]=0),"",(V3__67[[#This Row],[Sale Price]]-V3__67[[#This Row],[Estimated Value]])/V3__67[[#This Row],[Estimated Value]])</f>
        <v>0.68883915620208047</v>
      </c>
      <c r="P3128" t="str">
        <f t="shared" si="48"/>
        <v>Above Estimate</v>
      </c>
    </row>
    <row r="3129" spans="1:16" x14ac:dyDescent="0.3">
      <c r="A3129" s="1">
        <v>42911</v>
      </c>
      <c r="B3129">
        <v>2017</v>
      </c>
      <c r="C3129" t="s">
        <v>12</v>
      </c>
      <c r="D3129">
        <v>167570</v>
      </c>
      <c r="E3129">
        <v>239000</v>
      </c>
      <c r="F3129" t="s">
        <v>13</v>
      </c>
      <c r="G3129" t="s">
        <v>14</v>
      </c>
      <c r="H3129">
        <v>3</v>
      </c>
      <c r="I3129">
        <v>2</v>
      </c>
      <c r="J3129">
        <v>1035</v>
      </c>
      <c r="K3129">
        <v>1.3882829999999999</v>
      </c>
      <c r="L3129" t="s">
        <v>25</v>
      </c>
      <c r="M3129">
        <f>V3__67[[#This Row],[Sale Price]]/V3__67[[#This Row],[carpet_area]]</f>
        <v>230.91787439613526</v>
      </c>
      <c r="N3129">
        <f>IF(OR(V3__67[[#This Row],[Estimated Value]]="",V3__67[[#This Row],[Estimated Value]]=0),"",V3__67[[#This Row],[Sale Price]]-V3__67[[#This Row],[Estimated Value]])</f>
        <v>71430</v>
      </c>
      <c r="O3129">
        <f>IF(OR(V3__67[[#This Row],[Estimated Value]]="",V3__67[[#This Row],[Estimated Value]]=0),"",(V3__67[[#This Row],[Sale Price]]-V3__67[[#This Row],[Estimated Value]])/V3__67[[#This Row],[Estimated Value]])</f>
        <v>0.42626961866682578</v>
      </c>
      <c r="P3129" t="str">
        <f t="shared" si="48"/>
        <v>Above Estimate</v>
      </c>
    </row>
    <row r="3130" spans="1:16" x14ac:dyDescent="0.3">
      <c r="A3130" s="1">
        <v>42911</v>
      </c>
      <c r="B3130">
        <v>2017</v>
      </c>
      <c r="C3130" t="s">
        <v>17</v>
      </c>
      <c r="D3130">
        <v>136440</v>
      </c>
      <c r="E3130">
        <v>99900</v>
      </c>
      <c r="F3130" t="s">
        <v>23</v>
      </c>
      <c r="G3130" t="s">
        <v>24</v>
      </c>
      <c r="H3130">
        <v>6</v>
      </c>
      <c r="I3130">
        <v>4</v>
      </c>
      <c r="J3130">
        <v>1819</v>
      </c>
      <c r="K3130">
        <v>1.3882829999999999</v>
      </c>
      <c r="L3130" t="s">
        <v>16</v>
      </c>
      <c r="M3130">
        <f>V3__67[[#This Row],[Sale Price]]/V3__67[[#This Row],[carpet_area]]</f>
        <v>54.920285871357891</v>
      </c>
      <c r="N3130">
        <f>IF(OR(V3__67[[#This Row],[Estimated Value]]="",V3__67[[#This Row],[Estimated Value]]=0),"",V3__67[[#This Row],[Sale Price]]-V3__67[[#This Row],[Estimated Value]])</f>
        <v>-36540</v>
      </c>
      <c r="O3130">
        <f>IF(OR(V3__67[[#This Row],[Estimated Value]]="",V3__67[[#This Row],[Estimated Value]]=0),"",(V3__67[[#This Row],[Sale Price]]-V3__67[[#This Row],[Estimated Value]])/V3__67[[#This Row],[Estimated Value]])</f>
        <v>-0.26781002638522428</v>
      </c>
      <c r="P3130" t="str">
        <f t="shared" si="48"/>
        <v>Below Estimate</v>
      </c>
    </row>
    <row r="3131" spans="1:16" x14ac:dyDescent="0.3">
      <c r="A3131" s="1">
        <v>42911</v>
      </c>
      <c r="B3131">
        <v>2017</v>
      </c>
      <c r="C3131" t="s">
        <v>29</v>
      </c>
      <c r="D3131">
        <v>175280</v>
      </c>
      <c r="E3131">
        <v>282000</v>
      </c>
      <c r="F3131" t="s">
        <v>13</v>
      </c>
      <c r="G3131" t="s">
        <v>14</v>
      </c>
      <c r="H3131">
        <v>3</v>
      </c>
      <c r="I3131">
        <v>2</v>
      </c>
      <c r="J3131">
        <v>1025</v>
      </c>
      <c r="K3131">
        <v>1.3882829999999999</v>
      </c>
      <c r="L3131" t="s">
        <v>22</v>
      </c>
      <c r="M3131">
        <f>V3__67[[#This Row],[Sale Price]]/V3__67[[#This Row],[carpet_area]]</f>
        <v>275.1219512195122</v>
      </c>
      <c r="N3131">
        <f>IF(OR(V3__67[[#This Row],[Estimated Value]]="",V3__67[[#This Row],[Estimated Value]]=0),"",V3__67[[#This Row],[Sale Price]]-V3__67[[#This Row],[Estimated Value]])</f>
        <v>106720</v>
      </c>
      <c r="O3131">
        <f>IF(OR(V3__67[[#This Row],[Estimated Value]]="",V3__67[[#This Row],[Estimated Value]]=0),"",(V3__67[[#This Row],[Sale Price]]-V3__67[[#This Row],[Estimated Value]])/V3__67[[#This Row],[Estimated Value]])</f>
        <v>0.60885440438156091</v>
      </c>
      <c r="P3131" t="str">
        <f t="shared" si="48"/>
        <v>Above Estimate</v>
      </c>
    </row>
    <row r="3132" spans="1:16" x14ac:dyDescent="0.3">
      <c r="A3132" s="1">
        <v>42912</v>
      </c>
      <c r="B3132">
        <v>2017</v>
      </c>
      <c r="C3132" t="s">
        <v>18</v>
      </c>
      <c r="D3132">
        <v>153560</v>
      </c>
      <c r="E3132">
        <v>219199</v>
      </c>
      <c r="F3132" t="s">
        <v>13</v>
      </c>
      <c r="G3132" t="s">
        <v>14</v>
      </c>
      <c r="H3132">
        <v>3</v>
      </c>
      <c r="I3132">
        <v>1</v>
      </c>
      <c r="J3132">
        <v>1012</v>
      </c>
      <c r="K3132">
        <v>1.3882829999999999</v>
      </c>
      <c r="L3132" t="s">
        <v>22</v>
      </c>
      <c r="M3132">
        <f>V3__67[[#This Row],[Sale Price]]/V3__67[[#This Row],[carpet_area]]</f>
        <v>216.5998023715415</v>
      </c>
      <c r="N3132">
        <f>IF(OR(V3__67[[#This Row],[Estimated Value]]="",V3__67[[#This Row],[Estimated Value]]=0),"",V3__67[[#This Row],[Sale Price]]-V3__67[[#This Row],[Estimated Value]])</f>
        <v>65639</v>
      </c>
      <c r="O3132">
        <f>IF(OR(V3__67[[#This Row],[Estimated Value]]="",V3__67[[#This Row],[Estimated Value]]=0),"",(V3__67[[#This Row],[Sale Price]]-V3__67[[#This Row],[Estimated Value]])/V3__67[[#This Row],[Estimated Value]])</f>
        <v>0.42744855431101847</v>
      </c>
      <c r="P3132" t="str">
        <f t="shared" si="48"/>
        <v>Above Estimate</v>
      </c>
    </row>
    <row r="3133" spans="1:16" x14ac:dyDescent="0.3">
      <c r="A3133" s="1">
        <v>42912</v>
      </c>
      <c r="B3133">
        <v>2017</v>
      </c>
      <c r="C3133" t="s">
        <v>26</v>
      </c>
      <c r="D3133">
        <v>289870</v>
      </c>
      <c r="E3133">
        <v>420000</v>
      </c>
      <c r="F3133" t="s">
        <v>13</v>
      </c>
      <c r="G3133" t="s">
        <v>14</v>
      </c>
      <c r="H3133">
        <v>3</v>
      </c>
      <c r="I3133">
        <v>2</v>
      </c>
      <c r="J3133">
        <v>1027</v>
      </c>
      <c r="K3133">
        <v>1.3882829999999999</v>
      </c>
      <c r="L3133" t="s">
        <v>25</v>
      </c>
      <c r="M3133">
        <f>V3__67[[#This Row],[Sale Price]]/V3__67[[#This Row],[carpet_area]]</f>
        <v>408.95813047711783</v>
      </c>
      <c r="N3133">
        <f>IF(OR(V3__67[[#This Row],[Estimated Value]]="",V3__67[[#This Row],[Estimated Value]]=0),"",V3__67[[#This Row],[Sale Price]]-V3__67[[#This Row],[Estimated Value]])</f>
        <v>130130</v>
      </c>
      <c r="O3133">
        <f>IF(OR(V3__67[[#This Row],[Estimated Value]]="",V3__67[[#This Row],[Estimated Value]]=0),"",(V3__67[[#This Row],[Sale Price]]-V3__67[[#This Row],[Estimated Value]])/V3__67[[#This Row],[Estimated Value]])</f>
        <v>0.44892538034291235</v>
      </c>
      <c r="P3133" t="str">
        <f t="shared" si="48"/>
        <v>Above Estimate</v>
      </c>
    </row>
    <row r="3134" spans="1:16" x14ac:dyDescent="0.3">
      <c r="A3134" s="1">
        <v>42915</v>
      </c>
      <c r="B3134">
        <v>2017</v>
      </c>
      <c r="C3134" t="s">
        <v>18</v>
      </c>
      <c r="D3134">
        <v>210880</v>
      </c>
      <c r="E3134">
        <v>320000</v>
      </c>
      <c r="F3134" t="s">
        <v>13</v>
      </c>
      <c r="G3134" t="s">
        <v>14</v>
      </c>
      <c r="H3134">
        <v>3</v>
      </c>
      <c r="I3134">
        <v>3</v>
      </c>
      <c r="J3134">
        <v>1016</v>
      </c>
      <c r="K3134">
        <v>1.3882829999999999</v>
      </c>
      <c r="L3134" t="s">
        <v>15</v>
      </c>
      <c r="M3134">
        <f>V3__67[[#This Row],[Sale Price]]/V3__67[[#This Row],[carpet_area]]</f>
        <v>314.96062992125985</v>
      </c>
      <c r="N3134">
        <f>IF(OR(V3__67[[#This Row],[Estimated Value]]="",V3__67[[#This Row],[Estimated Value]]=0),"",V3__67[[#This Row],[Sale Price]]-V3__67[[#This Row],[Estimated Value]])</f>
        <v>109120</v>
      </c>
      <c r="O3134">
        <f>IF(OR(V3__67[[#This Row],[Estimated Value]]="",V3__67[[#This Row],[Estimated Value]]=0),"",(V3__67[[#This Row],[Sale Price]]-V3__67[[#This Row],[Estimated Value]])/V3__67[[#This Row],[Estimated Value]])</f>
        <v>0.51745068285280726</v>
      </c>
      <c r="P3134" t="str">
        <f t="shared" si="48"/>
        <v>Above Estimate</v>
      </c>
    </row>
    <row r="3135" spans="1:16" x14ac:dyDescent="0.3">
      <c r="A3135" s="1">
        <v>42915</v>
      </c>
      <c r="B3135">
        <v>2017</v>
      </c>
      <c r="C3135" t="s">
        <v>26</v>
      </c>
      <c r="D3135">
        <v>354410</v>
      </c>
      <c r="E3135">
        <v>460000</v>
      </c>
      <c r="F3135" t="s">
        <v>13</v>
      </c>
      <c r="G3135" t="s">
        <v>14</v>
      </c>
      <c r="H3135">
        <v>3</v>
      </c>
      <c r="I3135">
        <v>3</v>
      </c>
      <c r="J3135">
        <v>932</v>
      </c>
      <c r="K3135">
        <v>1.3882829999999999</v>
      </c>
      <c r="L3135" t="s">
        <v>15</v>
      </c>
      <c r="M3135">
        <f>V3__67[[#This Row],[Sale Price]]/V3__67[[#This Row],[carpet_area]]</f>
        <v>493.56223175965664</v>
      </c>
      <c r="N3135">
        <f>IF(OR(V3__67[[#This Row],[Estimated Value]]="",V3__67[[#This Row],[Estimated Value]]=0),"",V3__67[[#This Row],[Sale Price]]-V3__67[[#This Row],[Estimated Value]])</f>
        <v>105590</v>
      </c>
      <c r="O3135">
        <f>IF(OR(V3__67[[#This Row],[Estimated Value]]="",V3__67[[#This Row],[Estimated Value]]=0),"",(V3__67[[#This Row],[Sale Price]]-V3__67[[#This Row],[Estimated Value]])/V3__67[[#This Row],[Estimated Value]])</f>
        <v>0.29793177393414405</v>
      </c>
      <c r="P3135" t="str">
        <f t="shared" si="48"/>
        <v>Above Estimate</v>
      </c>
    </row>
    <row r="3136" spans="1:16" x14ac:dyDescent="0.3">
      <c r="A3136" s="1">
        <v>42915</v>
      </c>
      <c r="B3136">
        <v>2017</v>
      </c>
      <c r="C3136" t="s">
        <v>29</v>
      </c>
      <c r="D3136">
        <v>814380</v>
      </c>
      <c r="E3136">
        <v>1175000</v>
      </c>
      <c r="F3136" t="s">
        <v>13</v>
      </c>
      <c r="G3136" t="s">
        <v>14</v>
      </c>
      <c r="H3136">
        <v>3</v>
      </c>
      <c r="I3136">
        <v>1</v>
      </c>
      <c r="J3136">
        <v>1057</v>
      </c>
      <c r="K3136">
        <v>1.3882829999999999</v>
      </c>
      <c r="L3136" t="s">
        <v>15</v>
      </c>
      <c r="M3136">
        <f>V3__67[[#This Row],[Sale Price]]/V3__67[[#This Row],[carpet_area]]</f>
        <v>1111.6367076631977</v>
      </c>
      <c r="N3136">
        <f>IF(OR(V3__67[[#This Row],[Estimated Value]]="",V3__67[[#This Row],[Estimated Value]]=0),"",V3__67[[#This Row],[Sale Price]]-V3__67[[#This Row],[Estimated Value]])</f>
        <v>360620</v>
      </c>
      <c r="O3136">
        <f>IF(OR(V3__67[[#This Row],[Estimated Value]]="",V3__67[[#This Row],[Estimated Value]]=0),"",(V3__67[[#This Row],[Sale Price]]-V3__67[[#This Row],[Estimated Value]])/V3__67[[#This Row],[Estimated Value]])</f>
        <v>0.44281539330533659</v>
      </c>
      <c r="P3136" t="str">
        <f t="shared" si="48"/>
        <v>Above Estimate</v>
      </c>
    </row>
    <row r="3137" spans="1:16" x14ac:dyDescent="0.3">
      <c r="A3137" s="1">
        <v>42916</v>
      </c>
      <c r="B3137">
        <v>2017</v>
      </c>
      <c r="C3137" t="s">
        <v>29</v>
      </c>
      <c r="D3137">
        <v>380310</v>
      </c>
      <c r="E3137">
        <v>575000</v>
      </c>
      <c r="F3137" t="s">
        <v>13</v>
      </c>
      <c r="G3137" t="s">
        <v>14</v>
      </c>
      <c r="H3137">
        <v>3</v>
      </c>
      <c r="I3137">
        <v>3</v>
      </c>
      <c r="J3137">
        <v>1097</v>
      </c>
      <c r="K3137">
        <v>1.3882829999999999</v>
      </c>
      <c r="L3137" t="s">
        <v>16</v>
      </c>
      <c r="M3137">
        <f>V3__67[[#This Row],[Sale Price]]/V3__67[[#This Row],[carpet_area]]</f>
        <v>524.15679124886049</v>
      </c>
      <c r="N3137">
        <f>IF(OR(V3__67[[#This Row],[Estimated Value]]="",V3__67[[#This Row],[Estimated Value]]=0),"",V3__67[[#This Row],[Sale Price]]-V3__67[[#This Row],[Estimated Value]])</f>
        <v>194690</v>
      </c>
      <c r="O3137">
        <f>IF(OR(V3__67[[#This Row],[Estimated Value]]="",V3__67[[#This Row],[Estimated Value]]=0),"",(V3__67[[#This Row],[Sale Price]]-V3__67[[#This Row],[Estimated Value]])/V3__67[[#This Row],[Estimated Value]])</f>
        <v>0.51192448265888357</v>
      </c>
      <c r="P3137" t="str">
        <f t="shared" si="48"/>
        <v>Above Estimate</v>
      </c>
    </row>
    <row r="3138" spans="1:16" x14ac:dyDescent="0.3">
      <c r="A3138" s="1">
        <v>42916</v>
      </c>
      <c r="B3138">
        <v>2017</v>
      </c>
      <c r="C3138" t="s">
        <v>30</v>
      </c>
      <c r="D3138">
        <v>345900</v>
      </c>
      <c r="E3138">
        <v>550000</v>
      </c>
      <c r="F3138" t="s">
        <v>13</v>
      </c>
      <c r="G3138" t="s">
        <v>14</v>
      </c>
      <c r="H3138">
        <v>3</v>
      </c>
      <c r="I3138">
        <v>2</v>
      </c>
      <c r="J3138">
        <v>1019</v>
      </c>
      <c r="K3138">
        <v>1.3882829999999999</v>
      </c>
      <c r="L3138" t="s">
        <v>16</v>
      </c>
      <c r="M3138">
        <f>V3__67[[#This Row],[Sale Price]]/V3__67[[#This Row],[carpet_area]]</f>
        <v>539.74484789008829</v>
      </c>
      <c r="N3138">
        <f>IF(OR(V3__67[[#This Row],[Estimated Value]]="",V3__67[[#This Row],[Estimated Value]]=0),"",V3__67[[#This Row],[Sale Price]]-V3__67[[#This Row],[Estimated Value]])</f>
        <v>204100</v>
      </c>
      <c r="O3138">
        <f>IF(OR(V3__67[[#This Row],[Estimated Value]]="",V3__67[[#This Row],[Estimated Value]]=0),"",(V3__67[[#This Row],[Sale Price]]-V3__67[[#This Row],[Estimated Value]])/V3__67[[#This Row],[Estimated Value]])</f>
        <v>0.59005492917028046</v>
      </c>
      <c r="P3138" t="str">
        <f t="shared" ref="P3138:P3201" si="49">IF(N3138="","No Estimate",IF(N3138&gt;0,"Above Estimate",IF(N3138&lt;0,"Below Estimate","At Estimate")))</f>
        <v>Above Estimate</v>
      </c>
    </row>
    <row r="3139" spans="1:16" x14ac:dyDescent="0.3">
      <c r="A3139" s="1">
        <v>42916</v>
      </c>
      <c r="B3139">
        <v>2017</v>
      </c>
      <c r="C3139" t="s">
        <v>30</v>
      </c>
      <c r="D3139">
        <v>672380</v>
      </c>
      <c r="E3139">
        <v>995000</v>
      </c>
      <c r="F3139" t="s">
        <v>13</v>
      </c>
      <c r="G3139" t="s">
        <v>14</v>
      </c>
      <c r="H3139">
        <v>3</v>
      </c>
      <c r="I3139">
        <v>2</v>
      </c>
      <c r="J3139">
        <v>905</v>
      </c>
      <c r="K3139">
        <v>1.3882829999999999</v>
      </c>
      <c r="L3139" t="s">
        <v>25</v>
      </c>
      <c r="M3139">
        <f>V3__67[[#This Row],[Sale Price]]/V3__67[[#This Row],[carpet_area]]</f>
        <v>1099.4475138121547</v>
      </c>
      <c r="N3139">
        <f>IF(OR(V3__67[[#This Row],[Estimated Value]]="",V3__67[[#This Row],[Estimated Value]]=0),"",V3__67[[#This Row],[Sale Price]]-V3__67[[#This Row],[Estimated Value]])</f>
        <v>322620</v>
      </c>
      <c r="O3139">
        <f>IF(OR(V3__67[[#This Row],[Estimated Value]]="",V3__67[[#This Row],[Estimated Value]]=0),"",(V3__67[[#This Row],[Sale Price]]-V3__67[[#This Row],[Estimated Value]])/V3__67[[#This Row],[Estimated Value]])</f>
        <v>0.47981796008209643</v>
      </c>
      <c r="P3139" t="str">
        <f t="shared" si="49"/>
        <v>Above Estimate</v>
      </c>
    </row>
    <row r="3140" spans="1:16" x14ac:dyDescent="0.3">
      <c r="A3140" s="1">
        <v>42917</v>
      </c>
      <c r="B3140">
        <v>2017</v>
      </c>
      <c r="C3140" t="s">
        <v>29</v>
      </c>
      <c r="D3140">
        <v>349790</v>
      </c>
      <c r="E3140">
        <v>500000</v>
      </c>
      <c r="F3140" t="s">
        <v>13</v>
      </c>
      <c r="G3140" t="s">
        <v>14</v>
      </c>
      <c r="H3140">
        <v>3</v>
      </c>
      <c r="I3140">
        <v>1</v>
      </c>
      <c r="J3140">
        <v>1012</v>
      </c>
      <c r="K3140">
        <v>1.3882829999999999</v>
      </c>
      <c r="L3140" t="s">
        <v>22</v>
      </c>
      <c r="M3140">
        <f>V3__67[[#This Row],[Sale Price]]/V3__67[[#This Row],[carpet_area]]</f>
        <v>494.07114624505931</v>
      </c>
      <c r="N3140">
        <f>IF(OR(V3__67[[#This Row],[Estimated Value]]="",V3__67[[#This Row],[Estimated Value]]=0),"",V3__67[[#This Row],[Sale Price]]-V3__67[[#This Row],[Estimated Value]])</f>
        <v>150210</v>
      </c>
      <c r="O3140">
        <f>IF(OR(V3__67[[#This Row],[Estimated Value]]="",V3__67[[#This Row],[Estimated Value]]=0),"",(V3__67[[#This Row],[Sale Price]]-V3__67[[#This Row],[Estimated Value]])/V3__67[[#This Row],[Estimated Value]])</f>
        <v>0.42942908602304242</v>
      </c>
      <c r="P3140" t="str">
        <f t="shared" si="49"/>
        <v>Above Estimate</v>
      </c>
    </row>
    <row r="3141" spans="1:16" x14ac:dyDescent="0.3">
      <c r="A3141" s="1">
        <v>42917</v>
      </c>
      <c r="B3141">
        <v>2017</v>
      </c>
      <c r="C3141" t="s">
        <v>30</v>
      </c>
      <c r="D3141">
        <v>413250</v>
      </c>
      <c r="E3141">
        <v>545612</v>
      </c>
      <c r="F3141" t="s">
        <v>13</v>
      </c>
      <c r="G3141" t="s">
        <v>14</v>
      </c>
      <c r="H3141">
        <v>3</v>
      </c>
      <c r="I3141">
        <v>3</v>
      </c>
      <c r="J3141">
        <v>949</v>
      </c>
      <c r="K3141">
        <v>1.3882829999999999</v>
      </c>
      <c r="L3141" t="s">
        <v>15</v>
      </c>
      <c r="M3141">
        <f>V3__67[[#This Row],[Sale Price]]/V3__67[[#This Row],[carpet_area]]</f>
        <v>574.93361433087466</v>
      </c>
      <c r="N3141">
        <f>IF(OR(V3__67[[#This Row],[Estimated Value]]="",V3__67[[#This Row],[Estimated Value]]=0),"",V3__67[[#This Row],[Sale Price]]-V3__67[[#This Row],[Estimated Value]])</f>
        <v>132362</v>
      </c>
      <c r="O3141">
        <f>IF(OR(V3__67[[#This Row],[Estimated Value]]="",V3__67[[#This Row],[Estimated Value]]=0),"",(V3__67[[#This Row],[Sale Price]]-V3__67[[#This Row],[Estimated Value]])/V3__67[[#This Row],[Estimated Value]])</f>
        <v>0.32029522081064732</v>
      </c>
      <c r="P3141" t="str">
        <f t="shared" si="49"/>
        <v>Above Estimate</v>
      </c>
    </row>
    <row r="3142" spans="1:16" x14ac:dyDescent="0.3">
      <c r="A3142" s="1">
        <v>42917</v>
      </c>
      <c r="B3142">
        <v>2017</v>
      </c>
      <c r="C3142" t="s">
        <v>18</v>
      </c>
      <c r="D3142">
        <v>191860</v>
      </c>
      <c r="E3142">
        <v>147000</v>
      </c>
      <c r="F3142" t="s">
        <v>13</v>
      </c>
      <c r="G3142" t="s">
        <v>14</v>
      </c>
      <c r="H3142">
        <v>3</v>
      </c>
      <c r="I3142">
        <v>2</v>
      </c>
      <c r="J3142">
        <v>936</v>
      </c>
      <c r="K3142">
        <v>1.3882829999999999</v>
      </c>
      <c r="L3142" t="s">
        <v>16</v>
      </c>
      <c r="M3142">
        <f>V3__67[[#This Row],[Sale Price]]/V3__67[[#This Row],[carpet_area]]</f>
        <v>157.05128205128204</v>
      </c>
      <c r="N3142">
        <f>IF(OR(V3__67[[#This Row],[Estimated Value]]="",V3__67[[#This Row],[Estimated Value]]=0),"",V3__67[[#This Row],[Sale Price]]-V3__67[[#This Row],[Estimated Value]])</f>
        <v>-44860</v>
      </c>
      <c r="O3142">
        <f>IF(OR(V3__67[[#This Row],[Estimated Value]]="",V3__67[[#This Row],[Estimated Value]]=0),"",(V3__67[[#This Row],[Sale Price]]-V3__67[[#This Row],[Estimated Value]])/V3__67[[#This Row],[Estimated Value]])</f>
        <v>-0.23381632440321068</v>
      </c>
      <c r="P3142" t="str">
        <f t="shared" si="49"/>
        <v>Below Estimate</v>
      </c>
    </row>
    <row r="3143" spans="1:16" x14ac:dyDescent="0.3">
      <c r="A3143" s="1">
        <v>42917</v>
      </c>
      <c r="B3143">
        <v>2017</v>
      </c>
      <c r="C3143" t="s">
        <v>26</v>
      </c>
      <c r="D3143">
        <v>211330</v>
      </c>
      <c r="E3143">
        <v>290000</v>
      </c>
      <c r="F3143" t="s">
        <v>19</v>
      </c>
      <c r="G3143" t="s">
        <v>20</v>
      </c>
      <c r="H3143">
        <v>4</v>
      </c>
      <c r="I3143">
        <v>3</v>
      </c>
      <c r="J3143">
        <v>1426</v>
      </c>
      <c r="K3143">
        <v>1.3882829999999999</v>
      </c>
      <c r="L3143" t="s">
        <v>16</v>
      </c>
      <c r="M3143">
        <f>V3__67[[#This Row],[Sale Price]]/V3__67[[#This Row],[carpet_area]]</f>
        <v>203.36605890603084</v>
      </c>
      <c r="N3143">
        <f>IF(OR(V3__67[[#This Row],[Estimated Value]]="",V3__67[[#This Row],[Estimated Value]]=0),"",V3__67[[#This Row],[Sale Price]]-V3__67[[#This Row],[Estimated Value]])</f>
        <v>78670</v>
      </c>
      <c r="O3143">
        <f>IF(OR(V3__67[[#This Row],[Estimated Value]]="",V3__67[[#This Row],[Estimated Value]]=0),"",(V3__67[[#This Row],[Sale Price]]-V3__67[[#This Row],[Estimated Value]])/V3__67[[#This Row],[Estimated Value]])</f>
        <v>0.37226139213552262</v>
      </c>
      <c r="P3143" t="str">
        <f t="shared" si="49"/>
        <v>Above Estimate</v>
      </c>
    </row>
    <row r="3144" spans="1:16" x14ac:dyDescent="0.3">
      <c r="A3144" s="1">
        <v>42917</v>
      </c>
      <c r="B3144">
        <v>2017</v>
      </c>
      <c r="C3144" t="s">
        <v>21</v>
      </c>
      <c r="D3144">
        <v>1589560</v>
      </c>
      <c r="E3144">
        <v>2315000</v>
      </c>
      <c r="F3144" t="s">
        <v>13</v>
      </c>
      <c r="G3144" t="s">
        <v>14</v>
      </c>
      <c r="H3144">
        <v>3</v>
      </c>
      <c r="I3144">
        <v>1</v>
      </c>
      <c r="J3144">
        <v>1025</v>
      </c>
      <c r="K3144">
        <v>1.3882829999999999</v>
      </c>
      <c r="L3144" t="s">
        <v>15</v>
      </c>
      <c r="M3144">
        <f>V3__67[[#This Row],[Sale Price]]/V3__67[[#This Row],[carpet_area]]</f>
        <v>2258.5365853658536</v>
      </c>
      <c r="N3144">
        <f>IF(OR(V3__67[[#This Row],[Estimated Value]]="",V3__67[[#This Row],[Estimated Value]]=0),"",V3__67[[#This Row],[Sale Price]]-V3__67[[#This Row],[Estimated Value]])</f>
        <v>725440</v>
      </c>
      <c r="O3144">
        <f>IF(OR(V3__67[[#This Row],[Estimated Value]]="",V3__67[[#This Row],[Estimated Value]]=0),"",(V3__67[[#This Row],[Sale Price]]-V3__67[[#This Row],[Estimated Value]])/V3__67[[#This Row],[Estimated Value]])</f>
        <v>0.45637786557286292</v>
      </c>
      <c r="P3144" t="str">
        <f t="shared" si="49"/>
        <v>Above Estimate</v>
      </c>
    </row>
    <row r="3145" spans="1:16" x14ac:dyDescent="0.3">
      <c r="A3145" s="1">
        <v>42917</v>
      </c>
      <c r="B3145">
        <v>2017</v>
      </c>
      <c r="C3145" t="s">
        <v>30</v>
      </c>
      <c r="D3145">
        <v>406310</v>
      </c>
      <c r="E3145">
        <v>596000</v>
      </c>
      <c r="F3145" t="s">
        <v>13</v>
      </c>
      <c r="G3145" t="s">
        <v>14</v>
      </c>
      <c r="H3145">
        <v>3</v>
      </c>
      <c r="I3145">
        <v>2</v>
      </c>
      <c r="J3145">
        <v>1034</v>
      </c>
      <c r="K3145">
        <v>1.3882829999999999</v>
      </c>
      <c r="L3145" t="s">
        <v>25</v>
      </c>
      <c r="M3145">
        <f>V3__67[[#This Row],[Sale Price]]/V3__67[[#This Row],[carpet_area]]</f>
        <v>576.40232108317218</v>
      </c>
      <c r="N3145">
        <f>IF(OR(V3__67[[#This Row],[Estimated Value]]="",V3__67[[#This Row],[Estimated Value]]=0),"",V3__67[[#This Row],[Sale Price]]-V3__67[[#This Row],[Estimated Value]])</f>
        <v>189690</v>
      </c>
      <c r="O3145">
        <f>IF(OR(V3__67[[#This Row],[Estimated Value]]="",V3__67[[#This Row],[Estimated Value]]=0),"",(V3__67[[#This Row],[Sale Price]]-V3__67[[#This Row],[Estimated Value]])/V3__67[[#This Row],[Estimated Value]])</f>
        <v>0.46686027909724104</v>
      </c>
      <c r="P3145" t="str">
        <f t="shared" si="49"/>
        <v>Above Estimate</v>
      </c>
    </row>
    <row r="3146" spans="1:16" x14ac:dyDescent="0.3">
      <c r="A3146" s="1">
        <v>42917</v>
      </c>
      <c r="B3146">
        <v>2017</v>
      </c>
      <c r="C3146" t="s">
        <v>29</v>
      </c>
      <c r="D3146">
        <v>162960</v>
      </c>
      <c r="E3146">
        <v>310000</v>
      </c>
      <c r="F3146" t="s">
        <v>13</v>
      </c>
      <c r="G3146" t="s">
        <v>14</v>
      </c>
      <c r="H3146">
        <v>3</v>
      </c>
      <c r="I3146">
        <v>3</v>
      </c>
      <c r="J3146">
        <v>910</v>
      </c>
      <c r="K3146">
        <v>1.3882829999999999</v>
      </c>
      <c r="L3146" t="s">
        <v>16</v>
      </c>
      <c r="M3146">
        <f>V3__67[[#This Row],[Sale Price]]/V3__67[[#This Row],[carpet_area]]</f>
        <v>340.65934065934067</v>
      </c>
      <c r="N3146">
        <f>IF(OR(V3__67[[#This Row],[Estimated Value]]="",V3__67[[#This Row],[Estimated Value]]=0),"",V3__67[[#This Row],[Sale Price]]-V3__67[[#This Row],[Estimated Value]])</f>
        <v>147040</v>
      </c>
      <c r="O3146">
        <f>IF(OR(V3__67[[#This Row],[Estimated Value]]="",V3__67[[#This Row],[Estimated Value]]=0),"",(V3__67[[#This Row],[Sale Price]]-V3__67[[#This Row],[Estimated Value]])/V3__67[[#This Row],[Estimated Value]])</f>
        <v>0.90230731467844871</v>
      </c>
      <c r="P3146" t="str">
        <f t="shared" si="49"/>
        <v>Above Estimate</v>
      </c>
    </row>
    <row r="3147" spans="1:16" x14ac:dyDescent="0.3">
      <c r="A3147" s="1">
        <v>42917</v>
      </c>
      <c r="B3147">
        <v>2017</v>
      </c>
      <c r="C3147" t="s">
        <v>29</v>
      </c>
      <c r="D3147">
        <v>250810</v>
      </c>
      <c r="E3147">
        <v>445000</v>
      </c>
      <c r="F3147" t="s">
        <v>13</v>
      </c>
      <c r="G3147" t="s">
        <v>14</v>
      </c>
      <c r="H3147">
        <v>3</v>
      </c>
      <c r="I3147">
        <v>3</v>
      </c>
      <c r="J3147">
        <v>1094</v>
      </c>
      <c r="K3147">
        <v>1.3882829999999999</v>
      </c>
      <c r="L3147" t="s">
        <v>25</v>
      </c>
      <c r="M3147">
        <f>V3__67[[#This Row],[Sale Price]]/V3__67[[#This Row],[carpet_area]]</f>
        <v>406.76416819012798</v>
      </c>
      <c r="N3147">
        <f>IF(OR(V3__67[[#This Row],[Estimated Value]]="",V3__67[[#This Row],[Estimated Value]]=0),"",V3__67[[#This Row],[Sale Price]]-V3__67[[#This Row],[Estimated Value]])</f>
        <v>194190</v>
      </c>
      <c r="O3147">
        <f>IF(OR(V3__67[[#This Row],[Estimated Value]]="",V3__67[[#This Row],[Estimated Value]]=0),"",(V3__67[[#This Row],[Sale Price]]-V3__67[[#This Row],[Estimated Value]])/V3__67[[#This Row],[Estimated Value]])</f>
        <v>0.77425142538176306</v>
      </c>
      <c r="P3147" t="str">
        <f t="shared" si="49"/>
        <v>Above Estimate</v>
      </c>
    </row>
    <row r="3148" spans="1:16" x14ac:dyDescent="0.3">
      <c r="A3148" s="1">
        <v>42918</v>
      </c>
      <c r="B3148">
        <v>2017</v>
      </c>
      <c r="C3148" t="s">
        <v>26</v>
      </c>
      <c r="D3148">
        <v>497420</v>
      </c>
      <c r="E3148">
        <v>935000</v>
      </c>
      <c r="F3148" t="s">
        <v>13</v>
      </c>
      <c r="G3148" t="s">
        <v>14</v>
      </c>
      <c r="H3148">
        <v>3</v>
      </c>
      <c r="I3148">
        <v>3</v>
      </c>
      <c r="J3148">
        <v>905</v>
      </c>
      <c r="K3148">
        <v>1.3882829999999999</v>
      </c>
      <c r="L3148" t="s">
        <v>15</v>
      </c>
      <c r="M3148">
        <f>V3__67[[#This Row],[Sale Price]]/V3__67[[#This Row],[carpet_area]]</f>
        <v>1033.1491712707182</v>
      </c>
      <c r="N3148">
        <f>IF(OR(V3__67[[#This Row],[Estimated Value]]="",V3__67[[#This Row],[Estimated Value]]=0),"",V3__67[[#This Row],[Sale Price]]-V3__67[[#This Row],[Estimated Value]])</f>
        <v>437580</v>
      </c>
      <c r="O3148">
        <f>IF(OR(V3__67[[#This Row],[Estimated Value]]="",V3__67[[#This Row],[Estimated Value]]=0),"",(V3__67[[#This Row],[Sale Price]]-V3__67[[#This Row],[Estimated Value]])/V3__67[[#This Row],[Estimated Value]])</f>
        <v>0.87969924812030076</v>
      </c>
      <c r="P3148" t="str">
        <f t="shared" si="49"/>
        <v>Above Estimate</v>
      </c>
    </row>
    <row r="3149" spans="1:16" x14ac:dyDescent="0.3">
      <c r="A3149" s="1">
        <v>42918</v>
      </c>
      <c r="B3149">
        <v>2017</v>
      </c>
      <c r="C3149" t="s">
        <v>18</v>
      </c>
      <c r="D3149">
        <v>579980</v>
      </c>
      <c r="E3149">
        <v>924500</v>
      </c>
      <c r="F3149" t="s">
        <v>13</v>
      </c>
      <c r="G3149" t="s">
        <v>14</v>
      </c>
      <c r="H3149">
        <v>3</v>
      </c>
      <c r="I3149">
        <v>2</v>
      </c>
      <c r="J3149">
        <v>992</v>
      </c>
      <c r="K3149">
        <v>1.3882829999999999</v>
      </c>
      <c r="L3149" t="s">
        <v>25</v>
      </c>
      <c r="M3149">
        <f>V3__67[[#This Row],[Sale Price]]/V3__67[[#This Row],[carpet_area]]</f>
        <v>931.95564516129036</v>
      </c>
      <c r="N3149">
        <f>IF(OR(V3__67[[#This Row],[Estimated Value]]="",V3__67[[#This Row],[Estimated Value]]=0),"",V3__67[[#This Row],[Sale Price]]-V3__67[[#This Row],[Estimated Value]])</f>
        <v>344520</v>
      </c>
      <c r="O3149">
        <f>IF(OR(V3__67[[#This Row],[Estimated Value]]="",V3__67[[#This Row],[Estimated Value]]=0),"",(V3__67[[#This Row],[Sale Price]]-V3__67[[#This Row],[Estimated Value]])/V3__67[[#This Row],[Estimated Value]])</f>
        <v>0.59402048346494707</v>
      </c>
      <c r="P3149" t="str">
        <f t="shared" si="49"/>
        <v>Above Estimate</v>
      </c>
    </row>
    <row r="3150" spans="1:16" x14ac:dyDescent="0.3">
      <c r="A3150" s="1">
        <v>42922</v>
      </c>
      <c r="B3150">
        <v>2017</v>
      </c>
      <c r="C3150" t="s">
        <v>26</v>
      </c>
      <c r="D3150">
        <v>212450</v>
      </c>
      <c r="E3150">
        <v>265000</v>
      </c>
      <c r="F3150" t="s">
        <v>13</v>
      </c>
      <c r="G3150" t="s">
        <v>14</v>
      </c>
      <c r="H3150">
        <v>3</v>
      </c>
      <c r="I3150">
        <v>1</v>
      </c>
      <c r="J3150">
        <v>1009</v>
      </c>
      <c r="K3150">
        <v>1.3882829999999999</v>
      </c>
      <c r="L3150" t="s">
        <v>25</v>
      </c>
      <c r="M3150">
        <f>V3__67[[#This Row],[Sale Price]]/V3__67[[#This Row],[carpet_area]]</f>
        <v>262.63627353815662</v>
      </c>
      <c r="N3150">
        <f>IF(OR(V3__67[[#This Row],[Estimated Value]]="",V3__67[[#This Row],[Estimated Value]]=0),"",V3__67[[#This Row],[Sale Price]]-V3__67[[#This Row],[Estimated Value]])</f>
        <v>52550</v>
      </c>
      <c r="O3150">
        <f>IF(OR(V3__67[[#This Row],[Estimated Value]]="",V3__67[[#This Row],[Estimated Value]]=0),"",(V3__67[[#This Row],[Sale Price]]-V3__67[[#This Row],[Estimated Value]])/V3__67[[#This Row],[Estimated Value]])</f>
        <v>0.24735231819251588</v>
      </c>
      <c r="P3150" t="str">
        <f t="shared" si="49"/>
        <v>Above Estimate</v>
      </c>
    </row>
    <row r="3151" spans="1:16" x14ac:dyDescent="0.3">
      <c r="A3151" s="1">
        <v>42922</v>
      </c>
      <c r="B3151">
        <v>2017</v>
      </c>
      <c r="C3151" t="s">
        <v>26</v>
      </c>
      <c r="D3151">
        <v>299600</v>
      </c>
      <c r="E3151">
        <v>530000</v>
      </c>
      <c r="F3151" t="s">
        <v>13</v>
      </c>
      <c r="G3151" t="s">
        <v>14</v>
      </c>
      <c r="H3151">
        <v>3</v>
      </c>
      <c r="I3151">
        <v>1</v>
      </c>
      <c r="J3151">
        <v>943</v>
      </c>
      <c r="K3151">
        <v>1.3882829999999999</v>
      </c>
      <c r="L3151" t="s">
        <v>25</v>
      </c>
      <c r="M3151">
        <f>V3__67[[#This Row],[Sale Price]]/V3__67[[#This Row],[carpet_area]]</f>
        <v>562.03605514316018</v>
      </c>
      <c r="N3151">
        <f>IF(OR(V3__67[[#This Row],[Estimated Value]]="",V3__67[[#This Row],[Estimated Value]]=0),"",V3__67[[#This Row],[Sale Price]]-V3__67[[#This Row],[Estimated Value]])</f>
        <v>230400</v>
      </c>
      <c r="O3151">
        <f>IF(OR(V3__67[[#This Row],[Estimated Value]]="",V3__67[[#This Row],[Estimated Value]]=0),"",(V3__67[[#This Row],[Sale Price]]-V3__67[[#This Row],[Estimated Value]])/V3__67[[#This Row],[Estimated Value]])</f>
        <v>0.76902536715620828</v>
      </c>
      <c r="P3151" t="str">
        <f t="shared" si="49"/>
        <v>Above Estimate</v>
      </c>
    </row>
    <row r="3152" spans="1:16" x14ac:dyDescent="0.3">
      <c r="A3152" s="1">
        <v>42922</v>
      </c>
      <c r="B3152">
        <v>2017</v>
      </c>
      <c r="C3152" t="s">
        <v>21</v>
      </c>
      <c r="D3152">
        <v>889140</v>
      </c>
      <c r="E3152">
        <v>1600000</v>
      </c>
      <c r="F3152" t="s">
        <v>13</v>
      </c>
      <c r="G3152" t="s">
        <v>14</v>
      </c>
      <c r="H3152">
        <v>3</v>
      </c>
      <c r="I3152">
        <v>2</v>
      </c>
      <c r="J3152">
        <v>1078</v>
      </c>
      <c r="K3152">
        <v>1.3882829999999999</v>
      </c>
      <c r="L3152" t="s">
        <v>25</v>
      </c>
      <c r="M3152">
        <f>V3__67[[#This Row],[Sale Price]]/V3__67[[#This Row],[carpet_area]]</f>
        <v>1484.2300556586272</v>
      </c>
      <c r="N3152">
        <f>IF(OR(V3__67[[#This Row],[Estimated Value]]="",V3__67[[#This Row],[Estimated Value]]=0),"",V3__67[[#This Row],[Sale Price]]-V3__67[[#This Row],[Estimated Value]])</f>
        <v>710860</v>
      </c>
      <c r="O3152">
        <f>IF(OR(V3__67[[#This Row],[Estimated Value]]="",V3__67[[#This Row],[Estimated Value]]=0),"",(V3__67[[#This Row],[Sale Price]]-V3__67[[#This Row],[Estimated Value]])/V3__67[[#This Row],[Estimated Value]])</f>
        <v>0.79949164361068004</v>
      </c>
      <c r="P3152" t="str">
        <f t="shared" si="49"/>
        <v>Above Estimate</v>
      </c>
    </row>
    <row r="3153" spans="1:16" x14ac:dyDescent="0.3">
      <c r="A3153" s="1">
        <v>42923</v>
      </c>
      <c r="B3153">
        <v>2017</v>
      </c>
      <c r="C3153" t="s">
        <v>17</v>
      </c>
      <c r="D3153">
        <v>156070</v>
      </c>
      <c r="E3153">
        <v>175000</v>
      </c>
      <c r="F3153" t="s">
        <v>19</v>
      </c>
      <c r="G3153" t="s">
        <v>20</v>
      </c>
      <c r="H3153">
        <v>4</v>
      </c>
      <c r="I3153">
        <v>2</v>
      </c>
      <c r="J3153">
        <v>1272</v>
      </c>
      <c r="K3153">
        <v>1.3882829999999999</v>
      </c>
      <c r="L3153" t="s">
        <v>15</v>
      </c>
      <c r="M3153">
        <f>V3__67[[#This Row],[Sale Price]]/V3__67[[#This Row],[carpet_area]]</f>
        <v>137.57861635220127</v>
      </c>
      <c r="N3153">
        <f>IF(OR(V3__67[[#This Row],[Estimated Value]]="",V3__67[[#This Row],[Estimated Value]]=0),"",V3__67[[#This Row],[Sale Price]]-V3__67[[#This Row],[Estimated Value]])</f>
        <v>18930</v>
      </c>
      <c r="O3153">
        <f>IF(OR(V3__67[[#This Row],[Estimated Value]]="",V3__67[[#This Row],[Estimated Value]]=0),"",(V3__67[[#This Row],[Sale Price]]-V3__67[[#This Row],[Estimated Value]])/V3__67[[#This Row],[Estimated Value]])</f>
        <v>0.12129172807073749</v>
      </c>
      <c r="P3153" t="str">
        <f t="shared" si="49"/>
        <v>Above Estimate</v>
      </c>
    </row>
    <row r="3154" spans="1:16" x14ac:dyDescent="0.3">
      <c r="A3154" s="1">
        <v>42925</v>
      </c>
      <c r="B3154">
        <v>2017</v>
      </c>
      <c r="C3154" t="s">
        <v>29</v>
      </c>
      <c r="D3154">
        <v>216860</v>
      </c>
      <c r="E3154">
        <v>235000</v>
      </c>
      <c r="F3154" t="s">
        <v>19</v>
      </c>
      <c r="G3154" t="s">
        <v>20</v>
      </c>
      <c r="H3154">
        <v>4</v>
      </c>
      <c r="I3154">
        <v>3</v>
      </c>
      <c r="J3154">
        <v>1463</v>
      </c>
      <c r="K3154">
        <v>1.3882829999999999</v>
      </c>
      <c r="L3154" t="s">
        <v>25</v>
      </c>
      <c r="M3154">
        <f>V3__67[[#This Row],[Sale Price]]/V3__67[[#This Row],[carpet_area]]</f>
        <v>160.62884483937117</v>
      </c>
      <c r="N3154">
        <f>IF(OR(V3__67[[#This Row],[Estimated Value]]="",V3__67[[#This Row],[Estimated Value]]=0),"",V3__67[[#This Row],[Sale Price]]-V3__67[[#This Row],[Estimated Value]])</f>
        <v>18140</v>
      </c>
      <c r="O3154">
        <f>IF(OR(V3__67[[#This Row],[Estimated Value]]="",V3__67[[#This Row],[Estimated Value]]=0),"",(V3__67[[#This Row],[Sale Price]]-V3__67[[#This Row],[Estimated Value]])/V3__67[[#This Row],[Estimated Value]])</f>
        <v>8.3648436779489077E-2</v>
      </c>
      <c r="P3154" t="str">
        <f t="shared" si="49"/>
        <v>Above Estimate</v>
      </c>
    </row>
    <row r="3155" spans="1:16" x14ac:dyDescent="0.3">
      <c r="A3155" s="1">
        <v>42925</v>
      </c>
      <c r="B3155">
        <v>2017</v>
      </c>
      <c r="C3155" t="s">
        <v>29</v>
      </c>
      <c r="D3155">
        <v>154420</v>
      </c>
      <c r="E3155">
        <v>279000</v>
      </c>
      <c r="F3155" t="s">
        <v>19</v>
      </c>
      <c r="G3155" t="s">
        <v>20</v>
      </c>
      <c r="H3155">
        <v>4</v>
      </c>
      <c r="I3155">
        <v>2</v>
      </c>
      <c r="J3155">
        <v>1296</v>
      </c>
      <c r="K3155">
        <v>1.3882829999999999</v>
      </c>
      <c r="L3155" t="s">
        <v>22</v>
      </c>
      <c r="M3155">
        <f>V3__67[[#This Row],[Sale Price]]/V3__67[[#This Row],[carpet_area]]</f>
        <v>215.27777777777777</v>
      </c>
      <c r="N3155">
        <f>IF(OR(V3__67[[#This Row],[Estimated Value]]="",V3__67[[#This Row],[Estimated Value]]=0),"",V3__67[[#This Row],[Sale Price]]-V3__67[[#This Row],[Estimated Value]])</f>
        <v>124580</v>
      </c>
      <c r="O3155">
        <f>IF(OR(V3__67[[#This Row],[Estimated Value]]="",V3__67[[#This Row],[Estimated Value]]=0),"",(V3__67[[#This Row],[Sale Price]]-V3__67[[#This Row],[Estimated Value]])/V3__67[[#This Row],[Estimated Value]])</f>
        <v>0.80676078228208781</v>
      </c>
      <c r="P3155" t="str">
        <f t="shared" si="49"/>
        <v>Above Estimate</v>
      </c>
    </row>
    <row r="3156" spans="1:16" x14ac:dyDescent="0.3">
      <c r="A3156" s="1">
        <v>42926</v>
      </c>
      <c r="B3156">
        <v>2017</v>
      </c>
      <c r="C3156" t="s">
        <v>18</v>
      </c>
      <c r="D3156">
        <v>271800</v>
      </c>
      <c r="E3156">
        <v>427500</v>
      </c>
      <c r="F3156" t="s">
        <v>13</v>
      </c>
      <c r="G3156" t="s">
        <v>14</v>
      </c>
      <c r="H3156">
        <v>3</v>
      </c>
      <c r="I3156">
        <v>2</v>
      </c>
      <c r="J3156">
        <v>918</v>
      </c>
      <c r="K3156">
        <v>1.3882829999999999</v>
      </c>
      <c r="L3156" t="s">
        <v>15</v>
      </c>
      <c r="M3156">
        <f>V3__67[[#This Row],[Sale Price]]/V3__67[[#This Row],[carpet_area]]</f>
        <v>465.68627450980392</v>
      </c>
      <c r="N3156">
        <f>IF(OR(V3__67[[#This Row],[Estimated Value]]="",V3__67[[#This Row],[Estimated Value]]=0),"",V3__67[[#This Row],[Sale Price]]-V3__67[[#This Row],[Estimated Value]])</f>
        <v>155700</v>
      </c>
      <c r="O3156">
        <f>IF(OR(V3__67[[#This Row],[Estimated Value]]="",V3__67[[#This Row],[Estimated Value]]=0),"",(V3__67[[#This Row],[Sale Price]]-V3__67[[#This Row],[Estimated Value]])/V3__67[[#This Row],[Estimated Value]])</f>
        <v>0.57284768211920534</v>
      </c>
      <c r="P3156" t="str">
        <f t="shared" si="49"/>
        <v>Above Estimate</v>
      </c>
    </row>
    <row r="3157" spans="1:16" x14ac:dyDescent="0.3">
      <c r="A3157" s="1">
        <v>42930</v>
      </c>
      <c r="B3157">
        <v>2017</v>
      </c>
      <c r="C3157" t="s">
        <v>17</v>
      </c>
      <c r="D3157">
        <v>149600</v>
      </c>
      <c r="E3157">
        <v>50000</v>
      </c>
      <c r="F3157" t="s">
        <v>19</v>
      </c>
      <c r="G3157" t="s">
        <v>20</v>
      </c>
      <c r="H3157">
        <v>4</v>
      </c>
      <c r="I3157">
        <v>2</v>
      </c>
      <c r="J3157">
        <v>1408</v>
      </c>
      <c r="K3157">
        <v>1.3882829999999999</v>
      </c>
      <c r="L3157" t="s">
        <v>15</v>
      </c>
      <c r="M3157">
        <f>V3__67[[#This Row],[Sale Price]]/V3__67[[#This Row],[carpet_area]]</f>
        <v>35.511363636363633</v>
      </c>
      <c r="N3157">
        <f>IF(OR(V3__67[[#This Row],[Estimated Value]]="",V3__67[[#This Row],[Estimated Value]]=0),"",V3__67[[#This Row],[Sale Price]]-V3__67[[#This Row],[Estimated Value]])</f>
        <v>-99600</v>
      </c>
      <c r="O3157">
        <f>IF(OR(V3__67[[#This Row],[Estimated Value]]="",V3__67[[#This Row],[Estimated Value]]=0),"",(V3__67[[#This Row],[Sale Price]]-V3__67[[#This Row],[Estimated Value]])/V3__67[[#This Row],[Estimated Value]])</f>
        <v>-0.66577540106951871</v>
      </c>
      <c r="P3157" t="str">
        <f t="shared" si="49"/>
        <v>Below Estimate</v>
      </c>
    </row>
    <row r="3158" spans="1:16" x14ac:dyDescent="0.3">
      <c r="A3158" s="1">
        <v>42932</v>
      </c>
      <c r="B3158">
        <v>2017</v>
      </c>
      <c r="C3158" t="s">
        <v>18</v>
      </c>
      <c r="D3158">
        <v>405170</v>
      </c>
      <c r="E3158">
        <v>617000</v>
      </c>
      <c r="F3158" t="s">
        <v>13</v>
      </c>
      <c r="G3158" t="s">
        <v>14</v>
      </c>
      <c r="H3158">
        <v>3</v>
      </c>
      <c r="I3158">
        <v>2</v>
      </c>
      <c r="J3158">
        <v>971</v>
      </c>
      <c r="K3158">
        <v>1.3882829999999999</v>
      </c>
      <c r="L3158" t="s">
        <v>22</v>
      </c>
      <c r="M3158">
        <f>V3__67[[#This Row],[Sale Price]]/V3__67[[#This Row],[carpet_area]]</f>
        <v>635.42739443872301</v>
      </c>
      <c r="N3158">
        <f>IF(OR(V3__67[[#This Row],[Estimated Value]]="",V3__67[[#This Row],[Estimated Value]]=0),"",V3__67[[#This Row],[Sale Price]]-V3__67[[#This Row],[Estimated Value]])</f>
        <v>211830</v>
      </c>
      <c r="O3158">
        <f>IF(OR(V3__67[[#This Row],[Estimated Value]]="",V3__67[[#This Row],[Estimated Value]]=0),"",(V3__67[[#This Row],[Sale Price]]-V3__67[[#This Row],[Estimated Value]])/V3__67[[#This Row],[Estimated Value]])</f>
        <v>0.52281758274304613</v>
      </c>
      <c r="P3158" t="str">
        <f t="shared" si="49"/>
        <v>Above Estimate</v>
      </c>
    </row>
    <row r="3159" spans="1:16" x14ac:dyDescent="0.3">
      <c r="A3159" s="1">
        <v>42932</v>
      </c>
      <c r="B3159">
        <v>2017</v>
      </c>
      <c r="C3159" t="s">
        <v>21</v>
      </c>
      <c r="D3159">
        <v>1193500</v>
      </c>
      <c r="E3159">
        <v>2230000</v>
      </c>
      <c r="F3159" t="s">
        <v>13</v>
      </c>
      <c r="G3159" t="s">
        <v>14</v>
      </c>
      <c r="H3159">
        <v>3</v>
      </c>
      <c r="I3159">
        <v>2</v>
      </c>
      <c r="J3159">
        <v>967</v>
      </c>
      <c r="K3159">
        <v>1.3882829999999999</v>
      </c>
      <c r="L3159" t="s">
        <v>16</v>
      </c>
      <c r="M3159">
        <f>V3__67[[#This Row],[Sale Price]]/V3__67[[#This Row],[carpet_area]]</f>
        <v>2306.1013443640122</v>
      </c>
      <c r="N3159">
        <f>IF(OR(V3__67[[#This Row],[Estimated Value]]="",V3__67[[#This Row],[Estimated Value]]=0),"",V3__67[[#This Row],[Sale Price]]-V3__67[[#This Row],[Estimated Value]])</f>
        <v>1036500</v>
      </c>
      <c r="O3159">
        <f>IF(OR(V3__67[[#This Row],[Estimated Value]]="",V3__67[[#This Row],[Estimated Value]]=0),"",(V3__67[[#This Row],[Sale Price]]-V3__67[[#This Row],[Estimated Value]])/V3__67[[#This Row],[Estimated Value]])</f>
        <v>0.86845412651864262</v>
      </c>
      <c r="P3159" t="str">
        <f t="shared" si="49"/>
        <v>Above Estimate</v>
      </c>
    </row>
    <row r="3160" spans="1:16" x14ac:dyDescent="0.3">
      <c r="A3160" s="1">
        <v>42933</v>
      </c>
      <c r="B3160">
        <v>2017</v>
      </c>
      <c r="C3160" t="s">
        <v>12</v>
      </c>
      <c r="D3160">
        <v>87820</v>
      </c>
      <c r="E3160">
        <v>115000</v>
      </c>
      <c r="F3160" t="s">
        <v>19</v>
      </c>
      <c r="G3160" t="s">
        <v>20</v>
      </c>
      <c r="H3160">
        <v>4</v>
      </c>
      <c r="I3160">
        <v>4</v>
      </c>
      <c r="J3160">
        <v>1378</v>
      </c>
      <c r="K3160">
        <v>1.3882829999999999</v>
      </c>
      <c r="L3160" t="s">
        <v>15</v>
      </c>
      <c r="M3160">
        <f>V3__67[[#This Row],[Sale Price]]/V3__67[[#This Row],[carpet_area]]</f>
        <v>83.454281567489119</v>
      </c>
      <c r="N3160">
        <f>IF(OR(V3__67[[#This Row],[Estimated Value]]="",V3__67[[#This Row],[Estimated Value]]=0),"",V3__67[[#This Row],[Sale Price]]-V3__67[[#This Row],[Estimated Value]])</f>
        <v>27180</v>
      </c>
      <c r="O3160">
        <f>IF(OR(V3__67[[#This Row],[Estimated Value]]="",V3__67[[#This Row],[Estimated Value]]=0),"",(V3__67[[#This Row],[Sale Price]]-V3__67[[#This Row],[Estimated Value]])/V3__67[[#This Row],[Estimated Value]])</f>
        <v>0.30949669779093603</v>
      </c>
      <c r="P3160" t="str">
        <f t="shared" si="49"/>
        <v>Above Estimate</v>
      </c>
    </row>
    <row r="3161" spans="1:16" x14ac:dyDescent="0.3">
      <c r="A3161" s="1">
        <v>42933</v>
      </c>
      <c r="B3161">
        <v>2017</v>
      </c>
      <c r="C3161" t="s">
        <v>12</v>
      </c>
      <c r="D3161">
        <v>73450</v>
      </c>
      <c r="E3161">
        <v>97000</v>
      </c>
      <c r="F3161" t="s">
        <v>13</v>
      </c>
      <c r="G3161" t="s">
        <v>14</v>
      </c>
      <c r="H3161">
        <v>3</v>
      </c>
      <c r="I3161">
        <v>3</v>
      </c>
      <c r="J3161">
        <v>1009</v>
      </c>
      <c r="K3161">
        <v>1.3882829999999999</v>
      </c>
      <c r="L3161" t="s">
        <v>16</v>
      </c>
      <c r="M3161">
        <f>V3__67[[#This Row],[Sale Price]]/V3__67[[#This Row],[carpet_area]]</f>
        <v>96.134786917740342</v>
      </c>
      <c r="N3161">
        <f>IF(OR(V3__67[[#This Row],[Estimated Value]]="",V3__67[[#This Row],[Estimated Value]]=0),"",V3__67[[#This Row],[Sale Price]]-V3__67[[#This Row],[Estimated Value]])</f>
        <v>23550</v>
      </c>
      <c r="O3161">
        <f>IF(OR(V3__67[[#This Row],[Estimated Value]]="",V3__67[[#This Row],[Estimated Value]]=0),"",(V3__67[[#This Row],[Sale Price]]-V3__67[[#This Row],[Estimated Value]])/V3__67[[#This Row],[Estimated Value]])</f>
        <v>0.32062627637848878</v>
      </c>
      <c r="P3161" t="str">
        <f t="shared" si="49"/>
        <v>Above Estimate</v>
      </c>
    </row>
    <row r="3162" spans="1:16" x14ac:dyDescent="0.3">
      <c r="A3162" s="1">
        <v>42933</v>
      </c>
      <c r="B3162">
        <v>2017</v>
      </c>
      <c r="C3162" t="s">
        <v>18</v>
      </c>
      <c r="D3162">
        <v>383900</v>
      </c>
      <c r="E3162">
        <v>555000</v>
      </c>
      <c r="F3162" t="s">
        <v>13</v>
      </c>
      <c r="G3162" t="s">
        <v>14</v>
      </c>
      <c r="H3162">
        <v>3</v>
      </c>
      <c r="I3162">
        <v>1</v>
      </c>
      <c r="J3162">
        <v>923</v>
      </c>
      <c r="K3162">
        <v>1.3882829999999999</v>
      </c>
      <c r="L3162" t="s">
        <v>15</v>
      </c>
      <c r="M3162">
        <f>V3__67[[#This Row],[Sale Price]]/V3__67[[#This Row],[carpet_area]]</f>
        <v>601.30010834236191</v>
      </c>
      <c r="N3162">
        <f>IF(OR(V3__67[[#This Row],[Estimated Value]]="",V3__67[[#This Row],[Estimated Value]]=0),"",V3__67[[#This Row],[Sale Price]]-V3__67[[#This Row],[Estimated Value]])</f>
        <v>171100</v>
      </c>
      <c r="O3162">
        <f>IF(OR(V3__67[[#This Row],[Estimated Value]]="",V3__67[[#This Row],[Estimated Value]]=0),"",(V3__67[[#This Row],[Sale Price]]-V3__67[[#This Row],[Estimated Value]])/V3__67[[#This Row],[Estimated Value]])</f>
        <v>0.44568898150560043</v>
      </c>
      <c r="P3162" t="str">
        <f t="shared" si="49"/>
        <v>Above Estimate</v>
      </c>
    </row>
    <row r="3163" spans="1:16" x14ac:dyDescent="0.3">
      <c r="A3163" s="1">
        <v>42936</v>
      </c>
      <c r="B3163">
        <v>2017</v>
      </c>
      <c r="C3163" t="s">
        <v>30</v>
      </c>
      <c r="D3163">
        <v>247100</v>
      </c>
      <c r="E3163">
        <v>429000</v>
      </c>
      <c r="F3163" t="s">
        <v>13</v>
      </c>
      <c r="G3163" t="s">
        <v>14</v>
      </c>
      <c r="H3163">
        <v>3</v>
      </c>
      <c r="I3163">
        <v>2</v>
      </c>
      <c r="J3163">
        <v>1059</v>
      </c>
      <c r="K3163">
        <v>1.3882829999999999</v>
      </c>
      <c r="L3163" t="s">
        <v>15</v>
      </c>
      <c r="M3163">
        <f>V3__67[[#This Row],[Sale Price]]/V3__67[[#This Row],[carpet_area]]</f>
        <v>405.09915014164307</v>
      </c>
      <c r="N3163">
        <f>IF(OR(V3__67[[#This Row],[Estimated Value]]="",V3__67[[#This Row],[Estimated Value]]=0),"",V3__67[[#This Row],[Sale Price]]-V3__67[[#This Row],[Estimated Value]])</f>
        <v>181900</v>
      </c>
      <c r="O3163">
        <f>IF(OR(V3__67[[#This Row],[Estimated Value]]="",V3__67[[#This Row],[Estimated Value]]=0),"",(V3__67[[#This Row],[Sale Price]]-V3__67[[#This Row],[Estimated Value]])/V3__67[[#This Row],[Estimated Value]])</f>
        <v>0.73613921489275602</v>
      </c>
      <c r="P3163" t="str">
        <f t="shared" si="49"/>
        <v>Above Estimate</v>
      </c>
    </row>
    <row r="3164" spans="1:16" x14ac:dyDescent="0.3">
      <c r="A3164" s="1">
        <v>42936</v>
      </c>
      <c r="B3164">
        <v>2017</v>
      </c>
      <c r="C3164" t="s">
        <v>12</v>
      </c>
      <c r="D3164">
        <v>40340</v>
      </c>
      <c r="E3164">
        <v>15500</v>
      </c>
      <c r="F3164" t="s">
        <v>23</v>
      </c>
      <c r="G3164" t="s">
        <v>24</v>
      </c>
      <c r="H3164">
        <v>6</v>
      </c>
      <c r="I3164">
        <v>6</v>
      </c>
      <c r="J3164">
        <v>1895</v>
      </c>
      <c r="K3164">
        <v>1.3882829999999999</v>
      </c>
      <c r="L3164" t="s">
        <v>15</v>
      </c>
      <c r="M3164">
        <f>V3__67[[#This Row],[Sale Price]]/V3__67[[#This Row],[carpet_area]]</f>
        <v>8.1794195250659634</v>
      </c>
      <c r="N3164">
        <f>IF(OR(V3__67[[#This Row],[Estimated Value]]="",V3__67[[#This Row],[Estimated Value]]=0),"",V3__67[[#This Row],[Sale Price]]-V3__67[[#This Row],[Estimated Value]])</f>
        <v>-24840</v>
      </c>
      <c r="O3164">
        <f>IF(OR(V3__67[[#This Row],[Estimated Value]]="",V3__67[[#This Row],[Estimated Value]]=0),"",(V3__67[[#This Row],[Sale Price]]-V3__67[[#This Row],[Estimated Value]])/V3__67[[#This Row],[Estimated Value]])</f>
        <v>-0.61576598909271196</v>
      </c>
      <c r="P3164" t="str">
        <f t="shared" si="49"/>
        <v>Below Estimate</v>
      </c>
    </row>
    <row r="3165" spans="1:16" x14ac:dyDescent="0.3">
      <c r="A3165" s="1">
        <v>42936</v>
      </c>
      <c r="B3165">
        <v>2017</v>
      </c>
      <c r="C3165" t="s">
        <v>29</v>
      </c>
      <c r="D3165">
        <v>159180</v>
      </c>
      <c r="E3165">
        <v>228000</v>
      </c>
      <c r="F3165" t="s">
        <v>13</v>
      </c>
      <c r="G3165" t="s">
        <v>14</v>
      </c>
      <c r="H3165">
        <v>3</v>
      </c>
      <c r="I3165">
        <v>1</v>
      </c>
      <c r="J3165">
        <v>1071</v>
      </c>
      <c r="K3165">
        <v>1.3882829999999999</v>
      </c>
      <c r="L3165" t="s">
        <v>16</v>
      </c>
      <c r="M3165">
        <f>V3__67[[#This Row],[Sale Price]]/V3__67[[#This Row],[carpet_area]]</f>
        <v>212.88515406162466</v>
      </c>
      <c r="N3165">
        <f>IF(OR(V3__67[[#This Row],[Estimated Value]]="",V3__67[[#This Row],[Estimated Value]]=0),"",V3__67[[#This Row],[Sale Price]]-V3__67[[#This Row],[Estimated Value]])</f>
        <v>68820</v>
      </c>
      <c r="O3165">
        <f>IF(OR(V3__67[[#This Row],[Estimated Value]]="",V3__67[[#This Row],[Estimated Value]]=0),"",(V3__67[[#This Row],[Sale Price]]-V3__67[[#This Row],[Estimated Value]])/V3__67[[#This Row],[Estimated Value]])</f>
        <v>0.4323407463249152</v>
      </c>
      <c r="P3165" t="str">
        <f t="shared" si="49"/>
        <v>Above Estimate</v>
      </c>
    </row>
    <row r="3166" spans="1:16" x14ac:dyDescent="0.3">
      <c r="A3166" s="1">
        <v>42936</v>
      </c>
      <c r="B3166">
        <v>2017</v>
      </c>
      <c r="C3166" t="s">
        <v>18</v>
      </c>
      <c r="D3166">
        <v>282800</v>
      </c>
      <c r="E3166">
        <v>440000</v>
      </c>
      <c r="F3166" t="s">
        <v>13</v>
      </c>
      <c r="G3166" t="s">
        <v>14</v>
      </c>
      <c r="H3166">
        <v>3</v>
      </c>
      <c r="I3166">
        <v>1</v>
      </c>
      <c r="J3166">
        <v>983</v>
      </c>
      <c r="K3166">
        <v>1.3882829999999999</v>
      </c>
      <c r="L3166" t="s">
        <v>22</v>
      </c>
      <c r="M3166">
        <f>V3__67[[#This Row],[Sale Price]]/V3__67[[#This Row],[carpet_area]]</f>
        <v>447.60935910478128</v>
      </c>
      <c r="N3166">
        <f>IF(OR(V3__67[[#This Row],[Estimated Value]]="",V3__67[[#This Row],[Estimated Value]]=0),"",V3__67[[#This Row],[Sale Price]]-V3__67[[#This Row],[Estimated Value]])</f>
        <v>157200</v>
      </c>
      <c r="O3166">
        <f>IF(OR(V3__67[[#This Row],[Estimated Value]]="",V3__67[[#This Row],[Estimated Value]]=0),"",(V3__67[[#This Row],[Sale Price]]-V3__67[[#This Row],[Estimated Value]])/V3__67[[#This Row],[Estimated Value]])</f>
        <v>0.55586987270155586</v>
      </c>
      <c r="P3166" t="str">
        <f t="shared" si="49"/>
        <v>Above Estimate</v>
      </c>
    </row>
    <row r="3167" spans="1:16" x14ac:dyDescent="0.3">
      <c r="A3167" s="1">
        <v>42936</v>
      </c>
      <c r="B3167">
        <v>2017</v>
      </c>
      <c r="C3167" t="s">
        <v>12</v>
      </c>
      <c r="D3167">
        <v>14400</v>
      </c>
      <c r="E3167">
        <v>17500</v>
      </c>
      <c r="F3167" t="s">
        <v>13</v>
      </c>
      <c r="G3167" t="s">
        <v>14</v>
      </c>
      <c r="H3167">
        <v>3</v>
      </c>
      <c r="I3167">
        <v>3</v>
      </c>
      <c r="J3167">
        <v>980</v>
      </c>
      <c r="K3167">
        <v>1.3882829999999999</v>
      </c>
      <c r="L3167" t="s">
        <v>25</v>
      </c>
      <c r="M3167">
        <f>V3__67[[#This Row],[Sale Price]]/V3__67[[#This Row],[carpet_area]]</f>
        <v>17.857142857142858</v>
      </c>
      <c r="N3167">
        <f>IF(OR(V3__67[[#This Row],[Estimated Value]]="",V3__67[[#This Row],[Estimated Value]]=0),"",V3__67[[#This Row],[Sale Price]]-V3__67[[#This Row],[Estimated Value]])</f>
        <v>3100</v>
      </c>
      <c r="O3167">
        <f>IF(OR(V3__67[[#This Row],[Estimated Value]]="",V3__67[[#This Row],[Estimated Value]]=0),"",(V3__67[[#This Row],[Sale Price]]-V3__67[[#This Row],[Estimated Value]])/V3__67[[#This Row],[Estimated Value]])</f>
        <v>0.21527777777777779</v>
      </c>
      <c r="P3167" t="str">
        <f t="shared" si="49"/>
        <v>Above Estimate</v>
      </c>
    </row>
    <row r="3168" spans="1:16" x14ac:dyDescent="0.3">
      <c r="A3168" s="1">
        <v>42936</v>
      </c>
      <c r="B3168">
        <v>2017</v>
      </c>
      <c r="C3168" t="s">
        <v>21</v>
      </c>
      <c r="D3168">
        <v>1953560</v>
      </c>
      <c r="E3168">
        <v>3325000</v>
      </c>
      <c r="F3168" t="s">
        <v>13</v>
      </c>
      <c r="G3168" t="s">
        <v>14</v>
      </c>
      <c r="H3168">
        <v>3</v>
      </c>
      <c r="I3168">
        <v>2</v>
      </c>
      <c r="J3168">
        <v>1082</v>
      </c>
      <c r="K3168">
        <v>1.3882829999999999</v>
      </c>
      <c r="L3168" t="s">
        <v>15</v>
      </c>
      <c r="M3168">
        <f>V3__67[[#This Row],[Sale Price]]/V3__67[[#This Row],[carpet_area]]</f>
        <v>3073.0129390018483</v>
      </c>
      <c r="N3168">
        <f>IF(OR(V3__67[[#This Row],[Estimated Value]]="",V3__67[[#This Row],[Estimated Value]]=0),"",V3__67[[#This Row],[Sale Price]]-V3__67[[#This Row],[Estimated Value]])</f>
        <v>1371440</v>
      </c>
      <c r="O3168">
        <f>IF(OR(V3__67[[#This Row],[Estimated Value]]="",V3__67[[#This Row],[Estimated Value]]=0),"",(V3__67[[#This Row],[Sale Price]]-V3__67[[#This Row],[Estimated Value]])/V3__67[[#This Row],[Estimated Value]])</f>
        <v>0.7020209258993837</v>
      </c>
      <c r="P3168" t="str">
        <f t="shared" si="49"/>
        <v>Above Estimate</v>
      </c>
    </row>
    <row r="3169" spans="1:16" x14ac:dyDescent="0.3">
      <c r="A3169" s="1">
        <v>42936</v>
      </c>
      <c r="B3169">
        <v>2017</v>
      </c>
      <c r="C3169" t="s">
        <v>18</v>
      </c>
      <c r="D3169">
        <v>288600</v>
      </c>
      <c r="E3169">
        <v>432500</v>
      </c>
      <c r="F3169" t="s">
        <v>13</v>
      </c>
      <c r="G3169" t="s">
        <v>14</v>
      </c>
      <c r="H3169">
        <v>3</v>
      </c>
      <c r="I3169">
        <v>1</v>
      </c>
      <c r="J3169">
        <v>1069</v>
      </c>
      <c r="K3169">
        <v>1.3882829999999999</v>
      </c>
      <c r="L3169" t="s">
        <v>16</v>
      </c>
      <c r="M3169">
        <f>V3__67[[#This Row],[Sale Price]]/V3__67[[#This Row],[carpet_area]]</f>
        <v>404.58372310570627</v>
      </c>
      <c r="N3169">
        <f>IF(OR(V3__67[[#This Row],[Estimated Value]]="",V3__67[[#This Row],[Estimated Value]]=0),"",V3__67[[#This Row],[Sale Price]]-V3__67[[#This Row],[Estimated Value]])</f>
        <v>143900</v>
      </c>
      <c r="O3169">
        <f>IF(OR(V3__67[[#This Row],[Estimated Value]]="",V3__67[[#This Row],[Estimated Value]]=0),"",(V3__67[[#This Row],[Sale Price]]-V3__67[[#This Row],[Estimated Value]])/V3__67[[#This Row],[Estimated Value]])</f>
        <v>0.49861399861399863</v>
      </c>
      <c r="P3169" t="str">
        <f t="shared" si="49"/>
        <v>Above Estimate</v>
      </c>
    </row>
    <row r="3170" spans="1:16" x14ac:dyDescent="0.3">
      <c r="A3170" s="1">
        <v>42937</v>
      </c>
      <c r="B3170">
        <v>2017</v>
      </c>
      <c r="C3170" t="s">
        <v>30</v>
      </c>
      <c r="D3170">
        <v>250760</v>
      </c>
      <c r="E3170">
        <v>500000</v>
      </c>
      <c r="F3170" t="s">
        <v>13</v>
      </c>
      <c r="G3170" t="s">
        <v>14</v>
      </c>
      <c r="H3170">
        <v>3</v>
      </c>
      <c r="I3170">
        <v>1</v>
      </c>
      <c r="J3170">
        <v>939</v>
      </c>
      <c r="K3170">
        <v>1.3882829999999999</v>
      </c>
      <c r="L3170" t="s">
        <v>25</v>
      </c>
      <c r="M3170">
        <f>V3__67[[#This Row],[Sale Price]]/V3__67[[#This Row],[carpet_area]]</f>
        <v>532.48136315228965</v>
      </c>
      <c r="N3170">
        <f>IF(OR(V3__67[[#This Row],[Estimated Value]]="",V3__67[[#This Row],[Estimated Value]]=0),"",V3__67[[#This Row],[Sale Price]]-V3__67[[#This Row],[Estimated Value]])</f>
        <v>249240</v>
      </c>
      <c r="O3170">
        <f>IF(OR(V3__67[[#This Row],[Estimated Value]]="",V3__67[[#This Row],[Estimated Value]]=0),"",(V3__67[[#This Row],[Sale Price]]-V3__67[[#This Row],[Estimated Value]])/V3__67[[#This Row],[Estimated Value]])</f>
        <v>0.9939384271813686</v>
      </c>
      <c r="P3170" t="str">
        <f t="shared" si="49"/>
        <v>Above Estimate</v>
      </c>
    </row>
    <row r="3171" spans="1:16" x14ac:dyDescent="0.3">
      <c r="A3171" s="1">
        <v>42938</v>
      </c>
      <c r="B3171">
        <v>2017</v>
      </c>
      <c r="C3171" t="s">
        <v>12</v>
      </c>
      <c r="D3171">
        <v>103060</v>
      </c>
      <c r="E3171">
        <v>81000</v>
      </c>
      <c r="F3171" t="s">
        <v>19</v>
      </c>
      <c r="G3171" t="s">
        <v>20</v>
      </c>
      <c r="H3171">
        <v>4</v>
      </c>
      <c r="I3171">
        <v>3</v>
      </c>
      <c r="J3171">
        <v>1352</v>
      </c>
      <c r="K3171">
        <v>1.3882829999999999</v>
      </c>
      <c r="L3171" t="s">
        <v>25</v>
      </c>
      <c r="M3171">
        <f>V3__67[[#This Row],[Sale Price]]/V3__67[[#This Row],[carpet_area]]</f>
        <v>59.911242603550299</v>
      </c>
      <c r="N3171">
        <f>IF(OR(V3__67[[#This Row],[Estimated Value]]="",V3__67[[#This Row],[Estimated Value]]=0),"",V3__67[[#This Row],[Sale Price]]-V3__67[[#This Row],[Estimated Value]])</f>
        <v>-22060</v>
      </c>
      <c r="O3171">
        <f>IF(OR(V3__67[[#This Row],[Estimated Value]]="",V3__67[[#This Row],[Estimated Value]]=0),"",(V3__67[[#This Row],[Sale Price]]-V3__67[[#This Row],[Estimated Value]])/V3__67[[#This Row],[Estimated Value]])</f>
        <v>-0.21405006792159906</v>
      </c>
      <c r="P3171" t="str">
        <f t="shared" si="49"/>
        <v>Below Estimate</v>
      </c>
    </row>
    <row r="3172" spans="1:16" x14ac:dyDescent="0.3">
      <c r="A3172" s="1">
        <v>42938</v>
      </c>
      <c r="B3172">
        <v>2017</v>
      </c>
      <c r="C3172" t="s">
        <v>17</v>
      </c>
      <c r="D3172">
        <v>152010</v>
      </c>
      <c r="E3172">
        <v>60000</v>
      </c>
      <c r="F3172" t="s">
        <v>13</v>
      </c>
      <c r="G3172" t="s">
        <v>14</v>
      </c>
      <c r="H3172">
        <v>3</v>
      </c>
      <c r="I3172">
        <v>2</v>
      </c>
      <c r="J3172">
        <v>905</v>
      </c>
      <c r="K3172">
        <v>1.3882829999999999</v>
      </c>
      <c r="L3172" t="s">
        <v>16</v>
      </c>
      <c r="M3172">
        <f>V3__67[[#This Row],[Sale Price]]/V3__67[[#This Row],[carpet_area]]</f>
        <v>66.298342541436469</v>
      </c>
      <c r="N3172">
        <f>IF(OR(V3__67[[#This Row],[Estimated Value]]="",V3__67[[#This Row],[Estimated Value]]=0),"",V3__67[[#This Row],[Sale Price]]-V3__67[[#This Row],[Estimated Value]])</f>
        <v>-92010</v>
      </c>
      <c r="O3172">
        <f>IF(OR(V3__67[[#This Row],[Estimated Value]]="",V3__67[[#This Row],[Estimated Value]]=0),"",(V3__67[[#This Row],[Sale Price]]-V3__67[[#This Row],[Estimated Value]])/V3__67[[#This Row],[Estimated Value]])</f>
        <v>-0.60528912571541349</v>
      </c>
      <c r="P3172" t="str">
        <f t="shared" si="49"/>
        <v>Below Estimate</v>
      </c>
    </row>
    <row r="3173" spans="1:16" x14ac:dyDescent="0.3">
      <c r="A3173" s="1">
        <v>42939</v>
      </c>
      <c r="B3173">
        <v>2017</v>
      </c>
      <c r="C3173" t="s">
        <v>17</v>
      </c>
      <c r="D3173">
        <v>91140</v>
      </c>
      <c r="E3173">
        <v>35000</v>
      </c>
      <c r="F3173" t="s">
        <v>13</v>
      </c>
      <c r="G3173" t="s">
        <v>14</v>
      </c>
      <c r="H3173">
        <v>3</v>
      </c>
      <c r="I3173">
        <v>1</v>
      </c>
      <c r="J3173">
        <v>1018</v>
      </c>
      <c r="K3173">
        <v>1.3882829999999999</v>
      </c>
      <c r="L3173" t="s">
        <v>25</v>
      </c>
      <c r="M3173">
        <f>V3__67[[#This Row],[Sale Price]]/V3__67[[#This Row],[carpet_area]]</f>
        <v>34.381139489194496</v>
      </c>
      <c r="N3173">
        <f>IF(OR(V3__67[[#This Row],[Estimated Value]]="",V3__67[[#This Row],[Estimated Value]]=0),"",V3__67[[#This Row],[Sale Price]]-V3__67[[#This Row],[Estimated Value]])</f>
        <v>-56140</v>
      </c>
      <c r="O3173">
        <f>IF(OR(V3__67[[#This Row],[Estimated Value]]="",V3__67[[#This Row],[Estimated Value]]=0),"",(V3__67[[#This Row],[Sale Price]]-V3__67[[#This Row],[Estimated Value]])/V3__67[[#This Row],[Estimated Value]])</f>
        <v>-0.61597542242703529</v>
      </c>
      <c r="P3173" t="str">
        <f t="shared" si="49"/>
        <v>Below Estimate</v>
      </c>
    </row>
    <row r="3174" spans="1:16" x14ac:dyDescent="0.3">
      <c r="A3174" s="1">
        <v>42939</v>
      </c>
      <c r="B3174">
        <v>2017</v>
      </c>
      <c r="C3174" t="s">
        <v>21</v>
      </c>
      <c r="D3174">
        <v>1974000</v>
      </c>
      <c r="E3174">
        <v>2860000</v>
      </c>
      <c r="F3174" t="s">
        <v>13</v>
      </c>
      <c r="G3174" t="s">
        <v>14</v>
      </c>
      <c r="H3174">
        <v>3</v>
      </c>
      <c r="I3174">
        <v>3</v>
      </c>
      <c r="J3174">
        <v>1001</v>
      </c>
      <c r="K3174">
        <v>1.3882829999999999</v>
      </c>
      <c r="L3174" t="s">
        <v>16</v>
      </c>
      <c r="M3174">
        <f>V3__67[[#This Row],[Sale Price]]/V3__67[[#This Row],[carpet_area]]</f>
        <v>2857.1428571428573</v>
      </c>
      <c r="N3174">
        <f>IF(OR(V3__67[[#This Row],[Estimated Value]]="",V3__67[[#This Row],[Estimated Value]]=0),"",V3__67[[#This Row],[Sale Price]]-V3__67[[#This Row],[Estimated Value]])</f>
        <v>886000</v>
      </c>
      <c r="O3174">
        <f>IF(OR(V3__67[[#This Row],[Estimated Value]]="",V3__67[[#This Row],[Estimated Value]]=0),"",(V3__67[[#This Row],[Sale Price]]-V3__67[[#This Row],[Estimated Value]])/V3__67[[#This Row],[Estimated Value]])</f>
        <v>0.44883485309017224</v>
      </c>
      <c r="P3174" t="str">
        <f t="shared" si="49"/>
        <v>Above Estimate</v>
      </c>
    </row>
    <row r="3175" spans="1:16" x14ac:dyDescent="0.3">
      <c r="A3175" s="1">
        <v>42940</v>
      </c>
      <c r="B3175">
        <v>2017</v>
      </c>
      <c r="C3175" t="s">
        <v>26</v>
      </c>
      <c r="D3175">
        <v>331450</v>
      </c>
      <c r="E3175">
        <v>483500</v>
      </c>
      <c r="F3175" t="s">
        <v>13</v>
      </c>
      <c r="G3175" t="s">
        <v>14</v>
      </c>
      <c r="H3175">
        <v>3</v>
      </c>
      <c r="I3175">
        <v>3</v>
      </c>
      <c r="J3175">
        <v>914</v>
      </c>
      <c r="K3175">
        <v>1.3882829999999999</v>
      </c>
      <c r="L3175" t="s">
        <v>22</v>
      </c>
      <c r="M3175">
        <f>V3__67[[#This Row],[Sale Price]]/V3__67[[#This Row],[carpet_area]]</f>
        <v>528.99343544857766</v>
      </c>
      <c r="N3175">
        <f>IF(OR(V3__67[[#This Row],[Estimated Value]]="",V3__67[[#This Row],[Estimated Value]]=0),"",V3__67[[#This Row],[Sale Price]]-V3__67[[#This Row],[Estimated Value]])</f>
        <v>152050</v>
      </c>
      <c r="O3175">
        <f>IF(OR(V3__67[[#This Row],[Estimated Value]]="",V3__67[[#This Row],[Estimated Value]]=0),"",(V3__67[[#This Row],[Sale Price]]-V3__67[[#This Row],[Estimated Value]])/V3__67[[#This Row],[Estimated Value]])</f>
        <v>0.45874189168803742</v>
      </c>
      <c r="P3175" t="str">
        <f t="shared" si="49"/>
        <v>Above Estimate</v>
      </c>
    </row>
    <row r="3176" spans="1:16" x14ac:dyDescent="0.3">
      <c r="A3176" s="1">
        <v>42943</v>
      </c>
      <c r="B3176">
        <v>2017</v>
      </c>
      <c r="C3176" t="s">
        <v>17</v>
      </c>
      <c r="D3176">
        <v>128740</v>
      </c>
      <c r="E3176">
        <v>85000</v>
      </c>
      <c r="F3176" t="s">
        <v>13</v>
      </c>
      <c r="G3176" t="s">
        <v>14</v>
      </c>
      <c r="H3176">
        <v>3</v>
      </c>
      <c r="I3176">
        <v>1</v>
      </c>
      <c r="J3176">
        <v>1086</v>
      </c>
      <c r="K3176">
        <v>1.3882829999999999</v>
      </c>
      <c r="L3176" t="s">
        <v>16</v>
      </c>
      <c r="M3176">
        <f>V3__67[[#This Row],[Sale Price]]/V3__67[[#This Row],[carpet_area]]</f>
        <v>78.268876611418051</v>
      </c>
      <c r="N3176">
        <f>IF(OR(V3__67[[#This Row],[Estimated Value]]="",V3__67[[#This Row],[Estimated Value]]=0),"",V3__67[[#This Row],[Sale Price]]-V3__67[[#This Row],[Estimated Value]])</f>
        <v>-43740</v>
      </c>
      <c r="O3176">
        <f>IF(OR(V3__67[[#This Row],[Estimated Value]]="",V3__67[[#This Row],[Estimated Value]]=0),"",(V3__67[[#This Row],[Sale Price]]-V3__67[[#This Row],[Estimated Value]])/V3__67[[#This Row],[Estimated Value]])</f>
        <v>-0.33975454404225569</v>
      </c>
      <c r="P3176" t="str">
        <f t="shared" si="49"/>
        <v>Below Estimate</v>
      </c>
    </row>
    <row r="3177" spans="1:16" x14ac:dyDescent="0.3">
      <c r="A3177" s="1">
        <v>42943</v>
      </c>
      <c r="B3177">
        <v>2017</v>
      </c>
      <c r="C3177" t="s">
        <v>17</v>
      </c>
      <c r="D3177">
        <v>194930</v>
      </c>
      <c r="E3177">
        <v>176000</v>
      </c>
      <c r="F3177" t="s">
        <v>13</v>
      </c>
      <c r="G3177" t="s">
        <v>14</v>
      </c>
      <c r="H3177">
        <v>3</v>
      </c>
      <c r="I3177">
        <v>2</v>
      </c>
      <c r="J3177">
        <v>989</v>
      </c>
      <c r="K3177">
        <v>1.3882829999999999</v>
      </c>
      <c r="L3177" t="s">
        <v>16</v>
      </c>
      <c r="M3177">
        <f>V3__67[[#This Row],[Sale Price]]/V3__67[[#This Row],[carpet_area]]</f>
        <v>177.95753286147624</v>
      </c>
      <c r="N3177">
        <f>IF(OR(V3__67[[#This Row],[Estimated Value]]="",V3__67[[#This Row],[Estimated Value]]=0),"",V3__67[[#This Row],[Sale Price]]-V3__67[[#This Row],[Estimated Value]])</f>
        <v>-18930</v>
      </c>
      <c r="O3177">
        <f>IF(OR(V3__67[[#This Row],[Estimated Value]]="",V3__67[[#This Row],[Estimated Value]]=0),"",(V3__67[[#This Row],[Sale Price]]-V3__67[[#This Row],[Estimated Value]])/V3__67[[#This Row],[Estimated Value]])</f>
        <v>-9.7111783717231823E-2</v>
      </c>
      <c r="P3177" t="str">
        <f t="shared" si="49"/>
        <v>Below Estimate</v>
      </c>
    </row>
    <row r="3178" spans="1:16" x14ac:dyDescent="0.3">
      <c r="A3178" s="1">
        <v>42943</v>
      </c>
      <c r="B3178">
        <v>2017</v>
      </c>
      <c r="C3178" t="s">
        <v>26</v>
      </c>
      <c r="D3178">
        <v>202300</v>
      </c>
      <c r="E3178">
        <v>208000</v>
      </c>
      <c r="F3178" t="s">
        <v>13</v>
      </c>
      <c r="G3178" t="s">
        <v>14</v>
      </c>
      <c r="H3178">
        <v>3</v>
      </c>
      <c r="I3178">
        <v>1</v>
      </c>
      <c r="J3178">
        <v>1090</v>
      </c>
      <c r="K3178">
        <v>1.3882829999999999</v>
      </c>
      <c r="L3178" t="s">
        <v>15</v>
      </c>
      <c r="M3178">
        <f>V3__67[[#This Row],[Sale Price]]/V3__67[[#This Row],[carpet_area]]</f>
        <v>190.8256880733945</v>
      </c>
      <c r="N3178">
        <f>IF(OR(V3__67[[#This Row],[Estimated Value]]="",V3__67[[#This Row],[Estimated Value]]=0),"",V3__67[[#This Row],[Sale Price]]-V3__67[[#This Row],[Estimated Value]])</f>
        <v>5700</v>
      </c>
      <c r="O3178">
        <f>IF(OR(V3__67[[#This Row],[Estimated Value]]="",V3__67[[#This Row],[Estimated Value]]=0),"",(V3__67[[#This Row],[Sale Price]]-V3__67[[#This Row],[Estimated Value]])/V3__67[[#This Row],[Estimated Value]])</f>
        <v>2.8175976272862086E-2</v>
      </c>
      <c r="P3178" t="str">
        <f t="shared" si="49"/>
        <v>Above Estimate</v>
      </c>
    </row>
    <row r="3179" spans="1:16" x14ac:dyDescent="0.3">
      <c r="A3179" s="1">
        <v>42944</v>
      </c>
      <c r="B3179">
        <v>2017</v>
      </c>
      <c r="C3179" t="s">
        <v>17</v>
      </c>
      <c r="D3179">
        <v>133310</v>
      </c>
      <c r="E3179">
        <v>389110</v>
      </c>
      <c r="F3179" t="s">
        <v>13</v>
      </c>
      <c r="G3179" t="s">
        <v>14</v>
      </c>
      <c r="H3179">
        <v>3</v>
      </c>
      <c r="I3179">
        <v>1</v>
      </c>
      <c r="J3179">
        <v>1072</v>
      </c>
      <c r="K3179">
        <v>1.3882829999999999</v>
      </c>
      <c r="L3179" t="s">
        <v>25</v>
      </c>
      <c r="M3179">
        <f>V3__67[[#This Row],[Sale Price]]/V3__67[[#This Row],[carpet_area]]</f>
        <v>362.97574626865674</v>
      </c>
      <c r="N3179">
        <f>IF(OR(V3__67[[#This Row],[Estimated Value]]="",V3__67[[#This Row],[Estimated Value]]=0),"",V3__67[[#This Row],[Sale Price]]-V3__67[[#This Row],[Estimated Value]])</f>
        <v>255800</v>
      </c>
      <c r="O3179">
        <f>IF(OR(V3__67[[#This Row],[Estimated Value]]="",V3__67[[#This Row],[Estimated Value]]=0),"",(V3__67[[#This Row],[Sale Price]]-V3__67[[#This Row],[Estimated Value]])/V3__67[[#This Row],[Estimated Value]])</f>
        <v>1.9188357962643463</v>
      </c>
      <c r="P3179" t="str">
        <f t="shared" si="49"/>
        <v>Above Estimate</v>
      </c>
    </row>
    <row r="3180" spans="1:16" x14ac:dyDescent="0.3">
      <c r="A3180" s="1">
        <v>42944</v>
      </c>
      <c r="B3180">
        <v>2017</v>
      </c>
      <c r="C3180" t="s">
        <v>18</v>
      </c>
      <c r="D3180">
        <v>272950</v>
      </c>
      <c r="E3180">
        <v>436500</v>
      </c>
      <c r="F3180" t="s">
        <v>13</v>
      </c>
      <c r="G3180" t="s">
        <v>14</v>
      </c>
      <c r="H3180">
        <v>3</v>
      </c>
      <c r="I3180">
        <v>3</v>
      </c>
      <c r="J3180">
        <v>1085</v>
      </c>
      <c r="K3180">
        <v>1.3882829999999999</v>
      </c>
      <c r="L3180" t="s">
        <v>16</v>
      </c>
      <c r="M3180">
        <f>V3__67[[#This Row],[Sale Price]]/V3__67[[#This Row],[carpet_area]]</f>
        <v>402.30414746543778</v>
      </c>
      <c r="N3180">
        <f>IF(OR(V3__67[[#This Row],[Estimated Value]]="",V3__67[[#This Row],[Estimated Value]]=0),"",V3__67[[#This Row],[Sale Price]]-V3__67[[#This Row],[Estimated Value]])</f>
        <v>163550</v>
      </c>
      <c r="O3180">
        <f>IF(OR(V3__67[[#This Row],[Estimated Value]]="",V3__67[[#This Row],[Estimated Value]]=0),"",(V3__67[[#This Row],[Sale Price]]-V3__67[[#This Row],[Estimated Value]])/V3__67[[#This Row],[Estimated Value]])</f>
        <v>0.59919399157354825</v>
      </c>
      <c r="P3180" t="str">
        <f t="shared" si="49"/>
        <v>Above Estimate</v>
      </c>
    </row>
    <row r="3181" spans="1:16" x14ac:dyDescent="0.3">
      <c r="A3181" s="1">
        <v>42945</v>
      </c>
      <c r="B3181">
        <v>2017</v>
      </c>
      <c r="C3181" t="s">
        <v>29</v>
      </c>
      <c r="D3181">
        <v>181300</v>
      </c>
      <c r="E3181">
        <v>299900</v>
      </c>
      <c r="F3181" t="s">
        <v>13</v>
      </c>
      <c r="G3181" t="s">
        <v>14</v>
      </c>
      <c r="H3181">
        <v>3</v>
      </c>
      <c r="I3181">
        <v>2</v>
      </c>
      <c r="J3181">
        <v>995</v>
      </c>
      <c r="K3181">
        <v>1.3882829999999999</v>
      </c>
      <c r="L3181" t="s">
        <v>22</v>
      </c>
      <c r="M3181">
        <f>V3__67[[#This Row],[Sale Price]]/V3__67[[#This Row],[carpet_area]]</f>
        <v>301.4070351758794</v>
      </c>
      <c r="N3181">
        <f>IF(OR(V3__67[[#This Row],[Estimated Value]]="",V3__67[[#This Row],[Estimated Value]]=0),"",V3__67[[#This Row],[Sale Price]]-V3__67[[#This Row],[Estimated Value]])</f>
        <v>118600</v>
      </c>
      <c r="O3181">
        <f>IF(OR(V3__67[[#This Row],[Estimated Value]]="",V3__67[[#This Row],[Estimated Value]]=0),"",(V3__67[[#This Row],[Sale Price]]-V3__67[[#This Row],[Estimated Value]])/V3__67[[#This Row],[Estimated Value]])</f>
        <v>0.65416436845008274</v>
      </c>
      <c r="P3181" t="str">
        <f t="shared" si="49"/>
        <v>Above Estimate</v>
      </c>
    </row>
    <row r="3182" spans="1:16" x14ac:dyDescent="0.3">
      <c r="A3182" s="1">
        <v>42946</v>
      </c>
      <c r="B3182">
        <v>2017</v>
      </c>
      <c r="C3182" t="s">
        <v>17</v>
      </c>
      <c r="D3182">
        <v>122650</v>
      </c>
      <c r="E3182">
        <v>82000</v>
      </c>
      <c r="F3182" t="s">
        <v>13</v>
      </c>
      <c r="G3182" t="s">
        <v>14</v>
      </c>
      <c r="H3182">
        <v>3</v>
      </c>
      <c r="I3182">
        <v>3</v>
      </c>
      <c r="J3182">
        <v>902</v>
      </c>
      <c r="K3182">
        <v>1.3882829999999999</v>
      </c>
      <c r="L3182" t="s">
        <v>25</v>
      </c>
      <c r="M3182">
        <f>V3__67[[#This Row],[Sale Price]]/V3__67[[#This Row],[carpet_area]]</f>
        <v>90.909090909090907</v>
      </c>
      <c r="N3182">
        <f>IF(OR(V3__67[[#This Row],[Estimated Value]]="",V3__67[[#This Row],[Estimated Value]]=0),"",V3__67[[#This Row],[Sale Price]]-V3__67[[#This Row],[Estimated Value]])</f>
        <v>-40650</v>
      </c>
      <c r="O3182">
        <f>IF(OR(V3__67[[#This Row],[Estimated Value]]="",V3__67[[#This Row],[Estimated Value]]=0),"",(V3__67[[#This Row],[Sale Price]]-V3__67[[#This Row],[Estimated Value]])/V3__67[[#This Row],[Estimated Value]])</f>
        <v>-0.33143090093762739</v>
      </c>
      <c r="P3182" t="str">
        <f t="shared" si="49"/>
        <v>Below Estimate</v>
      </c>
    </row>
    <row r="3183" spans="1:16" x14ac:dyDescent="0.3">
      <c r="A3183" s="1">
        <v>42946</v>
      </c>
      <c r="B3183">
        <v>2017</v>
      </c>
      <c r="C3183" t="s">
        <v>30</v>
      </c>
      <c r="D3183">
        <v>254990</v>
      </c>
      <c r="E3183">
        <v>499900</v>
      </c>
      <c r="F3183" t="s">
        <v>19</v>
      </c>
      <c r="G3183" t="s">
        <v>20</v>
      </c>
      <c r="H3183">
        <v>4</v>
      </c>
      <c r="I3183">
        <v>3</v>
      </c>
      <c r="J3183">
        <v>1405</v>
      </c>
      <c r="K3183">
        <v>1.3882829999999999</v>
      </c>
      <c r="L3183" t="s">
        <v>25</v>
      </c>
      <c r="M3183">
        <f>V3__67[[#This Row],[Sale Price]]/V3__67[[#This Row],[carpet_area]]</f>
        <v>355.80071174377224</v>
      </c>
      <c r="N3183">
        <f>IF(OR(V3__67[[#This Row],[Estimated Value]]="",V3__67[[#This Row],[Estimated Value]]=0),"",V3__67[[#This Row],[Sale Price]]-V3__67[[#This Row],[Estimated Value]])</f>
        <v>244910</v>
      </c>
      <c r="O3183">
        <f>IF(OR(V3__67[[#This Row],[Estimated Value]]="",V3__67[[#This Row],[Estimated Value]]=0),"",(V3__67[[#This Row],[Sale Price]]-V3__67[[#This Row],[Estimated Value]])/V3__67[[#This Row],[Estimated Value]])</f>
        <v>0.96046903800149031</v>
      </c>
      <c r="P3183" t="str">
        <f t="shared" si="49"/>
        <v>Above Estimate</v>
      </c>
    </row>
    <row r="3184" spans="1:16" x14ac:dyDescent="0.3">
      <c r="A3184" s="1">
        <v>42947</v>
      </c>
      <c r="B3184">
        <v>2017</v>
      </c>
      <c r="C3184" t="s">
        <v>30</v>
      </c>
      <c r="D3184">
        <v>329270</v>
      </c>
      <c r="E3184">
        <v>430000</v>
      </c>
      <c r="F3184" t="s">
        <v>13</v>
      </c>
      <c r="G3184" t="s">
        <v>14</v>
      </c>
      <c r="H3184">
        <v>3</v>
      </c>
      <c r="I3184">
        <v>2</v>
      </c>
      <c r="J3184">
        <v>964</v>
      </c>
      <c r="K3184">
        <v>1.3882829999999999</v>
      </c>
      <c r="L3184" t="s">
        <v>16</v>
      </c>
      <c r="M3184">
        <f>V3__67[[#This Row],[Sale Price]]/V3__67[[#This Row],[carpet_area]]</f>
        <v>446.05809128630705</v>
      </c>
      <c r="N3184">
        <f>IF(OR(V3__67[[#This Row],[Estimated Value]]="",V3__67[[#This Row],[Estimated Value]]=0),"",V3__67[[#This Row],[Sale Price]]-V3__67[[#This Row],[Estimated Value]])</f>
        <v>100730</v>
      </c>
      <c r="O3184">
        <f>IF(OR(V3__67[[#This Row],[Estimated Value]]="",V3__67[[#This Row],[Estimated Value]]=0),"",(V3__67[[#This Row],[Sale Price]]-V3__67[[#This Row],[Estimated Value]])/V3__67[[#This Row],[Estimated Value]])</f>
        <v>0.305919154493273</v>
      </c>
      <c r="P3184" t="str">
        <f t="shared" si="49"/>
        <v>Above Estimate</v>
      </c>
    </row>
    <row r="3185" spans="1:16" x14ac:dyDescent="0.3">
      <c r="A3185" s="1">
        <v>42947</v>
      </c>
      <c r="B3185">
        <v>2017</v>
      </c>
      <c r="C3185" t="s">
        <v>12</v>
      </c>
      <c r="D3185">
        <v>96520</v>
      </c>
      <c r="E3185">
        <v>130000</v>
      </c>
      <c r="F3185" t="s">
        <v>13</v>
      </c>
      <c r="G3185" t="s">
        <v>14</v>
      </c>
      <c r="H3185">
        <v>3</v>
      </c>
      <c r="I3185">
        <v>2</v>
      </c>
      <c r="J3185">
        <v>1099</v>
      </c>
      <c r="K3185">
        <v>1.3882829999999999</v>
      </c>
      <c r="L3185" t="s">
        <v>15</v>
      </c>
      <c r="M3185">
        <f>V3__67[[#This Row],[Sale Price]]/V3__67[[#This Row],[carpet_area]]</f>
        <v>118.28935395814376</v>
      </c>
      <c r="N3185">
        <f>IF(OR(V3__67[[#This Row],[Estimated Value]]="",V3__67[[#This Row],[Estimated Value]]=0),"",V3__67[[#This Row],[Sale Price]]-V3__67[[#This Row],[Estimated Value]])</f>
        <v>33480</v>
      </c>
      <c r="O3185">
        <f>IF(OR(V3__67[[#This Row],[Estimated Value]]="",V3__67[[#This Row],[Estimated Value]]=0),"",(V3__67[[#This Row],[Sale Price]]-V3__67[[#This Row],[Estimated Value]])/V3__67[[#This Row],[Estimated Value]])</f>
        <v>0.34687111479486116</v>
      </c>
      <c r="P3185" t="str">
        <f t="shared" si="49"/>
        <v>Above Estimate</v>
      </c>
    </row>
    <row r="3186" spans="1:16" x14ac:dyDescent="0.3">
      <c r="A3186" s="1">
        <v>42947</v>
      </c>
      <c r="B3186">
        <v>2017</v>
      </c>
      <c r="C3186" t="s">
        <v>26</v>
      </c>
      <c r="D3186">
        <v>368060</v>
      </c>
      <c r="E3186">
        <v>470000</v>
      </c>
      <c r="F3186" t="s">
        <v>13</v>
      </c>
      <c r="G3186" t="s">
        <v>14</v>
      </c>
      <c r="H3186">
        <v>3</v>
      </c>
      <c r="I3186">
        <v>2</v>
      </c>
      <c r="J3186">
        <v>1063</v>
      </c>
      <c r="K3186">
        <v>1.3882829999999999</v>
      </c>
      <c r="L3186" t="s">
        <v>15</v>
      </c>
      <c r="M3186">
        <f>V3__67[[#This Row],[Sale Price]]/V3__67[[#This Row],[carpet_area]]</f>
        <v>442.14487300094072</v>
      </c>
      <c r="N3186">
        <f>IF(OR(V3__67[[#This Row],[Estimated Value]]="",V3__67[[#This Row],[Estimated Value]]=0),"",V3__67[[#This Row],[Sale Price]]-V3__67[[#This Row],[Estimated Value]])</f>
        <v>101940</v>
      </c>
      <c r="O3186">
        <f>IF(OR(V3__67[[#This Row],[Estimated Value]]="",V3__67[[#This Row],[Estimated Value]]=0),"",(V3__67[[#This Row],[Sale Price]]-V3__67[[#This Row],[Estimated Value]])/V3__67[[#This Row],[Estimated Value]])</f>
        <v>0.27696571211215565</v>
      </c>
      <c r="P3186" t="str">
        <f t="shared" si="49"/>
        <v>Above Estimate</v>
      </c>
    </row>
    <row r="3187" spans="1:16" x14ac:dyDescent="0.3">
      <c r="A3187" s="1">
        <v>42947</v>
      </c>
      <c r="B3187">
        <v>2017</v>
      </c>
      <c r="C3187" t="s">
        <v>18</v>
      </c>
      <c r="D3187">
        <v>300530</v>
      </c>
      <c r="E3187">
        <v>475000</v>
      </c>
      <c r="F3187" t="s">
        <v>13</v>
      </c>
      <c r="G3187" t="s">
        <v>14</v>
      </c>
      <c r="H3187">
        <v>3</v>
      </c>
      <c r="I3187">
        <v>2</v>
      </c>
      <c r="J3187">
        <v>1057</v>
      </c>
      <c r="K3187">
        <v>1.3882829999999999</v>
      </c>
      <c r="L3187" t="s">
        <v>16</v>
      </c>
      <c r="M3187">
        <f>V3__67[[#This Row],[Sale Price]]/V3__67[[#This Row],[carpet_area]]</f>
        <v>449.38505203405867</v>
      </c>
      <c r="N3187">
        <f>IF(OR(V3__67[[#This Row],[Estimated Value]]="",V3__67[[#This Row],[Estimated Value]]=0),"",V3__67[[#This Row],[Sale Price]]-V3__67[[#This Row],[Estimated Value]])</f>
        <v>174470</v>
      </c>
      <c r="O3187">
        <f>IF(OR(V3__67[[#This Row],[Estimated Value]]="",V3__67[[#This Row],[Estimated Value]]=0),"",(V3__67[[#This Row],[Sale Price]]-V3__67[[#This Row],[Estimated Value]])/V3__67[[#This Row],[Estimated Value]])</f>
        <v>0.58054104415532559</v>
      </c>
      <c r="P3187" t="str">
        <f t="shared" si="49"/>
        <v>Above Estimate</v>
      </c>
    </row>
    <row r="3188" spans="1:16" x14ac:dyDescent="0.3">
      <c r="A3188" s="1">
        <v>42950</v>
      </c>
      <c r="B3188">
        <v>2017</v>
      </c>
      <c r="C3188" t="s">
        <v>18</v>
      </c>
      <c r="D3188">
        <v>406020</v>
      </c>
      <c r="E3188">
        <v>495000</v>
      </c>
      <c r="F3188" t="s">
        <v>13</v>
      </c>
      <c r="G3188" t="s">
        <v>14</v>
      </c>
      <c r="H3188">
        <v>3</v>
      </c>
      <c r="I3188">
        <v>1</v>
      </c>
      <c r="J3188">
        <v>939</v>
      </c>
      <c r="K3188">
        <v>1.3882829999999999</v>
      </c>
      <c r="L3188" t="s">
        <v>25</v>
      </c>
      <c r="M3188">
        <f>V3__67[[#This Row],[Sale Price]]/V3__67[[#This Row],[carpet_area]]</f>
        <v>527.15654952076682</v>
      </c>
      <c r="N3188">
        <f>IF(OR(V3__67[[#This Row],[Estimated Value]]="",V3__67[[#This Row],[Estimated Value]]=0),"",V3__67[[#This Row],[Sale Price]]-V3__67[[#This Row],[Estimated Value]])</f>
        <v>88980</v>
      </c>
      <c r="O3188">
        <f>IF(OR(V3__67[[#This Row],[Estimated Value]]="",V3__67[[#This Row],[Estimated Value]]=0),"",(V3__67[[#This Row],[Sale Price]]-V3__67[[#This Row],[Estimated Value]])/V3__67[[#This Row],[Estimated Value]])</f>
        <v>0.21915176592286095</v>
      </c>
      <c r="P3188" t="str">
        <f t="shared" si="49"/>
        <v>Above Estimate</v>
      </c>
    </row>
    <row r="3189" spans="1:16" x14ac:dyDescent="0.3">
      <c r="A3189" s="1">
        <v>42950</v>
      </c>
      <c r="B3189">
        <v>2017</v>
      </c>
      <c r="C3189" t="s">
        <v>17</v>
      </c>
      <c r="D3189">
        <v>114320</v>
      </c>
      <c r="E3189">
        <v>128500</v>
      </c>
      <c r="F3189" t="s">
        <v>13</v>
      </c>
      <c r="G3189" t="s">
        <v>14</v>
      </c>
      <c r="H3189">
        <v>3</v>
      </c>
      <c r="I3189">
        <v>1</v>
      </c>
      <c r="J3189">
        <v>968</v>
      </c>
      <c r="K3189">
        <v>1.3882829999999999</v>
      </c>
      <c r="L3189" t="s">
        <v>16</v>
      </c>
      <c r="M3189">
        <f>V3__67[[#This Row],[Sale Price]]/V3__67[[#This Row],[carpet_area]]</f>
        <v>132.74793388429751</v>
      </c>
      <c r="N3189">
        <f>IF(OR(V3__67[[#This Row],[Estimated Value]]="",V3__67[[#This Row],[Estimated Value]]=0),"",V3__67[[#This Row],[Sale Price]]-V3__67[[#This Row],[Estimated Value]])</f>
        <v>14180</v>
      </c>
      <c r="O3189">
        <f>IF(OR(V3__67[[#This Row],[Estimated Value]]="",V3__67[[#This Row],[Estimated Value]]=0),"",(V3__67[[#This Row],[Sale Price]]-V3__67[[#This Row],[Estimated Value]])/V3__67[[#This Row],[Estimated Value]])</f>
        <v>0.12403778866340098</v>
      </c>
      <c r="P3189" t="str">
        <f t="shared" si="49"/>
        <v>Above Estimate</v>
      </c>
    </row>
    <row r="3190" spans="1:16" x14ac:dyDescent="0.3">
      <c r="A3190" s="1">
        <v>42950</v>
      </c>
      <c r="B3190">
        <v>2017</v>
      </c>
      <c r="C3190" t="s">
        <v>18</v>
      </c>
      <c r="D3190">
        <v>234490</v>
      </c>
      <c r="E3190">
        <v>395000</v>
      </c>
      <c r="F3190" t="s">
        <v>23</v>
      </c>
      <c r="G3190" t="s">
        <v>24</v>
      </c>
      <c r="H3190">
        <v>6</v>
      </c>
      <c r="I3190">
        <v>4</v>
      </c>
      <c r="J3190">
        <v>2045</v>
      </c>
      <c r="K3190">
        <v>1.3882829999999999</v>
      </c>
      <c r="L3190" t="s">
        <v>16</v>
      </c>
      <c r="M3190">
        <f>V3__67[[#This Row],[Sale Price]]/V3__67[[#This Row],[carpet_area]]</f>
        <v>193.15403422982885</v>
      </c>
      <c r="N3190">
        <f>IF(OR(V3__67[[#This Row],[Estimated Value]]="",V3__67[[#This Row],[Estimated Value]]=0),"",V3__67[[#This Row],[Sale Price]]-V3__67[[#This Row],[Estimated Value]])</f>
        <v>160510</v>
      </c>
      <c r="O3190">
        <f>IF(OR(V3__67[[#This Row],[Estimated Value]]="",V3__67[[#This Row],[Estimated Value]]=0),"",(V3__67[[#This Row],[Sale Price]]-V3__67[[#This Row],[Estimated Value]])/V3__67[[#This Row],[Estimated Value]])</f>
        <v>0.6845068019958207</v>
      </c>
      <c r="P3190" t="str">
        <f t="shared" si="49"/>
        <v>Above Estimate</v>
      </c>
    </row>
    <row r="3191" spans="1:16" x14ac:dyDescent="0.3">
      <c r="A3191" s="1">
        <v>42950</v>
      </c>
      <c r="B3191">
        <v>2017</v>
      </c>
      <c r="C3191" t="s">
        <v>29</v>
      </c>
      <c r="D3191">
        <v>154000</v>
      </c>
      <c r="E3191">
        <v>265000</v>
      </c>
      <c r="F3191" t="s">
        <v>13</v>
      </c>
      <c r="G3191" t="s">
        <v>14</v>
      </c>
      <c r="H3191">
        <v>3</v>
      </c>
      <c r="I3191">
        <v>2</v>
      </c>
      <c r="J3191">
        <v>1023</v>
      </c>
      <c r="K3191">
        <v>1.3882829999999999</v>
      </c>
      <c r="L3191" t="s">
        <v>25</v>
      </c>
      <c r="M3191">
        <f>V3__67[[#This Row],[Sale Price]]/V3__67[[#This Row],[carpet_area]]</f>
        <v>259.04203323558164</v>
      </c>
      <c r="N3191">
        <f>IF(OR(V3__67[[#This Row],[Estimated Value]]="",V3__67[[#This Row],[Estimated Value]]=0),"",V3__67[[#This Row],[Sale Price]]-V3__67[[#This Row],[Estimated Value]])</f>
        <v>111000</v>
      </c>
      <c r="O3191">
        <f>IF(OR(V3__67[[#This Row],[Estimated Value]]="",V3__67[[#This Row],[Estimated Value]]=0),"",(V3__67[[#This Row],[Sale Price]]-V3__67[[#This Row],[Estimated Value]])/V3__67[[#This Row],[Estimated Value]])</f>
        <v>0.72077922077922074</v>
      </c>
      <c r="P3191" t="str">
        <f t="shared" si="49"/>
        <v>Above Estimate</v>
      </c>
    </row>
    <row r="3192" spans="1:16" x14ac:dyDescent="0.3">
      <c r="A3192" s="1">
        <v>42950</v>
      </c>
      <c r="B3192">
        <v>2017</v>
      </c>
      <c r="C3192" t="s">
        <v>26</v>
      </c>
      <c r="D3192">
        <v>156940</v>
      </c>
      <c r="E3192">
        <v>192500</v>
      </c>
      <c r="F3192" t="s">
        <v>13</v>
      </c>
      <c r="G3192" t="s">
        <v>14</v>
      </c>
      <c r="H3192">
        <v>3</v>
      </c>
      <c r="I3192">
        <v>2</v>
      </c>
      <c r="J3192">
        <v>1094</v>
      </c>
      <c r="K3192">
        <v>1.3882829999999999</v>
      </c>
      <c r="L3192" t="s">
        <v>25</v>
      </c>
      <c r="M3192">
        <f>V3__67[[#This Row],[Sale Price]]/V3__67[[#This Row],[carpet_area]]</f>
        <v>175.95978062157221</v>
      </c>
      <c r="N3192">
        <f>IF(OR(V3__67[[#This Row],[Estimated Value]]="",V3__67[[#This Row],[Estimated Value]]=0),"",V3__67[[#This Row],[Sale Price]]-V3__67[[#This Row],[Estimated Value]])</f>
        <v>35560</v>
      </c>
      <c r="O3192">
        <f>IF(OR(V3__67[[#This Row],[Estimated Value]]="",V3__67[[#This Row],[Estimated Value]]=0),"",(V3__67[[#This Row],[Sale Price]]-V3__67[[#This Row],[Estimated Value]])/V3__67[[#This Row],[Estimated Value]])</f>
        <v>0.22658340767172166</v>
      </c>
      <c r="P3192" t="str">
        <f t="shared" si="49"/>
        <v>Above Estimate</v>
      </c>
    </row>
    <row r="3193" spans="1:16" x14ac:dyDescent="0.3">
      <c r="A3193" s="1">
        <v>42952</v>
      </c>
      <c r="B3193">
        <v>2017</v>
      </c>
      <c r="C3193" t="s">
        <v>26</v>
      </c>
      <c r="D3193">
        <v>1193640</v>
      </c>
      <c r="E3193">
        <v>2125000</v>
      </c>
      <c r="F3193" t="s">
        <v>13</v>
      </c>
      <c r="G3193" t="s">
        <v>14</v>
      </c>
      <c r="H3193">
        <v>3</v>
      </c>
      <c r="I3193">
        <v>3</v>
      </c>
      <c r="J3193">
        <v>944</v>
      </c>
      <c r="K3193">
        <v>1.3882829999999999</v>
      </c>
      <c r="L3193" t="s">
        <v>16</v>
      </c>
      <c r="M3193">
        <f>V3__67[[#This Row],[Sale Price]]/V3__67[[#This Row],[carpet_area]]</f>
        <v>2251.0593220338983</v>
      </c>
      <c r="N3193">
        <f>IF(OR(V3__67[[#This Row],[Estimated Value]]="",V3__67[[#This Row],[Estimated Value]]=0),"",V3__67[[#This Row],[Sale Price]]-V3__67[[#This Row],[Estimated Value]])</f>
        <v>931360</v>
      </c>
      <c r="O3193">
        <f>IF(OR(V3__67[[#This Row],[Estimated Value]]="",V3__67[[#This Row],[Estimated Value]]=0),"",(V3__67[[#This Row],[Sale Price]]-V3__67[[#This Row],[Estimated Value]])/V3__67[[#This Row],[Estimated Value]])</f>
        <v>0.78026875774940518</v>
      </c>
      <c r="P3193" t="str">
        <f t="shared" si="49"/>
        <v>Above Estimate</v>
      </c>
    </row>
    <row r="3194" spans="1:16" x14ac:dyDescent="0.3">
      <c r="A3194" s="1">
        <v>42952</v>
      </c>
      <c r="B3194">
        <v>2017</v>
      </c>
      <c r="C3194" t="s">
        <v>30</v>
      </c>
      <c r="D3194">
        <v>1818460</v>
      </c>
      <c r="E3194">
        <v>3525000</v>
      </c>
      <c r="F3194" t="s">
        <v>13</v>
      </c>
      <c r="G3194" t="s">
        <v>14</v>
      </c>
      <c r="H3194">
        <v>3</v>
      </c>
      <c r="I3194">
        <v>1</v>
      </c>
      <c r="J3194">
        <v>1061</v>
      </c>
      <c r="K3194">
        <v>1.3882829999999999</v>
      </c>
      <c r="L3194" t="s">
        <v>16</v>
      </c>
      <c r="M3194">
        <f>V3__67[[#This Row],[Sale Price]]/V3__67[[#This Row],[carpet_area]]</f>
        <v>3322.3374175306317</v>
      </c>
      <c r="N3194">
        <f>IF(OR(V3__67[[#This Row],[Estimated Value]]="",V3__67[[#This Row],[Estimated Value]]=0),"",V3__67[[#This Row],[Sale Price]]-V3__67[[#This Row],[Estimated Value]])</f>
        <v>1706540</v>
      </c>
      <c r="O3194">
        <f>IF(OR(V3__67[[#This Row],[Estimated Value]]="",V3__67[[#This Row],[Estimated Value]]=0),"",(V3__67[[#This Row],[Sale Price]]-V3__67[[#This Row],[Estimated Value]])/V3__67[[#This Row],[Estimated Value]])</f>
        <v>0.93845341662725601</v>
      </c>
      <c r="P3194" t="str">
        <f t="shared" si="49"/>
        <v>Above Estimate</v>
      </c>
    </row>
    <row r="3195" spans="1:16" x14ac:dyDescent="0.3">
      <c r="A3195" s="1">
        <v>42953</v>
      </c>
      <c r="B3195">
        <v>2017</v>
      </c>
      <c r="C3195" t="s">
        <v>12</v>
      </c>
      <c r="D3195">
        <v>77480</v>
      </c>
      <c r="E3195">
        <v>132000</v>
      </c>
      <c r="F3195" t="s">
        <v>13</v>
      </c>
      <c r="G3195" t="s">
        <v>14</v>
      </c>
      <c r="H3195">
        <v>3</v>
      </c>
      <c r="I3195">
        <v>3</v>
      </c>
      <c r="J3195">
        <v>1059</v>
      </c>
      <c r="K3195">
        <v>1.3882829999999999</v>
      </c>
      <c r="L3195" t="s">
        <v>16</v>
      </c>
      <c r="M3195">
        <f>V3__67[[#This Row],[Sale Price]]/V3__67[[#This Row],[carpet_area]]</f>
        <v>124.64589235127478</v>
      </c>
      <c r="N3195">
        <f>IF(OR(V3__67[[#This Row],[Estimated Value]]="",V3__67[[#This Row],[Estimated Value]]=0),"",V3__67[[#This Row],[Sale Price]]-V3__67[[#This Row],[Estimated Value]])</f>
        <v>54520</v>
      </c>
      <c r="O3195">
        <f>IF(OR(V3__67[[#This Row],[Estimated Value]]="",V3__67[[#This Row],[Estimated Value]]=0),"",(V3__67[[#This Row],[Sale Price]]-V3__67[[#This Row],[Estimated Value]])/V3__67[[#This Row],[Estimated Value]])</f>
        <v>0.7036654620547238</v>
      </c>
      <c r="P3195" t="str">
        <f t="shared" si="49"/>
        <v>Above Estimate</v>
      </c>
    </row>
    <row r="3196" spans="1:16" x14ac:dyDescent="0.3">
      <c r="A3196" s="1">
        <v>42954</v>
      </c>
      <c r="B3196">
        <v>2017</v>
      </c>
      <c r="C3196" t="s">
        <v>18</v>
      </c>
      <c r="D3196">
        <v>282620</v>
      </c>
      <c r="E3196">
        <v>368000</v>
      </c>
      <c r="F3196" t="s">
        <v>13</v>
      </c>
      <c r="G3196" t="s">
        <v>14</v>
      </c>
      <c r="H3196">
        <v>3</v>
      </c>
      <c r="I3196">
        <v>2</v>
      </c>
      <c r="J3196">
        <v>993</v>
      </c>
      <c r="K3196">
        <v>1.3882829999999999</v>
      </c>
      <c r="L3196" t="s">
        <v>15</v>
      </c>
      <c r="M3196">
        <f>V3__67[[#This Row],[Sale Price]]/V3__67[[#This Row],[carpet_area]]</f>
        <v>370.59415911379659</v>
      </c>
      <c r="N3196">
        <f>IF(OR(V3__67[[#This Row],[Estimated Value]]="",V3__67[[#This Row],[Estimated Value]]=0),"",V3__67[[#This Row],[Sale Price]]-V3__67[[#This Row],[Estimated Value]])</f>
        <v>85380</v>
      </c>
      <c r="O3196">
        <f>IF(OR(V3__67[[#This Row],[Estimated Value]]="",V3__67[[#This Row],[Estimated Value]]=0),"",(V3__67[[#This Row],[Sale Price]]-V3__67[[#This Row],[Estimated Value]])/V3__67[[#This Row],[Estimated Value]])</f>
        <v>0.30210176208336281</v>
      </c>
      <c r="P3196" t="str">
        <f t="shared" si="49"/>
        <v>Above Estimate</v>
      </c>
    </row>
    <row r="3197" spans="1:16" x14ac:dyDescent="0.3">
      <c r="A3197" s="1">
        <v>42954</v>
      </c>
      <c r="B3197">
        <v>2017</v>
      </c>
      <c r="C3197" t="s">
        <v>26</v>
      </c>
      <c r="D3197">
        <v>656670</v>
      </c>
      <c r="E3197">
        <v>931000</v>
      </c>
      <c r="F3197" t="s">
        <v>13</v>
      </c>
      <c r="G3197" t="s">
        <v>14</v>
      </c>
      <c r="H3197">
        <v>3</v>
      </c>
      <c r="I3197">
        <v>1</v>
      </c>
      <c r="J3197">
        <v>917</v>
      </c>
      <c r="K3197">
        <v>1.3882829999999999</v>
      </c>
      <c r="L3197" t="s">
        <v>22</v>
      </c>
      <c r="M3197">
        <f>V3__67[[#This Row],[Sale Price]]/V3__67[[#This Row],[carpet_area]]</f>
        <v>1015.2671755725191</v>
      </c>
      <c r="N3197">
        <f>IF(OR(V3__67[[#This Row],[Estimated Value]]="",V3__67[[#This Row],[Estimated Value]]=0),"",V3__67[[#This Row],[Sale Price]]-V3__67[[#This Row],[Estimated Value]])</f>
        <v>274330</v>
      </c>
      <c r="O3197">
        <f>IF(OR(V3__67[[#This Row],[Estimated Value]]="",V3__67[[#This Row],[Estimated Value]]=0),"",(V3__67[[#This Row],[Sale Price]]-V3__67[[#This Row],[Estimated Value]])/V3__67[[#This Row],[Estimated Value]])</f>
        <v>0.41775930071420958</v>
      </c>
      <c r="P3197" t="str">
        <f t="shared" si="49"/>
        <v>Above Estimate</v>
      </c>
    </row>
    <row r="3198" spans="1:16" x14ac:dyDescent="0.3">
      <c r="A3198" s="1">
        <v>42954</v>
      </c>
      <c r="B3198">
        <v>2017</v>
      </c>
      <c r="C3198" t="s">
        <v>26</v>
      </c>
      <c r="D3198">
        <v>359240</v>
      </c>
      <c r="E3198">
        <v>485000</v>
      </c>
      <c r="F3198" t="s">
        <v>13</v>
      </c>
      <c r="G3198" t="s">
        <v>14</v>
      </c>
      <c r="H3198">
        <v>3</v>
      </c>
      <c r="I3198">
        <v>3</v>
      </c>
      <c r="J3198">
        <v>936</v>
      </c>
      <c r="K3198">
        <v>1.3882829999999999</v>
      </c>
      <c r="L3198" t="s">
        <v>25</v>
      </c>
      <c r="M3198">
        <f>V3__67[[#This Row],[Sale Price]]/V3__67[[#This Row],[carpet_area]]</f>
        <v>518.16239316239319</v>
      </c>
      <c r="N3198">
        <f>IF(OR(V3__67[[#This Row],[Estimated Value]]="",V3__67[[#This Row],[Estimated Value]]=0),"",V3__67[[#This Row],[Sale Price]]-V3__67[[#This Row],[Estimated Value]])</f>
        <v>125760</v>
      </c>
      <c r="O3198">
        <f>IF(OR(V3__67[[#This Row],[Estimated Value]]="",V3__67[[#This Row],[Estimated Value]]=0),"",(V3__67[[#This Row],[Sale Price]]-V3__67[[#This Row],[Estimated Value]])/V3__67[[#This Row],[Estimated Value]])</f>
        <v>0.35007237501391825</v>
      </c>
      <c r="P3198" t="str">
        <f t="shared" si="49"/>
        <v>Above Estimate</v>
      </c>
    </row>
    <row r="3199" spans="1:16" x14ac:dyDescent="0.3">
      <c r="A3199" s="1">
        <v>42954</v>
      </c>
      <c r="B3199">
        <v>2017</v>
      </c>
      <c r="C3199" t="s">
        <v>12</v>
      </c>
      <c r="D3199">
        <v>58800</v>
      </c>
      <c r="E3199">
        <v>37500</v>
      </c>
      <c r="F3199" t="s">
        <v>13</v>
      </c>
      <c r="G3199" t="s">
        <v>14</v>
      </c>
      <c r="H3199">
        <v>3</v>
      </c>
      <c r="I3199">
        <v>2</v>
      </c>
      <c r="J3199">
        <v>951</v>
      </c>
      <c r="K3199">
        <v>1.3882829999999999</v>
      </c>
      <c r="L3199" t="s">
        <v>25</v>
      </c>
      <c r="M3199">
        <f>V3__67[[#This Row],[Sale Price]]/V3__67[[#This Row],[carpet_area]]</f>
        <v>39.43217665615142</v>
      </c>
      <c r="N3199">
        <f>IF(OR(V3__67[[#This Row],[Estimated Value]]="",V3__67[[#This Row],[Estimated Value]]=0),"",V3__67[[#This Row],[Sale Price]]-V3__67[[#This Row],[Estimated Value]])</f>
        <v>-21300</v>
      </c>
      <c r="O3199">
        <f>IF(OR(V3__67[[#This Row],[Estimated Value]]="",V3__67[[#This Row],[Estimated Value]]=0),"",(V3__67[[#This Row],[Sale Price]]-V3__67[[#This Row],[Estimated Value]])/V3__67[[#This Row],[Estimated Value]])</f>
        <v>-0.36224489795918369</v>
      </c>
      <c r="P3199" t="str">
        <f t="shared" si="49"/>
        <v>Below Estimate</v>
      </c>
    </row>
    <row r="3200" spans="1:16" x14ac:dyDescent="0.3">
      <c r="A3200" s="1">
        <v>42957</v>
      </c>
      <c r="B3200">
        <v>2017</v>
      </c>
      <c r="C3200" t="s">
        <v>17</v>
      </c>
      <c r="D3200">
        <v>185890</v>
      </c>
      <c r="E3200">
        <v>160000</v>
      </c>
      <c r="F3200" t="s">
        <v>23</v>
      </c>
      <c r="G3200" t="s">
        <v>24</v>
      </c>
      <c r="H3200">
        <v>6</v>
      </c>
      <c r="I3200">
        <v>4</v>
      </c>
      <c r="J3200">
        <v>2007</v>
      </c>
      <c r="K3200">
        <v>1.3882829999999999</v>
      </c>
      <c r="L3200" t="s">
        <v>25</v>
      </c>
      <c r="M3200">
        <f>V3__67[[#This Row],[Sale Price]]/V3__67[[#This Row],[carpet_area]]</f>
        <v>79.720976581963129</v>
      </c>
      <c r="N3200">
        <f>IF(OR(V3__67[[#This Row],[Estimated Value]]="",V3__67[[#This Row],[Estimated Value]]=0),"",V3__67[[#This Row],[Sale Price]]-V3__67[[#This Row],[Estimated Value]])</f>
        <v>-25890</v>
      </c>
      <c r="O3200">
        <f>IF(OR(V3__67[[#This Row],[Estimated Value]]="",V3__67[[#This Row],[Estimated Value]]=0),"",(V3__67[[#This Row],[Sale Price]]-V3__67[[#This Row],[Estimated Value]])/V3__67[[#This Row],[Estimated Value]])</f>
        <v>-0.13927591586422078</v>
      </c>
      <c r="P3200" t="str">
        <f t="shared" si="49"/>
        <v>Below Estimate</v>
      </c>
    </row>
    <row r="3201" spans="1:16" x14ac:dyDescent="0.3">
      <c r="A3201" s="1">
        <v>42957</v>
      </c>
      <c r="B3201">
        <v>2017</v>
      </c>
      <c r="C3201" t="s">
        <v>30</v>
      </c>
      <c r="D3201">
        <v>252360</v>
      </c>
      <c r="E3201">
        <v>420000</v>
      </c>
      <c r="F3201" t="s">
        <v>13</v>
      </c>
      <c r="G3201" t="s">
        <v>14</v>
      </c>
      <c r="H3201">
        <v>3</v>
      </c>
      <c r="I3201">
        <v>3</v>
      </c>
      <c r="J3201">
        <v>1034</v>
      </c>
      <c r="K3201">
        <v>1.3882829999999999</v>
      </c>
      <c r="L3201" t="s">
        <v>16</v>
      </c>
      <c r="M3201">
        <f>V3__67[[#This Row],[Sale Price]]/V3__67[[#This Row],[carpet_area]]</f>
        <v>406.18955512572535</v>
      </c>
      <c r="N3201">
        <f>IF(OR(V3__67[[#This Row],[Estimated Value]]="",V3__67[[#This Row],[Estimated Value]]=0),"",V3__67[[#This Row],[Sale Price]]-V3__67[[#This Row],[Estimated Value]])</f>
        <v>167640</v>
      </c>
      <c r="O3201">
        <f>IF(OR(V3__67[[#This Row],[Estimated Value]]="",V3__67[[#This Row],[Estimated Value]]=0),"",(V3__67[[#This Row],[Sale Price]]-V3__67[[#This Row],[Estimated Value]])/V3__67[[#This Row],[Estimated Value]])</f>
        <v>0.66428911079410369</v>
      </c>
      <c r="P3201" t="str">
        <f t="shared" si="49"/>
        <v>Above Estimate</v>
      </c>
    </row>
    <row r="3202" spans="1:16" x14ac:dyDescent="0.3">
      <c r="A3202" s="1">
        <v>42958</v>
      </c>
      <c r="B3202">
        <v>2017</v>
      </c>
      <c r="C3202" t="s">
        <v>30</v>
      </c>
      <c r="D3202">
        <v>271450</v>
      </c>
      <c r="E3202">
        <v>380000</v>
      </c>
      <c r="F3202" t="s">
        <v>13</v>
      </c>
      <c r="G3202" t="s">
        <v>14</v>
      </c>
      <c r="H3202">
        <v>3</v>
      </c>
      <c r="I3202">
        <v>1</v>
      </c>
      <c r="J3202">
        <v>1001</v>
      </c>
      <c r="K3202">
        <v>1.3882829999999999</v>
      </c>
      <c r="L3202" t="s">
        <v>25</v>
      </c>
      <c r="M3202">
        <f>V3__67[[#This Row],[Sale Price]]/V3__67[[#This Row],[carpet_area]]</f>
        <v>379.62037962037959</v>
      </c>
      <c r="N3202">
        <f>IF(OR(V3__67[[#This Row],[Estimated Value]]="",V3__67[[#This Row],[Estimated Value]]=0),"",V3__67[[#This Row],[Sale Price]]-V3__67[[#This Row],[Estimated Value]])</f>
        <v>108550</v>
      </c>
      <c r="O3202">
        <f>IF(OR(V3__67[[#This Row],[Estimated Value]]="",V3__67[[#This Row],[Estimated Value]]=0),"",(V3__67[[#This Row],[Sale Price]]-V3__67[[#This Row],[Estimated Value]])/V3__67[[#This Row],[Estimated Value]])</f>
        <v>0.39988948240928346</v>
      </c>
      <c r="P3202" t="str">
        <f t="shared" ref="P3202:P3265" si="50">IF(N3202="","No Estimate",IF(N3202&gt;0,"Above Estimate",IF(N3202&lt;0,"Below Estimate","At Estimate")))</f>
        <v>Above Estimate</v>
      </c>
    </row>
    <row r="3203" spans="1:16" x14ac:dyDescent="0.3">
      <c r="A3203" s="1">
        <v>42958</v>
      </c>
      <c r="B3203">
        <v>2017</v>
      </c>
      <c r="C3203" t="s">
        <v>17</v>
      </c>
      <c r="D3203">
        <v>243530</v>
      </c>
      <c r="E3203">
        <v>130000</v>
      </c>
      <c r="F3203" t="s">
        <v>19</v>
      </c>
      <c r="G3203" t="s">
        <v>20</v>
      </c>
      <c r="H3203">
        <v>4</v>
      </c>
      <c r="I3203">
        <v>3</v>
      </c>
      <c r="J3203">
        <v>1293</v>
      </c>
      <c r="K3203">
        <v>1.3882829999999999</v>
      </c>
      <c r="L3203" t="s">
        <v>16</v>
      </c>
      <c r="M3203">
        <f>V3__67[[#This Row],[Sale Price]]/V3__67[[#This Row],[carpet_area]]</f>
        <v>100.54137664346482</v>
      </c>
      <c r="N3203">
        <f>IF(OR(V3__67[[#This Row],[Estimated Value]]="",V3__67[[#This Row],[Estimated Value]]=0),"",V3__67[[#This Row],[Sale Price]]-V3__67[[#This Row],[Estimated Value]])</f>
        <v>-113530</v>
      </c>
      <c r="O3203">
        <f>IF(OR(V3__67[[#This Row],[Estimated Value]]="",V3__67[[#This Row],[Estimated Value]]=0),"",(V3__67[[#This Row],[Sale Price]]-V3__67[[#This Row],[Estimated Value]])/V3__67[[#This Row],[Estimated Value]])</f>
        <v>-0.4661848642877674</v>
      </c>
      <c r="P3203" t="str">
        <f t="shared" si="50"/>
        <v>Below Estimate</v>
      </c>
    </row>
    <row r="3204" spans="1:16" x14ac:dyDescent="0.3">
      <c r="A3204" s="1">
        <v>42958</v>
      </c>
      <c r="B3204">
        <v>2017</v>
      </c>
      <c r="C3204" t="s">
        <v>26</v>
      </c>
      <c r="D3204">
        <v>277060</v>
      </c>
      <c r="E3204">
        <v>355000</v>
      </c>
      <c r="F3204" t="s">
        <v>13</v>
      </c>
      <c r="G3204" t="s">
        <v>14</v>
      </c>
      <c r="H3204">
        <v>3</v>
      </c>
      <c r="I3204">
        <v>2</v>
      </c>
      <c r="J3204">
        <v>984</v>
      </c>
      <c r="K3204">
        <v>1.3882829999999999</v>
      </c>
      <c r="L3204" t="s">
        <v>25</v>
      </c>
      <c r="M3204">
        <f>V3__67[[#This Row],[Sale Price]]/V3__67[[#This Row],[carpet_area]]</f>
        <v>360.77235772357722</v>
      </c>
      <c r="N3204">
        <f>IF(OR(V3__67[[#This Row],[Estimated Value]]="",V3__67[[#This Row],[Estimated Value]]=0),"",V3__67[[#This Row],[Sale Price]]-V3__67[[#This Row],[Estimated Value]])</f>
        <v>77940</v>
      </c>
      <c r="O3204">
        <f>IF(OR(V3__67[[#This Row],[Estimated Value]]="",V3__67[[#This Row],[Estimated Value]]=0),"",(V3__67[[#This Row],[Sale Price]]-V3__67[[#This Row],[Estimated Value]])/V3__67[[#This Row],[Estimated Value]])</f>
        <v>0.28131090738468201</v>
      </c>
      <c r="P3204" t="str">
        <f t="shared" si="50"/>
        <v>Above Estimate</v>
      </c>
    </row>
    <row r="3205" spans="1:16" x14ac:dyDescent="0.3">
      <c r="A3205" s="1">
        <v>42960</v>
      </c>
      <c r="B3205">
        <v>2017</v>
      </c>
      <c r="C3205" t="s">
        <v>17</v>
      </c>
      <c r="D3205">
        <v>189600</v>
      </c>
      <c r="E3205">
        <v>58000</v>
      </c>
      <c r="F3205" t="s">
        <v>19</v>
      </c>
      <c r="G3205" t="s">
        <v>20</v>
      </c>
      <c r="H3205">
        <v>4</v>
      </c>
      <c r="I3205">
        <v>3</v>
      </c>
      <c r="J3205">
        <v>1275</v>
      </c>
      <c r="K3205">
        <v>1.3882829999999999</v>
      </c>
      <c r="L3205" t="s">
        <v>16</v>
      </c>
      <c r="M3205">
        <f>V3__67[[#This Row],[Sale Price]]/V3__67[[#This Row],[carpet_area]]</f>
        <v>45.490196078431374</v>
      </c>
      <c r="N3205">
        <f>IF(OR(V3__67[[#This Row],[Estimated Value]]="",V3__67[[#This Row],[Estimated Value]]=0),"",V3__67[[#This Row],[Sale Price]]-V3__67[[#This Row],[Estimated Value]])</f>
        <v>-131600</v>
      </c>
      <c r="O3205">
        <f>IF(OR(V3__67[[#This Row],[Estimated Value]]="",V3__67[[#This Row],[Estimated Value]]=0),"",(V3__67[[#This Row],[Sale Price]]-V3__67[[#This Row],[Estimated Value]])/V3__67[[#This Row],[Estimated Value]])</f>
        <v>-0.69409282700421937</v>
      </c>
      <c r="P3205" t="str">
        <f t="shared" si="50"/>
        <v>Below Estimate</v>
      </c>
    </row>
    <row r="3206" spans="1:16" x14ac:dyDescent="0.3">
      <c r="A3206" s="1">
        <v>42961</v>
      </c>
      <c r="B3206">
        <v>2017</v>
      </c>
      <c r="C3206" t="s">
        <v>18</v>
      </c>
      <c r="D3206">
        <v>209230</v>
      </c>
      <c r="E3206">
        <v>321000</v>
      </c>
      <c r="F3206" t="s">
        <v>19</v>
      </c>
      <c r="G3206" t="s">
        <v>20</v>
      </c>
      <c r="H3206">
        <v>4</v>
      </c>
      <c r="I3206">
        <v>2</v>
      </c>
      <c r="J3206">
        <v>1321</v>
      </c>
      <c r="K3206">
        <v>1.3882829999999999</v>
      </c>
      <c r="L3206" t="s">
        <v>25</v>
      </c>
      <c r="M3206">
        <f>V3__67[[#This Row],[Sale Price]]/V3__67[[#This Row],[carpet_area]]</f>
        <v>242.99772899318697</v>
      </c>
      <c r="N3206">
        <f>IF(OR(V3__67[[#This Row],[Estimated Value]]="",V3__67[[#This Row],[Estimated Value]]=0),"",V3__67[[#This Row],[Sale Price]]-V3__67[[#This Row],[Estimated Value]])</f>
        <v>111770</v>
      </c>
      <c r="O3206">
        <f>IF(OR(V3__67[[#This Row],[Estimated Value]]="",V3__67[[#This Row],[Estimated Value]]=0),"",(V3__67[[#This Row],[Sale Price]]-V3__67[[#This Row],[Estimated Value]])/V3__67[[#This Row],[Estimated Value]])</f>
        <v>0.53419681690006215</v>
      </c>
      <c r="P3206" t="str">
        <f t="shared" si="50"/>
        <v>Above Estimate</v>
      </c>
    </row>
    <row r="3207" spans="1:16" x14ac:dyDescent="0.3">
      <c r="A3207" s="1">
        <v>42961</v>
      </c>
      <c r="B3207">
        <v>2017</v>
      </c>
      <c r="C3207" t="s">
        <v>21</v>
      </c>
      <c r="D3207">
        <v>959700</v>
      </c>
      <c r="E3207">
        <v>1550000</v>
      </c>
      <c r="F3207" t="s">
        <v>13</v>
      </c>
      <c r="G3207" t="s">
        <v>14</v>
      </c>
      <c r="H3207">
        <v>3</v>
      </c>
      <c r="I3207">
        <v>2</v>
      </c>
      <c r="J3207">
        <v>978</v>
      </c>
      <c r="K3207">
        <v>1.3882829999999999</v>
      </c>
      <c r="L3207" t="s">
        <v>22</v>
      </c>
      <c r="M3207">
        <f>V3__67[[#This Row],[Sale Price]]/V3__67[[#This Row],[carpet_area]]</f>
        <v>1584.8670756646218</v>
      </c>
      <c r="N3207">
        <f>IF(OR(V3__67[[#This Row],[Estimated Value]]="",V3__67[[#This Row],[Estimated Value]]=0),"",V3__67[[#This Row],[Sale Price]]-V3__67[[#This Row],[Estimated Value]])</f>
        <v>590300</v>
      </c>
      <c r="O3207">
        <f>IF(OR(V3__67[[#This Row],[Estimated Value]]="",V3__67[[#This Row],[Estimated Value]]=0),"",(V3__67[[#This Row],[Sale Price]]-V3__67[[#This Row],[Estimated Value]])/V3__67[[#This Row],[Estimated Value]])</f>
        <v>0.61508804834844222</v>
      </c>
      <c r="P3207" t="str">
        <f t="shared" si="50"/>
        <v>Above Estimate</v>
      </c>
    </row>
    <row r="3208" spans="1:16" x14ac:dyDescent="0.3">
      <c r="A3208" s="1">
        <v>42961</v>
      </c>
      <c r="B3208">
        <v>2017</v>
      </c>
      <c r="C3208" t="s">
        <v>18</v>
      </c>
      <c r="D3208">
        <v>240340</v>
      </c>
      <c r="E3208">
        <v>312000</v>
      </c>
      <c r="F3208" t="s">
        <v>13</v>
      </c>
      <c r="G3208" t="s">
        <v>14</v>
      </c>
      <c r="H3208">
        <v>3</v>
      </c>
      <c r="I3208">
        <v>3</v>
      </c>
      <c r="J3208">
        <v>995</v>
      </c>
      <c r="K3208">
        <v>1.3882829999999999</v>
      </c>
      <c r="L3208" t="s">
        <v>15</v>
      </c>
      <c r="M3208">
        <f>V3__67[[#This Row],[Sale Price]]/V3__67[[#This Row],[carpet_area]]</f>
        <v>313.5678391959799</v>
      </c>
      <c r="N3208">
        <f>IF(OR(V3__67[[#This Row],[Estimated Value]]="",V3__67[[#This Row],[Estimated Value]]=0),"",V3__67[[#This Row],[Sale Price]]-V3__67[[#This Row],[Estimated Value]])</f>
        <v>71660</v>
      </c>
      <c r="O3208">
        <f>IF(OR(V3__67[[#This Row],[Estimated Value]]="",V3__67[[#This Row],[Estimated Value]]=0),"",(V3__67[[#This Row],[Sale Price]]-V3__67[[#This Row],[Estimated Value]])/V3__67[[#This Row],[Estimated Value]])</f>
        <v>0.2981609386702172</v>
      </c>
      <c r="P3208" t="str">
        <f t="shared" si="50"/>
        <v>Above Estimate</v>
      </c>
    </row>
    <row r="3209" spans="1:16" x14ac:dyDescent="0.3">
      <c r="A3209" s="1">
        <v>42964</v>
      </c>
      <c r="B3209">
        <v>2017</v>
      </c>
      <c r="C3209" t="s">
        <v>18</v>
      </c>
      <c r="D3209">
        <v>360740</v>
      </c>
      <c r="E3209">
        <v>570000</v>
      </c>
      <c r="F3209" t="s">
        <v>13</v>
      </c>
      <c r="G3209" t="s">
        <v>14</v>
      </c>
      <c r="H3209">
        <v>3</v>
      </c>
      <c r="I3209">
        <v>2</v>
      </c>
      <c r="J3209">
        <v>1031</v>
      </c>
      <c r="K3209">
        <v>1.3882829999999999</v>
      </c>
      <c r="L3209" t="s">
        <v>22</v>
      </c>
      <c r="M3209">
        <f>V3__67[[#This Row],[Sale Price]]/V3__67[[#This Row],[carpet_area]]</f>
        <v>552.86129970902039</v>
      </c>
      <c r="N3209">
        <f>IF(OR(V3__67[[#This Row],[Estimated Value]]="",V3__67[[#This Row],[Estimated Value]]=0),"",V3__67[[#This Row],[Sale Price]]-V3__67[[#This Row],[Estimated Value]])</f>
        <v>209260</v>
      </c>
      <c r="O3209">
        <f>IF(OR(V3__67[[#This Row],[Estimated Value]]="",V3__67[[#This Row],[Estimated Value]]=0),"",(V3__67[[#This Row],[Sale Price]]-V3__67[[#This Row],[Estimated Value]])/V3__67[[#This Row],[Estimated Value]])</f>
        <v>0.58008538005211507</v>
      </c>
      <c r="P3209" t="str">
        <f t="shared" si="50"/>
        <v>Above Estimate</v>
      </c>
    </row>
    <row r="3210" spans="1:16" x14ac:dyDescent="0.3">
      <c r="A3210" s="1">
        <v>42964</v>
      </c>
      <c r="B3210">
        <v>2017</v>
      </c>
      <c r="C3210" t="s">
        <v>17</v>
      </c>
      <c r="D3210">
        <v>222270</v>
      </c>
      <c r="E3210">
        <v>189900</v>
      </c>
      <c r="F3210" t="s">
        <v>13</v>
      </c>
      <c r="G3210" t="s">
        <v>14</v>
      </c>
      <c r="H3210">
        <v>3</v>
      </c>
      <c r="I3210">
        <v>3</v>
      </c>
      <c r="J3210">
        <v>1063</v>
      </c>
      <c r="K3210">
        <v>1.3882829999999999</v>
      </c>
      <c r="L3210" t="s">
        <v>22</v>
      </c>
      <c r="M3210">
        <f>V3__67[[#This Row],[Sale Price]]/V3__67[[#This Row],[carpet_area]]</f>
        <v>178.64534336782691</v>
      </c>
      <c r="N3210">
        <f>IF(OR(V3__67[[#This Row],[Estimated Value]]="",V3__67[[#This Row],[Estimated Value]]=0),"",V3__67[[#This Row],[Sale Price]]-V3__67[[#This Row],[Estimated Value]])</f>
        <v>-32370</v>
      </c>
      <c r="O3210">
        <f>IF(OR(V3__67[[#This Row],[Estimated Value]]="",V3__67[[#This Row],[Estimated Value]]=0),"",(V3__67[[#This Row],[Sale Price]]-V3__67[[#This Row],[Estimated Value]])/V3__67[[#This Row],[Estimated Value]])</f>
        <v>-0.14563368875691726</v>
      </c>
      <c r="P3210" t="str">
        <f t="shared" si="50"/>
        <v>Below Estimate</v>
      </c>
    </row>
    <row r="3211" spans="1:16" x14ac:dyDescent="0.3">
      <c r="A3211" s="1">
        <v>42965</v>
      </c>
      <c r="B3211">
        <v>2017</v>
      </c>
      <c r="C3211" t="s">
        <v>18</v>
      </c>
      <c r="D3211">
        <v>185000</v>
      </c>
      <c r="E3211">
        <v>257500</v>
      </c>
      <c r="F3211" t="s">
        <v>13</v>
      </c>
      <c r="G3211" t="s">
        <v>14</v>
      </c>
      <c r="H3211">
        <v>3</v>
      </c>
      <c r="I3211">
        <v>2</v>
      </c>
      <c r="J3211">
        <v>990</v>
      </c>
      <c r="K3211">
        <v>1.3882829999999999</v>
      </c>
      <c r="L3211" t="s">
        <v>15</v>
      </c>
      <c r="M3211">
        <f>V3__67[[#This Row],[Sale Price]]/V3__67[[#This Row],[carpet_area]]</f>
        <v>260.1010101010101</v>
      </c>
      <c r="N3211">
        <f>IF(OR(V3__67[[#This Row],[Estimated Value]]="",V3__67[[#This Row],[Estimated Value]]=0),"",V3__67[[#This Row],[Sale Price]]-V3__67[[#This Row],[Estimated Value]])</f>
        <v>72500</v>
      </c>
      <c r="O3211">
        <f>IF(OR(V3__67[[#This Row],[Estimated Value]]="",V3__67[[#This Row],[Estimated Value]]=0),"",(V3__67[[#This Row],[Sale Price]]-V3__67[[#This Row],[Estimated Value]])/V3__67[[#This Row],[Estimated Value]])</f>
        <v>0.39189189189189189</v>
      </c>
      <c r="P3211" t="str">
        <f t="shared" si="50"/>
        <v>Above Estimate</v>
      </c>
    </row>
    <row r="3212" spans="1:16" x14ac:dyDescent="0.3">
      <c r="A3212" s="1">
        <v>42965</v>
      </c>
      <c r="B3212">
        <v>2017</v>
      </c>
      <c r="C3212" t="s">
        <v>29</v>
      </c>
      <c r="D3212">
        <v>479220</v>
      </c>
      <c r="E3212">
        <v>542500</v>
      </c>
      <c r="F3212" t="s">
        <v>13</v>
      </c>
      <c r="G3212" t="s">
        <v>14</v>
      </c>
      <c r="H3212">
        <v>3</v>
      </c>
      <c r="I3212">
        <v>3</v>
      </c>
      <c r="J3212">
        <v>967</v>
      </c>
      <c r="K3212">
        <v>1.3882829999999999</v>
      </c>
      <c r="L3212" t="s">
        <v>22</v>
      </c>
      <c r="M3212">
        <f>V3__67[[#This Row],[Sale Price]]/V3__67[[#This Row],[carpet_area]]</f>
        <v>561.01344364012414</v>
      </c>
      <c r="N3212">
        <f>IF(OR(V3__67[[#This Row],[Estimated Value]]="",V3__67[[#This Row],[Estimated Value]]=0),"",V3__67[[#This Row],[Sale Price]]-V3__67[[#This Row],[Estimated Value]])</f>
        <v>63280</v>
      </c>
      <c r="O3212">
        <f>IF(OR(V3__67[[#This Row],[Estimated Value]]="",V3__67[[#This Row],[Estimated Value]]=0),"",(V3__67[[#This Row],[Sale Price]]-V3__67[[#This Row],[Estimated Value]])/V3__67[[#This Row],[Estimated Value]])</f>
        <v>0.13204791118901549</v>
      </c>
      <c r="P3212" t="str">
        <f t="shared" si="50"/>
        <v>Above Estimate</v>
      </c>
    </row>
    <row r="3213" spans="1:16" x14ac:dyDescent="0.3">
      <c r="A3213" s="1">
        <v>42966</v>
      </c>
      <c r="B3213">
        <v>2017</v>
      </c>
      <c r="C3213" t="s">
        <v>26</v>
      </c>
      <c r="D3213">
        <v>486290</v>
      </c>
      <c r="E3213">
        <v>850000</v>
      </c>
      <c r="F3213" t="s">
        <v>13</v>
      </c>
      <c r="G3213" t="s">
        <v>14</v>
      </c>
      <c r="H3213">
        <v>3</v>
      </c>
      <c r="I3213">
        <v>2</v>
      </c>
      <c r="J3213">
        <v>1099</v>
      </c>
      <c r="K3213">
        <v>1.3882829999999999</v>
      </c>
      <c r="L3213" t="s">
        <v>22</v>
      </c>
      <c r="M3213">
        <f>V3__67[[#This Row],[Sale Price]]/V3__67[[#This Row],[carpet_area]]</f>
        <v>773.43039126478618</v>
      </c>
      <c r="N3213">
        <f>IF(OR(V3__67[[#This Row],[Estimated Value]]="",V3__67[[#This Row],[Estimated Value]]=0),"",V3__67[[#This Row],[Sale Price]]-V3__67[[#This Row],[Estimated Value]])</f>
        <v>363710</v>
      </c>
      <c r="O3213">
        <f>IF(OR(V3__67[[#This Row],[Estimated Value]]="",V3__67[[#This Row],[Estimated Value]]=0),"",(V3__67[[#This Row],[Sale Price]]-V3__67[[#This Row],[Estimated Value]])/V3__67[[#This Row],[Estimated Value]])</f>
        <v>0.74792819099714158</v>
      </c>
      <c r="P3213" t="str">
        <f t="shared" si="50"/>
        <v>Above Estimate</v>
      </c>
    </row>
    <row r="3214" spans="1:16" x14ac:dyDescent="0.3">
      <c r="A3214" s="1">
        <v>42966</v>
      </c>
      <c r="B3214">
        <v>2017</v>
      </c>
      <c r="C3214" t="s">
        <v>30</v>
      </c>
      <c r="D3214">
        <v>403720</v>
      </c>
      <c r="E3214">
        <v>575000</v>
      </c>
      <c r="F3214" t="s">
        <v>13</v>
      </c>
      <c r="G3214" t="s">
        <v>14</v>
      </c>
      <c r="H3214">
        <v>3</v>
      </c>
      <c r="I3214">
        <v>2</v>
      </c>
      <c r="J3214">
        <v>1052</v>
      </c>
      <c r="K3214">
        <v>1.3882829999999999</v>
      </c>
      <c r="L3214" t="s">
        <v>15</v>
      </c>
      <c r="M3214">
        <f>V3__67[[#This Row],[Sale Price]]/V3__67[[#This Row],[carpet_area]]</f>
        <v>546.57794676806088</v>
      </c>
      <c r="N3214">
        <f>IF(OR(V3__67[[#This Row],[Estimated Value]]="",V3__67[[#This Row],[Estimated Value]]=0),"",V3__67[[#This Row],[Sale Price]]-V3__67[[#This Row],[Estimated Value]])</f>
        <v>171280</v>
      </c>
      <c r="O3214">
        <f>IF(OR(V3__67[[#This Row],[Estimated Value]]="",V3__67[[#This Row],[Estimated Value]]=0),"",(V3__67[[#This Row],[Sale Price]]-V3__67[[#This Row],[Estimated Value]])/V3__67[[#This Row],[Estimated Value]])</f>
        <v>0.42425443376597644</v>
      </c>
      <c r="P3214" t="str">
        <f t="shared" si="50"/>
        <v>Above Estimate</v>
      </c>
    </row>
    <row r="3215" spans="1:16" x14ac:dyDescent="0.3">
      <c r="A3215" s="1">
        <v>42966</v>
      </c>
      <c r="B3215">
        <v>2017</v>
      </c>
      <c r="C3215" t="s">
        <v>18</v>
      </c>
      <c r="D3215">
        <v>274070</v>
      </c>
      <c r="E3215">
        <v>268500</v>
      </c>
      <c r="F3215" t="s">
        <v>13</v>
      </c>
      <c r="G3215" t="s">
        <v>14</v>
      </c>
      <c r="H3215">
        <v>3</v>
      </c>
      <c r="I3215">
        <v>3</v>
      </c>
      <c r="J3215">
        <v>941</v>
      </c>
      <c r="K3215">
        <v>1.3882829999999999</v>
      </c>
      <c r="L3215" t="s">
        <v>25</v>
      </c>
      <c r="M3215">
        <f>V3__67[[#This Row],[Sale Price]]/V3__67[[#This Row],[carpet_area]]</f>
        <v>285.33475026567481</v>
      </c>
      <c r="N3215">
        <f>IF(OR(V3__67[[#This Row],[Estimated Value]]="",V3__67[[#This Row],[Estimated Value]]=0),"",V3__67[[#This Row],[Sale Price]]-V3__67[[#This Row],[Estimated Value]])</f>
        <v>-5570</v>
      </c>
      <c r="O3215">
        <f>IF(OR(V3__67[[#This Row],[Estimated Value]]="",V3__67[[#This Row],[Estimated Value]]=0),"",(V3__67[[#This Row],[Sale Price]]-V3__67[[#This Row],[Estimated Value]])/V3__67[[#This Row],[Estimated Value]])</f>
        <v>-2.0323275075710585E-2</v>
      </c>
      <c r="P3215" t="str">
        <f t="shared" si="50"/>
        <v>Below Estimate</v>
      </c>
    </row>
    <row r="3216" spans="1:16" x14ac:dyDescent="0.3">
      <c r="A3216" s="1">
        <v>42966</v>
      </c>
      <c r="B3216">
        <v>2017</v>
      </c>
      <c r="C3216" t="s">
        <v>18</v>
      </c>
      <c r="D3216">
        <v>709160</v>
      </c>
      <c r="E3216">
        <v>1005000</v>
      </c>
      <c r="F3216" t="s">
        <v>13</v>
      </c>
      <c r="G3216" t="s">
        <v>14</v>
      </c>
      <c r="H3216">
        <v>3</v>
      </c>
      <c r="I3216">
        <v>2</v>
      </c>
      <c r="J3216">
        <v>1077</v>
      </c>
      <c r="K3216">
        <v>1.3882829999999999</v>
      </c>
      <c r="L3216" t="s">
        <v>15</v>
      </c>
      <c r="M3216">
        <f>V3__67[[#This Row],[Sale Price]]/V3__67[[#This Row],[carpet_area]]</f>
        <v>933.14763231197776</v>
      </c>
      <c r="N3216">
        <f>IF(OR(V3__67[[#This Row],[Estimated Value]]="",V3__67[[#This Row],[Estimated Value]]=0),"",V3__67[[#This Row],[Sale Price]]-V3__67[[#This Row],[Estimated Value]])</f>
        <v>295840</v>
      </c>
      <c r="O3216">
        <f>IF(OR(V3__67[[#This Row],[Estimated Value]]="",V3__67[[#This Row],[Estimated Value]]=0),"",(V3__67[[#This Row],[Sale Price]]-V3__67[[#This Row],[Estimated Value]])/V3__67[[#This Row],[Estimated Value]])</f>
        <v>0.41716960911500933</v>
      </c>
      <c r="P3216" t="str">
        <f t="shared" si="50"/>
        <v>Above Estimate</v>
      </c>
    </row>
    <row r="3217" spans="1:16" x14ac:dyDescent="0.3">
      <c r="A3217" s="1">
        <v>42966</v>
      </c>
      <c r="B3217">
        <v>2017</v>
      </c>
      <c r="C3217" t="s">
        <v>18</v>
      </c>
      <c r="D3217">
        <v>391840</v>
      </c>
      <c r="E3217">
        <v>237500</v>
      </c>
      <c r="F3217" t="s">
        <v>13</v>
      </c>
      <c r="G3217" t="s">
        <v>14</v>
      </c>
      <c r="H3217">
        <v>3</v>
      </c>
      <c r="I3217">
        <v>2</v>
      </c>
      <c r="J3217">
        <v>985</v>
      </c>
      <c r="K3217">
        <v>1.3882829999999999</v>
      </c>
      <c r="L3217" t="s">
        <v>22</v>
      </c>
      <c r="M3217">
        <f>V3__67[[#This Row],[Sale Price]]/V3__67[[#This Row],[carpet_area]]</f>
        <v>241.11675126903555</v>
      </c>
      <c r="N3217">
        <f>IF(OR(V3__67[[#This Row],[Estimated Value]]="",V3__67[[#This Row],[Estimated Value]]=0),"",V3__67[[#This Row],[Sale Price]]-V3__67[[#This Row],[Estimated Value]])</f>
        <v>-154340</v>
      </c>
      <c r="O3217">
        <f>IF(OR(V3__67[[#This Row],[Estimated Value]]="",V3__67[[#This Row],[Estimated Value]]=0),"",(V3__67[[#This Row],[Sale Price]]-V3__67[[#This Row],[Estimated Value]])/V3__67[[#This Row],[Estimated Value]])</f>
        <v>-0.39388525928950591</v>
      </c>
      <c r="P3217" t="str">
        <f t="shared" si="50"/>
        <v>Below Estimate</v>
      </c>
    </row>
    <row r="3218" spans="1:16" x14ac:dyDescent="0.3">
      <c r="A3218" s="1">
        <v>42967</v>
      </c>
      <c r="B3218">
        <v>2017</v>
      </c>
      <c r="C3218" t="s">
        <v>30</v>
      </c>
      <c r="D3218">
        <v>625420</v>
      </c>
      <c r="E3218">
        <v>1050000</v>
      </c>
      <c r="F3218" t="s">
        <v>13</v>
      </c>
      <c r="G3218" t="s">
        <v>14</v>
      </c>
      <c r="H3218">
        <v>3</v>
      </c>
      <c r="I3218">
        <v>2</v>
      </c>
      <c r="J3218">
        <v>1055</v>
      </c>
      <c r="K3218">
        <v>1.3882829999999999</v>
      </c>
      <c r="L3218" t="s">
        <v>25</v>
      </c>
      <c r="M3218">
        <f>V3__67[[#This Row],[Sale Price]]/V3__67[[#This Row],[carpet_area]]</f>
        <v>995.26066350710903</v>
      </c>
      <c r="N3218">
        <f>IF(OR(V3__67[[#This Row],[Estimated Value]]="",V3__67[[#This Row],[Estimated Value]]=0),"",V3__67[[#This Row],[Sale Price]]-V3__67[[#This Row],[Estimated Value]])</f>
        <v>424580</v>
      </c>
      <c r="O3218">
        <f>IF(OR(V3__67[[#This Row],[Estimated Value]]="",V3__67[[#This Row],[Estimated Value]]=0),"",(V3__67[[#This Row],[Sale Price]]-V3__67[[#This Row],[Estimated Value]])/V3__67[[#This Row],[Estimated Value]])</f>
        <v>0.67887179815164211</v>
      </c>
      <c r="P3218" t="str">
        <f t="shared" si="50"/>
        <v>Above Estimate</v>
      </c>
    </row>
    <row r="3219" spans="1:16" x14ac:dyDescent="0.3">
      <c r="A3219" s="1">
        <v>42967</v>
      </c>
      <c r="B3219">
        <v>2017</v>
      </c>
      <c r="C3219" t="s">
        <v>30</v>
      </c>
      <c r="D3219">
        <v>257340</v>
      </c>
      <c r="E3219">
        <v>508000</v>
      </c>
      <c r="F3219" t="s">
        <v>13</v>
      </c>
      <c r="G3219" t="s">
        <v>14</v>
      </c>
      <c r="H3219">
        <v>3</v>
      </c>
      <c r="I3219">
        <v>1</v>
      </c>
      <c r="J3219">
        <v>910</v>
      </c>
      <c r="K3219">
        <v>1.3882829999999999</v>
      </c>
      <c r="L3219" t="s">
        <v>25</v>
      </c>
      <c r="M3219">
        <f>V3__67[[#This Row],[Sale Price]]/V3__67[[#This Row],[carpet_area]]</f>
        <v>558.24175824175825</v>
      </c>
      <c r="N3219">
        <f>IF(OR(V3__67[[#This Row],[Estimated Value]]="",V3__67[[#This Row],[Estimated Value]]=0),"",V3__67[[#This Row],[Sale Price]]-V3__67[[#This Row],[Estimated Value]])</f>
        <v>250660</v>
      </c>
      <c r="O3219">
        <f>IF(OR(V3__67[[#This Row],[Estimated Value]]="",V3__67[[#This Row],[Estimated Value]]=0),"",(V3__67[[#This Row],[Sale Price]]-V3__67[[#This Row],[Estimated Value]])/V3__67[[#This Row],[Estimated Value]])</f>
        <v>0.97404212326105544</v>
      </c>
      <c r="P3219" t="str">
        <f t="shared" si="50"/>
        <v>Above Estimate</v>
      </c>
    </row>
    <row r="3220" spans="1:16" x14ac:dyDescent="0.3">
      <c r="A3220" s="1">
        <v>42968</v>
      </c>
      <c r="B3220">
        <v>2017</v>
      </c>
      <c r="C3220" t="s">
        <v>30</v>
      </c>
      <c r="D3220">
        <v>603530</v>
      </c>
      <c r="E3220">
        <v>1000000</v>
      </c>
      <c r="F3220" t="s">
        <v>13</v>
      </c>
      <c r="G3220" t="s">
        <v>14</v>
      </c>
      <c r="H3220">
        <v>3</v>
      </c>
      <c r="I3220">
        <v>2</v>
      </c>
      <c r="J3220">
        <v>988</v>
      </c>
      <c r="K3220">
        <v>1.3882829999999999</v>
      </c>
      <c r="L3220" t="s">
        <v>16</v>
      </c>
      <c r="M3220">
        <f>V3__67[[#This Row],[Sale Price]]/V3__67[[#This Row],[carpet_area]]</f>
        <v>1012.1457489878543</v>
      </c>
      <c r="N3220">
        <f>IF(OR(V3__67[[#This Row],[Estimated Value]]="",V3__67[[#This Row],[Estimated Value]]=0),"",V3__67[[#This Row],[Sale Price]]-V3__67[[#This Row],[Estimated Value]])</f>
        <v>396470</v>
      </c>
      <c r="O3220">
        <f>IF(OR(V3__67[[#This Row],[Estimated Value]]="",V3__67[[#This Row],[Estimated Value]]=0),"",(V3__67[[#This Row],[Sale Price]]-V3__67[[#This Row],[Estimated Value]])/V3__67[[#This Row],[Estimated Value]])</f>
        <v>0.65691846304243373</v>
      </c>
      <c r="P3220" t="str">
        <f t="shared" si="50"/>
        <v>Above Estimate</v>
      </c>
    </row>
    <row r="3221" spans="1:16" x14ac:dyDescent="0.3">
      <c r="A3221" s="1">
        <v>42968</v>
      </c>
      <c r="B3221">
        <v>2017</v>
      </c>
      <c r="C3221" t="s">
        <v>26</v>
      </c>
      <c r="D3221">
        <v>908320</v>
      </c>
      <c r="E3221">
        <v>1100000</v>
      </c>
      <c r="F3221" t="s">
        <v>13</v>
      </c>
      <c r="G3221" t="s">
        <v>14</v>
      </c>
      <c r="H3221">
        <v>3</v>
      </c>
      <c r="I3221">
        <v>3</v>
      </c>
      <c r="J3221">
        <v>978</v>
      </c>
      <c r="K3221">
        <v>1.3882829999999999</v>
      </c>
      <c r="L3221" t="s">
        <v>22</v>
      </c>
      <c r="M3221">
        <f>V3__67[[#This Row],[Sale Price]]/V3__67[[#This Row],[carpet_area]]</f>
        <v>1124.7443762781186</v>
      </c>
      <c r="N3221">
        <f>IF(OR(V3__67[[#This Row],[Estimated Value]]="",V3__67[[#This Row],[Estimated Value]]=0),"",V3__67[[#This Row],[Sale Price]]-V3__67[[#This Row],[Estimated Value]])</f>
        <v>191680</v>
      </c>
      <c r="O3221">
        <f>IF(OR(V3__67[[#This Row],[Estimated Value]]="",V3__67[[#This Row],[Estimated Value]]=0),"",(V3__67[[#This Row],[Sale Price]]-V3__67[[#This Row],[Estimated Value]])/V3__67[[#This Row],[Estimated Value]])</f>
        <v>0.21102695085432446</v>
      </c>
      <c r="P3221" t="str">
        <f t="shared" si="50"/>
        <v>Above Estimate</v>
      </c>
    </row>
    <row r="3222" spans="1:16" x14ac:dyDescent="0.3">
      <c r="A3222" s="1">
        <v>42971</v>
      </c>
      <c r="B3222">
        <v>2017</v>
      </c>
      <c r="C3222" t="s">
        <v>12</v>
      </c>
      <c r="D3222">
        <v>72170</v>
      </c>
      <c r="E3222">
        <v>120000</v>
      </c>
      <c r="F3222" t="s">
        <v>13</v>
      </c>
      <c r="G3222" t="s">
        <v>14</v>
      </c>
      <c r="H3222">
        <v>3</v>
      </c>
      <c r="I3222">
        <v>2</v>
      </c>
      <c r="J3222">
        <v>1064</v>
      </c>
      <c r="K3222">
        <v>1.3882829999999999</v>
      </c>
      <c r="L3222" t="s">
        <v>22</v>
      </c>
      <c r="M3222">
        <f>V3__67[[#This Row],[Sale Price]]/V3__67[[#This Row],[carpet_area]]</f>
        <v>112.78195488721805</v>
      </c>
      <c r="N3222">
        <f>IF(OR(V3__67[[#This Row],[Estimated Value]]="",V3__67[[#This Row],[Estimated Value]]=0),"",V3__67[[#This Row],[Sale Price]]-V3__67[[#This Row],[Estimated Value]])</f>
        <v>47830</v>
      </c>
      <c r="O3222">
        <f>IF(OR(V3__67[[#This Row],[Estimated Value]]="",V3__67[[#This Row],[Estimated Value]]=0),"",(V3__67[[#This Row],[Sale Price]]-V3__67[[#This Row],[Estimated Value]])/V3__67[[#This Row],[Estimated Value]])</f>
        <v>0.66274075100457253</v>
      </c>
      <c r="P3222" t="str">
        <f t="shared" si="50"/>
        <v>Above Estimate</v>
      </c>
    </row>
    <row r="3223" spans="1:16" x14ac:dyDescent="0.3">
      <c r="A3223" s="1">
        <v>42971</v>
      </c>
      <c r="B3223">
        <v>2017</v>
      </c>
      <c r="C3223" t="s">
        <v>29</v>
      </c>
      <c r="D3223">
        <v>294140</v>
      </c>
      <c r="E3223">
        <v>425000</v>
      </c>
      <c r="F3223" t="s">
        <v>13</v>
      </c>
      <c r="G3223" t="s">
        <v>14</v>
      </c>
      <c r="H3223">
        <v>3</v>
      </c>
      <c r="I3223">
        <v>2</v>
      </c>
      <c r="J3223">
        <v>910</v>
      </c>
      <c r="K3223">
        <v>1.3882829999999999</v>
      </c>
      <c r="L3223" t="s">
        <v>25</v>
      </c>
      <c r="M3223">
        <f>V3__67[[#This Row],[Sale Price]]/V3__67[[#This Row],[carpet_area]]</f>
        <v>467.03296703296701</v>
      </c>
      <c r="N3223">
        <f>IF(OR(V3__67[[#This Row],[Estimated Value]]="",V3__67[[#This Row],[Estimated Value]]=0),"",V3__67[[#This Row],[Sale Price]]-V3__67[[#This Row],[Estimated Value]])</f>
        <v>130860</v>
      </c>
      <c r="O3223">
        <f>IF(OR(V3__67[[#This Row],[Estimated Value]]="",V3__67[[#This Row],[Estimated Value]]=0),"",(V3__67[[#This Row],[Sale Price]]-V3__67[[#This Row],[Estimated Value]])/V3__67[[#This Row],[Estimated Value]])</f>
        <v>0.44489018834568572</v>
      </c>
      <c r="P3223" t="str">
        <f t="shared" si="50"/>
        <v>Above Estimate</v>
      </c>
    </row>
    <row r="3224" spans="1:16" x14ac:dyDescent="0.3">
      <c r="A3224" s="1">
        <v>42972</v>
      </c>
      <c r="B3224">
        <v>2017</v>
      </c>
      <c r="C3224" t="s">
        <v>30</v>
      </c>
      <c r="D3224">
        <v>223530</v>
      </c>
      <c r="E3224">
        <v>413000</v>
      </c>
      <c r="F3224" t="s">
        <v>13</v>
      </c>
      <c r="G3224" t="s">
        <v>14</v>
      </c>
      <c r="H3224">
        <v>3</v>
      </c>
      <c r="I3224">
        <v>3</v>
      </c>
      <c r="J3224">
        <v>1100</v>
      </c>
      <c r="K3224">
        <v>1.3882829999999999</v>
      </c>
      <c r="L3224" t="s">
        <v>25</v>
      </c>
      <c r="M3224">
        <f>V3__67[[#This Row],[Sale Price]]/V3__67[[#This Row],[carpet_area]]</f>
        <v>375.45454545454544</v>
      </c>
      <c r="N3224">
        <f>IF(OR(V3__67[[#This Row],[Estimated Value]]="",V3__67[[#This Row],[Estimated Value]]=0),"",V3__67[[#This Row],[Sale Price]]-V3__67[[#This Row],[Estimated Value]])</f>
        <v>189470</v>
      </c>
      <c r="O3224">
        <f>IF(OR(V3__67[[#This Row],[Estimated Value]]="",V3__67[[#This Row],[Estimated Value]]=0),"",(V3__67[[#This Row],[Sale Price]]-V3__67[[#This Row],[Estimated Value]])/V3__67[[#This Row],[Estimated Value]])</f>
        <v>0.84762671677179802</v>
      </c>
      <c r="P3224" t="str">
        <f t="shared" si="50"/>
        <v>Above Estimate</v>
      </c>
    </row>
    <row r="3225" spans="1:16" x14ac:dyDescent="0.3">
      <c r="A3225" s="1">
        <v>42972</v>
      </c>
      <c r="B3225">
        <v>2017</v>
      </c>
      <c r="C3225" t="s">
        <v>17</v>
      </c>
      <c r="D3225">
        <v>166360</v>
      </c>
      <c r="E3225">
        <v>218000</v>
      </c>
      <c r="F3225" t="s">
        <v>13</v>
      </c>
      <c r="G3225" t="s">
        <v>14</v>
      </c>
      <c r="H3225">
        <v>3</v>
      </c>
      <c r="I3225">
        <v>3</v>
      </c>
      <c r="J3225">
        <v>960</v>
      </c>
      <c r="K3225">
        <v>1.3882829999999999</v>
      </c>
      <c r="L3225" t="s">
        <v>25</v>
      </c>
      <c r="M3225">
        <f>V3__67[[#This Row],[Sale Price]]/V3__67[[#This Row],[carpet_area]]</f>
        <v>227.08333333333334</v>
      </c>
      <c r="N3225">
        <f>IF(OR(V3__67[[#This Row],[Estimated Value]]="",V3__67[[#This Row],[Estimated Value]]=0),"",V3__67[[#This Row],[Sale Price]]-V3__67[[#This Row],[Estimated Value]])</f>
        <v>51640</v>
      </c>
      <c r="O3225">
        <f>IF(OR(V3__67[[#This Row],[Estimated Value]]="",V3__67[[#This Row],[Estimated Value]]=0),"",(V3__67[[#This Row],[Sale Price]]-V3__67[[#This Row],[Estimated Value]])/V3__67[[#This Row],[Estimated Value]])</f>
        <v>0.31041115652801154</v>
      </c>
      <c r="P3225" t="str">
        <f t="shared" si="50"/>
        <v>Above Estimate</v>
      </c>
    </row>
    <row r="3226" spans="1:16" x14ac:dyDescent="0.3">
      <c r="A3226" s="1">
        <v>42973</v>
      </c>
      <c r="B3226">
        <v>2017</v>
      </c>
      <c r="C3226" t="s">
        <v>29</v>
      </c>
      <c r="D3226">
        <v>125300</v>
      </c>
      <c r="E3226">
        <v>150000</v>
      </c>
      <c r="F3226" t="s">
        <v>13</v>
      </c>
      <c r="G3226" t="s">
        <v>14</v>
      </c>
      <c r="H3226">
        <v>3</v>
      </c>
      <c r="I3226">
        <v>3</v>
      </c>
      <c r="J3226">
        <v>1016</v>
      </c>
      <c r="K3226">
        <v>1.3882829999999999</v>
      </c>
      <c r="L3226" t="s">
        <v>25</v>
      </c>
      <c r="M3226">
        <f>V3__67[[#This Row],[Sale Price]]/V3__67[[#This Row],[carpet_area]]</f>
        <v>147.63779527559055</v>
      </c>
      <c r="N3226">
        <f>IF(OR(V3__67[[#This Row],[Estimated Value]]="",V3__67[[#This Row],[Estimated Value]]=0),"",V3__67[[#This Row],[Sale Price]]-V3__67[[#This Row],[Estimated Value]])</f>
        <v>24700</v>
      </c>
      <c r="O3226">
        <f>IF(OR(V3__67[[#This Row],[Estimated Value]]="",V3__67[[#This Row],[Estimated Value]]=0),"",(V3__67[[#This Row],[Sale Price]]-V3__67[[#This Row],[Estimated Value]])/V3__67[[#This Row],[Estimated Value]])</f>
        <v>0.1971268954509178</v>
      </c>
      <c r="P3226" t="str">
        <f t="shared" si="50"/>
        <v>Above Estimate</v>
      </c>
    </row>
    <row r="3227" spans="1:16" x14ac:dyDescent="0.3">
      <c r="A3227" s="1">
        <v>42974</v>
      </c>
      <c r="B3227">
        <v>2017</v>
      </c>
      <c r="C3227" t="s">
        <v>26</v>
      </c>
      <c r="D3227">
        <v>755580</v>
      </c>
      <c r="E3227">
        <v>1290000</v>
      </c>
      <c r="F3227" t="s">
        <v>13</v>
      </c>
      <c r="G3227" t="s">
        <v>14</v>
      </c>
      <c r="H3227">
        <v>3</v>
      </c>
      <c r="I3227">
        <v>2</v>
      </c>
      <c r="J3227">
        <v>1025</v>
      </c>
      <c r="K3227">
        <v>1.3882829999999999</v>
      </c>
      <c r="L3227" t="s">
        <v>15</v>
      </c>
      <c r="M3227">
        <f>V3__67[[#This Row],[Sale Price]]/V3__67[[#This Row],[carpet_area]]</f>
        <v>1258.5365853658536</v>
      </c>
      <c r="N3227">
        <f>IF(OR(V3__67[[#This Row],[Estimated Value]]="",V3__67[[#This Row],[Estimated Value]]=0),"",V3__67[[#This Row],[Sale Price]]-V3__67[[#This Row],[Estimated Value]])</f>
        <v>534420</v>
      </c>
      <c r="O3227">
        <f>IF(OR(V3__67[[#This Row],[Estimated Value]]="",V3__67[[#This Row],[Estimated Value]]=0),"",(V3__67[[#This Row],[Sale Price]]-V3__67[[#This Row],[Estimated Value]])/V3__67[[#This Row],[Estimated Value]])</f>
        <v>0.70729770507424761</v>
      </c>
      <c r="P3227" t="str">
        <f t="shared" si="50"/>
        <v>Above Estimate</v>
      </c>
    </row>
    <row r="3228" spans="1:16" x14ac:dyDescent="0.3">
      <c r="A3228" s="1">
        <v>42974</v>
      </c>
      <c r="B3228">
        <v>2017</v>
      </c>
      <c r="C3228" t="s">
        <v>26</v>
      </c>
      <c r="D3228">
        <v>306390</v>
      </c>
      <c r="E3228">
        <v>1100000</v>
      </c>
      <c r="F3228" t="s">
        <v>13</v>
      </c>
      <c r="G3228" t="s">
        <v>14</v>
      </c>
      <c r="H3228">
        <v>3</v>
      </c>
      <c r="I3228">
        <v>2</v>
      </c>
      <c r="J3228">
        <v>969</v>
      </c>
      <c r="K3228">
        <v>1.3882829999999999</v>
      </c>
      <c r="L3228" t="s">
        <v>22</v>
      </c>
      <c r="M3228">
        <f>V3__67[[#This Row],[Sale Price]]/V3__67[[#This Row],[carpet_area]]</f>
        <v>1135.1909184726521</v>
      </c>
      <c r="N3228">
        <f>IF(OR(V3__67[[#This Row],[Estimated Value]]="",V3__67[[#This Row],[Estimated Value]]=0),"",V3__67[[#This Row],[Sale Price]]-V3__67[[#This Row],[Estimated Value]])</f>
        <v>793610</v>
      </c>
      <c r="O3228">
        <f>IF(OR(V3__67[[#This Row],[Estimated Value]]="",V3__67[[#This Row],[Estimated Value]]=0),"",(V3__67[[#This Row],[Sale Price]]-V3__67[[#This Row],[Estimated Value]])/V3__67[[#This Row],[Estimated Value]])</f>
        <v>2.5901955024641796</v>
      </c>
      <c r="P3228" t="str">
        <f t="shared" si="50"/>
        <v>Above Estimate</v>
      </c>
    </row>
    <row r="3229" spans="1:16" x14ac:dyDescent="0.3">
      <c r="A3229" s="1">
        <v>42974</v>
      </c>
      <c r="B3229">
        <v>2017</v>
      </c>
      <c r="C3229" t="s">
        <v>26</v>
      </c>
      <c r="D3229">
        <v>368340</v>
      </c>
      <c r="E3229">
        <v>635000</v>
      </c>
      <c r="F3229" t="s">
        <v>13</v>
      </c>
      <c r="G3229" t="s">
        <v>14</v>
      </c>
      <c r="H3229">
        <v>3</v>
      </c>
      <c r="I3229">
        <v>1</v>
      </c>
      <c r="J3229">
        <v>906</v>
      </c>
      <c r="K3229">
        <v>1.3882829999999999</v>
      </c>
      <c r="L3229" t="s">
        <v>15</v>
      </c>
      <c r="M3229">
        <f>V3__67[[#This Row],[Sale Price]]/V3__67[[#This Row],[carpet_area]]</f>
        <v>700.88300220750557</v>
      </c>
      <c r="N3229">
        <f>IF(OR(V3__67[[#This Row],[Estimated Value]]="",V3__67[[#This Row],[Estimated Value]]=0),"",V3__67[[#This Row],[Sale Price]]-V3__67[[#This Row],[Estimated Value]])</f>
        <v>266660</v>
      </c>
      <c r="O3229">
        <f>IF(OR(V3__67[[#This Row],[Estimated Value]]="",V3__67[[#This Row],[Estimated Value]]=0),"",(V3__67[[#This Row],[Sale Price]]-V3__67[[#This Row],[Estimated Value]])/V3__67[[#This Row],[Estimated Value]])</f>
        <v>0.72395069772492804</v>
      </c>
      <c r="P3229" t="str">
        <f t="shared" si="50"/>
        <v>Above Estimate</v>
      </c>
    </row>
    <row r="3230" spans="1:16" x14ac:dyDescent="0.3">
      <c r="A3230" s="1">
        <v>42975</v>
      </c>
      <c r="B3230">
        <v>2017</v>
      </c>
      <c r="C3230" t="s">
        <v>26</v>
      </c>
      <c r="D3230">
        <v>3712730</v>
      </c>
      <c r="E3230">
        <v>6100000</v>
      </c>
      <c r="F3230" t="s">
        <v>13</v>
      </c>
      <c r="G3230" t="s">
        <v>14</v>
      </c>
      <c r="H3230">
        <v>3</v>
      </c>
      <c r="I3230">
        <v>1</v>
      </c>
      <c r="J3230">
        <v>907</v>
      </c>
      <c r="K3230">
        <v>1.3882829999999999</v>
      </c>
      <c r="L3230" t="s">
        <v>22</v>
      </c>
      <c r="M3230">
        <f>V3__67[[#This Row],[Sale Price]]/V3__67[[#This Row],[carpet_area]]</f>
        <v>6725.4685777287759</v>
      </c>
      <c r="N3230">
        <f>IF(OR(V3__67[[#This Row],[Estimated Value]]="",V3__67[[#This Row],[Estimated Value]]=0),"",V3__67[[#This Row],[Sale Price]]-V3__67[[#This Row],[Estimated Value]])</f>
        <v>2387270</v>
      </c>
      <c r="O3230">
        <f>IF(OR(V3__67[[#This Row],[Estimated Value]]="",V3__67[[#This Row],[Estimated Value]]=0),"",(V3__67[[#This Row],[Sale Price]]-V3__67[[#This Row],[Estimated Value]])/V3__67[[#This Row],[Estimated Value]])</f>
        <v>0.6429958548022614</v>
      </c>
      <c r="P3230" t="str">
        <f t="shared" si="50"/>
        <v>Above Estimate</v>
      </c>
    </row>
    <row r="3231" spans="1:16" x14ac:dyDescent="0.3">
      <c r="A3231" s="1">
        <v>42978</v>
      </c>
      <c r="B3231">
        <v>2017</v>
      </c>
      <c r="C3231" t="s">
        <v>12</v>
      </c>
      <c r="D3231">
        <v>30170</v>
      </c>
      <c r="E3231">
        <v>50000</v>
      </c>
      <c r="F3231" t="s">
        <v>23</v>
      </c>
      <c r="G3231" t="s">
        <v>24</v>
      </c>
      <c r="H3231">
        <v>6</v>
      </c>
      <c r="I3231">
        <v>5</v>
      </c>
      <c r="J3231">
        <v>2017</v>
      </c>
      <c r="K3231">
        <v>1.3882829999999999</v>
      </c>
      <c r="L3231" t="s">
        <v>16</v>
      </c>
      <c r="M3231">
        <f>V3__67[[#This Row],[Sale Price]]/V3__67[[#This Row],[carpet_area]]</f>
        <v>24.789291026276647</v>
      </c>
      <c r="N3231">
        <f>IF(OR(V3__67[[#This Row],[Estimated Value]]="",V3__67[[#This Row],[Estimated Value]]=0),"",V3__67[[#This Row],[Sale Price]]-V3__67[[#This Row],[Estimated Value]])</f>
        <v>19830</v>
      </c>
      <c r="O3231">
        <f>IF(OR(V3__67[[#This Row],[Estimated Value]]="",V3__67[[#This Row],[Estimated Value]]=0),"",(V3__67[[#This Row],[Sale Price]]-V3__67[[#This Row],[Estimated Value]])/V3__67[[#This Row],[Estimated Value]])</f>
        <v>0.65727543917799136</v>
      </c>
      <c r="P3231" t="str">
        <f t="shared" si="50"/>
        <v>Above Estimate</v>
      </c>
    </row>
    <row r="3232" spans="1:16" x14ac:dyDescent="0.3">
      <c r="A3232" s="1">
        <v>42978</v>
      </c>
      <c r="B3232">
        <v>2017</v>
      </c>
      <c r="C3232" t="s">
        <v>21</v>
      </c>
      <c r="D3232">
        <v>3614240</v>
      </c>
      <c r="E3232">
        <v>6923500</v>
      </c>
      <c r="F3232" t="s">
        <v>13</v>
      </c>
      <c r="G3232" t="s">
        <v>14</v>
      </c>
      <c r="H3232">
        <v>3</v>
      </c>
      <c r="I3232">
        <v>1</v>
      </c>
      <c r="J3232">
        <v>1011</v>
      </c>
      <c r="K3232">
        <v>1.3882829999999999</v>
      </c>
      <c r="L3232" t="s">
        <v>15</v>
      </c>
      <c r="M3232">
        <f>V3__67[[#This Row],[Sale Price]]/V3__67[[#This Row],[carpet_area]]</f>
        <v>6848.1701285855588</v>
      </c>
      <c r="N3232">
        <f>IF(OR(V3__67[[#This Row],[Estimated Value]]="",V3__67[[#This Row],[Estimated Value]]=0),"",V3__67[[#This Row],[Sale Price]]-V3__67[[#This Row],[Estimated Value]])</f>
        <v>3309260</v>
      </c>
      <c r="O3232">
        <f>IF(OR(V3__67[[#This Row],[Estimated Value]]="",V3__67[[#This Row],[Estimated Value]]=0),"",(V3__67[[#This Row],[Sale Price]]-V3__67[[#This Row],[Estimated Value]])/V3__67[[#This Row],[Estimated Value]])</f>
        <v>0.91561711452476868</v>
      </c>
      <c r="P3232" t="str">
        <f t="shared" si="50"/>
        <v>Above Estimate</v>
      </c>
    </row>
    <row r="3233" spans="1:16" x14ac:dyDescent="0.3">
      <c r="A3233" s="1">
        <v>42979</v>
      </c>
      <c r="B3233">
        <v>2017</v>
      </c>
      <c r="C3233" t="s">
        <v>30</v>
      </c>
      <c r="D3233">
        <v>318740</v>
      </c>
      <c r="E3233">
        <v>545900</v>
      </c>
      <c r="F3233" t="s">
        <v>13</v>
      </c>
      <c r="G3233" t="s">
        <v>14</v>
      </c>
      <c r="H3233">
        <v>3</v>
      </c>
      <c r="I3233">
        <v>2</v>
      </c>
      <c r="J3233">
        <v>1053</v>
      </c>
      <c r="K3233">
        <v>1.3882829999999999</v>
      </c>
      <c r="L3233" t="s">
        <v>25</v>
      </c>
      <c r="M3233">
        <f>V3__67[[#This Row],[Sale Price]]/V3__67[[#This Row],[carpet_area]]</f>
        <v>518.4235517568851</v>
      </c>
      <c r="N3233">
        <f>IF(OR(V3__67[[#This Row],[Estimated Value]]="",V3__67[[#This Row],[Estimated Value]]=0),"",V3__67[[#This Row],[Sale Price]]-V3__67[[#This Row],[Estimated Value]])</f>
        <v>227160</v>
      </c>
      <c r="O3233">
        <f>IF(OR(V3__67[[#This Row],[Estimated Value]]="",V3__67[[#This Row],[Estimated Value]]=0),"",(V3__67[[#This Row],[Sale Price]]-V3__67[[#This Row],[Estimated Value]])/V3__67[[#This Row],[Estimated Value]])</f>
        <v>0.71268118215473431</v>
      </c>
      <c r="P3233" t="str">
        <f t="shared" si="50"/>
        <v>Above Estimate</v>
      </c>
    </row>
    <row r="3234" spans="1:16" x14ac:dyDescent="0.3">
      <c r="A3234" s="1">
        <v>42979</v>
      </c>
      <c r="B3234">
        <v>2017</v>
      </c>
      <c r="C3234" t="s">
        <v>12</v>
      </c>
      <c r="D3234">
        <v>92480</v>
      </c>
      <c r="E3234">
        <v>140000</v>
      </c>
      <c r="F3234" t="s">
        <v>13</v>
      </c>
      <c r="G3234" t="s">
        <v>14</v>
      </c>
      <c r="H3234">
        <v>3</v>
      </c>
      <c r="I3234">
        <v>3</v>
      </c>
      <c r="J3234">
        <v>959</v>
      </c>
      <c r="K3234">
        <v>1.3882829999999999</v>
      </c>
      <c r="L3234" t="s">
        <v>15</v>
      </c>
      <c r="M3234">
        <f>V3__67[[#This Row],[Sale Price]]/V3__67[[#This Row],[carpet_area]]</f>
        <v>145.98540145985402</v>
      </c>
      <c r="N3234">
        <f>IF(OR(V3__67[[#This Row],[Estimated Value]]="",V3__67[[#This Row],[Estimated Value]]=0),"",V3__67[[#This Row],[Sale Price]]-V3__67[[#This Row],[Estimated Value]])</f>
        <v>47520</v>
      </c>
      <c r="O3234">
        <f>IF(OR(V3__67[[#This Row],[Estimated Value]]="",V3__67[[#This Row],[Estimated Value]]=0),"",(V3__67[[#This Row],[Sale Price]]-V3__67[[#This Row],[Estimated Value]])/V3__67[[#This Row],[Estimated Value]])</f>
        <v>0.51384083044982698</v>
      </c>
      <c r="P3234" t="str">
        <f t="shared" si="50"/>
        <v>Above Estimate</v>
      </c>
    </row>
    <row r="3235" spans="1:16" x14ac:dyDescent="0.3">
      <c r="A3235" s="1">
        <v>42979</v>
      </c>
      <c r="B3235">
        <v>2017</v>
      </c>
      <c r="C3235" t="s">
        <v>30</v>
      </c>
      <c r="D3235">
        <v>335610</v>
      </c>
      <c r="E3235">
        <v>605000</v>
      </c>
      <c r="F3235" t="s">
        <v>13</v>
      </c>
      <c r="G3235" t="s">
        <v>14</v>
      </c>
      <c r="H3235">
        <v>3</v>
      </c>
      <c r="I3235">
        <v>2</v>
      </c>
      <c r="J3235">
        <v>1042</v>
      </c>
      <c r="K3235">
        <v>1.3882829999999999</v>
      </c>
      <c r="L3235" t="s">
        <v>25</v>
      </c>
      <c r="M3235">
        <f>V3__67[[#This Row],[Sale Price]]/V3__67[[#This Row],[carpet_area]]</f>
        <v>580.61420345489444</v>
      </c>
      <c r="N3235">
        <f>IF(OR(V3__67[[#This Row],[Estimated Value]]="",V3__67[[#This Row],[Estimated Value]]=0),"",V3__67[[#This Row],[Sale Price]]-V3__67[[#This Row],[Estimated Value]])</f>
        <v>269390</v>
      </c>
      <c r="O3235">
        <f>IF(OR(V3__67[[#This Row],[Estimated Value]]="",V3__67[[#This Row],[Estimated Value]]=0),"",(V3__67[[#This Row],[Sale Price]]-V3__67[[#This Row],[Estimated Value]])/V3__67[[#This Row],[Estimated Value]])</f>
        <v>0.80268764339560805</v>
      </c>
      <c r="P3235" t="str">
        <f t="shared" si="50"/>
        <v>Above Estimate</v>
      </c>
    </row>
    <row r="3236" spans="1:16" x14ac:dyDescent="0.3">
      <c r="A3236" s="1">
        <v>42980</v>
      </c>
      <c r="B3236">
        <v>2017</v>
      </c>
      <c r="C3236" t="s">
        <v>17</v>
      </c>
      <c r="D3236">
        <v>315860</v>
      </c>
      <c r="E3236">
        <v>390000</v>
      </c>
      <c r="F3236" t="s">
        <v>13</v>
      </c>
      <c r="G3236" t="s">
        <v>14</v>
      </c>
      <c r="H3236">
        <v>3</v>
      </c>
      <c r="I3236">
        <v>1</v>
      </c>
      <c r="J3236">
        <v>1031</v>
      </c>
      <c r="K3236">
        <v>1.3882829999999999</v>
      </c>
      <c r="L3236" t="s">
        <v>15</v>
      </c>
      <c r="M3236">
        <f>V3__67[[#This Row],[Sale Price]]/V3__67[[#This Row],[carpet_area]]</f>
        <v>378.27352085354028</v>
      </c>
      <c r="N3236">
        <f>IF(OR(V3__67[[#This Row],[Estimated Value]]="",V3__67[[#This Row],[Estimated Value]]=0),"",V3__67[[#This Row],[Sale Price]]-V3__67[[#This Row],[Estimated Value]])</f>
        <v>74140</v>
      </c>
      <c r="O3236">
        <f>IF(OR(V3__67[[#This Row],[Estimated Value]]="",V3__67[[#This Row],[Estimated Value]]=0),"",(V3__67[[#This Row],[Sale Price]]-V3__67[[#This Row],[Estimated Value]])/V3__67[[#This Row],[Estimated Value]])</f>
        <v>0.23472424491863483</v>
      </c>
      <c r="P3236" t="str">
        <f t="shared" si="50"/>
        <v>Above Estimate</v>
      </c>
    </row>
    <row r="3237" spans="1:16" x14ac:dyDescent="0.3">
      <c r="A3237" s="1">
        <v>42980</v>
      </c>
      <c r="B3237">
        <v>2017</v>
      </c>
      <c r="C3237" t="s">
        <v>18</v>
      </c>
      <c r="D3237">
        <v>342500</v>
      </c>
      <c r="E3237">
        <v>430000</v>
      </c>
      <c r="F3237" t="s">
        <v>13</v>
      </c>
      <c r="G3237" t="s">
        <v>14</v>
      </c>
      <c r="H3237">
        <v>3</v>
      </c>
      <c r="I3237">
        <v>2</v>
      </c>
      <c r="J3237">
        <v>1050</v>
      </c>
      <c r="K3237">
        <v>1.3882829999999999</v>
      </c>
      <c r="L3237" t="s">
        <v>25</v>
      </c>
      <c r="M3237">
        <f>V3__67[[#This Row],[Sale Price]]/V3__67[[#This Row],[carpet_area]]</f>
        <v>409.52380952380952</v>
      </c>
      <c r="N3237">
        <f>IF(OR(V3__67[[#This Row],[Estimated Value]]="",V3__67[[#This Row],[Estimated Value]]=0),"",V3__67[[#This Row],[Sale Price]]-V3__67[[#This Row],[Estimated Value]])</f>
        <v>87500</v>
      </c>
      <c r="O3237">
        <f>IF(OR(V3__67[[#This Row],[Estimated Value]]="",V3__67[[#This Row],[Estimated Value]]=0),"",(V3__67[[#This Row],[Sale Price]]-V3__67[[#This Row],[Estimated Value]])/V3__67[[#This Row],[Estimated Value]])</f>
        <v>0.25547445255474455</v>
      </c>
      <c r="P3237" t="str">
        <f t="shared" si="50"/>
        <v>Above Estimate</v>
      </c>
    </row>
    <row r="3238" spans="1:16" x14ac:dyDescent="0.3">
      <c r="A3238" s="1">
        <v>42980</v>
      </c>
      <c r="B3238">
        <v>2017</v>
      </c>
      <c r="C3238" t="s">
        <v>21</v>
      </c>
      <c r="D3238">
        <v>941780</v>
      </c>
      <c r="E3238">
        <v>1575000</v>
      </c>
      <c r="F3238" t="s">
        <v>13</v>
      </c>
      <c r="G3238" t="s">
        <v>14</v>
      </c>
      <c r="H3238">
        <v>3</v>
      </c>
      <c r="I3238">
        <v>1</v>
      </c>
      <c r="J3238">
        <v>1012</v>
      </c>
      <c r="K3238">
        <v>1.3882829999999999</v>
      </c>
      <c r="L3238" t="s">
        <v>25</v>
      </c>
      <c r="M3238">
        <f>V3__67[[#This Row],[Sale Price]]/V3__67[[#This Row],[carpet_area]]</f>
        <v>1556.3241106719368</v>
      </c>
      <c r="N3238">
        <f>IF(OR(V3__67[[#This Row],[Estimated Value]]="",V3__67[[#This Row],[Estimated Value]]=0),"",V3__67[[#This Row],[Sale Price]]-V3__67[[#This Row],[Estimated Value]])</f>
        <v>633220</v>
      </c>
      <c r="O3238">
        <f>IF(OR(V3__67[[#This Row],[Estimated Value]]="",V3__67[[#This Row],[Estimated Value]]=0),"",(V3__67[[#This Row],[Sale Price]]-V3__67[[#This Row],[Estimated Value]])/V3__67[[#This Row],[Estimated Value]])</f>
        <v>0.67236509588226545</v>
      </c>
      <c r="P3238" t="str">
        <f t="shared" si="50"/>
        <v>Above Estimate</v>
      </c>
    </row>
    <row r="3239" spans="1:16" x14ac:dyDescent="0.3">
      <c r="A3239" s="1">
        <v>42980</v>
      </c>
      <c r="B3239">
        <v>2017</v>
      </c>
      <c r="C3239" t="s">
        <v>18</v>
      </c>
      <c r="D3239">
        <v>256540</v>
      </c>
      <c r="E3239">
        <v>463000</v>
      </c>
      <c r="F3239" t="s">
        <v>13</v>
      </c>
      <c r="G3239" t="s">
        <v>14</v>
      </c>
      <c r="H3239">
        <v>3</v>
      </c>
      <c r="I3239">
        <v>2</v>
      </c>
      <c r="J3239">
        <v>1080</v>
      </c>
      <c r="K3239">
        <v>1.3882829999999999</v>
      </c>
      <c r="L3239" t="s">
        <v>25</v>
      </c>
      <c r="M3239">
        <f>V3__67[[#This Row],[Sale Price]]/V3__67[[#This Row],[carpet_area]]</f>
        <v>428.7037037037037</v>
      </c>
      <c r="N3239">
        <f>IF(OR(V3__67[[#This Row],[Estimated Value]]="",V3__67[[#This Row],[Estimated Value]]=0),"",V3__67[[#This Row],[Sale Price]]-V3__67[[#This Row],[Estimated Value]])</f>
        <v>206460</v>
      </c>
      <c r="O3239">
        <f>IF(OR(V3__67[[#This Row],[Estimated Value]]="",V3__67[[#This Row],[Estimated Value]]=0),"",(V3__67[[#This Row],[Sale Price]]-V3__67[[#This Row],[Estimated Value]])/V3__67[[#This Row],[Estimated Value]])</f>
        <v>0.80478677789038744</v>
      </c>
      <c r="P3239" t="str">
        <f t="shared" si="50"/>
        <v>Above Estimate</v>
      </c>
    </row>
    <row r="3240" spans="1:16" x14ac:dyDescent="0.3">
      <c r="A3240" s="1">
        <v>42981</v>
      </c>
      <c r="B3240">
        <v>2017</v>
      </c>
      <c r="C3240" t="s">
        <v>18</v>
      </c>
      <c r="D3240">
        <v>242310</v>
      </c>
      <c r="E3240">
        <v>410000</v>
      </c>
      <c r="F3240" t="s">
        <v>13</v>
      </c>
      <c r="G3240" t="s">
        <v>14</v>
      </c>
      <c r="H3240">
        <v>3</v>
      </c>
      <c r="I3240">
        <v>1</v>
      </c>
      <c r="J3240">
        <v>976</v>
      </c>
      <c r="K3240">
        <v>1.3882829999999999</v>
      </c>
      <c r="L3240" t="s">
        <v>25</v>
      </c>
      <c r="M3240">
        <f>V3__67[[#This Row],[Sale Price]]/V3__67[[#This Row],[carpet_area]]</f>
        <v>420.08196721311475</v>
      </c>
      <c r="N3240">
        <f>IF(OR(V3__67[[#This Row],[Estimated Value]]="",V3__67[[#This Row],[Estimated Value]]=0),"",V3__67[[#This Row],[Sale Price]]-V3__67[[#This Row],[Estimated Value]])</f>
        <v>167690</v>
      </c>
      <c r="O3240">
        <f>IF(OR(V3__67[[#This Row],[Estimated Value]]="",V3__67[[#This Row],[Estimated Value]]=0),"",(V3__67[[#This Row],[Sale Price]]-V3__67[[#This Row],[Estimated Value]])/V3__67[[#This Row],[Estimated Value]])</f>
        <v>0.69204737732656518</v>
      </c>
      <c r="P3240" t="str">
        <f t="shared" si="50"/>
        <v>Above Estimate</v>
      </c>
    </row>
    <row r="3241" spans="1:16" x14ac:dyDescent="0.3">
      <c r="A3241" s="1">
        <v>42981</v>
      </c>
      <c r="B3241">
        <v>2017</v>
      </c>
      <c r="C3241" t="s">
        <v>26</v>
      </c>
      <c r="D3241">
        <v>338940</v>
      </c>
      <c r="E3241">
        <v>383000</v>
      </c>
      <c r="F3241" t="s">
        <v>13</v>
      </c>
      <c r="G3241" t="s">
        <v>14</v>
      </c>
      <c r="H3241">
        <v>3</v>
      </c>
      <c r="I3241">
        <v>3</v>
      </c>
      <c r="J3241">
        <v>1098</v>
      </c>
      <c r="K3241">
        <v>1.3882829999999999</v>
      </c>
      <c r="L3241" t="s">
        <v>15</v>
      </c>
      <c r="M3241">
        <f>V3__67[[#This Row],[Sale Price]]/V3__67[[#This Row],[carpet_area]]</f>
        <v>348.81602914389799</v>
      </c>
      <c r="N3241">
        <f>IF(OR(V3__67[[#This Row],[Estimated Value]]="",V3__67[[#This Row],[Estimated Value]]=0),"",V3__67[[#This Row],[Sale Price]]-V3__67[[#This Row],[Estimated Value]])</f>
        <v>44060</v>
      </c>
      <c r="O3241">
        <f>IF(OR(V3__67[[#This Row],[Estimated Value]]="",V3__67[[#This Row],[Estimated Value]]=0),"",(V3__67[[#This Row],[Sale Price]]-V3__67[[#This Row],[Estimated Value]])/V3__67[[#This Row],[Estimated Value]])</f>
        <v>0.12999350917566532</v>
      </c>
      <c r="P3241" t="str">
        <f t="shared" si="50"/>
        <v>Above Estimate</v>
      </c>
    </row>
    <row r="3242" spans="1:16" x14ac:dyDescent="0.3">
      <c r="A3242" s="1">
        <v>42981</v>
      </c>
      <c r="B3242">
        <v>2017</v>
      </c>
      <c r="C3242" t="s">
        <v>12</v>
      </c>
      <c r="D3242">
        <v>59290</v>
      </c>
      <c r="E3242">
        <v>17500</v>
      </c>
      <c r="F3242" t="s">
        <v>13</v>
      </c>
      <c r="G3242" t="s">
        <v>14</v>
      </c>
      <c r="H3242">
        <v>3</v>
      </c>
      <c r="I3242">
        <v>3</v>
      </c>
      <c r="J3242">
        <v>972</v>
      </c>
      <c r="K3242">
        <v>1.3882829999999999</v>
      </c>
      <c r="L3242" t="s">
        <v>22</v>
      </c>
      <c r="M3242">
        <f>V3__67[[#This Row],[Sale Price]]/V3__67[[#This Row],[carpet_area]]</f>
        <v>18.004115226337447</v>
      </c>
      <c r="N3242">
        <f>IF(OR(V3__67[[#This Row],[Estimated Value]]="",V3__67[[#This Row],[Estimated Value]]=0),"",V3__67[[#This Row],[Sale Price]]-V3__67[[#This Row],[Estimated Value]])</f>
        <v>-41790</v>
      </c>
      <c r="O3242">
        <f>IF(OR(V3__67[[#This Row],[Estimated Value]]="",V3__67[[#This Row],[Estimated Value]]=0),"",(V3__67[[#This Row],[Sale Price]]-V3__67[[#This Row],[Estimated Value]])/V3__67[[#This Row],[Estimated Value]])</f>
        <v>-0.70484061393152297</v>
      </c>
      <c r="P3242" t="str">
        <f t="shared" si="50"/>
        <v>Below Estimate</v>
      </c>
    </row>
    <row r="3243" spans="1:16" x14ac:dyDescent="0.3">
      <c r="A3243" s="1">
        <v>42982</v>
      </c>
      <c r="B3243">
        <v>2017</v>
      </c>
      <c r="C3243" t="s">
        <v>18</v>
      </c>
      <c r="D3243">
        <v>188540</v>
      </c>
      <c r="E3243">
        <v>174500</v>
      </c>
      <c r="F3243" t="s">
        <v>19</v>
      </c>
      <c r="G3243" t="s">
        <v>20</v>
      </c>
      <c r="H3243">
        <v>4</v>
      </c>
      <c r="I3243">
        <v>4</v>
      </c>
      <c r="J3243">
        <v>1437</v>
      </c>
      <c r="K3243">
        <v>1.3882829999999999</v>
      </c>
      <c r="L3243" t="s">
        <v>22</v>
      </c>
      <c r="M3243">
        <f>V3__67[[#This Row],[Sale Price]]/V3__67[[#This Row],[carpet_area]]</f>
        <v>121.43354210160055</v>
      </c>
      <c r="N3243">
        <f>IF(OR(V3__67[[#This Row],[Estimated Value]]="",V3__67[[#This Row],[Estimated Value]]=0),"",V3__67[[#This Row],[Sale Price]]-V3__67[[#This Row],[Estimated Value]])</f>
        <v>-14040</v>
      </c>
      <c r="O3243">
        <f>IF(OR(V3__67[[#This Row],[Estimated Value]]="",V3__67[[#This Row],[Estimated Value]]=0),"",(V3__67[[#This Row],[Sale Price]]-V3__67[[#This Row],[Estimated Value]])/V3__67[[#This Row],[Estimated Value]])</f>
        <v>-7.4466956613981117E-2</v>
      </c>
      <c r="P3243" t="str">
        <f t="shared" si="50"/>
        <v>Below Estimate</v>
      </c>
    </row>
    <row r="3244" spans="1:16" x14ac:dyDescent="0.3">
      <c r="A3244" s="1">
        <v>42986</v>
      </c>
      <c r="B3244">
        <v>2017</v>
      </c>
      <c r="C3244" t="s">
        <v>12</v>
      </c>
      <c r="D3244">
        <v>72930</v>
      </c>
      <c r="E3244">
        <v>15000</v>
      </c>
      <c r="F3244" t="s">
        <v>13</v>
      </c>
      <c r="G3244" t="s">
        <v>14</v>
      </c>
      <c r="H3244">
        <v>3</v>
      </c>
      <c r="I3244">
        <v>1</v>
      </c>
      <c r="J3244">
        <v>952</v>
      </c>
      <c r="K3244">
        <v>1.3882829999999999</v>
      </c>
      <c r="L3244" t="s">
        <v>25</v>
      </c>
      <c r="M3244">
        <f>V3__67[[#This Row],[Sale Price]]/V3__67[[#This Row],[carpet_area]]</f>
        <v>15.756302521008404</v>
      </c>
      <c r="N3244">
        <f>IF(OR(V3__67[[#This Row],[Estimated Value]]="",V3__67[[#This Row],[Estimated Value]]=0),"",V3__67[[#This Row],[Sale Price]]-V3__67[[#This Row],[Estimated Value]])</f>
        <v>-57930</v>
      </c>
      <c r="O3244">
        <f>IF(OR(V3__67[[#This Row],[Estimated Value]]="",V3__67[[#This Row],[Estimated Value]]=0),"",(V3__67[[#This Row],[Sale Price]]-V3__67[[#This Row],[Estimated Value]])/V3__67[[#This Row],[Estimated Value]])</f>
        <v>-0.7943233237350884</v>
      </c>
      <c r="P3244" t="str">
        <f t="shared" si="50"/>
        <v>Below Estimate</v>
      </c>
    </row>
    <row r="3245" spans="1:16" x14ac:dyDescent="0.3">
      <c r="A3245" s="1">
        <v>42987</v>
      </c>
      <c r="B3245">
        <v>2017</v>
      </c>
      <c r="C3245" t="s">
        <v>12</v>
      </c>
      <c r="D3245">
        <v>61510</v>
      </c>
      <c r="E3245">
        <v>76500</v>
      </c>
      <c r="F3245" t="s">
        <v>13</v>
      </c>
      <c r="G3245" t="s">
        <v>14</v>
      </c>
      <c r="H3245">
        <v>3</v>
      </c>
      <c r="I3245">
        <v>2</v>
      </c>
      <c r="J3245">
        <v>916</v>
      </c>
      <c r="K3245">
        <v>1.3882829999999999</v>
      </c>
      <c r="L3245" t="s">
        <v>16</v>
      </c>
      <c r="M3245">
        <f>V3__67[[#This Row],[Sale Price]]/V3__67[[#This Row],[carpet_area]]</f>
        <v>83.515283842794759</v>
      </c>
      <c r="N3245">
        <f>IF(OR(V3__67[[#This Row],[Estimated Value]]="",V3__67[[#This Row],[Estimated Value]]=0),"",V3__67[[#This Row],[Sale Price]]-V3__67[[#This Row],[Estimated Value]])</f>
        <v>14990</v>
      </c>
      <c r="O3245">
        <f>IF(OR(V3__67[[#This Row],[Estimated Value]]="",V3__67[[#This Row],[Estimated Value]]=0),"",(V3__67[[#This Row],[Sale Price]]-V3__67[[#This Row],[Estimated Value]])/V3__67[[#This Row],[Estimated Value]])</f>
        <v>0.24370021134774833</v>
      </c>
      <c r="P3245" t="str">
        <f t="shared" si="50"/>
        <v>Above Estimate</v>
      </c>
    </row>
    <row r="3246" spans="1:16" x14ac:dyDescent="0.3">
      <c r="A3246" s="1">
        <v>42987</v>
      </c>
      <c r="B3246">
        <v>2017</v>
      </c>
      <c r="C3246" t="s">
        <v>12</v>
      </c>
      <c r="D3246">
        <v>60160</v>
      </c>
      <c r="E3246">
        <v>38000</v>
      </c>
      <c r="F3246" t="s">
        <v>13</v>
      </c>
      <c r="G3246" t="s">
        <v>14</v>
      </c>
      <c r="H3246">
        <v>3</v>
      </c>
      <c r="I3246">
        <v>2</v>
      </c>
      <c r="J3246">
        <v>974</v>
      </c>
      <c r="K3246">
        <v>1.3882829999999999</v>
      </c>
      <c r="L3246" t="s">
        <v>25</v>
      </c>
      <c r="M3246">
        <f>V3__67[[#This Row],[Sale Price]]/V3__67[[#This Row],[carpet_area]]</f>
        <v>39.014373716632441</v>
      </c>
      <c r="N3246">
        <f>IF(OR(V3__67[[#This Row],[Estimated Value]]="",V3__67[[#This Row],[Estimated Value]]=0),"",V3__67[[#This Row],[Sale Price]]-V3__67[[#This Row],[Estimated Value]])</f>
        <v>-22160</v>
      </c>
      <c r="O3246">
        <f>IF(OR(V3__67[[#This Row],[Estimated Value]]="",V3__67[[#This Row],[Estimated Value]]=0),"",(V3__67[[#This Row],[Sale Price]]-V3__67[[#This Row],[Estimated Value]])/V3__67[[#This Row],[Estimated Value]])</f>
        <v>-0.36835106382978722</v>
      </c>
      <c r="P3246" t="str">
        <f t="shared" si="50"/>
        <v>Below Estimate</v>
      </c>
    </row>
    <row r="3247" spans="1:16" x14ac:dyDescent="0.3">
      <c r="A3247" s="1">
        <v>42988</v>
      </c>
      <c r="B3247">
        <v>2017</v>
      </c>
      <c r="C3247" t="s">
        <v>26</v>
      </c>
      <c r="D3247">
        <v>292530</v>
      </c>
      <c r="E3247">
        <v>625000</v>
      </c>
      <c r="F3247" t="s">
        <v>13</v>
      </c>
      <c r="G3247" t="s">
        <v>14</v>
      </c>
      <c r="H3247">
        <v>3</v>
      </c>
      <c r="I3247">
        <v>3</v>
      </c>
      <c r="J3247">
        <v>961</v>
      </c>
      <c r="K3247">
        <v>1.3882829999999999</v>
      </c>
      <c r="L3247" t="s">
        <v>16</v>
      </c>
      <c r="M3247">
        <f>V3__67[[#This Row],[Sale Price]]/V3__67[[#This Row],[carpet_area]]</f>
        <v>650.3642039542143</v>
      </c>
      <c r="N3247">
        <f>IF(OR(V3__67[[#This Row],[Estimated Value]]="",V3__67[[#This Row],[Estimated Value]]=0),"",V3__67[[#This Row],[Sale Price]]-V3__67[[#This Row],[Estimated Value]])</f>
        <v>332470</v>
      </c>
      <c r="O3247">
        <f>IF(OR(V3__67[[#This Row],[Estimated Value]]="",V3__67[[#This Row],[Estimated Value]]=0),"",(V3__67[[#This Row],[Sale Price]]-V3__67[[#This Row],[Estimated Value]])/V3__67[[#This Row],[Estimated Value]])</f>
        <v>1.1365330051618638</v>
      </c>
      <c r="P3247" t="str">
        <f t="shared" si="50"/>
        <v>Above Estimate</v>
      </c>
    </row>
    <row r="3248" spans="1:16" x14ac:dyDescent="0.3">
      <c r="A3248" s="1">
        <v>42989</v>
      </c>
      <c r="B3248">
        <v>2017</v>
      </c>
      <c r="C3248" t="s">
        <v>12</v>
      </c>
      <c r="D3248">
        <v>87550</v>
      </c>
      <c r="E3248">
        <v>62000</v>
      </c>
      <c r="F3248" t="s">
        <v>13</v>
      </c>
      <c r="G3248" t="s">
        <v>14</v>
      </c>
      <c r="H3248">
        <v>3</v>
      </c>
      <c r="I3248">
        <v>1</v>
      </c>
      <c r="J3248">
        <v>1071</v>
      </c>
      <c r="K3248">
        <v>1.3882829999999999</v>
      </c>
      <c r="L3248" t="s">
        <v>25</v>
      </c>
      <c r="M3248">
        <f>V3__67[[#This Row],[Sale Price]]/V3__67[[#This Row],[carpet_area]]</f>
        <v>57.889822595704949</v>
      </c>
      <c r="N3248">
        <f>IF(OR(V3__67[[#This Row],[Estimated Value]]="",V3__67[[#This Row],[Estimated Value]]=0),"",V3__67[[#This Row],[Sale Price]]-V3__67[[#This Row],[Estimated Value]])</f>
        <v>-25550</v>
      </c>
      <c r="O3248">
        <f>IF(OR(V3__67[[#This Row],[Estimated Value]]="",V3__67[[#This Row],[Estimated Value]]=0),"",(V3__67[[#This Row],[Sale Price]]-V3__67[[#This Row],[Estimated Value]])/V3__67[[#This Row],[Estimated Value]])</f>
        <v>-0.2918332381496288</v>
      </c>
      <c r="P3248" t="str">
        <f t="shared" si="50"/>
        <v>Below Estimate</v>
      </c>
    </row>
    <row r="3249" spans="1:16" x14ac:dyDescent="0.3">
      <c r="A3249" s="1">
        <v>42992</v>
      </c>
      <c r="B3249">
        <v>2017</v>
      </c>
      <c r="C3249" t="s">
        <v>12</v>
      </c>
      <c r="D3249">
        <v>81100</v>
      </c>
      <c r="E3249">
        <v>59363</v>
      </c>
      <c r="F3249" t="s">
        <v>13</v>
      </c>
      <c r="G3249" t="s">
        <v>14</v>
      </c>
      <c r="H3249">
        <v>3</v>
      </c>
      <c r="I3249">
        <v>1</v>
      </c>
      <c r="J3249">
        <v>999</v>
      </c>
      <c r="K3249">
        <v>1.3882829999999999</v>
      </c>
      <c r="L3249" t="s">
        <v>16</v>
      </c>
      <c r="M3249">
        <f>V3__67[[#This Row],[Sale Price]]/V3__67[[#This Row],[carpet_area]]</f>
        <v>59.422422422422422</v>
      </c>
      <c r="N3249">
        <f>IF(OR(V3__67[[#This Row],[Estimated Value]]="",V3__67[[#This Row],[Estimated Value]]=0),"",V3__67[[#This Row],[Sale Price]]-V3__67[[#This Row],[Estimated Value]])</f>
        <v>-21737</v>
      </c>
      <c r="O3249">
        <f>IF(OR(V3__67[[#This Row],[Estimated Value]]="",V3__67[[#This Row],[Estimated Value]]=0),"",(V3__67[[#This Row],[Sale Price]]-V3__67[[#This Row],[Estimated Value]])/V3__67[[#This Row],[Estimated Value]])</f>
        <v>-0.26802712700369913</v>
      </c>
      <c r="P3249" t="str">
        <f t="shared" si="50"/>
        <v>Below Estimate</v>
      </c>
    </row>
    <row r="3250" spans="1:16" x14ac:dyDescent="0.3">
      <c r="A3250" s="1">
        <v>42992</v>
      </c>
      <c r="B3250">
        <v>2017</v>
      </c>
      <c r="C3250" t="s">
        <v>26</v>
      </c>
      <c r="D3250">
        <v>215180</v>
      </c>
      <c r="E3250">
        <v>265000</v>
      </c>
      <c r="F3250" t="s">
        <v>19</v>
      </c>
      <c r="G3250" t="s">
        <v>20</v>
      </c>
      <c r="H3250">
        <v>4</v>
      </c>
      <c r="I3250">
        <v>3</v>
      </c>
      <c r="J3250">
        <v>1370</v>
      </c>
      <c r="K3250">
        <v>1.3882829999999999</v>
      </c>
      <c r="L3250" t="s">
        <v>16</v>
      </c>
      <c r="M3250">
        <f>V3__67[[#This Row],[Sale Price]]/V3__67[[#This Row],[carpet_area]]</f>
        <v>193.43065693430657</v>
      </c>
      <c r="N3250">
        <f>IF(OR(V3__67[[#This Row],[Estimated Value]]="",V3__67[[#This Row],[Estimated Value]]=0),"",V3__67[[#This Row],[Sale Price]]-V3__67[[#This Row],[Estimated Value]])</f>
        <v>49820</v>
      </c>
      <c r="O3250">
        <f>IF(OR(V3__67[[#This Row],[Estimated Value]]="",V3__67[[#This Row],[Estimated Value]]=0),"",(V3__67[[#This Row],[Sale Price]]-V3__67[[#This Row],[Estimated Value]])/V3__67[[#This Row],[Estimated Value]])</f>
        <v>0.23152709359605911</v>
      </c>
      <c r="P3250" t="str">
        <f t="shared" si="50"/>
        <v>Above Estimate</v>
      </c>
    </row>
    <row r="3251" spans="1:16" x14ac:dyDescent="0.3">
      <c r="A3251" s="1">
        <v>42993</v>
      </c>
      <c r="B3251">
        <v>2017</v>
      </c>
      <c r="C3251" t="s">
        <v>21</v>
      </c>
      <c r="D3251">
        <v>383740</v>
      </c>
      <c r="E3251">
        <v>770000</v>
      </c>
      <c r="F3251" t="s">
        <v>19</v>
      </c>
      <c r="G3251" t="s">
        <v>20</v>
      </c>
      <c r="H3251">
        <v>4</v>
      </c>
      <c r="I3251">
        <v>4</v>
      </c>
      <c r="J3251">
        <v>1458</v>
      </c>
      <c r="K3251">
        <v>1.3882829999999999</v>
      </c>
      <c r="L3251" t="s">
        <v>25</v>
      </c>
      <c r="M3251">
        <f>V3__67[[#This Row],[Sale Price]]/V3__67[[#This Row],[carpet_area]]</f>
        <v>528.12071330589845</v>
      </c>
      <c r="N3251">
        <f>IF(OR(V3__67[[#This Row],[Estimated Value]]="",V3__67[[#This Row],[Estimated Value]]=0),"",V3__67[[#This Row],[Sale Price]]-V3__67[[#This Row],[Estimated Value]])</f>
        <v>386260</v>
      </c>
      <c r="O3251">
        <f>IF(OR(V3__67[[#This Row],[Estimated Value]]="",V3__67[[#This Row],[Estimated Value]]=0),"",(V3__67[[#This Row],[Sale Price]]-V3__67[[#This Row],[Estimated Value]])/V3__67[[#This Row],[Estimated Value]])</f>
        <v>1.006566946369938</v>
      </c>
      <c r="P3251" t="str">
        <f t="shared" si="50"/>
        <v>Above Estimate</v>
      </c>
    </row>
    <row r="3252" spans="1:16" x14ac:dyDescent="0.3">
      <c r="A3252" s="1">
        <v>42993</v>
      </c>
      <c r="B3252">
        <v>2017</v>
      </c>
      <c r="C3252" t="s">
        <v>26</v>
      </c>
      <c r="D3252">
        <v>526050</v>
      </c>
      <c r="E3252">
        <v>1025000</v>
      </c>
      <c r="F3252" t="s">
        <v>13</v>
      </c>
      <c r="G3252" t="s">
        <v>14</v>
      </c>
      <c r="H3252">
        <v>3</v>
      </c>
      <c r="I3252">
        <v>2</v>
      </c>
      <c r="J3252">
        <v>1052</v>
      </c>
      <c r="K3252">
        <v>1.3882829999999999</v>
      </c>
      <c r="L3252" t="s">
        <v>25</v>
      </c>
      <c r="M3252">
        <f>V3__67[[#This Row],[Sale Price]]/V3__67[[#This Row],[carpet_area]]</f>
        <v>974.33460076045628</v>
      </c>
      <c r="N3252">
        <f>IF(OR(V3__67[[#This Row],[Estimated Value]]="",V3__67[[#This Row],[Estimated Value]]=0),"",V3__67[[#This Row],[Sale Price]]-V3__67[[#This Row],[Estimated Value]])</f>
        <v>498950</v>
      </c>
      <c r="O3252">
        <f>IF(OR(V3__67[[#This Row],[Estimated Value]]="",V3__67[[#This Row],[Estimated Value]]=0),"",(V3__67[[#This Row],[Sale Price]]-V3__67[[#This Row],[Estimated Value]])/V3__67[[#This Row],[Estimated Value]])</f>
        <v>0.94848398441212811</v>
      </c>
      <c r="P3252" t="str">
        <f t="shared" si="50"/>
        <v>Above Estimate</v>
      </c>
    </row>
    <row r="3253" spans="1:16" x14ac:dyDescent="0.3">
      <c r="A3253" s="1">
        <v>42993</v>
      </c>
      <c r="B3253">
        <v>2017</v>
      </c>
      <c r="C3253" t="s">
        <v>21</v>
      </c>
      <c r="D3253">
        <v>2061710</v>
      </c>
      <c r="E3253">
        <v>5450000</v>
      </c>
      <c r="F3253" t="s">
        <v>13</v>
      </c>
      <c r="G3253" t="s">
        <v>14</v>
      </c>
      <c r="H3253">
        <v>3</v>
      </c>
      <c r="I3253">
        <v>2</v>
      </c>
      <c r="J3253">
        <v>1019</v>
      </c>
      <c r="K3253">
        <v>1.3882829999999999</v>
      </c>
      <c r="L3253" t="s">
        <v>16</v>
      </c>
      <c r="M3253">
        <f>V3__67[[#This Row],[Sale Price]]/V3__67[[#This Row],[carpet_area]]</f>
        <v>5348.3807654563298</v>
      </c>
      <c r="N3253">
        <f>IF(OR(V3__67[[#This Row],[Estimated Value]]="",V3__67[[#This Row],[Estimated Value]]=0),"",V3__67[[#This Row],[Sale Price]]-V3__67[[#This Row],[Estimated Value]])</f>
        <v>3388290</v>
      </c>
      <c r="O3253">
        <f>IF(OR(V3__67[[#This Row],[Estimated Value]]="",V3__67[[#This Row],[Estimated Value]]=0),"",(V3__67[[#This Row],[Sale Price]]-V3__67[[#This Row],[Estimated Value]])/V3__67[[#This Row],[Estimated Value]])</f>
        <v>1.6434367588070098</v>
      </c>
      <c r="P3253" t="str">
        <f t="shared" si="50"/>
        <v>Above Estimate</v>
      </c>
    </row>
    <row r="3254" spans="1:16" x14ac:dyDescent="0.3">
      <c r="A3254" s="1">
        <v>42994</v>
      </c>
      <c r="B3254">
        <v>2017</v>
      </c>
      <c r="C3254" t="s">
        <v>18</v>
      </c>
      <c r="D3254">
        <v>189350</v>
      </c>
      <c r="E3254">
        <v>320000</v>
      </c>
      <c r="F3254" t="s">
        <v>19</v>
      </c>
      <c r="G3254" t="s">
        <v>20</v>
      </c>
      <c r="H3254">
        <v>4</v>
      </c>
      <c r="I3254">
        <v>4</v>
      </c>
      <c r="J3254">
        <v>1414</v>
      </c>
      <c r="K3254">
        <v>1.3882829999999999</v>
      </c>
      <c r="L3254" t="s">
        <v>15</v>
      </c>
      <c r="M3254">
        <f>V3__67[[#This Row],[Sale Price]]/V3__67[[#This Row],[carpet_area]]</f>
        <v>226.30834512022631</v>
      </c>
      <c r="N3254">
        <f>IF(OR(V3__67[[#This Row],[Estimated Value]]="",V3__67[[#This Row],[Estimated Value]]=0),"",V3__67[[#This Row],[Sale Price]]-V3__67[[#This Row],[Estimated Value]])</f>
        <v>130650</v>
      </c>
      <c r="O3254">
        <f>IF(OR(V3__67[[#This Row],[Estimated Value]]="",V3__67[[#This Row],[Estimated Value]]=0),"",(V3__67[[#This Row],[Sale Price]]-V3__67[[#This Row],[Estimated Value]])/V3__67[[#This Row],[Estimated Value]])</f>
        <v>0.68999207816213359</v>
      </c>
      <c r="P3254" t="str">
        <f t="shared" si="50"/>
        <v>Above Estimate</v>
      </c>
    </row>
    <row r="3255" spans="1:16" x14ac:dyDescent="0.3">
      <c r="A3255" s="1">
        <v>42994</v>
      </c>
      <c r="B3255">
        <v>2017</v>
      </c>
      <c r="C3255" t="s">
        <v>12</v>
      </c>
      <c r="D3255">
        <v>116290</v>
      </c>
      <c r="E3255">
        <v>53500</v>
      </c>
      <c r="F3255" t="s">
        <v>13</v>
      </c>
      <c r="G3255" t="s">
        <v>14</v>
      </c>
      <c r="H3255">
        <v>3</v>
      </c>
      <c r="I3255">
        <v>2</v>
      </c>
      <c r="J3255">
        <v>1075</v>
      </c>
      <c r="K3255">
        <v>1.3882829999999999</v>
      </c>
      <c r="L3255" t="s">
        <v>15</v>
      </c>
      <c r="M3255">
        <f>V3__67[[#This Row],[Sale Price]]/V3__67[[#This Row],[carpet_area]]</f>
        <v>49.767441860465119</v>
      </c>
      <c r="N3255">
        <f>IF(OR(V3__67[[#This Row],[Estimated Value]]="",V3__67[[#This Row],[Estimated Value]]=0),"",V3__67[[#This Row],[Sale Price]]-V3__67[[#This Row],[Estimated Value]])</f>
        <v>-62790</v>
      </c>
      <c r="O3255">
        <f>IF(OR(V3__67[[#This Row],[Estimated Value]]="",V3__67[[#This Row],[Estimated Value]]=0),"",(V3__67[[#This Row],[Sale Price]]-V3__67[[#This Row],[Estimated Value]])/V3__67[[#This Row],[Estimated Value]])</f>
        <v>-0.53994324533493854</v>
      </c>
      <c r="P3255" t="str">
        <f t="shared" si="50"/>
        <v>Below Estimate</v>
      </c>
    </row>
    <row r="3256" spans="1:16" x14ac:dyDescent="0.3">
      <c r="A3256" s="1">
        <v>42995</v>
      </c>
      <c r="B3256">
        <v>2017</v>
      </c>
      <c r="C3256" t="s">
        <v>17</v>
      </c>
      <c r="D3256">
        <v>203340</v>
      </c>
      <c r="E3256">
        <v>251500</v>
      </c>
      <c r="F3256" t="s">
        <v>13</v>
      </c>
      <c r="G3256" t="s">
        <v>14</v>
      </c>
      <c r="H3256">
        <v>3</v>
      </c>
      <c r="I3256">
        <v>1</v>
      </c>
      <c r="J3256">
        <v>1022</v>
      </c>
      <c r="K3256">
        <v>1.3882829999999999</v>
      </c>
      <c r="L3256" t="s">
        <v>22</v>
      </c>
      <c r="M3256">
        <f>V3__67[[#This Row],[Sale Price]]/V3__67[[#This Row],[carpet_area]]</f>
        <v>246.08610567514677</v>
      </c>
      <c r="N3256">
        <f>IF(OR(V3__67[[#This Row],[Estimated Value]]="",V3__67[[#This Row],[Estimated Value]]=0),"",V3__67[[#This Row],[Sale Price]]-V3__67[[#This Row],[Estimated Value]])</f>
        <v>48160</v>
      </c>
      <c r="O3256">
        <f>IF(OR(V3__67[[#This Row],[Estimated Value]]="",V3__67[[#This Row],[Estimated Value]]=0),"",(V3__67[[#This Row],[Sale Price]]-V3__67[[#This Row],[Estimated Value]])/V3__67[[#This Row],[Estimated Value]])</f>
        <v>0.23684469361660274</v>
      </c>
      <c r="P3256" t="str">
        <f t="shared" si="50"/>
        <v>Above Estimate</v>
      </c>
    </row>
    <row r="3257" spans="1:16" x14ac:dyDescent="0.3">
      <c r="A3257" s="1">
        <v>42995</v>
      </c>
      <c r="B3257">
        <v>2017</v>
      </c>
      <c r="C3257" t="s">
        <v>30</v>
      </c>
      <c r="D3257">
        <v>299820</v>
      </c>
      <c r="E3257">
        <v>485000</v>
      </c>
      <c r="F3257" t="s">
        <v>13</v>
      </c>
      <c r="G3257" t="s">
        <v>14</v>
      </c>
      <c r="H3257">
        <v>3</v>
      </c>
      <c r="I3257">
        <v>3</v>
      </c>
      <c r="J3257">
        <v>963</v>
      </c>
      <c r="K3257">
        <v>1.3882829999999999</v>
      </c>
      <c r="L3257" t="s">
        <v>15</v>
      </c>
      <c r="M3257">
        <f>V3__67[[#This Row],[Sale Price]]/V3__67[[#This Row],[carpet_area]]</f>
        <v>503.63447559709243</v>
      </c>
      <c r="N3257">
        <f>IF(OR(V3__67[[#This Row],[Estimated Value]]="",V3__67[[#This Row],[Estimated Value]]=0),"",V3__67[[#This Row],[Sale Price]]-V3__67[[#This Row],[Estimated Value]])</f>
        <v>185180</v>
      </c>
      <c r="O3257">
        <f>IF(OR(V3__67[[#This Row],[Estimated Value]]="",V3__67[[#This Row],[Estimated Value]]=0),"",(V3__67[[#This Row],[Sale Price]]-V3__67[[#This Row],[Estimated Value]])/V3__67[[#This Row],[Estimated Value]])</f>
        <v>0.61763724901607631</v>
      </c>
      <c r="P3257" t="str">
        <f t="shared" si="50"/>
        <v>Above Estimate</v>
      </c>
    </row>
    <row r="3258" spans="1:16" x14ac:dyDescent="0.3">
      <c r="A3258" s="1">
        <v>42995</v>
      </c>
      <c r="B3258">
        <v>2017</v>
      </c>
      <c r="C3258" t="s">
        <v>30</v>
      </c>
      <c r="D3258">
        <v>1485520</v>
      </c>
      <c r="E3258">
        <v>1500000</v>
      </c>
      <c r="F3258" t="s">
        <v>13</v>
      </c>
      <c r="G3258" t="s">
        <v>14</v>
      </c>
      <c r="H3258">
        <v>3</v>
      </c>
      <c r="I3258">
        <v>1</v>
      </c>
      <c r="J3258">
        <v>984</v>
      </c>
      <c r="K3258">
        <v>1.3882829999999999</v>
      </c>
      <c r="L3258" t="s">
        <v>22</v>
      </c>
      <c r="M3258">
        <f>V3__67[[#This Row],[Sale Price]]/V3__67[[#This Row],[carpet_area]]</f>
        <v>1524.3902439024391</v>
      </c>
      <c r="N3258">
        <f>IF(OR(V3__67[[#This Row],[Estimated Value]]="",V3__67[[#This Row],[Estimated Value]]=0),"",V3__67[[#This Row],[Sale Price]]-V3__67[[#This Row],[Estimated Value]])</f>
        <v>14480</v>
      </c>
      <c r="O3258">
        <f>IF(OR(V3__67[[#This Row],[Estimated Value]]="",V3__67[[#This Row],[Estimated Value]]=0),"",(V3__67[[#This Row],[Sale Price]]-V3__67[[#This Row],[Estimated Value]])/V3__67[[#This Row],[Estimated Value]])</f>
        <v>9.7474285098820609E-3</v>
      </c>
      <c r="P3258" t="str">
        <f t="shared" si="50"/>
        <v>Above Estimate</v>
      </c>
    </row>
    <row r="3259" spans="1:16" x14ac:dyDescent="0.3">
      <c r="A3259" s="1">
        <v>42995</v>
      </c>
      <c r="B3259">
        <v>2017</v>
      </c>
      <c r="C3259" t="s">
        <v>18</v>
      </c>
      <c r="D3259">
        <v>211740</v>
      </c>
      <c r="E3259">
        <v>330000</v>
      </c>
      <c r="F3259" t="s">
        <v>19</v>
      </c>
      <c r="G3259" t="s">
        <v>20</v>
      </c>
      <c r="H3259">
        <v>4</v>
      </c>
      <c r="I3259">
        <v>4</v>
      </c>
      <c r="J3259">
        <v>1305</v>
      </c>
      <c r="K3259">
        <v>1.3882829999999999</v>
      </c>
      <c r="L3259" t="s">
        <v>25</v>
      </c>
      <c r="M3259">
        <f>V3__67[[#This Row],[Sale Price]]/V3__67[[#This Row],[carpet_area]]</f>
        <v>252.87356321839081</v>
      </c>
      <c r="N3259">
        <f>IF(OR(V3__67[[#This Row],[Estimated Value]]="",V3__67[[#This Row],[Estimated Value]]=0),"",V3__67[[#This Row],[Sale Price]]-V3__67[[#This Row],[Estimated Value]])</f>
        <v>118260</v>
      </c>
      <c r="O3259">
        <f>IF(OR(V3__67[[#This Row],[Estimated Value]]="",V3__67[[#This Row],[Estimated Value]]=0),"",(V3__67[[#This Row],[Sale Price]]-V3__67[[#This Row],[Estimated Value]])/V3__67[[#This Row],[Estimated Value]])</f>
        <v>0.55851516010201185</v>
      </c>
      <c r="P3259" t="str">
        <f t="shared" si="50"/>
        <v>Above Estimate</v>
      </c>
    </row>
    <row r="3260" spans="1:16" x14ac:dyDescent="0.3">
      <c r="A3260" s="1">
        <v>42996</v>
      </c>
      <c r="B3260">
        <v>2017</v>
      </c>
      <c r="C3260" t="s">
        <v>30</v>
      </c>
      <c r="D3260">
        <v>369510</v>
      </c>
      <c r="E3260">
        <v>400000</v>
      </c>
      <c r="F3260" t="s">
        <v>13</v>
      </c>
      <c r="G3260" t="s">
        <v>14</v>
      </c>
      <c r="H3260">
        <v>3</v>
      </c>
      <c r="I3260">
        <v>2</v>
      </c>
      <c r="J3260">
        <v>960</v>
      </c>
      <c r="K3260">
        <v>1.3882829999999999</v>
      </c>
      <c r="L3260" t="s">
        <v>25</v>
      </c>
      <c r="M3260">
        <f>V3__67[[#This Row],[Sale Price]]/V3__67[[#This Row],[carpet_area]]</f>
        <v>416.66666666666669</v>
      </c>
      <c r="N3260">
        <f>IF(OR(V3__67[[#This Row],[Estimated Value]]="",V3__67[[#This Row],[Estimated Value]]=0),"",V3__67[[#This Row],[Sale Price]]-V3__67[[#This Row],[Estimated Value]])</f>
        <v>30490</v>
      </c>
      <c r="O3260">
        <f>IF(OR(V3__67[[#This Row],[Estimated Value]]="",V3__67[[#This Row],[Estimated Value]]=0),"",(V3__67[[#This Row],[Sale Price]]-V3__67[[#This Row],[Estimated Value]])/V3__67[[#This Row],[Estimated Value]])</f>
        <v>8.2514681605369275E-2</v>
      </c>
      <c r="P3260" t="str">
        <f t="shared" si="50"/>
        <v>Above Estimate</v>
      </c>
    </row>
    <row r="3261" spans="1:16" x14ac:dyDescent="0.3">
      <c r="A3261" s="1">
        <v>42996</v>
      </c>
      <c r="B3261">
        <v>2017</v>
      </c>
      <c r="C3261" t="s">
        <v>12</v>
      </c>
      <c r="D3261">
        <v>70920</v>
      </c>
      <c r="E3261">
        <v>80000</v>
      </c>
      <c r="F3261" t="s">
        <v>13</v>
      </c>
      <c r="G3261" t="s">
        <v>14</v>
      </c>
      <c r="H3261">
        <v>3</v>
      </c>
      <c r="I3261">
        <v>3</v>
      </c>
      <c r="J3261">
        <v>905</v>
      </c>
      <c r="K3261">
        <v>1.3882829999999999</v>
      </c>
      <c r="L3261" t="s">
        <v>22</v>
      </c>
      <c r="M3261">
        <f>V3__67[[#This Row],[Sale Price]]/V3__67[[#This Row],[carpet_area]]</f>
        <v>88.39779005524862</v>
      </c>
      <c r="N3261">
        <f>IF(OR(V3__67[[#This Row],[Estimated Value]]="",V3__67[[#This Row],[Estimated Value]]=0),"",V3__67[[#This Row],[Sale Price]]-V3__67[[#This Row],[Estimated Value]])</f>
        <v>9080</v>
      </c>
      <c r="O3261">
        <f>IF(OR(V3__67[[#This Row],[Estimated Value]]="",V3__67[[#This Row],[Estimated Value]]=0),"",(V3__67[[#This Row],[Sale Price]]-V3__67[[#This Row],[Estimated Value]])/V3__67[[#This Row],[Estimated Value]])</f>
        <v>0.12803158488437677</v>
      </c>
      <c r="P3261" t="str">
        <f t="shared" si="50"/>
        <v>Above Estimate</v>
      </c>
    </row>
    <row r="3262" spans="1:16" x14ac:dyDescent="0.3">
      <c r="A3262" s="1">
        <v>42996</v>
      </c>
      <c r="B3262">
        <v>2017</v>
      </c>
      <c r="C3262" t="s">
        <v>26</v>
      </c>
      <c r="D3262">
        <v>1324890</v>
      </c>
      <c r="E3262">
        <v>94635</v>
      </c>
      <c r="F3262" t="s">
        <v>13</v>
      </c>
      <c r="G3262" t="s">
        <v>14</v>
      </c>
      <c r="H3262">
        <v>3</v>
      </c>
      <c r="I3262">
        <v>1</v>
      </c>
      <c r="J3262">
        <v>1080</v>
      </c>
      <c r="K3262">
        <v>1.3882829999999999</v>
      </c>
      <c r="L3262" t="s">
        <v>25</v>
      </c>
      <c r="M3262">
        <f>V3__67[[#This Row],[Sale Price]]/V3__67[[#This Row],[carpet_area]]</f>
        <v>87.625</v>
      </c>
      <c r="N3262">
        <f>IF(OR(V3__67[[#This Row],[Estimated Value]]="",V3__67[[#This Row],[Estimated Value]]=0),"",V3__67[[#This Row],[Sale Price]]-V3__67[[#This Row],[Estimated Value]])</f>
        <v>-1230255</v>
      </c>
      <c r="O3262">
        <f>IF(OR(V3__67[[#This Row],[Estimated Value]]="",V3__67[[#This Row],[Estimated Value]]=0),"",(V3__67[[#This Row],[Sale Price]]-V3__67[[#This Row],[Estimated Value]])/V3__67[[#This Row],[Estimated Value]])</f>
        <v>-0.9285714285714286</v>
      </c>
      <c r="P3262" t="str">
        <f t="shared" si="50"/>
        <v>Below Estimate</v>
      </c>
    </row>
    <row r="3263" spans="1:16" x14ac:dyDescent="0.3">
      <c r="A3263" s="1">
        <v>42999</v>
      </c>
      <c r="B3263">
        <v>2017</v>
      </c>
      <c r="C3263" t="s">
        <v>29</v>
      </c>
      <c r="D3263">
        <v>214340</v>
      </c>
      <c r="E3263">
        <v>299000</v>
      </c>
      <c r="F3263" t="s">
        <v>13</v>
      </c>
      <c r="G3263" t="s">
        <v>14</v>
      </c>
      <c r="H3263">
        <v>3</v>
      </c>
      <c r="I3263">
        <v>2</v>
      </c>
      <c r="J3263">
        <v>987</v>
      </c>
      <c r="K3263">
        <v>1.3882829999999999</v>
      </c>
      <c r="L3263" t="s">
        <v>16</v>
      </c>
      <c r="M3263">
        <f>V3__67[[#This Row],[Sale Price]]/V3__67[[#This Row],[carpet_area]]</f>
        <v>302.93819655521781</v>
      </c>
      <c r="N3263">
        <f>IF(OR(V3__67[[#This Row],[Estimated Value]]="",V3__67[[#This Row],[Estimated Value]]=0),"",V3__67[[#This Row],[Sale Price]]-V3__67[[#This Row],[Estimated Value]])</f>
        <v>84660</v>
      </c>
      <c r="O3263">
        <f>IF(OR(V3__67[[#This Row],[Estimated Value]]="",V3__67[[#This Row],[Estimated Value]]=0),"",(V3__67[[#This Row],[Sale Price]]-V3__67[[#This Row],[Estimated Value]])/V3__67[[#This Row],[Estimated Value]])</f>
        <v>0.39497993841560136</v>
      </c>
      <c r="P3263" t="str">
        <f t="shared" si="50"/>
        <v>Above Estimate</v>
      </c>
    </row>
    <row r="3264" spans="1:16" x14ac:dyDescent="0.3">
      <c r="A3264" s="1">
        <v>43000</v>
      </c>
      <c r="B3264">
        <v>2017</v>
      </c>
      <c r="C3264" t="s">
        <v>21</v>
      </c>
      <c r="D3264">
        <v>2122750</v>
      </c>
      <c r="E3264">
        <v>4400000</v>
      </c>
      <c r="F3264" t="s">
        <v>13</v>
      </c>
      <c r="G3264" t="s">
        <v>14</v>
      </c>
      <c r="H3264">
        <v>3</v>
      </c>
      <c r="I3264">
        <v>2</v>
      </c>
      <c r="J3264">
        <v>985</v>
      </c>
      <c r="K3264">
        <v>1.3882829999999999</v>
      </c>
      <c r="L3264" t="s">
        <v>15</v>
      </c>
      <c r="M3264">
        <f>V3__67[[#This Row],[Sale Price]]/V3__67[[#This Row],[carpet_area]]</f>
        <v>4467.0050761421317</v>
      </c>
      <c r="N3264">
        <f>IF(OR(V3__67[[#This Row],[Estimated Value]]="",V3__67[[#This Row],[Estimated Value]]=0),"",V3__67[[#This Row],[Sale Price]]-V3__67[[#This Row],[Estimated Value]])</f>
        <v>2277250</v>
      </c>
      <c r="O3264">
        <f>IF(OR(V3__67[[#This Row],[Estimated Value]]="",V3__67[[#This Row],[Estimated Value]]=0),"",(V3__67[[#This Row],[Sale Price]]-V3__67[[#This Row],[Estimated Value]])/V3__67[[#This Row],[Estimated Value]])</f>
        <v>1.0727829466493934</v>
      </c>
      <c r="P3264" t="str">
        <f t="shared" si="50"/>
        <v>Above Estimate</v>
      </c>
    </row>
    <row r="3265" spans="1:16" x14ac:dyDescent="0.3">
      <c r="A3265" s="1">
        <v>43001</v>
      </c>
      <c r="B3265">
        <v>2017</v>
      </c>
      <c r="C3265" t="s">
        <v>26</v>
      </c>
      <c r="D3265">
        <v>372470</v>
      </c>
      <c r="E3265">
        <v>485000</v>
      </c>
      <c r="F3265" t="s">
        <v>13</v>
      </c>
      <c r="G3265" t="s">
        <v>14</v>
      </c>
      <c r="H3265">
        <v>3</v>
      </c>
      <c r="I3265">
        <v>2</v>
      </c>
      <c r="J3265">
        <v>1026</v>
      </c>
      <c r="K3265">
        <v>1.3882829999999999</v>
      </c>
      <c r="L3265" t="s">
        <v>25</v>
      </c>
      <c r="M3265">
        <f>V3__67[[#This Row],[Sale Price]]/V3__67[[#This Row],[carpet_area]]</f>
        <v>472.7095516569201</v>
      </c>
      <c r="N3265">
        <f>IF(OR(V3__67[[#This Row],[Estimated Value]]="",V3__67[[#This Row],[Estimated Value]]=0),"",V3__67[[#This Row],[Sale Price]]-V3__67[[#This Row],[Estimated Value]])</f>
        <v>112530</v>
      </c>
      <c r="O3265">
        <f>IF(OR(V3__67[[#This Row],[Estimated Value]]="",V3__67[[#This Row],[Estimated Value]]=0),"",(V3__67[[#This Row],[Sale Price]]-V3__67[[#This Row],[Estimated Value]])/V3__67[[#This Row],[Estimated Value]])</f>
        <v>0.30211829140601926</v>
      </c>
      <c r="P3265" t="str">
        <f t="shared" si="50"/>
        <v>Above Estimate</v>
      </c>
    </row>
    <row r="3266" spans="1:16" x14ac:dyDescent="0.3">
      <c r="A3266" s="1">
        <v>43002</v>
      </c>
      <c r="B3266">
        <v>2017</v>
      </c>
      <c r="C3266" t="s">
        <v>12</v>
      </c>
      <c r="D3266">
        <v>107510</v>
      </c>
      <c r="E3266">
        <v>70000</v>
      </c>
      <c r="F3266" t="s">
        <v>19</v>
      </c>
      <c r="G3266" t="s">
        <v>20</v>
      </c>
      <c r="H3266">
        <v>4</v>
      </c>
      <c r="I3266">
        <v>2</v>
      </c>
      <c r="J3266">
        <v>1437</v>
      </c>
      <c r="K3266">
        <v>1.3882829999999999</v>
      </c>
      <c r="L3266" t="s">
        <v>16</v>
      </c>
      <c r="M3266">
        <f>V3__67[[#This Row],[Sale Price]]/V3__67[[#This Row],[carpet_area]]</f>
        <v>48.71259568545581</v>
      </c>
      <c r="N3266">
        <f>IF(OR(V3__67[[#This Row],[Estimated Value]]="",V3__67[[#This Row],[Estimated Value]]=0),"",V3__67[[#This Row],[Sale Price]]-V3__67[[#This Row],[Estimated Value]])</f>
        <v>-37510</v>
      </c>
      <c r="O3266">
        <f>IF(OR(V3__67[[#This Row],[Estimated Value]]="",V3__67[[#This Row],[Estimated Value]]=0),"",(V3__67[[#This Row],[Sale Price]]-V3__67[[#This Row],[Estimated Value]])/V3__67[[#This Row],[Estimated Value]])</f>
        <v>-0.34889777695098129</v>
      </c>
      <c r="P3266" t="str">
        <f t="shared" ref="P3266:P3329" si="51">IF(N3266="","No Estimate",IF(N3266&gt;0,"Above Estimate",IF(N3266&lt;0,"Below Estimate","At Estimate")))</f>
        <v>Below Estimate</v>
      </c>
    </row>
    <row r="3267" spans="1:16" x14ac:dyDescent="0.3">
      <c r="A3267" s="1">
        <v>43006</v>
      </c>
      <c r="B3267">
        <v>2017</v>
      </c>
      <c r="C3267" t="s">
        <v>17</v>
      </c>
      <c r="D3267">
        <v>182140</v>
      </c>
      <c r="E3267">
        <v>203000</v>
      </c>
      <c r="F3267" t="s">
        <v>13</v>
      </c>
      <c r="G3267" t="s">
        <v>14</v>
      </c>
      <c r="H3267">
        <v>3</v>
      </c>
      <c r="I3267">
        <v>1</v>
      </c>
      <c r="J3267">
        <v>969</v>
      </c>
      <c r="K3267">
        <v>1.3882829999999999</v>
      </c>
      <c r="L3267" t="s">
        <v>22</v>
      </c>
      <c r="M3267">
        <f>V3__67[[#This Row],[Sale Price]]/V3__67[[#This Row],[carpet_area]]</f>
        <v>209.49432404540764</v>
      </c>
      <c r="N3267">
        <f>IF(OR(V3__67[[#This Row],[Estimated Value]]="",V3__67[[#This Row],[Estimated Value]]=0),"",V3__67[[#This Row],[Sale Price]]-V3__67[[#This Row],[Estimated Value]])</f>
        <v>20860</v>
      </c>
      <c r="O3267">
        <f>IF(OR(V3__67[[#This Row],[Estimated Value]]="",V3__67[[#This Row],[Estimated Value]]=0),"",(V3__67[[#This Row],[Sale Price]]-V3__67[[#This Row],[Estimated Value]])/V3__67[[#This Row],[Estimated Value]])</f>
        <v>0.11452728670253651</v>
      </c>
      <c r="P3267" t="str">
        <f t="shared" si="51"/>
        <v>Above Estimate</v>
      </c>
    </row>
    <row r="3268" spans="1:16" x14ac:dyDescent="0.3">
      <c r="A3268" s="1">
        <v>43006</v>
      </c>
      <c r="B3268">
        <v>2017</v>
      </c>
      <c r="C3268" t="s">
        <v>26</v>
      </c>
      <c r="D3268">
        <v>283010</v>
      </c>
      <c r="E3268">
        <v>489000</v>
      </c>
      <c r="F3268" t="s">
        <v>13</v>
      </c>
      <c r="G3268" t="s">
        <v>14</v>
      </c>
      <c r="H3268">
        <v>3</v>
      </c>
      <c r="I3268">
        <v>3</v>
      </c>
      <c r="J3268">
        <v>1077</v>
      </c>
      <c r="K3268">
        <v>1.3882829999999999</v>
      </c>
      <c r="L3268" t="s">
        <v>16</v>
      </c>
      <c r="M3268">
        <f>V3__67[[#This Row],[Sale Price]]/V3__67[[#This Row],[carpet_area]]</f>
        <v>454.03899721448465</v>
      </c>
      <c r="N3268">
        <f>IF(OR(V3__67[[#This Row],[Estimated Value]]="",V3__67[[#This Row],[Estimated Value]]=0),"",V3__67[[#This Row],[Sale Price]]-V3__67[[#This Row],[Estimated Value]])</f>
        <v>205990</v>
      </c>
      <c r="O3268">
        <f>IF(OR(V3__67[[#This Row],[Estimated Value]]="",V3__67[[#This Row],[Estimated Value]]=0),"",(V3__67[[#This Row],[Sale Price]]-V3__67[[#This Row],[Estimated Value]])/V3__67[[#This Row],[Estimated Value]])</f>
        <v>0.72785413942970212</v>
      </c>
      <c r="P3268" t="str">
        <f t="shared" si="51"/>
        <v>Above Estimate</v>
      </c>
    </row>
    <row r="3269" spans="1:16" x14ac:dyDescent="0.3">
      <c r="A3269" s="1">
        <v>43007</v>
      </c>
      <c r="B3269">
        <v>2017</v>
      </c>
      <c r="C3269" t="s">
        <v>12</v>
      </c>
      <c r="D3269">
        <v>80190</v>
      </c>
      <c r="E3269">
        <v>40100</v>
      </c>
      <c r="F3269" t="s">
        <v>13</v>
      </c>
      <c r="G3269" t="s">
        <v>14</v>
      </c>
      <c r="H3269">
        <v>3</v>
      </c>
      <c r="I3269">
        <v>2</v>
      </c>
      <c r="J3269">
        <v>937</v>
      </c>
      <c r="K3269">
        <v>1.3882829999999999</v>
      </c>
      <c r="L3269" t="s">
        <v>25</v>
      </c>
      <c r="M3269">
        <f>V3__67[[#This Row],[Sale Price]]/V3__67[[#This Row],[carpet_area]]</f>
        <v>42.796157950907151</v>
      </c>
      <c r="N3269">
        <f>IF(OR(V3__67[[#This Row],[Estimated Value]]="",V3__67[[#This Row],[Estimated Value]]=0),"",V3__67[[#This Row],[Sale Price]]-V3__67[[#This Row],[Estimated Value]])</f>
        <v>-40090</v>
      </c>
      <c r="O3269">
        <f>IF(OR(V3__67[[#This Row],[Estimated Value]]="",V3__67[[#This Row],[Estimated Value]]=0),"",(V3__67[[#This Row],[Sale Price]]-V3__67[[#This Row],[Estimated Value]])/V3__67[[#This Row],[Estimated Value]])</f>
        <v>-0.49993764808579622</v>
      </c>
      <c r="P3269" t="str">
        <f t="shared" si="51"/>
        <v>Below Estimate</v>
      </c>
    </row>
    <row r="3270" spans="1:16" x14ac:dyDescent="0.3">
      <c r="A3270" s="1">
        <v>43007</v>
      </c>
      <c r="B3270">
        <v>2017</v>
      </c>
      <c r="C3270" t="s">
        <v>18</v>
      </c>
      <c r="D3270">
        <v>236820</v>
      </c>
      <c r="E3270">
        <v>350000</v>
      </c>
      <c r="F3270" t="s">
        <v>13</v>
      </c>
      <c r="G3270" t="s">
        <v>14</v>
      </c>
      <c r="H3270">
        <v>3</v>
      </c>
      <c r="I3270">
        <v>3</v>
      </c>
      <c r="J3270">
        <v>1059</v>
      </c>
      <c r="K3270">
        <v>1.3882829999999999</v>
      </c>
      <c r="L3270" t="s">
        <v>25</v>
      </c>
      <c r="M3270">
        <f>V3__67[[#This Row],[Sale Price]]/V3__67[[#This Row],[carpet_area]]</f>
        <v>330.50047214353162</v>
      </c>
      <c r="N3270">
        <f>IF(OR(V3__67[[#This Row],[Estimated Value]]="",V3__67[[#This Row],[Estimated Value]]=0),"",V3__67[[#This Row],[Sale Price]]-V3__67[[#This Row],[Estimated Value]])</f>
        <v>113180</v>
      </c>
      <c r="O3270">
        <f>IF(OR(V3__67[[#This Row],[Estimated Value]]="",V3__67[[#This Row],[Estimated Value]]=0),"",(V3__67[[#This Row],[Sale Price]]-V3__67[[#This Row],[Estimated Value]])/V3__67[[#This Row],[Estimated Value]])</f>
        <v>0.4779157165779917</v>
      </c>
      <c r="P3270" t="str">
        <f t="shared" si="51"/>
        <v>Above Estimate</v>
      </c>
    </row>
    <row r="3271" spans="1:16" x14ac:dyDescent="0.3">
      <c r="A3271" s="1">
        <v>43008</v>
      </c>
      <c r="B3271">
        <v>2017</v>
      </c>
      <c r="C3271" t="s">
        <v>21</v>
      </c>
      <c r="D3271">
        <v>4248370</v>
      </c>
      <c r="E3271">
        <v>9750000</v>
      </c>
      <c r="F3271" t="s">
        <v>13</v>
      </c>
      <c r="G3271" t="s">
        <v>14</v>
      </c>
      <c r="H3271">
        <v>3</v>
      </c>
      <c r="I3271">
        <v>3</v>
      </c>
      <c r="J3271">
        <v>942</v>
      </c>
      <c r="K3271">
        <v>1.3882829999999999</v>
      </c>
      <c r="L3271" t="s">
        <v>25</v>
      </c>
      <c r="M3271">
        <f>V3__67[[#This Row],[Sale Price]]/V3__67[[#This Row],[carpet_area]]</f>
        <v>10350.318471337579</v>
      </c>
      <c r="N3271">
        <f>IF(OR(V3__67[[#This Row],[Estimated Value]]="",V3__67[[#This Row],[Estimated Value]]=0),"",V3__67[[#This Row],[Sale Price]]-V3__67[[#This Row],[Estimated Value]])</f>
        <v>5501630</v>
      </c>
      <c r="O3271">
        <f>IF(OR(V3__67[[#This Row],[Estimated Value]]="",V3__67[[#This Row],[Estimated Value]]=0),"",(V3__67[[#This Row],[Sale Price]]-V3__67[[#This Row],[Estimated Value]])/V3__67[[#This Row],[Estimated Value]])</f>
        <v>1.2949978462327905</v>
      </c>
      <c r="P3271" t="str">
        <f t="shared" si="51"/>
        <v>Above Estimate</v>
      </c>
    </row>
    <row r="3272" spans="1:16" x14ac:dyDescent="0.3">
      <c r="A3272" s="1">
        <v>43008</v>
      </c>
      <c r="B3272">
        <v>2017</v>
      </c>
      <c r="C3272" t="s">
        <v>30</v>
      </c>
      <c r="D3272">
        <v>431820</v>
      </c>
      <c r="E3272">
        <v>628000</v>
      </c>
      <c r="F3272" t="s">
        <v>13</v>
      </c>
      <c r="G3272" t="s">
        <v>14</v>
      </c>
      <c r="H3272">
        <v>3</v>
      </c>
      <c r="I3272">
        <v>1</v>
      </c>
      <c r="J3272">
        <v>961</v>
      </c>
      <c r="K3272">
        <v>1.3882829999999999</v>
      </c>
      <c r="L3272" t="s">
        <v>25</v>
      </c>
      <c r="M3272">
        <f>V3__67[[#This Row],[Sale Price]]/V3__67[[#This Row],[carpet_area]]</f>
        <v>653.48595213319459</v>
      </c>
      <c r="N3272">
        <f>IF(OR(V3__67[[#This Row],[Estimated Value]]="",V3__67[[#This Row],[Estimated Value]]=0),"",V3__67[[#This Row],[Sale Price]]-V3__67[[#This Row],[Estimated Value]])</f>
        <v>196180</v>
      </c>
      <c r="O3272">
        <f>IF(OR(V3__67[[#This Row],[Estimated Value]]="",V3__67[[#This Row],[Estimated Value]]=0),"",(V3__67[[#This Row],[Sale Price]]-V3__67[[#This Row],[Estimated Value]])/V3__67[[#This Row],[Estimated Value]])</f>
        <v>0.45430966606456397</v>
      </c>
      <c r="P3272" t="str">
        <f t="shared" si="51"/>
        <v>Above Estimate</v>
      </c>
    </row>
    <row r="3273" spans="1:16" x14ac:dyDescent="0.3">
      <c r="A3273" s="1">
        <v>43009</v>
      </c>
      <c r="B3273">
        <v>2017</v>
      </c>
      <c r="C3273" t="s">
        <v>12</v>
      </c>
      <c r="D3273">
        <v>82030</v>
      </c>
      <c r="E3273">
        <v>99900</v>
      </c>
      <c r="F3273" t="s">
        <v>13</v>
      </c>
      <c r="G3273" t="s">
        <v>14</v>
      </c>
      <c r="H3273">
        <v>3</v>
      </c>
      <c r="I3273">
        <v>1</v>
      </c>
      <c r="J3273">
        <v>1007</v>
      </c>
      <c r="K3273">
        <v>1.3882829999999999</v>
      </c>
      <c r="L3273" t="s">
        <v>22</v>
      </c>
      <c r="M3273">
        <f>V3__67[[#This Row],[Sale Price]]/V3__67[[#This Row],[carpet_area]]</f>
        <v>99.205561072492557</v>
      </c>
      <c r="N3273">
        <f>IF(OR(V3__67[[#This Row],[Estimated Value]]="",V3__67[[#This Row],[Estimated Value]]=0),"",V3__67[[#This Row],[Sale Price]]-V3__67[[#This Row],[Estimated Value]])</f>
        <v>17870</v>
      </c>
      <c r="O3273">
        <f>IF(OR(V3__67[[#This Row],[Estimated Value]]="",V3__67[[#This Row],[Estimated Value]]=0),"",(V3__67[[#This Row],[Sale Price]]-V3__67[[#This Row],[Estimated Value]])/V3__67[[#This Row],[Estimated Value]])</f>
        <v>0.21784712909911008</v>
      </c>
      <c r="P3273" t="str">
        <f t="shared" si="51"/>
        <v>Above Estimate</v>
      </c>
    </row>
    <row r="3274" spans="1:16" x14ac:dyDescent="0.3">
      <c r="A3274" s="1">
        <v>43009</v>
      </c>
      <c r="B3274">
        <v>2017</v>
      </c>
      <c r="C3274" t="s">
        <v>29</v>
      </c>
      <c r="D3274">
        <v>193620</v>
      </c>
      <c r="E3274">
        <v>272000</v>
      </c>
      <c r="F3274" t="s">
        <v>19</v>
      </c>
      <c r="G3274" t="s">
        <v>20</v>
      </c>
      <c r="H3274">
        <v>4</v>
      </c>
      <c r="I3274">
        <v>2</v>
      </c>
      <c r="J3274">
        <v>1384</v>
      </c>
      <c r="K3274">
        <v>1.3882829999999999</v>
      </c>
      <c r="L3274" t="s">
        <v>16</v>
      </c>
      <c r="M3274">
        <f>V3__67[[#This Row],[Sale Price]]/V3__67[[#This Row],[carpet_area]]</f>
        <v>196.53179190751445</v>
      </c>
      <c r="N3274">
        <f>IF(OR(V3__67[[#This Row],[Estimated Value]]="",V3__67[[#This Row],[Estimated Value]]=0),"",V3__67[[#This Row],[Sale Price]]-V3__67[[#This Row],[Estimated Value]])</f>
        <v>78380</v>
      </c>
      <c r="O3274">
        <f>IF(OR(V3__67[[#This Row],[Estimated Value]]="",V3__67[[#This Row],[Estimated Value]]=0),"",(V3__67[[#This Row],[Sale Price]]-V3__67[[#This Row],[Estimated Value]])/V3__67[[#This Row],[Estimated Value]])</f>
        <v>0.40481355231897531</v>
      </c>
      <c r="P3274" t="str">
        <f t="shared" si="51"/>
        <v>Above Estimate</v>
      </c>
    </row>
    <row r="3275" spans="1:16" x14ac:dyDescent="0.3">
      <c r="A3275" s="1">
        <v>43009</v>
      </c>
      <c r="B3275">
        <v>2017</v>
      </c>
      <c r="C3275" t="s">
        <v>29</v>
      </c>
      <c r="D3275">
        <v>226450</v>
      </c>
      <c r="E3275">
        <v>385000</v>
      </c>
      <c r="F3275" t="s">
        <v>13</v>
      </c>
      <c r="G3275" t="s">
        <v>14</v>
      </c>
      <c r="H3275">
        <v>3</v>
      </c>
      <c r="I3275">
        <v>3</v>
      </c>
      <c r="J3275">
        <v>934</v>
      </c>
      <c r="K3275">
        <v>1.3882829999999999</v>
      </c>
      <c r="L3275" t="s">
        <v>15</v>
      </c>
      <c r="M3275">
        <f>V3__67[[#This Row],[Sale Price]]/V3__67[[#This Row],[carpet_area]]</f>
        <v>412.20556745182012</v>
      </c>
      <c r="N3275">
        <f>IF(OR(V3__67[[#This Row],[Estimated Value]]="",V3__67[[#This Row],[Estimated Value]]=0),"",V3__67[[#This Row],[Sale Price]]-V3__67[[#This Row],[Estimated Value]])</f>
        <v>158550</v>
      </c>
      <c r="O3275">
        <f>IF(OR(V3__67[[#This Row],[Estimated Value]]="",V3__67[[#This Row],[Estimated Value]]=0),"",(V3__67[[#This Row],[Sale Price]]-V3__67[[#This Row],[Estimated Value]])/V3__67[[#This Row],[Estimated Value]])</f>
        <v>0.70015455950540961</v>
      </c>
      <c r="P3275" t="str">
        <f t="shared" si="51"/>
        <v>Above Estimate</v>
      </c>
    </row>
    <row r="3276" spans="1:16" x14ac:dyDescent="0.3">
      <c r="A3276" s="1">
        <v>43010</v>
      </c>
      <c r="B3276">
        <v>2017</v>
      </c>
      <c r="C3276" t="s">
        <v>12</v>
      </c>
      <c r="D3276">
        <v>97620</v>
      </c>
      <c r="E3276">
        <v>109900</v>
      </c>
      <c r="F3276" t="s">
        <v>13</v>
      </c>
      <c r="G3276" t="s">
        <v>14</v>
      </c>
      <c r="H3276">
        <v>3</v>
      </c>
      <c r="I3276">
        <v>3</v>
      </c>
      <c r="J3276">
        <v>946</v>
      </c>
      <c r="K3276">
        <v>1.3882829999999999</v>
      </c>
      <c r="L3276" t="s">
        <v>25</v>
      </c>
      <c r="M3276">
        <f>V3__67[[#This Row],[Sale Price]]/V3__67[[#This Row],[carpet_area]]</f>
        <v>116.17336152219873</v>
      </c>
      <c r="N3276">
        <f>IF(OR(V3__67[[#This Row],[Estimated Value]]="",V3__67[[#This Row],[Estimated Value]]=0),"",V3__67[[#This Row],[Sale Price]]-V3__67[[#This Row],[Estimated Value]])</f>
        <v>12280</v>
      </c>
      <c r="O3276">
        <f>IF(OR(V3__67[[#This Row],[Estimated Value]]="",V3__67[[#This Row],[Estimated Value]]=0),"",(V3__67[[#This Row],[Sale Price]]-V3__67[[#This Row],[Estimated Value]])/V3__67[[#This Row],[Estimated Value]])</f>
        <v>0.1257938946937103</v>
      </c>
      <c r="P3276" t="str">
        <f t="shared" si="51"/>
        <v>Above Estimate</v>
      </c>
    </row>
    <row r="3277" spans="1:16" x14ac:dyDescent="0.3">
      <c r="A3277" s="1">
        <v>43010</v>
      </c>
      <c r="B3277">
        <v>2017</v>
      </c>
      <c r="C3277" t="s">
        <v>18</v>
      </c>
      <c r="D3277">
        <v>202830</v>
      </c>
      <c r="E3277">
        <v>335000</v>
      </c>
      <c r="F3277" t="s">
        <v>13</v>
      </c>
      <c r="G3277" t="s">
        <v>14</v>
      </c>
      <c r="H3277">
        <v>3</v>
      </c>
      <c r="I3277">
        <v>3</v>
      </c>
      <c r="J3277">
        <v>1014</v>
      </c>
      <c r="K3277">
        <v>1.3882829999999999</v>
      </c>
      <c r="L3277" t="s">
        <v>25</v>
      </c>
      <c r="M3277">
        <f>V3__67[[#This Row],[Sale Price]]/V3__67[[#This Row],[carpet_area]]</f>
        <v>330.37475345167655</v>
      </c>
      <c r="N3277">
        <f>IF(OR(V3__67[[#This Row],[Estimated Value]]="",V3__67[[#This Row],[Estimated Value]]=0),"",V3__67[[#This Row],[Sale Price]]-V3__67[[#This Row],[Estimated Value]])</f>
        <v>132170</v>
      </c>
      <c r="O3277">
        <f>IF(OR(V3__67[[#This Row],[Estimated Value]]="",V3__67[[#This Row],[Estimated Value]]=0),"",(V3__67[[#This Row],[Sale Price]]-V3__67[[#This Row],[Estimated Value]])/V3__67[[#This Row],[Estimated Value]])</f>
        <v>0.65162944337622641</v>
      </c>
      <c r="P3277" t="str">
        <f t="shared" si="51"/>
        <v>Above Estimate</v>
      </c>
    </row>
    <row r="3278" spans="1:16" x14ac:dyDescent="0.3">
      <c r="A3278" s="1">
        <v>43013</v>
      </c>
      <c r="B3278">
        <v>2017</v>
      </c>
      <c r="C3278" t="s">
        <v>12</v>
      </c>
      <c r="D3278">
        <v>65100</v>
      </c>
      <c r="E3278">
        <v>92000</v>
      </c>
      <c r="F3278" t="s">
        <v>13</v>
      </c>
      <c r="G3278" t="s">
        <v>14</v>
      </c>
      <c r="H3278">
        <v>3</v>
      </c>
      <c r="I3278">
        <v>1</v>
      </c>
      <c r="J3278">
        <v>903</v>
      </c>
      <c r="K3278">
        <v>1.3882829999999999</v>
      </c>
      <c r="L3278" t="s">
        <v>16</v>
      </c>
      <c r="M3278">
        <f>V3__67[[#This Row],[Sale Price]]/V3__67[[#This Row],[carpet_area]]</f>
        <v>101.88261351052049</v>
      </c>
      <c r="N3278">
        <f>IF(OR(V3__67[[#This Row],[Estimated Value]]="",V3__67[[#This Row],[Estimated Value]]=0),"",V3__67[[#This Row],[Sale Price]]-V3__67[[#This Row],[Estimated Value]])</f>
        <v>26900</v>
      </c>
      <c r="O3278">
        <f>IF(OR(V3__67[[#This Row],[Estimated Value]]="",V3__67[[#This Row],[Estimated Value]]=0),"",(V3__67[[#This Row],[Sale Price]]-V3__67[[#This Row],[Estimated Value]])/V3__67[[#This Row],[Estimated Value]])</f>
        <v>0.41321044546850999</v>
      </c>
      <c r="P3278" t="str">
        <f t="shared" si="51"/>
        <v>Above Estimate</v>
      </c>
    </row>
    <row r="3279" spans="1:16" x14ac:dyDescent="0.3">
      <c r="A3279" s="1">
        <v>43015</v>
      </c>
      <c r="B3279">
        <v>2017</v>
      </c>
      <c r="C3279" t="s">
        <v>29</v>
      </c>
      <c r="D3279">
        <v>152810</v>
      </c>
      <c r="E3279">
        <v>235000</v>
      </c>
      <c r="F3279" t="s">
        <v>19</v>
      </c>
      <c r="G3279" t="s">
        <v>20</v>
      </c>
      <c r="H3279">
        <v>4</v>
      </c>
      <c r="I3279">
        <v>4</v>
      </c>
      <c r="J3279">
        <v>1445</v>
      </c>
      <c r="K3279">
        <v>1.3882829999999999</v>
      </c>
      <c r="L3279" t="s">
        <v>15</v>
      </c>
      <c r="M3279">
        <f>V3__67[[#This Row],[Sale Price]]/V3__67[[#This Row],[carpet_area]]</f>
        <v>162.62975778546712</v>
      </c>
      <c r="N3279">
        <f>IF(OR(V3__67[[#This Row],[Estimated Value]]="",V3__67[[#This Row],[Estimated Value]]=0),"",V3__67[[#This Row],[Sale Price]]-V3__67[[#This Row],[Estimated Value]])</f>
        <v>82190</v>
      </c>
      <c r="O3279">
        <f>IF(OR(V3__67[[#This Row],[Estimated Value]]="",V3__67[[#This Row],[Estimated Value]]=0),"",(V3__67[[#This Row],[Sale Price]]-V3__67[[#This Row],[Estimated Value]])/V3__67[[#This Row],[Estimated Value]])</f>
        <v>0.53785747006085993</v>
      </c>
      <c r="P3279" t="str">
        <f t="shared" si="51"/>
        <v>Above Estimate</v>
      </c>
    </row>
    <row r="3280" spans="1:16" x14ac:dyDescent="0.3">
      <c r="A3280" s="1">
        <v>43015</v>
      </c>
      <c r="B3280">
        <v>2017</v>
      </c>
      <c r="C3280" t="s">
        <v>18</v>
      </c>
      <c r="D3280">
        <v>226820</v>
      </c>
      <c r="E3280">
        <v>249050</v>
      </c>
      <c r="F3280" t="s">
        <v>13</v>
      </c>
      <c r="G3280" t="s">
        <v>14</v>
      </c>
      <c r="H3280">
        <v>3</v>
      </c>
      <c r="I3280">
        <v>2</v>
      </c>
      <c r="J3280">
        <v>1055</v>
      </c>
      <c r="K3280">
        <v>1.3882829999999999</v>
      </c>
      <c r="L3280" t="s">
        <v>25</v>
      </c>
      <c r="M3280">
        <f>V3__67[[#This Row],[Sale Price]]/V3__67[[#This Row],[carpet_area]]</f>
        <v>236.06635071090048</v>
      </c>
      <c r="N3280">
        <f>IF(OR(V3__67[[#This Row],[Estimated Value]]="",V3__67[[#This Row],[Estimated Value]]=0),"",V3__67[[#This Row],[Sale Price]]-V3__67[[#This Row],[Estimated Value]])</f>
        <v>22230</v>
      </c>
      <c r="O3280">
        <f>IF(OR(V3__67[[#This Row],[Estimated Value]]="",V3__67[[#This Row],[Estimated Value]]=0),"",(V3__67[[#This Row],[Sale Price]]-V3__67[[#This Row],[Estimated Value]])/V3__67[[#This Row],[Estimated Value]])</f>
        <v>9.8007230402962706E-2</v>
      </c>
      <c r="P3280" t="str">
        <f t="shared" si="51"/>
        <v>Above Estimate</v>
      </c>
    </row>
    <row r="3281" spans="1:16" x14ac:dyDescent="0.3">
      <c r="A3281" s="1">
        <v>43015</v>
      </c>
      <c r="B3281">
        <v>2017</v>
      </c>
      <c r="C3281" t="s">
        <v>12</v>
      </c>
      <c r="D3281">
        <v>97990</v>
      </c>
      <c r="E3281">
        <v>124000</v>
      </c>
      <c r="F3281" t="s">
        <v>13</v>
      </c>
      <c r="G3281" t="s">
        <v>14</v>
      </c>
      <c r="H3281">
        <v>3</v>
      </c>
      <c r="I3281">
        <v>3</v>
      </c>
      <c r="J3281">
        <v>910</v>
      </c>
      <c r="K3281">
        <v>1.3882829999999999</v>
      </c>
      <c r="L3281" t="s">
        <v>15</v>
      </c>
      <c r="M3281">
        <f>V3__67[[#This Row],[Sale Price]]/V3__67[[#This Row],[carpet_area]]</f>
        <v>136.26373626373626</v>
      </c>
      <c r="N3281">
        <f>IF(OR(V3__67[[#This Row],[Estimated Value]]="",V3__67[[#This Row],[Estimated Value]]=0),"",V3__67[[#This Row],[Sale Price]]-V3__67[[#This Row],[Estimated Value]])</f>
        <v>26010</v>
      </c>
      <c r="O3281">
        <f>IF(OR(V3__67[[#This Row],[Estimated Value]]="",V3__67[[#This Row],[Estimated Value]]=0),"",(V3__67[[#This Row],[Sale Price]]-V3__67[[#This Row],[Estimated Value]])/V3__67[[#This Row],[Estimated Value]])</f>
        <v>0.26543524849474437</v>
      </c>
      <c r="P3281" t="str">
        <f t="shared" si="51"/>
        <v>Above Estimate</v>
      </c>
    </row>
    <row r="3282" spans="1:16" x14ac:dyDescent="0.3">
      <c r="A3282" s="1">
        <v>43021</v>
      </c>
      <c r="B3282">
        <v>2017</v>
      </c>
      <c r="C3282" t="s">
        <v>18</v>
      </c>
      <c r="D3282">
        <v>489650</v>
      </c>
      <c r="E3282">
        <v>555000</v>
      </c>
      <c r="F3282" t="s">
        <v>13</v>
      </c>
      <c r="G3282" t="s">
        <v>14</v>
      </c>
      <c r="H3282">
        <v>3</v>
      </c>
      <c r="I3282">
        <v>2</v>
      </c>
      <c r="J3282">
        <v>1080</v>
      </c>
      <c r="K3282">
        <v>1.3882829999999999</v>
      </c>
      <c r="L3282" t="s">
        <v>15</v>
      </c>
      <c r="M3282">
        <f>V3__67[[#This Row],[Sale Price]]/V3__67[[#This Row],[carpet_area]]</f>
        <v>513.88888888888891</v>
      </c>
      <c r="N3282">
        <f>IF(OR(V3__67[[#This Row],[Estimated Value]]="",V3__67[[#This Row],[Estimated Value]]=0),"",V3__67[[#This Row],[Sale Price]]-V3__67[[#This Row],[Estimated Value]])</f>
        <v>65350</v>
      </c>
      <c r="O3282">
        <f>IF(OR(V3__67[[#This Row],[Estimated Value]]="",V3__67[[#This Row],[Estimated Value]]=0),"",(V3__67[[#This Row],[Sale Price]]-V3__67[[#This Row],[Estimated Value]])/V3__67[[#This Row],[Estimated Value]])</f>
        <v>0.13346267742264883</v>
      </c>
      <c r="P3282" t="str">
        <f t="shared" si="51"/>
        <v>Above Estimate</v>
      </c>
    </row>
    <row r="3283" spans="1:16" x14ac:dyDescent="0.3">
      <c r="A3283" s="1">
        <v>43023</v>
      </c>
      <c r="B3283">
        <v>2017</v>
      </c>
      <c r="C3283" t="s">
        <v>30</v>
      </c>
      <c r="D3283">
        <v>300350</v>
      </c>
      <c r="E3283">
        <v>430000</v>
      </c>
      <c r="F3283" t="s">
        <v>13</v>
      </c>
      <c r="G3283" t="s">
        <v>14</v>
      </c>
      <c r="H3283">
        <v>3</v>
      </c>
      <c r="I3283">
        <v>3</v>
      </c>
      <c r="J3283">
        <v>1018</v>
      </c>
      <c r="K3283">
        <v>1.3882829999999999</v>
      </c>
      <c r="L3283" t="s">
        <v>16</v>
      </c>
      <c r="M3283">
        <f>V3__67[[#This Row],[Sale Price]]/V3__67[[#This Row],[carpet_area]]</f>
        <v>422.3968565815324</v>
      </c>
      <c r="N3283">
        <f>IF(OR(V3__67[[#This Row],[Estimated Value]]="",V3__67[[#This Row],[Estimated Value]]=0),"",V3__67[[#This Row],[Sale Price]]-V3__67[[#This Row],[Estimated Value]])</f>
        <v>129650</v>
      </c>
      <c r="O3283">
        <f>IF(OR(V3__67[[#This Row],[Estimated Value]]="",V3__67[[#This Row],[Estimated Value]]=0),"",(V3__67[[#This Row],[Sale Price]]-V3__67[[#This Row],[Estimated Value]])/V3__67[[#This Row],[Estimated Value]])</f>
        <v>0.43166305976360914</v>
      </c>
      <c r="P3283" t="str">
        <f t="shared" si="51"/>
        <v>Above Estimate</v>
      </c>
    </row>
    <row r="3284" spans="1:16" x14ac:dyDescent="0.3">
      <c r="A3284" s="1">
        <v>43024</v>
      </c>
      <c r="B3284">
        <v>2017</v>
      </c>
      <c r="C3284" t="s">
        <v>12</v>
      </c>
      <c r="D3284">
        <v>83860</v>
      </c>
      <c r="E3284">
        <v>47250</v>
      </c>
      <c r="F3284" t="s">
        <v>13</v>
      </c>
      <c r="G3284" t="s">
        <v>14</v>
      </c>
      <c r="H3284">
        <v>3</v>
      </c>
      <c r="I3284">
        <v>3</v>
      </c>
      <c r="J3284">
        <v>1082</v>
      </c>
      <c r="K3284">
        <v>1.3882829999999999</v>
      </c>
      <c r="L3284" t="s">
        <v>22</v>
      </c>
      <c r="M3284">
        <f>V3__67[[#This Row],[Sale Price]]/V3__67[[#This Row],[carpet_area]]</f>
        <v>43.669131238447321</v>
      </c>
      <c r="N3284">
        <f>IF(OR(V3__67[[#This Row],[Estimated Value]]="",V3__67[[#This Row],[Estimated Value]]=0),"",V3__67[[#This Row],[Sale Price]]-V3__67[[#This Row],[Estimated Value]])</f>
        <v>-36610</v>
      </c>
      <c r="O3284">
        <f>IF(OR(V3__67[[#This Row],[Estimated Value]]="",V3__67[[#This Row],[Estimated Value]]=0),"",(V3__67[[#This Row],[Sale Price]]-V3__67[[#This Row],[Estimated Value]])/V3__67[[#This Row],[Estimated Value]])</f>
        <v>-0.43656093489148579</v>
      </c>
      <c r="P3284" t="str">
        <f t="shared" si="51"/>
        <v>Below Estimate</v>
      </c>
    </row>
    <row r="3285" spans="1:16" x14ac:dyDescent="0.3">
      <c r="A3285" s="1">
        <v>43028</v>
      </c>
      <c r="B3285">
        <v>2017</v>
      </c>
      <c r="C3285" t="s">
        <v>30</v>
      </c>
      <c r="D3285">
        <v>253750</v>
      </c>
      <c r="E3285">
        <v>430000</v>
      </c>
      <c r="F3285" t="s">
        <v>13</v>
      </c>
      <c r="G3285" t="s">
        <v>14</v>
      </c>
      <c r="H3285">
        <v>3</v>
      </c>
      <c r="I3285">
        <v>3</v>
      </c>
      <c r="J3285">
        <v>1052</v>
      </c>
      <c r="K3285">
        <v>1.3882829999999999</v>
      </c>
      <c r="L3285" t="s">
        <v>16</v>
      </c>
      <c r="M3285">
        <f>V3__67[[#This Row],[Sale Price]]/V3__67[[#This Row],[carpet_area]]</f>
        <v>408.74524714828897</v>
      </c>
      <c r="N3285">
        <f>IF(OR(V3__67[[#This Row],[Estimated Value]]="",V3__67[[#This Row],[Estimated Value]]=0),"",V3__67[[#This Row],[Sale Price]]-V3__67[[#This Row],[Estimated Value]])</f>
        <v>176250</v>
      </c>
      <c r="O3285">
        <f>IF(OR(V3__67[[#This Row],[Estimated Value]]="",V3__67[[#This Row],[Estimated Value]]=0),"",(V3__67[[#This Row],[Sale Price]]-V3__67[[#This Row],[Estimated Value]])/V3__67[[#This Row],[Estimated Value]])</f>
        <v>0.69458128078817738</v>
      </c>
      <c r="P3285" t="str">
        <f t="shared" si="51"/>
        <v>Above Estimate</v>
      </c>
    </row>
    <row r="3286" spans="1:16" x14ac:dyDescent="0.3">
      <c r="A3286" s="1">
        <v>43029</v>
      </c>
      <c r="B3286">
        <v>2017</v>
      </c>
      <c r="C3286" t="s">
        <v>12</v>
      </c>
      <c r="D3286">
        <v>52600</v>
      </c>
      <c r="E3286">
        <v>35000</v>
      </c>
      <c r="F3286" t="s">
        <v>23</v>
      </c>
      <c r="G3286" t="s">
        <v>24</v>
      </c>
      <c r="H3286">
        <v>6</v>
      </c>
      <c r="I3286">
        <v>6</v>
      </c>
      <c r="J3286">
        <v>1874</v>
      </c>
      <c r="K3286">
        <v>1.3882829999999999</v>
      </c>
      <c r="L3286" t="s">
        <v>25</v>
      </c>
      <c r="M3286">
        <f>V3__67[[#This Row],[Sale Price]]/V3__67[[#This Row],[carpet_area]]</f>
        <v>18.676627534685167</v>
      </c>
      <c r="N3286">
        <f>IF(OR(V3__67[[#This Row],[Estimated Value]]="",V3__67[[#This Row],[Estimated Value]]=0),"",V3__67[[#This Row],[Sale Price]]-V3__67[[#This Row],[Estimated Value]])</f>
        <v>-17600</v>
      </c>
      <c r="O3286">
        <f>IF(OR(V3__67[[#This Row],[Estimated Value]]="",V3__67[[#This Row],[Estimated Value]]=0),"",(V3__67[[#This Row],[Sale Price]]-V3__67[[#This Row],[Estimated Value]])/V3__67[[#This Row],[Estimated Value]])</f>
        <v>-0.33460076045627374</v>
      </c>
      <c r="P3286" t="str">
        <f t="shared" si="51"/>
        <v>Below Estimate</v>
      </c>
    </row>
    <row r="3287" spans="1:16" x14ac:dyDescent="0.3">
      <c r="A3287" s="1">
        <v>43031</v>
      </c>
      <c r="B3287">
        <v>2017</v>
      </c>
      <c r="C3287" t="s">
        <v>30</v>
      </c>
      <c r="D3287">
        <v>429510</v>
      </c>
      <c r="E3287">
        <v>400000</v>
      </c>
      <c r="F3287" t="s">
        <v>13</v>
      </c>
      <c r="G3287" t="s">
        <v>14</v>
      </c>
      <c r="H3287">
        <v>3</v>
      </c>
      <c r="I3287">
        <v>2</v>
      </c>
      <c r="J3287">
        <v>1079</v>
      </c>
      <c r="K3287">
        <v>1.3882829999999999</v>
      </c>
      <c r="L3287" t="s">
        <v>25</v>
      </c>
      <c r="M3287">
        <f>V3__67[[#This Row],[Sale Price]]/V3__67[[#This Row],[carpet_area]]</f>
        <v>370.71362372567194</v>
      </c>
      <c r="N3287">
        <f>IF(OR(V3__67[[#This Row],[Estimated Value]]="",V3__67[[#This Row],[Estimated Value]]=0),"",V3__67[[#This Row],[Sale Price]]-V3__67[[#This Row],[Estimated Value]])</f>
        <v>-29510</v>
      </c>
      <c r="O3287">
        <f>IF(OR(V3__67[[#This Row],[Estimated Value]]="",V3__67[[#This Row],[Estimated Value]]=0),"",(V3__67[[#This Row],[Sale Price]]-V3__67[[#This Row],[Estimated Value]])/V3__67[[#This Row],[Estimated Value]])</f>
        <v>-6.8706200088472905E-2</v>
      </c>
      <c r="P3287" t="str">
        <f t="shared" si="51"/>
        <v>Below Estimate</v>
      </c>
    </row>
    <row r="3288" spans="1:16" x14ac:dyDescent="0.3">
      <c r="A3288" s="1">
        <v>43031</v>
      </c>
      <c r="B3288">
        <v>2017</v>
      </c>
      <c r="C3288" t="s">
        <v>29</v>
      </c>
      <c r="D3288">
        <v>188370</v>
      </c>
      <c r="E3288">
        <v>240000</v>
      </c>
      <c r="F3288" t="s">
        <v>13</v>
      </c>
      <c r="G3288" t="s">
        <v>14</v>
      </c>
      <c r="H3288">
        <v>3</v>
      </c>
      <c r="I3288">
        <v>1</v>
      </c>
      <c r="J3288">
        <v>913</v>
      </c>
      <c r="K3288">
        <v>1.3882829999999999</v>
      </c>
      <c r="L3288" t="s">
        <v>15</v>
      </c>
      <c r="M3288">
        <f>V3__67[[#This Row],[Sale Price]]/V3__67[[#This Row],[carpet_area]]</f>
        <v>262.86966046002192</v>
      </c>
      <c r="N3288">
        <f>IF(OR(V3__67[[#This Row],[Estimated Value]]="",V3__67[[#This Row],[Estimated Value]]=0),"",V3__67[[#This Row],[Sale Price]]-V3__67[[#This Row],[Estimated Value]])</f>
        <v>51630</v>
      </c>
      <c r="O3288">
        <f>IF(OR(V3__67[[#This Row],[Estimated Value]]="",V3__67[[#This Row],[Estimated Value]]=0),"",(V3__67[[#This Row],[Sale Price]]-V3__67[[#This Row],[Estimated Value]])/V3__67[[#This Row],[Estimated Value]])</f>
        <v>0.27408823060996973</v>
      </c>
      <c r="P3288" t="str">
        <f t="shared" si="51"/>
        <v>Above Estimate</v>
      </c>
    </row>
    <row r="3289" spans="1:16" x14ac:dyDescent="0.3">
      <c r="A3289" s="1">
        <v>43034</v>
      </c>
      <c r="B3289">
        <v>2017</v>
      </c>
      <c r="C3289" t="s">
        <v>12</v>
      </c>
      <c r="D3289">
        <v>73820</v>
      </c>
      <c r="E3289">
        <v>48600</v>
      </c>
      <c r="F3289" t="s">
        <v>13</v>
      </c>
      <c r="G3289" t="s">
        <v>14</v>
      </c>
      <c r="H3289">
        <v>3</v>
      </c>
      <c r="I3289">
        <v>3</v>
      </c>
      <c r="J3289">
        <v>1070</v>
      </c>
      <c r="K3289">
        <v>1.3882829999999999</v>
      </c>
      <c r="L3289" t="s">
        <v>22</v>
      </c>
      <c r="M3289">
        <f>V3__67[[#This Row],[Sale Price]]/V3__67[[#This Row],[carpet_area]]</f>
        <v>45.420560747663551</v>
      </c>
      <c r="N3289">
        <f>IF(OR(V3__67[[#This Row],[Estimated Value]]="",V3__67[[#This Row],[Estimated Value]]=0),"",V3__67[[#This Row],[Sale Price]]-V3__67[[#This Row],[Estimated Value]])</f>
        <v>-25220</v>
      </c>
      <c r="O3289">
        <f>IF(OR(V3__67[[#This Row],[Estimated Value]]="",V3__67[[#This Row],[Estimated Value]]=0),"",(V3__67[[#This Row],[Sale Price]]-V3__67[[#This Row],[Estimated Value]])/V3__67[[#This Row],[Estimated Value]])</f>
        <v>-0.34164183148198318</v>
      </c>
      <c r="P3289" t="str">
        <f t="shared" si="51"/>
        <v>Below Estimate</v>
      </c>
    </row>
    <row r="3290" spans="1:16" x14ac:dyDescent="0.3">
      <c r="A3290" s="1">
        <v>43034</v>
      </c>
      <c r="B3290">
        <v>2017</v>
      </c>
      <c r="C3290" t="s">
        <v>12</v>
      </c>
      <c r="D3290">
        <v>29810</v>
      </c>
      <c r="E3290">
        <v>31000</v>
      </c>
      <c r="F3290" t="s">
        <v>19</v>
      </c>
      <c r="G3290" t="s">
        <v>20</v>
      </c>
      <c r="H3290">
        <v>4</v>
      </c>
      <c r="I3290">
        <v>2</v>
      </c>
      <c r="J3290">
        <v>1246</v>
      </c>
      <c r="K3290">
        <v>1.3882829999999999</v>
      </c>
      <c r="L3290" t="s">
        <v>25</v>
      </c>
      <c r="M3290">
        <f>V3__67[[#This Row],[Sale Price]]/V3__67[[#This Row],[carpet_area]]</f>
        <v>24.879614767255216</v>
      </c>
      <c r="N3290">
        <f>IF(OR(V3__67[[#This Row],[Estimated Value]]="",V3__67[[#This Row],[Estimated Value]]=0),"",V3__67[[#This Row],[Sale Price]]-V3__67[[#This Row],[Estimated Value]])</f>
        <v>1190</v>
      </c>
      <c r="O3290">
        <f>IF(OR(V3__67[[#This Row],[Estimated Value]]="",V3__67[[#This Row],[Estimated Value]]=0),"",(V3__67[[#This Row],[Sale Price]]-V3__67[[#This Row],[Estimated Value]])/V3__67[[#This Row],[Estimated Value]])</f>
        <v>3.9919490103991949E-2</v>
      </c>
      <c r="P3290" t="str">
        <f t="shared" si="51"/>
        <v>Above Estimate</v>
      </c>
    </row>
    <row r="3291" spans="1:16" x14ac:dyDescent="0.3">
      <c r="A3291" s="1">
        <v>43034</v>
      </c>
      <c r="B3291">
        <v>2017</v>
      </c>
      <c r="C3291" t="s">
        <v>12</v>
      </c>
      <c r="D3291">
        <v>66940</v>
      </c>
      <c r="E3291">
        <v>50000</v>
      </c>
      <c r="F3291" t="s">
        <v>13</v>
      </c>
      <c r="G3291" t="s">
        <v>14</v>
      </c>
      <c r="H3291">
        <v>3</v>
      </c>
      <c r="I3291">
        <v>3</v>
      </c>
      <c r="J3291">
        <v>903</v>
      </c>
      <c r="K3291">
        <v>1.3882829999999999</v>
      </c>
      <c r="L3291" t="s">
        <v>15</v>
      </c>
      <c r="M3291">
        <f>V3__67[[#This Row],[Sale Price]]/V3__67[[#This Row],[carpet_area]]</f>
        <v>55.370985603543744</v>
      </c>
      <c r="N3291">
        <f>IF(OR(V3__67[[#This Row],[Estimated Value]]="",V3__67[[#This Row],[Estimated Value]]=0),"",V3__67[[#This Row],[Sale Price]]-V3__67[[#This Row],[Estimated Value]])</f>
        <v>-16940</v>
      </c>
      <c r="O3291">
        <f>IF(OR(V3__67[[#This Row],[Estimated Value]]="",V3__67[[#This Row],[Estimated Value]]=0),"",(V3__67[[#This Row],[Sale Price]]-V3__67[[#This Row],[Estimated Value]])/V3__67[[#This Row],[Estimated Value]])</f>
        <v>-0.2530624439796833</v>
      </c>
      <c r="P3291" t="str">
        <f t="shared" si="51"/>
        <v>Below Estimate</v>
      </c>
    </row>
    <row r="3292" spans="1:16" x14ac:dyDescent="0.3">
      <c r="A3292" s="1">
        <v>43034</v>
      </c>
      <c r="B3292">
        <v>2017</v>
      </c>
      <c r="C3292" t="s">
        <v>30</v>
      </c>
      <c r="D3292">
        <v>261640</v>
      </c>
      <c r="E3292">
        <v>370000</v>
      </c>
      <c r="F3292" t="s">
        <v>13</v>
      </c>
      <c r="G3292" t="s">
        <v>14</v>
      </c>
      <c r="H3292">
        <v>3</v>
      </c>
      <c r="I3292">
        <v>1</v>
      </c>
      <c r="J3292">
        <v>949</v>
      </c>
      <c r="K3292">
        <v>1.3882829999999999</v>
      </c>
      <c r="L3292" t="s">
        <v>22</v>
      </c>
      <c r="M3292">
        <f>V3__67[[#This Row],[Sale Price]]/V3__67[[#This Row],[carpet_area]]</f>
        <v>389.88408851422548</v>
      </c>
      <c r="N3292">
        <f>IF(OR(V3__67[[#This Row],[Estimated Value]]="",V3__67[[#This Row],[Estimated Value]]=0),"",V3__67[[#This Row],[Sale Price]]-V3__67[[#This Row],[Estimated Value]])</f>
        <v>108360</v>
      </c>
      <c r="O3292">
        <f>IF(OR(V3__67[[#This Row],[Estimated Value]]="",V3__67[[#This Row],[Estimated Value]]=0),"",(V3__67[[#This Row],[Sale Price]]-V3__67[[#This Row],[Estimated Value]])/V3__67[[#This Row],[Estimated Value]])</f>
        <v>0.41415685674973246</v>
      </c>
      <c r="P3292" t="str">
        <f t="shared" si="51"/>
        <v>Above Estimate</v>
      </c>
    </row>
    <row r="3293" spans="1:16" x14ac:dyDescent="0.3">
      <c r="A3293" s="1">
        <v>43036</v>
      </c>
      <c r="B3293">
        <v>2017</v>
      </c>
      <c r="C3293" t="s">
        <v>12</v>
      </c>
      <c r="D3293">
        <v>110930</v>
      </c>
      <c r="E3293">
        <v>150000</v>
      </c>
      <c r="F3293" t="s">
        <v>13</v>
      </c>
      <c r="G3293" t="s">
        <v>14</v>
      </c>
      <c r="H3293">
        <v>3</v>
      </c>
      <c r="I3293">
        <v>1</v>
      </c>
      <c r="J3293">
        <v>1060</v>
      </c>
      <c r="K3293">
        <v>1.3882829999999999</v>
      </c>
      <c r="L3293" t="s">
        <v>16</v>
      </c>
      <c r="M3293">
        <f>V3__67[[#This Row],[Sale Price]]/V3__67[[#This Row],[carpet_area]]</f>
        <v>141.50943396226415</v>
      </c>
      <c r="N3293">
        <f>IF(OR(V3__67[[#This Row],[Estimated Value]]="",V3__67[[#This Row],[Estimated Value]]=0),"",V3__67[[#This Row],[Sale Price]]-V3__67[[#This Row],[Estimated Value]])</f>
        <v>39070</v>
      </c>
      <c r="O3293">
        <f>IF(OR(V3__67[[#This Row],[Estimated Value]]="",V3__67[[#This Row],[Estimated Value]]=0),"",(V3__67[[#This Row],[Sale Price]]-V3__67[[#This Row],[Estimated Value]])/V3__67[[#This Row],[Estimated Value]])</f>
        <v>0.35220409267105379</v>
      </c>
      <c r="P3293" t="str">
        <f t="shared" si="51"/>
        <v>Above Estimate</v>
      </c>
    </row>
    <row r="3294" spans="1:16" x14ac:dyDescent="0.3">
      <c r="A3294" s="1">
        <v>43037</v>
      </c>
      <c r="B3294">
        <v>2017</v>
      </c>
      <c r="C3294" t="s">
        <v>30</v>
      </c>
      <c r="D3294">
        <v>241150</v>
      </c>
      <c r="E3294">
        <v>365000</v>
      </c>
      <c r="F3294" t="s">
        <v>13</v>
      </c>
      <c r="G3294" t="s">
        <v>14</v>
      </c>
      <c r="H3294">
        <v>3</v>
      </c>
      <c r="I3294">
        <v>2</v>
      </c>
      <c r="J3294">
        <v>921</v>
      </c>
      <c r="K3294">
        <v>1.3882829999999999</v>
      </c>
      <c r="L3294" t="s">
        <v>15</v>
      </c>
      <c r="M3294">
        <f>V3__67[[#This Row],[Sale Price]]/V3__67[[#This Row],[carpet_area]]</f>
        <v>396.30836047774159</v>
      </c>
      <c r="N3294">
        <f>IF(OR(V3__67[[#This Row],[Estimated Value]]="",V3__67[[#This Row],[Estimated Value]]=0),"",V3__67[[#This Row],[Sale Price]]-V3__67[[#This Row],[Estimated Value]])</f>
        <v>123850</v>
      </c>
      <c r="O3294">
        <f>IF(OR(V3__67[[#This Row],[Estimated Value]]="",V3__67[[#This Row],[Estimated Value]]=0),"",(V3__67[[#This Row],[Sale Price]]-V3__67[[#This Row],[Estimated Value]])/V3__67[[#This Row],[Estimated Value]])</f>
        <v>0.51358075886377774</v>
      </c>
      <c r="P3294" t="str">
        <f t="shared" si="51"/>
        <v>Above Estimate</v>
      </c>
    </row>
    <row r="3295" spans="1:16" x14ac:dyDescent="0.3">
      <c r="A3295" s="1">
        <v>43037</v>
      </c>
      <c r="B3295">
        <v>2017</v>
      </c>
      <c r="C3295" t="s">
        <v>30</v>
      </c>
      <c r="D3295">
        <v>284230</v>
      </c>
      <c r="E3295">
        <v>895000</v>
      </c>
      <c r="F3295" t="s">
        <v>13</v>
      </c>
      <c r="G3295" t="s">
        <v>14</v>
      </c>
      <c r="H3295">
        <v>3</v>
      </c>
      <c r="I3295">
        <v>1</v>
      </c>
      <c r="J3295">
        <v>920</v>
      </c>
      <c r="K3295">
        <v>1.3882829999999999</v>
      </c>
      <c r="L3295" t="s">
        <v>16</v>
      </c>
      <c r="M3295">
        <f>V3__67[[#This Row],[Sale Price]]/V3__67[[#This Row],[carpet_area]]</f>
        <v>972.82608695652175</v>
      </c>
      <c r="N3295">
        <f>IF(OR(V3__67[[#This Row],[Estimated Value]]="",V3__67[[#This Row],[Estimated Value]]=0),"",V3__67[[#This Row],[Sale Price]]-V3__67[[#This Row],[Estimated Value]])</f>
        <v>610770</v>
      </c>
      <c r="O3295">
        <f>IF(OR(V3__67[[#This Row],[Estimated Value]]="",V3__67[[#This Row],[Estimated Value]]=0),"",(V3__67[[#This Row],[Sale Price]]-V3__67[[#This Row],[Estimated Value]])/V3__67[[#This Row],[Estimated Value]])</f>
        <v>2.1488583189670338</v>
      </c>
      <c r="P3295" t="str">
        <f t="shared" si="51"/>
        <v>Above Estimate</v>
      </c>
    </row>
    <row r="3296" spans="1:16" x14ac:dyDescent="0.3">
      <c r="A3296" s="1">
        <v>43041</v>
      </c>
      <c r="B3296">
        <v>2017</v>
      </c>
      <c r="C3296" t="s">
        <v>18</v>
      </c>
      <c r="D3296">
        <v>220070</v>
      </c>
      <c r="E3296">
        <v>475000</v>
      </c>
      <c r="F3296" t="s">
        <v>27</v>
      </c>
      <c r="G3296" t="s">
        <v>28</v>
      </c>
      <c r="H3296">
        <v>8</v>
      </c>
      <c r="I3296">
        <v>8</v>
      </c>
      <c r="J3296">
        <v>2853</v>
      </c>
      <c r="K3296">
        <v>1.3882829999999999</v>
      </c>
      <c r="L3296" t="s">
        <v>16</v>
      </c>
      <c r="M3296">
        <f>V3__67[[#This Row],[Sale Price]]/V3__67[[#This Row],[carpet_area]]</f>
        <v>166.49141254819489</v>
      </c>
      <c r="N3296">
        <f>IF(OR(V3__67[[#This Row],[Estimated Value]]="",V3__67[[#This Row],[Estimated Value]]=0),"",V3__67[[#This Row],[Sale Price]]-V3__67[[#This Row],[Estimated Value]])</f>
        <v>254930</v>
      </c>
      <c r="O3296">
        <f>IF(OR(V3__67[[#This Row],[Estimated Value]]="",V3__67[[#This Row],[Estimated Value]]=0),"",(V3__67[[#This Row],[Sale Price]]-V3__67[[#This Row],[Estimated Value]])/V3__67[[#This Row],[Estimated Value]])</f>
        <v>1.1584041441359567</v>
      </c>
      <c r="P3296" t="str">
        <f t="shared" si="51"/>
        <v>Above Estimate</v>
      </c>
    </row>
    <row r="3297" spans="1:16" x14ac:dyDescent="0.3">
      <c r="A3297" s="1">
        <v>43041</v>
      </c>
      <c r="B3297">
        <v>2017</v>
      </c>
      <c r="C3297" t="s">
        <v>29</v>
      </c>
      <c r="D3297">
        <v>145810</v>
      </c>
      <c r="E3297">
        <v>176000</v>
      </c>
      <c r="F3297" t="s">
        <v>13</v>
      </c>
      <c r="G3297" t="s">
        <v>14</v>
      </c>
      <c r="H3297">
        <v>3</v>
      </c>
      <c r="I3297">
        <v>1</v>
      </c>
      <c r="J3297">
        <v>1044</v>
      </c>
      <c r="K3297">
        <v>1.3882829999999999</v>
      </c>
      <c r="L3297" t="s">
        <v>16</v>
      </c>
      <c r="M3297">
        <f>V3__67[[#This Row],[Sale Price]]/V3__67[[#This Row],[carpet_area]]</f>
        <v>168.58237547892719</v>
      </c>
      <c r="N3297">
        <f>IF(OR(V3__67[[#This Row],[Estimated Value]]="",V3__67[[#This Row],[Estimated Value]]=0),"",V3__67[[#This Row],[Sale Price]]-V3__67[[#This Row],[Estimated Value]])</f>
        <v>30190</v>
      </c>
      <c r="O3297">
        <f>IF(OR(V3__67[[#This Row],[Estimated Value]]="",V3__67[[#This Row],[Estimated Value]]=0),"",(V3__67[[#This Row],[Sale Price]]-V3__67[[#This Row],[Estimated Value]])/V3__67[[#This Row],[Estimated Value]])</f>
        <v>0.20705027090048694</v>
      </c>
      <c r="P3297" t="str">
        <f t="shared" si="51"/>
        <v>Above Estimate</v>
      </c>
    </row>
    <row r="3298" spans="1:16" x14ac:dyDescent="0.3">
      <c r="A3298" s="1">
        <v>43042</v>
      </c>
      <c r="B3298">
        <v>2017</v>
      </c>
      <c r="C3298" t="s">
        <v>29</v>
      </c>
      <c r="D3298">
        <v>186550</v>
      </c>
      <c r="E3298">
        <v>198000</v>
      </c>
      <c r="F3298" t="s">
        <v>13</v>
      </c>
      <c r="G3298" t="s">
        <v>14</v>
      </c>
      <c r="H3298">
        <v>3</v>
      </c>
      <c r="I3298">
        <v>1</v>
      </c>
      <c r="J3298">
        <v>1046</v>
      </c>
      <c r="K3298">
        <v>1.3882829999999999</v>
      </c>
      <c r="L3298" t="s">
        <v>22</v>
      </c>
      <c r="M3298">
        <f>V3__67[[#This Row],[Sale Price]]/V3__67[[#This Row],[carpet_area]]</f>
        <v>189.29254302103251</v>
      </c>
      <c r="N3298">
        <f>IF(OR(V3__67[[#This Row],[Estimated Value]]="",V3__67[[#This Row],[Estimated Value]]=0),"",V3__67[[#This Row],[Sale Price]]-V3__67[[#This Row],[Estimated Value]])</f>
        <v>11450</v>
      </c>
      <c r="O3298">
        <f>IF(OR(V3__67[[#This Row],[Estimated Value]]="",V3__67[[#This Row],[Estimated Value]]=0),"",(V3__67[[#This Row],[Sale Price]]-V3__67[[#This Row],[Estimated Value]])/V3__67[[#This Row],[Estimated Value]])</f>
        <v>6.1377646743500401E-2</v>
      </c>
      <c r="P3298" t="str">
        <f t="shared" si="51"/>
        <v>Above Estimate</v>
      </c>
    </row>
    <row r="3299" spans="1:16" x14ac:dyDescent="0.3">
      <c r="A3299" s="1">
        <v>43044</v>
      </c>
      <c r="B3299">
        <v>2017</v>
      </c>
      <c r="C3299" t="s">
        <v>18</v>
      </c>
      <c r="D3299">
        <v>168960</v>
      </c>
      <c r="E3299">
        <v>125000</v>
      </c>
      <c r="F3299" t="s">
        <v>13</v>
      </c>
      <c r="G3299" t="s">
        <v>14</v>
      </c>
      <c r="H3299">
        <v>3</v>
      </c>
      <c r="I3299">
        <v>1</v>
      </c>
      <c r="J3299">
        <v>1062</v>
      </c>
      <c r="K3299">
        <v>1.3882829999999999</v>
      </c>
      <c r="L3299" t="s">
        <v>22</v>
      </c>
      <c r="M3299">
        <f>V3__67[[#This Row],[Sale Price]]/V3__67[[#This Row],[carpet_area]]</f>
        <v>117.70244821092278</v>
      </c>
      <c r="N3299">
        <f>IF(OR(V3__67[[#This Row],[Estimated Value]]="",V3__67[[#This Row],[Estimated Value]]=0),"",V3__67[[#This Row],[Sale Price]]-V3__67[[#This Row],[Estimated Value]])</f>
        <v>-43960</v>
      </c>
      <c r="O3299">
        <f>IF(OR(V3__67[[#This Row],[Estimated Value]]="",V3__67[[#This Row],[Estimated Value]]=0),"",(V3__67[[#This Row],[Sale Price]]-V3__67[[#This Row],[Estimated Value]])/V3__67[[#This Row],[Estimated Value]])</f>
        <v>-0.26017992424242425</v>
      </c>
      <c r="P3299" t="str">
        <f t="shared" si="51"/>
        <v>Below Estimate</v>
      </c>
    </row>
    <row r="3300" spans="1:16" x14ac:dyDescent="0.3">
      <c r="A3300" s="1">
        <v>43045</v>
      </c>
      <c r="B3300">
        <v>2017</v>
      </c>
      <c r="C3300" t="s">
        <v>18</v>
      </c>
      <c r="D3300">
        <v>226150</v>
      </c>
      <c r="E3300">
        <v>405000</v>
      </c>
      <c r="F3300" t="s">
        <v>13</v>
      </c>
      <c r="G3300" t="s">
        <v>14</v>
      </c>
      <c r="H3300">
        <v>3</v>
      </c>
      <c r="I3300">
        <v>1</v>
      </c>
      <c r="J3300">
        <v>991</v>
      </c>
      <c r="K3300">
        <v>1.3882829999999999</v>
      </c>
      <c r="L3300" t="s">
        <v>16</v>
      </c>
      <c r="M3300">
        <f>V3__67[[#This Row],[Sale Price]]/V3__67[[#This Row],[carpet_area]]</f>
        <v>408.67810292633703</v>
      </c>
      <c r="N3300">
        <f>IF(OR(V3__67[[#This Row],[Estimated Value]]="",V3__67[[#This Row],[Estimated Value]]=0),"",V3__67[[#This Row],[Sale Price]]-V3__67[[#This Row],[Estimated Value]])</f>
        <v>178850</v>
      </c>
      <c r="O3300">
        <f>IF(OR(V3__67[[#This Row],[Estimated Value]]="",V3__67[[#This Row],[Estimated Value]]=0),"",(V3__67[[#This Row],[Sale Price]]-V3__67[[#This Row],[Estimated Value]])/V3__67[[#This Row],[Estimated Value]])</f>
        <v>0.79084678310855627</v>
      </c>
      <c r="P3300" t="str">
        <f t="shared" si="51"/>
        <v>Above Estimate</v>
      </c>
    </row>
    <row r="3301" spans="1:16" x14ac:dyDescent="0.3">
      <c r="A3301" s="1">
        <v>43048</v>
      </c>
      <c r="B3301">
        <v>2017</v>
      </c>
      <c r="C3301" t="s">
        <v>12</v>
      </c>
      <c r="D3301">
        <v>72730</v>
      </c>
      <c r="E3301">
        <v>89500</v>
      </c>
      <c r="F3301" t="s">
        <v>19</v>
      </c>
      <c r="G3301" t="s">
        <v>20</v>
      </c>
      <c r="H3301">
        <v>4</v>
      </c>
      <c r="I3301">
        <v>2</v>
      </c>
      <c r="J3301">
        <v>1232</v>
      </c>
      <c r="K3301">
        <v>1.3882829999999999</v>
      </c>
      <c r="L3301" t="s">
        <v>16</v>
      </c>
      <c r="M3301">
        <f>V3__67[[#This Row],[Sale Price]]/V3__67[[#This Row],[carpet_area]]</f>
        <v>72.646103896103895</v>
      </c>
      <c r="N3301">
        <f>IF(OR(V3__67[[#This Row],[Estimated Value]]="",V3__67[[#This Row],[Estimated Value]]=0),"",V3__67[[#This Row],[Sale Price]]-V3__67[[#This Row],[Estimated Value]])</f>
        <v>16770</v>
      </c>
      <c r="O3301">
        <f>IF(OR(V3__67[[#This Row],[Estimated Value]]="",V3__67[[#This Row],[Estimated Value]]=0),"",(V3__67[[#This Row],[Sale Price]]-V3__67[[#This Row],[Estimated Value]])/V3__67[[#This Row],[Estimated Value]])</f>
        <v>0.23057885329300151</v>
      </c>
      <c r="P3301" t="str">
        <f t="shared" si="51"/>
        <v>Above Estimate</v>
      </c>
    </row>
    <row r="3302" spans="1:16" x14ac:dyDescent="0.3">
      <c r="A3302" s="1">
        <v>43051</v>
      </c>
      <c r="B3302">
        <v>2017</v>
      </c>
      <c r="C3302" t="s">
        <v>18</v>
      </c>
      <c r="D3302">
        <v>170630</v>
      </c>
      <c r="E3302">
        <v>52200</v>
      </c>
      <c r="F3302" t="s">
        <v>13</v>
      </c>
      <c r="G3302" t="s">
        <v>14</v>
      </c>
      <c r="H3302">
        <v>3</v>
      </c>
      <c r="I3302">
        <v>1</v>
      </c>
      <c r="J3302">
        <v>960</v>
      </c>
      <c r="K3302">
        <v>1.3882829999999999</v>
      </c>
      <c r="L3302" t="s">
        <v>22</v>
      </c>
      <c r="M3302">
        <f>V3__67[[#This Row],[Sale Price]]/V3__67[[#This Row],[carpet_area]]</f>
        <v>54.375</v>
      </c>
      <c r="N3302">
        <f>IF(OR(V3__67[[#This Row],[Estimated Value]]="",V3__67[[#This Row],[Estimated Value]]=0),"",V3__67[[#This Row],[Sale Price]]-V3__67[[#This Row],[Estimated Value]])</f>
        <v>-118430</v>
      </c>
      <c r="O3302">
        <f>IF(OR(V3__67[[#This Row],[Estimated Value]]="",V3__67[[#This Row],[Estimated Value]]=0),"",(V3__67[[#This Row],[Sale Price]]-V3__67[[#This Row],[Estimated Value]])/V3__67[[#This Row],[Estimated Value]])</f>
        <v>-0.69407489890406138</v>
      </c>
      <c r="P3302" t="str">
        <f t="shared" si="51"/>
        <v>Below Estimate</v>
      </c>
    </row>
    <row r="3303" spans="1:16" x14ac:dyDescent="0.3">
      <c r="A3303" s="1">
        <v>43051</v>
      </c>
      <c r="B3303">
        <v>2017</v>
      </c>
      <c r="C3303" t="s">
        <v>18</v>
      </c>
      <c r="D3303">
        <v>318560</v>
      </c>
      <c r="E3303">
        <v>350000</v>
      </c>
      <c r="F3303" t="s">
        <v>19</v>
      </c>
      <c r="G3303" t="s">
        <v>20</v>
      </c>
      <c r="H3303">
        <v>4</v>
      </c>
      <c r="I3303">
        <v>3</v>
      </c>
      <c r="J3303">
        <v>1483</v>
      </c>
      <c r="K3303">
        <v>1.3882829999999999</v>
      </c>
      <c r="L3303" t="s">
        <v>22</v>
      </c>
      <c r="M3303">
        <f>V3__67[[#This Row],[Sale Price]]/V3__67[[#This Row],[carpet_area]]</f>
        <v>236.00809170600135</v>
      </c>
      <c r="N3303">
        <f>IF(OR(V3__67[[#This Row],[Estimated Value]]="",V3__67[[#This Row],[Estimated Value]]=0),"",V3__67[[#This Row],[Sale Price]]-V3__67[[#This Row],[Estimated Value]])</f>
        <v>31440</v>
      </c>
      <c r="O3303">
        <f>IF(OR(V3__67[[#This Row],[Estimated Value]]="",V3__67[[#This Row],[Estimated Value]]=0),"",(V3__67[[#This Row],[Sale Price]]-V3__67[[#This Row],[Estimated Value]])/V3__67[[#This Row],[Estimated Value]])</f>
        <v>9.8694123556002003E-2</v>
      </c>
      <c r="P3303" t="str">
        <f t="shared" si="51"/>
        <v>Above Estimate</v>
      </c>
    </row>
    <row r="3304" spans="1:16" x14ac:dyDescent="0.3">
      <c r="A3304" s="1">
        <v>43051</v>
      </c>
      <c r="B3304">
        <v>2017</v>
      </c>
      <c r="C3304" t="s">
        <v>18</v>
      </c>
      <c r="D3304">
        <v>179630</v>
      </c>
      <c r="E3304">
        <v>330000</v>
      </c>
      <c r="F3304" t="s">
        <v>13</v>
      </c>
      <c r="G3304" t="s">
        <v>14</v>
      </c>
      <c r="H3304">
        <v>3</v>
      </c>
      <c r="I3304">
        <v>1</v>
      </c>
      <c r="J3304">
        <v>968</v>
      </c>
      <c r="K3304">
        <v>1.3882829999999999</v>
      </c>
      <c r="L3304" t="s">
        <v>25</v>
      </c>
      <c r="M3304">
        <f>V3__67[[#This Row],[Sale Price]]/V3__67[[#This Row],[carpet_area]]</f>
        <v>340.90909090909093</v>
      </c>
      <c r="N3304">
        <f>IF(OR(V3__67[[#This Row],[Estimated Value]]="",V3__67[[#This Row],[Estimated Value]]=0),"",V3__67[[#This Row],[Sale Price]]-V3__67[[#This Row],[Estimated Value]])</f>
        <v>150370</v>
      </c>
      <c r="O3304">
        <f>IF(OR(V3__67[[#This Row],[Estimated Value]]="",V3__67[[#This Row],[Estimated Value]]=0),"",(V3__67[[#This Row],[Sale Price]]-V3__67[[#This Row],[Estimated Value]])/V3__67[[#This Row],[Estimated Value]])</f>
        <v>0.83710961420698105</v>
      </c>
      <c r="P3304" t="str">
        <f t="shared" si="51"/>
        <v>Above Estimate</v>
      </c>
    </row>
    <row r="3305" spans="1:16" x14ac:dyDescent="0.3">
      <c r="A3305" s="1">
        <v>43051</v>
      </c>
      <c r="B3305">
        <v>2017</v>
      </c>
      <c r="C3305" t="s">
        <v>30</v>
      </c>
      <c r="D3305">
        <v>267160</v>
      </c>
      <c r="E3305">
        <v>450000</v>
      </c>
      <c r="F3305" t="s">
        <v>19</v>
      </c>
      <c r="G3305" t="s">
        <v>20</v>
      </c>
      <c r="H3305">
        <v>4</v>
      </c>
      <c r="I3305">
        <v>4</v>
      </c>
      <c r="J3305">
        <v>1393</v>
      </c>
      <c r="K3305">
        <v>1.3882829999999999</v>
      </c>
      <c r="L3305" t="s">
        <v>16</v>
      </c>
      <c r="M3305">
        <f>V3__67[[#This Row],[Sale Price]]/V3__67[[#This Row],[carpet_area]]</f>
        <v>323.04379038047381</v>
      </c>
      <c r="N3305">
        <f>IF(OR(V3__67[[#This Row],[Estimated Value]]="",V3__67[[#This Row],[Estimated Value]]=0),"",V3__67[[#This Row],[Sale Price]]-V3__67[[#This Row],[Estimated Value]])</f>
        <v>182840</v>
      </c>
      <c r="O3305">
        <f>IF(OR(V3__67[[#This Row],[Estimated Value]]="",V3__67[[#This Row],[Estimated Value]]=0),"",(V3__67[[#This Row],[Sale Price]]-V3__67[[#This Row],[Estimated Value]])/V3__67[[#This Row],[Estimated Value]])</f>
        <v>0.68438388980386289</v>
      </c>
      <c r="P3305" t="str">
        <f t="shared" si="51"/>
        <v>Above Estimate</v>
      </c>
    </row>
    <row r="3306" spans="1:16" x14ac:dyDescent="0.3">
      <c r="A3306" s="1">
        <v>43051</v>
      </c>
      <c r="B3306">
        <v>2017</v>
      </c>
      <c r="C3306" t="s">
        <v>18</v>
      </c>
      <c r="D3306">
        <v>466630</v>
      </c>
      <c r="E3306">
        <v>710000</v>
      </c>
      <c r="F3306" t="s">
        <v>13</v>
      </c>
      <c r="G3306" t="s">
        <v>14</v>
      </c>
      <c r="H3306">
        <v>3</v>
      </c>
      <c r="I3306">
        <v>1</v>
      </c>
      <c r="J3306">
        <v>1054</v>
      </c>
      <c r="K3306">
        <v>1.3882829999999999</v>
      </c>
      <c r="L3306" t="s">
        <v>16</v>
      </c>
      <c r="M3306">
        <f>V3__67[[#This Row],[Sale Price]]/V3__67[[#This Row],[carpet_area]]</f>
        <v>673.62428842504744</v>
      </c>
      <c r="N3306">
        <f>IF(OR(V3__67[[#This Row],[Estimated Value]]="",V3__67[[#This Row],[Estimated Value]]=0),"",V3__67[[#This Row],[Sale Price]]-V3__67[[#This Row],[Estimated Value]])</f>
        <v>243370</v>
      </c>
      <c r="O3306">
        <f>IF(OR(V3__67[[#This Row],[Estimated Value]]="",V3__67[[#This Row],[Estimated Value]]=0),"",(V3__67[[#This Row],[Sale Price]]-V3__67[[#This Row],[Estimated Value]])/V3__67[[#This Row],[Estimated Value]])</f>
        <v>0.52154812163812869</v>
      </c>
      <c r="P3306" t="str">
        <f t="shared" si="51"/>
        <v>Above Estimate</v>
      </c>
    </row>
    <row r="3307" spans="1:16" x14ac:dyDescent="0.3">
      <c r="A3307" s="1">
        <v>43052</v>
      </c>
      <c r="B3307">
        <v>2017</v>
      </c>
      <c r="C3307" t="s">
        <v>18</v>
      </c>
      <c r="D3307">
        <v>227530</v>
      </c>
      <c r="E3307">
        <v>435000</v>
      </c>
      <c r="F3307" t="s">
        <v>13</v>
      </c>
      <c r="G3307" t="s">
        <v>14</v>
      </c>
      <c r="H3307">
        <v>3</v>
      </c>
      <c r="I3307">
        <v>1</v>
      </c>
      <c r="J3307">
        <v>1023</v>
      </c>
      <c r="K3307">
        <v>1.3882829999999999</v>
      </c>
      <c r="L3307" t="s">
        <v>22</v>
      </c>
      <c r="M3307">
        <f>V3__67[[#This Row],[Sale Price]]/V3__67[[#This Row],[carpet_area]]</f>
        <v>425.21994134897363</v>
      </c>
      <c r="N3307">
        <f>IF(OR(V3__67[[#This Row],[Estimated Value]]="",V3__67[[#This Row],[Estimated Value]]=0),"",V3__67[[#This Row],[Sale Price]]-V3__67[[#This Row],[Estimated Value]])</f>
        <v>207470</v>
      </c>
      <c r="O3307">
        <f>IF(OR(V3__67[[#This Row],[Estimated Value]]="",V3__67[[#This Row],[Estimated Value]]=0),"",(V3__67[[#This Row],[Sale Price]]-V3__67[[#This Row],[Estimated Value]])/V3__67[[#This Row],[Estimated Value]])</f>
        <v>0.91183580187228053</v>
      </c>
      <c r="P3307" t="str">
        <f t="shared" si="51"/>
        <v>Above Estimate</v>
      </c>
    </row>
    <row r="3308" spans="1:16" x14ac:dyDescent="0.3">
      <c r="A3308" s="1">
        <v>43052</v>
      </c>
      <c r="B3308">
        <v>2017</v>
      </c>
      <c r="C3308" t="s">
        <v>18</v>
      </c>
      <c r="D3308">
        <v>182920</v>
      </c>
      <c r="E3308">
        <v>239000</v>
      </c>
      <c r="F3308" t="s">
        <v>13</v>
      </c>
      <c r="G3308" t="s">
        <v>14</v>
      </c>
      <c r="H3308">
        <v>3</v>
      </c>
      <c r="I3308">
        <v>2</v>
      </c>
      <c r="J3308">
        <v>1073</v>
      </c>
      <c r="K3308">
        <v>1.3882829999999999</v>
      </c>
      <c r="L3308" t="s">
        <v>22</v>
      </c>
      <c r="M3308">
        <f>V3__67[[#This Row],[Sale Price]]/V3__67[[#This Row],[carpet_area]]</f>
        <v>222.73998136067101</v>
      </c>
      <c r="N3308">
        <f>IF(OR(V3__67[[#This Row],[Estimated Value]]="",V3__67[[#This Row],[Estimated Value]]=0),"",V3__67[[#This Row],[Sale Price]]-V3__67[[#This Row],[Estimated Value]])</f>
        <v>56080</v>
      </c>
      <c r="O3308">
        <f>IF(OR(V3__67[[#This Row],[Estimated Value]]="",V3__67[[#This Row],[Estimated Value]]=0),"",(V3__67[[#This Row],[Sale Price]]-V3__67[[#This Row],[Estimated Value]])/V3__67[[#This Row],[Estimated Value]])</f>
        <v>0.3065821123988629</v>
      </c>
      <c r="P3308" t="str">
        <f t="shared" si="51"/>
        <v>Above Estimate</v>
      </c>
    </row>
    <row r="3309" spans="1:16" x14ac:dyDescent="0.3">
      <c r="A3309" s="1">
        <v>43055</v>
      </c>
      <c r="B3309">
        <v>2017</v>
      </c>
      <c r="C3309" t="s">
        <v>12</v>
      </c>
      <c r="D3309">
        <v>87760</v>
      </c>
      <c r="E3309">
        <v>96000</v>
      </c>
      <c r="F3309" t="s">
        <v>13</v>
      </c>
      <c r="G3309" t="s">
        <v>14</v>
      </c>
      <c r="H3309">
        <v>3</v>
      </c>
      <c r="I3309">
        <v>1</v>
      </c>
      <c r="J3309">
        <v>1040</v>
      </c>
      <c r="K3309">
        <v>1.3882829999999999</v>
      </c>
      <c r="L3309" t="s">
        <v>16</v>
      </c>
      <c r="M3309">
        <f>V3__67[[#This Row],[Sale Price]]/V3__67[[#This Row],[carpet_area]]</f>
        <v>92.307692307692307</v>
      </c>
      <c r="N3309">
        <f>IF(OR(V3__67[[#This Row],[Estimated Value]]="",V3__67[[#This Row],[Estimated Value]]=0),"",V3__67[[#This Row],[Sale Price]]-V3__67[[#This Row],[Estimated Value]])</f>
        <v>8240</v>
      </c>
      <c r="O3309">
        <f>IF(OR(V3__67[[#This Row],[Estimated Value]]="",V3__67[[#This Row],[Estimated Value]]=0),"",(V3__67[[#This Row],[Sale Price]]-V3__67[[#This Row],[Estimated Value]])/V3__67[[#This Row],[Estimated Value]])</f>
        <v>9.3892433910665457E-2</v>
      </c>
      <c r="P3309" t="str">
        <f t="shared" si="51"/>
        <v>Above Estimate</v>
      </c>
    </row>
    <row r="3310" spans="1:16" x14ac:dyDescent="0.3">
      <c r="A3310" s="1">
        <v>43055</v>
      </c>
      <c r="B3310">
        <v>2017</v>
      </c>
      <c r="C3310" t="s">
        <v>12</v>
      </c>
      <c r="D3310">
        <v>76560</v>
      </c>
      <c r="E3310">
        <v>124000</v>
      </c>
      <c r="F3310" t="s">
        <v>13</v>
      </c>
      <c r="G3310" t="s">
        <v>14</v>
      </c>
      <c r="H3310">
        <v>3</v>
      </c>
      <c r="I3310">
        <v>2</v>
      </c>
      <c r="J3310">
        <v>1058</v>
      </c>
      <c r="K3310">
        <v>1.3882829999999999</v>
      </c>
      <c r="L3310" t="s">
        <v>16</v>
      </c>
      <c r="M3310">
        <f>V3__67[[#This Row],[Sale Price]]/V3__67[[#This Row],[carpet_area]]</f>
        <v>117.2022684310019</v>
      </c>
      <c r="N3310">
        <f>IF(OR(V3__67[[#This Row],[Estimated Value]]="",V3__67[[#This Row],[Estimated Value]]=0),"",V3__67[[#This Row],[Sale Price]]-V3__67[[#This Row],[Estimated Value]])</f>
        <v>47440</v>
      </c>
      <c r="O3310">
        <f>IF(OR(V3__67[[#This Row],[Estimated Value]]="",V3__67[[#This Row],[Estimated Value]]=0),"",(V3__67[[#This Row],[Sale Price]]-V3__67[[#This Row],[Estimated Value]])/V3__67[[#This Row],[Estimated Value]])</f>
        <v>0.61964472309299901</v>
      </c>
      <c r="P3310" t="str">
        <f t="shared" si="51"/>
        <v>Above Estimate</v>
      </c>
    </row>
    <row r="3311" spans="1:16" x14ac:dyDescent="0.3">
      <c r="A3311" s="1">
        <v>43056</v>
      </c>
      <c r="B3311">
        <v>2017</v>
      </c>
      <c r="C3311" t="s">
        <v>18</v>
      </c>
      <c r="D3311">
        <v>225580</v>
      </c>
      <c r="E3311">
        <v>395000</v>
      </c>
      <c r="F3311" t="s">
        <v>19</v>
      </c>
      <c r="G3311" t="s">
        <v>20</v>
      </c>
      <c r="H3311">
        <v>4</v>
      </c>
      <c r="I3311">
        <v>4</v>
      </c>
      <c r="J3311">
        <v>1363</v>
      </c>
      <c r="K3311">
        <v>1.3882829999999999</v>
      </c>
      <c r="L3311" t="s">
        <v>15</v>
      </c>
      <c r="M3311">
        <f>V3__67[[#This Row],[Sale Price]]/V3__67[[#This Row],[carpet_area]]</f>
        <v>289.80190755685987</v>
      </c>
      <c r="N3311">
        <f>IF(OR(V3__67[[#This Row],[Estimated Value]]="",V3__67[[#This Row],[Estimated Value]]=0),"",V3__67[[#This Row],[Sale Price]]-V3__67[[#This Row],[Estimated Value]])</f>
        <v>169420</v>
      </c>
      <c r="O3311">
        <f>IF(OR(V3__67[[#This Row],[Estimated Value]]="",V3__67[[#This Row],[Estimated Value]]=0),"",(V3__67[[#This Row],[Sale Price]]-V3__67[[#This Row],[Estimated Value]])/V3__67[[#This Row],[Estimated Value]])</f>
        <v>0.75104175902118986</v>
      </c>
      <c r="P3311" t="str">
        <f t="shared" si="51"/>
        <v>Above Estimate</v>
      </c>
    </row>
    <row r="3312" spans="1:16" x14ac:dyDescent="0.3">
      <c r="A3312" s="1">
        <v>43056</v>
      </c>
      <c r="B3312">
        <v>2017</v>
      </c>
      <c r="C3312" t="s">
        <v>29</v>
      </c>
      <c r="D3312">
        <v>192920</v>
      </c>
      <c r="E3312">
        <v>153000</v>
      </c>
      <c r="F3312" t="s">
        <v>13</v>
      </c>
      <c r="G3312" t="s">
        <v>14</v>
      </c>
      <c r="H3312">
        <v>3</v>
      </c>
      <c r="I3312">
        <v>3</v>
      </c>
      <c r="J3312">
        <v>991</v>
      </c>
      <c r="K3312">
        <v>1.3882829999999999</v>
      </c>
      <c r="L3312" t="s">
        <v>16</v>
      </c>
      <c r="M3312">
        <f>V3__67[[#This Row],[Sale Price]]/V3__67[[#This Row],[carpet_area]]</f>
        <v>154.38950554994955</v>
      </c>
      <c r="N3312">
        <f>IF(OR(V3__67[[#This Row],[Estimated Value]]="",V3__67[[#This Row],[Estimated Value]]=0),"",V3__67[[#This Row],[Sale Price]]-V3__67[[#This Row],[Estimated Value]])</f>
        <v>-39920</v>
      </c>
      <c r="O3312">
        <f>IF(OR(V3__67[[#This Row],[Estimated Value]]="",V3__67[[#This Row],[Estimated Value]]=0),"",(V3__67[[#This Row],[Sale Price]]-V3__67[[#This Row],[Estimated Value]])/V3__67[[#This Row],[Estimated Value]])</f>
        <v>-0.20692515032137673</v>
      </c>
      <c r="P3312" t="str">
        <f t="shared" si="51"/>
        <v>Below Estimate</v>
      </c>
    </row>
    <row r="3313" spans="1:16" x14ac:dyDescent="0.3">
      <c r="A3313" s="1">
        <v>43058</v>
      </c>
      <c r="B3313">
        <v>2017</v>
      </c>
      <c r="C3313" t="s">
        <v>30</v>
      </c>
      <c r="D3313">
        <v>392580</v>
      </c>
      <c r="E3313">
        <v>633000</v>
      </c>
      <c r="F3313" t="s">
        <v>19</v>
      </c>
      <c r="G3313" t="s">
        <v>20</v>
      </c>
      <c r="H3313">
        <v>4</v>
      </c>
      <c r="I3313">
        <v>4</v>
      </c>
      <c r="J3313">
        <v>1259</v>
      </c>
      <c r="K3313">
        <v>1.3882829999999999</v>
      </c>
      <c r="L3313" t="s">
        <v>16</v>
      </c>
      <c r="M3313">
        <f>V3__67[[#This Row],[Sale Price]]/V3__67[[#This Row],[carpet_area]]</f>
        <v>502.77998411437648</v>
      </c>
      <c r="N3313">
        <f>IF(OR(V3__67[[#This Row],[Estimated Value]]="",V3__67[[#This Row],[Estimated Value]]=0),"",V3__67[[#This Row],[Sale Price]]-V3__67[[#This Row],[Estimated Value]])</f>
        <v>240420</v>
      </c>
      <c r="O3313">
        <f>IF(OR(V3__67[[#This Row],[Estimated Value]]="",V3__67[[#This Row],[Estimated Value]]=0),"",(V3__67[[#This Row],[Sale Price]]-V3__67[[#This Row],[Estimated Value]])/V3__67[[#This Row],[Estimated Value]])</f>
        <v>0.61241020938407453</v>
      </c>
      <c r="P3313" t="str">
        <f t="shared" si="51"/>
        <v>Above Estimate</v>
      </c>
    </row>
    <row r="3314" spans="1:16" x14ac:dyDescent="0.3">
      <c r="A3314" s="1">
        <v>43058</v>
      </c>
      <c r="B3314">
        <v>2017</v>
      </c>
      <c r="C3314" t="s">
        <v>12</v>
      </c>
      <c r="D3314">
        <v>145110</v>
      </c>
      <c r="E3314">
        <v>129000</v>
      </c>
      <c r="F3314" t="s">
        <v>13</v>
      </c>
      <c r="G3314" t="s">
        <v>14</v>
      </c>
      <c r="H3314">
        <v>3</v>
      </c>
      <c r="I3314">
        <v>3</v>
      </c>
      <c r="J3314">
        <v>907</v>
      </c>
      <c r="K3314">
        <v>1.3882829999999999</v>
      </c>
      <c r="L3314" t="s">
        <v>16</v>
      </c>
      <c r="M3314">
        <f>V3__67[[#This Row],[Sale Price]]/V3__67[[#This Row],[carpet_area]]</f>
        <v>142.22712238147739</v>
      </c>
      <c r="N3314">
        <f>IF(OR(V3__67[[#This Row],[Estimated Value]]="",V3__67[[#This Row],[Estimated Value]]=0),"",V3__67[[#This Row],[Sale Price]]-V3__67[[#This Row],[Estimated Value]])</f>
        <v>-16110</v>
      </c>
      <c r="O3314">
        <f>IF(OR(V3__67[[#This Row],[Estimated Value]]="",V3__67[[#This Row],[Estimated Value]]=0),"",(V3__67[[#This Row],[Sale Price]]-V3__67[[#This Row],[Estimated Value]])/V3__67[[#This Row],[Estimated Value]])</f>
        <v>-0.11101922679346703</v>
      </c>
      <c r="P3314" t="str">
        <f t="shared" si="51"/>
        <v>Below Estimate</v>
      </c>
    </row>
    <row r="3315" spans="1:16" x14ac:dyDescent="0.3">
      <c r="A3315" s="1">
        <v>43059</v>
      </c>
      <c r="B3315">
        <v>2017</v>
      </c>
      <c r="C3315" t="s">
        <v>12</v>
      </c>
      <c r="D3315">
        <v>97060</v>
      </c>
      <c r="E3315">
        <v>67200</v>
      </c>
      <c r="F3315" t="s">
        <v>13</v>
      </c>
      <c r="G3315" t="s">
        <v>14</v>
      </c>
      <c r="H3315">
        <v>3</v>
      </c>
      <c r="I3315">
        <v>3</v>
      </c>
      <c r="J3315">
        <v>935</v>
      </c>
      <c r="K3315">
        <v>1.3882829999999999</v>
      </c>
      <c r="L3315" t="s">
        <v>15</v>
      </c>
      <c r="M3315">
        <f>V3__67[[#This Row],[Sale Price]]/V3__67[[#This Row],[carpet_area]]</f>
        <v>71.871657754010698</v>
      </c>
      <c r="N3315">
        <f>IF(OR(V3__67[[#This Row],[Estimated Value]]="",V3__67[[#This Row],[Estimated Value]]=0),"",V3__67[[#This Row],[Sale Price]]-V3__67[[#This Row],[Estimated Value]])</f>
        <v>-29860</v>
      </c>
      <c r="O3315">
        <f>IF(OR(V3__67[[#This Row],[Estimated Value]]="",V3__67[[#This Row],[Estimated Value]]=0),"",(V3__67[[#This Row],[Sale Price]]-V3__67[[#This Row],[Estimated Value]])/V3__67[[#This Row],[Estimated Value]])</f>
        <v>-0.30764475582114154</v>
      </c>
      <c r="P3315" t="str">
        <f t="shared" si="51"/>
        <v>Below Estimate</v>
      </c>
    </row>
    <row r="3316" spans="1:16" x14ac:dyDescent="0.3">
      <c r="A3316" s="1">
        <v>43062</v>
      </c>
      <c r="B3316">
        <v>2017</v>
      </c>
      <c r="C3316" t="s">
        <v>12</v>
      </c>
      <c r="D3316">
        <v>34850</v>
      </c>
      <c r="E3316">
        <v>15000</v>
      </c>
      <c r="F3316" t="s">
        <v>19</v>
      </c>
      <c r="G3316" t="s">
        <v>20</v>
      </c>
      <c r="H3316">
        <v>4</v>
      </c>
      <c r="I3316">
        <v>4</v>
      </c>
      <c r="J3316">
        <v>1304</v>
      </c>
      <c r="K3316">
        <v>1.3882829999999999</v>
      </c>
      <c r="L3316" t="s">
        <v>22</v>
      </c>
      <c r="M3316">
        <f>V3__67[[#This Row],[Sale Price]]/V3__67[[#This Row],[carpet_area]]</f>
        <v>11.503067484662576</v>
      </c>
      <c r="N3316">
        <f>IF(OR(V3__67[[#This Row],[Estimated Value]]="",V3__67[[#This Row],[Estimated Value]]=0),"",V3__67[[#This Row],[Sale Price]]-V3__67[[#This Row],[Estimated Value]])</f>
        <v>-19850</v>
      </c>
      <c r="O3316">
        <f>IF(OR(V3__67[[#This Row],[Estimated Value]]="",V3__67[[#This Row],[Estimated Value]]=0),"",(V3__67[[#This Row],[Sale Price]]-V3__67[[#This Row],[Estimated Value]])/V3__67[[#This Row],[Estimated Value]])</f>
        <v>-0.56958393113342898</v>
      </c>
      <c r="P3316" t="str">
        <f t="shared" si="51"/>
        <v>Below Estimate</v>
      </c>
    </row>
    <row r="3317" spans="1:16" x14ac:dyDescent="0.3">
      <c r="A3317" s="1">
        <v>43063</v>
      </c>
      <c r="B3317">
        <v>2017</v>
      </c>
      <c r="C3317" t="s">
        <v>29</v>
      </c>
      <c r="D3317">
        <v>210350</v>
      </c>
      <c r="E3317">
        <v>290000</v>
      </c>
      <c r="F3317" t="s">
        <v>13</v>
      </c>
      <c r="G3317" t="s">
        <v>14</v>
      </c>
      <c r="H3317">
        <v>3</v>
      </c>
      <c r="I3317">
        <v>2</v>
      </c>
      <c r="J3317">
        <v>1020</v>
      </c>
      <c r="K3317">
        <v>1.3882829999999999</v>
      </c>
      <c r="L3317" t="s">
        <v>16</v>
      </c>
      <c r="M3317">
        <f>V3__67[[#This Row],[Sale Price]]/V3__67[[#This Row],[carpet_area]]</f>
        <v>284.31372549019608</v>
      </c>
      <c r="N3317">
        <f>IF(OR(V3__67[[#This Row],[Estimated Value]]="",V3__67[[#This Row],[Estimated Value]]=0),"",V3__67[[#This Row],[Sale Price]]-V3__67[[#This Row],[Estimated Value]])</f>
        <v>79650</v>
      </c>
      <c r="O3317">
        <f>IF(OR(V3__67[[#This Row],[Estimated Value]]="",V3__67[[#This Row],[Estimated Value]]=0),"",(V3__67[[#This Row],[Sale Price]]-V3__67[[#This Row],[Estimated Value]])/V3__67[[#This Row],[Estimated Value]])</f>
        <v>0.37865462324696936</v>
      </c>
      <c r="P3317" t="str">
        <f t="shared" si="51"/>
        <v>Above Estimate</v>
      </c>
    </row>
    <row r="3318" spans="1:16" x14ac:dyDescent="0.3">
      <c r="A3318" s="1">
        <v>43063</v>
      </c>
      <c r="B3318">
        <v>2017</v>
      </c>
      <c r="C3318" t="s">
        <v>12</v>
      </c>
      <c r="D3318">
        <v>93630</v>
      </c>
      <c r="E3318">
        <v>126900</v>
      </c>
      <c r="F3318" t="s">
        <v>13</v>
      </c>
      <c r="G3318" t="s">
        <v>14</v>
      </c>
      <c r="H3318">
        <v>3</v>
      </c>
      <c r="I3318">
        <v>1</v>
      </c>
      <c r="J3318">
        <v>956</v>
      </c>
      <c r="K3318">
        <v>1.3882829999999999</v>
      </c>
      <c r="L3318" t="s">
        <v>15</v>
      </c>
      <c r="M3318">
        <f>V3__67[[#This Row],[Sale Price]]/V3__67[[#This Row],[carpet_area]]</f>
        <v>132.74058577405859</v>
      </c>
      <c r="N3318">
        <f>IF(OR(V3__67[[#This Row],[Estimated Value]]="",V3__67[[#This Row],[Estimated Value]]=0),"",V3__67[[#This Row],[Sale Price]]-V3__67[[#This Row],[Estimated Value]])</f>
        <v>33270</v>
      </c>
      <c r="O3318">
        <f>IF(OR(V3__67[[#This Row],[Estimated Value]]="",V3__67[[#This Row],[Estimated Value]]=0),"",(V3__67[[#This Row],[Sale Price]]-V3__67[[#This Row],[Estimated Value]])/V3__67[[#This Row],[Estimated Value]])</f>
        <v>0.35533482858058313</v>
      </c>
      <c r="P3318" t="str">
        <f t="shared" si="51"/>
        <v>Above Estimate</v>
      </c>
    </row>
    <row r="3319" spans="1:16" x14ac:dyDescent="0.3">
      <c r="A3319" s="1">
        <v>43064</v>
      </c>
      <c r="B3319">
        <v>2017</v>
      </c>
      <c r="C3319" t="s">
        <v>12</v>
      </c>
      <c r="D3319">
        <v>113090</v>
      </c>
      <c r="E3319">
        <v>140000</v>
      </c>
      <c r="F3319" t="s">
        <v>13</v>
      </c>
      <c r="G3319" t="s">
        <v>14</v>
      </c>
      <c r="H3319">
        <v>3</v>
      </c>
      <c r="I3319">
        <v>3</v>
      </c>
      <c r="J3319">
        <v>1085</v>
      </c>
      <c r="K3319">
        <v>1.3882829999999999</v>
      </c>
      <c r="L3319" t="s">
        <v>25</v>
      </c>
      <c r="M3319">
        <f>V3__67[[#This Row],[Sale Price]]/V3__67[[#This Row],[carpet_area]]</f>
        <v>129.03225806451613</v>
      </c>
      <c r="N3319">
        <f>IF(OR(V3__67[[#This Row],[Estimated Value]]="",V3__67[[#This Row],[Estimated Value]]=0),"",V3__67[[#This Row],[Sale Price]]-V3__67[[#This Row],[Estimated Value]])</f>
        <v>26910</v>
      </c>
      <c r="O3319">
        <f>IF(OR(V3__67[[#This Row],[Estimated Value]]="",V3__67[[#This Row],[Estimated Value]]=0),"",(V3__67[[#This Row],[Sale Price]]-V3__67[[#This Row],[Estimated Value]])/V3__67[[#This Row],[Estimated Value]])</f>
        <v>0.23795207356972323</v>
      </c>
      <c r="P3319" t="str">
        <f t="shared" si="51"/>
        <v>Above Estimate</v>
      </c>
    </row>
    <row r="3320" spans="1:16" x14ac:dyDescent="0.3">
      <c r="A3320" s="1">
        <v>43064</v>
      </c>
      <c r="B3320">
        <v>2017</v>
      </c>
      <c r="C3320" t="s">
        <v>29</v>
      </c>
      <c r="D3320">
        <v>154560</v>
      </c>
      <c r="E3320">
        <v>235000</v>
      </c>
      <c r="F3320" t="s">
        <v>13</v>
      </c>
      <c r="G3320" t="s">
        <v>14</v>
      </c>
      <c r="H3320">
        <v>3</v>
      </c>
      <c r="I3320">
        <v>2</v>
      </c>
      <c r="J3320">
        <v>1085</v>
      </c>
      <c r="K3320">
        <v>1.3882829999999999</v>
      </c>
      <c r="L3320" t="s">
        <v>16</v>
      </c>
      <c r="M3320">
        <f>V3__67[[#This Row],[Sale Price]]/V3__67[[#This Row],[carpet_area]]</f>
        <v>216.58986175115209</v>
      </c>
      <c r="N3320">
        <f>IF(OR(V3__67[[#This Row],[Estimated Value]]="",V3__67[[#This Row],[Estimated Value]]=0),"",V3__67[[#This Row],[Sale Price]]-V3__67[[#This Row],[Estimated Value]])</f>
        <v>80440</v>
      </c>
      <c r="O3320">
        <f>IF(OR(V3__67[[#This Row],[Estimated Value]]="",V3__67[[#This Row],[Estimated Value]]=0),"",(V3__67[[#This Row],[Sale Price]]-V3__67[[#This Row],[Estimated Value]])/V3__67[[#This Row],[Estimated Value]])</f>
        <v>0.5204451345755694</v>
      </c>
      <c r="P3320" t="str">
        <f t="shared" si="51"/>
        <v>Above Estimate</v>
      </c>
    </row>
    <row r="3321" spans="1:16" x14ac:dyDescent="0.3">
      <c r="A3321" s="1">
        <v>43069</v>
      </c>
      <c r="B3321">
        <v>2017</v>
      </c>
      <c r="C3321" t="s">
        <v>18</v>
      </c>
      <c r="D3321">
        <v>1032060</v>
      </c>
      <c r="E3321">
        <v>1475000</v>
      </c>
      <c r="F3321" t="s">
        <v>13</v>
      </c>
      <c r="G3321" t="s">
        <v>14</v>
      </c>
      <c r="H3321">
        <v>3</v>
      </c>
      <c r="I3321">
        <v>2</v>
      </c>
      <c r="J3321">
        <v>1015</v>
      </c>
      <c r="K3321">
        <v>1.3882829999999999</v>
      </c>
      <c r="L3321" t="s">
        <v>15</v>
      </c>
      <c r="M3321">
        <f>V3__67[[#This Row],[Sale Price]]/V3__67[[#This Row],[carpet_area]]</f>
        <v>1453.2019704433499</v>
      </c>
      <c r="N3321">
        <f>IF(OR(V3__67[[#This Row],[Estimated Value]]="",V3__67[[#This Row],[Estimated Value]]=0),"",V3__67[[#This Row],[Sale Price]]-V3__67[[#This Row],[Estimated Value]])</f>
        <v>442940</v>
      </c>
      <c r="O3321">
        <f>IF(OR(V3__67[[#This Row],[Estimated Value]]="",V3__67[[#This Row],[Estimated Value]]=0),"",(V3__67[[#This Row],[Sale Price]]-V3__67[[#This Row],[Estimated Value]])/V3__67[[#This Row],[Estimated Value]])</f>
        <v>0.42918047400344939</v>
      </c>
      <c r="P3321" t="str">
        <f t="shared" si="51"/>
        <v>Above Estimate</v>
      </c>
    </row>
    <row r="3322" spans="1:16" x14ac:dyDescent="0.3">
      <c r="A3322" s="1">
        <v>43070</v>
      </c>
      <c r="B3322">
        <v>2017</v>
      </c>
      <c r="C3322" t="s">
        <v>12</v>
      </c>
      <c r="D3322">
        <v>104760</v>
      </c>
      <c r="E3322">
        <v>37000</v>
      </c>
      <c r="F3322" t="s">
        <v>13</v>
      </c>
      <c r="G3322" t="s">
        <v>14</v>
      </c>
      <c r="H3322">
        <v>3</v>
      </c>
      <c r="I3322">
        <v>2</v>
      </c>
      <c r="J3322">
        <v>1053</v>
      </c>
      <c r="K3322">
        <v>1.3882829999999999</v>
      </c>
      <c r="L3322" t="s">
        <v>22</v>
      </c>
      <c r="M3322">
        <f>V3__67[[#This Row],[Sale Price]]/V3__67[[#This Row],[carpet_area]]</f>
        <v>35.137701804368469</v>
      </c>
      <c r="N3322">
        <f>IF(OR(V3__67[[#This Row],[Estimated Value]]="",V3__67[[#This Row],[Estimated Value]]=0),"",V3__67[[#This Row],[Sale Price]]-V3__67[[#This Row],[Estimated Value]])</f>
        <v>-67760</v>
      </c>
      <c r="O3322">
        <f>IF(OR(V3__67[[#This Row],[Estimated Value]]="",V3__67[[#This Row],[Estimated Value]]=0),"",(V3__67[[#This Row],[Sale Price]]-V3__67[[#This Row],[Estimated Value]])/V3__67[[#This Row],[Estimated Value]])</f>
        <v>-0.64681176021382203</v>
      </c>
      <c r="P3322" t="str">
        <f t="shared" si="51"/>
        <v>Below Estimate</v>
      </c>
    </row>
    <row r="3323" spans="1:16" x14ac:dyDescent="0.3">
      <c r="A3323" s="1">
        <v>43070</v>
      </c>
      <c r="B3323">
        <v>2017</v>
      </c>
      <c r="C3323" t="s">
        <v>30</v>
      </c>
      <c r="D3323">
        <v>249480</v>
      </c>
      <c r="E3323">
        <v>289900</v>
      </c>
      <c r="F3323" t="s">
        <v>13</v>
      </c>
      <c r="G3323" t="s">
        <v>14</v>
      </c>
      <c r="H3323">
        <v>3</v>
      </c>
      <c r="I3323">
        <v>2</v>
      </c>
      <c r="J3323">
        <v>983</v>
      </c>
      <c r="K3323">
        <v>1.3882829999999999</v>
      </c>
      <c r="L3323" t="s">
        <v>16</v>
      </c>
      <c r="M3323">
        <f>V3__67[[#This Row],[Sale Price]]/V3__67[[#This Row],[carpet_area]]</f>
        <v>294.91353001017296</v>
      </c>
      <c r="N3323">
        <f>IF(OR(V3__67[[#This Row],[Estimated Value]]="",V3__67[[#This Row],[Estimated Value]]=0),"",V3__67[[#This Row],[Sale Price]]-V3__67[[#This Row],[Estimated Value]])</f>
        <v>40420</v>
      </c>
      <c r="O3323">
        <f>IF(OR(V3__67[[#This Row],[Estimated Value]]="",V3__67[[#This Row],[Estimated Value]]=0),"",(V3__67[[#This Row],[Sale Price]]-V3__67[[#This Row],[Estimated Value]])/V3__67[[#This Row],[Estimated Value]])</f>
        <v>0.16201699535032868</v>
      </c>
      <c r="P3323" t="str">
        <f t="shared" si="51"/>
        <v>Above Estimate</v>
      </c>
    </row>
    <row r="3324" spans="1:16" x14ac:dyDescent="0.3">
      <c r="A3324" s="1">
        <v>43070</v>
      </c>
      <c r="B3324">
        <v>2017</v>
      </c>
      <c r="C3324" t="s">
        <v>29</v>
      </c>
      <c r="D3324">
        <v>133280</v>
      </c>
      <c r="E3324">
        <v>200000</v>
      </c>
      <c r="F3324" t="s">
        <v>13</v>
      </c>
      <c r="G3324" t="s">
        <v>14</v>
      </c>
      <c r="H3324">
        <v>3</v>
      </c>
      <c r="I3324">
        <v>2</v>
      </c>
      <c r="J3324">
        <v>999</v>
      </c>
      <c r="K3324">
        <v>1.3882829999999999</v>
      </c>
      <c r="L3324" t="s">
        <v>15</v>
      </c>
      <c r="M3324">
        <f>V3__67[[#This Row],[Sale Price]]/V3__67[[#This Row],[carpet_area]]</f>
        <v>200.20020020020021</v>
      </c>
      <c r="N3324">
        <f>IF(OR(V3__67[[#This Row],[Estimated Value]]="",V3__67[[#This Row],[Estimated Value]]=0),"",V3__67[[#This Row],[Sale Price]]-V3__67[[#This Row],[Estimated Value]])</f>
        <v>66720</v>
      </c>
      <c r="O3324">
        <f>IF(OR(V3__67[[#This Row],[Estimated Value]]="",V3__67[[#This Row],[Estimated Value]]=0),"",(V3__67[[#This Row],[Sale Price]]-V3__67[[#This Row],[Estimated Value]])/V3__67[[#This Row],[Estimated Value]])</f>
        <v>0.50060024009603843</v>
      </c>
      <c r="P3324" t="str">
        <f t="shared" si="51"/>
        <v>Above Estimate</v>
      </c>
    </row>
    <row r="3325" spans="1:16" x14ac:dyDescent="0.3">
      <c r="A3325" s="1">
        <v>43073</v>
      </c>
      <c r="B3325">
        <v>2017</v>
      </c>
      <c r="C3325" t="s">
        <v>18</v>
      </c>
      <c r="D3325">
        <v>231420</v>
      </c>
      <c r="E3325">
        <v>387500</v>
      </c>
      <c r="F3325" t="s">
        <v>13</v>
      </c>
      <c r="G3325" t="s">
        <v>14</v>
      </c>
      <c r="H3325">
        <v>3</v>
      </c>
      <c r="I3325">
        <v>1</v>
      </c>
      <c r="J3325">
        <v>1054</v>
      </c>
      <c r="K3325">
        <v>1.3882829999999999</v>
      </c>
      <c r="L3325" t="s">
        <v>16</v>
      </c>
      <c r="M3325">
        <f>V3__67[[#This Row],[Sale Price]]/V3__67[[#This Row],[carpet_area]]</f>
        <v>367.64705882352939</v>
      </c>
      <c r="N3325">
        <f>IF(OR(V3__67[[#This Row],[Estimated Value]]="",V3__67[[#This Row],[Estimated Value]]=0),"",V3__67[[#This Row],[Sale Price]]-V3__67[[#This Row],[Estimated Value]])</f>
        <v>156080</v>
      </c>
      <c r="O3325">
        <f>IF(OR(V3__67[[#This Row],[Estimated Value]]="",V3__67[[#This Row],[Estimated Value]]=0),"",(V3__67[[#This Row],[Sale Price]]-V3__67[[#This Row],[Estimated Value]])/V3__67[[#This Row],[Estimated Value]])</f>
        <v>0.6744447325209576</v>
      </c>
      <c r="P3325" t="str">
        <f t="shared" si="51"/>
        <v>Above Estimate</v>
      </c>
    </row>
    <row r="3326" spans="1:16" x14ac:dyDescent="0.3">
      <c r="A3326" s="1">
        <v>43076</v>
      </c>
      <c r="B3326">
        <v>2017</v>
      </c>
      <c r="C3326" t="s">
        <v>30</v>
      </c>
      <c r="D3326">
        <v>491850</v>
      </c>
      <c r="E3326">
        <v>715000</v>
      </c>
      <c r="F3326" t="s">
        <v>13</v>
      </c>
      <c r="G3326" t="s">
        <v>14</v>
      </c>
      <c r="H3326">
        <v>3</v>
      </c>
      <c r="I3326">
        <v>1</v>
      </c>
      <c r="J3326">
        <v>902</v>
      </c>
      <c r="K3326">
        <v>1.3882829999999999</v>
      </c>
      <c r="L3326" t="s">
        <v>15</v>
      </c>
      <c r="M3326">
        <f>V3__67[[#This Row],[Sale Price]]/V3__67[[#This Row],[carpet_area]]</f>
        <v>792.68292682926824</v>
      </c>
      <c r="N3326">
        <f>IF(OR(V3__67[[#This Row],[Estimated Value]]="",V3__67[[#This Row],[Estimated Value]]=0),"",V3__67[[#This Row],[Sale Price]]-V3__67[[#This Row],[Estimated Value]])</f>
        <v>223150</v>
      </c>
      <c r="O3326">
        <f>IF(OR(V3__67[[#This Row],[Estimated Value]]="",V3__67[[#This Row],[Estimated Value]]=0),"",(V3__67[[#This Row],[Sale Price]]-V3__67[[#This Row],[Estimated Value]])/V3__67[[#This Row],[Estimated Value]])</f>
        <v>0.45369523228626613</v>
      </c>
      <c r="P3326" t="str">
        <f t="shared" si="51"/>
        <v>Above Estimate</v>
      </c>
    </row>
    <row r="3327" spans="1:16" x14ac:dyDescent="0.3">
      <c r="A3327" s="1">
        <v>43076</v>
      </c>
      <c r="B3327">
        <v>2017</v>
      </c>
      <c r="C3327" t="s">
        <v>18</v>
      </c>
      <c r="D3327">
        <v>257110</v>
      </c>
      <c r="E3327">
        <v>460000</v>
      </c>
      <c r="F3327" t="s">
        <v>13</v>
      </c>
      <c r="G3327" t="s">
        <v>14</v>
      </c>
      <c r="H3327">
        <v>3</v>
      </c>
      <c r="I3327">
        <v>1</v>
      </c>
      <c r="J3327">
        <v>979</v>
      </c>
      <c r="K3327">
        <v>1.3882829999999999</v>
      </c>
      <c r="L3327" t="s">
        <v>25</v>
      </c>
      <c r="M3327">
        <f>V3__67[[#This Row],[Sale Price]]/V3__67[[#This Row],[carpet_area]]</f>
        <v>469.86721144024517</v>
      </c>
      <c r="N3327">
        <f>IF(OR(V3__67[[#This Row],[Estimated Value]]="",V3__67[[#This Row],[Estimated Value]]=0),"",V3__67[[#This Row],[Sale Price]]-V3__67[[#This Row],[Estimated Value]])</f>
        <v>202890</v>
      </c>
      <c r="O3327">
        <f>IF(OR(V3__67[[#This Row],[Estimated Value]]="",V3__67[[#This Row],[Estimated Value]]=0),"",(V3__67[[#This Row],[Sale Price]]-V3__67[[#This Row],[Estimated Value]])/V3__67[[#This Row],[Estimated Value]])</f>
        <v>0.78911749834701106</v>
      </c>
      <c r="P3327" t="str">
        <f t="shared" si="51"/>
        <v>Above Estimate</v>
      </c>
    </row>
    <row r="3328" spans="1:16" x14ac:dyDescent="0.3">
      <c r="A3328" s="1">
        <v>43077</v>
      </c>
      <c r="B3328">
        <v>2017</v>
      </c>
      <c r="C3328" t="s">
        <v>30</v>
      </c>
      <c r="D3328">
        <v>478920</v>
      </c>
      <c r="E3328">
        <v>600000</v>
      </c>
      <c r="F3328" t="s">
        <v>13</v>
      </c>
      <c r="G3328" t="s">
        <v>14</v>
      </c>
      <c r="H3328">
        <v>3</v>
      </c>
      <c r="I3328">
        <v>2</v>
      </c>
      <c r="J3328">
        <v>1068</v>
      </c>
      <c r="K3328">
        <v>1.3882829999999999</v>
      </c>
      <c r="L3328" t="s">
        <v>22</v>
      </c>
      <c r="M3328">
        <f>V3__67[[#This Row],[Sale Price]]/V3__67[[#This Row],[carpet_area]]</f>
        <v>561.79775280898878</v>
      </c>
      <c r="N3328">
        <f>IF(OR(V3__67[[#This Row],[Estimated Value]]="",V3__67[[#This Row],[Estimated Value]]=0),"",V3__67[[#This Row],[Sale Price]]-V3__67[[#This Row],[Estimated Value]])</f>
        <v>121080</v>
      </c>
      <c r="O3328">
        <f>IF(OR(V3__67[[#This Row],[Estimated Value]]="",V3__67[[#This Row],[Estimated Value]]=0),"",(V3__67[[#This Row],[Sale Price]]-V3__67[[#This Row],[Estimated Value]])/V3__67[[#This Row],[Estimated Value]])</f>
        <v>0.25281884239538965</v>
      </c>
      <c r="P3328" t="str">
        <f t="shared" si="51"/>
        <v>Above Estimate</v>
      </c>
    </row>
    <row r="3329" spans="1:16" x14ac:dyDescent="0.3">
      <c r="A3329" s="1">
        <v>43079</v>
      </c>
      <c r="B3329">
        <v>2017</v>
      </c>
      <c r="C3329" t="s">
        <v>29</v>
      </c>
      <c r="D3329">
        <v>149940</v>
      </c>
      <c r="E3329">
        <v>182500</v>
      </c>
      <c r="F3329" t="s">
        <v>13</v>
      </c>
      <c r="G3329" t="s">
        <v>14</v>
      </c>
      <c r="H3329">
        <v>3</v>
      </c>
      <c r="I3329">
        <v>1</v>
      </c>
      <c r="J3329">
        <v>940</v>
      </c>
      <c r="K3329">
        <v>1.3882829999999999</v>
      </c>
      <c r="L3329" t="s">
        <v>22</v>
      </c>
      <c r="M3329">
        <f>V3__67[[#This Row],[Sale Price]]/V3__67[[#This Row],[carpet_area]]</f>
        <v>194.14893617021278</v>
      </c>
      <c r="N3329">
        <f>IF(OR(V3__67[[#This Row],[Estimated Value]]="",V3__67[[#This Row],[Estimated Value]]=0),"",V3__67[[#This Row],[Sale Price]]-V3__67[[#This Row],[Estimated Value]])</f>
        <v>32560</v>
      </c>
      <c r="O3329">
        <f>IF(OR(V3__67[[#This Row],[Estimated Value]]="",V3__67[[#This Row],[Estimated Value]]=0),"",(V3__67[[#This Row],[Sale Price]]-V3__67[[#This Row],[Estimated Value]])/V3__67[[#This Row],[Estimated Value]])</f>
        <v>0.21715352807789784</v>
      </c>
      <c r="P3329" t="str">
        <f t="shared" si="51"/>
        <v>Above Estimate</v>
      </c>
    </row>
    <row r="3330" spans="1:16" x14ac:dyDescent="0.3">
      <c r="A3330" s="1">
        <v>43079</v>
      </c>
      <c r="B3330">
        <v>2017</v>
      </c>
      <c r="C3330" t="s">
        <v>12</v>
      </c>
      <c r="D3330">
        <v>132210</v>
      </c>
      <c r="E3330">
        <v>187700</v>
      </c>
      <c r="F3330" t="s">
        <v>13</v>
      </c>
      <c r="G3330" t="s">
        <v>14</v>
      </c>
      <c r="H3330">
        <v>3</v>
      </c>
      <c r="I3330">
        <v>1</v>
      </c>
      <c r="J3330">
        <v>901</v>
      </c>
      <c r="K3330">
        <v>1.3882829999999999</v>
      </c>
      <c r="L3330" t="s">
        <v>22</v>
      </c>
      <c r="M3330">
        <f>V3__67[[#This Row],[Sale Price]]/V3__67[[#This Row],[carpet_area]]</f>
        <v>208.32408435072142</v>
      </c>
      <c r="N3330">
        <f>IF(OR(V3__67[[#This Row],[Estimated Value]]="",V3__67[[#This Row],[Estimated Value]]=0),"",V3__67[[#This Row],[Sale Price]]-V3__67[[#This Row],[Estimated Value]])</f>
        <v>55490</v>
      </c>
      <c r="O3330">
        <f>IF(OR(V3__67[[#This Row],[Estimated Value]]="",V3__67[[#This Row],[Estimated Value]]=0),"",(V3__67[[#This Row],[Sale Price]]-V3__67[[#This Row],[Estimated Value]])/V3__67[[#This Row],[Estimated Value]])</f>
        <v>0.41971106572876482</v>
      </c>
      <c r="P3330" t="str">
        <f t="shared" ref="P3330:P3393" si="52">IF(N3330="","No Estimate",IF(N3330&gt;0,"Above Estimate",IF(N3330&lt;0,"Below Estimate","At Estimate")))</f>
        <v>Above Estimate</v>
      </c>
    </row>
    <row r="3331" spans="1:16" x14ac:dyDescent="0.3">
      <c r="A3331" s="1">
        <v>43083</v>
      </c>
      <c r="B3331">
        <v>2017</v>
      </c>
      <c r="C3331" t="s">
        <v>12</v>
      </c>
      <c r="D3331">
        <v>94900</v>
      </c>
      <c r="E3331">
        <v>110500</v>
      </c>
      <c r="F3331" t="s">
        <v>13</v>
      </c>
      <c r="G3331" t="s">
        <v>14</v>
      </c>
      <c r="H3331">
        <v>3</v>
      </c>
      <c r="I3331">
        <v>1</v>
      </c>
      <c r="J3331">
        <v>1066</v>
      </c>
      <c r="K3331">
        <v>1.3882829999999999</v>
      </c>
      <c r="L3331" t="s">
        <v>25</v>
      </c>
      <c r="M3331">
        <f>V3__67[[#This Row],[Sale Price]]/V3__67[[#This Row],[carpet_area]]</f>
        <v>103.65853658536585</v>
      </c>
      <c r="N3331">
        <f>IF(OR(V3__67[[#This Row],[Estimated Value]]="",V3__67[[#This Row],[Estimated Value]]=0),"",V3__67[[#This Row],[Sale Price]]-V3__67[[#This Row],[Estimated Value]])</f>
        <v>15600</v>
      </c>
      <c r="O3331">
        <f>IF(OR(V3__67[[#This Row],[Estimated Value]]="",V3__67[[#This Row],[Estimated Value]]=0),"",(V3__67[[#This Row],[Sale Price]]-V3__67[[#This Row],[Estimated Value]])/V3__67[[#This Row],[Estimated Value]])</f>
        <v>0.16438356164383561</v>
      </c>
      <c r="P3331" t="str">
        <f t="shared" si="52"/>
        <v>Above Estimate</v>
      </c>
    </row>
    <row r="3332" spans="1:16" x14ac:dyDescent="0.3">
      <c r="A3332" s="1">
        <v>43084</v>
      </c>
      <c r="B3332">
        <v>2017</v>
      </c>
      <c r="C3332" t="s">
        <v>30</v>
      </c>
      <c r="D3332">
        <v>889650</v>
      </c>
      <c r="E3332">
        <v>192500</v>
      </c>
      <c r="F3332" t="s">
        <v>23</v>
      </c>
      <c r="G3332" t="s">
        <v>24</v>
      </c>
      <c r="H3332">
        <v>6</v>
      </c>
      <c r="I3332">
        <v>4</v>
      </c>
      <c r="J3332">
        <v>2192</v>
      </c>
      <c r="K3332">
        <v>1.3882829999999999</v>
      </c>
      <c r="L3332" t="s">
        <v>16</v>
      </c>
      <c r="M3332">
        <f>V3__67[[#This Row],[Sale Price]]/V3__67[[#This Row],[carpet_area]]</f>
        <v>87.819343065693431</v>
      </c>
      <c r="N3332">
        <f>IF(OR(V3__67[[#This Row],[Estimated Value]]="",V3__67[[#This Row],[Estimated Value]]=0),"",V3__67[[#This Row],[Sale Price]]-V3__67[[#This Row],[Estimated Value]])</f>
        <v>-697150</v>
      </c>
      <c r="O3332">
        <f>IF(OR(V3__67[[#This Row],[Estimated Value]]="",V3__67[[#This Row],[Estimated Value]]=0),"",(V3__67[[#This Row],[Sale Price]]-V3__67[[#This Row],[Estimated Value]])/V3__67[[#This Row],[Estimated Value]])</f>
        <v>-0.78362277300061822</v>
      </c>
      <c r="P3332" t="str">
        <f t="shared" si="52"/>
        <v>Below Estimate</v>
      </c>
    </row>
    <row r="3333" spans="1:16" x14ac:dyDescent="0.3">
      <c r="A3333" s="1">
        <v>43084</v>
      </c>
      <c r="B3333">
        <v>2017</v>
      </c>
      <c r="C3333" t="s">
        <v>18</v>
      </c>
      <c r="D3333">
        <v>944400</v>
      </c>
      <c r="E3333">
        <v>1225000</v>
      </c>
      <c r="F3333" t="s">
        <v>13</v>
      </c>
      <c r="G3333" t="s">
        <v>14</v>
      </c>
      <c r="H3333">
        <v>3</v>
      </c>
      <c r="I3333">
        <v>2</v>
      </c>
      <c r="J3333">
        <v>1086</v>
      </c>
      <c r="K3333">
        <v>1.3882829999999999</v>
      </c>
      <c r="L3333" t="s">
        <v>25</v>
      </c>
      <c r="M3333">
        <f>V3__67[[#This Row],[Sale Price]]/V3__67[[#This Row],[carpet_area]]</f>
        <v>1127.9926335174955</v>
      </c>
      <c r="N3333">
        <f>IF(OR(V3__67[[#This Row],[Estimated Value]]="",V3__67[[#This Row],[Estimated Value]]=0),"",V3__67[[#This Row],[Sale Price]]-V3__67[[#This Row],[Estimated Value]])</f>
        <v>280600</v>
      </c>
      <c r="O3333">
        <f>IF(OR(V3__67[[#This Row],[Estimated Value]]="",V3__67[[#This Row],[Estimated Value]]=0),"",(V3__67[[#This Row],[Sale Price]]-V3__67[[#This Row],[Estimated Value]])/V3__67[[#This Row],[Estimated Value]])</f>
        <v>0.29711986446421007</v>
      </c>
      <c r="P3333" t="str">
        <f t="shared" si="52"/>
        <v>Above Estimate</v>
      </c>
    </row>
    <row r="3334" spans="1:16" x14ac:dyDescent="0.3">
      <c r="A3334" s="1">
        <v>43085</v>
      </c>
      <c r="B3334">
        <v>2017</v>
      </c>
      <c r="C3334" t="s">
        <v>29</v>
      </c>
      <c r="D3334">
        <v>217350</v>
      </c>
      <c r="E3334">
        <v>360000</v>
      </c>
      <c r="F3334" t="s">
        <v>13</v>
      </c>
      <c r="G3334" t="s">
        <v>14</v>
      </c>
      <c r="H3334">
        <v>3</v>
      </c>
      <c r="I3334">
        <v>1</v>
      </c>
      <c r="J3334">
        <v>953</v>
      </c>
      <c r="K3334">
        <v>1.3882829999999999</v>
      </c>
      <c r="L3334" t="s">
        <v>16</v>
      </c>
      <c r="M3334">
        <f>V3__67[[#This Row],[Sale Price]]/V3__67[[#This Row],[carpet_area]]</f>
        <v>377.75445960125916</v>
      </c>
      <c r="N3334">
        <f>IF(OR(V3__67[[#This Row],[Estimated Value]]="",V3__67[[#This Row],[Estimated Value]]=0),"",V3__67[[#This Row],[Sale Price]]-V3__67[[#This Row],[Estimated Value]])</f>
        <v>142650</v>
      </c>
      <c r="O3334">
        <f>IF(OR(V3__67[[#This Row],[Estimated Value]]="",V3__67[[#This Row],[Estimated Value]]=0),"",(V3__67[[#This Row],[Sale Price]]-V3__67[[#This Row],[Estimated Value]])/V3__67[[#This Row],[Estimated Value]])</f>
        <v>0.65631469979296064</v>
      </c>
      <c r="P3334" t="str">
        <f t="shared" si="52"/>
        <v>Above Estimate</v>
      </c>
    </row>
    <row r="3335" spans="1:16" x14ac:dyDescent="0.3">
      <c r="A3335" s="1">
        <v>43085</v>
      </c>
      <c r="B3335">
        <v>2017</v>
      </c>
      <c r="C3335" t="s">
        <v>18</v>
      </c>
      <c r="D3335">
        <v>1016760</v>
      </c>
      <c r="E3335">
        <v>500000</v>
      </c>
      <c r="F3335" t="s">
        <v>13</v>
      </c>
      <c r="G3335" t="s">
        <v>14</v>
      </c>
      <c r="H3335">
        <v>3</v>
      </c>
      <c r="I3335">
        <v>1</v>
      </c>
      <c r="J3335">
        <v>1053</v>
      </c>
      <c r="K3335">
        <v>1.3882829999999999</v>
      </c>
      <c r="L3335" t="s">
        <v>22</v>
      </c>
      <c r="M3335">
        <f>V3__67[[#This Row],[Sale Price]]/V3__67[[#This Row],[carpet_area]]</f>
        <v>474.83380816714151</v>
      </c>
      <c r="N3335">
        <f>IF(OR(V3__67[[#This Row],[Estimated Value]]="",V3__67[[#This Row],[Estimated Value]]=0),"",V3__67[[#This Row],[Sale Price]]-V3__67[[#This Row],[Estimated Value]])</f>
        <v>-516760</v>
      </c>
      <c r="O3335">
        <f>IF(OR(V3__67[[#This Row],[Estimated Value]]="",V3__67[[#This Row],[Estimated Value]]=0),"",(V3__67[[#This Row],[Sale Price]]-V3__67[[#This Row],[Estimated Value]])/V3__67[[#This Row],[Estimated Value]])</f>
        <v>-0.50824186632046897</v>
      </c>
      <c r="P3335" t="str">
        <f t="shared" si="52"/>
        <v>Below Estimate</v>
      </c>
    </row>
    <row r="3336" spans="1:16" x14ac:dyDescent="0.3">
      <c r="A3336" s="1">
        <v>43090</v>
      </c>
      <c r="B3336">
        <v>2017</v>
      </c>
      <c r="C3336" t="s">
        <v>30</v>
      </c>
      <c r="D3336">
        <v>851100</v>
      </c>
      <c r="E3336">
        <v>1555000</v>
      </c>
      <c r="F3336" t="s">
        <v>13</v>
      </c>
      <c r="G3336" t="s">
        <v>14</v>
      </c>
      <c r="H3336">
        <v>3</v>
      </c>
      <c r="I3336">
        <v>3</v>
      </c>
      <c r="J3336">
        <v>1091</v>
      </c>
      <c r="K3336">
        <v>1.3882829999999999</v>
      </c>
      <c r="L3336" t="s">
        <v>15</v>
      </c>
      <c r="M3336">
        <f>V3__67[[#This Row],[Sale Price]]/V3__67[[#This Row],[carpet_area]]</f>
        <v>1425.2978918423464</v>
      </c>
      <c r="N3336">
        <f>IF(OR(V3__67[[#This Row],[Estimated Value]]="",V3__67[[#This Row],[Estimated Value]]=0),"",V3__67[[#This Row],[Sale Price]]-V3__67[[#This Row],[Estimated Value]])</f>
        <v>703900</v>
      </c>
      <c r="O3336">
        <f>IF(OR(V3__67[[#This Row],[Estimated Value]]="",V3__67[[#This Row],[Estimated Value]]=0),"",(V3__67[[#This Row],[Sale Price]]-V3__67[[#This Row],[Estimated Value]])/V3__67[[#This Row],[Estimated Value]])</f>
        <v>0.82704735048760425</v>
      </c>
      <c r="P3336" t="str">
        <f t="shared" si="52"/>
        <v>Above Estimate</v>
      </c>
    </row>
    <row r="3337" spans="1:16" x14ac:dyDescent="0.3">
      <c r="A3337" s="1">
        <v>43091</v>
      </c>
      <c r="B3337">
        <v>2017</v>
      </c>
      <c r="C3337" t="s">
        <v>12</v>
      </c>
      <c r="D3337">
        <v>62280</v>
      </c>
      <c r="E3337">
        <v>112000</v>
      </c>
      <c r="F3337" t="s">
        <v>13</v>
      </c>
      <c r="G3337" t="s">
        <v>14</v>
      </c>
      <c r="H3337">
        <v>3</v>
      </c>
      <c r="I3337">
        <v>1</v>
      </c>
      <c r="J3337">
        <v>928</v>
      </c>
      <c r="K3337">
        <v>1.3882829999999999</v>
      </c>
      <c r="L3337" t="s">
        <v>15</v>
      </c>
      <c r="M3337">
        <f>V3__67[[#This Row],[Sale Price]]/V3__67[[#This Row],[carpet_area]]</f>
        <v>120.68965517241379</v>
      </c>
      <c r="N3337">
        <f>IF(OR(V3__67[[#This Row],[Estimated Value]]="",V3__67[[#This Row],[Estimated Value]]=0),"",V3__67[[#This Row],[Sale Price]]-V3__67[[#This Row],[Estimated Value]])</f>
        <v>49720</v>
      </c>
      <c r="O3337">
        <f>IF(OR(V3__67[[#This Row],[Estimated Value]]="",V3__67[[#This Row],[Estimated Value]]=0),"",(V3__67[[#This Row],[Sale Price]]-V3__67[[#This Row],[Estimated Value]])/V3__67[[#This Row],[Estimated Value]])</f>
        <v>0.79833012202954401</v>
      </c>
      <c r="P3337" t="str">
        <f t="shared" si="52"/>
        <v>Above Estimate</v>
      </c>
    </row>
    <row r="3338" spans="1:16" x14ac:dyDescent="0.3">
      <c r="A3338" s="1">
        <v>43092</v>
      </c>
      <c r="B3338">
        <v>2017</v>
      </c>
      <c r="C3338" t="s">
        <v>29</v>
      </c>
      <c r="D3338">
        <v>173950</v>
      </c>
      <c r="E3338">
        <v>280000</v>
      </c>
      <c r="F3338" t="s">
        <v>13</v>
      </c>
      <c r="G3338" t="s">
        <v>14</v>
      </c>
      <c r="H3338">
        <v>3</v>
      </c>
      <c r="I3338">
        <v>2</v>
      </c>
      <c r="J3338">
        <v>1055</v>
      </c>
      <c r="K3338">
        <v>1.3882829999999999</v>
      </c>
      <c r="L3338" t="s">
        <v>22</v>
      </c>
      <c r="M3338">
        <f>V3__67[[#This Row],[Sale Price]]/V3__67[[#This Row],[carpet_area]]</f>
        <v>265.40284360189571</v>
      </c>
      <c r="N3338">
        <f>IF(OR(V3__67[[#This Row],[Estimated Value]]="",V3__67[[#This Row],[Estimated Value]]=0),"",V3__67[[#This Row],[Sale Price]]-V3__67[[#This Row],[Estimated Value]])</f>
        <v>106050</v>
      </c>
      <c r="O3338">
        <f>IF(OR(V3__67[[#This Row],[Estimated Value]]="",V3__67[[#This Row],[Estimated Value]]=0),"",(V3__67[[#This Row],[Sale Price]]-V3__67[[#This Row],[Estimated Value]])/V3__67[[#This Row],[Estimated Value]])</f>
        <v>0.6096579476861167</v>
      </c>
      <c r="P3338" t="str">
        <f t="shared" si="52"/>
        <v>Above Estimate</v>
      </c>
    </row>
    <row r="3339" spans="1:16" x14ac:dyDescent="0.3">
      <c r="A3339" s="1">
        <v>43092</v>
      </c>
      <c r="B3339">
        <v>2017</v>
      </c>
      <c r="C3339" t="s">
        <v>12</v>
      </c>
      <c r="D3339">
        <v>77160</v>
      </c>
      <c r="E3339">
        <v>96000</v>
      </c>
      <c r="F3339" t="s">
        <v>13</v>
      </c>
      <c r="G3339" t="s">
        <v>14</v>
      </c>
      <c r="H3339">
        <v>3</v>
      </c>
      <c r="I3339">
        <v>2</v>
      </c>
      <c r="J3339">
        <v>1099</v>
      </c>
      <c r="K3339">
        <v>1.3882829999999999</v>
      </c>
      <c r="L3339" t="s">
        <v>15</v>
      </c>
      <c r="M3339">
        <f>V3__67[[#This Row],[Sale Price]]/V3__67[[#This Row],[carpet_area]]</f>
        <v>87.352138307552323</v>
      </c>
      <c r="N3339">
        <f>IF(OR(V3__67[[#This Row],[Estimated Value]]="",V3__67[[#This Row],[Estimated Value]]=0),"",V3__67[[#This Row],[Sale Price]]-V3__67[[#This Row],[Estimated Value]])</f>
        <v>18840</v>
      </c>
      <c r="O3339">
        <f>IF(OR(V3__67[[#This Row],[Estimated Value]]="",V3__67[[#This Row],[Estimated Value]]=0),"",(V3__67[[#This Row],[Sale Price]]-V3__67[[#This Row],[Estimated Value]])/V3__67[[#This Row],[Estimated Value]])</f>
        <v>0.24416796267496113</v>
      </c>
      <c r="P3339" t="str">
        <f t="shared" si="52"/>
        <v>Above Estimate</v>
      </c>
    </row>
    <row r="3340" spans="1:16" x14ac:dyDescent="0.3">
      <c r="A3340" s="1">
        <v>43097</v>
      </c>
      <c r="B3340">
        <v>2017</v>
      </c>
      <c r="C3340" t="s">
        <v>30</v>
      </c>
      <c r="D3340">
        <v>252750</v>
      </c>
      <c r="E3340">
        <v>415000</v>
      </c>
      <c r="F3340" t="s">
        <v>19</v>
      </c>
      <c r="G3340" t="s">
        <v>20</v>
      </c>
      <c r="H3340">
        <v>4</v>
      </c>
      <c r="I3340">
        <v>2</v>
      </c>
      <c r="J3340">
        <v>1430</v>
      </c>
      <c r="K3340">
        <v>1.3882829999999999</v>
      </c>
      <c r="L3340" t="s">
        <v>25</v>
      </c>
      <c r="M3340">
        <f>V3__67[[#This Row],[Sale Price]]/V3__67[[#This Row],[carpet_area]]</f>
        <v>290.20979020979019</v>
      </c>
      <c r="N3340">
        <f>IF(OR(V3__67[[#This Row],[Estimated Value]]="",V3__67[[#This Row],[Estimated Value]]=0),"",V3__67[[#This Row],[Sale Price]]-V3__67[[#This Row],[Estimated Value]])</f>
        <v>162250</v>
      </c>
      <c r="O3340">
        <f>IF(OR(V3__67[[#This Row],[Estimated Value]]="",V3__67[[#This Row],[Estimated Value]]=0),"",(V3__67[[#This Row],[Sale Price]]-V3__67[[#This Row],[Estimated Value]])/V3__67[[#This Row],[Estimated Value]])</f>
        <v>0.64193867457962417</v>
      </c>
      <c r="P3340" t="str">
        <f t="shared" si="52"/>
        <v>Above Estimate</v>
      </c>
    </row>
    <row r="3341" spans="1:16" x14ac:dyDescent="0.3">
      <c r="A3341" s="1">
        <v>43097</v>
      </c>
      <c r="B3341">
        <v>2017</v>
      </c>
      <c r="C3341" t="s">
        <v>30</v>
      </c>
      <c r="D3341">
        <v>304470</v>
      </c>
      <c r="E3341">
        <v>540000</v>
      </c>
      <c r="F3341" t="s">
        <v>27</v>
      </c>
      <c r="G3341" t="s">
        <v>28</v>
      </c>
      <c r="H3341">
        <v>8</v>
      </c>
      <c r="I3341">
        <v>8</v>
      </c>
      <c r="J3341">
        <v>2413</v>
      </c>
      <c r="K3341">
        <v>1.3882829999999999</v>
      </c>
      <c r="L3341" t="s">
        <v>15</v>
      </c>
      <c r="M3341">
        <f>V3__67[[#This Row],[Sale Price]]/V3__67[[#This Row],[carpet_area]]</f>
        <v>223.78781599668463</v>
      </c>
      <c r="N3341">
        <f>IF(OR(V3__67[[#This Row],[Estimated Value]]="",V3__67[[#This Row],[Estimated Value]]=0),"",V3__67[[#This Row],[Sale Price]]-V3__67[[#This Row],[Estimated Value]])</f>
        <v>235530</v>
      </c>
      <c r="O3341">
        <f>IF(OR(V3__67[[#This Row],[Estimated Value]]="",V3__67[[#This Row],[Estimated Value]]=0),"",(V3__67[[#This Row],[Sale Price]]-V3__67[[#This Row],[Estimated Value]])/V3__67[[#This Row],[Estimated Value]])</f>
        <v>0.77357375110848359</v>
      </c>
      <c r="P3341" t="str">
        <f t="shared" si="52"/>
        <v>Above Estimate</v>
      </c>
    </row>
    <row r="3342" spans="1:16" x14ac:dyDescent="0.3">
      <c r="A3342" s="1">
        <v>43097</v>
      </c>
      <c r="B3342">
        <v>2017</v>
      </c>
      <c r="C3342" t="s">
        <v>12</v>
      </c>
      <c r="D3342">
        <v>74080</v>
      </c>
      <c r="E3342">
        <v>130000</v>
      </c>
      <c r="F3342" t="s">
        <v>19</v>
      </c>
      <c r="G3342" t="s">
        <v>20</v>
      </c>
      <c r="H3342">
        <v>4</v>
      </c>
      <c r="I3342">
        <v>2</v>
      </c>
      <c r="J3342">
        <v>1400</v>
      </c>
      <c r="K3342">
        <v>1.3882829999999999</v>
      </c>
      <c r="L3342" t="s">
        <v>22</v>
      </c>
      <c r="M3342">
        <f>V3__67[[#This Row],[Sale Price]]/V3__67[[#This Row],[carpet_area]]</f>
        <v>92.857142857142861</v>
      </c>
      <c r="N3342">
        <f>IF(OR(V3__67[[#This Row],[Estimated Value]]="",V3__67[[#This Row],[Estimated Value]]=0),"",V3__67[[#This Row],[Sale Price]]-V3__67[[#This Row],[Estimated Value]])</f>
        <v>55920</v>
      </c>
      <c r="O3342">
        <f>IF(OR(V3__67[[#This Row],[Estimated Value]]="",V3__67[[#This Row],[Estimated Value]]=0),"",(V3__67[[#This Row],[Sale Price]]-V3__67[[#This Row],[Estimated Value]])/V3__67[[#This Row],[Estimated Value]])</f>
        <v>0.75485961123110146</v>
      </c>
      <c r="P3342" t="str">
        <f t="shared" si="52"/>
        <v>Above Estimate</v>
      </c>
    </row>
    <row r="3343" spans="1:16" x14ac:dyDescent="0.3">
      <c r="A3343" s="1">
        <v>43098</v>
      </c>
      <c r="B3343">
        <v>2017</v>
      </c>
      <c r="C3343" t="s">
        <v>30</v>
      </c>
      <c r="D3343">
        <v>145110</v>
      </c>
      <c r="E3343">
        <v>57000</v>
      </c>
      <c r="F3343" t="s">
        <v>13</v>
      </c>
      <c r="G3343" t="s">
        <v>14</v>
      </c>
      <c r="H3343">
        <v>3</v>
      </c>
      <c r="I3343">
        <v>2</v>
      </c>
      <c r="J3343">
        <v>955</v>
      </c>
      <c r="K3343">
        <v>1.3882829999999999</v>
      </c>
      <c r="L3343" t="s">
        <v>15</v>
      </c>
      <c r="M3343">
        <f>V3__67[[#This Row],[Sale Price]]/V3__67[[#This Row],[carpet_area]]</f>
        <v>59.68586387434555</v>
      </c>
      <c r="N3343">
        <f>IF(OR(V3__67[[#This Row],[Estimated Value]]="",V3__67[[#This Row],[Estimated Value]]=0),"",V3__67[[#This Row],[Sale Price]]-V3__67[[#This Row],[Estimated Value]])</f>
        <v>-88110</v>
      </c>
      <c r="O3343">
        <f>IF(OR(V3__67[[#This Row],[Estimated Value]]="",V3__67[[#This Row],[Estimated Value]]=0),"",(V3__67[[#This Row],[Sale Price]]-V3__67[[#This Row],[Estimated Value]])/V3__67[[#This Row],[Estimated Value]])</f>
        <v>-0.6071945420715319</v>
      </c>
      <c r="P3343" t="str">
        <f t="shared" si="52"/>
        <v>Below Estimate</v>
      </c>
    </row>
    <row r="3344" spans="1:16" x14ac:dyDescent="0.3">
      <c r="A3344" s="1">
        <v>43098</v>
      </c>
      <c r="B3344">
        <v>2017</v>
      </c>
      <c r="C3344" t="s">
        <v>29</v>
      </c>
      <c r="D3344">
        <v>221970</v>
      </c>
      <c r="E3344">
        <v>235000</v>
      </c>
      <c r="F3344" t="s">
        <v>13</v>
      </c>
      <c r="G3344" t="s">
        <v>14</v>
      </c>
      <c r="H3344">
        <v>3</v>
      </c>
      <c r="I3344">
        <v>2</v>
      </c>
      <c r="J3344">
        <v>1093</v>
      </c>
      <c r="K3344">
        <v>1.3882829999999999</v>
      </c>
      <c r="L3344" t="s">
        <v>22</v>
      </c>
      <c r="M3344">
        <f>V3__67[[#This Row],[Sale Price]]/V3__67[[#This Row],[carpet_area]]</f>
        <v>215.00457456541628</v>
      </c>
      <c r="N3344">
        <f>IF(OR(V3__67[[#This Row],[Estimated Value]]="",V3__67[[#This Row],[Estimated Value]]=0),"",V3__67[[#This Row],[Sale Price]]-V3__67[[#This Row],[Estimated Value]])</f>
        <v>13030</v>
      </c>
      <c r="O3344">
        <f>IF(OR(V3__67[[#This Row],[Estimated Value]]="",V3__67[[#This Row],[Estimated Value]]=0),"",(V3__67[[#This Row],[Sale Price]]-V3__67[[#This Row],[Estimated Value]])/V3__67[[#This Row],[Estimated Value]])</f>
        <v>5.8701626345902598E-2</v>
      </c>
      <c r="P3344" t="str">
        <f t="shared" si="52"/>
        <v>Above Estimate</v>
      </c>
    </row>
    <row r="3345" spans="1:16" x14ac:dyDescent="0.3">
      <c r="A3345" s="1">
        <v>43098</v>
      </c>
      <c r="B3345">
        <v>2017</v>
      </c>
      <c r="C3345" t="s">
        <v>29</v>
      </c>
      <c r="D3345">
        <v>169470</v>
      </c>
      <c r="E3345">
        <v>242900</v>
      </c>
      <c r="F3345" t="s">
        <v>19</v>
      </c>
      <c r="G3345" t="s">
        <v>20</v>
      </c>
      <c r="H3345">
        <v>4</v>
      </c>
      <c r="I3345">
        <v>3</v>
      </c>
      <c r="J3345">
        <v>1340</v>
      </c>
      <c r="K3345">
        <v>1.3882829999999999</v>
      </c>
      <c r="L3345" t="s">
        <v>16</v>
      </c>
      <c r="M3345">
        <f>V3__67[[#This Row],[Sale Price]]/V3__67[[#This Row],[carpet_area]]</f>
        <v>181.26865671641792</v>
      </c>
      <c r="N3345">
        <f>IF(OR(V3__67[[#This Row],[Estimated Value]]="",V3__67[[#This Row],[Estimated Value]]=0),"",V3__67[[#This Row],[Sale Price]]-V3__67[[#This Row],[Estimated Value]])</f>
        <v>73430</v>
      </c>
      <c r="O3345">
        <f>IF(OR(V3__67[[#This Row],[Estimated Value]]="",V3__67[[#This Row],[Estimated Value]]=0),"",(V3__67[[#This Row],[Sale Price]]-V3__67[[#This Row],[Estimated Value]])/V3__67[[#This Row],[Estimated Value]])</f>
        <v>0.43329202808756712</v>
      </c>
      <c r="P3345" t="str">
        <f t="shared" si="52"/>
        <v>Above Estimate</v>
      </c>
    </row>
    <row r="3346" spans="1:16" x14ac:dyDescent="0.3">
      <c r="A3346" s="1">
        <v>43105</v>
      </c>
      <c r="B3346">
        <v>2018</v>
      </c>
      <c r="C3346" t="s">
        <v>12</v>
      </c>
      <c r="D3346">
        <v>68210</v>
      </c>
      <c r="E3346">
        <v>49000</v>
      </c>
      <c r="F3346" t="s">
        <v>19</v>
      </c>
      <c r="G3346" t="s">
        <v>20</v>
      </c>
      <c r="H3346">
        <v>4</v>
      </c>
      <c r="I3346">
        <v>2</v>
      </c>
      <c r="J3346">
        <v>1267</v>
      </c>
      <c r="K3346">
        <v>1.4223079999999999</v>
      </c>
      <c r="L3346" t="s">
        <v>15</v>
      </c>
      <c r="M3346">
        <f>V3__67[[#This Row],[Sale Price]]/V3__67[[#This Row],[carpet_area]]</f>
        <v>38.674033149171272</v>
      </c>
      <c r="N3346">
        <f>IF(OR(V3__67[[#This Row],[Estimated Value]]="",V3__67[[#This Row],[Estimated Value]]=0),"",V3__67[[#This Row],[Sale Price]]-V3__67[[#This Row],[Estimated Value]])</f>
        <v>-19210</v>
      </c>
      <c r="O3346">
        <f>IF(OR(V3__67[[#This Row],[Estimated Value]]="",V3__67[[#This Row],[Estimated Value]]=0),"",(V3__67[[#This Row],[Sale Price]]-V3__67[[#This Row],[Estimated Value]])/V3__67[[#This Row],[Estimated Value]])</f>
        <v>-0.28163025949274301</v>
      </c>
      <c r="P3346" t="str">
        <f t="shared" si="52"/>
        <v>Below Estimate</v>
      </c>
    </row>
    <row r="3347" spans="1:16" x14ac:dyDescent="0.3">
      <c r="A3347" s="1">
        <v>43107</v>
      </c>
      <c r="B3347">
        <v>2018</v>
      </c>
      <c r="C3347" t="s">
        <v>29</v>
      </c>
      <c r="D3347">
        <v>215740</v>
      </c>
      <c r="E3347">
        <v>415000</v>
      </c>
      <c r="F3347" t="s">
        <v>13</v>
      </c>
      <c r="G3347" t="s">
        <v>14</v>
      </c>
      <c r="H3347">
        <v>3</v>
      </c>
      <c r="I3347">
        <v>3</v>
      </c>
      <c r="J3347">
        <v>1097</v>
      </c>
      <c r="K3347">
        <v>1.4223079999999999</v>
      </c>
      <c r="L3347" t="s">
        <v>22</v>
      </c>
      <c r="M3347">
        <f>V3__67[[#This Row],[Sale Price]]/V3__67[[#This Row],[carpet_area]]</f>
        <v>378.30446672743847</v>
      </c>
      <c r="N3347">
        <f>IF(OR(V3__67[[#This Row],[Estimated Value]]="",V3__67[[#This Row],[Estimated Value]]=0),"",V3__67[[#This Row],[Sale Price]]-V3__67[[#This Row],[Estimated Value]])</f>
        <v>199260</v>
      </c>
      <c r="O3347">
        <f>IF(OR(V3__67[[#This Row],[Estimated Value]]="",V3__67[[#This Row],[Estimated Value]]=0),"",(V3__67[[#This Row],[Sale Price]]-V3__67[[#This Row],[Estimated Value]])/V3__67[[#This Row],[Estimated Value]])</f>
        <v>0.92361175489014558</v>
      </c>
      <c r="P3347" t="str">
        <f t="shared" si="52"/>
        <v>Above Estimate</v>
      </c>
    </row>
    <row r="3348" spans="1:16" x14ac:dyDescent="0.3">
      <c r="A3348" s="1">
        <v>43107</v>
      </c>
      <c r="B3348">
        <v>2018</v>
      </c>
      <c r="C3348" t="s">
        <v>18</v>
      </c>
      <c r="D3348">
        <v>250470</v>
      </c>
      <c r="E3348">
        <v>430000</v>
      </c>
      <c r="F3348" t="s">
        <v>19</v>
      </c>
      <c r="G3348" t="s">
        <v>20</v>
      </c>
      <c r="H3348">
        <v>4</v>
      </c>
      <c r="I3348">
        <v>2</v>
      </c>
      <c r="J3348">
        <v>1483</v>
      </c>
      <c r="K3348">
        <v>1.4223079999999999</v>
      </c>
      <c r="L3348" t="s">
        <v>15</v>
      </c>
      <c r="M3348">
        <f>V3__67[[#This Row],[Sale Price]]/V3__67[[#This Row],[carpet_area]]</f>
        <v>289.95279838165879</v>
      </c>
      <c r="N3348">
        <f>IF(OR(V3__67[[#This Row],[Estimated Value]]="",V3__67[[#This Row],[Estimated Value]]=0),"",V3__67[[#This Row],[Sale Price]]-V3__67[[#This Row],[Estimated Value]])</f>
        <v>179530</v>
      </c>
      <c r="O3348">
        <f>IF(OR(V3__67[[#This Row],[Estimated Value]]="",V3__67[[#This Row],[Estimated Value]]=0),"",(V3__67[[#This Row],[Sale Price]]-V3__67[[#This Row],[Estimated Value]])/V3__67[[#This Row],[Estimated Value]])</f>
        <v>0.7167724677606101</v>
      </c>
      <c r="P3348" t="str">
        <f t="shared" si="52"/>
        <v>Above Estimate</v>
      </c>
    </row>
    <row r="3349" spans="1:16" x14ac:dyDescent="0.3">
      <c r="A3349" s="1">
        <v>43108</v>
      </c>
      <c r="B3349">
        <v>2018</v>
      </c>
      <c r="C3349" t="s">
        <v>30</v>
      </c>
      <c r="D3349">
        <v>466920</v>
      </c>
      <c r="E3349">
        <v>775000</v>
      </c>
      <c r="F3349" t="s">
        <v>13</v>
      </c>
      <c r="G3349" t="s">
        <v>14</v>
      </c>
      <c r="H3349">
        <v>3</v>
      </c>
      <c r="I3349">
        <v>3</v>
      </c>
      <c r="J3349">
        <v>981</v>
      </c>
      <c r="K3349">
        <v>1.4223079999999999</v>
      </c>
      <c r="L3349" t="s">
        <v>22</v>
      </c>
      <c r="M3349">
        <f>V3__67[[#This Row],[Sale Price]]/V3__67[[#This Row],[carpet_area]]</f>
        <v>790.01019367991842</v>
      </c>
      <c r="N3349">
        <f>IF(OR(V3__67[[#This Row],[Estimated Value]]="",V3__67[[#This Row],[Estimated Value]]=0),"",V3__67[[#This Row],[Sale Price]]-V3__67[[#This Row],[Estimated Value]])</f>
        <v>308080</v>
      </c>
      <c r="O3349">
        <f>IF(OR(V3__67[[#This Row],[Estimated Value]]="",V3__67[[#This Row],[Estimated Value]]=0),"",(V3__67[[#This Row],[Sale Price]]-V3__67[[#This Row],[Estimated Value]])/V3__67[[#This Row],[Estimated Value]])</f>
        <v>0.6598132442388418</v>
      </c>
      <c r="P3349" t="str">
        <f t="shared" si="52"/>
        <v>Above Estimate</v>
      </c>
    </row>
    <row r="3350" spans="1:16" x14ac:dyDescent="0.3">
      <c r="A3350" s="1">
        <v>43113</v>
      </c>
      <c r="B3350">
        <v>2018</v>
      </c>
      <c r="C3350" t="s">
        <v>30</v>
      </c>
      <c r="D3350">
        <v>515390</v>
      </c>
      <c r="E3350">
        <v>1025800</v>
      </c>
      <c r="F3350" t="s">
        <v>13</v>
      </c>
      <c r="G3350" t="s">
        <v>14</v>
      </c>
      <c r="H3350">
        <v>3</v>
      </c>
      <c r="I3350">
        <v>2</v>
      </c>
      <c r="J3350">
        <v>984</v>
      </c>
      <c r="K3350">
        <v>1.4223079999999999</v>
      </c>
      <c r="L3350" t="s">
        <v>16</v>
      </c>
      <c r="M3350">
        <f>V3__67[[#This Row],[Sale Price]]/V3__67[[#This Row],[carpet_area]]</f>
        <v>1042.479674796748</v>
      </c>
      <c r="N3350">
        <f>IF(OR(V3__67[[#This Row],[Estimated Value]]="",V3__67[[#This Row],[Estimated Value]]=0),"",V3__67[[#This Row],[Sale Price]]-V3__67[[#This Row],[Estimated Value]])</f>
        <v>510410</v>
      </c>
      <c r="O3350">
        <f>IF(OR(V3__67[[#This Row],[Estimated Value]]="",V3__67[[#This Row],[Estimated Value]]=0),"",(V3__67[[#This Row],[Sale Price]]-V3__67[[#This Row],[Estimated Value]])/V3__67[[#This Row],[Estimated Value]])</f>
        <v>0.99033741438522283</v>
      </c>
      <c r="P3350" t="str">
        <f t="shared" si="52"/>
        <v>Above Estimate</v>
      </c>
    </row>
    <row r="3351" spans="1:16" x14ac:dyDescent="0.3">
      <c r="A3351" s="1">
        <v>43113</v>
      </c>
      <c r="B3351">
        <v>2018</v>
      </c>
      <c r="C3351" t="s">
        <v>12</v>
      </c>
      <c r="D3351">
        <v>81760</v>
      </c>
      <c r="E3351">
        <v>95876</v>
      </c>
      <c r="F3351" t="s">
        <v>13</v>
      </c>
      <c r="G3351" t="s">
        <v>14</v>
      </c>
      <c r="H3351">
        <v>3</v>
      </c>
      <c r="I3351">
        <v>2</v>
      </c>
      <c r="J3351">
        <v>940</v>
      </c>
      <c r="K3351">
        <v>1.4223079999999999</v>
      </c>
      <c r="L3351" t="s">
        <v>22</v>
      </c>
      <c r="M3351">
        <f>V3__67[[#This Row],[Sale Price]]/V3__67[[#This Row],[carpet_area]]</f>
        <v>101.99574468085106</v>
      </c>
      <c r="N3351">
        <f>IF(OR(V3__67[[#This Row],[Estimated Value]]="",V3__67[[#This Row],[Estimated Value]]=0),"",V3__67[[#This Row],[Sale Price]]-V3__67[[#This Row],[Estimated Value]])</f>
        <v>14116</v>
      </c>
      <c r="O3351">
        <f>IF(OR(V3__67[[#This Row],[Estimated Value]]="",V3__67[[#This Row],[Estimated Value]]=0),"",(V3__67[[#This Row],[Sale Price]]-V3__67[[#This Row],[Estimated Value]])/V3__67[[#This Row],[Estimated Value]])</f>
        <v>0.17265166340508806</v>
      </c>
      <c r="P3351" t="str">
        <f t="shared" si="52"/>
        <v>Above Estimate</v>
      </c>
    </row>
    <row r="3352" spans="1:16" x14ac:dyDescent="0.3">
      <c r="A3352" s="1">
        <v>43113</v>
      </c>
      <c r="B3352">
        <v>2018</v>
      </c>
      <c r="C3352" t="s">
        <v>29</v>
      </c>
      <c r="D3352">
        <v>275240</v>
      </c>
      <c r="E3352">
        <v>435000</v>
      </c>
      <c r="F3352" t="s">
        <v>13</v>
      </c>
      <c r="G3352" t="s">
        <v>14</v>
      </c>
      <c r="H3352">
        <v>3</v>
      </c>
      <c r="I3352">
        <v>1</v>
      </c>
      <c r="J3352">
        <v>1028</v>
      </c>
      <c r="K3352">
        <v>1.4223079999999999</v>
      </c>
      <c r="L3352" t="s">
        <v>16</v>
      </c>
      <c r="M3352">
        <f>V3__67[[#This Row],[Sale Price]]/V3__67[[#This Row],[carpet_area]]</f>
        <v>423.15175097276267</v>
      </c>
      <c r="N3352">
        <f>IF(OR(V3__67[[#This Row],[Estimated Value]]="",V3__67[[#This Row],[Estimated Value]]=0),"",V3__67[[#This Row],[Sale Price]]-V3__67[[#This Row],[Estimated Value]])</f>
        <v>159760</v>
      </c>
      <c r="O3352">
        <f>IF(OR(V3__67[[#This Row],[Estimated Value]]="",V3__67[[#This Row],[Estimated Value]]=0),"",(V3__67[[#This Row],[Sale Price]]-V3__67[[#This Row],[Estimated Value]])/V3__67[[#This Row],[Estimated Value]])</f>
        <v>0.58043888969626511</v>
      </c>
      <c r="P3352" t="str">
        <f t="shared" si="52"/>
        <v>Above Estimate</v>
      </c>
    </row>
    <row r="3353" spans="1:16" x14ac:dyDescent="0.3">
      <c r="A3353" s="1">
        <v>43113</v>
      </c>
      <c r="B3353">
        <v>2018</v>
      </c>
      <c r="C3353" t="s">
        <v>12</v>
      </c>
      <c r="D3353">
        <v>102750</v>
      </c>
      <c r="E3353">
        <v>169900</v>
      </c>
      <c r="F3353" t="s">
        <v>13</v>
      </c>
      <c r="G3353" t="s">
        <v>14</v>
      </c>
      <c r="H3353">
        <v>3</v>
      </c>
      <c r="I3353">
        <v>3</v>
      </c>
      <c r="J3353">
        <v>1000</v>
      </c>
      <c r="K3353">
        <v>1.4223079999999999</v>
      </c>
      <c r="L3353" t="s">
        <v>15</v>
      </c>
      <c r="M3353">
        <f>V3__67[[#This Row],[Sale Price]]/V3__67[[#This Row],[carpet_area]]</f>
        <v>169.9</v>
      </c>
      <c r="N3353">
        <f>IF(OR(V3__67[[#This Row],[Estimated Value]]="",V3__67[[#This Row],[Estimated Value]]=0),"",V3__67[[#This Row],[Sale Price]]-V3__67[[#This Row],[Estimated Value]])</f>
        <v>67150</v>
      </c>
      <c r="O3353">
        <f>IF(OR(V3__67[[#This Row],[Estimated Value]]="",V3__67[[#This Row],[Estimated Value]]=0),"",(V3__67[[#This Row],[Sale Price]]-V3__67[[#This Row],[Estimated Value]])/V3__67[[#This Row],[Estimated Value]])</f>
        <v>0.65352798053527983</v>
      </c>
      <c r="P3353" t="str">
        <f t="shared" si="52"/>
        <v>Above Estimate</v>
      </c>
    </row>
    <row r="3354" spans="1:16" x14ac:dyDescent="0.3">
      <c r="A3354" s="1">
        <v>43114</v>
      </c>
      <c r="B3354">
        <v>2018</v>
      </c>
      <c r="C3354" t="s">
        <v>12</v>
      </c>
      <c r="D3354">
        <v>76480</v>
      </c>
      <c r="E3354">
        <v>28000</v>
      </c>
      <c r="F3354" t="s">
        <v>13</v>
      </c>
      <c r="G3354" t="s">
        <v>14</v>
      </c>
      <c r="H3354">
        <v>3</v>
      </c>
      <c r="I3354">
        <v>1</v>
      </c>
      <c r="J3354">
        <v>968</v>
      </c>
      <c r="K3354">
        <v>1.4223079999999999</v>
      </c>
      <c r="L3354" t="s">
        <v>16</v>
      </c>
      <c r="M3354">
        <f>V3__67[[#This Row],[Sale Price]]/V3__67[[#This Row],[carpet_area]]</f>
        <v>28.925619834710744</v>
      </c>
      <c r="N3354">
        <f>IF(OR(V3__67[[#This Row],[Estimated Value]]="",V3__67[[#This Row],[Estimated Value]]=0),"",V3__67[[#This Row],[Sale Price]]-V3__67[[#This Row],[Estimated Value]])</f>
        <v>-48480</v>
      </c>
      <c r="O3354">
        <f>IF(OR(V3__67[[#This Row],[Estimated Value]]="",V3__67[[#This Row],[Estimated Value]]=0),"",(V3__67[[#This Row],[Sale Price]]-V3__67[[#This Row],[Estimated Value]])/V3__67[[#This Row],[Estimated Value]])</f>
        <v>-0.63389121338912136</v>
      </c>
      <c r="P3354" t="str">
        <f t="shared" si="52"/>
        <v>Below Estimate</v>
      </c>
    </row>
    <row r="3355" spans="1:16" x14ac:dyDescent="0.3">
      <c r="A3355" s="1">
        <v>43119</v>
      </c>
      <c r="B3355">
        <v>2018</v>
      </c>
      <c r="C3355" t="s">
        <v>12</v>
      </c>
      <c r="D3355">
        <v>123940</v>
      </c>
      <c r="E3355">
        <v>160000</v>
      </c>
      <c r="F3355" t="s">
        <v>13</v>
      </c>
      <c r="G3355" t="s">
        <v>14</v>
      </c>
      <c r="H3355">
        <v>3</v>
      </c>
      <c r="I3355">
        <v>3</v>
      </c>
      <c r="J3355">
        <v>939</v>
      </c>
      <c r="K3355">
        <v>1.4223079999999999</v>
      </c>
      <c r="L3355" t="s">
        <v>15</v>
      </c>
      <c r="M3355">
        <f>V3__67[[#This Row],[Sale Price]]/V3__67[[#This Row],[carpet_area]]</f>
        <v>170.3940362087327</v>
      </c>
      <c r="N3355">
        <f>IF(OR(V3__67[[#This Row],[Estimated Value]]="",V3__67[[#This Row],[Estimated Value]]=0),"",V3__67[[#This Row],[Sale Price]]-V3__67[[#This Row],[Estimated Value]])</f>
        <v>36060</v>
      </c>
      <c r="O3355">
        <f>IF(OR(V3__67[[#This Row],[Estimated Value]]="",V3__67[[#This Row],[Estimated Value]]=0),"",(V3__67[[#This Row],[Sale Price]]-V3__67[[#This Row],[Estimated Value]])/V3__67[[#This Row],[Estimated Value]])</f>
        <v>0.29094723253187027</v>
      </c>
      <c r="P3355" t="str">
        <f t="shared" si="52"/>
        <v>Above Estimate</v>
      </c>
    </row>
    <row r="3356" spans="1:16" x14ac:dyDescent="0.3">
      <c r="A3356" s="1">
        <v>43120</v>
      </c>
      <c r="B3356">
        <v>2018</v>
      </c>
      <c r="C3356" t="s">
        <v>18</v>
      </c>
      <c r="D3356">
        <v>524342</v>
      </c>
      <c r="E3356">
        <v>725000</v>
      </c>
      <c r="F3356" t="s">
        <v>13</v>
      </c>
      <c r="G3356" t="s">
        <v>14</v>
      </c>
      <c r="H3356">
        <v>3</v>
      </c>
      <c r="I3356">
        <v>1</v>
      </c>
      <c r="J3356">
        <v>933</v>
      </c>
      <c r="K3356">
        <v>1.4223079999999999</v>
      </c>
      <c r="L3356" t="s">
        <v>15</v>
      </c>
      <c r="M3356">
        <f>V3__67[[#This Row],[Sale Price]]/V3__67[[#This Row],[carpet_area]]</f>
        <v>777.06323687031079</v>
      </c>
      <c r="N3356">
        <f>IF(OR(V3__67[[#This Row],[Estimated Value]]="",V3__67[[#This Row],[Estimated Value]]=0),"",V3__67[[#This Row],[Sale Price]]-V3__67[[#This Row],[Estimated Value]])</f>
        <v>200658</v>
      </c>
      <c r="O3356">
        <f>IF(OR(V3__67[[#This Row],[Estimated Value]]="",V3__67[[#This Row],[Estimated Value]]=0),"",(V3__67[[#This Row],[Sale Price]]-V3__67[[#This Row],[Estimated Value]])/V3__67[[#This Row],[Estimated Value]])</f>
        <v>0.38268534658676973</v>
      </c>
      <c r="P3356" t="str">
        <f t="shared" si="52"/>
        <v>Above Estimate</v>
      </c>
    </row>
    <row r="3357" spans="1:16" x14ac:dyDescent="0.3">
      <c r="A3357" s="1">
        <v>43122</v>
      </c>
      <c r="B3357">
        <v>2018</v>
      </c>
      <c r="C3357" t="s">
        <v>30</v>
      </c>
      <c r="D3357">
        <v>500420</v>
      </c>
      <c r="E3357">
        <v>650000</v>
      </c>
      <c r="F3357" t="s">
        <v>13</v>
      </c>
      <c r="G3357" t="s">
        <v>14</v>
      </c>
      <c r="H3357">
        <v>3</v>
      </c>
      <c r="I3357">
        <v>3</v>
      </c>
      <c r="J3357">
        <v>1037</v>
      </c>
      <c r="K3357">
        <v>1.4223079999999999</v>
      </c>
      <c r="L3357" t="s">
        <v>25</v>
      </c>
      <c r="M3357">
        <f>V3__67[[#This Row],[Sale Price]]/V3__67[[#This Row],[carpet_area]]</f>
        <v>626.80810028929602</v>
      </c>
      <c r="N3357">
        <f>IF(OR(V3__67[[#This Row],[Estimated Value]]="",V3__67[[#This Row],[Estimated Value]]=0),"",V3__67[[#This Row],[Sale Price]]-V3__67[[#This Row],[Estimated Value]])</f>
        <v>149580</v>
      </c>
      <c r="O3357">
        <f>IF(OR(V3__67[[#This Row],[Estimated Value]]="",V3__67[[#This Row],[Estimated Value]]=0),"",(V3__67[[#This Row],[Sale Price]]-V3__67[[#This Row],[Estimated Value]])/V3__67[[#This Row],[Estimated Value]])</f>
        <v>0.29890891651013152</v>
      </c>
      <c r="P3357" t="str">
        <f t="shared" si="52"/>
        <v>Above Estimate</v>
      </c>
    </row>
    <row r="3358" spans="1:16" x14ac:dyDescent="0.3">
      <c r="A3358" s="1">
        <v>43122</v>
      </c>
      <c r="B3358">
        <v>2018</v>
      </c>
      <c r="C3358" t="s">
        <v>18</v>
      </c>
      <c r="D3358">
        <v>206440</v>
      </c>
      <c r="E3358">
        <v>170000</v>
      </c>
      <c r="F3358" t="s">
        <v>19</v>
      </c>
      <c r="G3358" t="s">
        <v>20</v>
      </c>
      <c r="H3358">
        <v>4</v>
      </c>
      <c r="I3358">
        <v>4</v>
      </c>
      <c r="J3358">
        <v>1334</v>
      </c>
      <c r="K3358">
        <v>1.4223079999999999</v>
      </c>
      <c r="L3358" t="s">
        <v>22</v>
      </c>
      <c r="M3358">
        <f>V3__67[[#This Row],[Sale Price]]/V3__67[[#This Row],[carpet_area]]</f>
        <v>127.43628185907046</v>
      </c>
      <c r="N3358">
        <f>IF(OR(V3__67[[#This Row],[Estimated Value]]="",V3__67[[#This Row],[Estimated Value]]=0),"",V3__67[[#This Row],[Sale Price]]-V3__67[[#This Row],[Estimated Value]])</f>
        <v>-36440</v>
      </c>
      <c r="O3358">
        <f>IF(OR(V3__67[[#This Row],[Estimated Value]]="",V3__67[[#This Row],[Estimated Value]]=0),"",(V3__67[[#This Row],[Sale Price]]-V3__67[[#This Row],[Estimated Value]])/V3__67[[#This Row],[Estimated Value]])</f>
        <v>-0.17651617903507072</v>
      </c>
      <c r="P3358" t="str">
        <f t="shared" si="52"/>
        <v>Below Estimate</v>
      </c>
    </row>
    <row r="3359" spans="1:16" x14ac:dyDescent="0.3">
      <c r="A3359" s="1">
        <v>43125</v>
      </c>
      <c r="B3359">
        <v>2018</v>
      </c>
      <c r="C3359" t="s">
        <v>30</v>
      </c>
      <c r="D3359">
        <v>554910</v>
      </c>
      <c r="E3359">
        <v>960000</v>
      </c>
      <c r="F3359" t="s">
        <v>13</v>
      </c>
      <c r="G3359" t="s">
        <v>14</v>
      </c>
      <c r="H3359">
        <v>3</v>
      </c>
      <c r="I3359">
        <v>3</v>
      </c>
      <c r="J3359">
        <v>1035</v>
      </c>
      <c r="K3359">
        <v>1.4223079999999999</v>
      </c>
      <c r="L3359" t="s">
        <v>15</v>
      </c>
      <c r="M3359">
        <f>V3__67[[#This Row],[Sale Price]]/V3__67[[#This Row],[carpet_area]]</f>
        <v>927.536231884058</v>
      </c>
      <c r="N3359">
        <f>IF(OR(V3__67[[#This Row],[Estimated Value]]="",V3__67[[#This Row],[Estimated Value]]=0),"",V3__67[[#This Row],[Sale Price]]-V3__67[[#This Row],[Estimated Value]])</f>
        <v>405090</v>
      </c>
      <c r="O3359">
        <f>IF(OR(V3__67[[#This Row],[Estimated Value]]="",V3__67[[#This Row],[Estimated Value]]=0),"",(V3__67[[#This Row],[Sale Price]]-V3__67[[#This Row],[Estimated Value]])/V3__67[[#This Row],[Estimated Value]])</f>
        <v>0.73001027193598966</v>
      </c>
      <c r="P3359" t="str">
        <f t="shared" si="52"/>
        <v>Above Estimate</v>
      </c>
    </row>
    <row r="3360" spans="1:16" x14ac:dyDescent="0.3">
      <c r="A3360" s="1">
        <v>43129</v>
      </c>
      <c r="B3360">
        <v>2018</v>
      </c>
      <c r="C3360" t="s">
        <v>12</v>
      </c>
      <c r="D3360">
        <v>84160</v>
      </c>
      <c r="E3360">
        <v>104000</v>
      </c>
      <c r="F3360" t="s">
        <v>13</v>
      </c>
      <c r="G3360" t="s">
        <v>14</v>
      </c>
      <c r="H3360">
        <v>3</v>
      </c>
      <c r="I3360">
        <v>1</v>
      </c>
      <c r="J3360">
        <v>1064</v>
      </c>
      <c r="K3360">
        <v>1.4223079999999999</v>
      </c>
      <c r="L3360" t="s">
        <v>25</v>
      </c>
      <c r="M3360">
        <f>V3__67[[#This Row],[Sale Price]]/V3__67[[#This Row],[carpet_area]]</f>
        <v>97.744360902255636</v>
      </c>
      <c r="N3360">
        <f>IF(OR(V3__67[[#This Row],[Estimated Value]]="",V3__67[[#This Row],[Estimated Value]]=0),"",V3__67[[#This Row],[Sale Price]]-V3__67[[#This Row],[Estimated Value]])</f>
        <v>19840</v>
      </c>
      <c r="O3360">
        <f>IF(OR(V3__67[[#This Row],[Estimated Value]]="",V3__67[[#This Row],[Estimated Value]]=0),"",(V3__67[[#This Row],[Sale Price]]-V3__67[[#This Row],[Estimated Value]])/V3__67[[#This Row],[Estimated Value]])</f>
        <v>0.23574144486692014</v>
      </c>
      <c r="P3360" t="str">
        <f t="shared" si="52"/>
        <v>Above Estimate</v>
      </c>
    </row>
    <row r="3361" spans="1:16" x14ac:dyDescent="0.3">
      <c r="A3361" s="1">
        <v>43129</v>
      </c>
      <c r="B3361">
        <v>2018</v>
      </c>
      <c r="C3361" t="s">
        <v>18</v>
      </c>
      <c r="D3361">
        <v>570152</v>
      </c>
      <c r="E3361">
        <v>900000</v>
      </c>
      <c r="F3361" t="s">
        <v>13</v>
      </c>
      <c r="G3361" t="s">
        <v>14</v>
      </c>
      <c r="H3361">
        <v>3</v>
      </c>
      <c r="I3361">
        <v>2</v>
      </c>
      <c r="J3361">
        <v>1070</v>
      </c>
      <c r="K3361">
        <v>1.4223079999999999</v>
      </c>
      <c r="L3361" t="s">
        <v>15</v>
      </c>
      <c r="M3361">
        <f>V3__67[[#This Row],[Sale Price]]/V3__67[[#This Row],[carpet_area]]</f>
        <v>841.12149532710282</v>
      </c>
      <c r="N3361">
        <f>IF(OR(V3__67[[#This Row],[Estimated Value]]="",V3__67[[#This Row],[Estimated Value]]=0),"",V3__67[[#This Row],[Sale Price]]-V3__67[[#This Row],[Estimated Value]])</f>
        <v>329848</v>
      </c>
      <c r="O3361">
        <f>IF(OR(V3__67[[#This Row],[Estimated Value]]="",V3__67[[#This Row],[Estimated Value]]=0),"",(V3__67[[#This Row],[Sale Price]]-V3__67[[#This Row],[Estimated Value]])/V3__67[[#This Row],[Estimated Value]])</f>
        <v>0.5785264280402419</v>
      </c>
      <c r="P3361" t="str">
        <f t="shared" si="52"/>
        <v>Above Estimate</v>
      </c>
    </row>
    <row r="3362" spans="1:16" x14ac:dyDescent="0.3">
      <c r="A3362" s="1">
        <v>43132</v>
      </c>
      <c r="B3362">
        <v>2018</v>
      </c>
      <c r="C3362" t="s">
        <v>29</v>
      </c>
      <c r="D3362">
        <v>240940</v>
      </c>
      <c r="E3362">
        <v>403000</v>
      </c>
      <c r="F3362" t="s">
        <v>13</v>
      </c>
      <c r="G3362" t="s">
        <v>14</v>
      </c>
      <c r="H3362">
        <v>3</v>
      </c>
      <c r="I3362">
        <v>1</v>
      </c>
      <c r="J3362">
        <v>901</v>
      </c>
      <c r="K3362">
        <v>1.4223079999999999</v>
      </c>
      <c r="L3362" t="s">
        <v>25</v>
      </c>
      <c r="M3362">
        <f>V3__67[[#This Row],[Sale Price]]/V3__67[[#This Row],[carpet_area]]</f>
        <v>447.28079911209767</v>
      </c>
      <c r="N3362">
        <f>IF(OR(V3__67[[#This Row],[Estimated Value]]="",V3__67[[#This Row],[Estimated Value]]=0),"",V3__67[[#This Row],[Sale Price]]-V3__67[[#This Row],[Estimated Value]])</f>
        <v>162060</v>
      </c>
      <c r="O3362">
        <f>IF(OR(V3__67[[#This Row],[Estimated Value]]="",V3__67[[#This Row],[Estimated Value]]=0),"",(V3__67[[#This Row],[Sale Price]]-V3__67[[#This Row],[Estimated Value]])/V3__67[[#This Row],[Estimated Value]])</f>
        <v>0.67261558894330542</v>
      </c>
      <c r="P3362" t="str">
        <f t="shared" si="52"/>
        <v>Above Estimate</v>
      </c>
    </row>
    <row r="3363" spans="1:16" x14ac:dyDescent="0.3">
      <c r="A3363" s="1">
        <v>43132</v>
      </c>
      <c r="B3363">
        <v>2018</v>
      </c>
      <c r="C3363" t="s">
        <v>30</v>
      </c>
      <c r="D3363">
        <v>366460</v>
      </c>
      <c r="E3363">
        <v>600000</v>
      </c>
      <c r="F3363" t="s">
        <v>13</v>
      </c>
      <c r="G3363" t="s">
        <v>14</v>
      </c>
      <c r="H3363">
        <v>3</v>
      </c>
      <c r="I3363">
        <v>2</v>
      </c>
      <c r="J3363">
        <v>919</v>
      </c>
      <c r="K3363">
        <v>1.4223079999999999</v>
      </c>
      <c r="L3363" t="s">
        <v>25</v>
      </c>
      <c r="M3363">
        <f>V3__67[[#This Row],[Sale Price]]/V3__67[[#This Row],[carpet_area]]</f>
        <v>652.88356909684444</v>
      </c>
      <c r="N3363">
        <f>IF(OR(V3__67[[#This Row],[Estimated Value]]="",V3__67[[#This Row],[Estimated Value]]=0),"",V3__67[[#This Row],[Sale Price]]-V3__67[[#This Row],[Estimated Value]])</f>
        <v>233540</v>
      </c>
      <c r="O3363">
        <f>IF(OR(V3__67[[#This Row],[Estimated Value]]="",V3__67[[#This Row],[Estimated Value]]=0),"",(V3__67[[#This Row],[Sale Price]]-V3__67[[#This Row],[Estimated Value]])/V3__67[[#This Row],[Estimated Value]])</f>
        <v>0.63728647055613163</v>
      </c>
      <c r="P3363" t="str">
        <f t="shared" si="52"/>
        <v>Above Estimate</v>
      </c>
    </row>
    <row r="3364" spans="1:16" x14ac:dyDescent="0.3">
      <c r="A3364" s="1">
        <v>43133</v>
      </c>
      <c r="B3364">
        <v>2018</v>
      </c>
      <c r="C3364" t="s">
        <v>12</v>
      </c>
      <c r="D3364">
        <v>40280</v>
      </c>
      <c r="E3364">
        <v>25500</v>
      </c>
      <c r="F3364" t="s">
        <v>23</v>
      </c>
      <c r="G3364" t="s">
        <v>24</v>
      </c>
      <c r="H3364">
        <v>6</v>
      </c>
      <c r="I3364">
        <v>4</v>
      </c>
      <c r="J3364">
        <v>1939</v>
      </c>
      <c r="K3364">
        <v>1.4223079999999999</v>
      </c>
      <c r="L3364" t="s">
        <v>25</v>
      </c>
      <c r="M3364">
        <f>V3__67[[#This Row],[Sale Price]]/V3__67[[#This Row],[carpet_area]]</f>
        <v>13.151108818978855</v>
      </c>
      <c r="N3364">
        <f>IF(OR(V3__67[[#This Row],[Estimated Value]]="",V3__67[[#This Row],[Estimated Value]]=0),"",V3__67[[#This Row],[Sale Price]]-V3__67[[#This Row],[Estimated Value]])</f>
        <v>-14780</v>
      </c>
      <c r="O3364">
        <f>IF(OR(V3__67[[#This Row],[Estimated Value]]="",V3__67[[#This Row],[Estimated Value]]=0),"",(V3__67[[#This Row],[Sale Price]]-V3__67[[#This Row],[Estimated Value]])/V3__67[[#This Row],[Estimated Value]])</f>
        <v>-0.3669314796425025</v>
      </c>
      <c r="P3364" t="str">
        <f t="shared" si="52"/>
        <v>Below Estimate</v>
      </c>
    </row>
    <row r="3365" spans="1:16" x14ac:dyDescent="0.3">
      <c r="A3365" s="1">
        <v>43139</v>
      </c>
      <c r="B3365">
        <v>2018</v>
      </c>
      <c r="C3365" t="s">
        <v>29</v>
      </c>
      <c r="D3365">
        <v>212800</v>
      </c>
      <c r="E3365">
        <v>303000</v>
      </c>
      <c r="F3365" t="s">
        <v>13</v>
      </c>
      <c r="G3365" t="s">
        <v>14</v>
      </c>
      <c r="H3365">
        <v>3</v>
      </c>
      <c r="I3365">
        <v>1</v>
      </c>
      <c r="J3365">
        <v>1092</v>
      </c>
      <c r="K3365">
        <v>1.4223079999999999</v>
      </c>
      <c r="L3365" t="s">
        <v>16</v>
      </c>
      <c r="M3365">
        <f>V3__67[[#This Row],[Sale Price]]/V3__67[[#This Row],[carpet_area]]</f>
        <v>277.47252747252747</v>
      </c>
      <c r="N3365">
        <f>IF(OR(V3__67[[#This Row],[Estimated Value]]="",V3__67[[#This Row],[Estimated Value]]=0),"",V3__67[[#This Row],[Sale Price]]-V3__67[[#This Row],[Estimated Value]])</f>
        <v>90200</v>
      </c>
      <c r="O3365">
        <f>IF(OR(V3__67[[#This Row],[Estimated Value]]="",V3__67[[#This Row],[Estimated Value]]=0),"",(V3__67[[#This Row],[Sale Price]]-V3__67[[#This Row],[Estimated Value]])/V3__67[[#This Row],[Estimated Value]])</f>
        <v>0.42387218045112784</v>
      </c>
      <c r="P3365" t="str">
        <f t="shared" si="52"/>
        <v>Above Estimate</v>
      </c>
    </row>
    <row r="3366" spans="1:16" x14ac:dyDescent="0.3">
      <c r="A3366" s="1">
        <v>43140</v>
      </c>
      <c r="B3366">
        <v>2018</v>
      </c>
      <c r="C3366" t="s">
        <v>12</v>
      </c>
      <c r="D3366">
        <v>63660</v>
      </c>
      <c r="E3366">
        <v>84000</v>
      </c>
      <c r="F3366" t="s">
        <v>13</v>
      </c>
      <c r="G3366" t="s">
        <v>14</v>
      </c>
      <c r="H3366">
        <v>3</v>
      </c>
      <c r="I3366">
        <v>1</v>
      </c>
      <c r="J3366">
        <v>928</v>
      </c>
      <c r="K3366">
        <v>1.4223079999999999</v>
      </c>
      <c r="L3366" t="s">
        <v>16</v>
      </c>
      <c r="M3366">
        <f>V3__67[[#This Row],[Sale Price]]/V3__67[[#This Row],[carpet_area]]</f>
        <v>90.517241379310349</v>
      </c>
      <c r="N3366">
        <f>IF(OR(V3__67[[#This Row],[Estimated Value]]="",V3__67[[#This Row],[Estimated Value]]=0),"",V3__67[[#This Row],[Sale Price]]-V3__67[[#This Row],[Estimated Value]])</f>
        <v>20340</v>
      </c>
      <c r="O3366">
        <f>IF(OR(V3__67[[#This Row],[Estimated Value]]="",V3__67[[#This Row],[Estimated Value]]=0),"",(V3__67[[#This Row],[Sale Price]]-V3__67[[#This Row],[Estimated Value]])/V3__67[[#This Row],[Estimated Value]])</f>
        <v>0.31950989632422244</v>
      </c>
      <c r="P3366" t="str">
        <f t="shared" si="52"/>
        <v>Above Estimate</v>
      </c>
    </row>
    <row r="3367" spans="1:16" x14ac:dyDescent="0.3">
      <c r="A3367" s="1">
        <v>43141</v>
      </c>
      <c r="B3367">
        <v>2018</v>
      </c>
      <c r="C3367" t="s">
        <v>29</v>
      </c>
      <c r="D3367">
        <v>185640</v>
      </c>
      <c r="E3367">
        <v>212500</v>
      </c>
      <c r="F3367" t="s">
        <v>13</v>
      </c>
      <c r="G3367" t="s">
        <v>14</v>
      </c>
      <c r="H3367">
        <v>3</v>
      </c>
      <c r="I3367">
        <v>3</v>
      </c>
      <c r="J3367">
        <v>1033</v>
      </c>
      <c r="K3367">
        <v>1.4223079999999999</v>
      </c>
      <c r="L3367" t="s">
        <v>22</v>
      </c>
      <c r="M3367">
        <f>V3__67[[#This Row],[Sale Price]]/V3__67[[#This Row],[carpet_area]]</f>
        <v>205.71151984511133</v>
      </c>
      <c r="N3367">
        <f>IF(OR(V3__67[[#This Row],[Estimated Value]]="",V3__67[[#This Row],[Estimated Value]]=0),"",V3__67[[#This Row],[Sale Price]]-V3__67[[#This Row],[Estimated Value]])</f>
        <v>26860</v>
      </c>
      <c r="O3367">
        <f>IF(OR(V3__67[[#This Row],[Estimated Value]]="",V3__67[[#This Row],[Estimated Value]]=0),"",(V3__67[[#This Row],[Sale Price]]-V3__67[[#This Row],[Estimated Value]])/V3__67[[#This Row],[Estimated Value]])</f>
        <v>0.1446886446886447</v>
      </c>
      <c r="P3367" t="str">
        <f t="shared" si="52"/>
        <v>Above Estimate</v>
      </c>
    </row>
    <row r="3368" spans="1:16" x14ac:dyDescent="0.3">
      <c r="A3368" s="1">
        <v>43141</v>
      </c>
      <c r="B3368">
        <v>2018</v>
      </c>
      <c r="C3368" t="s">
        <v>12</v>
      </c>
      <c r="D3368">
        <v>69130</v>
      </c>
      <c r="E3368">
        <v>73223</v>
      </c>
      <c r="F3368" t="s">
        <v>13</v>
      </c>
      <c r="G3368" t="s">
        <v>14</v>
      </c>
      <c r="H3368">
        <v>3</v>
      </c>
      <c r="I3368">
        <v>3</v>
      </c>
      <c r="J3368">
        <v>1097</v>
      </c>
      <c r="K3368">
        <v>1.4223079999999999</v>
      </c>
      <c r="L3368" t="s">
        <v>16</v>
      </c>
      <c r="M3368">
        <f>V3__67[[#This Row],[Sale Price]]/V3__67[[#This Row],[carpet_area]]</f>
        <v>66.748404740200542</v>
      </c>
      <c r="N3368">
        <f>IF(OR(V3__67[[#This Row],[Estimated Value]]="",V3__67[[#This Row],[Estimated Value]]=0),"",V3__67[[#This Row],[Sale Price]]-V3__67[[#This Row],[Estimated Value]])</f>
        <v>4093</v>
      </c>
      <c r="O3368">
        <f>IF(OR(V3__67[[#This Row],[Estimated Value]]="",V3__67[[#This Row],[Estimated Value]]=0),"",(V3__67[[#This Row],[Sale Price]]-V3__67[[#This Row],[Estimated Value]])/V3__67[[#This Row],[Estimated Value]])</f>
        <v>5.9207290611890638E-2</v>
      </c>
      <c r="P3368" t="str">
        <f t="shared" si="52"/>
        <v>Above Estimate</v>
      </c>
    </row>
    <row r="3369" spans="1:16" x14ac:dyDescent="0.3">
      <c r="A3369" s="1">
        <v>43142</v>
      </c>
      <c r="B3369">
        <v>2018</v>
      </c>
      <c r="C3369" t="s">
        <v>12</v>
      </c>
      <c r="D3369">
        <v>105510</v>
      </c>
      <c r="E3369">
        <v>150000</v>
      </c>
      <c r="F3369" t="s">
        <v>27</v>
      </c>
      <c r="G3369" t="s">
        <v>28</v>
      </c>
      <c r="H3369">
        <v>8</v>
      </c>
      <c r="I3369">
        <v>7</v>
      </c>
      <c r="J3369">
        <v>2528</v>
      </c>
      <c r="K3369">
        <v>1.4223079999999999</v>
      </c>
      <c r="L3369" t="s">
        <v>16</v>
      </c>
      <c r="M3369">
        <f>V3__67[[#This Row],[Sale Price]]/V3__67[[#This Row],[carpet_area]]</f>
        <v>59.335443037974684</v>
      </c>
      <c r="N3369">
        <f>IF(OR(V3__67[[#This Row],[Estimated Value]]="",V3__67[[#This Row],[Estimated Value]]=0),"",V3__67[[#This Row],[Sale Price]]-V3__67[[#This Row],[Estimated Value]])</f>
        <v>44490</v>
      </c>
      <c r="O3369">
        <f>IF(OR(V3__67[[#This Row],[Estimated Value]]="",V3__67[[#This Row],[Estimated Value]]=0),"",(V3__67[[#This Row],[Sale Price]]-V3__67[[#This Row],[Estimated Value]])/V3__67[[#This Row],[Estimated Value]])</f>
        <v>0.42166619277793577</v>
      </c>
      <c r="P3369" t="str">
        <f t="shared" si="52"/>
        <v>Above Estimate</v>
      </c>
    </row>
    <row r="3370" spans="1:16" x14ac:dyDescent="0.3">
      <c r="A3370" s="1">
        <v>43143</v>
      </c>
      <c r="B3370">
        <v>2018</v>
      </c>
      <c r="C3370" t="s">
        <v>12</v>
      </c>
      <c r="D3370">
        <v>86330</v>
      </c>
      <c r="E3370">
        <v>24000</v>
      </c>
      <c r="F3370" t="s">
        <v>13</v>
      </c>
      <c r="G3370" t="s">
        <v>14</v>
      </c>
      <c r="H3370">
        <v>3</v>
      </c>
      <c r="I3370">
        <v>1</v>
      </c>
      <c r="J3370">
        <v>947</v>
      </c>
      <c r="K3370">
        <v>1.4223079999999999</v>
      </c>
      <c r="L3370" t="s">
        <v>22</v>
      </c>
      <c r="M3370">
        <f>V3__67[[#This Row],[Sale Price]]/V3__67[[#This Row],[carpet_area]]</f>
        <v>25.343189017951424</v>
      </c>
      <c r="N3370">
        <f>IF(OR(V3__67[[#This Row],[Estimated Value]]="",V3__67[[#This Row],[Estimated Value]]=0),"",V3__67[[#This Row],[Sale Price]]-V3__67[[#This Row],[Estimated Value]])</f>
        <v>-62330</v>
      </c>
      <c r="O3370">
        <f>IF(OR(V3__67[[#This Row],[Estimated Value]]="",V3__67[[#This Row],[Estimated Value]]=0),"",(V3__67[[#This Row],[Sale Price]]-V3__67[[#This Row],[Estimated Value]])/V3__67[[#This Row],[Estimated Value]])</f>
        <v>-0.72199698830070658</v>
      </c>
      <c r="P3370" t="str">
        <f t="shared" si="52"/>
        <v>Below Estimate</v>
      </c>
    </row>
    <row r="3371" spans="1:16" x14ac:dyDescent="0.3">
      <c r="A3371" s="1">
        <v>43148</v>
      </c>
      <c r="B3371">
        <v>2018</v>
      </c>
      <c r="C3371" t="s">
        <v>30</v>
      </c>
      <c r="D3371">
        <v>358710</v>
      </c>
      <c r="E3371">
        <v>605000</v>
      </c>
      <c r="F3371" t="s">
        <v>13</v>
      </c>
      <c r="G3371" t="s">
        <v>14</v>
      </c>
      <c r="H3371">
        <v>3</v>
      </c>
      <c r="I3371">
        <v>2</v>
      </c>
      <c r="J3371">
        <v>1034</v>
      </c>
      <c r="K3371">
        <v>1.4223079999999999</v>
      </c>
      <c r="L3371" t="s">
        <v>15</v>
      </c>
      <c r="M3371">
        <f>V3__67[[#This Row],[Sale Price]]/V3__67[[#This Row],[carpet_area]]</f>
        <v>585.10638297872345</v>
      </c>
      <c r="N3371">
        <f>IF(OR(V3__67[[#This Row],[Estimated Value]]="",V3__67[[#This Row],[Estimated Value]]=0),"",V3__67[[#This Row],[Sale Price]]-V3__67[[#This Row],[Estimated Value]])</f>
        <v>246290</v>
      </c>
      <c r="O3371">
        <f>IF(OR(V3__67[[#This Row],[Estimated Value]]="",V3__67[[#This Row],[Estimated Value]]=0),"",(V3__67[[#This Row],[Sale Price]]-V3__67[[#This Row],[Estimated Value]])/V3__67[[#This Row],[Estimated Value]])</f>
        <v>0.68659920269855867</v>
      </c>
      <c r="P3371" t="str">
        <f t="shared" si="52"/>
        <v>Above Estimate</v>
      </c>
    </row>
    <row r="3372" spans="1:16" x14ac:dyDescent="0.3">
      <c r="A3372" s="1">
        <v>43148</v>
      </c>
      <c r="B3372">
        <v>2018</v>
      </c>
      <c r="C3372" t="s">
        <v>30</v>
      </c>
      <c r="D3372">
        <v>561220</v>
      </c>
      <c r="E3372">
        <v>724000</v>
      </c>
      <c r="F3372" t="s">
        <v>13</v>
      </c>
      <c r="G3372" t="s">
        <v>14</v>
      </c>
      <c r="H3372">
        <v>3</v>
      </c>
      <c r="I3372">
        <v>2</v>
      </c>
      <c r="J3372">
        <v>959</v>
      </c>
      <c r="K3372">
        <v>1.4223079999999999</v>
      </c>
      <c r="L3372" t="s">
        <v>22</v>
      </c>
      <c r="M3372">
        <f>V3__67[[#This Row],[Sale Price]]/V3__67[[#This Row],[carpet_area]]</f>
        <v>754.95307612095928</v>
      </c>
      <c r="N3372">
        <f>IF(OR(V3__67[[#This Row],[Estimated Value]]="",V3__67[[#This Row],[Estimated Value]]=0),"",V3__67[[#This Row],[Sale Price]]-V3__67[[#This Row],[Estimated Value]])</f>
        <v>162780</v>
      </c>
      <c r="O3372">
        <f>IF(OR(V3__67[[#This Row],[Estimated Value]]="",V3__67[[#This Row],[Estimated Value]]=0),"",(V3__67[[#This Row],[Sale Price]]-V3__67[[#This Row],[Estimated Value]])/V3__67[[#This Row],[Estimated Value]])</f>
        <v>0.29004668400983574</v>
      </c>
      <c r="P3372" t="str">
        <f t="shared" si="52"/>
        <v>Above Estimate</v>
      </c>
    </row>
    <row r="3373" spans="1:16" x14ac:dyDescent="0.3">
      <c r="A3373" s="1">
        <v>43148</v>
      </c>
      <c r="B3373">
        <v>2018</v>
      </c>
      <c r="C3373" t="s">
        <v>30</v>
      </c>
      <c r="D3373">
        <v>358710</v>
      </c>
      <c r="E3373">
        <v>605000</v>
      </c>
      <c r="F3373" t="s">
        <v>13</v>
      </c>
      <c r="G3373" t="s">
        <v>14</v>
      </c>
      <c r="H3373">
        <v>3</v>
      </c>
      <c r="I3373">
        <v>2</v>
      </c>
      <c r="J3373">
        <v>1014</v>
      </c>
      <c r="K3373">
        <v>1.4223079999999999</v>
      </c>
      <c r="L3373" t="s">
        <v>22</v>
      </c>
      <c r="M3373">
        <f>V3__67[[#This Row],[Sale Price]]/V3__67[[#This Row],[carpet_area]]</f>
        <v>596.64694280078891</v>
      </c>
      <c r="N3373">
        <f>IF(OR(V3__67[[#This Row],[Estimated Value]]="",V3__67[[#This Row],[Estimated Value]]=0),"",V3__67[[#This Row],[Sale Price]]-V3__67[[#This Row],[Estimated Value]])</f>
        <v>246290</v>
      </c>
      <c r="O3373">
        <f>IF(OR(V3__67[[#This Row],[Estimated Value]]="",V3__67[[#This Row],[Estimated Value]]=0),"",(V3__67[[#This Row],[Sale Price]]-V3__67[[#This Row],[Estimated Value]])/V3__67[[#This Row],[Estimated Value]])</f>
        <v>0.68659920269855867</v>
      </c>
      <c r="P3373" t="str">
        <f t="shared" si="52"/>
        <v>Above Estimate</v>
      </c>
    </row>
    <row r="3374" spans="1:16" x14ac:dyDescent="0.3">
      <c r="A3374" s="1">
        <v>43149</v>
      </c>
      <c r="B3374">
        <v>2018</v>
      </c>
      <c r="C3374" t="s">
        <v>12</v>
      </c>
      <c r="D3374">
        <v>105210</v>
      </c>
      <c r="E3374">
        <v>79500</v>
      </c>
      <c r="F3374" t="s">
        <v>13</v>
      </c>
      <c r="G3374" t="s">
        <v>14</v>
      </c>
      <c r="H3374">
        <v>3</v>
      </c>
      <c r="I3374">
        <v>3</v>
      </c>
      <c r="J3374">
        <v>972</v>
      </c>
      <c r="K3374">
        <v>1.4223079999999999</v>
      </c>
      <c r="L3374" t="s">
        <v>16</v>
      </c>
      <c r="M3374">
        <f>V3__67[[#This Row],[Sale Price]]/V3__67[[#This Row],[carpet_area]]</f>
        <v>81.790123456790127</v>
      </c>
      <c r="N3374">
        <f>IF(OR(V3__67[[#This Row],[Estimated Value]]="",V3__67[[#This Row],[Estimated Value]]=0),"",V3__67[[#This Row],[Sale Price]]-V3__67[[#This Row],[Estimated Value]])</f>
        <v>-25710</v>
      </c>
      <c r="O3374">
        <f>IF(OR(V3__67[[#This Row],[Estimated Value]]="",V3__67[[#This Row],[Estimated Value]]=0),"",(V3__67[[#This Row],[Sale Price]]-V3__67[[#This Row],[Estimated Value]])/V3__67[[#This Row],[Estimated Value]])</f>
        <v>-0.24436840604505275</v>
      </c>
      <c r="P3374" t="str">
        <f t="shared" si="52"/>
        <v>Below Estimate</v>
      </c>
    </row>
    <row r="3375" spans="1:16" x14ac:dyDescent="0.3">
      <c r="A3375" s="1">
        <v>43150</v>
      </c>
      <c r="B3375">
        <v>2018</v>
      </c>
      <c r="C3375" t="s">
        <v>12</v>
      </c>
      <c r="D3375">
        <v>105360</v>
      </c>
      <c r="E3375">
        <v>159900</v>
      </c>
      <c r="F3375" t="s">
        <v>13</v>
      </c>
      <c r="G3375" t="s">
        <v>14</v>
      </c>
      <c r="H3375">
        <v>3</v>
      </c>
      <c r="I3375">
        <v>3</v>
      </c>
      <c r="J3375">
        <v>1044</v>
      </c>
      <c r="K3375">
        <v>1.4223079999999999</v>
      </c>
      <c r="L3375" t="s">
        <v>25</v>
      </c>
      <c r="M3375">
        <f>V3__67[[#This Row],[Sale Price]]/V3__67[[#This Row],[carpet_area]]</f>
        <v>153.16091954022988</v>
      </c>
      <c r="N3375">
        <f>IF(OR(V3__67[[#This Row],[Estimated Value]]="",V3__67[[#This Row],[Estimated Value]]=0),"",V3__67[[#This Row],[Sale Price]]-V3__67[[#This Row],[Estimated Value]])</f>
        <v>54540</v>
      </c>
      <c r="O3375">
        <f>IF(OR(V3__67[[#This Row],[Estimated Value]]="",V3__67[[#This Row],[Estimated Value]]=0),"",(V3__67[[#This Row],[Sale Price]]-V3__67[[#This Row],[Estimated Value]])/V3__67[[#This Row],[Estimated Value]])</f>
        <v>0.51765375854214124</v>
      </c>
      <c r="P3375" t="str">
        <f t="shared" si="52"/>
        <v>Above Estimate</v>
      </c>
    </row>
    <row r="3376" spans="1:16" x14ac:dyDescent="0.3">
      <c r="A3376" s="1">
        <v>43150</v>
      </c>
      <c r="B3376">
        <v>2018</v>
      </c>
      <c r="C3376" t="s">
        <v>18</v>
      </c>
      <c r="D3376">
        <v>201040</v>
      </c>
      <c r="E3376">
        <v>199000</v>
      </c>
      <c r="F3376" t="s">
        <v>13</v>
      </c>
      <c r="G3376" t="s">
        <v>14</v>
      </c>
      <c r="H3376">
        <v>3</v>
      </c>
      <c r="I3376">
        <v>1</v>
      </c>
      <c r="J3376">
        <v>1029</v>
      </c>
      <c r="K3376">
        <v>1.4223079999999999</v>
      </c>
      <c r="L3376" t="s">
        <v>22</v>
      </c>
      <c r="M3376">
        <f>V3__67[[#This Row],[Sale Price]]/V3__67[[#This Row],[carpet_area]]</f>
        <v>193.39164237123421</v>
      </c>
      <c r="N3376">
        <f>IF(OR(V3__67[[#This Row],[Estimated Value]]="",V3__67[[#This Row],[Estimated Value]]=0),"",V3__67[[#This Row],[Sale Price]]-V3__67[[#This Row],[Estimated Value]])</f>
        <v>-2040</v>
      </c>
      <c r="O3376">
        <f>IF(OR(V3__67[[#This Row],[Estimated Value]]="",V3__67[[#This Row],[Estimated Value]]=0),"",(V3__67[[#This Row],[Sale Price]]-V3__67[[#This Row],[Estimated Value]])/V3__67[[#This Row],[Estimated Value]])</f>
        <v>-1.0147234381217668E-2</v>
      </c>
      <c r="P3376" t="str">
        <f t="shared" si="52"/>
        <v>Below Estimate</v>
      </c>
    </row>
    <row r="3377" spans="1:16" x14ac:dyDescent="0.3">
      <c r="A3377" s="1">
        <v>43154</v>
      </c>
      <c r="B3377">
        <v>2018</v>
      </c>
      <c r="C3377" t="s">
        <v>18</v>
      </c>
      <c r="D3377">
        <v>240060</v>
      </c>
      <c r="E3377">
        <v>430000</v>
      </c>
      <c r="F3377" t="s">
        <v>13</v>
      </c>
      <c r="G3377" t="s">
        <v>14</v>
      </c>
      <c r="H3377">
        <v>3</v>
      </c>
      <c r="I3377">
        <v>2</v>
      </c>
      <c r="J3377">
        <v>1088</v>
      </c>
      <c r="K3377">
        <v>1.4223079999999999</v>
      </c>
      <c r="L3377" t="s">
        <v>25</v>
      </c>
      <c r="M3377">
        <f>V3__67[[#This Row],[Sale Price]]/V3__67[[#This Row],[carpet_area]]</f>
        <v>395.22058823529414</v>
      </c>
      <c r="N3377">
        <f>IF(OR(V3__67[[#This Row],[Estimated Value]]="",V3__67[[#This Row],[Estimated Value]]=0),"",V3__67[[#This Row],[Sale Price]]-V3__67[[#This Row],[Estimated Value]])</f>
        <v>189940</v>
      </c>
      <c r="O3377">
        <f>IF(OR(V3__67[[#This Row],[Estimated Value]]="",V3__67[[#This Row],[Estimated Value]]=0),"",(V3__67[[#This Row],[Sale Price]]-V3__67[[#This Row],[Estimated Value]])/V3__67[[#This Row],[Estimated Value]])</f>
        <v>0.79121886195117885</v>
      </c>
      <c r="P3377" t="str">
        <f t="shared" si="52"/>
        <v>Above Estimate</v>
      </c>
    </row>
    <row r="3378" spans="1:16" x14ac:dyDescent="0.3">
      <c r="A3378" s="1">
        <v>43154</v>
      </c>
      <c r="B3378">
        <v>2018</v>
      </c>
      <c r="C3378" t="s">
        <v>30</v>
      </c>
      <c r="D3378">
        <v>206690</v>
      </c>
      <c r="E3378">
        <v>517500</v>
      </c>
      <c r="F3378" t="s">
        <v>19</v>
      </c>
      <c r="G3378" t="s">
        <v>20</v>
      </c>
      <c r="H3378">
        <v>4</v>
      </c>
      <c r="I3378">
        <v>3</v>
      </c>
      <c r="J3378">
        <v>1365</v>
      </c>
      <c r="K3378">
        <v>1.4223079999999999</v>
      </c>
      <c r="L3378" t="s">
        <v>15</v>
      </c>
      <c r="M3378">
        <f>V3__67[[#This Row],[Sale Price]]/V3__67[[#This Row],[carpet_area]]</f>
        <v>379.12087912087912</v>
      </c>
      <c r="N3378">
        <f>IF(OR(V3__67[[#This Row],[Estimated Value]]="",V3__67[[#This Row],[Estimated Value]]=0),"",V3__67[[#This Row],[Sale Price]]-V3__67[[#This Row],[Estimated Value]])</f>
        <v>310810</v>
      </c>
      <c r="O3378">
        <f>IF(OR(V3__67[[#This Row],[Estimated Value]]="",V3__67[[#This Row],[Estimated Value]]=0),"",(V3__67[[#This Row],[Sale Price]]-V3__67[[#This Row],[Estimated Value]])/V3__67[[#This Row],[Estimated Value]])</f>
        <v>1.5037495766606996</v>
      </c>
      <c r="P3378" t="str">
        <f t="shared" si="52"/>
        <v>Above Estimate</v>
      </c>
    </row>
    <row r="3379" spans="1:16" x14ac:dyDescent="0.3">
      <c r="A3379" s="1">
        <v>43155</v>
      </c>
      <c r="B3379">
        <v>2018</v>
      </c>
      <c r="C3379" t="s">
        <v>18</v>
      </c>
      <c r="D3379">
        <v>170970</v>
      </c>
      <c r="E3379">
        <v>305000</v>
      </c>
      <c r="F3379" t="s">
        <v>19</v>
      </c>
      <c r="G3379" t="s">
        <v>20</v>
      </c>
      <c r="H3379">
        <v>4</v>
      </c>
      <c r="I3379">
        <v>4</v>
      </c>
      <c r="J3379">
        <v>1431</v>
      </c>
      <c r="K3379">
        <v>1.4223079999999999</v>
      </c>
      <c r="L3379" t="s">
        <v>16</v>
      </c>
      <c r="M3379">
        <f>V3__67[[#This Row],[Sale Price]]/V3__67[[#This Row],[carpet_area]]</f>
        <v>213.13766596785464</v>
      </c>
      <c r="N3379">
        <f>IF(OR(V3__67[[#This Row],[Estimated Value]]="",V3__67[[#This Row],[Estimated Value]]=0),"",V3__67[[#This Row],[Sale Price]]-V3__67[[#This Row],[Estimated Value]])</f>
        <v>134030</v>
      </c>
      <c r="O3379">
        <f>IF(OR(V3__67[[#This Row],[Estimated Value]]="",V3__67[[#This Row],[Estimated Value]]=0),"",(V3__67[[#This Row],[Sale Price]]-V3__67[[#This Row],[Estimated Value]])/V3__67[[#This Row],[Estimated Value]])</f>
        <v>0.78393870269637944</v>
      </c>
      <c r="P3379" t="str">
        <f t="shared" si="52"/>
        <v>Above Estimate</v>
      </c>
    </row>
    <row r="3380" spans="1:16" x14ac:dyDescent="0.3">
      <c r="A3380" s="1">
        <v>43155</v>
      </c>
      <c r="B3380">
        <v>2018</v>
      </c>
      <c r="C3380" t="s">
        <v>30</v>
      </c>
      <c r="D3380">
        <v>845900</v>
      </c>
      <c r="E3380">
        <v>975000</v>
      </c>
      <c r="F3380" t="s">
        <v>13</v>
      </c>
      <c r="G3380" t="s">
        <v>14</v>
      </c>
      <c r="H3380">
        <v>3</v>
      </c>
      <c r="I3380">
        <v>1</v>
      </c>
      <c r="J3380">
        <v>1018</v>
      </c>
      <c r="K3380">
        <v>1.4223079999999999</v>
      </c>
      <c r="L3380" t="s">
        <v>16</v>
      </c>
      <c r="M3380">
        <f>V3__67[[#This Row],[Sale Price]]/V3__67[[#This Row],[carpet_area]]</f>
        <v>957.76031434184677</v>
      </c>
      <c r="N3380">
        <f>IF(OR(V3__67[[#This Row],[Estimated Value]]="",V3__67[[#This Row],[Estimated Value]]=0),"",V3__67[[#This Row],[Sale Price]]-V3__67[[#This Row],[Estimated Value]])</f>
        <v>129100</v>
      </c>
      <c r="O3380">
        <f>IF(OR(V3__67[[#This Row],[Estimated Value]]="",V3__67[[#This Row],[Estimated Value]]=0),"",(V3__67[[#This Row],[Sale Price]]-V3__67[[#This Row],[Estimated Value]])/V3__67[[#This Row],[Estimated Value]])</f>
        <v>0.15261851282657524</v>
      </c>
      <c r="P3380" t="str">
        <f t="shared" si="52"/>
        <v>Above Estimate</v>
      </c>
    </row>
    <row r="3381" spans="1:16" x14ac:dyDescent="0.3">
      <c r="A3381" s="1">
        <v>43160</v>
      </c>
      <c r="B3381">
        <v>2018</v>
      </c>
      <c r="C3381" t="s">
        <v>12</v>
      </c>
      <c r="D3381">
        <v>60750</v>
      </c>
      <c r="E3381">
        <v>43500</v>
      </c>
      <c r="F3381" t="s">
        <v>13</v>
      </c>
      <c r="G3381" t="s">
        <v>14</v>
      </c>
      <c r="H3381">
        <v>3</v>
      </c>
      <c r="I3381">
        <v>3</v>
      </c>
      <c r="J3381">
        <v>1002</v>
      </c>
      <c r="K3381">
        <v>1.4223079999999999</v>
      </c>
      <c r="L3381" t="s">
        <v>16</v>
      </c>
      <c r="M3381">
        <f>V3__67[[#This Row],[Sale Price]]/V3__67[[#This Row],[carpet_area]]</f>
        <v>43.41317365269461</v>
      </c>
      <c r="N3381">
        <f>IF(OR(V3__67[[#This Row],[Estimated Value]]="",V3__67[[#This Row],[Estimated Value]]=0),"",V3__67[[#This Row],[Sale Price]]-V3__67[[#This Row],[Estimated Value]])</f>
        <v>-17250</v>
      </c>
      <c r="O3381">
        <f>IF(OR(V3__67[[#This Row],[Estimated Value]]="",V3__67[[#This Row],[Estimated Value]]=0),"",(V3__67[[#This Row],[Sale Price]]-V3__67[[#This Row],[Estimated Value]])/V3__67[[#This Row],[Estimated Value]])</f>
        <v>-0.2839506172839506</v>
      </c>
      <c r="P3381" t="str">
        <f t="shared" si="52"/>
        <v>Below Estimate</v>
      </c>
    </row>
    <row r="3382" spans="1:16" x14ac:dyDescent="0.3">
      <c r="A3382" s="1">
        <v>43163</v>
      </c>
      <c r="B3382">
        <v>2018</v>
      </c>
      <c r="C3382" t="s">
        <v>30</v>
      </c>
      <c r="D3382">
        <v>214030</v>
      </c>
      <c r="E3382">
        <v>352500</v>
      </c>
      <c r="F3382" t="s">
        <v>13</v>
      </c>
      <c r="G3382" t="s">
        <v>14</v>
      </c>
      <c r="H3382">
        <v>3</v>
      </c>
      <c r="I3382">
        <v>1</v>
      </c>
      <c r="J3382">
        <v>986</v>
      </c>
      <c r="K3382">
        <v>1.4223079999999999</v>
      </c>
      <c r="L3382" t="s">
        <v>16</v>
      </c>
      <c r="M3382">
        <f>V3__67[[#This Row],[Sale Price]]/V3__67[[#This Row],[carpet_area]]</f>
        <v>357.50507099391479</v>
      </c>
      <c r="N3382">
        <f>IF(OR(V3__67[[#This Row],[Estimated Value]]="",V3__67[[#This Row],[Estimated Value]]=0),"",V3__67[[#This Row],[Sale Price]]-V3__67[[#This Row],[Estimated Value]])</f>
        <v>138470</v>
      </c>
      <c r="O3382">
        <f>IF(OR(V3__67[[#This Row],[Estimated Value]]="",V3__67[[#This Row],[Estimated Value]]=0),"",(V3__67[[#This Row],[Sale Price]]-V3__67[[#This Row],[Estimated Value]])/V3__67[[#This Row],[Estimated Value]])</f>
        <v>0.64696537868523107</v>
      </c>
      <c r="P3382" t="str">
        <f t="shared" si="52"/>
        <v>Above Estimate</v>
      </c>
    </row>
    <row r="3383" spans="1:16" x14ac:dyDescent="0.3">
      <c r="A3383" s="1">
        <v>43167</v>
      </c>
      <c r="B3383">
        <v>2018</v>
      </c>
      <c r="C3383" t="s">
        <v>30</v>
      </c>
      <c r="D3383">
        <v>309510</v>
      </c>
      <c r="E3383">
        <v>545000</v>
      </c>
      <c r="F3383" t="s">
        <v>13</v>
      </c>
      <c r="G3383" t="s">
        <v>14</v>
      </c>
      <c r="H3383">
        <v>3</v>
      </c>
      <c r="I3383">
        <v>1</v>
      </c>
      <c r="J3383">
        <v>1065</v>
      </c>
      <c r="K3383">
        <v>1.4223079999999999</v>
      </c>
      <c r="L3383" t="s">
        <v>25</v>
      </c>
      <c r="M3383">
        <f>V3__67[[#This Row],[Sale Price]]/V3__67[[#This Row],[carpet_area]]</f>
        <v>511.73708920187795</v>
      </c>
      <c r="N3383">
        <f>IF(OR(V3__67[[#This Row],[Estimated Value]]="",V3__67[[#This Row],[Estimated Value]]=0),"",V3__67[[#This Row],[Sale Price]]-V3__67[[#This Row],[Estimated Value]])</f>
        <v>235490</v>
      </c>
      <c r="O3383">
        <f>IF(OR(V3__67[[#This Row],[Estimated Value]]="",V3__67[[#This Row],[Estimated Value]]=0),"",(V3__67[[#This Row],[Sale Price]]-V3__67[[#This Row],[Estimated Value]])/V3__67[[#This Row],[Estimated Value]])</f>
        <v>0.76084779167070526</v>
      </c>
      <c r="P3383" t="str">
        <f t="shared" si="52"/>
        <v>Above Estimate</v>
      </c>
    </row>
    <row r="3384" spans="1:16" x14ac:dyDescent="0.3">
      <c r="A3384" s="1">
        <v>43173</v>
      </c>
      <c r="B3384">
        <v>2018</v>
      </c>
      <c r="C3384" t="s">
        <v>18</v>
      </c>
      <c r="D3384">
        <v>411610</v>
      </c>
      <c r="E3384">
        <v>458792</v>
      </c>
      <c r="F3384" t="s">
        <v>13</v>
      </c>
      <c r="G3384" t="s">
        <v>14</v>
      </c>
      <c r="H3384">
        <v>3</v>
      </c>
      <c r="I3384">
        <v>2</v>
      </c>
      <c r="J3384">
        <v>1014</v>
      </c>
      <c r="K3384">
        <v>1.4223079999999999</v>
      </c>
      <c r="L3384" t="s">
        <v>25</v>
      </c>
      <c r="M3384">
        <f>V3__67[[#This Row],[Sale Price]]/V3__67[[#This Row],[carpet_area]]</f>
        <v>452.45759368836292</v>
      </c>
      <c r="N3384">
        <f>IF(OR(V3__67[[#This Row],[Estimated Value]]="",V3__67[[#This Row],[Estimated Value]]=0),"",V3__67[[#This Row],[Sale Price]]-V3__67[[#This Row],[Estimated Value]])</f>
        <v>47182</v>
      </c>
      <c r="O3384">
        <f>IF(OR(V3__67[[#This Row],[Estimated Value]]="",V3__67[[#This Row],[Estimated Value]]=0),"",(V3__67[[#This Row],[Sale Price]]-V3__67[[#This Row],[Estimated Value]])/V3__67[[#This Row],[Estimated Value]])</f>
        <v>0.11462792449163042</v>
      </c>
      <c r="P3384" t="str">
        <f t="shared" si="52"/>
        <v>Above Estimate</v>
      </c>
    </row>
    <row r="3385" spans="1:16" x14ac:dyDescent="0.3">
      <c r="A3385" s="1">
        <v>43173</v>
      </c>
      <c r="B3385">
        <v>2018</v>
      </c>
      <c r="C3385" t="s">
        <v>30</v>
      </c>
      <c r="D3385">
        <v>124260</v>
      </c>
      <c r="E3385">
        <v>192000</v>
      </c>
      <c r="F3385" t="s">
        <v>13</v>
      </c>
      <c r="G3385" t="s">
        <v>14</v>
      </c>
      <c r="H3385">
        <v>3</v>
      </c>
      <c r="I3385">
        <v>3</v>
      </c>
      <c r="J3385">
        <v>943</v>
      </c>
      <c r="K3385">
        <v>1.4223079999999999</v>
      </c>
      <c r="L3385" t="s">
        <v>25</v>
      </c>
      <c r="M3385">
        <f>V3__67[[#This Row],[Sale Price]]/V3__67[[#This Row],[carpet_area]]</f>
        <v>203.60551431601272</v>
      </c>
      <c r="N3385">
        <f>IF(OR(V3__67[[#This Row],[Estimated Value]]="",V3__67[[#This Row],[Estimated Value]]=0),"",V3__67[[#This Row],[Sale Price]]-V3__67[[#This Row],[Estimated Value]])</f>
        <v>67740</v>
      </c>
      <c r="O3385">
        <f>IF(OR(V3__67[[#This Row],[Estimated Value]]="",V3__67[[#This Row],[Estimated Value]]=0),"",(V3__67[[#This Row],[Sale Price]]-V3__67[[#This Row],[Estimated Value]])/V3__67[[#This Row],[Estimated Value]])</f>
        <v>0.54514727184934819</v>
      </c>
      <c r="P3385" t="str">
        <f t="shared" si="52"/>
        <v>Above Estimate</v>
      </c>
    </row>
    <row r="3386" spans="1:16" x14ac:dyDescent="0.3">
      <c r="A3386" s="1">
        <v>43173</v>
      </c>
      <c r="B3386">
        <v>2018</v>
      </c>
      <c r="C3386" t="s">
        <v>29</v>
      </c>
      <c r="D3386">
        <v>264460</v>
      </c>
      <c r="E3386">
        <v>335000</v>
      </c>
      <c r="F3386" t="s">
        <v>13</v>
      </c>
      <c r="G3386" t="s">
        <v>14</v>
      </c>
      <c r="H3386">
        <v>3</v>
      </c>
      <c r="I3386">
        <v>1</v>
      </c>
      <c r="J3386">
        <v>967</v>
      </c>
      <c r="K3386">
        <v>1.4223079999999999</v>
      </c>
      <c r="L3386" t="s">
        <v>15</v>
      </c>
      <c r="M3386">
        <f>V3__67[[#This Row],[Sale Price]]/V3__67[[#This Row],[carpet_area]]</f>
        <v>346.43226473629784</v>
      </c>
      <c r="N3386">
        <f>IF(OR(V3__67[[#This Row],[Estimated Value]]="",V3__67[[#This Row],[Estimated Value]]=0),"",V3__67[[#This Row],[Sale Price]]-V3__67[[#This Row],[Estimated Value]])</f>
        <v>70540</v>
      </c>
      <c r="O3386">
        <f>IF(OR(V3__67[[#This Row],[Estimated Value]]="",V3__67[[#This Row],[Estimated Value]]=0),"",(V3__67[[#This Row],[Sale Price]]-V3__67[[#This Row],[Estimated Value]])/V3__67[[#This Row],[Estimated Value]])</f>
        <v>0.26673220902972095</v>
      </c>
      <c r="P3386" t="str">
        <f t="shared" si="52"/>
        <v>Above Estimate</v>
      </c>
    </row>
    <row r="3387" spans="1:16" x14ac:dyDescent="0.3">
      <c r="A3387" s="1">
        <v>43175</v>
      </c>
      <c r="B3387">
        <v>2018</v>
      </c>
      <c r="C3387" t="s">
        <v>29</v>
      </c>
      <c r="D3387">
        <v>117250</v>
      </c>
      <c r="E3387">
        <v>160000</v>
      </c>
      <c r="F3387" t="s">
        <v>13</v>
      </c>
      <c r="G3387" t="s">
        <v>14</v>
      </c>
      <c r="H3387">
        <v>3</v>
      </c>
      <c r="I3387">
        <v>3</v>
      </c>
      <c r="J3387">
        <v>1068</v>
      </c>
      <c r="K3387">
        <v>1.4223079999999999</v>
      </c>
      <c r="L3387" t="s">
        <v>25</v>
      </c>
      <c r="M3387">
        <f>V3__67[[#This Row],[Sale Price]]/V3__67[[#This Row],[carpet_area]]</f>
        <v>149.81273408239701</v>
      </c>
      <c r="N3387">
        <f>IF(OR(V3__67[[#This Row],[Estimated Value]]="",V3__67[[#This Row],[Estimated Value]]=0),"",V3__67[[#This Row],[Sale Price]]-V3__67[[#This Row],[Estimated Value]])</f>
        <v>42750</v>
      </c>
      <c r="O3387">
        <f>IF(OR(V3__67[[#This Row],[Estimated Value]]="",V3__67[[#This Row],[Estimated Value]]=0),"",(V3__67[[#This Row],[Sale Price]]-V3__67[[#This Row],[Estimated Value]])/V3__67[[#This Row],[Estimated Value]])</f>
        <v>0.3646055437100213</v>
      </c>
      <c r="P3387" t="str">
        <f t="shared" si="52"/>
        <v>Above Estimate</v>
      </c>
    </row>
    <row r="3388" spans="1:16" x14ac:dyDescent="0.3">
      <c r="A3388" s="1">
        <v>43177</v>
      </c>
      <c r="B3388">
        <v>2018</v>
      </c>
      <c r="C3388" t="s">
        <v>30</v>
      </c>
      <c r="D3388">
        <v>159840</v>
      </c>
      <c r="E3388">
        <v>275000</v>
      </c>
      <c r="F3388" t="s">
        <v>13</v>
      </c>
      <c r="G3388" t="s">
        <v>14</v>
      </c>
      <c r="H3388">
        <v>3</v>
      </c>
      <c r="I3388">
        <v>2</v>
      </c>
      <c r="J3388">
        <v>1030</v>
      </c>
      <c r="K3388">
        <v>1.4223079999999999</v>
      </c>
      <c r="L3388" t="s">
        <v>25</v>
      </c>
      <c r="M3388">
        <f>V3__67[[#This Row],[Sale Price]]/V3__67[[#This Row],[carpet_area]]</f>
        <v>266.99029126213594</v>
      </c>
      <c r="N3388">
        <f>IF(OR(V3__67[[#This Row],[Estimated Value]]="",V3__67[[#This Row],[Estimated Value]]=0),"",V3__67[[#This Row],[Sale Price]]-V3__67[[#This Row],[Estimated Value]])</f>
        <v>115160</v>
      </c>
      <c r="O3388">
        <f>IF(OR(V3__67[[#This Row],[Estimated Value]]="",V3__67[[#This Row],[Estimated Value]]=0),"",(V3__67[[#This Row],[Sale Price]]-V3__67[[#This Row],[Estimated Value]])/V3__67[[#This Row],[Estimated Value]])</f>
        <v>0.72047047047047053</v>
      </c>
      <c r="P3388" t="str">
        <f t="shared" si="52"/>
        <v>Above Estimate</v>
      </c>
    </row>
    <row r="3389" spans="1:16" x14ac:dyDescent="0.3">
      <c r="A3389" s="1">
        <v>43177</v>
      </c>
      <c r="B3389">
        <v>2018</v>
      </c>
      <c r="C3389" t="s">
        <v>18</v>
      </c>
      <c r="D3389">
        <v>126860</v>
      </c>
      <c r="E3389">
        <v>150000</v>
      </c>
      <c r="F3389" t="s">
        <v>19</v>
      </c>
      <c r="G3389" t="s">
        <v>20</v>
      </c>
      <c r="H3389">
        <v>4</v>
      </c>
      <c r="I3389">
        <v>4</v>
      </c>
      <c r="J3389">
        <v>1313</v>
      </c>
      <c r="K3389">
        <v>1.4223079999999999</v>
      </c>
      <c r="L3389" t="s">
        <v>22</v>
      </c>
      <c r="M3389">
        <f>V3__67[[#This Row],[Sale Price]]/V3__67[[#This Row],[carpet_area]]</f>
        <v>114.24219345011424</v>
      </c>
      <c r="N3389">
        <f>IF(OR(V3__67[[#This Row],[Estimated Value]]="",V3__67[[#This Row],[Estimated Value]]=0),"",V3__67[[#This Row],[Sale Price]]-V3__67[[#This Row],[Estimated Value]])</f>
        <v>23140</v>
      </c>
      <c r="O3389">
        <f>IF(OR(V3__67[[#This Row],[Estimated Value]]="",V3__67[[#This Row],[Estimated Value]]=0),"",(V3__67[[#This Row],[Sale Price]]-V3__67[[#This Row],[Estimated Value]])/V3__67[[#This Row],[Estimated Value]])</f>
        <v>0.18240580167113354</v>
      </c>
      <c r="P3389" t="str">
        <f t="shared" si="52"/>
        <v>Above Estimate</v>
      </c>
    </row>
    <row r="3390" spans="1:16" x14ac:dyDescent="0.3">
      <c r="A3390" s="1">
        <v>43180</v>
      </c>
      <c r="B3390">
        <v>2018</v>
      </c>
      <c r="C3390" t="s">
        <v>29</v>
      </c>
      <c r="D3390">
        <v>111930</v>
      </c>
      <c r="E3390">
        <v>125000</v>
      </c>
      <c r="F3390" t="s">
        <v>13</v>
      </c>
      <c r="G3390" t="s">
        <v>14</v>
      </c>
      <c r="H3390">
        <v>3</v>
      </c>
      <c r="I3390">
        <v>3</v>
      </c>
      <c r="J3390">
        <v>946</v>
      </c>
      <c r="K3390">
        <v>1.4223079999999999</v>
      </c>
      <c r="L3390" t="s">
        <v>22</v>
      </c>
      <c r="M3390">
        <f>V3__67[[#This Row],[Sale Price]]/V3__67[[#This Row],[carpet_area]]</f>
        <v>132.13530655391119</v>
      </c>
      <c r="N3390">
        <f>IF(OR(V3__67[[#This Row],[Estimated Value]]="",V3__67[[#This Row],[Estimated Value]]=0),"",V3__67[[#This Row],[Sale Price]]-V3__67[[#This Row],[Estimated Value]])</f>
        <v>13070</v>
      </c>
      <c r="O3390">
        <f>IF(OR(V3__67[[#This Row],[Estimated Value]]="",V3__67[[#This Row],[Estimated Value]]=0),"",(V3__67[[#This Row],[Sale Price]]-V3__67[[#This Row],[Estimated Value]])/V3__67[[#This Row],[Estimated Value]])</f>
        <v>0.11676940945233628</v>
      </c>
      <c r="P3390" t="str">
        <f t="shared" si="52"/>
        <v>Above Estimate</v>
      </c>
    </row>
    <row r="3391" spans="1:16" x14ac:dyDescent="0.3">
      <c r="A3391" s="1">
        <v>43183</v>
      </c>
      <c r="B3391">
        <v>2018</v>
      </c>
      <c r="C3391" t="s">
        <v>12</v>
      </c>
      <c r="D3391">
        <v>82350</v>
      </c>
      <c r="E3391">
        <v>45500</v>
      </c>
      <c r="F3391" t="s">
        <v>13</v>
      </c>
      <c r="G3391" t="s">
        <v>14</v>
      </c>
      <c r="H3391">
        <v>3</v>
      </c>
      <c r="I3391">
        <v>3</v>
      </c>
      <c r="J3391">
        <v>1085</v>
      </c>
      <c r="K3391">
        <v>1.4223079999999999</v>
      </c>
      <c r="L3391" t="s">
        <v>15</v>
      </c>
      <c r="M3391">
        <f>V3__67[[#This Row],[Sale Price]]/V3__67[[#This Row],[carpet_area]]</f>
        <v>41.935483870967744</v>
      </c>
      <c r="N3391">
        <f>IF(OR(V3__67[[#This Row],[Estimated Value]]="",V3__67[[#This Row],[Estimated Value]]=0),"",V3__67[[#This Row],[Sale Price]]-V3__67[[#This Row],[Estimated Value]])</f>
        <v>-36850</v>
      </c>
      <c r="O3391">
        <f>IF(OR(V3__67[[#This Row],[Estimated Value]]="",V3__67[[#This Row],[Estimated Value]]=0),"",(V3__67[[#This Row],[Sale Price]]-V3__67[[#This Row],[Estimated Value]])/V3__67[[#This Row],[Estimated Value]])</f>
        <v>-0.4474802671523983</v>
      </c>
      <c r="P3391" t="str">
        <f t="shared" si="52"/>
        <v>Below Estimate</v>
      </c>
    </row>
    <row r="3392" spans="1:16" x14ac:dyDescent="0.3">
      <c r="A3392" s="1">
        <v>43183</v>
      </c>
      <c r="B3392">
        <v>2018</v>
      </c>
      <c r="C3392" t="s">
        <v>18</v>
      </c>
      <c r="D3392">
        <v>369510</v>
      </c>
      <c r="E3392">
        <v>675000</v>
      </c>
      <c r="F3392" t="s">
        <v>13</v>
      </c>
      <c r="G3392" t="s">
        <v>14</v>
      </c>
      <c r="H3392">
        <v>3</v>
      </c>
      <c r="I3392">
        <v>1</v>
      </c>
      <c r="J3392">
        <v>1039</v>
      </c>
      <c r="K3392">
        <v>1.4223079999999999</v>
      </c>
      <c r="L3392" t="s">
        <v>15</v>
      </c>
      <c r="M3392">
        <f>V3__67[[#This Row],[Sale Price]]/V3__67[[#This Row],[carpet_area]]</f>
        <v>649.66313763233882</v>
      </c>
      <c r="N3392">
        <f>IF(OR(V3__67[[#This Row],[Estimated Value]]="",V3__67[[#This Row],[Estimated Value]]=0),"",V3__67[[#This Row],[Sale Price]]-V3__67[[#This Row],[Estimated Value]])</f>
        <v>305490</v>
      </c>
      <c r="O3392">
        <f>IF(OR(V3__67[[#This Row],[Estimated Value]]="",V3__67[[#This Row],[Estimated Value]]=0),"",(V3__67[[#This Row],[Sale Price]]-V3__67[[#This Row],[Estimated Value]])/V3__67[[#This Row],[Estimated Value]])</f>
        <v>0.82674352520906069</v>
      </c>
      <c r="P3392" t="str">
        <f t="shared" si="52"/>
        <v>Above Estimate</v>
      </c>
    </row>
    <row r="3393" spans="1:16" x14ac:dyDescent="0.3">
      <c r="A3393" s="1">
        <v>43183</v>
      </c>
      <c r="B3393">
        <v>2018</v>
      </c>
      <c r="C3393" t="s">
        <v>30</v>
      </c>
      <c r="D3393">
        <v>400750</v>
      </c>
      <c r="E3393">
        <v>475000</v>
      </c>
      <c r="F3393" t="s">
        <v>13</v>
      </c>
      <c r="G3393" t="s">
        <v>14</v>
      </c>
      <c r="H3393">
        <v>3</v>
      </c>
      <c r="I3393">
        <v>3</v>
      </c>
      <c r="J3393">
        <v>1062</v>
      </c>
      <c r="K3393">
        <v>1.4223079999999999</v>
      </c>
      <c r="L3393" t="s">
        <v>22</v>
      </c>
      <c r="M3393">
        <f>V3__67[[#This Row],[Sale Price]]/V3__67[[#This Row],[carpet_area]]</f>
        <v>447.2693032015066</v>
      </c>
      <c r="N3393">
        <f>IF(OR(V3__67[[#This Row],[Estimated Value]]="",V3__67[[#This Row],[Estimated Value]]=0),"",V3__67[[#This Row],[Sale Price]]-V3__67[[#This Row],[Estimated Value]])</f>
        <v>74250</v>
      </c>
      <c r="O3393">
        <f>IF(OR(V3__67[[#This Row],[Estimated Value]]="",V3__67[[#This Row],[Estimated Value]]=0),"",(V3__67[[#This Row],[Sale Price]]-V3__67[[#This Row],[Estimated Value]])/V3__67[[#This Row],[Estimated Value]])</f>
        <v>0.18527760449157829</v>
      </c>
      <c r="P3393" t="str">
        <f t="shared" si="52"/>
        <v>Above Estimate</v>
      </c>
    </row>
    <row r="3394" spans="1:16" x14ac:dyDescent="0.3">
      <c r="A3394" s="1">
        <v>43187</v>
      </c>
      <c r="B3394">
        <v>2018</v>
      </c>
      <c r="C3394" t="s">
        <v>12</v>
      </c>
      <c r="D3394">
        <v>77640</v>
      </c>
      <c r="E3394">
        <v>45000</v>
      </c>
      <c r="F3394" t="s">
        <v>13</v>
      </c>
      <c r="G3394" t="s">
        <v>14</v>
      </c>
      <c r="H3394">
        <v>3</v>
      </c>
      <c r="I3394">
        <v>1</v>
      </c>
      <c r="J3394">
        <v>904</v>
      </c>
      <c r="K3394">
        <v>1.4223079999999999</v>
      </c>
      <c r="L3394" t="s">
        <v>22</v>
      </c>
      <c r="M3394">
        <f>V3__67[[#This Row],[Sale Price]]/V3__67[[#This Row],[carpet_area]]</f>
        <v>49.778761061946902</v>
      </c>
      <c r="N3394">
        <f>IF(OR(V3__67[[#This Row],[Estimated Value]]="",V3__67[[#This Row],[Estimated Value]]=0),"",V3__67[[#This Row],[Sale Price]]-V3__67[[#This Row],[Estimated Value]])</f>
        <v>-32640</v>
      </c>
      <c r="O3394">
        <f>IF(OR(V3__67[[#This Row],[Estimated Value]]="",V3__67[[#This Row],[Estimated Value]]=0),"",(V3__67[[#This Row],[Sale Price]]-V3__67[[#This Row],[Estimated Value]])/V3__67[[#This Row],[Estimated Value]])</f>
        <v>-0.42040185471406494</v>
      </c>
      <c r="P3394" t="str">
        <f t="shared" ref="P3394:P3457" si="53">IF(N3394="","No Estimate",IF(N3394&gt;0,"Above Estimate",IF(N3394&lt;0,"Below Estimate","At Estimate")))</f>
        <v>Below Estimate</v>
      </c>
    </row>
    <row r="3395" spans="1:16" x14ac:dyDescent="0.3">
      <c r="A3395" s="1">
        <v>43187</v>
      </c>
      <c r="B3395">
        <v>2018</v>
      </c>
      <c r="C3395" t="s">
        <v>29</v>
      </c>
      <c r="D3395">
        <v>232330</v>
      </c>
      <c r="E3395">
        <v>299000</v>
      </c>
      <c r="F3395" t="s">
        <v>13</v>
      </c>
      <c r="G3395" t="s">
        <v>14</v>
      </c>
      <c r="H3395">
        <v>3</v>
      </c>
      <c r="I3395">
        <v>1</v>
      </c>
      <c r="J3395">
        <v>924</v>
      </c>
      <c r="K3395">
        <v>1.4223079999999999</v>
      </c>
      <c r="L3395" t="s">
        <v>22</v>
      </c>
      <c r="M3395">
        <f>V3__67[[#This Row],[Sale Price]]/V3__67[[#This Row],[carpet_area]]</f>
        <v>323.5930735930736</v>
      </c>
      <c r="N3395">
        <f>IF(OR(V3__67[[#This Row],[Estimated Value]]="",V3__67[[#This Row],[Estimated Value]]=0),"",V3__67[[#This Row],[Sale Price]]-V3__67[[#This Row],[Estimated Value]])</f>
        <v>66670</v>
      </c>
      <c r="O3395">
        <f>IF(OR(V3__67[[#This Row],[Estimated Value]]="",V3__67[[#This Row],[Estimated Value]]=0),"",(V3__67[[#This Row],[Sale Price]]-V3__67[[#This Row],[Estimated Value]])/V3__67[[#This Row],[Estimated Value]])</f>
        <v>0.28696251022252828</v>
      </c>
      <c r="P3395" t="str">
        <f t="shared" si="53"/>
        <v>Above Estimate</v>
      </c>
    </row>
    <row r="3396" spans="1:16" x14ac:dyDescent="0.3">
      <c r="A3396" s="1">
        <v>43187</v>
      </c>
      <c r="B3396">
        <v>2018</v>
      </c>
      <c r="C3396" t="s">
        <v>29</v>
      </c>
      <c r="D3396">
        <v>145390</v>
      </c>
      <c r="E3396">
        <v>220000</v>
      </c>
      <c r="F3396" t="s">
        <v>13</v>
      </c>
      <c r="G3396" t="s">
        <v>14</v>
      </c>
      <c r="H3396">
        <v>3</v>
      </c>
      <c r="I3396">
        <v>1</v>
      </c>
      <c r="J3396">
        <v>939</v>
      </c>
      <c r="K3396">
        <v>1.4223079999999999</v>
      </c>
      <c r="L3396" t="s">
        <v>16</v>
      </c>
      <c r="M3396">
        <f>V3__67[[#This Row],[Sale Price]]/V3__67[[#This Row],[carpet_area]]</f>
        <v>234.29179978700745</v>
      </c>
      <c r="N3396">
        <f>IF(OR(V3__67[[#This Row],[Estimated Value]]="",V3__67[[#This Row],[Estimated Value]]=0),"",V3__67[[#This Row],[Sale Price]]-V3__67[[#This Row],[Estimated Value]])</f>
        <v>74610</v>
      </c>
      <c r="O3396">
        <f>IF(OR(V3__67[[#This Row],[Estimated Value]]="",V3__67[[#This Row],[Estimated Value]]=0),"",(V3__67[[#This Row],[Sale Price]]-V3__67[[#This Row],[Estimated Value]])/V3__67[[#This Row],[Estimated Value]])</f>
        <v>0.51317146983974138</v>
      </c>
      <c r="P3396" t="str">
        <f t="shared" si="53"/>
        <v>Above Estimate</v>
      </c>
    </row>
    <row r="3397" spans="1:16" x14ac:dyDescent="0.3">
      <c r="A3397" s="1">
        <v>43188</v>
      </c>
      <c r="B3397">
        <v>2018</v>
      </c>
      <c r="C3397" t="s">
        <v>29</v>
      </c>
      <c r="D3397">
        <v>210420</v>
      </c>
      <c r="E3397">
        <v>275000</v>
      </c>
      <c r="F3397" t="s">
        <v>13</v>
      </c>
      <c r="G3397" t="s">
        <v>14</v>
      </c>
      <c r="H3397">
        <v>3</v>
      </c>
      <c r="I3397">
        <v>1</v>
      </c>
      <c r="J3397">
        <v>909</v>
      </c>
      <c r="K3397">
        <v>1.4223079999999999</v>
      </c>
      <c r="L3397" t="s">
        <v>22</v>
      </c>
      <c r="M3397">
        <f>V3__67[[#This Row],[Sale Price]]/V3__67[[#This Row],[carpet_area]]</f>
        <v>302.53025302530256</v>
      </c>
      <c r="N3397">
        <f>IF(OR(V3__67[[#This Row],[Estimated Value]]="",V3__67[[#This Row],[Estimated Value]]=0),"",V3__67[[#This Row],[Sale Price]]-V3__67[[#This Row],[Estimated Value]])</f>
        <v>64580</v>
      </c>
      <c r="O3397">
        <f>IF(OR(V3__67[[#This Row],[Estimated Value]]="",V3__67[[#This Row],[Estimated Value]]=0),"",(V3__67[[#This Row],[Sale Price]]-V3__67[[#This Row],[Estimated Value]])/V3__67[[#This Row],[Estimated Value]])</f>
        <v>0.3069099895447201</v>
      </c>
      <c r="P3397" t="str">
        <f t="shared" si="53"/>
        <v>Above Estimate</v>
      </c>
    </row>
    <row r="3398" spans="1:16" x14ac:dyDescent="0.3">
      <c r="A3398" s="1">
        <v>43188</v>
      </c>
      <c r="B3398">
        <v>2018</v>
      </c>
      <c r="C3398" t="s">
        <v>12</v>
      </c>
      <c r="D3398">
        <v>36600</v>
      </c>
      <c r="E3398">
        <v>18000</v>
      </c>
      <c r="F3398" t="s">
        <v>19</v>
      </c>
      <c r="G3398" t="s">
        <v>20</v>
      </c>
      <c r="H3398">
        <v>4</v>
      </c>
      <c r="I3398">
        <v>4</v>
      </c>
      <c r="J3398">
        <v>1409</v>
      </c>
      <c r="K3398">
        <v>1.4223079999999999</v>
      </c>
      <c r="L3398" t="s">
        <v>16</v>
      </c>
      <c r="M3398">
        <f>V3__67[[#This Row],[Sale Price]]/V3__67[[#This Row],[carpet_area]]</f>
        <v>12.775017743080198</v>
      </c>
      <c r="N3398">
        <f>IF(OR(V3__67[[#This Row],[Estimated Value]]="",V3__67[[#This Row],[Estimated Value]]=0),"",V3__67[[#This Row],[Sale Price]]-V3__67[[#This Row],[Estimated Value]])</f>
        <v>-18600</v>
      </c>
      <c r="O3398">
        <f>IF(OR(V3__67[[#This Row],[Estimated Value]]="",V3__67[[#This Row],[Estimated Value]]=0),"",(V3__67[[#This Row],[Sale Price]]-V3__67[[#This Row],[Estimated Value]])/V3__67[[#This Row],[Estimated Value]])</f>
        <v>-0.50819672131147542</v>
      </c>
      <c r="P3398" t="str">
        <f t="shared" si="53"/>
        <v>Below Estimate</v>
      </c>
    </row>
    <row r="3399" spans="1:16" x14ac:dyDescent="0.3">
      <c r="A3399" s="1">
        <v>43188</v>
      </c>
      <c r="B3399">
        <v>2018</v>
      </c>
      <c r="C3399" t="s">
        <v>29</v>
      </c>
      <c r="D3399">
        <v>210420</v>
      </c>
      <c r="E3399">
        <v>275000</v>
      </c>
      <c r="F3399" t="s">
        <v>13</v>
      </c>
      <c r="G3399" t="s">
        <v>14</v>
      </c>
      <c r="H3399">
        <v>3</v>
      </c>
      <c r="I3399">
        <v>2</v>
      </c>
      <c r="J3399">
        <v>1068</v>
      </c>
      <c r="K3399">
        <v>1.4223079999999999</v>
      </c>
      <c r="L3399" t="s">
        <v>16</v>
      </c>
      <c r="M3399">
        <f>V3__67[[#This Row],[Sale Price]]/V3__67[[#This Row],[carpet_area]]</f>
        <v>257.49063670411982</v>
      </c>
      <c r="N3399">
        <f>IF(OR(V3__67[[#This Row],[Estimated Value]]="",V3__67[[#This Row],[Estimated Value]]=0),"",V3__67[[#This Row],[Sale Price]]-V3__67[[#This Row],[Estimated Value]])</f>
        <v>64580</v>
      </c>
      <c r="O3399">
        <f>IF(OR(V3__67[[#This Row],[Estimated Value]]="",V3__67[[#This Row],[Estimated Value]]=0),"",(V3__67[[#This Row],[Sale Price]]-V3__67[[#This Row],[Estimated Value]])/V3__67[[#This Row],[Estimated Value]])</f>
        <v>0.3069099895447201</v>
      </c>
      <c r="P3399" t="str">
        <f t="shared" si="53"/>
        <v>Above Estimate</v>
      </c>
    </row>
    <row r="3400" spans="1:16" x14ac:dyDescent="0.3">
      <c r="A3400" s="1">
        <v>43189</v>
      </c>
      <c r="B3400">
        <v>2018</v>
      </c>
      <c r="C3400" t="s">
        <v>30</v>
      </c>
      <c r="D3400">
        <v>173960</v>
      </c>
      <c r="E3400">
        <v>600000</v>
      </c>
      <c r="F3400" t="s">
        <v>23</v>
      </c>
      <c r="G3400" t="s">
        <v>24</v>
      </c>
      <c r="H3400">
        <v>6</v>
      </c>
      <c r="I3400">
        <v>6</v>
      </c>
      <c r="J3400">
        <v>2124</v>
      </c>
      <c r="K3400">
        <v>1.4223079999999999</v>
      </c>
      <c r="L3400" t="s">
        <v>22</v>
      </c>
      <c r="M3400">
        <f>V3__67[[#This Row],[Sale Price]]/V3__67[[#This Row],[carpet_area]]</f>
        <v>282.4858757062147</v>
      </c>
      <c r="N3400">
        <f>IF(OR(V3__67[[#This Row],[Estimated Value]]="",V3__67[[#This Row],[Estimated Value]]=0),"",V3__67[[#This Row],[Sale Price]]-V3__67[[#This Row],[Estimated Value]])</f>
        <v>426040</v>
      </c>
      <c r="O3400">
        <f>IF(OR(V3__67[[#This Row],[Estimated Value]]="",V3__67[[#This Row],[Estimated Value]]=0),"",(V3__67[[#This Row],[Sale Price]]-V3__67[[#This Row],[Estimated Value]])/V3__67[[#This Row],[Estimated Value]])</f>
        <v>2.4490687514371121</v>
      </c>
      <c r="P3400" t="str">
        <f t="shared" si="53"/>
        <v>Above Estimate</v>
      </c>
    </row>
    <row r="3401" spans="1:16" x14ac:dyDescent="0.3">
      <c r="A3401" s="1">
        <v>43190</v>
      </c>
      <c r="B3401">
        <v>2018</v>
      </c>
      <c r="C3401" t="s">
        <v>30</v>
      </c>
      <c r="D3401">
        <v>402940</v>
      </c>
      <c r="E3401">
        <v>635000</v>
      </c>
      <c r="F3401" t="s">
        <v>13</v>
      </c>
      <c r="G3401" t="s">
        <v>14</v>
      </c>
      <c r="H3401">
        <v>3</v>
      </c>
      <c r="I3401">
        <v>1</v>
      </c>
      <c r="J3401">
        <v>936</v>
      </c>
      <c r="K3401">
        <v>1.4223079999999999</v>
      </c>
      <c r="L3401" t="s">
        <v>25</v>
      </c>
      <c r="M3401">
        <f>V3__67[[#This Row],[Sale Price]]/V3__67[[#This Row],[carpet_area]]</f>
        <v>678.41880341880346</v>
      </c>
      <c r="N3401">
        <f>IF(OR(V3__67[[#This Row],[Estimated Value]]="",V3__67[[#This Row],[Estimated Value]]=0),"",V3__67[[#This Row],[Sale Price]]-V3__67[[#This Row],[Estimated Value]])</f>
        <v>232060</v>
      </c>
      <c r="O3401">
        <f>IF(OR(V3__67[[#This Row],[Estimated Value]]="",V3__67[[#This Row],[Estimated Value]]=0),"",(V3__67[[#This Row],[Sale Price]]-V3__67[[#This Row],[Estimated Value]])/V3__67[[#This Row],[Estimated Value]])</f>
        <v>0.5759170099766715</v>
      </c>
      <c r="P3401" t="str">
        <f t="shared" si="53"/>
        <v>Above Estimate</v>
      </c>
    </row>
    <row r="3402" spans="1:16" x14ac:dyDescent="0.3">
      <c r="A3402" s="1">
        <v>43191</v>
      </c>
      <c r="B3402">
        <v>2018</v>
      </c>
      <c r="C3402" t="s">
        <v>18</v>
      </c>
      <c r="D3402">
        <v>1045860</v>
      </c>
      <c r="E3402">
        <v>1650000</v>
      </c>
      <c r="F3402" t="s">
        <v>13</v>
      </c>
      <c r="G3402" t="s">
        <v>14</v>
      </c>
      <c r="H3402">
        <v>3</v>
      </c>
      <c r="I3402">
        <v>3</v>
      </c>
      <c r="J3402">
        <v>979</v>
      </c>
      <c r="K3402">
        <v>1.4223079999999999</v>
      </c>
      <c r="L3402" t="s">
        <v>15</v>
      </c>
      <c r="M3402">
        <f>V3__67[[#This Row],[Sale Price]]/V3__67[[#This Row],[carpet_area]]</f>
        <v>1685.3932584269662</v>
      </c>
      <c r="N3402">
        <f>IF(OR(V3__67[[#This Row],[Estimated Value]]="",V3__67[[#This Row],[Estimated Value]]=0),"",V3__67[[#This Row],[Sale Price]]-V3__67[[#This Row],[Estimated Value]])</f>
        <v>604140</v>
      </c>
      <c r="O3402">
        <f>IF(OR(V3__67[[#This Row],[Estimated Value]]="",V3__67[[#This Row],[Estimated Value]]=0),"",(V3__67[[#This Row],[Sale Price]]-V3__67[[#This Row],[Estimated Value]])/V3__67[[#This Row],[Estimated Value]])</f>
        <v>0.57764901612070452</v>
      </c>
      <c r="P3402" t="str">
        <f t="shared" si="53"/>
        <v>Above Estimate</v>
      </c>
    </row>
    <row r="3403" spans="1:16" x14ac:dyDescent="0.3">
      <c r="A3403" s="1">
        <v>43194</v>
      </c>
      <c r="B3403">
        <v>2018</v>
      </c>
      <c r="C3403" t="s">
        <v>30</v>
      </c>
      <c r="D3403">
        <v>420060</v>
      </c>
      <c r="E3403">
        <v>665000</v>
      </c>
      <c r="F3403" t="s">
        <v>13</v>
      </c>
      <c r="G3403" t="s">
        <v>14</v>
      </c>
      <c r="H3403">
        <v>3</v>
      </c>
      <c r="I3403">
        <v>1</v>
      </c>
      <c r="J3403">
        <v>967</v>
      </c>
      <c r="K3403">
        <v>1.4223079999999999</v>
      </c>
      <c r="L3403" t="s">
        <v>22</v>
      </c>
      <c r="M3403">
        <f>V3__67[[#This Row],[Sale Price]]/V3__67[[#This Row],[carpet_area]]</f>
        <v>687.69389865563596</v>
      </c>
      <c r="N3403">
        <f>IF(OR(V3__67[[#This Row],[Estimated Value]]="",V3__67[[#This Row],[Estimated Value]]=0),"",V3__67[[#This Row],[Sale Price]]-V3__67[[#This Row],[Estimated Value]])</f>
        <v>244940</v>
      </c>
      <c r="O3403">
        <f>IF(OR(V3__67[[#This Row],[Estimated Value]]="",V3__67[[#This Row],[Estimated Value]]=0),"",(V3__67[[#This Row],[Sale Price]]-V3__67[[#This Row],[Estimated Value]])/V3__67[[#This Row],[Estimated Value]])</f>
        <v>0.58310717516545252</v>
      </c>
      <c r="P3403" t="str">
        <f t="shared" si="53"/>
        <v>Above Estimate</v>
      </c>
    </row>
    <row r="3404" spans="1:16" x14ac:dyDescent="0.3">
      <c r="A3404" s="1">
        <v>43197</v>
      </c>
      <c r="B3404">
        <v>2018</v>
      </c>
      <c r="C3404" t="s">
        <v>12</v>
      </c>
      <c r="D3404">
        <v>69510</v>
      </c>
      <c r="E3404">
        <v>128000</v>
      </c>
      <c r="F3404" t="s">
        <v>13</v>
      </c>
      <c r="G3404" t="s">
        <v>14</v>
      </c>
      <c r="H3404">
        <v>3</v>
      </c>
      <c r="I3404">
        <v>2</v>
      </c>
      <c r="J3404">
        <v>1056</v>
      </c>
      <c r="K3404">
        <v>1.4223079999999999</v>
      </c>
      <c r="L3404" t="s">
        <v>22</v>
      </c>
      <c r="M3404">
        <f>V3__67[[#This Row],[Sale Price]]/V3__67[[#This Row],[carpet_area]]</f>
        <v>121.21212121212122</v>
      </c>
      <c r="N3404">
        <f>IF(OR(V3__67[[#This Row],[Estimated Value]]="",V3__67[[#This Row],[Estimated Value]]=0),"",V3__67[[#This Row],[Sale Price]]-V3__67[[#This Row],[Estimated Value]])</f>
        <v>58490</v>
      </c>
      <c r="O3404">
        <f>IF(OR(V3__67[[#This Row],[Estimated Value]]="",V3__67[[#This Row],[Estimated Value]]=0),"",(V3__67[[#This Row],[Sale Price]]-V3__67[[#This Row],[Estimated Value]])/V3__67[[#This Row],[Estimated Value]])</f>
        <v>0.84146166019277802</v>
      </c>
      <c r="P3404" t="str">
        <f t="shared" si="53"/>
        <v>Above Estimate</v>
      </c>
    </row>
    <row r="3405" spans="1:16" x14ac:dyDescent="0.3">
      <c r="A3405" s="1">
        <v>43198</v>
      </c>
      <c r="B3405">
        <v>2018</v>
      </c>
      <c r="C3405" t="s">
        <v>29</v>
      </c>
      <c r="D3405">
        <v>250880</v>
      </c>
      <c r="E3405">
        <v>367000</v>
      </c>
      <c r="F3405" t="s">
        <v>13</v>
      </c>
      <c r="G3405" t="s">
        <v>14</v>
      </c>
      <c r="H3405">
        <v>3</v>
      </c>
      <c r="I3405">
        <v>3</v>
      </c>
      <c r="J3405">
        <v>934</v>
      </c>
      <c r="K3405">
        <v>1.4223079999999999</v>
      </c>
      <c r="L3405" t="s">
        <v>25</v>
      </c>
      <c r="M3405">
        <f>V3__67[[#This Row],[Sale Price]]/V3__67[[#This Row],[carpet_area]]</f>
        <v>392.93361884368306</v>
      </c>
      <c r="N3405">
        <f>IF(OR(V3__67[[#This Row],[Estimated Value]]="",V3__67[[#This Row],[Estimated Value]]=0),"",V3__67[[#This Row],[Sale Price]]-V3__67[[#This Row],[Estimated Value]])</f>
        <v>116120</v>
      </c>
      <c r="O3405">
        <f>IF(OR(V3__67[[#This Row],[Estimated Value]]="",V3__67[[#This Row],[Estimated Value]]=0),"",(V3__67[[#This Row],[Sale Price]]-V3__67[[#This Row],[Estimated Value]])/V3__67[[#This Row],[Estimated Value]])</f>
        <v>0.46285076530612246</v>
      </c>
      <c r="P3405" t="str">
        <f t="shared" si="53"/>
        <v>Above Estimate</v>
      </c>
    </row>
    <row r="3406" spans="1:16" x14ac:dyDescent="0.3">
      <c r="A3406" s="1">
        <v>43201</v>
      </c>
      <c r="B3406">
        <v>2018</v>
      </c>
      <c r="C3406" t="s">
        <v>12</v>
      </c>
      <c r="D3406">
        <v>31410</v>
      </c>
      <c r="E3406">
        <v>12000</v>
      </c>
      <c r="F3406" t="s">
        <v>23</v>
      </c>
      <c r="G3406" t="s">
        <v>24</v>
      </c>
      <c r="H3406">
        <v>6</v>
      </c>
      <c r="I3406">
        <v>6</v>
      </c>
      <c r="J3406">
        <v>2086</v>
      </c>
      <c r="K3406">
        <v>1.4223079999999999</v>
      </c>
      <c r="L3406" t="s">
        <v>16</v>
      </c>
      <c r="M3406">
        <f>V3__67[[#This Row],[Sale Price]]/V3__67[[#This Row],[carpet_area]]</f>
        <v>5.7526366251198464</v>
      </c>
      <c r="N3406">
        <f>IF(OR(V3__67[[#This Row],[Estimated Value]]="",V3__67[[#This Row],[Estimated Value]]=0),"",V3__67[[#This Row],[Sale Price]]-V3__67[[#This Row],[Estimated Value]])</f>
        <v>-19410</v>
      </c>
      <c r="O3406">
        <f>IF(OR(V3__67[[#This Row],[Estimated Value]]="",V3__67[[#This Row],[Estimated Value]]=0),"",(V3__67[[#This Row],[Sale Price]]-V3__67[[#This Row],[Estimated Value]])/V3__67[[#This Row],[Estimated Value]])</f>
        <v>-0.61795606494746891</v>
      </c>
      <c r="P3406" t="str">
        <f t="shared" si="53"/>
        <v>Below Estimate</v>
      </c>
    </row>
    <row r="3407" spans="1:16" x14ac:dyDescent="0.3">
      <c r="A3407" s="1">
        <v>43201</v>
      </c>
      <c r="B3407">
        <v>2018</v>
      </c>
      <c r="C3407" t="s">
        <v>18</v>
      </c>
      <c r="D3407">
        <v>346550</v>
      </c>
      <c r="E3407">
        <v>560000</v>
      </c>
      <c r="F3407" t="s">
        <v>13</v>
      </c>
      <c r="G3407" t="s">
        <v>14</v>
      </c>
      <c r="H3407">
        <v>3</v>
      </c>
      <c r="I3407">
        <v>2</v>
      </c>
      <c r="J3407">
        <v>1022</v>
      </c>
      <c r="K3407">
        <v>1.4223079999999999</v>
      </c>
      <c r="L3407" t="s">
        <v>16</v>
      </c>
      <c r="M3407">
        <f>V3__67[[#This Row],[Sale Price]]/V3__67[[#This Row],[carpet_area]]</f>
        <v>547.94520547945206</v>
      </c>
      <c r="N3407">
        <f>IF(OR(V3__67[[#This Row],[Estimated Value]]="",V3__67[[#This Row],[Estimated Value]]=0),"",V3__67[[#This Row],[Sale Price]]-V3__67[[#This Row],[Estimated Value]])</f>
        <v>213450</v>
      </c>
      <c r="O3407">
        <f>IF(OR(V3__67[[#This Row],[Estimated Value]]="",V3__67[[#This Row],[Estimated Value]]=0),"",(V3__67[[#This Row],[Sale Price]]-V3__67[[#This Row],[Estimated Value]])/V3__67[[#This Row],[Estimated Value]])</f>
        <v>0.61592843745491266</v>
      </c>
      <c r="P3407" t="str">
        <f t="shared" si="53"/>
        <v>Above Estimate</v>
      </c>
    </row>
    <row r="3408" spans="1:16" x14ac:dyDescent="0.3">
      <c r="A3408" s="1">
        <v>43202</v>
      </c>
      <c r="B3408">
        <v>2018</v>
      </c>
      <c r="C3408" t="s">
        <v>29</v>
      </c>
      <c r="D3408">
        <v>174020</v>
      </c>
      <c r="E3408">
        <v>232000</v>
      </c>
      <c r="F3408" t="s">
        <v>13</v>
      </c>
      <c r="G3408" t="s">
        <v>14</v>
      </c>
      <c r="H3408">
        <v>3</v>
      </c>
      <c r="I3408">
        <v>1</v>
      </c>
      <c r="J3408">
        <v>958</v>
      </c>
      <c r="K3408">
        <v>1.4223079999999999</v>
      </c>
      <c r="L3408" t="s">
        <v>16</v>
      </c>
      <c r="M3408">
        <f>V3__67[[#This Row],[Sale Price]]/V3__67[[#This Row],[carpet_area]]</f>
        <v>242.17118997912317</v>
      </c>
      <c r="N3408">
        <f>IF(OR(V3__67[[#This Row],[Estimated Value]]="",V3__67[[#This Row],[Estimated Value]]=0),"",V3__67[[#This Row],[Sale Price]]-V3__67[[#This Row],[Estimated Value]])</f>
        <v>57980</v>
      </c>
      <c r="O3408">
        <f>IF(OR(V3__67[[#This Row],[Estimated Value]]="",V3__67[[#This Row],[Estimated Value]]=0),"",(V3__67[[#This Row],[Sale Price]]-V3__67[[#This Row],[Estimated Value]])/V3__67[[#This Row],[Estimated Value]])</f>
        <v>0.33318009424204115</v>
      </c>
      <c r="P3408" t="str">
        <f t="shared" si="53"/>
        <v>Above Estimate</v>
      </c>
    </row>
    <row r="3409" spans="1:16" x14ac:dyDescent="0.3">
      <c r="A3409" s="1">
        <v>43202</v>
      </c>
      <c r="B3409">
        <v>2018</v>
      </c>
      <c r="C3409" t="s">
        <v>30</v>
      </c>
      <c r="D3409">
        <v>474900</v>
      </c>
      <c r="E3409">
        <v>735000</v>
      </c>
      <c r="F3409" t="s">
        <v>13</v>
      </c>
      <c r="G3409" t="s">
        <v>14</v>
      </c>
      <c r="H3409">
        <v>3</v>
      </c>
      <c r="I3409">
        <v>2</v>
      </c>
      <c r="J3409">
        <v>979</v>
      </c>
      <c r="K3409">
        <v>1.4223079999999999</v>
      </c>
      <c r="L3409" t="s">
        <v>25</v>
      </c>
      <c r="M3409">
        <f>V3__67[[#This Row],[Sale Price]]/V3__67[[#This Row],[carpet_area]]</f>
        <v>750.76608784473956</v>
      </c>
      <c r="N3409">
        <f>IF(OR(V3__67[[#This Row],[Estimated Value]]="",V3__67[[#This Row],[Estimated Value]]=0),"",V3__67[[#This Row],[Sale Price]]-V3__67[[#This Row],[Estimated Value]])</f>
        <v>260100</v>
      </c>
      <c r="O3409">
        <f>IF(OR(V3__67[[#This Row],[Estimated Value]]="",V3__67[[#This Row],[Estimated Value]]=0),"",(V3__67[[#This Row],[Sale Price]]-V3__67[[#This Row],[Estimated Value]])/V3__67[[#This Row],[Estimated Value]])</f>
        <v>0.54769425142135186</v>
      </c>
      <c r="P3409" t="str">
        <f t="shared" si="53"/>
        <v>Above Estimate</v>
      </c>
    </row>
    <row r="3410" spans="1:16" x14ac:dyDescent="0.3">
      <c r="A3410" s="1">
        <v>43203</v>
      </c>
      <c r="B3410">
        <v>2018</v>
      </c>
      <c r="C3410" t="s">
        <v>29</v>
      </c>
      <c r="D3410">
        <v>260750</v>
      </c>
      <c r="E3410">
        <v>405000</v>
      </c>
      <c r="F3410" t="s">
        <v>23</v>
      </c>
      <c r="G3410" t="s">
        <v>24</v>
      </c>
      <c r="H3410">
        <v>6</v>
      </c>
      <c r="I3410">
        <v>5</v>
      </c>
      <c r="J3410">
        <v>2116</v>
      </c>
      <c r="K3410">
        <v>1.4223079999999999</v>
      </c>
      <c r="L3410" t="s">
        <v>15</v>
      </c>
      <c r="M3410">
        <f>V3__67[[#This Row],[Sale Price]]/V3__67[[#This Row],[carpet_area]]</f>
        <v>191.39886578449907</v>
      </c>
      <c r="N3410">
        <f>IF(OR(V3__67[[#This Row],[Estimated Value]]="",V3__67[[#This Row],[Estimated Value]]=0),"",V3__67[[#This Row],[Sale Price]]-V3__67[[#This Row],[Estimated Value]])</f>
        <v>144250</v>
      </c>
      <c r="O3410">
        <f>IF(OR(V3__67[[#This Row],[Estimated Value]]="",V3__67[[#This Row],[Estimated Value]]=0),"",(V3__67[[#This Row],[Sale Price]]-V3__67[[#This Row],[Estimated Value]])/V3__67[[#This Row],[Estimated Value]])</f>
        <v>0.55321188878235861</v>
      </c>
      <c r="P3410" t="str">
        <f t="shared" si="53"/>
        <v>Above Estimate</v>
      </c>
    </row>
    <row r="3411" spans="1:16" x14ac:dyDescent="0.3">
      <c r="A3411" s="1">
        <v>43203</v>
      </c>
      <c r="B3411">
        <v>2018</v>
      </c>
      <c r="C3411" t="s">
        <v>18</v>
      </c>
      <c r="D3411">
        <v>316290</v>
      </c>
      <c r="E3411">
        <v>522000</v>
      </c>
      <c r="F3411" t="s">
        <v>13</v>
      </c>
      <c r="G3411" t="s">
        <v>14</v>
      </c>
      <c r="H3411">
        <v>3</v>
      </c>
      <c r="I3411">
        <v>3</v>
      </c>
      <c r="J3411">
        <v>931</v>
      </c>
      <c r="K3411">
        <v>1.4223079999999999</v>
      </c>
      <c r="L3411" t="s">
        <v>22</v>
      </c>
      <c r="M3411">
        <f>V3__67[[#This Row],[Sale Price]]/V3__67[[#This Row],[carpet_area]]</f>
        <v>560.68743286788401</v>
      </c>
      <c r="N3411">
        <f>IF(OR(V3__67[[#This Row],[Estimated Value]]="",V3__67[[#This Row],[Estimated Value]]=0),"",V3__67[[#This Row],[Sale Price]]-V3__67[[#This Row],[Estimated Value]])</f>
        <v>205710</v>
      </c>
      <c r="O3411">
        <f>IF(OR(V3__67[[#This Row],[Estimated Value]]="",V3__67[[#This Row],[Estimated Value]]=0),"",(V3__67[[#This Row],[Sale Price]]-V3__67[[#This Row],[Estimated Value]])/V3__67[[#This Row],[Estimated Value]])</f>
        <v>0.65038414113629894</v>
      </c>
      <c r="P3411" t="str">
        <f t="shared" si="53"/>
        <v>Above Estimate</v>
      </c>
    </row>
    <row r="3412" spans="1:16" x14ac:dyDescent="0.3">
      <c r="A3412" s="1">
        <v>43204</v>
      </c>
      <c r="B3412">
        <v>2018</v>
      </c>
      <c r="C3412" t="s">
        <v>18</v>
      </c>
      <c r="D3412">
        <v>389620</v>
      </c>
      <c r="E3412">
        <v>510000</v>
      </c>
      <c r="F3412" t="s">
        <v>13</v>
      </c>
      <c r="G3412" t="s">
        <v>14</v>
      </c>
      <c r="H3412">
        <v>3</v>
      </c>
      <c r="I3412">
        <v>3</v>
      </c>
      <c r="J3412">
        <v>928</v>
      </c>
      <c r="K3412">
        <v>1.4223079999999999</v>
      </c>
      <c r="L3412" t="s">
        <v>22</v>
      </c>
      <c r="M3412">
        <f>V3__67[[#This Row],[Sale Price]]/V3__67[[#This Row],[carpet_area]]</f>
        <v>549.56896551724139</v>
      </c>
      <c r="N3412">
        <f>IF(OR(V3__67[[#This Row],[Estimated Value]]="",V3__67[[#This Row],[Estimated Value]]=0),"",V3__67[[#This Row],[Sale Price]]-V3__67[[#This Row],[Estimated Value]])</f>
        <v>120380</v>
      </c>
      <c r="O3412">
        <f>IF(OR(V3__67[[#This Row],[Estimated Value]]="",V3__67[[#This Row],[Estimated Value]]=0),"",(V3__67[[#This Row],[Sale Price]]-V3__67[[#This Row],[Estimated Value]])/V3__67[[#This Row],[Estimated Value]])</f>
        <v>0.30896771212976748</v>
      </c>
      <c r="P3412" t="str">
        <f t="shared" si="53"/>
        <v>Above Estimate</v>
      </c>
    </row>
    <row r="3413" spans="1:16" x14ac:dyDescent="0.3">
      <c r="A3413" s="1">
        <v>43208</v>
      </c>
      <c r="B3413">
        <v>2018</v>
      </c>
      <c r="C3413" t="s">
        <v>30</v>
      </c>
      <c r="D3413">
        <v>222690</v>
      </c>
      <c r="E3413">
        <v>325000</v>
      </c>
      <c r="F3413" t="s">
        <v>13</v>
      </c>
      <c r="G3413" t="s">
        <v>14</v>
      </c>
      <c r="H3413">
        <v>3</v>
      </c>
      <c r="I3413">
        <v>3</v>
      </c>
      <c r="J3413">
        <v>900</v>
      </c>
      <c r="K3413">
        <v>1.4223079999999999</v>
      </c>
      <c r="L3413" t="s">
        <v>25</v>
      </c>
      <c r="M3413">
        <f>V3__67[[#This Row],[Sale Price]]/V3__67[[#This Row],[carpet_area]]</f>
        <v>361.11111111111109</v>
      </c>
      <c r="N3413">
        <f>IF(OR(V3__67[[#This Row],[Estimated Value]]="",V3__67[[#This Row],[Estimated Value]]=0),"",V3__67[[#This Row],[Sale Price]]-V3__67[[#This Row],[Estimated Value]])</f>
        <v>102310</v>
      </c>
      <c r="O3413">
        <f>IF(OR(V3__67[[#This Row],[Estimated Value]]="",V3__67[[#This Row],[Estimated Value]]=0),"",(V3__67[[#This Row],[Sale Price]]-V3__67[[#This Row],[Estimated Value]])/V3__67[[#This Row],[Estimated Value]])</f>
        <v>0.45942790426152946</v>
      </c>
      <c r="P3413" t="str">
        <f t="shared" si="53"/>
        <v>Above Estimate</v>
      </c>
    </row>
    <row r="3414" spans="1:16" x14ac:dyDescent="0.3">
      <c r="A3414" s="1">
        <v>43208</v>
      </c>
      <c r="B3414">
        <v>2018</v>
      </c>
      <c r="C3414" t="s">
        <v>12</v>
      </c>
      <c r="D3414">
        <v>69920</v>
      </c>
      <c r="E3414">
        <v>118500</v>
      </c>
      <c r="F3414" t="s">
        <v>13</v>
      </c>
      <c r="G3414" t="s">
        <v>14</v>
      </c>
      <c r="H3414">
        <v>3</v>
      </c>
      <c r="I3414">
        <v>1</v>
      </c>
      <c r="J3414">
        <v>980</v>
      </c>
      <c r="K3414">
        <v>1.4223079999999999</v>
      </c>
      <c r="L3414" t="s">
        <v>22</v>
      </c>
      <c r="M3414">
        <f>V3__67[[#This Row],[Sale Price]]/V3__67[[#This Row],[carpet_area]]</f>
        <v>120.91836734693878</v>
      </c>
      <c r="N3414">
        <f>IF(OR(V3__67[[#This Row],[Estimated Value]]="",V3__67[[#This Row],[Estimated Value]]=0),"",V3__67[[#This Row],[Sale Price]]-V3__67[[#This Row],[Estimated Value]])</f>
        <v>48580</v>
      </c>
      <c r="O3414">
        <f>IF(OR(V3__67[[#This Row],[Estimated Value]]="",V3__67[[#This Row],[Estimated Value]]=0),"",(V3__67[[#This Row],[Sale Price]]-V3__67[[#This Row],[Estimated Value]])/V3__67[[#This Row],[Estimated Value]])</f>
        <v>0.69479405034324948</v>
      </c>
      <c r="P3414" t="str">
        <f t="shared" si="53"/>
        <v>Above Estimate</v>
      </c>
    </row>
    <row r="3415" spans="1:16" x14ac:dyDescent="0.3">
      <c r="A3415" s="1">
        <v>43209</v>
      </c>
      <c r="B3415">
        <v>2018</v>
      </c>
      <c r="C3415" t="s">
        <v>30</v>
      </c>
      <c r="D3415">
        <v>389210</v>
      </c>
      <c r="E3415">
        <v>575000</v>
      </c>
      <c r="F3415" t="s">
        <v>13</v>
      </c>
      <c r="G3415" t="s">
        <v>14</v>
      </c>
      <c r="H3415">
        <v>3</v>
      </c>
      <c r="I3415">
        <v>1</v>
      </c>
      <c r="J3415">
        <v>903</v>
      </c>
      <c r="K3415">
        <v>1.4223079999999999</v>
      </c>
      <c r="L3415" t="s">
        <v>25</v>
      </c>
      <c r="M3415">
        <f>V3__67[[#This Row],[Sale Price]]/V3__67[[#This Row],[carpet_area]]</f>
        <v>636.7663344407531</v>
      </c>
      <c r="N3415">
        <f>IF(OR(V3__67[[#This Row],[Estimated Value]]="",V3__67[[#This Row],[Estimated Value]]=0),"",V3__67[[#This Row],[Sale Price]]-V3__67[[#This Row],[Estimated Value]])</f>
        <v>185790</v>
      </c>
      <c r="O3415">
        <f>IF(OR(V3__67[[#This Row],[Estimated Value]]="",V3__67[[#This Row],[Estimated Value]]=0),"",(V3__67[[#This Row],[Sale Price]]-V3__67[[#This Row],[Estimated Value]])/V3__67[[#This Row],[Estimated Value]])</f>
        <v>0.47735155828473058</v>
      </c>
      <c r="P3415" t="str">
        <f t="shared" si="53"/>
        <v>Above Estimate</v>
      </c>
    </row>
    <row r="3416" spans="1:16" x14ac:dyDescent="0.3">
      <c r="A3416" s="1">
        <v>43209</v>
      </c>
      <c r="B3416">
        <v>2018</v>
      </c>
      <c r="C3416" t="s">
        <v>29</v>
      </c>
      <c r="D3416">
        <v>824810</v>
      </c>
      <c r="E3416">
        <v>750000</v>
      </c>
      <c r="F3416" t="s">
        <v>13</v>
      </c>
      <c r="G3416" t="s">
        <v>14</v>
      </c>
      <c r="H3416">
        <v>3</v>
      </c>
      <c r="I3416">
        <v>3</v>
      </c>
      <c r="J3416">
        <v>930</v>
      </c>
      <c r="K3416">
        <v>1.4223079999999999</v>
      </c>
      <c r="L3416" t="s">
        <v>25</v>
      </c>
      <c r="M3416">
        <f>V3__67[[#This Row],[Sale Price]]/V3__67[[#This Row],[carpet_area]]</f>
        <v>806.45161290322585</v>
      </c>
      <c r="N3416">
        <f>IF(OR(V3__67[[#This Row],[Estimated Value]]="",V3__67[[#This Row],[Estimated Value]]=0),"",V3__67[[#This Row],[Sale Price]]-V3__67[[#This Row],[Estimated Value]])</f>
        <v>-74810</v>
      </c>
      <c r="O3416">
        <f>IF(OR(V3__67[[#This Row],[Estimated Value]]="",V3__67[[#This Row],[Estimated Value]]=0),"",(V3__67[[#This Row],[Sale Price]]-V3__67[[#This Row],[Estimated Value]])/V3__67[[#This Row],[Estimated Value]])</f>
        <v>-9.0699676289084763E-2</v>
      </c>
      <c r="P3416" t="str">
        <f t="shared" si="53"/>
        <v>Below Estimate</v>
      </c>
    </row>
    <row r="3417" spans="1:16" x14ac:dyDescent="0.3">
      <c r="A3417" s="1">
        <v>43209</v>
      </c>
      <c r="B3417">
        <v>2018</v>
      </c>
      <c r="C3417" t="s">
        <v>12</v>
      </c>
      <c r="D3417">
        <v>113040</v>
      </c>
      <c r="E3417">
        <v>151500</v>
      </c>
      <c r="F3417" t="s">
        <v>23</v>
      </c>
      <c r="G3417" t="s">
        <v>24</v>
      </c>
      <c r="H3417">
        <v>6</v>
      </c>
      <c r="I3417">
        <v>6</v>
      </c>
      <c r="J3417">
        <v>1801</v>
      </c>
      <c r="K3417">
        <v>1.4223079999999999</v>
      </c>
      <c r="L3417" t="s">
        <v>22</v>
      </c>
      <c r="M3417">
        <f>V3__67[[#This Row],[Sale Price]]/V3__67[[#This Row],[carpet_area]]</f>
        <v>84.119933370349813</v>
      </c>
      <c r="N3417">
        <f>IF(OR(V3__67[[#This Row],[Estimated Value]]="",V3__67[[#This Row],[Estimated Value]]=0),"",V3__67[[#This Row],[Sale Price]]-V3__67[[#This Row],[Estimated Value]])</f>
        <v>38460</v>
      </c>
      <c r="O3417">
        <f>IF(OR(V3__67[[#This Row],[Estimated Value]]="",V3__67[[#This Row],[Estimated Value]]=0),"",(V3__67[[#This Row],[Sale Price]]-V3__67[[#This Row],[Estimated Value]])/V3__67[[#This Row],[Estimated Value]])</f>
        <v>0.34023354564755837</v>
      </c>
      <c r="P3417" t="str">
        <f t="shared" si="53"/>
        <v>Above Estimate</v>
      </c>
    </row>
    <row r="3418" spans="1:16" x14ac:dyDescent="0.3">
      <c r="A3418" s="1">
        <v>43212</v>
      </c>
      <c r="B3418">
        <v>2018</v>
      </c>
      <c r="C3418" t="s">
        <v>30</v>
      </c>
      <c r="D3418">
        <v>444190</v>
      </c>
      <c r="E3418">
        <v>440000</v>
      </c>
      <c r="F3418" t="s">
        <v>13</v>
      </c>
      <c r="G3418" t="s">
        <v>14</v>
      </c>
      <c r="H3418">
        <v>3</v>
      </c>
      <c r="I3418">
        <v>2</v>
      </c>
      <c r="J3418">
        <v>921</v>
      </c>
      <c r="K3418">
        <v>1.4223079999999999</v>
      </c>
      <c r="L3418" t="s">
        <v>15</v>
      </c>
      <c r="M3418">
        <f>V3__67[[#This Row],[Sale Price]]/V3__67[[#This Row],[carpet_area]]</f>
        <v>477.74158523344192</v>
      </c>
      <c r="N3418">
        <f>IF(OR(V3__67[[#This Row],[Estimated Value]]="",V3__67[[#This Row],[Estimated Value]]=0),"",V3__67[[#This Row],[Sale Price]]-V3__67[[#This Row],[Estimated Value]])</f>
        <v>-4190</v>
      </c>
      <c r="O3418">
        <f>IF(OR(V3__67[[#This Row],[Estimated Value]]="",V3__67[[#This Row],[Estimated Value]]=0),"",(V3__67[[#This Row],[Sale Price]]-V3__67[[#This Row],[Estimated Value]])/V3__67[[#This Row],[Estimated Value]])</f>
        <v>-9.4329003354420397E-3</v>
      </c>
      <c r="P3418" t="str">
        <f t="shared" si="53"/>
        <v>Below Estimate</v>
      </c>
    </row>
    <row r="3419" spans="1:16" x14ac:dyDescent="0.3">
      <c r="A3419" s="1">
        <v>43215</v>
      </c>
      <c r="B3419">
        <v>2018</v>
      </c>
      <c r="C3419" t="s">
        <v>29</v>
      </c>
      <c r="D3419">
        <v>157710</v>
      </c>
      <c r="E3419">
        <v>305000</v>
      </c>
      <c r="F3419" t="s">
        <v>13</v>
      </c>
      <c r="G3419" t="s">
        <v>14</v>
      </c>
      <c r="H3419">
        <v>3</v>
      </c>
      <c r="I3419">
        <v>2</v>
      </c>
      <c r="J3419">
        <v>1013</v>
      </c>
      <c r="K3419">
        <v>1.4223079999999999</v>
      </c>
      <c r="L3419" t="s">
        <v>15</v>
      </c>
      <c r="M3419">
        <f>V3__67[[#This Row],[Sale Price]]/V3__67[[#This Row],[carpet_area]]</f>
        <v>301.08588351431393</v>
      </c>
      <c r="N3419">
        <f>IF(OR(V3__67[[#This Row],[Estimated Value]]="",V3__67[[#This Row],[Estimated Value]]=0),"",V3__67[[#This Row],[Sale Price]]-V3__67[[#This Row],[Estimated Value]])</f>
        <v>147290</v>
      </c>
      <c r="O3419">
        <f>IF(OR(V3__67[[#This Row],[Estimated Value]]="",V3__67[[#This Row],[Estimated Value]]=0),"",(V3__67[[#This Row],[Sale Price]]-V3__67[[#This Row],[Estimated Value]])/V3__67[[#This Row],[Estimated Value]])</f>
        <v>0.93392936402257309</v>
      </c>
      <c r="P3419" t="str">
        <f t="shared" si="53"/>
        <v>Above Estimate</v>
      </c>
    </row>
    <row r="3420" spans="1:16" x14ac:dyDescent="0.3">
      <c r="A3420" s="1">
        <v>43215</v>
      </c>
      <c r="B3420">
        <v>2018</v>
      </c>
      <c r="C3420" t="s">
        <v>12</v>
      </c>
      <c r="D3420">
        <v>67160</v>
      </c>
      <c r="E3420">
        <v>27000</v>
      </c>
      <c r="F3420" t="s">
        <v>13</v>
      </c>
      <c r="G3420" t="s">
        <v>14</v>
      </c>
      <c r="H3420">
        <v>3</v>
      </c>
      <c r="I3420">
        <v>2</v>
      </c>
      <c r="J3420">
        <v>948</v>
      </c>
      <c r="K3420">
        <v>1.4223079999999999</v>
      </c>
      <c r="L3420" t="s">
        <v>25</v>
      </c>
      <c r="M3420">
        <f>V3__67[[#This Row],[Sale Price]]/V3__67[[#This Row],[carpet_area]]</f>
        <v>28.481012658227847</v>
      </c>
      <c r="N3420">
        <f>IF(OR(V3__67[[#This Row],[Estimated Value]]="",V3__67[[#This Row],[Estimated Value]]=0),"",V3__67[[#This Row],[Sale Price]]-V3__67[[#This Row],[Estimated Value]])</f>
        <v>-40160</v>
      </c>
      <c r="O3420">
        <f>IF(OR(V3__67[[#This Row],[Estimated Value]]="",V3__67[[#This Row],[Estimated Value]]=0),"",(V3__67[[#This Row],[Sale Price]]-V3__67[[#This Row],[Estimated Value]])/V3__67[[#This Row],[Estimated Value]])</f>
        <v>-0.59797498511018465</v>
      </c>
      <c r="P3420" t="str">
        <f t="shared" si="53"/>
        <v>Below Estimate</v>
      </c>
    </row>
    <row r="3421" spans="1:16" x14ac:dyDescent="0.3">
      <c r="A3421" s="1">
        <v>43217</v>
      </c>
      <c r="B3421">
        <v>2018</v>
      </c>
      <c r="C3421" t="s">
        <v>18</v>
      </c>
      <c r="D3421">
        <v>220280</v>
      </c>
      <c r="E3421">
        <v>450000</v>
      </c>
      <c r="F3421" t="s">
        <v>13</v>
      </c>
      <c r="G3421" t="s">
        <v>14</v>
      </c>
      <c r="H3421">
        <v>3</v>
      </c>
      <c r="I3421">
        <v>1</v>
      </c>
      <c r="J3421">
        <v>1031</v>
      </c>
      <c r="K3421">
        <v>1.4223079999999999</v>
      </c>
      <c r="L3421" t="s">
        <v>22</v>
      </c>
      <c r="M3421">
        <f>V3__67[[#This Row],[Sale Price]]/V3__67[[#This Row],[carpet_area]]</f>
        <v>436.46944713870027</v>
      </c>
      <c r="N3421">
        <f>IF(OR(V3__67[[#This Row],[Estimated Value]]="",V3__67[[#This Row],[Estimated Value]]=0),"",V3__67[[#This Row],[Sale Price]]-V3__67[[#This Row],[Estimated Value]])</f>
        <v>229720</v>
      </c>
      <c r="O3421">
        <f>IF(OR(V3__67[[#This Row],[Estimated Value]]="",V3__67[[#This Row],[Estimated Value]]=0),"",(V3__67[[#This Row],[Sale Price]]-V3__67[[#This Row],[Estimated Value]])/V3__67[[#This Row],[Estimated Value]])</f>
        <v>1.0428545487561285</v>
      </c>
      <c r="P3421" t="str">
        <f t="shared" si="53"/>
        <v>Above Estimate</v>
      </c>
    </row>
    <row r="3422" spans="1:16" x14ac:dyDescent="0.3">
      <c r="A3422" s="1">
        <v>43218</v>
      </c>
      <c r="B3422">
        <v>2018</v>
      </c>
      <c r="C3422" t="s">
        <v>18</v>
      </c>
      <c r="D3422">
        <v>1399520</v>
      </c>
      <c r="E3422">
        <v>4825000</v>
      </c>
      <c r="F3422" t="s">
        <v>13</v>
      </c>
      <c r="G3422" t="s">
        <v>14</v>
      </c>
      <c r="H3422">
        <v>3</v>
      </c>
      <c r="I3422">
        <v>2</v>
      </c>
      <c r="J3422">
        <v>1072</v>
      </c>
      <c r="K3422">
        <v>1.4223079999999999</v>
      </c>
      <c r="L3422" t="s">
        <v>25</v>
      </c>
      <c r="M3422">
        <f>V3__67[[#This Row],[Sale Price]]/V3__67[[#This Row],[carpet_area]]</f>
        <v>4500.9328358208959</v>
      </c>
      <c r="N3422">
        <f>IF(OR(V3__67[[#This Row],[Estimated Value]]="",V3__67[[#This Row],[Estimated Value]]=0),"",V3__67[[#This Row],[Sale Price]]-V3__67[[#This Row],[Estimated Value]])</f>
        <v>3425480</v>
      </c>
      <c r="O3422">
        <f>IF(OR(V3__67[[#This Row],[Estimated Value]]="",V3__67[[#This Row],[Estimated Value]]=0),"",(V3__67[[#This Row],[Sale Price]]-V3__67[[#This Row],[Estimated Value]])/V3__67[[#This Row],[Estimated Value]])</f>
        <v>2.4476106093517775</v>
      </c>
      <c r="P3422" t="str">
        <f t="shared" si="53"/>
        <v>Above Estimate</v>
      </c>
    </row>
    <row r="3423" spans="1:16" x14ac:dyDescent="0.3">
      <c r="A3423" s="1">
        <v>43219</v>
      </c>
      <c r="B3423">
        <v>2018</v>
      </c>
      <c r="C3423" t="s">
        <v>12</v>
      </c>
      <c r="D3423">
        <v>77040</v>
      </c>
      <c r="E3423">
        <v>85000</v>
      </c>
      <c r="F3423" t="s">
        <v>13</v>
      </c>
      <c r="G3423" t="s">
        <v>14</v>
      </c>
      <c r="H3423">
        <v>3</v>
      </c>
      <c r="I3423">
        <v>1</v>
      </c>
      <c r="J3423">
        <v>927</v>
      </c>
      <c r="K3423">
        <v>1.4223079999999999</v>
      </c>
      <c r="L3423" t="s">
        <v>22</v>
      </c>
      <c r="M3423">
        <f>V3__67[[#This Row],[Sale Price]]/V3__67[[#This Row],[carpet_area]]</f>
        <v>91.693635382955776</v>
      </c>
      <c r="N3423">
        <f>IF(OR(V3__67[[#This Row],[Estimated Value]]="",V3__67[[#This Row],[Estimated Value]]=0),"",V3__67[[#This Row],[Sale Price]]-V3__67[[#This Row],[Estimated Value]])</f>
        <v>7960</v>
      </c>
      <c r="O3423">
        <f>IF(OR(V3__67[[#This Row],[Estimated Value]]="",V3__67[[#This Row],[Estimated Value]]=0),"",(V3__67[[#This Row],[Sale Price]]-V3__67[[#This Row],[Estimated Value]])/V3__67[[#This Row],[Estimated Value]])</f>
        <v>0.10332294911734165</v>
      </c>
      <c r="P3423" t="str">
        <f t="shared" si="53"/>
        <v>Above Estimate</v>
      </c>
    </row>
    <row r="3424" spans="1:16" x14ac:dyDescent="0.3">
      <c r="A3424" s="1">
        <v>43219</v>
      </c>
      <c r="B3424">
        <v>2018</v>
      </c>
      <c r="C3424" t="s">
        <v>12</v>
      </c>
      <c r="D3424">
        <v>57320</v>
      </c>
      <c r="E3424">
        <v>83200</v>
      </c>
      <c r="F3424" t="s">
        <v>13</v>
      </c>
      <c r="G3424" t="s">
        <v>14</v>
      </c>
      <c r="H3424">
        <v>3</v>
      </c>
      <c r="I3424">
        <v>1</v>
      </c>
      <c r="J3424">
        <v>1002</v>
      </c>
      <c r="K3424">
        <v>1.4223079999999999</v>
      </c>
      <c r="L3424" t="s">
        <v>22</v>
      </c>
      <c r="M3424">
        <f>V3__67[[#This Row],[Sale Price]]/V3__67[[#This Row],[carpet_area]]</f>
        <v>83.033932135728548</v>
      </c>
      <c r="N3424">
        <f>IF(OR(V3__67[[#This Row],[Estimated Value]]="",V3__67[[#This Row],[Estimated Value]]=0),"",V3__67[[#This Row],[Sale Price]]-V3__67[[#This Row],[Estimated Value]])</f>
        <v>25880</v>
      </c>
      <c r="O3424">
        <f>IF(OR(V3__67[[#This Row],[Estimated Value]]="",V3__67[[#This Row],[Estimated Value]]=0),"",(V3__67[[#This Row],[Sale Price]]-V3__67[[#This Row],[Estimated Value]])/V3__67[[#This Row],[Estimated Value]])</f>
        <v>0.45150034891835311</v>
      </c>
      <c r="P3424" t="str">
        <f t="shared" si="53"/>
        <v>Above Estimate</v>
      </c>
    </row>
    <row r="3425" spans="1:16" x14ac:dyDescent="0.3">
      <c r="A3425" s="1">
        <v>43219</v>
      </c>
      <c r="B3425">
        <v>2018</v>
      </c>
      <c r="C3425" t="s">
        <v>30</v>
      </c>
      <c r="D3425">
        <v>254880</v>
      </c>
      <c r="E3425">
        <v>450000</v>
      </c>
      <c r="F3425" t="s">
        <v>13</v>
      </c>
      <c r="G3425" t="s">
        <v>14</v>
      </c>
      <c r="H3425">
        <v>3</v>
      </c>
      <c r="I3425">
        <v>3</v>
      </c>
      <c r="J3425">
        <v>1096</v>
      </c>
      <c r="K3425">
        <v>1.4223079999999999</v>
      </c>
      <c r="L3425" t="s">
        <v>25</v>
      </c>
      <c r="M3425">
        <f>V3__67[[#This Row],[Sale Price]]/V3__67[[#This Row],[carpet_area]]</f>
        <v>410.58394160583941</v>
      </c>
      <c r="N3425">
        <f>IF(OR(V3__67[[#This Row],[Estimated Value]]="",V3__67[[#This Row],[Estimated Value]]=0),"",V3__67[[#This Row],[Sale Price]]-V3__67[[#This Row],[Estimated Value]])</f>
        <v>195120</v>
      </c>
      <c r="O3425">
        <f>IF(OR(V3__67[[#This Row],[Estimated Value]]="",V3__67[[#This Row],[Estimated Value]]=0),"",(V3__67[[#This Row],[Sale Price]]-V3__67[[#This Row],[Estimated Value]])/V3__67[[#This Row],[Estimated Value]])</f>
        <v>0.7655367231638418</v>
      </c>
      <c r="P3425" t="str">
        <f t="shared" si="53"/>
        <v>Above Estimate</v>
      </c>
    </row>
    <row r="3426" spans="1:16" x14ac:dyDescent="0.3">
      <c r="A3426" s="1">
        <v>43222</v>
      </c>
      <c r="B3426">
        <v>2018</v>
      </c>
      <c r="C3426" t="s">
        <v>12</v>
      </c>
      <c r="D3426">
        <v>114060</v>
      </c>
      <c r="E3426">
        <v>145000</v>
      </c>
      <c r="F3426" t="s">
        <v>13</v>
      </c>
      <c r="G3426" t="s">
        <v>14</v>
      </c>
      <c r="H3426">
        <v>3</v>
      </c>
      <c r="I3426">
        <v>3</v>
      </c>
      <c r="J3426">
        <v>995</v>
      </c>
      <c r="K3426">
        <v>1.4223079999999999</v>
      </c>
      <c r="L3426" t="s">
        <v>15</v>
      </c>
      <c r="M3426">
        <f>V3__67[[#This Row],[Sale Price]]/V3__67[[#This Row],[carpet_area]]</f>
        <v>145.7286432160804</v>
      </c>
      <c r="N3426">
        <f>IF(OR(V3__67[[#This Row],[Estimated Value]]="",V3__67[[#This Row],[Estimated Value]]=0),"",V3__67[[#This Row],[Sale Price]]-V3__67[[#This Row],[Estimated Value]])</f>
        <v>30940</v>
      </c>
      <c r="O3426">
        <f>IF(OR(V3__67[[#This Row],[Estimated Value]]="",V3__67[[#This Row],[Estimated Value]]=0),"",(V3__67[[#This Row],[Sale Price]]-V3__67[[#This Row],[Estimated Value]])/V3__67[[#This Row],[Estimated Value]])</f>
        <v>0.2712607399614238</v>
      </c>
      <c r="P3426" t="str">
        <f t="shared" si="53"/>
        <v>Above Estimate</v>
      </c>
    </row>
    <row r="3427" spans="1:16" x14ac:dyDescent="0.3">
      <c r="A3427" s="1">
        <v>43225</v>
      </c>
      <c r="B3427">
        <v>2018</v>
      </c>
      <c r="C3427" t="s">
        <v>18</v>
      </c>
      <c r="D3427">
        <v>291370</v>
      </c>
      <c r="E3427">
        <v>533750</v>
      </c>
      <c r="F3427" t="s">
        <v>13</v>
      </c>
      <c r="G3427" t="s">
        <v>14</v>
      </c>
      <c r="H3427">
        <v>3</v>
      </c>
      <c r="I3427">
        <v>1</v>
      </c>
      <c r="J3427">
        <v>1062</v>
      </c>
      <c r="K3427">
        <v>1.4223079999999999</v>
      </c>
      <c r="L3427" t="s">
        <v>15</v>
      </c>
      <c r="M3427">
        <f>V3__67[[#This Row],[Sale Price]]/V3__67[[#This Row],[carpet_area]]</f>
        <v>502.58945386064028</v>
      </c>
      <c r="N3427">
        <f>IF(OR(V3__67[[#This Row],[Estimated Value]]="",V3__67[[#This Row],[Estimated Value]]=0),"",V3__67[[#This Row],[Sale Price]]-V3__67[[#This Row],[Estimated Value]])</f>
        <v>242380</v>
      </c>
      <c r="O3427">
        <f>IF(OR(V3__67[[#This Row],[Estimated Value]]="",V3__67[[#This Row],[Estimated Value]]=0),"",(V3__67[[#This Row],[Sale Price]]-V3__67[[#This Row],[Estimated Value]])/V3__67[[#This Row],[Estimated Value]])</f>
        <v>0.83186326663692212</v>
      </c>
      <c r="P3427" t="str">
        <f t="shared" si="53"/>
        <v>Above Estimate</v>
      </c>
    </row>
    <row r="3428" spans="1:16" x14ac:dyDescent="0.3">
      <c r="A3428" s="1">
        <v>43226</v>
      </c>
      <c r="B3428">
        <v>2018</v>
      </c>
      <c r="C3428" t="s">
        <v>30</v>
      </c>
      <c r="D3428">
        <v>415070</v>
      </c>
      <c r="E3428">
        <v>668000</v>
      </c>
      <c r="F3428" t="s">
        <v>13</v>
      </c>
      <c r="G3428" t="s">
        <v>14</v>
      </c>
      <c r="H3428">
        <v>3</v>
      </c>
      <c r="I3428">
        <v>2</v>
      </c>
      <c r="J3428">
        <v>950</v>
      </c>
      <c r="K3428">
        <v>1.4223079999999999</v>
      </c>
      <c r="L3428" t="s">
        <v>22</v>
      </c>
      <c r="M3428">
        <f>V3__67[[#This Row],[Sale Price]]/V3__67[[#This Row],[carpet_area]]</f>
        <v>703.15789473684208</v>
      </c>
      <c r="N3428">
        <f>IF(OR(V3__67[[#This Row],[Estimated Value]]="",V3__67[[#This Row],[Estimated Value]]=0),"",V3__67[[#This Row],[Sale Price]]-V3__67[[#This Row],[Estimated Value]])</f>
        <v>252930</v>
      </c>
      <c r="O3428">
        <f>IF(OR(V3__67[[#This Row],[Estimated Value]]="",V3__67[[#This Row],[Estimated Value]]=0),"",(V3__67[[#This Row],[Sale Price]]-V3__67[[#This Row],[Estimated Value]])/V3__67[[#This Row],[Estimated Value]])</f>
        <v>0.60936709470691686</v>
      </c>
      <c r="P3428" t="str">
        <f t="shared" si="53"/>
        <v>Above Estimate</v>
      </c>
    </row>
    <row r="3429" spans="1:16" x14ac:dyDescent="0.3">
      <c r="A3429" s="1">
        <v>43226</v>
      </c>
      <c r="B3429">
        <v>2018</v>
      </c>
      <c r="C3429" t="s">
        <v>18</v>
      </c>
      <c r="D3429">
        <v>349020</v>
      </c>
      <c r="E3429">
        <v>596000</v>
      </c>
      <c r="F3429" t="s">
        <v>13</v>
      </c>
      <c r="G3429" t="s">
        <v>14</v>
      </c>
      <c r="H3429">
        <v>3</v>
      </c>
      <c r="I3429">
        <v>3</v>
      </c>
      <c r="J3429">
        <v>1018</v>
      </c>
      <c r="K3429">
        <v>1.4223079999999999</v>
      </c>
      <c r="L3429" t="s">
        <v>25</v>
      </c>
      <c r="M3429">
        <f>V3__67[[#This Row],[Sale Price]]/V3__67[[#This Row],[carpet_area]]</f>
        <v>585.46168958742635</v>
      </c>
      <c r="N3429">
        <f>IF(OR(V3__67[[#This Row],[Estimated Value]]="",V3__67[[#This Row],[Estimated Value]]=0),"",V3__67[[#This Row],[Sale Price]]-V3__67[[#This Row],[Estimated Value]])</f>
        <v>246980</v>
      </c>
      <c r="O3429">
        <f>IF(OR(V3__67[[#This Row],[Estimated Value]]="",V3__67[[#This Row],[Estimated Value]]=0),"",(V3__67[[#This Row],[Sale Price]]-V3__67[[#This Row],[Estimated Value]])/V3__67[[#This Row],[Estimated Value]])</f>
        <v>0.70763853074322391</v>
      </c>
      <c r="P3429" t="str">
        <f t="shared" si="53"/>
        <v>Above Estimate</v>
      </c>
    </row>
    <row r="3430" spans="1:16" x14ac:dyDescent="0.3">
      <c r="A3430" s="1">
        <v>43229</v>
      </c>
      <c r="B3430">
        <v>2018</v>
      </c>
      <c r="C3430" t="s">
        <v>30</v>
      </c>
      <c r="D3430">
        <v>549980</v>
      </c>
      <c r="E3430">
        <v>717500</v>
      </c>
      <c r="F3430" t="s">
        <v>13</v>
      </c>
      <c r="G3430" t="s">
        <v>14</v>
      </c>
      <c r="H3430">
        <v>3</v>
      </c>
      <c r="I3430">
        <v>3</v>
      </c>
      <c r="J3430">
        <v>982</v>
      </c>
      <c r="K3430">
        <v>1.4223079999999999</v>
      </c>
      <c r="L3430" t="s">
        <v>22</v>
      </c>
      <c r="M3430">
        <f>V3__67[[#This Row],[Sale Price]]/V3__67[[#This Row],[carpet_area]]</f>
        <v>730.65173116089613</v>
      </c>
      <c r="N3430">
        <f>IF(OR(V3__67[[#This Row],[Estimated Value]]="",V3__67[[#This Row],[Estimated Value]]=0),"",V3__67[[#This Row],[Sale Price]]-V3__67[[#This Row],[Estimated Value]])</f>
        <v>167520</v>
      </c>
      <c r="O3430">
        <f>IF(OR(V3__67[[#This Row],[Estimated Value]]="",V3__67[[#This Row],[Estimated Value]]=0),"",(V3__67[[#This Row],[Sale Price]]-V3__67[[#This Row],[Estimated Value]])/V3__67[[#This Row],[Estimated Value]])</f>
        <v>0.30459289428706499</v>
      </c>
      <c r="P3430" t="str">
        <f t="shared" si="53"/>
        <v>Above Estimate</v>
      </c>
    </row>
    <row r="3431" spans="1:16" x14ac:dyDescent="0.3">
      <c r="A3431" s="1">
        <v>43230</v>
      </c>
      <c r="B3431">
        <v>2018</v>
      </c>
      <c r="C3431" t="s">
        <v>30</v>
      </c>
      <c r="D3431">
        <v>288780</v>
      </c>
      <c r="E3431">
        <v>525000</v>
      </c>
      <c r="F3431" t="s">
        <v>13</v>
      </c>
      <c r="G3431" t="s">
        <v>14</v>
      </c>
      <c r="H3431">
        <v>3</v>
      </c>
      <c r="I3431">
        <v>1</v>
      </c>
      <c r="J3431">
        <v>1040</v>
      </c>
      <c r="K3431">
        <v>1.4223079999999999</v>
      </c>
      <c r="L3431" t="s">
        <v>16</v>
      </c>
      <c r="M3431">
        <f>V3__67[[#This Row],[Sale Price]]/V3__67[[#This Row],[carpet_area]]</f>
        <v>504.80769230769232</v>
      </c>
      <c r="N3431">
        <f>IF(OR(V3__67[[#This Row],[Estimated Value]]="",V3__67[[#This Row],[Estimated Value]]=0),"",V3__67[[#This Row],[Sale Price]]-V3__67[[#This Row],[Estimated Value]])</f>
        <v>236220</v>
      </c>
      <c r="O3431">
        <f>IF(OR(V3__67[[#This Row],[Estimated Value]]="",V3__67[[#This Row],[Estimated Value]]=0),"",(V3__67[[#This Row],[Sale Price]]-V3__67[[#This Row],[Estimated Value]])/V3__67[[#This Row],[Estimated Value]])</f>
        <v>0.817992935798878</v>
      </c>
      <c r="P3431" t="str">
        <f t="shared" si="53"/>
        <v>Above Estimate</v>
      </c>
    </row>
    <row r="3432" spans="1:16" x14ac:dyDescent="0.3">
      <c r="A3432" s="1">
        <v>43230</v>
      </c>
      <c r="B3432">
        <v>2018</v>
      </c>
      <c r="C3432" t="s">
        <v>18</v>
      </c>
      <c r="D3432">
        <v>351890</v>
      </c>
      <c r="E3432">
        <v>475000</v>
      </c>
      <c r="F3432" t="s">
        <v>13</v>
      </c>
      <c r="G3432" t="s">
        <v>14</v>
      </c>
      <c r="H3432">
        <v>3</v>
      </c>
      <c r="I3432">
        <v>1</v>
      </c>
      <c r="J3432">
        <v>1093</v>
      </c>
      <c r="K3432">
        <v>1.4223079999999999</v>
      </c>
      <c r="L3432" t="s">
        <v>22</v>
      </c>
      <c r="M3432">
        <f>V3__67[[#This Row],[Sale Price]]/V3__67[[#This Row],[carpet_area]]</f>
        <v>434.58371454711801</v>
      </c>
      <c r="N3432">
        <f>IF(OR(V3__67[[#This Row],[Estimated Value]]="",V3__67[[#This Row],[Estimated Value]]=0),"",V3__67[[#This Row],[Sale Price]]-V3__67[[#This Row],[Estimated Value]])</f>
        <v>123110</v>
      </c>
      <c r="O3432">
        <f>IF(OR(V3__67[[#This Row],[Estimated Value]]="",V3__67[[#This Row],[Estimated Value]]=0),"",(V3__67[[#This Row],[Sale Price]]-V3__67[[#This Row],[Estimated Value]])/V3__67[[#This Row],[Estimated Value]])</f>
        <v>0.34985364744664527</v>
      </c>
      <c r="P3432" t="str">
        <f t="shared" si="53"/>
        <v>Above Estimate</v>
      </c>
    </row>
    <row r="3433" spans="1:16" x14ac:dyDescent="0.3">
      <c r="A3433" s="1">
        <v>43232</v>
      </c>
      <c r="B3433">
        <v>2018</v>
      </c>
      <c r="C3433" t="s">
        <v>29</v>
      </c>
      <c r="D3433">
        <v>188930</v>
      </c>
      <c r="E3433">
        <v>302500</v>
      </c>
      <c r="F3433" t="s">
        <v>19</v>
      </c>
      <c r="G3433" t="s">
        <v>20</v>
      </c>
      <c r="H3433">
        <v>4</v>
      </c>
      <c r="I3433">
        <v>2</v>
      </c>
      <c r="J3433">
        <v>1434</v>
      </c>
      <c r="K3433">
        <v>1.4223079999999999</v>
      </c>
      <c r="L3433" t="s">
        <v>22</v>
      </c>
      <c r="M3433">
        <f>V3__67[[#This Row],[Sale Price]]/V3__67[[#This Row],[carpet_area]]</f>
        <v>210.94839609483961</v>
      </c>
      <c r="N3433">
        <f>IF(OR(V3__67[[#This Row],[Estimated Value]]="",V3__67[[#This Row],[Estimated Value]]=0),"",V3__67[[#This Row],[Sale Price]]-V3__67[[#This Row],[Estimated Value]])</f>
        <v>113570</v>
      </c>
      <c r="O3433">
        <f>IF(OR(V3__67[[#This Row],[Estimated Value]]="",V3__67[[#This Row],[Estimated Value]]=0),"",(V3__67[[#This Row],[Sale Price]]-V3__67[[#This Row],[Estimated Value]])/V3__67[[#This Row],[Estimated Value]])</f>
        <v>0.60112210871751437</v>
      </c>
      <c r="P3433" t="str">
        <f t="shared" si="53"/>
        <v>Above Estimate</v>
      </c>
    </row>
    <row r="3434" spans="1:16" x14ac:dyDescent="0.3">
      <c r="A3434" s="1">
        <v>43232</v>
      </c>
      <c r="B3434">
        <v>2018</v>
      </c>
      <c r="C3434" t="s">
        <v>18</v>
      </c>
      <c r="D3434">
        <v>342750</v>
      </c>
      <c r="E3434">
        <v>589000</v>
      </c>
      <c r="F3434" t="s">
        <v>13</v>
      </c>
      <c r="G3434" t="s">
        <v>14</v>
      </c>
      <c r="H3434">
        <v>3</v>
      </c>
      <c r="I3434">
        <v>3</v>
      </c>
      <c r="J3434">
        <v>1069</v>
      </c>
      <c r="K3434">
        <v>1.4223079999999999</v>
      </c>
      <c r="L3434" t="s">
        <v>25</v>
      </c>
      <c r="M3434">
        <f>V3__67[[#This Row],[Sale Price]]/V3__67[[#This Row],[carpet_area]]</f>
        <v>550.98222637979416</v>
      </c>
      <c r="N3434">
        <f>IF(OR(V3__67[[#This Row],[Estimated Value]]="",V3__67[[#This Row],[Estimated Value]]=0),"",V3__67[[#This Row],[Sale Price]]-V3__67[[#This Row],[Estimated Value]])</f>
        <v>246250</v>
      </c>
      <c r="O3434">
        <f>IF(OR(V3__67[[#This Row],[Estimated Value]]="",V3__67[[#This Row],[Estimated Value]]=0),"",(V3__67[[#This Row],[Sale Price]]-V3__67[[#This Row],[Estimated Value]])/V3__67[[#This Row],[Estimated Value]])</f>
        <v>0.71845368344274252</v>
      </c>
      <c r="P3434" t="str">
        <f t="shared" si="53"/>
        <v>Above Estimate</v>
      </c>
    </row>
    <row r="3435" spans="1:16" x14ac:dyDescent="0.3">
      <c r="A3435" s="1">
        <v>43233</v>
      </c>
      <c r="B3435">
        <v>2018</v>
      </c>
      <c r="C3435" t="s">
        <v>18</v>
      </c>
      <c r="D3435">
        <v>644970</v>
      </c>
      <c r="E3435">
        <v>760000</v>
      </c>
      <c r="F3435" t="s">
        <v>13</v>
      </c>
      <c r="G3435" t="s">
        <v>14</v>
      </c>
      <c r="H3435">
        <v>3</v>
      </c>
      <c r="I3435">
        <v>2</v>
      </c>
      <c r="J3435">
        <v>1042</v>
      </c>
      <c r="K3435">
        <v>1.4223079999999999</v>
      </c>
      <c r="L3435" t="s">
        <v>25</v>
      </c>
      <c r="M3435">
        <f>V3__67[[#This Row],[Sale Price]]/V3__67[[#This Row],[carpet_area]]</f>
        <v>729.36660268714013</v>
      </c>
      <c r="N3435">
        <f>IF(OR(V3__67[[#This Row],[Estimated Value]]="",V3__67[[#This Row],[Estimated Value]]=0),"",V3__67[[#This Row],[Sale Price]]-V3__67[[#This Row],[Estimated Value]])</f>
        <v>115030</v>
      </c>
      <c r="O3435">
        <f>IF(OR(V3__67[[#This Row],[Estimated Value]]="",V3__67[[#This Row],[Estimated Value]]=0),"",(V3__67[[#This Row],[Sale Price]]-V3__67[[#This Row],[Estimated Value]])/V3__67[[#This Row],[Estimated Value]])</f>
        <v>0.17834938059134534</v>
      </c>
      <c r="P3435" t="str">
        <f t="shared" si="53"/>
        <v>Above Estimate</v>
      </c>
    </row>
    <row r="3436" spans="1:16" x14ac:dyDescent="0.3">
      <c r="A3436" s="1">
        <v>43236</v>
      </c>
      <c r="B3436">
        <v>2018</v>
      </c>
      <c r="C3436" t="s">
        <v>18</v>
      </c>
      <c r="D3436">
        <v>205150</v>
      </c>
      <c r="E3436">
        <v>365000</v>
      </c>
      <c r="F3436" t="s">
        <v>19</v>
      </c>
      <c r="G3436" t="s">
        <v>20</v>
      </c>
      <c r="H3436">
        <v>4</v>
      </c>
      <c r="I3436">
        <v>3</v>
      </c>
      <c r="J3436">
        <v>1485</v>
      </c>
      <c r="K3436">
        <v>1.4223079999999999</v>
      </c>
      <c r="L3436" t="s">
        <v>22</v>
      </c>
      <c r="M3436">
        <f>V3__67[[#This Row],[Sale Price]]/V3__67[[#This Row],[carpet_area]]</f>
        <v>245.79124579124579</v>
      </c>
      <c r="N3436">
        <f>IF(OR(V3__67[[#This Row],[Estimated Value]]="",V3__67[[#This Row],[Estimated Value]]=0),"",V3__67[[#This Row],[Sale Price]]-V3__67[[#This Row],[Estimated Value]])</f>
        <v>159850</v>
      </c>
      <c r="O3436">
        <f>IF(OR(V3__67[[#This Row],[Estimated Value]]="",V3__67[[#This Row],[Estimated Value]]=0),"",(V3__67[[#This Row],[Sale Price]]-V3__67[[#This Row],[Estimated Value]])/V3__67[[#This Row],[Estimated Value]])</f>
        <v>0.77918596149159147</v>
      </c>
      <c r="P3436" t="str">
        <f t="shared" si="53"/>
        <v>Above Estimate</v>
      </c>
    </row>
    <row r="3437" spans="1:16" x14ac:dyDescent="0.3">
      <c r="A3437" s="1">
        <v>43237</v>
      </c>
      <c r="B3437">
        <v>2018</v>
      </c>
      <c r="C3437" t="s">
        <v>18</v>
      </c>
      <c r="D3437">
        <v>246830</v>
      </c>
      <c r="E3437">
        <v>409900</v>
      </c>
      <c r="F3437" t="s">
        <v>13</v>
      </c>
      <c r="G3437" t="s">
        <v>14</v>
      </c>
      <c r="H3437">
        <v>3</v>
      </c>
      <c r="I3437">
        <v>1</v>
      </c>
      <c r="J3437">
        <v>949</v>
      </c>
      <c r="K3437">
        <v>1.4223079999999999</v>
      </c>
      <c r="L3437" t="s">
        <v>25</v>
      </c>
      <c r="M3437">
        <f>V3__67[[#This Row],[Sale Price]]/V3__67[[#This Row],[carpet_area]]</f>
        <v>431.92834562697578</v>
      </c>
      <c r="N3437">
        <f>IF(OR(V3__67[[#This Row],[Estimated Value]]="",V3__67[[#This Row],[Estimated Value]]=0),"",V3__67[[#This Row],[Sale Price]]-V3__67[[#This Row],[Estimated Value]])</f>
        <v>163070</v>
      </c>
      <c r="O3437">
        <f>IF(OR(V3__67[[#This Row],[Estimated Value]]="",V3__67[[#This Row],[Estimated Value]]=0),"",(V3__67[[#This Row],[Sale Price]]-V3__67[[#This Row],[Estimated Value]])/V3__67[[#This Row],[Estimated Value]])</f>
        <v>0.66065713243933066</v>
      </c>
      <c r="P3437" t="str">
        <f t="shared" si="53"/>
        <v>Above Estimate</v>
      </c>
    </row>
    <row r="3438" spans="1:16" x14ac:dyDescent="0.3">
      <c r="A3438" s="1">
        <v>43239</v>
      </c>
      <c r="B3438">
        <v>2018</v>
      </c>
      <c r="C3438" t="s">
        <v>18</v>
      </c>
      <c r="D3438">
        <v>602820</v>
      </c>
      <c r="E3438">
        <v>792000</v>
      </c>
      <c r="F3438" t="s">
        <v>13</v>
      </c>
      <c r="G3438" t="s">
        <v>14</v>
      </c>
      <c r="H3438">
        <v>3</v>
      </c>
      <c r="I3438">
        <v>3</v>
      </c>
      <c r="J3438">
        <v>915</v>
      </c>
      <c r="K3438">
        <v>1.4223079999999999</v>
      </c>
      <c r="L3438" t="s">
        <v>16</v>
      </c>
      <c r="M3438">
        <f>V3__67[[#This Row],[Sale Price]]/V3__67[[#This Row],[carpet_area]]</f>
        <v>865.57377049180332</v>
      </c>
      <c r="N3438">
        <f>IF(OR(V3__67[[#This Row],[Estimated Value]]="",V3__67[[#This Row],[Estimated Value]]=0),"",V3__67[[#This Row],[Sale Price]]-V3__67[[#This Row],[Estimated Value]])</f>
        <v>189180</v>
      </c>
      <c r="O3438">
        <f>IF(OR(V3__67[[#This Row],[Estimated Value]]="",V3__67[[#This Row],[Estimated Value]]=0),"",(V3__67[[#This Row],[Sale Price]]-V3__67[[#This Row],[Estimated Value]])/V3__67[[#This Row],[Estimated Value]])</f>
        <v>0.31382502239474469</v>
      </c>
      <c r="P3438" t="str">
        <f t="shared" si="53"/>
        <v>Above Estimate</v>
      </c>
    </row>
    <row r="3439" spans="1:16" x14ac:dyDescent="0.3">
      <c r="A3439" s="1">
        <v>43239</v>
      </c>
      <c r="B3439">
        <v>2018</v>
      </c>
      <c r="C3439" t="s">
        <v>12</v>
      </c>
      <c r="D3439">
        <v>39050</v>
      </c>
      <c r="E3439">
        <v>27000</v>
      </c>
      <c r="F3439" t="s">
        <v>23</v>
      </c>
      <c r="G3439" t="s">
        <v>24</v>
      </c>
      <c r="H3439">
        <v>6</v>
      </c>
      <c r="I3439">
        <v>5</v>
      </c>
      <c r="J3439">
        <v>1850</v>
      </c>
      <c r="K3439">
        <v>1.4223079999999999</v>
      </c>
      <c r="L3439" t="s">
        <v>15</v>
      </c>
      <c r="M3439">
        <f>V3__67[[#This Row],[Sale Price]]/V3__67[[#This Row],[carpet_area]]</f>
        <v>14.594594594594595</v>
      </c>
      <c r="N3439">
        <f>IF(OR(V3__67[[#This Row],[Estimated Value]]="",V3__67[[#This Row],[Estimated Value]]=0),"",V3__67[[#This Row],[Sale Price]]-V3__67[[#This Row],[Estimated Value]])</f>
        <v>-12050</v>
      </c>
      <c r="O3439">
        <f>IF(OR(V3__67[[#This Row],[Estimated Value]]="",V3__67[[#This Row],[Estimated Value]]=0),"",(V3__67[[#This Row],[Sale Price]]-V3__67[[#This Row],[Estimated Value]])/V3__67[[#This Row],[Estimated Value]])</f>
        <v>-0.30857874519846351</v>
      </c>
      <c r="P3439" t="str">
        <f t="shared" si="53"/>
        <v>Below Estimate</v>
      </c>
    </row>
    <row r="3440" spans="1:16" x14ac:dyDescent="0.3">
      <c r="A3440" s="1">
        <v>43240</v>
      </c>
      <c r="B3440">
        <v>2018</v>
      </c>
      <c r="C3440" t="s">
        <v>12</v>
      </c>
      <c r="D3440">
        <v>85760</v>
      </c>
      <c r="E3440">
        <v>43000</v>
      </c>
      <c r="F3440" t="s">
        <v>13</v>
      </c>
      <c r="G3440" t="s">
        <v>14</v>
      </c>
      <c r="H3440">
        <v>3</v>
      </c>
      <c r="I3440">
        <v>1</v>
      </c>
      <c r="J3440">
        <v>920</v>
      </c>
      <c r="K3440">
        <v>1.4223079999999999</v>
      </c>
      <c r="L3440" t="s">
        <v>16</v>
      </c>
      <c r="M3440">
        <f>V3__67[[#This Row],[Sale Price]]/V3__67[[#This Row],[carpet_area]]</f>
        <v>46.739130434782609</v>
      </c>
      <c r="N3440">
        <f>IF(OR(V3__67[[#This Row],[Estimated Value]]="",V3__67[[#This Row],[Estimated Value]]=0),"",V3__67[[#This Row],[Sale Price]]-V3__67[[#This Row],[Estimated Value]])</f>
        <v>-42760</v>
      </c>
      <c r="O3440">
        <f>IF(OR(V3__67[[#This Row],[Estimated Value]]="",V3__67[[#This Row],[Estimated Value]]=0),"",(V3__67[[#This Row],[Sale Price]]-V3__67[[#This Row],[Estimated Value]])/V3__67[[#This Row],[Estimated Value]])</f>
        <v>-0.49860074626865669</v>
      </c>
      <c r="P3440" t="str">
        <f t="shared" si="53"/>
        <v>Below Estimate</v>
      </c>
    </row>
    <row r="3441" spans="1:16" x14ac:dyDescent="0.3">
      <c r="A3441" s="1">
        <v>43240</v>
      </c>
      <c r="B3441">
        <v>2018</v>
      </c>
      <c r="C3441" t="s">
        <v>18</v>
      </c>
      <c r="D3441">
        <v>385510</v>
      </c>
      <c r="E3441">
        <v>575000</v>
      </c>
      <c r="F3441" t="s">
        <v>13</v>
      </c>
      <c r="G3441" t="s">
        <v>14</v>
      </c>
      <c r="H3441">
        <v>3</v>
      </c>
      <c r="I3441">
        <v>3</v>
      </c>
      <c r="J3441">
        <v>918</v>
      </c>
      <c r="K3441">
        <v>1.4223079999999999</v>
      </c>
      <c r="L3441" t="s">
        <v>25</v>
      </c>
      <c r="M3441">
        <f>V3__67[[#This Row],[Sale Price]]/V3__67[[#This Row],[carpet_area]]</f>
        <v>626.36165577342047</v>
      </c>
      <c r="N3441">
        <f>IF(OR(V3__67[[#This Row],[Estimated Value]]="",V3__67[[#This Row],[Estimated Value]]=0),"",V3__67[[#This Row],[Sale Price]]-V3__67[[#This Row],[Estimated Value]])</f>
        <v>189490</v>
      </c>
      <c r="O3441">
        <f>IF(OR(V3__67[[#This Row],[Estimated Value]]="",V3__67[[#This Row],[Estimated Value]]=0),"",(V3__67[[#This Row],[Sale Price]]-V3__67[[#This Row],[Estimated Value]])/V3__67[[#This Row],[Estimated Value]])</f>
        <v>0.49153069959274726</v>
      </c>
      <c r="P3441" t="str">
        <f t="shared" si="53"/>
        <v>Above Estimate</v>
      </c>
    </row>
    <row r="3442" spans="1:16" x14ac:dyDescent="0.3">
      <c r="A3442" s="1">
        <v>43243</v>
      </c>
      <c r="B3442">
        <v>2018</v>
      </c>
      <c r="C3442" t="s">
        <v>12</v>
      </c>
      <c r="D3442">
        <v>96480</v>
      </c>
      <c r="E3442">
        <v>160000</v>
      </c>
      <c r="F3442" t="s">
        <v>13</v>
      </c>
      <c r="G3442" t="s">
        <v>14</v>
      </c>
      <c r="H3442">
        <v>3</v>
      </c>
      <c r="I3442">
        <v>2</v>
      </c>
      <c r="J3442">
        <v>936</v>
      </c>
      <c r="K3442">
        <v>1.4223079999999999</v>
      </c>
      <c r="L3442" t="s">
        <v>15</v>
      </c>
      <c r="M3442">
        <f>V3__67[[#This Row],[Sale Price]]/V3__67[[#This Row],[carpet_area]]</f>
        <v>170.94017094017093</v>
      </c>
      <c r="N3442">
        <f>IF(OR(V3__67[[#This Row],[Estimated Value]]="",V3__67[[#This Row],[Estimated Value]]=0),"",V3__67[[#This Row],[Sale Price]]-V3__67[[#This Row],[Estimated Value]])</f>
        <v>63520</v>
      </c>
      <c r="O3442">
        <f>IF(OR(V3__67[[#This Row],[Estimated Value]]="",V3__67[[#This Row],[Estimated Value]]=0),"",(V3__67[[#This Row],[Sale Price]]-V3__67[[#This Row],[Estimated Value]])/V3__67[[#This Row],[Estimated Value]])</f>
        <v>0.65837479270315091</v>
      </c>
      <c r="P3442" t="str">
        <f t="shared" si="53"/>
        <v>Above Estimate</v>
      </c>
    </row>
    <row r="3443" spans="1:16" x14ac:dyDescent="0.3">
      <c r="A3443" s="1">
        <v>43243</v>
      </c>
      <c r="B3443">
        <v>2018</v>
      </c>
      <c r="C3443" t="s">
        <v>29</v>
      </c>
      <c r="D3443">
        <v>192710</v>
      </c>
      <c r="E3443">
        <v>215000</v>
      </c>
      <c r="F3443" t="s">
        <v>13</v>
      </c>
      <c r="G3443" t="s">
        <v>14</v>
      </c>
      <c r="H3443">
        <v>3</v>
      </c>
      <c r="I3443">
        <v>1</v>
      </c>
      <c r="J3443">
        <v>973</v>
      </c>
      <c r="K3443">
        <v>1.4223079999999999</v>
      </c>
      <c r="L3443" t="s">
        <v>25</v>
      </c>
      <c r="M3443">
        <f>V3__67[[#This Row],[Sale Price]]/V3__67[[#This Row],[carpet_area]]</f>
        <v>220.9660842754368</v>
      </c>
      <c r="N3443">
        <f>IF(OR(V3__67[[#This Row],[Estimated Value]]="",V3__67[[#This Row],[Estimated Value]]=0),"",V3__67[[#This Row],[Sale Price]]-V3__67[[#This Row],[Estimated Value]])</f>
        <v>22290</v>
      </c>
      <c r="O3443">
        <f>IF(OR(V3__67[[#This Row],[Estimated Value]]="",V3__67[[#This Row],[Estimated Value]]=0),"",(V3__67[[#This Row],[Sale Price]]-V3__67[[#This Row],[Estimated Value]])/V3__67[[#This Row],[Estimated Value]])</f>
        <v>0.11566602667220176</v>
      </c>
      <c r="P3443" t="str">
        <f t="shared" si="53"/>
        <v>Above Estimate</v>
      </c>
    </row>
    <row r="3444" spans="1:16" x14ac:dyDescent="0.3">
      <c r="A3444" s="1">
        <v>43244</v>
      </c>
      <c r="B3444">
        <v>2018</v>
      </c>
      <c r="C3444" t="s">
        <v>29</v>
      </c>
      <c r="D3444">
        <v>210140</v>
      </c>
      <c r="E3444">
        <v>347500</v>
      </c>
      <c r="F3444" t="s">
        <v>13</v>
      </c>
      <c r="G3444" t="s">
        <v>14</v>
      </c>
      <c r="H3444">
        <v>3</v>
      </c>
      <c r="I3444">
        <v>2</v>
      </c>
      <c r="J3444">
        <v>965</v>
      </c>
      <c r="K3444">
        <v>1.4223079999999999</v>
      </c>
      <c r="L3444" t="s">
        <v>25</v>
      </c>
      <c r="M3444">
        <f>V3__67[[#This Row],[Sale Price]]/V3__67[[#This Row],[carpet_area]]</f>
        <v>360.10362694300517</v>
      </c>
      <c r="N3444">
        <f>IF(OR(V3__67[[#This Row],[Estimated Value]]="",V3__67[[#This Row],[Estimated Value]]=0),"",V3__67[[#This Row],[Sale Price]]-V3__67[[#This Row],[Estimated Value]])</f>
        <v>137360</v>
      </c>
      <c r="O3444">
        <f>IF(OR(V3__67[[#This Row],[Estimated Value]]="",V3__67[[#This Row],[Estimated Value]]=0),"",(V3__67[[#This Row],[Sale Price]]-V3__67[[#This Row],[Estimated Value]])/V3__67[[#This Row],[Estimated Value]])</f>
        <v>0.65365946511849249</v>
      </c>
      <c r="P3444" t="str">
        <f t="shared" si="53"/>
        <v>Above Estimate</v>
      </c>
    </row>
    <row r="3445" spans="1:16" x14ac:dyDescent="0.3">
      <c r="A3445" s="1">
        <v>43244</v>
      </c>
      <c r="B3445">
        <v>2018</v>
      </c>
      <c r="C3445" t="s">
        <v>30</v>
      </c>
      <c r="D3445">
        <v>317940</v>
      </c>
      <c r="E3445">
        <v>515000</v>
      </c>
      <c r="F3445" t="s">
        <v>13</v>
      </c>
      <c r="G3445" t="s">
        <v>14</v>
      </c>
      <c r="H3445">
        <v>3</v>
      </c>
      <c r="I3445">
        <v>2</v>
      </c>
      <c r="J3445">
        <v>1025</v>
      </c>
      <c r="K3445">
        <v>1.4223079999999999</v>
      </c>
      <c r="L3445" t="s">
        <v>22</v>
      </c>
      <c r="M3445">
        <f>V3__67[[#This Row],[Sale Price]]/V3__67[[#This Row],[carpet_area]]</f>
        <v>502.4390243902439</v>
      </c>
      <c r="N3445">
        <f>IF(OR(V3__67[[#This Row],[Estimated Value]]="",V3__67[[#This Row],[Estimated Value]]=0),"",V3__67[[#This Row],[Sale Price]]-V3__67[[#This Row],[Estimated Value]])</f>
        <v>197060</v>
      </c>
      <c r="O3445">
        <f>IF(OR(V3__67[[#This Row],[Estimated Value]]="",V3__67[[#This Row],[Estimated Value]]=0),"",(V3__67[[#This Row],[Sale Price]]-V3__67[[#This Row],[Estimated Value]])/V3__67[[#This Row],[Estimated Value]])</f>
        <v>0.61980247845505443</v>
      </c>
      <c r="P3445" t="str">
        <f t="shared" si="53"/>
        <v>Above Estimate</v>
      </c>
    </row>
    <row r="3446" spans="1:16" x14ac:dyDescent="0.3">
      <c r="A3446" s="1">
        <v>43244</v>
      </c>
      <c r="B3446">
        <v>2018</v>
      </c>
      <c r="C3446" t="s">
        <v>12</v>
      </c>
      <c r="D3446">
        <v>91750</v>
      </c>
      <c r="E3446">
        <v>117000</v>
      </c>
      <c r="F3446" t="s">
        <v>13</v>
      </c>
      <c r="G3446" t="s">
        <v>14</v>
      </c>
      <c r="H3446">
        <v>3</v>
      </c>
      <c r="I3446">
        <v>2</v>
      </c>
      <c r="J3446">
        <v>1075</v>
      </c>
      <c r="K3446">
        <v>1.4223079999999999</v>
      </c>
      <c r="L3446" t="s">
        <v>15</v>
      </c>
      <c r="M3446">
        <f>V3__67[[#This Row],[Sale Price]]/V3__67[[#This Row],[carpet_area]]</f>
        <v>108.83720930232558</v>
      </c>
      <c r="N3446">
        <f>IF(OR(V3__67[[#This Row],[Estimated Value]]="",V3__67[[#This Row],[Estimated Value]]=0),"",V3__67[[#This Row],[Sale Price]]-V3__67[[#This Row],[Estimated Value]])</f>
        <v>25250</v>
      </c>
      <c r="O3446">
        <f>IF(OR(V3__67[[#This Row],[Estimated Value]]="",V3__67[[#This Row],[Estimated Value]]=0),"",(V3__67[[#This Row],[Sale Price]]-V3__67[[#This Row],[Estimated Value]])/V3__67[[#This Row],[Estimated Value]])</f>
        <v>0.27520435967302453</v>
      </c>
      <c r="P3446" t="str">
        <f t="shared" si="53"/>
        <v>Above Estimate</v>
      </c>
    </row>
    <row r="3447" spans="1:16" x14ac:dyDescent="0.3">
      <c r="A3447" s="1">
        <v>43246</v>
      </c>
      <c r="B3447">
        <v>2018</v>
      </c>
      <c r="C3447" t="s">
        <v>29</v>
      </c>
      <c r="D3447">
        <v>121030</v>
      </c>
      <c r="E3447">
        <v>177000</v>
      </c>
      <c r="F3447" t="s">
        <v>13</v>
      </c>
      <c r="G3447" t="s">
        <v>14</v>
      </c>
      <c r="H3447">
        <v>3</v>
      </c>
      <c r="I3447">
        <v>3</v>
      </c>
      <c r="J3447">
        <v>1040</v>
      </c>
      <c r="K3447">
        <v>1.4223079999999999</v>
      </c>
      <c r="L3447" t="s">
        <v>22</v>
      </c>
      <c r="M3447">
        <f>V3__67[[#This Row],[Sale Price]]/V3__67[[#This Row],[carpet_area]]</f>
        <v>170.19230769230768</v>
      </c>
      <c r="N3447">
        <f>IF(OR(V3__67[[#This Row],[Estimated Value]]="",V3__67[[#This Row],[Estimated Value]]=0),"",V3__67[[#This Row],[Sale Price]]-V3__67[[#This Row],[Estimated Value]])</f>
        <v>55970</v>
      </c>
      <c r="O3447">
        <f>IF(OR(V3__67[[#This Row],[Estimated Value]]="",V3__67[[#This Row],[Estimated Value]]=0),"",(V3__67[[#This Row],[Sale Price]]-V3__67[[#This Row],[Estimated Value]])/V3__67[[#This Row],[Estimated Value]])</f>
        <v>0.46244732710898123</v>
      </c>
      <c r="P3447" t="str">
        <f t="shared" si="53"/>
        <v>Above Estimate</v>
      </c>
    </row>
    <row r="3448" spans="1:16" x14ac:dyDescent="0.3">
      <c r="A3448" s="1">
        <v>43246</v>
      </c>
      <c r="B3448">
        <v>2018</v>
      </c>
      <c r="C3448" t="s">
        <v>12</v>
      </c>
      <c r="D3448">
        <v>81020</v>
      </c>
      <c r="E3448">
        <v>72341</v>
      </c>
      <c r="F3448" t="s">
        <v>19</v>
      </c>
      <c r="G3448" t="s">
        <v>20</v>
      </c>
      <c r="H3448">
        <v>4</v>
      </c>
      <c r="I3448">
        <v>3</v>
      </c>
      <c r="J3448">
        <v>1321</v>
      </c>
      <c r="K3448">
        <v>1.4223079999999999</v>
      </c>
      <c r="L3448" t="s">
        <v>16</v>
      </c>
      <c r="M3448">
        <f>V3__67[[#This Row],[Sale Price]]/V3__67[[#This Row],[carpet_area]]</f>
        <v>54.762301286903863</v>
      </c>
      <c r="N3448">
        <f>IF(OR(V3__67[[#This Row],[Estimated Value]]="",V3__67[[#This Row],[Estimated Value]]=0),"",V3__67[[#This Row],[Sale Price]]-V3__67[[#This Row],[Estimated Value]])</f>
        <v>-8679</v>
      </c>
      <c r="O3448">
        <f>IF(OR(V3__67[[#This Row],[Estimated Value]]="",V3__67[[#This Row],[Estimated Value]]=0),"",(V3__67[[#This Row],[Sale Price]]-V3__67[[#This Row],[Estimated Value]])/V3__67[[#This Row],[Estimated Value]])</f>
        <v>-0.10712169834608738</v>
      </c>
      <c r="P3448" t="str">
        <f t="shared" si="53"/>
        <v>Below Estimate</v>
      </c>
    </row>
    <row r="3449" spans="1:16" x14ac:dyDescent="0.3">
      <c r="A3449" s="1">
        <v>43247</v>
      </c>
      <c r="B3449">
        <v>2018</v>
      </c>
      <c r="C3449" t="s">
        <v>29</v>
      </c>
      <c r="D3449">
        <v>135170</v>
      </c>
      <c r="E3449">
        <v>194000</v>
      </c>
      <c r="F3449" t="s">
        <v>13</v>
      </c>
      <c r="G3449" t="s">
        <v>14</v>
      </c>
      <c r="H3449">
        <v>3</v>
      </c>
      <c r="I3449">
        <v>1</v>
      </c>
      <c r="J3449">
        <v>1059</v>
      </c>
      <c r="K3449">
        <v>1.4223079999999999</v>
      </c>
      <c r="L3449" t="s">
        <v>22</v>
      </c>
      <c r="M3449">
        <f>V3__67[[#This Row],[Sale Price]]/V3__67[[#This Row],[carpet_area]]</f>
        <v>183.19169027384325</v>
      </c>
      <c r="N3449">
        <f>IF(OR(V3__67[[#This Row],[Estimated Value]]="",V3__67[[#This Row],[Estimated Value]]=0),"",V3__67[[#This Row],[Sale Price]]-V3__67[[#This Row],[Estimated Value]])</f>
        <v>58830</v>
      </c>
      <c r="O3449">
        <f>IF(OR(V3__67[[#This Row],[Estimated Value]]="",V3__67[[#This Row],[Estimated Value]]=0),"",(V3__67[[#This Row],[Sale Price]]-V3__67[[#This Row],[Estimated Value]])/V3__67[[#This Row],[Estimated Value]])</f>
        <v>0.43522971073463046</v>
      </c>
      <c r="P3449" t="str">
        <f t="shared" si="53"/>
        <v>Above Estimate</v>
      </c>
    </row>
    <row r="3450" spans="1:16" x14ac:dyDescent="0.3">
      <c r="A3450" s="1">
        <v>43251</v>
      </c>
      <c r="B3450">
        <v>2018</v>
      </c>
      <c r="C3450" t="s">
        <v>30</v>
      </c>
      <c r="D3450">
        <v>302920</v>
      </c>
      <c r="E3450">
        <v>581025</v>
      </c>
      <c r="F3450" t="s">
        <v>13</v>
      </c>
      <c r="G3450" t="s">
        <v>14</v>
      </c>
      <c r="H3450">
        <v>3</v>
      </c>
      <c r="I3450">
        <v>1</v>
      </c>
      <c r="J3450">
        <v>1022</v>
      </c>
      <c r="K3450">
        <v>1.4223079999999999</v>
      </c>
      <c r="L3450" t="s">
        <v>16</v>
      </c>
      <c r="M3450">
        <f>V3__67[[#This Row],[Sale Price]]/V3__67[[#This Row],[carpet_area]]</f>
        <v>568.51761252446181</v>
      </c>
      <c r="N3450">
        <f>IF(OR(V3__67[[#This Row],[Estimated Value]]="",V3__67[[#This Row],[Estimated Value]]=0),"",V3__67[[#This Row],[Sale Price]]-V3__67[[#This Row],[Estimated Value]])</f>
        <v>278105</v>
      </c>
      <c r="O3450">
        <f>IF(OR(V3__67[[#This Row],[Estimated Value]]="",V3__67[[#This Row],[Estimated Value]]=0),"",(V3__67[[#This Row],[Sale Price]]-V3__67[[#This Row],[Estimated Value]])/V3__67[[#This Row],[Estimated Value]])</f>
        <v>0.9180806813680179</v>
      </c>
      <c r="P3450" t="str">
        <f t="shared" si="53"/>
        <v>Above Estimate</v>
      </c>
    </row>
    <row r="3451" spans="1:16" x14ac:dyDescent="0.3">
      <c r="A3451" s="1">
        <v>43251</v>
      </c>
      <c r="B3451">
        <v>2018</v>
      </c>
      <c r="C3451" t="s">
        <v>12</v>
      </c>
      <c r="D3451">
        <v>70430</v>
      </c>
      <c r="E3451">
        <v>135000</v>
      </c>
      <c r="F3451" t="s">
        <v>23</v>
      </c>
      <c r="G3451" t="s">
        <v>24</v>
      </c>
      <c r="H3451">
        <v>6</v>
      </c>
      <c r="I3451">
        <v>4</v>
      </c>
      <c r="J3451">
        <v>1838</v>
      </c>
      <c r="K3451">
        <v>1.4223079999999999</v>
      </c>
      <c r="L3451" t="s">
        <v>16</v>
      </c>
      <c r="M3451">
        <f>V3__67[[#This Row],[Sale Price]]/V3__67[[#This Row],[carpet_area]]</f>
        <v>73.449401523394997</v>
      </c>
      <c r="N3451">
        <f>IF(OR(V3__67[[#This Row],[Estimated Value]]="",V3__67[[#This Row],[Estimated Value]]=0),"",V3__67[[#This Row],[Sale Price]]-V3__67[[#This Row],[Estimated Value]])</f>
        <v>64570</v>
      </c>
      <c r="O3451">
        <f>IF(OR(V3__67[[#This Row],[Estimated Value]]="",V3__67[[#This Row],[Estimated Value]]=0),"",(V3__67[[#This Row],[Sale Price]]-V3__67[[#This Row],[Estimated Value]])/V3__67[[#This Row],[Estimated Value]])</f>
        <v>0.9167968195371291</v>
      </c>
      <c r="P3451" t="str">
        <f t="shared" si="53"/>
        <v>Above Estimate</v>
      </c>
    </row>
    <row r="3452" spans="1:16" x14ac:dyDescent="0.3">
      <c r="A3452" s="1">
        <v>43251</v>
      </c>
      <c r="B3452">
        <v>2018</v>
      </c>
      <c r="C3452" t="s">
        <v>29</v>
      </c>
      <c r="D3452">
        <v>590940</v>
      </c>
      <c r="E3452">
        <v>626000</v>
      </c>
      <c r="F3452" t="s">
        <v>13</v>
      </c>
      <c r="G3452" t="s">
        <v>14</v>
      </c>
      <c r="H3452">
        <v>3</v>
      </c>
      <c r="I3452">
        <v>3</v>
      </c>
      <c r="J3452">
        <v>1040</v>
      </c>
      <c r="K3452">
        <v>1.4223079999999999</v>
      </c>
      <c r="L3452" t="s">
        <v>22</v>
      </c>
      <c r="M3452">
        <f>V3__67[[#This Row],[Sale Price]]/V3__67[[#This Row],[carpet_area]]</f>
        <v>601.92307692307691</v>
      </c>
      <c r="N3452">
        <f>IF(OR(V3__67[[#This Row],[Estimated Value]]="",V3__67[[#This Row],[Estimated Value]]=0),"",V3__67[[#This Row],[Sale Price]]-V3__67[[#This Row],[Estimated Value]])</f>
        <v>35060</v>
      </c>
      <c r="O3452">
        <f>IF(OR(V3__67[[#This Row],[Estimated Value]]="",V3__67[[#This Row],[Estimated Value]]=0),"",(V3__67[[#This Row],[Sale Price]]-V3__67[[#This Row],[Estimated Value]])/V3__67[[#This Row],[Estimated Value]])</f>
        <v>5.9329204318543341E-2</v>
      </c>
      <c r="P3452" t="str">
        <f t="shared" si="53"/>
        <v>Above Estimate</v>
      </c>
    </row>
    <row r="3453" spans="1:16" x14ac:dyDescent="0.3">
      <c r="A3453" s="1">
        <v>43252</v>
      </c>
      <c r="B3453">
        <v>2018</v>
      </c>
      <c r="C3453" t="s">
        <v>18</v>
      </c>
      <c r="D3453">
        <v>161620</v>
      </c>
      <c r="E3453">
        <v>310000</v>
      </c>
      <c r="F3453" t="s">
        <v>19</v>
      </c>
      <c r="G3453" t="s">
        <v>20</v>
      </c>
      <c r="H3453">
        <v>4</v>
      </c>
      <c r="I3453">
        <v>4</v>
      </c>
      <c r="J3453">
        <v>1356</v>
      </c>
      <c r="K3453">
        <v>1.4223079999999999</v>
      </c>
      <c r="L3453" t="s">
        <v>16</v>
      </c>
      <c r="M3453">
        <f>V3__67[[#This Row],[Sale Price]]/V3__67[[#This Row],[carpet_area]]</f>
        <v>228.61356932153393</v>
      </c>
      <c r="N3453">
        <f>IF(OR(V3__67[[#This Row],[Estimated Value]]="",V3__67[[#This Row],[Estimated Value]]=0),"",V3__67[[#This Row],[Sale Price]]-V3__67[[#This Row],[Estimated Value]])</f>
        <v>148380</v>
      </c>
      <c r="O3453">
        <f>IF(OR(V3__67[[#This Row],[Estimated Value]]="",V3__67[[#This Row],[Estimated Value]]=0),"",(V3__67[[#This Row],[Sale Price]]-V3__67[[#This Row],[Estimated Value]])/V3__67[[#This Row],[Estimated Value]])</f>
        <v>0.91807944561316668</v>
      </c>
      <c r="P3453" t="str">
        <f t="shared" si="53"/>
        <v>Above Estimate</v>
      </c>
    </row>
    <row r="3454" spans="1:16" x14ac:dyDescent="0.3">
      <c r="A3454" s="1">
        <v>43253</v>
      </c>
      <c r="B3454">
        <v>2018</v>
      </c>
      <c r="C3454" t="s">
        <v>29</v>
      </c>
      <c r="D3454">
        <v>299250</v>
      </c>
      <c r="E3454">
        <v>182500</v>
      </c>
      <c r="F3454" t="s">
        <v>13</v>
      </c>
      <c r="G3454" t="s">
        <v>14</v>
      </c>
      <c r="H3454">
        <v>3</v>
      </c>
      <c r="I3454">
        <v>2</v>
      </c>
      <c r="J3454">
        <v>1085</v>
      </c>
      <c r="K3454">
        <v>1.4223079999999999</v>
      </c>
      <c r="L3454" t="s">
        <v>25</v>
      </c>
      <c r="M3454">
        <f>V3__67[[#This Row],[Sale Price]]/V3__67[[#This Row],[carpet_area]]</f>
        <v>168.20276497695852</v>
      </c>
      <c r="N3454">
        <f>IF(OR(V3__67[[#This Row],[Estimated Value]]="",V3__67[[#This Row],[Estimated Value]]=0),"",V3__67[[#This Row],[Sale Price]]-V3__67[[#This Row],[Estimated Value]])</f>
        <v>-116750</v>
      </c>
      <c r="O3454">
        <f>IF(OR(V3__67[[#This Row],[Estimated Value]]="",V3__67[[#This Row],[Estimated Value]]=0),"",(V3__67[[#This Row],[Sale Price]]-V3__67[[#This Row],[Estimated Value]])/V3__67[[#This Row],[Estimated Value]])</f>
        <v>-0.39014202172096907</v>
      </c>
      <c r="P3454" t="str">
        <f t="shared" si="53"/>
        <v>Below Estimate</v>
      </c>
    </row>
    <row r="3455" spans="1:16" x14ac:dyDescent="0.3">
      <c r="A3455" s="1">
        <v>43253</v>
      </c>
      <c r="B3455">
        <v>2018</v>
      </c>
      <c r="C3455" t="s">
        <v>12</v>
      </c>
      <c r="D3455">
        <v>95930</v>
      </c>
      <c r="E3455">
        <v>64600</v>
      </c>
      <c r="F3455" t="s">
        <v>13</v>
      </c>
      <c r="G3455" t="s">
        <v>14</v>
      </c>
      <c r="H3455">
        <v>3</v>
      </c>
      <c r="I3455">
        <v>1</v>
      </c>
      <c r="J3455">
        <v>926</v>
      </c>
      <c r="K3455">
        <v>1.4223079999999999</v>
      </c>
      <c r="L3455" t="s">
        <v>15</v>
      </c>
      <c r="M3455">
        <f>V3__67[[#This Row],[Sale Price]]/V3__67[[#This Row],[carpet_area]]</f>
        <v>69.762419006479476</v>
      </c>
      <c r="N3455">
        <f>IF(OR(V3__67[[#This Row],[Estimated Value]]="",V3__67[[#This Row],[Estimated Value]]=0),"",V3__67[[#This Row],[Sale Price]]-V3__67[[#This Row],[Estimated Value]])</f>
        <v>-31330</v>
      </c>
      <c r="O3455">
        <f>IF(OR(V3__67[[#This Row],[Estimated Value]]="",V3__67[[#This Row],[Estimated Value]]=0),"",(V3__67[[#This Row],[Sale Price]]-V3__67[[#This Row],[Estimated Value]])/V3__67[[#This Row],[Estimated Value]])</f>
        <v>-0.32659230689044094</v>
      </c>
      <c r="P3455" t="str">
        <f t="shared" si="53"/>
        <v>Below Estimate</v>
      </c>
    </row>
    <row r="3456" spans="1:16" x14ac:dyDescent="0.3">
      <c r="A3456" s="1">
        <v>43254</v>
      </c>
      <c r="B3456">
        <v>2018</v>
      </c>
      <c r="C3456" t="s">
        <v>12</v>
      </c>
      <c r="D3456">
        <v>77640</v>
      </c>
      <c r="E3456">
        <v>59000</v>
      </c>
      <c r="F3456" t="s">
        <v>13</v>
      </c>
      <c r="G3456" t="s">
        <v>14</v>
      </c>
      <c r="H3456">
        <v>3</v>
      </c>
      <c r="I3456">
        <v>1</v>
      </c>
      <c r="J3456">
        <v>1011</v>
      </c>
      <c r="K3456">
        <v>1.4223079999999999</v>
      </c>
      <c r="L3456" t="s">
        <v>16</v>
      </c>
      <c r="M3456">
        <f>V3__67[[#This Row],[Sale Price]]/V3__67[[#This Row],[carpet_area]]</f>
        <v>58.358061325420373</v>
      </c>
      <c r="N3456">
        <f>IF(OR(V3__67[[#This Row],[Estimated Value]]="",V3__67[[#This Row],[Estimated Value]]=0),"",V3__67[[#This Row],[Sale Price]]-V3__67[[#This Row],[Estimated Value]])</f>
        <v>-18640</v>
      </c>
      <c r="O3456">
        <f>IF(OR(V3__67[[#This Row],[Estimated Value]]="",V3__67[[#This Row],[Estimated Value]]=0),"",(V3__67[[#This Row],[Sale Price]]-V3__67[[#This Row],[Estimated Value]])/V3__67[[#This Row],[Estimated Value]])</f>
        <v>-0.24008243173621843</v>
      </c>
      <c r="P3456" t="str">
        <f t="shared" si="53"/>
        <v>Below Estimate</v>
      </c>
    </row>
    <row r="3457" spans="1:16" x14ac:dyDescent="0.3">
      <c r="A3457" s="1">
        <v>43254</v>
      </c>
      <c r="B3457">
        <v>2018</v>
      </c>
      <c r="C3457" t="s">
        <v>18</v>
      </c>
      <c r="D3457">
        <v>271080</v>
      </c>
      <c r="E3457">
        <v>412500</v>
      </c>
      <c r="F3457" t="s">
        <v>13</v>
      </c>
      <c r="G3457" t="s">
        <v>14</v>
      </c>
      <c r="H3457">
        <v>3</v>
      </c>
      <c r="I3457">
        <v>2</v>
      </c>
      <c r="J3457">
        <v>1053</v>
      </c>
      <c r="K3457">
        <v>1.4223079999999999</v>
      </c>
      <c r="L3457" t="s">
        <v>22</v>
      </c>
      <c r="M3457">
        <f>V3__67[[#This Row],[Sale Price]]/V3__67[[#This Row],[carpet_area]]</f>
        <v>391.73789173789174</v>
      </c>
      <c r="N3457">
        <f>IF(OR(V3__67[[#This Row],[Estimated Value]]="",V3__67[[#This Row],[Estimated Value]]=0),"",V3__67[[#This Row],[Sale Price]]-V3__67[[#This Row],[Estimated Value]])</f>
        <v>141420</v>
      </c>
      <c r="O3457">
        <f>IF(OR(V3__67[[#This Row],[Estimated Value]]="",V3__67[[#This Row],[Estimated Value]]=0),"",(V3__67[[#This Row],[Sale Price]]-V3__67[[#This Row],[Estimated Value]])/V3__67[[#This Row],[Estimated Value]])</f>
        <v>0.52169101372288629</v>
      </c>
      <c r="P3457" t="str">
        <f t="shared" si="53"/>
        <v>Above Estimate</v>
      </c>
    </row>
    <row r="3458" spans="1:16" x14ac:dyDescent="0.3">
      <c r="A3458" s="1">
        <v>43257</v>
      </c>
      <c r="B3458">
        <v>2018</v>
      </c>
      <c r="C3458" t="s">
        <v>12</v>
      </c>
      <c r="D3458">
        <v>118150</v>
      </c>
      <c r="E3458">
        <v>155000</v>
      </c>
      <c r="F3458" t="s">
        <v>13</v>
      </c>
      <c r="G3458" t="s">
        <v>14</v>
      </c>
      <c r="H3458">
        <v>3</v>
      </c>
      <c r="I3458">
        <v>2</v>
      </c>
      <c r="J3458">
        <v>910</v>
      </c>
      <c r="K3458">
        <v>1.4223079999999999</v>
      </c>
      <c r="L3458" t="s">
        <v>22</v>
      </c>
      <c r="M3458">
        <f>V3__67[[#This Row],[Sale Price]]/V3__67[[#This Row],[carpet_area]]</f>
        <v>170.32967032967034</v>
      </c>
      <c r="N3458">
        <f>IF(OR(V3__67[[#This Row],[Estimated Value]]="",V3__67[[#This Row],[Estimated Value]]=0),"",V3__67[[#This Row],[Sale Price]]-V3__67[[#This Row],[Estimated Value]])</f>
        <v>36850</v>
      </c>
      <c r="O3458">
        <f>IF(OR(V3__67[[#This Row],[Estimated Value]]="",V3__67[[#This Row],[Estimated Value]]=0),"",(V3__67[[#This Row],[Sale Price]]-V3__67[[#This Row],[Estimated Value]])/V3__67[[#This Row],[Estimated Value]])</f>
        <v>0.31189166314007616</v>
      </c>
      <c r="P3458" t="str">
        <f t="shared" ref="P3458:P3521" si="54">IF(N3458="","No Estimate",IF(N3458&gt;0,"Above Estimate",IF(N3458&lt;0,"Below Estimate","At Estimate")))</f>
        <v>Above Estimate</v>
      </c>
    </row>
    <row r="3459" spans="1:16" x14ac:dyDescent="0.3">
      <c r="A3459" s="1">
        <v>43259</v>
      </c>
      <c r="B3459">
        <v>2018</v>
      </c>
      <c r="C3459" t="s">
        <v>18</v>
      </c>
      <c r="D3459">
        <v>196510</v>
      </c>
      <c r="E3459">
        <v>340500</v>
      </c>
      <c r="F3459" t="s">
        <v>13</v>
      </c>
      <c r="G3459" t="s">
        <v>14</v>
      </c>
      <c r="H3459">
        <v>3</v>
      </c>
      <c r="I3459">
        <v>3</v>
      </c>
      <c r="J3459">
        <v>1054</v>
      </c>
      <c r="K3459">
        <v>1.4223079999999999</v>
      </c>
      <c r="L3459" t="s">
        <v>25</v>
      </c>
      <c r="M3459">
        <f>V3__67[[#This Row],[Sale Price]]/V3__67[[#This Row],[carpet_area]]</f>
        <v>323.05502846299811</v>
      </c>
      <c r="N3459">
        <f>IF(OR(V3__67[[#This Row],[Estimated Value]]="",V3__67[[#This Row],[Estimated Value]]=0),"",V3__67[[#This Row],[Sale Price]]-V3__67[[#This Row],[Estimated Value]])</f>
        <v>143990</v>
      </c>
      <c r="O3459">
        <f>IF(OR(V3__67[[#This Row],[Estimated Value]]="",V3__67[[#This Row],[Estimated Value]]=0),"",(V3__67[[#This Row],[Sale Price]]-V3__67[[#This Row],[Estimated Value]])/V3__67[[#This Row],[Estimated Value]])</f>
        <v>0.73273624751921018</v>
      </c>
      <c r="P3459" t="str">
        <f t="shared" si="54"/>
        <v>Above Estimate</v>
      </c>
    </row>
    <row r="3460" spans="1:16" x14ac:dyDescent="0.3">
      <c r="A3460" s="1">
        <v>43260</v>
      </c>
      <c r="B3460">
        <v>2018</v>
      </c>
      <c r="C3460" t="s">
        <v>12</v>
      </c>
      <c r="D3460">
        <v>93310</v>
      </c>
      <c r="E3460">
        <v>159500</v>
      </c>
      <c r="F3460" t="s">
        <v>13</v>
      </c>
      <c r="G3460" t="s">
        <v>14</v>
      </c>
      <c r="H3460">
        <v>3</v>
      </c>
      <c r="I3460">
        <v>1</v>
      </c>
      <c r="J3460">
        <v>1009</v>
      </c>
      <c r="K3460">
        <v>1.4223079999999999</v>
      </c>
      <c r="L3460" t="s">
        <v>22</v>
      </c>
      <c r="M3460">
        <f>V3__67[[#This Row],[Sale Price]]/V3__67[[#This Row],[carpet_area]]</f>
        <v>158.0773042616452</v>
      </c>
      <c r="N3460">
        <f>IF(OR(V3__67[[#This Row],[Estimated Value]]="",V3__67[[#This Row],[Estimated Value]]=0),"",V3__67[[#This Row],[Sale Price]]-V3__67[[#This Row],[Estimated Value]])</f>
        <v>66190</v>
      </c>
      <c r="O3460">
        <f>IF(OR(V3__67[[#This Row],[Estimated Value]]="",V3__67[[#This Row],[Estimated Value]]=0),"",(V3__67[[#This Row],[Sale Price]]-V3__67[[#This Row],[Estimated Value]])/V3__67[[#This Row],[Estimated Value]])</f>
        <v>0.70935591040617296</v>
      </c>
      <c r="P3460" t="str">
        <f t="shared" si="54"/>
        <v>Above Estimate</v>
      </c>
    </row>
    <row r="3461" spans="1:16" x14ac:dyDescent="0.3">
      <c r="A3461" s="1">
        <v>43260</v>
      </c>
      <c r="B3461">
        <v>2018</v>
      </c>
      <c r="C3461" t="s">
        <v>29</v>
      </c>
      <c r="D3461">
        <v>258790</v>
      </c>
      <c r="E3461">
        <v>385000</v>
      </c>
      <c r="F3461" t="s">
        <v>13</v>
      </c>
      <c r="G3461" t="s">
        <v>14</v>
      </c>
      <c r="H3461">
        <v>3</v>
      </c>
      <c r="I3461">
        <v>1</v>
      </c>
      <c r="J3461">
        <v>961</v>
      </c>
      <c r="K3461">
        <v>1.4223079999999999</v>
      </c>
      <c r="L3461" t="s">
        <v>16</v>
      </c>
      <c r="M3461">
        <f>V3__67[[#This Row],[Sale Price]]/V3__67[[#This Row],[carpet_area]]</f>
        <v>400.62434963579602</v>
      </c>
      <c r="N3461">
        <f>IF(OR(V3__67[[#This Row],[Estimated Value]]="",V3__67[[#This Row],[Estimated Value]]=0),"",V3__67[[#This Row],[Sale Price]]-V3__67[[#This Row],[Estimated Value]])</f>
        <v>126210</v>
      </c>
      <c r="O3461">
        <f>IF(OR(V3__67[[#This Row],[Estimated Value]]="",V3__67[[#This Row],[Estimated Value]]=0),"",(V3__67[[#This Row],[Sale Price]]-V3__67[[#This Row],[Estimated Value]])/V3__67[[#This Row],[Estimated Value]])</f>
        <v>0.48769272383013251</v>
      </c>
      <c r="P3461" t="str">
        <f t="shared" si="54"/>
        <v>Above Estimate</v>
      </c>
    </row>
    <row r="3462" spans="1:16" x14ac:dyDescent="0.3">
      <c r="A3462" s="1">
        <v>43264</v>
      </c>
      <c r="B3462">
        <v>2018</v>
      </c>
      <c r="C3462" t="s">
        <v>30</v>
      </c>
      <c r="D3462">
        <v>273130</v>
      </c>
      <c r="E3462">
        <v>465000</v>
      </c>
      <c r="F3462" t="s">
        <v>13</v>
      </c>
      <c r="G3462" t="s">
        <v>14</v>
      </c>
      <c r="H3462">
        <v>3</v>
      </c>
      <c r="I3462">
        <v>2</v>
      </c>
      <c r="J3462">
        <v>1001</v>
      </c>
      <c r="K3462">
        <v>1.4223079999999999</v>
      </c>
      <c r="L3462" t="s">
        <v>25</v>
      </c>
      <c r="M3462">
        <f>V3__67[[#This Row],[Sale Price]]/V3__67[[#This Row],[carpet_area]]</f>
        <v>464.53546453546454</v>
      </c>
      <c r="N3462">
        <f>IF(OR(V3__67[[#This Row],[Estimated Value]]="",V3__67[[#This Row],[Estimated Value]]=0),"",V3__67[[#This Row],[Sale Price]]-V3__67[[#This Row],[Estimated Value]])</f>
        <v>191870</v>
      </c>
      <c r="O3462">
        <f>IF(OR(V3__67[[#This Row],[Estimated Value]]="",V3__67[[#This Row],[Estimated Value]]=0),"",(V3__67[[#This Row],[Sale Price]]-V3__67[[#This Row],[Estimated Value]])/V3__67[[#This Row],[Estimated Value]])</f>
        <v>0.70248599567971293</v>
      </c>
      <c r="P3462" t="str">
        <f t="shared" si="54"/>
        <v>Above Estimate</v>
      </c>
    </row>
    <row r="3463" spans="1:16" x14ac:dyDescent="0.3">
      <c r="A3463" s="1">
        <v>43265</v>
      </c>
      <c r="B3463">
        <v>2018</v>
      </c>
      <c r="C3463" t="s">
        <v>12</v>
      </c>
      <c r="D3463">
        <v>31970</v>
      </c>
      <c r="E3463">
        <v>30000</v>
      </c>
      <c r="F3463" t="s">
        <v>19</v>
      </c>
      <c r="G3463" t="s">
        <v>20</v>
      </c>
      <c r="H3463">
        <v>4</v>
      </c>
      <c r="I3463">
        <v>4</v>
      </c>
      <c r="J3463">
        <v>1425</v>
      </c>
      <c r="K3463">
        <v>1.4223079999999999</v>
      </c>
      <c r="L3463" t="s">
        <v>22</v>
      </c>
      <c r="M3463">
        <f>V3__67[[#This Row],[Sale Price]]/V3__67[[#This Row],[carpet_area]]</f>
        <v>21.05263157894737</v>
      </c>
      <c r="N3463">
        <f>IF(OR(V3__67[[#This Row],[Estimated Value]]="",V3__67[[#This Row],[Estimated Value]]=0),"",V3__67[[#This Row],[Sale Price]]-V3__67[[#This Row],[Estimated Value]])</f>
        <v>-1970</v>
      </c>
      <c r="O3463">
        <f>IF(OR(V3__67[[#This Row],[Estimated Value]]="",V3__67[[#This Row],[Estimated Value]]=0),"",(V3__67[[#This Row],[Sale Price]]-V3__67[[#This Row],[Estimated Value]])/V3__67[[#This Row],[Estimated Value]])</f>
        <v>-6.1620269002189552E-2</v>
      </c>
      <c r="P3463" t="str">
        <f t="shared" si="54"/>
        <v>Below Estimate</v>
      </c>
    </row>
    <row r="3464" spans="1:16" x14ac:dyDescent="0.3">
      <c r="A3464" s="1">
        <v>43265</v>
      </c>
      <c r="B3464">
        <v>2018</v>
      </c>
      <c r="C3464" t="s">
        <v>29</v>
      </c>
      <c r="D3464">
        <v>362250</v>
      </c>
      <c r="E3464">
        <v>160000</v>
      </c>
      <c r="F3464" t="s">
        <v>13</v>
      </c>
      <c r="G3464" t="s">
        <v>14</v>
      </c>
      <c r="H3464">
        <v>3</v>
      </c>
      <c r="I3464">
        <v>3</v>
      </c>
      <c r="J3464">
        <v>988</v>
      </c>
      <c r="K3464">
        <v>1.4223079999999999</v>
      </c>
      <c r="L3464" t="s">
        <v>16</v>
      </c>
      <c r="M3464">
        <f>V3__67[[#This Row],[Sale Price]]/V3__67[[#This Row],[carpet_area]]</f>
        <v>161.94331983805668</v>
      </c>
      <c r="N3464">
        <f>IF(OR(V3__67[[#This Row],[Estimated Value]]="",V3__67[[#This Row],[Estimated Value]]=0),"",V3__67[[#This Row],[Sale Price]]-V3__67[[#This Row],[Estimated Value]])</f>
        <v>-202250</v>
      </c>
      <c r="O3464">
        <f>IF(OR(V3__67[[#This Row],[Estimated Value]]="",V3__67[[#This Row],[Estimated Value]]=0),"",(V3__67[[#This Row],[Sale Price]]-V3__67[[#This Row],[Estimated Value]])/V3__67[[#This Row],[Estimated Value]])</f>
        <v>-0.5583160800552105</v>
      </c>
      <c r="P3464" t="str">
        <f t="shared" si="54"/>
        <v>Below Estimate</v>
      </c>
    </row>
    <row r="3465" spans="1:16" x14ac:dyDescent="0.3">
      <c r="A3465" s="1">
        <v>43267</v>
      </c>
      <c r="B3465">
        <v>2018</v>
      </c>
      <c r="C3465" t="s">
        <v>30</v>
      </c>
      <c r="D3465">
        <v>193420</v>
      </c>
      <c r="E3465">
        <v>385000</v>
      </c>
      <c r="F3465" t="s">
        <v>19</v>
      </c>
      <c r="G3465" t="s">
        <v>20</v>
      </c>
      <c r="H3465">
        <v>4</v>
      </c>
      <c r="I3465">
        <v>3</v>
      </c>
      <c r="J3465">
        <v>1413</v>
      </c>
      <c r="K3465">
        <v>1.4223079999999999</v>
      </c>
      <c r="L3465" t="s">
        <v>16</v>
      </c>
      <c r="M3465">
        <f>V3__67[[#This Row],[Sale Price]]/V3__67[[#This Row],[carpet_area]]</f>
        <v>272.46992215145082</v>
      </c>
      <c r="N3465">
        <f>IF(OR(V3__67[[#This Row],[Estimated Value]]="",V3__67[[#This Row],[Estimated Value]]=0),"",V3__67[[#This Row],[Sale Price]]-V3__67[[#This Row],[Estimated Value]])</f>
        <v>191580</v>
      </c>
      <c r="O3465">
        <f>IF(OR(V3__67[[#This Row],[Estimated Value]]="",V3__67[[#This Row],[Estimated Value]]=0),"",(V3__67[[#This Row],[Sale Price]]-V3__67[[#This Row],[Estimated Value]])/V3__67[[#This Row],[Estimated Value]])</f>
        <v>0.9904870230586289</v>
      </c>
      <c r="P3465" t="str">
        <f t="shared" si="54"/>
        <v>Above Estimate</v>
      </c>
    </row>
    <row r="3466" spans="1:16" x14ac:dyDescent="0.3">
      <c r="A3466" s="1">
        <v>43268</v>
      </c>
      <c r="B3466">
        <v>2018</v>
      </c>
      <c r="C3466" t="s">
        <v>30</v>
      </c>
      <c r="D3466">
        <v>277970</v>
      </c>
      <c r="E3466">
        <v>420000</v>
      </c>
      <c r="F3466" t="s">
        <v>13</v>
      </c>
      <c r="G3466" t="s">
        <v>14</v>
      </c>
      <c r="H3466">
        <v>3</v>
      </c>
      <c r="I3466">
        <v>3</v>
      </c>
      <c r="J3466">
        <v>1096</v>
      </c>
      <c r="K3466">
        <v>1.4223079999999999</v>
      </c>
      <c r="L3466" t="s">
        <v>22</v>
      </c>
      <c r="M3466">
        <f>V3__67[[#This Row],[Sale Price]]/V3__67[[#This Row],[carpet_area]]</f>
        <v>383.21167883211677</v>
      </c>
      <c r="N3466">
        <f>IF(OR(V3__67[[#This Row],[Estimated Value]]="",V3__67[[#This Row],[Estimated Value]]=0),"",V3__67[[#This Row],[Sale Price]]-V3__67[[#This Row],[Estimated Value]])</f>
        <v>142030</v>
      </c>
      <c r="O3466">
        <f>IF(OR(V3__67[[#This Row],[Estimated Value]]="",V3__67[[#This Row],[Estimated Value]]=0),"",(V3__67[[#This Row],[Sale Price]]-V3__67[[#This Row],[Estimated Value]])/V3__67[[#This Row],[Estimated Value]])</f>
        <v>0.5109544195416772</v>
      </c>
      <c r="P3466" t="str">
        <f t="shared" si="54"/>
        <v>Above Estimate</v>
      </c>
    </row>
    <row r="3467" spans="1:16" x14ac:dyDescent="0.3">
      <c r="A3467" s="1">
        <v>43268</v>
      </c>
      <c r="B3467">
        <v>2018</v>
      </c>
      <c r="C3467" t="s">
        <v>30</v>
      </c>
      <c r="D3467">
        <v>383350</v>
      </c>
      <c r="E3467">
        <v>545000</v>
      </c>
      <c r="F3467" t="s">
        <v>13</v>
      </c>
      <c r="G3467" t="s">
        <v>14</v>
      </c>
      <c r="H3467">
        <v>3</v>
      </c>
      <c r="I3467">
        <v>3</v>
      </c>
      <c r="J3467">
        <v>1081</v>
      </c>
      <c r="K3467">
        <v>1.4223079999999999</v>
      </c>
      <c r="L3467" t="s">
        <v>16</v>
      </c>
      <c r="M3467">
        <f>V3__67[[#This Row],[Sale Price]]/V3__67[[#This Row],[carpet_area]]</f>
        <v>504.16281221091583</v>
      </c>
      <c r="N3467">
        <f>IF(OR(V3__67[[#This Row],[Estimated Value]]="",V3__67[[#This Row],[Estimated Value]]=0),"",V3__67[[#This Row],[Sale Price]]-V3__67[[#This Row],[Estimated Value]])</f>
        <v>161650</v>
      </c>
      <c r="O3467">
        <f>IF(OR(V3__67[[#This Row],[Estimated Value]]="",V3__67[[#This Row],[Estimated Value]]=0),"",(V3__67[[#This Row],[Sale Price]]-V3__67[[#This Row],[Estimated Value]])/V3__67[[#This Row],[Estimated Value]])</f>
        <v>0.42167731837746186</v>
      </c>
      <c r="P3467" t="str">
        <f t="shared" si="54"/>
        <v>Above Estimate</v>
      </c>
    </row>
    <row r="3468" spans="1:16" x14ac:dyDescent="0.3">
      <c r="A3468" s="1">
        <v>43271</v>
      </c>
      <c r="B3468">
        <v>2018</v>
      </c>
      <c r="C3468" t="s">
        <v>18</v>
      </c>
      <c r="D3468">
        <v>189910</v>
      </c>
      <c r="E3468">
        <v>222075</v>
      </c>
      <c r="F3468" t="s">
        <v>13</v>
      </c>
      <c r="G3468" t="s">
        <v>14</v>
      </c>
      <c r="H3468">
        <v>3</v>
      </c>
      <c r="I3468">
        <v>2</v>
      </c>
      <c r="J3468">
        <v>907</v>
      </c>
      <c r="K3468">
        <v>1.4223079999999999</v>
      </c>
      <c r="L3468" t="s">
        <v>15</v>
      </c>
      <c r="M3468">
        <f>V3__67[[#This Row],[Sale Price]]/V3__67[[#This Row],[carpet_area]]</f>
        <v>244.84564498346197</v>
      </c>
      <c r="N3468">
        <f>IF(OR(V3__67[[#This Row],[Estimated Value]]="",V3__67[[#This Row],[Estimated Value]]=0),"",V3__67[[#This Row],[Sale Price]]-V3__67[[#This Row],[Estimated Value]])</f>
        <v>32165</v>
      </c>
      <c r="O3468">
        <f>IF(OR(V3__67[[#This Row],[Estimated Value]]="",V3__67[[#This Row],[Estimated Value]]=0),"",(V3__67[[#This Row],[Sale Price]]-V3__67[[#This Row],[Estimated Value]])/V3__67[[#This Row],[Estimated Value]])</f>
        <v>0.16936970143752303</v>
      </c>
      <c r="P3468" t="str">
        <f t="shared" si="54"/>
        <v>Above Estimate</v>
      </c>
    </row>
    <row r="3469" spans="1:16" x14ac:dyDescent="0.3">
      <c r="A3469" s="1">
        <v>43271</v>
      </c>
      <c r="B3469">
        <v>2018</v>
      </c>
      <c r="C3469" t="s">
        <v>12</v>
      </c>
      <c r="D3469">
        <v>82860</v>
      </c>
      <c r="E3469">
        <v>108000</v>
      </c>
      <c r="F3469" t="s">
        <v>13</v>
      </c>
      <c r="G3469" t="s">
        <v>14</v>
      </c>
      <c r="H3469">
        <v>3</v>
      </c>
      <c r="I3469">
        <v>1</v>
      </c>
      <c r="J3469">
        <v>971</v>
      </c>
      <c r="K3469">
        <v>1.4223079999999999</v>
      </c>
      <c r="L3469" t="s">
        <v>22</v>
      </c>
      <c r="M3469">
        <f>V3__67[[#This Row],[Sale Price]]/V3__67[[#This Row],[carpet_area]]</f>
        <v>111.22554067971164</v>
      </c>
      <c r="N3469">
        <f>IF(OR(V3__67[[#This Row],[Estimated Value]]="",V3__67[[#This Row],[Estimated Value]]=0),"",V3__67[[#This Row],[Sale Price]]-V3__67[[#This Row],[Estimated Value]])</f>
        <v>25140</v>
      </c>
      <c r="O3469">
        <f>IF(OR(V3__67[[#This Row],[Estimated Value]]="",V3__67[[#This Row],[Estimated Value]]=0),"",(V3__67[[#This Row],[Sale Price]]-V3__67[[#This Row],[Estimated Value]])/V3__67[[#This Row],[Estimated Value]])</f>
        <v>0.30340333091962346</v>
      </c>
      <c r="P3469" t="str">
        <f t="shared" si="54"/>
        <v>Above Estimate</v>
      </c>
    </row>
    <row r="3470" spans="1:16" x14ac:dyDescent="0.3">
      <c r="A3470" s="1">
        <v>43272</v>
      </c>
      <c r="B3470">
        <v>2018</v>
      </c>
      <c r="C3470" t="s">
        <v>12</v>
      </c>
      <c r="D3470">
        <v>64310</v>
      </c>
      <c r="E3470">
        <v>138500</v>
      </c>
      <c r="F3470" t="s">
        <v>23</v>
      </c>
      <c r="G3470" t="s">
        <v>24</v>
      </c>
      <c r="H3470">
        <v>6</v>
      </c>
      <c r="I3470">
        <v>5</v>
      </c>
      <c r="J3470">
        <v>1925</v>
      </c>
      <c r="K3470">
        <v>1.4223079999999999</v>
      </c>
      <c r="L3470" t="s">
        <v>15</v>
      </c>
      <c r="M3470">
        <f>V3__67[[#This Row],[Sale Price]]/V3__67[[#This Row],[carpet_area]]</f>
        <v>71.948051948051955</v>
      </c>
      <c r="N3470">
        <f>IF(OR(V3__67[[#This Row],[Estimated Value]]="",V3__67[[#This Row],[Estimated Value]]=0),"",V3__67[[#This Row],[Sale Price]]-V3__67[[#This Row],[Estimated Value]])</f>
        <v>74190</v>
      </c>
      <c r="O3470">
        <f>IF(OR(V3__67[[#This Row],[Estimated Value]]="",V3__67[[#This Row],[Estimated Value]]=0),"",(V3__67[[#This Row],[Sale Price]]-V3__67[[#This Row],[Estimated Value]])/V3__67[[#This Row],[Estimated Value]])</f>
        <v>1.1536308505675634</v>
      </c>
      <c r="P3470" t="str">
        <f t="shared" si="54"/>
        <v>Above Estimate</v>
      </c>
    </row>
    <row r="3471" spans="1:16" x14ac:dyDescent="0.3">
      <c r="A3471" s="1">
        <v>43274</v>
      </c>
      <c r="B3471">
        <v>2018</v>
      </c>
      <c r="C3471" t="s">
        <v>30</v>
      </c>
      <c r="D3471">
        <v>268390</v>
      </c>
      <c r="E3471">
        <v>529000</v>
      </c>
      <c r="F3471" t="s">
        <v>13</v>
      </c>
      <c r="G3471" t="s">
        <v>14</v>
      </c>
      <c r="H3471">
        <v>3</v>
      </c>
      <c r="I3471">
        <v>2</v>
      </c>
      <c r="J3471">
        <v>934</v>
      </c>
      <c r="K3471">
        <v>1.4223079999999999</v>
      </c>
      <c r="L3471" t="s">
        <v>22</v>
      </c>
      <c r="M3471">
        <f>V3__67[[#This Row],[Sale Price]]/V3__67[[#This Row],[carpet_area]]</f>
        <v>566.38115631691653</v>
      </c>
      <c r="N3471">
        <f>IF(OR(V3__67[[#This Row],[Estimated Value]]="",V3__67[[#This Row],[Estimated Value]]=0),"",V3__67[[#This Row],[Sale Price]]-V3__67[[#This Row],[Estimated Value]])</f>
        <v>260610</v>
      </c>
      <c r="O3471">
        <f>IF(OR(V3__67[[#This Row],[Estimated Value]]="",V3__67[[#This Row],[Estimated Value]]=0),"",(V3__67[[#This Row],[Sale Price]]-V3__67[[#This Row],[Estimated Value]])/V3__67[[#This Row],[Estimated Value]])</f>
        <v>0.97101233279928467</v>
      </c>
      <c r="P3471" t="str">
        <f t="shared" si="54"/>
        <v>Above Estimate</v>
      </c>
    </row>
    <row r="3472" spans="1:16" x14ac:dyDescent="0.3">
      <c r="A3472" s="1">
        <v>43278</v>
      </c>
      <c r="B3472">
        <v>2018</v>
      </c>
      <c r="C3472" t="s">
        <v>18</v>
      </c>
      <c r="D3472">
        <v>426588</v>
      </c>
      <c r="E3472">
        <v>722500</v>
      </c>
      <c r="F3472" t="s">
        <v>13</v>
      </c>
      <c r="G3472" t="s">
        <v>14</v>
      </c>
      <c r="H3472">
        <v>3</v>
      </c>
      <c r="I3472">
        <v>1</v>
      </c>
      <c r="J3472">
        <v>999</v>
      </c>
      <c r="K3472">
        <v>1.4223079999999999</v>
      </c>
      <c r="L3472" t="s">
        <v>16</v>
      </c>
      <c r="M3472">
        <f>V3__67[[#This Row],[Sale Price]]/V3__67[[#This Row],[carpet_area]]</f>
        <v>723.22322322322327</v>
      </c>
      <c r="N3472">
        <f>IF(OR(V3__67[[#This Row],[Estimated Value]]="",V3__67[[#This Row],[Estimated Value]]=0),"",V3__67[[#This Row],[Sale Price]]-V3__67[[#This Row],[Estimated Value]])</f>
        <v>295912</v>
      </c>
      <c r="O3472">
        <f>IF(OR(V3__67[[#This Row],[Estimated Value]]="",V3__67[[#This Row],[Estimated Value]]=0),"",(V3__67[[#This Row],[Sale Price]]-V3__67[[#This Row],[Estimated Value]])/V3__67[[#This Row],[Estimated Value]])</f>
        <v>0.69367164570967776</v>
      </c>
      <c r="P3472" t="str">
        <f t="shared" si="54"/>
        <v>Above Estimate</v>
      </c>
    </row>
    <row r="3473" spans="1:16" x14ac:dyDescent="0.3">
      <c r="A3473" s="1">
        <v>43278</v>
      </c>
      <c r="B3473">
        <v>2018</v>
      </c>
      <c r="C3473" t="s">
        <v>30</v>
      </c>
      <c r="D3473">
        <v>219740</v>
      </c>
      <c r="E3473">
        <v>330500</v>
      </c>
      <c r="F3473" t="s">
        <v>19</v>
      </c>
      <c r="G3473" t="s">
        <v>20</v>
      </c>
      <c r="H3473">
        <v>4</v>
      </c>
      <c r="I3473">
        <v>2</v>
      </c>
      <c r="J3473">
        <v>1436</v>
      </c>
      <c r="K3473">
        <v>1.4223079999999999</v>
      </c>
      <c r="L3473" t="s">
        <v>22</v>
      </c>
      <c r="M3473">
        <f>V3__67[[#This Row],[Sale Price]]/V3__67[[#This Row],[carpet_area]]</f>
        <v>230.15320334261838</v>
      </c>
      <c r="N3473">
        <f>IF(OR(V3__67[[#This Row],[Estimated Value]]="",V3__67[[#This Row],[Estimated Value]]=0),"",V3__67[[#This Row],[Sale Price]]-V3__67[[#This Row],[Estimated Value]])</f>
        <v>110760</v>
      </c>
      <c r="O3473">
        <f>IF(OR(V3__67[[#This Row],[Estimated Value]]="",V3__67[[#This Row],[Estimated Value]]=0),"",(V3__67[[#This Row],[Sale Price]]-V3__67[[#This Row],[Estimated Value]])/V3__67[[#This Row],[Estimated Value]])</f>
        <v>0.50405024119413855</v>
      </c>
      <c r="P3473" t="str">
        <f t="shared" si="54"/>
        <v>Above Estimate</v>
      </c>
    </row>
    <row r="3474" spans="1:16" x14ac:dyDescent="0.3">
      <c r="A3474" s="1">
        <v>43279</v>
      </c>
      <c r="B3474">
        <v>2018</v>
      </c>
      <c r="C3474" t="s">
        <v>29</v>
      </c>
      <c r="D3474">
        <v>388640</v>
      </c>
      <c r="E3474">
        <v>765000</v>
      </c>
      <c r="F3474" t="s">
        <v>13</v>
      </c>
      <c r="G3474" t="s">
        <v>14</v>
      </c>
      <c r="H3474">
        <v>3</v>
      </c>
      <c r="I3474">
        <v>1</v>
      </c>
      <c r="J3474">
        <v>907</v>
      </c>
      <c r="K3474">
        <v>1.4223079999999999</v>
      </c>
      <c r="L3474" t="s">
        <v>16</v>
      </c>
      <c r="M3474">
        <f>V3__67[[#This Row],[Sale Price]]/V3__67[[#This Row],[carpet_area]]</f>
        <v>843.43991179713339</v>
      </c>
      <c r="N3474">
        <f>IF(OR(V3__67[[#This Row],[Estimated Value]]="",V3__67[[#This Row],[Estimated Value]]=0),"",V3__67[[#This Row],[Sale Price]]-V3__67[[#This Row],[Estimated Value]])</f>
        <v>376360</v>
      </c>
      <c r="O3474">
        <f>IF(OR(V3__67[[#This Row],[Estimated Value]]="",V3__67[[#This Row],[Estimated Value]]=0),"",(V3__67[[#This Row],[Sale Price]]-V3__67[[#This Row],[Estimated Value]])/V3__67[[#This Row],[Estimated Value]])</f>
        <v>0.96840263482914779</v>
      </c>
      <c r="P3474" t="str">
        <f t="shared" si="54"/>
        <v>Above Estimate</v>
      </c>
    </row>
    <row r="3475" spans="1:16" x14ac:dyDescent="0.3">
      <c r="A3475" s="1">
        <v>43279</v>
      </c>
      <c r="B3475">
        <v>2018</v>
      </c>
      <c r="C3475" t="s">
        <v>12</v>
      </c>
      <c r="D3475">
        <v>124850</v>
      </c>
      <c r="E3475">
        <v>129500</v>
      </c>
      <c r="F3475" t="s">
        <v>19</v>
      </c>
      <c r="G3475" t="s">
        <v>20</v>
      </c>
      <c r="H3475">
        <v>4</v>
      </c>
      <c r="I3475">
        <v>3</v>
      </c>
      <c r="J3475">
        <v>1410</v>
      </c>
      <c r="K3475">
        <v>1.4223079999999999</v>
      </c>
      <c r="L3475" t="s">
        <v>22</v>
      </c>
      <c r="M3475">
        <f>V3__67[[#This Row],[Sale Price]]/V3__67[[#This Row],[carpet_area]]</f>
        <v>91.843971631205676</v>
      </c>
      <c r="N3475">
        <f>IF(OR(V3__67[[#This Row],[Estimated Value]]="",V3__67[[#This Row],[Estimated Value]]=0),"",V3__67[[#This Row],[Sale Price]]-V3__67[[#This Row],[Estimated Value]])</f>
        <v>4650</v>
      </c>
      <c r="O3475">
        <f>IF(OR(V3__67[[#This Row],[Estimated Value]]="",V3__67[[#This Row],[Estimated Value]]=0),"",(V3__67[[#This Row],[Sale Price]]-V3__67[[#This Row],[Estimated Value]])/V3__67[[#This Row],[Estimated Value]])</f>
        <v>3.7244693632358827E-2</v>
      </c>
      <c r="P3475" t="str">
        <f t="shared" si="54"/>
        <v>Above Estimate</v>
      </c>
    </row>
    <row r="3476" spans="1:16" x14ac:dyDescent="0.3">
      <c r="A3476" s="1">
        <v>43280</v>
      </c>
      <c r="B3476">
        <v>2018</v>
      </c>
      <c r="C3476" t="s">
        <v>18</v>
      </c>
      <c r="D3476">
        <v>323030</v>
      </c>
      <c r="E3476">
        <v>392000</v>
      </c>
      <c r="F3476" t="s">
        <v>13</v>
      </c>
      <c r="G3476" t="s">
        <v>14</v>
      </c>
      <c r="H3476">
        <v>3</v>
      </c>
      <c r="I3476">
        <v>3</v>
      </c>
      <c r="J3476">
        <v>1004</v>
      </c>
      <c r="K3476">
        <v>1.4223079999999999</v>
      </c>
      <c r="L3476" t="s">
        <v>22</v>
      </c>
      <c r="M3476">
        <f>V3__67[[#This Row],[Sale Price]]/V3__67[[#This Row],[carpet_area]]</f>
        <v>390.43824701195217</v>
      </c>
      <c r="N3476">
        <f>IF(OR(V3__67[[#This Row],[Estimated Value]]="",V3__67[[#This Row],[Estimated Value]]=0),"",V3__67[[#This Row],[Sale Price]]-V3__67[[#This Row],[Estimated Value]])</f>
        <v>68970</v>
      </c>
      <c r="O3476">
        <f>IF(OR(V3__67[[#This Row],[Estimated Value]]="",V3__67[[#This Row],[Estimated Value]]=0),"",(V3__67[[#This Row],[Sale Price]]-V3__67[[#This Row],[Estimated Value]])/V3__67[[#This Row],[Estimated Value]])</f>
        <v>0.21350958115345323</v>
      </c>
      <c r="P3476" t="str">
        <f t="shared" si="54"/>
        <v>Above Estimate</v>
      </c>
    </row>
    <row r="3477" spans="1:16" x14ac:dyDescent="0.3">
      <c r="A3477" s="1">
        <v>43282</v>
      </c>
      <c r="B3477">
        <v>2018</v>
      </c>
      <c r="C3477" t="s">
        <v>18</v>
      </c>
      <c r="D3477">
        <v>213860</v>
      </c>
      <c r="E3477">
        <v>354000</v>
      </c>
      <c r="F3477" t="s">
        <v>13</v>
      </c>
      <c r="G3477" t="s">
        <v>14</v>
      </c>
      <c r="H3477">
        <v>3</v>
      </c>
      <c r="I3477">
        <v>2</v>
      </c>
      <c r="J3477">
        <v>1055</v>
      </c>
      <c r="K3477">
        <v>1.4223079999999999</v>
      </c>
      <c r="L3477" t="s">
        <v>25</v>
      </c>
      <c r="M3477">
        <f>V3__67[[#This Row],[Sale Price]]/V3__67[[#This Row],[carpet_area]]</f>
        <v>335.54502369668245</v>
      </c>
      <c r="N3477">
        <f>IF(OR(V3__67[[#This Row],[Estimated Value]]="",V3__67[[#This Row],[Estimated Value]]=0),"",V3__67[[#This Row],[Sale Price]]-V3__67[[#This Row],[Estimated Value]])</f>
        <v>140140</v>
      </c>
      <c r="O3477">
        <f>IF(OR(V3__67[[#This Row],[Estimated Value]]="",V3__67[[#This Row],[Estimated Value]]=0),"",(V3__67[[#This Row],[Sale Price]]-V3__67[[#This Row],[Estimated Value]])/V3__67[[#This Row],[Estimated Value]])</f>
        <v>0.65528850649957915</v>
      </c>
      <c r="P3477" t="str">
        <f t="shared" si="54"/>
        <v>Above Estimate</v>
      </c>
    </row>
    <row r="3478" spans="1:16" x14ac:dyDescent="0.3">
      <c r="A3478" s="1">
        <v>43282</v>
      </c>
      <c r="B3478">
        <v>2018</v>
      </c>
      <c r="C3478" t="s">
        <v>18</v>
      </c>
      <c r="D3478">
        <v>248890</v>
      </c>
      <c r="E3478">
        <v>422500</v>
      </c>
      <c r="F3478" t="s">
        <v>13</v>
      </c>
      <c r="G3478" t="s">
        <v>14</v>
      </c>
      <c r="H3478">
        <v>3</v>
      </c>
      <c r="I3478">
        <v>3</v>
      </c>
      <c r="J3478">
        <v>1069</v>
      </c>
      <c r="K3478">
        <v>1.4223079999999999</v>
      </c>
      <c r="L3478" t="s">
        <v>25</v>
      </c>
      <c r="M3478">
        <f>V3__67[[#This Row],[Sale Price]]/V3__67[[#This Row],[carpet_area]]</f>
        <v>395.22918615528533</v>
      </c>
      <c r="N3478">
        <f>IF(OR(V3__67[[#This Row],[Estimated Value]]="",V3__67[[#This Row],[Estimated Value]]=0),"",V3__67[[#This Row],[Sale Price]]-V3__67[[#This Row],[Estimated Value]])</f>
        <v>173610</v>
      </c>
      <c r="O3478">
        <f>IF(OR(V3__67[[#This Row],[Estimated Value]]="",V3__67[[#This Row],[Estimated Value]]=0),"",(V3__67[[#This Row],[Sale Price]]-V3__67[[#This Row],[Estimated Value]])/V3__67[[#This Row],[Estimated Value]])</f>
        <v>0.69753706456667608</v>
      </c>
      <c r="P3478" t="str">
        <f t="shared" si="54"/>
        <v>Above Estimate</v>
      </c>
    </row>
    <row r="3479" spans="1:16" x14ac:dyDescent="0.3">
      <c r="A3479" s="1">
        <v>43286</v>
      </c>
      <c r="B3479">
        <v>2018</v>
      </c>
      <c r="C3479" t="s">
        <v>29</v>
      </c>
      <c r="D3479">
        <v>173460</v>
      </c>
      <c r="E3479">
        <v>150500</v>
      </c>
      <c r="F3479" t="s">
        <v>13</v>
      </c>
      <c r="G3479" t="s">
        <v>14</v>
      </c>
      <c r="H3479">
        <v>3</v>
      </c>
      <c r="I3479">
        <v>2</v>
      </c>
      <c r="J3479">
        <v>1063</v>
      </c>
      <c r="K3479">
        <v>1.4223079999999999</v>
      </c>
      <c r="L3479" t="s">
        <v>22</v>
      </c>
      <c r="M3479">
        <f>V3__67[[#This Row],[Sale Price]]/V3__67[[#This Row],[carpet_area]]</f>
        <v>141.58043273753529</v>
      </c>
      <c r="N3479">
        <f>IF(OR(V3__67[[#This Row],[Estimated Value]]="",V3__67[[#This Row],[Estimated Value]]=0),"",V3__67[[#This Row],[Sale Price]]-V3__67[[#This Row],[Estimated Value]])</f>
        <v>-22960</v>
      </c>
      <c r="O3479">
        <f>IF(OR(V3__67[[#This Row],[Estimated Value]]="",V3__67[[#This Row],[Estimated Value]]=0),"",(V3__67[[#This Row],[Sale Price]]-V3__67[[#This Row],[Estimated Value]])/V3__67[[#This Row],[Estimated Value]])</f>
        <v>-0.13236481033091202</v>
      </c>
      <c r="P3479" t="str">
        <f t="shared" si="54"/>
        <v>Below Estimate</v>
      </c>
    </row>
    <row r="3480" spans="1:16" x14ac:dyDescent="0.3">
      <c r="A3480" s="1">
        <v>43286</v>
      </c>
      <c r="B3480">
        <v>2018</v>
      </c>
      <c r="C3480" t="s">
        <v>12</v>
      </c>
      <c r="D3480">
        <v>63970</v>
      </c>
      <c r="E3480">
        <v>20000</v>
      </c>
      <c r="F3480" t="s">
        <v>13</v>
      </c>
      <c r="G3480" t="s">
        <v>14</v>
      </c>
      <c r="H3480">
        <v>3</v>
      </c>
      <c r="I3480">
        <v>1</v>
      </c>
      <c r="J3480">
        <v>1071</v>
      </c>
      <c r="K3480">
        <v>1.4223079999999999</v>
      </c>
      <c r="L3480" t="s">
        <v>22</v>
      </c>
      <c r="M3480">
        <f>V3__67[[#This Row],[Sale Price]]/V3__67[[#This Row],[carpet_area]]</f>
        <v>18.674136321195146</v>
      </c>
      <c r="N3480">
        <f>IF(OR(V3__67[[#This Row],[Estimated Value]]="",V3__67[[#This Row],[Estimated Value]]=0),"",V3__67[[#This Row],[Sale Price]]-V3__67[[#This Row],[Estimated Value]])</f>
        <v>-43970</v>
      </c>
      <c r="O3480">
        <f>IF(OR(V3__67[[#This Row],[Estimated Value]]="",V3__67[[#This Row],[Estimated Value]]=0),"",(V3__67[[#This Row],[Sale Price]]-V3__67[[#This Row],[Estimated Value]])/V3__67[[#This Row],[Estimated Value]])</f>
        <v>-0.68735344692824762</v>
      </c>
      <c r="P3480" t="str">
        <f t="shared" si="54"/>
        <v>Below Estimate</v>
      </c>
    </row>
    <row r="3481" spans="1:16" x14ac:dyDescent="0.3">
      <c r="A3481" s="1">
        <v>43287</v>
      </c>
      <c r="B3481">
        <v>2018</v>
      </c>
      <c r="C3481" t="s">
        <v>12</v>
      </c>
      <c r="D3481">
        <v>86390</v>
      </c>
      <c r="E3481">
        <v>125000</v>
      </c>
      <c r="F3481" t="s">
        <v>23</v>
      </c>
      <c r="G3481" t="s">
        <v>24</v>
      </c>
      <c r="H3481">
        <v>6</v>
      </c>
      <c r="I3481">
        <v>6</v>
      </c>
      <c r="J3481">
        <v>2019</v>
      </c>
      <c r="K3481">
        <v>1.4223079999999999</v>
      </c>
      <c r="L3481" t="s">
        <v>25</v>
      </c>
      <c r="M3481">
        <f>V3__67[[#This Row],[Sale Price]]/V3__67[[#This Row],[carpet_area]]</f>
        <v>61.911837543338287</v>
      </c>
      <c r="N3481">
        <f>IF(OR(V3__67[[#This Row],[Estimated Value]]="",V3__67[[#This Row],[Estimated Value]]=0),"",V3__67[[#This Row],[Sale Price]]-V3__67[[#This Row],[Estimated Value]])</f>
        <v>38610</v>
      </c>
      <c r="O3481">
        <f>IF(OR(V3__67[[#This Row],[Estimated Value]]="",V3__67[[#This Row],[Estimated Value]]=0),"",(V3__67[[#This Row],[Sale Price]]-V3__67[[#This Row],[Estimated Value]])/V3__67[[#This Row],[Estimated Value]])</f>
        <v>0.44692672763051278</v>
      </c>
      <c r="P3481" t="str">
        <f t="shared" si="54"/>
        <v>Above Estimate</v>
      </c>
    </row>
    <row r="3482" spans="1:16" x14ac:dyDescent="0.3">
      <c r="A3482" s="1">
        <v>43287</v>
      </c>
      <c r="B3482">
        <v>2018</v>
      </c>
      <c r="C3482" t="s">
        <v>12</v>
      </c>
      <c r="D3482">
        <v>70050</v>
      </c>
      <c r="E3482">
        <v>80500</v>
      </c>
      <c r="F3482" t="s">
        <v>27</v>
      </c>
      <c r="G3482" t="s">
        <v>28</v>
      </c>
      <c r="H3482">
        <v>8</v>
      </c>
      <c r="I3482">
        <v>6</v>
      </c>
      <c r="J3482">
        <v>2465</v>
      </c>
      <c r="K3482">
        <v>1.4223079999999999</v>
      </c>
      <c r="L3482" t="s">
        <v>16</v>
      </c>
      <c r="M3482">
        <f>V3__67[[#This Row],[Sale Price]]/V3__67[[#This Row],[carpet_area]]</f>
        <v>32.657200811359026</v>
      </c>
      <c r="N3482">
        <f>IF(OR(V3__67[[#This Row],[Estimated Value]]="",V3__67[[#This Row],[Estimated Value]]=0),"",V3__67[[#This Row],[Sale Price]]-V3__67[[#This Row],[Estimated Value]])</f>
        <v>10450</v>
      </c>
      <c r="O3482">
        <f>IF(OR(V3__67[[#This Row],[Estimated Value]]="",V3__67[[#This Row],[Estimated Value]]=0),"",(V3__67[[#This Row],[Sale Price]]-V3__67[[#This Row],[Estimated Value]])/V3__67[[#This Row],[Estimated Value]])</f>
        <v>0.14917915774446824</v>
      </c>
      <c r="P3482" t="str">
        <f t="shared" si="54"/>
        <v>Above Estimate</v>
      </c>
    </row>
    <row r="3483" spans="1:16" x14ac:dyDescent="0.3">
      <c r="A3483" s="1">
        <v>43287</v>
      </c>
      <c r="B3483">
        <v>2018</v>
      </c>
      <c r="C3483" t="s">
        <v>18</v>
      </c>
      <c r="D3483">
        <v>467700</v>
      </c>
      <c r="E3483">
        <v>745000</v>
      </c>
      <c r="F3483" t="s">
        <v>13</v>
      </c>
      <c r="G3483" t="s">
        <v>14</v>
      </c>
      <c r="H3483">
        <v>3</v>
      </c>
      <c r="I3483">
        <v>3</v>
      </c>
      <c r="J3483">
        <v>926</v>
      </c>
      <c r="K3483">
        <v>1.4223079999999999</v>
      </c>
      <c r="L3483" t="s">
        <v>22</v>
      </c>
      <c r="M3483">
        <f>V3__67[[#This Row],[Sale Price]]/V3__67[[#This Row],[carpet_area]]</f>
        <v>804.53563714902805</v>
      </c>
      <c r="N3483">
        <f>IF(OR(V3__67[[#This Row],[Estimated Value]]="",V3__67[[#This Row],[Estimated Value]]=0),"",V3__67[[#This Row],[Sale Price]]-V3__67[[#This Row],[Estimated Value]])</f>
        <v>277300</v>
      </c>
      <c r="O3483">
        <f>IF(OR(V3__67[[#This Row],[Estimated Value]]="",V3__67[[#This Row],[Estimated Value]]=0),"",(V3__67[[#This Row],[Sale Price]]-V3__67[[#This Row],[Estimated Value]])/V3__67[[#This Row],[Estimated Value]])</f>
        <v>0.59290143254222794</v>
      </c>
      <c r="P3483" t="str">
        <f t="shared" si="54"/>
        <v>Above Estimate</v>
      </c>
    </row>
    <row r="3484" spans="1:16" x14ac:dyDescent="0.3">
      <c r="A3484" s="1">
        <v>43288</v>
      </c>
      <c r="B3484">
        <v>2018</v>
      </c>
      <c r="C3484" t="s">
        <v>29</v>
      </c>
      <c r="D3484">
        <v>537600</v>
      </c>
      <c r="E3484">
        <v>910000</v>
      </c>
      <c r="F3484" t="s">
        <v>13</v>
      </c>
      <c r="G3484" t="s">
        <v>14</v>
      </c>
      <c r="H3484">
        <v>3</v>
      </c>
      <c r="I3484">
        <v>1</v>
      </c>
      <c r="J3484">
        <v>1008</v>
      </c>
      <c r="K3484">
        <v>1.4223079999999999</v>
      </c>
      <c r="L3484" t="s">
        <v>15</v>
      </c>
      <c r="M3484">
        <f>V3__67[[#This Row],[Sale Price]]/V3__67[[#This Row],[carpet_area]]</f>
        <v>902.77777777777783</v>
      </c>
      <c r="N3484">
        <f>IF(OR(V3__67[[#This Row],[Estimated Value]]="",V3__67[[#This Row],[Estimated Value]]=0),"",V3__67[[#This Row],[Sale Price]]-V3__67[[#This Row],[Estimated Value]])</f>
        <v>372400</v>
      </c>
      <c r="O3484">
        <f>IF(OR(V3__67[[#This Row],[Estimated Value]]="",V3__67[[#This Row],[Estimated Value]]=0),"",(V3__67[[#This Row],[Sale Price]]-V3__67[[#This Row],[Estimated Value]])/V3__67[[#This Row],[Estimated Value]])</f>
        <v>0.69270833333333337</v>
      </c>
      <c r="P3484" t="str">
        <f t="shared" si="54"/>
        <v>Above Estimate</v>
      </c>
    </row>
    <row r="3485" spans="1:16" x14ac:dyDescent="0.3">
      <c r="A3485" s="1">
        <v>43289</v>
      </c>
      <c r="B3485">
        <v>2018</v>
      </c>
      <c r="C3485" t="s">
        <v>30</v>
      </c>
      <c r="D3485">
        <v>166540</v>
      </c>
      <c r="E3485">
        <v>250000</v>
      </c>
      <c r="F3485" t="s">
        <v>13</v>
      </c>
      <c r="G3485" t="s">
        <v>14</v>
      </c>
      <c r="H3485">
        <v>3</v>
      </c>
      <c r="I3485">
        <v>1</v>
      </c>
      <c r="J3485">
        <v>941</v>
      </c>
      <c r="K3485">
        <v>1.4223079999999999</v>
      </c>
      <c r="L3485" t="s">
        <v>16</v>
      </c>
      <c r="M3485">
        <f>V3__67[[#This Row],[Sale Price]]/V3__67[[#This Row],[carpet_area]]</f>
        <v>265.67481402763019</v>
      </c>
      <c r="N3485">
        <f>IF(OR(V3__67[[#This Row],[Estimated Value]]="",V3__67[[#This Row],[Estimated Value]]=0),"",V3__67[[#This Row],[Sale Price]]-V3__67[[#This Row],[Estimated Value]])</f>
        <v>83460</v>
      </c>
      <c r="O3485">
        <f>IF(OR(V3__67[[#This Row],[Estimated Value]]="",V3__67[[#This Row],[Estimated Value]]=0),"",(V3__67[[#This Row],[Sale Price]]-V3__67[[#This Row],[Estimated Value]])/V3__67[[#This Row],[Estimated Value]])</f>
        <v>0.50114086705896477</v>
      </c>
      <c r="P3485" t="str">
        <f t="shared" si="54"/>
        <v>Above Estimate</v>
      </c>
    </row>
    <row r="3486" spans="1:16" x14ac:dyDescent="0.3">
      <c r="A3486" s="1">
        <v>43289</v>
      </c>
      <c r="B3486">
        <v>2018</v>
      </c>
      <c r="C3486" t="s">
        <v>30</v>
      </c>
      <c r="D3486">
        <v>465930</v>
      </c>
      <c r="E3486">
        <v>703000</v>
      </c>
      <c r="F3486" t="s">
        <v>13</v>
      </c>
      <c r="G3486" t="s">
        <v>14</v>
      </c>
      <c r="H3486">
        <v>3</v>
      </c>
      <c r="I3486">
        <v>2</v>
      </c>
      <c r="J3486">
        <v>1078</v>
      </c>
      <c r="K3486">
        <v>1.4223079999999999</v>
      </c>
      <c r="L3486" t="s">
        <v>22</v>
      </c>
      <c r="M3486">
        <f>V3__67[[#This Row],[Sale Price]]/V3__67[[#This Row],[carpet_area]]</f>
        <v>652.13358070500931</v>
      </c>
      <c r="N3486">
        <f>IF(OR(V3__67[[#This Row],[Estimated Value]]="",V3__67[[#This Row],[Estimated Value]]=0),"",V3__67[[#This Row],[Sale Price]]-V3__67[[#This Row],[Estimated Value]])</f>
        <v>237070</v>
      </c>
      <c r="O3486">
        <f>IF(OR(V3__67[[#This Row],[Estimated Value]]="",V3__67[[#This Row],[Estimated Value]]=0),"",(V3__67[[#This Row],[Sale Price]]-V3__67[[#This Row],[Estimated Value]])/V3__67[[#This Row],[Estimated Value]])</f>
        <v>0.5088103363166141</v>
      </c>
      <c r="P3486" t="str">
        <f t="shared" si="54"/>
        <v>Above Estimate</v>
      </c>
    </row>
    <row r="3487" spans="1:16" x14ac:dyDescent="0.3">
      <c r="A3487" s="1">
        <v>43292</v>
      </c>
      <c r="B3487">
        <v>2018</v>
      </c>
      <c r="C3487" t="s">
        <v>30</v>
      </c>
      <c r="D3487">
        <v>476640</v>
      </c>
      <c r="E3487">
        <v>675000</v>
      </c>
      <c r="F3487" t="s">
        <v>13</v>
      </c>
      <c r="G3487" t="s">
        <v>14</v>
      </c>
      <c r="H3487">
        <v>3</v>
      </c>
      <c r="I3487">
        <v>3</v>
      </c>
      <c r="J3487">
        <v>1028</v>
      </c>
      <c r="K3487">
        <v>1.4223079999999999</v>
      </c>
      <c r="L3487" t="s">
        <v>22</v>
      </c>
      <c r="M3487">
        <f>V3__67[[#This Row],[Sale Price]]/V3__67[[#This Row],[carpet_area]]</f>
        <v>656.61478599221789</v>
      </c>
      <c r="N3487">
        <f>IF(OR(V3__67[[#This Row],[Estimated Value]]="",V3__67[[#This Row],[Estimated Value]]=0),"",V3__67[[#This Row],[Sale Price]]-V3__67[[#This Row],[Estimated Value]])</f>
        <v>198360</v>
      </c>
      <c r="O3487">
        <f>IF(OR(V3__67[[#This Row],[Estimated Value]]="",V3__67[[#This Row],[Estimated Value]]=0),"",(V3__67[[#This Row],[Sale Price]]-V3__67[[#This Row],[Estimated Value]])/V3__67[[#This Row],[Estimated Value]])</f>
        <v>0.41616314199395771</v>
      </c>
      <c r="P3487" t="str">
        <f t="shared" si="54"/>
        <v>Above Estimate</v>
      </c>
    </row>
    <row r="3488" spans="1:16" x14ac:dyDescent="0.3">
      <c r="A3488" s="1">
        <v>43292</v>
      </c>
      <c r="B3488">
        <v>2018</v>
      </c>
      <c r="C3488" t="s">
        <v>12</v>
      </c>
      <c r="D3488">
        <v>107500</v>
      </c>
      <c r="E3488">
        <v>175200</v>
      </c>
      <c r="F3488" t="s">
        <v>13</v>
      </c>
      <c r="G3488" t="s">
        <v>14</v>
      </c>
      <c r="H3488">
        <v>3</v>
      </c>
      <c r="I3488">
        <v>3</v>
      </c>
      <c r="J3488">
        <v>981</v>
      </c>
      <c r="K3488">
        <v>1.4223079999999999</v>
      </c>
      <c r="L3488" t="s">
        <v>16</v>
      </c>
      <c r="M3488">
        <f>V3__67[[#This Row],[Sale Price]]/V3__67[[#This Row],[carpet_area]]</f>
        <v>178.59327217125383</v>
      </c>
      <c r="N3488">
        <f>IF(OR(V3__67[[#This Row],[Estimated Value]]="",V3__67[[#This Row],[Estimated Value]]=0),"",V3__67[[#This Row],[Sale Price]]-V3__67[[#This Row],[Estimated Value]])</f>
        <v>67700</v>
      </c>
      <c r="O3488">
        <f>IF(OR(V3__67[[#This Row],[Estimated Value]]="",V3__67[[#This Row],[Estimated Value]]=0),"",(V3__67[[#This Row],[Sale Price]]-V3__67[[#This Row],[Estimated Value]])/V3__67[[#This Row],[Estimated Value]])</f>
        <v>0.62976744186046507</v>
      </c>
      <c r="P3488" t="str">
        <f t="shared" si="54"/>
        <v>Above Estimate</v>
      </c>
    </row>
    <row r="3489" spans="1:16" x14ac:dyDescent="0.3">
      <c r="A3489" s="1">
        <v>43293</v>
      </c>
      <c r="B3489">
        <v>2018</v>
      </c>
      <c r="C3489" t="s">
        <v>29</v>
      </c>
      <c r="D3489">
        <v>278530</v>
      </c>
      <c r="E3489">
        <v>375000</v>
      </c>
      <c r="F3489" t="s">
        <v>13</v>
      </c>
      <c r="G3489" t="s">
        <v>14</v>
      </c>
      <c r="H3489">
        <v>3</v>
      </c>
      <c r="I3489">
        <v>1</v>
      </c>
      <c r="J3489">
        <v>994</v>
      </c>
      <c r="K3489">
        <v>1.4223079999999999</v>
      </c>
      <c r="L3489" t="s">
        <v>15</v>
      </c>
      <c r="M3489">
        <f>V3__67[[#This Row],[Sale Price]]/V3__67[[#This Row],[carpet_area]]</f>
        <v>377.2635814889336</v>
      </c>
      <c r="N3489">
        <f>IF(OR(V3__67[[#This Row],[Estimated Value]]="",V3__67[[#This Row],[Estimated Value]]=0),"",V3__67[[#This Row],[Sale Price]]-V3__67[[#This Row],[Estimated Value]])</f>
        <v>96470</v>
      </c>
      <c r="O3489">
        <f>IF(OR(V3__67[[#This Row],[Estimated Value]]="",V3__67[[#This Row],[Estimated Value]]=0),"",(V3__67[[#This Row],[Sale Price]]-V3__67[[#This Row],[Estimated Value]])/V3__67[[#This Row],[Estimated Value]])</f>
        <v>0.346354073169856</v>
      </c>
      <c r="P3489" t="str">
        <f t="shared" si="54"/>
        <v>Above Estimate</v>
      </c>
    </row>
    <row r="3490" spans="1:16" x14ac:dyDescent="0.3">
      <c r="A3490" s="1">
        <v>43295</v>
      </c>
      <c r="B3490">
        <v>2018</v>
      </c>
      <c r="C3490" t="s">
        <v>29</v>
      </c>
      <c r="D3490">
        <v>172900</v>
      </c>
      <c r="E3490">
        <v>230000</v>
      </c>
      <c r="F3490" t="s">
        <v>13</v>
      </c>
      <c r="G3490" t="s">
        <v>14</v>
      </c>
      <c r="H3490">
        <v>3</v>
      </c>
      <c r="I3490">
        <v>1</v>
      </c>
      <c r="J3490">
        <v>1049</v>
      </c>
      <c r="K3490">
        <v>1.4223079999999999</v>
      </c>
      <c r="L3490" t="s">
        <v>25</v>
      </c>
      <c r="M3490">
        <f>V3__67[[#This Row],[Sale Price]]/V3__67[[#This Row],[carpet_area]]</f>
        <v>219.25643469971402</v>
      </c>
      <c r="N3490">
        <f>IF(OR(V3__67[[#This Row],[Estimated Value]]="",V3__67[[#This Row],[Estimated Value]]=0),"",V3__67[[#This Row],[Sale Price]]-V3__67[[#This Row],[Estimated Value]])</f>
        <v>57100</v>
      </c>
      <c r="O3490">
        <f>IF(OR(V3__67[[#This Row],[Estimated Value]]="",V3__67[[#This Row],[Estimated Value]]=0),"",(V3__67[[#This Row],[Sale Price]]-V3__67[[#This Row],[Estimated Value]])/V3__67[[#This Row],[Estimated Value]])</f>
        <v>0.33024869866975132</v>
      </c>
      <c r="P3490" t="str">
        <f t="shared" si="54"/>
        <v>Above Estimate</v>
      </c>
    </row>
    <row r="3491" spans="1:16" x14ac:dyDescent="0.3">
      <c r="A3491" s="1">
        <v>43295</v>
      </c>
      <c r="B3491">
        <v>2018</v>
      </c>
      <c r="C3491" t="s">
        <v>12</v>
      </c>
      <c r="D3491">
        <v>114340</v>
      </c>
      <c r="E3491">
        <v>125000</v>
      </c>
      <c r="F3491" t="s">
        <v>23</v>
      </c>
      <c r="G3491" t="s">
        <v>24</v>
      </c>
      <c r="H3491">
        <v>6</v>
      </c>
      <c r="I3491">
        <v>6</v>
      </c>
      <c r="J3491">
        <v>2193</v>
      </c>
      <c r="K3491">
        <v>1.4223079999999999</v>
      </c>
      <c r="L3491" t="s">
        <v>16</v>
      </c>
      <c r="M3491">
        <f>V3__67[[#This Row],[Sale Price]]/V3__67[[#This Row],[carpet_area]]</f>
        <v>56.999544003647969</v>
      </c>
      <c r="N3491">
        <f>IF(OR(V3__67[[#This Row],[Estimated Value]]="",V3__67[[#This Row],[Estimated Value]]=0),"",V3__67[[#This Row],[Sale Price]]-V3__67[[#This Row],[Estimated Value]])</f>
        <v>10660</v>
      </c>
      <c r="O3491">
        <f>IF(OR(V3__67[[#This Row],[Estimated Value]]="",V3__67[[#This Row],[Estimated Value]]=0),"",(V3__67[[#This Row],[Sale Price]]-V3__67[[#This Row],[Estimated Value]])/V3__67[[#This Row],[Estimated Value]])</f>
        <v>9.3230715410180159E-2</v>
      </c>
      <c r="P3491" t="str">
        <f t="shared" si="54"/>
        <v>Above Estimate</v>
      </c>
    </row>
    <row r="3492" spans="1:16" x14ac:dyDescent="0.3">
      <c r="A3492" s="1">
        <v>43296</v>
      </c>
      <c r="B3492">
        <v>2018</v>
      </c>
      <c r="C3492" t="s">
        <v>12</v>
      </c>
      <c r="D3492">
        <v>62250</v>
      </c>
      <c r="E3492">
        <v>42387</v>
      </c>
      <c r="F3492" t="s">
        <v>13</v>
      </c>
      <c r="G3492" t="s">
        <v>14</v>
      </c>
      <c r="H3492">
        <v>3</v>
      </c>
      <c r="I3492">
        <v>1</v>
      </c>
      <c r="J3492">
        <v>1046</v>
      </c>
      <c r="K3492">
        <v>1.4223079999999999</v>
      </c>
      <c r="L3492" t="s">
        <v>15</v>
      </c>
      <c r="M3492">
        <f>V3__67[[#This Row],[Sale Price]]/V3__67[[#This Row],[carpet_area]]</f>
        <v>40.522944550669216</v>
      </c>
      <c r="N3492">
        <f>IF(OR(V3__67[[#This Row],[Estimated Value]]="",V3__67[[#This Row],[Estimated Value]]=0),"",V3__67[[#This Row],[Sale Price]]-V3__67[[#This Row],[Estimated Value]])</f>
        <v>-19863</v>
      </c>
      <c r="O3492">
        <f>IF(OR(V3__67[[#This Row],[Estimated Value]]="",V3__67[[#This Row],[Estimated Value]]=0),"",(V3__67[[#This Row],[Sale Price]]-V3__67[[#This Row],[Estimated Value]])/V3__67[[#This Row],[Estimated Value]])</f>
        <v>-0.31908433734939762</v>
      </c>
      <c r="P3492" t="str">
        <f t="shared" si="54"/>
        <v>Below Estimate</v>
      </c>
    </row>
    <row r="3493" spans="1:16" x14ac:dyDescent="0.3">
      <c r="A3493" s="1">
        <v>43299</v>
      </c>
      <c r="B3493">
        <v>2018</v>
      </c>
      <c r="C3493" t="s">
        <v>29</v>
      </c>
      <c r="D3493">
        <v>154770</v>
      </c>
      <c r="E3493">
        <v>237500</v>
      </c>
      <c r="F3493" t="s">
        <v>13</v>
      </c>
      <c r="G3493" t="s">
        <v>14</v>
      </c>
      <c r="H3493">
        <v>3</v>
      </c>
      <c r="I3493">
        <v>1</v>
      </c>
      <c r="J3493">
        <v>951</v>
      </c>
      <c r="K3493">
        <v>1.4223079999999999</v>
      </c>
      <c r="L3493" t="s">
        <v>15</v>
      </c>
      <c r="M3493">
        <f>V3__67[[#This Row],[Sale Price]]/V3__67[[#This Row],[carpet_area]]</f>
        <v>249.73711882229233</v>
      </c>
      <c r="N3493">
        <f>IF(OR(V3__67[[#This Row],[Estimated Value]]="",V3__67[[#This Row],[Estimated Value]]=0),"",V3__67[[#This Row],[Sale Price]]-V3__67[[#This Row],[Estimated Value]])</f>
        <v>82730</v>
      </c>
      <c r="O3493">
        <f>IF(OR(V3__67[[#This Row],[Estimated Value]]="",V3__67[[#This Row],[Estimated Value]]=0),"",(V3__67[[#This Row],[Sale Price]]-V3__67[[#This Row],[Estimated Value]])/V3__67[[#This Row],[Estimated Value]])</f>
        <v>0.5345351166246689</v>
      </c>
      <c r="P3493" t="str">
        <f t="shared" si="54"/>
        <v>Above Estimate</v>
      </c>
    </row>
    <row r="3494" spans="1:16" x14ac:dyDescent="0.3">
      <c r="A3494" s="1">
        <v>43299</v>
      </c>
      <c r="B3494">
        <v>2018</v>
      </c>
      <c r="C3494" t="s">
        <v>29</v>
      </c>
      <c r="D3494">
        <v>177380</v>
      </c>
      <c r="E3494">
        <v>302500</v>
      </c>
      <c r="F3494" t="s">
        <v>13</v>
      </c>
      <c r="G3494" t="s">
        <v>14</v>
      </c>
      <c r="H3494">
        <v>3</v>
      </c>
      <c r="I3494">
        <v>2</v>
      </c>
      <c r="J3494">
        <v>971</v>
      </c>
      <c r="K3494">
        <v>1.4223079999999999</v>
      </c>
      <c r="L3494" t="s">
        <v>15</v>
      </c>
      <c r="M3494">
        <f>V3__67[[#This Row],[Sale Price]]/V3__67[[#This Row],[carpet_area]]</f>
        <v>311.53450051493309</v>
      </c>
      <c r="N3494">
        <f>IF(OR(V3__67[[#This Row],[Estimated Value]]="",V3__67[[#This Row],[Estimated Value]]=0),"",V3__67[[#This Row],[Sale Price]]-V3__67[[#This Row],[Estimated Value]])</f>
        <v>125120</v>
      </c>
      <c r="O3494">
        <f>IF(OR(V3__67[[#This Row],[Estimated Value]]="",V3__67[[#This Row],[Estimated Value]]=0),"",(V3__67[[#This Row],[Sale Price]]-V3__67[[#This Row],[Estimated Value]])/V3__67[[#This Row],[Estimated Value]])</f>
        <v>0.70537828391024915</v>
      </c>
      <c r="P3494" t="str">
        <f t="shared" si="54"/>
        <v>Above Estimate</v>
      </c>
    </row>
    <row r="3495" spans="1:16" x14ac:dyDescent="0.3">
      <c r="A3495" s="1">
        <v>43302</v>
      </c>
      <c r="B3495">
        <v>2018</v>
      </c>
      <c r="C3495" t="s">
        <v>29</v>
      </c>
      <c r="D3495">
        <v>56700</v>
      </c>
      <c r="E3495">
        <v>104000</v>
      </c>
      <c r="F3495" t="s">
        <v>13</v>
      </c>
      <c r="G3495" t="s">
        <v>14</v>
      </c>
      <c r="H3495">
        <v>3</v>
      </c>
      <c r="I3495">
        <v>2</v>
      </c>
      <c r="J3495">
        <v>908</v>
      </c>
      <c r="K3495">
        <v>1.4223079999999999</v>
      </c>
      <c r="L3495" t="s">
        <v>25</v>
      </c>
      <c r="M3495">
        <f>V3__67[[#This Row],[Sale Price]]/V3__67[[#This Row],[carpet_area]]</f>
        <v>114.53744493392071</v>
      </c>
      <c r="N3495">
        <f>IF(OR(V3__67[[#This Row],[Estimated Value]]="",V3__67[[#This Row],[Estimated Value]]=0),"",V3__67[[#This Row],[Sale Price]]-V3__67[[#This Row],[Estimated Value]])</f>
        <v>47300</v>
      </c>
      <c r="O3495">
        <f>IF(OR(V3__67[[#This Row],[Estimated Value]]="",V3__67[[#This Row],[Estimated Value]]=0),"",(V3__67[[#This Row],[Sale Price]]-V3__67[[#This Row],[Estimated Value]])/V3__67[[#This Row],[Estimated Value]])</f>
        <v>0.83421516754850089</v>
      </c>
      <c r="P3495" t="str">
        <f t="shared" si="54"/>
        <v>Above Estimate</v>
      </c>
    </row>
    <row r="3496" spans="1:16" x14ac:dyDescent="0.3">
      <c r="A3496" s="1">
        <v>43303</v>
      </c>
      <c r="B3496">
        <v>2018</v>
      </c>
      <c r="C3496" t="s">
        <v>18</v>
      </c>
      <c r="D3496">
        <v>203150</v>
      </c>
      <c r="E3496">
        <v>357000</v>
      </c>
      <c r="F3496" t="s">
        <v>13</v>
      </c>
      <c r="G3496" t="s">
        <v>14</v>
      </c>
      <c r="H3496">
        <v>3</v>
      </c>
      <c r="I3496">
        <v>2</v>
      </c>
      <c r="J3496">
        <v>999</v>
      </c>
      <c r="K3496">
        <v>1.4223079999999999</v>
      </c>
      <c r="L3496" t="s">
        <v>25</v>
      </c>
      <c r="M3496">
        <f>V3__67[[#This Row],[Sale Price]]/V3__67[[#This Row],[carpet_area]]</f>
        <v>357.35735735735733</v>
      </c>
      <c r="N3496">
        <f>IF(OR(V3__67[[#This Row],[Estimated Value]]="",V3__67[[#This Row],[Estimated Value]]=0),"",V3__67[[#This Row],[Sale Price]]-V3__67[[#This Row],[Estimated Value]])</f>
        <v>153850</v>
      </c>
      <c r="O3496">
        <f>IF(OR(V3__67[[#This Row],[Estimated Value]]="",V3__67[[#This Row],[Estimated Value]]=0),"",(V3__67[[#This Row],[Sale Price]]-V3__67[[#This Row],[Estimated Value]])/V3__67[[#This Row],[Estimated Value]])</f>
        <v>0.75732217573221761</v>
      </c>
      <c r="P3496" t="str">
        <f t="shared" si="54"/>
        <v>Above Estimate</v>
      </c>
    </row>
    <row r="3497" spans="1:16" x14ac:dyDescent="0.3">
      <c r="A3497" s="1">
        <v>43306</v>
      </c>
      <c r="B3497">
        <v>2018</v>
      </c>
      <c r="C3497" t="s">
        <v>30</v>
      </c>
      <c r="D3497">
        <v>389940</v>
      </c>
      <c r="E3497">
        <v>645000</v>
      </c>
      <c r="F3497" t="s">
        <v>13</v>
      </c>
      <c r="G3497" t="s">
        <v>14</v>
      </c>
      <c r="H3497">
        <v>3</v>
      </c>
      <c r="I3497">
        <v>3</v>
      </c>
      <c r="J3497">
        <v>1022</v>
      </c>
      <c r="K3497">
        <v>1.4223079999999999</v>
      </c>
      <c r="L3497" t="s">
        <v>15</v>
      </c>
      <c r="M3497">
        <f>V3__67[[#This Row],[Sale Price]]/V3__67[[#This Row],[carpet_area]]</f>
        <v>631.1154598825832</v>
      </c>
      <c r="N3497">
        <f>IF(OR(V3__67[[#This Row],[Estimated Value]]="",V3__67[[#This Row],[Estimated Value]]=0),"",V3__67[[#This Row],[Sale Price]]-V3__67[[#This Row],[Estimated Value]])</f>
        <v>255060</v>
      </c>
      <c r="O3497">
        <f>IF(OR(V3__67[[#This Row],[Estimated Value]]="",V3__67[[#This Row],[Estimated Value]]=0),"",(V3__67[[#This Row],[Sale Price]]-V3__67[[#This Row],[Estimated Value]])/V3__67[[#This Row],[Estimated Value]])</f>
        <v>0.65410063086628711</v>
      </c>
      <c r="P3497" t="str">
        <f t="shared" si="54"/>
        <v>Above Estimate</v>
      </c>
    </row>
    <row r="3498" spans="1:16" x14ac:dyDescent="0.3">
      <c r="A3498" s="1">
        <v>43306</v>
      </c>
      <c r="B3498">
        <v>2018</v>
      </c>
      <c r="C3498" t="s">
        <v>12</v>
      </c>
      <c r="D3498">
        <v>81620</v>
      </c>
      <c r="E3498">
        <v>80000</v>
      </c>
      <c r="F3498" t="s">
        <v>13</v>
      </c>
      <c r="G3498" t="s">
        <v>14</v>
      </c>
      <c r="H3498">
        <v>3</v>
      </c>
      <c r="I3498">
        <v>3</v>
      </c>
      <c r="J3498">
        <v>919</v>
      </c>
      <c r="K3498">
        <v>1.4223079999999999</v>
      </c>
      <c r="L3498" t="s">
        <v>22</v>
      </c>
      <c r="M3498">
        <f>V3__67[[#This Row],[Sale Price]]/V3__67[[#This Row],[carpet_area]]</f>
        <v>87.051142546245913</v>
      </c>
      <c r="N3498">
        <f>IF(OR(V3__67[[#This Row],[Estimated Value]]="",V3__67[[#This Row],[Estimated Value]]=0),"",V3__67[[#This Row],[Sale Price]]-V3__67[[#This Row],[Estimated Value]])</f>
        <v>-1620</v>
      </c>
      <c r="O3498">
        <f>IF(OR(V3__67[[#This Row],[Estimated Value]]="",V3__67[[#This Row],[Estimated Value]]=0),"",(V3__67[[#This Row],[Sale Price]]-V3__67[[#This Row],[Estimated Value]])/V3__67[[#This Row],[Estimated Value]])</f>
        <v>-1.9848076451850036E-2</v>
      </c>
      <c r="P3498" t="str">
        <f t="shared" si="54"/>
        <v>Below Estimate</v>
      </c>
    </row>
    <row r="3499" spans="1:16" x14ac:dyDescent="0.3">
      <c r="A3499" s="1">
        <v>43306</v>
      </c>
      <c r="B3499">
        <v>2018</v>
      </c>
      <c r="C3499" t="s">
        <v>30</v>
      </c>
      <c r="D3499">
        <v>206440</v>
      </c>
      <c r="E3499">
        <v>380000</v>
      </c>
      <c r="F3499" t="s">
        <v>13</v>
      </c>
      <c r="G3499" t="s">
        <v>14</v>
      </c>
      <c r="H3499">
        <v>3</v>
      </c>
      <c r="I3499">
        <v>1</v>
      </c>
      <c r="J3499">
        <v>948</v>
      </c>
      <c r="K3499">
        <v>1.4223079999999999</v>
      </c>
      <c r="L3499" t="s">
        <v>15</v>
      </c>
      <c r="M3499">
        <f>V3__67[[#This Row],[Sale Price]]/V3__67[[#This Row],[carpet_area]]</f>
        <v>400.84388185654007</v>
      </c>
      <c r="N3499">
        <f>IF(OR(V3__67[[#This Row],[Estimated Value]]="",V3__67[[#This Row],[Estimated Value]]=0),"",V3__67[[#This Row],[Sale Price]]-V3__67[[#This Row],[Estimated Value]])</f>
        <v>173560</v>
      </c>
      <c r="O3499">
        <f>IF(OR(V3__67[[#This Row],[Estimated Value]]="",V3__67[[#This Row],[Estimated Value]]=0),"",(V3__67[[#This Row],[Sale Price]]-V3__67[[#This Row],[Estimated Value]])/V3__67[[#This Row],[Estimated Value]])</f>
        <v>0.84072854098043015</v>
      </c>
      <c r="P3499" t="str">
        <f t="shared" si="54"/>
        <v>Above Estimate</v>
      </c>
    </row>
    <row r="3500" spans="1:16" x14ac:dyDescent="0.3">
      <c r="A3500" s="1">
        <v>43306</v>
      </c>
      <c r="B3500">
        <v>2018</v>
      </c>
      <c r="C3500" t="s">
        <v>12</v>
      </c>
      <c r="D3500">
        <v>116430</v>
      </c>
      <c r="E3500">
        <v>169000</v>
      </c>
      <c r="F3500" t="s">
        <v>13</v>
      </c>
      <c r="G3500" t="s">
        <v>14</v>
      </c>
      <c r="H3500">
        <v>3</v>
      </c>
      <c r="I3500">
        <v>3</v>
      </c>
      <c r="J3500">
        <v>944</v>
      </c>
      <c r="K3500">
        <v>1.4223079999999999</v>
      </c>
      <c r="L3500" t="s">
        <v>15</v>
      </c>
      <c r="M3500">
        <f>V3__67[[#This Row],[Sale Price]]/V3__67[[#This Row],[carpet_area]]</f>
        <v>179.02542372881356</v>
      </c>
      <c r="N3500">
        <f>IF(OR(V3__67[[#This Row],[Estimated Value]]="",V3__67[[#This Row],[Estimated Value]]=0),"",V3__67[[#This Row],[Sale Price]]-V3__67[[#This Row],[Estimated Value]])</f>
        <v>52570</v>
      </c>
      <c r="O3500">
        <f>IF(OR(V3__67[[#This Row],[Estimated Value]]="",V3__67[[#This Row],[Estimated Value]]=0),"",(V3__67[[#This Row],[Sale Price]]-V3__67[[#This Row],[Estimated Value]])/V3__67[[#This Row],[Estimated Value]])</f>
        <v>0.45151593231984882</v>
      </c>
      <c r="P3500" t="str">
        <f t="shared" si="54"/>
        <v>Above Estimate</v>
      </c>
    </row>
    <row r="3501" spans="1:16" x14ac:dyDescent="0.3">
      <c r="A3501" s="1">
        <v>43307</v>
      </c>
      <c r="B3501">
        <v>2018</v>
      </c>
      <c r="C3501" t="s">
        <v>29</v>
      </c>
      <c r="D3501">
        <v>188020</v>
      </c>
      <c r="E3501">
        <v>330000</v>
      </c>
      <c r="F3501" t="s">
        <v>13</v>
      </c>
      <c r="G3501" t="s">
        <v>14</v>
      </c>
      <c r="H3501">
        <v>3</v>
      </c>
      <c r="I3501">
        <v>3</v>
      </c>
      <c r="J3501">
        <v>923</v>
      </c>
      <c r="K3501">
        <v>1.4223079999999999</v>
      </c>
      <c r="L3501" t="s">
        <v>22</v>
      </c>
      <c r="M3501">
        <f>V3__67[[#This Row],[Sale Price]]/V3__67[[#This Row],[carpet_area]]</f>
        <v>357.52979414951244</v>
      </c>
      <c r="N3501">
        <f>IF(OR(V3__67[[#This Row],[Estimated Value]]="",V3__67[[#This Row],[Estimated Value]]=0),"",V3__67[[#This Row],[Sale Price]]-V3__67[[#This Row],[Estimated Value]])</f>
        <v>141980</v>
      </c>
      <c r="O3501">
        <f>IF(OR(V3__67[[#This Row],[Estimated Value]]="",V3__67[[#This Row],[Estimated Value]]=0),"",(V3__67[[#This Row],[Sale Price]]-V3__67[[#This Row],[Estimated Value]])/V3__67[[#This Row],[Estimated Value]])</f>
        <v>0.75513243271992336</v>
      </c>
      <c r="P3501" t="str">
        <f t="shared" si="54"/>
        <v>Above Estimate</v>
      </c>
    </row>
    <row r="3502" spans="1:16" x14ac:dyDescent="0.3">
      <c r="A3502" s="1">
        <v>43308</v>
      </c>
      <c r="B3502">
        <v>2018</v>
      </c>
      <c r="C3502" t="s">
        <v>30</v>
      </c>
      <c r="D3502">
        <v>532770</v>
      </c>
      <c r="E3502">
        <v>700000</v>
      </c>
      <c r="F3502" t="s">
        <v>13</v>
      </c>
      <c r="G3502" t="s">
        <v>14</v>
      </c>
      <c r="H3502">
        <v>3</v>
      </c>
      <c r="I3502">
        <v>2</v>
      </c>
      <c r="J3502">
        <v>913</v>
      </c>
      <c r="K3502">
        <v>1.4223079999999999</v>
      </c>
      <c r="L3502" t="s">
        <v>15</v>
      </c>
      <c r="M3502">
        <f>V3__67[[#This Row],[Sale Price]]/V3__67[[#This Row],[carpet_area]]</f>
        <v>766.70317634173057</v>
      </c>
      <c r="N3502">
        <f>IF(OR(V3__67[[#This Row],[Estimated Value]]="",V3__67[[#This Row],[Estimated Value]]=0),"",V3__67[[#This Row],[Sale Price]]-V3__67[[#This Row],[Estimated Value]])</f>
        <v>167230</v>
      </c>
      <c r="O3502">
        <f>IF(OR(V3__67[[#This Row],[Estimated Value]]="",V3__67[[#This Row],[Estimated Value]]=0),"",(V3__67[[#This Row],[Sale Price]]-V3__67[[#This Row],[Estimated Value]])/V3__67[[#This Row],[Estimated Value]])</f>
        <v>0.31388779398239391</v>
      </c>
      <c r="P3502" t="str">
        <f t="shared" si="54"/>
        <v>Above Estimate</v>
      </c>
    </row>
    <row r="3503" spans="1:16" x14ac:dyDescent="0.3">
      <c r="A3503" s="1">
        <v>43309</v>
      </c>
      <c r="B3503">
        <v>2018</v>
      </c>
      <c r="C3503" t="s">
        <v>29</v>
      </c>
      <c r="D3503">
        <v>127960</v>
      </c>
      <c r="E3503">
        <v>160500</v>
      </c>
      <c r="F3503" t="s">
        <v>13</v>
      </c>
      <c r="G3503" t="s">
        <v>14</v>
      </c>
      <c r="H3503">
        <v>3</v>
      </c>
      <c r="I3503">
        <v>2</v>
      </c>
      <c r="J3503">
        <v>920</v>
      </c>
      <c r="K3503">
        <v>1.4223079999999999</v>
      </c>
      <c r="L3503" t="s">
        <v>15</v>
      </c>
      <c r="M3503">
        <f>V3__67[[#This Row],[Sale Price]]/V3__67[[#This Row],[carpet_area]]</f>
        <v>174.45652173913044</v>
      </c>
      <c r="N3503">
        <f>IF(OR(V3__67[[#This Row],[Estimated Value]]="",V3__67[[#This Row],[Estimated Value]]=0),"",V3__67[[#This Row],[Sale Price]]-V3__67[[#This Row],[Estimated Value]])</f>
        <v>32540</v>
      </c>
      <c r="O3503">
        <f>IF(OR(V3__67[[#This Row],[Estimated Value]]="",V3__67[[#This Row],[Estimated Value]]=0),"",(V3__67[[#This Row],[Sale Price]]-V3__67[[#This Row],[Estimated Value]])/V3__67[[#This Row],[Estimated Value]])</f>
        <v>0.25429821819318538</v>
      </c>
      <c r="P3503" t="str">
        <f t="shared" si="54"/>
        <v>Above Estimate</v>
      </c>
    </row>
    <row r="3504" spans="1:16" x14ac:dyDescent="0.3">
      <c r="A3504" s="1">
        <v>43310</v>
      </c>
      <c r="B3504">
        <v>2018</v>
      </c>
      <c r="C3504" t="s">
        <v>12</v>
      </c>
      <c r="D3504">
        <v>65860</v>
      </c>
      <c r="E3504">
        <v>56175</v>
      </c>
      <c r="F3504" t="s">
        <v>19</v>
      </c>
      <c r="G3504" t="s">
        <v>20</v>
      </c>
      <c r="H3504">
        <v>4</v>
      </c>
      <c r="I3504">
        <v>3</v>
      </c>
      <c r="J3504">
        <v>1344</v>
      </c>
      <c r="K3504">
        <v>1.4223079999999999</v>
      </c>
      <c r="L3504" t="s">
        <v>22</v>
      </c>
      <c r="M3504">
        <f>V3__67[[#This Row],[Sale Price]]/V3__67[[#This Row],[carpet_area]]</f>
        <v>41.796875</v>
      </c>
      <c r="N3504">
        <f>IF(OR(V3__67[[#This Row],[Estimated Value]]="",V3__67[[#This Row],[Estimated Value]]=0),"",V3__67[[#This Row],[Sale Price]]-V3__67[[#This Row],[Estimated Value]])</f>
        <v>-9685</v>
      </c>
      <c r="O3504">
        <f>IF(OR(V3__67[[#This Row],[Estimated Value]]="",V3__67[[#This Row],[Estimated Value]]=0),"",(V3__67[[#This Row],[Sale Price]]-V3__67[[#This Row],[Estimated Value]])/V3__67[[#This Row],[Estimated Value]])</f>
        <v>-0.14705435772851502</v>
      </c>
      <c r="P3504" t="str">
        <f t="shared" si="54"/>
        <v>Below Estimate</v>
      </c>
    </row>
    <row r="3505" spans="1:16" x14ac:dyDescent="0.3">
      <c r="A3505" s="1">
        <v>43310</v>
      </c>
      <c r="B3505">
        <v>2018</v>
      </c>
      <c r="C3505" t="s">
        <v>12</v>
      </c>
      <c r="D3505">
        <v>80400</v>
      </c>
      <c r="E3505">
        <v>106000</v>
      </c>
      <c r="F3505" t="s">
        <v>13</v>
      </c>
      <c r="G3505" t="s">
        <v>14</v>
      </c>
      <c r="H3505">
        <v>3</v>
      </c>
      <c r="I3505">
        <v>2</v>
      </c>
      <c r="J3505">
        <v>911</v>
      </c>
      <c r="K3505">
        <v>1.4223079999999999</v>
      </c>
      <c r="L3505" t="s">
        <v>25</v>
      </c>
      <c r="M3505">
        <f>V3__67[[#This Row],[Sale Price]]/V3__67[[#This Row],[carpet_area]]</f>
        <v>116.35565312843029</v>
      </c>
      <c r="N3505">
        <f>IF(OR(V3__67[[#This Row],[Estimated Value]]="",V3__67[[#This Row],[Estimated Value]]=0),"",V3__67[[#This Row],[Sale Price]]-V3__67[[#This Row],[Estimated Value]])</f>
        <v>25600</v>
      </c>
      <c r="O3505">
        <f>IF(OR(V3__67[[#This Row],[Estimated Value]]="",V3__67[[#This Row],[Estimated Value]]=0),"",(V3__67[[#This Row],[Sale Price]]-V3__67[[#This Row],[Estimated Value]])/V3__67[[#This Row],[Estimated Value]])</f>
        <v>0.31840796019900497</v>
      </c>
      <c r="P3505" t="str">
        <f t="shared" si="54"/>
        <v>Above Estimate</v>
      </c>
    </row>
    <row r="3506" spans="1:16" x14ac:dyDescent="0.3">
      <c r="A3506" s="1">
        <v>43313</v>
      </c>
      <c r="B3506">
        <v>2018</v>
      </c>
      <c r="C3506" t="s">
        <v>30</v>
      </c>
      <c r="D3506">
        <v>269350</v>
      </c>
      <c r="E3506">
        <v>428500</v>
      </c>
      <c r="F3506" t="s">
        <v>13</v>
      </c>
      <c r="G3506" t="s">
        <v>14</v>
      </c>
      <c r="H3506">
        <v>3</v>
      </c>
      <c r="I3506">
        <v>1</v>
      </c>
      <c r="J3506">
        <v>1015</v>
      </c>
      <c r="K3506">
        <v>1.4223079999999999</v>
      </c>
      <c r="L3506" t="s">
        <v>16</v>
      </c>
      <c r="M3506">
        <f>V3__67[[#This Row],[Sale Price]]/V3__67[[#This Row],[carpet_area]]</f>
        <v>422.16748768472905</v>
      </c>
      <c r="N3506">
        <f>IF(OR(V3__67[[#This Row],[Estimated Value]]="",V3__67[[#This Row],[Estimated Value]]=0),"",V3__67[[#This Row],[Sale Price]]-V3__67[[#This Row],[Estimated Value]])</f>
        <v>159150</v>
      </c>
      <c r="O3506">
        <f>IF(OR(V3__67[[#This Row],[Estimated Value]]="",V3__67[[#This Row],[Estimated Value]]=0),"",(V3__67[[#This Row],[Sale Price]]-V3__67[[#This Row],[Estimated Value]])/V3__67[[#This Row],[Estimated Value]])</f>
        <v>0.59086690180063117</v>
      </c>
      <c r="P3506" t="str">
        <f t="shared" si="54"/>
        <v>Above Estimate</v>
      </c>
    </row>
    <row r="3507" spans="1:16" x14ac:dyDescent="0.3">
      <c r="A3507" s="1">
        <v>43313</v>
      </c>
      <c r="B3507">
        <v>2018</v>
      </c>
      <c r="C3507" t="s">
        <v>29</v>
      </c>
      <c r="D3507">
        <v>165550</v>
      </c>
      <c r="E3507">
        <v>268000</v>
      </c>
      <c r="F3507" t="s">
        <v>13</v>
      </c>
      <c r="G3507" t="s">
        <v>14</v>
      </c>
      <c r="H3507">
        <v>3</v>
      </c>
      <c r="I3507">
        <v>1</v>
      </c>
      <c r="J3507">
        <v>1081</v>
      </c>
      <c r="K3507">
        <v>1.4223079999999999</v>
      </c>
      <c r="L3507" t="s">
        <v>25</v>
      </c>
      <c r="M3507">
        <f>V3__67[[#This Row],[Sale Price]]/V3__67[[#This Row],[carpet_area]]</f>
        <v>247.91859389454208</v>
      </c>
      <c r="N3507">
        <f>IF(OR(V3__67[[#This Row],[Estimated Value]]="",V3__67[[#This Row],[Estimated Value]]=0),"",V3__67[[#This Row],[Sale Price]]-V3__67[[#This Row],[Estimated Value]])</f>
        <v>102450</v>
      </c>
      <c r="O3507">
        <f>IF(OR(V3__67[[#This Row],[Estimated Value]]="",V3__67[[#This Row],[Estimated Value]]=0),"",(V3__67[[#This Row],[Sale Price]]-V3__67[[#This Row],[Estimated Value]])/V3__67[[#This Row],[Estimated Value]])</f>
        <v>0.61884627000906067</v>
      </c>
      <c r="P3507" t="str">
        <f t="shared" si="54"/>
        <v>Above Estimate</v>
      </c>
    </row>
    <row r="3508" spans="1:16" x14ac:dyDescent="0.3">
      <c r="A3508" s="1">
        <v>43313</v>
      </c>
      <c r="B3508">
        <v>2018</v>
      </c>
      <c r="C3508" t="s">
        <v>12</v>
      </c>
      <c r="D3508">
        <v>154200</v>
      </c>
      <c r="E3508">
        <v>235000</v>
      </c>
      <c r="F3508" t="s">
        <v>23</v>
      </c>
      <c r="G3508" t="s">
        <v>24</v>
      </c>
      <c r="H3508">
        <v>6</v>
      </c>
      <c r="I3508">
        <v>4</v>
      </c>
      <c r="J3508">
        <v>1957</v>
      </c>
      <c r="K3508">
        <v>1.4223079999999999</v>
      </c>
      <c r="L3508" t="s">
        <v>22</v>
      </c>
      <c r="M3508">
        <f>V3__67[[#This Row],[Sale Price]]/V3__67[[#This Row],[carpet_area]]</f>
        <v>120.08175779253961</v>
      </c>
      <c r="N3508">
        <f>IF(OR(V3__67[[#This Row],[Estimated Value]]="",V3__67[[#This Row],[Estimated Value]]=0),"",V3__67[[#This Row],[Sale Price]]-V3__67[[#This Row],[Estimated Value]])</f>
        <v>80800</v>
      </c>
      <c r="O3508">
        <f>IF(OR(V3__67[[#This Row],[Estimated Value]]="",V3__67[[#This Row],[Estimated Value]]=0),"",(V3__67[[#This Row],[Sale Price]]-V3__67[[#This Row],[Estimated Value]])/V3__67[[#This Row],[Estimated Value]])</f>
        <v>0.52399481193255515</v>
      </c>
      <c r="P3508" t="str">
        <f t="shared" si="54"/>
        <v>Above Estimate</v>
      </c>
    </row>
    <row r="3509" spans="1:16" x14ac:dyDescent="0.3">
      <c r="A3509" s="1">
        <v>43314</v>
      </c>
      <c r="B3509">
        <v>2018</v>
      </c>
      <c r="C3509" t="s">
        <v>12</v>
      </c>
      <c r="D3509">
        <v>113340</v>
      </c>
      <c r="E3509">
        <v>165800</v>
      </c>
      <c r="F3509" t="s">
        <v>13</v>
      </c>
      <c r="G3509" t="s">
        <v>14</v>
      </c>
      <c r="H3509">
        <v>3</v>
      </c>
      <c r="I3509">
        <v>3</v>
      </c>
      <c r="J3509">
        <v>1090</v>
      </c>
      <c r="K3509">
        <v>1.4223079999999999</v>
      </c>
      <c r="L3509" t="s">
        <v>16</v>
      </c>
      <c r="M3509">
        <f>V3__67[[#This Row],[Sale Price]]/V3__67[[#This Row],[carpet_area]]</f>
        <v>152.11009174311926</v>
      </c>
      <c r="N3509">
        <f>IF(OR(V3__67[[#This Row],[Estimated Value]]="",V3__67[[#This Row],[Estimated Value]]=0),"",V3__67[[#This Row],[Sale Price]]-V3__67[[#This Row],[Estimated Value]])</f>
        <v>52460</v>
      </c>
      <c r="O3509">
        <f>IF(OR(V3__67[[#This Row],[Estimated Value]]="",V3__67[[#This Row],[Estimated Value]]=0),"",(V3__67[[#This Row],[Sale Price]]-V3__67[[#This Row],[Estimated Value]])/V3__67[[#This Row],[Estimated Value]])</f>
        <v>0.46285512616904889</v>
      </c>
      <c r="P3509" t="str">
        <f t="shared" si="54"/>
        <v>Above Estimate</v>
      </c>
    </row>
    <row r="3510" spans="1:16" x14ac:dyDescent="0.3">
      <c r="A3510" s="1">
        <v>43315</v>
      </c>
      <c r="B3510">
        <v>2018</v>
      </c>
      <c r="C3510" t="s">
        <v>30</v>
      </c>
      <c r="D3510">
        <v>302360</v>
      </c>
      <c r="E3510">
        <v>538350</v>
      </c>
      <c r="F3510" t="s">
        <v>13</v>
      </c>
      <c r="G3510" t="s">
        <v>14</v>
      </c>
      <c r="H3510">
        <v>3</v>
      </c>
      <c r="I3510">
        <v>3</v>
      </c>
      <c r="J3510">
        <v>916</v>
      </c>
      <c r="K3510">
        <v>1.4223079999999999</v>
      </c>
      <c r="L3510" t="s">
        <v>15</v>
      </c>
      <c r="M3510">
        <f>V3__67[[#This Row],[Sale Price]]/V3__67[[#This Row],[carpet_area]]</f>
        <v>587.71834061135371</v>
      </c>
      <c r="N3510">
        <f>IF(OR(V3__67[[#This Row],[Estimated Value]]="",V3__67[[#This Row],[Estimated Value]]=0),"",V3__67[[#This Row],[Sale Price]]-V3__67[[#This Row],[Estimated Value]])</f>
        <v>235990</v>
      </c>
      <c r="O3510">
        <f>IF(OR(V3__67[[#This Row],[Estimated Value]]="",V3__67[[#This Row],[Estimated Value]]=0),"",(V3__67[[#This Row],[Sale Price]]-V3__67[[#This Row],[Estimated Value]])/V3__67[[#This Row],[Estimated Value]])</f>
        <v>0.78049345151475058</v>
      </c>
      <c r="P3510" t="str">
        <f t="shared" si="54"/>
        <v>Above Estimate</v>
      </c>
    </row>
    <row r="3511" spans="1:16" x14ac:dyDescent="0.3">
      <c r="A3511" s="1">
        <v>43315</v>
      </c>
      <c r="B3511">
        <v>2018</v>
      </c>
      <c r="C3511" t="s">
        <v>29</v>
      </c>
      <c r="D3511">
        <v>310030</v>
      </c>
      <c r="E3511">
        <v>500000</v>
      </c>
      <c r="F3511" t="s">
        <v>13</v>
      </c>
      <c r="G3511" t="s">
        <v>14</v>
      </c>
      <c r="H3511">
        <v>3</v>
      </c>
      <c r="I3511">
        <v>1</v>
      </c>
      <c r="J3511">
        <v>971</v>
      </c>
      <c r="K3511">
        <v>1.4223079999999999</v>
      </c>
      <c r="L3511" t="s">
        <v>15</v>
      </c>
      <c r="M3511">
        <f>V3__67[[#This Row],[Sale Price]]/V3__67[[#This Row],[carpet_area]]</f>
        <v>514.93305870236873</v>
      </c>
      <c r="N3511">
        <f>IF(OR(V3__67[[#This Row],[Estimated Value]]="",V3__67[[#This Row],[Estimated Value]]=0),"",V3__67[[#This Row],[Sale Price]]-V3__67[[#This Row],[Estimated Value]])</f>
        <v>189970</v>
      </c>
      <c r="O3511">
        <f>IF(OR(V3__67[[#This Row],[Estimated Value]]="",V3__67[[#This Row],[Estimated Value]]=0),"",(V3__67[[#This Row],[Sale Price]]-V3__67[[#This Row],[Estimated Value]])/V3__67[[#This Row],[Estimated Value]])</f>
        <v>0.61274715350127407</v>
      </c>
      <c r="P3511" t="str">
        <f t="shared" si="54"/>
        <v>Above Estimate</v>
      </c>
    </row>
    <row r="3512" spans="1:16" x14ac:dyDescent="0.3">
      <c r="A3512" s="1">
        <v>43315</v>
      </c>
      <c r="B3512">
        <v>2018</v>
      </c>
      <c r="C3512" t="s">
        <v>30</v>
      </c>
      <c r="D3512">
        <v>363260</v>
      </c>
      <c r="E3512">
        <v>780000</v>
      </c>
      <c r="F3512" t="s">
        <v>13</v>
      </c>
      <c r="G3512" t="s">
        <v>14</v>
      </c>
      <c r="H3512">
        <v>3</v>
      </c>
      <c r="I3512">
        <v>1</v>
      </c>
      <c r="J3512">
        <v>1009</v>
      </c>
      <c r="K3512">
        <v>1.4223079999999999</v>
      </c>
      <c r="L3512" t="s">
        <v>16</v>
      </c>
      <c r="M3512">
        <f>V3__67[[#This Row],[Sale Price]]/V3__67[[#This Row],[carpet_area]]</f>
        <v>773.04261645193264</v>
      </c>
      <c r="N3512">
        <f>IF(OR(V3__67[[#This Row],[Estimated Value]]="",V3__67[[#This Row],[Estimated Value]]=0),"",V3__67[[#This Row],[Sale Price]]-V3__67[[#This Row],[Estimated Value]])</f>
        <v>416740</v>
      </c>
      <c r="O3512">
        <f>IF(OR(V3__67[[#This Row],[Estimated Value]]="",V3__67[[#This Row],[Estimated Value]]=0),"",(V3__67[[#This Row],[Sale Price]]-V3__67[[#This Row],[Estimated Value]])/V3__67[[#This Row],[Estimated Value]])</f>
        <v>1.1472223751582888</v>
      </c>
      <c r="P3512" t="str">
        <f t="shared" si="54"/>
        <v>Above Estimate</v>
      </c>
    </row>
    <row r="3513" spans="1:16" x14ac:dyDescent="0.3">
      <c r="A3513" s="1">
        <v>43315</v>
      </c>
      <c r="B3513">
        <v>2018</v>
      </c>
      <c r="C3513" t="s">
        <v>29</v>
      </c>
      <c r="D3513">
        <v>236250</v>
      </c>
      <c r="E3513">
        <v>329000</v>
      </c>
      <c r="F3513" t="s">
        <v>13</v>
      </c>
      <c r="G3513" t="s">
        <v>14</v>
      </c>
      <c r="H3513">
        <v>3</v>
      </c>
      <c r="I3513">
        <v>3</v>
      </c>
      <c r="J3513">
        <v>920</v>
      </c>
      <c r="K3513">
        <v>1.4223079999999999</v>
      </c>
      <c r="L3513" t="s">
        <v>25</v>
      </c>
      <c r="M3513">
        <f>V3__67[[#This Row],[Sale Price]]/V3__67[[#This Row],[carpet_area]]</f>
        <v>357.60869565217394</v>
      </c>
      <c r="N3513">
        <f>IF(OR(V3__67[[#This Row],[Estimated Value]]="",V3__67[[#This Row],[Estimated Value]]=0),"",V3__67[[#This Row],[Sale Price]]-V3__67[[#This Row],[Estimated Value]])</f>
        <v>92750</v>
      </c>
      <c r="O3513">
        <f>IF(OR(V3__67[[#This Row],[Estimated Value]]="",V3__67[[#This Row],[Estimated Value]]=0),"",(V3__67[[#This Row],[Sale Price]]-V3__67[[#This Row],[Estimated Value]])/V3__67[[#This Row],[Estimated Value]])</f>
        <v>0.3925925925925926</v>
      </c>
      <c r="P3513" t="str">
        <f t="shared" si="54"/>
        <v>Above Estimate</v>
      </c>
    </row>
    <row r="3514" spans="1:16" x14ac:dyDescent="0.3">
      <c r="A3514" s="1">
        <v>43315</v>
      </c>
      <c r="B3514">
        <v>2018</v>
      </c>
      <c r="C3514" t="s">
        <v>29</v>
      </c>
      <c r="D3514">
        <v>391160</v>
      </c>
      <c r="E3514">
        <v>625000</v>
      </c>
      <c r="F3514" t="s">
        <v>13</v>
      </c>
      <c r="G3514" t="s">
        <v>14</v>
      </c>
      <c r="H3514">
        <v>3</v>
      </c>
      <c r="I3514">
        <v>2</v>
      </c>
      <c r="J3514">
        <v>1055</v>
      </c>
      <c r="K3514">
        <v>1.4223079999999999</v>
      </c>
      <c r="L3514" t="s">
        <v>15</v>
      </c>
      <c r="M3514">
        <f>V3__67[[#This Row],[Sale Price]]/V3__67[[#This Row],[carpet_area]]</f>
        <v>592.41706161137438</v>
      </c>
      <c r="N3514">
        <f>IF(OR(V3__67[[#This Row],[Estimated Value]]="",V3__67[[#This Row],[Estimated Value]]=0),"",V3__67[[#This Row],[Sale Price]]-V3__67[[#This Row],[Estimated Value]])</f>
        <v>233840</v>
      </c>
      <c r="O3514">
        <f>IF(OR(V3__67[[#This Row],[Estimated Value]]="",V3__67[[#This Row],[Estimated Value]]=0),"",(V3__67[[#This Row],[Sale Price]]-V3__67[[#This Row],[Estimated Value]])/V3__67[[#This Row],[Estimated Value]])</f>
        <v>0.59781163718171593</v>
      </c>
      <c r="P3514" t="str">
        <f t="shared" si="54"/>
        <v>Above Estimate</v>
      </c>
    </row>
    <row r="3515" spans="1:16" x14ac:dyDescent="0.3">
      <c r="A3515" s="1">
        <v>43316</v>
      </c>
      <c r="B3515">
        <v>2018</v>
      </c>
      <c r="C3515" t="s">
        <v>30</v>
      </c>
      <c r="D3515">
        <v>614250</v>
      </c>
      <c r="E3515">
        <v>1065000</v>
      </c>
      <c r="F3515" t="s">
        <v>13</v>
      </c>
      <c r="G3515" t="s">
        <v>14</v>
      </c>
      <c r="H3515">
        <v>3</v>
      </c>
      <c r="I3515">
        <v>3</v>
      </c>
      <c r="J3515">
        <v>1096</v>
      </c>
      <c r="K3515">
        <v>1.4223079999999999</v>
      </c>
      <c r="L3515" t="s">
        <v>16</v>
      </c>
      <c r="M3515">
        <f>V3__67[[#This Row],[Sale Price]]/V3__67[[#This Row],[carpet_area]]</f>
        <v>971.71532846715331</v>
      </c>
      <c r="N3515">
        <f>IF(OR(V3__67[[#This Row],[Estimated Value]]="",V3__67[[#This Row],[Estimated Value]]=0),"",V3__67[[#This Row],[Sale Price]]-V3__67[[#This Row],[Estimated Value]])</f>
        <v>450750</v>
      </c>
      <c r="O3515">
        <f>IF(OR(V3__67[[#This Row],[Estimated Value]]="",V3__67[[#This Row],[Estimated Value]]=0),"",(V3__67[[#This Row],[Sale Price]]-V3__67[[#This Row],[Estimated Value]])/V3__67[[#This Row],[Estimated Value]])</f>
        <v>0.73382173382173377</v>
      </c>
      <c r="P3515" t="str">
        <f t="shared" si="54"/>
        <v>Above Estimate</v>
      </c>
    </row>
    <row r="3516" spans="1:16" x14ac:dyDescent="0.3">
      <c r="A3516" s="1">
        <v>43316</v>
      </c>
      <c r="B3516">
        <v>2018</v>
      </c>
      <c r="C3516" t="s">
        <v>18</v>
      </c>
      <c r="D3516">
        <v>156840</v>
      </c>
      <c r="E3516">
        <v>255000</v>
      </c>
      <c r="F3516" t="s">
        <v>19</v>
      </c>
      <c r="G3516" t="s">
        <v>20</v>
      </c>
      <c r="H3516">
        <v>4</v>
      </c>
      <c r="I3516">
        <v>3</v>
      </c>
      <c r="J3516">
        <v>1239</v>
      </c>
      <c r="K3516">
        <v>1.4223079999999999</v>
      </c>
      <c r="L3516" t="s">
        <v>16</v>
      </c>
      <c r="M3516">
        <f>V3__67[[#This Row],[Sale Price]]/V3__67[[#This Row],[carpet_area]]</f>
        <v>205.81113801452784</v>
      </c>
      <c r="N3516">
        <f>IF(OR(V3__67[[#This Row],[Estimated Value]]="",V3__67[[#This Row],[Estimated Value]]=0),"",V3__67[[#This Row],[Sale Price]]-V3__67[[#This Row],[Estimated Value]])</f>
        <v>98160</v>
      </c>
      <c r="O3516">
        <f>IF(OR(V3__67[[#This Row],[Estimated Value]]="",V3__67[[#This Row],[Estimated Value]]=0),"",(V3__67[[#This Row],[Sale Price]]-V3__67[[#This Row],[Estimated Value]])/V3__67[[#This Row],[Estimated Value]])</f>
        <v>0.62586074980872231</v>
      </c>
      <c r="P3516" t="str">
        <f t="shared" si="54"/>
        <v>Above Estimate</v>
      </c>
    </row>
    <row r="3517" spans="1:16" x14ac:dyDescent="0.3">
      <c r="A3517" s="1">
        <v>43317</v>
      </c>
      <c r="B3517">
        <v>2018</v>
      </c>
      <c r="C3517" t="s">
        <v>12</v>
      </c>
      <c r="D3517">
        <v>25970</v>
      </c>
      <c r="E3517">
        <v>35000</v>
      </c>
      <c r="F3517" t="s">
        <v>23</v>
      </c>
      <c r="G3517" t="s">
        <v>24</v>
      </c>
      <c r="H3517">
        <v>6</v>
      </c>
      <c r="I3517">
        <v>6</v>
      </c>
      <c r="J3517">
        <v>1830</v>
      </c>
      <c r="K3517">
        <v>1.4223079999999999</v>
      </c>
      <c r="L3517" t="s">
        <v>15</v>
      </c>
      <c r="M3517">
        <f>V3__67[[#This Row],[Sale Price]]/V3__67[[#This Row],[carpet_area]]</f>
        <v>19.125683060109289</v>
      </c>
      <c r="N3517">
        <f>IF(OR(V3__67[[#This Row],[Estimated Value]]="",V3__67[[#This Row],[Estimated Value]]=0),"",V3__67[[#This Row],[Sale Price]]-V3__67[[#This Row],[Estimated Value]])</f>
        <v>9030</v>
      </c>
      <c r="O3517">
        <f>IF(OR(V3__67[[#This Row],[Estimated Value]]="",V3__67[[#This Row],[Estimated Value]]=0),"",(V3__67[[#This Row],[Sale Price]]-V3__67[[#This Row],[Estimated Value]])/V3__67[[#This Row],[Estimated Value]])</f>
        <v>0.34770889487870621</v>
      </c>
      <c r="P3517" t="str">
        <f t="shared" si="54"/>
        <v>Above Estimate</v>
      </c>
    </row>
    <row r="3518" spans="1:16" x14ac:dyDescent="0.3">
      <c r="A3518" s="1">
        <v>43317</v>
      </c>
      <c r="B3518">
        <v>2018</v>
      </c>
      <c r="C3518" t="s">
        <v>12</v>
      </c>
      <c r="D3518">
        <v>92450</v>
      </c>
      <c r="E3518">
        <v>95000</v>
      </c>
      <c r="F3518" t="s">
        <v>13</v>
      </c>
      <c r="G3518" t="s">
        <v>14</v>
      </c>
      <c r="H3518">
        <v>3</v>
      </c>
      <c r="I3518">
        <v>3</v>
      </c>
      <c r="J3518">
        <v>921</v>
      </c>
      <c r="K3518">
        <v>1.4223079999999999</v>
      </c>
      <c r="L3518" t="s">
        <v>16</v>
      </c>
      <c r="M3518">
        <f>V3__67[[#This Row],[Sale Price]]/V3__67[[#This Row],[carpet_area]]</f>
        <v>103.14875135722042</v>
      </c>
      <c r="N3518">
        <f>IF(OR(V3__67[[#This Row],[Estimated Value]]="",V3__67[[#This Row],[Estimated Value]]=0),"",V3__67[[#This Row],[Sale Price]]-V3__67[[#This Row],[Estimated Value]])</f>
        <v>2550</v>
      </c>
      <c r="O3518">
        <f>IF(OR(V3__67[[#This Row],[Estimated Value]]="",V3__67[[#This Row],[Estimated Value]]=0),"",(V3__67[[#This Row],[Sale Price]]-V3__67[[#This Row],[Estimated Value]])/V3__67[[#This Row],[Estimated Value]])</f>
        <v>2.7582477014602487E-2</v>
      </c>
      <c r="P3518" t="str">
        <f t="shared" si="54"/>
        <v>Above Estimate</v>
      </c>
    </row>
    <row r="3519" spans="1:16" x14ac:dyDescent="0.3">
      <c r="A3519" s="1">
        <v>43320</v>
      </c>
      <c r="B3519">
        <v>2018</v>
      </c>
      <c r="C3519" t="s">
        <v>30</v>
      </c>
      <c r="D3519">
        <v>310610</v>
      </c>
      <c r="E3519">
        <v>456000</v>
      </c>
      <c r="F3519" t="s">
        <v>13</v>
      </c>
      <c r="G3519" t="s">
        <v>14</v>
      </c>
      <c r="H3519">
        <v>3</v>
      </c>
      <c r="I3519">
        <v>1</v>
      </c>
      <c r="J3519">
        <v>1092</v>
      </c>
      <c r="K3519">
        <v>1.4223079999999999</v>
      </c>
      <c r="L3519" t="s">
        <v>15</v>
      </c>
      <c r="M3519">
        <f>V3__67[[#This Row],[Sale Price]]/V3__67[[#This Row],[carpet_area]]</f>
        <v>417.58241758241758</v>
      </c>
      <c r="N3519">
        <f>IF(OR(V3__67[[#This Row],[Estimated Value]]="",V3__67[[#This Row],[Estimated Value]]=0),"",V3__67[[#This Row],[Sale Price]]-V3__67[[#This Row],[Estimated Value]])</f>
        <v>145390</v>
      </c>
      <c r="O3519">
        <f>IF(OR(V3__67[[#This Row],[Estimated Value]]="",V3__67[[#This Row],[Estimated Value]]=0),"",(V3__67[[#This Row],[Sale Price]]-V3__67[[#This Row],[Estimated Value]])/V3__67[[#This Row],[Estimated Value]])</f>
        <v>0.46807894143781592</v>
      </c>
      <c r="P3519" t="str">
        <f t="shared" si="54"/>
        <v>Above Estimate</v>
      </c>
    </row>
    <row r="3520" spans="1:16" x14ac:dyDescent="0.3">
      <c r="A3520" s="1">
        <v>43321</v>
      </c>
      <c r="B3520">
        <v>2018</v>
      </c>
      <c r="C3520" t="s">
        <v>30</v>
      </c>
      <c r="D3520">
        <v>1547280</v>
      </c>
      <c r="E3520">
        <v>2100000</v>
      </c>
      <c r="F3520" t="s">
        <v>13</v>
      </c>
      <c r="G3520" t="s">
        <v>14</v>
      </c>
      <c r="H3520">
        <v>3</v>
      </c>
      <c r="I3520">
        <v>3</v>
      </c>
      <c r="J3520">
        <v>1024</v>
      </c>
      <c r="K3520">
        <v>1.4223079999999999</v>
      </c>
      <c r="L3520" t="s">
        <v>16</v>
      </c>
      <c r="M3520">
        <f>V3__67[[#This Row],[Sale Price]]/V3__67[[#This Row],[carpet_area]]</f>
        <v>2050.78125</v>
      </c>
      <c r="N3520">
        <f>IF(OR(V3__67[[#This Row],[Estimated Value]]="",V3__67[[#This Row],[Estimated Value]]=0),"",V3__67[[#This Row],[Sale Price]]-V3__67[[#This Row],[Estimated Value]])</f>
        <v>552720</v>
      </c>
      <c r="O3520">
        <f>IF(OR(V3__67[[#This Row],[Estimated Value]]="",V3__67[[#This Row],[Estimated Value]]=0),"",(V3__67[[#This Row],[Sale Price]]-V3__67[[#This Row],[Estimated Value]])/V3__67[[#This Row],[Estimated Value]])</f>
        <v>0.35722041259500542</v>
      </c>
      <c r="P3520" t="str">
        <f t="shared" si="54"/>
        <v>Above Estimate</v>
      </c>
    </row>
    <row r="3521" spans="1:16" x14ac:dyDescent="0.3">
      <c r="A3521" s="1">
        <v>43322</v>
      </c>
      <c r="B3521">
        <v>2018</v>
      </c>
      <c r="C3521" t="s">
        <v>18</v>
      </c>
      <c r="D3521">
        <v>350960</v>
      </c>
      <c r="E3521">
        <v>855000</v>
      </c>
      <c r="F3521" t="s">
        <v>13</v>
      </c>
      <c r="G3521" t="s">
        <v>14</v>
      </c>
      <c r="H3521">
        <v>3</v>
      </c>
      <c r="I3521">
        <v>3</v>
      </c>
      <c r="J3521">
        <v>904</v>
      </c>
      <c r="K3521">
        <v>1.4223079999999999</v>
      </c>
      <c r="L3521" t="s">
        <v>25</v>
      </c>
      <c r="M3521">
        <f>V3__67[[#This Row],[Sale Price]]/V3__67[[#This Row],[carpet_area]]</f>
        <v>945.7964601769911</v>
      </c>
      <c r="N3521">
        <f>IF(OR(V3__67[[#This Row],[Estimated Value]]="",V3__67[[#This Row],[Estimated Value]]=0),"",V3__67[[#This Row],[Sale Price]]-V3__67[[#This Row],[Estimated Value]])</f>
        <v>504040</v>
      </c>
      <c r="O3521">
        <f>IF(OR(V3__67[[#This Row],[Estimated Value]]="",V3__67[[#This Row],[Estimated Value]]=0),"",(V3__67[[#This Row],[Sale Price]]-V3__67[[#This Row],[Estimated Value]])/V3__67[[#This Row],[Estimated Value]])</f>
        <v>1.4361750626852063</v>
      </c>
      <c r="P3521" t="str">
        <f t="shared" si="54"/>
        <v>Above Estimate</v>
      </c>
    </row>
    <row r="3522" spans="1:16" x14ac:dyDescent="0.3">
      <c r="A3522" s="1">
        <v>43322</v>
      </c>
      <c r="B3522">
        <v>2018</v>
      </c>
      <c r="C3522" t="s">
        <v>12</v>
      </c>
      <c r="D3522">
        <v>77160</v>
      </c>
      <c r="E3522">
        <v>91000</v>
      </c>
      <c r="F3522" t="s">
        <v>13</v>
      </c>
      <c r="G3522" t="s">
        <v>14</v>
      </c>
      <c r="H3522">
        <v>3</v>
      </c>
      <c r="I3522">
        <v>1</v>
      </c>
      <c r="J3522">
        <v>998</v>
      </c>
      <c r="K3522">
        <v>1.4223079999999999</v>
      </c>
      <c r="L3522" t="s">
        <v>16</v>
      </c>
      <c r="M3522">
        <f>V3__67[[#This Row],[Sale Price]]/V3__67[[#This Row],[carpet_area]]</f>
        <v>91.182364729458911</v>
      </c>
      <c r="N3522">
        <f>IF(OR(V3__67[[#This Row],[Estimated Value]]="",V3__67[[#This Row],[Estimated Value]]=0),"",V3__67[[#This Row],[Sale Price]]-V3__67[[#This Row],[Estimated Value]])</f>
        <v>13840</v>
      </c>
      <c r="O3522">
        <f>IF(OR(V3__67[[#This Row],[Estimated Value]]="",V3__67[[#This Row],[Estimated Value]]=0),"",(V3__67[[#This Row],[Sale Price]]-V3__67[[#This Row],[Estimated Value]])/V3__67[[#This Row],[Estimated Value]])</f>
        <v>0.17936754795230689</v>
      </c>
      <c r="P3522" t="str">
        <f t="shared" ref="P3522:P3585" si="55">IF(N3522="","No Estimate",IF(N3522&gt;0,"Above Estimate",IF(N3522&lt;0,"Below Estimate","At Estimate")))</f>
        <v>Above Estimate</v>
      </c>
    </row>
    <row r="3523" spans="1:16" x14ac:dyDescent="0.3">
      <c r="A3523" s="1">
        <v>43327</v>
      </c>
      <c r="B3523">
        <v>2018</v>
      </c>
      <c r="C3523" t="s">
        <v>12</v>
      </c>
      <c r="D3523">
        <v>100480</v>
      </c>
      <c r="E3523">
        <v>66150</v>
      </c>
      <c r="F3523" t="s">
        <v>13</v>
      </c>
      <c r="G3523" t="s">
        <v>14</v>
      </c>
      <c r="H3523">
        <v>3</v>
      </c>
      <c r="I3523">
        <v>2</v>
      </c>
      <c r="J3523">
        <v>904</v>
      </c>
      <c r="K3523">
        <v>1.4223079999999999</v>
      </c>
      <c r="L3523" t="s">
        <v>16</v>
      </c>
      <c r="M3523">
        <f>V3__67[[#This Row],[Sale Price]]/V3__67[[#This Row],[carpet_area]]</f>
        <v>73.174778761061944</v>
      </c>
      <c r="N3523">
        <f>IF(OR(V3__67[[#This Row],[Estimated Value]]="",V3__67[[#This Row],[Estimated Value]]=0),"",V3__67[[#This Row],[Sale Price]]-V3__67[[#This Row],[Estimated Value]])</f>
        <v>-34330</v>
      </c>
      <c r="O3523">
        <f>IF(OR(V3__67[[#This Row],[Estimated Value]]="",V3__67[[#This Row],[Estimated Value]]=0),"",(V3__67[[#This Row],[Sale Price]]-V3__67[[#This Row],[Estimated Value]])/V3__67[[#This Row],[Estimated Value]])</f>
        <v>-0.34166003184713378</v>
      </c>
      <c r="P3523" t="str">
        <f t="shared" si="55"/>
        <v>Below Estimate</v>
      </c>
    </row>
    <row r="3524" spans="1:16" x14ac:dyDescent="0.3">
      <c r="A3524" s="1">
        <v>43327</v>
      </c>
      <c r="B3524">
        <v>2018</v>
      </c>
      <c r="C3524" t="s">
        <v>12</v>
      </c>
      <c r="D3524">
        <v>86760</v>
      </c>
      <c r="E3524">
        <v>65000</v>
      </c>
      <c r="F3524" t="s">
        <v>13</v>
      </c>
      <c r="G3524" t="s">
        <v>14</v>
      </c>
      <c r="H3524">
        <v>3</v>
      </c>
      <c r="I3524">
        <v>3</v>
      </c>
      <c r="J3524">
        <v>1070</v>
      </c>
      <c r="K3524">
        <v>1.4223079999999999</v>
      </c>
      <c r="L3524" t="s">
        <v>22</v>
      </c>
      <c r="M3524">
        <f>V3__67[[#This Row],[Sale Price]]/V3__67[[#This Row],[carpet_area]]</f>
        <v>60.747663551401871</v>
      </c>
      <c r="N3524">
        <f>IF(OR(V3__67[[#This Row],[Estimated Value]]="",V3__67[[#This Row],[Estimated Value]]=0),"",V3__67[[#This Row],[Sale Price]]-V3__67[[#This Row],[Estimated Value]])</f>
        <v>-21760</v>
      </c>
      <c r="O3524">
        <f>IF(OR(V3__67[[#This Row],[Estimated Value]]="",V3__67[[#This Row],[Estimated Value]]=0),"",(V3__67[[#This Row],[Sale Price]]-V3__67[[#This Row],[Estimated Value]])/V3__67[[#This Row],[Estimated Value]])</f>
        <v>-0.2508068234209313</v>
      </c>
      <c r="P3524" t="str">
        <f t="shared" si="55"/>
        <v>Below Estimate</v>
      </c>
    </row>
    <row r="3525" spans="1:16" x14ac:dyDescent="0.3">
      <c r="A3525" s="1">
        <v>43328</v>
      </c>
      <c r="B3525">
        <v>2018</v>
      </c>
      <c r="C3525" t="s">
        <v>12</v>
      </c>
      <c r="D3525">
        <v>94430</v>
      </c>
      <c r="E3525">
        <v>160000</v>
      </c>
      <c r="F3525" t="s">
        <v>27</v>
      </c>
      <c r="G3525" t="s">
        <v>28</v>
      </c>
      <c r="H3525">
        <v>8</v>
      </c>
      <c r="I3525">
        <v>8</v>
      </c>
      <c r="J3525">
        <v>2472</v>
      </c>
      <c r="K3525">
        <v>1.4223079999999999</v>
      </c>
      <c r="L3525" t="s">
        <v>16</v>
      </c>
      <c r="M3525">
        <f>V3__67[[#This Row],[Sale Price]]/V3__67[[#This Row],[carpet_area]]</f>
        <v>64.724919093851128</v>
      </c>
      <c r="N3525">
        <f>IF(OR(V3__67[[#This Row],[Estimated Value]]="",V3__67[[#This Row],[Estimated Value]]=0),"",V3__67[[#This Row],[Sale Price]]-V3__67[[#This Row],[Estimated Value]])</f>
        <v>65570</v>
      </c>
      <c r="O3525">
        <f>IF(OR(V3__67[[#This Row],[Estimated Value]]="",V3__67[[#This Row],[Estimated Value]]=0),"",(V3__67[[#This Row],[Sale Price]]-V3__67[[#This Row],[Estimated Value]])/V3__67[[#This Row],[Estimated Value]])</f>
        <v>0.69437678703801753</v>
      </c>
      <c r="P3525" t="str">
        <f t="shared" si="55"/>
        <v>Above Estimate</v>
      </c>
    </row>
    <row r="3526" spans="1:16" x14ac:dyDescent="0.3">
      <c r="A3526" s="1">
        <v>43328</v>
      </c>
      <c r="B3526">
        <v>2018</v>
      </c>
      <c r="C3526" t="s">
        <v>12</v>
      </c>
      <c r="D3526">
        <v>81030</v>
      </c>
      <c r="E3526">
        <v>93000</v>
      </c>
      <c r="F3526" t="s">
        <v>13</v>
      </c>
      <c r="G3526" t="s">
        <v>14</v>
      </c>
      <c r="H3526">
        <v>3</v>
      </c>
      <c r="I3526">
        <v>3</v>
      </c>
      <c r="J3526">
        <v>948</v>
      </c>
      <c r="K3526">
        <v>1.4223079999999999</v>
      </c>
      <c r="L3526" t="s">
        <v>22</v>
      </c>
      <c r="M3526">
        <f>V3__67[[#This Row],[Sale Price]]/V3__67[[#This Row],[carpet_area]]</f>
        <v>98.101265822784811</v>
      </c>
      <c r="N3526">
        <f>IF(OR(V3__67[[#This Row],[Estimated Value]]="",V3__67[[#This Row],[Estimated Value]]=0),"",V3__67[[#This Row],[Sale Price]]-V3__67[[#This Row],[Estimated Value]])</f>
        <v>11970</v>
      </c>
      <c r="O3526">
        <f>IF(OR(V3__67[[#This Row],[Estimated Value]]="",V3__67[[#This Row],[Estimated Value]]=0),"",(V3__67[[#This Row],[Sale Price]]-V3__67[[#This Row],[Estimated Value]])/V3__67[[#This Row],[Estimated Value]])</f>
        <v>0.1477230655312847</v>
      </c>
      <c r="P3526" t="str">
        <f t="shared" si="55"/>
        <v>Above Estimate</v>
      </c>
    </row>
    <row r="3527" spans="1:16" x14ac:dyDescent="0.3">
      <c r="A3527" s="1">
        <v>43329</v>
      </c>
      <c r="B3527">
        <v>2018</v>
      </c>
      <c r="C3527" t="s">
        <v>12</v>
      </c>
      <c r="D3527">
        <v>74490</v>
      </c>
      <c r="E3527">
        <v>31500</v>
      </c>
      <c r="F3527" t="s">
        <v>13</v>
      </c>
      <c r="G3527" t="s">
        <v>14</v>
      </c>
      <c r="H3527">
        <v>3</v>
      </c>
      <c r="I3527">
        <v>2</v>
      </c>
      <c r="J3527">
        <v>1024</v>
      </c>
      <c r="K3527">
        <v>1.4223079999999999</v>
      </c>
      <c r="L3527" t="s">
        <v>15</v>
      </c>
      <c r="M3527">
        <f>V3__67[[#This Row],[Sale Price]]/V3__67[[#This Row],[carpet_area]]</f>
        <v>30.76171875</v>
      </c>
      <c r="N3527">
        <f>IF(OR(V3__67[[#This Row],[Estimated Value]]="",V3__67[[#This Row],[Estimated Value]]=0),"",V3__67[[#This Row],[Sale Price]]-V3__67[[#This Row],[Estimated Value]])</f>
        <v>-42990</v>
      </c>
      <c r="O3527">
        <f>IF(OR(V3__67[[#This Row],[Estimated Value]]="",V3__67[[#This Row],[Estimated Value]]=0),"",(V3__67[[#This Row],[Sale Price]]-V3__67[[#This Row],[Estimated Value]])/V3__67[[#This Row],[Estimated Value]])</f>
        <v>-0.57712444623439385</v>
      </c>
      <c r="P3527" t="str">
        <f t="shared" si="55"/>
        <v>Below Estimate</v>
      </c>
    </row>
    <row r="3528" spans="1:16" x14ac:dyDescent="0.3">
      <c r="A3528" s="1">
        <v>43329</v>
      </c>
      <c r="B3528">
        <v>2018</v>
      </c>
      <c r="C3528" t="s">
        <v>29</v>
      </c>
      <c r="D3528">
        <v>179480</v>
      </c>
      <c r="E3528">
        <v>290000</v>
      </c>
      <c r="F3528" t="s">
        <v>13</v>
      </c>
      <c r="G3528" t="s">
        <v>14</v>
      </c>
      <c r="H3528">
        <v>3</v>
      </c>
      <c r="I3528">
        <v>3</v>
      </c>
      <c r="J3528">
        <v>1017</v>
      </c>
      <c r="K3528">
        <v>1.4223079999999999</v>
      </c>
      <c r="L3528" t="s">
        <v>22</v>
      </c>
      <c r="M3528">
        <f>V3__67[[#This Row],[Sale Price]]/V3__67[[#This Row],[carpet_area]]</f>
        <v>285.15240904621436</v>
      </c>
      <c r="N3528">
        <f>IF(OR(V3__67[[#This Row],[Estimated Value]]="",V3__67[[#This Row],[Estimated Value]]=0),"",V3__67[[#This Row],[Sale Price]]-V3__67[[#This Row],[Estimated Value]])</f>
        <v>110520</v>
      </c>
      <c r="O3528">
        <f>IF(OR(V3__67[[#This Row],[Estimated Value]]="",V3__67[[#This Row],[Estimated Value]]=0),"",(V3__67[[#This Row],[Sale Price]]-V3__67[[#This Row],[Estimated Value]])/V3__67[[#This Row],[Estimated Value]])</f>
        <v>0.61577891687096054</v>
      </c>
      <c r="P3528" t="str">
        <f t="shared" si="55"/>
        <v>Above Estimate</v>
      </c>
    </row>
    <row r="3529" spans="1:16" x14ac:dyDescent="0.3">
      <c r="A3529" s="1">
        <v>43329</v>
      </c>
      <c r="B3529">
        <v>2018</v>
      </c>
      <c r="C3529" t="s">
        <v>12</v>
      </c>
      <c r="D3529">
        <v>76270</v>
      </c>
      <c r="E3529">
        <v>112000</v>
      </c>
      <c r="F3529" t="s">
        <v>13</v>
      </c>
      <c r="G3529" t="s">
        <v>14</v>
      </c>
      <c r="H3529">
        <v>3</v>
      </c>
      <c r="I3529">
        <v>2</v>
      </c>
      <c r="J3529">
        <v>1053</v>
      </c>
      <c r="K3529">
        <v>1.4223079999999999</v>
      </c>
      <c r="L3529" t="s">
        <v>25</v>
      </c>
      <c r="M3529">
        <f>V3__67[[#This Row],[Sale Price]]/V3__67[[#This Row],[carpet_area]]</f>
        <v>106.36277302943969</v>
      </c>
      <c r="N3529">
        <f>IF(OR(V3__67[[#This Row],[Estimated Value]]="",V3__67[[#This Row],[Estimated Value]]=0),"",V3__67[[#This Row],[Sale Price]]-V3__67[[#This Row],[Estimated Value]])</f>
        <v>35730</v>
      </c>
      <c r="O3529">
        <f>IF(OR(V3__67[[#This Row],[Estimated Value]]="",V3__67[[#This Row],[Estimated Value]]=0),"",(V3__67[[#This Row],[Sale Price]]-V3__67[[#This Row],[Estimated Value]])/V3__67[[#This Row],[Estimated Value]])</f>
        <v>0.46846728726891307</v>
      </c>
      <c r="P3529" t="str">
        <f t="shared" si="55"/>
        <v>Above Estimate</v>
      </c>
    </row>
    <row r="3530" spans="1:16" x14ac:dyDescent="0.3">
      <c r="A3530" s="1">
        <v>43330</v>
      </c>
      <c r="B3530">
        <v>2018</v>
      </c>
      <c r="C3530" t="s">
        <v>12</v>
      </c>
      <c r="D3530">
        <v>75760</v>
      </c>
      <c r="E3530">
        <v>55000</v>
      </c>
      <c r="F3530" t="s">
        <v>13</v>
      </c>
      <c r="G3530" t="s">
        <v>14</v>
      </c>
      <c r="H3530">
        <v>3</v>
      </c>
      <c r="I3530">
        <v>2</v>
      </c>
      <c r="J3530">
        <v>1096</v>
      </c>
      <c r="K3530">
        <v>1.4223079999999999</v>
      </c>
      <c r="L3530" t="s">
        <v>15</v>
      </c>
      <c r="M3530">
        <f>V3__67[[#This Row],[Sale Price]]/V3__67[[#This Row],[carpet_area]]</f>
        <v>50.182481751824817</v>
      </c>
      <c r="N3530">
        <f>IF(OR(V3__67[[#This Row],[Estimated Value]]="",V3__67[[#This Row],[Estimated Value]]=0),"",V3__67[[#This Row],[Sale Price]]-V3__67[[#This Row],[Estimated Value]])</f>
        <v>-20760</v>
      </c>
      <c r="O3530">
        <f>IF(OR(V3__67[[#This Row],[Estimated Value]]="",V3__67[[#This Row],[Estimated Value]]=0),"",(V3__67[[#This Row],[Sale Price]]-V3__67[[#This Row],[Estimated Value]])/V3__67[[#This Row],[Estimated Value]])</f>
        <v>-0.27402323125659978</v>
      </c>
      <c r="P3530" t="str">
        <f t="shared" si="55"/>
        <v>Below Estimate</v>
      </c>
    </row>
    <row r="3531" spans="1:16" x14ac:dyDescent="0.3">
      <c r="A3531" s="1">
        <v>43330</v>
      </c>
      <c r="B3531">
        <v>2018</v>
      </c>
      <c r="C3531" t="s">
        <v>30</v>
      </c>
      <c r="D3531">
        <v>635360</v>
      </c>
      <c r="E3531">
        <v>1375000</v>
      </c>
      <c r="F3531" t="s">
        <v>13</v>
      </c>
      <c r="G3531" t="s">
        <v>14</v>
      </c>
      <c r="H3531">
        <v>3</v>
      </c>
      <c r="I3531">
        <v>3</v>
      </c>
      <c r="J3531">
        <v>1015</v>
      </c>
      <c r="K3531">
        <v>1.4223079999999999</v>
      </c>
      <c r="L3531" t="s">
        <v>15</v>
      </c>
      <c r="M3531">
        <f>V3__67[[#This Row],[Sale Price]]/V3__67[[#This Row],[carpet_area]]</f>
        <v>1354.6798029556651</v>
      </c>
      <c r="N3531">
        <f>IF(OR(V3__67[[#This Row],[Estimated Value]]="",V3__67[[#This Row],[Estimated Value]]=0),"",V3__67[[#This Row],[Sale Price]]-V3__67[[#This Row],[Estimated Value]])</f>
        <v>739640</v>
      </c>
      <c r="O3531">
        <f>IF(OR(V3__67[[#This Row],[Estimated Value]]="",V3__67[[#This Row],[Estimated Value]]=0),"",(V3__67[[#This Row],[Sale Price]]-V3__67[[#This Row],[Estimated Value]])/V3__67[[#This Row],[Estimated Value]])</f>
        <v>1.1641274238227146</v>
      </c>
      <c r="P3531" t="str">
        <f t="shared" si="55"/>
        <v>Above Estimate</v>
      </c>
    </row>
    <row r="3532" spans="1:16" x14ac:dyDescent="0.3">
      <c r="A3532" s="1">
        <v>43330</v>
      </c>
      <c r="B3532">
        <v>2018</v>
      </c>
      <c r="C3532" t="s">
        <v>18</v>
      </c>
      <c r="D3532">
        <v>708250</v>
      </c>
      <c r="E3532">
        <v>1260000</v>
      </c>
      <c r="F3532" t="s">
        <v>13</v>
      </c>
      <c r="G3532" t="s">
        <v>14</v>
      </c>
      <c r="H3532">
        <v>3</v>
      </c>
      <c r="I3532">
        <v>1</v>
      </c>
      <c r="J3532">
        <v>1026</v>
      </c>
      <c r="K3532">
        <v>1.4223079999999999</v>
      </c>
      <c r="L3532" t="s">
        <v>25</v>
      </c>
      <c r="M3532">
        <f>V3__67[[#This Row],[Sale Price]]/V3__67[[#This Row],[carpet_area]]</f>
        <v>1228.0701754385964</v>
      </c>
      <c r="N3532">
        <f>IF(OR(V3__67[[#This Row],[Estimated Value]]="",V3__67[[#This Row],[Estimated Value]]=0),"",V3__67[[#This Row],[Sale Price]]-V3__67[[#This Row],[Estimated Value]])</f>
        <v>551750</v>
      </c>
      <c r="O3532">
        <f>IF(OR(V3__67[[#This Row],[Estimated Value]]="",V3__67[[#This Row],[Estimated Value]]=0),"",(V3__67[[#This Row],[Sale Price]]-V3__67[[#This Row],[Estimated Value]])/V3__67[[#This Row],[Estimated Value]])</f>
        <v>0.77903282739145785</v>
      </c>
      <c r="P3532" t="str">
        <f t="shared" si="55"/>
        <v>Above Estimate</v>
      </c>
    </row>
    <row r="3533" spans="1:16" x14ac:dyDescent="0.3">
      <c r="A3533" s="1">
        <v>43334</v>
      </c>
      <c r="B3533">
        <v>2018</v>
      </c>
      <c r="C3533" t="s">
        <v>29</v>
      </c>
      <c r="D3533">
        <v>213430</v>
      </c>
      <c r="E3533">
        <v>317000</v>
      </c>
      <c r="F3533" t="s">
        <v>13</v>
      </c>
      <c r="G3533" t="s">
        <v>14</v>
      </c>
      <c r="H3533">
        <v>3</v>
      </c>
      <c r="I3533">
        <v>3</v>
      </c>
      <c r="J3533">
        <v>921</v>
      </c>
      <c r="K3533">
        <v>1.4223079999999999</v>
      </c>
      <c r="L3533" t="s">
        <v>16</v>
      </c>
      <c r="M3533">
        <f>V3__67[[#This Row],[Sale Price]]/V3__67[[#This Row],[carpet_area]]</f>
        <v>344.19109663409336</v>
      </c>
      <c r="N3533">
        <f>IF(OR(V3__67[[#This Row],[Estimated Value]]="",V3__67[[#This Row],[Estimated Value]]=0),"",V3__67[[#This Row],[Sale Price]]-V3__67[[#This Row],[Estimated Value]])</f>
        <v>103570</v>
      </c>
      <c r="O3533">
        <f>IF(OR(V3__67[[#This Row],[Estimated Value]]="",V3__67[[#This Row],[Estimated Value]]=0),"",(V3__67[[#This Row],[Sale Price]]-V3__67[[#This Row],[Estimated Value]])/V3__67[[#This Row],[Estimated Value]])</f>
        <v>0.48526448952818252</v>
      </c>
      <c r="P3533" t="str">
        <f t="shared" si="55"/>
        <v>Above Estimate</v>
      </c>
    </row>
    <row r="3534" spans="1:16" x14ac:dyDescent="0.3">
      <c r="A3534" s="1">
        <v>43335</v>
      </c>
      <c r="B3534">
        <v>2018</v>
      </c>
      <c r="C3534" t="s">
        <v>29</v>
      </c>
      <c r="D3534">
        <v>159740</v>
      </c>
      <c r="E3534">
        <v>282000</v>
      </c>
      <c r="F3534" t="s">
        <v>13</v>
      </c>
      <c r="G3534" t="s">
        <v>14</v>
      </c>
      <c r="H3534">
        <v>3</v>
      </c>
      <c r="I3534">
        <v>3</v>
      </c>
      <c r="J3534">
        <v>973</v>
      </c>
      <c r="K3534">
        <v>1.4223079999999999</v>
      </c>
      <c r="L3534" t="s">
        <v>25</v>
      </c>
      <c r="M3534">
        <f>V3__67[[#This Row],[Sale Price]]/V3__67[[#This Row],[carpet_area]]</f>
        <v>289.82528263103802</v>
      </c>
      <c r="N3534">
        <f>IF(OR(V3__67[[#This Row],[Estimated Value]]="",V3__67[[#This Row],[Estimated Value]]=0),"",V3__67[[#This Row],[Sale Price]]-V3__67[[#This Row],[Estimated Value]])</f>
        <v>122260</v>
      </c>
      <c r="O3534">
        <f>IF(OR(V3__67[[#This Row],[Estimated Value]]="",V3__67[[#This Row],[Estimated Value]]=0),"",(V3__67[[#This Row],[Sale Price]]-V3__67[[#This Row],[Estimated Value]])/V3__67[[#This Row],[Estimated Value]])</f>
        <v>0.76536872417678725</v>
      </c>
      <c r="P3534" t="str">
        <f t="shared" si="55"/>
        <v>Above Estimate</v>
      </c>
    </row>
    <row r="3535" spans="1:16" x14ac:dyDescent="0.3">
      <c r="A3535" s="1">
        <v>43335</v>
      </c>
      <c r="B3535">
        <v>2018</v>
      </c>
      <c r="C3535" t="s">
        <v>12</v>
      </c>
      <c r="D3535">
        <v>70570</v>
      </c>
      <c r="E3535">
        <v>85000</v>
      </c>
      <c r="F3535" t="s">
        <v>13</v>
      </c>
      <c r="G3535" t="s">
        <v>14</v>
      </c>
      <c r="H3535">
        <v>3</v>
      </c>
      <c r="I3535">
        <v>3</v>
      </c>
      <c r="J3535">
        <v>951</v>
      </c>
      <c r="K3535">
        <v>1.4223079999999999</v>
      </c>
      <c r="L3535" t="s">
        <v>16</v>
      </c>
      <c r="M3535">
        <f>V3__67[[#This Row],[Sale Price]]/V3__67[[#This Row],[carpet_area]]</f>
        <v>89.37960042060989</v>
      </c>
      <c r="N3535">
        <f>IF(OR(V3__67[[#This Row],[Estimated Value]]="",V3__67[[#This Row],[Estimated Value]]=0),"",V3__67[[#This Row],[Sale Price]]-V3__67[[#This Row],[Estimated Value]])</f>
        <v>14430</v>
      </c>
      <c r="O3535">
        <f>IF(OR(V3__67[[#This Row],[Estimated Value]]="",V3__67[[#This Row],[Estimated Value]]=0),"",(V3__67[[#This Row],[Sale Price]]-V3__67[[#This Row],[Estimated Value]])/V3__67[[#This Row],[Estimated Value]])</f>
        <v>0.20447782343772142</v>
      </c>
      <c r="P3535" t="str">
        <f t="shared" si="55"/>
        <v>Above Estimate</v>
      </c>
    </row>
    <row r="3536" spans="1:16" x14ac:dyDescent="0.3">
      <c r="A3536" s="1">
        <v>43335</v>
      </c>
      <c r="B3536">
        <v>2018</v>
      </c>
      <c r="C3536" t="s">
        <v>29</v>
      </c>
      <c r="D3536">
        <v>222880</v>
      </c>
      <c r="E3536">
        <v>315000</v>
      </c>
      <c r="F3536" t="s">
        <v>13</v>
      </c>
      <c r="G3536" t="s">
        <v>14</v>
      </c>
      <c r="H3536">
        <v>3</v>
      </c>
      <c r="I3536">
        <v>3</v>
      </c>
      <c r="J3536">
        <v>1046</v>
      </c>
      <c r="K3536">
        <v>1.4223079999999999</v>
      </c>
      <c r="L3536" t="s">
        <v>22</v>
      </c>
      <c r="M3536">
        <f>V3__67[[#This Row],[Sale Price]]/V3__67[[#This Row],[carpet_area]]</f>
        <v>301.14722753346081</v>
      </c>
      <c r="N3536">
        <f>IF(OR(V3__67[[#This Row],[Estimated Value]]="",V3__67[[#This Row],[Estimated Value]]=0),"",V3__67[[#This Row],[Sale Price]]-V3__67[[#This Row],[Estimated Value]])</f>
        <v>92120</v>
      </c>
      <c r="O3536">
        <f>IF(OR(V3__67[[#This Row],[Estimated Value]]="",V3__67[[#This Row],[Estimated Value]]=0),"",(V3__67[[#This Row],[Sale Price]]-V3__67[[#This Row],[Estimated Value]])/V3__67[[#This Row],[Estimated Value]])</f>
        <v>0.41331658291457285</v>
      </c>
      <c r="P3536" t="str">
        <f t="shared" si="55"/>
        <v>Above Estimate</v>
      </c>
    </row>
    <row r="3537" spans="1:16" x14ac:dyDescent="0.3">
      <c r="A3537" s="1">
        <v>43336</v>
      </c>
      <c r="B3537">
        <v>2018</v>
      </c>
      <c r="C3537" t="s">
        <v>30</v>
      </c>
      <c r="D3537">
        <v>242040</v>
      </c>
      <c r="E3537">
        <v>455000</v>
      </c>
      <c r="F3537" t="s">
        <v>13</v>
      </c>
      <c r="G3537" t="s">
        <v>14</v>
      </c>
      <c r="H3537">
        <v>3</v>
      </c>
      <c r="I3537">
        <v>1</v>
      </c>
      <c r="J3537">
        <v>1008</v>
      </c>
      <c r="K3537">
        <v>1.4223079999999999</v>
      </c>
      <c r="L3537" t="s">
        <v>16</v>
      </c>
      <c r="M3537">
        <f>V3__67[[#This Row],[Sale Price]]/V3__67[[#This Row],[carpet_area]]</f>
        <v>451.38888888888891</v>
      </c>
      <c r="N3537">
        <f>IF(OR(V3__67[[#This Row],[Estimated Value]]="",V3__67[[#This Row],[Estimated Value]]=0),"",V3__67[[#This Row],[Sale Price]]-V3__67[[#This Row],[Estimated Value]])</f>
        <v>212960</v>
      </c>
      <c r="O3537">
        <f>IF(OR(V3__67[[#This Row],[Estimated Value]]="",V3__67[[#This Row],[Estimated Value]]=0),"",(V3__67[[#This Row],[Sale Price]]-V3__67[[#This Row],[Estimated Value]])/V3__67[[#This Row],[Estimated Value]])</f>
        <v>0.87985456949264584</v>
      </c>
      <c r="P3537" t="str">
        <f t="shared" si="55"/>
        <v>Above Estimate</v>
      </c>
    </row>
    <row r="3538" spans="1:16" x14ac:dyDescent="0.3">
      <c r="A3538" s="1">
        <v>43337</v>
      </c>
      <c r="B3538">
        <v>2018</v>
      </c>
      <c r="C3538" t="s">
        <v>12</v>
      </c>
      <c r="D3538">
        <v>64140</v>
      </c>
      <c r="E3538">
        <v>50500</v>
      </c>
      <c r="F3538" t="s">
        <v>13</v>
      </c>
      <c r="G3538" t="s">
        <v>14</v>
      </c>
      <c r="H3538">
        <v>3</v>
      </c>
      <c r="I3538">
        <v>1</v>
      </c>
      <c r="J3538">
        <v>1096</v>
      </c>
      <c r="K3538">
        <v>1.4223079999999999</v>
      </c>
      <c r="L3538" t="s">
        <v>25</v>
      </c>
      <c r="M3538">
        <f>V3__67[[#This Row],[Sale Price]]/V3__67[[#This Row],[carpet_area]]</f>
        <v>46.076642335766422</v>
      </c>
      <c r="N3538">
        <f>IF(OR(V3__67[[#This Row],[Estimated Value]]="",V3__67[[#This Row],[Estimated Value]]=0),"",V3__67[[#This Row],[Sale Price]]-V3__67[[#This Row],[Estimated Value]])</f>
        <v>-13640</v>
      </c>
      <c r="O3538">
        <f>IF(OR(V3__67[[#This Row],[Estimated Value]]="",V3__67[[#This Row],[Estimated Value]]=0),"",(V3__67[[#This Row],[Sale Price]]-V3__67[[#This Row],[Estimated Value]])/V3__67[[#This Row],[Estimated Value]])</f>
        <v>-0.21265980667290302</v>
      </c>
      <c r="P3538" t="str">
        <f t="shared" si="55"/>
        <v>Below Estimate</v>
      </c>
    </row>
    <row r="3539" spans="1:16" x14ac:dyDescent="0.3">
      <c r="A3539" s="1">
        <v>43338</v>
      </c>
      <c r="B3539">
        <v>2018</v>
      </c>
      <c r="C3539" t="s">
        <v>12</v>
      </c>
      <c r="D3539">
        <v>62720</v>
      </c>
      <c r="E3539">
        <v>45000</v>
      </c>
      <c r="F3539" t="s">
        <v>23</v>
      </c>
      <c r="G3539" t="s">
        <v>24</v>
      </c>
      <c r="H3539">
        <v>6</v>
      </c>
      <c r="I3539">
        <v>5</v>
      </c>
      <c r="J3539">
        <v>2027</v>
      </c>
      <c r="K3539">
        <v>1.4223079999999999</v>
      </c>
      <c r="L3539" t="s">
        <v>16</v>
      </c>
      <c r="M3539">
        <f>V3__67[[#This Row],[Sale Price]]/V3__67[[#This Row],[carpet_area]]</f>
        <v>22.200296003946718</v>
      </c>
      <c r="N3539">
        <f>IF(OR(V3__67[[#This Row],[Estimated Value]]="",V3__67[[#This Row],[Estimated Value]]=0),"",V3__67[[#This Row],[Sale Price]]-V3__67[[#This Row],[Estimated Value]])</f>
        <v>-17720</v>
      </c>
      <c r="O3539">
        <f>IF(OR(V3__67[[#This Row],[Estimated Value]]="",V3__67[[#This Row],[Estimated Value]]=0),"",(V3__67[[#This Row],[Sale Price]]-V3__67[[#This Row],[Estimated Value]])/V3__67[[#This Row],[Estimated Value]])</f>
        <v>-0.28252551020408162</v>
      </c>
      <c r="P3539" t="str">
        <f t="shared" si="55"/>
        <v>Below Estimate</v>
      </c>
    </row>
    <row r="3540" spans="1:16" x14ac:dyDescent="0.3">
      <c r="A3540" s="1">
        <v>43341</v>
      </c>
      <c r="B3540">
        <v>2018</v>
      </c>
      <c r="C3540" t="s">
        <v>29</v>
      </c>
      <c r="D3540">
        <v>224420</v>
      </c>
      <c r="E3540">
        <v>335000</v>
      </c>
      <c r="F3540" t="s">
        <v>13</v>
      </c>
      <c r="G3540" t="s">
        <v>14</v>
      </c>
      <c r="H3540">
        <v>3</v>
      </c>
      <c r="I3540">
        <v>1</v>
      </c>
      <c r="J3540">
        <v>1036</v>
      </c>
      <c r="K3540">
        <v>1.4223079999999999</v>
      </c>
      <c r="L3540" t="s">
        <v>16</v>
      </c>
      <c r="M3540">
        <f>V3__67[[#This Row],[Sale Price]]/V3__67[[#This Row],[carpet_area]]</f>
        <v>323.35907335907336</v>
      </c>
      <c r="N3540">
        <f>IF(OR(V3__67[[#This Row],[Estimated Value]]="",V3__67[[#This Row],[Estimated Value]]=0),"",V3__67[[#This Row],[Sale Price]]-V3__67[[#This Row],[Estimated Value]])</f>
        <v>110580</v>
      </c>
      <c r="O3540">
        <f>IF(OR(V3__67[[#This Row],[Estimated Value]]="",V3__67[[#This Row],[Estimated Value]]=0),"",(V3__67[[#This Row],[Sale Price]]-V3__67[[#This Row],[Estimated Value]])/V3__67[[#This Row],[Estimated Value]])</f>
        <v>0.49273683272435614</v>
      </c>
      <c r="P3540" t="str">
        <f t="shared" si="55"/>
        <v>Above Estimate</v>
      </c>
    </row>
    <row r="3541" spans="1:16" x14ac:dyDescent="0.3">
      <c r="A3541" s="1">
        <v>43342</v>
      </c>
      <c r="B3541">
        <v>2018</v>
      </c>
      <c r="C3541" t="s">
        <v>30</v>
      </c>
      <c r="D3541">
        <v>232750</v>
      </c>
      <c r="E3541">
        <v>380000</v>
      </c>
      <c r="F3541" t="s">
        <v>13</v>
      </c>
      <c r="G3541" t="s">
        <v>14</v>
      </c>
      <c r="H3541">
        <v>3</v>
      </c>
      <c r="I3541">
        <v>1</v>
      </c>
      <c r="J3541">
        <v>1067</v>
      </c>
      <c r="K3541">
        <v>1.4223079999999999</v>
      </c>
      <c r="L3541" t="s">
        <v>16</v>
      </c>
      <c r="M3541">
        <f>V3__67[[#This Row],[Sale Price]]/V3__67[[#This Row],[carpet_area]]</f>
        <v>356.13870665417056</v>
      </c>
      <c r="N3541">
        <f>IF(OR(V3__67[[#This Row],[Estimated Value]]="",V3__67[[#This Row],[Estimated Value]]=0),"",V3__67[[#This Row],[Sale Price]]-V3__67[[#This Row],[Estimated Value]])</f>
        <v>147250</v>
      </c>
      <c r="O3541">
        <f>IF(OR(V3__67[[#This Row],[Estimated Value]]="",V3__67[[#This Row],[Estimated Value]]=0),"",(V3__67[[#This Row],[Sale Price]]-V3__67[[#This Row],[Estimated Value]])/V3__67[[#This Row],[Estimated Value]])</f>
        <v>0.63265306122448983</v>
      </c>
      <c r="P3541" t="str">
        <f t="shared" si="55"/>
        <v>Above Estimate</v>
      </c>
    </row>
    <row r="3542" spans="1:16" x14ac:dyDescent="0.3">
      <c r="A3542" s="1">
        <v>43342</v>
      </c>
      <c r="B3542">
        <v>2018</v>
      </c>
      <c r="C3542" t="s">
        <v>30</v>
      </c>
      <c r="D3542">
        <v>370810</v>
      </c>
      <c r="E3542">
        <v>435000</v>
      </c>
      <c r="F3542" t="s">
        <v>13</v>
      </c>
      <c r="G3542" t="s">
        <v>14</v>
      </c>
      <c r="H3542">
        <v>3</v>
      </c>
      <c r="I3542">
        <v>3</v>
      </c>
      <c r="J3542">
        <v>997</v>
      </c>
      <c r="K3542">
        <v>1.4223079999999999</v>
      </c>
      <c r="L3542" t="s">
        <v>15</v>
      </c>
      <c r="M3542">
        <f>V3__67[[#This Row],[Sale Price]]/V3__67[[#This Row],[carpet_area]]</f>
        <v>436.30892678034104</v>
      </c>
      <c r="N3542">
        <f>IF(OR(V3__67[[#This Row],[Estimated Value]]="",V3__67[[#This Row],[Estimated Value]]=0),"",V3__67[[#This Row],[Sale Price]]-V3__67[[#This Row],[Estimated Value]])</f>
        <v>64190</v>
      </c>
      <c r="O3542">
        <f>IF(OR(V3__67[[#This Row],[Estimated Value]]="",V3__67[[#This Row],[Estimated Value]]=0),"",(V3__67[[#This Row],[Sale Price]]-V3__67[[#This Row],[Estimated Value]])/V3__67[[#This Row],[Estimated Value]])</f>
        <v>0.17310752137213128</v>
      </c>
      <c r="P3542" t="str">
        <f t="shared" si="55"/>
        <v>Above Estimate</v>
      </c>
    </row>
    <row r="3543" spans="1:16" x14ac:dyDescent="0.3">
      <c r="A3543" s="1">
        <v>43343</v>
      </c>
      <c r="B3543">
        <v>2018</v>
      </c>
      <c r="C3543" t="s">
        <v>12</v>
      </c>
      <c r="D3543">
        <v>71400</v>
      </c>
      <c r="E3543">
        <v>81600</v>
      </c>
      <c r="F3543" t="s">
        <v>13</v>
      </c>
      <c r="G3543" t="s">
        <v>14</v>
      </c>
      <c r="H3543">
        <v>3</v>
      </c>
      <c r="I3543">
        <v>3</v>
      </c>
      <c r="J3543">
        <v>923</v>
      </c>
      <c r="K3543">
        <v>1.4223079999999999</v>
      </c>
      <c r="L3543" t="s">
        <v>22</v>
      </c>
      <c r="M3543">
        <f>V3__67[[#This Row],[Sale Price]]/V3__67[[#This Row],[carpet_area]]</f>
        <v>88.407367280606721</v>
      </c>
      <c r="N3543">
        <f>IF(OR(V3__67[[#This Row],[Estimated Value]]="",V3__67[[#This Row],[Estimated Value]]=0),"",V3__67[[#This Row],[Sale Price]]-V3__67[[#This Row],[Estimated Value]])</f>
        <v>10200</v>
      </c>
      <c r="O3543">
        <f>IF(OR(V3__67[[#This Row],[Estimated Value]]="",V3__67[[#This Row],[Estimated Value]]=0),"",(V3__67[[#This Row],[Sale Price]]-V3__67[[#This Row],[Estimated Value]])/V3__67[[#This Row],[Estimated Value]])</f>
        <v>0.14285714285714285</v>
      </c>
      <c r="P3543" t="str">
        <f t="shared" si="55"/>
        <v>Above Estimate</v>
      </c>
    </row>
    <row r="3544" spans="1:16" x14ac:dyDescent="0.3">
      <c r="A3544" s="1">
        <v>43343</v>
      </c>
      <c r="B3544">
        <v>2018</v>
      </c>
      <c r="C3544" t="s">
        <v>12</v>
      </c>
      <c r="D3544">
        <v>76030</v>
      </c>
      <c r="E3544">
        <v>120000</v>
      </c>
      <c r="F3544" t="s">
        <v>13</v>
      </c>
      <c r="G3544" t="s">
        <v>14</v>
      </c>
      <c r="H3544">
        <v>3</v>
      </c>
      <c r="I3544">
        <v>3</v>
      </c>
      <c r="J3544">
        <v>1060</v>
      </c>
      <c r="K3544">
        <v>1.4223079999999999</v>
      </c>
      <c r="L3544" t="s">
        <v>16</v>
      </c>
      <c r="M3544">
        <f>V3__67[[#This Row],[Sale Price]]/V3__67[[#This Row],[carpet_area]]</f>
        <v>113.20754716981132</v>
      </c>
      <c r="N3544">
        <f>IF(OR(V3__67[[#This Row],[Estimated Value]]="",V3__67[[#This Row],[Estimated Value]]=0),"",V3__67[[#This Row],[Sale Price]]-V3__67[[#This Row],[Estimated Value]])</f>
        <v>43970</v>
      </c>
      <c r="O3544">
        <f>IF(OR(V3__67[[#This Row],[Estimated Value]]="",V3__67[[#This Row],[Estimated Value]]=0),"",(V3__67[[#This Row],[Sale Price]]-V3__67[[#This Row],[Estimated Value]])/V3__67[[#This Row],[Estimated Value]])</f>
        <v>0.5783243456530317</v>
      </c>
      <c r="P3544" t="str">
        <f t="shared" si="55"/>
        <v>Above Estimate</v>
      </c>
    </row>
    <row r="3545" spans="1:16" x14ac:dyDescent="0.3">
      <c r="A3545" s="1">
        <v>43343</v>
      </c>
      <c r="B3545">
        <v>2018</v>
      </c>
      <c r="C3545" t="s">
        <v>30</v>
      </c>
      <c r="D3545">
        <v>286810</v>
      </c>
      <c r="E3545">
        <v>320000</v>
      </c>
      <c r="F3545" t="s">
        <v>13</v>
      </c>
      <c r="G3545" t="s">
        <v>14</v>
      </c>
      <c r="H3545">
        <v>3</v>
      </c>
      <c r="I3545">
        <v>2</v>
      </c>
      <c r="J3545">
        <v>994</v>
      </c>
      <c r="K3545">
        <v>1.4223079999999999</v>
      </c>
      <c r="L3545" t="s">
        <v>22</v>
      </c>
      <c r="M3545">
        <f>V3__67[[#This Row],[Sale Price]]/V3__67[[#This Row],[carpet_area]]</f>
        <v>321.93158953722332</v>
      </c>
      <c r="N3545">
        <f>IF(OR(V3__67[[#This Row],[Estimated Value]]="",V3__67[[#This Row],[Estimated Value]]=0),"",V3__67[[#This Row],[Sale Price]]-V3__67[[#This Row],[Estimated Value]])</f>
        <v>33190</v>
      </c>
      <c r="O3545">
        <f>IF(OR(V3__67[[#This Row],[Estimated Value]]="",V3__67[[#This Row],[Estimated Value]]=0),"",(V3__67[[#This Row],[Sale Price]]-V3__67[[#This Row],[Estimated Value]])/V3__67[[#This Row],[Estimated Value]])</f>
        <v>0.11572120916286043</v>
      </c>
      <c r="P3545" t="str">
        <f t="shared" si="55"/>
        <v>Above Estimate</v>
      </c>
    </row>
    <row r="3546" spans="1:16" x14ac:dyDescent="0.3">
      <c r="A3546" s="1">
        <v>43344</v>
      </c>
      <c r="B3546">
        <v>2018</v>
      </c>
      <c r="C3546" t="s">
        <v>12</v>
      </c>
      <c r="D3546">
        <v>110510</v>
      </c>
      <c r="E3546">
        <v>50350</v>
      </c>
      <c r="F3546" t="s">
        <v>13</v>
      </c>
      <c r="G3546" t="s">
        <v>14</v>
      </c>
      <c r="H3546">
        <v>3</v>
      </c>
      <c r="I3546">
        <v>3</v>
      </c>
      <c r="J3546">
        <v>938</v>
      </c>
      <c r="K3546">
        <v>1.4223079999999999</v>
      </c>
      <c r="L3546" t="s">
        <v>15</v>
      </c>
      <c r="M3546">
        <f>V3__67[[#This Row],[Sale Price]]/V3__67[[#This Row],[carpet_area]]</f>
        <v>53.678038379530918</v>
      </c>
      <c r="N3546">
        <f>IF(OR(V3__67[[#This Row],[Estimated Value]]="",V3__67[[#This Row],[Estimated Value]]=0),"",V3__67[[#This Row],[Sale Price]]-V3__67[[#This Row],[Estimated Value]])</f>
        <v>-60160</v>
      </c>
      <c r="O3546">
        <f>IF(OR(V3__67[[#This Row],[Estimated Value]]="",V3__67[[#This Row],[Estimated Value]]=0),"",(V3__67[[#This Row],[Sale Price]]-V3__67[[#This Row],[Estimated Value]])/V3__67[[#This Row],[Estimated Value]])</f>
        <v>-0.54438512351823365</v>
      </c>
      <c r="P3546" t="str">
        <f t="shared" si="55"/>
        <v>Below Estimate</v>
      </c>
    </row>
    <row r="3547" spans="1:16" x14ac:dyDescent="0.3">
      <c r="A3547" s="1">
        <v>43345</v>
      </c>
      <c r="B3547">
        <v>2018</v>
      </c>
      <c r="C3547" t="s">
        <v>29</v>
      </c>
      <c r="D3547">
        <v>502250</v>
      </c>
      <c r="E3547">
        <v>686000</v>
      </c>
      <c r="F3547" t="s">
        <v>13</v>
      </c>
      <c r="G3547" t="s">
        <v>14</v>
      </c>
      <c r="H3547">
        <v>3</v>
      </c>
      <c r="I3547">
        <v>1</v>
      </c>
      <c r="J3547">
        <v>954</v>
      </c>
      <c r="K3547">
        <v>1.4223079999999999</v>
      </c>
      <c r="L3547" t="s">
        <v>15</v>
      </c>
      <c r="M3547">
        <f>V3__67[[#This Row],[Sale Price]]/V3__67[[#This Row],[carpet_area]]</f>
        <v>719.07756813417188</v>
      </c>
      <c r="N3547">
        <f>IF(OR(V3__67[[#This Row],[Estimated Value]]="",V3__67[[#This Row],[Estimated Value]]=0),"",V3__67[[#This Row],[Sale Price]]-V3__67[[#This Row],[Estimated Value]])</f>
        <v>183750</v>
      </c>
      <c r="O3547">
        <f>IF(OR(V3__67[[#This Row],[Estimated Value]]="",V3__67[[#This Row],[Estimated Value]]=0),"",(V3__67[[#This Row],[Sale Price]]-V3__67[[#This Row],[Estimated Value]])/V3__67[[#This Row],[Estimated Value]])</f>
        <v>0.36585365853658536</v>
      </c>
      <c r="P3547" t="str">
        <f t="shared" si="55"/>
        <v>Above Estimate</v>
      </c>
    </row>
    <row r="3548" spans="1:16" x14ac:dyDescent="0.3">
      <c r="A3548" s="1">
        <v>43345</v>
      </c>
      <c r="B3548">
        <v>2018</v>
      </c>
      <c r="C3548" t="s">
        <v>30</v>
      </c>
      <c r="D3548">
        <v>226450</v>
      </c>
      <c r="E3548">
        <v>480000</v>
      </c>
      <c r="F3548" t="s">
        <v>19</v>
      </c>
      <c r="G3548" t="s">
        <v>20</v>
      </c>
      <c r="H3548">
        <v>4</v>
      </c>
      <c r="I3548">
        <v>2</v>
      </c>
      <c r="J3548">
        <v>1234</v>
      </c>
      <c r="K3548">
        <v>1.4223079999999999</v>
      </c>
      <c r="L3548" t="s">
        <v>15</v>
      </c>
      <c r="M3548">
        <f>V3__67[[#This Row],[Sale Price]]/V3__67[[#This Row],[carpet_area]]</f>
        <v>388.97893030794165</v>
      </c>
      <c r="N3548">
        <f>IF(OR(V3__67[[#This Row],[Estimated Value]]="",V3__67[[#This Row],[Estimated Value]]=0),"",V3__67[[#This Row],[Sale Price]]-V3__67[[#This Row],[Estimated Value]])</f>
        <v>253550</v>
      </c>
      <c r="O3548">
        <f>IF(OR(V3__67[[#This Row],[Estimated Value]]="",V3__67[[#This Row],[Estimated Value]]=0),"",(V3__67[[#This Row],[Sale Price]]-V3__67[[#This Row],[Estimated Value]])/V3__67[[#This Row],[Estimated Value]])</f>
        <v>1.1196732170457055</v>
      </c>
      <c r="P3548" t="str">
        <f t="shared" si="55"/>
        <v>Above Estimate</v>
      </c>
    </row>
    <row r="3549" spans="1:16" x14ac:dyDescent="0.3">
      <c r="A3549" s="1">
        <v>43349</v>
      </c>
      <c r="B3549">
        <v>2018</v>
      </c>
      <c r="C3549" t="s">
        <v>30</v>
      </c>
      <c r="D3549">
        <v>191860</v>
      </c>
      <c r="E3549">
        <v>316000</v>
      </c>
      <c r="F3549" t="s">
        <v>13</v>
      </c>
      <c r="G3549" t="s">
        <v>14</v>
      </c>
      <c r="H3549">
        <v>3</v>
      </c>
      <c r="I3549">
        <v>3</v>
      </c>
      <c r="J3549">
        <v>1077</v>
      </c>
      <c r="K3549">
        <v>1.4223079999999999</v>
      </c>
      <c r="L3549" t="s">
        <v>25</v>
      </c>
      <c r="M3549">
        <f>V3__67[[#This Row],[Sale Price]]/V3__67[[#This Row],[carpet_area]]</f>
        <v>293.40761374187559</v>
      </c>
      <c r="N3549">
        <f>IF(OR(V3__67[[#This Row],[Estimated Value]]="",V3__67[[#This Row],[Estimated Value]]=0),"",V3__67[[#This Row],[Sale Price]]-V3__67[[#This Row],[Estimated Value]])</f>
        <v>124140</v>
      </c>
      <c r="O3549">
        <f>IF(OR(V3__67[[#This Row],[Estimated Value]]="",V3__67[[#This Row],[Estimated Value]]=0),"",(V3__67[[#This Row],[Sale Price]]-V3__67[[#This Row],[Estimated Value]])/V3__67[[#This Row],[Estimated Value]])</f>
        <v>0.64703429584071714</v>
      </c>
      <c r="P3549" t="str">
        <f t="shared" si="55"/>
        <v>Above Estimate</v>
      </c>
    </row>
    <row r="3550" spans="1:16" x14ac:dyDescent="0.3">
      <c r="A3550" s="1">
        <v>43352</v>
      </c>
      <c r="B3550">
        <v>2018</v>
      </c>
      <c r="C3550" t="s">
        <v>30</v>
      </c>
      <c r="D3550">
        <v>270050</v>
      </c>
      <c r="E3550">
        <v>452000</v>
      </c>
      <c r="F3550" t="s">
        <v>13</v>
      </c>
      <c r="G3550" t="s">
        <v>14</v>
      </c>
      <c r="H3550">
        <v>3</v>
      </c>
      <c r="I3550">
        <v>3</v>
      </c>
      <c r="J3550">
        <v>967</v>
      </c>
      <c r="K3550">
        <v>1.4223079999999999</v>
      </c>
      <c r="L3550" t="s">
        <v>16</v>
      </c>
      <c r="M3550">
        <f>V3__67[[#This Row],[Sale Price]]/V3__67[[#This Row],[carpet_area]]</f>
        <v>467.42502585315407</v>
      </c>
      <c r="N3550">
        <f>IF(OR(V3__67[[#This Row],[Estimated Value]]="",V3__67[[#This Row],[Estimated Value]]=0),"",V3__67[[#This Row],[Sale Price]]-V3__67[[#This Row],[Estimated Value]])</f>
        <v>181950</v>
      </c>
      <c r="O3550">
        <f>IF(OR(V3__67[[#This Row],[Estimated Value]]="",V3__67[[#This Row],[Estimated Value]]=0),"",(V3__67[[#This Row],[Sale Price]]-V3__67[[#This Row],[Estimated Value]])/V3__67[[#This Row],[Estimated Value]])</f>
        <v>0.67376411775597111</v>
      </c>
      <c r="P3550" t="str">
        <f t="shared" si="55"/>
        <v>Above Estimate</v>
      </c>
    </row>
    <row r="3551" spans="1:16" x14ac:dyDescent="0.3">
      <c r="A3551" s="1">
        <v>43355</v>
      </c>
      <c r="B3551">
        <v>2018</v>
      </c>
      <c r="C3551" t="s">
        <v>29</v>
      </c>
      <c r="D3551">
        <v>202230</v>
      </c>
      <c r="E3551">
        <v>445000</v>
      </c>
      <c r="F3551" t="s">
        <v>13</v>
      </c>
      <c r="G3551" t="s">
        <v>14</v>
      </c>
      <c r="H3551">
        <v>3</v>
      </c>
      <c r="I3551">
        <v>2</v>
      </c>
      <c r="J3551">
        <v>921</v>
      </c>
      <c r="K3551">
        <v>1.4223079999999999</v>
      </c>
      <c r="L3551" t="s">
        <v>15</v>
      </c>
      <c r="M3551">
        <f>V3__67[[#This Row],[Sale Price]]/V3__67[[#This Row],[carpet_area]]</f>
        <v>483.17046688382192</v>
      </c>
      <c r="N3551">
        <f>IF(OR(V3__67[[#This Row],[Estimated Value]]="",V3__67[[#This Row],[Estimated Value]]=0),"",V3__67[[#This Row],[Sale Price]]-V3__67[[#This Row],[Estimated Value]])</f>
        <v>242770</v>
      </c>
      <c r="O3551">
        <f>IF(OR(V3__67[[#This Row],[Estimated Value]]="",V3__67[[#This Row],[Estimated Value]]=0),"",(V3__67[[#This Row],[Sale Price]]-V3__67[[#This Row],[Estimated Value]])/V3__67[[#This Row],[Estimated Value]])</f>
        <v>1.2004648172872472</v>
      </c>
      <c r="P3551" t="str">
        <f t="shared" si="55"/>
        <v>Above Estimate</v>
      </c>
    </row>
    <row r="3552" spans="1:16" x14ac:dyDescent="0.3">
      <c r="A3552" s="1">
        <v>43355</v>
      </c>
      <c r="B3552">
        <v>2018</v>
      </c>
      <c r="C3552" t="s">
        <v>12</v>
      </c>
      <c r="D3552">
        <v>75090</v>
      </c>
      <c r="E3552">
        <v>62500</v>
      </c>
      <c r="F3552" t="s">
        <v>23</v>
      </c>
      <c r="G3552" t="s">
        <v>24</v>
      </c>
      <c r="H3552">
        <v>6</v>
      </c>
      <c r="I3552">
        <v>5</v>
      </c>
      <c r="J3552">
        <v>1990</v>
      </c>
      <c r="K3552">
        <v>1.4223079999999999</v>
      </c>
      <c r="L3552" t="s">
        <v>25</v>
      </c>
      <c r="M3552">
        <f>V3__67[[#This Row],[Sale Price]]/V3__67[[#This Row],[carpet_area]]</f>
        <v>31.407035175879397</v>
      </c>
      <c r="N3552">
        <f>IF(OR(V3__67[[#This Row],[Estimated Value]]="",V3__67[[#This Row],[Estimated Value]]=0),"",V3__67[[#This Row],[Sale Price]]-V3__67[[#This Row],[Estimated Value]])</f>
        <v>-12590</v>
      </c>
      <c r="O3552">
        <f>IF(OR(V3__67[[#This Row],[Estimated Value]]="",V3__67[[#This Row],[Estimated Value]]=0),"",(V3__67[[#This Row],[Sale Price]]-V3__67[[#This Row],[Estimated Value]])/V3__67[[#This Row],[Estimated Value]])</f>
        <v>-0.16766546810494073</v>
      </c>
      <c r="P3552" t="str">
        <f t="shared" si="55"/>
        <v>Below Estimate</v>
      </c>
    </row>
    <row r="3553" spans="1:16" x14ac:dyDescent="0.3">
      <c r="A3553" s="1">
        <v>43362</v>
      </c>
      <c r="B3553">
        <v>2018</v>
      </c>
      <c r="C3553" t="s">
        <v>30</v>
      </c>
      <c r="D3553">
        <v>384820</v>
      </c>
      <c r="E3553">
        <v>555000</v>
      </c>
      <c r="F3553" t="s">
        <v>13</v>
      </c>
      <c r="G3553" t="s">
        <v>14</v>
      </c>
      <c r="H3553">
        <v>3</v>
      </c>
      <c r="I3553">
        <v>3</v>
      </c>
      <c r="J3553">
        <v>949</v>
      </c>
      <c r="K3553">
        <v>1.4223079999999999</v>
      </c>
      <c r="L3553" t="s">
        <v>15</v>
      </c>
      <c r="M3553">
        <f>V3__67[[#This Row],[Sale Price]]/V3__67[[#This Row],[carpet_area]]</f>
        <v>584.82613277133828</v>
      </c>
      <c r="N3553">
        <f>IF(OR(V3__67[[#This Row],[Estimated Value]]="",V3__67[[#This Row],[Estimated Value]]=0),"",V3__67[[#This Row],[Sale Price]]-V3__67[[#This Row],[Estimated Value]])</f>
        <v>170180</v>
      </c>
      <c r="O3553">
        <f>IF(OR(V3__67[[#This Row],[Estimated Value]]="",V3__67[[#This Row],[Estimated Value]]=0),"",(V3__67[[#This Row],[Sale Price]]-V3__67[[#This Row],[Estimated Value]])/V3__67[[#This Row],[Estimated Value]])</f>
        <v>0.4422327321864768</v>
      </c>
      <c r="P3553" t="str">
        <f t="shared" si="55"/>
        <v>Above Estimate</v>
      </c>
    </row>
    <row r="3554" spans="1:16" x14ac:dyDescent="0.3">
      <c r="A3554" s="1">
        <v>43364</v>
      </c>
      <c r="B3554">
        <v>2018</v>
      </c>
      <c r="C3554" t="s">
        <v>12</v>
      </c>
      <c r="D3554">
        <v>37670</v>
      </c>
      <c r="E3554">
        <v>30000</v>
      </c>
      <c r="F3554" t="s">
        <v>13</v>
      </c>
      <c r="G3554" t="s">
        <v>14</v>
      </c>
      <c r="H3554">
        <v>3</v>
      </c>
      <c r="I3554">
        <v>2</v>
      </c>
      <c r="J3554">
        <v>1064</v>
      </c>
      <c r="K3554">
        <v>1.4223079999999999</v>
      </c>
      <c r="L3554" t="s">
        <v>22</v>
      </c>
      <c r="M3554">
        <f>V3__67[[#This Row],[Sale Price]]/V3__67[[#This Row],[carpet_area]]</f>
        <v>28.195488721804512</v>
      </c>
      <c r="N3554">
        <f>IF(OR(V3__67[[#This Row],[Estimated Value]]="",V3__67[[#This Row],[Estimated Value]]=0),"",V3__67[[#This Row],[Sale Price]]-V3__67[[#This Row],[Estimated Value]])</f>
        <v>-7670</v>
      </c>
      <c r="O3554">
        <f>IF(OR(V3__67[[#This Row],[Estimated Value]]="",V3__67[[#This Row],[Estimated Value]]=0),"",(V3__67[[#This Row],[Sale Price]]-V3__67[[#This Row],[Estimated Value]])/V3__67[[#This Row],[Estimated Value]])</f>
        <v>-0.20361029997345367</v>
      </c>
      <c r="P3554" t="str">
        <f t="shared" si="55"/>
        <v>Below Estimate</v>
      </c>
    </row>
    <row r="3555" spans="1:16" x14ac:dyDescent="0.3">
      <c r="A3555" s="1">
        <v>43366</v>
      </c>
      <c r="B3555">
        <v>2018</v>
      </c>
      <c r="C3555" t="s">
        <v>12</v>
      </c>
      <c r="D3555">
        <v>95520</v>
      </c>
      <c r="E3555">
        <v>236000</v>
      </c>
      <c r="F3555" t="s">
        <v>19</v>
      </c>
      <c r="G3555" t="s">
        <v>20</v>
      </c>
      <c r="H3555">
        <v>4</v>
      </c>
      <c r="I3555">
        <v>4</v>
      </c>
      <c r="J3555">
        <v>1215</v>
      </c>
      <c r="K3555">
        <v>1.4223079999999999</v>
      </c>
      <c r="L3555" t="s">
        <v>22</v>
      </c>
      <c r="M3555">
        <f>V3__67[[#This Row],[Sale Price]]/V3__67[[#This Row],[carpet_area]]</f>
        <v>194.23868312757202</v>
      </c>
      <c r="N3555">
        <f>IF(OR(V3__67[[#This Row],[Estimated Value]]="",V3__67[[#This Row],[Estimated Value]]=0),"",V3__67[[#This Row],[Sale Price]]-V3__67[[#This Row],[Estimated Value]])</f>
        <v>140480</v>
      </c>
      <c r="O3555">
        <f>IF(OR(V3__67[[#This Row],[Estimated Value]]="",V3__67[[#This Row],[Estimated Value]]=0),"",(V3__67[[#This Row],[Sale Price]]-V3__67[[#This Row],[Estimated Value]])/V3__67[[#This Row],[Estimated Value]])</f>
        <v>1.4706867671691792</v>
      </c>
      <c r="P3555" t="str">
        <f t="shared" si="55"/>
        <v>Above Estimate</v>
      </c>
    </row>
    <row r="3556" spans="1:16" x14ac:dyDescent="0.3">
      <c r="A3556" s="1">
        <v>43369</v>
      </c>
      <c r="B3556">
        <v>2018</v>
      </c>
      <c r="C3556" t="s">
        <v>12</v>
      </c>
      <c r="D3556">
        <v>66560</v>
      </c>
      <c r="E3556">
        <v>93000</v>
      </c>
      <c r="F3556" t="s">
        <v>13</v>
      </c>
      <c r="G3556" t="s">
        <v>14</v>
      </c>
      <c r="H3556">
        <v>3</v>
      </c>
      <c r="I3556">
        <v>1</v>
      </c>
      <c r="J3556">
        <v>980</v>
      </c>
      <c r="K3556">
        <v>1.4223079999999999</v>
      </c>
      <c r="L3556" t="s">
        <v>25</v>
      </c>
      <c r="M3556">
        <f>V3__67[[#This Row],[Sale Price]]/V3__67[[#This Row],[carpet_area]]</f>
        <v>94.897959183673464</v>
      </c>
      <c r="N3556">
        <f>IF(OR(V3__67[[#This Row],[Estimated Value]]="",V3__67[[#This Row],[Estimated Value]]=0),"",V3__67[[#This Row],[Sale Price]]-V3__67[[#This Row],[Estimated Value]])</f>
        <v>26440</v>
      </c>
      <c r="O3556">
        <f>IF(OR(V3__67[[#This Row],[Estimated Value]]="",V3__67[[#This Row],[Estimated Value]]=0),"",(V3__67[[#This Row],[Sale Price]]-V3__67[[#This Row],[Estimated Value]])/V3__67[[#This Row],[Estimated Value]])</f>
        <v>0.39723557692307693</v>
      </c>
      <c r="P3556" t="str">
        <f t="shared" si="55"/>
        <v>Above Estimate</v>
      </c>
    </row>
    <row r="3557" spans="1:16" x14ac:dyDescent="0.3">
      <c r="A3557" s="1">
        <v>43369</v>
      </c>
      <c r="B3557">
        <v>2018</v>
      </c>
      <c r="C3557" t="s">
        <v>12</v>
      </c>
      <c r="D3557">
        <v>105840</v>
      </c>
      <c r="E3557">
        <v>120000</v>
      </c>
      <c r="F3557" t="s">
        <v>13</v>
      </c>
      <c r="G3557" t="s">
        <v>14</v>
      </c>
      <c r="H3557">
        <v>3</v>
      </c>
      <c r="I3557">
        <v>1</v>
      </c>
      <c r="J3557">
        <v>1032</v>
      </c>
      <c r="K3557">
        <v>1.4223079999999999</v>
      </c>
      <c r="L3557" t="s">
        <v>15</v>
      </c>
      <c r="M3557">
        <f>V3__67[[#This Row],[Sale Price]]/V3__67[[#This Row],[carpet_area]]</f>
        <v>116.27906976744185</v>
      </c>
      <c r="N3557">
        <f>IF(OR(V3__67[[#This Row],[Estimated Value]]="",V3__67[[#This Row],[Estimated Value]]=0),"",V3__67[[#This Row],[Sale Price]]-V3__67[[#This Row],[Estimated Value]])</f>
        <v>14160</v>
      </c>
      <c r="O3557">
        <f>IF(OR(V3__67[[#This Row],[Estimated Value]]="",V3__67[[#This Row],[Estimated Value]]=0),"",(V3__67[[#This Row],[Sale Price]]-V3__67[[#This Row],[Estimated Value]])/V3__67[[#This Row],[Estimated Value]])</f>
        <v>0.13378684807256236</v>
      </c>
      <c r="P3557" t="str">
        <f t="shared" si="55"/>
        <v>Above Estimate</v>
      </c>
    </row>
    <row r="3558" spans="1:16" x14ac:dyDescent="0.3">
      <c r="A3558" s="1">
        <v>43369</v>
      </c>
      <c r="B3558">
        <v>2018</v>
      </c>
      <c r="C3558" t="s">
        <v>30</v>
      </c>
      <c r="D3558">
        <v>272530</v>
      </c>
      <c r="E3558">
        <v>470000</v>
      </c>
      <c r="F3558" t="s">
        <v>13</v>
      </c>
      <c r="G3558" t="s">
        <v>14</v>
      </c>
      <c r="H3558">
        <v>3</v>
      </c>
      <c r="I3558">
        <v>3</v>
      </c>
      <c r="J3558">
        <v>949</v>
      </c>
      <c r="K3558">
        <v>1.4223079999999999</v>
      </c>
      <c r="L3558" t="s">
        <v>25</v>
      </c>
      <c r="M3558">
        <f>V3__67[[#This Row],[Sale Price]]/V3__67[[#This Row],[carpet_area]]</f>
        <v>495.2581664910432</v>
      </c>
      <c r="N3558">
        <f>IF(OR(V3__67[[#This Row],[Estimated Value]]="",V3__67[[#This Row],[Estimated Value]]=0),"",V3__67[[#This Row],[Sale Price]]-V3__67[[#This Row],[Estimated Value]])</f>
        <v>197470</v>
      </c>
      <c r="O3558">
        <f>IF(OR(V3__67[[#This Row],[Estimated Value]]="",V3__67[[#This Row],[Estimated Value]]=0),"",(V3__67[[#This Row],[Sale Price]]-V3__67[[#This Row],[Estimated Value]])/V3__67[[#This Row],[Estimated Value]])</f>
        <v>0.72458078009760396</v>
      </c>
      <c r="P3558" t="str">
        <f t="shared" si="55"/>
        <v>Above Estimate</v>
      </c>
    </row>
    <row r="3559" spans="1:16" x14ac:dyDescent="0.3">
      <c r="A3559" s="1">
        <v>43371</v>
      </c>
      <c r="B3559">
        <v>2018</v>
      </c>
      <c r="C3559" t="s">
        <v>12</v>
      </c>
      <c r="D3559">
        <v>53800</v>
      </c>
      <c r="E3559">
        <v>46000</v>
      </c>
      <c r="F3559" t="s">
        <v>13</v>
      </c>
      <c r="G3559" t="s">
        <v>14</v>
      </c>
      <c r="H3559">
        <v>3</v>
      </c>
      <c r="I3559">
        <v>1</v>
      </c>
      <c r="J3559">
        <v>908</v>
      </c>
      <c r="K3559">
        <v>1.4223079999999999</v>
      </c>
      <c r="L3559" t="s">
        <v>25</v>
      </c>
      <c r="M3559">
        <f>V3__67[[#This Row],[Sale Price]]/V3__67[[#This Row],[carpet_area]]</f>
        <v>50.66079295154185</v>
      </c>
      <c r="N3559">
        <f>IF(OR(V3__67[[#This Row],[Estimated Value]]="",V3__67[[#This Row],[Estimated Value]]=0),"",V3__67[[#This Row],[Sale Price]]-V3__67[[#This Row],[Estimated Value]])</f>
        <v>-7800</v>
      </c>
      <c r="O3559">
        <f>IF(OR(V3__67[[#This Row],[Estimated Value]]="",V3__67[[#This Row],[Estimated Value]]=0),"",(V3__67[[#This Row],[Sale Price]]-V3__67[[#This Row],[Estimated Value]])/V3__67[[#This Row],[Estimated Value]])</f>
        <v>-0.1449814126394052</v>
      </c>
      <c r="P3559" t="str">
        <f t="shared" si="55"/>
        <v>Below Estimate</v>
      </c>
    </row>
    <row r="3560" spans="1:16" x14ac:dyDescent="0.3">
      <c r="A3560" s="1">
        <v>43372</v>
      </c>
      <c r="B3560">
        <v>2018</v>
      </c>
      <c r="C3560" t="s">
        <v>12</v>
      </c>
      <c r="D3560">
        <v>103160</v>
      </c>
      <c r="E3560">
        <v>169000</v>
      </c>
      <c r="F3560" t="s">
        <v>13</v>
      </c>
      <c r="G3560" t="s">
        <v>14</v>
      </c>
      <c r="H3560">
        <v>3</v>
      </c>
      <c r="I3560">
        <v>1</v>
      </c>
      <c r="J3560">
        <v>1049</v>
      </c>
      <c r="K3560">
        <v>1.4223079999999999</v>
      </c>
      <c r="L3560" t="s">
        <v>15</v>
      </c>
      <c r="M3560">
        <f>V3__67[[#This Row],[Sale Price]]/V3__67[[#This Row],[carpet_area]]</f>
        <v>161.10581506196377</v>
      </c>
      <c r="N3560">
        <f>IF(OR(V3__67[[#This Row],[Estimated Value]]="",V3__67[[#This Row],[Estimated Value]]=0),"",V3__67[[#This Row],[Sale Price]]-V3__67[[#This Row],[Estimated Value]])</f>
        <v>65840</v>
      </c>
      <c r="O3560">
        <f>IF(OR(V3__67[[#This Row],[Estimated Value]]="",V3__67[[#This Row],[Estimated Value]]=0),"",(V3__67[[#This Row],[Sale Price]]-V3__67[[#This Row],[Estimated Value]])/V3__67[[#This Row],[Estimated Value]])</f>
        <v>0.63823187281892202</v>
      </c>
      <c r="P3560" t="str">
        <f t="shared" si="55"/>
        <v>Above Estimate</v>
      </c>
    </row>
    <row r="3561" spans="1:16" x14ac:dyDescent="0.3">
      <c r="A3561" s="1">
        <v>43373</v>
      </c>
      <c r="B3561">
        <v>2018</v>
      </c>
      <c r="C3561" t="s">
        <v>29</v>
      </c>
      <c r="D3561">
        <v>144830</v>
      </c>
      <c r="E3561">
        <v>189900</v>
      </c>
      <c r="F3561" t="s">
        <v>13</v>
      </c>
      <c r="G3561" t="s">
        <v>14</v>
      </c>
      <c r="H3561">
        <v>3</v>
      </c>
      <c r="I3561">
        <v>1</v>
      </c>
      <c r="J3561">
        <v>960</v>
      </c>
      <c r="K3561">
        <v>1.4223079999999999</v>
      </c>
      <c r="L3561" t="s">
        <v>16</v>
      </c>
      <c r="M3561">
        <f>V3__67[[#This Row],[Sale Price]]/V3__67[[#This Row],[carpet_area]]</f>
        <v>197.8125</v>
      </c>
      <c r="N3561">
        <f>IF(OR(V3__67[[#This Row],[Estimated Value]]="",V3__67[[#This Row],[Estimated Value]]=0),"",V3__67[[#This Row],[Sale Price]]-V3__67[[#This Row],[Estimated Value]])</f>
        <v>45070</v>
      </c>
      <c r="O3561">
        <f>IF(OR(V3__67[[#This Row],[Estimated Value]]="",V3__67[[#This Row],[Estimated Value]]=0),"",(V3__67[[#This Row],[Sale Price]]-V3__67[[#This Row],[Estimated Value]])/V3__67[[#This Row],[Estimated Value]])</f>
        <v>0.31119243250707729</v>
      </c>
      <c r="P3561" t="str">
        <f t="shared" si="55"/>
        <v>Above Estimate</v>
      </c>
    </row>
    <row r="3562" spans="1:16" x14ac:dyDescent="0.3">
      <c r="A3562" s="1">
        <v>43373</v>
      </c>
      <c r="B3562">
        <v>2018</v>
      </c>
      <c r="C3562" t="s">
        <v>30</v>
      </c>
      <c r="D3562">
        <v>313020</v>
      </c>
      <c r="E3562">
        <v>595000</v>
      </c>
      <c r="F3562" t="s">
        <v>13</v>
      </c>
      <c r="G3562" t="s">
        <v>14</v>
      </c>
      <c r="H3562">
        <v>3</v>
      </c>
      <c r="I3562">
        <v>1</v>
      </c>
      <c r="J3562">
        <v>1097</v>
      </c>
      <c r="K3562">
        <v>1.4223079999999999</v>
      </c>
      <c r="L3562" t="s">
        <v>22</v>
      </c>
      <c r="M3562">
        <f>V3__67[[#This Row],[Sale Price]]/V3__67[[#This Row],[carpet_area]]</f>
        <v>542.38833181403834</v>
      </c>
      <c r="N3562">
        <f>IF(OR(V3__67[[#This Row],[Estimated Value]]="",V3__67[[#This Row],[Estimated Value]]=0),"",V3__67[[#This Row],[Sale Price]]-V3__67[[#This Row],[Estimated Value]])</f>
        <v>281980</v>
      </c>
      <c r="O3562">
        <f>IF(OR(V3__67[[#This Row],[Estimated Value]]="",V3__67[[#This Row],[Estimated Value]]=0),"",(V3__67[[#This Row],[Sale Price]]-V3__67[[#This Row],[Estimated Value]])/V3__67[[#This Row],[Estimated Value]])</f>
        <v>0.90083700721998594</v>
      </c>
      <c r="P3562" t="str">
        <f t="shared" si="55"/>
        <v>Above Estimate</v>
      </c>
    </row>
    <row r="3563" spans="1:16" x14ac:dyDescent="0.3">
      <c r="A3563" s="1">
        <v>43376</v>
      </c>
      <c r="B3563">
        <v>2018</v>
      </c>
      <c r="C3563" t="s">
        <v>30</v>
      </c>
      <c r="D3563">
        <v>746710</v>
      </c>
      <c r="E3563">
        <v>1085000</v>
      </c>
      <c r="F3563" t="s">
        <v>13</v>
      </c>
      <c r="G3563" t="s">
        <v>14</v>
      </c>
      <c r="H3563">
        <v>3</v>
      </c>
      <c r="I3563">
        <v>1</v>
      </c>
      <c r="J3563">
        <v>1079</v>
      </c>
      <c r="K3563">
        <v>1.4223079999999999</v>
      </c>
      <c r="L3563" t="s">
        <v>16</v>
      </c>
      <c r="M3563">
        <f>V3__67[[#This Row],[Sale Price]]/V3__67[[#This Row],[carpet_area]]</f>
        <v>1005.560704355885</v>
      </c>
      <c r="N3563">
        <f>IF(OR(V3__67[[#This Row],[Estimated Value]]="",V3__67[[#This Row],[Estimated Value]]=0),"",V3__67[[#This Row],[Sale Price]]-V3__67[[#This Row],[Estimated Value]])</f>
        <v>338290</v>
      </c>
      <c r="O3563">
        <f>IF(OR(V3__67[[#This Row],[Estimated Value]]="",V3__67[[#This Row],[Estimated Value]]=0),"",(V3__67[[#This Row],[Sale Price]]-V3__67[[#This Row],[Estimated Value]])/V3__67[[#This Row],[Estimated Value]])</f>
        <v>0.45304067174672896</v>
      </c>
      <c r="P3563" t="str">
        <f t="shared" si="55"/>
        <v>Above Estimate</v>
      </c>
    </row>
    <row r="3564" spans="1:16" x14ac:dyDescent="0.3">
      <c r="A3564" s="1">
        <v>43376</v>
      </c>
      <c r="B3564">
        <v>2018</v>
      </c>
      <c r="C3564" t="s">
        <v>12</v>
      </c>
      <c r="D3564">
        <v>122220</v>
      </c>
      <c r="E3564">
        <v>133000</v>
      </c>
      <c r="F3564" t="s">
        <v>19</v>
      </c>
      <c r="G3564" t="s">
        <v>20</v>
      </c>
      <c r="H3564">
        <v>4</v>
      </c>
      <c r="I3564">
        <v>2</v>
      </c>
      <c r="J3564">
        <v>1441</v>
      </c>
      <c r="K3564">
        <v>1.4223079999999999</v>
      </c>
      <c r="L3564" t="s">
        <v>25</v>
      </c>
      <c r="M3564">
        <f>V3__67[[#This Row],[Sale Price]]/V3__67[[#This Row],[carpet_area]]</f>
        <v>92.297015961138101</v>
      </c>
      <c r="N3564">
        <f>IF(OR(V3__67[[#This Row],[Estimated Value]]="",V3__67[[#This Row],[Estimated Value]]=0),"",V3__67[[#This Row],[Sale Price]]-V3__67[[#This Row],[Estimated Value]])</f>
        <v>10780</v>
      </c>
      <c r="O3564">
        <f>IF(OR(V3__67[[#This Row],[Estimated Value]]="",V3__67[[#This Row],[Estimated Value]]=0),"",(V3__67[[#This Row],[Sale Price]]-V3__67[[#This Row],[Estimated Value]])/V3__67[[#This Row],[Estimated Value]])</f>
        <v>8.8201603665521197E-2</v>
      </c>
      <c r="P3564" t="str">
        <f t="shared" si="55"/>
        <v>Above Estimate</v>
      </c>
    </row>
    <row r="3565" spans="1:16" x14ac:dyDescent="0.3">
      <c r="A3565" s="1">
        <v>43377</v>
      </c>
      <c r="B3565">
        <v>2018</v>
      </c>
      <c r="C3565" t="s">
        <v>21</v>
      </c>
      <c r="D3565">
        <v>986020</v>
      </c>
      <c r="E3565">
        <v>1715000</v>
      </c>
      <c r="F3565" t="s">
        <v>13</v>
      </c>
      <c r="G3565" t="s">
        <v>14</v>
      </c>
      <c r="H3565">
        <v>3</v>
      </c>
      <c r="I3565">
        <v>1</v>
      </c>
      <c r="J3565">
        <v>924</v>
      </c>
      <c r="K3565">
        <v>1.4223079999999999</v>
      </c>
      <c r="L3565" t="s">
        <v>22</v>
      </c>
      <c r="M3565">
        <f>V3__67[[#This Row],[Sale Price]]/V3__67[[#This Row],[carpet_area]]</f>
        <v>1856.060606060606</v>
      </c>
      <c r="N3565">
        <f>IF(OR(V3__67[[#This Row],[Estimated Value]]="",V3__67[[#This Row],[Estimated Value]]=0),"",V3__67[[#This Row],[Sale Price]]-V3__67[[#This Row],[Estimated Value]])</f>
        <v>728980</v>
      </c>
      <c r="O3565">
        <f>IF(OR(V3__67[[#This Row],[Estimated Value]]="",V3__67[[#This Row],[Estimated Value]]=0),"",(V3__67[[#This Row],[Sale Price]]-V3__67[[#This Row],[Estimated Value]])/V3__67[[#This Row],[Estimated Value]])</f>
        <v>0.73931563254295041</v>
      </c>
      <c r="P3565" t="str">
        <f t="shared" si="55"/>
        <v>Above Estimate</v>
      </c>
    </row>
    <row r="3566" spans="1:16" x14ac:dyDescent="0.3">
      <c r="A3566" s="1">
        <v>43377</v>
      </c>
      <c r="B3566">
        <v>2018</v>
      </c>
      <c r="C3566" t="s">
        <v>18</v>
      </c>
      <c r="D3566">
        <v>277030</v>
      </c>
      <c r="E3566">
        <v>375000</v>
      </c>
      <c r="F3566" t="s">
        <v>13</v>
      </c>
      <c r="G3566" t="s">
        <v>14</v>
      </c>
      <c r="H3566">
        <v>3</v>
      </c>
      <c r="I3566">
        <v>1</v>
      </c>
      <c r="J3566">
        <v>1089</v>
      </c>
      <c r="K3566">
        <v>1.4223079999999999</v>
      </c>
      <c r="L3566" t="s">
        <v>15</v>
      </c>
      <c r="M3566">
        <f>V3__67[[#This Row],[Sale Price]]/V3__67[[#This Row],[carpet_area]]</f>
        <v>344.3526170798898</v>
      </c>
      <c r="N3566">
        <f>IF(OR(V3__67[[#This Row],[Estimated Value]]="",V3__67[[#This Row],[Estimated Value]]=0),"",V3__67[[#This Row],[Sale Price]]-V3__67[[#This Row],[Estimated Value]])</f>
        <v>97970</v>
      </c>
      <c r="O3566">
        <f>IF(OR(V3__67[[#This Row],[Estimated Value]]="",V3__67[[#This Row],[Estimated Value]]=0),"",(V3__67[[#This Row],[Sale Price]]-V3__67[[#This Row],[Estimated Value]])/V3__67[[#This Row],[Estimated Value]])</f>
        <v>0.35364400967404253</v>
      </c>
      <c r="P3566" t="str">
        <f t="shared" si="55"/>
        <v>Above Estimate</v>
      </c>
    </row>
    <row r="3567" spans="1:16" x14ac:dyDescent="0.3">
      <c r="A3567" s="1">
        <v>43378</v>
      </c>
      <c r="B3567">
        <v>2018</v>
      </c>
      <c r="C3567" t="s">
        <v>18</v>
      </c>
      <c r="D3567">
        <v>997440</v>
      </c>
      <c r="E3567">
        <v>1630000</v>
      </c>
      <c r="F3567" t="s">
        <v>13</v>
      </c>
      <c r="G3567" t="s">
        <v>14</v>
      </c>
      <c r="H3567">
        <v>3</v>
      </c>
      <c r="I3567">
        <v>3</v>
      </c>
      <c r="J3567">
        <v>951</v>
      </c>
      <c r="K3567">
        <v>1.4223079999999999</v>
      </c>
      <c r="L3567" t="s">
        <v>16</v>
      </c>
      <c r="M3567">
        <f>V3__67[[#This Row],[Sale Price]]/V3__67[[#This Row],[carpet_area]]</f>
        <v>1713.9852786540484</v>
      </c>
      <c r="N3567">
        <f>IF(OR(V3__67[[#This Row],[Estimated Value]]="",V3__67[[#This Row],[Estimated Value]]=0),"",V3__67[[#This Row],[Sale Price]]-V3__67[[#This Row],[Estimated Value]])</f>
        <v>632560</v>
      </c>
      <c r="O3567">
        <f>IF(OR(V3__67[[#This Row],[Estimated Value]]="",V3__67[[#This Row],[Estimated Value]]=0),"",(V3__67[[#This Row],[Sale Price]]-V3__67[[#This Row],[Estimated Value]])/V3__67[[#This Row],[Estimated Value]])</f>
        <v>0.63418350978504978</v>
      </c>
      <c r="P3567" t="str">
        <f t="shared" si="55"/>
        <v>Above Estimate</v>
      </c>
    </row>
    <row r="3568" spans="1:16" x14ac:dyDescent="0.3">
      <c r="A3568" s="1">
        <v>43378</v>
      </c>
      <c r="B3568">
        <v>2018</v>
      </c>
      <c r="C3568" t="s">
        <v>30</v>
      </c>
      <c r="D3568">
        <v>232330</v>
      </c>
      <c r="E3568">
        <v>395000</v>
      </c>
      <c r="F3568" t="s">
        <v>13</v>
      </c>
      <c r="G3568" t="s">
        <v>14</v>
      </c>
      <c r="H3568">
        <v>3</v>
      </c>
      <c r="I3568">
        <v>1</v>
      </c>
      <c r="J3568">
        <v>919</v>
      </c>
      <c r="K3568">
        <v>1.4223079999999999</v>
      </c>
      <c r="L3568" t="s">
        <v>25</v>
      </c>
      <c r="M3568">
        <f>V3__67[[#This Row],[Sale Price]]/V3__67[[#This Row],[carpet_area]]</f>
        <v>429.81501632208921</v>
      </c>
      <c r="N3568">
        <f>IF(OR(V3__67[[#This Row],[Estimated Value]]="",V3__67[[#This Row],[Estimated Value]]=0),"",V3__67[[#This Row],[Sale Price]]-V3__67[[#This Row],[Estimated Value]])</f>
        <v>162670</v>
      </c>
      <c r="O3568">
        <f>IF(OR(V3__67[[#This Row],[Estimated Value]]="",V3__67[[#This Row],[Estimated Value]]=0),"",(V3__67[[#This Row],[Sale Price]]-V3__67[[#This Row],[Estimated Value]])/V3__67[[#This Row],[Estimated Value]])</f>
        <v>0.70016786467524639</v>
      </c>
      <c r="P3568" t="str">
        <f t="shared" si="55"/>
        <v>Above Estimate</v>
      </c>
    </row>
    <row r="3569" spans="1:16" x14ac:dyDescent="0.3">
      <c r="A3569" s="1">
        <v>43378</v>
      </c>
      <c r="B3569">
        <v>2018</v>
      </c>
      <c r="C3569" t="s">
        <v>30</v>
      </c>
      <c r="D3569">
        <v>539390</v>
      </c>
      <c r="E3569">
        <v>825000</v>
      </c>
      <c r="F3569" t="s">
        <v>13</v>
      </c>
      <c r="G3569" t="s">
        <v>14</v>
      </c>
      <c r="H3569">
        <v>3</v>
      </c>
      <c r="I3569">
        <v>1</v>
      </c>
      <c r="J3569">
        <v>949</v>
      </c>
      <c r="K3569">
        <v>1.4223079999999999</v>
      </c>
      <c r="L3569" t="s">
        <v>22</v>
      </c>
      <c r="M3569">
        <f>V3__67[[#This Row],[Sale Price]]/V3__67[[#This Row],[carpet_area]]</f>
        <v>869.33614330874605</v>
      </c>
      <c r="N3569">
        <f>IF(OR(V3__67[[#This Row],[Estimated Value]]="",V3__67[[#This Row],[Estimated Value]]=0),"",V3__67[[#This Row],[Sale Price]]-V3__67[[#This Row],[Estimated Value]])</f>
        <v>285610</v>
      </c>
      <c r="O3569">
        <f>IF(OR(V3__67[[#This Row],[Estimated Value]]="",V3__67[[#This Row],[Estimated Value]]=0),"",(V3__67[[#This Row],[Sale Price]]-V3__67[[#This Row],[Estimated Value]])/V3__67[[#This Row],[Estimated Value]])</f>
        <v>0.5295055525686424</v>
      </c>
      <c r="P3569" t="str">
        <f t="shared" si="55"/>
        <v>Above Estimate</v>
      </c>
    </row>
    <row r="3570" spans="1:16" x14ac:dyDescent="0.3">
      <c r="A3570" s="1">
        <v>43380</v>
      </c>
      <c r="B3570">
        <v>2018</v>
      </c>
      <c r="C3570" t="s">
        <v>26</v>
      </c>
      <c r="D3570">
        <v>565180</v>
      </c>
      <c r="E3570">
        <v>900000</v>
      </c>
      <c r="F3570" t="s">
        <v>13</v>
      </c>
      <c r="G3570" t="s">
        <v>14</v>
      </c>
      <c r="H3570">
        <v>3</v>
      </c>
      <c r="I3570">
        <v>3</v>
      </c>
      <c r="J3570">
        <v>904</v>
      </c>
      <c r="K3570">
        <v>1.4223079999999999</v>
      </c>
      <c r="L3570" t="s">
        <v>22</v>
      </c>
      <c r="M3570">
        <f>V3__67[[#This Row],[Sale Price]]/V3__67[[#This Row],[carpet_area]]</f>
        <v>995.57522123893807</v>
      </c>
      <c r="N3570">
        <f>IF(OR(V3__67[[#This Row],[Estimated Value]]="",V3__67[[#This Row],[Estimated Value]]=0),"",V3__67[[#This Row],[Sale Price]]-V3__67[[#This Row],[Estimated Value]])</f>
        <v>334820</v>
      </c>
      <c r="O3570">
        <f>IF(OR(V3__67[[#This Row],[Estimated Value]]="",V3__67[[#This Row],[Estimated Value]]=0),"",(V3__67[[#This Row],[Sale Price]]-V3__67[[#This Row],[Estimated Value]])/V3__67[[#This Row],[Estimated Value]])</f>
        <v>0.59241303655472588</v>
      </c>
      <c r="P3570" t="str">
        <f t="shared" si="55"/>
        <v>Above Estimate</v>
      </c>
    </row>
    <row r="3571" spans="1:16" x14ac:dyDescent="0.3">
      <c r="A3571" s="1">
        <v>43384</v>
      </c>
      <c r="B3571">
        <v>2018</v>
      </c>
      <c r="C3571" t="s">
        <v>30</v>
      </c>
      <c r="D3571">
        <v>852280</v>
      </c>
      <c r="E3571">
        <v>1085000</v>
      </c>
      <c r="F3571" t="s">
        <v>13</v>
      </c>
      <c r="G3571" t="s">
        <v>14</v>
      </c>
      <c r="H3571">
        <v>3</v>
      </c>
      <c r="I3571">
        <v>1</v>
      </c>
      <c r="J3571">
        <v>930</v>
      </c>
      <c r="K3571">
        <v>1.4223079999999999</v>
      </c>
      <c r="L3571" t="s">
        <v>22</v>
      </c>
      <c r="M3571">
        <f>V3__67[[#This Row],[Sale Price]]/V3__67[[#This Row],[carpet_area]]</f>
        <v>1166.6666666666667</v>
      </c>
      <c r="N3571">
        <f>IF(OR(V3__67[[#This Row],[Estimated Value]]="",V3__67[[#This Row],[Estimated Value]]=0),"",V3__67[[#This Row],[Sale Price]]-V3__67[[#This Row],[Estimated Value]])</f>
        <v>232720</v>
      </c>
      <c r="O3571">
        <f>IF(OR(V3__67[[#This Row],[Estimated Value]]="",V3__67[[#This Row],[Estimated Value]]=0),"",(V3__67[[#This Row],[Sale Price]]-V3__67[[#This Row],[Estimated Value]])/V3__67[[#This Row],[Estimated Value]])</f>
        <v>0.27305580325714551</v>
      </c>
      <c r="P3571" t="str">
        <f t="shared" si="55"/>
        <v>Above Estimate</v>
      </c>
    </row>
    <row r="3572" spans="1:16" x14ac:dyDescent="0.3">
      <c r="A3572" s="1">
        <v>43385</v>
      </c>
      <c r="B3572">
        <v>2018</v>
      </c>
      <c r="C3572" t="s">
        <v>30</v>
      </c>
      <c r="D3572">
        <v>317150</v>
      </c>
      <c r="E3572">
        <v>558125</v>
      </c>
      <c r="F3572" t="s">
        <v>13</v>
      </c>
      <c r="G3572" t="s">
        <v>14</v>
      </c>
      <c r="H3572">
        <v>3</v>
      </c>
      <c r="I3572">
        <v>1</v>
      </c>
      <c r="J3572">
        <v>926</v>
      </c>
      <c r="K3572">
        <v>1.4223079999999999</v>
      </c>
      <c r="L3572" t="s">
        <v>15</v>
      </c>
      <c r="M3572">
        <f>V3__67[[#This Row],[Sale Price]]/V3__67[[#This Row],[carpet_area]]</f>
        <v>602.72678185745144</v>
      </c>
      <c r="N3572">
        <f>IF(OR(V3__67[[#This Row],[Estimated Value]]="",V3__67[[#This Row],[Estimated Value]]=0),"",V3__67[[#This Row],[Sale Price]]-V3__67[[#This Row],[Estimated Value]])</f>
        <v>240975</v>
      </c>
      <c r="O3572">
        <f>IF(OR(V3__67[[#This Row],[Estimated Value]]="",V3__67[[#This Row],[Estimated Value]]=0),"",(V3__67[[#This Row],[Sale Price]]-V3__67[[#This Row],[Estimated Value]])/V3__67[[#This Row],[Estimated Value]])</f>
        <v>0.75981396815387037</v>
      </c>
      <c r="P3572" t="str">
        <f t="shared" si="55"/>
        <v>Above Estimate</v>
      </c>
    </row>
    <row r="3573" spans="1:16" x14ac:dyDescent="0.3">
      <c r="A3573" s="1">
        <v>43385</v>
      </c>
      <c r="B3573">
        <v>2018</v>
      </c>
      <c r="C3573" t="s">
        <v>12</v>
      </c>
      <c r="D3573">
        <v>87710</v>
      </c>
      <c r="E3573">
        <v>137500</v>
      </c>
      <c r="F3573" t="s">
        <v>19</v>
      </c>
      <c r="G3573" t="s">
        <v>20</v>
      </c>
      <c r="H3573">
        <v>4</v>
      </c>
      <c r="I3573">
        <v>4</v>
      </c>
      <c r="J3573">
        <v>1298</v>
      </c>
      <c r="K3573">
        <v>1.4223079999999999</v>
      </c>
      <c r="L3573" t="s">
        <v>25</v>
      </c>
      <c r="M3573">
        <f>V3__67[[#This Row],[Sale Price]]/V3__67[[#This Row],[carpet_area]]</f>
        <v>105.93220338983051</v>
      </c>
      <c r="N3573">
        <f>IF(OR(V3__67[[#This Row],[Estimated Value]]="",V3__67[[#This Row],[Estimated Value]]=0),"",V3__67[[#This Row],[Sale Price]]-V3__67[[#This Row],[Estimated Value]])</f>
        <v>49790</v>
      </c>
      <c r="O3573">
        <f>IF(OR(V3__67[[#This Row],[Estimated Value]]="",V3__67[[#This Row],[Estimated Value]]=0),"",(V3__67[[#This Row],[Sale Price]]-V3__67[[#This Row],[Estimated Value]])/V3__67[[#This Row],[Estimated Value]])</f>
        <v>0.56766617261429708</v>
      </c>
      <c r="P3573" t="str">
        <f t="shared" si="55"/>
        <v>Above Estimate</v>
      </c>
    </row>
    <row r="3574" spans="1:16" x14ac:dyDescent="0.3">
      <c r="A3574" s="1">
        <v>43385</v>
      </c>
      <c r="B3574">
        <v>2018</v>
      </c>
      <c r="C3574" t="s">
        <v>18</v>
      </c>
      <c r="D3574">
        <v>688160</v>
      </c>
      <c r="E3574">
        <v>789000</v>
      </c>
      <c r="F3574" t="s">
        <v>13</v>
      </c>
      <c r="G3574" t="s">
        <v>14</v>
      </c>
      <c r="H3574">
        <v>3</v>
      </c>
      <c r="I3574">
        <v>1</v>
      </c>
      <c r="J3574">
        <v>968</v>
      </c>
      <c r="K3574">
        <v>1.4223079999999999</v>
      </c>
      <c r="L3574" t="s">
        <v>25</v>
      </c>
      <c r="M3574">
        <f>V3__67[[#This Row],[Sale Price]]/V3__67[[#This Row],[carpet_area]]</f>
        <v>815.08264462809916</v>
      </c>
      <c r="N3574">
        <f>IF(OR(V3__67[[#This Row],[Estimated Value]]="",V3__67[[#This Row],[Estimated Value]]=0),"",V3__67[[#This Row],[Sale Price]]-V3__67[[#This Row],[Estimated Value]])</f>
        <v>100840</v>
      </c>
      <c r="O3574">
        <f>IF(OR(V3__67[[#This Row],[Estimated Value]]="",V3__67[[#This Row],[Estimated Value]]=0),"",(V3__67[[#This Row],[Sale Price]]-V3__67[[#This Row],[Estimated Value]])/V3__67[[#This Row],[Estimated Value]])</f>
        <v>0.14653568937456404</v>
      </c>
      <c r="P3574" t="str">
        <f t="shared" si="55"/>
        <v>Above Estimate</v>
      </c>
    </row>
    <row r="3575" spans="1:16" x14ac:dyDescent="0.3">
      <c r="A3575" s="1">
        <v>43385</v>
      </c>
      <c r="B3575">
        <v>2018</v>
      </c>
      <c r="C3575" t="s">
        <v>12</v>
      </c>
      <c r="D3575">
        <v>158560</v>
      </c>
      <c r="E3575">
        <v>200000</v>
      </c>
      <c r="F3575" t="s">
        <v>13</v>
      </c>
      <c r="G3575" t="s">
        <v>14</v>
      </c>
      <c r="H3575">
        <v>3</v>
      </c>
      <c r="I3575">
        <v>2</v>
      </c>
      <c r="J3575">
        <v>1003</v>
      </c>
      <c r="K3575">
        <v>1.4223079999999999</v>
      </c>
      <c r="L3575" t="s">
        <v>25</v>
      </c>
      <c r="M3575">
        <f>V3__67[[#This Row],[Sale Price]]/V3__67[[#This Row],[carpet_area]]</f>
        <v>199.40179461615153</v>
      </c>
      <c r="N3575">
        <f>IF(OR(V3__67[[#This Row],[Estimated Value]]="",V3__67[[#This Row],[Estimated Value]]=0),"",V3__67[[#This Row],[Sale Price]]-V3__67[[#This Row],[Estimated Value]])</f>
        <v>41440</v>
      </c>
      <c r="O3575">
        <f>IF(OR(V3__67[[#This Row],[Estimated Value]]="",V3__67[[#This Row],[Estimated Value]]=0),"",(V3__67[[#This Row],[Sale Price]]-V3__67[[#This Row],[Estimated Value]])/V3__67[[#This Row],[Estimated Value]])</f>
        <v>0.26135216952573159</v>
      </c>
      <c r="P3575" t="str">
        <f t="shared" si="55"/>
        <v>Above Estimate</v>
      </c>
    </row>
    <row r="3576" spans="1:16" x14ac:dyDescent="0.3">
      <c r="A3576" s="1">
        <v>43385</v>
      </c>
      <c r="B3576">
        <v>2018</v>
      </c>
      <c r="C3576" t="s">
        <v>30</v>
      </c>
      <c r="D3576">
        <v>265840</v>
      </c>
      <c r="E3576">
        <v>450000</v>
      </c>
      <c r="F3576" t="s">
        <v>19</v>
      </c>
      <c r="G3576" t="s">
        <v>20</v>
      </c>
      <c r="H3576">
        <v>4</v>
      </c>
      <c r="I3576">
        <v>3</v>
      </c>
      <c r="J3576">
        <v>1478</v>
      </c>
      <c r="K3576">
        <v>1.4223079999999999</v>
      </c>
      <c r="L3576" t="s">
        <v>22</v>
      </c>
      <c r="M3576">
        <f>V3__67[[#This Row],[Sale Price]]/V3__67[[#This Row],[carpet_area]]</f>
        <v>304.4654939106901</v>
      </c>
      <c r="N3576">
        <f>IF(OR(V3__67[[#This Row],[Estimated Value]]="",V3__67[[#This Row],[Estimated Value]]=0),"",V3__67[[#This Row],[Sale Price]]-V3__67[[#This Row],[Estimated Value]])</f>
        <v>184160</v>
      </c>
      <c r="O3576">
        <f>IF(OR(V3__67[[#This Row],[Estimated Value]]="",V3__67[[#This Row],[Estimated Value]]=0),"",(V3__67[[#This Row],[Sale Price]]-V3__67[[#This Row],[Estimated Value]])/V3__67[[#This Row],[Estimated Value]])</f>
        <v>0.69274751730364126</v>
      </c>
      <c r="P3576" t="str">
        <f t="shared" si="55"/>
        <v>Above Estimate</v>
      </c>
    </row>
    <row r="3577" spans="1:16" x14ac:dyDescent="0.3">
      <c r="A3577" s="1">
        <v>43385</v>
      </c>
      <c r="B3577">
        <v>2018</v>
      </c>
      <c r="C3577" t="s">
        <v>18</v>
      </c>
      <c r="D3577">
        <v>934800</v>
      </c>
      <c r="E3577">
        <v>1838520</v>
      </c>
      <c r="F3577" t="s">
        <v>13</v>
      </c>
      <c r="G3577" t="s">
        <v>14</v>
      </c>
      <c r="H3577">
        <v>3</v>
      </c>
      <c r="I3577">
        <v>2</v>
      </c>
      <c r="J3577">
        <v>923</v>
      </c>
      <c r="K3577">
        <v>1.4223079999999999</v>
      </c>
      <c r="L3577" t="s">
        <v>16</v>
      </c>
      <c r="M3577">
        <f>V3__67[[#This Row],[Sale Price]]/V3__67[[#This Row],[carpet_area]]</f>
        <v>1991.8959913326109</v>
      </c>
      <c r="N3577">
        <f>IF(OR(V3__67[[#This Row],[Estimated Value]]="",V3__67[[#This Row],[Estimated Value]]=0),"",V3__67[[#This Row],[Sale Price]]-V3__67[[#This Row],[Estimated Value]])</f>
        <v>903720</v>
      </c>
      <c r="O3577">
        <f>IF(OR(V3__67[[#This Row],[Estimated Value]]="",V3__67[[#This Row],[Estimated Value]]=0),"",(V3__67[[#This Row],[Sale Price]]-V3__67[[#This Row],[Estimated Value]])/V3__67[[#This Row],[Estimated Value]])</f>
        <v>0.96675224646983315</v>
      </c>
      <c r="P3577" t="str">
        <f t="shared" si="55"/>
        <v>Above Estimate</v>
      </c>
    </row>
    <row r="3578" spans="1:16" x14ac:dyDescent="0.3">
      <c r="A3578" s="1">
        <v>43386</v>
      </c>
      <c r="B3578">
        <v>2018</v>
      </c>
      <c r="C3578" t="s">
        <v>18</v>
      </c>
      <c r="D3578">
        <v>264360</v>
      </c>
      <c r="E3578">
        <v>285000</v>
      </c>
      <c r="F3578" t="s">
        <v>13</v>
      </c>
      <c r="G3578" t="s">
        <v>14</v>
      </c>
      <c r="H3578">
        <v>3</v>
      </c>
      <c r="I3578">
        <v>1</v>
      </c>
      <c r="J3578">
        <v>917</v>
      </c>
      <c r="K3578">
        <v>1.4223079999999999</v>
      </c>
      <c r="L3578" t="s">
        <v>22</v>
      </c>
      <c r="M3578">
        <f>V3__67[[#This Row],[Sale Price]]/V3__67[[#This Row],[carpet_area]]</f>
        <v>310.79607415485276</v>
      </c>
      <c r="N3578">
        <f>IF(OR(V3__67[[#This Row],[Estimated Value]]="",V3__67[[#This Row],[Estimated Value]]=0),"",V3__67[[#This Row],[Sale Price]]-V3__67[[#This Row],[Estimated Value]])</f>
        <v>20640</v>
      </c>
      <c r="O3578">
        <f>IF(OR(V3__67[[#This Row],[Estimated Value]]="",V3__67[[#This Row],[Estimated Value]]=0),"",(V3__67[[#This Row],[Sale Price]]-V3__67[[#This Row],[Estimated Value]])/V3__67[[#This Row],[Estimated Value]])</f>
        <v>7.8075351793009534E-2</v>
      </c>
      <c r="P3578" t="str">
        <f t="shared" si="55"/>
        <v>Above Estimate</v>
      </c>
    </row>
    <row r="3579" spans="1:16" x14ac:dyDescent="0.3">
      <c r="A3579" s="1">
        <v>43387</v>
      </c>
      <c r="B3579">
        <v>2018</v>
      </c>
      <c r="C3579" t="s">
        <v>21</v>
      </c>
      <c r="D3579">
        <v>2948050</v>
      </c>
      <c r="E3579">
        <v>4350000</v>
      </c>
      <c r="F3579" t="s">
        <v>13</v>
      </c>
      <c r="G3579" t="s">
        <v>14</v>
      </c>
      <c r="H3579">
        <v>3</v>
      </c>
      <c r="I3579">
        <v>2</v>
      </c>
      <c r="J3579">
        <v>939</v>
      </c>
      <c r="K3579">
        <v>1.4223079999999999</v>
      </c>
      <c r="L3579" t="s">
        <v>15</v>
      </c>
      <c r="M3579">
        <f>V3__67[[#This Row],[Sale Price]]/V3__67[[#This Row],[carpet_area]]</f>
        <v>4632.5878594249198</v>
      </c>
      <c r="N3579">
        <f>IF(OR(V3__67[[#This Row],[Estimated Value]]="",V3__67[[#This Row],[Estimated Value]]=0),"",V3__67[[#This Row],[Sale Price]]-V3__67[[#This Row],[Estimated Value]])</f>
        <v>1401950</v>
      </c>
      <c r="O3579">
        <f>IF(OR(V3__67[[#This Row],[Estimated Value]]="",V3__67[[#This Row],[Estimated Value]]=0),"",(V3__67[[#This Row],[Sale Price]]-V3__67[[#This Row],[Estimated Value]])/V3__67[[#This Row],[Estimated Value]])</f>
        <v>0.47555163582707211</v>
      </c>
      <c r="P3579" t="str">
        <f t="shared" si="55"/>
        <v>Above Estimate</v>
      </c>
    </row>
    <row r="3580" spans="1:16" x14ac:dyDescent="0.3">
      <c r="A3580" s="1">
        <v>43387</v>
      </c>
      <c r="B3580">
        <v>2018</v>
      </c>
      <c r="C3580" t="s">
        <v>21</v>
      </c>
      <c r="D3580">
        <v>432950</v>
      </c>
      <c r="E3580">
        <v>575000</v>
      </c>
      <c r="F3580" t="s">
        <v>19</v>
      </c>
      <c r="G3580" t="s">
        <v>20</v>
      </c>
      <c r="H3580">
        <v>4</v>
      </c>
      <c r="I3580">
        <v>4</v>
      </c>
      <c r="J3580">
        <v>1346</v>
      </c>
      <c r="K3580">
        <v>1.4223079999999999</v>
      </c>
      <c r="L3580" t="s">
        <v>25</v>
      </c>
      <c r="M3580">
        <f>V3__67[[#This Row],[Sale Price]]/V3__67[[#This Row],[carpet_area]]</f>
        <v>427.19167904903418</v>
      </c>
      <c r="N3580">
        <f>IF(OR(V3__67[[#This Row],[Estimated Value]]="",V3__67[[#This Row],[Estimated Value]]=0),"",V3__67[[#This Row],[Sale Price]]-V3__67[[#This Row],[Estimated Value]])</f>
        <v>142050</v>
      </c>
      <c r="O3580">
        <f>IF(OR(V3__67[[#This Row],[Estimated Value]]="",V3__67[[#This Row],[Estimated Value]]=0),"",(V3__67[[#This Row],[Sale Price]]-V3__67[[#This Row],[Estimated Value]])/V3__67[[#This Row],[Estimated Value]])</f>
        <v>0.32809793278669591</v>
      </c>
      <c r="P3580" t="str">
        <f t="shared" si="55"/>
        <v>Above Estimate</v>
      </c>
    </row>
    <row r="3581" spans="1:16" x14ac:dyDescent="0.3">
      <c r="A3581" s="1">
        <v>43387</v>
      </c>
      <c r="B3581">
        <v>2018</v>
      </c>
      <c r="C3581" t="s">
        <v>12</v>
      </c>
      <c r="D3581">
        <v>32800</v>
      </c>
      <c r="E3581">
        <v>6500</v>
      </c>
      <c r="F3581" t="s">
        <v>23</v>
      </c>
      <c r="G3581" t="s">
        <v>24</v>
      </c>
      <c r="H3581">
        <v>6</v>
      </c>
      <c r="I3581">
        <v>6</v>
      </c>
      <c r="J3581">
        <v>2130</v>
      </c>
      <c r="K3581">
        <v>1.4223079999999999</v>
      </c>
      <c r="L3581" t="s">
        <v>15</v>
      </c>
      <c r="M3581">
        <f>V3__67[[#This Row],[Sale Price]]/V3__67[[#This Row],[carpet_area]]</f>
        <v>3.051643192488263</v>
      </c>
      <c r="N3581">
        <f>IF(OR(V3__67[[#This Row],[Estimated Value]]="",V3__67[[#This Row],[Estimated Value]]=0),"",V3__67[[#This Row],[Sale Price]]-V3__67[[#This Row],[Estimated Value]])</f>
        <v>-26300</v>
      </c>
      <c r="O3581">
        <f>IF(OR(V3__67[[#This Row],[Estimated Value]]="",V3__67[[#This Row],[Estimated Value]]=0),"",(V3__67[[#This Row],[Sale Price]]-V3__67[[#This Row],[Estimated Value]])/V3__67[[#This Row],[Estimated Value]])</f>
        <v>-0.80182926829268297</v>
      </c>
      <c r="P3581" t="str">
        <f t="shared" si="55"/>
        <v>Below Estimate</v>
      </c>
    </row>
    <row r="3582" spans="1:16" x14ac:dyDescent="0.3">
      <c r="A3582" s="1">
        <v>43387</v>
      </c>
      <c r="B3582">
        <v>2018</v>
      </c>
      <c r="C3582" t="s">
        <v>18</v>
      </c>
      <c r="D3582">
        <v>162250</v>
      </c>
      <c r="E3582">
        <v>165000</v>
      </c>
      <c r="F3582" t="s">
        <v>13</v>
      </c>
      <c r="G3582" t="s">
        <v>14</v>
      </c>
      <c r="H3582">
        <v>3</v>
      </c>
      <c r="I3582">
        <v>2</v>
      </c>
      <c r="J3582">
        <v>909</v>
      </c>
      <c r="K3582">
        <v>1.4223079999999999</v>
      </c>
      <c r="L3582" t="s">
        <v>25</v>
      </c>
      <c r="M3582">
        <f>V3__67[[#This Row],[Sale Price]]/V3__67[[#This Row],[carpet_area]]</f>
        <v>181.51815181518151</v>
      </c>
      <c r="N3582">
        <f>IF(OR(V3__67[[#This Row],[Estimated Value]]="",V3__67[[#This Row],[Estimated Value]]=0),"",V3__67[[#This Row],[Sale Price]]-V3__67[[#This Row],[Estimated Value]])</f>
        <v>2750</v>
      </c>
      <c r="O3582">
        <f>IF(OR(V3__67[[#This Row],[Estimated Value]]="",V3__67[[#This Row],[Estimated Value]]=0),"",(V3__67[[#This Row],[Sale Price]]-V3__67[[#This Row],[Estimated Value]])/V3__67[[#This Row],[Estimated Value]])</f>
        <v>1.6949152542372881E-2</v>
      </c>
      <c r="P3582" t="str">
        <f t="shared" si="55"/>
        <v>Above Estimate</v>
      </c>
    </row>
    <row r="3583" spans="1:16" x14ac:dyDescent="0.3">
      <c r="A3583" s="1">
        <v>43389</v>
      </c>
      <c r="B3583">
        <v>2018</v>
      </c>
      <c r="C3583" t="s">
        <v>26</v>
      </c>
      <c r="D3583">
        <v>268520</v>
      </c>
      <c r="E3583">
        <v>266000</v>
      </c>
      <c r="F3583" t="s">
        <v>13</v>
      </c>
      <c r="G3583" t="s">
        <v>14</v>
      </c>
      <c r="H3583">
        <v>3</v>
      </c>
      <c r="I3583">
        <v>1</v>
      </c>
      <c r="J3583">
        <v>975</v>
      </c>
      <c r="K3583">
        <v>1.4223079999999999</v>
      </c>
      <c r="L3583" t="s">
        <v>25</v>
      </c>
      <c r="M3583">
        <f>V3__67[[#This Row],[Sale Price]]/V3__67[[#This Row],[carpet_area]]</f>
        <v>272.82051282051282</v>
      </c>
      <c r="N3583">
        <f>IF(OR(V3__67[[#This Row],[Estimated Value]]="",V3__67[[#This Row],[Estimated Value]]=0),"",V3__67[[#This Row],[Sale Price]]-V3__67[[#This Row],[Estimated Value]])</f>
        <v>-2520</v>
      </c>
      <c r="O3583">
        <f>IF(OR(V3__67[[#This Row],[Estimated Value]]="",V3__67[[#This Row],[Estimated Value]]=0),"",(V3__67[[#This Row],[Sale Price]]-V3__67[[#This Row],[Estimated Value]])/V3__67[[#This Row],[Estimated Value]])</f>
        <v>-9.384775808133473E-3</v>
      </c>
      <c r="P3583" t="str">
        <f t="shared" si="55"/>
        <v>Below Estimate</v>
      </c>
    </row>
    <row r="3584" spans="1:16" x14ac:dyDescent="0.3">
      <c r="A3584" s="1">
        <v>43390</v>
      </c>
      <c r="B3584">
        <v>2018</v>
      </c>
      <c r="C3584" t="s">
        <v>17</v>
      </c>
      <c r="D3584">
        <v>97440</v>
      </c>
      <c r="E3584">
        <v>44000</v>
      </c>
      <c r="F3584" t="s">
        <v>13</v>
      </c>
      <c r="G3584" t="s">
        <v>14</v>
      </c>
      <c r="H3584">
        <v>3</v>
      </c>
      <c r="I3584">
        <v>2</v>
      </c>
      <c r="J3584">
        <v>1018</v>
      </c>
      <c r="K3584">
        <v>1.4223079999999999</v>
      </c>
      <c r="L3584" t="s">
        <v>25</v>
      </c>
      <c r="M3584">
        <f>V3__67[[#This Row],[Sale Price]]/V3__67[[#This Row],[carpet_area]]</f>
        <v>43.222003929273086</v>
      </c>
      <c r="N3584">
        <f>IF(OR(V3__67[[#This Row],[Estimated Value]]="",V3__67[[#This Row],[Estimated Value]]=0),"",V3__67[[#This Row],[Sale Price]]-V3__67[[#This Row],[Estimated Value]])</f>
        <v>-53440</v>
      </c>
      <c r="O3584">
        <f>IF(OR(V3__67[[#This Row],[Estimated Value]]="",V3__67[[#This Row],[Estimated Value]]=0),"",(V3__67[[#This Row],[Sale Price]]-V3__67[[#This Row],[Estimated Value]])/V3__67[[#This Row],[Estimated Value]])</f>
        <v>-0.54844006568144499</v>
      </c>
      <c r="P3584" t="str">
        <f t="shared" si="55"/>
        <v>Below Estimate</v>
      </c>
    </row>
    <row r="3585" spans="1:16" x14ac:dyDescent="0.3">
      <c r="A3585" s="1">
        <v>43390</v>
      </c>
      <c r="B3585">
        <v>2018</v>
      </c>
      <c r="C3585" t="s">
        <v>26</v>
      </c>
      <c r="D3585">
        <v>401240</v>
      </c>
      <c r="E3585">
        <v>420000</v>
      </c>
      <c r="F3585" t="s">
        <v>13</v>
      </c>
      <c r="G3585" t="s">
        <v>14</v>
      </c>
      <c r="H3585">
        <v>3</v>
      </c>
      <c r="I3585">
        <v>2</v>
      </c>
      <c r="J3585">
        <v>1067</v>
      </c>
      <c r="K3585">
        <v>1.4223079999999999</v>
      </c>
      <c r="L3585" t="s">
        <v>25</v>
      </c>
      <c r="M3585">
        <f>V3__67[[#This Row],[Sale Price]]/V3__67[[#This Row],[carpet_area]]</f>
        <v>393.62699156513588</v>
      </c>
      <c r="N3585">
        <f>IF(OR(V3__67[[#This Row],[Estimated Value]]="",V3__67[[#This Row],[Estimated Value]]=0),"",V3__67[[#This Row],[Sale Price]]-V3__67[[#This Row],[Estimated Value]])</f>
        <v>18760</v>
      </c>
      <c r="O3585">
        <f>IF(OR(V3__67[[#This Row],[Estimated Value]]="",V3__67[[#This Row],[Estimated Value]]=0),"",(V3__67[[#This Row],[Sale Price]]-V3__67[[#This Row],[Estimated Value]])/V3__67[[#This Row],[Estimated Value]])</f>
        <v>4.6755059316120028E-2</v>
      </c>
      <c r="P3585" t="str">
        <f t="shared" si="55"/>
        <v>Above Estimate</v>
      </c>
    </row>
    <row r="3586" spans="1:16" x14ac:dyDescent="0.3">
      <c r="A3586" s="1">
        <v>43391</v>
      </c>
      <c r="B3586">
        <v>2018</v>
      </c>
      <c r="C3586" t="s">
        <v>17</v>
      </c>
      <c r="D3586">
        <v>94870</v>
      </c>
      <c r="E3586">
        <v>160000</v>
      </c>
      <c r="F3586" t="s">
        <v>13</v>
      </c>
      <c r="G3586" t="s">
        <v>14</v>
      </c>
      <c r="H3586">
        <v>3</v>
      </c>
      <c r="I3586">
        <v>1</v>
      </c>
      <c r="J3586">
        <v>901</v>
      </c>
      <c r="K3586">
        <v>1.4223079999999999</v>
      </c>
      <c r="L3586" t="s">
        <v>15</v>
      </c>
      <c r="M3586">
        <f>V3__67[[#This Row],[Sale Price]]/V3__67[[#This Row],[carpet_area]]</f>
        <v>177.58046614872364</v>
      </c>
      <c r="N3586">
        <f>IF(OR(V3__67[[#This Row],[Estimated Value]]="",V3__67[[#This Row],[Estimated Value]]=0),"",V3__67[[#This Row],[Sale Price]]-V3__67[[#This Row],[Estimated Value]])</f>
        <v>65130</v>
      </c>
      <c r="O3586">
        <f>IF(OR(V3__67[[#This Row],[Estimated Value]]="",V3__67[[#This Row],[Estimated Value]]=0),"",(V3__67[[#This Row],[Sale Price]]-V3__67[[#This Row],[Estimated Value]])/V3__67[[#This Row],[Estimated Value]])</f>
        <v>0.68651839359123012</v>
      </c>
      <c r="P3586" t="str">
        <f t="shared" ref="P3586:P3649" si="56">IF(N3586="","No Estimate",IF(N3586&gt;0,"Above Estimate",IF(N3586&lt;0,"Below Estimate","At Estimate")))</f>
        <v>Above Estimate</v>
      </c>
    </row>
    <row r="3587" spans="1:16" x14ac:dyDescent="0.3">
      <c r="A3587" s="1">
        <v>43391</v>
      </c>
      <c r="B3587">
        <v>2018</v>
      </c>
      <c r="C3587" t="s">
        <v>17</v>
      </c>
      <c r="D3587">
        <v>124440</v>
      </c>
      <c r="E3587">
        <v>102000</v>
      </c>
      <c r="F3587" t="s">
        <v>19</v>
      </c>
      <c r="G3587" t="s">
        <v>20</v>
      </c>
      <c r="H3587">
        <v>4</v>
      </c>
      <c r="I3587">
        <v>2</v>
      </c>
      <c r="J3587">
        <v>1411</v>
      </c>
      <c r="K3587">
        <v>1.4223079999999999</v>
      </c>
      <c r="L3587" t="s">
        <v>25</v>
      </c>
      <c r="M3587">
        <f>V3__67[[#This Row],[Sale Price]]/V3__67[[#This Row],[carpet_area]]</f>
        <v>72.289156626506028</v>
      </c>
      <c r="N3587">
        <f>IF(OR(V3__67[[#This Row],[Estimated Value]]="",V3__67[[#This Row],[Estimated Value]]=0),"",V3__67[[#This Row],[Sale Price]]-V3__67[[#This Row],[Estimated Value]])</f>
        <v>-22440</v>
      </c>
      <c r="O3587">
        <f>IF(OR(V3__67[[#This Row],[Estimated Value]]="",V3__67[[#This Row],[Estimated Value]]=0),"",(V3__67[[#This Row],[Sale Price]]-V3__67[[#This Row],[Estimated Value]])/V3__67[[#This Row],[Estimated Value]])</f>
        <v>-0.18032786885245902</v>
      </c>
      <c r="P3587" t="str">
        <f t="shared" si="56"/>
        <v>Below Estimate</v>
      </c>
    </row>
    <row r="3588" spans="1:16" x14ac:dyDescent="0.3">
      <c r="A3588" s="1">
        <v>43392</v>
      </c>
      <c r="B3588">
        <v>2018</v>
      </c>
      <c r="C3588" t="s">
        <v>12</v>
      </c>
      <c r="D3588">
        <v>73230</v>
      </c>
      <c r="E3588">
        <v>83660</v>
      </c>
      <c r="F3588" t="s">
        <v>13</v>
      </c>
      <c r="G3588" t="s">
        <v>14</v>
      </c>
      <c r="H3588">
        <v>3</v>
      </c>
      <c r="I3588">
        <v>1</v>
      </c>
      <c r="J3588">
        <v>1086</v>
      </c>
      <c r="K3588">
        <v>1.4223079999999999</v>
      </c>
      <c r="L3588" t="s">
        <v>15</v>
      </c>
      <c r="M3588">
        <f>V3__67[[#This Row],[Sale Price]]/V3__67[[#This Row],[carpet_area]]</f>
        <v>77.034990791896874</v>
      </c>
      <c r="N3588">
        <f>IF(OR(V3__67[[#This Row],[Estimated Value]]="",V3__67[[#This Row],[Estimated Value]]=0),"",V3__67[[#This Row],[Sale Price]]-V3__67[[#This Row],[Estimated Value]])</f>
        <v>10430</v>
      </c>
      <c r="O3588">
        <f>IF(OR(V3__67[[#This Row],[Estimated Value]]="",V3__67[[#This Row],[Estimated Value]]=0),"",(V3__67[[#This Row],[Sale Price]]-V3__67[[#This Row],[Estimated Value]])/V3__67[[#This Row],[Estimated Value]])</f>
        <v>0.14242796668032226</v>
      </c>
      <c r="P3588" t="str">
        <f t="shared" si="56"/>
        <v>Above Estimate</v>
      </c>
    </row>
    <row r="3589" spans="1:16" x14ac:dyDescent="0.3">
      <c r="A3589" s="1">
        <v>43392</v>
      </c>
      <c r="B3589">
        <v>2018</v>
      </c>
      <c r="C3589" t="s">
        <v>26</v>
      </c>
      <c r="D3589">
        <v>450170</v>
      </c>
      <c r="E3589">
        <v>840000</v>
      </c>
      <c r="F3589" t="s">
        <v>13</v>
      </c>
      <c r="G3589" t="s">
        <v>14</v>
      </c>
      <c r="H3589">
        <v>3</v>
      </c>
      <c r="I3589">
        <v>3</v>
      </c>
      <c r="J3589">
        <v>950</v>
      </c>
      <c r="K3589">
        <v>1.4223079999999999</v>
      </c>
      <c r="L3589" t="s">
        <v>16</v>
      </c>
      <c r="M3589">
        <f>V3__67[[#This Row],[Sale Price]]/V3__67[[#This Row],[carpet_area]]</f>
        <v>884.21052631578948</v>
      </c>
      <c r="N3589">
        <f>IF(OR(V3__67[[#This Row],[Estimated Value]]="",V3__67[[#This Row],[Estimated Value]]=0),"",V3__67[[#This Row],[Sale Price]]-V3__67[[#This Row],[Estimated Value]])</f>
        <v>389830</v>
      </c>
      <c r="O3589">
        <f>IF(OR(V3__67[[#This Row],[Estimated Value]]="",V3__67[[#This Row],[Estimated Value]]=0),"",(V3__67[[#This Row],[Sale Price]]-V3__67[[#This Row],[Estimated Value]])/V3__67[[#This Row],[Estimated Value]])</f>
        <v>0.86596174778417045</v>
      </c>
      <c r="P3589" t="str">
        <f t="shared" si="56"/>
        <v>Above Estimate</v>
      </c>
    </row>
    <row r="3590" spans="1:16" x14ac:dyDescent="0.3">
      <c r="A3590" s="1">
        <v>43392</v>
      </c>
      <c r="B3590">
        <v>2018</v>
      </c>
      <c r="C3590" t="s">
        <v>17</v>
      </c>
      <c r="D3590">
        <v>131200</v>
      </c>
      <c r="E3590">
        <v>220000</v>
      </c>
      <c r="F3590" t="s">
        <v>13</v>
      </c>
      <c r="G3590" t="s">
        <v>14</v>
      </c>
      <c r="H3590">
        <v>3</v>
      </c>
      <c r="I3590">
        <v>2</v>
      </c>
      <c r="J3590">
        <v>968</v>
      </c>
      <c r="K3590">
        <v>1.4223079999999999</v>
      </c>
      <c r="L3590" t="s">
        <v>15</v>
      </c>
      <c r="M3590">
        <f>V3__67[[#This Row],[Sale Price]]/V3__67[[#This Row],[carpet_area]]</f>
        <v>227.27272727272728</v>
      </c>
      <c r="N3590">
        <f>IF(OR(V3__67[[#This Row],[Estimated Value]]="",V3__67[[#This Row],[Estimated Value]]=0),"",V3__67[[#This Row],[Sale Price]]-V3__67[[#This Row],[Estimated Value]])</f>
        <v>88800</v>
      </c>
      <c r="O3590">
        <f>IF(OR(V3__67[[#This Row],[Estimated Value]]="",V3__67[[#This Row],[Estimated Value]]=0),"",(V3__67[[#This Row],[Sale Price]]-V3__67[[#This Row],[Estimated Value]])/V3__67[[#This Row],[Estimated Value]])</f>
        <v>0.67682926829268297</v>
      </c>
      <c r="P3590" t="str">
        <f t="shared" si="56"/>
        <v>Above Estimate</v>
      </c>
    </row>
    <row r="3591" spans="1:16" x14ac:dyDescent="0.3">
      <c r="A3591" s="1">
        <v>43394</v>
      </c>
      <c r="B3591">
        <v>2018</v>
      </c>
      <c r="C3591" t="s">
        <v>12</v>
      </c>
      <c r="D3591">
        <v>84020</v>
      </c>
      <c r="E3591">
        <v>170000</v>
      </c>
      <c r="F3591" t="s">
        <v>13</v>
      </c>
      <c r="G3591" t="s">
        <v>14</v>
      </c>
      <c r="H3591">
        <v>3</v>
      </c>
      <c r="I3591">
        <v>2</v>
      </c>
      <c r="J3591">
        <v>1076</v>
      </c>
      <c r="K3591">
        <v>1.4223079999999999</v>
      </c>
      <c r="L3591" t="s">
        <v>22</v>
      </c>
      <c r="M3591">
        <f>V3__67[[#This Row],[Sale Price]]/V3__67[[#This Row],[carpet_area]]</f>
        <v>157.99256505576207</v>
      </c>
      <c r="N3591">
        <f>IF(OR(V3__67[[#This Row],[Estimated Value]]="",V3__67[[#This Row],[Estimated Value]]=0),"",V3__67[[#This Row],[Sale Price]]-V3__67[[#This Row],[Estimated Value]])</f>
        <v>85980</v>
      </c>
      <c r="O3591">
        <f>IF(OR(V3__67[[#This Row],[Estimated Value]]="",V3__67[[#This Row],[Estimated Value]]=0),"",(V3__67[[#This Row],[Sale Price]]-V3__67[[#This Row],[Estimated Value]])/V3__67[[#This Row],[Estimated Value]])</f>
        <v>1.0233277791002142</v>
      </c>
      <c r="P3591" t="str">
        <f t="shared" si="56"/>
        <v>Above Estimate</v>
      </c>
    </row>
    <row r="3592" spans="1:16" x14ac:dyDescent="0.3">
      <c r="A3592" s="1">
        <v>43397</v>
      </c>
      <c r="B3592">
        <v>2018</v>
      </c>
      <c r="C3592" t="s">
        <v>18</v>
      </c>
      <c r="D3592">
        <v>330900</v>
      </c>
      <c r="E3592">
        <v>570000</v>
      </c>
      <c r="F3592" t="s">
        <v>13</v>
      </c>
      <c r="G3592" t="s">
        <v>14</v>
      </c>
      <c r="H3592">
        <v>3</v>
      </c>
      <c r="I3592">
        <v>2</v>
      </c>
      <c r="J3592">
        <v>1011</v>
      </c>
      <c r="K3592">
        <v>1.4223079999999999</v>
      </c>
      <c r="L3592" t="s">
        <v>15</v>
      </c>
      <c r="M3592">
        <f>V3__67[[#This Row],[Sale Price]]/V3__67[[#This Row],[carpet_area]]</f>
        <v>563.79821958456978</v>
      </c>
      <c r="N3592">
        <f>IF(OR(V3__67[[#This Row],[Estimated Value]]="",V3__67[[#This Row],[Estimated Value]]=0),"",V3__67[[#This Row],[Sale Price]]-V3__67[[#This Row],[Estimated Value]])</f>
        <v>239100</v>
      </c>
      <c r="O3592">
        <f>IF(OR(V3__67[[#This Row],[Estimated Value]]="",V3__67[[#This Row],[Estimated Value]]=0),"",(V3__67[[#This Row],[Sale Price]]-V3__67[[#This Row],[Estimated Value]])/V3__67[[#This Row],[Estimated Value]])</f>
        <v>0.72257479601087937</v>
      </c>
      <c r="P3592" t="str">
        <f t="shared" si="56"/>
        <v>Above Estimate</v>
      </c>
    </row>
    <row r="3593" spans="1:16" x14ac:dyDescent="0.3">
      <c r="A3593" s="1">
        <v>43397</v>
      </c>
      <c r="B3593">
        <v>2018</v>
      </c>
      <c r="C3593" t="s">
        <v>18</v>
      </c>
      <c r="D3593">
        <v>188020</v>
      </c>
      <c r="E3593">
        <v>405000</v>
      </c>
      <c r="F3593" t="s">
        <v>19</v>
      </c>
      <c r="G3593" t="s">
        <v>20</v>
      </c>
      <c r="H3593">
        <v>4</v>
      </c>
      <c r="I3593">
        <v>2</v>
      </c>
      <c r="J3593">
        <v>1259</v>
      </c>
      <c r="K3593">
        <v>1.4223079999999999</v>
      </c>
      <c r="L3593" t="s">
        <v>16</v>
      </c>
      <c r="M3593">
        <f>V3__67[[#This Row],[Sale Price]]/V3__67[[#This Row],[carpet_area]]</f>
        <v>321.68387609213664</v>
      </c>
      <c r="N3593">
        <f>IF(OR(V3__67[[#This Row],[Estimated Value]]="",V3__67[[#This Row],[Estimated Value]]=0),"",V3__67[[#This Row],[Sale Price]]-V3__67[[#This Row],[Estimated Value]])</f>
        <v>216980</v>
      </c>
      <c r="O3593">
        <f>IF(OR(V3__67[[#This Row],[Estimated Value]]="",V3__67[[#This Row],[Estimated Value]]=0),"",(V3__67[[#This Row],[Sale Price]]-V3__67[[#This Row],[Estimated Value]])/V3__67[[#This Row],[Estimated Value]])</f>
        <v>1.1540261674289969</v>
      </c>
      <c r="P3593" t="str">
        <f t="shared" si="56"/>
        <v>Above Estimate</v>
      </c>
    </row>
    <row r="3594" spans="1:16" x14ac:dyDescent="0.3">
      <c r="A3594" s="1">
        <v>43397</v>
      </c>
      <c r="B3594">
        <v>2018</v>
      </c>
      <c r="C3594" t="s">
        <v>26</v>
      </c>
      <c r="D3594">
        <v>228480</v>
      </c>
      <c r="E3594">
        <v>230000</v>
      </c>
      <c r="F3594" t="s">
        <v>13</v>
      </c>
      <c r="G3594" t="s">
        <v>14</v>
      </c>
      <c r="H3594">
        <v>3</v>
      </c>
      <c r="I3594">
        <v>3</v>
      </c>
      <c r="J3594">
        <v>1040</v>
      </c>
      <c r="K3594">
        <v>1.4223079999999999</v>
      </c>
      <c r="L3594" t="s">
        <v>25</v>
      </c>
      <c r="M3594">
        <f>V3__67[[#This Row],[Sale Price]]/V3__67[[#This Row],[carpet_area]]</f>
        <v>221.15384615384616</v>
      </c>
      <c r="N3594">
        <f>IF(OR(V3__67[[#This Row],[Estimated Value]]="",V3__67[[#This Row],[Estimated Value]]=0),"",V3__67[[#This Row],[Sale Price]]-V3__67[[#This Row],[Estimated Value]])</f>
        <v>1520</v>
      </c>
      <c r="O3594">
        <f>IF(OR(V3__67[[#This Row],[Estimated Value]]="",V3__67[[#This Row],[Estimated Value]]=0),"",(V3__67[[#This Row],[Sale Price]]-V3__67[[#This Row],[Estimated Value]])/V3__67[[#This Row],[Estimated Value]])</f>
        <v>6.6526610644257701E-3</v>
      </c>
      <c r="P3594" t="str">
        <f t="shared" si="56"/>
        <v>Above Estimate</v>
      </c>
    </row>
    <row r="3595" spans="1:16" x14ac:dyDescent="0.3">
      <c r="A3595" s="1">
        <v>43398</v>
      </c>
      <c r="B3595">
        <v>2018</v>
      </c>
      <c r="C3595" t="s">
        <v>26</v>
      </c>
      <c r="D3595">
        <v>432040</v>
      </c>
      <c r="E3595">
        <v>747500</v>
      </c>
      <c r="F3595" t="s">
        <v>13</v>
      </c>
      <c r="G3595" t="s">
        <v>14</v>
      </c>
      <c r="H3595">
        <v>3</v>
      </c>
      <c r="I3595">
        <v>3</v>
      </c>
      <c r="J3595">
        <v>913</v>
      </c>
      <c r="K3595">
        <v>1.4223079999999999</v>
      </c>
      <c r="L3595" t="s">
        <v>25</v>
      </c>
      <c r="M3595">
        <f>V3__67[[#This Row],[Sale Price]]/V3__67[[#This Row],[carpet_area]]</f>
        <v>818.72946330777654</v>
      </c>
      <c r="N3595">
        <f>IF(OR(V3__67[[#This Row],[Estimated Value]]="",V3__67[[#This Row],[Estimated Value]]=0),"",V3__67[[#This Row],[Sale Price]]-V3__67[[#This Row],[Estimated Value]])</f>
        <v>315460</v>
      </c>
      <c r="O3595">
        <f>IF(OR(V3__67[[#This Row],[Estimated Value]]="",V3__67[[#This Row],[Estimated Value]]=0),"",(V3__67[[#This Row],[Sale Price]]-V3__67[[#This Row],[Estimated Value]])/V3__67[[#This Row],[Estimated Value]])</f>
        <v>0.73016387371539671</v>
      </c>
      <c r="P3595" t="str">
        <f t="shared" si="56"/>
        <v>Above Estimate</v>
      </c>
    </row>
    <row r="3596" spans="1:16" x14ac:dyDescent="0.3">
      <c r="A3596" s="1">
        <v>43398</v>
      </c>
      <c r="B3596">
        <v>2018</v>
      </c>
      <c r="C3596" t="s">
        <v>17</v>
      </c>
      <c r="D3596">
        <v>92060</v>
      </c>
      <c r="E3596">
        <v>80001</v>
      </c>
      <c r="F3596" t="s">
        <v>13</v>
      </c>
      <c r="G3596" t="s">
        <v>14</v>
      </c>
      <c r="H3596">
        <v>3</v>
      </c>
      <c r="I3596">
        <v>1</v>
      </c>
      <c r="J3596">
        <v>990</v>
      </c>
      <c r="K3596">
        <v>1.4223079999999999</v>
      </c>
      <c r="L3596" t="s">
        <v>15</v>
      </c>
      <c r="M3596">
        <f>V3__67[[#This Row],[Sale Price]]/V3__67[[#This Row],[carpet_area]]</f>
        <v>80.809090909090912</v>
      </c>
      <c r="N3596">
        <f>IF(OR(V3__67[[#This Row],[Estimated Value]]="",V3__67[[#This Row],[Estimated Value]]=0),"",V3__67[[#This Row],[Sale Price]]-V3__67[[#This Row],[Estimated Value]])</f>
        <v>-12059</v>
      </c>
      <c r="O3596">
        <f>IF(OR(V3__67[[#This Row],[Estimated Value]]="",V3__67[[#This Row],[Estimated Value]]=0),"",(V3__67[[#This Row],[Sale Price]]-V3__67[[#This Row],[Estimated Value]])/V3__67[[#This Row],[Estimated Value]])</f>
        <v>-0.13099065826634804</v>
      </c>
      <c r="P3596" t="str">
        <f t="shared" si="56"/>
        <v>Below Estimate</v>
      </c>
    </row>
    <row r="3597" spans="1:16" x14ac:dyDescent="0.3">
      <c r="A3597" s="1">
        <v>43400</v>
      </c>
      <c r="B3597">
        <v>2018</v>
      </c>
      <c r="C3597" t="s">
        <v>12</v>
      </c>
      <c r="D3597">
        <v>108766</v>
      </c>
      <c r="E3597">
        <v>90000</v>
      </c>
      <c r="F3597" t="s">
        <v>19</v>
      </c>
      <c r="G3597" t="s">
        <v>20</v>
      </c>
      <c r="H3597">
        <v>4</v>
      </c>
      <c r="I3597">
        <v>3</v>
      </c>
      <c r="J3597">
        <v>1306</v>
      </c>
      <c r="K3597">
        <v>1.4223079999999999</v>
      </c>
      <c r="L3597" t="s">
        <v>22</v>
      </c>
      <c r="M3597">
        <f>V3__67[[#This Row],[Sale Price]]/V3__67[[#This Row],[carpet_area]]</f>
        <v>68.912710566615615</v>
      </c>
      <c r="N3597">
        <f>IF(OR(V3__67[[#This Row],[Estimated Value]]="",V3__67[[#This Row],[Estimated Value]]=0),"",V3__67[[#This Row],[Sale Price]]-V3__67[[#This Row],[Estimated Value]])</f>
        <v>-18766</v>
      </c>
      <c r="O3597">
        <f>IF(OR(V3__67[[#This Row],[Estimated Value]]="",V3__67[[#This Row],[Estimated Value]]=0),"",(V3__67[[#This Row],[Sale Price]]-V3__67[[#This Row],[Estimated Value]])/V3__67[[#This Row],[Estimated Value]])</f>
        <v>-0.17253553500174687</v>
      </c>
      <c r="P3597" t="str">
        <f t="shared" si="56"/>
        <v>Below Estimate</v>
      </c>
    </row>
    <row r="3598" spans="1:16" x14ac:dyDescent="0.3">
      <c r="A3598" s="1">
        <v>43400</v>
      </c>
      <c r="B3598">
        <v>2018</v>
      </c>
      <c r="C3598" t="s">
        <v>30</v>
      </c>
      <c r="D3598">
        <v>280550</v>
      </c>
      <c r="E3598">
        <v>550000</v>
      </c>
      <c r="F3598" t="s">
        <v>13</v>
      </c>
      <c r="G3598" t="s">
        <v>14</v>
      </c>
      <c r="H3598">
        <v>3</v>
      </c>
      <c r="I3598">
        <v>1</v>
      </c>
      <c r="J3598">
        <v>929</v>
      </c>
      <c r="K3598">
        <v>1.4223079999999999</v>
      </c>
      <c r="L3598" t="s">
        <v>16</v>
      </c>
      <c r="M3598">
        <f>V3__67[[#This Row],[Sale Price]]/V3__67[[#This Row],[carpet_area]]</f>
        <v>592.03444564047368</v>
      </c>
      <c r="N3598">
        <f>IF(OR(V3__67[[#This Row],[Estimated Value]]="",V3__67[[#This Row],[Estimated Value]]=0),"",V3__67[[#This Row],[Sale Price]]-V3__67[[#This Row],[Estimated Value]])</f>
        <v>269450</v>
      </c>
      <c r="O3598">
        <f>IF(OR(V3__67[[#This Row],[Estimated Value]]="",V3__67[[#This Row],[Estimated Value]]=0),"",(V3__67[[#This Row],[Sale Price]]-V3__67[[#This Row],[Estimated Value]])/V3__67[[#This Row],[Estimated Value]])</f>
        <v>0.96043486009623957</v>
      </c>
      <c r="P3598" t="str">
        <f t="shared" si="56"/>
        <v>Above Estimate</v>
      </c>
    </row>
    <row r="3599" spans="1:16" x14ac:dyDescent="0.3">
      <c r="A3599" s="1">
        <v>43400</v>
      </c>
      <c r="B3599">
        <v>2018</v>
      </c>
      <c r="C3599" t="s">
        <v>30</v>
      </c>
      <c r="D3599">
        <v>314410</v>
      </c>
      <c r="E3599">
        <v>470000</v>
      </c>
      <c r="F3599" t="s">
        <v>13</v>
      </c>
      <c r="G3599" t="s">
        <v>14</v>
      </c>
      <c r="H3599">
        <v>3</v>
      </c>
      <c r="I3599">
        <v>1</v>
      </c>
      <c r="J3599">
        <v>955</v>
      </c>
      <c r="K3599">
        <v>1.4223079999999999</v>
      </c>
      <c r="L3599" t="s">
        <v>16</v>
      </c>
      <c r="M3599">
        <f>V3__67[[#This Row],[Sale Price]]/V3__67[[#This Row],[carpet_area]]</f>
        <v>492.14659685863876</v>
      </c>
      <c r="N3599">
        <f>IF(OR(V3__67[[#This Row],[Estimated Value]]="",V3__67[[#This Row],[Estimated Value]]=0),"",V3__67[[#This Row],[Sale Price]]-V3__67[[#This Row],[Estimated Value]])</f>
        <v>155590</v>
      </c>
      <c r="O3599">
        <f>IF(OR(V3__67[[#This Row],[Estimated Value]]="",V3__67[[#This Row],[Estimated Value]]=0),"",(V3__67[[#This Row],[Sale Price]]-V3__67[[#This Row],[Estimated Value]])/V3__67[[#This Row],[Estimated Value]])</f>
        <v>0.49486339493018672</v>
      </c>
      <c r="P3599" t="str">
        <f t="shared" si="56"/>
        <v>Above Estimate</v>
      </c>
    </row>
    <row r="3600" spans="1:16" x14ac:dyDescent="0.3">
      <c r="A3600" s="1">
        <v>43401</v>
      </c>
      <c r="B3600">
        <v>2018</v>
      </c>
      <c r="C3600" t="s">
        <v>30</v>
      </c>
      <c r="D3600">
        <v>677420</v>
      </c>
      <c r="E3600">
        <v>975500</v>
      </c>
      <c r="F3600" t="s">
        <v>13</v>
      </c>
      <c r="G3600" t="s">
        <v>14</v>
      </c>
      <c r="H3600">
        <v>3</v>
      </c>
      <c r="I3600">
        <v>1</v>
      </c>
      <c r="J3600">
        <v>1017</v>
      </c>
      <c r="K3600">
        <v>1.4223079999999999</v>
      </c>
      <c r="L3600" t="s">
        <v>16</v>
      </c>
      <c r="M3600">
        <f>V3__67[[#This Row],[Sale Price]]/V3__67[[#This Row],[carpet_area]]</f>
        <v>959.19370698131763</v>
      </c>
      <c r="N3600">
        <f>IF(OR(V3__67[[#This Row],[Estimated Value]]="",V3__67[[#This Row],[Estimated Value]]=0),"",V3__67[[#This Row],[Sale Price]]-V3__67[[#This Row],[Estimated Value]])</f>
        <v>298080</v>
      </c>
      <c r="O3600">
        <f>IF(OR(V3__67[[#This Row],[Estimated Value]]="",V3__67[[#This Row],[Estimated Value]]=0),"",(V3__67[[#This Row],[Sale Price]]-V3__67[[#This Row],[Estimated Value]])/V3__67[[#This Row],[Estimated Value]])</f>
        <v>0.44002243807386848</v>
      </c>
      <c r="P3600" t="str">
        <f t="shared" si="56"/>
        <v>Above Estimate</v>
      </c>
    </row>
    <row r="3601" spans="1:16" x14ac:dyDescent="0.3">
      <c r="A3601" s="1">
        <v>43401</v>
      </c>
      <c r="B3601">
        <v>2018</v>
      </c>
      <c r="C3601" t="s">
        <v>12</v>
      </c>
      <c r="D3601">
        <v>86860</v>
      </c>
      <c r="E3601">
        <v>55000</v>
      </c>
      <c r="F3601" t="s">
        <v>23</v>
      </c>
      <c r="G3601" t="s">
        <v>24</v>
      </c>
      <c r="H3601">
        <v>6</v>
      </c>
      <c r="I3601">
        <v>6</v>
      </c>
      <c r="J3601">
        <v>2083</v>
      </c>
      <c r="K3601">
        <v>1.4223079999999999</v>
      </c>
      <c r="L3601" t="s">
        <v>22</v>
      </c>
      <c r="M3601">
        <f>V3__67[[#This Row],[Sale Price]]/V3__67[[#This Row],[carpet_area]]</f>
        <v>26.40422467594815</v>
      </c>
      <c r="N3601">
        <f>IF(OR(V3__67[[#This Row],[Estimated Value]]="",V3__67[[#This Row],[Estimated Value]]=0),"",V3__67[[#This Row],[Sale Price]]-V3__67[[#This Row],[Estimated Value]])</f>
        <v>-31860</v>
      </c>
      <c r="O3601">
        <f>IF(OR(V3__67[[#This Row],[Estimated Value]]="",V3__67[[#This Row],[Estimated Value]]=0),"",(V3__67[[#This Row],[Sale Price]]-V3__67[[#This Row],[Estimated Value]])/V3__67[[#This Row],[Estimated Value]])</f>
        <v>-0.36679714483076215</v>
      </c>
      <c r="P3601" t="str">
        <f t="shared" si="56"/>
        <v>Below Estimate</v>
      </c>
    </row>
    <row r="3602" spans="1:16" x14ac:dyDescent="0.3">
      <c r="A3602" s="1">
        <v>43401</v>
      </c>
      <c r="B3602">
        <v>2018</v>
      </c>
      <c r="C3602" t="s">
        <v>21</v>
      </c>
      <c r="D3602">
        <v>2312380</v>
      </c>
      <c r="E3602">
        <v>3775000</v>
      </c>
      <c r="F3602" t="s">
        <v>13</v>
      </c>
      <c r="G3602" t="s">
        <v>14</v>
      </c>
      <c r="H3602">
        <v>3</v>
      </c>
      <c r="I3602">
        <v>3</v>
      </c>
      <c r="J3602">
        <v>1000</v>
      </c>
      <c r="K3602">
        <v>1.4223079999999999</v>
      </c>
      <c r="L3602" t="s">
        <v>16</v>
      </c>
      <c r="M3602">
        <f>V3__67[[#This Row],[Sale Price]]/V3__67[[#This Row],[carpet_area]]</f>
        <v>3775</v>
      </c>
      <c r="N3602">
        <f>IF(OR(V3__67[[#This Row],[Estimated Value]]="",V3__67[[#This Row],[Estimated Value]]=0),"",V3__67[[#This Row],[Sale Price]]-V3__67[[#This Row],[Estimated Value]])</f>
        <v>1462620</v>
      </c>
      <c r="O3602">
        <f>IF(OR(V3__67[[#This Row],[Estimated Value]]="",V3__67[[#This Row],[Estimated Value]]=0),"",(V3__67[[#This Row],[Sale Price]]-V3__67[[#This Row],[Estimated Value]])/V3__67[[#This Row],[Estimated Value]])</f>
        <v>0.63251714683572768</v>
      </c>
      <c r="P3602" t="str">
        <f t="shared" si="56"/>
        <v>Above Estimate</v>
      </c>
    </row>
    <row r="3603" spans="1:16" x14ac:dyDescent="0.3">
      <c r="A3603" s="1">
        <v>43401</v>
      </c>
      <c r="B3603">
        <v>2018</v>
      </c>
      <c r="C3603" t="s">
        <v>26</v>
      </c>
      <c r="D3603">
        <v>165200</v>
      </c>
      <c r="E3603">
        <v>201500</v>
      </c>
      <c r="F3603" t="s">
        <v>13</v>
      </c>
      <c r="G3603" t="s">
        <v>14</v>
      </c>
      <c r="H3603">
        <v>3</v>
      </c>
      <c r="I3603">
        <v>1</v>
      </c>
      <c r="J3603">
        <v>925</v>
      </c>
      <c r="K3603">
        <v>1.4223079999999999</v>
      </c>
      <c r="L3603" t="s">
        <v>15</v>
      </c>
      <c r="M3603">
        <f>V3__67[[#This Row],[Sale Price]]/V3__67[[#This Row],[carpet_area]]</f>
        <v>217.83783783783784</v>
      </c>
      <c r="N3603">
        <f>IF(OR(V3__67[[#This Row],[Estimated Value]]="",V3__67[[#This Row],[Estimated Value]]=0),"",V3__67[[#This Row],[Sale Price]]-V3__67[[#This Row],[Estimated Value]])</f>
        <v>36300</v>
      </c>
      <c r="O3603">
        <f>IF(OR(V3__67[[#This Row],[Estimated Value]]="",V3__67[[#This Row],[Estimated Value]]=0),"",(V3__67[[#This Row],[Sale Price]]-V3__67[[#This Row],[Estimated Value]])/V3__67[[#This Row],[Estimated Value]])</f>
        <v>0.21973365617433413</v>
      </c>
      <c r="P3603" t="str">
        <f t="shared" si="56"/>
        <v>Above Estimate</v>
      </c>
    </row>
    <row r="3604" spans="1:16" x14ac:dyDescent="0.3">
      <c r="A3604" s="1">
        <v>43404</v>
      </c>
      <c r="B3604">
        <v>2018</v>
      </c>
      <c r="C3604" t="s">
        <v>18</v>
      </c>
      <c r="D3604">
        <v>424830</v>
      </c>
      <c r="E3604">
        <v>715000</v>
      </c>
      <c r="F3604" t="s">
        <v>13</v>
      </c>
      <c r="G3604" t="s">
        <v>14</v>
      </c>
      <c r="H3604">
        <v>3</v>
      </c>
      <c r="I3604">
        <v>3</v>
      </c>
      <c r="J3604">
        <v>1063</v>
      </c>
      <c r="K3604">
        <v>1.4223079999999999</v>
      </c>
      <c r="L3604" t="s">
        <v>15</v>
      </c>
      <c r="M3604">
        <f>V3__67[[#This Row],[Sale Price]]/V3__67[[#This Row],[carpet_area]]</f>
        <v>672.62464722483537</v>
      </c>
      <c r="N3604">
        <f>IF(OR(V3__67[[#This Row],[Estimated Value]]="",V3__67[[#This Row],[Estimated Value]]=0),"",V3__67[[#This Row],[Sale Price]]-V3__67[[#This Row],[Estimated Value]])</f>
        <v>290170</v>
      </c>
      <c r="O3604">
        <f>IF(OR(V3__67[[#This Row],[Estimated Value]]="",V3__67[[#This Row],[Estimated Value]]=0),"",(V3__67[[#This Row],[Sale Price]]-V3__67[[#This Row],[Estimated Value]])/V3__67[[#This Row],[Estimated Value]])</f>
        <v>0.68302615163712543</v>
      </c>
      <c r="P3604" t="str">
        <f t="shared" si="56"/>
        <v>Above Estimate</v>
      </c>
    </row>
    <row r="3605" spans="1:16" x14ac:dyDescent="0.3">
      <c r="A3605" s="1">
        <v>43405</v>
      </c>
      <c r="B3605">
        <v>2018</v>
      </c>
      <c r="C3605" t="s">
        <v>30</v>
      </c>
      <c r="D3605">
        <v>503120</v>
      </c>
      <c r="E3605">
        <v>764000</v>
      </c>
      <c r="F3605" t="s">
        <v>13</v>
      </c>
      <c r="G3605" t="s">
        <v>14</v>
      </c>
      <c r="H3605">
        <v>3</v>
      </c>
      <c r="I3605">
        <v>1</v>
      </c>
      <c r="J3605">
        <v>926</v>
      </c>
      <c r="K3605">
        <v>1.4223079999999999</v>
      </c>
      <c r="L3605" t="s">
        <v>22</v>
      </c>
      <c r="M3605">
        <f>V3__67[[#This Row],[Sale Price]]/V3__67[[#This Row],[carpet_area]]</f>
        <v>825.05399568034557</v>
      </c>
      <c r="N3605">
        <f>IF(OR(V3__67[[#This Row],[Estimated Value]]="",V3__67[[#This Row],[Estimated Value]]=0),"",V3__67[[#This Row],[Sale Price]]-V3__67[[#This Row],[Estimated Value]])</f>
        <v>260880</v>
      </c>
      <c r="O3605">
        <f>IF(OR(V3__67[[#This Row],[Estimated Value]]="",V3__67[[#This Row],[Estimated Value]]=0),"",(V3__67[[#This Row],[Sale Price]]-V3__67[[#This Row],[Estimated Value]])/V3__67[[#This Row],[Estimated Value]])</f>
        <v>0.51852440769597707</v>
      </c>
      <c r="P3605" t="str">
        <f t="shared" si="56"/>
        <v>Above Estimate</v>
      </c>
    </row>
    <row r="3606" spans="1:16" x14ac:dyDescent="0.3">
      <c r="A3606" s="1">
        <v>43405</v>
      </c>
      <c r="B3606">
        <v>2018</v>
      </c>
      <c r="C3606" t="s">
        <v>30</v>
      </c>
      <c r="D3606">
        <v>240200</v>
      </c>
      <c r="E3606">
        <v>412000</v>
      </c>
      <c r="F3606" t="s">
        <v>13</v>
      </c>
      <c r="G3606" t="s">
        <v>14</v>
      </c>
      <c r="H3606">
        <v>3</v>
      </c>
      <c r="I3606">
        <v>1</v>
      </c>
      <c r="J3606">
        <v>1075</v>
      </c>
      <c r="K3606">
        <v>1.4223079999999999</v>
      </c>
      <c r="L3606" t="s">
        <v>22</v>
      </c>
      <c r="M3606">
        <f>V3__67[[#This Row],[Sale Price]]/V3__67[[#This Row],[carpet_area]]</f>
        <v>383.25581395348837</v>
      </c>
      <c r="N3606">
        <f>IF(OR(V3__67[[#This Row],[Estimated Value]]="",V3__67[[#This Row],[Estimated Value]]=0),"",V3__67[[#This Row],[Sale Price]]-V3__67[[#This Row],[Estimated Value]])</f>
        <v>171800</v>
      </c>
      <c r="O3606">
        <f>IF(OR(V3__67[[#This Row],[Estimated Value]]="",V3__67[[#This Row],[Estimated Value]]=0),"",(V3__67[[#This Row],[Sale Price]]-V3__67[[#This Row],[Estimated Value]])/V3__67[[#This Row],[Estimated Value]])</f>
        <v>0.71523730224812654</v>
      </c>
      <c r="P3606" t="str">
        <f t="shared" si="56"/>
        <v>Above Estimate</v>
      </c>
    </row>
    <row r="3607" spans="1:16" x14ac:dyDescent="0.3">
      <c r="A3607" s="1">
        <v>43405</v>
      </c>
      <c r="B3607">
        <v>2018</v>
      </c>
      <c r="C3607" t="s">
        <v>18</v>
      </c>
      <c r="D3607">
        <v>249720</v>
      </c>
      <c r="E3607">
        <v>479000</v>
      </c>
      <c r="F3607" t="s">
        <v>13</v>
      </c>
      <c r="G3607" t="s">
        <v>14</v>
      </c>
      <c r="H3607">
        <v>3</v>
      </c>
      <c r="I3607">
        <v>3</v>
      </c>
      <c r="J3607">
        <v>973</v>
      </c>
      <c r="K3607">
        <v>1.4223079999999999</v>
      </c>
      <c r="L3607" t="s">
        <v>16</v>
      </c>
      <c r="M3607">
        <f>V3__67[[#This Row],[Sale Price]]/V3__67[[#This Row],[carpet_area]]</f>
        <v>492.29188078108939</v>
      </c>
      <c r="N3607">
        <f>IF(OR(V3__67[[#This Row],[Estimated Value]]="",V3__67[[#This Row],[Estimated Value]]=0),"",V3__67[[#This Row],[Sale Price]]-V3__67[[#This Row],[Estimated Value]])</f>
        <v>229280</v>
      </c>
      <c r="O3607">
        <f>IF(OR(V3__67[[#This Row],[Estimated Value]]="",V3__67[[#This Row],[Estimated Value]]=0),"",(V3__67[[#This Row],[Sale Price]]-V3__67[[#This Row],[Estimated Value]])/V3__67[[#This Row],[Estimated Value]])</f>
        <v>0.91814832612526032</v>
      </c>
      <c r="P3607" t="str">
        <f t="shared" si="56"/>
        <v>Above Estimate</v>
      </c>
    </row>
    <row r="3608" spans="1:16" x14ac:dyDescent="0.3">
      <c r="A3608" s="1">
        <v>43407</v>
      </c>
      <c r="B3608">
        <v>2018</v>
      </c>
      <c r="C3608" t="s">
        <v>18</v>
      </c>
      <c r="D3608">
        <v>209730</v>
      </c>
      <c r="E3608">
        <v>145000</v>
      </c>
      <c r="F3608" t="s">
        <v>19</v>
      </c>
      <c r="G3608" t="s">
        <v>20</v>
      </c>
      <c r="H3608">
        <v>4</v>
      </c>
      <c r="I3608">
        <v>2</v>
      </c>
      <c r="J3608">
        <v>1351</v>
      </c>
      <c r="K3608">
        <v>1.4223079999999999</v>
      </c>
      <c r="L3608" t="s">
        <v>16</v>
      </c>
      <c r="M3608">
        <f>V3__67[[#This Row],[Sale Price]]/V3__67[[#This Row],[carpet_area]]</f>
        <v>107.32790525536639</v>
      </c>
      <c r="N3608">
        <f>IF(OR(V3__67[[#This Row],[Estimated Value]]="",V3__67[[#This Row],[Estimated Value]]=0),"",V3__67[[#This Row],[Sale Price]]-V3__67[[#This Row],[Estimated Value]])</f>
        <v>-64730</v>
      </c>
      <c r="O3608">
        <f>IF(OR(V3__67[[#This Row],[Estimated Value]]="",V3__67[[#This Row],[Estimated Value]]=0),"",(V3__67[[#This Row],[Sale Price]]-V3__67[[#This Row],[Estimated Value]])/V3__67[[#This Row],[Estimated Value]])</f>
        <v>-0.30863491155294903</v>
      </c>
      <c r="P3608" t="str">
        <f t="shared" si="56"/>
        <v>Below Estimate</v>
      </c>
    </row>
    <row r="3609" spans="1:16" x14ac:dyDescent="0.3">
      <c r="A3609" s="1">
        <v>43408</v>
      </c>
      <c r="B3609">
        <v>2018</v>
      </c>
      <c r="C3609" t="s">
        <v>18</v>
      </c>
      <c r="D3609">
        <v>226980</v>
      </c>
      <c r="E3609">
        <v>348000</v>
      </c>
      <c r="F3609" t="s">
        <v>19</v>
      </c>
      <c r="G3609" t="s">
        <v>20</v>
      </c>
      <c r="H3609">
        <v>4</v>
      </c>
      <c r="I3609">
        <v>4</v>
      </c>
      <c r="J3609">
        <v>1228</v>
      </c>
      <c r="K3609">
        <v>1.4223079999999999</v>
      </c>
      <c r="L3609" t="s">
        <v>15</v>
      </c>
      <c r="M3609">
        <f>V3__67[[#This Row],[Sale Price]]/V3__67[[#This Row],[carpet_area]]</f>
        <v>283.38762214983711</v>
      </c>
      <c r="N3609">
        <f>IF(OR(V3__67[[#This Row],[Estimated Value]]="",V3__67[[#This Row],[Estimated Value]]=0),"",V3__67[[#This Row],[Sale Price]]-V3__67[[#This Row],[Estimated Value]])</f>
        <v>121020</v>
      </c>
      <c r="O3609">
        <f>IF(OR(V3__67[[#This Row],[Estimated Value]]="",V3__67[[#This Row],[Estimated Value]]=0),"",(V3__67[[#This Row],[Sale Price]]-V3__67[[#This Row],[Estimated Value]])/V3__67[[#This Row],[Estimated Value]])</f>
        <v>0.5331747290510177</v>
      </c>
      <c r="P3609" t="str">
        <f t="shared" si="56"/>
        <v>Above Estimate</v>
      </c>
    </row>
    <row r="3610" spans="1:16" x14ac:dyDescent="0.3">
      <c r="A3610" s="1">
        <v>43413</v>
      </c>
      <c r="B3610">
        <v>2018</v>
      </c>
      <c r="C3610" t="s">
        <v>26</v>
      </c>
      <c r="D3610">
        <v>1039430</v>
      </c>
      <c r="E3610">
        <v>1350000</v>
      </c>
      <c r="F3610" t="s">
        <v>13</v>
      </c>
      <c r="G3610" t="s">
        <v>14</v>
      </c>
      <c r="H3610">
        <v>3</v>
      </c>
      <c r="I3610">
        <v>2</v>
      </c>
      <c r="J3610">
        <v>1049</v>
      </c>
      <c r="K3610">
        <v>1.4223079999999999</v>
      </c>
      <c r="L3610" t="s">
        <v>22</v>
      </c>
      <c r="M3610">
        <f>V3__67[[#This Row],[Sale Price]]/V3__67[[#This Row],[carpet_area]]</f>
        <v>1286.9399428026693</v>
      </c>
      <c r="N3610">
        <f>IF(OR(V3__67[[#This Row],[Estimated Value]]="",V3__67[[#This Row],[Estimated Value]]=0),"",V3__67[[#This Row],[Sale Price]]-V3__67[[#This Row],[Estimated Value]])</f>
        <v>310570</v>
      </c>
      <c r="O3610">
        <f>IF(OR(V3__67[[#This Row],[Estimated Value]]="",V3__67[[#This Row],[Estimated Value]]=0),"",(V3__67[[#This Row],[Sale Price]]-V3__67[[#This Row],[Estimated Value]])/V3__67[[#This Row],[Estimated Value]])</f>
        <v>0.29878875922380538</v>
      </c>
      <c r="P3610" t="str">
        <f t="shared" si="56"/>
        <v>Above Estimate</v>
      </c>
    </row>
    <row r="3611" spans="1:16" x14ac:dyDescent="0.3">
      <c r="A3611" s="1">
        <v>43413</v>
      </c>
      <c r="B3611">
        <v>2018</v>
      </c>
      <c r="C3611" t="s">
        <v>30</v>
      </c>
      <c r="D3611">
        <v>264400</v>
      </c>
      <c r="E3611">
        <v>487000</v>
      </c>
      <c r="F3611" t="s">
        <v>13</v>
      </c>
      <c r="G3611" t="s">
        <v>14</v>
      </c>
      <c r="H3611">
        <v>3</v>
      </c>
      <c r="I3611">
        <v>3</v>
      </c>
      <c r="J3611">
        <v>1076</v>
      </c>
      <c r="K3611">
        <v>1.4223079999999999</v>
      </c>
      <c r="L3611" t="s">
        <v>25</v>
      </c>
      <c r="M3611">
        <f>V3__67[[#This Row],[Sale Price]]/V3__67[[#This Row],[carpet_area]]</f>
        <v>452.6022304832714</v>
      </c>
      <c r="N3611">
        <f>IF(OR(V3__67[[#This Row],[Estimated Value]]="",V3__67[[#This Row],[Estimated Value]]=0),"",V3__67[[#This Row],[Sale Price]]-V3__67[[#This Row],[Estimated Value]])</f>
        <v>222600</v>
      </c>
      <c r="O3611">
        <f>IF(OR(V3__67[[#This Row],[Estimated Value]]="",V3__67[[#This Row],[Estimated Value]]=0),"",(V3__67[[#This Row],[Sale Price]]-V3__67[[#This Row],[Estimated Value]])/V3__67[[#This Row],[Estimated Value]])</f>
        <v>0.84190620272314676</v>
      </c>
      <c r="P3611" t="str">
        <f t="shared" si="56"/>
        <v>Above Estimate</v>
      </c>
    </row>
    <row r="3612" spans="1:16" x14ac:dyDescent="0.3">
      <c r="A3612" s="1">
        <v>43414</v>
      </c>
      <c r="B3612">
        <v>2018</v>
      </c>
      <c r="C3612" t="s">
        <v>12</v>
      </c>
      <c r="D3612">
        <v>35210</v>
      </c>
      <c r="E3612">
        <v>71000</v>
      </c>
      <c r="F3612" t="s">
        <v>23</v>
      </c>
      <c r="G3612" t="s">
        <v>24</v>
      </c>
      <c r="H3612">
        <v>6</v>
      </c>
      <c r="I3612">
        <v>6</v>
      </c>
      <c r="J3612">
        <v>1974</v>
      </c>
      <c r="K3612">
        <v>1.4223079999999999</v>
      </c>
      <c r="L3612" t="s">
        <v>25</v>
      </c>
      <c r="M3612">
        <f>V3__67[[#This Row],[Sale Price]]/V3__67[[#This Row],[carpet_area]]</f>
        <v>35.967578520770012</v>
      </c>
      <c r="N3612">
        <f>IF(OR(V3__67[[#This Row],[Estimated Value]]="",V3__67[[#This Row],[Estimated Value]]=0),"",V3__67[[#This Row],[Sale Price]]-V3__67[[#This Row],[Estimated Value]])</f>
        <v>35790</v>
      </c>
      <c r="O3612">
        <f>IF(OR(V3__67[[#This Row],[Estimated Value]]="",V3__67[[#This Row],[Estimated Value]]=0),"",(V3__67[[#This Row],[Sale Price]]-V3__67[[#This Row],[Estimated Value]])/V3__67[[#This Row],[Estimated Value]])</f>
        <v>1.0164725930133485</v>
      </c>
      <c r="P3612" t="str">
        <f t="shared" si="56"/>
        <v>Above Estimate</v>
      </c>
    </row>
    <row r="3613" spans="1:16" x14ac:dyDescent="0.3">
      <c r="A3613" s="1">
        <v>43414</v>
      </c>
      <c r="B3613">
        <v>2018</v>
      </c>
      <c r="C3613" t="s">
        <v>12</v>
      </c>
      <c r="D3613">
        <v>63470</v>
      </c>
      <c r="E3613">
        <v>55000</v>
      </c>
      <c r="F3613" t="s">
        <v>13</v>
      </c>
      <c r="G3613" t="s">
        <v>14</v>
      </c>
      <c r="H3613">
        <v>3</v>
      </c>
      <c r="I3613">
        <v>2</v>
      </c>
      <c r="J3613">
        <v>1067</v>
      </c>
      <c r="K3613">
        <v>1.4223079999999999</v>
      </c>
      <c r="L3613" t="s">
        <v>22</v>
      </c>
      <c r="M3613">
        <f>V3__67[[#This Row],[Sale Price]]/V3__67[[#This Row],[carpet_area]]</f>
        <v>51.546391752577321</v>
      </c>
      <c r="N3613">
        <f>IF(OR(V3__67[[#This Row],[Estimated Value]]="",V3__67[[#This Row],[Estimated Value]]=0),"",V3__67[[#This Row],[Sale Price]]-V3__67[[#This Row],[Estimated Value]])</f>
        <v>-8470</v>
      </c>
      <c r="O3613">
        <f>IF(OR(V3__67[[#This Row],[Estimated Value]]="",V3__67[[#This Row],[Estimated Value]]=0),"",(V3__67[[#This Row],[Sale Price]]-V3__67[[#This Row],[Estimated Value]])/V3__67[[#This Row],[Estimated Value]])</f>
        <v>-0.13344887348353554</v>
      </c>
      <c r="P3613" t="str">
        <f t="shared" si="56"/>
        <v>Below Estimate</v>
      </c>
    </row>
    <row r="3614" spans="1:16" x14ac:dyDescent="0.3">
      <c r="A3614" s="1">
        <v>43414</v>
      </c>
      <c r="B3614">
        <v>2018</v>
      </c>
      <c r="C3614" t="s">
        <v>17</v>
      </c>
      <c r="D3614">
        <v>90770</v>
      </c>
      <c r="E3614">
        <v>83000</v>
      </c>
      <c r="F3614" t="s">
        <v>19</v>
      </c>
      <c r="G3614" t="s">
        <v>20</v>
      </c>
      <c r="H3614">
        <v>4</v>
      </c>
      <c r="I3614">
        <v>4</v>
      </c>
      <c r="J3614">
        <v>1425</v>
      </c>
      <c r="K3614">
        <v>1.4223079999999999</v>
      </c>
      <c r="L3614" t="s">
        <v>22</v>
      </c>
      <c r="M3614">
        <f>V3__67[[#This Row],[Sale Price]]/V3__67[[#This Row],[carpet_area]]</f>
        <v>58.245614035087719</v>
      </c>
      <c r="N3614">
        <f>IF(OR(V3__67[[#This Row],[Estimated Value]]="",V3__67[[#This Row],[Estimated Value]]=0),"",V3__67[[#This Row],[Sale Price]]-V3__67[[#This Row],[Estimated Value]])</f>
        <v>-7770</v>
      </c>
      <c r="O3614">
        <f>IF(OR(V3__67[[#This Row],[Estimated Value]]="",V3__67[[#This Row],[Estimated Value]]=0),"",(V3__67[[#This Row],[Sale Price]]-V3__67[[#This Row],[Estimated Value]])/V3__67[[#This Row],[Estimated Value]])</f>
        <v>-8.5600969483309461E-2</v>
      </c>
      <c r="P3614" t="str">
        <f t="shared" si="56"/>
        <v>Below Estimate</v>
      </c>
    </row>
    <row r="3615" spans="1:16" x14ac:dyDescent="0.3">
      <c r="A3615" s="1">
        <v>43414</v>
      </c>
      <c r="B3615">
        <v>2018</v>
      </c>
      <c r="C3615" t="s">
        <v>21</v>
      </c>
      <c r="D3615">
        <v>1220450</v>
      </c>
      <c r="E3615">
        <v>1550000</v>
      </c>
      <c r="F3615" t="s">
        <v>13</v>
      </c>
      <c r="G3615" t="s">
        <v>14</v>
      </c>
      <c r="H3615">
        <v>3</v>
      </c>
      <c r="I3615">
        <v>3</v>
      </c>
      <c r="J3615">
        <v>1053</v>
      </c>
      <c r="K3615">
        <v>1.4223079999999999</v>
      </c>
      <c r="L3615" t="s">
        <v>22</v>
      </c>
      <c r="M3615">
        <f>V3__67[[#This Row],[Sale Price]]/V3__67[[#This Row],[carpet_area]]</f>
        <v>1471.9848053181386</v>
      </c>
      <c r="N3615">
        <f>IF(OR(V3__67[[#This Row],[Estimated Value]]="",V3__67[[#This Row],[Estimated Value]]=0),"",V3__67[[#This Row],[Sale Price]]-V3__67[[#This Row],[Estimated Value]])</f>
        <v>329550</v>
      </c>
      <c r="O3615">
        <f>IF(OR(V3__67[[#This Row],[Estimated Value]]="",V3__67[[#This Row],[Estimated Value]]=0),"",(V3__67[[#This Row],[Sale Price]]-V3__67[[#This Row],[Estimated Value]])/V3__67[[#This Row],[Estimated Value]])</f>
        <v>0.27002335204227951</v>
      </c>
      <c r="P3615" t="str">
        <f t="shared" si="56"/>
        <v>Above Estimate</v>
      </c>
    </row>
    <row r="3616" spans="1:16" x14ac:dyDescent="0.3">
      <c r="A3616" s="1">
        <v>43414</v>
      </c>
      <c r="B3616">
        <v>2018</v>
      </c>
      <c r="C3616" t="s">
        <v>12</v>
      </c>
      <c r="D3616">
        <v>90850</v>
      </c>
      <c r="E3616">
        <v>158900</v>
      </c>
      <c r="F3616" t="s">
        <v>13</v>
      </c>
      <c r="G3616" t="s">
        <v>14</v>
      </c>
      <c r="H3616">
        <v>3</v>
      </c>
      <c r="I3616">
        <v>3</v>
      </c>
      <c r="J3616">
        <v>1013</v>
      </c>
      <c r="K3616">
        <v>1.4223079999999999</v>
      </c>
      <c r="L3616" t="s">
        <v>15</v>
      </c>
      <c r="M3616">
        <f>V3__67[[#This Row],[Sale Price]]/V3__67[[#This Row],[carpet_area]]</f>
        <v>156.86080947680159</v>
      </c>
      <c r="N3616">
        <f>IF(OR(V3__67[[#This Row],[Estimated Value]]="",V3__67[[#This Row],[Estimated Value]]=0),"",V3__67[[#This Row],[Sale Price]]-V3__67[[#This Row],[Estimated Value]])</f>
        <v>68050</v>
      </c>
      <c r="O3616">
        <f>IF(OR(V3__67[[#This Row],[Estimated Value]]="",V3__67[[#This Row],[Estimated Value]]=0),"",(V3__67[[#This Row],[Sale Price]]-V3__67[[#This Row],[Estimated Value]])/V3__67[[#This Row],[Estimated Value]])</f>
        <v>0.74903687396807928</v>
      </c>
      <c r="P3616" t="str">
        <f t="shared" si="56"/>
        <v>Above Estimate</v>
      </c>
    </row>
    <row r="3617" spans="1:16" x14ac:dyDescent="0.3">
      <c r="A3617" s="1">
        <v>43418</v>
      </c>
      <c r="B3617">
        <v>2018</v>
      </c>
      <c r="C3617" t="s">
        <v>12</v>
      </c>
      <c r="D3617">
        <v>59780</v>
      </c>
      <c r="E3617">
        <v>31633</v>
      </c>
      <c r="F3617" t="s">
        <v>13</v>
      </c>
      <c r="G3617" t="s">
        <v>14</v>
      </c>
      <c r="H3617">
        <v>3</v>
      </c>
      <c r="I3617">
        <v>2</v>
      </c>
      <c r="J3617">
        <v>959</v>
      </c>
      <c r="K3617">
        <v>1.4223079999999999</v>
      </c>
      <c r="L3617" t="s">
        <v>15</v>
      </c>
      <c r="M3617">
        <f>V3__67[[#This Row],[Sale Price]]/V3__67[[#This Row],[carpet_area]]</f>
        <v>32.985401459854018</v>
      </c>
      <c r="N3617">
        <f>IF(OR(V3__67[[#This Row],[Estimated Value]]="",V3__67[[#This Row],[Estimated Value]]=0),"",V3__67[[#This Row],[Sale Price]]-V3__67[[#This Row],[Estimated Value]])</f>
        <v>-28147</v>
      </c>
      <c r="O3617">
        <f>IF(OR(V3__67[[#This Row],[Estimated Value]]="",V3__67[[#This Row],[Estimated Value]]=0),"",(V3__67[[#This Row],[Sale Price]]-V3__67[[#This Row],[Estimated Value]])/V3__67[[#This Row],[Estimated Value]])</f>
        <v>-0.4708430913348946</v>
      </c>
      <c r="P3617" t="str">
        <f t="shared" si="56"/>
        <v>Below Estimate</v>
      </c>
    </row>
    <row r="3618" spans="1:16" x14ac:dyDescent="0.3">
      <c r="A3618" s="1">
        <v>43419</v>
      </c>
      <c r="B3618">
        <v>2018</v>
      </c>
      <c r="C3618" t="s">
        <v>26</v>
      </c>
      <c r="D3618">
        <v>615720</v>
      </c>
      <c r="E3618">
        <v>737500</v>
      </c>
      <c r="F3618" t="s">
        <v>13</v>
      </c>
      <c r="G3618" t="s">
        <v>14</v>
      </c>
      <c r="H3618">
        <v>3</v>
      </c>
      <c r="I3618">
        <v>1</v>
      </c>
      <c r="J3618">
        <v>1027</v>
      </c>
      <c r="K3618">
        <v>1.4223079999999999</v>
      </c>
      <c r="L3618" t="s">
        <v>15</v>
      </c>
      <c r="M3618">
        <f>V3__67[[#This Row],[Sale Price]]/V3__67[[#This Row],[carpet_area]]</f>
        <v>718.11100292112951</v>
      </c>
      <c r="N3618">
        <f>IF(OR(V3__67[[#This Row],[Estimated Value]]="",V3__67[[#This Row],[Estimated Value]]=0),"",V3__67[[#This Row],[Sale Price]]-V3__67[[#This Row],[Estimated Value]])</f>
        <v>121780</v>
      </c>
      <c r="O3618">
        <f>IF(OR(V3__67[[#This Row],[Estimated Value]]="",V3__67[[#This Row],[Estimated Value]]=0),"",(V3__67[[#This Row],[Sale Price]]-V3__67[[#This Row],[Estimated Value]])/V3__67[[#This Row],[Estimated Value]])</f>
        <v>0.19778470733450271</v>
      </c>
      <c r="P3618" t="str">
        <f t="shared" si="56"/>
        <v>Above Estimate</v>
      </c>
    </row>
    <row r="3619" spans="1:16" x14ac:dyDescent="0.3">
      <c r="A3619" s="1">
        <v>43419</v>
      </c>
      <c r="B3619">
        <v>2018</v>
      </c>
      <c r="C3619" t="s">
        <v>18</v>
      </c>
      <c r="D3619">
        <v>267280</v>
      </c>
      <c r="E3619">
        <v>217875</v>
      </c>
      <c r="F3619" t="s">
        <v>13</v>
      </c>
      <c r="G3619" t="s">
        <v>14</v>
      </c>
      <c r="H3619">
        <v>3</v>
      </c>
      <c r="I3619">
        <v>1</v>
      </c>
      <c r="J3619">
        <v>991</v>
      </c>
      <c r="K3619">
        <v>1.4223079999999999</v>
      </c>
      <c r="L3619" t="s">
        <v>25</v>
      </c>
      <c r="M3619">
        <f>V3__67[[#This Row],[Sale Price]]/V3__67[[#This Row],[carpet_area]]</f>
        <v>219.85368314833502</v>
      </c>
      <c r="N3619">
        <f>IF(OR(V3__67[[#This Row],[Estimated Value]]="",V3__67[[#This Row],[Estimated Value]]=0),"",V3__67[[#This Row],[Sale Price]]-V3__67[[#This Row],[Estimated Value]])</f>
        <v>-49405</v>
      </c>
      <c r="O3619">
        <f>IF(OR(V3__67[[#This Row],[Estimated Value]]="",V3__67[[#This Row],[Estimated Value]]=0),"",(V3__67[[#This Row],[Sale Price]]-V3__67[[#This Row],[Estimated Value]])/V3__67[[#This Row],[Estimated Value]])</f>
        <v>-0.18484360969769531</v>
      </c>
      <c r="P3619" t="str">
        <f t="shared" si="56"/>
        <v>Below Estimate</v>
      </c>
    </row>
    <row r="3620" spans="1:16" x14ac:dyDescent="0.3">
      <c r="A3620" s="1">
        <v>43419</v>
      </c>
      <c r="B3620">
        <v>2018</v>
      </c>
      <c r="C3620" t="s">
        <v>30</v>
      </c>
      <c r="D3620">
        <v>186870</v>
      </c>
      <c r="E3620">
        <v>385000</v>
      </c>
      <c r="F3620" t="s">
        <v>19</v>
      </c>
      <c r="G3620" t="s">
        <v>20</v>
      </c>
      <c r="H3620">
        <v>4</v>
      </c>
      <c r="I3620">
        <v>2</v>
      </c>
      <c r="J3620">
        <v>1343</v>
      </c>
      <c r="K3620">
        <v>1.4223079999999999</v>
      </c>
      <c r="L3620" t="s">
        <v>22</v>
      </c>
      <c r="M3620">
        <f>V3__67[[#This Row],[Sale Price]]/V3__67[[#This Row],[carpet_area]]</f>
        <v>286.67163067758747</v>
      </c>
      <c r="N3620">
        <f>IF(OR(V3__67[[#This Row],[Estimated Value]]="",V3__67[[#This Row],[Estimated Value]]=0),"",V3__67[[#This Row],[Sale Price]]-V3__67[[#This Row],[Estimated Value]])</f>
        <v>198130</v>
      </c>
      <c r="O3620">
        <f>IF(OR(V3__67[[#This Row],[Estimated Value]]="",V3__67[[#This Row],[Estimated Value]]=0),"",(V3__67[[#This Row],[Sale Price]]-V3__67[[#This Row],[Estimated Value]])/V3__67[[#This Row],[Estimated Value]])</f>
        <v>1.0602557927971317</v>
      </c>
      <c r="P3620" t="str">
        <f t="shared" si="56"/>
        <v>Above Estimate</v>
      </c>
    </row>
    <row r="3621" spans="1:16" x14ac:dyDescent="0.3">
      <c r="A3621" s="1">
        <v>43419</v>
      </c>
      <c r="B3621">
        <v>2018</v>
      </c>
      <c r="C3621" t="s">
        <v>30</v>
      </c>
      <c r="D3621">
        <v>354350</v>
      </c>
      <c r="E3621">
        <v>580000</v>
      </c>
      <c r="F3621" t="s">
        <v>13</v>
      </c>
      <c r="G3621" t="s">
        <v>14</v>
      </c>
      <c r="H3621">
        <v>3</v>
      </c>
      <c r="I3621">
        <v>3</v>
      </c>
      <c r="J3621">
        <v>953</v>
      </c>
      <c r="K3621">
        <v>1.4223079999999999</v>
      </c>
      <c r="L3621" t="s">
        <v>16</v>
      </c>
      <c r="M3621">
        <f>V3__67[[#This Row],[Sale Price]]/V3__67[[#This Row],[carpet_area]]</f>
        <v>608.60440713536207</v>
      </c>
      <c r="N3621">
        <f>IF(OR(V3__67[[#This Row],[Estimated Value]]="",V3__67[[#This Row],[Estimated Value]]=0),"",V3__67[[#This Row],[Sale Price]]-V3__67[[#This Row],[Estimated Value]])</f>
        <v>225650</v>
      </c>
      <c r="O3621">
        <f>IF(OR(V3__67[[#This Row],[Estimated Value]]="",V3__67[[#This Row],[Estimated Value]]=0),"",(V3__67[[#This Row],[Sale Price]]-V3__67[[#This Row],[Estimated Value]])/V3__67[[#This Row],[Estimated Value]])</f>
        <v>0.63679977423451395</v>
      </c>
      <c r="P3621" t="str">
        <f t="shared" si="56"/>
        <v>Above Estimate</v>
      </c>
    </row>
    <row r="3622" spans="1:16" x14ac:dyDescent="0.3">
      <c r="A3622" s="1">
        <v>43420</v>
      </c>
      <c r="B3622">
        <v>2018</v>
      </c>
      <c r="C3622" t="s">
        <v>30</v>
      </c>
      <c r="D3622">
        <v>435380</v>
      </c>
      <c r="E3622">
        <v>835000</v>
      </c>
      <c r="F3622" t="s">
        <v>13</v>
      </c>
      <c r="G3622" t="s">
        <v>14</v>
      </c>
      <c r="H3622">
        <v>3</v>
      </c>
      <c r="I3622">
        <v>2</v>
      </c>
      <c r="J3622">
        <v>933</v>
      </c>
      <c r="K3622">
        <v>1.4223079999999999</v>
      </c>
      <c r="L3622" t="s">
        <v>16</v>
      </c>
      <c r="M3622">
        <f>V3__67[[#This Row],[Sale Price]]/V3__67[[#This Row],[carpet_area]]</f>
        <v>894.96248660235801</v>
      </c>
      <c r="N3622">
        <f>IF(OR(V3__67[[#This Row],[Estimated Value]]="",V3__67[[#This Row],[Estimated Value]]=0),"",V3__67[[#This Row],[Sale Price]]-V3__67[[#This Row],[Estimated Value]])</f>
        <v>399620</v>
      </c>
      <c r="O3622">
        <f>IF(OR(V3__67[[#This Row],[Estimated Value]]="",V3__67[[#This Row],[Estimated Value]]=0),"",(V3__67[[#This Row],[Sale Price]]-V3__67[[#This Row],[Estimated Value]])/V3__67[[#This Row],[Estimated Value]])</f>
        <v>0.91786485369102855</v>
      </c>
      <c r="P3622" t="str">
        <f t="shared" si="56"/>
        <v>Above Estimate</v>
      </c>
    </row>
    <row r="3623" spans="1:16" x14ac:dyDescent="0.3">
      <c r="A3623" s="1">
        <v>43420</v>
      </c>
      <c r="B3623">
        <v>2018</v>
      </c>
      <c r="C3623" t="s">
        <v>17</v>
      </c>
      <c r="D3623">
        <v>117220</v>
      </c>
      <c r="E3623">
        <v>163000</v>
      </c>
      <c r="F3623" t="s">
        <v>13</v>
      </c>
      <c r="G3623" t="s">
        <v>14</v>
      </c>
      <c r="H3623">
        <v>3</v>
      </c>
      <c r="I3623">
        <v>3</v>
      </c>
      <c r="J3623">
        <v>1063</v>
      </c>
      <c r="K3623">
        <v>1.4223079999999999</v>
      </c>
      <c r="L3623" t="s">
        <v>22</v>
      </c>
      <c r="M3623">
        <f>V3__67[[#This Row],[Sale Price]]/V3__67[[#This Row],[carpet_area]]</f>
        <v>153.33960489181561</v>
      </c>
      <c r="N3623">
        <f>IF(OR(V3__67[[#This Row],[Estimated Value]]="",V3__67[[#This Row],[Estimated Value]]=0),"",V3__67[[#This Row],[Sale Price]]-V3__67[[#This Row],[Estimated Value]])</f>
        <v>45780</v>
      </c>
      <c r="O3623">
        <f>IF(OR(V3__67[[#This Row],[Estimated Value]]="",V3__67[[#This Row],[Estimated Value]]=0),"",(V3__67[[#This Row],[Sale Price]]-V3__67[[#This Row],[Estimated Value]])/V3__67[[#This Row],[Estimated Value]])</f>
        <v>0.39054768810783141</v>
      </c>
      <c r="P3623" t="str">
        <f t="shared" si="56"/>
        <v>Above Estimate</v>
      </c>
    </row>
    <row r="3624" spans="1:16" x14ac:dyDescent="0.3">
      <c r="A3624" s="1">
        <v>43421</v>
      </c>
      <c r="B3624">
        <v>2018</v>
      </c>
      <c r="C3624" t="s">
        <v>30</v>
      </c>
      <c r="D3624">
        <v>396950</v>
      </c>
      <c r="E3624">
        <v>605000</v>
      </c>
      <c r="F3624" t="s">
        <v>13</v>
      </c>
      <c r="G3624" t="s">
        <v>14</v>
      </c>
      <c r="H3624">
        <v>3</v>
      </c>
      <c r="I3624">
        <v>2</v>
      </c>
      <c r="J3624">
        <v>1025</v>
      </c>
      <c r="K3624">
        <v>1.4223079999999999</v>
      </c>
      <c r="L3624" t="s">
        <v>25</v>
      </c>
      <c r="M3624">
        <f>V3__67[[#This Row],[Sale Price]]/V3__67[[#This Row],[carpet_area]]</f>
        <v>590.2439024390244</v>
      </c>
      <c r="N3624">
        <f>IF(OR(V3__67[[#This Row],[Estimated Value]]="",V3__67[[#This Row],[Estimated Value]]=0),"",V3__67[[#This Row],[Sale Price]]-V3__67[[#This Row],[Estimated Value]])</f>
        <v>208050</v>
      </c>
      <c r="O3624">
        <f>IF(OR(V3__67[[#This Row],[Estimated Value]]="",V3__67[[#This Row],[Estimated Value]]=0),"",(V3__67[[#This Row],[Sale Price]]-V3__67[[#This Row],[Estimated Value]])/V3__67[[#This Row],[Estimated Value]])</f>
        <v>0.52412142587227606</v>
      </c>
      <c r="P3624" t="str">
        <f t="shared" si="56"/>
        <v>Above Estimate</v>
      </c>
    </row>
    <row r="3625" spans="1:16" x14ac:dyDescent="0.3">
      <c r="A3625" s="1">
        <v>43421</v>
      </c>
      <c r="B3625">
        <v>2018</v>
      </c>
      <c r="C3625" t="s">
        <v>12</v>
      </c>
      <c r="D3625">
        <v>91800</v>
      </c>
      <c r="E3625">
        <v>50000</v>
      </c>
      <c r="F3625" t="s">
        <v>13</v>
      </c>
      <c r="G3625" t="s">
        <v>14</v>
      </c>
      <c r="H3625">
        <v>3</v>
      </c>
      <c r="I3625">
        <v>1</v>
      </c>
      <c r="J3625">
        <v>1016</v>
      </c>
      <c r="K3625">
        <v>1.4223079999999999</v>
      </c>
      <c r="L3625" t="s">
        <v>16</v>
      </c>
      <c r="M3625">
        <f>V3__67[[#This Row],[Sale Price]]/V3__67[[#This Row],[carpet_area]]</f>
        <v>49.212598425196852</v>
      </c>
      <c r="N3625">
        <f>IF(OR(V3__67[[#This Row],[Estimated Value]]="",V3__67[[#This Row],[Estimated Value]]=0),"",V3__67[[#This Row],[Sale Price]]-V3__67[[#This Row],[Estimated Value]])</f>
        <v>-41800</v>
      </c>
      <c r="O3625">
        <f>IF(OR(V3__67[[#This Row],[Estimated Value]]="",V3__67[[#This Row],[Estimated Value]]=0),"",(V3__67[[#This Row],[Sale Price]]-V3__67[[#This Row],[Estimated Value]])/V3__67[[#This Row],[Estimated Value]])</f>
        <v>-0.45533769063180829</v>
      </c>
      <c r="P3625" t="str">
        <f t="shared" si="56"/>
        <v>Below Estimate</v>
      </c>
    </row>
    <row r="3626" spans="1:16" x14ac:dyDescent="0.3">
      <c r="A3626" s="1">
        <v>43422</v>
      </c>
      <c r="B3626">
        <v>2018</v>
      </c>
      <c r="C3626" t="s">
        <v>17</v>
      </c>
      <c r="D3626">
        <v>118330</v>
      </c>
      <c r="E3626">
        <v>150000</v>
      </c>
      <c r="F3626" t="s">
        <v>23</v>
      </c>
      <c r="G3626" t="s">
        <v>24</v>
      </c>
      <c r="H3626">
        <v>6</v>
      </c>
      <c r="I3626">
        <v>6</v>
      </c>
      <c r="J3626">
        <v>2068</v>
      </c>
      <c r="K3626">
        <v>1.4223079999999999</v>
      </c>
      <c r="L3626" t="s">
        <v>25</v>
      </c>
      <c r="M3626">
        <f>V3__67[[#This Row],[Sale Price]]/V3__67[[#This Row],[carpet_area]]</f>
        <v>72.533849129593804</v>
      </c>
      <c r="N3626">
        <f>IF(OR(V3__67[[#This Row],[Estimated Value]]="",V3__67[[#This Row],[Estimated Value]]=0),"",V3__67[[#This Row],[Sale Price]]-V3__67[[#This Row],[Estimated Value]])</f>
        <v>31670</v>
      </c>
      <c r="O3626">
        <f>IF(OR(V3__67[[#This Row],[Estimated Value]]="",V3__67[[#This Row],[Estimated Value]]=0),"",(V3__67[[#This Row],[Sale Price]]-V3__67[[#This Row],[Estimated Value]])/V3__67[[#This Row],[Estimated Value]])</f>
        <v>0.26764134200963408</v>
      </c>
      <c r="P3626" t="str">
        <f t="shared" si="56"/>
        <v>Above Estimate</v>
      </c>
    </row>
    <row r="3627" spans="1:16" x14ac:dyDescent="0.3">
      <c r="A3627" s="1">
        <v>43422</v>
      </c>
      <c r="B3627">
        <v>2018</v>
      </c>
      <c r="C3627" t="s">
        <v>26</v>
      </c>
      <c r="D3627">
        <v>3237290</v>
      </c>
      <c r="E3627">
        <v>4900000</v>
      </c>
      <c r="F3627" t="s">
        <v>13</v>
      </c>
      <c r="G3627" t="s">
        <v>14</v>
      </c>
      <c r="H3627">
        <v>3</v>
      </c>
      <c r="I3627">
        <v>1</v>
      </c>
      <c r="J3627">
        <v>955</v>
      </c>
      <c r="K3627">
        <v>1.4223079999999999</v>
      </c>
      <c r="L3627" t="s">
        <v>15</v>
      </c>
      <c r="M3627">
        <f>V3__67[[#This Row],[Sale Price]]/V3__67[[#This Row],[carpet_area]]</f>
        <v>5130.8900523560205</v>
      </c>
      <c r="N3627">
        <f>IF(OR(V3__67[[#This Row],[Estimated Value]]="",V3__67[[#This Row],[Estimated Value]]=0),"",V3__67[[#This Row],[Sale Price]]-V3__67[[#This Row],[Estimated Value]])</f>
        <v>1662710</v>
      </c>
      <c r="O3627">
        <f>IF(OR(V3__67[[#This Row],[Estimated Value]]="",V3__67[[#This Row],[Estimated Value]]=0),"",(V3__67[[#This Row],[Sale Price]]-V3__67[[#This Row],[Estimated Value]])/V3__67[[#This Row],[Estimated Value]])</f>
        <v>0.5136116937314853</v>
      </c>
      <c r="P3627" t="str">
        <f t="shared" si="56"/>
        <v>Above Estimate</v>
      </c>
    </row>
    <row r="3628" spans="1:16" x14ac:dyDescent="0.3">
      <c r="A3628" s="1">
        <v>43422</v>
      </c>
      <c r="B3628">
        <v>2018</v>
      </c>
      <c r="C3628" t="s">
        <v>18</v>
      </c>
      <c r="D3628">
        <v>212780</v>
      </c>
      <c r="E3628">
        <v>300000</v>
      </c>
      <c r="F3628" t="s">
        <v>13</v>
      </c>
      <c r="G3628" t="s">
        <v>14</v>
      </c>
      <c r="H3628">
        <v>3</v>
      </c>
      <c r="I3628">
        <v>2</v>
      </c>
      <c r="J3628">
        <v>1061</v>
      </c>
      <c r="K3628">
        <v>1.4223079999999999</v>
      </c>
      <c r="L3628" t="s">
        <v>15</v>
      </c>
      <c r="M3628">
        <f>V3__67[[#This Row],[Sale Price]]/V3__67[[#This Row],[carpet_area]]</f>
        <v>282.75212064090482</v>
      </c>
      <c r="N3628">
        <f>IF(OR(V3__67[[#This Row],[Estimated Value]]="",V3__67[[#This Row],[Estimated Value]]=0),"",V3__67[[#This Row],[Sale Price]]-V3__67[[#This Row],[Estimated Value]])</f>
        <v>87220</v>
      </c>
      <c r="O3628">
        <f>IF(OR(V3__67[[#This Row],[Estimated Value]]="",V3__67[[#This Row],[Estimated Value]]=0),"",(V3__67[[#This Row],[Sale Price]]-V3__67[[#This Row],[Estimated Value]])/V3__67[[#This Row],[Estimated Value]])</f>
        <v>0.40990694614155465</v>
      </c>
      <c r="P3628" t="str">
        <f t="shared" si="56"/>
        <v>Above Estimate</v>
      </c>
    </row>
    <row r="3629" spans="1:16" x14ac:dyDescent="0.3">
      <c r="A3629" s="1">
        <v>43425</v>
      </c>
      <c r="B3629">
        <v>2018</v>
      </c>
      <c r="C3629" t="s">
        <v>12</v>
      </c>
      <c r="D3629">
        <v>156320</v>
      </c>
      <c r="E3629">
        <v>100000</v>
      </c>
      <c r="F3629" t="s">
        <v>13</v>
      </c>
      <c r="G3629" t="s">
        <v>14</v>
      </c>
      <c r="H3629">
        <v>3</v>
      </c>
      <c r="I3629">
        <v>2</v>
      </c>
      <c r="J3629">
        <v>934</v>
      </c>
      <c r="K3629">
        <v>1.4223079999999999</v>
      </c>
      <c r="L3629" t="s">
        <v>25</v>
      </c>
      <c r="M3629">
        <f>V3__67[[#This Row],[Sale Price]]/V3__67[[#This Row],[carpet_area]]</f>
        <v>107.06638115631692</v>
      </c>
      <c r="N3629">
        <f>IF(OR(V3__67[[#This Row],[Estimated Value]]="",V3__67[[#This Row],[Estimated Value]]=0),"",V3__67[[#This Row],[Sale Price]]-V3__67[[#This Row],[Estimated Value]])</f>
        <v>-56320</v>
      </c>
      <c r="O3629">
        <f>IF(OR(V3__67[[#This Row],[Estimated Value]]="",V3__67[[#This Row],[Estimated Value]]=0),"",(V3__67[[#This Row],[Sale Price]]-V3__67[[#This Row],[Estimated Value]])/V3__67[[#This Row],[Estimated Value]])</f>
        <v>-0.36028659160696008</v>
      </c>
      <c r="P3629" t="str">
        <f t="shared" si="56"/>
        <v>Below Estimate</v>
      </c>
    </row>
    <row r="3630" spans="1:16" x14ac:dyDescent="0.3">
      <c r="A3630" s="1">
        <v>43425</v>
      </c>
      <c r="B3630">
        <v>2018</v>
      </c>
      <c r="C3630" t="s">
        <v>26</v>
      </c>
      <c r="D3630">
        <v>203770</v>
      </c>
      <c r="E3630">
        <v>315000</v>
      </c>
      <c r="F3630" t="s">
        <v>13</v>
      </c>
      <c r="G3630" t="s">
        <v>14</v>
      </c>
      <c r="H3630">
        <v>3</v>
      </c>
      <c r="I3630">
        <v>3</v>
      </c>
      <c r="J3630">
        <v>1096</v>
      </c>
      <c r="K3630">
        <v>1.4223079999999999</v>
      </c>
      <c r="L3630" t="s">
        <v>15</v>
      </c>
      <c r="M3630">
        <f>V3__67[[#This Row],[Sale Price]]/V3__67[[#This Row],[carpet_area]]</f>
        <v>287.40875912408757</v>
      </c>
      <c r="N3630">
        <f>IF(OR(V3__67[[#This Row],[Estimated Value]]="",V3__67[[#This Row],[Estimated Value]]=0),"",V3__67[[#This Row],[Sale Price]]-V3__67[[#This Row],[Estimated Value]])</f>
        <v>111230</v>
      </c>
      <c r="O3630">
        <f>IF(OR(V3__67[[#This Row],[Estimated Value]]="",V3__67[[#This Row],[Estimated Value]]=0),"",(V3__67[[#This Row],[Sale Price]]-V3__67[[#This Row],[Estimated Value]])/V3__67[[#This Row],[Estimated Value]])</f>
        <v>0.54586052902782545</v>
      </c>
      <c r="P3630" t="str">
        <f t="shared" si="56"/>
        <v>Above Estimate</v>
      </c>
    </row>
    <row r="3631" spans="1:16" x14ac:dyDescent="0.3">
      <c r="A3631" s="1">
        <v>43425</v>
      </c>
      <c r="B3631">
        <v>2018</v>
      </c>
      <c r="C3631" t="s">
        <v>17</v>
      </c>
      <c r="D3631">
        <v>152710</v>
      </c>
      <c r="E3631">
        <v>300000</v>
      </c>
      <c r="F3631" t="s">
        <v>13</v>
      </c>
      <c r="G3631" t="s">
        <v>14</v>
      </c>
      <c r="H3631">
        <v>3</v>
      </c>
      <c r="I3631">
        <v>3</v>
      </c>
      <c r="J3631">
        <v>905</v>
      </c>
      <c r="K3631">
        <v>1.4223079999999999</v>
      </c>
      <c r="L3631" t="s">
        <v>22</v>
      </c>
      <c r="M3631">
        <f>V3__67[[#This Row],[Sale Price]]/V3__67[[#This Row],[carpet_area]]</f>
        <v>331.49171270718233</v>
      </c>
      <c r="N3631">
        <f>IF(OR(V3__67[[#This Row],[Estimated Value]]="",V3__67[[#This Row],[Estimated Value]]=0),"",V3__67[[#This Row],[Sale Price]]-V3__67[[#This Row],[Estimated Value]])</f>
        <v>147290</v>
      </c>
      <c r="O3631">
        <f>IF(OR(V3__67[[#This Row],[Estimated Value]]="",V3__67[[#This Row],[Estimated Value]]=0),"",(V3__67[[#This Row],[Sale Price]]-V3__67[[#This Row],[Estimated Value]])/V3__67[[#This Row],[Estimated Value]])</f>
        <v>0.9645078907733613</v>
      </c>
      <c r="P3631" t="str">
        <f t="shared" si="56"/>
        <v>Above Estimate</v>
      </c>
    </row>
    <row r="3632" spans="1:16" x14ac:dyDescent="0.3">
      <c r="A3632" s="1">
        <v>43426</v>
      </c>
      <c r="B3632">
        <v>2018</v>
      </c>
      <c r="C3632" t="s">
        <v>18</v>
      </c>
      <c r="D3632">
        <v>333223</v>
      </c>
      <c r="E3632">
        <v>408000</v>
      </c>
      <c r="F3632" t="s">
        <v>13</v>
      </c>
      <c r="G3632" t="s">
        <v>14</v>
      </c>
      <c r="H3632">
        <v>3</v>
      </c>
      <c r="I3632">
        <v>2</v>
      </c>
      <c r="J3632">
        <v>931</v>
      </c>
      <c r="K3632">
        <v>1.4223079999999999</v>
      </c>
      <c r="L3632" t="s">
        <v>16</v>
      </c>
      <c r="M3632">
        <f>V3__67[[#This Row],[Sale Price]]/V3__67[[#This Row],[carpet_area]]</f>
        <v>438.23845327604727</v>
      </c>
      <c r="N3632">
        <f>IF(OR(V3__67[[#This Row],[Estimated Value]]="",V3__67[[#This Row],[Estimated Value]]=0),"",V3__67[[#This Row],[Sale Price]]-V3__67[[#This Row],[Estimated Value]])</f>
        <v>74777</v>
      </c>
      <c r="O3632">
        <f>IF(OR(V3__67[[#This Row],[Estimated Value]]="",V3__67[[#This Row],[Estimated Value]]=0),"",(V3__67[[#This Row],[Sale Price]]-V3__67[[#This Row],[Estimated Value]])/V3__67[[#This Row],[Estimated Value]])</f>
        <v>0.22440527814706668</v>
      </c>
      <c r="P3632" t="str">
        <f t="shared" si="56"/>
        <v>Above Estimate</v>
      </c>
    </row>
    <row r="3633" spans="1:16" x14ac:dyDescent="0.3">
      <c r="A3633" s="1">
        <v>43426</v>
      </c>
      <c r="B3633">
        <v>2018</v>
      </c>
      <c r="C3633" t="s">
        <v>30</v>
      </c>
      <c r="D3633">
        <v>415650</v>
      </c>
      <c r="E3633">
        <v>655000</v>
      </c>
      <c r="F3633" t="s">
        <v>13</v>
      </c>
      <c r="G3633" t="s">
        <v>14</v>
      </c>
      <c r="H3633">
        <v>3</v>
      </c>
      <c r="I3633">
        <v>1</v>
      </c>
      <c r="J3633">
        <v>904</v>
      </c>
      <c r="K3633">
        <v>1.4223079999999999</v>
      </c>
      <c r="L3633" t="s">
        <v>16</v>
      </c>
      <c r="M3633">
        <f>V3__67[[#This Row],[Sale Price]]/V3__67[[#This Row],[carpet_area]]</f>
        <v>724.55752212389382</v>
      </c>
      <c r="N3633">
        <f>IF(OR(V3__67[[#This Row],[Estimated Value]]="",V3__67[[#This Row],[Estimated Value]]=0),"",V3__67[[#This Row],[Sale Price]]-V3__67[[#This Row],[Estimated Value]])</f>
        <v>239350</v>
      </c>
      <c r="O3633">
        <f>IF(OR(V3__67[[#This Row],[Estimated Value]]="",V3__67[[#This Row],[Estimated Value]]=0),"",(V3__67[[#This Row],[Sale Price]]-V3__67[[#This Row],[Estimated Value]])/V3__67[[#This Row],[Estimated Value]])</f>
        <v>0.57584506195116081</v>
      </c>
      <c r="P3633" t="str">
        <f t="shared" si="56"/>
        <v>Above Estimate</v>
      </c>
    </row>
    <row r="3634" spans="1:16" x14ac:dyDescent="0.3">
      <c r="A3634" s="1">
        <v>43433</v>
      </c>
      <c r="B3634">
        <v>2018</v>
      </c>
      <c r="C3634" t="s">
        <v>26</v>
      </c>
      <c r="D3634">
        <v>290080</v>
      </c>
      <c r="E3634">
        <v>450000</v>
      </c>
      <c r="F3634" t="s">
        <v>13</v>
      </c>
      <c r="G3634" t="s">
        <v>14</v>
      </c>
      <c r="H3634">
        <v>3</v>
      </c>
      <c r="I3634">
        <v>3</v>
      </c>
      <c r="J3634">
        <v>985</v>
      </c>
      <c r="K3634">
        <v>1.4223079999999999</v>
      </c>
      <c r="L3634" t="s">
        <v>25</v>
      </c>
      <c r="M3634">
        <f>V3__67[[#This Row],[Sale Price]]/V3__67[[#This Row],[carpet_area]]</f>
        <v>456.85279187817258</v>
      </c>
      <c r="N3634">
        <f>IF(OR(V3__67[[#This Row],[Estimated Value]]="",V3__67[[#This Row],[Estimated Value]]=0),"",V3__67[[#This Row],[Sale Price]]-V3__67[[#This Row],[Estimated Value]])</f>
        <v>159920</v>
      </c>
      <c r="O3634">
        <f>IF(OR(V3__67[[#This Row],[Estimated Value]]="",V3__67[[#This Row],[Estimated Value]]=0),"",(V3__67[[#This Row],[Sale Price]]-V3__67[[#This Row],[Estimated Value]])/V3__67[[#This Row],[Estimated Value]])</f>
        <v>0.55129619415333697</v>
      </c>
      <c r="P3634" t="str">
        <f t="shared" si="56"/>
        <v>Above Estimate</v>
      </c>
    </row>
    <row r="3635" spans="1:16" x14ac:dyDescent="0.3">
      <c r="A3635" s="1">
        <v>43434</v>
      </c>
      <c r="B3635">
        <v>2018</v>
      </c>
      <c r="C3635" t="s">
        <v>12</v>
      </c>
      <c r="D3635">
        <v>91830</v>
      </c>
      <c r="E3635">
        <v>145000</v>
      </c>
      <c r="F3635" t="s">
        <v>13</v>
      </c>
      <c r="G3635" t="s">
        <v>14</v>
      </c>
      <c r="H3635">
        <v>3</v>
      </c>
      <c r="I3635">
        <v>1</v>
      </c>
      <c r="J3635">
        <v>1047</v>
      </c>
      <c r="K3635">
        <v>1.4223079999999999</v>
      </c>
      <c r="L3635" t="s">
        <v>15</v>
      </c>
      <c r="M3635">
        <f>V3__67[[#This Row],[Sale Price]]/V3__67[[#This Row],[carpet_area]]</f>
        <v>138.4909264565425</v>
      </c>
      <c r="N3635">
        <f>IF(OR(V3__67[[#This Row],[Estimated Value]]="",V3__67[[#This Row],[Estimated Value]]=0),"",V3__67[[#This Row],[Sale Price]]-V3__67[[#This Row],[Estimated Value]])</f>
        <v>53170</v>
      </c>
      <c r="O3635">
        <f>IF(OR(V3__67[[#This Row],[Estimated Value]]="",V3__67[[#This Row],[Estimated Value]]=0),"",(V3__67[[#This Row],[Sale Price]]-V3__67[[#This Row],[Estimated Value]])/V3__67[[#This Row],[Estimated Value]])</f>
        <v>0.57900468256561033</v>
      </c>
      <c r="P3635" t="str">
        <f t="shared" si="56"/>
        <v>Above Estimate</v>
      </c>
    </row>
    <row r="3636" spans="1:16" x14ac:dyDescent="0.3">
      <c r="A3636" s="1">
        <v>43434</v>
      </c>
      <c r="B3636">
        <v>2018</v>
      </c>
      <c r="C3636" t="s">
        <v>17</v>
      </c>
      <c r="D3636">
        <v>119790</v>
      </c>
      <c r="E3636">
        <v>140000</v>
      </c>
      <c r="F3636" t="s">
        <v>19</v>
      </c>
      <c r="G3636" t="s">
        <v>20</v>
      </c>
      <c r="H3636">
        <v>4</v>
      </c>
      <c r="I3636">
        <v>2</v>
      </c>
      <c r="J3636">
        <v>1289</v>
      </c>
      <c r="K3636">
        <v>1.4223079999999999</v>
      </c>
      <c r="L3636" t="s">
        <v>22</v>
      </c>
      <c r="M3636">
        <f>V3__67[[#This Row],[Sale Price]]/V3__67[[#This Row],[carpet_area]]</f>
        <v>108.61132660977502</v>
      </c>
      <c r="N3636">
        <f>IF(OR(V3__67[[#This Row],[Estimated Value]]="",V3__67[[#This Row],[Estimated Value]]=0),"",V3__67[[#This Row],[Sale Price]]-V3__67[[#This Row],[Estimated Value]])</f>
        <v>20210</v>
      </c>
      <c r="O3636">
        <f>IF(OR(V3__67[[#This Row],[Estimated Value]]="",V3__67[[#This Row],[Estimated Value]]=0),"",(V3__67[[#This Row],[Sale Price]]-V3__67[[#This Row],[Estimated Value]])/V3__67[[#This Row],[Estimated Value]])</f>
        <v>0.1687119125135654</v>
      </c>
      <c r="P3636" t="str">
        <f t="shared" si="56"/>
        <v>Above Estimate</v>
      </c>
    </row>
    <row r="3637" spans="1:16" x14ac:dyDescent="0.3">
      <c r="A3637" s="1">
        <v>43434</v>
      </c>
      <c r="B3637">
        <v>2018</v>
      </c>
      <c r="C3637" t="s">
        <v>12</v>
      </c>
      <c r="D3637">
        <v>84690</v>
      </c>
      <c r="E3637">
        <v>130000</v>
      </c>
      <c r="F3637" t="s">
        <v>13</v>
      </c>
      <c r="G3637" t="s">
        <v>14</v>
      </c>
      <c r="H3637">
        <v>3</v>
      </c>
      <c r="I3637">
        <v>3</v>
      </c>
      <c r="J3637">
        <v>987</v>
      </c>
      <c r="K3637">
        <v>1.4223079999999999</v>
      </c>
      <c r="L3637" t="s">
        <v>16</v>
      </c>
      <c r="M3637">
        <f>V3__67[[#This Row],[Sale Price]]/V3__67[[#This Row],[carpet_area]]</f>
        <v>131.71225937183385</v>
      </c>
      <c r="N3637">
        <f>IF(OR(V3__67[[#This Row],[Estimated Value]]="",V3__67[[#This Row],[Estimated Value]]=0),"",V3__67[[#This Row],[Sale Price]]-V3__67[[#This Row],[Estimated Value]])</f>
        <v>45310</v>
      </c>
      <c r="O3637">
        <f>IF(OR(V3__67[[#This Row],[Estimated Value]]="",V3__67[[#This Row],[Estimated Value]]=0),"",(V3__67[[#This Row],[Sale Price]]-V3__67[[#This Row],[Estimated Value]])/V3__67[[#This Row],[Estimated Value]])</f>
        <v>0.53501003660408553</v>
      </c>
      <c r="P3637" t="str">
        <f t="shared" si="56"/>
        <v>Above Estimate</v>
      </c>
    </row>
    <row r="3638" spans="1:16" x14ac:dyDescent="0.3">
      <c r="A3638" s="1">
        <v>43435</v>
      </c>
      <c r="B3638">
        <v>2018</v>
      </c>
      <c r="C3638" t="s">
        <v>21</v>
      </c>
      <c r="D3638">
        <v>943040</v>
      </c>
      <c r="E3638">
        <v>1900000</v>
      </c>
      <c r="F3638" t="s">
        <v>13</v>
      </c>
      <c r="G3638" t="s">
        <v>14</v>
      </c>
      <c r="H3638">
        <v>3</v>
      </c>
      <c r="I3638">
        <v>2</v>
      </c>
      <c r="J3638">
        <v>949</v>
      </c>
      <c r="K3638">
        <v>1.4223079999999999</v>
      </c>
      <c r="L3638" t="s">
        <v>16</v>
      </c>
      <c r="M3638">
        <f>V3__67[[#This Row],[Sale Price]]/V3__67[[#This Row],[carpet_area]]</f>
        <v>2002.1074815595364</v>
      </c>
      <c r="N3638">
        <f>IF(OR(V3__67[[#This Row],[Estimated Value]]="",V3__67[[#This Row],[Estimated Value]]=0),"",V3__67[[#This Row],[Sale Price]]-V3__67[[#This Row],[Estimated Value]])</f>
        <v>956960</v>
      </c>
      <c r="O3638">
        <f>IF(OR(V3__67[[#This Row],[Estimated Value]]="",V3__67[[#This Row],[Estimated Value]]=0),"",(V3__67[[#This Row],[Sale Price]]-V3__67[[#This Row],[Estimated Value]])/V3__67[[#This Row],[Estimated Value]])</f>
        <v>1.014760773668137</v>
      </c>
      <c r="P3638" t="str">
        <f t="shared" si="56"/>
        <v>Above Estimate</v>
      </c>
    </row>
    <row r="3639" spans="1:16" x14ac:dyDescent="0.3">
      <c r="A3639" s="1">
        <v>43435</v>
      </c>
      <c r="B3639">
        <v>2018</v>
      </c>
      <c r="C3639" t="s">
        <v>17</v>
      </c>
      <c r="D3639">
        <v>160060</v>
      </c>
      <c r="E3639">
        <v>6608</v>
      </c>
      <c r="F3639" t="s">
        <v>27</v>
      </c>
      <c r="G3639" t="s">
        <v>28</v>
      </c>
      <c r="H3639">
        <v>8</v>
      </c>
      <c r="I3639">
        <v>8</v>
      </c>
      <c r="J3639">
        <v>2635</v>
      </c>
      <c r="K3639">
        <v>1.4223079999999999</v>
      </c>
      <c r="L3639" t="s">
        <v>22</v>
      </c>
      <c r="M3639">
        <f>V3__67[[#This Row],[Sale Price]]/V3__67[[#This Row],[carpet_area]]</f>
        <v>2.5077798861480076</v>
      </c>
      <c r="N3639">
        <f>IF(OR(V3__67[[#This Row],[Estimated Value]]="",V3__67[[#This Row],[Estimated Value]]=0),"",V3__67[[#This Row],[Sale Price]]-V3__67[[#This Row],[Estimated Value]])</f>
        <v>-153452</v>
      </c>
      <c r="O3639">
        <f>IF(OR(V3__67[[#This Row],[Estimated Value]]="",V3__67[[#This Row],[Estimated Value]]=0),"",(V3__67[[#This Row],[Sale Price]]-V3__67[[#This Row],[Estimated Value]])/V3__67[[#This Row],[Estimated Value]])</f>
        <v>-0.9587154816943646</v>
      </c>
      <c r="P3639" t="str">
        <f t="shared" si="56"/>
        <v>Below Estimate</v>
      </c>
    </row>
    <row r="3640" spans="1:16" x14ac:dyDescent="0.3">
      <c r="A3640" s="1">
        <v>43435</v>
      </c>
      <c r="B3640">
        <v>2018</v>
      </c>
      <c r="C3640" t="s">
        <v>12</v>
      </c>
      <c r="D3640">
        <v>83060</v>
      </c>
      <c r="E3640">
        <v>118000</v>
      </c>
      <c r="F3640" t="s">
        <v>13</v>
      </c>
      <c r="G3640" t="s">
        <v>14</v>
      </c>
      <c r="H3640">
        <v>3</v>
      </c>
      <c r="I3640">
        <v>3</v>
      </c>
      <c r="J3640">
        <v>999</v>
      </c>
      <c r="K3640">
        <v>1.4223079999999999</v>
      </c>
      <c r="L3640" t="s">
        <v>25</v>
      </c>
      <c r="M3640">
        <f>V3__67[[#This Row],[Sale Price]]/V3__67[[#This Row],[carpet_area]]</f>
        <v>118.11811811811812</v>
      </c>
      <c r="N3640">
        <f>IF(OR(V3__67[[#This Row],[Estimated Value]]="",V3__67[[#This Row],[Estimated Value]]=0),"",V3__67[[#This Row],[Sale Price]]-V3__67[[#This Row],[Estimated Value]])</f>
        <v>34940</v>
      </c>
      <c r="O3640">
        <f>IF(OR(V3__67[[#This Row],[Estimated Value]]="",V3__67[[#This Row],[Estimated Value]]=0),"",(V3__67[[#This Row],[Sale Price]]-V3__67[[#This Row],[Estimated Value]])/V3__67[[#This Row],[Estimated Value]])</f>
        <v>0.4206597640260053</v>
      </c>
      <c r="P3640" t="str">
        <f t="shared" si="56"/>
        <v>Above Estimate</v>
      </c>
    </row>
    <row r="3641" spans="1:16" x14ac:dyDescent="0.3">
      <c r="A3641" s="1">
        <v>43435</v>
      </c>
      <c r="B3641">
        <v>2018</v>
      </c>
      <c r="C3641" t="s">
        <v>17</v>
      </c>
      <c r="D3641">
        <v>131470</v>
      </c>
      <c r="E3641">
        <v>141200</v>
      </c>
      <c r="F3641" t="s">
        <v>13</v>
      </c>
      <c r="G3641" t="s">
        <v>14</v>
      </c>
      <c r="H3641">
        <v>3</v>
      </c>
      <c r="I3641">
        <v>2</v>
      </c>
      <c r="J3641">
        <v>1096</v>
      </c>
      <c r="K3641">
        <v>1.4223079999999999</v>
      </c>
      <c r="L3641" t="s">
        <v>16</v>
      </c>
      <c r="M3641">
        <f>V3__67[[#This Row],[Sale Price]]/V3__67[[#This Row],[carpet_area]]</f>
        <v>128.83211678832117</v>
      </c>
      <c r="N3641">
        <f>IF(OR(V3__67[[#This Row],[Estimated Value]]="",V3__67[[#This Row],[Estimated Value]]=0),"",V3__67[[#This Row],[Sale Price]]-V3__67[[#This Row],[Estimated Value]])</f>
        <v>9730</v>
      </c>
      <c r="O3641">
        <f>IF(OR(V3__67[[#This Row],[Estimated Value]]="",V3__67[[#This Row],[Estimated Value]]=0),"",(V3__67[[#This Row],[Sale Price]]-V3__67[[#This Row],[Estimated Value]])/V3__67[[#This Row],[Estimated Value]])</f>
        <v>7.4009279683577997E-2</v>
      </c>
      <c r="P3641" t="str">
        <f t="shared" si="56"/>
        <v>Above Estimate</v>
      </c>
    </row>
    <row r="3642" spans="1:16" x14ac:dyDescent="0.3">
      <c r="A3642" s="1">
        <v>43435</v>
      </c>
      <c r="B3642">
        <v>2018</v>
      </c>
      <c r="C3642" t="s">
        <v>12</v>
      </c>
      <c r="D3642">
        <v>69330</v>
      </c>
      <c r="E3642">
        <v>350000</v>
      </c>
      <c r="F3642" t="s">
        <v>13</v>
      </c>
      <c r="G3642" t="s">
        <v>14</v>
      </c>
      <c r="H3642">
        <v>3</v>
      </c>
      <c r="I3642">
        <v>1</v>
      </c>
      <c r="J3642">
        <v>1035</v>
      </c>
      <c r="K3642">
        <v>1.4223079999999999</v>
      </c>
      <c r="L3642" t="s">
        <v>15</v>
      </c>
      <c r="M3642">
        <f>V3__67[[#This Row],[Sale Price]]/V3__67[[#This Row],[carpet_area]]</f>
        <v>338.16425120772948</v>
      </c>
      <c r="N3642">
        <f>IF(OR(V3__67[[#This Row],[Estimated Value]]="",V3__67[[#This Row],[Estimated Value]]=0),"",V3__67[[#This Row],[Sale Price]]-V3__67[[#This Row],[Estimated Value]])</f>
        <v>280670</v>
      </c>
      <c r="O3642">
        <f>IF(OR(V3__67[[#This Row],[Estimated Value]]="",V3__67[[#This Row],[Estimated Value]]=0),"",(V3__67[[#This Row],[Sale Price]]-V3__67[[#This Row],[Estimated Value]])/V3__67[[#This Row],[Estimated Value]])</f>
        <v>4.0483196307514788</v>
      </c>
      <c r="P3642" t="str">
        <f t="shared" si="56"/>
        <v>Above Estimate</v>
      </c>
    </row>
    <row r="3643" spans="1:16" x14ac:dyDescent="0.3">
      <c r="A3643" s="1">
        <v>43439</v>
      </c>
      <c r="B3643">
        <v>2018</v>
      </c>
      <c r="C3643" t="s">
        <v>26</v>
      </c>
      <c r="D3643">
        <v>237370</v>
      </c>
      <c r="E3643">
        <v>335000</v>
      </c>
      <c r="F3643" t="s">
        <v>13</v>
      </c>
      <c r="G3643" t="s">
        <v>14</v>
      </c>
      <c r="H3643">
        <v>3</v>
      </c>
      <c r="I3643">
        <v>1</v>
      </c>
      <c r="J3643">
        <v>990</v>
      </c>
      <c r="K3643">
        <v>1.4223079999999999</v>
      </c>
      <c r="L3643" t="s">
        <v>15</v>
      </c>
      <c r="M3643">
        <f>V3__67[[#This Row],[Sale Price]]/V3__67[[#This Row],[carpet_area]]</f>
        <v>338.38383838383839</v>
      </c>
      <c r="N3643">
        <f>IF(OR(V3__67[[#This Row],[Estimated Value]]="",V3__67[[#This Row],[Estimated Value]]=0),"",V3__67[[#This Row],[Sale Price]]-V3__67[[#This Row],[Estimated Value]])</f>
        <v>97630</v>
      </c>
      <c r="O3643">
        <f>IF(OR(V3__67[[#This Row],[Estimated Value]]="",V3__67[[#This Row],[Estimated Value]]=0),"",(V3__67[[#This Row],[Sale Price]]-V3__67[[#This Row],[Estimated Value]])/V3__67[[#This Row],[Estimated Value]])</f>
        <v>0.41129881619412734</v>
      </c>
      <c r="P3643" t="str">
        <f t="shared" si="56"/>
        <v>Above Estimate</v>
      </c>
    </row>
    <row r="3644" spans="1:16" x14ac:dyDescent="0.3">
      <c r="A3644" s="1">
        <v>43440</v>
      </c>
      <c r="B3644">
        <v>2018</v>
      </c>
      <c r="C3644" t="s">
        <v>12</v>
      </c>
      <c r="D3644">
        <v>56140</v>
      </c>
      <c r="E3644">
        <v>98000</v>
      </c>
      <c r="F3644" t="s">
        <v>23</v>
      </c>
      <c r="G3644" t="s">
        <v>24</v>
      </c>
      <c r="H3644">
        <v>6</v>
      </c>
      <c r="I3644">
        <v>5</v>
      </c>
      <c r="J3644">
        <v>1883</v>
      </c>
      <c r="K3644">
        <v>1.4223079999999999</v>
      </c>
      <c r="L3644" t="s">
        <v>15</v>
      </c>
      <c r="M3644">
        <f>V3__67[[#This Row],[Sale Price]]/V3__67[[#This Row],[carpet_area]]</f>
        <v>52.044609665427508</v>
      </c>
      <c r="N3644">
        <f>IF(OR(V3__67[[#This Row],[Estimated Value]]="",V3__67[[#This Row],[Estimated Value]]=0),"",V3__67[[#This Row],[Sale Price]]-V3__67[[#This Row],[Estimated Value]])</f>
        <v>41860</v>
      </c>
      <c r="O3644">
        <f>IF(OR(V3__67[[#This Row],[Estimated Value]]="",V3__67[[#This Row],[Estimated Value]]=0),"",(V3__67[[#This Row],[Sale Price]]-V3__67[[#This Row],[Estimated Value]])/V3__67[[#This Row],[Estimated Value]])</f>
        <v>0.74563591022443887</v>
      </c>
      <c r="P3644" t="str">
        <f t="shared" si="56"/>
        <v>Above Estimate</v>
      </c>
    </row>
    <row r="3645" spans="1:16" x14ac:dyDescent="0.3">
      <c r="A3645" s="1">
        <v>43441</v>
      </c>
      <c r="B3645">
        <v>2018</v>
      </c>
      <c r="C3645" t="s">
        <v>12</v>
      </c>
      <c r="D3645">
        <v>256710</v>
      </c>
      <c r="E3645">
        <v>317000</v>
      </c>
      <c r="F3645" t="s">
        <v>23</v>
      </c>
      <c r="G3645" t="s">
        <v>24</v>
      </c>
      <c r="H3645">
        <v>6</v>
      </c>
      <c r="I3645">
        <v>5</v>
      </c>
      <c r="J3645">
        <v>1823</v>
      </c>
      <c r="K3645">
        <v>1.4223079999999999</v>
      </c>
      <c r="L3645" t="s">
        <v>16</v>
      </c>
      <c r="M3645">
        <f>V3__67[[#This Row],[Sale Price]]/V3__67[[#This Row],[carpet_area]]</f>
        <v>173.8891936368623</v>
      </c>
      <c r="N3645">
        <f>IF(OR(V3__67[[#This Row],[Estimated Value]]="",V3__67[[#This Row],[Estimated Value]]=0),"",V3__67[[#This Row],[Sale Price]]-V3__67[[#This Row],[Estimated Value]])</f>
        <v>60290</v>
      </c>
      <c r="O3645">
        <f>IF(OR(V3__67[[#This Row],[Estimated Value]]="",V3__67[[#This Row],[Estimated Value]]=0),"",(V3__67[[#This Row],[Sale Price]]-V3__67[[#This Row],[Estimated Value]])/V3__67[[#This Row],[Estimated Value]])</f>
        <v>0.234856452806669</v>
      </c>
      <c r="P3645" t="str">
        <f t="shared" si="56"/>
        <v>Above Estimate</v>
      </c>
    </row>
    <row r="3646" spans="1:16" x14ac:dyDescent="0.3">
      <c r="A3646" s="1">
        <v>43446</v>
      </c>
      <c r="B3646">
        <v>2018</v>
      </c>
      <c r="C3646" t="s">
        <v>21</v>
      </c>
      <c r="D3646">
        <v>1081640</v>
      </c>
      <c r="E3646">
        <v>1885000</v>
      </c>
      <c r="F3646" t="s">
        <v>13</v>
      </c>
      <c r="G3646" t="s">
        <v>14</v>
      </c>
      <c r="H3646">
        <v>3</v>
      </c>
      <c r="I3646">
        <v>3</v>
      </c>
      <c r="J3646">
        <v>996</v>
      </c>
      <c r="K3646">
        <v>1.4223079999999999</v>
      </c>
      <c r="L3646" t="s">
        <v>22</v>
      </c>
      <c r="M3646">
        <f>V3__67[[#This Row],[Sale Price]]/V3__67[[#This Row],[carpet_area]]</f>
        <v>1892.570281124498</v>
      </c>
      <c r="N3646">
        <f>IF(OR(V3__67[[#This Row],[Estimated Value]]="",V3__67[[#This Row],[Estimated Value]]=0),"",V3__67[[#This Row],[Sale Price]]-V3__67[[#This Row],[Estimated Value]])</f>
        <v>803360</v>
      </c>
      <c r="O3646">
        <f>IF(OR(V3__67[[#This Row],[Estimated Value]]="",V3__67[[#This Row],[Estimated Value]]=0),"",(V3__67[[#This Row],[Sale Price]]-V3__67[[#This Row],[Estimated Value]])/V3__67[[#This Row],[Estimated Value]])</f>
        <v>0.74272401168595836</v>
      </c>
      <c r="P3646" t="str">
        <f t="shared" si="56"/>
        <v>Above Estimate</v>
      </c>
    </row>
    <row r="3647" spans="1:16" x14ac:dyDescent="0.3">
      <c r="A3647" s="1">
        <v>43447</v>
      </c>
      <c r="B3647">
        <v>2018</v>
      </c>
      <c r="C3647" t="s">
        <v>21</v>
      </c>
      <c r="D3647">
        <v>1238860</v>
      </c>
      <c r="E3647">
        <v>2315000</v>
      </c>
      <c r="F3647" t="s">
        <v>13</v>
      </c>
      <c r="G3647" t="s">
        <v>14</v>
      </c>
      <c r="H3647">
        <v>3</v>
      </c>
      <c r="I3647">
        <v>2</v>
      </c>
      <c r="J3647">
        <v>914</v>
      </c>
      <c r="K3647">
        <v>1.4223079999999999</v>
      </c>
      <c r="L3647" t="s">
        <v>25</v>
      </c>
      <c r="M3647">
        <f>V3__67[[#This Row],[Sale Price]]/V3__67[[#This Row],[carpet_area]]</f>
        <v>2532.8227571115972</v>
      </c>
      <c r="N3647">
        <f>IF(OR(V3__67[[#This Row],[Estimated Value]]="",V3__67[[#This Row],[Estimated Value]]=0),"",V3__67[[#This Row],[Sale Price]]-V3__67[[#This Row],[Estimated Value]])</f>
        <v>1076140</v>
      </c>
      <c r="O3647">
        <f>IF(OR(V3__67[[#This Row],[Estimated Value]]="",V3__67[[#This Row],[Estimated Value]]=0),"",(V3__67[[#This Row],[Sale Price]]-V3__67[[#This Row],[Estimated Value]])/V3__67[[#This Row],[Estimated Value]])</f>
        <v>0.86865343945239981</v>
      </c>
      <c r="P3647" t="str">
        <f t="shared" si="56"/>
        <v>Above Estimate</v>
      </c>
    </row>
    <row r="3648" spans="1:16" x14ac:dyDescent="0.3">
      <c r="A3648" s="1">
        <v>43447</v>
      </c>
      <c r="B3648">
        <v>2018</v>
      </c>
      <c r="C3648" t="s">
        <v>18</v>
      </c>
      <c r="D3648">
        <v>351950</v>
      </c>
      <c r="E3648">
        <v>382850</v>
      </c>
      <c r="F3648" t="s">
        <v>13</v>
      </c>
      <c r="G3648" t="s">
        <v>14</v>
      </c>
      <c r="H3648">
        <v>3</v>
      </c>
      <c r="I3648">
        <v>2</v>
      </c>
      <c r="J3648">
        <v>995</v>
      </c>
      <c r="K3648">
        <v>1.4223079999999999</v>
      </c>
      <c r="L3648" t="s">
        <v>16</v>
      </c>
      <c r="M3648">
        <f>V3__67[[#This Row],[Sale Price]]/V3__67[[#This Row],[carpet_area]]</f>
        <v>384.77386934673365</v>
      </c>
      <c r="N3648">
        <f>IF(OR(V3__67[[#This Row],[Estimated Value]]="",V3__67[[#This Row],[Estimated Value]]=0),"",V3__67[[#This Row],[Sale Price]]-V3__67[[#This Row],[Estimated Value]])</f>
        <v>30900</v>
      </c>
      <c r="O3648">
        <f>IF(OR(V3__67[[#This Row],[Estimated Value]]="",V3__67[[#This Row],[Estimated Value]]=0),"",(V3__67[[#This Row],[Sale Price]]-V3__67[[#This Row],[Estimated Value]])/V3__67[[#This Row],[Estimated Value]])</f>
        <v>8.7796562011649384E-2</v>
      </c>
      <c r="P3648" t="str">
        <f t="shared" si="56"/>
        <v>Above Estimate</v>
      </c>
    </row>
    <row r="3649" spans="1:16" x14ac:dyDescent="0.3">
      <c r="A3649" s="1">
        <v>43448</v>
      </c>
      <c r="B3649">
        <v>2018</v>
      </c>
      <c r="C3649" t="s">
        <v>21</v>
      </c>
      <c r="D3649">
        <v>3285940</v>
      </c>
      <c r="E3649">
        <v>3000000</v>
      </c>
      <c r="F3649" t="s">
        <v>13</v>
      </c>
      <c r="G3649" t="s">
        <v>14</v>
      </c>
      <c r="H3649">
        <v>3</v>
      </c>
      <c r="I3649">
        <v>1</v>
      </c>
      <c r="J3649">
        <v>935</v>
      </c>
      <c r="K3649">
        <v>1.4223079999999999</v>
      </c>
      <c r="L3649" t="s">
        <v>25</v>
      </c>
      <c r="M3649">
        <f>V3__67[[#This Row],[Sale Price]]/V3__67[[#This Row],[carpet_area]]</f>
        <v>3208.5561497326203</v>
      </c>
      <c r="N3649">
        <f>IF(OR(V3__67[[#This Row],[Estimated Value]]="",V3__67[[#This Row],[Estimated Value]]=0),"",V3__67[[#This Row],[Sale Price]]-V3__67[[#This Row],[Estimated Value]])</f>
        <v>-285940</v>
      </c>
      <c r="O3649">
        <f>IF(OR(V3__67[[#This Row],[Estimated Value]]="",V3__67[[#This Row],[Estimated Value]]=0),"",(V3__67[[#This Row],[Sale Price]]-V3__67[[#This Row],[Estimated Value]])/V3__67[[#This Row],[Estimated Value]])</f>
        <v>-8.7019239547891925E-2</v>
      </c>
      <c r="P3649" t="str">
        <f t="shared" si="56"/>
        <v>Below Estimate</v>
      </c>
    </row>
    <row r="3650" spans="1:16" x14ac:dyDescent="0.3">
      <c r="A3650" s="1">
        <v>43448</v>
      </c>
      <c r="B3650">
        <v>2018</v>
      </c>
      <c r="C3650" t="s">
        <v>26</v>
      </c>
      <c r="D3650">
        <v>214130</v>
      </c>
      <c r="E3650">
        <v>195000</v>
      </c>
      <c r="F3650" t="s">
        <v>13</v>
      </c>
      <c r="G3650" t="s">
        <v>14</v>
      </c>
      <c r="H3650">
        <v>3</v>
      </c>
      <c r="I3650">
        <v>3</v>
      </c>
      <c r="J3650">
        <v>985</v>
      </c>
      <c r="K3650">
        <v>1.4223079999999999</v>
      </c>
      <c r="L3650" t="s">
        <v>15</v>
      </c>
      <c r="M3650">
        <f>V3__67[[#This Row],[Sale Price]]/V3__67[[#This Row],[carpet_area]]</f>
        <v>197.96954314720813</v>
      </c>
      <c r="N3650">
        <f>IF(OR(V3__67[[#This Row],[Estimated Value]]="",V3__67[[#This Row],[Estimated Value]]=0),"",V3__67[[#This Row],[Sale Price]]-V3__67[[#This Row],[Estimated Value]])</f>
        <v>-19130</v>
      </c>
      <c r="O3650">
        <f>IF(OR(V3__67[[#This Row],[Estimated Value]]="",V3__67[[#This Row],[Estimated Value]]=0),"",(V3__67[[#This Row],[Sale Price]]-V3__67[[#This Row],[Estimated Value]])/V3__67[[#This Row],[Estimated Value]])</f>
        <v>-8.933825246345678E-2</v>
      </c>
      <c r="P3650" t="str">
        <f t="shared" ref="P3650:P3713" si="57">IF(N3650="","No Estimate",IF(N3650&gt;0,"Above Estimate",IF(N3650&lt;0,"Below Estimate","At Estimate")))</f>
        <v>Below Estimate</v>
      </c>
    </row>
    <row r="3651" spans="1:16" x14ac:dyDescent="0.3">
      <c r="A3651" s="1">
        <v>43449</v>
      </c>
      <c r="B3651">
        <v>2018</v>
      </c>
      <c r="C3651" t="s">
        <v>26</v>
      </c>
      <c r="D3651">
        <v>725130</v>
      </c>
      <c r="E3651">
        <v>1065000</v>
      </c>
      <c r="F3651" t="s">
        <v>13</v>
      </c>
      <c r="G3651" t="s">
        <v>14</v>
      </c>
      <c r="H3651">
        <v>3</v>
      </c>
      <c r="I3651">
        <v>2</v>
      </c>
      <c r="J3651">
        <v>1015</v>
      </c>
      <c r="K3651">
        <v>1.4223079999999999</v>
      </c>
      <c r="L3651" t="s">
        <v>16</v>
      </c>
      <c r="M3651">
        <f>V3__67[[#This Row],[Sale Price]]/V3__67[[#This Row],[carpet_area]]</f>
        <v>1049.2610837438424</v>
      </c>
      <c r="N3651">
        <f>IF(OR(V3__67[[#This Row],[Estimated Value]]="",V3__67[[#This Row],[Estimated Value]]=0),"",V3__67[[#This Row],[Sale Price]]-V3__67[[#This Row],[Estimated Value]])</f>
        <v>339870</v>
      </c>
      <c r="O3651">
        <f>IF(OR(V3__67[[#This Row],[Estimated Value]]="",V3__67[[#This Row],[Estimated Value]]=0),"",(V3__67[[#This Row],[Sale Price]]-V3__67[[#This Row],[Estimated Value]])/V3__67[[#This Row],[Estimated Value]])</f>
        <v>0.46870216374994828</v>
      </c>
      <c r="P3651" t="str">
        <f t="shared" si="57"/>
        <v>Above Estimate</v>
      </c>
    </row>
    <row r="3652" spans="1:16" x14ac:dyDescent="0.3">
      <c r="A3652" s="1">
        <v>43450</v>
      </c>
      <c r="B3652">
        <v>2018</v>
      </c>
      <c r="C3652" t="s">
        <v>26</v>
      </c>
      <c r="D3652">
        <v>867510</v>
      </c>
      <c r="E3652">
        <v>1580000</v>
      </c>
      <c r="F3652" t="s">
        <v>13</v>
      </c>
      <c r="G3652" t="s">
        <v>14</v>
      </c>
      <c r="H3652">
        <v>3</v>
      </c>
      <c r="I3652">
        <v>1</v>
      </c>
      <c r="J3652">
        <v>928</v>
      </c>
      <c r="K3652">
        <v>1.4223079999999999</v>
      </c>
      <c r="L3652" t="s">
        <v>22</v>
      </c>
      <c r="M3652">
        <f>V3__67[[#This Row],[Sale Price]]/V3__67[[#This Row],[carpet_area]]</f>
        <v>1702.5862068965516</v>
      </c>
      <c r="N3652">
        <f>IF(OR(V3__67[[#This Row],[Estimated Value]]="",V3__67[[#This Row],[Estimated Value]]=0),"",V3__67[[#This Row],[Sale Price]]-V3__67[[#This Row],[Estimated Value]])</f>
        <v>712490</v>
      </c>
      <c r="O3652">
        <f>IF(OR(V3__67[[#This Row],[Estimated Value]]="",V3__67[[#This Row],[Estimated Value]]=0),"",(V3__67[[#This Row],[Sale Price]]-V3__67[[#This Row],[Estimated Value]])/V3__67[[#This Row],[Estimated Value]])</f>
        <v>0.82130465354866222</v>
      </c>
      <c r="P3652" t="str">
        <f t="shared" si="57"/>
        <v>Above Estimate</v>
      </c>
    </row>
    <row r="3653" spans="1:16" x14ac:dyDescent="0.3">
      <c r="A3653" s="1">
        <v>43450</v>
      </c>
      <c r="B3653">
        <v>2018</v>
      </c>
      <c r="C3653" t="s">
        <v>18</v>
      </c>
      <c r="D3653">
        <v>1327030</v>
      </c>
      <c r="E3653">
        <v>1725000</v>
      </c>
      <c r="F3653" t="s">
        <v>13</v>
      </c>
      <c r="G3653" t="s">
        <v>14</v>
      </c>
      <c r="H3653">
        <v>3</v>
      </c>
      <c r="I3653">
        <v>3</v>
      </c>
      <c r="J3653">
        <v>903</v>
      </c>
      <c r="K3653">
        <v>1.4223079999999999</v>
      </c>
      <c r="L3653" t="s">
        <v>22</v>
      </c>
      <c r="M3653">
        <f>V3__67[[#This Row],[Sale Price]]/V3__67[[#This Row],[carpet_area]]</f>
        <v>1910.2990033222591</v>
      </c>
      <c r="N3653">
        <f>IF(OR(V3__67[[#This Row],[Estimated Value]]="",V3__67[[#This Row],[Estimated Value]]=0),"",V3__67[[#This Row],[Sale Price]]-V3__67[[#This Row],[Estimated Value]])</f>
        <v>397970</v>
      </c>
      <c r="O3653">
        <f>IF(OR(V3__67[[#This Row],[Estimated Value]]="",V3__67[[#This Row],[Estimated Value]]=0),"",(V3__67[[#This Row],[Sale Price]]-V3__67[[#This Row],[Estimated Value]])/V3__67[[#This Row],[Estimated Value]])</f>
        <v>0.29989525481714807</v>
      </c>
      <c r="P3653" t="str">
        <f t="shared" si="57"/>
        <v>Above Estimate</v>
      </c>
    </row>
    <row r="3654" spans="1:16" x14ac:dyDescent="0.3">
      <c r="A3654" s="1">
        <v>43450</v>
      </c>
      <c r="B3654">
        <v>2018</v>
      </c>
      <c r="C3654" t="s">
        <v>18</v>
      </c>
      <c r="D3654">
        <v>792810</v>
      </c>
      <c r="E3654">
        <v>940000</v>
      </c>
      <c r="F3654" t="s">
        <v>13</v>
      </c>
      <c r="G3654" t="s">
        <v>14</v>
      </c>
      <c r="H3654">
        <v>3</v>
      </c>
      <c r="I3654">
        <v>2</v>
      </c>
      <c r="J3654">
        <v>920</v>
      </c>
      <c r="K3654">
        <v>1.4223079999999999</v>
      </c>
      <c r="L3654" t="s">
        <v>16</v>
      </c>
      <c r="M3654">
        <f>V3__67[[#This Row],[Sale Price]]/V3__67[[#This Row],[carpet_area]]</f>
        <v>1021.7391304347826</v>
      </c>
      <c r="N3654">
        <f>IF(OR(V3__67[[#This Row],[Estimated Value]]="",V3__67[[#This Row],[Estimated Value]]=0),"",V3__67[[#This Row],[Sale Price]]-V3__67[[#This Row],[Estimated Value]])</f>
        <v>147190</v>
      </c>
      <c r="O3654">
        <f>IF(OR(V3__67[[#This Row],[Estimated Value]]="",V3__67[[#This Row],[Estimated Value]]=0),"",(V3__67[[#This Row],[Sale Price]]-V3__67[[#This Row],[Estimated Value]])/V3__67[[#This Row],[Estimated Value]])</f>
        <v>0.18565608405544834</v>
      </c>
      <c r="P3654" t="str">
        <f t="shared" si="57"/>
        <v>Above Estimate</v>
      </c>
    </row>
    <row r="3655" spans="1:16" x14ac:dyDescent="0.3">
      <c r="A3655" s="1">
        <v>43450</v>
      </c>
      <c r="B3655">
        <v>2018</v>
      </c>
      <c r="C3655" t="s">
        <v>12</v>
      </c>
      <c r="D3655">
        <v>119330</v>
      </c>
      <c r="E3655">
        <v>120000</v>
      </c>
      <c r="F3655" t="s">
        <v>13</v>
      </c>
      <c r="G3655" t="s">
        <v>14</v>
      </c>
      <c r="H3655">
        <v>3</v>
      </c>
      <c r="I3655">
        <v>2</v>
      </c>
      <c r="J3655">
        <v>1093</v>
      </c>
      <c r="K3655">
        <v>1.4223079999999999</v>
      </c>
      <c r="L3655" t="s">
        <v>22</v>
      </c>
      <c r="M3655">
        <f>V3__67[[#This Row],[Sale Price]]/V3__67[[#This Row],[carpet_area]]</f>
        <v>109.78956999085086</v>
      </c>
      <c r="N3655">
        <f>IF(OR(V3__67[[#This Row],[Estimated Value]]="",V3__67[[#This Row],[Estimated Value]]=0),"",V3__67[[#This Row],[Sale Price]]-V3__67[[#This Row],[Estimated Value]])</f>
        <v>670</v>
      </c>
      <c r="O3655">
        <f>IF(OR(V3__67[[#This Row],[Estimated Value]]="",V3__67[[#This Row],[Estimated Value]]=0),"",(V3__67[[#This Row],[Sale Price]]-V3__67[[#This Row],[Estimated Value]])/V3__67[[#This Row],[Estimated Value]])</f>
        <v>5.614681974356826E-3</v>
      </c>
      <c r="P3655" t="str">
        <f t="shared" si="57"/>
        <v>Above Estimate</v>
      </c>
    </row>
    <row r="3656" spans="1:16" x14ac:dyDescent="0.3">
      <c r="A3656" s="1">
        <v>43450</v>
      </c>
      <c r="B3656">
        <v>2018</v>
      </c>
      <c r="C3656" t="s">
        <v>30</v>
      </c>
      <c r="D3656">
        <v>433160</v>
      </c>
      <c r="E3656">
        <v>570000</v>
      </c>
      <c r="F3656" t="s">
        <v>13</v>
      </c>
      <c r="G3656" t="s">
        <v>14</v>
      </c>
      <c r="H3656">
        <v>3</v>
      </c>
      <c r="I3656">
        <v>2</v>
      </c>
      <c r="J3656">
        <v>1015</v>
      </c>
      <c r="K3656">
        <v>1.4223079999999999</v>
      </c>
      <c r="L3656" t="s">
        <v>16</v>
      </c>
      <c r="M3656">
        <f>V3__67[[#This Row],[Sale Price]]/V3__67[[#This Row],[carpet_area]]</f>
        <v>561.57635467980299</v>
      </c>
      <c r="N3656">
        <f>IF(OR(V3__67[[#This Row],[Estimated Value]]="",V3__67[[#This Row],[Estimated Value]]=0),"",V3__67[[#This Row],[Sale Price]]-V3__67[[#This Row],[Estimated Value]])</f>
        <v>136840</v>
      </c>
      <c r="O3656">
        <f>IF(OR(V3__67[[#This Row],[Estimated Value]]="",V3__67[[#This Row],[Estimated Value]]=0),"",(V3__67[[#This Row],[Sale Price]]-V3__67[[#This Row],[Estimated Value]])/V3__67[[#This Row],[Estimated Value]])</f>
        <v>0.31591097977652599</v>
      </c>
      <c r="P3656" t="str">
        <f t="shared" si="57"/>
        <v>Above Estimate</v>
      </c>
    </row>
    <row r="3657" spans="1:16" x14ac:dyDescent="0.3">
      <c r="A3657" s="1">
        <v>43454</v>
      </c>
      <c r="B3657">
        <v>2018</v>
      </c>
      <c r="C3657" t="s">
        <v>17</v>
      </c>
      <c r="D3657">
        <v>126190</v>
      </c>
      <c r="E3657">
        <v>195000</v>
      </c>
      <c r="F3657" t="s">
        <v>13</v>
      </c>
      <c r="G3657" t="s">
        <v>14</v>
      </c>
      <c r="H3657">
        <v>3</v>
      </c>
      <c r="I3657">
        <v>1</v>
      </c>
      <c r="J3657">
        <v>994</v>
      </c>
      <c r="K3657">
        <v>1.4223079999999999</v>
      </c>
      <c r="L3657" t="s">
        <v>22</v>
      </c>
      <c r="M3657">
        <f>V3__67[[#This Row],[Sale Price]]/V3__67[[#This Row],[carpet_area]]</f>
        <v>196.17706237424548</v>
      </c>
      <c r="N3657">
        <f>IF(OR(V3__67[[#This Row],[Estimated Value]]="",V3__67[[#This Row],[Estimated Value]]=0),"",V3__67[[#This Row],[Sale Price]]-V3__67[[#This Row],[Estimated Value]])</f>
        <v>68810</v>
      </c>
      <c r="O3657">
        <f>IF(OR(V3__67[[#This Row],[Estimated Value]]="",V3__67[[#This Row],[Estimated Value]]=0),"",(V3__67[[#This Row],[Sale Price]]-V3__67[[#This Row],[Estimated Value]])/V3__67[[#This Row],[Estimated Value]])</f>
        <v>0.54528885014660433</v>
      </c>
      <c r="P3657" t="str">
        <f t="shared" si="57"/>
        <v>Above Estimate</v>
      </c>
    </row>
    <row r="3658" spans="1:16" x14ac:dyDescent="0.3">
      <c r="A3658" s="1">
        <v>43454</v>
      </c>
      <c r="B3658">
        <v>2018</v>
      </c>
      <c r="C3658" t="s">
        <v>21</v>
      </c>
      <c r="D3658">
        <v>338730</v>
      </c>
      <c r="E3658">
        <v>525000</v>
      </c>
      <c r="F3658" t="s">
        <v>13</v>
      </c>
      <c r="G3658" t="s">
        <v>14</v>
      </c>
      <c r="H3658">
        <v>3</v>
      </c>
      <c r="I3658">
        <v>2</v>
      </c>
      <c r="J3658">
        <v>992</v>
      </c>
      <c r="K3658">
        <v>1.4223079999999999</v>
      </c>
      <c r="L3658" t="s">
        <v>22</v>
      </c>
      <c r="M3658">
        <f>V3__67[[#This Row],[Sale Price]]/V3__67[[#This Row],[carpet_area]]</f>
        <v>529.23387096774195</v>
      </c>
      <c r="N3658">
        <f>IF(OR(V3__67[[#This Row],[Estimated Value]]="",V3__67[[#This Row],[Estimated Value]]=0),"",V3__67[[#This Row],[Sale Price]]-V3__67[[#This Row],[Estimated Value]])</f>
        <v>186270</v>
      </c>
      <c r="O3658">
        <f>IF(OR(V3__67[[#This Row],[Estimated Value]]="",V3__67[[#This Row],[Estimated Value]]=0),"",(V3__67[[#This Row],[Sale Price]]-V3__67[[#This Row],[Estimated Value]])/V3__67[[#This Row],[Estimated Value]])</f>
        <v>0.54990700557966521</v>
      </c>
      <c r="P3658" t="str">
        <f t="shared" si="57"/>
        <v>Above Estimate</v>
      </c>
    </row>
    <row r="3659" spans="1:16" x14ac:dyDescent="0.3">
      <c r="A3659" s="1">
        <v>43454</v>
      </c>
      <c r="B3659">
        <v>2018</v>
      </c>
      <c r="C3659" t="s">
        <v>17</v>
      </c>
      <c r="D3659">
        <v>129870</v>
      </c>
      <c r="E3659">
        <v>254500</v>
      </c>
      <c r="F3659" t="s">
        <v>19</v>
      </c>
      <c r="G3659" t="s">
        <v>20</v>
      </c>
      <c r="H3659">
        <v>4</v>
      </c>
      <c r="I3659">
        <v>4</v>
      </c>
      <c r="J3659">
        <v>1211</v>
      </c>
      <c r="K3659">
        <v>1.4223079999999999</v>
      </c>
      <c r="L3659" t="s">
        <v>22</v>
      </c>
      <c r="M3659">
        <f>V3__67[[#This Row],[Sale Price]]/V3__67[[#This Row],[carpet_area]]</f>
        <v>210.15689512799338</v>
      </c>
      <c r="N3659">
        <f>IF(OR(V3__67[[#This Row],[Estimated Value]]="",V3__67[[#This Row],[Estimated Value]]=0),"",V3__67[[#This Row],[Sale Price]]-V3__67[[#This Row],[Estimated Value]])</f>
        <v>124630</v>
      </c>
      <c r="O3659">
        <f>IF(OR(V3__67[[#This Row],[Estimated Value]]="",V3__67[[#This Row],[Estimated Value]]=0),"",(V3__67[[#This Row],[Sale Price]]-V3__67[[#This Row],[Estimated Value]])/V3__67[[#This Row],[Estimated Value]])</f>
        <v>0.95965195965195971</v>
      </c>
      <c r="P3659" t="str">
        <f t="shared" si="57"/>
        <v>Above Estimate</v>
      </c>
    </row>
    <row r="3660" spans="1:16" x14ac:dyDescent="0.3">
      <c r="A3660" s="1">
        <v>43454</v>
      </c>
      <c r="B3660">
        <v>2018</v>
      </c>
      <c r="C3660" t="s">
        <v>12</v>
      </c>
      <c r="D3660">
        <v>121990</v>
      </c>
      <c r="E3660">
        <v>183450</v>
      </c>
      <c r="F3660" t="s">
        <v>13</v>
      </c>
      <c r="G3660" t="s">
        <v>14</v>
      </c>
      <c r="H3660">
        <v>3</v>
      </c>
      <c r="I3660">
        <v>3</v>
      </c>
      <c r="J3660">
        <v>979</v>
      </c>
      <c r="K3660">
        <v>1.4223079999999999</v>
      </c>
      <c r="L3660" t="s">
        <v>25</v>
      </c>
      <c r="M3660">
        <f>V3__67[[#This Row],[Sale Price]]/V3__67[[#This Row],[carpet_area]]</f>
        <v>187.38508682328907</v>
      </c>
      <c r="N3660">
        <f>IF(OR(V3__67[[#This Row],[Estimated Value]]="",V3__67[[#This Row],[Estimated Value]]=0),"",V3__67[[#This Row],[Sale Price]]-V3__67[[#This Row],[Estimated Value]])</f>
        <v>61460</v>
      </c>
      <c r="O3660">
        <f>IF(OR(V3__67[[#This Row],[Estimated Value]]="",V3__67[[#This Row],[Estimated Value]]=0),"",(V3__67[[#This Row],[Sale Price]]-V3__67[[#This Row],[Estimated Value]])/V3__67[[#This Row],[Estimated Value]])</f>
        <v>0.50381178785146319</v>
      </c>
      <c r="P3660" t="str">
        <f t="shared" si="57"/>
        <v>Above Estimate</v>
      </c>
    </row>
    <row r="3661" spans="1:16" x14ac:dyDescent="0.3">
      <c r="A3661" s="1">
        <v>43455</v>
      </c>
      <c r="B3661">
        <v>2018</v>
      </c>
      <c r="C3661" t="s">
        <v>30</v>
      </c>
      <c r="D3661">
        <v>271570</v>
      </c>
      <c r="E3661">
        <v>250000</v>
      </c>
      <c r="F3661" t="s">
        <v>19</v>
      </c>
      <c r="G3661" t="s">
        <v>20</v>
      </c>
      <c r="H3661">
        <v>4</v>
      </c>
      <c r="I3661">
        <v>2</v>
      </c>
      <c r="J3661">
        <v>1458</v>
      </c>
      <c r="K3661">
        <v>1.4223079999999999</v>
      </c>
      <c r="L3661" t="s">
        <v>16</v>
      </c>
      <c r="M3661">
        <f>V3__67[[#This Row],[Sale Price]]/V3__67[[#This Row],[carpet_area]]</f>
        <v>171.46776406035664</v>
      </c>
      <c r="N3661">
        <f>IF(OR(V3__67[[#This Row],[Estimated Value]]="",V3__67[[#This Row],[Estimated Value]]=0),"",V3__67[[#This Row],[Sale Price]]-V3__67[[#This Row],[Estimated Value]])</f>
        <v>-21570</v>
      </c>
      <c r="O3661">
        <f>IF(OR(V3__67[[#This Row],[Estimated Value]]="",V3__67[[#This Row],[Estimated Value]]=0),"",(V3__67[[#This Row],[Sale Price]]-V3__67[[#This Row],[Estimated Value]])/V3__67[[#This Row],[Estimated Value]])</f>
        <v>-7.942703538682476E-2</v>
      </c>
      <c r="P3661" t="str">
        <f t="shared" si="57"/>
        <v>Below Estimate</v>
      </c>
    </row>
    <row r="3662" spans="1:16" x14ac:dyDescent="0.3">
      <c r="A3662" s="1">
        <v>43457</v>
      </c>
      <c r="B3662">
        <v>2018</v>
      </c>
      <c r="C3662" t="s">
        <v>26</v>
      </c>
      <c r="D3662">
        <v>791350</v>
      </c>
      <c r="E3662">
        <v>1360000</v>
      </c>
      <c r="F3662" t="s">
        <v>13</v>
      </c>
      <c r="G3662" t="s">
        <v>14</v>
      </c>
      <c r="H3662">
        <v>3</v>
      </c>
      <c r="I3662">
        <v>2</v>
      </c>
      <c r="J3662">
        <v>953</v>
      </c>
      <c r="K3662">
        <v>1.4223079999999999</v>
      </c>
      <c r="L3662" t="s">
        <v>22</v>
      </c>
      <c r="M3662">
        <f>V3__67[[#This Row],[Sale Price]]/V3__67[[#This Row],[carpet_area]]</f>
        <v>1427.0724029380901</v>
      </c>
      <c r="N3662">
        <f>IF(OR(V3__67[[#This Row],[Estimated Value]]="",V3__67[[#This Row],[Estimated Value]]=0),"",V3__67[[#This Row],[Sale Price]]-V3__67[[#This Row],[Estimated Value]])</f>
        <v>568650</v>
      </c>
      <c r="O3662">
        <f>IF(OR(V3__67[[#This Row],[Estimated Value]]="",V3__67[[#This Row],[Estimated Value]]=0),"",(V3__67[[#This Row],[Sale Price]]-V3__67[[#This Row],[Estimated Value]])/V3__67[[#This Row],[Estimated Value]])</f>
        <v>0.71858216970998923</v>
      </c>
      <c r="P3662" t="str">
        <f t="shared" si="57"/>
        <v>Above Estimate</v>
      </c>
    </row>
    <row r="3663" spans="1:16" x14ac:dyDescent="0.3">
      <c r="A3663" s="1">
        <v>43461</v>
      </c>
      <c r="B3663">
        <v>2018</v>
      </c>
      <c r="C3663" t="s">
        <v>18</v>
      </c>
      <c r="D3663">
        <v>213130</v>
      </c>
      <c r="E3663">
        <v>307000</v>
      </c>
      <c r="F3663" t="s">
        <v>13</v>
      </c>
      <c r="G3663" t="s">
        <v>14</v>
      </c>
      <c r="H3663">
        <v>3</v>
      </c>
      <c r="I3663">
        <v>1</v>
      </c>
      <c r="J3663">
        <v>1061</v>
      </c>
      <c r="K3663">
        <v>1.4223079999999999</v>
      </c>
      <c r="L3663" t="s">
        <v>25</v>
      </c>
      <c r="M3663">
        <f>V3__67[[#This Row],[Sale Price]]/V3__67[[#This Row],[carpet_area]]</f>
        <v>289.34967012252594</v>
      </c>
      <c r="N3663">
        <f>IF(OR(V3__67[[#This Row],[Estimated Value]]="",V3__67[[#This Row],[Estimated Value]]=0),"",V3__67[[#This Row],[Sale Price]]-V3__67[[#This Row],[Estimated Value]])</f>
        <v>93870</v>
      </c>
      <c r="O3663">
        <f>IF(OR(V3__67[[#This Row],[Estimated Value]]="",V3__67[[#This Row],[Estimated Value]]=0),"",(V3__67[[#This Row],[Sale Price]]-V3__67[[#This Row],[Estimated Value]])/V3__67[[#This Row],[Estimated Value]])</f>
        <v>0.44043541500492656</v>
      </c>
      <c r="P3663" t="str">
        <f t="shared" si="57"/>
        <v>Above Estimate</v>
      </c>
    </row>
    <row r="3664" spans="1:16" x14ac:dyDescent="0.3">
      <c r="A3664" s="1">
        <v>43461</v>
      </c>
      <c r="B3664">
        <v>2018</v>
      </c>
      <c r="C3664" t="s">
        <v>12</v>
      </c>
      <c r="D3664">
        <v>95660</v>
      </c>
      <c r="E3664">
        <v>127900</v>
      </c>
      <c r="F3664" t="s">
        <v>13</v>
      </c>
      <c r="G3664" t="s">
        <v>14</v>
      </c>
      <c r="H3664">
        <v>3</v>
      </c>
      <c r="I3664">
        <v>1</v>
      </c>
      <c r="J3664">
        <v>1065</v>
      </c>
      <c r="K3664">
        <v>1.4223079999999999</v>
      </c>
      <c r="L3664" t="s">
        <v>16</v>
      </c>
      <c r="M3664">
        <f>V3__67[[#This Row],[Sale Price]]/V3__67[[#This Row],[carpet_area]]</f>
        <v>120.09389671361502</v>
      </c>
      <c r="N3664">
        <f>IF(OR(V3__67[[#This Row],[Estimated Value]]="",V3__67[[#This Row],[Estimated Value]]=0),"",V3__67[[#This Row],[Sale Price]]-V3__67[[#This Row],[Estimated Value]])</f>
        <v>32240</v>
      </c>
      <c r="O3664">
        <f>IF(OR(V3__67[[#This Row],[Estimated Value]]="",V3__67[[#This Row],[Estimated Value]]=0),"",(V3__67[[#This Row],[Sale Price]]-V3__67[[#This Row],[Estimated Value]])/V3__67[[#This Row],[Estimated Value]])</f>
        <v>0.33702697052059377</v>
      </c>
      <c r="P3664" t="str">
        <f t="shared" si="57"/>
        <v>Above Estimate</v>
      </c>
    </row>
    <row r="3665" spans="1:16" x14ac:dyDescent="0.3">
      <c r="A3665" s="1">
        <v>43461</v>
      </c>
      <c r="B3665">
        <v>2018</v>
      </c>
      <c r="C3665" t="s">
        <v>12</v>
      </c>
      <c r="D3665">
        <v>70610</v>
      </c>
      <c r="E3665">
        <v>93500</v>
      </c>
      <c r="F3665" t="s">
        <v>13</v>
      </c>
      <c r="G3665" t="s">
        <v>14</v>
      </c>
      <c r="H3665">
        <v>3</v>
      </c>
      <c r="I3665">
        <v>2</v>
      </c>
      <c r="J3665">
        <v>985</v>
      </c>
      <c r="K3665">
        <v>1.4223079999999999</v>
      </c>
      <c r="L3665" t="s">
        <v>16</v>
      </c>
      <c r="M3665">
        <f>V3__67[[#This Row],[Sale Price]]/V3__67[[#This Row],[carpet_area]]</f>
        <v>94.923857868020306</v>
      </c>
      <c r="N3665">
        <f>IF(OR(V3__67[[#This Row],[Estimated Value]]="",V3__67[[#This Row],[Estimated Value]]=0),"",V3__67[[#This Row],[Sale Price]]-V3__67[[#This Row],[Estimated Value]])</f>
        <v>22890</v>
      </c>
      <c r="O3665">
        <f>IF(OR(V3__67[[#This Row],[Estimated Value]]="",V3__67[[#This Row],[Estimated Value]]=0),"",(V3__67[[#This Row],[Sale Price]]-V3__67[[#This Row],[Estimated Value]])/V3__67[[#This Row],[Estimated Value]])</f>
        <v>0.32417504602747488</v>
      </c>
      <c r="P3665" t="str">
        <f t="shared" si="57"/>
        <v>Above Estimate</v>
      </c>
    </row>
    <row r="3666" spans="1:16" x14ac:dyDescent="0.3">
      <c r="A3666" s="1">
        <v>43462</v>
      </c>
      <c r="B3666">
        <v>2018</v>
      </c>
      <c r="C3666" t="s">
        <v>17</v>
      </c>
      <c r="D3666">
        <v>97210</v>
      </c>
      <c r="E3666">
        <v>125000</v>
      </c>
      <c r="F3666" t="s">
        <v>13</v>
      </c>
      <c r="G3666" t="s">
        <v>14</v>
      </c>
      <c r="H3666">
        <v>3</v>
      </c>
      <c r="I3666">
        <v>2</v>
      </c>
      <c r="J3666">
        <v>1045</v>
      </c>
      <c r="K3666">
        <v>1.4223079999999999</v>
      </c>
      <c r="L3666" t="s">
        <v>15</v>
      </c>
      <c r="M3666">
        <f>V3__67[[#This Row],[Sale Price]]/V3__67[[#This Row],[carpet_area]]</f>
        <v>119.61722488038278</v>
      </c>
      <c r="N3666">
        <f>IF(OR(V3__67[[#This Row],[Estimated Value]]="",V3__67[[#This Row],[Estimated Value]]=0),"",V3__67[[#This Row],[Sale Price]]-V3__67[[#This Row],[Estimated Value]])</f>
        <v>27790</v>
      </c>
      <c r="O3666">
        <f>IF(OR(V3__67[[#This Row],[Estimated Value]]="",V3__67[[#This Row],[Estimated Value]]=0),"",(V3__67[[#This Row],[Sale Price]]-V3__67[[#This Row],[Estimated Value]])/V3__67[[#This Row],[Estimated Value]])</f>
        <v>0.28587593868943523</v>
      </c>
      <c r="P3666" t="str">
        <f t="shared" si="57"/>
        <v>Above Estimate</v>
      </c>
    </row>
    <row r="3667" spans="1:16" x14ac:dyDescent="0.3">
      <c r="A3667" s="1">
        <v>43462</v>
      </c>
      <c r="B3667">
        <v>2018</v>
      </c>
      <c r="C3667" t="s">
        <v>18</v>
      </c>
      <c r="D3667">
        <v>670210</v>
      </c>
      <c r="E3667">
        <v>1020000</v>
      </c>
      <c r="F3667" t="s">
        <v>13</v>
      </c>
      <c r="G3667" t="s">
        <v>14</v>
      </c>
      <c r="H3667">
        <v>3</v>
      </c>
      <c r="I3667">
        <v>3</v>
      </c>
      <c r="J3667">
        <v>1034</v>
      </c>
      <c r="K3667">
        <v>1.4223079999999999</v>
      </c>
      <c r="L3667" t="s">
        <v>15</v>
      </c>
      <c r="M3667">
        <f>V3__67[[#This Row],[Sale Price]]/V3__67[[#This Row],[carpet_area]]</f>
        <v>986.46034816247584</v>
      </c>
      <c r="N3667">
        <f>IF(OR(V3__67[[#This Row],[Estimated Value]]="",V3__67[[#This Row],[Estimated Value]]=0),"",V3__67[[#This Row],[Sale Price]]-V3__67[[#This Row],[Estimated Value]])</f>
        <v>349790</v>
      </c>
      <c r="O3667">
        <f>IF(OR(V3__67[[#This Row],[Estimated Value]]="",V3__67[[#This Row],[Estimated Value]]=0),"",(V3__67[[#This Row],[Sale Price]]-V3__67[[#This Row],[Estimated Value]])/V3__67[[#This Row],[Estimated Value]])</f>
        <v>0.52191104280747824</v>
      </c>
      <c r="P3667" t="str">
        <f t="shared" si="57"/>
        <v>Above Estimate</v>
      </c>
    </row>
    <row r="3668" spans="1:16" x14ac:dyDescent="0.3">
      <c r="A3668" s="1">
        <v>43463</v>
      </c>
      <c r="B3668">
        <v>2018</v>
      </c>
      <c r="C3668" t="s">
        <v>26</v>
      </c>
      <c r="D3668">
        <v>403480</v>
      </c>
      <c r="E3668">
        <v>548000</v>
      </c>
      <c r="F3668" t="s">
        <v>13</v>
      </c>
      <c r="G3668" t="s">
        <v>14</v>
      </c>
      <c r="H3668">
        <v>3</v>
      </c>
      <c r="I3668">
        <v>1</v>
      </c>
      <c r="J3668">
        <v>941</v>
      </c>
      <c r="K3668">
        <v>1.4223079999999999</v>
      </c>
      <c r="L3668" t="s">
        <v>15</v>
      </c>
      <c r="M3668">
        <f>V3__67[[#This Row],[Sale Price]]/V3__67[[#This Row],[carpet_area]]</f>
        <v>582.35919234856533</v>
      </c>
      <c r="N3668">
        <f>IF(OR(V3__67[[#This Row],[Estimated Value]]="",V3__67[[#This Row],[Estimated Value]]=0),"",V3__67[[#This Row],[Sale Price]]-V3__67[[#This Row],[Estimated Value]])</f>
        <v>144520</v>
      </c>
      <c r="O3668">
        <f>IF(OR(V3__67[[#This Row],[Estimated Value]]="",V3__67[[#This Row],[Estimated Value]]=0),"",(V3__67[[#This Row],[Sale Price]]-V3__67[[#This Row],[Estimated Value]])/V3__67[[#This Row],[Estimated Value]])</f>
        <v>0.35818380093189256</v>
      </c>
      <c r="P3668" t="str">
        <f t="shared" si="57"/>
        <v>Above Estimate</v>
      </c>
    </row>
    <row r="3669" spans="1:16" x14ac:dyDescent="0.3">
      <c r="A3669" s="1">
        <v>43464</v>
      </c>
      <c r="B3669">
        <v>2018</v>
      </c>
      <c r="C3669" t="s">
        <v>26</v>
      </c>
      <c r="D3669">
        <v>551250</v>
      </c>
      <c r="E3669">
        <v>589000</v>
      </c>
      <c r="F3669" t="s">
        <v>13</v>
      </c>
      <c r="G3669" t="s">
        <v>14</v>
      </c>
      <c r="H3669">
        <v>3</v>
      </c>
      <c r="I3669">
        <v>2</v>
      </c>
      <c r="J3669">
        <v>1082</v>
      </c>
      <c r="K3669">
        <v>1.4223079999999999</v>
      </c>
      <c r="L3669" t="s">
        <v>16</v>
      </c>
      <c r="M3669">
        <f>V3__67[[#This Row],[Sale Price]]/V3__67[[#This Row],[carpet_area]]</f>
        <v>544.36229205175596</v>
      </c>
      <c r="N3669">
        <f>IF(OR(V3__67[[#This Row],[Estimated Value]]="",V3__67[[#This Row],[Estimated Value]]=0),"",V3__67[[#This Row],[Sale Price]]-V3__67[[#This Row],[Estimated Value]])</f>
        <v>37750</v>
      </c>
      <c r="O3669">
        <f>IF(OR(V3__67[[#This Row],[Estimated Value]]="",V3__67[[#This Row],[Estimated Value]]=0),"",(V3__67[[#This Row],[Sale Price]]-V3__67[[#This Row],[Estimated Value]])/V3__67[[#This Row],[Estimated Value]])</f>
        <v>6.8480725623582761E-2</v>
      </c>
      <c r="P3669" t="str">
        <f t="shared" si="57"/>
        <v>Above Estimate</v>
      </c>
    </row>
    <row r="3670" spans="1:16" x14ac:dyDescent="0.3">
      <c r="A3670" s="1">
        <v>43464</v>
      </c>
      <c r="B3670">
        <v>2018</v>
      </c>
      <c r="C3670" t="s">
        <v>18</v>
      </c>
      <c r="D3670">
        <v>277504</v>
      </c>
      <c r="E3670">
        <v>590000</v>
      </c>
      <c r="F3670" t="s">
        <v>13</v>
      </c>
      <c r="G3670" t="s">
        <v>14</v>
      </c>
      <c r="H3670">
        <v>3</v>
      </c>
      <c r="I3670">
        <v>1</v>
      </c>
      <c r="J3670">
        <v>962</v>
      </c>
      <c r="K3670">
        <v>1.4223079999999999</v>
      </c>
      <c r="L3670" t="s">
        <v>15</v>
      </c>
      <c r="M3670">
        <f>V3__67[[#This Row],[Sale Price]]/V3__67[[#This Row],[carpet_area]]</f>
        <v>613.30561330561329</v>
      </c>
      <c r="N3670">
        <f>IF(OR(V3__67[[#This Row],[Estimated Value]]="",V3__67[[#This Row],[Estimated Value]]=0),"",V3__67[[#This Row],[Sale Price]]-V3__67[[#This Row],[Estimated Value]])</f>
        <v>312496</v>
      </c>
      <c r="O3670">
        <f>IF(OR(V3__67[[#This Row],[Estimated Value]]="",V3__67[[#This Row],[Estimated Value]]=0),"",(V3__67[[#This Row],[Sale Price]]-V3__67[[#This Row],[Estimated Value]])/V3__67[[#This Row],[Estimated Value]])</f>
        <v>1.1260954797047971</v>
      </c>
      <c r="P3670" t="str">
        <f t="shared" si="57"/>
        <v>Above Estimate</v>
      </c>
    </row>
    <row r="3671" spans="1:16" x14ac:dyDescent="0.3">
      <c r="A3671" s="1">
        <v>43468</v>
      </c>
      <c r="B3671">
        <v>2019</v>
      </c>
      <c r="C3671" t="s">
        <v>17</v>
      </c>
      <c r="D3671">
        <v>147150</v>
      </c>
      <c r="E3671">
        <v>245000</v>
      </c>
      <c r="F3671" t="s">
        <v>13</v>
      </c>
      <c r="G3671" t="s">
        <v>14</v>
      </c>
      <c r="H3671">
        <v>3</v>
      </c>
      <c r="I3671">
        <v>1</v>
      </c>
      <c r="J3671">
        <v>1000</v>
      </c>
      <c r="K3671">
        <v>1.0258995</v>
      </c>
      <c r="L3671" t="s">
        <v>16</v>
      </c>
      <c r="M3671">
        <f>V3__67[[#This Row],[Sale Price]]/V3__67[[#This Row],[carpet_area]]</f>
        <v>245</v>
      </c>
      <c r="N3671">
        <f>IF(OR(V3__67[[#This Row],[Estimated Value]]="",V3__67[[#This Row],[Estimated Value]]=0),"",V3__67[[#This Row],[Sale Price]]-V3__67[[#This Row],[Estimated Value]])</f>
        <v>97850</v>
      </c>
      <c r="O3671">
        <f>IF(OR(V3__67[[#This Row],[Estimated Value]]="",V3__67[[#This Row],[Estimated Value]]=0),"",(V3__67[[#This Row],[Sale Price]]-V3__67[[#This Row],[Estimated Value]])/V3__67[[#This Row],[Estimated Value]])</f>
        <v>0.66496772001359161</v>
      </c>
      <c r="P3671" t="str">
        <f t="shared" si="57"/>
        <v>Above Estimate</v>
      </c>
    </row>
    <row r="3672" spans="1:16" x14ac:dyDescent="0.3">
      <c r="A3672" s="1">
        <v>43468</v>
      </c>
      <c r="B3672">
        <v>2019</v>
      </c>
      <c r="C3672" t="s">
        <v>17</v>
      </c>
      <c r="D3672">
        <v>121590</v>
      </c>
      <c r="E3672">
        <v>237000</v>
      </c>
      <c r="F3672" t="s">
        <v>13</v>
      </c>
      <c r="G3672" t="s">
        <v>14</v>
      </c>
      <c r="H3672">
        <v>3</v>
      </c>
      <c r="I3672">
        <v>1</v>
      </c>
      <c r="J3672">
        <v>1056</v>
      </c>
      <c r="K3672">
        <v>1.0258995</v>
      </c>
      <c r="L3672" t="s">
        <v>25</v>
      </c>
      <c r="M3672">
        <f>V3__67[[#This Row],[Sale Price]]/V3__67[[#This Row],[carpet_area]]</f>
        <v>224.43181818181819</v>
      </c>
      <c r="N3672">
        <f>IF(OR(V3__67[[#This Row],[Estimated Value]]="",V3__67[[#This Row],[Estimated Value]]=0),"",V3__67[[#This Row],[Sale Price]]-V3__67[[#This Row],[Estimated Value]])</f>
        <v>115410</v>
      </c>
      <c r="O3672">
        <f>IF(OR(V3__67[[#This Row],[Estimated Value]]="",V3__67[[#This Row],[Estimated Value]]=0),"",(V3__67[[#This Row],[Sale Price]]-V3__67[[#This Row],[Estimated Value]])/V3__67[[#This Row],[Estimated Value]])</f>
        <v>0.94917345176412538</v>
      </c>
      <c r="P3672" t="str">
        <f t="shared" si="57"/>
        <v>Above Estimate</v>
      </c>
    </row>
    <row r="3673" spans="1:16" x14ac:dyDescent="0.3">
      <c r="A3673" s="1">
        <v>43469</v>
      </c>
      <c r="B3673">
        <v>2019</v>
      </c>
      <c r="C3673" t="s">
        <v>17</v>
      </c>
      <c r="D3673">
        <v>95810</v>
      </c>
      <c r="E3673">
        <v>80500</v>
      </c>
      <c r="F3673" t="s">
        <v>13</v>
      </c>
      <c r="G3673" t="s">
        <v>14</v>
      </c>
      <c r="H3673">
        <v>3</v>
      </c>
      <c r="I3673">
        <v>1</v>
      </c>
      <c r="J3673">
        <v>1053</v>
      </c>
      <c r="K3673">
        <v>1.0258995</v>
      </c>
      <c r="L3673" t="s">
        <v>16</v>
      </c>
      <c r="M3673">
        <f>V3__67[[#This Row],[Sale Price]]/V3__67[[#This Row],[carpet_area]]</f>
        <v>76.448243114909786</v>
      </c>
      <c r="N3673">
        <f>IF(OR(V3__67[[#This Row],[Estimated Value]]="",V3__67[[#This Row],[Estimated Value]]=0),"",V3__67[[#This Row],[Sale Price]]-V3__67[[#This Row],[Estimated Value]])</f>
        <v>-15310</v>
      </c>
      <c r="O3673">
        <f>IF(OR(V3__67[[#This Row],[Estimated Value]]="",V3__67[[#This Row],[Estimated Value]]=0),"",(V3__67[[#This Row],[Sale Price]]-V3__67[[#This Row],[Estimated Value]])/V3__67[[#This Row],[Estimated Value]])</f>
        <v>-0.15979542845214487</v>
      </c>
      <c r="P3673" t="str">
        <f t="shared" si="57"/>
        <v>Below Estimate</v>
      </c>
    </row>
    <row r="3674" spans="1:16" x14ac:dyDescent="0.3">
      <c r="A3674" s="1">
        <v>43469</v>
      </c>
      <c r="B3674">
        <v>2019</v>
      </c>
      <c r="C3674" t="s">
        <v>18</v>
      </c>
      <c r="D3674">
        <v>308240</v>
      </c>
      <c r="E3674">
        <v>475000</v>
      </c>
      <c r="F3674" t="s">
        <v>13</v>
      </c>
      <c r="G3674" t="s">
        <v>14</v>
      </c>
      <c r="H3674">
        <v>3</v>
      </c>
      <c r="I3674">
        <v>3</v>
      </c>
      <c r="J3674">
        <v>1039</v>
      </c>
      <c r="K3674">
        <v>1.0258995</v>
      </c>
      <c r="L3674" t="s">
        <v>25</v>
      </c>
      <c r="M3674">
        <f>V3__67[[#This Row],[Sale Price]]/V3__67[[#This Row],[carpet_area]]</f>
        <v>457.17035611164579</v>
      </c>
      <c r="N3674">
        <f>IF(OR(V3__67[[#This Row],[Estimated Value]]="",V3__67[[#This Row],[Estimated Value]]=0),"",V3__67[[#This Row],[Sale Price]]-V3__67[[#This Row],[Estimated Value]])</f>
        <v>166760</v>
      </c>
      <c r="O3674">
        <f>IF(OR(V3__67[[#This Row],[Estimated Value]]="",V3__67[[#This Row],[Estimated Value]]=0),"",(V3__67[[#This Row],[Sale Price]]-V3__67[[#This Row],[Estimated Value]])/V3__67[[#This Row],[Estimated Value]])</f>
        <v>0.54100700752660269</v>
      </c>
      <c r="P3674" t="str">
        <f t="shared" si="57"/>
        <v>Above Estimate</v>
      </c>
    </row>
    <row r="3675" spans="1:16" x14ac:dyDescent="0.3">
      <c r="A3675" s="1">
        <v>43470</v>
      </c>
      <c r="B3675">
        <v>2019</v>
      </c>
      <c r="C3675" t="s">
        <v>12</v>
      </c>
      <c r="D3675">
        <v>91740</v>
      </c>
      <c r="E3675">
        <v>110000</v>
      </c>
      <c r="F3675" t="s">
        <v>13</v>
      </c>
      <c r="G3675" t="s">
        <v>14</v>
      </c>
      <c r="H3675">
        <v>3</v>
      </c>
      <c r="I3675">
        <v>3</v>
      </c>
      <c r="J3675">
        <v>1008</v>
      </c>
      <c r="K3675">
        <v>1.0258995</v>
      </c>
      <c r="L3675" t="s">
        <v>16</v>
      </c>
      <c r="M3675">
        <f>V3__67[[#This Row],[Sale Price]]/V3__67[[#This Row],[carpet_area]]</f>
        <v>109.12698412698413</v>
      </c>
      <c r="N3675">
        <f>IF(OR(V3__67[[#This Row],[Estimated Value]]="",V3__67[[#This Row],[Estimated Value]]=0),"",V3__67[[#This Row],[Sale Price]]-V3__67[[#This Row],[Estimated Value]])</f>
        <v>18260</v>
      </c>
      <c r="O3675">
        <f>IF(OR(V3__67[[#This Row],[Estimated Value]]="",V3__67[[#This Row],[Estimated Value]]=0),"",(V3__67[[#This Row],[Sale Price]]-V3__67[[#This Row],[Estimated Value]])/V3__67[[#This Row],[Estimated Value]])</f>
        <v>0.19904076738609114</v>
      </c>
      <c r="P3675" t="str">
        <f t="shared" si="57"/>
        <v>Above Estimate</v>
      </c>
    </row>
    <row r="3676" spans="1:16" x14ac:dyDescent="0.3">
      <c r="A3676" s="1">
        <v>43471</v>
      </c>
      <c r="B3676">
        <v>2019</v>
      </c>
      <c r="C3676" t="s">
        <v>18</v>
      </c>
      <c r="D3676">
        <v>273020</v>
      </c>
      <c r="E3676">
        <v>395000</v>
      </c>
      <c r="F3676" t="s">
        <v>13</v>
      </c>
      <c r="G3676" t="s">
        <v>14</v>
      </c>
      <c r="H3676">
        <v>3</v>
      </c>
      <c r="I3676">
        <v>3</v>
      </c>
      <c r="J3676">
        <v>994</v>
      </c>
      <c r="K3676">
        <v>1.0258995</v>
      </c>
      <c r="L3676" t="s">
        <v>22</v>
      </c>
      <c r="M3676">
        <f>V3__67[[#This Row],[Sale Price]]/V3__67[[#This Row],[carpet_area]]</f>
        <v>397.38430583501008</v>
      </c>
      <c r="N3676">
        <f>IF(OR(V3__67[[#This Row],[Estimated Value]]="",V3__67[[#This Row],[Estimated Value]]=0),"",V3__67[[#This Row],[Sale Price]]-V3__67[[#This Row],[Estimated Value]])</f>
        <v>121980</v>
      </c>
      <c r="O3676">
        <f>IF(OR(V3__67[[#This Row],[Estimated Value]]="",V3__67[[#This Row],[Estimated Value]]=0),"",(V3__67[[#This Row],[Sale Price]]-V3__67[[#This Row],[Estimated Value]])/V3__67[[#This Row],[Estimated Value]])</f>
        <v>0.44678045564427515</v>
      </c>
      <c r="P3676" t="str">
        <f t="shared" si="57"/>
        <v>Above Estimate</v>
      </c>
    </row>
    <row r="3677" spans="1:16" x14ac:dyDescent="0.3">
      <c r="A3677" s="1">
        <v>43471</v>
      </c>
      <c r="B3677">
        <v>2019</v>
      </c>
      <c r="C3677" t="s">
        <v>18</v>
      </c>
      <c r="D3677">
        <v>229590</v>
      </c>
      <c r="E3677">
        <v>325000</v>
      </c>
      <c r="F3677" t="s">
        <v>13</v>
      </c>
      <c r="G3677" t="s">
        <v>14</v>
      </c>
      <c r="H3677">
        <v>3</v>
      </c>
      <c r="I3677">
        <v>3</v>
      </c>
      <c r="J3677">
        <v>922</v>
      </c>
      <c r="K3677">
        <v>1.0258995</v>
      </c>
      <c r="L3677" t="s">
        <v>25</v>
      </c>
      <c r="M3677">
        <f>V3__67[[#This Row],[Sale Price]]/V3__67[[#This Row],[carpet_area]]</f>
        <v>352.4945770065076</v>
      </c>
      <c r="N3677">
        <f>IF(OR(V3__67[[#This Row],[Estimated Value]]="",V3__67[[#This Row],[Estimated Value]]=0),"",V3__67[[#This Row],[Sale Price]]-V3__67[[#This Row],[Estimated Value]])</f>
        <v>95410</v>
      </c>
      <c r="O3677">
        <f>IF(OR(V3__67[[#This Row],[Estimated Value]]="",V3__67[[#This Row],[Estimated Value]]=0),"",(V3__67[[#This Row],[Sale Price]]-V3__67[[#This Row],[Estimated Value]])/V3__67[[#This Row],[Estimated Value]])</f>
        <v>0.41556688009059628</v>
      </c>
      <c r="P3677" t="str">
        <f t="shared" si="57"/>
        <v>Above Estimate</v>
      </c>
    </row>
    <row r="3678" spans="1:16" x14ac:dyDescent="0.3">
      <c r="A3678" s="1">
        <v>43471</v>
      </c>
      <c r="B3678">
        <v>2019</v>
      </c>
      <c r="C3678" t="s">
        <v>26</v>
      </c>
      <c r="D3678">
        <v>912940</v>
      </c>
      <c r="E3678">
        <v>1307500</v>
      </c>
      <c r="F3678" t="s">
        <v>13</v>
      </c>
      <c r="G3678" t="s">
        <v>14</v>
      </c>
      <c r="H3678">
        <v>3</v>
      </c>
      <c r="I3678">
        <v>1</v>
      </c>
      <c r="J3678">
        <v>1086</v>
      </c>
      <c r="K3678">
        <v>1.0258995</v>
      </c>
      <c r="L3678" t="s">
        <v>16</v>
      </c>
      <c r="M3678">
        <f>V3__67[[#This Row],[Sale Price]]/V3__67[[#This Row],[carpet_area]]</f>
        <v>1203.9594843462246</v>
      </c>
      <c r="N3678">
        <f>IF(OR(V3__67[[#This Row],[Estimated Value]]="",V3__67[[#This Row],[Estimated Value]]=0),"",V3__67[[#This Row],[Sale Price]]-V3__67[[#This Row],[Estimated Value]])</f>
        <v>394560</v>
      </c>
      <c r="O3678">
        <f>IF(OR(V3__67[[#This Row],[Estimated Value]]="",V3__67[[#This Row],[Estimated Value]]=0),"",(V3__67[[#This Row],[Sale Price]]-V3__67[[#This Row],[Estimated Value]])/V3__67[[#This Row],[Estimated Value]])</f>
        <v>0.43218612395119066</v>
      </c>
      <c r="P3678" t="str">
        <f t="shared" si="57"/>
        <v>Above Estimate</v>
      </c>
    </row>
    <row r="3679" spans="1:16" x14ac:dyDescent="0.3">
      <c r="A3679" s="1">
        <v>43474</v>
      </c>
      <c r="B3679">
        <v>2019</v>
      </c>
      <c r="C3679" t="s">
        <v>18</v>
      </c>
      <c r="D3679">
        <v>464820</v>
      </c>
      <c r="E3679">
        <v>140000</v>
      </c>
      <c r="F3679" t="s">
        <v>13</v>
      </c>
      <c r="G3679" t="s">
        <v>14</v>
      </c>
      <c r="H3679">
        <v>3</v>
      </c>
      <c r="I3679">
        <v>2</v>
      </c>
      <c r="J3679">
        <v>1049</v>
      </c>
      <c r="K3679">
        <v>1.0258995</v>
      </c>
      <c r="L3679" t="s">
        <v>16</v>
      </c>
      <c r="M3679">
        <f>V3__67[[#This Row],[Sale Price]]/V3__67[[#This Row],[carpet_area]]</f>
        <v>133.46043851286939</v>
      </c>
      <c r="N3679">
        <f>IF(OR(V3__67[[#This Row],[Estimated Value]]="",V3__67[[#This Row],[Estimated Value]]=0),"",V3__67[[#This Row],[Sale Price]]-V3__67[[#This Row],[Estimated Value]])</f>
        <v>-324820</v>
      </c>
      <c r="O3679">
        <f>IF(OR(V3__67[[#This Row],[Estimated Value]]="",V3__67[[#This Row],[Estimated Value]]=0),"",(V3__67[[#This Row],[Sale Price]]-V3__67[[#This Row],[Estimated Value]])/V3__67[[#This Row],[Estimated Value]])</f>
        <v>-0.69880814078568043</v>
      </c>
      <c r="P3679" t="str">
        <f t="shared" si="57"/>
        <v>Below Estimate</v>
      </c>
    </row>
    <row r="3680" spans="1:16" x14ac:dyDescent="0.3">
      <c r="A3680" s="1">
        <v>43474</v>
      </c>
      <c r="B3680">
        <v>2019</v>
      </c>
      <c r="C3680" t="s">
        <v>17</v>
      </c>
      <c r="D3680">
        <v>130360</v>
      </c>
      <c r="E3680">
        <v>190000</v>
      </c>
      <c r="F3680" t="s">
        <v>13</v>
      </c>
      <c r="G3680" t="s">
        <v>14</v>
      </c>
      <c r="H3680">
        <v>3</v>
      </c>
      <c r="I3680">
        <v>2</v>
      </c>
      <c r="J3680">
        <v>978</v>
      </c>
      <c r="K3680">
        <v>1.0258995</v>
      </c>
      <c r="L3680" t="s">
        <v>16</v>
      </c>
      <c r="M3680">
        <f>V3__67[[#This Row],[Sale Price]]/V3__67[[#This Row],[carpet_area]]</f>
        <v>194.27402862985684</v>
      </c>
      <c r="N3680">
        <f>IF(OR(V3__67[[#This Row],[Estimated Value]]="",V3__67[[#This Row],[Estimated Value]]=0),"",V3__67[[#This Row],[Sale Price]]-V3__67[[#This Row],[Estimated Value]])</f>
        <v>59640</v>
      </c>
      <c r="O3680">
        <f>IF(OR(V3__67[[#This Row],[Estimated Value]]="",V3__67[[#This Row],[Estimated Value]]=0),"",(V3__67[[#This Row],[Sale Price]]-V3__67[[#This Row],[Estimated Value]])/V3__67[[#This Row],[Estimated Value]])</f>
        <v>0.45750230131942315</v>
      </c>
      <c r="P3680" t="str">
        <f t="shared" si="57"/>
        <v>Above Estimate</v>
      </c>
    </row>
    <row r="3681" spans="1:16" x14ac:dyDescent="0.3">
      <c r="A3681" s="1">
        <v>43475</v>
      </c>
      <c r="B3681">
        <v>2019</v>
      </c>
      <c r="C3681" t="s">
        <v>18</v>
      </c>
      <c r="D3681">
        <v>327840</v>
      </c>
      <c r="E3681">
        <v>390000</v>
      </c>
      <c r="F3681" t="s">
        <v>13</v>
      </c>
      <c r="G3681" t="s">
        <v>14</v>
      </c>
      <c r="H3681">
        <v>3</v>
      </c>
      <c r="I3681">
        <v>2</v>
      </c>
      <c r="J3681">
        <v>922</v>
      </c>
      <c r="K3681">
        <v>1.0258995</v>
      </c>
      <c r="L3681" t="s">
        <v>25</v>
      </c>
      <c r="M3681">
        <f>V3__67[[#This Row],[Sale Price]]/V3__67[[#This Row],[carpet_area]]</f>
        <v>422.99349240780913</v>
      </c>
      <c r="N3681">
        <f>IF(OR(V3__67[[#This Row],[Estimated Value]]="",V3__67[[#This Row],[Estimated Value]]=0),"",V3__67[[#This Row],[Sale Price]]-V3__67[[#This Row],[Estimated Value]])</f>
        <v>62160</v>
      </c>
      <c r="O3681">
        <f>IF(OR(V3__67[[#This Row],[Estimated Value]]="",V3__67[[#This Row],[Estimated Value]]=0),"",(V3__67[[#This Row],[Sale Price]]-V3__67[[#This Row],[Estimated Value]])/V3__67[[#This Row],[Estimated Value]])</f>
        <v>0.18960468521229867</v>
      </c>
      <c r="P3681" t="str">
        <f t="shared" si="57"/>
        <v>Above Estimate</v>
      </c>
    </row>
    <row r="3682" spans="1:16" x14ac:dyDescent="0.3">
      <c r="A3682" s="1">
        <v>43475</v>
      </c>
      <c r="B3682">
        <v>2019</v>
      </c>
      <c r="C3682" t="s">
        <v>21</v>
      </c>
      <c r="D3682">
        <v>670460</v>
      </c>
      <c r="E3682">
        <v>951000</v>
      </c>
      <c r="F3682" t="s">
        <v>13</v>
      </c>
      <c r="G3682" t="s">
        <v>14</v>
      </c>
      <c r="H3682">
        <v>3</v>
      </c>
      <c r="I3682">
        <v>1</v>
      </c>
      <c r="J3682">
        <v>1069</v>
      </c>
      <c r="K3682">
        <v>1.0258995</v>
      </c>
      <c r="L3682" t="s">
        <v>15</v>
      </c>
      <c r="M3682">
        <f>V3__67[[#This Row],[Sale Price]]/V3__67[[#This Row],[carpet_area]]</f>
        <v>889.61646398503274</v>
      </c>
      <c r="N3682">
        <f>IF(OR(V3__67[[#This Row],[Estimated Value]]="",V3__67[[#This Row],[Estimated Value]]=0),"",V3__67[[#This Row],[Sale Price]]-V3__67[[#This Row],[Estimated Value]])</f>
        <v>280540</v>
      </c>
      <c r="O3682">
        <f>IF(OR(V3__67[[#This Row],[Estimated Value]]="",V3__67[[#This Row],[Estimated Value]]=0),"",(V3__67[[#This Row],[Sale Price]]-V3__67[[#This Row],[Estimated Value]])/V3__67[[#This Row],[Estimated Value]])</f>
        <v>0.41842913820362138</v>
      </c>
      <c r="P3682" t="str">
        <f t="shared" si="57"/>
        <v>Above Estimate</v>
      </c>
    </row>
    <row r="3683" spans="1:16" x14ac:dyDescent="0.3">
      <c r="A3683" s="1">
        <v>43475</v>
      </c>
      <c r="B3683">
        <v>2019</v>
      </c>
      <c r="C3683" t="s">
        <v>17</v>
      </c>
      <c r="D3683">
        <v>121520</v>
      </c>
      <c r="E3683">
        <v>185000</v>
      </c>
      <c r="F3683" t="s">
        <v>13</v>
      </c>
      <c r="G3683" t="s">
        <v>14</v>
      </c>
      <c r="H3683">
        <v>3</v>
      </c>
      <c r="I3683">
        <v>3</v>
      </c>
      <c r="J3683">
        <v>1050</v>
      </c>
      <c r="K3683">
        <v>1.0258995</v>
      </c>
      <c r="L3683" t="s">
        <v>16</v>
      </c>
      <c r="M3683">
        <f>V3__67[[#This Row],[Sale Price]]/V3__67[[#This Row],[carpet_area]]</f>
        <v>176.1904761904762</v>
      </c>
      <c r="N3683">
        <f>IF(OR(V3__67[[#This Row],[Estimated Value]]="",V3__67[[#This Row],[Estimated Value]]=0),"",V3__67[[#This Row],[Sale Price]]-V3__67[[#This Row],[Estimated Value]])</f>
        <v>63480</v>
      </c>
      <c r="O3683">
        <f>IF(OR(V3__67[[#This Row],[Estimated Value]]="",V3__67[[#This Row],[Estimated Value]]=0),"",(V3__67[[#This Row],[Sale Price]]-V3__67[[#This Row],[Estimated Value]])/V3__67[[#This Row],[Estimated Value]])</f>
        <v>0.52238314680710995</v>
      </c>
      <c r="P3683" t="str">
        <f t="shared" si="57"/>
        <v>Above Estimate</v>
      </c>
    </row>
    <row r="3684" spans="1:16" x14ac:dyDescent="0.3">
      <c r="A3684" s="1">
        <v>43477</v>
      </c>
      <c r="B3684">
        <v>2019</v>
      </c>
      <c r="C3684" t="s">
        <v>30</v>
      </c>
      <c r="D3684">
        <v>453700</v>
      </c>
      <c r="E3684">
        <v>765000</v>
      </c>
      <c r="F3684" t="s">
        <v>13</v>
      </c>
      <c r="G3684" t="s">
        <v>14</v>
      </c>
      <c r="H3684">
        <v>3</v>
      </c>
      <c r="I3684">
        <v>3</v>
      </c>
      <c r="J3684">
        <v>1011</v>
      </c>
      <c r="K3684">
        <v>1.0258995</v>
      </c>
      <c r="L3684" t="s">
        <v>22</v>
      </c>
      <c r="M3684">
        <f>V3__67[[#This Row],[Sale Price]]/V3__67[[#This Row],[carpet_area]]</f>
        <v>756.67655786350144</v>
      </c>
      <c r="N3684">
        <f>IF(OR(V3__67[[#This Row],[Estimated Value]]="",V3__67[[#This Row],[Estimated Value]]=0),"",V3__67[[#This Row],[Sale Price]]-V3__67[[#This Row],[Estimated Value]])</f>
        <v>311300</v>
      </c>
      <c r="O3684">
        <f>IF(OR(V3__67[[#This Row],[Estimated Value]]="",V3__67[[#This Row],[Estimated Value]]=0),"",(V3__67[[#This Row],[Sale Price]]-V3__67[[#This Row],[Estimated Value]])/V3__67[[#This Row],[Estimated Value]])</f>
        <v>0.68613621335684372</v>
      </c>
      <c r="P3684" t="str">
        <f t="shared" si="57"/>
        <v>Above Estimate</v>
      </c>
    </row>
    <row r="3685" spans="1:16" x14ac:dyDescent="0.3">
      <c r="A3685" s="1">
        <v>43477</v>
      </c>
      <c r="B3685">
        <v>2019</v>
      </c>
      <c r="C3685" t="s">
        <v>21</v>
      </c>
      <c r="D3685">
        <v>676830</v>
      </c>
      <c r="E3685">
        <v>1275000</v>
      </c>
      <c r="F3685" t="s">
        <v>13</v>
      </c>
      <c r="G3685" t="s">
        <v>14</v>
      </c>
      <c r="H3685">
        <v>3</v>
      </c>
      <c r="I3685">
        <v>3</v>
      </c>
      <c r="J3685">
        <v>925</v>
      </c>
      <c r="K3685">
        <v>1.0258995</v>
      </c>
      <c r="L3685" t="s">
        <v>22</v>
      </c>
      <c r="M3685">
        <f>V3__67[[#This Row],[Sale Price]]/V3__67[[#This Row],[carpet_area]]</f>
        <v>1378.3783783783783</v>
      </c>
      <c r="N3685">
        <f>IF(OR(V3__67[[#This Row],[Estimated Value]]="",V3__67[[#This Row],[Estimated Value]]=0),"",V3__67[[#This Row],[Sale Price]]-V3__67[[#This Row],[Estimated Value]])</f>
        <v>598170</v>
      </c>
      <c r="O3685">
        <f>IF(OR(V3__67[[#This Row],[Estimated Value]]="",V3__67[[#This Row],[Estimated Value]]=0),"",(V3__67[[#This Row],[Sale Price]]-V3__67[[#This Row],[Estimated Value]])/V3__67[[#This Row],[Estimated Value]])</f>
        <v>0.88378174726297598</v>
      </c>
      <c r="P3685" t="str">
        <f t="shared" si="57"/>
        <v>Above Estimate</v>
      </c>
    </row>
    <row r="3686" spans="1:16" x14ac:dyDescent="0.3">
      <c r="A3686" s="1">
        <v>43477</v>
      </c>
      <c r="B3686">
        <v>2019</v>
      </c>
      <c r="C3686" t="s">
        <v>12</v>
      </c>
      <c r="D3686">
        <v>75520</v>
      </c>
      <c r="E3686">
        <v>150000</v>
      </c>
      <c r="F3686" t="s">
        <v>13</v>
      </c>
      <c r="G3686" t="s">
        <v>14</v>
      </c>
      <c r="H3686">
        <v>3</v>
      </c>
      <c r="I3686">
        <v>3</v>
      </c>
      <c r="J3686">
        <v>1044</v>
      </c>
      <c r="K3686">
        <v>1.0258995</v>
      </c>
      <c r="L3686" t="s">
        <v>22</v>
      </c>
      <c r="M3686">
        <f>V3__67[[#This Row],[Sale Price]]/V3__67[[#This Row],[carpet_area]]</f>
        <v>143.67816091954023</v>
      </c>
      <c r="N3686">
        <f>IF(OR(V3__67[[#This Row],[Estimated Value]]="",V3__67[[#This Row],[Estimated Value]]=0),"",V3__67[[#This Row],[Sale Price]]-V3__67[[#This Row],[Estimated Value]])</f>
        <v>74480</v>
      </c>
      <c r="O3686">
        <f>IF(OR(V3__67[[#This Row],[Estimated Value]]="",V3__67[[#This Row],[Estimated Value]]=0),"",(V3__67[[#This Row],[Sale Price]]-V3__67[[#This Row],[Estimated Value]])/V3__67[[#This Row],[Estimated Value]])</f>
        <v>0.98622881355932202</v>
      </c>
      <c r="P3686" t="str">
        <f t="shared" si="57"/>
        <v>Above Estimate</v>
      </c>
    </row>
    <row r="3687" spans="1:16" x14ac:dyDescent="0.3">
      <c r="A3687" s="1">
        <v>43477</v>
      </c>
      <c r="B3687">
        <v>2019</v>
      </c>
      <c r="C3687" t="s">
        <v>18</v>
      </c>
      <c r="D3687">
        <v>220780</v>
      </c>
      <c r="E3687">
        <v>392500</v>
      </c>
      <c r="F3687" t="s">
        <v>19</v>
      </c>
      <c r="G3687" t="s">
        <v>20</v>
      </c>
      <c r="H3687">
        <v>4</v>
      </c>
      <c r="I3687">
        <v>4</v>
      </c>
      <c r="J3687">
        <v>1209</v>
      </c>
      <c r="K3687">
        <v>1.0258995</v>
      </c>
      <c r="L3687" t="s">
        <v>22</v>
      </c>
      <c r="M3687">
        <f>V3__67[[#This Row],[Sale Price]]/V3__67[[#This Row],[carpet_area]]</f>
        <v>324.64846980976012</v>
      </c>
      <c r="N3687">
        <f>IF(OR(V3__67[[#This Row],[Estimated Value]]="",V3__67[[#This Row],[Estimated Value]]=0),"",V3__67[[#This Row],[Sale Price]]-V3__67[[#This Row],[Estimated Value]])</f>
        <v>171720</v>
      </c>
      <c r="O3687">
        <f>IF(OR(V3__67[[#This Row],[Estimated Value]]="",V3__67[[#This Row],[Estimated Value]]=0),"",(V3__67[[#This Row],[Sale Price]]-V3__67[[#This Row],[Estimated Value]])/V3__67[[#This Row],[Estimated Value]])</f>
        <v>0.77778784310173021</v>
      </c>
      <c r="P3687" t="str">
        <f t="shared" si="57"/>
        <v>Above Estimate</v>
      </c>
    </row>
    <row r="3688" spans="1:16" x14ac:dyDescent="0.3">
      <c r="A3688" s="1">
        <v>43478</v>
      </c>
      <c r="B3688">
        <v>2019</v>
      </c>
      <c r="C3688" t="s">
        <v>12</v>
      </c>
      <c r="D3688">
        <v>82400</v>
      </c>
      <c r="E3688">
        <v>137500</v>
      </c>
      <c r="F3688" t="s">
        <v>13</v>
      </c>
      <c r="G3688" t="s">
        <v>14</v>
      </c>
      <c r="H3688">
        <v>3</v>
      </c>
      <c r="I3688">
        <v>3</v>
      </c>
      <c r="J3688">
        <v>928</v>
      </c>
      <c r="K3688">
        <v>1.0258995</v>
      </c>
      <c r="L3688" t="s">
        <v>15</v>
      </c>
      <c r="M3688">
        <f>V3__67[[#This Row],[Sale Price]]/V3__67[[#This Row],[carpet_area]]</f>
        <v>148.16810344827587</v>
      </c>
      <c r="N3688">
        <f>IF(OR(V3__67[[#This Row],[Estimated Value]]="",V3__67[[#This Row],[Estimated Value]]=0),"",V3__67[[#This Row],[Sale Price]]-V3__67[[#This Row],[Estimated Value]])</f>
        <v>55100</v>
      </c>
      <c r="O3688">
        <f>IF(OR(V3__67[[#This Row],[Estimated Value]]="",V3__67[[#This Row],[Estimated Value]]=0),"",(V3__67[[#This Row],[Sale Price]]-V3__67[[#This Row],[Estimated Value]])/V3__67[[#This Row],[Estimated Value]])</f>
        <v>0.6686893203883495</v>
      </c>
      <c r="P3688" t="str">
        <f t="shared" si="57"/>
        <v>Above Estimate</v>
      </c>
    </row>
    <row r="3689" spans="1:16" x14ac:dyDescent="0.3">
      <c r="A3689" s="1">
        <v>43478</v>
      </c>
      <c r="B3689">
        <v>2019</v>
      </c>
      <c r="C3689" t="s">
        <v>21</v>
      </c>
      <c r="D3689">
        <v>2632840</v>
      </c>
      <c r="E3689">
        <v>3650000</v>
      </c>
      <c r="F3689" t="s">
        <v>13</v>
      </c>
      <c r="G3689" t="s">
        <v>14</v>
      </c>
      <c r="H3689">
        <v>3</v>
      </c>
      <c r="I3689">
        <v>3</v>
      </c>
      <c r="J3689">
        <v>1039</v>
      </c>
      <c r="K3689">
        <v>1.0258995</v>
      </c>
      <c r="L3689" t="s">
        <v>25</v>
      </c>
      <c r="M3689">
        <f>V3__67[[#This Row],[Sale Price]]/V3__67[[#This Row],[carpet_area]]</f>
        <v>3512.9932627526468</v>
      </c>
      <c r="N3689">
        <f>IF(OR(V3__67[[#This Row],[Estimated Value]]="",V3__67[[#This Row],[Estimated Value]]=0),"",V3__67[[#This Row],[Sale Price]]-V3__67[[#This Row],[Estimated Value]])</f>
        <v>1017160</v>
      </c>
      <c r="O3689">
        <f>IF(OR(V3__67[[#This Row],[Estimated Value]]="",V3__67[[#This Row],[Estimated Value]]=0),"",(V3__67[[#This Row],[Sale Price]]-V3__67[[#This Row],[Estimated Value]])/V3__67[[#This Row],[Estimated Value]])</f>
        <v>0.38633566794791935</v>
      </c>
      <c r="P3689" t="str">
        <f t="shared" si="57"/>
        <v>Above Estimate</v>
      </c>
    </row>
    <row r="3690" spans="1:16" x14ac:dyDescent="0.3">
      <c r="A3690" s="1">
        <v>43482</v>
      </c>
      <c r="B3690">
        <v>2019</v>
      </c>
      <c r="C3690" t="s">
        <v>26</v>
      </c>
      <c r="D3690">
        <v>366310</v>
      </c>
      <c r="E3690">
        <v>475000</v>
      </c>
      <c r="F3690" t="s">
        <v>13</v>
      </c>
      <c r="G3690" t="s">
        <v>14</v>
      </c>
      <c r="H3690">
        <v>3</v>
      </c>
      <c r="I3690">
        <v>3</v>
      </c>
      <c r="J3690">
        <v>1058</v>
      </c>
      <c r="K3690">
        <v>1.0258995</v>
      </c>
      <c r="L3690" t="s">
        <v>25</v>
      </c>
      <c r="M3690">
        <f>V3__67[[#This Row],[Sale Price]]/V3__67[[#This Row],[carpet_area]]</f>
        <v>448.96030245746692</v>
      </c>
      <c r="N3690">
        <f>IF(OR(V3__67[[#This Row],[Estimated Value]]="",V3__67[[#This Row],[Estimated Value]]=0),"",V3__67[[#This Row],[Sale Price]]-V3__67[[#This Row],[Estimated Value]])</f>
        <v>108690</v>
      </c>
      <c r="O3690">
        <f>IF(OR(V3__67[[#This Row],[Estimated Value]]="",V3__67[[#This Row],[Estimated Value]]=0),"",(V3__67[[#This Row],[Sale Price]]-V3__67[[#This Row],[Estimated Value]])/V3__67[[#This Row],[Estimated Value]])</f>
        <v>0.29671589637192541</v>
      </c>
      <c r="P3690" t="str">
        <f t="shared" si="57"/>
        <v>Above Estimate</v>
      </c>
    </row>
    <row r="3691" spans="1:16" x14ac:dyDescent="0.3">
      <c r="A3691" s="1">
        <v>43482</v>
      </c>
      <c r="B3691">
        <v>2019</v>
      </c>
      <c r="C3691" t="s">
        <v>17</v>
      </c>
      <c r="D3691">
        <v>155359</v>
      </c>
      <c r="E3691">
        <v>139999</v>
      </c>
      <c r="F3691" t="s">
        <v>19</v>
      </c>
      <c r="G3691" t="s">
        <v>20</v>
      </c>
      <c r="H3691">
        <v>4</v>
      </c>
      <c r="I3691">
        <v>2</v>
      </c>
      <c r="J3691">
        <v>1420</v>
      </c>
      <c r="K3691">
        <v>1.0258995</v>
      </c>
      <c r="L3691" t="s">
        <v>25</v>
      </c>
      <c r="M3691">
        <f>V3__67[[#This Row],[Sale Price]]/V3__67[[#This Row],[carpet_area]]</f>
        <v>98.590845070422532</v>
      </c>
      <c r="N3691">
        <f>IF(OR(V3__67[[#This Row],[Estimated Value]]="",V3__67[[#This Row],[Estimated Value]]=0),"",V3__67[[#This Row],[Sale Price]]-V3__67[[#This Row],[Estimated Value]])</f>
        <v>-15360</v>
      </c>
      <c r="O3691">
        <f>IF(OR(V3__67[[#This Row],[Estimated Value]]="",V3__67[[#This Row],[Estimated Value]]=0),"",(V3__67[[#This Row],[Sale Price]]-V3__67[[#This Row],[Estimated Value]])/V3__67[[#This Row],[Estimated Value]])</f>
        <v>-9.8867783649482816E-2</v>
      </c>
      <c r="P3691" t="str">
        <f t="shared" si="57"/>
        <v>Below Estimate</v>
      </c>
    </row>
    <row r="3692" spans="1:16" x14ac:dyDescent="0.3">
      <c r="A3692" s="1">
        <v>43482</v>
      </c>
      <c r="B3692">
        <v>2019</v>
      </c>
      <c r="C3692" t="s">
        <v>12</v>
      </c>
      <c r="D3692">
        <v>121040</v>
      </c>
      <c r="E3692">
        <v>150000</v>
      </c>
      <c r="F3692" t="s">
        <v>13</v>
      </c>
      <c r="G3692" t="s">
        <v>14</v>
      </c>
      <c r="H3692">
        <v>3</v>
      </c>
      <c r="I3692">
        <v>2</v>
      </c>
      <c r="J3692">
        <v>1047</v>
      </c>
      <c r="K3692">
        <v>1.0258995</v>
      </c>
      <c r="L3692" t="s">
        <v>22</v>
      </c>
      <c r="M3692">
        <f>V3__67[[#This Row],[Sale Price]]/V3__67[[#This Row],[carpet_area]]</f>
        <v>143.26647564469914</v>
      </c>
      <c r="N3692">
        <f>IF(OR(V3__67[[#This Row],[Estimated Value]]="",V3__67[[#This Row],[Estimated Value]]=0),"",V3__67[[#This Row],[Sale Price]]-V3__67[[#This Row],[Estimated Value]])</f>
        <v>28960</v>
      </c>
      <c r="O3692">
        <f>IF(OR(V3__67[[#This Row],[Estimated Value]]="",V3__67[[#This Row],[Estimated Value]]=0),"",(V3__67[[#This Row],[Sale Price]]-V3__67[[#This Row],[Estimated Value]])/V3__67[[#This Row],[Estimated Value]])</f>
        <v>0.23925974884335757</v>
      </c>
      <c r="P3692" t="str">
        <f t="shared" si="57"/>
        <v>Above Estimate</v>
      </c>
    </row>
    <row r="3693" spans="1:16" x14ac:dyDescent="0.3">
      <c r="A3693" s="1">
        <v>43483</v>
      </c>
      <c r="B3693">
        <v>2019</v>
      </c>
      <c r="C3693" t="s">
        <v>21</v>
      </c>
      <c r="D3693">
        <v>553630</v>
      </c>
      <c r="E3693">
        <v>755000</v>
      </c>
      <c r="F3693" t="s">
        <v>13</v>
      </c>
      <c r="G3693" t="s">
        <v>14</v>
      </c>
      <c r="H3693">
        <v>3</v>
      </c>
      <c r="I3693">
        <v>1</v>
      </c>
      <c r="J3693">
        <v>1040</v>
      </c>
      <c r="K3693">
        <v>1.0258995</v>
      </c>
      <c r="L3693" t="s">
        <v>25</v>
      </c>
      <c r="M3693">
        <f>V3__67[[#This Row],[Sale Price]]/V3__67[[#This Row],[carpet_area]]</f>
        <v>725.96153846153845</v>
      </c>
      <c r="N3693">
        <f>IF(OR(V3__67[[#This Row],[Estimated Value]]="",V3__67[[#This Row],[Estimated Value]]=0),"",V3__67[[#This Row],[Sale Price]]-V3__67[[#This Row],[Estimated Value]])</f>
        <v>201370</v>
      </c>
      <c r="O3693">
        <f>IF(OR(V3__67[[#This Row],[Estimated Value]]="",V3__67[[#This Row],[Estimated Value]]=0),"",(V3__67[[#This Row],[Sale Price]]-V3__67[[#This Row],[Estimated Value]])/V3__67[[#This Row],[Estimated Value]])</f>
        <v>0.36372667666130809</v>
      </c>
      <c r="P3693" t="str">
        <f t="shared" si="57"/>
        <v>Above Estimate</v>
      </c>
    </row>
    <row r="3694" spans="1:16" x14ac:dyDescent="0.3">
      <c r="A3694" s="1">
        <v>43484</v>
      </c>
      <c r="B3694">
        <v>2019</v>
      </c>
      <c r="C3694" t="s">
        <v>18</v>
      </c>
      <c r="D3694">
        <v>181660</v>
      </c>
      <c r="E3694">
        <v>135000</v>
      </c>
      <c r="F3694" t="s">
        <v>13</v>
      </c>
      <c r="G3694" t="s">
        <v>14</v>
      </c>
      <c r="H3694">
        <v>3</v>
      </c>
      <c r="I3694">
        <v>1</v>
      </c>
      <c r="J3694">
        <v>1017</v>
      </c>
      <c r="K3694">
        <v>1.0258995</v>
      </c>
      <c r="L3694" t="s">
        <v>15</v>
      </c>
      <c r="M3694">
        <f>V3__67[[#This Row],[Sale Price]]/V3__67[[#This Row],[carpet_area]]</f>
        <v>132.74336283185841</v>
      </c>
      <c r="N3694">
        <f>IF(OR(V3__67[[#This Row],[Estimated Value]]="",V3__67[[#This Row],[Estimated Value]]=0),"",V3__67[[#This Row],[Sale Price]]-V3__67[[#This Row],[Estimated Value]])</f>
        <v>-46660</v>
      </c>
      <c r="O3694">
        <f>IF(OR(V3__67[[#This Row],[Estimated Value]]="",V3__67[[#This Row],[Estimated Value]]=0),"",(V3__67[[#This Row],[Sale Price]]-V3__67[[#This Row],[Estimated Value]])/V3__67[[#This Row],[Estimated Value]])</f>
        <v>-0.25685346251238578</v>
      </c>
      <c r="P3694" t="str">
        <f t="shared" si="57"/>
        <v>Below Estimate</v>
      </c>
    </row>
    <row r="3695" spans="1:16" x14ac:dyDescent="0.3">
      <c r="A3695" s="1">
        <v>43488</v>
      </c>
      <c r="B3695">
        <v>2019</v>
      </c>
      <c r="C3695" t="s">
        <v>17</v>
      </c>
      <c r="D3695">
        <v>164050</v>
      </c>
      <c r="E3695">
        <v>248000</v>
      </c>
      <c r="F3695" t="s">
        <v>23</v>
      </c>
      <c r="G3695" t="s">
        <v>24</v>
      </c>
      <c r="H3695">
        <v>6</v>
      </c>
      <c r="I3695">
        <v>5</v>
      </c>
      <c r="J3695">
        <v>1904</v>
      </c>
      <c r="K3695">
        <v>1.0258995</v>
      </c>
      <c r="L3695" t="s">
        <v>25</v>
      </c>
      <c r="M3695">
        <f>V3__67[[#This Row],[Sale Price]]/V3__67[[#This Row],[carpet_area]]</f>
        <v>130.25210084033614</v>
      </c>
      <c r="N3695">
        <f>IF(OR(V3__67[[#This Row],[Estimated Value]]="",V3__67[[#This Row],[Estimated Value]]=0),"",V3__67[[#This Row],[Sale Price]]-V3__67[[#This Row],[Estimated Value]])</f>
        <v>83950</v>
      </c>
      <c r="O3695">
        <f>IF(OR(V3__67[[#This Row],[Estimated Value]]="",V3__67[[#This Row],[Estimated Value]]=0),"",(V3__67[[#This Row],[Sale Price]]-V3__67[[#This Row],[Estimated Value]])/V3__67[[#This Row],[Estimated Value]])</f>
        <v>0.51173422736970431</v>
      </c>
      <c r="P3695" t="str">
        <f t="shared" si="57"/>
        <v>Above Estimate</v>
      </c>
    </row>
    <row r="3696" spans="1:16" x14ac:dyDescent="0.3">
      <c r="A3696" s="1">
        <v>43488</v>
      </c>
      <c r="B3696">
        <v>2019</v>
      </c>
      <c r="C3696" t="s">
        <v>21</v>
      </c>
      <c r="D3696">
        <v>967190</v>
      </c>
      <c r="E3696">
        <v>1375000</v>
      </c>
      <c r="F3696" t="s">
        <v>13</v>
      </c>
      <c r="G3696" t="s">
        <v>14</v>
      </c>
      <c r="H3696">
        <v>3</v>
      </c>
      <c r="I3696">
        <v>3</v>
      </c>
      <c r="J3696">
        <v>957</v>
      </c>
      <c r="K3696">
        <v>1.0258995</v>
      </c>
      <c r="L3696" t="s">
        <v>22</v>
      </c>
      <c r="M3696">
        <f>V3__67[[#This Row],[Sale Price]]/V3__67[[#This Row],[carpet_area]]</f>
        <v>1436.7816091954023</v>
      </c>
      <c r="N3696">
        <f>IF(OR(V3__67[[#This Row],[Estimated Value]]="",V3__67[[#This Row],[Estimated Value]]=0),"",V3__67[[#This Row],[Sale Price]]-V3__67[[#This Row],[Estimated Value]])</f>
        <v>407810</v>
      </c>
      <c r="O3696">
        <f>IF(OR(V3__67[[#This Row],[Estimated Value]]="",V3__67[[#This Row],[Estimated Value]]=0),"",(V3__67[[#This Row],[Sale Price]]-V3__67[[#This Row],[Estimated Value]])/V3__67[[#This Row],[Estimated Value]])</f>
        <v>0.4216441443770097</v>
      </c>
      <c r="P3696" t="str">
        <f t="shared" si="57"/>
        <v>Above Estimate</v>
      </c>
    </row>
    <row r="3697" spans="1:16" x14ac:dyDescent="0.3">
      <c r="A3697" s="1">
        <v>43488</v>
      </c>
      <c r="B3697">
        <v>2019</v>
      </c>
      <c r="C3697" t="s">
        <v>26</v>
      </c>
      <c r="D3697">
        <v>331310</v>
      </c>
      <c r="E3697">
        <v>550000</v>
      </c>
      <c r="F3697" t="s">
        <v>13</v>
      </c>
      <c r="G3697" t="s">
        <v>14</v>
      </c>
      <c r="H3697">
        <v>3</v>
      </c>
      <c r="I3697">
        <v>2</v>
      </c>
      <c r="J3697">
        <v>1041</v>
      </c>
      <c r="K3697">
        <v>1.0258995</v>
      </c>
      <c r="L3697" t="s">
        <v>25</v>
      </c>
      <c r="M3697">
        <f>V3__67[[#This Row],[Sale Price]]/V3__67[[#This Row],[carpet_area]]</f>
        <v>528.33813640730068</v>
      </c>
      <c r="N3697">
        <f>IF(OR(V3__67[[#This Row],[Estimated Value]]="",V3__67[[#This Row],[Estimated Value]]=0),"",V3__67[[#This Row],[Sale Price]]-V3__67[[#This Row],[Estimated Value]])</f>
        <v>218690</v>
      </c>
      <c r="O3697">
        <f>IF(OR(V3__67[[#This Row],[Estimated Value]]="",V3__67[[#This Row],[Estimated Value]]=0),"",(V3__67[[#This Row],[Sale Price]]-V3__67[[#This Row],[Estimated Value]])/V3__67[[#This Row],[Estimated Value]])</f>
        <v>0.66007666535872744</v>
      </c>
      <c r="P3697" t="str">
        <f t="shared" si="57"/>
        <v>Above Estimate</v>
      </c>
    </row>
    <row r="3698" spans="1:16" x14ac:dyDescent="0.3">
      <c r="A3698" s="1">
        <v>43488</v>
      </c>
      <c r="B3698">
        <v>2019</v>
      </c>
      <c r="C3698" t="s">
        <v>18</v>
      </c>
      <c r="D3698">
        <v>224290</v>
      </c>
      <c r="E3698">
        <v>165000</v>
      </c>
      <c r="F3698" t="s">
        <v>13</v>
      </c>
      <c r="G3698" t="s">
        <v>14</v>
      </c>
      <c r="H3698">
        <v>3</v>
      </c>
      <c r="I3698">
        <v>1</v>
      </c>
      <c r="J3698">
        <v>1099</v>
      </c>
      <c r="K3698">
        <v>1.0258995</v>
      </c>
      <c r="L3698" t="s">
        <v>25</v>
      </c>
      <c r="M3698">
        <f>V3__67[[#This Row],[Sale Price]]/V3__67[[#This Row],[carpet_area]]</f>
        <v>150.13648771610556</v>
      </c>
      <c r="N3698">
        <f>IF(OR(V3__67[[#This Row],[Estimated Value]]="",V3__67[[#This Row],[Estimated Value]]=0),"",V3__67[[#This Row],[Sale Price]]-V3__67[[#This Row],[Estimated Value]])</f>
        <v>-59290</v>
      </c>
      <c r="O3698">
        <f>IF(OR(V3__67[[#This Row],[Estimated Value]]="",V3__67[[#This Row],[Estimated Value]]=0),"",(V3__67[[#This Row],[Sale Price]]-V3__67[[#This Row],[Estimated Value]])/V3__67[[#This Row],[Estimated Value]])</f>
        <v>-0.26434526728788621</v>
      </c>
      <c r="P3698" t="str">
        <f t="shared" si="57"/>
        <v>Below Estimate</v>
      </c>
    </row>
    <row r="3699" spans="1:16" x14ac:dyDescent="0.3">
      <c r="A3699" s="1">
        <v>43488</v>
      </c>
      <c r="B3699">
        <v>2019</v>
      </c>
      <c r="C3699" t="s">
        <v>26</v>
      </c>
      <c r="D3699">
        <v>260540</v>
      </c>
      <c r="E3699">
        <v>305000</v>
      </c>
      <c r="F3699" t="s">
        <v>13</v>
      </c>
      <c r="G3699" t="s">
        <v>14</v>
      </c>
      <c r="H3699">
        <v>3</v>
      </c>
      <c r="I3699">
        <v>1</v>
      </c>
      <c r="J3699">
        <v>1026</v>
      </c>
      <c r="K3699">
        <v>1.0258995</v>
      </c>
      <c r="L3699" t="s">
        <v>25</v>
      </c>
      <c r="M3699">
        <f>V3__67[[#This Row],[Sale Price]]/V3__67[[#This Row],[carpet_area]]</f>
        <v>297.27095516569199</v>
      </c>
      <c r="N3699">
        <f>IF(OR(V3__67[[#This Row],[Estimated Value]]="",V3__67[[#This Row],[Estimated Value]]=0),"",V3__67[[#This Row],[Sale Price]]-V3__67[[#This Row],[Estimated Value]])</f>
        <v>44460</v>
      </c>
      <c r="O3699">
        <f>IF(OR(V3__67[[#This Row],[Estimated Value]]="",V3__67[[#This Row],[Estimated Value]]=0),"",(V3__67[[#This Row],[Sale Price]]-V3__67[[#This Row],[Estimated Value]])/V3__67[[#This Row],[Estimated Value]])</f>
        <v>0.17064558225224533</v>
      </c>
      <c r="P3699" t="str">
        <f t="shared" si="57"/>
        <v>Above Estimate</v>
      </c>
    </row>
    <row r="3700" spans="1:16" x14ac:dyDescent="0.3">
      <c r="A3700" s="1">
        <v>43490</v>
      </c>
      <c r="B3700">
        <v>2019</v>
      </c>
      <c r="C3700" t="s">
        <v>30</v>
      </c>
      <c r="D3700">
        <v>154500</v>
      </c>
      <c r="E3700">
        <v>940000</v>
      </c>
      <c r="F3700" t="s">
        <v>13</v>
      </c>
      <c r="G3700" t="s">
        <v>14</v>
      </c>
      <c r="H3700">
        <v>3</v>
      </c>
      <c r="I3700">
        <v>2</v>
      </c>
      <c r="J3700">
        <v>1089</v>
      </c>
      <c r="K3700">
        <v>1.0258995</v>
      </c>
      <c r="L3700" t="s">
        <v>15</v>
      </c>
      <c r="M3700">
        <f>V3__67[[#This Row],[Sale Price]]/V3__67[[#This Row],[carpet_area]]</f>
        <v>863.17722681359044</v>
      </c>
      <c r="N3700">
        <f>IF(OR(V3__67[[#This Row],[Estimated Value]]="",V3__67[[#This Row],[Estimated Value]]=0),"",V3__67[[#This Row],[Sale Price]]-V3__67[[#This Row],[Estimated Value]])</f>
        <v>785500</v>
      </c>
      <c r="O3700">
        <f>IF(OR(V3__67[[#This Row],[Estimated Value]]="",V3__67[[#This Row],[Estimated Value]]=0),"",(V3__67[[#This Row],[Sale Price]]-V3__67[[#This Row],[Estimated Value]])/V3__67[[#This Row],[Estimated Value]])</f>
        <v>5.0841423948220061</v>
      </c>
      <c r="P3700" t="str">
        <f t="shared" si="57"/>
        <v>Above Estimate</v>
      </c>
    </row>
    <row r="3701" spans="1:16" x14ac:dyDescent="0.3">
      <c r="A3701" s="1">
        <v>43491</v>
      </c>
      <c r="B3701">
        <v>2019</v>
      </c>
      <c r="C3701" t="s">
        <v>17</v>
      </c>
      <c r="D3701">
        <v>102350</v>
      </c>
      <c r="E3701">
        <v>65000</v>
      </c>
      <c r="F3701" t="s">
        <v>19</v>
      </c>
      <c r="G3701" t="s">
        <v>20</v>
      </c>
      <c r="H3701">
        <v>4</v>
      </c>
      <c r="I3701">
        <v>2</v>
      </c>
      <c r="J3701">
        <v>1261</v>
      </c>
      <c r="K3701">
        <v>1.0258995</v>
      </c>
      <c r="L3701" t="s">
        <v>25</v>
      </c>
      <c r="M3701">
        <f>V3__67[[#This Row],[Sale Price]]/V3__67[[#This Row],[carpet_area]]</f>
        <v>51.546391752577321</v>
      </c>
      <c r="N3701">
        <f>IF(OR(V3__67[[#This Row],[Estimated Value]]="",V3__67[[#This Row],[Estimated Value]]=0),"",V3__67[[#This Row],[Sale Price]]-V3__67[[#This Row],[Estimated Value]])</f>
        <v>-37350</v>
      </c>
      <c r="O3701">
        <f>IF(OR(V3__67[[#This Row],[Estimated Value]]="",V3__67[[#This Row],[Estimated Value]]=0),"",(V3__67[[#This Row],[Sale Price]]-V3__67[[#This Row],[Estimated Value]])/V3__67[[#This Row],[Estimated Value]])</f>
        <v>-0.36492427943331707</v>
      </c>
      <c r="P3701" t="str">
        <f t="shared" si="57"/>
        <v>Below Estimate</v>
      </c>
    </row>
    <row r="3702" spans="1:16" x14ac:dyDescent="0.3">
      <c r="A3702" s="1">
        <v>43491</v>
      </c>
      <c r="B3702">
        <v>2019</v>
      </c>
      <c r="C3702" t="s">
        <v>21</v>
      </c>
      <c r="D3702">
        <v>3590230</v>
      </c>
      <c r="E3702">
        <v>3400000</v>
      </c>
      <c r="F3702" t="s">
        <v>13</v>
      </c>
      <c r="G3702" t="s">
        <v>14</v>
      </c>
      <c r="H3702">
        <v>3</v>
      </c>
      <c r="I3702">
        <v>3</v>
      </c>
      <c r="J3702">
        <v>968</v>
      </c>
      <c r="K3702">
        <v>1.0258995</v>
      </c>
      <c r="L3702" t="s">
        <v>25</v>
      </c>
      <c r="M3702">
        <f>V3__67[[#This Row],[Sale Price]]/V3__67[[#This Row],[carpet_area]]</f>
        <v>3512.3966942148759</v>
      </c>
      <c r="N3702">
        <f>IF(OR(V3__67[[#This Row],[Estimated Value]]="",V3__67[[#This Row],[Estimated Value]]=0),"",V3__67[[#This Row],[Sale Price]]-V3__67[[#This Row],[Estimated Value]])</f>
        <v>-190230</v>
      </c>
      <c r="O3702">
        <f>IF(OR(V3__67[[#This Row],[Estimated Value]]="",V3__67[[#This Row],[Estimated Value]]=0),"",(V3__67[[#This Row],[Sale Price]]-V3__67[[#This Row],[Estimated Value]])/V3__67[[#This Row],[Estimated Value]])</f>
        <v>-5.2985463326862069E-2</v>
      </c>
      <c r="P3702" t="str">
        <f t="shared" si="57"/>
        <v>Below Estimate</v>
      </c>
    </row>
    <row r="3703" spans="1:16" x14ac:dyDescent="0.3">
      <c r="A3703" s="1">
        <v>43492</v>
      </c>
      <c r="B3703">
        <v>2019</v>
      </c>
      <c r="C3703" t="s">
        <v>17</v>
      </c>
      <c r="D3703">
        <v>93490</v>
      </c>
      <c r="E3703">
        <v>130101</v>
      </c>
      <c r="F3703" t="s">
        <v>23</v>
      </c>
      <c r="G3703" t="s">
        <v>24</v>
      </c>
      <c r="H3703">
        <v>6</v>
      </c>
      <c r="I3703">
        <v>6</v>
      </c>
      <c r="J3703">
        <v>2056</v>
      </c>
      <c r="K3703">
        <v>1.0258995</v>
      </c>
      <c r="L3703" t="s">
        <v>25</v>
      </c>
      <c r="M3703">
        <f>V3__67[[#This Row],[Sale Price]]/V3__67[[#This Row],[carpet_area]]</f>
        <v>63.278696498054472</v>
      </c>
      <c r="N3703">
        <f>IF(OR(V3__67[[#This Row],[Estimated Value]]="",V3__67[[#This Row],[Estimated Value]]=0),"",V3__67[[#This Row],[Sale Price]]-V3__67[[#This Row],[Estimated Value]])</f>
        <v>36611</v>
      </c>
      <c r="O3703">
        <f>IF(OR(V3__67[[#This Row],[Estimated Value]]="",V3__67[[#This Row],[Estimated Value]]=0),"",(V3__67[[#This Row],[Sale Price]]-V3__67[[#This Row],[Estimated Value]])/V3__67[[#This Row],[Estimated Value]])</f>
        <v>0.39160338004064604</v>
      </c>
      <c r="P3703" t="str">
        <f t="shared" si="57"/>
        <v>Above Estimate</v>
      </c>
    </row>
    <row r="3704" spans="1:16" x14ac:dyDescent="0.3">
      <c r="A3704" s="1">
        <v>43492</v>
      </c>
      <c r="B3704">
        <v>2019</v>
      </c>
      <c r="C3704" t="s">
        <v>26</v>
      </c>
      <c r="D3704">
        <v>1006040</v>
      </c>
      <c r="E3704">
        <v>1695000</v>
      </c>
      <c r="F3704" t="s">
        <v>13</v>
      </c>
      <c r="G3704" t="s">
        <v>14</v>
      </c>
      <c r="H3704">
        <v>3</v>
      </c>
      <c r="I3704">
        <v>1</v>
      </c>
      <c r="J3704">
        <v>1057</v>
      </c>
      <c r="K3704">
        <v>1.0258995</v>
      </c>
      <c r="L3704" t="s">
        <v>16</v>
      </c>
      <c r="M3704">
        <f>V3__67[[#This Row],[Sale Price]]/V3__67[[#This Row],[carpet_area]]</f>
        <v>1603.5950804162724</v>
      </c>
      <c r="N3704">
        <f>IF(OR(V3__67[[#This Row],[Estimated Value]]="",V3__67[[#This Row],[Estimated Value]]=0),"",V3__67[[#This Row],[Sale Price]]-V3__67[[#This Row],[Estimated Value]])</f>
        <v>688960</v>
      </c>
      <c r="O3704">
        <f>IF(OR(V3__67[[#This Row],[Estimated Value]]="",V3__67[[#This Row],[Estimated Value]]=0),"",(V3__67[[#This Row],[Sale Price]]-V3__67[[#This Row],[Estimated Value]])/V3__67[[#This Row],[Estimated Value]])</f>
        <v>0.68482366506301939</v>
      </c>
      <c r="P3704" t="str">
        <f t="shared" si="57"/>
        <v>Above Estimate</v>
      </c>
    </row>
    <row r="3705" spans="1:16" x14ac:dyDescent="0.3">
      <c r="A3705" s="1">
        <v>43492</v>
      </c>
      <c r="B3705">
        <v>2019</v>
      </c>
      <c r="C3705" t="s">
        <v>30</v>
      </c>
      <c r="D3705">
        <v>613490</v>
      </c>
      <c r="E3705">
        <v>905000</v>
      </c>
      <c r="F3705" t="s">
        <v>13</v>
      </c>
      <c r="G3705" t="s">
        <v>14</v>
      </c>
      <c r="H3705">
        <v>3</v>
      </c>
      <c r="I3705">
        <v>3</v>
      </c>
      <c r="J3705">
        <v>1096</v>
      </c>
      <c r="K3705">
        <v>1.0258995</v>
      </c>
      <c r="L3705" t="s">
        <v>22</v>
      </c>
      <c r="M3705">
        <f>V3__67[[#This Row],[Sale Price]]/V3__67[[#This Row],[carpet_area]]</f>
        <v>825.72992700729924</v>
      </c>
      <c r="N3705">
        <f>IF(OR(V3__67[[#This Row],[Estimated Value]]="",V3__67[[#This Row],[Estimated Value]]=0),"",V3__67[[#This Row],[Sale Price]]-V3__67[[#This Row],[Estimated Value]])</f>
        <v>291510</v>
      </c>
      <c r="O3705">
        <f>IF(OR(V3__67[[#This Row],[Estimated Value]]="",V3__67[[#This Row],[Estimated Value]]=0),"",(V3__67[[#This Row],[Sale Price]]-V3__67[[#This Row],[Estimated Value]])/V3__67[[#This Row],[Estimated Value]])</f>
        <v>0.47516666938336405</v>
      </c>
      <c r="P3705" t="str">
        <f t="shared" si="57"/>
        <v>Above Estimate</v>
      </c>
    </row>
    <row r="3706" spans="1:16" x14ac:dyDescent="0.3">
      <c r="A3706" s="1">
        <v>43495</v>
      </c>
      <c r="B3706">
        <v>2019</v>
      </c>
      <c r="C3706" t="s">
        <v>18</v>
      </c>
      <c r="D3706">
        <v>342400</v>
      </c>
      <c r="E3706">
        <v>400000</v>
      </c>
      <c r="F3706" t="s">
        <v>13</v>
      </c>
      <c r="G3706" t="s">
        <v>14</v>
      </c>
      <c r="H3706">
        <v>3</v>
      </c>
      <c r="I3706">
        <v>1</v>
      </c>
      <c r="J3706">
        <v>903</v>
      </c>
      <c r="K3706">
        <v>1.0258995</v>
      </c>
      <c r="L3706" t="s">
        <v>15</v>
      </c>
      <c r="M3706">
        <f>V3__67[[#This Row],[Sale Price]]/V3__67[[#This Row],[carpet_area]]</f>
        <v>442.96788482834995</v>
      </c>
      <c r="N3706">
        <f>IF(OR(V3__67[[#This Row],[Estimated Value]]="",V3__67[[#This Row],[Estimated Value]]=0),"",V3__67[[#This Row],[Sale Price]]-V3__67[[#This Row],[Estimated Value]])</f>
        <v>57600</v>
      </c>
      <c r="O3706">
        <f>IF(OR(V3__67[[#This Row],[Estimated Value]]="",V3__67[[#This Row],[Estimated Value]]=0),"",(V3__67[[#This Row],[Sale Price]]-V3__67[[#This Row],[Estimated Value]])/V3__67[[#This Row],[Estimated Value]])</f>
        <v>0.16822429906542055</v>
      </c>
      <c r="P3706" t="str">
        <f t="shared" si="57"/>
        <v>Above Estimate</v>
      </c>
    </row>
    <row r="3707" spans="1:16" x14ac:dyDescent="0.3">
      <c r="A3707" s="1">
        <v>43496</v>
      </c>
      <c r="B3707">
        <v>2019</v>
      </c>
      <c r="C3707" t="s">
        <v>12</v>
      </c>
      <c r="D3707">
        <v>83280</v>
      </c>
      <c r="E3707">
        <v>40100</v>
      </c>
      <c r="F3707" t="s">
        <v>13</v>
      </c>
      <c r="G3707" t="s">
        <v>14</v>
      </c>
      <c r="H3707">
        <v>3</v>
      </c>
      <c r="I3707">
        <v>1</v>
      </c>
      <c r="J3707">
        <v>991</v>
      </c>
      <c r="K3707">
        <v>1.0258995</v>
      </c>
      <c r="L3707" t="s">
        <v>15</v>
      </c>
      <c r="M3707">
        <f>V3__67[[#This Row],[Sale Price]]/V3__67[[#This Row],[carpet_area]]</f>
        <v>40.464177598385469</v>
      </c>
      <c r="N3707">
        <f>IF(OR(V3__67[[#This Row],[Estimated Value]]="",V3__67[[#This Row],[Estimated Value]]=0),"",V3__67[[#This Row],[Sale Price]]-V3__67[[#This Row],[Estimated Value]])</f>
        <v>-43180</v>
      </c>
      <c r="O3707">
        <f>IF(OR(V3__67[[#This Row],[Estimated Value]]="",V3__67[[#This Row],[Estimated Value]]=0),"",(V3__67[[#This Row],[Sale Price]]-V3__67[[#This Row],[Estimated Value]])/V3__67[[#This Row],[Estimated Value]])</f>
        <v>-0.51849183477425553</v>
      </c>
      <c r="P3707" t="str">
        <f t="shared" si="57"/>
        <v>Below Estimate</v>
      </c>
    </row>
    <row r="3708" spans="1:16" x14ac:dyDescent="0.3">
      <c r="A3708" s="1">
        <v>43496</v>
      </c>
      <c r="B3708">
        <v>2019</v>
      </c>
      <c r="C3708" t="s">
        <v>12</v>
      </c>
      <c r="D3708">
        <v>81080</v>
      </c>
      <c r="E3708">
        <v>127500</v>
      </c>
      <c r="F3708" t="s">
        <v>13</v>
      </c>
      <c r="G3708" t="s">
        <v>14</v>
      </c>
      <c r="H3708">
        <v>3</v>
      </c>
      <c r="I3708">
        <v>3</v>
      </c>
      <c r="J3708">
        <v>1090</v>
      </c>
      <c r="K3708">
        <v>1.0258995</v>
      </c>
      <c r="L3708" t="s">
        <v>16</v>
      </c>
      <c r="M3708">
        <f>V3__67[[#This Row],[Sale Price]]/V3__67[[#This Row],[carpet_area]]</f>
        <v>116.97247706422019</v>
      </c>
      <c r="N3708">
        <f>IF(OR(V3__67[[#This Row],[Estimated Value]]="",V3__67[[#This Row],[Estimated Value]]=0),"",V3__67[[#This Row],[Sale Price]]-V3__67[[#This Row],[Estimated Value]])</f>
        <v>46420</v>
      </c>
      <c r="O3708">
        <f>IF(OR(V3__67[[#This Row],[Estimated Value]]="",V3__67[[#This Row],[Estimated Value]]=0),"",(V3__67[[#This Row],[Sale Price]]-V3__67[[#This Row],[Estimated Value]])/V3__67[[#This Row],[Estimated Value]])</f>
        <v>0.5725209669462259</v>
      </c>
      <c r="P3708" t="str">
        <f t="shared" si="57"/>
        <v>Above Estimate</v>
      </c>
    </row>
    <row r="3709" spans="1:16" x14ac:dyDescent="0.3">
      <c r="A3709" s="1">
        <v>43496</v>
      </c>
      <c r="B3709">
        <v>2019</v>
      </c>
      <c r="C3709" t="s">
        <v>30</v>
      </c>
      <c r="D3709">
        <v>213650</v>
      </c>
      <c r="E3709">
        <v>310299</v>
      </c>
      <c r="F3709" t="s">
        <v>19</v>
      </c>
      <c r="G3709" t="s">
        <v>20</v>
      </c>
      <c r="H3709">
        <v>4</v>
      </c>
      <c r="I3709">
        <v>2</v>
      </c>
      <c r="J3709">
        <v>1381</v>
      </c>
      <c r="K3709">
        <v>1.0258995</v>
      </c>
      <c r="L3709" t="s">
        <v>22</v>
      </c>
      <c r="M3709">
        <f>V3__67[[#This Row],[Sale Price]]/V3__67[[#This Row],[carpet_area]]</f>
        <v>224.69152787834904</v>
      </c>
      <c r="N3709">
        <f>IF(OR(V3__67[[#This Row],[Estimated Value]]="",V3__67[[#This Row],[Estimated Value]]=0),"",V3__67[[#This Row],[Sale Price]]-V3__67[[#This Row],[Estimated Value]])</f>
        <v>96649</v>
      </c>
      <c r="O3709">
        <f>IF(OR(V3__67[[#This Row],[Estimated Value]]="",V3__67[[#This Row],[Estimated Value]]=0),"",(V3__67[[#This Row],[Sale Price]]-V3__67[[#This Row],[Estimated Value]])/V3__67[[#This Row],[Estimated Value]])</f>
        <v>0.4523706997425696</v>
      </c>
      <c r="P3709" t="str">
        <f t="shared" si="57"/>
        <v>Above Estimate</v>
      </c>
    </row>
    <row r="3710" spans="1:16" x14ac:dyDescent="0.3">
      <c r="A3710" s="1">
        <v>43497</v>
      </c>
      <c r="B3710">
        <v>2019</v>
      </c>
      <c r="C3710" t="s">
        <v>18</v>
      </c>
      <c r="D3710">
        <v>1090380</v>
      </c>
      <c r="E3710">
        <v>1695000</v>
      </c>
      <c r="F3710" t="s">
        <v>13</v>
      </c>
      <c r="G3710" t="s">
        <v>14</v>
      </c>
      <c r="H3710">
        <v>3</v>
      </c>
      <c r="I3710">
        <v>3</v>
      </c>
      <c r="J3710">
        <v>1065</v>
      </c>
      <c r="K3710">
        <v>1.0258995</v>
      </c>
      <c r="L3710" t="s">
        <v>25</v>
      </c>
      <c r="M3710">
        <f>V3__67[[#This Row],[Sale Price]]/V3__67[[#This Row],[carpet_area]]</f>
        <v>1591.5492957746478</v>
      </c>
      <c r="N3710">
        <f>IF(OR(V3__67[[#This Row],[Estimated Value]]="",V3__67[[#This Row],[Estimated Value]]=0),"",V3__67[[#This Row],[Sale Price]]-V3__67[[#This Row],[Estimated Value]])</f>
        <v>604620</v>
      </c>
      <c r="O3710">
        <f>IF(OR(V3__67[[#This Row],[Estimated Value]]="",V3__67[[#This Row],[Estimated Value]]=0),"",(V3__67[[#This Row],[Sale Price]]-V3__67[[#This Row],[Estimated Value]])/V3__67[[#This Row],[Estimated Value]])</f>
        <v>0.55450393440818802</v>
      </c>
      <c r="P3710" t="str">
        <f t="shared" si="57"/>
        <v>Above Estimate</v>
      </c>
    </row>
    <row r="3711" spans="1:16" x14ac:dyDescent="0.3">
      <c r="A3711" s="1">
        <v>43499</v>
      </c>
      <c r="B3711">
        <v>2019</v>
      </c>
      <c r="C3711" t="s">
        <v>17</v>
      </c>
      <c r="D3711">
        <v>122330</v>
      </c>
      <c r="E3711">
        <v>65000</v>
      </c>
      <c r="F3711" t="s">
        <v>23</v>
      </c>
      <c r="G3711" t="s">
        <v>24</v>
      </c>
      <c r="H3711">
        <v>6</v>
      </c>
      <c r="I3711">
        <v>6</v>
      </c>
      <c r="J3711">
        <v>1934</v>
      </c>
      <c r="K3711">
        <v>1.0258995</v>
      </c>
      <c r="L3711" t="s">
        <v>15</v>
      </c>
      <c r="M3711">
        <f>V3__67[[#This Row],[Sale Price]]/V3__67[[#This Row],[carpet_area]]</f>
        <v>33.609100310237849</v>
      </c>
      <c r="N3711">
        <f>IF(OR(V3__67[[#This Row],[Estimated Value]]="",V3__67[[#This Row],[Estimated Value]]=0),"",V3__67[[#This Row],[Sale Price]]-V3__67[[#This Row],[Estimated Value]])</f>
        <v>-57330</v>
      </c>
      <c r="O3711">
        <f>IF(OR(V3__67[[#This Row],[Estimated Value]]="",V3__67[[#This Row],[Estimated Value]]=0),"",(V3__67[[#This Row],[Sale Price]]-V3__67[[#This Row],[Estimated Value]])/V3__67[[#This Row],[Estimated Value]])</f>
        <v>-0.46865037194473963</v>
      </c>
      <c r="P3711" t="str">
        <f t="shared" si="57"/>
        <v>Below Estimate</v>
      </c>
    </row>
    <row r="3712" spans="1:16" x14ac:dyDescent="0.3">
      <c r="A3712" s="1">
        <v>43499</v>
      </c>
      <c r="B3712">
        <v>2019</v>
      </c>
      <c r="C3712" t="s">
        <v>12</v>
      </c>
      <c r="D3712">
        <v>74570</v>
      </c>
      <c r="E3712">
        <v>35000</v>
      </c>
      <c r="F3712" t="s">
        <v>13</v>
      </c>
      <c r="G3712" t="s">
        <v>14</v>
      </c>
      <c r="H3712">
        <v>3</v>
      </c>
      <c r="I3712">
        <v>1</v>
      </c>
      <c r="J3712">
        <v>1032</v>
      </c>
      <c r="K3712">
        <v>1.0258995</v>
      </c>
      <c r="L3712" t="s">
        <v>22</v>
      </c>
      <c r="M3712">
        <f>V3__67[[#This Row],[Sale Price]]/V3__67[[#This Row],[carpet_area]]</f>
        <v>33.914728682170541</v>
      </c>
      <c r="N3712">
        <f>IF(OR(V3__67[[#This Row],[Estimated Value]]="",V3__67[[#This Row],[Estimated Value]]=0),"",V3__67[[#This Row],[Sale Price]]-V3__67[[#This Row],[Estimated Value]])</f>
        <v>-39570</v>
      </c>
      <c r="O3712">
        <f>IF(OR(V3__67[[#This Row],[Estimated Value]]="",V3__67[[#This Row],[Estimated Value]]=0),"",(V3__67[[#This Row],[Sale Price]]-V3__67[[#This Row],[Estimated Value]])/V3__67[[#This Row],[Estimated Value]])</f>
        <v>-0.53064234947029632</v>
      </c>
      <c r="P3712" t="str">
        <f t="shared" si="57"/>
        <v>Below Estimate</v>
      </c>
    </row>
    <row r="3713" spans="1:16" x14ac:dyDescent="0.3">
      <c r="A3713" s="1">
        <v>43502</v>
      </c>
      <c r="B3713">
        <v>2019</v>
      </c>
      <c r="C3713" t="s">
        <v>17</v>
      </c>
      <c r="D3713">
        <v>97230</v>
      </c>
      <c r="E3713">
        <v>118000</v>
      </c>
      <c r="F3713" t="s">
        <v>13</v>
      </c>
      <c r="G3713" t="s">
        <v>14</v>
      </c>
      <c r="H3713">
        <v>3</v>
      </c>
      <c r="I3713">
        <v>2</v>
      </c>
      <c r="J3713">
        <v>985</v>
      </c>
      <c r="K3713">
        <v>1.0258995</v>
      </c>
      <c r="L3713" t="s">
        <v>25</v>
      </c>
      <c r="M3713">
        <f>V3__67[[#This Row],[Sale Price]]/V3__67[[#This Row],[carpet_area]]</f>
        <v>119.79695431472081</v>
      </c>
      <c r="N3713">
        <f>IF(OR(V3__67[[#This Row],[Estimated Value]]="",V3__67[[#This Row],[Estimated Value]]=0),"",V3__67[[#This Row],[Sale Price]]-V3__67[[#This Row],[Estimated Value]])</f>
        <v>20770</v>
      </c>
      <c r="O3713">
        <f>IF(OR(V3__67[[#This Row],[Estimated Value]]="",V3__67[[#This Row],[Estimated Value]]=0),"",(V3__67[[#This Row],[Sale Price]]-V3__67[[#This Row],[Estimated Value]])/V3__67[[#This Row],[Estimated Value]])</f>
        <v>0.21361719633857862</v>
      </c>
      <c r="P3713" t="str">
        <f t="shared" si="57"/>
        <v>Above Estimate</v>
      </c>
    </row>
    <row r="3714" spans="1:16" x14ac:dyDescent="0.3">
      <c r="A3714" s="1">
        <v>43502</v>
      </c>
      <c r="B3714">
        <v>2019</v>
      </c>
      <c r="C3714" t="s">
        <v>12</v>
      </c>
      <c r="D3714">
        <v>107120</v>
      </c>
      <c r="E3714">
        <v>97000</v>
      </c>
      <c r="F3714" t="s">
        <v>13</v>
      </c>
      <c r="G3714" t="s">
        <v>14</v>
      </c>
      <c r="H3714">
        <v>3</v>
      </c>
      <c r="I3714">
        <v>1</v>
      </c>
      <c r="J3714">
        <v>965</v>
      </c>
      <c r="K3714">
        <v>1.0258995</v>
      </c>
      <c r="L3714" t="s">
        <v>22</v>
      </c>
      <c r="M3714">
        <f>V3__67[[#This Row],[Sale Price]]/V3__67[[#This Row],[carpet_area]]</f>
        <v>100.51813471502591</v>
      </c>
      <c r="N3714">
        <f>IF(OR(V3__67[[#This Row],[Estimated Value]]="",V3__67[[#This Row],[Estimated Value]]=0),"",V3__67[[#This Row],[Sale Price]]-V3__67[[#This Row],[Estimated Value]])</f>
        <v>-10120</v>
      </c>
      <c r="O3714">
        <f>IF(OR(V3__67[[#This Row],[Estimated Value]]="",V3__67[[#This Row],[Estimated Value]]=0),"",(V3__67[[#This Row],[Sale Price]]-V3__67[[#This Row],[Estimated Value]])/V3__67[[#This Row],[Estimated Value]])</f>
        <v>-9.4473487677371168E-2</v>
      </c>
      <c r="P3714" t="str">
        <f t="shared" ref="P3714:P3777" si="58">IF(N3714="","No Estimate",IF(N3714&gt;0,"Above Estimate",IF(N3714&lt;0,"Below Estimate","At Estimate")))</f>
        <v>Below Estimate</v>
      </c>
    </row>
    <row r="3715" spans="1:16" x14ac:dyDescent="0.3">
      <c r="A3715" s="1">
        <v>43502</v>
      </c>
      <c r="B3715">
        <v>2019</v>
      </c>
      <c r="C3715" t="s">
        <v>12</v>
      </c>
      <c r="D3715">
        <v>14630</v>
      </c>
      <c r="E3715">
        <v>7000</v>
      </c>
      <c r="F3715" t="s">
        <v>13</v>
      </c>
      <c r="G3715" t="s">
        <v>14</v>
      </c>
      <c r="H3715">
        <v>3</v>
      </c>
      <c r="I3715">
        <v>2</v>
      </c>
      <c r="J3715">
        <v>1005</v>
      </c>
      <c r="K3715">
        <v>1.0258995</v>
      </c>
      <c r="L3715" t="s">
        <v>15</v>
      </c>
      <c r="M3715">
        <f>V3__67[[#This Row],[Sale Price]]/V3__67[[#This Row],[carpet_area]]</f>
        <v>6.9651741293532341</v>
      </c>
      <c r="N3715">
        <f>IF(OR(V3__67[[#This Row],[Estimated Value]]="",V3__67[[#This Row],[Estimated Value]]=0),"",V3__67[[#This Row],[Sale Price]]-V3__67[[#This Row],[Estimated Value]])</f>
        <v>-7630</v>
      </c>
      <c r="O3715">
        <f>IF(OR(V3__67[[#This Row],[Estimated Value]]="",V3__67[[#This Row],[Estimated Value]]=0),"",(V3__67[[#This Row],[Sale Price]]-V3__67[[#This Row],[Estimated Value]])/V3__67[[#This Row],[Estimated Value]])</f>
        <v>-0.52153110047846885</v>
      </c>
      <c r="P3715" t="str">
        <f t="shared" si="58"/>
        <v>Below Estimate</v>
      </c>
    </row>
    <row r="3716" spans="1:16" x14ac:dyDescent="0.3">
      <c r="A3716" s="1">
        <v>43502</v>
      </c>
      <c r="B3716">
        <v>2019</v>
      </c>
      <c r="C3716" t="s">
        <v>30</v>
      </c>
      <c r="D3716">
        <v>515940</v>
      </c>
      <c r="E3716">
        <v>815000</v>
      </c>
      <c r="F3716" t="s">
        <v>13</v>
      </c>
      <c r="G3716" t="s">
        <v>14</v>
      </c>
      <c r="H3716">
        <v>3</v>
      </c>
      <c r="I3716">
        <v>1</v>
      </c>
      <c r="J3716">
        <v>1095</v>
      </c>
      <c r="K3716">
        <v>1.0258995</v>
      </c>
      <c r="L3716" t="s">
        <v>25</v>
      </c>
      <c r="M3716">
        <f>V3__67[[#This Row],[Sale Price]]/V3__67[[#This Row],[carpet_area]]</f>
        <v>744.29223744292233</v>
      </c>
      <c r="N3716">
        <f>IF(OR(V3__67[[#This Row],[Estimated Value]]="",V3__67[[#This Row],[Estimated Value]]=0),"",V3__67[[#This Row],[Sale Price]]-V3__67[[#This Row],[Estimated Value]])</f>
        <v>299060</v>
      </c>
      <c r="O3716">
        <f>IF(OR(V3__67[[#This Row],[Estimated Value]]="",V3__67[[#This Row],[Estimated Value]]=0),"",(V3__67[[#This Row],[Sale Price]]-V3__67[[#This Row],[Estimated Value]])/V3__67[[#This Row],[Estimated Value]])</f>
        <v>0.5796410435321937</v>
      </c>
      <c r="P3716" t="str">
        <f t="shared" si="58"/>
        <v>Above Estimate</v>
      </c>
    </row>
    <row r="3717" spans="1:16" x14ac:dyDescent="0.3">
      <c r="A3717" s="1">
        <v>43504</v>
      </c>
      <c r="B3717">
        <v>2019</v>
      </c>
      <c r="C3717" t="s">
        <v>30</v>
      </c>
      <c r="D3717">
        <v>286070</v>
      </c>
      <c r="E3717">
        <v>415000</v>
      </c>
      <c r="F3717" t="s">
        <v>13</v>
      </c>
      <c r="G3717" t="s">
        <v>14</v>
      </c>
      <c r="H3717">
        <v>3</v>
      </c>
      <c r="I3717">
        <v>1</v>
      </c>
      <c r="J3717">
        <v>1010</v>
      </c>
      <c r="K3717">
        <v>1.0258995</v>
      </c>
      <c r="L3717" t="s">
        <v>16</v>
      </c>
      <c r="M3717">
        <f>V3__67[[#This Row],[Sale Price]]/V3__67[[#This Row],[carpet_area]]</f>
        <v>410.89108910891088</v>
      </c>
      <c r="N3717">
        <f>IF(OR(V3__67[[#This Row],[Estimated Value]]="",V3__67[[#This Row],[Estimated Value]]=0),"",V3__67[[#This Row],[Sale Price]]-V3__67[[#This Row],[Estimated Value]])</f>
        <v>128930</v>
      </c>
      <c r="O3717">
        <f>IF(OR(V3__67[[#This Row],[Estimated Value]]="",V3__67[[#This Row],[Estimated Value]]=0),"",(V3__67[[#This Row],[Sale Price]]-V3__67[[#This Row],[Estimated Value]])/V3__67[[#This Row],[Estimated Value]])</f>
        <v>0.45069388611179084</v>
      </c>
      <c r="P3717" t="str">
        <f t="shared" si="58"/>
        <v>Above Estimate</v>
      </c>
    </row>
    <row r="3718" spans="1:16" x14ac:dyDescent="0.3">
      <c r="A3718" s="1">
        <v>43506</v>
      </c>
      <c r="B3718">
        <v>2019</v>
      </c>
      <c r="C3718" t="s">
        <v>30</v>
      </c>
      <c r="D3718">
        <v>237430</v>
      </c>
      <c r="E3718">
        <v>269000</v>
      </c>
      <c r="F3718" t="s">
        <v>13</v>
      </c>
      <c r="G3718" t="s">
        <v>14</v>
      </c>
      <c r="H3718">
        <v>3</v>
      </c>
      <c r="I3718">
        <v>1</v>
      </c>
      <c r="J3718">
        <v>957</v>
      </c>
      <c r="K3718">
        <v>1.0258995</v>
      </c>
      <c r="L3718" t="s">
        <v>16</v>
      </c>
      <c r="M3718">
        <f>V3__67[[#This Row],[Sale Price]]/V3__67[[#This Row],[carpet_area]]</f>
        <v>281.08672936259143</v>
      </c>
      <c r="N3718">
        <f>IF(OR(V3__67[[#This Row],[Estimated Value]]="",V3__67[[#This Row],[Estimated Value]]=0),"",V3__67[[#This Row],[Sale Price]]-V3__67[[#This Row],[Estimated Value]])</f>
        <v>31570</v>
      </c>
      <c r="O3718">
        <f>IF(OR(V3__67[[#This Row],[Estimated Value]]="",V3__67[[#This Row],[Estimated Value]]=0),"",(V3__67[[#This Row],[Sale Price]]-V3__67[[#This Row],[Estimated Value]])/V3__67[[#This Row],[Estimated Value]])</f>
        <v>0.13296550562270984</v>
      </c>
      <c r="P3718" t="str">
        <f t="shared" si="58"/>
        <v>Above Estimate</v>
      </c>
    </row>
    <row r="3719" spans="1:16" x14ac:dyDescent="0.3">
      <c r="A3719" s="1">
        <v>43510</v>
      </c>
      <c r="B3719">
        <v>2019</v>
      </c>
      <c r="C3719" t="s">
        <v>17</v>
      </c>
      <c r="D3719">
        <v>119530</v>
      </c>
      <c r="E3719">
        <v>100800</v>
      </c>
      <c r="F3719" t="s">
        <v>13</v>
      </c>
      <c r="G3719" t="s">
        <v>14</v>
      </c>
      <c r="H3719">
        <v>3</v>
      </c>
      <c r="I3719">
        <v>3</v>
      </c>
      <c r="J3719">
        <v>1084</v>
      </c>
      <c r="K3719">
        <v>1.0258995</v>
      </c>
      <c r="L3719" t="s">
        <v>15</v>
      </c>
      <c r="M3719">
        <f>V3__67[[#This Row],[Sale Price]]/V3__67[[#This Row],[carpet_area]]</f>
        <v>92.988929889298888</v>
      </c>
      <c r="N3719">
        <f>IF(OR(V3__67[[#This Row],[Estimated Value]]="",V3__67[[#This Row],[Estimated Value]]=0),"",V3__67[[#This Row],[Sale Price]]-V3__67[[#This Row],[Estimated Value]])</f>
        <v>-18730</v>
      </c>
      <c r="O3719">
        <f>IF(OR(V3__67[[#This Row],[Estimated Value]]="",V3__67[[#This Row],[Estimated Value]]=0),"",(V3__67[[#This Row],[Sale Price]]-V3__67[[#This Row],[Estimated Value]])/V3__67[[#This Row],[Estimated Value]])</f>
        <v>-0.15669706349870324</v>
      </c>
      <c r="P3719" t="str">
        <f t="shared" si="58"/>
        <v>Below Estimate</v>
      </c>
    </row>
    <row r="3720" spans="1:16" x14ac:dyDescent="0.3">
      <c r="A3720" s="1">
        <v>43510</v>
      </c>
      <c r="B3720">
        <v>2019</v>
      </c>
      <c r="C3720" t="s">
        <v>26</v>
      </c>
      <c r="D3720">
        <v>551250</v>
      </c>
      <c r="E3720">
        <v>580000</v>
      </c>
      <c r="F3720" t="s">
        <v>13</v>
      </c>
      <c r="G3720" t="s">
        <v>14</v>
      </c>
      <c r="H3720">
        <v>3</v>
      </c>
      <c r="I3720">
        <v>2</v>
      </c>
      <c r="J3720">
        <v>1050</v>
      </c>
      <c r="K3720">
        <v>1.0258995</v>
      </c>
      <c r="L3720" t="s">
        <v>16</v>
      </c>
      <c r="M3720">
        <f>V3__67[[#This Row],[Sale Price]]/V3__67[[#This Row],[carpet_area]]</f>
        <v>552.38095238095241</v>
      </c>
      <c r="N3720">
        <f>IF(OR(V3__67[[#This Row],[Estimated Value]]="",V3__67[[#This Row],[Estimated Value]]=0),"",V3__67[[#This Row],[Sale Price]]-V3__67[[#This Row],[Estimated Value]])</f>
        <v>28750</v>
      </c>
      <c r="O3720">
        <f>IF(OR(V3__67[[#This Row],[Estimated Value]]="",V3__67[[#This Row],[Estimated Value]]=0),"",(V3__67[[#This Row],[Sale Price]]-V3__67[[#This Row],[Estimated Value]])/V3__67[[#This Row],[Estimated Value]])</f>
        <v>5.2154195011337869E-2</v>
      </c>
      <c r="P3720" t="str">
        <f t="shared" si="58"/>
        <v>Above Estimate</v>
      </c>
    </row>
    <row r="3721" spans="1:16" x14ac:dyDescent="0.3">
      <c r="A3721" s="1">
        <v>43510</v>
      </c>
      <c r="B3721">
        <v>2019</v>
      </c>
      <c r="C3721" t="s">
        <v>30</v>
      </c>
      <c r="D3721">
        <v>217750</v>
      </c>
      <c r="E3721">
        <v>370000</v>
      </c>
      <c r="F3721" t="s">
        <v>13</v>
      </c>
      <c r="G3721" t="s">
        <v>14</v>
      </c>
      <c r="H3721">
        <v>3</v>
      </c>
      <c r="I3721">
        <v>2</v>
      </c>
      <c r="J3721">
        <v>967</v>
      </c>
      <c r="K3721">
        <v>1.0258995</v>
      </c>
      <c r="L3721" t="s">
        <v>16</v>
      </c>
      <c r="M3721">
        <f>V3__67[[#This Row],[Sale Price]]/V3__67[[#This Row],[carpet_area]]</f>
        <v>382.6266804550155</v>
      </c>
      <c r="N3721">
        <f>IF(OR(V3__67[[#This Row],[Estimated Value]]="",V3__67[[#This Row],[Estimated Value]]=0),"",V3__67[[#This Row],[Sale Price]]-V3__67[[#This Row],[Estimated Value]])</f>
        <v>152250</v>
      </c>
      <c r="O3721">
        <f>IF(OR(V3__67[[#This Row],[Estimated Value]]="",V3__67[[#This Row],[Estimated Value]]=0),"",(V3__67[[#This Row],[Sale Price]]-V3__67[[#This Row],[Estimated Value]])/V3__67[[#This Row],[Estimated Value]])</f>
        <v>0.69919632606199766</v>
      </c>
      <c r="P3721" t="str">
        <f t="shared" si="58"/>
        <v>Above Estimate</v>
      </c>
    </row>
    <row r="3722" spans="1:16" x14ac:dyDescent="0.3">
      <c r="A3722" s="1">
        <v>43512</v>
      </c>
      <c r="B3722">
        <v>2019</v>
      </c>
      <c r="C3722" t="s">
        <v>18</v>
      </c>
      <c r="D3722">
        <v>239590</v>
      </c>
      <c r="E3722">
        <v>320000</v>
      </c>
      <c r="F3722" t="s">
        <v>13</v>
      </c>
      <c r="G3722" t="s">
        <v>14</v>
      </c>
      <c r="H3722">
        <v>3</v>
      </c>
      <c r="I3722">
        <v>2</v>
      </c>
      <c r="J3722">
        <v>905</v>
      </c>
      <c r="K3722">
        <v>1.0258995</v>
      </c>
      <c r="L3722" t="s">
        <v>22</v>
      </c>
      <c r="M3722">
        <f>V3__67[[#This Row],[Sale Price]]/V3__67[[#This Row],[carpet_area]]</f>
        <v>353.59116022099448</v>
      </c>
      <c r="N3722">
        <f>IF(OR(V3__67[[#This Row],[Estimated Value]]="",V3__67[[#This Row],[Estimated Value]]=0),"",V3__67[[#This Row],[Sale Price]]-V3__67[[#This Row],[Estimated Value]])</f>
        <v>80410</v>
      </c>
      <c r="O3722">
        <f>IF(OR(V3__67[[#This Row],[Estimated Value]]="",V3__67[[#This Row],[Estimated Value]]=0),"",(V3__67[[#This Row],[Sale Price]]-V3__67[[#This Row],[Estimated Value]])/V3__67[[#This Row],[Estimated Value]])</f>
        <v>0.33561500897366336</v>
      </c>
      <c r="P3722" t="str">
        <f t="shared" si="58"/>
        <v>Above Estimate</v>
      </c>
    </row>
    <row r="3723" spans="1:16" x14ac:dyDescent="0.3">
      <c r="A3723" s="1">
        <v>43513</v>
      </c>
      <c r="B3723">
        <v>2019</v>
      </c>
      <c r="C3723" t="s">
        <v>30</v>
      </c>
      <c r="D3723">
        <v>194620</v>
      </c>
      <c r="E3723">
        <v>405000</v>
      </c>
      <c r="F3723" t="s">
        <v>19</v>
      </c>
      <c r="G3723" t="s">
        <v>20</v>
      </c>
      <c r="H3723">
        <v>4</v>
      </c>
      <c r="I3723">
        <v>2</v>
      </c>
      <c r="J3723">
        <v>1398</v>
      </c>
      <c r="K3723">
        <v>1.0258995</v>
      </c>
      <c r="L3723" t="s">
        <v>16</v>
      </c>
      <c r="M3723">
        <f>V3__67[[#This Row],[Sale Price]]/V3__67[[#This Row],[carpet_area]]</f>
        <v>289.69957081545067</v>
      </c>
      <c r="N3723">
        <f>IF(OR(V3__67[[#This Row],[Estimated Value]]="",V3__67[[#This Row],[Estimated Value]]=0),"",V3__67[[#This Row],[Sale Price]]-V3__67[[#This Row],[Estimated Value]])</f>
        <v>210380</v>
      </c>
      <c r="O3723">
        <f>IF(OR(V3__67[[#This Row],[Estimated Value]]="",V3__67[[#This Row],[Estimated Value]]=0),"",(V3__67[[#This Row],[Sale Price]]-V3__67[[#This Row],[Estimated Value]])/V3__67[[#This Row],[Estimated Value]])</f>
        <v>1.0809783167197615</v>
      </c>
      <c r="P3723" t="str">
        <f t="shared" si="58"/>
        <v>Above Estimate</v>
      </c>
    </row>
    <row r="3724" spans="1:16" x14ac:dyDescent="0.3">
      <c r="A3724" s="1">
        <v>43513</v>
      </c>
      <c r="B3724">
        <v>2019</v>
      </c>
      <c r="C3724" t="s">
        <v>30</v>
      </c>
      <c r="D3724">
        <v>1146510</v>
      </c>
      <c r="E3724">
        <v>1850000</v>
      </c>
      <c r="F3724" t="s">
        <v>13</v>
      </c>
      <c r="G3724" t="s">
        <v>14</v>
      </c>
      <c r="H3724">
        <v>3</v>
      </c>
      <c r="I3724">
        <v>3</v>
      </c>
      <c r="J3724">
        <v>906</v>
      </c>
      <c r="K3724">
        <v>1.0258995</v>
      </c>
      <c r="L3724" t="s">
        <v>16</v>
      </c>
      <c r="M3724">
        <f>V3__67[[#This Row],[Sale Price]]/V3__67[[#This Row],[carpet_area]]</f>
        <v>2041.9426048565122</v>
      </c>
      <c r="N3724">
        <f>IF(OR(V3__67[[#This Row],[Estimated Value]]="",V3__67[[#This Row],[Estimated Value]]=0),"",V3__67[[#This Row],[Sale Price]]-V3__67[[#This Row],[Estimated Value]])</f>
        <v>703490</v>
      </c>
      <c r="O3724">
        <f>IF(OR(V3__67[[#This Row],[Estimated Value]]="",V3__67[[#This Row],[Estimated Value]]=0),"",(V3__67[[#This Row],[Sale Price]]-V3__67[[#This Row],[Estimated Value]])/V3__67[[#This Row],[Estimated Value]])</f>
        <v>0.61359255479673092</v>
      </c>
      <c r="P3724" t="str">
        <f t="shared" si="58"/>
        <v>Above Estimate</v>
      </c>
    </row>
    <row r="3725" spans="1:16" x14ac:dyDescent="0.3">
      <c r="A3725" s="1">
        <v>43517</v>
      </c>
      <c r="B3725">
        <v>2019</v>
      </c>
      <c r="C3725" t="s">
        <v>17</v>
      </c>
      <c r="D3725">
        <v>129180</v>
      </c>
      <c r="E3725">
        <v>240000</v>
      </c>
      <c r="F3725" t="s">
        <v>19</v>
      </c>
      <c r="G3725" t="s">
        <v>20</v>
      </c>
      <c r="H3725">
        <v>4</v>
      </c>
      <c r="I3725">
        <v>4</v>
      </c>
      <c r="J3725">
        <v>1415</v>
      </c>
      <c r="K3725">
        <v>1.0258995</v>
      </c>
      <c r="L3725" t="s">
        <v>15</v>
      </c>
      <c r="M3725">
        <f>V3__67[[#This Row],[Sale Price]]/V3__67[[#This Row],[carpet_area]]</f>
        <v>169.61130742049471</v>
      </c>
      <c r="N3725">
        <f>IF(OR(V3__67[[#This Row],[Estimated Value]]="",V3__67[[#This Row],[Estimated Value]]=0),"",V3__67[[#This Row],[Sale Price]]-V3__67[[#This Row],[Estimated Value]])</f>
        <v>110820</v>
      </c>
      <c r="O3725">
        <f>IF(OR(V3__67[[#This Row],[Estimated Value]]="",V3__67[[#This Row],[Estimated Value]]=0),"",(V3__67[[#This Row],[Sale Price]]-V3__67[[#This Row],[Estimated Value]])/V3__67[[#This Row],[Estimated Value]])</f>
        <v>0.85787273571760336</v>
      </c>
      <c r="P3725" t="str">
        <f t="shared" si="58"/>
        <v>Above Estimate</v>
      </c>
    </row>
    <row r="3726" spans="1:16" x14ac:dyDescent="0.3">
      <c r="A3726" s="1">
        <v>43517</v>
      </c>
      <c r="B3726">
        <v>2019</v>
      </c>
      <c r="C3726" t="s">
        <v>17</v>
      </c>
      <c r="D3726">
        <v>144950</v>
      </c>
      <c r="E3726">
        <v>148000</v>
      </c>
      <c r="F3726" t="s">
        <v>19</v>
      </c>
      <c r="G3726" t="s">
        <v>20</v>
      </c>
      <c r="H3726">
        <v>4</v>
      </c>
      <c r="I3726">
        <v>4</v>
      </c>
      <c r="J3726">
        <v>1292</v>
      </c>
      <c r="K3726">
        <v>1.0258995</v>
      </c>
      <c r="L3726" t="s">
        <v>15</v>
      </c>
      <c r="M3726">
        <f>V3__67[[#This Row],[Sale Price]]/V3__67[[#This Row],[carpet_area]]</f>
        <v>114.55108359133126</v>
      </c>
      <c r="N3726">
        <f>IF(OR(V3__67[[#This Row],[Estimated Value]]="",V3__67[[#This Row],[Estimated Value]]=0),"",V3__67[[#This Row],[Sale Price]]-V3__67[[#This Row],[Estimated Value]])</f>
        <v>3050</v>
      </c>
      <c r="O3726">
        <f>IF(OR(V3__67[[#This Row],[Estimated Value]]="",V3__67[[#This Row],[Estimated Value]]=0),"",(V3__67[[#This Row],[Sale Price]]-V3__67[[#This Row],[Estimated Value]])/V3__67[[#This Row],[Estimated Value]])</f>
        <v>2.1041738530527768E-2</v>
      </c>
      <c r="P3726" t="str">
        <f t="shared" si="58"/>
        <v>Above Estimate</v>
      </c>
    </row>
    <row r="3727" spans="1:16" x14ac:dyDescent="0.3">
      <c r="A3727" s="1">
        <v>43517</v>
      </c>
      <c r="B3727">
        <v>2019</v>
      </c>
      <c r="C3727" t="s">
        <v>21</v>
      </c>
      <c r="D3727">
        <v>359940</v>
      </c>
      <c r="E3727">
        <v>642000</v>
      </c>
      <c r="F3727" t="s">
        <v>13</v>
      </c>
      <c r="G3727" t="s">
        <v>14</v>
      </c>
      <c r="H3727">
        <v>3</v>
      </c>
      <c r="I3727">
        <v>2</v>
      </c>
      <c r="J3727">
        <v>1027</v>
      </c>
      <c r="K3727">
        <v>1.0258995</v>
      </c>
      <c r="L3727" t="s">
        <v>25</v>
      </c>
      <c r="M3727">
        <f>V3__67[[#This Row],[Sale Price]]/V3__67[[#This Row],[carpet_area]]</f>
        <v>625.12171372930868</v>
      </c>
      <c r="N3727">
        <f>IF(OR(V3__67[[#This Row],[Estimated Value]]="",V3__67[[#This Row],[Estimated Value]]=0),"",V3__67[[#This Row],[Sale Price]]-V3__67[[#This Row],[Estimated Value]])</f>
        <v>282060</v>
      </c>
      <c r="O3727">
        <f>IF(OR(V3__67[[#This Row],[Estimated Value]]="",V3__67[[#This Row],[Estimated Value]]=0),"",(V3__67[[#This Row],[Sale Price]]-V3__67[[#This Row],[Estimated Value]])/V3__67[[#This Row],[Estimated Value]])</f>
        <v>0.78363060510085014</v>
      </c>
      <c r="P3727" t="str">
        <f t="shared" si="58"/>
        <v>Above Estimate</v>
      </c>
    </row>
    <row r="3728" spans="1:16" x14ac:dyDescent="0.3">
      <c r="A3728" s="1">
        <v>43518</v>
      </c>
      <c r="B3728">
        <v>2019</v>
      </c>
      <c r="C3728" t="s">
        <v>26</v>
      </c>
      <c r="D3728">
        <v>365890</v>
      </c>
      <c r="E3728">
        <v>615000</v>
      </c>
      <c r="F3728" t="s">
        <v>13</v>
      </c>
      <c r="G3728" t="s">
        <v>14</v>
      </c>
      <c r="H3728">
        <v>3</v>
      </c>
      <c r="I3728">
        <v>2</v>
      </c>
      <c r="J3728">
        <v>1065</v>
      </c>
      <c r="K3728">
        <v>1.0258995</v>
      </c>
      <c r="L3728" t="s">
        <v>15</v>
      </c>
      <c r="M3728">
        <f>V3__67[[#This Row],[Sale Price]]/V3__67[[#This Row],[carpet_area]]</f>
        <v>577.46478873239437</v>
      </c>
      <c r="N3728">
        <f>IF(OR(V3__67[[#This Row],[Estimated Value]]="",V3__67[[#This Row],[Estimated Value]]=0),"",V3__67[[#This Row],[Sale Price]]-V3__67[[#This Row],[Estimated Value]])</f>
        <v>249110</v>
      </c>
      <c r="O3728">
        <f>IF(OR(V3__67[[#This Row],[Estimated Value]]="",V3__67[[#This Row],[Estimated Value]]=0),"",(V3__67[[#This Row],[Sale Price]]-V3__67[[#This Row],[Estimated Value]])/V3__67[[#This Row],[Estimated Value]])</f>
        <v>0.68083303725163302</v>
      </c>
      <c r="P3728" t="str">
        <f t="shared" si="58"/>
        <v>Above Estimate</v>
      </c>
    </row>
    <row r="3729" spans="1:16" x14ac:dyDescent="0.3">
      <c r="A3729" s="1">
        <v>43518</v>
      </c>
      <c r="B3729">
        <v>2019</v>
      </c>
      <c r="C3729" t="s">
        <v>17</v>
      </c>
      <c r="D3729">
        <v>112260</v>
      </c>
      <c r="E3729">
        <v>159900</v>
      </c>
      <c r="F3729" t="s">
        <v>13</v>
      </c>
      <c r="G3729" t="s">
        <v>14</v>
      </c>
      <c r="H3729">
        <v>3</v>
      </c>
      <c r="I3729">
        <v>2</v>
      </c>
      <c r="J3729">
        <v>1076</v>
      </c>
      <c r="K3729">
        <v>1.0258995</v>
      </c>
      <c r="L3729" t="s">
        <v>25</v>
      </c>
      <c r="M3729">
        <f>V3__67[[#This Row],[Sale Price]]/V3__67[[#This Row],[carpet_area]]</f>
        <v>148.60594795539035</v>
      </c>
      <c r="N3729">
        <f>IF(OR(V3__67[[#This Row],[Estimated Value]]="",V3__67[[#This Row],[Estimated Value]]=0),"",V3__67[[#This Row],[Sale Price]]-V3__67[[#This Row],[Estimated Value]])</f>
        <v>47640</v>
      </c>
      <c r="O3729">
        <f>IF(OR(V3__67[[#This Row],[Estimated Value]]="",V3__67[[#This Row],[Estimated Value]]=0),"",(V3__67[[#This Row],[Sale Price]]-V3__67[[#This Row],[Estimated Value]])/V3__67[[#This Row],[Estimated Value]])</f>
        <v>0.4243719935863175</v>
      </c>
      <c r="P3729" t="str">
        <f t="shared" si="58"/>
        <v>Above Estimate</v>
      </c>
    </row>
    <row r="3730" spans="1:16" x14ac:dyDescent="0.3">
      <c r="A3730" s="1">
        <v>43519</v>
      </c>
      <c r="B3730">
        <v>2019</v>
      </c>
      <c r="C3730" t="s">
        <v>21</v>
      </c>
      <c r="D3730">
        <v>309190</v>
      </c>
      <c r="E3730">
        <v>495000</v>
      </c>
      <c r="F3730" t="s">
        <v>13</v>
      </c>
      <c r="G3730" t="s">
        <v>14</v>
      </c>
      <c r="H3730">
        <v>3</v>
      </c>
      <c r="I3730">
        <v>3</v>
      </c>
      <c r="J3730">
        <v>947</v>
      </c>
      <c r="K3730">
        <v>1.0258995</v>
      </c>
      <c r="L3730" t="s">
        <v>16</v>
      </c>
      <c r="M3730">
        <f>V3__67[[#This Row],[Sale Price]]/V3__67[[#This Row],[carpet_area]]</f>
        <v>522.70327349524814</v>
      </c>
      <c r="N3730">
        <f>IF(OR(V3__67[[#This Row],[Estimated Value]]="",V3__67[[#This Row],[Estimated Value]]=0),"",V3__67[[#This Row],[Sale Price]]-V3__67[[#This Row],[Estimated Value]])</f>
        <v>185810</v>
      </c>
      <c r="O3730">
        <f>IF(OR(V3__67[[#This Row],[Estimated Value]]="",V3__67[[#This Row],[Estimated Value]]=0),"",(V3__67[[#This Row],[Sale Price]]-V3__67[[#This Row],[Estimated Value]])/V3__67[[#This Row],[Estimated Value]])</f>
        <v>0.60095734014683533</v>
      </c>
      <c r="P3730" t="str">
        <f t="shared" si="58"/>
        <v>Above Estimate</v>
      </c>
    </row>
    <row r="3731" spans="1:16" x14ac:dyDescent="0.3">
      <c r="A3731" s="1">
        <v>43520</v>
      </c>
      <c r="B3731">
        <v>2019</v>
      </c>
      <c r="C3731" t="s">
        <v>17</v>
      </c>
      <c r="D3731">
        <v>78860</v>
      </c>
      <c r="E3731">
        <v>110000</v>
      </c>
      <c r="F3731" t="s">
        <v>19</v>
      </c>
      <c r="G3731" t="s">
        <v>20</v>
      </c>
      <c r="H3731">
        <v>4</v>
      </c>
      <c r="I3731">
        <v>2</v>
      </c>
      <c r="J3731">
        <v>1431</v>
      </c>
      <c r="K3731">
        <v>1.0258995</v>
      </c>
      <c r="L3731" t="s">
        <v>16</v>
      </c>
      <c r="M3731">
        <f>V3__67[[#This Row],[Sale Price]]/V3__67[[#This Row],[carpet_area]]</f>
        <v>76.869322152341027</v>
      </c>
      <c r="N3731">
        <f>IF(OR(V3__67[[#This Row],[Estimated Value]]="",V3__67[[#This Row],[Estimated Value]]=0),"",V3__67[[#This Row],[Sale Price]]-V3__67[[#This Row],[Estimated Value]])</f>
        <v>31140</v>
      </c>
      <c r="O3731">
        <f>IF(OR(V3__67[[#This Row],[Estimated Value]]="",V3__67[[#This Row],[Estimated Value]]=0),"",(V3__67[[#This Row],[Sale Price]]-V3__67[[#This Row],[Estimated Value]])/V3__67[[#This Row],[Estimated Value]])</f>
        <v>0.39487699721024599</v>
      </c>
      <c r="P3731" t="str">
        <f t="shared" si="58"/>
        <v>Above Estimate</v>
      </c>
    </row>
    <row r="3732" spans="1:16" x14ac:dyDescent="0.3">
      <c r="A3732" s="1">
        <v>43520</v>
      </c>
      <c r="B3732">
        <v>2019</v>
      </c>
      <c r="C3732" t="s">
        <v>18</v>
      </c>
      <c r="D3732">
        <v>334640</v>
      </c>
      <c r="E3732">
        <v>530000</v>
      </c>
      <c r="F3732" t="s">
        <v>13</v>
      </c>
      <c r="G3732" t="s">
        <v>14</v>
      </c>
      <c r="H3732">
        <v>3</v>
      </c>
      <c r="I3732">
        <v>1</v>
      </c>
      <c r="J3732">
        <v>1065</v>
      </c>
      <c r="K3732">
        <v>1.0258995</v>
      </c>
      <c r="L3732" t="s">
        <v>15</v>
      </c>
      <c r="M3732">
        <f>V3__67[[#This Row],[Sale Price]]/V3__67[[#This Row],[carpet_area]]</f>
        <v>497.65258215962439</v>
      </c>
      <c r="N3732">
        <f>IF(OR(V3__67[[#This Row],[Estimated Value]]="",V3__67[[#This Row],[Estimated Value]]=0),"",V3__67[[#This Row],[Sale Price]]-V3__67[[#This Row],[Estimated Value]])</f>
        <v>195360</v>
      </c>
      <c r="O3732">
        <f>IF(OR(V3__67[[#This Row],[Estimated Value]]="",V3__67[[#This Row],[Estimated Value]]=0),"",(V3__67[[#This Row],[Sale Price]]-V3__67[[#This Row],[Estimated Value]])/V3__67[[#This Row],[Estimated Value]])</f>
        <v>0.58379153717427679</v>
      </c>
      <c r="P3732" t="str">
        <f t="shared" si="58"/>
        <v>Above Estimate</v>
      </c>
    </row>
    <row r="3733" spans="1:16" x14ac:dyDescent="0.3">
      <c r="A3733" s="1">
        <v>43520</v>
      </c>
      <c r="B3733">
        <v>2019</v>
      </c>
      <c r="C3733" t="s">
        <v>30</v>
      </c>
      <c r="D3733">
        <v>244260</v>
      </c>
      <c r="E3733">
        <v>525000</v>
      </c>
      <c r="F3733" t="s">
        <v>23</v>
      </c>
      <c r="G3733" t="s">
        <v>24</v>
      </c>
      <c r="H3733">
        <v>6</v>
      </c>
      <c r="I3733">
        <v>6</v>
      </c>
      <c r="J3733">
        <v>1892</v>
      </c>
      <c r="K3733">
        <v>1.0258995</v>
      </c>
      <c r="L3733" t="s">
        <v>22</v>
      </c>
      <c r="M3733">
        <f>V3__67[[#This Row],[Sale Price]]/V3__67[[#This Row],[carpet_area]]</f>
        <v>277.48414376321352</v>
      </c>
      <c r="N3733">
        <f>IF(OR(V3__67[[#This Row],[Estimated Value]]="",V3__67[[#This Row],[Estimated Value]]=0),"",V3__67[[#This Row],[Sale Price]]-V3__67[[#This Row],[Estimated Value]])</f>
        <v>280740</v>
      </c>
      <c r="O3733">
        <f>IF(OR(V3__67[[#This Row],[Estimated Value]]="",V3__67[[#This Row],[Estimated Value]]=0),"",(V3__67[[#This Row],[Sale Price]]-V3__67[[#This Row],[Estimated Value]])/V3__67[[#This Row],[Estimated Value]])</f>
        <v>1.1493490542864162</v>
      </c>
      <c r="P3733" t="str">
        <f t="shared" si="58"/>
        <v>Above Estimate</v>
      </c>
    </row>
    <row r="3734" spans="1:16" x14ac:dyDescent="0.3">
      <c r="A3734" s="1">
        <v>43520</v>
      </c>
      <c r="B3734">
        <v>2019</v>
      </c>
      <c r="C3734" t="s">
        <v>12</v>
      </c>
      <c r="D3734">
        <v>77810</v>
      </c>
      <c r="E3734">
        <v>60000</v>
      </c>
      <c r="F3734" t="s">
        <v>13</v>
      </c>
      <c r="G3734" t="s">
        <v>14</v>
      </c>
      <c r="H3734">
        <v>3</v>
      </c>
      <c r="I3734">
        <v>2</v>
      </c>
      <c r="J3734">
        <v>1027</v>
      </c>
      <c r="K3734">
        <v>1.0258995</v>
      </c>
      <c r="L3734" t="s">
        <v>25</v>
      </c>
      <c r="M3734">
        <f>V3__67[[#This Row],[Sale Price]]/V3__67[[#This Row],[carpet_area]]</f>
        <v>58.422590068159685</v>
      </c>
      <c r="N3734">
        <f>IF(OR(V3__67[[#This Row],[Estimated Value]]="",V3__67[[#This Row],[Estimated Value]]=0),"",V3__67[[#This Row],[Sale Price]]-V3__67[[#This Row],[Estimated Value]])</f>
        <v>-17810</v>
      </c>
      <c r="O3734">
        <f>IF(OR(V3__67[[#This Row],[Estimated Value]]="",V3__67[[#This Row],[Estimated Value]]=0),"",(V3__67[[#This Row],[Sale Price]]-V3__67[[#This Row],[Estimated Value]])/V3__67[[#This Row],[Estimated Value]])</f>
        <v>-0.22889088806066057</v>
      </c>
      <c r="P3734" t="str">
        <f t="shared" si="58"/>
        <v>Below Estimate</v>
      </c>
    </row>
    <row r="3735" spans="1:16" x14ac:dyDescent="0.3">
      <c r="A3735" s="1">
        <v>43523</v>
      </c>
      <c r="B3735">
        <v>2019</v>
      </c>
      <c r="C3735" t="s">
        <v>30</v>
      </c>
      <c r="D3735">
        <v>267390</v>
      </c>
      <c r="E3735">
        <v>245000</v>
      </c>
      <c r="F3735" t="s">
        <v>13</v>
      </c>
      <c r="G3735" t="s">
        <v>14</v>
      </c>
      <c r="H3735">
        <v>3</v>
      </c>
      <c r="I3735">
        <v>3</v>
      </c>
      <c r="J3735">
        <v>920</v>
      </c>
      <c r="K3735">
        <v>1.0258995</v>
      </c>
      <c r="L3735" t="s">
        <v>25</v>
      </c>
      <c r="M3735">
        <f>V3__67[[#This Row],[Sale Price]]/V3__67[[#This Row],[carpet_area]]</f>
        <v>266.30434782608694</v>
      </c>
      <c r="N3735">
        <f>IF(OR(V3__67[[#This Row],[Estimated Value]]="",V3__67[[#This Row],[Estimated Value]]=0),"",V3__67[[#This Row],[Sale Price]]-V3__67[[#This Row],[Estimated Value]])</f>
        <v>-22390</v>
      </c>
      <c r="O3735">
        <f>IF(OR(V3__67[[#This Row],[Estimated Value]]="",V3__67[[#This Row],[Estimated Value]]=0),"",(V3__67[[#This Row],[Sale Price]]-V3__67[[#This Row],[Estimated Value]])/V3__67[[#This Row],[Estimated Value]])</f>
        <v>-8.3735367814802342E-2</v>
      </c>
      <c r="P3735" t="str">
        <f t="shared" si="58"/>
        <v>Below Estimate</v>
      </c>
    </row>
    <row r="3736" spans="1:16" x14ac:dyDescent="0.3">
      <c r="A3736" s="1">
        <v>43523</v>
      </c>
      <c r="B3736">
        <v>2019</v>
      </c>
      <c r="C3736" t="s">
        <v>26</v>
      </c>
      <c r="D3736">
        <v>440160</v>
      </c>
      <c r="E3736">
        <v>620000</v>
      </c>
      <c r="F3736" t="s">
        <v>13</v>
      </c>
      <c r="G3736" t="s">
        <v>14</v>
      </c>
      <c r="H3736">
        <v>3</v>
      </c>
      <c r="I3736">
        <v>1</v>
      </c>
      <c r="J3736">
        <v>980</v>
      </c>
      <c r="K3736">
        <v>1.0258995</v>
      </c>
      <c r="L3736" t="s">
        <v>15</v>
      </c>
      <c r="M3736">
        <f>V3__67[[#This Row],[Sale Price]]/V3__67[[#This Row],[carpet_area]]</f>
        <v>632.65306122448976</v>
      </c>
      <c r="N3736">
        <f>IF(OR(V3__67[[#This Row],[Estimated Value]]="",V3__67[[#This Row],[Estimated Value]]=0),"",V3__67[[#This Row],[Sale Price]]-V3__67[[#This Row],[Estimated Value]])</f>
        <v>179840</v>
      </c>
      <c r="O3736">
        <f>IF(OR(V3__67[[#This Row],[Estimated Value]]="",V3__67[[#This Row],[Estimated Value]]=0),"",(V3__67[[#This Row],[Sale Price]]-V3__67[[#This Row],[Estimated Value]])/V3__67[[#This Row],[Estimated Value]])</f>
        <v>0.40857869865503454</v>
      </c>
      <c r="P3736" t="str">
        <f t="shared" si="58"/>
        <v>Above Estimate</v>
      </c>
    </row>
    <row r="3737" spans="1:16" x14ac:dyDescent="0.3">
      <c r="A3737" s="1">
        <v>43524</v>
      </c>
      <c r="B3737">
        <v>2019</v>
      </c>
      <c r="C3737" t="s">
        <v>30</v>
      </c>
      <c r="D3737">
        <v>483800</v>
      </c>
      <c r="E3737">
        <v>610000</v>
      </c>
      <c r="F3737" t="s">
        <v>13</v>
      </c>
      <c r="G3737" t="s">
        <v>14</v>
      </c>
      <c r="H3737">
        <v>3</v>
      </c>
      <c r="I3737">
        <v>3</v>
      </c>
      <c r="J3737">
        <v>1042</v>
      </c>
      <c r="K3737">
        <v>1.0258995</v>
      </c>
      <c r="L3737" t="s">
        <v>25</v>
      </c>
      <c r="M3737">
        <f>V3__67[[#This Row],[Sale Price]]/V3__67[[#This Row],[carpet_area]]</f>
        <v>585.41266794625722</v>
      </c>
      <c r="N3737">
        <f>IF(OR(V3__67[[#This Row],[Estimated Value]]="",V3__67[[#This Row],[Estimated Value]]=0),"",V3__67[[#This Row],[Sale Price]]-V3__67[[#This Row],[Estimated Value]])</f>
        <v>126200</v>
      </c>
      <c r="O3737">
        <f>IF(OR(V3__67[[#This Row],[Estimated Value]]="",V3__67[[#This Row],[Estimated Value]]=0),"",(V3__67[[#This Row],[Sale Price]]-V3__67[[#This Row],[Estimated Value]])/V3__67[[#This Row],[Estimated Value]])</f>
        <v>0.26085159156676313</v>
      </c>
      <c r="P3737" t="str">
        <f t="shared" si="58"/>
        <v>Above Estimate</v>
      </c>
    </row>
    <row r="3738" spans="1:16" x14ac:dyDescent="0.3">
      <c r="A3738" s="1">
        <v>43524</v>
      </c>
      <c r="B3738">
        <v>2019</v>
      </c>
      <c r="C3738" t="s">
        <v>12</v>
      </c>
      <c r="D3738">
        <v>58330</v>
      </c>
      <c r="E3738">
        <v>55400</v>
      </c>
      <c r="F3738" t="s">
        <v>13</v>
      </c>
      <c r="G3738" t="s">
        <v>14</v>
      </c>
      <c r="H3738">
        <v>3</v>
      </c>
      <c r="I3738">
        <v>1</v>
      </c>
      <c r="J3738">
        <v>952</v>
      </c>
      <c r="K3738">
        <v>1.0258995</v>
      </c>
      <c r="L3738" t="s">
        <v>25</v>
      </c>
      <c r="M3738">
        <f>V3__67[[#This Row],[Sale Price]]/V3__67[[#This Row],[carpet_area]]</f>
        <v>58.193277310924373</v>
      </c>
      <c r="N3738">
        <f>IF(OR(V3__67[[#This Row],[Estimated Value]]="",V3__67[[#This Row],[Estimated Value]]=0),"",V3__67[[#This Row],[Sale Price]]-V3__67[[#This Row],[Estimated Value]])</f>
        <v>-2930</v>
      </c>
      <c r="O3738">
        <f>IF(OR(V3__67[[#This Row],[Estimated Value]]="",V3__67[[#This Row],[Estimated Value]]=0),"",(V3__67[[#This Row],[Sale Price]]-V3__67[[#This Row],[Estimated Value]])/V3__67[[#This Row],[Estimated Value]])</f>
        <v>-5.0231441796674096E-2</v>
      </c>
      <c r="P3738" t="str">
        <f t="shared" si="58"/>
        <v>Below Estimate</v>
      </c>
    </row>
    <row r="3739" spans="1:16" x14ac:dyDescent="0.3">
      <c r="A3739" s="1">
        <v>43525</v>
      </c>
      <c r="B3739">
        <v>2019</v>
      </c>
      <c r="C3739" t="s">
        <v>17</v>
      </c>
      <c r="D3739">
        <v>91580</v>
      </c>
      <c r="E3739">
        <v>90000</v>
      </c>
      <c r="F3739" t="s">
        <v>19</v>
      </c>
      <c r="G3739" t="s">
        <v>20</v>
      </c>
      <c r="H3739">
        <v>4</v>
      </c>
      <c r="I3739">
        <v>3</v>
      </c>
      <c r="J3739">
        <v>1218</v>
      </c>
      <c r="K3739">
        <v>1.0258995</v>
      </c>
      <c r="L3739" t="s">
        <v>16</v>
      </c>
      <c r="M3739">
        <f>V3__67[[#This Row],[Sale Price]]/V3__67[[#This Row],[carpet_area]]</f>
        <v>73.891625615763544</v>
      </c>
      <c r="N3739">
        <f>IF(OR(V3__67[[#This Row],[Estimated Value]]="",V3__67[[#This Row],[Estimated Value]]=0),"",V3__67[[#This Row],[Sale Price]]-V3__67[[#This Row],[Estimated Value]])</f>
        <v>-1580</v>
      </c>
      <c r="O3739">
        <f>IF(OR(V3__67[[#This Row],[Estimated Value]]="",V3__67[[#This Row],[Estimated Value]]=0),"",(V3__67[[#This Row],[Sale Price]]-V3__67[[#This Row],[Estimated Value]])/V3__67[[#This Row],[Estimated Value]])</f>
        <v>-1.7252675256606245E-2</v>
      </c>
      <c r="P3739" t="str">
        <f t="shared" si="58"/>
        <v>Below Estimate</v>
      </c>
    </row>
    <row r="3740" spans="1:16" x14ac:dyDescent="0.3">
      <c r="A3740" s="1">
        <v>43525</v>
      </c>
      <c r="B3740">
        <v>2019</v>
      </c>
      <c r="C3740" t="s">
        <v>12</v>
      </c>
      <c r="D3740">
        <v>90010</v>
      </c>
      <c r="E3740">
        <v>160000</v>
      </c>
      <c r="F3740" t="s">
        <v>13</v>
      </c>
      <c r="G3740" t="s">
        <v>14</v>
      </c>
      <c r="H3740">
        <v>3</v>
      </c>
      <c r="I3740">
        <v>3</v>
      </c>
      <c r="J3740">
        <v>1002</v>
      </c>
      <c r="K3740">
        <v>1.0258995</v>
      </c>
      <c r="L3740" t="s">
        <v>15</v>
      </c>
      <c r="M3740">
        <f>V3__67[[#This Row],[Sale Price]]/V3__67[[#This Row],[carpet_area]]</f>
        <v>159.6806387225549</v>
      </c>
      <c r="N3740">
        <f>IF(OR(V3__67[[#This Row],[Estimated Value]]="",V3__67[[#This Row],[Estimated Value]]=0),"",V3__67[[#This Row],[Sale Price]]-V3__67[[#This Row],[Estimated Value]])</f>
        <v>69990</v>
      </c>
      <c r="O3740">
        <f>IF(OR(V3__67[[#This Row],[Estimated Value]]="",V3__67[[#This Row],[Estimated Value]]=0),"",(V3__67[[#This Row],[Sale Price]]-V3__67[[#This Row],[Estimated Value]])/V3__67[[#This Row],[Estimated Value]])</f>
        <v>0.77758026885901566</v>
      </c>
      <c r="P3740" t="str">
        <f t="shared" si="58"/>
        <v>Above Estimate</v>
      </c>
    </row>
    <row r="3741" spans="1:16" x14ac:dyDescent="0.3">
      <c r="A3741" s="1">
        <v>43526</v>
      </c>
      <c r="B3741">
        <v>2019</v>
      </c>
      <c r="C3741" t="s">
        <v>21</v>
      </c>
      <c r="D3741">
        <v>561960</v>
      </c>
      <c r="E3741">
        <v>617500</v>
      </c>
      <c r="F3741" t="s">
        <v>13</v>
      </c>
      <c r="G3741" t="s">
        <v>14</v>
      </c>
      <c r="H3741">
        <v>3</v>
      </c>
      <c r="I3741">
        <v>2</v>
      </c>
      <c r="J3741">
        <v>1001</v>
      </c>
      <c r="K3741">
        <v>1.0258995</v>
      </c>
      <c r="L3741" t="s">
        <v>22</v>
      </c>
      <c r="M3741">
        <f>V3__67[[#This Row],[Sale Price]]/V3__67[[#This Row],[carpet_area]]</f>
        <v>616.88311688311683</v>
      </c>
      <c r="N3741">
        <f>IF(OR(V3__67[[#This Row],[Estimated Value]]="",V3__67[[#This Row],[Estimated Value]]=0),"",V3__67[[#This Row],[Sale Price]]-V3__67[[#This Row],[Estimated Value]])</f>
        <v>55540</v>
      </c>
      <c r="O3741">
        <f>IF(OR(V3__67[[#This Row],[Estimated Value]]="",V3__67[[#This Row],[Estimated Value]]=0),"",(V3__67[[#This Row],[Sale Price]]-V3__67[[#This Row],[Estimated Value]])/V3__67[[#This Row],[Estimated Value]])</f>
        <v>9.8832657128621257E-2</v>
      </c>
      <c r="P3741" t="str">
        <f t="shared" si="58"/>
        <v>Above Estimate</v>
      </c>
    </row>
    <row r="3742" spans="1:16" x14ac:dyDescent="0.3">
      <c r="A3742" s="1">
        <v>43527</v>
      </c>
      <c r="B3742">
        <v>2019</v>
      </c>
      <c r="C3742" t="s">
        <v>30</v>
      </c>
      <c r="D3742">
        <v>864740</v>
      </c>
      <c r="E3742">
        <v>925000</v>
      </c>
      <c r="F3742" t="s">
        <v>13</v>
      </c>
      <c r="G3742" t="s">
        <v>14</v>
      </c>
      <c r="H3742">
        <v>3</v>
      </c>
      <c r="I3742">
        <v>1</v>
      </c>
      <c r="J3742">
        <v>1046</v>
      </c>
      <c r="K3742">
        <v>1.0258995</v>
      </c>
      <c r="L3742" t="s">
        <v>16</v>
      </c>
      <c r="M3742">
        <f>V3__67[[#This Row],[Sale Price]]/V3__67[[#This Row],[carpet_area]]</f>
        <v>884.32122370936906</v>
      </c>
      <c r="N3742">
        <f>IF(OR(V3__67[[#This Row],[Estimated Value]]="",V3__67[[#This Row],[Estimated Value]]=0),"",V3__67[[#This Row],[Sale Price]]-V3__67[[#This Row],[Estimated Value]])</f>
        <v>60260</v>
      </c>
      <c r="O3742">
        <f>IF(OR(V3__67[[#This Row],[Estimated Value]]="",V3__67[[#This Row],[Estimated Value]]=0),"",(V3__67[[#This Row],[Sale Price]]-V3__67[[#This Row],[Estimated Value]])/V3__67[[#This Row],[Estimated Value]])</f>
        <v>6.9685685870897615E-2</v>
      </c>
      <c r="P3742" t="str">
        <f t="shared" si="58"/>
        <v>Above Estimate</v>
      </c>
    </row>
    <row r="3743" spans="1:16" x14ac:dyDescent="0.3">
      <c r="A3743" s="1">
        <v>43527</v>
      </c>
      <c r="B3743">
        <v>2019</v>
      </c>
      <c r="C3743" t="s">
        <v>12</v>
      </c>
      <c r="D3743">
        <v>155520</v>
      </c>
      <c r="E3743">
        <v>200000</v>
      </c>
      <c r="F3743" t="s">
        <v>13</v>
      </c>
      <c r="G3743" t="s">
        <v>14</v>
      </c>
      <c r="H3743">
        <v>3</v>
      </c>
      <c r="I3743">
        <v>1</v>
      </c>
      <c r="J3743">
        <v>1044</v>
      </c>
      <c r="K3743">
        <v>1.0258995</v>
      </c>
      <c r="L3743" t="s">
        <v>16</v>
      </c>
      <c r="M3743">
        <f>V3__67[[#This Row],[Sale Price]]/V3__67[[#This Row],[carpet_area]]</f>
        <v>191.57088122605364</v>
      </c>
      <c r="N3743">
        <f>IF(OR(V3__67[[#This Row],[Estimated Value]]="",V3__67[[#This Row],[Estimated Value]]=0),"",V3__67[[#This Row],[Sale Price]]-V3__67[[#This Row],[Estimated Value]])</f>
        <v>44480</v>
      </c>
      <c r="O3743">
        <f>IF(OR(V3__67[[#This Row],[Estimated Value]]="",V3__67[[#This Row],[Estimated Value]]=0),"",(V3__67[[#This Row],[Sale Price]]-V3__67[[#This Row],[Estimated Value]])/V3__67[[#This Row],[Estimated Value]])</f>
        <v>0.28600823045267487</v>
      </c>
      <c r="P3743" t="str">
        <f t="shared" si="58"/>
        <v>Above Estimate</v>
      </c>
    </row>
    <row r="3744" spans="1:16" x14ac:dyDescent="0.3">
      <c r="A3744" s="1">
        <v>43527</v>
      </c>
      <c r="B3744">
        <v>2019</v>
      </c>
      <c r="C3744" t="s">
        <v>30</v>
      </c>
      <c r="D3744">
        <v>1121800</v>
      </c>
      <c r="E3744">
        <v>1632500</v>
      </c>
      <c r="F3744" t="s">
        <v>13</v>
      </c>
      <c r="G3744" t="s">
        <v>14</v>
      </c>
      <c r="H3744">
        <v>3</v>
      </c>
      <c r="I3744">
        <v>1</v>
      </c>
      <c r="J3744">
        <v>1029</v>
      </c>
      <c r="K3744">
        <v>1.0258995</v>
      </c>
      <c r="L3744" t="s">
        <v>16</v>
      </c>
      <c r="M3744">
        <f>V3__67[[#This Row],[Sale Price]]/V3__67[[#This Row],[carpet_area]]</f>
        <v>1586.491739552964</v>
      </c>
      <c r="N3744">
        <f>IF(OR(V3__67[[#This Row],[Estimated Value]]="",V3__67[[#This Row],[Estimated Value]]=0),"",V3__67[[#This Row],[Sale Price]]-V3__67[[#This Row],[Estimated Value]])</f>
        <v>510700</v>
      </c>
      <c r="O3744">
        <f>IF(OR(V3__67[[#This Row],[Estimated Value]]="",V3__67[[#This Row],[Estimated Value]]=0),"",(V3__67[[#This Row],[Sale Price]]-V3__67[[#This Row],[Estimated Value]])/V3__67[[#This Row],[Estimated Value]])</f>
        <v>0.45525049028347297</v>
      </c>
      <c r="P3744" t="str">
        <f t="shared" si="58"/>
        <v>Above Estimate</v>
      </c>
    </row>
    <row r="3745" spans="1:16" x14ac:dyDescent="0.3">
      <c r="A3745" s="1">
        <v>43527</v>
      </c>
      <c r="B3745">
        <v>2019</v>
      </c>
      <c r="C3745" t="s">
        <v>30</v>
      </c>
      <c r="D3745">
        <v>791480</v>
      </c>
      <c r="E3745">
        <v>1050524</v>
      </c>
      <c r="F3745" t="s">
        <v>13</v>
      </c>
      <c r="G3745" t="s">
        <v>14</v>
      </c>
      <c r="H3745">
        <v>3</v>
      </c>
      <c r="I3745">
        <v>1</v>
      </c>
      <c r="J3745">
        <v>951</v>
      </c>
      <c r="K3745">
        <v>1.0258995</v>
      </c>
      <c r="L3745" t="s">
        <v>15</v>
      </c>
      <c r="M3745">
        <f>V3__67[[#This Row],[Sale Price]]/V3__67[[#This Row],[carpet_area]]</f>
        <v>1104.651945320715</v>
      </c>
      <c r="N3745">
        <f>IF(OR(V3__67[[#This Row],[Estimated Value]]="",V3__67[[#This Row],[Estimated Value]]=0),"",V3__67[[#This Row],[Sale Price]]-V3__67[[#This Row],[Estimated Value]])</f>
        <v>259044</v>
      </c>
      <c r="O3745">
        <f>IF(OR(V3__67[[#This Row],[Estimated Value]]="",V3__67[[#This Row],[Estimated Value]]=0),"",(V3__67[[#This Row],[Sale Price]]-V3__67[[#This Row],[Estimated Value]])/V3__67[[#This Row],[Estimated Value]])</f>
        <v>0.32729064537322483</v>
      </c>
      <c r="P3745" t="str">
        <f t="shared" si="58"/>
        <v>Above Estimate</v>
      </c>
    </row>
    <row r="3746" spans="1:16" x14ac:dyDescent="0.3">
      <c r="A3746" s="1">
        <v>43527</v>
      </c>
      <c r="B3746">
        <v>2019</v>
      </c>
      <c r="C3746" t="s">
        <v>30</v>
      </c>
      <c r="D3746">
        <v>627347</v>
      </c>
      <c r="E3746">
        <v>845000</v>
      </c>
      <c r="F3746" t="s">
        <v>13</v>
      </c>
      <c r="G3746" t="s">
        <v>14</v>
      </c>
      <c r="H3746">
        <v>3</v>
      </c>
      <c r="I3746">
        <v>1</v>
      </c>
      <c r="J3746">
        <v>1053</v>
      </c>
      <c r="K3746">
        <v>1.0258995</v>
      </c>
      <c r="L3746" t="s">
        <v>15</v>
      </c>
      <c r="M3746">
        <f>V3__67[[#This Row],[Sale Price]]/V3__67[[#This Row],[carpet_area]]</f>
        <v>802.46913580246917</v>
      </c>
      <c r="N3746">
        <f>IF(OR(V3__67[[#This Row],[Estimated Value]]="",V3__67[[#This Row],[Estimated Value]]=0),"",V3__67[[#This Row],[Sale Price]]-V3__67[[#This Row],[Estimated Value]])</f>
        <v>217653</v>
      </c>
      <c r="O3746">
        <f>IF(OR(V3__67[[#This Row],[Estimated Value]]="",V3__67[[#This Row],[Estimated Value]]=0),"",(V3__67[[#This Row],[Sale Price]]-V3__67[[#This Row],[Estimated Value]])/V3__67[[#This Row],[Estimated Value]])</f>
        <v>0.34694196353852014</v>
      </c>
      <c r="P3746" t="str">
        <f t="shared" si="58"/>
        <v>Above Estimate</v>
      </c>
    </row>
    <row r="3747" spans="1:16" x14ac:dyDescent="0.3">
      <c r="A3747" s="1">
        <v>43530</v>
      </c>
      <c r="B3747">
        <v>2019</v>
      </c>
      <c r="C3747" t="s">
        <v>26</v>
      </c>
      <c r="D3747">
        <v>359940</v>
      </c>
      <c r="E3747">
        <v>550000</v>
      </c>
      <c r="F3747" t="s">
        <v>13</v>
      </c>
      <c r="G3747" t="s">
        <v>14</v>
      </c>
      <c r="H3747">
        <v>3</v>
      </c>
      <c r="I3747">
        <v>1</v>
      </c>
      <c r="J3747">
        <v>1030</v>
      </c>
      <c r="K3747">
        <v>1.0258995</v>
      </c>
      <c r="L3747" t="s">
        <v>15</v>
      </c>
      <c r="M3747">
        <f>V3__67[[#This Row],[Sale Price]]/V3__67[[#This Row],[carpet_area]]</f>
        <v>533.98058252427188</v>
      </c>
      <c r="N3747">
        <f>IF(OR(V3__67[[#This Row],[Estimated Value]]="",V3__67[[#This Row],[Estimated Value]]=0),"",V3__67[[#This Row],[Sale Price]]-V3__67[[#This Row],[Estimated Value]])</f>
        <v>190060</v>
      </c>
      <c r="O3747">
        <f>IF(OR(V3__67[[#This Row],[Estimated Value]]="",V3__67[[#This Row],[Estimated Value]]=0),"",(V3__67[[#This Row],[Sale Price]]-V3__67[[#This Row],[Estimated Value]])/V3__67[[#This Row],[Estimated Value]])</f>
        <v>0.52803244985275322</v>
      </c>
      <c r="P3747" t="str">
        <f t="shared" si="58"/>
        <v>Above Estimate</v>
      </c>
    </row>
    <row r="3748" spans="1:16" x14ac:dyDescent="0.3">
      <c r="A3748" s="1">
        <v>43530</v>
      </c>
      <c r="B3748">
        <v>2019</v>
      </c>
      <c r="C3748" t="s">
        <v>17</v>
      </c>
      <c r="D3748">
        <v>103220</v>
      </c>
      <c r="E3748">
        <v>135000</v>
      </c>
      <c r="F3748" t="s">
        <v>13</v>
      </c>
      <c r="G3748" t="s">
        <v>14</v>
      </c>
      <c r="H3748">
        <v>3</v>
      </c>
      <c r="I3748">
        <v>3</v>
      </c>
      <c r="J3748">
        <v>954</v>
      </c>
      <c r="K3748">
        <v>1.0258995</v>
      </c>
      <c r="L3748" t="s">
        <v>15</v>
      </c>
      <c r="M3748">
        <f>V3__67[[#This Row],[Sale Price]]/V3__67[[#This Row],[carpet_area]]</f>
        <v>141.50943396226415</v>
      </c>
      <c r="N3748">
        <f>IF(OR(V3__67[[#This Row],[Estimated Value]]="",V3__67[[#This Row],[Estimated Value]]=0),"",V3__67[[#This Row],[Sale Price]]-V3__67[[#This Row],[Estimated Value]])</f>
        <v>31780</v>
      </c>
      <c r="O3748">
        <f>IF(OR(V3__67[[#This Row],[Estimated Value]]="",V3__67[[#This Row],[Estimated Value]]=0),"",(V3__67[[#This Row],[Sale Price]]-V3__67[[#This Row],[Estimated Value]])/V3__67[[#This Row],[Estimated Value]])</f>
        <v>0.30788606859135825</v>
      </c>
      <c r="P3748" t="str">
        <f t="shared" si="58"/>
        <v>Above Estimate</v>
      </c>
    </row>
    <row r="3749" spans="1:16" x14ac:dyDescent="0.3">
      <c r="A3749" s="1">
        <v>43530</v>
      </c>
      <c r="B3749">
        <v>2019</v>
      </c>
      <c r="C3749" t="s">
        <v>26</v>
      </c>
      <c r="D3749">
        <v>646660</v>
      </c>
      <c r="E3749">
        <v>1000000</v>
      </c>
      <c r="F3749" t="s">
        <v>13</v>
      </c>
      <c r="G3749" t="s">
        <v>14</v>
      </c>
      <c r="H3749">
        <v>3</v>
      </c>
      <c r="I3749">
        <v>3</v>
      </c>
      <c r="J3749">
        <v>951</v>
      </c>
      <c r="K3749">
        <v>1.0258995</v>
      </c>
      <c r="L3749" t="s">
        <v>25</v>
      </c>
      <c r="M3749">
        <f>V3__67[[#This Row],[Sale Price]]/V3__67[[#This Row],[carpet_area]]</f>
        <v>1051.5247108307046</v>
      </c>
      <c r="N3749">
        <f>IF(OR(V3__67[[#This Row],[Estimated Value]]="",V3__67[[#This Row],[Estimated Value]]=0),"",V3__67[[#This Row],[Sale Price]]-V3__67[[#This Row],[Estimated Value]])</f>
        <v>353340</v>
      </c>
      <c r="O3749">
        <f>IF(OR(V3__67[[#This Row],[Estimated Value]]="",V3__67[[#This Row],[Estimated Value]]=0),"",(V3__67[[#This Row],[Sale Price]]-V3__67[[#This Row],[Estimated Value]])/V3__67[[#This Row],[Estimated Value]])</f>
        <v>0.54640769492468999</v>
      </c>
      <c r="P3749" t="str">
        <f t="shared" si="58"/>
        <v>Above Estimate</v>
      </c>
    </row>
    <row r="3750" spans="1:16" x14ac:dyDescent="0.3">
      <c r="A3750" s="1">
        <v>43530</v>
      </c>
      <c r="B3750">
        <v>2019</v>
      </c>
      <c r="C3750" t="s">
        <v>21</v>
      </c>
      <c r="D3750">
        <v>3964870</v>
      </c>
      <c r="E3750">
        <v>5620000</v>
      </c>
      <c r="F3750" t="s">
        <v>13</v>
      </c>
      <c r="G3750" t="s">
        <v>14</v>
      </c>
      <c r="H3750">
        <v>3</v>
      </c>
      <c r="I3750">
        <v>3</v>
      </c>
      <c r="J3750">
        <v>941</v>
      </c>
      <c r="K3750">
        <v>1.0258995</v>
      </c>
      <c r="L3750" t="s">
        <v>15</v>
      </c>
      <c r="M3750">
        <f>V3__67[[#This Row],[Sale Price]]/V3__67[[#This Row],[carpet_area]]</f>
        <v>5972.3698193411265</v>
      </c>
      <c r="N3750">
        <f>IF(OR(V3__67[[#This Row],[Estimated Value]]="",V3__67[[#This Row],[Estimated Value]]=0),"",V3__67[[#This Row],[Sale Price]]-V3__67[[#This Row],[Estimated Value]])</f>
        <v>1655130</v>
      </c>
      <c r="O3750">
        <f>IF(OR(V3__67[[#This Row],[Estimated Value]]="",V3__67[[#This Row],[Estimated Value]]=0),"",(V3__67[[#This Row],[Sale Price]]-V3__67[[#This Row],[Estimated Value]])/V3__67[[#This Row],[Estimated Value]])</f>
        <v>0.41744874359058431</v>
      </c>
      <c r="P3750" t="str">
        <f t="shared" si="58"/>
        <v>Above Estimate</v>
      </c>
    </row>
    <row r="3751" spans="1:16" x14ac:dyDescent="0.3">
      <c r="A3751" s="1">
        <v>43531</v>
      </c>
      <c r="B3751">
        <v>2019</v>
      </c>
      <c r="C3751" t="s">
        <v>17</v>
      </c>
      <c r="D3751">
        <v>66170</v>
      </c>
      <c r="E3751">
        <v>43377</v>
      </c>
      <c r="F3751" t="s">
        <v>13</v>
      </c>
      <c r="G3751" t="s">
        <v>14</v>
      </c>
      <c r="H3751">
        <v>3</v>
      </c>
      <c r="I3751">
        <v>1</v>
      </c>
      <c r="J3751">
        <v>969</v>
      </c>
      <c r="K3751">
        <v>1.0258995</v>
      </c>
      <c r="L3751" t="s">
        <v>16</v>
      </c>
      <c r="M3751">
        <f>V3__67[[#This Row],[Sale Price]]/V3__67[[#This Row],[carpet_area]]</f>
        <v>44.764705882352942</v>
      </c>
      <c r="N3751">
        <f>IF(OR(V3__67[[#This Row],[Estimated Value]]="",V3__67[[#This Row],[Estimated Value]]=0),"",V3__67[[#This Row],[Sale Price]]-V3__67[[#This Row],[Estimated Value]])</f>
        <v>-22793</v>
      </c>
      <c r="O3751">
        <f>IF(OR(V3__67[[#This Row],[Estimated Value]]="",V3__67[[#This Row],[Estimated Value]]=0),"",(V3__67[[#This Row],[Sale Price]]-V3__67[[#This Row],[Estimated Value]])/V3__67[[#This Row],[Estimated Value]])</f>
        <v>-0.34446123620976271</v>
      </c>
      <c r="P3751" t="str">
        <f t="shared" si="58"/>
        <v>Below Estimate</v>
      </c>
    </row>
    <row r="3752" spans="1:16" x14ac:dyDescent="0.3">
      <c r="A3752" s="1">
        <v>43531</v>
      </c>
      <c r="B3752">
        <v>2019</v>
      </c>
      <c r="C3752" t="s">
        <v>30</v>
      </c>
      <c r="D3752">
        <v>508820</v>
      </c>
      <c r="E3752">
        <v>763000</v>
      </c>
      <c r="F3752" t="s">
        <v>13</v>
      </c>
      <c r="G3752" t="s">
        <v>14</v>
      </c>
      <c r="H3752">
        <v>3</v>
      </c>
      <c r="I3752">
        <v>3</v>
      </c>
      <c r="J3752">
        <v>1066</v>
      </c>
      <c r="K3752">
        <v>1.0258995</v>
      </c>
      <c r="L3752" t="s">
        <v>25</v>
      </c>
      <c r="M3752">
        <f>V3__67[[#This Row],[Sale Price]]/V3__67[[#This Row],[carpet_area]]</f>
        <v>715.75984990619133</v>
      </c>
      <c r="N3752">
        <f>IF(OR(V3__67[[#This Row],[Estimated Value]]="",V3__67[[#This Row],[Estimated Value]]=0),"",V3__67[[#This Row],[Sale Price]]-V3__67[[#This Row],[Estimated Value]])</f>
        <v>254180</v>
      </c>
      <c r="O3752">
        <f>IF(OR(V3__67[[#This Row],[Estimated Value]]="",V3__67[[#This Row],[Estimated Value]]=0),"",(V3__67[[#This Row],[Sale Price]]-V3__67[[#This Row],[Estimated Value]])/V3__67[[#This Row],[Estimated Value]])</f>
        <v>0.49954797374317045</v>
      </c>
      <c r="P3752" t="str">
        <f t="shared" si="58"/>
        <v>Above Estimate</v>
      </c>
    </row>
    <row r="3753" spans="1:16" x14ac:dyDescent="0.3">
      <c r="A3753" s="1">
        <v>43531</v>
      </c>
      <c r="B3753">
        <v>2019</v>
      </c>
      <c r="C3753" t="s">
        <v>30</v>
      </c>
      <c r="D3753">
        <v>275360</v>
      </c>
      <c r="E3753">
        <v>680000</v>
      </c>
      <c r="F3753" t="s">
        <v>19</v>
      </c>
      <c r="G3753" t="s">
        <v>20</v>
      </c>
      <c r="H3753">
        <v>4</v>
      </c>
      <c r="I3753">
        <v>4</v>
      </c>
      <c r="J3753">
        <v>1277</v>
      </c>
      <c r="K3753">
        <v>1.0258995</v>
      </c>
      <c r="L3753" t="s">
        <v>22</v>
      </c>
      <c r="M3753">
        <f>V3__67[[#This Row],[Sale Price]]/V3__67[[#This Row],[carpet_area]]</f>
        <v>532.49804228660923</v>
      </c>
      <c r="N3753">
        <f>IF(OR(V3__67[[#This Row],[Estimated Value]]="",V3__67[[#This Row],[Estimated Value]]=0),"",V3__67[[#This Row],[Sale Price]]-V3__67[[#This Row],[Estimated Value]])</f>
        <v>404640</v>
      </c>
      <c r="O3753">
        <f>IF(OR(V3__67[[#This Row],[Estimated Value]]="",V3__67[[#This Row],[Estimated Value]]=0),"",(V3__67[[#This Row],[Sale Price]]-V3__67[[#This Row],[Estimated Value]])/V3__67[[#This Row],[Estimated Value]])</f>
        <v>1.4694944799535155</v>
      </c>
      <c r="P3753" t="str">
        <f t="shared" si="58"/>
        <v>Above Estimate</v>
      </c>
    </row>
    <row r="3754" spans="1:16" x14ac:dyDescent="0.3">
      <c r="A3754" s="1">
        <v>43533</v>
      </c>
      <c r="B3754">
        <v>2019</v>
      </c>
      <c r="C3754" t="s">
        <v>18</v>
      </c>
      <c r="D3754">
        <v>176430</v>
      </c>
      <c r="E3754">
        <v>174399</v>
      </c>
      <c r="F3754" t="s">
        <v>13</v>
      </c>
      <c r="G3754" t="s">
        <v>14</v>
      </c>
      <c r="H3754">
        <v>3</v>
      </c>
      <c r="I3754">
        <v>1</v>
      </c>
      <c r="J3754">
        <v>990</v>
      </c>
      <c r="K3754">
        <v>1.0258995</v>
      </c>
      <c r="L3754" t="s">
        <v>25</v>
      </c>
      <c r="M3754">
        <f>V3__67[[#This Row],[Sale Price]]/V3__67[[#This Row],[carpet_area]]</f>
        <v>176.16060606060606</v>
      </c>
      <c r="N3754">
        <f>IF(OR(V3__67[[#This Row],[Estimated Value]]="",V3__67[[#This Row],[Estimated Value]]=0),"",V3__67[[#This Row],[Sale Price]]-V3__67[[#This Row],[Estimated Value]])</f>
        <v>-2031</v>
      </c>
      <c r="O3754">
        <f>IF(OR(V3__67[[#This Row],[Estimated Value]]="",V3__67[[#This Row],[Estimated Value]]=0),"",(V3__67[[#This Row],[Sale Price]]-V3__67[[#This Row],[Estimated Value]])/V3__67[[#This Row],[Estimated Value]])</f>
        <v>-1.1511647678966163E-2</v>
      </c>
      <c r="P3754" t="str">
        <f t="shared" si="58"/>
        <v>Below Estimate</v>
      </c>
    </row>
    <row r="3755" spans="1:16" x14ac:dyDescent="0.3">
      <c r="A3755" s="1">
        <v>43533</v>
      </c>
      <c r="B3755">
        <v>2019</v>
      </c>
      <c r="C3755" t="s">
        <v>17</v>
      </c>
      <c r="D3755">
        <v>104200</v>
      </c>
      <c r="E3755">
        <v>215000</v>
      </c>
      <c r="F3755" t="s">
        <v>13</v>
      </c>
      <c r="G3755" t="s">
        <v>14</v>
      </c>
      <c r="H3755">
        <v>3</v>
      </c>
      <c r="I3755">
        <v>2</v>
      </c>
      <c r="J3755">
        <v>965</v>
      </c>
      <c r="K3755">
        <v>1.0258995</v>
      </c>
      <c r="L3755" t="s">
        <v>25</v>
      </c>
      <c r="M3755">
        <f>V3__67[[#This Row],[Sale Price]]/V3__67[[#This Row],[carpet_area]]</f>
        <v>222.79792746113989</v>
      </c>
      <c r="N3755">
        <f>IF(OR(V3__67[[#This Row],[Estimated Value]]="",V3__67[[#This Row],[Estimated Value]]=0),"",V3__67[[#This Row],[Sale Price]]-V3__67[[#This Row],[Estimated Value]])</f>
        <v>110800</v>
      </c>
      <c r="O3755">
        <f>IF(OR(V3__67[[#This Row],[Estimated Value]]="",V3__67[[#This Row],[Estimated Value]]=0),"",(V3__67[[#This Row],[Sale Price]]-V3__67[[#This Row],[Estimated Value]])/V3__67[[#This Row],[Estimated Value]])</f>
        <v>1.0633397312859885</v>
      </c>
      <c r="P3755" t="str">
        <f t="shared" si="58"/>
        <v>Above Estimate</v>
      </c>
    </row>
    <row r="3756" spans="1:16" x14ac:dyDescent="0.3">
      <c r="A3756" s="1">
        <v>43537</v>
      </c>
      <c r="B3756">
        <v>2019</v>
      </c>
      <c r="C3756" t="s">
        <v>21</v>
      </c>
      <c r="D3756">
        <v>1721510</v>
      </c>
      <c r="E3756">
        <v>2525000</v>
      </c>
      <c r="F3756" t="s">
        <v>13</v>
      </c>
      <c r="G3756" t="s">
        <v>14</v>
      </c>
      <c r="H3756">
        <v>3</v>
      </c>
      <c r="I3756">
        <v>2</v>
      </c>
      <c r="J3756">
        <v>1099</v>
      </c>
      <c r="K3756">
        <v>1.0258995</v>
      </c>
      <c r="L3756" t="s">
        <v>25</v>
      </c>
      <c r="M3756">
        <f>V3__67[[#This Row],[Sale Price]]/V3__67[[#This Row],[carpet_area]]</f>
        <v>2297.5432211101001</v>
      </c>
      <c r="N3756">
        <f>IF(OR(V3__67[[#This Row],[Estimated Value]]="",V3__67[[#This Row],[Estimated Value]]=0),"",V3__67[[#This Row],[Sale Price]]-V3__67[[#This Row],[Estimated Value]])</f>
        <v>803490</v>
      </c>
      <c r="O3756">
        <f>IF(OR(V3__67[[#This Row],[Estimated Value]]="",V3__67[[#This Row],[Estimated Value]]=0),"",(V3__67[[#This Row],[Sale Price]]-V3__67[[#This Row],[Estimated Value]])/V3__67[[#This Row],[Estimated Value]])</f>
        <v>0.46673559839907985</v>
      </c>
      <c r="P3756" t="str">
        <f t="shared" si="58"/>
        <v>Above Estimate</v>
      </c>
    </row>
    <row r="3757" spans="1:16" x14ac:dyDescent="0.3">
      <c r="A3757" s="1">
        <v>43537</v>
      </c>
      <c r="B3757">
        <v>2019</v>
      </c>
      <c r="C3757" t="s">
        <v>18</v>
      </c>
      <c r="D3757">
        <v>266790</v>
      </c>
      <c r="E3757">
        <v>570000</v>
      </c>
      <c r="F3757" t="s">
        <v>23</v>
      </c>
      <c r="G3757" t="s">
        <v>24</v>
      </c>
      <c r="H3757">
        <v>6</v>
      </c>
      <c r="I3757">
        <v>6</v>
      </c>
      <c r="J3757">
        <v>1998</v>
      </c>
      <c r="K3757">
        <v>1.0258995</v>
      </c>
      <c r="L3757" t="s">
        <v>15</v>
      </c>
      <c r="M3757">
        <f>V3__67[[#This Row],[Sale Price]]/V3__67[[#This Row],[carpet_area]]</f>
        <v>285.28528528528528</v>
      </c>
      <c r="N3757">
        <f>IF(OR(V3__67[[#This Row],[Estimated Value]]="",V3__67[[#This Row],[Estimated Value]]=0),"",V3__67[[#This Row],[Sale Price]]-V3__67[[#This Row],[Estimated Value]])</f>
        <v>303210</v>
      </c>
      <c r="O3757">
        <f>IF(OR(V3__67[[#This Row],[Estimated Value]]="",V3__67[[#This Row],[Estimated Value]]=0),"",(V3__67[[#This Row],[Sale Price]]-V3__67[[#This Row],[Estimated Value]])/V3__67[[#This Row],[Estimated Value]])</f>
        <v>1.1365118632632407</v>
      </c>
      <c r="P3757" t="str">
        <f t="shared" si="58"/>
        <v>Above Estimate</v>
      </c>
    </row>
    <row r="3758" spans="1:16" x14ac:dyDescent="0.3">
      <c r="A3758" s="1">
        <v>43537</v>
      </c>
      <c r="B3758">
        <v>2019</v>
      </c>
      <c r="C3758" t="s">
        <v>17</v>
      </c>
      <c r="D3758">
        <v>106250</v>
      </c>
      <c r="E3758">
        <v>115000</v>
      </c>
      <c r="F3758" t="s">
        <v>13</v>
      </c>
      <c r="G3758" t="s">
        <v>14</v>
      </c>
      <c r="H3758">
        <v>3</v>
      </c>
      <c r="I3758">
        <v>3</v>
      </c>
      <c r="J3758">
        <v>912</v>
      </c>
      <c r="K3758">
        <v>1.0258995</v>
      </c>
      <c r="L3758" t="s">
        <v>25</v>
      </c>
      <c r="M3758">
        <f>V3__67[[#This Row],[Sale Price]]/V3__67[[#This Row],[carpet_area]]</f>
        <v>126.09649122807018</v>
      </c>
      <c r="N3758">
        <f>IF(OR(V3__67[[#This Row],[Estimated Value]]="",V3__67[[#This Row],[Estimated Value]]=0),"",V3__67[[#This Row],[Sale Price]]-V3__67[[#This Row],[Estimated Value]])</f>
        <v>8750</v>
      </c>
      <c r="O3758">
        <f>IF(OR(V3__67[[#This Row],[Estimated Value]]="",V3__67[[#This Row],[Estimated Value]]=0),"",(V3__67[[#This Row],[Sale Price]]-V3__67[[#This Row],[Estimated Value]])/V3__67[[#This Row],[Estimated Value]])</f>
        <v>8.2352941176470587E-2</v>
      </c>
      <c r="P3758" t="str">
        <f t="shared" si="58"/>
        <v>Above Estimate</v>
      </c>
    </row>
    <row r="3759" spans="1:16" x14ac:dyDescent="0.3">
      <c r="A3759" s="1">
        <v>43537</v>
      </c>
      <c r="B3759">
        <v>2019</v>
      </c>
      <c r="C3759" t="s">
        <v>18</v>
      </c>
      <c r="D3759">
        <v>312610</v>
      </c>
      <c r="E3759">
        <v>525000</v>
      </c>
      <c r="F3759" t="s">
        <v>13</v>
      </c>
      <c r="G3759" t="s">
        <v>14</v>
      </c>
      <c r="H3759">
        <v>3</v>
      </c>
      <c r="I3759">
        <v>1</v>
      </c>
      <c r="J3759">
        <v>905</v>
      </c>
      <c r="K3759">
        <v>1.0258995</v>
      </c>
      <c r="L3759" t="s">
        <v>16</v>
      </c>
      <c r="M3759">
        <f>V3__67[[#This Row],[Sale Price]]/V3__67[[#This Row],[carpet_area]]</f>
        <v>580.11049723756901</v>
      </c>
      <c r="N3759">
        <f>IF(OR(V3__67[[#This Row],[Estimated Value]]="",V3__67[[#This Row],[Estimated Value]]=0),"",V3__67[[#This Row],[Sale Price]]-V3__67[[#This Row],[Estimated Value]])</f>
        <v>212390</v>
      </c>
      <c r="O3759">
        <f>IF(OR(V3__67[[#This Row],[Estimated Value]]="",V3__67[[#This Row],[Estimated Value]]=0),"",(V3__67[[#This Row],[Sale Price]]-V3__67[[#This Row],[Estimated Value]])/V3__67[[#This Row],[Estimated Value]])</f>
        <v>0.67940884808547386</v>
      </c>
      <c r="P3759" t="str">
        <f t="shared" si="58"/>
        <v>Above Estimate</v>
      </c>
    </row>
    <row r="3760" spans="1:16" x14ac:dyDescent="0.3">
      <c r="A3760" s="1">
        <v>43540</v>
      </c>
      <c r="B3760">
        <v>2019</v>
      </c>
      <c r="C3760" t="s">
        <v>17</v>
      </c>
      <c r="D3760">
        <v>93090</v>
      </c>
      <c r="E3760">
        <v>115815</v>
      </c>
      <c r="F3760" t="s">
        <v>13</v>
      </c>
      <c r="G3760" t="s">
        <v>14</v>
      </c>
      <c r="H3760">
        <v>3</v>
      </c>
      <c r="I3760">
        <v>2</v>
      </c>
      <c r="J3760">
        <v>1051</v>
      </c>
      <c r="K3760">
        <v>1.0258995</v>
      </c>
      <c r="L3760" t="s">
        <v>25</v>
      </c>
      <c r="M3760">
        <f>V3__67[[#This Row],[Sale Price]]/V3__67[[#This Row],[carpet_area]]</f>
        <v>110.19505233111323</v>
      </c>
      <c r="N3760">
        <f>IF(OR(V3__67[[#This Row],[Estimated Value]]="",V3__67[[#This Row],[Estimated Value]]=0),"",V3__67[[#This Row],[Sale Price]]-V3__67[[#This Row],[Estimated Value]])</f>
        <v>22725</v>
      </c>
      <c r="O3760">
        <f>IF(OR(V3__67[[#This Row],[Estimated Value]]="",V3__67[[#This Row],[Estimated Value]]=0),"",(V3__67[[#This Row],[Sale Price]]-V3__67[[#This Row],[Estimated Value]])/V3__67[[#This Row],[Estimated Value]])</f>
        <v>0.24411859490815341</v>
      </c>
      <c r="P3760" t="str">
        <f t="shared" si="58"/>
        <v>Above Estimate</v>
      </c>
    </row>
    <row r="3761" spans="1:16" x14ac:dyDescent="0.3">
      <c r="A3761" s="1">
        <v>43540</v>
      </c>
      <c r="B3761">
        <v>2019</v>
      </c>
      <c r="C3761" t="s">
        <v>17</v>
      </c>
      <c r="D3761">
        <v>111130</v>
      </c>
      <c r="E3761">
        <v>230000</v>
      </c>
      <c r="F3761" t="s">
        <v>13</v>
      </c>
      <c r="G3761" t="s">
        <v>14</v>
      </c>
      <c r="H3761">
        <v>3</v>
      </c>
      <c r="I3761">
        <v>3</v>
      </c>
      <c r="J3761">
        <v>1076</v>
      </c>
      <c r="K3761">
        <v>1.0258995</v>
      </c>
      <c r="L3761" t="s">
        <v>16</v>
      </c>
      <c r="M3761">
        <f>V3__67[[#This Row],[Sale Price]]/V3__67[[#This Row],[carpet_area]]</f>
        <v>213.75464684014869</v>
      </c>
      <c r="N3761">
        <f>IF(OR(V3__67[[#This Row],[Estimated Value]]="",V3__67[[#This Row],[Estimated Value]]=0),"",V3__67[[#This Row],[Sale Price]]-V3__67[[#This Row],[Estimated Value]])</f>
        <v>118870</v>
      </c>
      <c r="O3761">
        <f>IF(OR(V3__67[[#This Row],[Estimated Value]]="",V3__67[[#This Row],[Estimated Value]]=0),"",(V3__67[[#This Row],[Sale Price]]-V3__67[[#This Row],[Estimated Value]])/V3__67[[#This Row],[Estimated Value]])</f>
        <v>1.0696481598128318</v>
      </c>
      <c r="P3761" t="str">
        <f t="shared" si="58"/>
        <v>Above Estimate</v>
      </c>
    </row>
    <row r="3762" spans="1:16" x14ac:dyDescent="0.3">
      <c r="A3762" s="1">
        <v>43540</v>
      </c>
      <c r="B3762">
        <v>2019</v>
      </c>
      <c r="C3762" t="s">
        <v>18</v>
      </c>
      <c r="D3762">
        <v>275160</v>
      </c>
      <c r="E3762">
        <v>455000</v>
      </c>
      <c r="F3762" t="s">
        <v>13</v>
      </c>
      <c r="G3762" t="s">
        <v>14</v>
      </c>
      <c r="H3762">
        <v>3</v>
      </c>
      <c r="I3762">
        <v>3</v>
      </c>
      <c r="J3762">
        <v>919</v>
      </c>
      <c r="K3762">
        <v>1.0258995</v>
      </c>
      <c r="L3762" t="s">
        <v>15</v>
      </c>
      <c r="M3762">
        <f>V3__67[[#This Row],[Sale Price]]/V3__67[[#This Row],[carpet_area]]</f>
        <v>495.10337323177367</v>
      </c>
      <c r="N3762">
        <f>IF(OR(V3__67[[#This Row],[Estimated Value]]="",V3__67[[#This Row],[Estimated Value]]=0),"",V3__67[[#This Row],[Sale Price]]-V3__67[[#This Row],[Estimated Value]])</f>
        <v>179840</v>
      </c>
      <c r="O3762">
        <f>IF(OR(V3__67[[#This Row],[Estimated Value]]="",V3__67[[#This Row],[Estimated Value]]=0),"",(V3__67[[#This Row],[Sale Price]]-V3__67[[#This Row],[Estimated Value]])/V3__67[[#This Row],[Estimated Value]])</f>
        <v>0.65358336967582498</v>
      </c>
      <c r="P3762" t="str">
        <f t="shared" si="58"/>
        <v>Above Estimate</v>
      </c>
    </row>
    <row r="3763" spans="1:16" x14ac:dyDescent="0.3">
      <c r="A3763" s="1">
        <v>43541</v>
      </c>
      <c r="B3763">
        <v>2019</v>
      </c>
      <c r="C3763" t="s">
        <v>26</v>
      </c>
      <c r="D3763">
        <v>772030</v>
      </c>
      <c r="E3763">
        <v>1300000</v>
      </c>
      <c r="F3763" t="s">
        <v>13</v>
      </c>
      <c r="G3763" t="s">
        <v>14</v>
      </c>
      <c r="H3763">
        <v>3</v>
      </c>
      <c r="I3763">
        <v>3</v>
      </c>
      <c r="J3763">
        <v>936</v>
      </c>
      <c r="K3763">
        <v>1.0258995</v>
      </c>
      <c r="L3763" t="s">
        <v>22</v>
      </c>
      <c r="M3763">
        <f>V3__67[[#This Row],[Sale Price]]/V3__67[[#This Row],[carpet_area]]</f>
        <v>1388.8888888888889</v>
      </c>
      <c r="N3763">
        <f>IF(OR(V3__67[[#This Row],[Estimated Value]]="",V3__67[[#This Row],[Estimated Value]]=0),"",V3__67[[#This Row],[Sale Price]]-V3__67[[#This Row],[Estimated Value]])</f>
        <v>527970</v>
      </c>
      <c r="O3763">
        <f>IF(OR(V3__67[[#This Row],[Estimated Value]]="",V3__67[[#This Row],[Estimated Value]]=0),"",(V3__67[[#This Row],[Sale Price]]-V3__67[[#This Row],[Estimated Value]])/V3__67[[#This Row],[Estimated Value]])</f>
        <v>0.68387238837868991</v>
      </c>
      <c r="P3763" t="str">
        <f t="shared" si="58"/>
        <v>Above Estimate</v>
      </c>
    </row>
    <row r="3764" spans="1:16" x14ac:dyDescent="0.3">
      <c r="A3764" s="1">
        <v>43541</v>
      </c>
      <c r="B3764">
        <v>2019</v>
      </c>
      <c r="C3764" t="s">
        <v>26</v>
      </c>
      <c r="D3764">
        <v>243110</v>
      </c>
      <c r="E3764">
        <v>1425000</v>
      </c>
      <c r="F3764" t="s">
        <v>13</v>
      </c>
      <c r="G3764" t="s">
        <v>14</v>
      </c>
      <c r="H3764">
        <v>3</v>
      </c>
      <c r="I3764">
        <v>1</v>
      </c>
      <c r="J3764">
        <v>1080</v>
      </c>
      <c r="K3764">
        <v>1.0258995</v>
      </c>
      <c r="L3764" t="s">
        <v>16</v>
      </c>
      <c r="M3764">
        <f>V3__67[[#This Row],[Sale Price]]/V3__67[[#This Row],[carpet_area]]</f>
        <v>1319.4444444444443</v>
      </c>
      <c r="N3764">
        <f>IF(OR(V3__67[[#This Row],[Estimated Value]]="",V3__67[[#This Row],[Estimated Value]]=0),"",V3__67[[#This Row],[Sale Price]]-V3__67[[#This Row],[Estimated Value]])</f>
        <v>1181890</v>
      </c>
      <c r="O3764">
        <f>IF(OR(V3__67[[#This Row],[Estimated Value]]="",V3__67[[#This Row],[Estimated Value]]=0),"",(V3__67[[#This Row],[Sale Price]]-V3__67[[#This Row],[Estimated Value]])/V3__67[[#This Row],[Estimated Value]])</f>
        <v>4.8615441569659827</v>
      </c>
      <c r="P3764" t="str">
        <f t="shared" si="58"/>
        <v>Above Estimate</v>
      </c>
    </row>
    <row r="3765" spans="1:16" x14ac:dyDescent="0.3">
      <c r="A3765" s="1">
        <v>43541</v>
      </c>
      <c r="B3765">
        <v>2019</v>
      </c>
      <c r="C3765" t="s">
        <v>18</v>
      </c>
      <c r="D3765">
        <v>678530</v>
      </c>
      <c r="E3765">
        <v>840000</v>
      </c>
      <c r="F3765" t="s">
        <v>13</v>
      </c>
      <c r="G3765" t="s">
        <v>14</v>
      </c>
      <c r="H3765">
        <v>3</v>
      </c>
      <c r="I3765">
        <v>3</v>
      </c>
      <c r="J3765">
        <v>1058</v>
      </c>
      <c r="K3765">
        <v>1.0258995</v>
      </c>
      <c r="L3765" t="s">
        <v>16</v>
      </c>
      <c r="M3765">
        <f>V3__67[[#This Row],[Sale Price]]/V3__67[[#This Row],[carpet_area]]</f>
        <v>793.95085066162574</v>
      </c>
      <c r="N3765">
        <f>IF(OR(V3__67[[#This Row],[Estimated Value]]="",V3__67[[#This Row],[Estimated Value]]=0),"",V3__67[[#This Row],[Sale Price]]-V3__67[[#This Row],[Estimated Value]])</f>
        <v>161470</v>
      </c>
      <c r="O3765">
        <f>IF(OR(V3__67[[#This Row],[Estimated Value]]="",V3__67[[#This Row],[Estimated Value]]=0),"",(V3__67[[#This Row],[Sale Price]]-V3__67[[#This Row],[Estimated Value]])/V3__67[[#This Row],[Estimated Value]])</f>
        <v>0.23797031818784725</v>
      </c>
      <c r="P3765" t="str">
        <f t="shared" si="58"/>
        <v>Above Estimate</v>
      </c>
    </row>
    <row r="3766" spans="1:16" x14ac:dyDescent="0.3">
      <c r="A3766" s="1">
        <v>43541</v>
      </c>
      <c r="B3766">
        <v>2019</v>
      </c>
      <c r="C3766" t="s">
        <v>18</v>
      </c>
      <c r="D3766">
        <v>283620</v>
      </c>
      <c r="E3766">
        <v>412500</v>
      </c>
      <c r="F3766" t="s">
        <v>13</v>
      </c>
      <c r="G3766" t="s">
        <v>14</v>
      </c>
      <c r="H3766">
        <v>3</v>
      </c>
      <c r="I3766">
        <v>1</v>
      </c>
      <c r="J3766">
        <v>1089</v>
      </c>
      <c r="K3766">
        <v>1.0258995</v>
      </c>
      <c r="L3766" t="s">
        <v>16</v>
      </c>
      <c r="M3766">
        <f>V3__67[[#This Row],[Sale Price]]/V3__67[[#This Row],[carpet_area]]</f>
        <v>378.78787878787881</v>
      </c>
      <c r="N3766">
        <f>IF(OR(V3__67[[#This Row],[Estimated Value]]="",V3__67[[#This Row],[Estimated Value]]=0),"",V3__67[[#This Row],[Sale Price]]-V3__67[[#This Row],[Estimated Value]])</f>
        <v>128880</v>
      </c>
      <c r="O3766">
        <f>IF(OR(V3__67[[#This Row],[Estimated Value]]="",V3__67[[#This Row],[Estimated Value]]=0),"",(V3__67[[#This Row],[Sale Price]]-V3__67[[#This Row],[Estimated Value]])/V3__67[[#This Row],[Estimated Value]])</f>
        <v>0.45441083139411886</v>
      </c>
      <c r="P3766" t="str">
        <f t="shared" si="58"/>
        <v>Above Estimate</v>
      </c>
    </row>
    <row r="3767" spans="1:16" x14ac:dyDescent="0.3">
      <c r="A3767" s="1">
        <v>43541</v>
      </c>
      <c r="B3767">
        <v>2019</v>
      </c>
      <c r="C3767" t="s">
        <v>12</v>
      </c>
      <c r="D3767">
        <v>87280</v>
      </c>
      <c r="E3767">
        <v>97000</v>
      </c>
      <c r="F3767" t="s">
        <v>13</v>
      </c>
      <c r="G3767" t="s">
        <v>14</v>
      </c>
      <c r="H3767">
        <v>3</v>
      </c>
      <c r="I3767">
        <v>3</v>
      </c>
      <c r="J3767">
        <v>971</v>
      </c>
      <c r="K3767">
        <v>1.0258995</v>
      </c>
      <c r="L3767" t="s">
        <v>16</v>
      </c>
      <c r="M3767">
        <f>V3__67[[#This Row],[Sale Price]]/V3__67[[#This Row],[carpet_area]]</f>
        <v>99.897013388259523</v>
      </c>
      <c r="N3767">
        <f>IF(OR(V3__67[[#This Row],[Estimated Value]]="",V3__67[[#This Row],[Estimated Value]]=0),"",V3__67[[#This Row],[Sale Price]]-V3__67[[#This Row],[Estimated Value]])</f>
        <v>9720</v>
      </c>
      <c r="O3767">
        <f>IF(OR(V3__67[[#This Row],[Estimated Value]]="",V3__67[[#This Row],[Estimated Value]]=0),"",(V3__67[[#This Row],[Sale Price]]-V3__67[[#This Row],[Estimated Value]])/V3__67[[#This Row],[Estimated Value]])</f>
        <v>0.11136571952337306</v>
      </c>
      <c r="P3767" t="str">
        <f t="shared" si="58"/>
        <v>Above Estimate</v>
      </c>
    </row>
    <row r="3768" spans="1:16" x14ac:dyDescent="0.3">
      <c r="A3768" s="1">
        <v>43541</v>
      </c>
      <c r="B3768">
        <v>2019</v>
      </c>
      <c r="C3768" t="s">
        <v>18</v>
      </c>
      <c r="D3768">
        <v>279250</v>
      </c>
      <c r="E3768">
        <v>200000</v>
      </c>
      <c r="F3768" t="s">
        <v>13</v>
      </c>
      <c r="G3768" t="s">
        <v>14</v>
      </c>
      <c r="H3768">
        <v>3</v>
      </c>
      <c r="I3768">
        <v>1</v>
      </c>
      <c r="J3768">
        <v>926</v>
      </c>
      <c r="K3768">
        <v>1.0258995</v>
      </c>
      <c r="L3768" t="s">
        <v>22</v>
      </c>
      <c r="M3768">
        <f>V3__67[[#This Row],[Sale Price]]/V3__67[[#This Row],[carpet_area]]</f>
        <v>215.98272138228941</v>
      </c>
      <c r="N3768">
        <f>IF(OR(V3__67[[#This Row],[Estimated Value]]="",V3__67[[#This Row],[Estimated Value]]=0),"",V3__67[[#This Row],[Sale Price]]-V3__67[[#This Row],[Estimated Value]])</f>
        <v>-79250</v>
      </c>
      <c r="O3768">
        <f>IF(OR(V3__67[[#This Row],[Estimated Value]]="",V3__67[[#This Row],[Estimated Value]]=0),"",(V3__67[[#This Row],[Sale Price]]-V3__67[[#This Row],[Estimated Value]])/V3__67[[#This Row],[Estimated Value]])</f>
        <v>-0.28379588182632048</v>
      </c>
      <c r="P3768" t="str">
        <f t="shared" si="58"/>
        <v>Below Estimate</v>
      </c>
    </row>
    <row r="3769" spans="1:16" x14ac:dyDescent="0.3">
      <c r="A3769" s="1">
        <v>43544</v>
      </c>
      <c r="B3769">
        <v>2019</v>
      </c>
      <c r="C3769" t="s">
        <v>12</v>
      </c>
      <c r="D3769">
        <v>59370</v>
      </c>
      <c r="E3769">
        <v>92000</v>
      </c>
      <c r="F3769" t="s">
        <v>13</v>
      </c>
      <c r="G3769" t="s">
        <v>14</v>
      </c>
      <c r="H3769">
        <v>3</v>
      </c>
      <c r="I3769">
        <v>1</v>
      </c>
      <c r="J3769">
        <v>949</v>
      </c>
      <c r="K3769">
        <v>1.0258995</v>
      </c>
      <c r="L3769" t="s">
        <v>16</v>
      </c>
      <c r="M3769">
        <f>V3__67[[#This Row],[Sale Price]]/V3__67[[#This Row],[carpet_area]]</f>
        <v>96.944151738672289</v>
      </c>
      <c r="N3769">
        <f>IF(OR(V3__67[[#This Row],[Estimated Value]]="",V3__67[[#This Row],[Estimated Value]]=0),"",V3__67[[#This Row],[Sale Price]]-V3__67[[#This Row],[Estimated Value]])</f>
        <v>32630</v>
      </c>
      <c r="O3769">
        <f>IF(OR(V3__67[[#This Row],[Estimated Value]]="",V3__67[[#This Row],[Estimated Value]]=0),"",(V3__67[[#This Row],[Sale Price]]-V3__67[[#This Row],[Estimated Value]])/V3__67[[#This Row],[Estimated Value]])</f>
        <v>0.549604177193869</v>
      </c>
      <c r="P3769" t="str">
        <f t="shared" si="58"/>
        <v>Above Estimate</v>
      </c>
    </row>
    <row r="3770" spans="1:16" x14ac:dyDescent="0.3">
      <c r="A3770" s="1">
        <v>43544</v>
      </c>
      <c r="B3770">
        <v>2019</v>
      </c>
      <c r="C3770" t="s">
        <v>26</v>
      </c>
      <c r="D3770">
        <v>380660</v>
      </c>
      <c r="E3770">
        <v>389000</v>
      </c>
      <c r="F3770" t="s">
        <v>13</v>
      </c>
      <c r="G3770" t="s">
        <v>14</v>
      </c>
      <c r="H3770">
        <v>3</v>
      </c>
      <c r="I3770">
        <v>1</v>
      </c>
      <c r="J3770">
        <v>1048</v>
      </c>
      <c r="K3770">
        <v>1.0258995</v>
      </c>
      <c r="L3770" t="s">
        <v>22</v>
      </c>
      <c r="M3770">
        <f>V3__67[[#This Row],[Sale Price]]/V3__67[[#This Row],[carpet_area]]</f>
        <v>371.18320610687022</v>
      </c>
      <c r="N3770">
        <f>IF(OR(V3__67[[#This Row],[Estimated Value]]="",V3__67[[#This Row],[Estimated Value]]=0),"",V3__67[[#This Row],[Sale Price]]-V3__67[[#This Row],[Estimated Value]])</f>
        <v>8340</v>
      </c>
      <c r="O3770">
        <f>IF(OR(V3__67[[#This Row],[Estimated Value]]="",V3__67[[#This Row],[Estimated Value]]=0),"",(V3__67[[#This Row],[Sale Price]]-V3__67[[#This Row],[Estimated Value]])/V3__67[[#This Row],[Estimated Value]])</f>
        <v>2.1909315399569168E-2</v>
      </c>
      <c r="P3770" t="str">
        <f t="shared" si="58"/>
        <v>Above Estimate</v>
      </c>
    </row>
    <row r="3771" spans="1:16" x14ac:dyDescent="0.3">
      <c r="A3771" s="1">
        <v>43545</v>
      </c>
      <c r="B3771">
        <v>2019</v>
      </c>
      <c r="C3771" t="s">
        <v>17</v>
      </c>
      <c r="D3771">
        <v>111650</v>
      </c>
      <c r="E3771">
        <v>85000</v>
      </c>
      <c r="F3771" t="s">
        <v>19</v>
      </c>
      <c r="G3771" t="s">
        <v>20</v>
      </c>
      <c r="H3771">
        <v>4</v>
      </c>
      <c r="I3771">
        <v>4</v>
      </c>
      <c r="J3771">
        <v>1372</v>
      </c>
      <c r="K3771">
        <v>1.0258995</v>
      </c>
      <c r="L3771" t="s">
        <v>22</v>
      </c>
      <c r="M3771">
        <f>V3__67[[#This Row],[Sale Price]]/V3__67[[#This Row],[carpet_area]]</f>
        <v>61.953352769679299</v>
      </c>
      <c r="N3771">
        <f>IF(OR(V3__67[[#This Row],[Estimated Value]]="",V3__67[[#This Row],[Estimated Value]]=0),"",V3__67[[#This Row],[Sale Price]]-V3__67[[#This Row],[Estimated Value]])</f>
        <v>-26650</v>
      </c>
      <c r="O3771">
        <f>IF(OR(V3__67[[#This Row],[Estimated Value]]="",V3__67[[#This Row],[Estimated Value]]=0),"",(V3__67[[#This Row],[Sale Price]]-V3__67[[#This Row],[Estimated Value]])/V3__67[[#This Row],[Estimated Value]])</f>
        <v>-0.23869234214061799</v>
      </c>
      <c r="P3771" t="str">
        <f t="shared" si="58"/>
        <v>Below Estimate</v>
      </c>
    </row>
    <row r="3772" spans="1:16" x14ac:dyDescent="0.3">
      <c r="A3772" s="1">
        <v>43545</v>
      </c>
      <c r="B3772">
        <v>2019</v>
      </c>
      <c r="C3772" t="s">
        <v>17</v>
      </c>
      <c r="D3772">
        <v>121960</v>
      </c>
      <c r="E3772">
        <v>102100</v>
      </c>
      <c r="F3772" t="s">
        <v>23</v>
      </c>
      <c r="G3772" t="s">
        <v>24</v>
      </c>
      <c r="H3772">
        <v>6</v>
      </c>
      <c r="I3772">
        <v>5</v>
      </c>
      <c r="J3772">
        <v>1920</v>
      </c>
      <c r="K3772">
        <v>1.0258995</v>
      </c>
      <c r="L3772" t="s">
        <v>16</v>
      </c>
      <c r="M3772">
        <f>V3__67[[#This Row],[Sale Price]]/V3__67[[#This Row],[carpet_area]]</f>
        <v>53.177083333333336</v>
      </c>
      <c r="N3772">
        <f>IF(OR(V3__67[[#This Row],[Estimated Value]]="",V3__67[[#This Row],[Estimated Value]]=0),"",V3__67[[#This Row],[Sale Price]]-V3__67[[#This Row],[Estimated Value]])</f>
        <v>-19860</v>
      </c>
      <c r="O3772">
        <f>IF(OR(V3__67[[#This Row],[Estimated Value]]="",V3__67[[#This Row],[Estimated Value]]=0),"",(V3__67[[#This Row],[Sale Price]]-V3__67[[#This Row],[Estimated Value]])/V3__67[[#This Row],[Estimated Value]])</f>
        <v>-0.162840275500164</v>
      </c>
      <c r="P3772" t="str">
        <f t="shared" si="58"/>
        <v>Below Estimate</v>
      </c>
    </row>
    <row r="3773" spans="1:16" x14ac:dyDescent="0.3">
      <c r="A3773" s="1">
        <v>43546</v>
      </c>
      <c r="B3773">
        <v>2019</v>
      </c>
      <c r="C3773" t="s">
        <v>12</v>
      </c>
      <c r="D3773">
        <v>77430</v>
      </c>
      <c r="E3773">
        <v>106500</v>
      </c>
      <c r="F3773" t="s">
        <v>13</v>
      </c>
      <c r="G3773" t="s">
        <v>14</v>
      </c>
      <c r="H3773">
        <v>3</v>
      </c>
      <c r="I3773">
        <v>2</v>
      </c>
      <c r="J3773">
        <v>960</v>
      </c>
      <c r="K3773">
        <v>1.0258995</v>
      </c>
      <c r="L3773" t="s">
        <v>25</v>
      </c>
      <c r="M3773">
        <f>V3__67[[#This Row],[Sale Price]]/V3__67[[#This Row],[carpet_area]]</f>
        <v>110.9375</v>
      </c>
      <c r="N3773">
        <f>IF(OR(V3__67[[#This Row],[Estimated Value]]="",V3__67[[#This Row],[Estimated Value]]=0),"",V3__67[[#This Row],[Sale Price]]-V3__67[[#This Row],[Estimated Value]])</f>
        <v>29070</v>
      </c>
      <c r="O3773">
        <f>IF(OR(V3__67[[#This Row],[Estimated Value]]="",V3__67[[#This Row],[Estimated Value]]=0),"",(V3__67[[#This Row],[Sale Price]]-V3__67[[#This Row],[Estimated Value]])/V3__67[[#This Row],[Estimated Value]])</f>
        <v>0.37543587756683455</v>
      </c>
      <c r="P3773" t="str">
        <f t="shared" si="58"/>
        <v>Above Estimate</v>
      </c>
    </row>
    <row r="3774" spans="1:16" x14ac:dyDescent="0.3">
      <c r="A3774" s="1">
        <v>43547</v>
      </c>
      <c r="B3774">
        <v>2019</v>
      </c>
      <c r="C3774" t="s">
        <v>30</v>
      </c>
      <c r="D3774">
        <v>181740</v>
      </c>
      <c r="E3774">
        <v>371000</v>
      </c>
      <c r="F3774" t="s">
        <v>19</v>
      </c>
      <c r="G3774" t="s">
        <v>20</v>
      </c>
      <c r="H3774">
        <v>4</v>
      </c>
      <c r="I3774">
        <v>4</v>
      </c>
      <c r="J3774">
        <v>1284</v>
      </c>
      <c r="K3774">
        <v>1.0258995</v>
      </c>
      <c r="L3774" t="s">
        <v>25</v>
      </c>
      <c r="M3774">
        <f>V3__67[[#This Row],[Sale Price]]/V3__67[[#This Row],[carpet_area]]</f>
        <v>288.94080996884736</v>
      </c>
      <c r="N3774">
        <f>IF(OR(V3__67[[#This Row],[Estimated Value]]="",V3__67[[#This Row],[Estimated Value]]=0),"",V3__67[[#This Row],[Sale Price]]-V3__67[[#This Row],[Estimated Value]])</f>
        <v>189260</v>
      </c>
      <c r="O3774">
        <f>IF(OR(V3__67[[#This Row],[Estimated Value]]="",V3__67[[#This Row],[Estimated Value]]=0),"",(V3__67[[#This Row],[Sale Price]]-V3__67[[#This Row],[Estimated Value]])/V3__67[[#This Row],[Estimated Value]])</f>
        <v>1.0413777924507539</v>
      </c>
      <c r="P3774" t="str">
        <f t="shared" si="58"/>
        <v>Above Estimate</v>
      </c>
    </row>
    <row r="3775" spans="1:16" x14ac:dyDescent="0.3">
      <c r="A3775" s="1">
        <v>43548</v>
      </c>
      <c r="B3775">
        <v>2019</v>
      </c>
      <c r="C3775" t="s">
        <v>30</v>
      </c>
      <c r="D3775">
        <v>253030</v>
      </c>
      <c r="E3775">
        <v>460000</v>
      </c>
      <c r="F3775" t="s">
        <v>13</v>
      </c>
      <c r="G3775" t="s">
        <v>14</v>
      </c>
      <c r="H3775">
        <v>3</v>
      </c>
      <c r="I3775">
        <v>3</v>
      </c>
      <c r="J3775">
        <v>930</v>
      </c>
      <c r="K3775">
        <v>1.0258995</v>
      </c>
      <c r="L3775" t="s">
        <v>16</v>
      </c>
      <c r="M3775">
        <f>V3__67[[#This Row],[Sale Price]]/V3__67[[#This Row],[carpet_area]]</f>
        <v>494.6236559139785</v>
      </c>
      <c r="N3775">
        <f>IF(OR(V3__67[[#This Row],[Estimated Value]]="",V3__67[[#This Row],[Estimated Value]]=0),"",V3__67[[#This Row],[Sale Price]]-V3__67[[#This Row],[Estimated Value]])</f>
        <v>206970</v>
      </c>
      <c r="O3775">
        <f>IF(OR(V3__67[[#This Row],[Estimated Value]]="",V3__67[[#This Row],[Estimated Value]]=0),"",(V3__67[[#This Row],[Sale Price]]-V3__67[[#This Row],[Estimated Value]])/V3__67[[#This Row],[Estimated Value]])</f>
        <v>0.81796624906137616</v>
      </c>
      <c r="P3775" t="str">
        <f t="shared" si="58"/>
        <v>Above Estimate</v>
      </c>
    </row>
    <row r="3776" spans="1:16" x14ac:dyDescent="0.3">
      <c r="A3776" s="1">
        <v>43548</v>
      </c>
      <c r="B3776">
        <v>2019</v>
      </c>
      <c r="C3776" t="s">
        <v>26</v>
      </c>
      <c r="D3776">
        <v>820470</v>
      </c>
      <c r="E3776">
        <v>1075000</v>
      </c>
      <c r="F3776" t="s">
        <v>13</v>
      </c>
      <c r="G3776" t="s">
        <v>14</v>
      </c>
      <c r="H3776">
        <v>3</v>
      </c>
      <c r="I3776">
        <v>3</v>
      </c>
      <c r="J3776">
        <v>972</v>
      </c>
      <c r="K3776">
        <v>1.0258995</v>
      </c>
      <c r="L3776" t="s">
        <v>15</v>
      </c>
      <c r="M3776">
        <f>V3__67[[#This Row],[Sale Price]]/V3__67[[#This Row],[carpet_area]]</f>
        <v>1105.9670781893003</v>
      </c>
      <c r="N3776">
        <f>IF(OR(V3__67[[#This Row],[Estimated Value]]="",V3__67[[#This Row],[Estimated Value]]=0),"",V3__67[[#This Row],[Sale Price]]-V3__67[[#This Row],[Estimated Value]])</f>
        <v>254530</v>
      </c>
      <c r="O3776">
        <f>IF(OR(V3__67[[#This Row],[Estimated Value]]="",V3__67[[#This Row],[Estimated Value]]=0),"",(V3__67[[#This Row],[Sale Price]]-V3__67[[#This Row],[Estimated Value]])/V3__67[[#This Row],[Estimated Value]])</f>
        <v>0.3102246273477397</v>
      </c>
      <c r="P3776" t="str">
        <f t="shared" si="58"/>
        <v>Above Estimate</v>
      </c>
    </row>
    <row r="3777" spans="1:16" x14ac:dyDescent="0.3">
      <c r="A3777" s="1">
        <v>43552</v>
      </c>
      <c r="B3777">
        <v>2019</v>
      </c>
      <c r="C3777" t="s">
        <v>12</v>
      </c>
      <c r="D3777">
        <v>48400</v>
      </c>
      <c r="E3777">
        <v>114500</v>
      </c>
      <c r="F3777" t="s">
        <v>13</v>
      </c>
      <c r="G3777" t="s">
        <v>14</v>
      </c>
      <c r="H3777">
        <v>3</v>
      </c>
      <c r="I3777">
        <v>3</v>
      </c>
      <c r="J3777">
        <v>948</v>
      </c>
      <c r="K3777">
        <v>1.0258995</v>
      </c>
      <c r="L3777" t="s">
        <v>16</v>
      </c>
      <c r="M3777">
        <f>V3__67[[#This Row],[Sale Price]]/V3__67[[#This Row],[carpet_area]]</f>
        <v>120.78059071729957</v>
      </c>
      <c r="N3777">
        <f>IF(OR(V3__67[[#This Row],[Estimated Value]]="",V3__67[[#This Row],[Estimated Value]]=0),"",V3__67[[#This Row],[Sale Price]]-V3__67[[#This Row],[Estimated Value]])</f>
        <v>66100</v>
      </c>
      <c r="O3777">
        <f>IF(OR(V3__67[[#This Row],[Estimated Value]]="",V3__67[[#This Row],[Estimated Value]]=0),"",(V3__67[[#This Row],[Sale Price]]-V3__67[[#This Row],[Estimated Value]])/V3__67[[#This Row],[Estimated Value]])</f>
        <v>1.365702479338843</v>
      </c>
      <c r="P3777" t="str">
        <f t="shared" si="58"/>
        <v>Above Estimate</v>
      </c>
    </row>
    <row r="3778" spans="1:16" x14ac:dyDescent="0.3">
      <c r="A3778" s="1">
        <v>43552</v>
      </c>
      <c r="B3778">
        <v>2019</v>
      </c>
      <c r="C3778" t="s">
        <v>30</v>
      </c>
      <c r="D3778">
        <v>444190</v>
      </c>
      <c r="E3778">
        <v>415000</v>
      </c>
      <c r="F3778" t="s">
        <v>13</v>
      </c>
      <c r="G3778" t="s">
        <v>14</v>
      </c>
      <c r="H3778">
        <v>3</v>
      </c>
      <c r="I3778">
        <v>3</v>
      </c>
      <c r="J3778">
        <v>991</v>
      </c>
      <c r="K3778">
        <v>1.0258995</v>
      </c>
      <c r="L3778" t="s">
        <v>16</v>
      </c>
      <c r="M3778">
        <f>V3__67[[#This Row],[Sale Price]]/V3__67[[#This Row],[carpet_area]]</f>
        <v>418.76892028254287</v>
      </c>
      <c r="N3778">
        <f>IF(OR(V3__67[[#This Row],[Estimated Value]]="",V3__67[[#This Row],[Estimated Value]]=0),"",V3__67[[#This Row],[Sale Price]]-V3__67[[#This Row],[Estimated Value]])</f>
        <v>-29190</v>
      </c>
      <c r="O3778">
        <f>IF(OR(V3__67[[#This Row],[Estimated Value]]="",V3__67[[#This Row],[Estimated Value]]=0),"",(V3__67[[#This Row],[Sale Price]]-V3__67[[#This Row],[Estimated Value]])/V3__67[[#This Row],[Estimated Value]])</f>
        <v>-6.5715121907291923E-2</v>
      </c>
      <c r="P3778" t="str">
        <f t="shared" ref="P3778:P3841" si="59">IF(N3778="","No Estimate",IF(N3778&gt;0,"Above Estimate",IF(N3778&lt;0,"Below Estimate","At Estimate")))</f>
        <v>Below Estimate</v>
      </c>
    </row>
    <row r="3779" spans="1:16" x14ac:dyDescent="0.3">
      <c r="A3779" s="1">
        <v>43553</v>
      </c>
      <c r="B3779">
        <v>2019</v>
      </c>
      <c r="C3779" t="s">
        <v>30</v>
      </c>
      <c r="D3779">
        <v>387620</v>
      </c>
      <c r="E3779">
        <v>620000</v>
      </c>
      <c r="F3779" t="s">
        <v>13</v>
      </c>
      <c r="G3779" t="s">
        <v>14</v>
      </c>
      <c r="H3779">
        <v>3</v>
      </c>
      <c r="I3779">
        <v>1</v>
      </c>
      <c r="J3779">
        <v>935</v>
      </c>
      <c r="K3779">
        <v>1.0258995</v>
      </c>
      <c r="L3779" t="s">
        <v>22</v>
      </c>
      <c r="M3779">
        <f>V3__67[[#This Row],[Sale Price]]/V3__67[[#This Row],[carpet_area]]</f>
        <v>663.10160427807489</v>
      </c>
      <c r="N3779">
        <f>IF(OR(V3__67[[#This Row],[Estimated Value]]="",V3__67[[#This Row],[Estimated Value]]=0),"",V3__67[[#This Row],[Sale Price]]-V3__67[[#This Row],[Estimated Value]])</f>
        <v>232380</v>
      </c>
      <c r="O3779">
        <f>IF(OR(V3__67[[#This Row],[Estimated Value]]="",V3__67[[#This Row],[Estimated Value]]=0),"",(V3__67[[#This Row],[Sale Price]]-V3__67[[#This Row],[Estimated Value]])/V3__67[[#This Row],[Estimated Value]])</f>
        <v>0.59950466952169645</v>
      </c>
      <c r="P3779" t="str">
        <f t="shared" si="59"/>
        <v>Above Estimate</v>
      </c>
    </row>
    <row r="3780" spans="1:16" x14ac:dyDescent="0.3">
      <c r="A3780" s="1">
        <v>43553</v>
      </c>
      <c r="B3780">
        <v>2019</v>
      </c>
      <c r="C3780" t="s">
        <v>12</v>
      </c>
      <c r="D3780">
        <v>89680</v>
      </c>
      <c r="E3780">
        <v>112900</v>
      </c>
      <c r="F3780" t="s">
        <v>13</v>
      </c>
      <c r="G3780" t="s">
        <v>14</v>
      </c>
      <c r="H3780">
        <v>3</v>
      </c>
      <c r="I3780">
        <v>2</v>
      </c>
      <c r="J3780">
        <v>960</v>
      </c>
      <c r="K3780">
        <v>1.0258995</v>
      </c>
      <c r="L3780" t="s">
        <v>16</v>
      </c>
      <c r="M3780">
        <f>V3__67[[#This Row],[Sale Price]]/V3__67[[#This Row],[carpet_area]]</f>
        <v>117.60416666666667</v>
      </c>
      <c r="N3780">
        <f>IF(OR(V3__67[[#This Row],[Estimated Value]]="",V3__67[[#This Row],[Estimated Value]]=0),"",V3__67[[#This Row],[Sale Price]]-V3__67[[#This Row],[Estimated Value]])</f>
        <v>23220</v>
      </c>
      <c r="O3780">
        <f>IF(OR(V3__67[[#This Row],[Estimated Value]]="",V3__67[[#This Row],[Estimated Value]]=0),"",(V3__67[[#This Row],[Sale Price]]-V3__67[[#This Row],[Estimated Value]])/V3__67[[#This Row],[Estimated Value]])</f>
        <v>0.25892060660124888</v>
      </c>
      <c r="P3780" t="str">
        <f t="shared" si="59"/>
        <v>Above Estimate</v>
      </c>
    </row>
    <row r="3781" spans="1:16" x14ac:dyDescent="0.3">
      <c r="A3781" s="1">
        <v>43553</v>
      </c>
      <c r="B3781">
        <v>2019</v>
      </c>
      <c r="C3781" t="s">
        <v>12</v>
      </c>
      <c r="D3781">
        <v>82880</v>
      </c>
      <c r="E3781">
        <v>106000</v>
      </c>
      <c r="F3781" t="s">
        <v>13</v>
      </c>
      <c r="G3781" t="s">
        <v>14</v>
      </c>
      <c r="H3781">
        <v>3</v>
      </c>
      <c r="I3781">
        <v>1</v>
      </c>
      <c r="J3781">
        <v>992</v>
      </c>
      <c r="K3781">
        <v>1.0258995</v>
      </c>
      <c r="L3781" t="s">
        <v>22</v>
      </c>
      <c r="M3781">
        <f>V3__67[[#This Row],[Sale Price]]/V3__67[[#This Row],[carpet_area]]</f>
        <v>106.85483870967742</v>
      </c>
      <c r="N3781">
        <f>IF(OR(V3__67[[#This Row],[Estimated Value]]="",V3__67[[#This Row],[Estimated Value]]=0),"",V3__67[[#This Row],[Sale Price]]-V3__67[[#This Row],[Estimated Value]])</f>
        <v>23120</v>
      </c>
      <c r="O3781">
        <f>IF(OR(V3__67[[#This Row],[Estimated Value]]="",V3__67[[#This Row],[Estimated Value]]=0),"",(V3__67[[#This Row],[Sale Price]]-V3__67[[#This Row],[Estimated Value]])/V3__67[[#This Row],[Estimated Value]])</f>
        <v>0.27895752895752896</v>
      </c>
      <c r="P3781" t="str">
        <f t="shared" si="59"/>
        <v>Above Estimate</v>
      </c>
    </row>
    <row r="3782" spans="1:16" x14ac:dyDescent="0.3">
      <c r="A3782" s="1">
        <v>43553</v>
      </c>
      <c r="B3782">
        <v>2019</v>
      </c>
      <c r="C3782" t="s">
        <v>12</v>
      </c>
      <c r="D3782">
        <v>120880</v>
      </c>
      <c r="E3782">
        <v>125000</v>
      </c>
      <c r="F3782" t="s">
        <v>23</v>
      </c>
      <c r="G3782" t="s">
        <v>24</v>
      </c>
      <c r="H3782">
        <v>6</v>
      </c>
      <c r="I3782">
        <v>4</v>
      </c>
      <c r="J3782">
        <v>2090</v>
      </c>
      <c r="K3782">
        <v>1.0258995</v>
      </c>
      <c r="L3782" t="s">
        <v>16</v>
      </c>
      <c r="M3782">
        <f>V3__67[[#This Row],[Sale Price]]/V3__67[[#This Row],[carpet_area]]</f>
        <v>59.808612440191389</v>
      </c>
      <c r="N3782">
        <f>IF(OR(V3__67[[#This Row],[Estimated Value]]="",V3__67[[#This Row],[Estimated Value]]=0),"",V3__67[[#This Row],[Sale Price]]-V3__67[[#This Row],[Estimated Value]])</f>
        <v>4120</v>
      </c>
      <c r="O3782">
        <f>IF(OR(V3__67[[#This Row],[Estimated Value]]="",V3__67[[#This Row],[Estimated Value]]=0),"",(V3__67[[#This Row],[Sale Price]]-V3__67[[#This Row],[Estimated Value]])/V3__67[[#This Row],[Estimated Value]])</f>
        <v>3.4083388484447384E-2</v>
      </c>
      <c r="P3782" t="str">
        <f t="shared" si="59"/>
        <v>Above Estimate</v>
      </c>
    </row>
    <row r="3783" spans="1:16" x14ac:dyDescent="0.3">
      <c r="A3783" s="1">
        <v>43553</v>
      </c>
      <c r="B3783">
        <v>2019</v>
      </c>
      <c r="C3783" t="s">
        <v>17</v>
      </c>
      <c r="D3783">
        <v>100150</v>
      </c>
      <c r="E3783">
        <v>60000</v>
      </c>
      <c r="F3783" t="s">
        <v>23</v>
      </c>
      <c r="G3783" t="s">
        <v>24</v>
      </c>
      <c r="H3783">
        <v>6</v>
      </c>
      <c r="I3783">
        <v>5</v>
      </c>
      <c r="J3783">
        <v>2086</v>
      </c>
      <c r="K3783">
        <v>1.0258995</v>
      </c>
      <c r="L3783" t="s">
        <v>22</v>
      </c>
      <c r="M3783">
        <f>V3__67[[#This Row],[Sale Price]]/V3__67[[#This Row],[carpet_area]]</f>
        <v>28.763183125599234</v>
      </c>
      <c r="N3783">
        <f>IF(OR(V3__67[[#This Row],[Estimated Value]]="",V3__67[[#This Row],[Estimated Value]]=0),"",V3__67[[#This Row],[Sale Price]]-V3__67[[#This Row],[Estimated Value]])</f>
        <v>-40150</v>
      </c>
      <c r="O3783">
        <f>IF(OR(V3__67[[#This Row],[Estimated Value]]="",V3__67[[#This Row],[Estimated Value]]=0),"",(V3__67[[#This Row],[Sale Price]]-V3__67[[#This Row],[Estimated Value]])/V3__67[[#This Row],[Estimated Value]])</f>
        <v>-0.40089865202196706</v>
      </c>
      <c r="P3783" t="str">
        <f t="shared" si="59"/>
        <v>Below Estimate</v>
      </c>
    </row>
    <row r="3784" spans="1:16" x14ac:dyDescent="0.3">
      <c r="A3784" s="1">
        <v>43554</v>
      </c>
      <c r="B3784">
        <v>2019</v>
      </c>
      <c r="C3784" t="s">
        <v>21</v>
      </c>
      <c r="D3784">
        <v>1262450</v>
      </c>
      <c r="E3784">
        <v>1989000</v>
      </c>
      <c r="F3784" t="s">
        <v>13</v>
      </c>
      <c r="G3784" t="s">
        <v>14</v>
      </c>
      <c r="H3784">
        <v>3</v>
      </c>
      <c r="I3784">
        <v>2</v>
      </c>
      <c r="J3784">
        <v>1043</v>
      </c>
      <c r="K3784">
        <v>1.0258995</v>
      </c>
      <c r="L3784" t="s">
        <v>22</v>
      </c>
      <c r="M3784">
        <f>V3__67[[#This Row],[Sale Price]]/V3__67[[#This Row],[carpet_area]]</f>
        <v>1906.9990412272291</v>
      </c>
      <c r="N3784">
        <f>IF(OR(V3__67[[#This Row],[Estimated Value]]="",V3__67[[#This Row],[Estimated Value]]=0),"",V3__67[[#This Row],[Sale Price]]-V3__67[[#This Row],[Estimated Value]])</f>
        <v>726550</v>
      </c>
      <c r="O3784">
        <f>IF(OR(V3__67[[#This Row],[Estimated Value]]="",V3__67[[#This Row],[Estimated Value]]=0),"",(V3__67[[#This Row],[Sale Price]]-V3__67[[#This Row],[Estimated Value]])/V3__67[[#This Row],[Estimated Value]])</f>
        <v>0.57550794090855084</v>
      </c>
      <c r="P3784" t="str">
        <f t="shared" si="59"/>
        <v>Above Estimate</v>
      </c>
    </row>
    <row r="3785" spans="1:16" x14ac:dyDescent="0.3">
      <c r="A3785" s="1">
        <v>43554</v>
      </c>
      <c r="B3785">
        <v>2019</v>
      </c>
      <c r="C3785" t="s">
        <v>21</v>
      </c>
      <c r="D3785">
        <v>1770720</v>
      </c>
      <c r="E3785">
        <v>2710000</v>
      </c>
      <c r="F3785" t="s">
        <v>13</v>
      </c>
      <c r="G3785" t="s">
        <v>14</v>
      </c>
      <c r="H3785">
        <v>3</v>
      </c>
      <c r="I3785">
        <v>3</v>
      </c>
      <c r="J3785">
        <v>1022</v>
      </c>
      <c r="K3785">
        <v>1.0258995</v>
      </c>
      <c r="L3785" t="s">
        <v>22</v>
      </c>
      <c r="M3785">
        <f>V3__67[[#This Row],[Sale Price]]/V3__67[[#This Row],[carpet_area]]</f>
        <v>2651.6634050880625</v>
      </c>
      <c r="N3785">
        <f>IF(OR(V3__67[[#This Row],[Estimated Value]]="",V3__67[[#This Row],[Estimated Value]]=0),"",V3__67[[#This Row],[Sale Price]]-V3__67[[#This Row],[Estimated Value]])</f>
        <v>939280</v>
      </c>
      <c r="O3785">
        <f>IF(OR(V3__67[[#This Row],[Estimated Value]]="",V3__67[[#This Row],[Estimated Value]]=0),"",(V3__67[[#This Row],[Sale Price]]-V3__67[[#This Row],[Estimated Value]])/V3__67[[#This Row],[Estimated Value]])</f>
        <v>0.53045089003343271</v>
      </c>
      <c r="P3785" t="str">
        <f t="shared" si="59"/>
        <v>Above Estimate</v>
      </c>
    </row>
    <row r="3786" spans="1:16" x14ac:dyDescent="0.3">
      <c r="A3786" s="1">
        <v>43554</v>
      </c>
      <c r="B3786">
        <v>2019</v>
      </c>
      <c r="C3786" t="s">
        <v>26</v>
      </c>
      <c r="D3786">
        <v>339920</v>
      </c>
      <c r="E3786">
        <v>441000</v>
      </c>
      <c r="F3786" t="s">
        <v>13</v>
      </c>
      <c r="G3786" t="s">
        <v>14</v>
      </c>
      <c r="H3786">
        <v>3</v>
      </c>
      <c r="I3786">
        <v>3</v>
      </c>
      <c r="J3786">
        <v>955</v>
      </c>
      <c r="K3786">
        <v>1.0258995</v>
      </c>
      <c r="L3786" t="s">
        <v>16</v>
      </c>
      <c r="M3786">
        <f>V3__67[[#This Row],[Sale Price]]/V3__67[[#This Row],[carpet_area]]</f>
        <v>461.78010471204186</v>
      </c>
      <c r="N3786">
        <f>IF(OR(V3__67[[#This Row],[Estimated Value]]="",V3__67[[#This Row],[Estimated Value]]=0),"",V3__67[[#This Row],[Sale Price]]-V3__67[[#This Row],[Estimated Value]])</f>
        <v>101080</v>
      </c>
      <c r="O3786">
        <f>IF(OR(V3__67[[#This Row],[Estimated Value]]="",V3__67[[#This Row],[Estimated Value]]=0),"",(V3__67[[#This Row],[Sale Price]]-V3__67[[#This Row],[Estimated Value]])/V3__67[[#This Row],[Estimated Value]])</f>
        <v>0.29736408566721584</v>
      </c>
      <c r="P3786" t="str">
        <f t="shared" si="59"/>
        <v>Above Estimate</v>
      </c>
    </row>
    <row r="3787" spans="1:16" x14ac:dyDescent="0.3">
      <c r="A3787" s="1">
        <v>43558</v>
      </c>
      <c r="B3787">
        <v>2019</v>
      </c>
      <c r="C3787" t="s">
        <v>30</v>
      </c>
      <c r="D3787">
        <v>264620</v>
      </c>
      <c r="E3787">
        <v>510000</v>
      </c>
      <c r="F3787" t="s">
        <v>19</v>
      </c>
      <c r="G3787" t="s">
        <v>20</v>
      </c>
      <c r="H3787">
        <v>4</v>
      </c>
      <c r="I3787">
        <v>2</v>
      </c>
      <c r="J3787">
        <v>1416</v>
      </c>
      <c r="K3787">
        <v>1.0258995</v>
      </c>
      <c r="L3787" t="s">
        <v>15</v>
      </c>
      <c r="M3787">
        <f>V3__67[[#This Row],[Sale Price]]/V3__67[[#This Row],[carpet_area]]</f>
        <v>360.16949152542372</v>
      </c>
      <c r="N3787">
        <f>IF(OR(V3__67[[#This Row],[Estimated Value]]="",V3__67[[#This Row],[Estimated Value]]=0),"",V3__67[[#This Row],[Sale Price]]-V3__67[[#This Row],[Estimated Value]])</f>
        <v>245380</v>
      </c>
      <c r="O3787">
        <f>IF(OR(V3__67[[#This Row],[Estimated Value]]="",V3__67[[#This Row],[Estimated Value]]=0),"",(V3__67[[#This Row],[Sale Price]]-V3__67[[#This Row],[Estimated Value]])/V3__67[[#This Row],[Estimated Value]])</f>
        <v>0.92729196583780515</v>
      </c>
      <c r="P3787" t="str">
        <f t="shared" si="59"/>
        <v>Above Estimate</v>
      </c>
    </row>
    <row r="3788" spans="1:16" x14ac:dyDescent="0.3">
      <c r="A3788" s="1">
        <v>43559</v>
      </c>
      <c r="B3788">
        <v>2019</v>
      </c>
      <c r="C3788" t="s">
        <v>18</v>
      </c>
      <c r="D3788">
        <v>287610</v>
      </c>
      <c r="E3788">
        <v>512500</v>
      </c>
      <c r="F3788" t="s">
        <v>13</v>
      </c>
      <c r="G3788" t="s">
        <v>14</v>
      </c>
      <c r="H3788">
        <v>3</v>
      </c>
      <c r="I3788">
        <v>3</v>
      </c>
      <c r="J3788">
        <v>971</v>
      </c>
      <c r="K3788">
        <v>1.0258995</v>
      </c>
      <c r="L3788" t="s">
        <v>22</v>
      </c>
      <c r="M3788">
        <f>V3__67[[#This Row],[Sale Price]]/V3__67[[#This Row],[carpet_area]]</f>
        <v>527.80638516992792</v>
      </c>
      <c r="N3788">
        <f>IF(OR(V3__67[[#This Row],[Estimated Value]]="",V3__67[[#This Row],[Estimated Value]]=0),"",V3__67[[#This Row],[Sale Price]]-V3__67[[#This Row],[Estimated Value]])</f>
        <v>224890</v>
      </c>
      <c r="O3788">
        <f>IF(OR(V3__67[[#This Row],[Estimated Value]]="",V3__67[[#This Row],[Estimated Value]]=0),"",(V3__67[[#This Row],[Sale Price]]-V3__67[[#This Row],[Estimated Value]])/V3__67[[#This Row],[Estimated Value]])</f>
        <v>0.78192691491950905</v>
      </c>
      <c r="P3788" t="str">
        <f t="shared" si="59"/>
        <v>Above Estimate</v>
      </c>
    </row>
    <row r="3789" spans="1:16" x14ac:dyDescent="0.3">
      <c r="A3789" s="1">
        <v>43559</v>
      </c>
      <c r="B3789">
        <v>2019</v>
      </c>
      <c r="C3789" t="s">
        <v>17</v>
      </c>
      <c r="D3789">
        <v>108070</v>
      </c>
      <c r="E3789">
        <v>106000</v>
      </c>
      <c r="F3789" t="s">
        <v>23</v>
      </c>
      <c r="G3789" t="s">
        <v>24</v>
      </c>
      <c r="H3789">
        <v>6</v>
      </c>
      <c r="I3789">
        <v>5</v>
      </c>
      <c r="J3789">
        <v>1931</v>
      </c>
      <c r="K3789">
        <v>1.0258995</v>
      </c>
      <c r="L3789" t="s">
        <v>16</v>
      </c>
      <c r="M3789">
        <f>V3__67[[#This Row],[Sale Price]]/V3__67[[#This Row],[carpet_area]]</f>
        <v>54.89383738995339</v>
      </c>
      <c r="N3789">
        <f>IF(OR(V3__67[[#This Row],[Estimated Value]]="",V3__67[[#This Row],[Estimated Value]]=0),"",V3__67[[#This Row],[Sale Price]]-V3__67[[#This Row],[Estimated Value]])</f>
        <v>-2070</v>
      </c>
      <c r="O3789">
        <f>IF(OR(V3__67[[#This Row],[Estimated Value]]="",V3__67[[#This Row],[Estimated Value]]=0),"",(V3__67[[#This Row],[Sale Price]]-V3__67[[#This Row],[Estimated Value]])/V3__67[[#This Row],[Estimated Value]])</f>
        <v>-1.915425187378551E-2</v>
      </c>
      <c r="P3789" t="str">
        <f t="shared" si="59"/>
        <v>Below Estimate</v>
      </c>
    </row>
    <row r="3790" spans="1:16" x14ac:dyDescent="0.3">
      <c r="A3790" s="1">
        <v>43559</v>
      </c>
      <c r="B3790">
        <v>2019</v>
      </c>
      <c r="C3790" t="s">
        <v>30</v>
      </c>
      <c r="D3790">
        <v>268910</v>
      </c>
      <c r="E3790">
        <v>430000</v>
      </c>
      <c r="F3790" t="s">
        <v>13</v>
      </c>
      <c r="G3790" t="s">
        <v>14</v>
      </c>
      <c r="H3790">
        <v>3</v>
      </c>
      <c r="I3790">
        <v>1</v>
      </c>
      <c r="J3790">
        <v>950</v>
      </c>
      <c r="K3790">
        <v>1.0258995</v>
      </c>
      <c r="L3790" t="s">
        <v>22</v>
      </c>
      <c r="M3790">
        <f>V3__67[[#This Row],[Sale Price]]/V3__67[[#This Row],[carpet_area]]</f>
        <v>452.63157894736844</v>
      </c>
      <c r="N3790">
        <f>IF(OR(V3__67[[#This Row],[Estimated Value]]="",V3__67[[#This Row],[Estimated Value]]=0),"",V3__67[[#This Row],[Sale Price]]-V3__67[[#This Row],[Estimated Value]])</f>
        <v>161090</v>
      </c>
      <c r="O3790">
        <f>IF(OR(V3__67[[#This Row],[Estimated Value]]="",V3__67[[#This Row],[Estimated Value]]=0),"",(V3__67[[#This Row],[Sale Price]]-V3__67[[#This Row],[Estimated Value]])/V3__67[[#This Row],[Estimated Value]])</f>
        <v>0.5990480086274218</v>
      </c>
      <c r="P3790" t="str">
        <f t="shared" si="59"/>
        <v>Above Estimate</v>
      </c>
    </row>
    <row r="3791" spans="1:16" x14ac:dyDescent="0.3">
      <c r="A3791" s="1">
        <v>43559</v>
      </c>
      <c r="B3791">
        <v>2019</v>
      </c>
      <c r="C3791" t="s">
        <v>17</v>
      </c>
      <c r="D3791">
        <v>124440</v>
      </c>
      <c r="E3791">
        <v>190000</v>
      </c>
      <c r="F3791" t="s">
        <v>19</v>
      </c>
      <c r="G3791" t="s">
        <v>20</v>
      </c>
      <c r="H3791">
        <v>4</v>
      </c>
      <c r="I3791">
        <v>3</v>
      </c>
      <c r="J3791">
        <v>1325</v>
      </c>
      <c r="K3791">
        <v>1.0258995</v>
      </c>
      <c r="L3791" t="s">
        <v>15</v>
      </c>
      <c r="M3791">
        <f>V3__67[[#This Row],[Sale Price]]/V3__67[[#This Row],[carpet_area]]</f>
        <v>143.39622641509433</v>
      </c>
      <c r="N3791">
        <f>IF(OR(V3__67[[#This Row],[Estimated Value]]="",V3__67[[#This Row],[Estimated Value]]=0),"",V3__67[[#This Row],[Sale Price]]-V3__67[[#This Row],[Estimated Value]])</f>
        <v>65560</v>
      </c>
      <c r="O3791">
        <f>IF(OR(V3__67[[#This Row],[Estimated Value]]="",V3__67[[#This Row],[Estimated Value]]=0),"",(V3__67[[#This Row],[Sale Price]]-V3__67[[#This Row],[Estimated Value]])/V3__67[[#This Row],[Estimated Value]])</f>
        <v>0.5268402442944391</v>
      </c>
      <c r="P3791" t="str">
        <f t="shared" si="59"/>
        <v>Above Estimate</v>
      </c>
    </row>
    <row r="3792" spans="1:16" x14ac:dyDescent="0.3">
      <c r="A3792" s="1">
        <v>43560</v>
      </c>
      <c r="B3792">
        <v>2019</v>
      </c>
      <c r="C3792" t="s">
        <v>26</v>
      </c>
      <c r="D3792">
        <v>614460</v>
      </c>
      <c r="E3792">
        <v>975000</v>
      </c>
      <c r="F3792" t="s">
        <v>13</v>
      </c>
      <c r="G3792" t="s">
        <v>14</v>
      </c>
      <c r="H3792">
        <v>3</v>
      </c>
      <c r="I3792">
        <v>1</v>
      </c>
      <c r="J3792">
        <v>933</v>
      </c>
      <c r="K3792">
        <v>1.0258995</v>
      </c>
      <c r="L3792" t="s">
        <v>16</v>
      </c>
      <c r="M3792">
        <f>V3__67[[#This Row],[Sale Price]]/V3__67[[#This Row],[carpet_area]]</f>
        <v>1045.0160771704179</v>
      </c>
      <c r="N3792">
        <f>IF(OR(V3__67[[#This Row],[Estimated Value]]="",V3__67[[#This Row],[Estimated Value]]=0),"",V3__67[[#This Row],[Sale Price]]-V3__67[[#This Row],[Estimated Value]])</f>
        <v>360540</v>
      </c>
      <c r="O3792">
        <f>IF(OR(V3__67[[#This Row],[Estimated Value]]="",V3__67[[#This Row],[Estimated Value]]=0),"",(V3__67[[#This Row],[Sale Price]]-V3__67[[#This Row],[Estimated Value]])/V3__67[[#This Row],[Estimated Value]])</f>
        <v>0.586759105556098</v>
      </c>
      <c r="P3792" t="str">
        <f t="shared" si="59"/>
        <v>Above Estimate</v>
      </c>
    </row>
    <row r="3793" spans="1:16" x14ac:dyDescent="0.3">
      <c r="A3793" s="1">
        <v>43560</v>
      </c>
      <c r="B3793">
        <v>2019</v>
      </c>
      <c r="C3793" t="s">
        <v>30</v>
      </c>
      <c r="D3793">
        <v>263320</v>
      </c>
      <c r="E3793">
        <v>475000</v>
      </c>
      <c r="F3793" t="s">
        <v>13</v>
      </c>
      <c r="G3793" t="s">
        <v>14</v>
      </c>
      <c r="H3793">
        <v>3</v>
      </c>
      <c r="I3793">
        <v>1</v>
      </c>
      <c r="J3793">
        <v>1041</v>
      </c>
      <c r="K3793">
        <v>1.0258995</v>
      </c>
      <c r="L3793" t="s">
        <v>15</v>
      </c>
      <c r="M3793">
        <f>V3__67[[#This Row],[Sale Price]]/V3__67[[#This Row],[carpet_area]]</f>
        <v>456.29202689721421</v>
      </c>
      <c r="N3793">
        <f>IF(OR(V3__67[[#This Row],[Estimated Value]]="",V3__67[[#This Row],[Estimated Value]]=0),"",V3__67[[#This Row],[Sale Price]]-V3__67[[#This Row],[Estimated Value]])</f>
        <v>211680</v>
      </c>
      <c r="O3793">
        <f>IF(OR(V3__67[[#This Row],[Estimated Value]]="",V3__67[[#This Row],[Estimated Value]]=0),"",(V3__67[[#This Row],[Sale Price]]-V3__67[[#This Row],[Estimated Value]])/V3__67[[#This Row],[Estimated Value]])</f>
        <v>0.80388880449643019</v>
      </c>
      <c r="P3793" t="str">
        <f t="shared" si="59"/>
        <v>Above Estimate</v>
      </c>
    </row>
    <row r="3794" spans="1:16" x14ac:dyDescent="0.3">
      <c r="A3794" s="1">
        <v>43560</v>
      </c>
      <c r="B3794">
        <v>2019</v>
      </c>
      <c r="C3794" t="s">
        <v>12</v>
      </c>
      <c r="D3794">
        <v>105400</v>
      </c>
      <c r="E3794">
        <v>234070</v>
      </c>
      <c r="F3794" t="s">
        <v>27</v>
      </c>
      <c r="G3794" t="s">
        <v>28</v>
      </c>
      <c r="H3794">
        <v>8</v>
      </c>
      <c r="I3794">
        <v>8</v>
      </c>
      <c r="J3794">
        <v>2401</v>
      </c>
      <c r="K3794">
        <v>1.0258995</v>
      </c>
      <c r="L3794" t="s">
        <v>25</v>
      </c>
      <c r="M3794">
        <f>V3__67[[#This Row],[Sale Price]]/V3__67[[#This Row],[carpet_area]]</f>
        <v>97.488546438983761</v>
      </c>
      <c r="N3794">
        <f>IF(OR(V3__67[[#This Row],[Estimated Value]]="",V3__67[[#This Row],[Estimated Value]]=0),"",V3__67[[#This Row],[Sale Price]]-V3__67[[#This Row],[Estimated Value]])</f>
        <v>128670</v>
      </c>
      <c r="O3794">
        <f>IF(OR(V3__67[[#This Row],[Estimated Value]]="",V3__67[[#This Row],[Estimated Value]]=0),"",(V3__67[[#This Row],[Sale Price]]-V3__67[[#This Row],[Estimated Value]])/V3__67[[#This Row],[Estimated Value]])</f>
        <v>1.2207779886148007</v>
      </c>
      <c r="P3794" t="str">
        <f t="shared" si="59"/>
        <v>Above Estimate</v>
      </c>
    </row>
    <row r="3795" spans="1:16" x14ac:dyDescent="0.3">
      <c r="A3795" s="1">
        <v>43561</v>
      </c>
      <c r="B3795">
        <v>2019</v>
      </c>
      <c r="C3795" t="s">
        <v>30</v>
      </c>
      <c r="D3795">
        <v>631710</v>
      </c>
      <c r="E3795">
        <v>990000</v>
      </c>
      <c r="F3795" t="s">
        <v>13</v>
      </c>
      <c r="G3795" t="s">
        <v>14</v>
      </c>
      <c r="H3795">
        <v>3</v>
      </c>
      <c r="I3795">
        <v>1</v>
      </c>
      <c r="J3795">
        <v>1095</v>
      </c>
      <c r="K3795">
        <v>1.0258995</v>
      </c>
      <c r="L3795" t="s">
        <v>22</v>
      </c>
      <c r="M3795">
        <f>V3__67[[#This Row],[Sale Price]]/V3__67[[#This Row],[carpet_area]]</f>
        <v>904.10958904109589</v>
      </c>
      <c r="N3795">
        <f>IF(OR(V3__67[[#This Row],[Estimated Value]]="",V3__67[[#This Row],[Estimated Value]]=0),"",V3__67[[#This Row],[Sale Price]]-V3__67[[#This Row],[Estimated Value]])</f>
        <v>358290</v>
      </c>
      <c r="O3795">
        <f>IF(OR(V3__67[[#This Row],[Estimated Value]]="",V3__67[[#This Row],[Estimated Value]]=0),"",(V3__67[[#This Row],[Sale Price]]-V3__67[[#This Row],[Estimated Value]])/V3__67[[#This Row],[Estimated Value]])</f>
        <v>0.56717481122667046</v>
      </c>
      <c r="P3795" t="str">
        <f t="shared" si="59"/>
        <v>Above Estimate</v>
      </c>
    </row>
    <row r="3796" spans="1:16" x14ac:dyDescent="0.3">
      <c r="A3796" s="1">
        <v>43562</v>
      </c>
      <c r="B3796">
        <v>2019</v>
      </c>
      <c r="C3796" t="s">
        <v>17</v>
      </c>
      <c r="D3796">
        <v>131800</v>
      </c>
      <c r="E3796">
        <v>106000</v>
      </c>
      <c r="F3796" t="s">
        <v>23</v>
      </c>
      <c r="G3796" t="s">
        <v>24</v>
      </c>
      <c r="H3796">
        <v>6</v>
      </c>
      <c r="I3796">
        <v>4</v>
      </c>
      <c r="J3796">
        <v>1860</v>
      </c>
      <c r="K3796">
        <v>1.0258995</v>
      </c>
      <c r="L3796" t="s">
        <v>16</v>
      </c>
      <c r="M3796">
        <f>V3__67[[#This Row],[Sale Price]]/V3__67[[#This Row],[carpet_area]]</f>
        <v>56.98924731182796</v>
      </c>
      <c r="N3796">
        <f>IF(OR(V3__67[[#This Row],[Estimated Value]]="",V3__67[[#This Row],[Estimated Value]]=0),"",V3__67[[#This Row],[Sale Price]]-V3__67[[#This Row],[Estimated Value]])</f>
        <v>-25800</v>
      </c>
      <c r="O3796">
        <f>IF(OR(V3__67[[#This Row],[Estimated Value]]="",V3__67[[#This Row],[Estimated Value]]=0),"",(V3__67[[#This Row],[Sale Price]]-V3__67[[#This Row],[Estimated Value]])/V3__67[[#This Row],[Estimated Value]])</f>
        <v>-0.19575113808801214</v>
      </c>
      <c r="P3796" t="str">
        <f t="shared" si="59"/>
        <v>Below Estimate</v>
      </c>
    </row>
    <row r="3797" spans="1:16" x14ac:dyDescent="0.3">
      <c r="A3797" s="1">
        <v>43562</v>
      </c>
      <c r="B3797">
        <v>2019</v>
      </c>
      <c r="C3797" t="s">
        <v>26</v>
      </c>
      <c r="D3797">
        <v>1114960</v>
      </c>
      <c r="E3797">
        <v>1700000</v>
      </c>
      <c r="F3797" t="s">
        <v>13</v>
      </c>
      <c r="G3797" t="s">
        <v>14</v>
      </c>
      <c r="H3797">
        <v>3</v>
      </c>
      <c r="I3797">
        <v>1</v>
      </c>
      <c r="J3797">
        <v>985</v>
      </c>
      <c r="K3797">
        <v>1.0258995</v>
      </c>
      <c r="L3797" t="s">
        <v>25</v>
      </c>
      <c r="M3797">
        <f>V3__67[[#This Row],[Sale Price]]/V3__67[[#This Row],[carpet_area]]</f>
        <v>1725.8883248730965</v>
      </c>
      <c r="N3797">
        <f>IF(OR(V3__67[[#This Row],[Estimated Value]]="",V3__67[[#This Row],[Estimated Value]]=0),"",V3__67[[#This Row],[Sale Price]]-V3__67[[#This Row],[Estimated Value]])</f>
        <v>585040</v>
      </c>
      <c r="O3797">
        <f>IF(OR(V3__67[[#This Row],[Estimated Value]]="",V3__67[[#This Row],[Estimated Value]]=0),"",(V3__67[[#This Row],[Sale Price]]-V3__67[[#This Row],[Estimated Value]])/V3__67[[#This Row],[Estimated Value]])</f>
        <v>0.52471837554710488</v>
      </c>
      <c r="P3797" t="str">
        <f t="shared" si="59"/>
        <v>Above Estimate</v>
      </c>
    </row>
    <row r="3798" spans="1:16" x14ac:dyDescent="0.3">
      <c r="A3798" s="1">
        <v>43562</v>
      </c>
      <c r="B3798">
        <v>2019</v>
      </c>
      <c r="C3798" t="s">
        <v>12</v>
      </c>
      <c r="D3798">
        <v>85250</v>
      </c>
      <c r="E3798">
        <v>100000</v>
      </c>
      <c r="F3798" t="s">
        <v>13</v>
      </c>
      <c r="G3798" t="s">
        <v>14</v>
      </c>
      <c r="H3798">
        <v>3</v>
      </c>
      <c r="I3798">
        <v>2</v>
      </c>
      <c r="J3798">
        <v>1080</v>
      </c>
      <c r="K3798">
        <v>1.0258995</v>
      </c>
      <c r="L3798" t="s">
        <v>15</v>
      </c>
      <c r="M3798">
        <f>V3__67[[#This Row],[Sale Price]]/V3__67[[#This Row],[carpet_area]]</f>
        <v>92.592592592592595</v>
      </c>
      <c r="N3798">
        <f>IF(OR(V3__67[[#This Row],[Estimated Value]]="",V3__67[[#This Row],[Estimated Value]]=0),"",V3__67[[#This Row],[Sale Price]]-V3__67[[#This Row],[Estimated Value]])</f>
        <v>14750</v>
      </c>
      <c r="O3798">
        <f>IF(OR(V3__67[[#This Row],[Estimated Value]]="",V3__67[[#This Row],[Estimated Value]]=0),"",(V3__67[[#This Row],[Sale Price]]-V3__67[[#This Row],[Estimated Value]])/V3__67[[#This Row],[Estimated Value]])</f>
        <v>0.17302052785923755</v>
      </c>
      <c r="P3798" t="str">
        <f t="shared" si="59"/>
        <v>Above Estimate</v>
      </c>
    </row>
    <row r="3799" spans="1:16" x14ac:dyDescent="0.3">
      <c r="A3799" s="1">
        <v>43565</v>
      </c>
      <c r="B3799">
        <v>2019</v>
      </c>
      <c r="C3799" t="s">
        <v>17</v>
      </c>
      <c r="D3799">
        <v>148770</v>
      </c>
      <c r="E3799">
        <v>110000</v>
      </c>
      <c r="F3799" t="s">
        <v>23</v>
      </c>
      <c r="G3799" t="s">
        <v>24</v>
      </c>
      <c r="H3799">
        <v>6</v>
      </c>
      <c r="I3799">
        <v>4</v>
      </c>
      <c r="J3799">
        <v>2014</v>
      </c>
      <c r="K3799">
        <v>1.0258995</v>
      </c>
      <c r="L3799" t="s">
        <v>25</v>
      </c>
      <c r="M3799">
        <f>V3__67[[#This Row],[Sale Price]]/V3__67[[#This Row],[carpet_area]]</f>
        <v>54.617676266137039</v>
      </c>
      <c r="N3799">
        <f>IF(OR(V3__67[[#This Row],[Estimated Value]]="",V3__67[[#This Row],[Estimated Value]]=0),"",V3__67[[#This Row],[Sale Price]]-V3__67[[#This Row],[Estimated Value]])</f>
        <v>-38770</v>
      </c>
      <c r="O3799">
        <f>IF(OR(V3__67[[#This Row],[Estimated Value]]="",V3__67[[#This Row],[Estimated Value]]=0),"",(V3__67[[#This Row],[Sale Price]]-V3__67[[#This Row],[Estimated Value]])/V3__67[[#This Row],[Estimated Value]])</f>
        <v>-0.26060361632049472</v>
      </c>
      <c r="P3799" t="str">
        <f t="shared" si="59"/>
        <v>Below Estimate</v>
      </c>
    </row>
    <row r="3800" spans="1:16" x14ac:dyDescent="0.3">
      <c r="A3800" s="1">
        <v>43565</v>
      </c>
      <c r="B3800">
        <v>2019</v>
      </c>
      <c r="C3800" t="s">
        <v>18</v>
      </c>
      <c r="D3800">
        <v>250690</v>
      </c>
      <c r="E3800">
        <v>420000</v>
      </c>
      <c r="F3800" t="s">
        <v>13</v>
      </c>
      <c r="G3800" t="s">
        <v>14</v>
      </c>
      <c r="H3800">
        <v>3</v>
      </c>
      <c r="I3800">
        <v>1</v>
      </c>
      <c r="J3800">
        <v>991</v>
      </c>
      <c r="K3800">
        <v>1.0258995</v>
      </c>
      <c r="L3800" t="s">
        <v>15</v>
      </c>
      <c r="M3800">
        <f>V3__67[[#This Row],[Sale Price]]/V3__67[[#This Row],[carpet_area]]</f>
        <v>423.81432896064581</v>
      </c>
      <c r="N3800">
        <f>IF(OR(V3__67[[#This Row],[Estimated Value]]="",V3__67[[#This Row],[Estimated Value]]=0),"",V3__67[[#This Row],[Sale Price]]-V3__67[[#This Row],[Estimated Value]])</f>
        <v>169310</v>
      </c>
      <c r="O3800">
        <f>IF(OR(V3__67[[#This Row],[Estimated Value]]="",V3__67[[#This Row],[Estimated Value]]=0),"",(V3__67[[#This Row],[Sale Price]]-V3__67[[#This Row],[Estimated Value]])/V3__67[[#This Row],[Estimated Value]])</f>
        <v>0.67537596234393071</v>
      </c>
      <c r="P3800" t="str">
        <f t="shared" si="59"/>
        <v>Above Estimate</v>
      </c>
    </row>
    <row r="3801" spans="1:16" x14ac:dyDescent="0.3">
      <c r="A3801" s="1">
        <v>43565</v>
      </c>
      <c r="B3801">
        <v>2019</v>
      </c>
      <c r="C3801" t="s">
        <v>12</v>
      </c>
      <c r="D3801">
        <v>77270</v>
      </c>
      <c r="E3801">
        <v>107000</v>
      </c>
      <c r="F3801" t="s">
        <v>13</v>
      </c>
      <c r="G3801" t="s">
        <v>14</v>
      </c>
      <c r="H3801">
        <v>3</v>
      </c>
      <c r="I3801">
        <v>1</v>
      </c>
      <c r="J3801">
        <v>957</v>
      </c>
      <c r="K3801">
        <v>1.0258995</v>
      </c>
      <c r="L3801" t="s">
        <v>22</v>
      </c>
      <c r="M3801">
        <f>V3__67[[#This Row],[Sale Price]]/V3__67[[#This Row],[carpet_area]]</f>
        <v>111.80773249738768</v>
      </c>
      <c r="N3801">
        <f>IF(OR(V3__67[[#This Row],[Estimated Value]]="",V3__67[[#This Row],[Estimated Value]]=0),"",V3__67[[#This Row],[Sale Price]]-V3__67[[#This Row],[Estimated Value]])</f>
        <v>29730</v>
      </c>
      <c r="O3801">
        <f>IF(OR(V3__67[[#This Row],[Estimated Value]]="",V3__67[[#This Row],[Estimated Value]]=0),"",(V3__67[[#This Row],[Sale Price]]-V3__67[[#This Row],[Estimated Value]])/V3__67[[#This Row],[Estimated Value]])</f>
        <v>0.38475475605021353</v>
      </c>
      <c r="P3801" t="str">
        <f t="shared" si="59"/>
        <v>Above Estimate</v>
      </c>
    </row>
    <row r="3802" spans="1:16" x14ac:dyDescent="0.3">
      <c r="A3802" s="1">
        <v>43566</v>
      </c>
      <c r="B3802">
        <v>2019</v>
      </c>
      <c r="C3802" t="s">
        <v>12</v>
      </c>
      <c r="D3802">
        <v>41160</v>
      </c>
      <c r="E3802">
        <v>30000</v>
      </c>
      <c r="F3802" t="s">
        <v>23</v>
      </c>
      <c r="G3802" t="s">
        <v>24</v>
      </c>
      <c r="H3802">
        <v>6</v>
      </c>
      <c r="I3802">
        <v>5</v>
      </c>
      <c r="J3802">
        <v>2115</v>
      </c>
      <c r="K3802">
        <v>1.0258995</v>
      </c>
      <c r="L3802" t="s">
        <v>25</v>
      </c>
      <c r="M3802">
        <f>V3__67[[#This Row],[Sale Price]]/V3__67[[#This Row],[carpet_area]]</f>
        <v>14.184397163120567</v>
      </c>
      <c r="N3802">
        <f>IF(OR(V3__67[[#This Row],[Estimated Value]]="",V3__67[[#This Row],[Estimated Value]]=0),"",V3__67[[#This Row],[Sale Price]]-V3__67[[#This Row],[Estimated Value]])</f>
        <v>-11160</v>
      </c>
      <c r="O3802">
        <f>IF(OR(V3__67[[#This Row],[Estimated Value]]="",V3__67[[#This Row],[Estimated Value]]=0),"",(V3__67[[#This Row],[Sale Price]]-V3__67[[#This Row],[Estimated Value]])/V3__67[[#This Row],[Estimated Value]])</f>
        <v>-0.27113702623906705</v>
      </c>
      <c r="P3802" t="str">
        <f t="shared" si="59"/>
        <v>Below Estimate</v>
      </c>
    </row>
    <row r="3803" spans="1:16" x14ac:dyDescent="0.3">
      <c r="A3803" s="1">
        <v>43566</v>
      </c>
      <c r="B3803">
        <v>2019</v>
      </c>
      <c r="C3803" t="s">
        <v>30</v>
      </c>
      <c r="D3803">
        <v>302210</v>
      </c>
      <c r="E3803">
        <v>597000</v>
      </c>
      <c r="F3803" t="s">
        <v>27</v>
      </c>
      <c r="G3803" t="s">
        <v>28</v>
      </c>
      <c r="H3803">
        <v>8</v>
      </c>
      <c r="I3803">
        <v>8</v>
      </c>
      <c r="J3803">
        <v>2904</v>
      </c>
      <c r="K3803">
        <v>1.0258995</v>
      </c>
      <c r="L3803" t="s">
        <v>22</v>
      </c>
      <c r="M3803">
        <f>V3__67[[#This Row],[Sale Price]]/V3__67[[#This Row],[carpet_area]]</f>
        <v>205.57851239669421</v>
      </c>
      <c r="N3803">
        <f>IF(OR(V3__67[[#This Row],[Estimated Value]]="",V3__67[[#This Row],[Estimated Value]]=0),"",V3__67[[#This Row],[Sale Price]]-V3__67[[#This Row],[Estimated Value]])</f>
        <v>294790</v>
      </c>
      <c r="O3803">
        <f>IF(OR(V3__67[[#This Row],[Estimated Value]]="",V3__67[[#This Row],[Estimated Value]]=0),"",(V3__67[[#This Row],[Sale Price]]-V3__67[[#This Row],[Estimated Value]])/V3__67[[#This Row],[Estimated Value]])</f>
        <v>0.97544753648125471</v>
      </c>
      <c r="P3803" t="str">
        <f t="shared" si="59"/>
        <v>Above Estimate</v>
      </c>
    </row>
    <row r="3804" spans="1:16" x14ac:dyDescent="0.3">
      <c r="A3804" s="1">
        <v>43568</v>
      </c>
      <c r="B3804">
        <v>2019</v>
      </c>
      <c r="C3804" t="s">
        <v>21</v>
      </c>
      <c r="D3804">
        <v>5305650</v>
      </c>
      <c r="E3804">
        <v>5800000</v>
      </c>
      <c r="F3804" t="s">
        <v>13</v>
      </c>
      <c r="G3804" t="s">
        <v>14</v>
      </c>
      <c r="H3804">
        <v>3</v>
      </c>
      <c r="I3804">
        <v>1</v>
      </c>
      <c r="J3804">
        <v>958</v>
      </c>
      <c r="K3804">
        <v>1.0258995</v>
      </c>
      <c r="L3804" t="s">
        <v>22</v>
      </c>
      <c r="M3804">
        <f>V3__67[[#This Row],[Sale Price]]/V3__67[[#This Row],[carpet_area]]</f>
        <v>6054.2797494780789</v>
      </c>
      <c r="N3804">
        <f>IF(OR(V3__67[[#This Row],[Estimated Value]]="",V3__67[[#This Row],[Estimated Value]]=0),"",V3__67[[#This Row],[Sale Price]]-V3__67[[#This Row],[Estimated Value]])</f>
        <v>494350</v>
      </c>
      <c r="O3804">
        <f>IF(OR(V3__67[[#This Row],[Estimated Value]]="",V3__67[[#This Row],[Estimated Value]]=0),"",(V3__67[[#This Row],[Sale Price]]-V3__67[[#This Row],[Estimated Value]])/V3__67[[#This Row],[Estimated Value]])</f>
        <v>9.3174257631015986E-2</v>
      </c>
      <c r="P3804" t="str">
        <f t="shared" si="59"/>
        <v>Above Estimate</v>
      </c>
    </row>
    <row r="3805" spans="1:16" x14ac:dyDescent="0.3">
      <c r="A3805" s="1">
        <v>43568</v>
      </c>
      <c r="B3805">
        <v>2019</v>
      </c>
      <c r="C3805" t="s">
        <v>26</v>
      </c>
      <c r="D3805">
        <v>605780</v>
      </c>
      <c r="E3805">
        <v>891500</v>
      </c>
      <c r="F3805" t="s">
        <v>13</v>
      </c>
      <c r="G3805" t="s">
        <v>14</v>
      </c>
      <c r="H3805">
        <v>3</v>
      </c>
      <c r="I3805">
        <v>3</v>
      </c>
      <c r="J3805">
        <v>1067</v>
      </c>
      <c r="K3805">
        <v>1.0258995</v>
      </c>
      <c r="L3805" t="s">
        <v>16</v>
      </c>
      <c r="M3805">
        <f>V3__67[[#This Row],[Sale Price]]/V3__67[[#This Row],[carpet_area]]</f>
        <v>835.52014995313959</v>
      </c>
      <c r="N3805">
        <f>IF(OR(V3__67[[#This Row],[Estimated Value]]="",V3__67[[#This Row],[Estimated Value]]=0),"",V3__67[[#This Row],[Sale Price]]-V3__67[[#This Row],[Estimated Value]])</f>
        <v>285720</v>
      </c>
      <c r="O3805">
        <f>IF(OR(V3__67[[#This Row],[Estimated Value]]="",V3__67[[#This Row],[Estimated Value]]=0),"",(V3__67[[#This Row],[Sale Price]]-V3__67[[#This Row],[Estimated Value]])/V3__67[[#This Row],[Estimated Value]])</f>
        <v>0.47165637690250584</v>
      </c>
      <c r="P3805" t="str">
        <f t="shared" si="59"/>
        <v>Above Estimate</v>
      </c>
    </row>
    <row r="3806" spans="1:16" x14ac:dyDescent="0.3">
      <c r="A3806" s="1">
        <v>43568</v>
      </c>
      <c r="B3806">
        <v>2019</v>
      </c>
      <c r="C3806" t="s">
        <v>26</v>
      </c>
      <c r="D3806">
        <v>321720</v>
      </c>
      <c r="E3806">
        <v>195000</v>
      </c>
      <c r="F3806" t="s">
        <v>13</v>
      </c>
      <c r="G3806" t="s">
        <v>14</v>
      </c>
      <c r="H3806">
        <v>3</v>
      </c>
      <c r="I3806">
        <v>1</v>
      </c>
      <c r="J3806">
        <v>932</v>
      </c>
      <c r="K3806">
        <v>1.0258995</v>
      </c>
      <c r="L3806" t="s">
        <v>25</v>
      </c>
      <c r="M3806">
        <f>V3__67[[#This Row],[Sale Price]]/V3__67[[#This Row],[carpet_area]]</f>
        <v>209.22746781115879</v>
      </c>
      <c r="N3806">
        <f>IF(OR(V3__67[[#This Row],[Estimated Value]]="",V3__67[[#This Row],[Estimated Value]]=0),"",V3__67[[#This Row],[Sale Price]]-V3__67[[#This Row],[Estimated Value]])</f>
        <v>-126720</v>
      </c>
      <c r="O3806">
        <f>IF(OR(V3__67[[#This Row],[Estimated Value]]="",V3__67[[#This Row],[Estimated Value]]=0),"",(V3__67[[#This Row],[Sale Price]]-V3__67[[#This Row],[Estimated Value]])/V3__67[[#This Row],[Estimated Value]])</f>
        <v>-0.39388287952256623</v>
      </c>
      <c r="P3806" t="str">
        <f t="shared" si="59"/>
        <v>Below Estimate</v>
      </c>
    </row>
    <row r="3807" spans="1:16" x14ac:dyDescent="0.3">
      <c r="A3807" s="1">
        <v>43568</v>
      </c>
      <c r="B3807">
        <v>2019</v>
      </c>
      <c r="C3807" t="s">
        <v>12</v>
      </c>
      <c r="D3807">
        <v>76690</v>
      </c>
      <c r="E3807">
        <v>77000</v>
      </c>
      <c r="F3807" t="s">
        <v>13</v>
      </c>
      <c r="G3807" t="s">
        <v>14</v>
      </c>
      <c r="H3807">
        <v>3</v>
      </c>
      <c r="I3807">
        <v>2</v>
      </c>
      <c r="J3807">
        <v>1039</v>
      </c>
      <c r="K3807">
        <v>1.0258995</v>
      </c>
      <c r="L3807" t="s">
        <v>15</v>
      </c>
      <c r="M3807">
        <f>V3__67[[#This Row],[Sale Price]]/V3__67[[#This Row],[carpet_area]]</f>
        <v>74.1097208854668</v>
      </c>
      <c r="N3807">
        <f>IF(OR(V3__67[[#This Row],[Estimated Value]]="",V3__67[[#This Row],[Estimated Value]]=0),"",V3__67[[#This Row],[Sale Price]]-V3__67[[#This Row],[Estimated Value]])</f>
        <v>310</v>
      </c>
      <c r="O3807">
        <f>IF(OR(V3__67[[#This Row],[Estimated Value]]="",V3__67[[#This Row],[Estimated Value]]=0),"",(V3__67[[#This Row],[Sale Price]]-V3__67[[#This Row],[Estimated Value]])/V3__67[[#This Row],[Estimated Value]])</f>
        <v>4.0422480114747682E-3</v>
      </c>
      <c r="P3807" t="str">
        <f t="shared" si="59"/>
        <v>Above Estimate</v>
      </c>
    </row>
    <row r="3808" spans="1:16" x14ac:dyDescent="0.3">
      <c r="A3808" s="1">
        <v>43568</v>
      </c>
      <c r="B3808">
        <v>2019</v>
      </c>
      <c r="C3808" t="s">
        <v>30</v>
      </c>
      <c r="D3808">
        <v>460380</v>
      </c>
      <c r="E3808">
        <v>802500</v>
      </c>
      <c r="F3808" t="s">
        <v>13</v>
      </c>
      <c r="G3808" t="s">
        <v>14</v>
      </c>
      <c r="H3808">
        <v>3</v>
      </c>
      <c r="I3808">
        <v>2</v>
      </c>
      <c r="J3808">
        <v>1090</v>
      </c>
      <c r="K3808">
        <v>1.0258995</v>
      </c>
      <c r="L3808" t="s">
        <v>16</v>
      </c>
      <c r="M3808">
        <f>V3__67[[#This Row],[Sale Price]]/V3__67[[#This Row],[carpet_area]]</f>
        <v>736.2385321100918</v>
      </c>
      <c r="N3808">
        <f>IF(OR(V3__67[[#This Row],[Estimated Value]]="",V3__67[[#This Row],[Estimated Value]]=0),"",V3__67[[#This Row],[Sale Price]]-V3__67[[#This Row],[Estimated Value]])</f>
        <v>342120</v>
      </c>
      <c r="O3808">
        <f>IF(OR(V3__67[[#This Row],[Estimated Value]]="",V3__67[[#This Row],[Estimated Value]]=0),"",(V3__67[[#This Row],[Sale Price]]-V3__67[[#This Row],[Estimated Value]])/V3__67[[#This Row],[Estimated Value]])</f>
        <v>0.74312524436335203</v>
      </c>
      <c r="P3808" t="str">
        <f t="shared" si="59"/>
        <v>Above Estimate</v>
      </c>
    </row>
    <row r="3809" spans="1:16" x14ac:dyDescent="0.3">
      <c r="A3809" s="1">
        <v>43572</v>
      </c>
      <c r="B3809">
        <v>2019</v>
      </c>
      <c r="C3809" t="s">
        <v>17</v>
      </c>
      <c r="D3809">
        <v>100850</v>
      </c>
      <c r="E3809">
        <v>16000</v>
      </c>
      <c r="F3809" t="s">
        <v>13</v>
      </c>
      <c r="G3809" t="s">
        <v>14</v>
      </c>
      <c r="H3809">
        <v>3</v>
      </c>
      <c r="I3809">
        <v>1</v>
      </c>
      <c r="J3809">
        <v>1037</v>
      </c>
      <c r="K3809">
        <v>1.0258995</v>
      </c>
      <c r="L3809" t="s">
        <v>15</v>
      </c>
      <c r="M3809">
        <f>V3__67[[#This Row],[Sale Price]]/V3__67[[#This Row],[carpet_area]]</f>
        <v>15.429122468659594</v>
      </c>
      <c r="N3809">
        <f>IF(OR(V3__67[[#This Row],[Estimated Value]]="",V3__67[[#This Row],[Estimated Value]]=0),"",V3__67[[#This Row],[Sale Price]]-V3__67[[#This Row],[Estimated Value]])</f>
        <v>-84850</v>
      </c>
      <c r="O3809">
        <f>IF(OR(V3__67[[#This Row],[Estimated Value]]="",V3__67[[#This Row],[Estimated Value]]=0),"",(V3__67[[#This Row],[Sale Price]]-V3__67[[#This Row],[Estimated Value]])/V3__67[[#This Row],[Estimated Value]])</f>
        <v>-0.84134853743182947</v>
      </c>
      <c r="P3809" t="str">
        <f t="shared" si="59"/>
        <v>Below Estimate</v>
      </c>
    </row>
    <row r="3810" spans="1:16" x14ac:dyDescent="0.3">
      <c r="A3810" s="1">
        <v>43573</v>
      </c>
      <c r="B3810">
        <v>2019</v>
      </c>
      <c r="C3810" t="s">
        <v>26</v>
      </c>
      <c r="D3810">
        <v>307860</v>
      </c>
      <c r="E3810">
        <v>522000</v>
      </c>
      <c r="F3810" t="s">
        <v>13</v>
      </c>
      <c r="G3810" t="s">
        <v>14</v>
      </c>
      <c r="H3810">
        <v>3</v>
      </c>
      <c r="I3810">
        <v>3</v>
      </c>
      <c r="J3810">
        <v>1088</v>
      </c>
      <c r="K3810">
        <v>1.0258995</v>
      </c>
      <c r="L3810" t="s">
        <v>25</v>
      </c>
      <c r="M3810">
        <f>V3__67[[#This Row],[Sale Price]]/V3__67[[#This Row],[carpet_area]]</f>
        <v>479.77941176470586</v>
      </c>
      <c r="N3810">
        <f>IF(OR(V3__67[[#This Row],[Estimated Value]]="",V3__67[[#This Row],[Estimated Value]]=0),"",V3__67[[#This Row],[Sale Price]]-V3__67[[#This Row],[Estimated Value]])</f>
        <v>214140</v>
      </c>
      <c r="O3810">
        <f>IF(OR(V3__67[[#This Row],[Estimated Value]]="",V3__67[[#This Row],[Estimated Value]]=0),"",(V3__67[[#This Row],[Sale Price]]-V3__67[[#This Row],[Estimated Value]])/V3__67[[#This Row],[Estimated Value]])</f>
        <v>0.69557591112843498</v>
      </c>
      <c r="P3810" t="str">
        <f t="shared" si="59"/>
        <v>Above Estimate</v>
      </c>
    </row>
    <row r="3811" spans="1:16" x14ac:dyDescent="0.3">
      <c r="A3811" s="1">
        <v>43573</v>
      </c>
      <c r="B3811">
        <v>2019</v>
      </c>
      <c r="C3811" t="s">
        <v>18</v>
      </c>
      <c r="D3811">
        <v>171060</v>
      </c>
      <c r="E3811">
        <v>175000</v>
      </c>
      <c r="F3811" t="s">
        <v>19</v>
      </c>
      <c r="G3811" t="s">
        <v>20</v>
      </c>
      <c r="H3811">
        <v>4</v>
      </c>
      <c r="I3811">
        <v>2</v>
      </c>
      <c r="J3811">
        <v>1392</v>
      </c>
      <c r="K3811">
        <v>1.0258995</v>
      </c>
      <c r="L3811" t="s">
        <v>25</v>
      </c>
      <c r="M3811">
        <f>V3__67[[#This Row],[Sale Price]]/V3__67[[#This Row],[carpet_area]]</f>
        <v>125.7183908045977</v>
      </c>
      <c r="N3811">
        <f>IF(OR(V3__67[[#This Row],[Estimated Value]]="",V3__67[[#This Row],[Estimated Value]]=0),"",V3__67[[#This Row],[Sale Price]]-V3__67[[#This Row],[Estimated Value]])</f>
        <v>3940</v>
      </c>
      <c r="O3811">
        <f>IF(OR(V3__67[[#This Row],[Estimated Value]]="",V3__67[[#This Row],[Estimated Value]]=0),"",(V3__67[[#This Row],[Sale Price]]-V3__67[[#This Row],[Estimated Value]])/V3__67[[#This Row],[Estimated Value]])</f>
        <v>2.3032853969367474E-2</v>
      </c>
      <c r="P3811" t="str">
        <f t="shared" si="59"/>
        <v>Above Estimate</v>
      </c>
    </row>
    <row r="3812" spans="1:16" x14ac:dyDescent="0.3">
      <c r="A3812" s="1">
        <v>43576</v>
      </c>
      <c r="B3812">
        <v>2019</v>
      </c>
      <c r="C3812" t="s">
        <v>26</v>
      </c>
      <c r="D3812">
        <v>595700</v>
      </c>
      <c r="E3812">
        <v>952500</v>
      </c>
      <c r="F3812" t="s">
        <v>13</v>
      </c>
      <c r="G3812" t="s">
        <v>14</v>
      </c>
      <c r="H3812">
        <v>3</v>
      </c>
      <c r="I3812">
        <v>2</v>
      </c>
      <c r="J3812">
        <v>971</v>
      </c>
      <c r="K3812">
        <v>1.0258995</v>
      </c>
      <c r="L3812" t="s">
        <v>15</v>
      </c>
      <c r="M3812">
        <f>V3__67[[#This Row],[Sale Price]]/V3__67[[#This Row],[carpet_area]]</f>
        <v>980.94747682801233</v>
      </c>
      <c r="N3812">
        <f>IF(OR(V3__67[[#This Row],[Estimated Value]]="",V3__67[[#This Row],[Estimated Value]]=0),"",V3__67[[#This Row],[Sale Price]]-V3__67[[#This Row],[Estimated Value]])</f>
        <v>356800</v>
      </c>
      <c r="O3812">
        <f>IF(OR(V3__67[[#This Row],[Estimated Value]]="",V3__67[[#This Row],[Estimated Value]]=0),"",(V3__67[[#This Row],[Sale Price]]-V3__67[[#This Row],[Estimated Value]])/V3__67[[#This Row],[Estimated Value]])</f>
        <v>0.59895920765485988</v>
      </c>
      <c r="P3812" t="str">
        <f t="shared" si="59"/>
        <v>Above Estimate</v>
      </c>
    </row>
    <row r="3813" spans="1:16" x14ac:dyDescent="0.3">
      <c r="A3813" s="1">
        <v>43576</v>
      </c>
      <c r="B3813">
        <v>2019</v>
      </c>
      <c r="C3813" t="s">
        <v>17</v>
      </c>
      <c r="D3813">
        <v>117670</v>
      </c>
      <c r="E3813">
        <v>93500</v>
      </c>
      <c r="F3813" t="s">
        <v>23</v>
      </c>
      <c r="G3813" t="s">
        <v>24</v>
      </c>
      <c r="H3813">
        <v>6</v>
      </c>
      <c r="I3813">
        <v>6</v>
      </c>
      <c r="J3813">
        <v>2152</v>
      </c>
      <c r="K3813">
        <v>1.0258995</v>
      </c>
      <c r="L3813" t="s">
        <v>16</v>
      </c>
      <c r="M3813">
        <f>V3__67[[#This Row],[Sale Price]]/V3__67[[#This Row],[carpet_area]]</f>
        <v>43.44795539033457</v>
      </c>
      <c r="N3813">
        <f>IF(OR(V3__67[[#This Row],[Estimated Value]]="",V3__67[[#This Row],[Estimated Value]]=0),"",V3__67[[#This Row],[Sale Price]]-V3__67[[#This Row],[Estimated Value]])</f>
        <v>-24170</v>
      </c>
      <c r="O3813">
        <f>IF(OR(V3__67[[#This Row],[Estimated Value]]="",V3__67[[#This Row],[Estimated Value]]=0),"",(V3__67[[#This Row],[Sale Price]]-V3__67[[#This Row],[Estimated Value]])/V3__67[[#This Row],[Estimated Value]])</f>
        <v>-0.20540494603552306</v>
      </c>
      <c r="P3813" t="str">
        <f t="shared" si="59"/>
        <v>Below Estimate</v>
      </c>
    </row>
    <row r="3814" spans="1:16" x14ac:dyDescent="0.3">
      <c r="A3814" s="1">
        <v>43579</v>
      </c>
      <c r="B3814">
        <v>2019</v>
      </c>
      <c r="C3814" t="s">
        <v>21</v>
      </c>
      <c r="D3814">
        <v>471240</v>
      </c>
      <c r="E3814">
        <v>639500</v>
      </c>
      <c r="F3814" t="s">
        <v>13</v>
      </c>
      <c r="G3814" t="s">
        <v>14</v>
      </c>
      <c r="H3814">
        <v>3</v>
      </c>
      <c r="I3814">
        <v>3</v>
      </c>
      <c r="J3814">
        <v>993</v>
      </c>
      <c r="K3814">
        <v>1.0258995</v>
      </c>
      <c r="L3814" t="s">
        <v>15</v>
      </c>
      <c r="M3814">
        <f>V3__67[[#This Row],[Sale Price]]/V3__67[[#This Row],[carpet_area]]</f>
        <v>644.00805639476334</v>
      </c>
      <c r="N3814">
        <f>IF(OR(V3__67[[#This Row],[Estimated Value]]="",V3__67[[#This Row],[Estimated Value]]=0),"",V3__67[[#This Row],[Sale Price]]-V3__67[[#This Row],[Estimated Value]])</f>
        <v>168260</v>
      </c>
      <c r="O3814">
        <f>IF(OR(V3__67[[#This Row],[Estimated Value]]="",V3__67[[#This Row],[Estimated Value]]=0),"",(V3__67[[#This Row],[Sale Price]]-V3__67[[#This Row],[Estimated Value]])/V3__67[[#This Row],[Estimated Value]])</f>
        <v>0.35705797470503353</v>
      </c>
      <c r="P3814" t="str">
        <f t="shared" si="59"/>
        <v>Above Estimate</v>
      </c>
    </row>
    <row r="3815" spans="1:16" x14ac:dyDescent="0.3">
      <c r="A3815" s="1">
        <v>43579</v>
      </c>
      <c r="B3815">
        <v>2019</v>
      </c>
      <c r="C3815" t="s">
        <v>18</v>
      </c>
      <c r="D3815">
        <v>872430</v>
      </c>
      <c r="E3815">
        <v>1500000</v>
      </c>
      <c r="F3815" t="s">
        <v>19</v>
      </c>
      <c r="G3815" t="s">
        <v>20</v>
      </c>
      <c r="H3815">
        <v>4</v>
      </c>
      <c r="I3815">
        <v>3</v>
      </c>
      <c r="J3815">
        <v>1488</v>
      </c>
      <c r="K3815">
        <v>1.0258995</v>
      </c>
      <c r="L3815" t="s">
        <v>22</v>
      </c>
      <c r="M3815">
        <f>V3__67[[#This Row],[Sale Price]]/V3__67[[#This Row],[carpet_area]]</f>
        <v>1008.0645161290323</v>
      </c>
      <c r="N3815">
        <f>IF(OR(V3__67[[#This Row],[Estimated Value]]="",V3__67[[#This Row],[Estimated Value]]=0),"",V3__67[[#This Row],[Sale Price]]-V3__67[[#This Row],[Estimated Value]])</f>
        <v>627570</v>
      </c>
      <c r="O3815">
        <f>IF(OR(V3__67[[#This Row],[Estimated Value]]="",V3__67[[#This Row],[Estimated Value]]=0),"",(V3__67[[#This Row],[Sale Price]]-V3__67[[#This Row],[Estimated Value]])/V3__67[[#This Row],[Estimated Value]])</f>
        <v>0.71933564870534028</v>
      </c>
      <c r="P3815" t="str">
        <f t="shared" si="59"/>
        <v>Above Estimate</v>
      </c>
    </row>
    <row r="3816" spans="1:16" x14ac:dyDescent="0.3">
      <c r="A3816" s="1">
        <v>43579</v>
      </c>
      <c r="B3816">
        <v>2019</v>
      </c>
      <c r="C3816" t="s">
        <v>26</v>
      </c>
      <c r="D3816">
        <v>267680</v>
      </c>
      <c r="E3816">
        <v>438000</v>
      </c>
      <c r="F3816" t="s">
        <v>13</v>
      </c>
      <c r="G3816" t="s">
        <v>14</v>
      </c>
      <c r="H3816">
        <v>3</v>
      </c>
      <c r="I3816">
        <v>3</v>
      </c>
      <c r="J3816">
        <v>987</v>
      </c>
      <c r="K3816">
        <v>1.0258995</v>
      </c>
      <c r="L3816" t="s">
        <v>22</v>
      </c>
      <c r="M3816">
        <f>V3__67[[#This Row],[Sale Price]]/V3__67[[#This Row],[carpet_area]]</f>
        <v>443.76899696048633</v>
      </c>
      <c r="N3816">
        <f>IF(OR(V3__67[[#This Row],[Estimated Value]]="",V3__67[[#This Row],[Estimated Value]]=0),"",V3__67[[#This Row],[Sale Price]]-V3__67[[#This Row],[Estimated Value]])</f>
        <v>170320</v>
      </c>
      <c r="O3816">
        <f>IF(OR(V3__67[[#This Row],[Estimated Value]]="",V3__67[[#This Row],[Estimated Value]]=0),"",(V3__67[[#This Row],[Sale Price]]-V3__67[[#This Row],[Estimated Value]])/V3__67[[#This Row],[Estimated Value]])</f>
        <v>0.63628212791392713</v>
      </c>
      <c r="P3816" t="str">
        <f t="shared" si="59"/>
        <v>Above Estimate</v>
      </c>
    </row>
    <row r="3817" spans="1:16" x14ac:dyDescent="0.3">
      <c r="A3817" s="1">
        <v>43579</v>
      </c>
      <c r="B3817">
        <v>2019</v>
      </c>
      <c r="C3817" t="s">
        <v>30</v>
      </c>
      <c r="D3817">
        <v>486760</v>
      </c>
      <c r="E3817">
        <v>790000</v>
      </c>
      <c r="F3817" t="s">
        <v>13</v>
      </c>
      <c r="G3817" t="s">
        <v>14</v>
      </c>
      <c r="H3817">
        <v>3</v>
      </c>
      <c r="I3817">
        <v>1</v>
      </c>
      <c r="J3817">
        <v>1098</v>
      </c>
      <c r="K3817">
        <v>1.0258995</v>
      </c>
      <c r="L3817" t="s">
        <v>22</v>
      </c>
      <c r="M3817">
        <f>V3__67[[#This Row],[Sale Price]]/V3__67[[#This Row],[carpet_area]]</f>
        <v>719.48998178506372</v>
      </c>
      <c r="N3817">
        <f>IF(OR(V3__67[[#This Row],[Estimated Value]]="",V3__67[[#This Row],[Estimated Value]]=0),"",V3__67[[#This Row],[Sale Price]]-V3__67[[#This Row],[Estimated Value]])</f>
        <v>303240</v>
      </c>
      <c r="O3817">
        <f>IF(OR(V3__67[[#This Row],[Estimated Value]]="",V3__67[[#This Row],[Estimated Value]]=0),"",(V3__67[[#This Row],[Sale Price]]-V3__67[[#This Row],[Estimated Value]])/V3__67[[#This Row],[Estimated Value]])</f>
        <v>0.62297641548196236</v>
      </c>
      <c r="P3817" t="str">
        <f t="shared" si="59"/>
        <v>Above Estimate</v>
      </c>
    </row>
    <row r="3818" spans="1:16" x14ac:dyDescent="0.3">
      <c r="A3818" s="1">
        <v>43580</v>
      </c>
      <c r="B3818">
        <v>2019</v>
      </c>
      <c r="C3818" t="s">
        <v>12</v>
      </c>
      <c r="D3818">
        <v>137580</v>
      </c>
      <c r="E3818">
        <v>215000</v>
      </c>
      <c r="F3818" t="s">
        <v>19</v>
      </c>
      <c r="G3818" t="s">
        <v>20</v>
      </c>
      <c r="H3818">
        <v>4</v>
      </c>
      <c r="I3818">
        <v>2</v>
      </c>
      <c r="J3818">
        <v>1301</v>
      </c>
      <c r="K3818">
        <v>1.0258995</v>
      </c>
      <c r="L3818" t="s">
        <v>22</v>
      </c>
      <c r="M3818">
        <f>V3__67[[#This Row],[Sale Price]]/V3__67[[#This Row],[carpet_area]]</f>
        <v>165.25749423520369</v>
      </c>
      <c r="N3818">
        <f>IF(OR(V3__67[[#This Row],[Estimated Value]]="",V3__67[[#This Row],[Estimated Value]]=0),"",V3__67[[#This Row],[Sale Price]]-V3__67[[#This Row],[Estimated Value]])</f>
        <v>77420</v>
      </c>
      <c r="O3818">
        <f>IF(OR(V3__67[[#This Row],[Estimated Value]]="",V3__67[[#This Row],[Estimated Value]]=0),"",(V3__67[[#This Row],[Sale Price]]-V3__67[[#This Row],[Estimated Value]])/V3__67[[#This Row],[Estimated Value]])</f>
        <v>0.56272714057275763</v>
      </c>
      <c r="P3818" t="str">
        <f t="shared" si="59"/>
        <v>Above Estimate</v>
      </c>
    </row>
    <row r="3819" spans="1:16" x14ac:dyDescent="0.3">
      <c r="A3819" s="1">
        <v>43581</v>
      </c>
      <c r="B3819">
        <v>2019</v>
      </c>
      <c r="C3819" t="s">
        <v>17</v>
      </c>
      <c r="D3819">
        <v>101850</v>
      </c>
      <c r="E3819">
        <v>79900</v>
      </c>
      <c r="F3819" t="s">
        <v>13</v>
      </c>
      <c r="G3819" t="s">
        <v>14</v>
      </c>
      <c r="H3819">
        <v>3</v>
      </c>
      <c r="I3819">
        <v>1</v>
      </c>
      <c r="J3819">
        <v>979</v>
      </c>
      <c r="K3819">
        <v>1.0258995</v>
      </c>
      <c r="L3819" t="s">
        <v>25</v>
      </c>
      <c r="M3819">
        <f>V3__67[[#This Row],[Sale Price]]/V3__67[[#This Row],[carpet_area]]</f>
        <v>81.613891726251282</v>
      </c>
      <c r="N3819">
        <f>IF(OR(V3__67[[#This Row],[Estimated Value]]="",V3__67[[#This Row],[Estimated Value]]=0),"",V3__67[[#This Row],[Sale Price]]-V3__67[[#This Row],[Estimated Value]])</f>
        <v>-21950</v>
      </c>
      <c r="O3819">
        <f>IF(OR(V3__67[[#This Row],[Estimated Value]]="",V3__67[[#This Row],[Estimated Value]]=0),"",(V3__67[[#This Row],[Sale Price]]-V3__67[[#This Row],[Estimated Value]])/V3__67[[#This Row],[Estimated Value]])</f>
        <v>-0.21551300932744233</v>
      </c>
      <c r="P3819" t="str">
        <f t="shared" si="59"/>
        <v>Below Estimate</v>
      </c>
    </row>
    <row r="3820" spans="1:16" x14ac:dyDescent="0.3">
      <c r="A3820" s="1">
        <v>43581</v>
      </c>
      <c r="B3820">
        <v>2019</v>
      </c>
      <c r="C3820" t="s">
        <v>30</v>
      </c>
      <c r="D3820">
        <v>230280</v>
      </c>
      <c r="E3820">
        <v>240000</v>
      </c>
      <c r="F3820" t="s">
        <v>13</v>
      </c>
      <c r="G3820" t="s">
        <v>14</v>
      </c>
      <c r="H3820">
        <v>3</v>
      </c>
      <c r="I3820">
        <v>3</v>
      </c>
      <c r="J3820">
        <v>1005</v>
      </c>
      <c r="K3820">
        <v>1.0258995</v>
      </c>
      <c r="L3820" t="s">
        <v>22</v>
      </c>
      <c r="M3820">
        <f>V3__67[[#This Row],[Sale Price]]/V3__67[[#This Row],[carpet_area]]</f>
        <v>238.80597014925374</v>
      </c>
      <c r="N3820">
        <f>IF(OR(V3__67[[#This Row],[Estimated Value]]="",V3__67[[#This Row],[Estimated Value]]=0),"",V3__67[[#This Row],[Sale Price]]-V3__67[[#This Row],[Estimated Value]])</f>
        <v>9720</v>
      </c>
      <c r="O3820">
        <f>IF(OR(V3__67[[#This Row],[Estimated Value]]="",V3__67[[#This Row],[Estimated Value]]=0),"",(V3__67[[#This Row],[Sale Price]]-V3__67[[#This Row],[Estimated Value]])/V3__67[[#This Row],[Estimated Value]])</f>
        <v>4.2209484106305366E-2</v>
      </c>
      <c r="P3820" t="str">
        <f t="shared" si="59"/>
        <v>Above Estimate</v>
      </c>
    </row>
    <row r="3821" spans="1:16" x14ac:dyDescent="0.3">
      <c r="A3821" s="1">
        <v>43581</v>
      </c>
      <c r="B3821">
        <v>2019</v>
      </c>
      <c r="C3821" t="s">
        <v>26</v>
      </c>
      <c r="D3821">
        <v>800030</v>
      </c>
      <c r="E3821">
        <v>1120000</v>
      </c>
      <c r="F3821" t="s">
        <v>13</v>
      </c>
      <c r="G3821" t="s">
        <v>14</v>
      </c>
      <c r="H3821">
        <v>3</v>
      </c>
      <c r="I3821">
        <v>1</v>
      </c>
      <c r="J3821">
        <v>922</v>
      </c>
      <c r="K3821">
        <v>1.0258995</v>
      </c>
      <c r="L3821" t="s">
        <v>22</v>
      </c>
      <c r="M3821">
        <f>V3__67[[#This Row],[Sale Price]]/V3__67[[#This Row],[carpet_area]]</f>
        <v>1214.7505422993493</v>
      </c>
      <c r="N3821">
        <f>IF(OR(V3__67[[#This Row],[Estimated Value]]="",V3__67[[#This Row],[Estimated Value]]=0),"",V3__67[[#This Row],[Sale Price]]-V3__67[[#This Row],[Estimated Value]])</f>
        <v>319970</v>
      </c>
      <c r="O3821">
        <f>IF(OR(V3__67[[#This Row],[Estimated Value]]="",V3__67[[#This Row],[Estimated Value]]=0),"",(V3__67[[#This Row],[Sale Price]]-V3__67[[#This Row],[Estimated Value]])/V3__67[[#This Row],[Estimated Value]])</f>
        <v>0.39994750196867618</v>
      </c>
      <c r="P3821" t="str">
        <f t="shared" si="59"/>
        <v>Above Estimate</v>
      </c>
    </row>
    <row r="3822" spans="1:16" x14ac:dyDescent="0.3">
      <c r="A3822" s="1">
        <v>43583</v>
      </c>
      <c r="B3822">
        <v>2019</v>
      </c>
      <c r="C3822" t="s">
        <v>26</v>
      </c>
      <c r="D3822">
        <v>298690</v>
      </c>
      <c r="E3822">
        <v>478000</v>
      </c>
      <c r="F3822" t="s">
        <v>13</v>
      </c>
      <c r="G3822" t="s">
        <v>14</v>
      </c>
      <c r="H3822">
        <v>3</v>
      </c>
      <c r="I3822">
        <v>3</v>
      </c>
      <c r="J3822">
        <v>1011</v>
      </c>
      <c r="K3822">
        <v>1.0258995</v>
      </c>
      <c r="L3822" t="s">
        <v>22</v>
      </c>
      <c r="M3822">
        <f>V3__67[[#This Row],[Sale Price]]/V3__67[[#This Row],[carpet_area]]</f>
        <v>472.7992087042532</v>
      </c>
      <c r="N3822">
        <f>IF(OR(V3__67[[#This Row],[Estimated Value]]="",V3__67[[#This Row],[Estimated Value]]=0),"",V3__67[[#This Row],[Sale Price]]-V3__67[[#This Row],[Estimated Value]])</f>
        <v>179310</v>
      </c>
      <c r="O3822">
        <f>IF(OR(V3__67[[#This Row],[Estimated Value]]="",V3__67[[#This Row],[Estimated Value]]=0),"",(V3__67[[#This Row],[Sale Price]]-V3__67[[#This Row],[Estimated Value]])/V3__67[[#This Row],[Estimated Value]])</f>
        <v>0.60032140346178309</v>
      </c>
      <c r="P3822" t="str">
        <f t="shared" si="59"/>
        <v>Above Estimate</v>
      </c>
    </row>
    <row r="3823" spans="1:16" x14ac:dyDescent="0.3">
      <c r="A3823" s="1">
        <v>43586</v>
      </c>
      <c r="B3823">
        <v>2019</v>
      </c>
      <c r="C3823" t="s">
        <v>18</v>
      </c>
      <c r="D3823">
        <v>340870</v>
      </c>
      <c r="E3823">
        <v>427000</v>
      </c>
      <c r="F3823" t="s">
        <v>13</v>
      </c>
      <c r="G3823" t="s">
        <v>14</v>
      </c>
      <c r="H3823">
        <v>3</v>
      </c>
      <c r="I3823">
        <v>2</v>
      </c>
      <c r="J3823">
        <v>916</v>
      </c>
      <c r="K3823">
        <v>1.0258995</v>
      </c>
      <c r="L3823" t="s">
        <v>16</v>
      </c>
      <c r="M3823">
        <f>V3__67[[#This Row],[Sale Price]]/V3__67[[#This Row],[carpet_area]]</f>
        <v>466.15720524017468</v>
      </c>
      <c r="N3823">
        <f>IF(OR(V3__67[[#This Row],[Estimated Value]]="",V3__67[[#This Row],[Estimated Value]]=0),"",V3__67[[#This Row],[Sale Price]]-V3__67[[#This Row],[Estimated Value]])</f>
        <v>86130</v>
      </c>
      <c r="O3823">
        <f>IF(OR(V3__67[[#This Row],[Estimated Value]]="",V3__67[[#This Row],[Estimated Value]]=0),"",(V3__67[[#This Row],[Sale Price]]-V3__67[[#This Row],[Estimated Value]])/V3__67[[#This Row],[Estimated Value]])</f>
        <v>0.25267697362630914</v>
      </c>
      <c r="P3823" t="str">
        <f t="shared" si="59"/>
        <v>Above Estimate</v>
      </c>
    </row>
    <row r="3824" spans="1:16" x14ac:dyDescent="0.3">
      <c r="A3824" s="1">
        <v>43586</v>
      </c>
      <c r="B3824">
        <v>2019</v>
      </c>
      <c r="C3824" t="s">
        <v>30</v>
      </c>
      <c r="D3824">
        <v>569370</v>
      </c>
      <c r="E3824">
        <v>380704</v>
      </c>
      <c r="F3824" t="s">
        <v>13</v>
      </c>
      <c r="G3824" t="s">
        <v>14</v>
      </c>
      <c r="H3824">
        <v>3</v>
      </c>
      <c r="I3824">
        <v>2</v>
      </c>
      <c r="J3824">
        <v>995</v>
      </c>
      <c r="K3824">
        <v>1.0258995</v>
      </c>
      <c r="L3824" t="s">
        <v>16</v>
      </c>
      <c r="M3824">
        <f>V3__67[[#This Row],[Sale Price]]/V3__67[[#This Row],[carpet_area]]</f>
        <v>382.61708542713569</v>
      </c>
      <c r="N3824">
        <f>IF(OR(V3__67[[#This Row],[Estimated Value]]="",V3__67[[#This Row],[Estimated Value]]=0),"",V3__67[[#This Row],[Sale Price]]-V3__67[[#This Row],[Estimated Value]])</f>
        <v>-188666</v>
      </c>
      <c r="O3824">
        <f>IF(OR(V3__67[[#This Row],[Estimated Value]]="",V3__67[[#This Row],[Estimated Value]]=0),"",(V3__67[[#This Row],[Sale Price]]-V3__67[[#This Row],[Estimated Value]])/V3__67[[#This Row],[Estimated Value]])</f>
        <v>-0.33135922159579889</v>
      </c>
      <c r="P3824" t="str">
        <f t="shared" si="59"/>
        <v>Below Estimate</v>
      </c>
    </row>
    <row r="3825" spans="1:16" x14ac:dyDescent="0.3">
      <c r="A3825" s="1">
        <v>43586</v>
      </c>
      <c r="B3825">
        <v>2019</v>
      </c>
      <c r="C3825" t="s">
        <v>21</v>
      </c>
      <c r="D3825">
        <v>989730</v>
      </c>
      <c r="E3825">
        <v>1600000</v>
      </c>
      <c r="F3825" t="s">
        <v>13</v>
      </c>
      <c r="G3825" t="s">
        <v>14</v>
      </c>
      <c r="H3825">
        <v>3</v>
      </c>
      <c r="I3825">
        <v>3</v>
      </c>
      <c r="J3825">
        <v>1024</v>
      </c>
      <c r="K3825">
        <v>1.0258995</v>
      </c>
      <c r="L3825" t="s">
        <v>25</v>
      </c>
      <c r="M3825">
        <f>V3__67[[#This Row],[Sale Price]]/V3__67[[#This Row],[carpet_area]]</f>
        <v>1562.5</v>
      </c>
      <c r="N3825">
        <f>IF(OR(V3__67[[#This Row],[Estimated Value]]="",V3__67[[#This Row],[Estimated Value]]=0),"",V3__67[[#This Row],[Sale Price]]-V3__67[[#This Row],[Estimated Value]])</f>
        <v>610270</v>
      </c>
      <c r="O3825">
        <f>IF(OR(V3__67[[#This Row],[Estimated Value]]="",V3__67[[#This Row],[Estimated Value]]=0),"",(V3__67[[#This Row],[Sale Price]]-V3__67[[#This Row],[Estimated Value]])/V3__67[[#This Row],[Estimated Value]])</f>
        <v>0.61660250775464021</v>
      </c>
      <c r="P3825" t="str">
        <f t="shared" si="59"/>
        <v>Above Estimate</v>
      </c>
    </row>
    <row r="3826" spans="1:16" x14ac:dyDescent="0.3">
      <c r="A3826" s="1">
        <v>43586</v>
      </c>
      <c r="B3826">
        <v>2019</v>
      </c>
      <c r="C3826" t="s">
        <v>18</v>
      </c>
      <c r="D3826">
        <v>268290</v>
      </c>
      <c r="E3826">
        <v>489500</v>
      </c>
      <c r="F3826" t="s">
        <v>13</v>
      </c>
      <c r="G3826" t="s">
        <v>14</v>
      </c>
      <c r="H3826">
        <v>3</v>
      </c>
      <c r="I3826">
        <v>3</v>
      </c>
      <c r="J3826">
        <v>1019</v>
      </c>
      <c r="K3826">
        <v>1.0258995</v>
      </c>
      <c r="L3826" t="s">
        <v>15</v>
      </c>
      <c r="M3826">
        <f>V3__67[[#This Row],[Sale Price]]/V3__67[[#This Row],[carpet_area]]</f>
        <v>480.3729146221786</v>
      </c>
      <c r="N3826">
        <f>IF(OR(V3__67[[#This Row],[Estimated Value]]="",V3__67[[#This Row],[Estimated Value]]=0),"",V3__67[[#This Row],[Sale Price]]-V3__67[[#This Row],[Estimated Value]])</f>
        <v>221210</v>
      </c>
      <c r="O3826">
        <f>IF(OR(V3__67[[#This Row],[Estimated Value]]="",V3__67[[#This Row],[Estimated Value]]=0),"",(V3__67[[#This Row],[Sale Price]]-V3__67[[#This Row],[Estimated Value]])/V3__67[[#This Row],[Estimated Value]])</f>
        <v>0.82451824518245187</v>
      </c>
      <c r="P3826" t="str">
        <f t="shared" si="59"/>
        <v>Above Estimate</v>
      </c>
    </row>
    <row r="3827" spans="1:16" x14ac:dyDescent="0.3">
      <c r="A3827" s="1">
        <v>43586</v>
      </c>
      <c r="B3827">
        <v>2019</v>
      </c>
      <c r="C3827" t="s">
        <v>17</v>
      </c>
      <c r="D3827">
        <v>112970</v>
      </c>
      <c r="E3827">
        <v>88000</v>
      </c>
      <c r="F3827" t="s">
        <v>23</v>
      </c>
      <c r="G3827" t="s">
        <v>24</v>
      </c>
      <c r="H3827">
        <v>6</v>
      </c>
      <c r="I3827">
        <v>6</v>
      </c>
      <c r="J3827">
        <v>2066</v>
      </c>
      <c r="K3827">
        <v>1.0258995</v>
      </c>
      <c r="L3827" t="s">
        <v>15</v>
      </c>
      <c r="M3827">
        <f>V3__67[[#This Row],[Sale Price]]/V3__67[[#This Row],[carpet_area]]</f>
        <v>42.594385285575996</v>
      </c>
      <c r="N3827">
        <f>IF(OR(V3__67[[#This Row],[Estimated Value]]="",V3__67[[#This Row],[Estimated Value]]=0),"",V3__67[[#This Row],[Sale Price]]-V3__67[[#This Row],[Estimated Value]])</f>
        <v>-24970</v>
      </c>
      <c r="O3827">
        <f>IF(OR(V3__67[[#This Row],[Estimated Value]]="",V3__67[[#This Row],[Estimated Value]]=0),"",(V3__67[[#This Row],[Sale Price]]-V3__67[[#This Row],[Estimated Value]])/V3__67[[#This Row],[Estimated Value]])</f>
        <v>-0.22103213242453748</v>
      </c>
      <c r="P3827" t="str">
        <f t="shared" si="59"/>
        <v>Below Estimate</v>
      </c>
    </row>
    <row r="3828" spans="1:16" x14ac:dyDescent="0.3">
      <c r="A3828" s="1">
        <v>43586</v>
      </c>
      <c r="B3828">
        <v>2019</v>
      </c>
      <c r="C3828" t="s">
        <v>12</v>
      </c>
      <c r="D3828">
        <v>78050</v>
      </c>
      <c r="E3828">
        <v>97000</v>
      </c>
      <c r="F3828" t="s">
        <v>13</v>
      </c>
      <c r="G3828" t="s">
        <v>14</v>
      </c>
      <c r="H3828">
        <v>3</v>
      </c>
      <c r="I3828">
        <v>3</v>
      </c>
      <c r="J3828">
        <v>1054</v>
      </c>
      <c r="K3828">
        <v>1.0258995</v>
      </c>
      <c r="L3828" t="s">
        <v>15</v>
      </c>
      <c r="M3828">
        <f>V3__67[[#This Row],[Sale Price]]/V3__67[[#This Row],[carpet_area]]</f>
        <v>92.030360531309299</v>
      </c>
      <c r="N3828">
        <f>IF(OR(V3__67[[#This Row],[Estimated Value]]="",V3__67[[#This Row],[Estimated Value]]=0),"",V3__67[[#This Row],[Sale Price]]-V3__67[[#This Row],[Estimated Value]])</f>
        <v>18950</v>
      </c>
      <c r="O3828">
        <f>IF(OR(V3__67[[#This Row],[Estimated Value]]="",V3__67[[#This Row],[Estimated Value]]=0),"",(V3__67[[#This Row],[Sale Price]]-V3__67[[#This Row],[Estimated Value]])/V3__67[[#This Row],[Estimated Value]])</f>
        <v>0.24279308135810379</v>
      </c>
      <c r="P3828" t="str">
        <f t="shared" si="59"/>
        <v>Above Estimate</v>
      </c>
    </row>
    <row r="3829" spans="1:16" x14ac:dyDescent="0.3">
      <c r="A3829" s="1">
        <v>43586</v>
      </c>
      <c r="B3829">
        <v>2019</v>
      </c>
      <c r="C3829" t="s">
        <v>26</v>
      </c>
      <c r="D3829">
        <v>246260</v>
      </c>
      <c r="E3829">
        <v>273000</v>
      </c>
      <c r="F3829" t="s">
        <v>13</v>
      </c>
      <c r="G3829" t="s">
        <v>14</v>
      </c>
      <c r="H3829">
        <v>3</v>
      </c>
      <c r="I3829">
        <v>3</v>
      </c>
      <c r="J3829">
        <v>922</v>
      </c>
      <c r="K3829">
        <v>1.0258995</v>
      </c>
      <c r="L3829" t="s">
        <v>22</v>
      </c>
      <c r="M3829">
        <f>V3__67[[#This Row],[Sale Price]]/V3__67[[#This Row],[carpet_area]]</f>
        <v>296.09544468546636</v>
      </c>
      <c r="N3829">
        <f>IF(OR(V3__67[[#This Row],[Estimated Value]]="",V3__67[[#This Row],[Estimated Value]]=0),"",V3__67[[#This Row],[Sale Price]]-V3__67[[#This Row],[Estimated Value]])</f>
        <v>26740</v>
      </c>
      <c r="O3829">
        <f>IF(OR(V3__67[[#This Row],[Estimated Value]]="",V3__67[[#This Row],[Estimated Value]]=0),"",(V3__67[[#This Row],[Sale Price]]-V3__67[[#This Row],[Estimated Value]])/V3__67[[#This Row],[Estimated Value]])</f>
        <v>0.10858442296759523</v>
      </c>
      <c r="P3829" t="str">
        <f t="shared" si="59"/>
        <v>Above Estimate</v>
      </c>
    </row>
    <row r="3830" spans="1:16" x14ac:dyDescent="0.3">
      <c r="A3830" s="1">
        <v>43586</v>
      </c>
      <c r="B3830">
        <v>2019</v>
      </c>
      <c r="C3830" t="s">
        <v>17</v>
      </c>
      <c r="D3830">
        <v>119350</v>
      </c>
      <c r="E3830">
        <v>196000</v>
      </c>
      <c r="F3830" t="s">
        <v>13</v>
      </c>
      <c r="G3830" t="s">
        <v>14</v>
      </c>
      <c r="H3830">
        <v>3</v>
      </c>
      <c r="I3830">
        <v>3</v>
      </c>
      <c r="J3830">
        <v>936</v>
      </c>
      <c r="K3830">
        <v>1.0258995</v>
      </c>
      <c r="L3830" t="s">
        <v>25</v>
      </c>
      <c r="M3830">
        <f>V3__67[[#This Row],[Sale Price]]/V3__67[[#This Row],[carpet_area]]</f>
        <v>209.40170940170941</v>
      </c>
      <c r="N3830">
        <f>IF(OR(V3__67[[#This Row],[Estimated Value]]="",V3__67[[#This Row],[Estimated Value]]=0),"",V3__67[[#This Row],[Sale Price]]-V3__67[[#This Row],[Estimated Value]])</f>
        <v>76650</v>
      </c>
      <c r="O3830">
        <f>IF(OR(V3__67[[#This Row],[Estimated Value]]="",V3__67[[#This Row],[Estimated Value]]=0),"",(V3__67[[#This Row],[Sale Price]]-V3__67[[#This Row],[Estimated Value]])/V3__67[[#This Row],[Estimated Value]])</f>
        <v>0.64222873900293254</v>
      </c>
      <c r="P3830" t="str">
        <f t="shared" si="59"/>
        <v>Above Estimate</v>
      </c>
    </row>
    <row r="3831" spans="1:16" x14ac:dyDescent="0.3">
      <c r="A3831" s="1">
        <v>43586</v>
      </c>
      <c r="B3831">
        <v>2019</v>
      </c>
      <c r="C3831" t="s">
        <v>30</v>
      </c>
      <c r="D3831">
        <v>434880</v>
      </c>
      <c r="E3831">
        <v>820000</v>
      </c>
      <c r="F3831" t="s">
        <v>13</v>
      </c>
      <c r="G3831" t="s">
        <v>14</v>
      </c>
      <c r="H3831">
        <v>3</v>
      </c>
      <c r="I3831">
        <v>1</v>
      </c>
      <c r="J3831">
        <v>1080</v>
      </c>
      <c r="K3831">
        <v>1.0258995</v>
      </c>
      <c r="L3831" t="s">
        <v>15</v>
      </c>
      <c r="M3831">
        <f>V3__67[[#This Row],[Sale Price]]/V3__67[[#This Row],[carpet_area]]</f>
        <v>759.25925925925924</v>
      </c>
      <c r="N3831">
        <f>IF(OR(V3__67[[#This Row],[Estimated Value]]="",V3__67[[#This Row],[Estimated Value]]=0),"",V3__67[[#This Row],[Sale Price]]-V3__67[[#This Row],[Estimated Value]])</f>
        <v>385120</v>
      </c>
      <c r="O3831">
        <f>IF(OR(V3__67[[#This Row],[Estimated Value]]="",V3__67[[#This Row],[Estimated Value]]=0),"",(V3__67[[#This Row],[Sale Price]]-V3__67[[#This Row],[Estimated Value]])/V3__67[[#This Row],[Estimated Value]])</f>
        <v>0.88557763061074324</v>
      </c>
      <c r="P3831" t="str">
        <f t="shared" si="59"/>
        <v>Above Estimate</v>
      </c>
    </row>
    <row r="3832" spans="1:16" x14ac:dyDescent="0.3">
      <c r="A3832" s="1">
        <v>43586</v>
      </c>
      <c r="B3832">
        <v>2019</v>
      </c>
      <c r="C3832" t="s">
        <v>17</v>
      </c>
      <c r="D3832">
        <v>138220</v>
      </c>
      <c r="E3832">
        <v>140000</v>
      </c>
      <c r="F3832" t="s">
        <v>23</v>
      </c>
      <c r="G3832" t="s">
        <v>24</v>
      </c>
      <c r="H3832">
        <v>6</v>
      </c>
      <c r="I3832">
        <v>4</v>
      </c>
      <c r="J3832">
        <v>1830</v>
      </c>
      <c r="K3832">
        <v>1.0258995</v>
      </c>
      <c r="L3832" t="s">
        <v>22</v>
      </c>
      <c r="M3832">
        <f>V3__67[[#This Row],[Sale Price]]/V3__67[[#This Row],[carpet_area]]</f>
        <v>76.502732240437155</v>
      </c>
      <c r="N3832">
        <f>IF(OR(V3__67[[#This Row],[Estimated Value]]="",V3__67[[#This Row],[Estimated Value]]=0),"",V3__67[[#This Row],[Sale Price]]-V3__67[[#This Row],[Estimated Value]])</f>
        <v>1780</v>
      </c>
      <c r="O3832">
        <f>IF(OR(V3__67[[#This Row],[Estimated Value]]="",V3__67[[#This Row],[Estimated Value]]=0),"",(V3__67[[#This Row],[Sale Price]]-V3__67[[#This Row],[Estimated Value]])/V3__67[[#This Row],[Estimated Value]])</f>
        <v>1.2878020546954132E-2</v>
      </c>
      <c r="P3832" t="str">
        <f t="shared" si="59"/>
        <v>Above Estimate</v>
      </c>
    </row>
    <row r="3833" spans="1:16" x14ac:dyDescent="0.3">
      <c r="A3833" s="1">
        <v>43587</v>
      </c>
      <c r="B3833">
        <v>2019</v>
      </c>
      <c r="C3833" t="s">
        <v>26</v>
      </c>
      <c r="D3833">
        <v>287630</v>
      </c>
      <c r="E3833">
        <v>430000</v>
      </c>
      <c r="F3833" t="s">
        <v>19</v>
      </c>
      <c r="G3833" t="s">
        <v>20</v>
      </c>
      <c r="H3833">
        <v>4</v>
      </c>
      <c r="I3833">
        <v>3</v>
      </c>
      <c r="J3833">
        <v>1422</v>
      </c>
      <c r="K3833">
        <v>1.0258995</v>
      </c>
      <c r="L3833" t="s">
        <v>25</v>
      </c>
      <c r="M3833">
        <f>V3__67[[#This Row],[Sale Price]]/V3__67[[#This Row],[carpet_area]]</f>
        <v>302.39099859353024</v>
      </c>
      <c r="N3833">
        <f>IF(OR(V3__67[[#This Row],[Estimated Value]]="",V3__67[[#This Row],[Estimated Value]]=0),"",V3__67[[#This Row],[Sale Price]]-V3__67[[#This Row],[Estimated Value]])</f>
        <v>142370</v>
      </c>
      <c r="O3833">
        <f>IF(OR(V3__67[[#This Row],[Estimated Value]]="",V3__67[[#This Row],[Estimated Value]]=0),"",(V3__67[[#This Row],[Sale Price]]-V3__67[[#This Row],[Estimated Value]])/V3__67[[#This Row],[Estimated Value]])</f>
        <v>0.49497618468170912</v>
      </c>
      <c r="P3833" t="str">
        <f t="shared" si="59"/>
        <v>Above Estimate</v>
      </c>
    </row>
    <row r="3834" spans="1:16" x14ac:dyDescent="0.3">
      <c r="A3834" s="1">
        <v>43587</v>
      </c>
      <c r="B3834">
        <v>2019</v>
      </c>
      <c r="C3834" t="s">
        <v>12</v>
      </c>
      <c r="D3834">
        <v>89280</v>
      </c>
      <c r="E3834">
        <v>64000</v>
      </c>
      <c r="F3834" t="s">
        <v>23</v>
      </c>
      <c r="G3834" t="s">
        <v>24</v>
      </c>
      <c r="H3834">
        <v>6</v>
      </c>
      <c r="I3834">
        <v>6</v>
      </c>
      <c r="J3834">
        <v>1911</v>
      </c>
      <c r="K3834">
        <v>1.0258995</v>
      </c>
      <c r="L3834" t="s">
        <v>15</v>
      </c>
      <c r="M3834">
        <f>V3__67[[#This Row],[Sale Price]]/V3__67[[#This Row],[carpet_area]]</f>
        <v>33.490319204604916</v>
      </c>
      <c r="N3834">
        <f>IF(OR(V3__67[[#This Row],[Estimated Value]]="",V3__67[[#This Row],[Estimated Value]]=0),"",V3__67[[#This Row],[Sale Price]]-V3__67[[#This Row],[Estimated Value]])</f>
        <v>-25280</v>
      </c>
      <c r="O3834">
        <f>IF(OR(V3__67[[#This Row],[Estimated Value]]="",V3__67[[#This Row],[Estimated Value]]=0),"",(V3__67[[#This Row],[Sale Price]]-V3__67[[#This Row],[Estimated Value]])/V3__67[[#This Row],[Estimated Value]])</f>
        <v>-0.28315412186379929</v>
      </c>
      <c r="P3834" t="str">
        <f t="shared" si="59"/>
        <v>Below Estimate</v>
      </c>
    </row>
    <row r="3835" spans="1:16" x14ac:dyDescent="0.3">
      <c r="A3835" s="1">
        <v>43587</v>
      </c>
      <c r="B3835">
        <v>2019</v>
      </c>
      <c r="C3835" t="s">
        <v>21</v>
      </c>
      <c r="D3835">
        <v>455980</v>
      </c>
      <c r="E3835">
        <v>567500</v>
      </c>
      <c r="F3835" t="s">
        <v>13</v>
      </c>
      <c r="G3835" t="s">
        <v>14</v>
      </c>
      <c r="H3835">
        <v>3</v>
      </c>
      <c r="I3835">
        <v>2</v>
      </c>
      <c r="J3835">
        <v>1006</v>
      </c>
      <c r="K3835">
        <v>1.0258995</v>
      </c>
      <c r="L3835" t="s">
        <v>15</v>
      </c>
      <c r="M3835">
        <f>V3__67[[#This Row],[Sale Price]]/V3__67[[#This Row],[carpet_area]]</f>
        <v>564.11530815109347</v>
      </c>
      <c r="N3835">
        <f>IF(OR(V3__67[[#This Row],[Estimated Value]]="",V3__67[[#This Row],[Estimated Value]]=0),"",V3__67[[#This Row],[Sale Price]]-V3__67[[#This Row],[Estimated Value]])</f>
        <v>111520</v>
      </c>
      <c r="O3835">
        <f>IF(OR(V3__67[[#This Row],[Estimated Value]]="",V3__67[[#This Row],[Estimated Value]]=0),"",(V3__67[[#This Row],[Sale Price]]-V3__67[[#This Row],[Estimated Value]])/V3__67[[#This Row],[Estimated Value]])</f>
        <v>0.24457213035659459</v>
      </c>
      <c r="P3835" t="str">
        <f t="shared" si="59"/>
        <v>Above Estimate</v>
      </c>
    </row>
    <row r="3836" spans="1:16" x14ac:dyDescent="0.3">
      <c r="A3836" s="1">
        <v>43587</v>
      </c>
      <c r="B3836">
        <v>2019</v>
      </c>
      <c r="C3836" t="s">
        <v>26</v>
      </c>
      <c r="D3836">
        <v>263270</v>
      </c>
      <c r="E3836">
        <v>300000</v>
      </c>
      <c r="F3836" t="s">
        <v>13</v>
      </c>
      <c r="G3836" t="s">
        <v>14</v>
      </c>
      <c r="H3836">
        <v>3</v>
      </c>
      <c r="I3836">
        <v>1</v>
      </c>
      <c r="J3836">
        <v>1024</v>
      </c>
      <c r="K3836">
        <v>1.0258995</v>
      </c>
      <c r="L3836" t="s">
        <v>22</v>
      </c>
      <c r="M3836">
        <f>V3__67[[#This Row],[Sale Price]]/V3__67[[#This Row],[carpet_area]]</f>
        <v>292.96875</v>
      </c>
      <c r="N3836">
        <f>IF(OR(V3__67[[#This Row],[Estimated Value]]="",V3__67[[#This Row],[Estimated Value]]=0),"",V3__67[[#This Row],[Sale Price]]-V3__67[[#This Row],[Estimated Value]])</f>
        <v>36730</v>
      </c>
      <c r="O3836">
        <f>IF(OR(V3__67[[#This Row],[Estimated Value]]="",V3__67[[#This Row],[Estimated Value]]=0),"",(V3__67[[#This Row],[Sale Price]]-V3__67[[#This Row],[Estimated Value]])/V3__67[[#This Row],[Estimated Value]])</f>
        <v>0.13951456679454552</v>
      </c>
      <c r="P3836" t="str">
        <f t="shared" si="59"/>
        <v>Above Estimate</v>
      </c>
    </row>
    <row r="3837" spans="1:16" x14ac:dyDescent="0.3">
      <c r="A3837" s="1">
        <v>43588</v>
      </c>
      <c r="B3837">
        <v>2019</v>
      </c>
      <c r="C3837" t="s">
        <v>26</v>
      </c>
      <c r="D3837">
        <v>406070</v>
      </c>
      <c r="E3837">
        <v>625000</v>
      </c>
      <c r="F3837" t="s">
        <v>13</v>
      </c>
      <c r="G3837" t="s">
        <v>14</v>
      </c>
      <c r="H3837">
        <v>3</v>
      </c>
      <c r="I3837">
        <v>3</v>
      </c>
      <c r="J3837">
        <v>1079</v>
      </c>
      <c r="K3837">
        <v>1.0258995</v>
      </c>
      <c r="L3837" t="s">
        <v>16</v>
      </c>
      <c r="M3837">
        <f>V3__67[[#This Row],[Sale Price]]/V3__67[[#This Row],[carpet_area]]</f>
        <v>579.24003707136239</v>
      </c>
      <c r="N3837">
        <f>IF(OR(V3__67[[#This Row],[Estimated Value]]="",V3__67[[#This Row],[Estimated Value]]=0),"",V3__67[[#This Row],[Sale Price]]-V3__67[[#This Row],[Estimated Value]])</f>
        <v>218930</v>
      </c>
      <c r="O3837">
        <f>IF(OR(V3__67[[#This Row],[Estimated Value]]="",V3__67[[#This Row],[Estimated Value]]=0),"",(V3__67[[#This Row],[Sale Price]]-V3__67[[#This Row],[Estimated Value]])/V3__67[[#This Row],[Estimated Value]])</f>
        <v>0.5391434974265521</v>
      </c>
      <c r="P3837" t="str">
        <f t="shared" si="59"/>
        <v>Above Estimate</v>
      </c>
    </row>
    <row r="3838" spans="1:16" x14ac:dyDescent="0.3">
      <c r="A3838" s="1">
        <v>43588</v>
      </c>
      <c r="B3838">
        <v>2019</v>
      </c>
      <c r="C3838" t="s">
        <v>26</v>
      </c>
      <c r="D3838">
        <v>644490</v>
      </c>
      <c r="E3838">
        <v>875000</v>
      </c>
      <c r="F3838" t="s">
        <v>13</v>
      </c>
      <c r="G3838" t="s">
        <v>14</v>
      </c>
      <c r="H3838">
        <v>3</v>
      </c>
      <c r="I3838">
        <v>1</v>
      </c>
      <c r="J3838">
        <v>983</v>
      </c>
      <c r="K3838">
        <v>1.0258995</v>
      </c>
      <c r="L3838" t="s">
        <v>15</v>
      </c>
      <c r="M3838">
        <f>V3__67[[#This Row],[Sale Price]]/V3__67[[#This Row],[carpet_area]]</f>
        <v>890.13224821973552</v>
      </c>
      <c r="N3838">
        <f>IF(OR(V3__67[[#This Row],[Estimated Value]]="",V3__67[[#This Row],[Estimated Value]]=0),"",V3__67[[#This Row],[Sale Price]]-V3__67[[#This Row],[Estimated Value]])</f>
        <v>230510</v>
      </c>
      <c r="O3838">
        <f>IF(OR(V3__67[[#This Row],[Estimated Value]]="",V3__67[[#This Row],[Estimated Value]]=0),"",(V3__67[[#This Row],[Sale Price]]-V3__67[[#This Row],[Estimated Value]])/V3__67[[#This Row],[Estimated Value]])</f>
        <v>0.35766264798522862</v>
      </c>
      <c r="P3838" t="str">
        <f t="shared" si="59"/>
        <v>Above Estimate</v>
      </c>
    </row>
    <row r="3839" spans="1:16" x14ac:dyDescent="0.3">
      <c r="A3839" s="1">
        <v>43588</v>
      </c>
      <c r="B3839">
        <v>2019</v>
      </c>
      <c r="C3839" t="s">
        <v>30</v>
      </c>
      <c r="D3839">
        <v>652490</v>
      </c>
      <c r="E3839">
        <v>1050000</v>
      </c>
      <c r="F3839" t="s">
        <v>13</v>
      </c>
      <c r="G3839" t="s">
        <v>14</v>
      </c>
      <c r="H3839">
        <v>3</v>
      </c>
      <c r="I3839">
        <v>1</v>
      </c>
      <c r="J3839">
        <v>1013</v>
      </c>
      <c r="K3839">
        <v>1.0258995</v>
      </c>
      <c r="L3839" t="s">
        <v>22</v>
      </c>
      <c r="M3839">
        <f>V3__67[[#This Row],[Sale Price]]/V3__67[[#This Row],[carpet_area]]</f>
        <v>1036.5251727541954</v>
      </c>
      <c r="N3839">
        <f>IF(OR(V3__67[[#This Row],[Estimated Value]]="",V3__67[[#This Row],[Estimated Value]]=0),"",V3__67[[#This Row],[Sale Price]]-V3__67[[#This Row],[Estimated Value]])</f>
        <v>397510</v>
      </c>
      <c r="O3839">
        <f>IF(OR(V3__67[[#This Row],[Estimated Value]]="",V3__67[[#This Row],[Estimated Value]]=0),"",(V3__67[[#This Row],[Sale Price]]-V3__67[[#This Row],[Estimated Value]])/V3__67[[#This Row],[Estimated Value]])</f>
        <v>0.60922006467532075</v>
      </c>
      <c r="P3839" t="str">
        <f t="shared" si="59"/>
        <v>Above Estimate</v>
      </c>
    </row>
    <row r="3840" spans="1:16" x14ac:dyDescent="0.3">
      <c r="A3840" s="1">
        <v>43589</v>
      </c>
      <c r="B3840">
        <v>2019</v>
      </c>
      <c r="C3840" t="s">
        <v>17</v>
      </c>
      <c r="D3840">
        <v>103290</v>
      </c>
      <c r="E3840">
        <v>74250</v>
      </c>
      <c r="F3840" t="s">
        <v>19</v>
      </c>
      <c r="G3840" t="s">
        <v>20</v>
      </c>
      <c r="H3840">
        <v>4</v>
      </c>
      <c r="I3840">
        <v>3</v>
      </c>
      <c r="J3840">
        <v>1348</v>
      </c>
      <c r="K3840">
        <v>1.0258995</v>
      </c>
      <c r="L3840" t="s">
        <v>25</v>
      </c>
      <c r="M3840">
        <f>V3__67[[#This Row],[Sale Price]]/V3__67[[#This Row],[carpet_area]]</f>
        <v>55.081602373887243</v>
      </c>
      <c r="N3840">
        <f>IF(OR(V3__67[[#This Row],[Estimated Value]]="",V3__67[[#This Row],[Estimated Value]]=0),"",V3__67[[#This Row],[Sale Price]]-V3__67[[#This Row],[Estimated Value]])</f>
        <v>-29040</v>
      </c>
      <c r="O3840">
        <f>IF(OR(V3__67[[#This Row],[Estimated Value]]="",V3__67[[#This Row],[Estimated Value]]=0),"",(V3__67[[#This Row],[Sale Price]]-V3__67[[#This Row],[Estimated Value]])/V3__67[[#This Row],[Estimated Value]])</f>
        <v>-0.28115015974440893</v>
      </c>
      <c r="P3840" t="str">
        <f t="shared" si="59"/>
        <v>Below Estimate</v>
      </c>
    </row>
    <row r="3841" spans="1:16" x14ac:dyDescent="0.3">
      <c r="A3841" s="1">
        <v>43590</v>
      </c>
      <c r="B3841">
        <v>2019</v>
      </c>
      <c r="C3841" t="s">
        <v>30</v>
      </c>
      <c r="D3841">
        <v>241380</v>
      </c>
      <c r="E3841">
        <v>545000</v>
      </c>
      <c r="F3841" t="s">
        <v>19</v>
      </c>
      <c r="G3841" t="s">
        <v>20</v>
      </c>
      <c r="H3841">
        <v>4</v>
      </c>
      <c r="I3841">
        <v>2</v>
      </c>
      <c r="J3841">
        <v>1406</v>
      </c>
      <c r="K3841">
        <v>1.0258995</v>
      </c>
      <c r="L3841" t="s">
        <v>25</v>
      </c>
      <c r="M3841">
        <f>V3__67[[#This Row],[Sale Price]]/V3__67[[#This Row],[carpet_area]]</f>
        <v>387.624466571835</v>
      </c>
      <c r="N3841">
        <f>IF(OR(V3__67[[#This Row],[Estimated Value]]="",V3__67[[#This Row],[Estimated Value]]=0),"",V3__67[[#This Row],[Sale Price]]-V3__67[[#This Row],[Estimated Value]])</f>
        <v>303620</v>
      </c>
      <c r="O3841">
        <f>IF(OR(V3__67[[#This Row],[Estimated Value]]="",V3__67[[#This Row],[Estimated Value]]=0),"",(V3__67[[#This Row],[Sale Price]]-V3__67[[#This Row],[Estimated Value]])/V3__67[[#This Row],[Estimated Value]])</f>
        <v>1.2578506918551662</v>
      </c>
      <c r="P3841" t="str">
        <f t="shared" si="59"/>
        <v>Above Estimate</v>
      </c>
    </row>
    <row r="3842" spans="1:16" x14ac:dyDescent="0.3">
      <c r="A3842" s="1">
        <v>43590</v>
      </c>
      <c r="B3842">
        <v>2019</v>
      </c>
      <c r="C3842" t="s">
        <v>17</v>
      </c>
      <c r="D3842">
        <v>116700</v>
      </c>
      <c r="E3842">
        <v>177000</v>
      </c>
      <c r="F3842" t="s">
        <v>13</v>
      </c>
      <c r="G3842" t="s">
        <v>14</v>
      </c>
      <c r="H3842">
        <v>3</v>
      </c>
      <c r="I3842">
        <v>2</v>
      </c>
      <c r="J3842">
        <v>900</v>
      </c>
      <c r="K3842">
        <v>1.0258995</v>
      </c>
      <c r="L3842" t="s">
        <v>25</v>
      </c>
      <c r="M3842">
        <f>V3__67[[#This Row],[Sale Price]]/V3__67[[#This Row],[carpet_area]]</f>
        <v>196.66666666666666</v>
      </c>
      <c r="N3842">
        <f>IF(OR(V3__67[[#This Row],[Estimated Value]]="",V3__67[[#This Row],[Estimated Value]]=0),"",V3__67[[#This Row],[Sale Price]]-V3__67[[#This Row],[Estimated Value]])</f>
        <v>60300</v>
      </c>
      <c r="O3842">
        <f>IF(OR(V3__67[[#This Row],[Estimated Value]]="",V3__67[[#This Row],[Estimated Value]]=0),"",(V3__67[[#This Row],[Sale Price]]-V3__67[[#This Row],[Estimated Value]])/V3__67[[#This Row],[Estimated Value]])</f>
        <v>0.51670951156812339</v>
      </c>
      <c r="P3842" t="str">
        <f t="shared" ref="P3842:P3905" si="60">IF(N3842="","No Estimate",IF(N3842&gt;0,"Above Estimate",IF(N3842&lt;0,"Below Estimate","At Estimate")))</f>
        <v>Above Estimate</v>
      </c>
    </row>
    <row r="3843" spans="1:16" x14ac:dyDescent="0.3">
      <c r="A3843" s="1">
        <v>43590</v>
      </c>
      <c r="B3843">
        <v>2019</v>
      </c>
      <c r="C3843" t="s">
        <v>30</v>
      </c>
      <c r="D3843">
        <v>240920</v>
      </c>
      <c r="E3843">
        <v>1525000</v>
      </c>
      <c r="F3843" t="s">
        <v>13</v>
      </c>
      <c r="G3843" t="s">
        <v>14</v>
      </c>
      <c r="H3843">
        <v>3</v>
      </c>
      <c r="I3843">
        <v>2</v>
      </c>
      <c r="J3843">
        <v>974</v>
      </c>
      <c r="K3843">
        <v>1.0258995</v>
      </c>
      <c r="L3843" t="s">
        <v>22</v>
      </c>
      <c r="M3843">
        <f>V3__67[[#This Row],[Sale Price]]/V3__67[[#This Row],[carpet_area]]</f>
        <v>1565.7084188911704</v>
      </c>
      <c r="N3843">
        <f>IF(OR(V3__67[[#This Row],[Estimated Value]]="",V3__67[[#This Row],[Estimated Value]]=0),"",V3__67[[#This Row],[Sale Price]]-V3__67[[#This Row],[Estimated Value]])</f>
        <v>1284080</v>
      </c>
      <c r="O3843">
        <f>IF(OR(V3__67[[#This Row],[Estimated Value]]="",V3__67[[#This Row],[Estimated Value]]=0),"",(V3__67[[#This Row],[Sale Price]]-V3__67[[#This Row],[Estimated Value]])/V3__67[[#This Row],[Estimated Value]])</f>
        <v>5.3299020421716756</v>
      </c>
      <c r="P3843" t="str">
        <f t="shared" si="60"/>
        <v>Above Estimate</v>
      </c>
    </row>
    <row r="3844" spans="1:16" x14ac:dyDescent="0.3">
      <c r="A3844" s="1">
        <v>43593</v>
      </c>
      <c r="B3844">
        <v>2019</v>
      </c>
      <c r="C3844" t="s">
        <v>30</v>
      </c>
      <c r="D3844">
        <v>225940</v>
      </c>
      <c r="E3844">
        <v>233000</v>
      </c>
      <c r="F3844" t="s">
        <v>13</v>
      </c>
      <c r="G3844" t="s">
        <v>14</v>
      </c>
      <c r="H3844">
        <v>3</v>
      </c>
      <c r="I3844">
        <v>3</v>
      </c>
      <c r="J3844">
        <v>1016</v>
      </c>
      <c r="K3844">
        <v>1.0258995</v>
      </c>
      <c r="L3844" t="s">
        <v>25</v>
      </c>
      <c r="M3844">
        <f>V3__67[[#This Row],[Sale Price]]/V3__67[[#This Row],[carpet_area]]</f>
        <v>229.33070866141733</v>
      </c>
      <c r="N3844">
        <f>IF(OR(V3__67[[#This Row],[Estimated Value]]="",V3__67[[#This Row],[Estimated Value]]=0),"",V3__67[[#This Row],[Sale Price]]-V3__67[[#This Row],[Estimated Value]])</f>
        <v>7060</v>
      </c>
      <c r="O3844">
        <f>IF(OR(V3__67[[#This Row],[Estimated Value]]="",V3__67[[#This Row],[Estimated Value]]=0),"",(V3__67[[#This Row],[Sale Price]]-V3__67[[#This Row],[Estimated Value]])/V3__67[[#This Row],[Estimated Value]])</f>
        <v>3.1247233778879349E-2</v>
      </c>
      <c r="P3844" t="str">
        <f t="shared" si="60"/>
        <v>Above Estimate</v>
      </c>
    </row>
    <row r="3845" spans="1:16" x14ac:dyDescent="0.3">
      <c r="A3845" s="1">
        <v>43593</v>
      </c>
      <c r="B3845">
        <v>2019</v>
      </c>
      <c r="C3845" t="s">
        <v>17</v>
      </c>
      <c r="D3845">
        <v>145320</v>
      </c>
      <c r="E3845">
        <v>192225</v>
      </c>
      <c r="F3845" t="s">
        <v>13</v>
      </c>
      <c r="G3845" t="s">
        <v>14</v>
      </c>
      <c r="H3845">
        <v>3</v>
      </c>
      <c r="I3845">
        <v>1</v>
      </c>
      <c r="J3845">
        <v>1056</v>
      </c>
      <c r="K3845">
        <v>1.0258995</v>
      </c>
      <c r="L3845" t="s">
        <v>16</v>
      </c>
      <c r="M3845">
        <f>V3__67[[#This Row],[Sale Price]]/V3__67[[#This Row],[carpet_area]]</f>
        <v>182.03125</v>
      </c>
      <c r="N3845">
        <f>IF(OR(V3__67[[#This Row],[Estimated Value]]="",V3__67[[#This Row],[Estimated Value]]=0),"",V3__67[[#This Row],[Sale Price]]-V3__67[[#This Row],[Estimated Value]])</f>
        <v>46905</v>
      </c>
      <c r="O3845">
        <f>IF(OR(V3__67[[#This Row],[Estimated Value]]="",V3__67[[#This Row],[Estimated Value]]=0),"",(V3__67[[#This Row],[Sale Price]]-V3__67[[#This Row],[Estimated Value]])/V3__67[[#This Row],[Estimated Value]])</f>
        <v>0.32277043765483071</v>
      </c>
      <c r="P3845" t="str">
        <f t="shared" si="60"/>
        <v>Above Estimate</v>
      </c>
    </row>
    <row r="3846" spans="1:16" x14ac:dyDescent="0.3">
      <c r="A3846" s="1">
        <v>43594</v>
      </c>
      <c r="B3846">
        <v>2019</v>
      </c>
      <c r="C3846" t="s">
        <v>18</v>
      </c>
      <c r="D3846">
        <v>835120</v>
      </c>
      <c r="E3846">
        <v>950000</v>
      </c>
      <c r="F3846" t="s">
        <v>13</v>
      </c>
      <c r="G3846" t="s">
        <v>14</v>
      </c>
      <c r="H3846">
        <v>3</v>
      </c>
      <c r="I3846">
        <v>3</v>
      </c>
      <c r="J3846">
        <v>978</v>
      </c>
      <c r="K3846">
        <v>1.0258995</v>
      </c>
      <c r="L3846" t="s">
        <v>15</v>
      </c>
      <c r="M3846">
        <f>V3__67[[#This Row],[Sale Price]]/V3__67[[#This Row],[carpet_area]]</f>
        <v>971.37014314928422</v>
      </c>
      <c r="N3846">
        <f>IF(OR(V3__67[[#This Row],[Estimated Value]]="",V3__67[[#This Row],[Estimated Value]]=0),"",V3__67[[#This Row],[Sale Price]]-V3__67[[#This Row],[Estimated Value]])</f>
        <v>114880</v>
      </c>
      <c r="O3846">
        <f>IF(OR(V3__67[[#This Row],[Estimated Value]]="",V3__67[[#This Row],[Estimated Value]]=0),"",(V3__67[[#This Row],[Sale Price]]-V3__67[[#This Row],[Estimated Value]])/V3__67[[#This Row],[Estimated Value]])</f>
        <v>0.13756106906791837</v>
      </c>
      <c r="P3846" t="str">
        <f t="shared" si="60"/>
        <v>Above Estimate</v>
      </c>
    </row>
    <row r="3847" spans="1:16" x14ac:dyDescent="0.3">
      <c r="A3847" s="1">
        <v>43595</v>
      </c>
      <c r="B3847">
        <v>2019</v>
      </c>
      <c r="C3847" t="s">
        <v>18</v>
      </c>
      <c r="D3847">
        <v>196840</v>
      </c>
      <c r="E3847">
        <v>315000</v>
      </c>
      <c r="F3847" t="s">
        <v>19</v>
      </c>
      <c r="G3847" t="s">
        <v>20</v>
      </c>
      <c r="H3847">
        <v>4</v>
      </c>
      <c r="I3847">
        <v>2</v>
      </c>
      <c r="J3847">
        <v>1477</v>
      </c>
      <c r="K3847">
        <v>1.0258995</v>
      </c>
      <c r="L3847" t="s">
        <v>22</v>
      </c>
      <c r="M3847">
        <f>V3__67[[#This Row],[Sale Price]]/V3__67[[#This Row],[carpet_area]]</f>
        <v>213.27014218009478</v>
      </c>
      <c r="N3847">
        <f>IF(OR(V3__67[[#This Row],[Estimated Value]]="",V3__67[[#This Row],[Estimated Value]]=0),"",V3__67[[#This Row],[Sale Price]]-V3__67[[#This Row],[Estimated Value]])</f>
        <v>118160</v>
      </c>
      <c r="O3847">
        <f>IF(OR(V3__67[[#This Row],[Estimated Value]]="",V3__67[[#This Row],[Estimated Value]]=0),"",(V3__67[[#This Row],[Sale Price]]-V3__67[[#This Row],[Estimated Value]])/V3__67[[#This Row],[Estimated Value]])</f>
        <v>0.60028449502133707</v>
      </c>
      <c r="P3847" t="str">
        <f t="shared" si="60"/>
        <v>Above Estimate</v>
      </c>
    </row>
    <row r="3848" spans="1:16" x14ac:dyDescent="0.3">
      <c r="A3848" s="1">
        <v>43596</v>
      </c>
      <c r="B3848">
        <v>2019</v>
      </c>
      <c r="C3848" t="s">
        <v>12</v>
      </c>
      <c r="D3848">
        <v>170300</v>
      </c>
      <c r="E3848">
        <v>182000</v>
      </c>
      <c r="F3848" t="s">
        <v>13</v>
      </c>
      <c r="G3848" t="s">
        <v>14</v>
      </c>
      <c r="H3848">
        <v>3</v>
      </c>
      <c r="I3848">
        <v>1</v>
      </c>
      <c r="J3848">
        <v>1015</v>
      </c>
      <c r="K3848">
        <v>1.0258995</v>
      </c>
      <c r="L3848" t="s">
        <v>15</v>
      </c>
      <c r="M3848">
        <f>V3__67[[#This Row],[Sale Price]]/V3__67[[#This Row],[carpet_area]]</f>
        <v>179.31034482758622</v>
      </c>
      <c r="N3848">
        <f>IF(OR(V3__67[[#This Row],[Estimated Value]]="",V3__67[[#This Row],[Estimated Value]]=0),"",V3__67[[#This Row],[Sale Price]]-V3__67[[#This Row],[Estimated Value]])</f>
        <v>11700</v>
      </c>
      <c r="O3848">
        <f>IF(OR(V3__67[[#This Row],[Estimated Value]]="",V3__67[[#This Row],[Estimated Value]]=0),"",(V3__67[[#This Row],[Sale Price]]-V3__67[[#This Row],[Estimated Value]])/V3__67[[#This Row],[Estimated Value]])</f>
        <v>6.8702290076335881E-2</v>
      </c>
      <c r="P3848" t="str">
        <f t="shared" si="60"/>
        <v>Above Estimate</v>
      </c>
    </row>
    <row r="3849" spans="1:16" x14ac:dyDescent="0.3">
      <c r="A3849" s="1">
        <v>43597</v>
      </c>
      <c r="B3849">
        <v>2019</v>
      </c>
      <c r="C3849" t="s">
        <v>21</v>
      </c>
      <c r="D3849">
        <v>1298500</v>
      </c>
      <c r="E3849">
        <v>3100000</v>
      </c>
      <c r="F3849" t="s">
        <v>13</v>
      </c>
      <c r="G3849" t="s">
        <v>14</v>
      </c>
      <c r="H3849">
        <v>3</v>
      </c>
      <c r="I3849">
        <v>1</v>
      </c>
      <c r="J3849">
        <v>997</v>
      </c>
      <c r="K3849">
        <v>1.0258995</v>
      </c>
      <c r="L3849" t="s">
        <v>22</v>
      </c>
      <c r="M3849">
        <f>V3__67[[#This Row],[Sale Price]]/V3__67[[#This Row],[carpet_area]]</f>
        <v>3109.3279839518555</v>
      </c>
      <c r="N3849">
        <f>IF(OR(V3__67[[#This Row],[Estimated Value]]="",V3__67[[#This Row],[Estimated Value]]=0),"",V3__67[[#This Row],[Sale Price]]-V3__67[[#This Row],[Estimated Value]])</f>
        <v>1801500</v>
      </c>
      <c r="O3849">
        <f>IF(OR(V3__67[[#This Row],[Estimated Value]]="",V3__67[[#This Row],[Estimated Value]]=0),"",(V3__67[[#This Row],[Sale Price]]-V3__67[[#This Row],[Estimated Value]])/V3__67[[#This Row],[Estimated Value]])</f>
        <v>1.3873700423565654</v>
      </c>
      <c r="P3849" t="str">
        <f t="shared" si="60"/>
        <v>Above Estimate</v>
      </c>
    </row>
    <row r="3850" spans="1:16" x14ac:dyDescent="0.3">
      <c r="A3850" s="1">
        <v>43600</v>
      </c>
      <c r="B3850">
        <v>2019</v>
      </c>
      <c r="C3850" t="s">
        <v>30</v>
      </c>
      <c r="D3850">
        <v>252110</v>
      </c>
      <c r="E3850">
        <v>520000</v>
      </c>
      <c r="F3850" t="s">
        <v>19</v>
      </c>
      <c r="G3850" t="s">
        <v>20</v>
      </c>
      <c r="H3850">
        <v>4</v>
      </c>
      <c r="I3850">
        <v>3</v>
      </c>
      <c r="J3850">
        <v>1207</v>
      </c>
      <c r="K3850">
        <v>1.0258995</v>
      </c>
      <c r="L3850" t="s">
        <v>15</v>
      </c>
      <c r="M3850">
        <f>V3__67[[#This Row],[Sale Price]]/V3__67[[#This Row],[carpet_area]]</f>
        <v>430.82021541010772</v>
      </c>
      <c r="N3850">
        <f>IF(OR(V3__67[[#This Row],[Estimated Value]]="",V3__67[[#This Row],[Estimated Value]]=0),"",V3__67[[#This Row],[Sale Price]]-V3__67[[#This Row],[Estimated Value]])</f>
        <v>267890</v>
      </c>
      <c r="O3850">
        <f>IF(OR(V3__67[[#This Row],[Estimated Value]]="",V3__67[[#This Row],[Estimated Value]]=0),"",(V3__67[[#This Row],[Sale Price]]-V3__67[[#This Row],[Estimated Value]])/V3__67[[#This Row],[Estimated Value]])</f>
        <v>1.0625917258339614</v>
      </c>
      <c r="P3850" t="str">
        <f t="shared" si="60"/>
        <v>Above Estimate</v>
      </c>
    </row>
    <row r="3851" spans="1:16" x14ac:dyDescent="0.3">
      <c r="A3851" s="1">
        <v>43600</v>
      </c>
      <c r="B3851">
        <v>2019</v>
      </c>
      <c r="C3851" t="s">
        <v>30</v>
      </c>
      <c r="D3851">
        <v>313940</v>
      </c>
      <c r="E3851">
        <v>450000</v>
      </c>
      <c r="F3851" t="s">
        <v>13</v>
      </c>
      <c r="G3851" t="s">
        <v>14</v>
      </c>
      <c r="H3851">
        <v>3</v>
      </c>
      <c r="I3851">
        <v>3</v>
      </c>
      <c r="J3851">
        <v>903</v>
      </c>
      <c r="K3851">
        <v>1.0258995</v>
      </c>
      <c r="L3851" t="s">
        <v>22</v>
      </c>
      <c r="M3851">
        <f>V3__67[[#This Row],[Sale Price]]/V3__67[[#This Row],[carpet_area]]</f>
        <v>498.33887043189367</v>
      </c>
      <c r="N3851">
        <f>IF(OR(V3__67[[#This Row],[Estimated Value]]="",V3__67[[#This Row],[Estimated Value]]=0),"",V3__67[[#This Row],[Sale Price]]-V3__67[[#This Row],[Estimated Value]])</f>
        <v>136060</v>
      </c>
      <c r="O3851">
        <f>IF(OR(V3__67[[#This Row],[Estimated Value]]="",V3__67[[#This Row],[Estimated Value]]=0),"",(V3__67[[#This Row],[Sale Price]]-V3__67[[#This Row],[Estimated Value]])/V3__67[[#This Row],[Estimated Value]])</f>
        <v>0.43339491622603044</v>
      </c>
      <c r="P3851" t="str">
        <f t="shared" si="60"/>
        <v>Above Estimate</v>
      </c>
    </row>
    <row r="3852" spans="1:16" x14ac:dyDescent="0.3">
      <c r="A3852" s="1">
        <v>43600</v>
      </c>
      <c r="B3852">
        <v>2019</v>
      </c>
      <c r="C3852" t="s">
        <v>12</v>
      </c>
      <c r="D3852">
        <v>91540</v>
      </c>
      <c r="E3852">
        <v>44000</v>
      </c>
      <c r="F3852" t="s">
        <v>13</v>
      </c>
      <c r="G3852" t="s">
        <v>14</v>
      </c>
      <c r="H3852">
        <v>3</v>
      </c>
      <c r="I3852">
        <v>1</v>
      </c>
      <c r="J3852">
        <v>944</v>
      </c>
      <c r="K3852">
        <v>1.0258995</v>
      </c>
      <c r="L3852" t="s">
        <v>16</v>
      </c>
      <c r="M3852">
        <f>V3__67[[#This Row],[Sale Price]]/V3__67[[#This Row],[carpet_area]]</f>
        <v>46.610169491525426</v>
      </c>
      <c r="N3852">
        <f>IF(OR(V3__67[[#This Row],[Estimated Value]]="",V3__67[[#This Row],[Estimated Value]]=0),"",V3__67[[#This Row],[Sale Price]]-V3__67[[#This Row],[Estimated Value]])</f>
        <v>-47540</v>
      </c>
      <c r="O3852">
        <f>IF(OR(V3__67[[#This Row],[Estimated Value]]="",V3__67[[#This Row],[Estimated Value]]=0),"",(V3__67[[#This Row],[Sale Price]]-V3__67[[#This Row],[Estimated Value]])/V3__67[[#This Row],[Estimated Value]])</f>
        <v>-0.5193358094821936</v>
      </c>
      <c r="P3852" t="str">
        <f t="shared" si="60"/>
        <v>Below Estimate</v>
      </c>
    </row>
    <row r="3853" spans="1:16" x14ac:dyDescent="0.3">
      <c r="A3853" s="1">
        <v>43600</v>
      </c>
      <c r="B3853">
        <v>2019</v>
      </c>
      <c r="C3853" t="s">
        <v>12</v>
      </c>
      <c r="D3853">
        <v>140570</v>
      </c>
      <c r="E3853">
        <v>197000</v>
      </c>
      <c r="F3853" t="s">
        <v>13</v>
      </c>
      <c r="G3853" t="s">
        <v>14</v>
      </c>
      <c r="H3853">
        <v>3</v>
      </c>
      <c r="I3853">
        <v>1</v>
      </c>
      <c r="J3853">
        <v>1035</v>
      </c>
      <c r="K3853">
        <v>1.0258995</v>
      </c>
      <c r="L3853" t="s">
        <v>25</v>
      </c>
      <c r="M3853">
        <f>V3__67[[#This Row],[Sale Price]]/V3__67[[#This Row],[carpet_area]]</f>
        <v>190.33816425120773</v>
      </c>
      <c r="N3853">
        <f>IF(OR(V3__67[[#This Row],[Estimated Value]]="",V3__67[[#This Row],[Estimated Value]]=0),"",V3__67[[#This Row],[Sale Price]]-V3__67[[#This Row],[Estimated Value]])</f>
        <v>56430</v>
      </c>
      <c r="O3853">
        <f>IF(OR(V3__67[[#This Row],[Estimated Value]]="",V3__67[[#This Row],[Estimated Value]]=0),"",(V3__67[[#This Row],[Sale Price]]-V3__67[[#This Row],[Estimated Value]])/V3__67[[#This Row],[Estimated Value]])</f>
        <v>0.401437006473643</v>
      </c>
      <c r="P3853" t="str">
        <f t="shared" si="60"/>
        <v>Above Estimate</v>
      </c>
    </row>
    <row r="3854" spans="1:16" x14ac:dyDescent="0.3">
      <c r="A3854" s="1">
        <v>43600</v>
      </c>
      <c r="B3854">
        <v>2019</v>
      </c>
      <c r="C3854" t="s">
        <v>26</v>
      </c>
      <c r="D3854">
        <v>295260</v>
      </c>
      <c r="E3854">
        <v>295000</v>
      </c>
      <c r="F3854" t="s">
        <v>13</v>
      </c>
      <c r="G3854" t="s">
        <v>14</v>
      </c>
      <c r="H3854">
        <v>3</v>
      </c>
      <c r="I3854">
        <v>2</v>
      </c>
      <c r="J3854">
        <v>969</v>
      </c>
      <c r="K3854">
        <v>1.0258995</v>
      </c>
      <c r="L3854" t="s">
        <v>25</v>
      </c>
      <c r="M3854">
        <f>V3__67[[#This Row],[Sale Price]]/V3__67[[#This Row],[carpet_area]]</f>
        <v>304.43756449948398</v>
      </c>
      <c r="N3854">
        <f>IF(OR(V3__67[[#This Row],[Estimated Value]]="",V3__67[[#This Row],[Estimated Value]]=0),"",V3__67[[#This Row],[Sale Price]]-V3__67[[#This Row],[Estimated Value]])</f>
        <v>-260</v>
      </c>
      <c r="O3854">
        <f>IF(OR(V3__67[[#This Row],[Estimated Value]]="",V3__67[[#This Row],[Estimated Value]]=0),"",(V3__67[[#This Row],[Sale Price]]-V3__67[[#This Row],[Estimated Value]])/V3__67[[#This Row],[Estimated Value]])</f>
        <v>-8.8057982794824895E-4</v>
      </c>
      <c r="P3854" t="str">
        <f t="shared" si="60"/>
        <v>Below Estimate</v>
      </c>
    </row>
    <row r="3855" spans="1:16" x14ac:dyDescent="0.3">
      <c r="A3855" s="1">
        <v>43601</v>
      </c>
      <c r="B3855">
        <v>2019</v>
      </c>
      <c r="C3855" t="s">
        <v>17</v>
      </c>
      <c r="D3855">
        <v>143300</v>
      </c>
      <c r="E3855">
        <v>116000</v>
      </c>
      <c r="F3855" t="s">
        <v>13</v>
      </c>
      <c r="G3855" t="s">
        <v>14</v>
      </c>
      <c r="H3855">
        <v>3</v>
      </c>
      <c r="I3855">
        <v>1</v>
      </c>
      <c r="J3855">
        <v>1091</v>
      </c>
      <c r="K3855">
        <v>1.0258995</v>
      </c>
      <c r="L3855" t="s">
        <v>25</v>
      </c>
      <c r="M3855">
        <f>V3__67[[#This Row],[Sale Price]]/V3__67[[#This Row],[carpet_area]]</f>
        <v>106.32447296058662</v>
      </c>
      <c r="N3855">
        <f>IF(OR(V3__67[[#This Row],[Estimated Value]]="",V3__67[[#This Row],[Estimated Value]]=0),"",V3__67[[#This Row],[Sale Price]]-V3__67[[#This Row],[Estimated Value]])</f>
        <v>-27300</v>
      </c>
      <c r="O3855">
        <f>IF(OR(V3__67[[#This Row],[Estimated Value]]="",V3__67[[#This Row],[Estimated Value]]=0),"",(V3__67[[#This Row],[Sale Price]]-V3__67[[#This Row],[Estimated Value]])/V3__67[[#This Row],[Estimated Value]])</f>
        <v>-0.19050942079553385</v>
      </c>
      <c r="P3855" t="str">
        <f t="shared" si="60"/>
        <v>Below Estimate</v>
      </c>
    </row>
    <row r="3856" spans="1:16" x14ac:dyDescent="0.3">
      <c r="A3856" s="1">
        <v>43601</v>
      </c>
      <c r="B3856">
        <v>2019</v>
      </c>
      <c r="C3856" t="s">
        <v>12</v>
      </c>
      <c r="D3856">
        <v>100160</v>
      </c>
      <c r="E3856">
        <v>118500</v>
      </c>
      <c r="F3856" t="s">
        <v>13</v>
      </c>
      <c r="G3856" t="s">
        <v>14</v>
      </c>
      <c r="H3856">
        <v>3</v>
      </c>
      <c r="I3856">
        <v>1</v>
      </c>
      <c r="J3856">
        <v>1053</v>
      </c>
      <c r="K3856">
        <v>1.0258995</v>
      </c>
      <c r="L3856" t="s">
        <v>22</v>
      </c>
      <c r="M3856">
        <f>V3__67[[#This Row],[Sale Price]]/V3__67[[#This Row],[carpet_area]]</f>
        <v>112.53561253561253</v>
      </c>
      <c r="N3856">
        <f>IF(OR(V3__67[[#This Row],[Estimated Value]]="",V3__67[[#This Row],[Estimated Value]]=0),"",V3__67[[#This Row],[Sale Price]]-V3__67[[#This Row],[Estimated Value]])</f>
        <v>18340</v>
      </c>
      <c r="O3856">
        <f>IF(OR(V3__67[[#This Row],[Estimated Value]]="",V3__67[[#This Row],[Estimated Value]]=0),"",(V3__67[[#This Row],[Sale Price]]-V3__67[[#This Row],[Estimated Value]])/V3__67[[#This Row],[Estimated Value]])</f>
        <v>0.18310702875399362</v>
      </c>
      <c r="P3856" t="str">
        <f t="shared" si="60"/>
        <v>Above Estimate</v>
      </c>
    </row>
    <row r="3857" spans="1:16" x14ac:dyDescent="0.3">
      <c r="A3857" s="1">
        <v>43601</v>
      </c>
      <c r="B3857">
        <v>2019</v>
      </c>
      <c r="C3857" t="s">
        <v>18</v>
      </c>
      <c r="D3857">
        <v>304200</v>
      </c>
      <c r="E3857">
        <v>149058</v>
      </c>
      <c r="F3857" t="s">
        <v>19</v>
      </c>
      <c r="G3857" t="s">
        <v>20</v>
      </c>
      <c r="H3857">
        <v>4</v>
      </c>
      <c r="I3857">
        <v>4</v>
      </c>
      <c r="J3857">
        <v>1244</v>
      </c>
      <c r="K3857">
        <v>1.0258995</v>
      </c>
      <c r="L3857" t="s">
        <v>16</v>
      </c>
      <c r="M3857">
        <f>V3__67[[#This Row],[Sale Price]]/V3__67[[#This Row],[carpet_area]]</f>
        <v>119.82154340836013</v>
      </c>
      <c r="N3857">
        <f>IF(OR(V3__67[[#This Row],[Estimated Value]]="",V3__67[[#This Row],[Estimated Value]]=0),"",V3__67[[#This Row],[Sale Price]]-V3__67[[#This Row],[Estimated Value]])</f>
        <v>-155142</v>
      </c>
      <c r="O3857">
        <f>IF(OR(V3__67[[#This Row],[Estimated Value]]="",V3__67[[#This Row],[Estimated Value]]=0),"",(V3__67[[#This Row],[Sale Price]]-V3__67[[#This Row],[Estimated Value]])/V3__67[[#This Row],[Estimated Value]])</f>
        <v>-0.51</v>
      </c>
      <c r="P3857" t="str">
        <f t="shared" si="60"/>
        <v>Below Estimate</v>
      </c>
    </row>
    <row r="3858" spans="1:16" x14ac:dyDescent="0.3">
      <c r="A3858" s="1">
        <v>43602</v>
      </c>
      <c r="B3858">
        <v>2019</v>
      </c>
      <c r="C3858" t="s">
        <v>12</v>
      </c>
      <c r="D3858">
        <v>14630</v>
      </c>
      <c r="E3858">
        <v>16000</v>
      </c>
      <c r="F3858" t="s">
        <v>13</v>
      </c>
      <c r="G3858" t="s">
        <v>14</v>
      </c>
      <c r="H3858">
        <v>3</v>
      </c>
      <c r="I3858">
        <v>1</v>
      </c>
      <c r="J3858">
        <v>1044</v>
      </c>
      <c r="K3858">
        <v>1.0258995</v>
      </c>
      <c r="L3858" t="s">
        <v>22</v>
      </c>
      <c r="M3858">
        <f>V3__67[[#This Row],[Sale Price]]/V3__67[[#This Row],[carpet_area]]</f>
        <v>15.325670498084291</v>
      </c>
      <c r="N3858">
        <f>IF(OR(V3__67[[#This Row],[Estimated Value]]="",V3__67[[#This Row],[Estimated Value]]=0),"",V3__67[[#This Row],[Sale Price]]-V3__67[[#This Row],[Estimated Value]])</f>
        <v>1370</v>
      </c>
      <c r="O3858">
        <f>IF(OR(V3__67[[#This Row],[Estimated Value]]="",V3__67[[#This Row],[Estimated Value]]=0),"",(V3__67[[#This Row],[Sale Price]]-V3__67[[#This Row],[Estimated Value]])/V3__67[[#This Row],[Estimated Value]])</f>
        <v>9.3643198906356806E-2</v>
      </c>
      <c r="P3858" t="str">
        <f t="shared" si="60"/>
        <v>Above Estimate</v>
      </c>
    </row>
    <row r="3859" spans="1:16" x14ac:dyDescent="0.3">
      <c r="A3859" s="1">
        <v>43602</v>
      </c>
      <c r="B3859">
        <v>2019</v>
      </c>
      <c r="C3859" t="s">
        <v>18</v>
      </c>
      <c r="D3859">
        <v>458180</v>
      </c>
      <c r="E3859">
        <v>685000</v>
      </c>
      <c r="F3859" t="s">
        <v>13</v>
      </c>
      <c r="G3859" t="s">
        <v>14</v>
      </c>
      <c r="H3859">
        <v>3</v>
      </c>
      <c r="I3859">
        <v>3</v>
      </c>
      <c r="J3859">
        <v>1059</v>
      </c>
      <c r="K3859">
        <v>1.0258995</v>
      </c>
      <c r="L3859" t="s">
        <v>25</v>
      </c>
      <c r="M3859">
        <f>V3__67[[#This Row],[Sale Price]]/V3__67[[#This Row],[carpet_area]]</f>
        <v>646.83663833805474</v>
      </c>
      <c r="N3859">
        <f>IF(OR(V3__67[[#This Row],[Estimated Value]]="",V3__67[[#This Row],[Estimated Value]]=0),"",V3__67[[#This Row],[Sale Price]]-V3__67[[#This Row],[Estimated Value]])</f>
        <v>226820</v>
      </c>
      <c r="O3859">
        <f>IF(OR(V3__67[[#This Row],[Estimated Value]]="",V3__67[[#This Row],[Estimated Value]]=0),"",(V3__67[[#This Row],[Sale Price]]-V3__67[[#This Row],[Estimated Value]])/V3__67[[#This Row],[Estimated Value]])</f>
        <v>0.49504561526037799</v>
      </c>
      <c r="P3859" t="str">
        <f t="shared" si="60"/>
        <v>Above Estimate</v>
      </c>
    </row>
    <row r="3860" spans="1:16" x14ac:dyDescent="0.3">
      <c r="A3860" s="1">
        <v>43603</v>
      </c>
      <c r="B3860">
        <v>2019</v>
      </c>
      <c r="C3860" t="s">
        <v>17</v>
      </c>
      <c r="D3860">
        <v>125810</v>
      </c>
      <c r="E3860">
        <v>137800</v>
      </c>
      <c r="F3860" t="s">
        <v>23</v>
      </c>
      <c r="G3860" t="s">
        <v>24</v>
      </c>
      <c r="H3860">
        <v>6</v>
      </c>
      <c r="I3860">
        <v>5</v>
      </c>
      <c r="J3860">
        <v>1828</v>
      </c>
      <c r="K3860">
        <v>1.0258995</v>
      </c>
      <c r="L3860" t="s">
        <v>25</v>
      </c>
      <c r="M3860">
        <f>V3__67[[#This Row],[Sale Price]]/V3__67[[#This Row],[carpet_area]]</f>
        <v>75.38293216630197</v>
      </c>
      <c r="N3860">
        <f>IF(OR(V3__67[[#This Row],[Estimated Value]]="",V3__67[[#This Row],[Estimated Value]]=0),"",V3__67[[#This Row],[Sale Price]]-V3__67[[#This Row],[Estimated Value]])</f>
        <v>11990</v>
      </c>
      <c r="O3860">
        <f>IF(OR(V3__67[[#This Row],[Estimated Value]]="",V3__67[[#This Row],[Estimated Value]]=0),"",(V3__67[[#This Row],[Sale Price]]-V3__67[[#This Row],[Estimated Value]])/V3__67[[#This Row],[Estimated Value]])</f>
        <v>9.530244018758445E-2</v>
      </c>
      <c r="P3860" t="str">
        <f t="shared" si="60"/>
        <v>Above Estimate</v>
      </c>
    </row>
    <row r="3861" spans="1:16" x14ac:dyDescent="0.3">
      <c r="A3861" s="1">
        <v>43603</v>
      </c>
      <c r="B3861">
        <v>2019</v>
      </c>
      <c r="C3861" t="s">
        <v>21</v>
      </c>
      <c r="D3861">
        <v>3225950</v>
      </c>
      <c r="E3861">
        <v>3700000</v>
      </c>
      <c r="F3861" t="s">
        <v>13</v>
      </c>
      <c r="G3861" t="s">
        <v>14</v>
      </c>
      <c r="H3861">
        <v>3</v>
      </c>
      <c r="I3861">
        <v>2</v>
      </c>
      <c r="J3861">
        <v>1059</v>
      </c>
      <c r="K3861">
        <v>1.0258995</v>
      </c>
      <c r="L3861" t="s">
        <v>16</v>
      </c>
      <c r="M3861">
        <f>V3__67[[#This Row],[Sale Price]]/V3__67[[#This Row],[carpet_area]]</f>
        <v>3493.862134088763</v>
      </c>
      <c r="N3861">
        <f>IF(OR(V3__67[[#This Row],[Estimated Value]]="",V3__67[[#This Row],[Estimated Value]]=0),"",V3__67[[#This Row],[Sale Price]]-V3__67[[#This Row],[Estimated Value]])</f>
        <v>474050</v>
      </c>
      <c r="O3861">
        <f>IF(OR(V3__67[[#This Row],[Estimated Value]]="",V3__67[[#This Row],[Estimated Value]]=0),"",(V3__67[[#This Row],[Sale Price]]-V3__67[[#This Row],[Estimated Value]])/V3__67[[#This Row],[Estimated Value]])</f>
        <v>0.14694896077124567</v>
      </c>
      <c r="P3861" t="str">
        <f t="shared" si="60"/>
        <v>Above Estimate</v>
      </c>
    </row>
    <row r="3862" spans="1:16" x14ac:dyDescent="0.3">
      <c r="A3862" s="1">
        <v>43603</v>
      </c>
      <c r="B3862">
        <v>2019</v>
      </c>
      <c r="C3862" t="s">
        <v>18</v>
      </c>
      <c r="D3862">
        <v>255120</v>
      </c>
      <c r="E3862">
        <v>435000</v>
      </c>
      <c r="F3862" t="s">
        <v>13</v>
      </c>
      <c r="G3862" t="s">
        <v>14</v>
      </c>
      <c r="H3862">
        <v>3</v>
      </c>
      <c r="I3862">
        <v>2</v>
      </c>
      <c r="J3862">
        <v>978</v>
      </c>
      <c r="K3862">
        <v>1.0258995</v>
      </c>
      <c r="L3862" t="s">
        <v>25</v>
      </c>
      <c r="M3862">
        <f>V3__67[[#This Row],[Sale Price]]/V3__67[[#This Row],[carpet_area]]</f>
        <v>444.78527607361963</v>
      </c>
      <c r="N3862">
        <f>IF(OR(V3__67[[#This Row],[Estimated Value]]="",V3__67[[#This Row],[Estimated Value]]=0),"",V3__67[[#This Row],[Sale Price]]-V3__67[[#This Row],[Estimated Value]])</f>
        <v>179880</v>
      </c>
      <c r="O3862">
        <f>IF(OR(V3__67[[#This Row],[Estimated Value]]="",V3__67[[#This Row],[Estimated Value]]=0),"",(V3__67[[#This Row],[Sale Price]]-V3__67[[#This Row],[Estimated Value]])/V3__67[[#This Row],[Estimated Value]])</f>
        <v>0.70507996237064907</v>
      </c>
      <c r="P3862" t="str">
        <f t="shared" si="60"/>
        <v>Above Estimate</v>
      </c>
    </row>
    <row r="3863" spans="1:16" x14ac:dyDescent="0.3">
      <c r="A3863" s="1">
        <v>43603</v>
      </c>
      <c r="B3863">
        <v>2019</v>
      </c>
      <c r="C3863" t="s">
        <v>30</v>
      </c>
      <c r="D3863">
        <v>184350</v>
      </c>
      <c r="E3863">
        <v>450000</v>
      </c>
      <c r="F3863" t="s">
        <v>19</v>
      </c>
      <c r="G3863" t="s">
        <v>20</v>
      </c>
      <c r="H3863">
        <v>4</v>
      </c>
      <c r="I3863">
        <v>2</v>
      </c>
      <c r="J3863">
        <v>1251</v>
      </c>
      <c r="K3863">
        <v>1.0258995</v>
      </c>
      <c r="L3863" t="s">
        <v>25</v>
      </c>
      <c r="M3863">
        <f>V3__67[[#This Row],[Sale Price]]/V3__67[[#This Row],[carpet_area]]</f>
        <v>359.71223021582733</v>
      </c>
      <c r="N3863">
        <f>IF(OR(V3__67[[#This Row],[Estimated Value]]="",V3__67[[#This Row],[Estimated Value]]=0),"",V3__67[[#This Row],[Sale Price]]-V3__67[[#This Row],[Estimated Value]])</f>
        <v>265650</v>
      </c>
      <c r="O3863">
        <f>IF(OR(V3__67[[#This Row],[Estimated Value]]="",V3__67[[#This Row],[Estimated Value]]=0),"",(V3__67[[#This Row],[Sale Price]]-V3__67[[#This Row],[Estimated Value]])/V3__67[[#This Row],[Estimated Value]])</f>
        <v>1.4410089503661514</v>
      </c>
      <c r="P3863" t="str">
        <f t="shared" si="60"/>
        <v>Above Estimate</v>
      </c>
    </row>
    <row r="3864" spans="1:16" x14ac:dyDescent="0.3">
      <c r="A3864" s="1">
        <v>43603</v>
      </c>
      <c r="B3864">
        <v>2019</v>
      </c>
      <c r="C3864" t="s">
        <v>21</v>
      </c>
      <c r="D3864">
        <v>364210</v>
      </c>
      <c r="E3864">
        <v>615000</v>
      </c>
      <c r="F3864" t="s">
        <v>13</v>
      </c>
      <c r="G3864" t="s">
        <v>14</v>
      </c>
      <c r="H3864">
        <v>3</v>
      </c>
      <c r="I3864">
        <v>3</v>
      </c>
      <c r="J3864">
        <v>1025</v>
      </c>
      <c r="K3864">
        <v>1.0258995</v>
      </c>
      <c r="L3864" t="s">
        <v>25</v>
      </c>
      <c r="M3864">
        <f>V3__67[[#This Row],[Sale Price]]/V3__67[[#This Row],[carpet_area]]</f>
        <v>600</v>
      </c>
      <c r="N3864">
        <f>IF(OR(V3__67[[#This Row],[Estimated Value]]="",V3__67[[#This Row],[Estimated Value]]=0),"",V3__67[[#This Row],[Sale Price]]-V3__67[[#This Row],[Estimated Value]])</f>
        <v>250790</v>
      </c>
      <c r="O3864">
        <f>IF(OR(V3__67[[#This Row],[Estimated Value]]="",V3__67[[#This Row],[Estimated Value]]=0),"",(V3__67[[#This Row],[Sale Price]]-V3__67[[#This Row],[Estimated Value]])/V3__67[[#This Row],[Estimated Value]])</f>
        <v>0.68858625518244965</v>
      </c>
      <c r="P3864" t="str">
        <f t="shared" si="60"/>
        <v>Above Estimate</v>
      </c>
    </row>
    <row r="3865" spans="1:16" x14ac:dyDescent="0.3">
      <c r="A3865" s="1">
        <v>43603</v>
      </c>
      <c r="B3865">
        <v>2019</v>
      </c>
      <c r="C3865" t="s">
        <v>18</v>
      </c>
      <c r="D3865">
        <v>856890</v>
      </c>
      <c r="E3865">
        <v>790000</v>
      </c>
      <c r="F3865" t="s">
        <v>13</v>
      </c>
      <c r="G3865" t="s">
        <v>14</v>
      </c>
      <c r="H3865">
        <v>3</v>
      </c>
      <c r="I3865">
        <v>3</v>
      </c>
      <c r="J3865">
        <v>1041</v>
      </c>
      <c r="K3865">
        <v>1.0258995</v>
      </c>
      <c r="L3865" t="s">
        <v>15</v>
      </c>
      <c r="M3865">
        <f>V3__67[[#This Row],[Sale Price]]/V3__67[[#This Row],[carpet_area]]</f>
        <v>758.88568683957737</v>
      </c>
      <c r="N3865">
        <f>IF(OR(V3__67[[#This Row],[Estimated Value]]="",V3__67[[#This Row],[Estimated Value]]=0),"",V3__67[[#This Row],[Sale Price]]-V3__67[[#This Row],[Estimated Value]])</f>
        <v>-66890</v>
      </c>
      <c r="O3865">
        <f>IF(OR(V3__67[[#This Row],[Estimated Value]]="",V3__67[[#This Row],[Estimated Value]]=0),"",(V3__67[[#This Row],[Sale Price]]-V3__67[[#This Row],[Estimated Value]])/V3__67[[#This Row],[Estimated Value]])</f>
        <v>-7.806136143495665E-2</v>
      </c>
      <c r="P3865" t="str">
        <f t="shared" si="60"/>
        <v>Below Estimate</v>
      </c>
    </row>
    <row r="3866" spans="1:16" x14ac:dyDescent="0.3">
      <c r="A3866" s="1">
        <v>43604</v>
      </c>
      <c r="B3866">
        <v>2019</v>
      </c>
      <c r="C3866" t="s">
        <v>30</v>
      </c>
      <c r="D3866">
        <v>393090</v>
      </c>
      <c r="E3866">
        <v>713000</v>
      </c>
      <c r="F3866" t="s">
        <v>13</v>
      </c>
      <c r="G3866" t="s">
        <v>14</v>
      </c>
      <c r="H3866">
        <v>3</v>
      </c>
      <c r="I3866">
        <v>3</v>
      </c>
      <c r="J3866">
        <v>1056</v>
      </c>
      <c r="K3866">
        <v>1.0258995</v>
      </c>
      <c r="L3866" t="s">
        <v>25</v>
      </c>
      <c r="M3866">
        <f>V3__67[[#This Row],[Sale Price]]/V3__67[[#This Row],[carpet_area]]</f>
        <v>675.18939393939399</v>
      </c>
      <c r="N3866">
        <f>IF(OR(V3__67[[#This Row],[Estimated Value]]="",V3__67[[#This Row],[Estimated Value]]=0),"",V3__67[[#This Row],[Sale Price]]-V3__67[[#This Row],[Estimated Value]])</f>
        <v>319910</v>
      </c>
      <c r="O3866">
        <f>IF(OR(V3__67[[#This Row],[Estimated Value]]="",V3__67[[#This Row],[Estimated Value]]=0),"",(V3__67[[#This Row],[Sale Price]]-V3__67[[#This Row],[Estimated Value]])/V3__67[[#This Row],[Estimated Value]])</f>
        <v>0.81383398203973645</v>
      </c>
      <c r="P3866" t="str">
        <f t="shared" si="60"/>
        <v>Above Estimate</v>
      </c>
    </row>
    <row r="3867" spans="1:16" x14ac:dyDescent="0.3">
      <c r="A3867" s="1">
        <v>43607</v>
      </c>
      <c r="B3867">
        <v>2019</v>
      </c>
      <c r="C3867" t="s">
        <v>12</v>
      </c>
      <c r="D3867">
        <v>54110</v>
      </c>
      <c r="E3867">
        <v>50000</v>
      </c>
      <c r="F3867" t="s">
        <v>13</v>
      </c>
      <c r="G3867" t="s">
        <v>14</v>
      </c>
      <c r="H3867">
        <v>3</v>
      </c>
      <c r="I3867">
        <v>1</v>
      </c>
      <c r="J3867">
        <v>994</v>
      </c>
      <c r="K3867">
        <v>1.0258995</v>
      </c>
      <c r="L3867" t="s">
        <v>25</v>
      </c>
      <c r="M3867">
        <f>V3__67[[#This Row],[Sale Price]]/V3__67[[#This Row],[carpet_area]]</f>
        <v>50.30181086519115</v>
      </c>
      <c r="N3867">
        <f>IF(OR(V3__67[[#This Row],[Estimated Value]]="",V3__67[[#This Row],[Estimated Value]]=0),"",V3__67[[#This Row],[Sale Price]]-V3__67[[#This Row],[Estimated Value]])</f>
        <v>-4110</v>
      </c>
      <c r="O3867">
        <f>IF(OR(V3__67[[#This Row],[Estimated Value]]="",V3__67[[#This Row],[Estimated Value]]=0),"",(V3__67[[#This Row],[Sale Price]]-V3__67[[#This Row],[Estimated Value]])/V3__67[[#This Row],[Estimated Value]])</f>
        <v>-7.5956385141378674E-2</v>
      </c>
      <c r="P3867" t="str">
        <f t="shared" si="60"/>
        <v>Below Estimate</v>
      </c>
    </row>
    <row r="3868" spans="1:16" x14ac:dyDescent="0.3">
      <c r="A3868" s="1">
        <v>43610</v>
      </c>
      <c r="B3868">
        <v>2019</v>
      </c>
      <c r="C3868" t="s">
        <v>12</v>
      </c>
      <c r="D3868">
        <v>102090</v>
      </c>
      <c r="E3868">
        <v>132500</v>
      </c>
      <c r="F3868" t="s">
        <v>13</v>
      </c>
      <c r="G3868" t="s">
        <v>14</v>
      </c>
      <c r="H3868">
        <v>3</v>
      </c>
      <c r="I3868">
        <v>3</v>
      </c>
      <c r="J3868">
        <v>924</v>
      </c>
      <c r="K3868">
        <v>1.0258995</v>
      </c>
      <c r="L3868" t="s">
        <v>16</v>
      </c>
      <c r="M3868">
        <f>V3__67[[#This Row],[Sale Price]]/V3__67[[#This Row],[carpet_area]]</f>
        <v>143.39826839826839</v>
      </c>
      <c r="N3868">
        <f>IF(OR(V3__67[[#This Row],[Estimated Value]]="",V3__67[[#This Row],[Estimated Value]]=0),"",V3__67[[#This Row],[Sale Price]]-V3__67[[#This Row],[Estimated Value]])</f>
        <v>30410</v>
      </c>
      <c r="O3868">
        <f>IF(OR(V3__67[[#This Row],[Estimated Value]]="",V3__67[[#This Row],[Estimated Value]]=0),"",(V3__67[[#This Row],[Sale Price]]-V3__67[[#This Row],[Estimated Value]])/V3__67[[#This Row],[Estimated Value]])</f>
        <v>0.29787442452737778</v>
      </c>
      <c r="P3868" t="str">
        <f t="shared" si="60"/>
        <v>Above Estimate</v>
      </c>
    </row>
    <row r="3869" spans="1:16" x14ac:dyDescent="0.3">
      <c r="A3869" s="1">
        <v>43610</v>
      </c>
      <c r="B3869">
        <v>2019</v>
      </c>
      <c r="C3869" t="s">
        <v>30</v>
      </c>
      <c r="D3869">
        <v>1220320</v>
      </c>
      <c r="E3869">
        <v>1610000</v>
      </c>
      <c r="F3869" t="s">
        <v>13</v>
      </c>
      <c r="G3869" t="s">
        <v>14</v>
      </c>
      <c r="H3869">
        <v>3</v>
      </c>
      <c r="I3869">
        <v>3</v>
      </c>
      <c r="J3869">
        <v>1054</v>
      </c>
      <c r="K3869">
        <v>1.0258995</v>
      </c>
      <c r="L3869" t="s">
        <v>16</v>
      </c>
      <c r="M3869">
        <f>V3__67[[#This Row],[Sale Price]]/V3__67[[#This Row],[carpet_area]]</f>
        <v>1527.5142314990512</v>
      </c>
      <c r="N3869">
        <f>IF(OR(V3__67[[#This Row],[Estimated Value]]="",V3__67[[#This Row],[Estimated Value]]=0),"",V3__67[[#This Row],[Sale Price]]-V3__67[[#This Row],[Estimated Value]])</f>
        <v>389680</v>
      </c>
      <c r="O3869">
        <f>IF(OR(V3__67[[#This Row],[Estimated Value]]="",V3__67[[#This Row],[Estimated Value]]=0),"",(V3__67[[#This Row],[Sale Price]]-V3__67[[#This Row],[Estimated Value]])/V3__67[[#This Row],[Estimated Value]])</f>
        <v>0.31932607840566407</v>
      </c>
      <c r="P3869" t="str">
        <f t="shared" si="60"/>
        <v>Above Estimate</v>
      </c>
    </row>
    <row r="3870" spans="1:16" x14ac:dyDescent="0.3">
      <c r="A3870" s="1">
        <v>43611</v>
      </c>
      <c r="B3870">
        <v>2019</v>
      </c>
      <c r="C3870" t="s">
        <v>21</v>
      </c>
      <c r="D3870">
        <v>1444450</v>
      </c>
      <c r="E3870">
        <v>2850000</v>
      </c>
      <c r="F3870" t="s">
        <v>13</v>
      </c>
      <c r="G3870" t="s">
        <v>14</v>
      </c>
      <c r="H3870">
        <v>3</v>
      </c>
      <c r="I3870">
        <v>2</v>
      </c>
      <c r="J3870">
        <v>965</v>
      </c>
      <c r="K3870">
        <v>1.0258995</v>
      </c>
      <c r="L3870" t="s">
        <v>16</v>
      </c>
      <c r="M3870">
        <f>V3__67[[#This Row],[Sale Price]]/V3__67[[#This Row],[carpet_area]]</f>
        <v>2953.3678756476684</v>
      </c>
      <c r="N3870">
        <f>IF(OR(V3__67[[#This Row],[Estimated Value]]="",V3__67[[#This Row],[Estimated Value]]=0),"",V3__67[[#This Row],[Sale Price]]-V3__67[[#This Row],[Estimated Value]])</f>
        <v>1405550</v>
      </c>
      <c r="O3870">
        <f>IF(OR(V3__67[[#This Row],[Estimated Value]]="",V3__67[[#This Row],[Estimated Value]]=0),"",(V3__67[[#This Row],[Sale Price]]-V3__67[[#This Row],[Estimated Value]])/V3__67[[#This Row],[Estimated Value]])</f>
        <v>0.97306933434871401</v>
      </c>
      <c r="P3870" t="str">
        <f t="shared" si="60"/>
        <v>Above Estimate</v>
      </c>
    </row>
    <row r="3871" spans="1:16" x14ac:dyDescent="0.3">
      <c r="A3871" s="1">
        <v>43611</v>
      </c>
      <c r="B3871">
        <v>2019</v>
      </c>
      <c r="C3871" t="s">
        <v>30</v>
      </c>
      <c r="D3871">
        <v>612570</v>
      </c>
      <c r="E3871">
        <v>1010000</v>
      </c>
      <c r="F3871" t="s">
        <v>13</v>
      </c>
      <c r="G3871" t="s">
        <v>14</v>
      </c>
      <c r="H3871">
        <v>3</v>
      </c>
      <c r="I3871">
        <v>3</v>
      </c>
      <c r="J3871">
        <v>945</v>
      </c>
      <c r="K3871">
        <v>1.0258995</v>
      </c>
      <c r="L3871" t="s">
        <v>15</v>
      </c>
      <c r="M3871">
        <f>V3__67[[#This Row],[Sale Price]]/V3__67[[#This Row],[carpet_area]]</f>
        <v>1068.7830687830688</v>
      </c>
      <c r="N3871">
        <f>IF(OR(V3__67[[#This Row],[Estimated Value]]="",V3__67[[#This Row],[Estimated Value]]=0),"",V3__67[[#This Row],[Sale Price]]-V3__67[[#This Row],[Estimated Value]])</f>
        <v>397430</v>
      </c>
      <c r="O3871">
        <f>IF(OR(V3__67[[#This Row],[Estimated Value]]="",V3__67[[#This Row],[Estimated Value]]=0),"",(V3__67[[#This Row],[Sale Price]]-V3__67[[#This Row],[Estimated Value]])/V3__67[[#This Row],[Estimated Value]])</f>
        <v>0.64879115856147052</v>
      </c>
      <c r="P3871" t="str">
        <f t="shared" si="60"/>
        <v>Above Estimate</v>
      </c>
    </row>
    <row r="3872" spans="1:16" x14ac:dyDescent="0.3">
      <c r="A3872" s="1">
        <v>43611</v>
      </c>
      <c r="B3872">
        <v>2019</v>
      </c>
      <c r="C3872" t="s">
        <v>26</v>
      </c>
      <c r="D3872">
        <v>306950</v>
      </c>
      <c r="E3872">
        <v>341000</v>
      </c>
      <c r="F3872" t="s">
        <v>13</v>
      </c>
      <c r="G3872" t="s">
        <v>14</v>
      </c>
      <c r="H3872">
        <v>3</v>
      </c>
      <c r="I3872">
        <v>2</v>
      </c>
      <c r="J3872">
        <v>1017</v>
      </c>
      <c r="K3872">
        <v>1.0258995</v>
      </c>
      <c r="L3872" t="s">
        <v>16</v>
      </c>
      <c r="M3872">
        <f>V3__67[[#This Row],[Sale Price]]/V3__67[[#This Row],[carpet_area]]</f>
        <v>335.29990167158309</v>
      </c>
      <c r="N3872">
        <f>IF(OR(V3__67[[#This Row],[Estimated Value]]="",V3__67[[#This Row],[Estimated Value]]=0),"",V3__67[[#This Row],[Sale Price]]-V3__67[[#This Row],[Estimated Value]])</f>
        <v>34050</v>
      </c>
      <c r="O3872">
        <f>IF(OR(V3__67[[#This Row],[Estimated Value]]="",V3__67[[#This Row],[Estimated Value]]=0),"",(V3__67[[#This Row],[Sale Price]]-V3__67[[#This Row],[Estimated Value]])/V3__67[[#This Row],[Estimated Value]])</f>
        <v>0.1109301189118749</v>
      </c>
      <c r="P3872" t="str">
        <f t="shared" si="60"/>
        <v>Above Estimate</v>
      </c>
    </row>
    <row r="3873" spans="1:16" x14ac:dyDescent="0.3">
      <c r="A3873" s="1">
        <v>43611</v>
      </c>
      <c r="B3873">
        <v>2019</v>
      </c>
      <c r="C3873" t="s">
        <v>30</v>
      </c>
      <c r="D3873">
        <v>596890</v>
      </c>
      <c r="E3873">
        <v>1079000</v>
      </c>
      <c r="F3873" t="s">
        <v>13</v>
      </c>
      <c r="G3873" t="s">
        <v>14</v>
      </c>
      <c r="H3873">
        <v>3</v>
      </c>
      <c r="I3873">
        <v>3</v>
      </c>
      <c r="J3873">
        <v>953</v>
      </c>
      <c r="K3873">
        <v>1.0258995</v>
      </c>
      <c r="L3873" t="s">
        <v>16</v>
      </c>
      <c r="M3873">
        <f>V3__67[[#This Row],[Sale Price]]/V3__67[[#This Row],[carpet_area]]</f>
        <v>1132.2140608604407</v>
      </c>
      <c r="N3873">
        <f>IF(OR(V3__67[[#This Row],[Estimated Value]]="",V3__67[[#This Row],[Estimated Value]]=0),"",V3__67[[#This Row],[Sale Price]]-V3__67[[#This Row],[Estimated Value]])</f>
        <v>482110</v>
      </c>
      <c r="O3873">
        <f>IF(OR(V3__67[[#This Row],[Estimated Value]]="",V3__67[[#This Row],[Estimated Value]]=0),"",(V3__67[[#This Row],[Sale Price]]-V3__67[[#This Row],[Estimated Value]])/V3__67[[#This Row],[Estimated Value]])</f>
        <v>0.80770326190755415</v>
      </c>
      <c r="P3873" t="str">
        <f t="shared" si="60"/>
        <v>Above Estimate</v>
      </c>
    </row>
    <row r="3874" spans="1:16" x14ac:dyDescent="0.3">
      <c r="A3874" s="1">
        <v>43615</v>
      </c>
      <c r="B3874">
        <v>2019</v>
      </c>
      <c r="C3874" t="s">
        <v>12</v>
      </c>
      <c r="D3874">
        <v>43360</v>
      </c>
      <c r="E3874">
        <v>55000</v>
      </c>
      <c r="F3874" t="s">
        <v>27</v>
      </c>
      <c r="G3874" t="s">
        <v>28</v>
      </c>
      <c r="H3874">
        <v>8</v>
      </c>
      <c r="I3874">
        <v>7</v>
      </c>
      <c r="J3874">
        <v>2900</v>
      </c>
      <c r="K3874">
        <v>1.0258995</v>
      </c>
      <c r="L3874" t="s">
        <v>15</v>
      </c>
      <c r="M3874">
        <f>V3__67[[#This Row],[Sale Price]]/V3__67[[#This Row],[carpet_area]]</f>
        <v>18.96551724137931</v>
      </c>
      <c r="N3874">
        <f>IF(OR(V3__67[[#This Row],[Estimated Value]]="",V3__67[[#This Row],[Estimated Value]]=0),"",V3__67[[#This Row],[Sale Price]]-V3__67[[#This Row],[Estimated Value]])</f>
        <v>11640</v>
      </c>
      <c r="O3874">
        <f>IF(OR(V3__67[[#This Row],[Estimated Value]]="",V3__67[[#This Row],[Estimated Value]]=0),"",(V3__67[[#This Row],[Sale Price]]-V3__67[[#This Row],[Estimated Value]])/V3__67[[#This Row],[Estimated Value]])</f>
        <v>0.26845018450184505</v>
      </c>
      <c r="P3874" t="str">
        <f t="shared" si="60"/>
        <v>Above Estimate</v>
      </c>
    </row>
    <row r="3875" spans="1:16" x14ac:dyDescent="0.3">
      <c r="A3875" s="1">
        <v>43615</v>
      </c>
      <c r="B3875">
        <v>2019</v>
      </c>
      <c r="C3875" t="s">
        <v>30</v>
      </c>
      <c r="D3875">
        <v>239550</v>
      </c>
      <c r="E3875">
        <v>551000</v>
      </c>
      <c r="F3875" t="s">
        <v>13</v>
      </c>
      <c r="G3875" t="s">
        <v>14</v>
      </c>
      <c r="H3875">
        <v>3</v>
      </c>
      <c r="I3875">
        <v>3</v>
      </c>
      <c r="J3875">
        <v>1060</v>
      </c>
      <c r="K3875">
        <v>1.0258995</v>
      </c>
      <c r="L3875" t="s">
        <v>22</v>
      </c>
      <c r="M3875">
        <f>V3__67[[#This Row],[Sale Price]]/V3__67[[#This Row],[carpet_area]]</f>
        <v>519.81132075471703</v>
      </c>
      <c r="N3875">
        <f>IF(OR(V3__67[[#This Row],[Estimated Value]]="",V3__67[[#This Row],[Estimated Value]]=0),"",V3__67[[#This Row],[Sale Price]]-V3__67[[#This Row],[Estimated Value]])</f>
        <v>311450</v>
      </c>
      <c r="O3875">
        <f>IF(OR(V3__67[[#This Row],[Estimated Value]]="",V3__67[[#This Row],[Estimated Value]]=0),"",(V3__67[[#This Row],[Sale Price]]-V3__67[[#This Row],[Estimated Value]])/V3__67[[#This Row],[Estimated Value]])</f>
        <v>1.3001461072844918</v>
      </c>
      <c r="P3875" t="str">
        <f t="shared" si="60"/>
        <v>Above Estimate</v>
      </c>
    </row>
    <row r="3876" spans="1:16" x14ac:dyDescent="0.3">
      <c r="A3876" s="1">
        <v>43616</v>
      </c>
      <c r="B3876">
        <v>2019</v>
      </c>
      <c r="C3876" t="s">
        <v>21</v>
      </c>
      <c r="D3876">
        <v>2925230</v>
      </c>
      <c r="E3876">
        <v>4200000</v>
      </c>
      <c r="F3876" t="s">
        <v>13</v>
      </c>
      <c r="G3876" t="s">
        <v>14</v>
      </c>
      <c r="H3876">
        <v>3</v>
      </c>
      <c r="I3876">
        <v>1</v>
      </c>
      <c r="J3876">
        <v>955</v>
      </c>
      <c r="K3876">
        <v>1.0258995</v>
      </c>
      <c r="L3876" t="s">
        <v>25</v>
      </c>
      <c r="M3876">
        <f>V3__67[[#This Row],[Sale Price]]/V3__67[[#This Row],[carpet_area]]</f>
        <v>4397.9057591623041</v>
      </c>
      <c r="N3876">
        <f>IF(OR(V3__67[[#This Row],[Estimated Value]]="",V3__67[[#This Row],[Estimated Value]]=0),"",V3__67[[#This Row],[Sale Price]]-V3__67[[#This Row],[Estimated Value]])</f>
        <v>1274770</v>
      </c>
      <c r="O3876">
        <f>IF(OR(V3__67[[#This Row],[Estimated Value]]="",V3__67[[#This Row],[Estimated Value]]=0),"",(V3__67[[#This Row],[Sale Price]]-V3__67[[#This Row],[Estimated Value]])/V3__67[[#This Row],[Estimated Value]])</f>
        <v>0.43578453660054084</v>
      </c>
      <c r="P3876" t="str">
        <f t="shared" si="60"/>
        <v>Above Estimate</v>
      </c>
    </row>
    <row r="3877" spans="1:16" x14ac:dyDescent="0.3">
      <c r="A3877" s="1">
        <v>43616</v>
      </c>
      <c r="B3877">
        <v>2019</v>
      </c>
      <c r="C3877" t="s">
        <v>21</v>
      </c>
      <c r="D3877">
        <v>815640</v>
      </c>
      <c r="E3877">
        <v>1200000</v>
      </c>
      <c r="F3877" t="s">
        <v>13</v>
      </c>
      <c r="G3877" t="s">
        <v>14</v>
      </c>
      <c r="H3877">
        <v>3</v>
      </c>
      <c r="I3877">
        <v>3</v>
      </c>
      <c r="J3877">
        <v>910</v>
      </c>
      <c r="K3877">
        <v>1.0258995</v>
      </c>
      <c r="L3877" t="s">
        <v>16</v>
      </c>
      <c r="M3877">
        <f>V3__67[[#This Row],[Sale Price]]/V3__67[[#This Row],[carpet_area]]</f>
        <v>1318.6813186813188</v>
      </c>
      <c r="N3877">
        <f>IF(OR(V3__67[[#This Row],[Estimated Value]]="",V3__67[[#This Row],[Estimated Value]]=0),"",V3__67[[#This Row],[Sale Price]]-V3__67[[#This Row],[Estimated Value]])</f>
        <v>384360</v>
      </c>
      <c r="O3877">
        <f>IF(OR(V3__67[[#This Row],[Estimated Value]]="",V3__67[[#This Row],[Estimated Value]]=0),"",(V3__67[[#This Row],[Sale Price]]-V3__67[[#This Row],[Estimated Value]])/V3__67[[#This Row],[Estimated Value]])</f>
        <v>0.47123731057819629</v>
      </c>
      <c r="P3877" t="str">
        <f t="shared" si="60"/>
        <v>Above Estimate</v>
      </c>
    </row>
    <row r="3878" spans="1:16" x14ac:dyDescent="0.3">
      <c r="A3878" s="1">
        <v>43616</v>
      </c>
      <c r="B3878">
        <v>2019</v>
      </c>
      <c r="C3878" t="s">
        <v>18</v>
      </c>
      <c r="D3878">
        <v>236570</v>
      </c>
      <c r="E3878">
        <v>375000</v>
      </c>
      <c r="F3878" t="s">
        <v>23</v>
      </c>
      <c r="G3878" t="s">
        <v>24</v>
      </c>
      <c r="H3878">
        <v>6</v>
      </c>
      <c r="I3878">
        <v>4</v>
      </c>
      <c r="J3878">
        <v>1842</v>
      </c>
      <c r="K3878">
        <v>1.0258995</v>
      </c>
      <c r="L3878" t="s">
        <v>16</v>
      </c>
      <c r="M3878">
        <f>V3__67[[#This Row],[Sale Price]]/V3__67[[#This Row],[carpet_area]]</f>
        <v>203.58306188925081</v>
      </c>
      <c r="N3878">
        <f>IF(OR(V3__67[[#This Row],[Estimated Value]]="",V3__67[[#This Row],[Estimated Value]]=0),"",V3__67[[#This Row],[Sale Price]]-V3__67[[#This Row],[Estimated Value]])</f>
        <v>138430</v>
      </c>
      <c r="O3878">
        <f>IF(OR(V3__67[[#This Row],[Estimated Value]]="",V3__67[[#This Row],[Estimated Value]]=0),"",(V3__67[[#This Row],[Sale Price]]-V3__67[[#This Row],[Estimated Value]])/V3__67[[#This Row],[Estimated Value]])</f>
        <v>0.58515449972523992</v>
      </c>
      <c r="P3878" t="str">
        <f t="shared" si="60"/>
        <v>Above Estimate</v>
      </c>
    </row>
    <row r="3879" spans="1:16" x14ac:dyDescent="0.3">
      <c r="A3879" s="1">
        <v>43617</v>
      </c>
      <c r="B3879">
        <v>2019</v>
      </c>
      <c r="C3879" t="s">
        <v>21</v>
      </c>
      <c r="D3879">
        <v>3709720</v>
      </c>
      <c r="E3879">
        <v>6775000</v>
      </c>
      <c r="F3879" t="s">
        <v>13</v>
      </c>
      <c r="G3879" t="s">
        <v>14</v>
      </c>
      <c r="H3879">
        <v>3</v>
      </c>
      <c r="I3879">
        <v>2</v>
      </c>
      <c r="J3879">
        <v>1025</v>
      </c>
      <c r="K3879">
        <v>1.0258995</v>
      </c>
      <c r="L3879" t="s">
        <v>22</v>
      </c>
      <c r="M3879">
        <f>V3__67[[#This Row],[Sale Price]]/V3__67[[#This Row],[carpet_area]]</f>
        <v>6609.7560975609758</v>
      </c>
      <c r="N3879">
        <f>IF(OR(V3__67[[#This Row],[Estimated Value]]="",V3__67[[#This Row],[Estimated Value]]=0),"",V3__67[[#This Row],[Sale Price]]-V3__67[[#This Row],[Estimated Value]])</f>
        <v>3065280</v>
      </c>
      <c r="O3879">
        <f>IF(OR(V3__67[[#This Row],[Estimated Value]]="",V3__67[[#This Row],[Estimated Value]]=0),"",(V3__67[[#This Row],[Sale Price]]-V3__67[[#This Row],[Estimated Value]])/V3__67[[#This Row],[Estimated Value]])</f>
        <v>0.82628338526896905</v>
      </c>
      <c r="P3879" t="str">
        <f t="shared" si="60"/>
        <v>Above Estimate</v>
      </c>
    </row>
    <row r="3880" spans="1:16" x14ac:dyDescent="0.3">
      <c r="A3880" s="1">
        <v>43617</v>
      </c>
      <c r="B3880">
        <v>2019</v>
      </c>
      <c r="C3880" t="s">
        <v>30</v>
      </c>
      <c r="D3880">
        <v>677310</v>
      </c>
      <c r="E3880">
        <v>1050000</v>
      </c>
      <c r="F3880" t="s">
        <v>13</v>
      </c>
      <c r="G3880" t="s">
        <v>14</v>
      </c>
      <c r="H3880">
        <v>3</v>
      </c>
      <c r="I3880">
        <v>2</v>
      </c>
      <c r="J3880">
        <v>932</v>
      </c>
      <c r="K3880">
        <v>1.0258995</v>
      </c>
      <c r="L3880" t="s">
        <v>16</v>
      </c>
      <c r="M3880">
        <f>V3__67[[#This Row],[Sale Price]]/V3__67[[#This Row],[carpet_area]]</f>
        <v>1126.6094420600859</v>
      </c>
      <c r="N3880">
        <f>IF(OR(V3__67[[#This Row],[Estimated Value]]="",V3__67[[#This Row],[Estimated Value]]=0),"",V3__67[[#This Row],[Sale Price]]-V3__67[[#This Row],[Estimated Value]])</f>
        <v>372690</v>
      </c>
      <c r="O3880">
        <f>IF(OR(V3__67[[#This Row],[Estimated Value]]="",V3__67[[#This Row],[Estimated Value]]=0),"",(V3__67[[#This Row],[Sale Price]]-V3__67[[#This Row],[Estimated Value]])/V3__67[[#This Row],[Estimated Value]])</f>
        <v>0.55025025468397037</v>
      </c>
      <c r="P3880" t="str">
        <f t="shared" si="60"/>
        <v>Above Estimate</v>
      </c>
    </row>
    <row r="3881" spans="1:16" x14ac:dyDescent="0.3">
      <c r="A3881" s="1">
        <v>43618</v>
      </c>
      <c r="B3881">
        <v>2019</v>
      </c>
      <c r="C3881" t="s">
        <v>12</v>
      </c>
      <c r="D3881">
        <v>113810</v>
      </c>
      <c r="E3881">
        <v>160000</v>
      </c>
      <c r="F3881" t="s">
        <v>13</v>
      </c>
      <c r="G3881" t="s">
        <v>14</v>
      </c>
      <c r="H3881">
        <v>3</v>
      </c>
      <c r="I3881">
        <v>2</v>
      </c>
      <c r="J3881">
        <v>933</v>
      </c>
      <c r="K3881">
        <v>1.0258995</v>
      </c>
      <c r="L3881" t="s">
        <v>15</v>
      </c>
      <c r="M3881">
        <f>V3__67[[#This Row],[Sale Price]]/V3__67[[#This Row],[carpet_area]]</f>
        <v>171.48981779206861</v>
      </c>
      <c r="N3881">
        <f>IF(OR(V3__67[[#This Row],[Estimated Value]]="",V3__67[[#This Row],[Estimated Value]]=0),"",V3__67[[#This Row],[Sale Price]]-V3__67[[#This Row],[Estimated Value]])</f>
        <v>46190</v>
      </c>
      <c r="O3881">
        <f>IF(OR(V3__67[[#This Row],[Estimated Value]]="",V3__67[[#This Row],[Estimated Value]]=0),"",(V3__67[[#This Row],[Sale Price]]-V3__67[[#This Row],[Estimated Value]])/V3__67[[#This Row],[Estimated Value]])</f>
        <v>0.40585185836042525</v>
      </c>
      <c r="P3881" t="str">
        <f t="shared" si="60"/>
        <v>Above Estimate</v>
      </c>
    </row>
    <row r="3882" spans="1:16" x14ac:dyDescent="0.3">
      <c r="A3882" s="1">
        <v>43618</v>
      </c>
      <c r="B3882">
        <v>2019</v>
      </c>
      <c r="C3882" t="s">
        <v>21</v>
      </c>
      <c r="D3882">
        <v>1464820</v>
      </c>
      <c r="E3882">
        <v>1717000</v>
      </c>
      <c r="F3882" t="s">
        <v>13</v>
      </c>
      <c r="G3882" t="s">
        <v>14</v>
      </c>
      <c r="H3882">
        <v>3</v>
      </c>
      <c r="I3882">
        <v>2</v>
      </c>
      <c r="J3882">
        <v>910</v>
      </c>
      <c r="K3882">
        <v>1.0258995</v>
      </c>
      <c r="L3882" t="s">
        <v>25</v>
      </c>
      <c r="M3882">
        <f>V3__67[[#This Row],[Sale Price]]/V3__67[[#This Row],[carpet_area]]</f>
        <v>1886.8131868131868</v>
      </c>
      <c r="N3882">
        <f>IF(OR(V3__67[[#This Row],[Estimated Value]]="",V3__67[[#This Row],[Estimated Value]]=0),"",V3__67[[#This Row],[Sale Price]]-V3__67[[#This Row],[Estimated Value]])</f>
        <v>252180</v>
      </c>
      <c r="O3882">
        <f>IF(OR(V3__67[[#This Row],[Estimated Value]]="",V3__67[[#This Row],[Estimated Value]]=0),"",(V3__67[[#This Row],[Sale Price]]-V3__67[[#This Row],[Estimated Value]])/V3__67[[#This Row],[Estimated Value]])</f>
        <v>0.17215767124970985</v>
      </c>
      <c r="P3882" t="str">
        <f t="shared" si="60"/>
        <v>Above Estimate</v>
      </c>
    </row>
    <row r="3883" spans="1:16" x14ac:dyDescent="0.3">
      <c r="A3883" s="1">
        <v>43621</v>
      </c>
      <c r="B3883">
        <v>2019</v>
      </c>
      <c r="C3883" t="s">
        <v>26</v>
      </c>
      <c r="D3883">
        <v>526470</v>
      </c>
      <c r="E3883">
        <v>825000</v>
      </c>
      <c r="F3883" t="s">
        <v>13</v>
      </c>
      <c r="G3883" t="s">
        <v>14</v>
      </c>
      <c r="H3883">
        <v>3</v>
      </c>
      <c r="I3883">
        <v>1</v>
      </c>
      <c r="J3883">
        <v>1058</v>
      </c>
      <c r="K3883">
        <v>1.0258995</v>
      </c>
      <c r="L3883" t="s">
        <v>15</v>
      </c>
      <c r="M3883">
        <f>V3__67[[#This Row],[Sale Price]]/V3__67[[#This Row],[carpet_area]]</f>
        <v>779.77315689981094</v>
      </c>
      <c r="N3883">
        <f>IF(OR(V3__67[[#This Row],[Estimated Value]]="",V3__67[[#This Row],[Estimated Value]]=0),"",V3__67[[#This Row],[Sale Price]]-V3__67[[#This Row],[Estimated Value]])</f>
        <v>298530</v>
      </c>
      <c r="O3883">
        <f>IF(OR(V3__67[[#This Row],[Estimated Value]]="",V3__67[[#This Row],[Estimated Value]]=0),"",(V3__67[[#This Row],[Sale Price]]-V3__67[[#This Row],[Estimated Value]])/V3__67[[#This Row],[Estimated Value]])</f>
        <v>0.56704085702889051</v>
      </c>
      <c r="P3883" t="str">
        <f t="shared" si="60"/>
        <v>Above Estimate</v>
      </c>
    </row>
    <row r="3884" spans="1:16" x14ac:dyDescent="0.3">
      <c r="A3884" s="1">
        <v>43622</v>
      </c>
      <c r="B3884">
        <v>2019</v>
      </c>
      <c r="C3884" t="s">
        <v>30</v>
      </c>
      <c r="D3884">
        <v>295340</v>
      </c>
      <c r="E3884">
        <v>535000</v>
      </c>
      <c r="F3884" t="s">
        <v>13</v>
      </c>
      <c r="G3884" t="s">
        <v>14</v>
      </c>
      <c r="H3884">
        <v>3</v>
      </c>
      <c r="I3884">
        <v>1</v>
      </c>
      <c r="J3884">
        <v>950</v>
      </c>
      <c r="K3884">
        <v>1.0258995</v>
      </c>
      <c r="L3884" t="s">
        <v>25</v>
      </c>
      <c r="M3884">
        <f>V3__67[[#This Row],[Sale Price]]/V3__67[[#This Row],[carpet_area]]</f>
        <v>563.15789473684208</v>
      </c>
      <c r="N3884">
        <f>IF(OR(V3__67[[#This Row],[Estimated Value]]="",V3__67[[#This Row],[Estimated Value]]=0),"",V3__67[[#This Row],[Sale Price]]-V3__67[[#This Row],[Estimated Value]])</f>
        <v>239660</v>
      </c>
      <c r="O3884">
        <f>IF(OR(V3__67[[#This Row],[Estimated Value]]="",V3__67[[#This Row],[Estimated Value]]=0),"",(V3__67[[#This Row],[Sale Price]]-V3__67[[#This Row],[Estimated Value]])/V3__67[[#This Row],[Estimated Value]])</f>
        <v>0.81147152434482295</v>
      </c>
      <c r="P3884" t="str">
        <f t="shared" si="60"/>
        <v>Above Estimate</v>
      </c>
    </row>
    <row r="3885" spans="1:16" x14ac:dyDescent="0.3">
      <c r="A3885" s="1">
        <v>43625</v>
      </c>
      <c r="B3885">
        <v>2019</v>
      </c>
      <c r="C3885" t="s">
        <v>26</v>
      </c>
      <c r="D3885">
        <v>845040</v>
      </c>
      <c r="E3885">
        <v>1300000</v>
      </c>
      <c r="F3885" t="s">
        <v>13</v>
      </c>
      <c r="G3885" t="s">
        <v>14</v>
      </c>
      <c r="H3885">
        <v>3</v>
      </c>
      <c r="I3885">
        <v>1</v>
      </c>
      <c r="J3885">
        <v>903</v>
      </c>
      <c r="K3885">
        <v>1.0258995</v>
      </c>
      <c r="L3885" t="s">
        <v>15</v>
      </c>
      <c r="M3885">
        <f>V3__67[[#This Row],[Sale Price]]/V3__67[[#This Row],[carpet_area]]</f>
        <v>1439.6456256921374</v>
      </c>
      <c r="N3885">
        <f>IF(OR(V3__67[[#This Row],[Estimated Value]]="",V3__67[[#This Row],[Estimated Value]]=0),"",V3__67[[#This Row],[Sale Price]]-V3__67[[#This Row],[Estimated Value]])</f>
        <v>454960</v>
      </c>
      <c r="O3885">
        <f>IF(OR(V3__67[[#This Row],[Estimated Value]]="",V3__67[[#This Row],[Estimated Value]]=0),"",(V3__67[[#This Row],[Sale Price]]-V3__67[[#This Row],[Estimated Value]])/V3__67[[#This Row],[Estimated Value]])</f>
        <v>0.5383887153270851</v>
      </c>
      <c r="P3885" t="str">
        <f t="shared" si="60"/>
        <v>Above Estimate</v>
      </c>
    </row>
    <row r="3886" spans="1:16" x14ac:dyDescent="0.3">
      <c r="A3886" s="1">
        <v>43625</v>
      </c>
      <c r="B3886">
        <v>2019</v>
      </c>
      <c r="C3886" t="s">
        <v>26</v>
      </c>
      <c r="D3886">
        <v>272230</v>
      </c>
      <c r="E3886">
        <v>375500</v>
      </c>
      <c r="F3886" t="s">
        <v>13</v>
      </c>
      <c r="G3886" t="s">
        <v>14</v>
      </c>
      <c r="H3886">
        <v>3</v>
      </c>
      <c r="I3886">
        <v>2</v>
      </c>
      <c r="J3886">
        <v>1008</v>
      </c>
      <c r="K3886">
        <v>1.0258995</v>
      </c>
      <c r="L3886" t="s">
        <v>15</v>
      </c>
      <c r="M3886">
        <f>V3__67[[#This Row],[Sale Price]]/V3__67[[#This Row],[carpet_area]]</f>
        <v>372.51984126984127</v>
      </c>
      <c r="N3886">
        <f>IF(OR(V3__67[[#This Row],[Estimated Value]]="",V3__67[[#This Row],[Estimated Value]]=0),"",V3__67[[#This Row],[Sale Price]]-V3__67[[#This Row],[Estimated Value]])</f>
        <v>103270</v>
      </c>
      <c r="O3886">
        <f>IF(OR(V3__67[[#This Row],[Estimated Value]]="",V3__67[[#This Row],[Estimated Value]]=0),"",(V3__67[[#This Row],[Sale Price]]-V3__67[[#This Row],[Estimated Value]])/V3__67[[#This Row],[Estimated Value]])</f>
        <v>0.37934834514932225</v>
      </c>
      <c r="P3886" t="str">
        <f t="shared" si="60"/>
        <v>Above Estimate</v>
      </c>
    </row>
    <row r="3887" spans="1:16" x14ac:dyDescent="0.3">
      <c r="A3887" s="1">
        <v>43628</v>
      </c>
      <c r="B3887">
        <v>2019</v>
      </c>
      <c r="C3887" t="s">
        <v>26</v>
      </c>
      <c r="D3887">
        <v>356160</v>
      </c>
      <c r="E3887">
        <v>398000</v>
      </c>
      <c r="F3887" t="s">
        <v>13</v>
      </c>
      <c r="G3887" t="s">
        <v>14</v>
      </c>
      <c r="H3887">
        <v>3</v>
      </c>
      <c r="I3887">
        <v>1</v>
      </c>
      <c r="J3887">
        <v>1072</v>
      </c>
      <c r="K3887">
        <v>1.0258995</v>
      </c>
      <c r="L3887" t="s">
        <v>25</v>
      </c>
      <c r="M3887">
        <f>V3__67[[#This Row],[Sale Price]]/V3__67[[#This Row],[carpet_area]]</f>
        <v>371.26865671641792</v>
      </c>
      <c r="N3887">
        <f>IF(OR(V3__67[[#This Row],[Estimated Value]]="",V3__67[[#This Row],[Estimated Value]]=0),"",V3__67[[#This Row],[Sale Price]]-V3__67[[#This Row],[Estimated Value]])</f>
        <v>41840</v>
      </c>
      <c r="O3887">
        <f>IF(OR(V3__67[[#This Row],[Estimated Value]]="",V3__67[[#This Row],[Estimated Value]]=0),"",(V3__67[[#This Row],[Sale Price]]-V3__67[[#This Row],[Estimated Value]])/V3__67[[#This Row],[Estimated Value]])</f>
        <v>0.11747529200359388</v>
      </c>
      <c r="P3887" t="str">
        <f t="shared" si="60"/>
        <v>Above Estimate</v>
      </c>
    </row>
    <row r="3888" spans="1:16" x14ac:dyDescent="0.3">
      <c r="A3888" s="1">
        <v>43631</v>
      </c>
      <c r="B3888">
        <v>2019</v>
      </c>
      <c r="C3888" t="s">
        <v>26</v>
      </c>
      <c r="D3888">
        <v>269920</v>
      </c>
      <c r="E3888">
        <v>425000</v>
      </c>
      <c r="F3888" t="s">
        <v>13</v>
      </c>
      <c r="G3888" t="s">
        <v>14</v>
      </c>
      <c r="H3888">
        <v>3</v>
      </c>
      <c r="I3888">
        <v>1</v>
      </c>
      <c r="J3888">
        <v>912</v>
      </c>
      <c r="K3888">
        <v>1.0258995</v>
      </c>
      <c r="L3888" t="s">
        <v>25</v>
      </c>
      <c r="M3888">
        <f>V3__67[[#This Row],[Sale Price]]/V3__67[[#This Row],[carpet_area]]</f>
        <v>466.00877192982455</v>
      </c>
      <c r="N3888">
        <f>IF(OR(V3__67[[#This Row],[Estimated Value]]="",V3__67[[#This Row],[Estimated Value]]=0),"",V3__67[[#This Row],[Sale Price]]-V3__67[[#This Row],[Estimated Value]])</f>
        <v>155080</v>
      </c>
      <c r="O3888">
        <f>IF(OR(V3__67[[#This Row],[Estimated Value]]="",V3__67[[#This Row],[Estimated Value]]=0),"",(V3__67[[#This Row],[Sale Price]]-V3__67[[#This Row],[Estimated Value]])/V3__67[[#This Row],[Estimated Value]])</f>
        <v>0.57454060462359213</v>
      </c>
      <c r="P3888" t="str">
        <f t="shared" si="60"/>
        <v>Above Estimate</v>
      </c>
    </row>
    <row r="3889" spans="1:16" x14ac:dyDescent="0.3">
      <c r="A3889" s="1">
        <v>43632</v>
      </c>
      <c r="B3889">
        <v>2019</v>
      </c>
      <c r="C3889" t="s">
        <v>21</v>
      </c>
      <c r="D3889">
        <v>3830540</v>
      </c>
      <c r="E3889">
        <v>5800000</v>
      </c>
      <c r="F3889" t="s">
        <v>13</v>
      </c>
      <c r="G3889" t="s">
        <v>14</v>
      </c>
      <c r="H3889">
        <v>3</v>
      </c>
      <c r="I3889">
        <v>1</v>
      </c>
      <c r="J3889">
        <v>1079</v>
      </c>
      <c r="K3889">
        <v>1.0258995</v>
      </c>
      <c r="L3889" t="s">
        <v>22</v>
      </c>
      <c r="M3889">
        <f>V3__67[[#This Row],[Sale Price]]/V3__67[[#This Row],[carpet_area]]</f>
        <v>5375.3475440222428</v>
      </c>
      <c r="N3889">
        <f>IF(OR(V3__67[[#This Row],[Estimated Value]]="",V3__67[[#This Row],[Estimated Value]]=0),"",V3__67[[#This Row],[Sale Price]]-V3__67[[#This Row],[Estimated Value]])</f>
        <v>1969460</v>
      </c>
      <c r="O3889">
        <f>IF(OR(V3__67[[#This Row],[Estimated Value]]="",V3__67[[#This Row],[Estimated Value]]=0),"",(V3__67[[#This Row],[Sale Price]]-V3__67[[#This Row],[Estimated Value]])/V3__67[[#This Row],[Estimated Value]])</f>
        <v>0.51414683047298815</v>
      </c>
      <c r="P3889" t="str">
        <f t="shared" si="60"/>
        <v>Above Estimate</v>
      </c>
    </row>
    <row r="3890" spans="1:16" x14ac:dyDescent="0.3">
      <c r="A3890" s="1">
        <v>43632</v>
      </c>
      <c r="B3890">
        <v>2019</v>
      </c>
      <c r="C3890" t="s">
        <v>12</v>
      </c>
      <c r="D3890">
        <v>70840</v>
      </c>
      <c r="E3890">
        <v>66900</v>
      </c>
      <c r="F3890" t="s">
        <v>13</v>
      </c>
      <c r="G3890" t="s">
        <v>14</v>
      </c>
      <c r="H3890">
        <v>3</v>
      </c>
      <c r="I3890">
        <v>3</v>
      </c>
      <c r="J3890">
        <v>1021</v>
      </c>
      <c r="K3890">
        <v>1.0258995</v>
      </c>
      <c r="L3890" t="s">
        <v>16</v>
      </c>
      <c r="M3890">
        <f>V3__67[[#This Row],[Sale Price]]/V3__67[[#This Row],[carpet_area]]</f>
        <v>65.523996082272276</v>
      </c>
      <c r="N3890">
        <f>IF(OR(V3__67[[#This Row],[Estimated Value]]="",V3__67[[#This Row],[Estimated Value]]=0),"",V3__67[[#This Row],[Sale Price]]-V3__67[[#This Row],[Estimated Value]])</f>
        <v>-3940</v>
      </c>
      <c r="O3890">
        <f>IF(OR(V3__67[[#This Row],[Estimated Value]]="",V3__67[[#This Row],[Estimated Value]]=0),"",(V3__67[[#This Row],[Sale Price]]-V3__67[[#This Row],[Estimated Value]])/V3__67[[#This Row],[Estimated Value]])</f>
        <v>-5.5618294748729528E-2</v>
      </c>
      <c r="P3890" t="str">
        <f t="shared" si="60"/>
        <v>Below Estimate</v>
      </c>
    </row>
    <row r="3891" spans="1:16" x14ac:dyDescent="0.3">
      <c r="A3891" s="1">
        <v>43632</v>
      </c>
      <c r="B3891">
        <v>2019</v>
      </c>
      <c r="C3891" t="s">
        <v>17</v>
      </c>
      <c r="D3891">
        <v>99140</v>
      </c>
      <c r="E3891">
        <v>80000</v>
      </c>
      <c r="F3891" t="s">
        <v>19</v>
      </c>
      <c r="G3891" t="s">
        <v>20</v>
      </c>
      <c r="H3891">
        <v>4</v>
      </c>
      <c r="I3891">
        <v>2</v>
      </c>
      <c r="J3891">
        <v>1392</v>
      </c>
      <c r="K3891">
        <v>1.0258995</v>
      </c>
      <c r="L3891" t="s">
        <v>25</v>
      </c>
      <c r="M3891">
        <f>V3__67[[#This Row],[Sale Price]]/V3__67[[#This Row],[carpet_area]]</f>
        <v>57.47126436781609</v>
      </c>
      <c r="N3891">
        <f>IF(OR(V3__67[[#This Row],[Estimated Value]]="",V3__67[[#This Row],[Estimated Value]]=0),"",V3__67[[#This Row],[Sale Price]]-V3__67[[#This Row],[Estimated Value]])</f>
        <v>-19140</v>
      </c>
      <c r="O3891">
        <f>IF(OR(V3__67[[#This Row],[Estimated Value]]="",V3__67[[#This Row],[Estimated Value]]=0),"",(V3__67[[#This Row],[Sale Price]]-V3__67[[#This Row],[Estimated Value]])/V3__67[[#This Row],[Estimated Value]])</f>
        <v>-0.1930603187411741</v>
      </c>
      <c r="P3891" t="str">
        <f t="shared" si="60"/>
        <v>Below Estimate</v>
      </c>
    </row>
    <row r="3892" spans="1:16" x14ac:dyDescent="0.3">
      <c r="A3892" s="1">
        <v>43632</v>
      </c>
      <c r="B3892">
        <v>2019</v>
      </c>
      <c r="C3892" t="s">
        <v>18</v>
      </c>
      <c r="D3892">
        <v>345080</v>
      </c>
      <c r="E3892">
        <v>460000</v>
      </c>
      <c r="F3892" t="s">
        <v>13</v>
      </c>
      <c r="G3892" t="s">
        <v>14</v>
      </c>
      <c r="H3892">
        <v>3</v>
      </c>
      <c r="I3892">
        <v>3</v>
      </c>
      <c r="J3892">
        <v>1040</v>
      </c>
      <c r="K3892">
        <v>1.0258995</v>
      </c>
      <c r="L3892" t="s">
        <v>25</v>
      </c>
      <c r="M3892">
        <f>V3__67[[#This Row],[Sale Price]]/V3__67[[#This Row],[carpet_area]]</f>
        <v>442.30769230769232</v>
      </c>
      <c r="N3892">
        <f>IF(OR(V3__67[[#This Row],[Estimated Value]]="",V3__67[[#This Row],[Estimated Value]]=0),"",V3__67[[#This Row],[Sale Price]]-V3__67[[#This Row],[Estimated Value]])</f>
        <v>114920</v>
      </c>
      <c r="O3892">
        <f>IF(OR(V3__67[[#This Row],[Estimated Value]]="",V3__67[[#This Row],[Estimated Value]]=0),"",(V3__67[[#This Row],[Sale Price]]-V3__67[[#This Row],[Estimated Value]])/V3__67[[#This Row],[Estimated Value]])</f>
        <v>0.33302422626637301</v>
      </c>
      <c r="P3892" t="str">
        <f t="shared" si="60"/>
        <v>Above Estimate</v>
      </c>
    </row>
    <row r="3893" spans="1:16" x14ac:dyDescent="0.3">
      <c r="A3893" s="1">
        <v>43632</v>
      </c>
      <c r="B3893">
        <v>2019</v>
      </c>
      <c r="C3893" t="s">
        <v>30</v>
      </c>
      <c r="D3893">
        <v>398320</v>
      </c>
      <c r="E3893">
        <v>615000</v>
      </c>
      <c r="F3893" t="s">
        <v>13</v>
      </c>
      <c r="G3893" t="s">
        <v>14</v>
      </c>
      <c r="H3893">
        <v>3</v>
      </c>
      <c r="I3893">
        <v>2</v>
      </c>
      <c r="J3893">
        <v>927</v>
      </c>
      <c r="K3893">
        <v>1.0258995</v>
      </c>
      <c r="L3893" t="s">
        <v>16</v>
      </c>
      <c r="M3893">
        <f>V3__67[[#This Row],[Sale Price]]/V3__67[[#This Row],[carpet_area]]</f>
        <v>663.43042071197408</v>
      </c>
      <c r="N3893">
        <f>IF(OR(V3__67[[#This Row],[Estimated Value]]="",V3__67[[#This Row],[Estimated Value]]=0),"",V3__67[[#This Row],[Sale Price]]-V3__67[[#This Row],[Estimated Value]])</f>
        <v>216680</v>
      </c>
      <c r="O3893">
        <f>IF(OR(V3__67[[#This Row],[Estimated Value]]="",V3__67[[#This Row],[Estimated Value]]=0),"",(V3__67[[#This Row],[Sale Price]]-V3__67[[#This Row],[Estimated Value]])/V3__67[[#This Row],[Estimated Value]])</f>
        <v>0.54398473589074114</v>
      </c>
      <c r="P3893" t="str">
        <f t="shared" si="60"/>
        <v>Above Estimate</v>
      </c>
    </row>
    <row r="3894" spans="1:16" x14ac:dyDescent="0.3">
      <c r="A3894" s="1">
        <v>43635</v>
      </c>
      <c r="B3894">
        <v>2019</v>
      </c>
      <c r="C3894" t="s">
        <v>18</v>
      </c>
      <c r="D3894">
        <v>279510</v>
      </c>
      <c r="E3894">
        <v>519000</v>
      </c>
      <c r="F3894" t="s">
        <v>13</v>
      </c>
      <c r="G3894" t="s">
        <v>14</v>
      </c>
      <c r="H3894">
        <v>3</v>
      </c>
      <c r="I3894">
        <v>3</v>
      </c>
      <c r="J3894">
        <v>1026</v>
      </c>
      <c r="K3894">
        <v>1.0258995</v>
      </c>
      <c r="L3894" t="s">
        <v>15</v>
      </c>
      <c r="M3894">
        <f>V3__67[[#This Row],[Sale Price]]/V3__67[[#This Row],[carpet_area]]</f>
        <v>505.84795321637426</v>
      </c>
      <c r="N3894">
        <f>IF(OR(V3__67[[#This Row],[Estimated Value]]="",V3__67[[#This Row],[Estimated Value]]=0),"",V3__67[[#This Row],[Sale Price]]-V3__67[[#This Row],[Estimated Value]])</f>
        <v>239490</v>
      </c>
      <c r="O3894">
        <f>IF(OR(V3__67[[#This Row],[Estimated Value]]="",V3__67[[#This Row],[Estimated Value]]=0),"",(V3__67[[#This Row],[Sale Price]]-V3__67[[#This Row],[Estimated Value]])/V3__67[[#This Row],[Estimated Value]])</f>
        <v>0.85682086508532784</v>
      </c>
      <c r="P3894" t="str">
        <f t="shared" si="60"/>
        <v>Above Estimate</v>
      </c>
    </row>
    <row r="3895" spans="1:16" x14ac:dyDescent="0.3">
      <c r="A3895" s="1">
        <v>43636</v>
      </c>
      <c r="B3895">
        <v>2019</v>
      </c>
      <c r="C3895" t="s">
        <v>26</v>
      </c>
      <c r="D3895">
        <v>760130</v>
      </c>
      <c r="E3895">
        <v>975000</v>
      </c>
      <c r="F3895" t="s">
        <v>13</v>
      </c>
      <c r="G3895" t="s">
        <v>14</v>
      </c>
      <c r="H3895">
        <v>3</v>
      </c>
      <c r="I3895">
        <v>2</v>
      </c>
      <c r="J3895">
        <v>1014</v>
      </c>
      <c r="K3895">
        <v>1.0258995</v>
      </c>
      <c r="L3895" t="s">
        <v>25</v>
      </c>
      <c r="M3895">
        <f>V3__67[[#This Row],[Sale Price]]/V3__67[[#This Row],[carpet_area]]</f>
        <v>961.53846153846155</v>
      </c>
      <c r="N3895">
        <f>IF(OR(V3__67[[#This Row],[Estimated Value]]="",V3__67[[#This Row],[Estimated Value]]=0),"",V3__67[[#This Row],[Sale Price]]-V3__67[[#This Row],[Estimated Value]])</f>
        <v>214870</v>
      </c>
      <c r="O3895">
        <f>IF(OR(V3__67[[#This Row],[Estimated Value]]="",V3__67[[#This Row],[Estimated Value]]=0),"",(V3__67[[#This Row],[Sale Price]]-V3__67[[#This Row],[Estimated Value]])/V3__67[[#This Row],[Estimated Value]])</f>
        <v>0.28267533185113075</v>
      </c>
      <c r="P3895" t="str">
        <f t="shared" si="60"/>
        <v>Above Estimate</v>
      </c>
    </row>
    <row r="3896" spans="1:16" x14ac:dyDescent="0.3">
      <c r="A3896" s="1">
        <v>43636</v>
      </c>
      <c r="B3896">
        <v>2019</v>
      </c>
      <c r="C3896" t="s">
        <v>21</v>
      </c>
      <c r="D3896">
        <v>2657200</v>
      </c>
      <c r="E3896">
        <v>4066000</v>
      </c>
      <c r="F3896" t="s">
        <v>13</v>
      </c>
      <c r="G3896" t="s">
        <v>14</v>
      </c>
      <c r="H3896">
        <v>3</v>
      </c>
      <c r="I3896">
        <v>3</v>
      </c>
      <c r="J3896">
        <v>980</v>
      </c>
      <c r="K3896">
        <v>1.0258995</v>
      </c>
      <c r="L3896" t="s">
        <v>25</v>
      </c>
      <c r="M3896">
        <f>V3__67[[#This Row],[Sale Price]]/V3__67[[#This Row],[carpet_area]]</f>
        <v>4148.9795918367345</v>
      </c>
      <c r="N3896">
        <f>IF(OR(V3__67[[#This Row],[Estimated Value]]="",V3__67[[#This Row],[Estimated Value]]=0),"",V3__67[[#This Row],[Sale Price]]-V3__67[[#This Row],[Estimated Value]])</f>
        <v>1408800</v>
      </c>
      <c r="O3896">
        <f>IF(OR(V3__67[[#This Row],[Estimated Value]]="",V3__67[[#This Row],[Estimated Value]]=0),"",(V3__67[[#This Row],[Sale Price]]-V3__67[[#This Row],[Estimated Value]])/V3__67[[#This Row],[Estimated Value]])</f>
        <v>0.53018214662050278</v>
      </c>
      <c r="P3896" t="str">
        <f t="shared" si="60"/>
        <v>Above Estimate</v>
      </c>
    </row>
    <row r="3897" spans="1:16" x14ac:dyDescent="0.3">
      <c r="A3897" s="1">
        <v>43636</v>
      </c>
      <c r="B3897">
        <v>2019</v>
      </c>
      <c r="C3897" t="s">
        <v>26</v>
      </c>
      <c r="D3897">
        <v>609490</v>
      </c>
      <c r="E3897">
        <v>870000</v>
      </c>
      <c r="F3897" t="s">
        <v>13</v>
      </c>
      <c r="G3897" t="s">
        <v>14</v>
      </c>
      <c r="H3897">
        <v>3</v>
      </c>
      <c r="I3897">
        <v>1</v>
      </c>
      <c r="J3897">
        <v>971</v>
      </c>
      <c r="K3897">
        <v>1.0258995</v>
      </c>
      <c r="L3897" t="s">
        <v>15</v>
      </c>
      <c r="M3897">
        <f>V3__67[[#This Row],[Sale Price]]/V3__67[[#This Row],[carpet_area]]</f>
        <v>895.9835221421215</v>
      </c>
      <c r="N3897">
        <f>IF(OR(V3__67[[#This Row],[Estimated Value]]="",V3__67[[#This Row],[Estimated Value]]=0),"",V3__67[[#This Row],[Sale Price]]-V3__67[[#This Row],[Estimated Value]])</f>
        <v>260510</v>
      </c>
      <c r="O3897">
        <f>IF(OR(V3__67[[#This Row],[Estimated Value]]="",V3__67[[#This Row],[Estimated Value]]=0),"",(V3__67[[#This Row],[Sale Price]]-V3__67[[#This Row],[Estimated Value]])/V3__67[[#This Row],[Estimated Value]])</f>
        <v>0.4274229273655023</v>
      </c>
      <c r="P3897" t="str">
        <f t="shared" si="60"/>
        <v>Above Estimate</v>
      </c>
    </row>
    <row r="3898" spans="1:16" x14ac:dyDescent="0.3">
      <c r="A3898" s="1">
        <v>43636</v>
      </c>
      <c r="B3898">
        <v>2019</v>
      </c>
      <c r="C3898" t="s">
        <v>17</v>
      </c>
      <c r="D3898">
        <v>108750</v>
      </c>
      <c r="E3898">
        <v>130000</v>
      </c>
      <c r="F3898" t="s">
        <v>23</v>
      </c>
      <c r="G3898" t="s">
        <v>24</v>
      </c>
      <c r="H3898">
        <v>6</v>
      </c>
      <c r="I3898">
        <v>4</v>
      </c>
      <c r="J3898">
        <v>1872</v>
      </c>
      <c r="K3898">
        <v>1.0258995</v>
      </c>
      <c r="L3898" t="s">
        <v>22</v>
      </c>
      <c r="M3898">
        <f>V3__67[[#This Row],[Sale Price]]/V3__67[[#This Row],[carpet_area]]</f>
        <v>69.444444444444443</v>
      </c>
      <c r="N3898">
        <f>IF(OR(V3__67[[#This Row],[Estimated Value]]="",V3__67[[#This Row],[Estimated Value]]=0),"",V3__67[[#This Row],[Sale Price]]-V3__67[[#This Row],[Estimated Value]])</f>
        <v>21250</v>
      </c>
      <c r="O3898">
        <f>IF(OR(V3__67[[#This Row],[Estimated Value]]="",V3__67[[#This Row],[Estimated Value]]=0),"",(V3__67[[#This Row],[Sale Price]]-V3__67[[#This Row],[Estimated Value]])/V3__67[[#This Row],[Estimated Value]])</f>
        <v>0.19540229885057472</v>
      </c>
      <c r="P3898" t="str">
        <f t="shared" si="60"/>
        <v>Above Estimate</v>
      </c>
    </row>
    <row r="3899" spans="1:16" x14ac:dyDescent="0.3">
      <c r="A3899" s="1">
        <v>43636</v>
      </c>
      <c r="B3899">
        <v>2019</v>
      </c>
      <c r="C3899" t="s">
        <v>30</v>
      </c>
      <c r="D3899">
        <v>747190</v>
      </c>
      <c r="E3899">
        <v>983000</v>
      </c>
      <c r="F3899" t="s">
        <v>13</v>
      </c>
      <c r="G3899" t="s">
        <v>14</v>
      </c>
      <c r="H3899">
        <v>3</v>
      </c>
      <c r="I3899">
        <v>3</v>
      </c>
      <c r="J3899">
        <v>970</v>
      </c>
      <c r="K3899">
        <v>1.0258995</v>
      </c>
      <c r="L3899" t="s">
        <v>15</v>
      </c>
      <c r="M3899">
        <f>V3__67[[#This Row],[Sale Price]]/V3__67[[#This Row],[carpet_area]]</f>
        <v>1013.4020618556701</v>
      </c>
      <c r="N3899">
        <f>IF(OR(V3__67[[#This Row],[Estimated Value]]="",V3__67[[#This Row],[Estimated Value]]=0),"",V3__67[[#This Row],[Sale Price]]-V3__67[[#This Row],[Estimated Value]])</f>
        <v>235810</v>
      </c>
      <c r="O3899">
        <f>IF(OR(V3__67[[#This Row],[Estimated Value]]="",V3__67[[#This Row],[Estimated Value]]=0),"",(V3__67[[#This Row],[Sale Price]]-V3__67[[#This Row],[Estimated Value]])/V3__67[[#This Row],[Estimated Value]])</f>
        <v>0.31559576546795326</v>
      </c>
      <c r="P3899" t="str">
        <f t="shared" si="60"/>
        <v>Above Estimate</v>
      </c>
    </row>
    <row r="3900" spans="1:16" x14ac:dyDescent="0.3">
      <c r="A3900" s="1">
        <v>43636</v>
      </c>
      <c r="B3900">
        <v>2019</v>
      </c>
      <c r="C3900" t="s">
        <v>30</v>
      </c>
      <c r="D3900">
        <v>754540</v>
      </c>
      <c r="E3900">
        <v>1275000</v>
      </c>
      <c r="F3900" t="s">
        <v>13</v>
      </c>
      <c r="G3900" t="s">
        <v>14</v>
      </c>
      <c r="H3900">
        <v>3</v>
      </c>
      <c r="I3900">
        <v>2</v>
      </c>
      <c r="J3900">
        <v>1094</v>
      </c>
      <c r="K3900">
        <v>1.0258995</v>
      </c>
      <c r="L3900" t="s">
        <v>22</v>
      </c>
      <c r="M3900">
        <f>V3__67[[#This Row],[Sale Price]]/V3__67[[#This Row],[carpet_area]]</f>
        <v>1165.4478976234004</v>
      </c>
      <c r="N3900">
        <f>IF(OR(V3__67[[#This Row],[Estimated Value]]="",V3__67[[#This Row],[Estimated Value]]=0),"",V3__67[[#This Row],[Sale Price]]-V3__67[[#This Row],[Estimated Value]])</f>
        <v>520460</v>
      </c>
      <c r="O3900">
        <f>IF(OR(V3__67[[#This Row],[Estimated Value]]="",V3__67[[#This Row],[Estimated Value]]=0),"",(V3__67[[#This Row],[Sale Price]]-V3__67[[#This Row],[Estimated Value]])/V3__67[[#This Row],[Estimated Value]])</f>
        <v>0.68977125135844353</v>
      </c>
      <c r="P3900" t="str">
        <f t="shared" si="60"/>
        <v>Above Estimate</v>
      </c>
    </row>
    <row r="3901" spans="1:16" x14ac:dyDescent="0.3">
      <c r="A3901" s="1">
        <v>43637</v>
      </c>
      <c r="B3901">
        <v>2019</v>
      </c>
      <c r="C3901" t="s">
        <v>30</v>
      </c>
      <c r="D3901">
        <v>496900</v>
      </c>
      <c r="E3901">
        <v>800000</v>
      </c>
      <c r="F3901" t="s">
        <v>19</v>
      </c>
      <c r="G3901" t="s">
        <v>20</v>
      </c>
      <c r="H3901">
        <v>4</v>
      </c>
      <c r="I3901">
        <v>2</v>
      </c>
      <c r="J3901">
        <v>1202</v>
      </c>
      <c r="K3901">
        <v>1.0258995</v>
      </c>
      <c r="L3901" t="s">
        <v>15</v>
      </c>
      <c r="M3901">
        <f>V3__67[[#This Row],[Sale Price]]/V3__67[[#This Row],[carpet_area]]</f>
        <v>665.55740432612311</v>
      </c>
      <c r="N3901">
        <f>IF(OR(V3__67[[#This Row],[Estimated Value]]="",V3__67[[#This Row],[Estimated Value]]=0),"",V3__67[[#This Row],[Sale Price]]-V3__67[[#This Row],[Estimated Value]])</f>
        <v>303100</v>
      </c>
      <c r="O3901">
        <f>IF(OR(V3__67[[#This Row],[Estimated Value]]="",V3__67[[#This Row],[Estimated Value]]=0),"",(V3__67[[#This Row],[Sale Price]]-V3__67[[#This Row],[Estimated Value]])/V3__67[[#This Row],[Estimated Value]])</f>
        <v>0.60998188770376338</v>
      </c>
      <c r="P3901" t="str">
        <f t="shared" si="60"/>
        <v>Above Estimate</v>
      </c>
    </row>
    <row r="3902" spans="1:16" x14ac:dyDescent="0.3">
      <c r="A3902" s="1">
        <v>43638</v>
      </c>
      <c r="B3902">
        <v>2019</v>
      </c>
      <c r="C3902" t="s">
        <v>17</v>
      </c>
      <c r="D3902">
        <v>192030</v>
      </c>
      <c r="E3902">
        <v>327400</v>
      </c>
      <c r="F3902" t="s">
        <v>13</v>
      </c>
      <c r="G3902" t="s">
        <v>14</v>
      </c>
      <c r="H3902">
        <v>3</v>
      </c>
      <c r="I3902">
        <v>3</v>
      </c>
      <c r="J3902">
        <v>1089</v>
      </c>
      <c r="K3902">
        <v>1.0258995</v>
      </c>
      <c r="L3902" t="s">
        <v>16</v>
      </c>
      <c r="M3902">
        <f>V3__67[[#This Row],[Sale Price]]/V3__67[[#This Row],[carpet_area]]</f>
        <v>300.64279155188245</v>
      </c>
      <c r="N3902">
        <f>IF(OR(V3__67[[#This Row],[Estimated Value]]="",V3__67[[#This Row],[Estimated Value]]=0),"",V3__67[[#This Row],[Sale Price]]-V3__67[[#This Row],[Estimated Value]])</f>
        <v>135370</v>
      </c>
      <c r="O3902">
        <f>IF(OR(V3__67[[#This Row],[Estimated Value]]="",V3__67[[#This Row],[Estimated Value]]=0),"",(V3__67[[#This Row],[Sale Price]]-V3__67[[#This Row],[Estimated Value]])/V3__67[[#This Row],[Estimated Value]])</f>
        <v>0.70494193615580902</v>
      </c>
      <c r="P3902" t="str">
        <f t="shared" si="60"/>
        <v>Above Estimate</v>
      </c>
    </row>
    <row r="3903" spans="1:16" x14ac:dyDescent="0.3">
      <c r="A3903" s="1">
        <v>43638</v>
      </c>
      <c r="B3903">
        <v>2019</v>
      </c>
      <c r="C3903" t="s">
        <v>17</v>
      </c>
      <c r="D3903">
        <v>96150</v>
      </c>
      <c r="E3903">
        <v>120000</v>
      </c>
      <c r="F3903" t="s">
        <v>23</v>
      </c>
      <c r="G3903" t="s">
        <v>24</v>
      </c>
      <c r="H3903">
        <v>6</v>
      </c>
      <c r="I3903">
        <v>6</v>
      </c>
      <c r="J3903">
        <v>2195</v>
      </c>
      <c r="K3903">
        <v>1.0258995</v>
      </c>
      <c r="L3903" t="s">
        <v>22</v>
      </c>
      <c r="M3903">
        <f>V3__67[[#This Row],[Sale Price]]/V3__67[[#This Row],[carpet_area]]</f>
        <v>54.66970387243736</v>
      </c>
      <c r="N3903">
        <f>IF(OR(V3__67[[#This Row],[Estimated Value]]="",V3__67[[#This Row],[Estimated Value]]=0),"",V3__67[[#This Row],[Sale Price]]-V3__67[[#This Row],[Estimated Value]])</f>
        <v>23850</v>
      </c>
      <c r="O3903">
        <f>IF(OR(V3__67[[#This Row],[Estimated Value]]="",V3__67[[#This Row],[Estimated Value]]=0),"",(V3__67[[#This Row],[Sale Price]]-V3__67[[#This Row],[Estimated Value]])/V3__67[[#This Row],[Estimated Value]])</f>
        <v>0.24804992199687986</v>
      </c>
      <c r="P3903" t="str">
        <f t="shared" si="60"/>
        <v>Above Estimate</v>
      </c>
    </row>
    <row r="3904" spans="1:16" x14ac:dyDescent="0.3">
      <c r="A3904" s="1">
        <v>43639</v>
      </c>
      <c r="B3904">
        <v>2019</v>
      </c>
      <c r="C3904" t="s">
        <v>18</v>
      </c>
      <c r="D3904">
        <v>231330</v>
      </c>
      <c r="E3904">
        <v>439000</v>
      </c>
      <c r="F3904" t="s">
        <v>13</v>
      </c>
      <c r="G3904" t="s">
        <v>14</v>
      </c>
      <c r="H3904">
        <v>3</v>
      </c>
      <c r="I3904">
        <v>2</v>
      </c>
      <c r="J3904">
        <v>911</v>
      </c>
      <c r="K3904">
        <v>1.0258995</v>
      </c>
      <c r="L3904" t="s">
        <v>25</v>
      </c>
      <c r="M3904">
        <f>V3__67[[#This Row],[Sale Price]]/V3__67[[#This Row],[carpet_area]]</f>
        <v>481.88803512623491</v>
      </c>
      <c r="N3904">
        <f>IF(OR(V3__67[[#This Row],[Estimated Value]]="",V3__67[[#This Row],[Estimated Value]]=0),"",V3__67[[#This Row],[Sale Price]]-V3__67[[#This Row],[Estimated Value]])</f>
        <v>207670</v>
      </c>
      <c r="O3904">
        <f>IF(OR(V3__67[[#This Row],[Estimated Value]]="",V3__67[[#This Row],[Estimated Value]]=0),"",(V3__67[[#This Row],[Sale Price]]-V3__67[[#This Row],[Estimated Value]])/V3__67[[#This Row],[Estimated Value]])</f>
        <v>0.89772186919119867</v>
      </c>
      <c r="P3904" t="str">
        <f t="shared" si="60"/>
        <v>Above Estimate</v>
      </c>
    </row>
    <row r="3905" spans="1:16" x14ac:dyDescent="0.3">
      <c r="A3905" s="1">
        <v>43639</v>
      </c>
      <c r="B3905">
        <v>2019</v>
      </c>
      <c r="C3905" t="s">
        <v>18</v>
      </c>
      <c r="D3905">
        <v>313520</v>
      </c>
      <c r="E3905">
        <v>586000</v>
      </c>
      <c r="F3905" t="s">
        <v>13</v>
      </c>
      <c r="G3905" t="s">
        <v>14</v>
      </c>
      <c r="H3905">
        <v>3</v>
      </c>
      <c r="I3905">
        <v>2</v>
      </c>
      <c r="J3905">
        <v>950</v>
      </c>
      <c r="K3905">
        <v>1.0258995</v>
      </c>
      <c r="L3905" t="s">
        <v>15</v>
      </c>
      <c r="M3905">
        <f>V3__67[[#This Row],[Sale Price]]/V3__67[[#This Row],[carpet_area]]</f>
        <v>616.84210526315792</v>
      </c>
      <c r="N3905">
        <f>IF(OR(V3__67[[#This Row],[Estimated Value]]="",V3__67[[#This Row],[Estimated Value]]=0),"",V3__67[[#This Row],[Sale Price]]-V3__67[[#This Row],[Estimated Value]])</f>
        <v>272480</v>
      </c>
      <c r="O3905">
        <f>IF(OR(V3__67[[#This Row],[Estimated Value]]="",V3__67[[#This Row],[Estimated Value]]=0),"",(V3__67[[#This Row],[Sale Price]]-V3__67[[#This Row],[Estimated Value]])/V3__67[[#This Row],[Estimated Value]])</f>
        <v>0.86909926001531002</v>
      </c>
      <c r="P3905" t="str">
        <f t="shared" si="60"/>
        <v>Above Estimate</v>
      </c>
    </row>
    <row r="3906" spans="1:16" x14ac:dyDescent="0.3">
      <c r="A3906" s="1">
        <v>43642</v>
      </c>
      <c r="B3906">
        <v>2019</v>
      </c>
      <c r="C3906" t="s">
        <v>18</v>
      </c>
      <c r="D3906">
        <v>2539330</v>
      </c>
      <c r="E3906">
        <v>3900000</v>
      </c>
      <c r="F3906" t="s">
        <v>13</v>
      </c>
      <c r="G3906" t="s">
        <v>14</v>
      </c>
      <c r="H3906">
        <v>3</v>
      </c>
      <c r="I3906">
        <v>3</v>
      </c>
      <c r="J3906">
        <v>1045</v>
      </c>
      <c r="K3906">
        <v>1.0258995</v>
      </c>
      <c r="L3906" t="s">
        <v>16</v>
      </c>
      <c r="M3906">
        <f>V3__67[[#This Row],[Sale Price]]/V3__67[[#This Row],[carpet_area]]</f>
        <v>3732.0574162679427</v>
      </c>
      <c r="N3906">
        <f>IF(OR(V3__67[[#This Row],[Estimated Value]]="",V3__67[[#This Row],[Estimated Value]]=0),"",V3__67[[#This Row],[Sale Price]]-V3__67[[#This Row],[Estimated Value]])</f>
        <v>1360670</v>
      </c>
      <c r="O3906">
        <f>IF(OR(V3__67[[#This Row],[Estimated Value]]="",V3__67[[#This Row],[Estimated Value]]=0),"",(V3__67[[#This Row],[Sale Price]]-V3__67[[#This Row],[Estimated Value]])/V3__67[[#This Row],[Estimated Value]])</f>
        <v>0.53583819353924067</v>
      </c>
      <c r="P3906" t="str">
        <f t="shared" ref="P3906:P3969" si="61">IF(N3906="","No Estimate",IF(N3906&gt;0,"Above Estimate",IF(N3906&lt;0,"Below Estimate","At Estimate")))</f>
        <v>Above Estimate</v>
      </c>
    </row>
    <row r="3907" spans="1:16" x14ac:dyDescent="0.3">
      <c r="A3907" s="1">
        <v>43643</v>
      </c>
      <c r="B3907">
        <v>2019</v>
      </c>
      <c r="C3907" t="s">
        <v>21</v>
      </c>
      <c r="D3907">
        <v>659750</v>
      </c>
      <c r="E3907">
        <v>1110000</v>
      </c>
      <c r="F3907" t="s">
        <v>13</v>
      </c>
      <c r="G3907" t="s">
        <v>14</v>
      </c>
      <c r="H3907">
        <v>3</v>
      </c>
      <c r="I3907">
        <v>1</v>
      </c>
      <c r="J3907">
        <v>922</v>
      </c>
      <c r="K3907">
        <v>1.0258995</v>
      </c>
      <c r="L3907" t="s">
        <v>15</v>
      </c>
      <c r="M3907">
        <f>V3__67[[#This Row],[Sale Price]]/V3__67[[#This Row],[carpet_area]]</f>
        <v>1203.9045553145336</v>
      </c>
      <c r="N3907">
        <f>IF(OR(V3__67[[#This Row],[Estimated Value]]="",V3__67[[#This Row],[Estimated Value]]=0),"",V3__67[[#This Row],[Sale Price]]-V3__67[[#This Row],[Estimated Value]])</f>
        <v>450250</v>
      </c>
      <c r="O3907">
        <f>IF(OR(V3__67[[#This Row],[Estimated Value]]="",V3__67[[#This Row],[Estimated Value]]=0),"",(V3__67[[#This Row],[Sale Price]]-V3__67[[#This Row],[Estimated Value]])/V3__67[[#This Row],[Estimated Value]])</f>
        <v>0.68245547555892383</v>
      </c>
      <c r="P3907" t="str">
        <f t="shared" si="61"/>
        <v>Above Estimate</v>
      </c>
    </row>
    <row r="3908" spans="1:16" x14ac:dyDescent="0.3">
      <c r="A3908" s="1">
        <v>43643</v>
      </c>
      <c r="B3908">
        <v>2019</v>
      </c>
      <c r="C3908" t="s">
        <v>18</v>
      </c>
      <c r="D3908">
        <v>526100</v>
      </c>
      <c r="E3908">
        <v>765500</v>
      </c>
      <c r="F3908" t="s">
        <v>13</v>
      </c>
      <c r="G3908" t="s">
        <v>14</v>
      </c>
      <c r="H3908">
        <v>3</v>
      </c>
      <c r="I3908">
        <v>3</v>
      </c>
      <c r="J3908">
        <v>979</v>
      </c>
      <c r="K3908">
        <v>1.0258995</v>
      </c>
      <c r="L3908" t="s">
        <v>16</v>
      </c>
      <c r="M3908">
        <f>V3__67[[#This Row],[Sale Price]]/V3__67[[#This Row],[carpet_area]]</f>
        <v>781.92032686414711</v>
      </c>
      <c r="N3908">
        <f>IF(OR(V3__67[[#This Row],[Estimated Value]]="",V3__67[[#This Row],[Estimated Value]]=0),"",V3__67[[#This Row],[Sale Price]]-V3__67[[#This Row],[Estimated Value]])</f>
        <v>239400</v>
      </c>
      <c r="O3908">
        <f>IF(OR(V3__67[[#This Row],[Estimated Value]]="",V3__67[[#This Row],[Estimated Value]]=0),"",(V3__67[[#This Row],[Sale Price]]-V3__67[[#This Row],[Estimated Value]])/V3__67[[#This Row],[Estimated Value]])</f>
        <v>0.45504656909332825</v>
      </c>
      <c r="P3908" t="str">
        <f t="shared" si="61"/>
        <v>Above Estimate</v>
      </c>
    </row>
    <row r="3909" spans="1:16" x14ac:dyDescent="0.3">
      <c r="A3909" s="1">
        <v>43643</v>
      </c>
      <c r="B3909">
        <v>2019</v>
      </c>
      <c r="C3909" t="s">
        <v>26</v>
      </c>
      <c r="D3909">
        <v>458290</v>
      </c>
      <c r="E3909">
        <v>695000</v>
      </c>
      <c r="F3909" t="s">
        <v>13</v>
      </c>
      <c r="G3909" t="s">
        <v>14</v>
      </c>
      <c r="H3909">
        <v>3</v>
      </c>
      <c r="I3909">
        <v>1</v>
      </c>
      <c r="J3909">
        <v>1018</v>
      </c>
      <c r="K3909">
        <v>1.0258995</v>
      </c>
      <c r="L3909" t="s">
        <v>25</v>
      </c>
      <c r="M3909">
        <f>V3__67[[#This Row],[Sale Price]]/V3__67[[#This Row],[carpet_area]]</f>
        <v>682.7111984282908</v>
      </c>
      <c r="N3909">
        <f>IF(OR(V3__67[[#This Row],[Estimated Value]]="",V3__67[[#This Row],[Estimated Value]]=0),"",V3__67[[#This Row],[Sale Price]]-V3__67[[#This Row],[Estimated Value]])</f>
        <v>236710</v>
      </c>
      <c r="O3909">
        <f>IF(OR(V3__67[[#This Row],[Estimated Value]]="",V3__67[[#This Row],[Estimated Value]]=0),"",(V3__67[[#This Row],[Sale Price]]-V3__67[[#This Row],[Estimated Value]])/V3__67[[#This Row],[Estimated Value]])</f>
        <v>0.51650701520871067</v>
      </c>
      <c r="P3909" t="str">
        <f t="shared" si="61"/>
        <v>Above Estimate</v>
      </c>
    </row>
    <row r="3910" spans="1:16" x14ac:dyDescent="0.3">
      <c r="A3910" s="1">
        <v>43643</v>
      </c>
      <c r="B3910">
        <v>2019</v>
      </c>
      <c r="C3910" t="s">
        <v>18</v>
      </c>
      <c r="D3910">
        <v>2221680</v>
      </c>
      <c r="E3910">
        <v>3850000</v>
      </c>
      <c r="F3910" t="s">
        <v>13</v>
      </c>
      <c r="G3910" t="s">
        <v>14</v>
      </c>
      <c r="H3910">
        <v>3</v>
      </c>
      <c r="I3910">
        <v>2</v>
      </c>
      <c r="J3910">
        <v>984</v>
      </c>
      <c r="K3910">
        <v>1.0258995</v>
      </c>
      <c r="L3910" t="s">
        <v>15</v>
      </c>
      <c r="M3910">
        <f>V3__67[[#This Row],[Sale Price]]/V3__67[[#This Row],[carpet_area]]</f>
        <v>3912.6016260162601</v>
      </c>
      <c r="N3910">
        <f>IF(OR(V3__67[[#This Row],[Estimated Value]]="",V3__67[[#This Row],[Estimated Value]]=0),"",V3__67[[#This Row],[Sale Price]]-V3__67[[#This Row],[Estimated Value]])</f>
        <v>1628320</v>
      </c>
      <c r="O3910">
        <f>IF(OR(V3__67[[#This Row],[Estimated Value]]="",V3__67[[#This Row],[Estimated Value]]=0),"",(V3__67[[#This Row],[Sale Price]]-V3__67[[#This Row],[Estimated Value]])/V3__67[[#This Row],[Estimated Value]])</f>
        <v>0.73292283317129381</v>
      </c>
      <c r="P3910" t="str">
        <f t="shared" si="61"/>
        <v>Above Estimate</v>
      </c>
    </row>
    <row r="3911" spans="1:16" x14ac:dyDescent="0.3">
      <c r="A3911" s="1">
        <v>43643</v>
      </c>
      <c r="B3911">
        <v>2019</v>
      </c>
      <c r="C3911" t="s">
        <v>26</v>
      </c>
      <c r="D3911">
        <v>718340</v>
      </c>
      <c r="E3911">
        <v>1000000</v>
      </c>
      <c r="F3911" t="s">
        <v>13</v>
      </c>
      <c r="G3911" t="s">
        <v>14</v>
      </c>
      <c r="H3911">
        <v>3</v>
      </c>
      <c r="I3911">
        <v>1</v>
      </c>
      <c r="J3911">
        <v>944</v>
      </c>
      <c r="K3911">
        <v>1.0258995</v>
      </c>
      <c r="L3911" t="s">
        <v>16</v>
      </c>
      <c r="M3911">
        <f>V3__67[[#This Row],[Sale Price]]/V3__67[[#This Row],[carpet_area]]</f>
        <v>1059.3220338983051</v>
      </c>
      <c r="N3911">
        <f>IF(OR(V3__67[[#This Row],[Estimated Value]]="",V3__67[[#This Row],[Estimated Value]]=0),"",V3__67[[#This Row],[Sale Price]]-V3__67[[#This Row],[Estimated Value]])</f>
        <v>281660</v>
      </c>
      <c r="O3911">
        <f>IF(OR(V3__67[[#This Row],[Estimated Value]]="",V3__67[[#This Row],[Estimated Value]]=0),"",(V3__67[[#This Row],[Sale Price]]-V3__67[[#This Row],[Estimated Value]])/V3__67[[#This Row],[Estimated Value]])</f>
        <v>0.39209844920232761</v>
      </c>
      <c r="P3911" t="str">
        <f t="shared" si="61"/>
        <v>Above Estimate</v>
      </c>
    </row>
    <row r="3912" spans="1:16" x14ac:dyDescent="0.3">
      <c r="A3912" s="1">
        <v>43644</v>
      </c>
      <c r="B3912">
        <v>2019</v>
      </c>
      <c r="C3912" t="s">
        <v>26</v>
      </c>
      <c r="D3912">
        <v>627270</v>
      </c>
      <c r="E3912">
        <v>870000</v>
      </c>
      <c r="F3912" t="s">
        <v>13</v>
      </c>
      <c r="G3912" t="s">
        <v>14</v>
      </c>
      <c r="H3912">
        <v>3</v>
      </c>
      <c r="I3912">
        <v>3</v>
      </c>
      <c r="J3912">
        <v>936</v>
      </c>
      <c r="K3912">
        <v>1.0258995</v>
      </c>
      <c r="L3912" t="s">
        <v>15</v>
      </c>
      <c r="M3912">
        <f>V3__67[[#This Row],[Sale Price]]/V3__67[[#This Row],[carpet_area]]</f>
        <v>929.48717948717945</v>
      </c>
      <c r="N3912">
        <f>IF(OR(V3__67[[#This Row],[Estimated Value]]="",V3__67[[#This Row],[Estimated Value]]=0),"",V3__67[[#This Row],[Sale Price]]-V3__67[[#This Row],[Estimated Value]])</f>
        <v>242730</v>
      </c>
      <c r="O3912">
        <f>IF(OR(V3__67[[#This Row],[Estimated Value]]="",V3__67[[#This Row],[Estimated Value]]=0),"",(V3__67[[#This Row],[Sale Price]]-V3__67[[#This Row],[Estimated Value]])/V3__67[[#This Row],[Estimated Value]])</f>
        <v>0.3869625520110957</v>
      </c>
      <c r="P3912" t="str">
        <f t="shared" si="61"/>
        <v>Above Estimate</v>
      </c>
    </row>
    <row r="3913" spans="1:16" x14ac:dyDescent="0.3">
      <c r="A3913" s="1">
        <v>43644</v>
      </c>
      <c r="B3913">
        <v>2019</v>
      </c>
      <c r="C3913" t="s">
        <v>26</v>
      </c>
      <c r="D3913">
        <v>446460</v>
      </c>
      <c r="E3913">
        <v>665000</v>
      </c>
      <c r="F3913" t="s">
        <v>13</v>
      </c>
      <c r="G3913" t="s">
        <v>14</v>
      </c>
      <c r="H3913">
        <v>3</v>
      </c>
      <c r="I3913">
        <v>1</v>
      </c>
      <c r="J3913">
        <v>1030</v>
      </c>
      <c r="K3913">
        <v>1.0258995</v>
      </c>
      <c r="L3913" t="s">
        <v>16</v>
      </c>
      <c r="M3913">
        <f>V3__67[[#This Row],[Sale Price]]/V3__67[[#This Row],[carpet_area]]</f>
        <v>645.63106796116506</v>
      </c>
      <c r="N3913">
        <f>IF(OR(V3__67[[#This Row],[Estimated Value]]="",V3__67[[#This Row],[Estimated Value]]=0),"",V3__67[[#This Row],[Sale Price]]-V3__67[[#This Row],[Estimated Value]])</f>
        <v>218540</v>
      </c>
      <c r="O3913">
        <f>IF(OR(V3__67[[#This Row],[Estimated Value]]="",V3__67[[#This Row],[Estimated Value]]=0),"",(V3__67[[#This Row],[Sale Price]]-V3__67[[#This Row],[Estimated Value]])/V3__67[[#This Row],[Estimated Value]])</f>
        <v>0.48949513954217622</v>
      </c>
      <c r="P3913" t="str">
        <f t="shared" si="61"/>
        <v>Above Estimate</v>
      </c>
    </row>
    <row r="3914" spans="1:16" x14ac:dyDescent="0.3">
      <c r="A3914" s="1">
        <v>43644</v>
      </c>
      <c r="B3914">
        <v>2019</v>
      </c>
      <c r="C3914" t="s">
        <v>26</v>
      </c>
      <c r="D3914">
        <v>244580</v>
      </c>
      <c r="E3914">
        <v>332000</v>
      </c>
      <c r="F3914" t="s">
        <v>13</v>
      </c>
      <c r="G3914" t="s">
        <v>14</v>
      </c>
      <c r="H3914">
        <v>3</v>
      </c>
      <c r="I3914">
        <v>1</v>
      </c>
      <c r="J3914">
        <v>922</v>
      </c>
      <c r="K3914">
        <v>1.0258995</v>
      </c>
      <c r="L3914" t="s">
        <v>16</v>
      </c>
      <c r="M3914">
        <f>V3__67[[#This Row],[Sale Price]]/V3__67[[#This Row],[carpet_area]]</f>
        <v>360.08676789587855</v>
      </c>
      <c r="N3914">
        <f>IF(OR(V3__67[[#This Row],[Estimated Value]]="",V3__67[[#This Row],[Estimated Value]]=0),"",V3__67[[#This Row],[Sale Price]]-V3__67[[#This Row],[Estimated Value]])</f>
        <v>87420</v>
      </c>
      <c r="O3914">
        <f>IF(OR(V3__67[[#This Row],[Estimated Value]]="",V3__67[[#This Row],[Estimated Value]]=0),"",(V3__67[[#This Row],[Sale Price]]-V3__67[[#This Row],[Estimated Value]])/V3__67[[#This Row],[Estimated Value]])</f>
        <v>0.35742906206558184</v>
      </c>
      <c r="P3914" t="str">
        <f t="shared" si="61"/>
        <v>Above Estimate</v>
      </c>
    </row>
    <row r="3915" spans="1:16" x14ac:dyDescent="0.3">
      <c r="A3915" s="1">
        <v>43644</v>
      </c>
      <c r="B3915">
        <v>2019</v>
      </c>
      <c r="C3915" t="s">
        <v>18</v>
      </c>
      <c r="D3915">
        <v>182650</v>
      </c>
      <c r="E3915">
        <v>340000</v>
      </c>
      <c r="F3915" t="s">
        <v>13</v>
      </c>
      <c r="G3915" t="s">
        <v>14</v>
      </c>
      <c r="H3915">
        <v>3</v>
      </c>
      <c r="I3915">
        <v>1</v>
      </c>
      <c r="J3915">
        <v>983</v>
      </c>
      <c r="K3915">
        <v>1.0258995</v>
      </c>
      <c r="L3915" t="s">
        <v>22</v>
      </c>
      <c r="M3915">
        <f>V3__67[[#This Row],[Sale Price]]/V3__67[[#This Row],[carpet_area]]</f>
        <v>345.87995930824007</v>
      </c>
      <c r="N3915">
        <f>IF(OR(V3__67[[#This Row],[Estimated Value]]="",V3__67[[#This Row],[Estimated Value]]=0),"",V3__67[[#This Row],[Sale Price]]-V3__67[[#This Row],[Estimated Value]])</f>
        <v>157350</v>
      </c>
      <c r="O3915">
        <f>IF(OR(V3__67[[#This Row],[Estimated Value]]="",V3__67[[#This Row],[Estimated Value]]=0),"",(V3__67[[#This Row],[Sale Price]]-V3__67[[#This Row],[Estimated Value]])/V3__67[[#This Row],[Estimated Value]])</f>
        <v>0.86148371201751983</v>
      </c>
      <c r="P3915" t="str">
        <f t="shared" si="61"/>
        <v>Above Estimate</v>
      </c>
    </row>
    <row r="3916" spans="1:16" x14ac:dyDescent="0.3">
      <c r="A3916" s="1">
        <v>43645</v>
      </c>
      <c r="B3916">
        <v>2019</v>
      </c>
      <c r="C3916" t="s">
        <v>21</v>
      </c>
      <c r="D3916">
        <v>1192800</v>
      </c>
      <c r="E3916">
        <v>2200000</v>
      </c>
      <c r="F3916" t="s">
        <v>13</v>
      </c>
      <c r="G3916" t="s">
        <v>14</v>
      </c>
      <c r="H3916">
        <v>3</v>
      </c>
      <c r="I3916">
        <v>1</v>
      </c>
      <c r="J3916">
        <v>1046</v>
      </c>
      <c r="K3916">
        <v>1.0258995</v>
      </c>
      <c r="L3916" t="s">
        <v>22</v>
      </c>
      <c r="M3916">
        <f>V3__67[[#This Row],[Sale Price]]/V3__67[[#This Row],[carpet_area]]</f>
        <v>2103.2504780114723</v>
      </c>
      <c r="N3916">
        <f>IF(OR(V3__67[[#This Row],[Estimated Value]]="",V3__67[[#This Row],[Estimated Value]]=0),"",V3__67[[#This Row],[Sale Price]]-V3__67[[#This Row],[Estimated Value]])</f>
        <v>1007200</v>
      </c>
      <c r="O3916">
        <f>IF(OR(V3__67[[#This Row],[Estimated Value]]="",V3__67[[#This Row],[Estimated Value]]=0),"",(V3__67[[#This Row],[Sale Price]]-V3__67[[#This Row],[Estimated Value]])/V3__67[[#This Row],[Estimated Value]])</f>
        <v>0.84439973172367544</v>
      </c>
      <c r="P3916" t="str">
        <f t="shared" si="61"/>
        <v>Above Estimate</v>
      </c>
    </row>
    <row r="3917" spans="1:16" x14ac:dyDescent="0.3">
      <c r="A3917" s="1">
        <v>43646</v>
      </c>
      <c r="B3917">
        <v>2019</v>
      </c>
      <c r="C3917" t="s">
        <v>17</v>
      </c>
      <c r="D3917">
        <v>172430</v>
      </c>
      <c r="E3917">
        <v>224900</v>
      </c>
      <c r="F3917" t="s">
        <v>13</v>
      </c>
      <c r="G3917" t="s">
        <v>14</v>
      </c>
      <c r="H3917">
        <v>3</v>
      </c>
      <c r="I3917">
        <v>2</v>
      </c>
      <c r="J3917">
        <v>1062</v>
      </c>
      <c r="K3917">
        <v>1.0258995</v>
      </c>
      <c r="L3917" t="s">
        <v>22</v>
      </c>
      <c r="M3917">
        <f>V3__67[[#This Row],[Sale Price]]/V3__67[[#This Row],[carpet_area]]</f>
        <v>211.77024482109229</v>
      </c>
      <c r="N3917">
        <f>IF(OR(V3__67[[#This Row],[Estimated Value]]="",V3__67[[#This Row],[Estimated Value]]=0),"",V3__67[[#This Row],[Sale Price]]-V3__67[[#This Row],[Estimated Value]])</f>
        <v>52470</v>
      </c>
      <c r="O3917">
        <f>IF(OR(V3__67[[#This Row],[Estimated Value]]="",V3__67[[#This Row],[Estimated Value]]=0),"",(V3__67[[#This Row],[Sale Price]]-V3__67[[#This Row],[Estimated Value]])/V3__67[[#This Row],[Estimated Value]])</f>
        <v>0.3042973960447718</v>
      </c>
      <c r="P3917" t="str">
        <f t="shared" si="61"/>
        <v>Above Estimate</v>
      </c>
    </row>
    <row r="3918" spans="1:16" x14ac:dyDescent="0.3">
      <c r="A3918" s="1">
        <v>43646</v>
      </c>
      <c r="B3918">
        <v>2019</v>
      </c>
      <c r="C3918" t="s">
        <v>30</v>
      </c>
      <c r="D3918">
        <v>541560</v>
      </c>
      <c r="E3918">
        <v>882000</v>
      </c>
      <c r="F3918" t="s">
        <v>13</v>
      </c>
      <c r="G3918" t="s">
        <v>14</v>
      </c>
      <c r="H3918">
        <v>3</v>
      </c>
      <c r="I3918">
        <v>2</v>
      </c>
      <c r="J3918">
        <v>908</v>
      </c>
      <c r="K3918">
        <v>1.0258995</v>
      </c>
      <c r="L3918" t="s">
        <v>22</v>
      </c>
      <c r="M3918">
        <f>V3__67[[#This Row],[Sale Price]]/V3__67[[#This Row],[carpet_area]]</f>
        <v>971.36563876651985</v>
      </c>
      <c r="N3918">
        <f>IF(OR(V3__67[[#This Row],[Estimated Value]]="",V3__67[[#This Row],[Estimated Value]]=0),"",V3__67[[#This Row],[Sale Price]]-V3__67[[#This Row],[Estimated Value]])</f>
        <v>340440</v>
      </c>
      <c r="O3918">
        <f>IF(OR(V3__67[[#This Row],[Estimated Value]]="",V3__67[[#This Row],[Estimated Value]]=0),"",(V3__67[[#This Row],[Sale Price]]-V3__67[[#This Row],[Estimated Value]])/V3__67[[#This Row],[Estimated Value]])</f>
        <v>0.62862840682472854</v>
      </c>
      <c r="P3918" t="str">
        <f t="shared" si="61"/>
        <v>Above Estimate</v>
      </c>
    </row>
    <row r="3919" spans="1:16" x14ac:dyDescent="0.3">
      <c r="A3919" s="1">
        <v>43646</v>
      </c>
      <c r="B3919">
        <v>2019</v>
      </c>
      <c r="C3919" t="s">
        <v>30</v>
      </c>
      <c r="D3919">
        <v>420740</v>
      </c>
      <c r="E3919">
        <v>625000</v>
      </c>
      <c r="F3919" t="s">
        <v>13</v>
      </c>
      <c r="G3919" t="s">
        <v>14</v>
      </c>
      <c r="H3919">
        <v>3</v>
      </c>
      <c r="I3919">
        <v>3</v>
      </c>
      <c r="J3919">
        <v>952</v>
      </c>
      <c r="K3919">
        <v>1.0258995</v>
      </c>
      <c r="L3919" t="s">
        <v>16</v>
      </c>
      <c r="M3919">
        <f>V3__67[[#This Row],[Sale Price]]/V3__67[[#This Row],[carpet_area]]</f>
        <v>656.51260504201684</v>
      </c>
      <c r="N3919">
        <f>IF(OR(V3__67[[#This Row],[Estimated Value]]="",V3__67[[#This Row],[Estimated Value]]=0),"",V3__67[[#This Row],[Sale Price]]-V3__67[[#This Row],[Estimated Value]])</f>
        <v>204260</v>
      </c>
      <c r="O3919">
        <f>IF(OR(V3__67[[#This Row],[Estimated Value]]="",V3__67[[#This Row],[Estimated Value]]=0),"",(V3__67[[#This Row],[Sale Price]]-V3__67[[#This Row],[Estimated Value]])/V3__67[[#This Row],[Estimated Value]])</f>
        <v>0.48547796739078763</v>
      </c>
      <c r="P3919" t="str">
        <f t="shared" si="61"/>
        <v>Above Estimate</v>
      </c>
    </row>
    <row r="3920" spans="1:16" x14ac:dyDescent="0.3">
      <c r="A3920" s="1">
        <v>43646</v>
      </c>
      <c r="B3920">
        <v>2019</v>
      </c>
      <c r="C3920" t="s">
        <v>26</v>
      </c>
      <c r="D3920">
        <v>696080</v>
      </c>
      <c r="E3920">
        <v>843375</v>
      </c>
      <c r="F3920" t="s">
        <v>13</v>
      </c>
      <c r="G3920" t="s">
        <v>14</v>
      </c>
      <c r="H3920">
        <v>3</v>
      </c>
      <c r="I3920">
        <v>2</v>
      </c>
      <c r="J3920">
        <v>1001</v>
      </c>
      <c r="K3920">
        <v>1.0258995</v>
      </c>
      <c r="L3920" t="s">
        <v>16</v>
      </c>
      <c r="M3920">
        <f>V3__67[[#This Row],[Sale Price]]/V3__67[[#This Row],[carpet_area]]</f>
        <v>842.53246753246754</v>
      </c>
      <c r="N3920">
        <f>IF(OR(V3__67[[#This Row],[Estimated Value]]="",V3__67[[#This Row],[Estimated Value]]=0),"",V3__67[[#This Row],[Sale Price]]-V3__67[[#This Row],[Estimated Value]])</f>
        <v>147295</v>
      </c>
      <c r="O3920">
        <f>IF(OR(V3__67[[#This Row],[Estimated Value]]="",V3__67[[#This Row],[Estimated Value]]=0),"",(V3__67[[#This Row],[Sale Price]]-V3__67[[#This Row],[Estimated Value]])/V3__67[[#This Row],[Estimated Value]])</f>
        <v>0.21160642454890244</v>
      </c>
      <c r="P3920" t="str">
        <f t="shared" si="61"/>
        <v>Above Estimate</v>
      </c>
    </row>
    <row r="3921" spans="1:16" x14ac:dyDescent="0.3">
      <c r="A3921" s="1">
        <v>43649</v>
      </c>
      <c r="B3921">
        <v>2019</v>
      </c>
      <c r="C3921" t="s">
        <v>12</v>
      </c>
      <c r="D3921">
        <v>94650</v>
      </c>
      <c r="E3921">
        <v>149900</v>
      </c>
      <c r="F3921" t="s">
        <v>13</v>
      </c>
      <c r="G3921" t="s">
        <v>14</v>
      </c>
      <c r="H3921">
        <v>3</v>
      </c>
      <c r="I3921">
        <v>3</v>
      </c>
      <c r="J3921">
        <v>1013</v>
      </c>
      <c r="K3921">
        <v>1.0258995</v>
      </c>
      <c r="L3921" t="s">
        <v>15</v>
      </c>
      <c r="M3921">
        <f>V3__67[[#This Row],[Sale Price]]/V3__67[[#This Row],[carpet_area]]</f>
        <v>147.97630799605133</v>
      </c>
      <c r="N3921">
        <f>IF(OR(V3__67[[#This Row],[Estimated Value]]="",V3__67[[#This Row],[Estimated Value]]=0),"",V3__67[[#This Row],[Sale Price]]-V3__67[[#This Row],[Estimated Value]])</f>
        <v>55250</v>
      </c>
      <c r="O3921">
        <f>IF(OR(V3__67[[#This Row],[Estimated Value]]="",V3__67[[#This Row],[Estimated Value]]=0),"",(V3__67[[#This Row],[Sale Price]]-V3__67[[#This Row],[Estimated Value]])/V3__67[[#This Row],[Estimated Value]])</f>
        <v>0.58372952984680404</v>
      </c>
      <c r="P3921" t="str">
        <f t="shared" si="61"/>
        <v>Above Estimate</v>
      </c>
    </row>
    <row r="3922" spans="1:16" x14ac:dyDescent="0.3">
      <c r="A3922" s="1">
        <v>43649</v>
      </c>
      <c r="B3922">
        <v>2019</v>
      </c>
      <c r="C3922" t="s">
        <v>18</v>
      </c>
      <c r="D3922">
        <v>230520</v>
      </c>
      <c r="E3922">
        <v>384000</v>
      </c>
      <c r="F3922" t="s">
        <v>13</v>
      </c>
      <c r="G3922" t="s">
        <v>14</v>
      </c>
      <c r="H3922">
        <v>3</v>
      </c>
      <c r="I3922">
        <v>1</v>
      </c>
      <c r="J3922">
        <v>947</v>
      </c>
      <c r="K3922">
        <v>1.0258995</v>
      </c>
      <c r="L3922" t="s">
        <v>15</v>
      </c>
      <c r="M3922">
        <f>V3__67[[#This Row],[Sale Price]]/V3__67[[#This Row],[carpet_area]]</f>
        <v>405.49102428722279</v>
      </c>
      <c r="N3922">
        <f>IF(OR(V3__67[[#This Row],[Estimated Value]]="",V3__67[[#This Row],[Estimated Value]]=0),"",V3__67[[#This Row],[Sale Price]]-V3__67[[#This Row],[Estimated Value]])</f>
        <v>153480</v>
      </c>
      <c r="O3922">
        <f>IF(OR(V3__67[[#This Row],[Estimated Value]]="",V3__67[[#This Row],[Estimated Value]]=0),"",(V3__67[[#This Row],[Sale Price]]-V3__67[[#This Row],[Estimated Value]])/V3__67[[#This Row],[Estimated Value]])</f>
        <v>0.66579906298802705</v>
      </c>
      <c r="P3922" t="str">
        <f t="shared" si="61"/>
        <v>Above Estimate</v>
      </c>
    </row>
    <row r="3923" spans="1:16" x14ac:dyDescent="0.3">
      <c r="A3923" s="1">
        <v>43649</v>
      </c>
      <c r="B3923">
        <v>2019</v>
      </c>
      <c r="C3923" t="s">
        <v>12</v>
      </c>
      <c r="D3923">
        <v>90180</v>
      </c>
      <c r="E3923">
        <v>125000</v>
      </c>
      <c r="F3923" t="s">
        <v>13</v>
      </c>
      <c r="G3923" t="s">
        <v>14</v>
      </c>
      <c r="H3923">
        <v>3</v>
      </c>
      <c r="I3923">
        <v>2</v>
      </c>
      <c r="J3923">
        <v>1016</v>
      </c>
      <c r="K3923">
        <v>1.0258995</v>
      </c>
      <c r="L3923" t="s">
        <v>25</v>
      </c>
      <c r="M3923">
        <f>V3__67[[#This Row],[Sale Price]]/V3__67[[#This Row],[carpet_area]]</f>
        <v>123.03149606299213</v>
      </c>
      <c r="N3923">
        <f>IF(OR(V3__67[[#This Row],[Estimated Value]]="",V3__67[[#This Row],[Estimated Value]]=0),"",V3__67[[#This Row],[Sale Price]]-V3__67[[#This Row],[Estimated Value]])</f>
        <v>34820</v>
      </c>
      <c r="O3923">
        <f>IF(OR(V3__67[[#This Row],[Estimated Value]]="",V3__67[[#This Row],[Estimated Value]]=0),"",(V3__67[[#This Row],[Sale Price]]-V3__67[[#This Row],[Estimated Value]])/V3__67[[#This Row],[Estimated Value]])</f>
        <v>0.38611665557773345</v>
      </c>
      <c r="P3923" t="str">
        <f t="shared" si="61"/>
        <v>Above Estimate</v>
      </c>
    </row>
    <row r="3924" spans="1:16" x14ac:dyDescent="0.3">
      <c r="A3924" s="1">
        <v>43651</v>
      </c>
      <c r="B3924">
        <v>2019</v>
      </c>
      <c r="C3924" t="s">
        <v>26</v>
      </c>
      <c r="D3924">
        <v>326690</v>
      </c>
      <c r="E3924">
        <v>445000</v>
      </c>
      <c r="F3924" t="s">
        <v>13</v>
      </c>
      <c r="G3924" t="s">
        <v>14</v>
      </c>
      <c r="H3924">
        <v>3</v>
      </c>
      <c r="I3924">
        <v>3</v>
      </c>
      <c r="J3924">
        <v>941</v>
      </c>
      <c r="K3924">
        <v>1.0258995</v>
      </c>
      <c r="L3924" t="s">
        <v>15</v>
      </c>
      <c r="M3924">
        <f>V3__67[[#This Row],[Sale Price]]/V3__67[[#This Row],[carpet_area]]</f>
        <v>472.9011689691817</v>
      </c>
      <c r="N3924">
        <f>IF(OR(V3__67[[#This Row],[Estimated Value]]="",V3__67[[#This Row],[Estimated Value]]=0),"",V3__67[[#This Row],[Sale Price]]-V3__67[[#This Row],[Estimated Value]])</f>
        <v>118310</v>
      </c>
      <c r="O3924">
        <f>IF(OR(V3__67[[#This Row],[Estimated Value]]="",V3__67[[#This Row],[Estimated Value]]=0),"",(V3__67[[#This Row],[Sale Price]]-V3__67[[#This Row],[Estimated Value]])/V3__67[[#This Row],[Estimated Value]])</f>
        <v>0.36214760170191923</v>
      </c>
      <c r="P3924" t="str">
        <f t="shared" si="61"/>
        <v>Above Estimate</v>
      </c>
    </row>
    <row r="3925" spans="1:16" x14ac:dyDescent="0.3">
      <c r="A3925" s="1">
        <v>43651</v>
      </c>
      <c r="B3925">
        <v>2019</v>
      </c>
      <c r="C3925" t="s">
        <v>12</v>
      </c>
      <c r="D3925">
        <v>63010</v>
      </c>
      <c r="E3925">
        <v>108000</v>
      </c>
      <c r="F3925" t="s">
        <v>13</v>
      </c>
      <c r="G3925" t="s">
        <v>14</v>
      </c>
      <c r="H3925">
        <v>3</v>
      </c>
      <c r="I3925">
        <v>3</v>
      </c>
      <c r="J3925">
        <v>926</v>
      </c>
      <c r="K3925">
        <v>1.0258995</v>
      </c>
      <c r="L3925" t="s">
        <v>16</v>
      </c>
      <c r="M3925">
        <f>V3__67[[#This Row],[Sale Price]]/V3__67[[#This Row],[carpet_area]]</f>
        <v>116.63066954643628</v>
      </c>
      <c r="N3925">
        <f>IF(OR(V3__67[[#This Row],[Estimated Value]]="",V3__67[[#This Row],[Estimated Value]]=0),"",V3__67[[#This Row],[Sale Price]]-V3__67[[#This Row],[Estimated Value]])</f>
        <v>44990</v>
      </c>
      <c r="O3925">
        <f>IF(OR(V3__67[[#This Row],[Estimated Value]]="",V3__67[[#This Row],[Estimated Value]]=0),"",(V3__67[[#This Row],[Sale Price]]-V3__67[[#This Row],[Estimated Value]])/V3__67[[#This Row],[Estimated Value]])</f>
        <v>0.71401364862720207</v>
      </c>
      <c r="P3925" t="str">
        <f t="shared" si="61"/>
        <v>Above Estimate</v>
      </c>
    </row>
    <row r="3926" spans="1:16" x14ac:dyDescent="0.3">
      <c r="A3926" s="1">
        <v>43653</v>
      </c>
      <c r="B3926">
        <v>2019</v>
      </c>
      <c r="C3926" t="s">
        <v>30</v>
      </c>
      <c r="D3926">
        <v>280960</v>
      </c>
      <c r="E3926">
        <v>500000</v>
      </c>
      <c r="F3926" t="s">
        <v>13</v>
      </c>
      <c r="G3926" t="s">
        <v>14</v>
      </c>
      <c r="H3926">
        <v>3</v>
      </c>
      <c r="I3926">
        <v>3</v>
      </c>
      <c r="J3926">
        <v>997</v>
      </c>
      <c r="K3926">
        <v>1.0258995</v>
      </c>
      <c r="L3926" t="s">
        <v>25</v>
      </c>
      <c r="M3926">
        <f>V3__67[[#This Row],[Sale Price]]/V3__67[[#This Row],[carpet_area]]</f>
        <v>501.50451354062187</v>
      </c>
      <c r="N3926">
        <f>IF(OR(V3__67[[#This Row],[Estimated Value]]="",V3__67[[#This Row],[Estimated Value]]=0),"",V3__67[[#This Row],[Sale Price]]-V3__67[[#This Row],[Estimated Value]])</f>
        <v>219040</v>
      </c>
      <c r="O3926">
        <f>IF(OR(V3__67[[#This Row],[Estimated Value]]="",V3__67[[#This Row],[Estimated Value]]=0),"",(V3__67[[#This Row],[Sale Price]]-V3__67[[#This Row],[Estimated Value]])/V3__67[[#This Row],[Estimated Value]])</f>
        <v>0.77961275626423687</v>
      </c>
      <c r="P3926" t="str">
        <f t="shared" si="61"/>
        <v>Above Estimate</v>
      </c>
    </row>
    <row r="3927" spans="1:16" x14ac:dyDescent="0.3">
      <c r="A3927" s="1">
        <v>43656</v>
      </c>
      <c r="B3927">
        <v>2019</v>
      </c>
      <c r="C3927" t="s">
        <v>18</v>
      </c>
      <c r="D3927">
        <v>941430</v>
      </c>
      <c r="E3927">
        <v>1725000</v>
      </c>
      <c r="F3927" t="s">
        <v>13</v>
      </c>
      <c r="G3927" t="s">
        <v>14</v>
      </c>
      <c r="H3927">
        <v>3</v>
      </c>
      <c r="I3927">
        <v>2</v>
      </c>
      <c r="J3927">
        <v>938</v>
      </c>
      <c r="K3927">
        <v>1.0258995</v>
      </c>
      <c r="L3927" t="s">
        <v>16</v>
      </c>
      <c r="M3927">
        <f>V3__67[[#This Row],[Sale Price]]/V3__67[[#This Row],[carpet_area]]</f>
        <v>1839.0191897654583</v>
      </c>
      <c r="N3927">
        <f>IF(OR(V3__67[[#This Row],[Estimated Value]]="",V3__67[[#This Row],[Estimated Value]]=0),"",V3__67[[#This Row],[Sale Price]]-V3__67[[#This Row],[Estimated Value]])</f>
        <v>783570</v>
      </c>
      <c r="O3927">
        <f>IF(OR(V3__67[[#This Row],[Estimated Value]]="",V3__67[[#This Row],[Estimated Value]]=0),"",(V3__67[[#This Row],[Sale Price]]-V3__67[[#This Row],[Estimated Value]])/V3__67[[#This Row],[Estimated Value]])</f>
        <v>0.83231891909116984</v>
      </c>
      <c r="P3927" t="str">
        <f t="shared" si="61"/>
        <v>Above Estimate</v>
      </c>
    </row>
    <row r="3928" spans="1:16" x14ac:dyDescent="0.3">
      <c r="A3928" s="1">
        <v>43656</v>
      </c>
      <c r="B3928">
        <v>2019</v>
      </c>
      <c r="C3928" t="s">
        <v>30</v>
      </c>
      <c r="D3928">
        <v>275120</v>
      </c>
      <c r="E3928">
        <v>475000</v>
      </c>
      <c r="F3928" t="s">
        <v>19</v>
      </c>
      <c r="G3928" t="s">
        <v>20</v>
      </c>
      <c r="H3928">
        <v>4</v>
      </c>
      <c r="I3928">
        <v>3</v>
      </c>
      <c r="J3928">
        <v>1225</v>
      </c>
      <c r="K3928">
        <v>1.0258995</v>
      </c>
      <c r="L3928" t="s">
        <v>25</v>
      </c>
      <c r="M3928">
        <f>V3__67[[#This Row],[Sale Price]]/V3__67[[#This Row],[carpet_area]]</f>
        <v>387.75510204081633</v>
      </c>
      <c r="N3928">
        <f>IF(OR(V3__67[[#This Row],[Estimated Value]]="",V3__67[[#This Row],[Estimated Value]]=0),"",V3__67[[#This Row],[Sale Price]]-V3__67[[#This Row],[Estimated Value]])</f>
        <v>199880</v>
      </c>
      <c r="O3928">
        <f>IF(OR(V3__67[[#This Row],[Estimated Value]]="",V3__67[[#This Row],[Estimated Value]]=0),"",(V3__67[[#This Row],[Sale Price]]-V3__67[[#This Row],[Estimated Value]])/V3__67[[#This Row],[Estimated Value]])</f>
        <v>0.72651933701657456</v>
      </c>
      <c r="P3928" t="str">
        <f t="shared" si="61"/>
        <v>Above Estimate</v>
      </c>
    </row>
    <row r="3929" spans="1:16" x14ac:dyDescent="0.3">
      <c r="A3929" s="1">
        <v>43657</v>
      </c>
      <c r="B3929">
        <v>2019</v>
      </c>
      <c r="C3929" t="s">
        <v>21</v>
      </c>
      <c r="D3929">
        <v>507010</v>
      </c>
      <c r="E3929">
        <v>751000</v>
      </c>
      <c r="F3929" t="s">
        <v>13</v>
      </c>
      <c r="G3929" t="s">
        <v>14</v>
      </c>
      <c r="H3929">
        <v>3</v>
      </c>
      <c r="I3929">
        <v>2</v>
      </c>
      <c r="J3929">
        <v>1012</v>
      </c>
      <c r="K3929">
        <v>1.0258995</v>
      </c>
      <c r="L3929" t="s">
        <v>16</v>
      </c>
      <c r="M3929">
        <f>V3__67[[#This Row],[Sale Price]]/V3__67[[#This Row],[carpet_area]]</f>
        <v>742.094861660079</v>
      </c>
      <c r="N3929">
        <f>IF(OR(V3__67[[#This Row],[Estimated Value]]="",V3__67[[#This Row],[Estimated Value]]=0),"",V3__67[[#This Row],[Sale Price]]-V3__67[[#This Row],[Estimated Value]])</f>
        <v>243990</v>
      </c>
      <c r="O3929">
        <f>IF(OR(V3__67[[#This Row],[Estimated Value]]="",V3__67[[#This Row],[Estimated Value]]=0),"",(V3__67[[#This Row],[Sale Price]]-V3__67[[#This Row],[Estimated Value]])/V3__67[[#This Row],[Estimated Value]])</f>
        <v>0.48123311177294331</v>
      </c>
      <c r="P3929" t="str">
        <f t="shared" si="61"/>
        <v>Above Estimate</v>
      </c>
    </row>
    <row r="3930" spans="1:16" x14ac:dyDescent="0.3">
      <c r="A3930" s="1">
        <v>43657</v>
      </c>
      <c r="B3930">
        <v>2019</v>
      </c>
      <c r="C3930" t="s">
        <v>30</v>
      </c>
      <c r="D3930">
        <v>229060</v>
      </c>
      <c r="E3930">
        <v>420000</v>
      </c>
      <c r="F3930" t="s">
        <v>19</v>
      </c>
      <c r="G3930" t="s">
        <v>20</v>
      </c>
      <c r="H3930">
        <v>4</v>
      </c>
      <c r="I3930">
        <v>4</v>
      </c>
      <c r="J3930">
        <v>1378</v>
      </c>
      <c r="K3930">
        <v>1.0258995</v>
      </c>
      <c r="L3930" t="s">
        <v>25</v>
      </c>
      <c r="M3930">
        <f>V3__67[[#This Row],[Sale Price]]/V3__67[[#This Row],[carpet_area]]</f>
        <v>304.78955007256894</v>
      </c>
      <c r="N3930">
        <f>IF(OR(V3__67[[#This Row],[Estimated Value]]="",V3__67[[#This Row],[Estimated Value]]=0),"",V3__67[[#This Row],[Sale Price]]-V3__67[[#This Row],[Estimated Value]])</f>
        <v>190940</v>
      </c>
      <c r="O3930">
        <f>IF(OR(V3__67[[#This Row],[Estimated Value]]="",V3__67[[#This Row],[Estimated Value]]=0),"",(V3__67[[#This Row],[Sale Price]]-V3__67[[#This Row],[Estimated Value]])/V3__67[[#This Row],[Estimated Value]])</f>
        <v>0.83358072120841697</v>
      </c>
      <c r="P3930" t="str">
        <f t="shared" si="61"/>
        <v>Above Estimate</v>
      </c>
    </row>
    <row r="3931" spans="1:16" x14ac:dyDescent="0.3">
      <c r="A3931" s="1">
        <v>43657</v>
      </c>
      <c r="B3931">
        <v>2019</v>
      </c>
      <c r="C3931" t="s">
        <v>21</v>
      </c>
      <c r="D3931">
        <v>1711500</v>
      </c>
      <c r="E3931">
        <v>2160000</v>
      </c>
      <c r="F3931" t="s">
        <v>13</v>
      </c>
      <c r="G3931" t="s">
        <v>14</v>
      </c>
      <c r="H3931">
        <v>3</v>
      </c>
      <c r="I3931">
        <v>3</v>
      </c>
      <c r="J3931">
        <v>988</v>
      </c>
      <c r="K3931">
        <v>1.0258995</v>
      </c>
      <c r="L3931" t="s">
        <v>16</v>
      </c>
      <c r="M3931">
        <f>V3__67[[#This Row],[Sale Price]]/V3__67[[#This Row],[carpet_area]]</f>
        <v>2186.2348178137654</v>
      </c>
      <c r="N3931">
        <f>IF(OR(V3__67[[#This Row],[Estimated Value]]="",V3__67[[#This Row],[Estimated Value]]=0),"",V3__67[[#This Row],[Sale Price]]-V3__67[[#This Row],[Estimated Value]])</f>
        <v>448500</v>
      </c>
      <c r="O3931">
        <f>IF(OR(V3__67[[#This Row],[Estimated Value]]="",V3__67[[#This Row],[Estimated Value]]=0),"",(V3__67[[#This Row],[Sale Price]]-V3__67[[#This Row],[Estimated Value]])/V3__67[[#This Row],[Estimated Value]])</f>
        <v>0.26205083260297984</v>
      </c>
      <c r="P3931" t="str">
        <f t="shared" si="61"/>
        <v>Above Estimate</v>
      </c>
    </row>
    <row r="3932" spans="1:16" x14ac:dyDescent="0.3">
      <c r="A3932" s="1">
        <v>43658</v>
      </c>
      <c r="B3932">
        <v>2019</v>
      </c>
      <c r="C3932" t="s">
        <v>17</v>
      </c>
      <c r="D3932">
        <v>231270</v>
      </c>
      <c r="E3932">
        <v>350000</v>
      </c>
      <c r="F3932" t="s">
        <v>27</v>
      </c>
      <c r="G3932" t="s">
        <v>28</v>
      </c>
      <c r="H3932">
        <v>8</v>
      </c>
      <c r="I3932">
        <v>6</v>
      </c>
      <c r="J3932">
        <v>2960</v>
      </c>
      <c r="K3932">
        <v>1.0258995</v>
      </c>
      <c r="L3932" t="s">
        <v>22</v>
      </c>
      <c r="M3932">
        <f>V3__67[[#This Row],[Sale Price]]/V3__67[[#This Row],[carpet_area]]</f>
        <v>118.24324324324324</v>
      </c>
      <c r="N3932">
        <f>IF(OR(V3__67[[#This Row],[Estimated Value]]="",V3__67[[#This Row],[Estimated Value]]=0),"",V3__67[[#This Row],[Sale Price]]-V3__67[[#This Row],[Estimated Value]])</f>
        <v>118730</v>
      </c>
      <c r="O3932">
        <f>IF(OR(V3__67[[#This Row],[Estimated Value]]="",V3__67[[#This Row],[Estimated Value]]=0),"",(V3__67[[#This Row],[Sale Price]]-V3__67[[#This Row],[Estimated Value]])/V3__67[[#This Row],[Estimated Value]])</f>
        <v>0.51338262636744925</v>
      </c>
      <c r="P3932" t="str">
        <f t="shared" si="61"/>
        <v>Above Estimate</v>
      </c>
    </row>
    <row r="3933" spans="1:16" x14ac:dyDescent="0.3">
      <c r="A3933" s="1">
        <v>43658</v>
      </c>
      <c r="B3933">
        <v>2019</v>
      </c>
      <c r="C3933" t="s">
        <v>26</v>
      </c>
      <c r="D3933">
        <v>312900</v>
      </c>
      <c r="E3933">
        <v>449000</v>
      </c>
      <c r="F3933" t="s">
        <v>13</v>
      </c>
      <c r="G3933" t="s">
        <v>14</v>
      </c>
      <c r="H3933">
        <v>3</v>
      </c>
      <c r="I3933">
        <v>3</v>
      </c>
      <c r="J3933">
        <v>908</v>
      </c>
      <c r="K3933">
        <v>1.0258995</v>
      </c>
      <c r="L3933" t="s">
        <v>25</v>
      </c>
      <c r="M3933">
        <f>V3__67[[#This Row],[Sale Price]]/V3__67[[#This Row],[carpet_area]]</f>
        <v>494.49339207048456</v>
      </c>
      <c r="N3933">
        <f>IF(OR(V3__67[[#This Row],[Estimated Value]]="",V3__67[[#This Row],[Estimated Value]]=0),"",V3__67[[#This Row],[Sale Price]]-V3__67[[#This Row],[Estimated Value]])</f>
        <v>136100</v>
      </c>
      <c r="O3933">
        <f>IF(OR(V3__67[[#This Row],[Estimated Value]]="",V3__67[[#This Row],[Estimated Value]]=0),"",(V3__67[[#This Row],[Sale Price]]-V3__67[[#This Row],[Estimated Value]])/V3__67[[#This Row],[Estimated Value]])</f>
        <v>0.43496324704378397</v>
      </c>
      <c r="P3933" t="str">
        <f t="shared" si="61"/>
        <v>Above Estimate</v>
      </c>
    </row>
    <row r="3934" spans="1:16" x14ac:dyDescent="0.3">
      <c r="A3934" s="1">
        <v>43659</v>
      </c>
      <c r="B3934">
        <v>2019</v>
      </c>
      <c r="C3934" t="s">
        <v>12</v>
      </c>
      <c r="D3934">
        <v>118370</v>
      </c>
      <c r="E3934">
        <v>145000</v>
      </c>
      <c r="F3934" t="s">
        <v>13</v>
      </c>
      <c r="G3934" t="s">
        <v>14</v>
      </c>
      <c r="H3934">
        <v>3</v>
      </c>
      <c r="I3934">
        <v>2</v>
      </c>
      <c r="J3934">
        <v>1014</v>
      </c>
      <c r="K3934">
        <v>1.0258995</v>
      </c>
      <c r="L3934" t="s">
        <v>15</v>
      </c>
      <c r="M3934">
        <f>V3__67[[#This Row],[Sale Price]]/V3__67[[#This Row],[carpet_area]]</f>
        <v>142.99802761341223</v>
      </c>
      <c r="N3934">
        <f>IF(OR(V3__67[[#This Row],[Estimated Value]]="",V3__67[[#This Row],[Estimated Value]]=0),"",V3__67[[#This Row],[Sale Price]]-V3__67[[#This Row],[Estimated Value]])</f>
        <v>26630</v>
      </c>
      <c r="O3934">
        <f>IF(OR(V3__67[[#This Row],[Estimated Value]]="",V3__67[[#This Row],[Estimated Value]]=0),"",(V3__67[[#This Row],[Sale Price]]-V3__67[[#This Row],[Estimated Value]])/V3__67[[#This Row],[Estimated Value]])</f>
        <v>0.22497254371884767</v>
      </c>
      <c r="P3934" t="str">
        <f t="shared" si="61"/>
        <v>Above Estimate</v>
      </c>
    </row>
    <row r="3935" spans="1:16" x14ac:dyDescent="0.3">
      <c r="A3935" s="1">
        <v>43659</v>
      </c>
      <c r="B3935">
        <v>2019</v>
      </c>
      <c r="C3935" t="s">
        <v>17</v>
      </c>
      <c r="D3935">
        <v>159380</v>
      </c>
      <c r="E3935">
        <v>259000</v>
      </c>
      <c r="F3935" t="s">
        <v>23</v>
      </c>
      <c r="G3935" t="s">
        <v>24</v>
      </c>
      <c r="H3935">
        <v>6</v>
      </c>
      <c r="I3935">
        <v>6</v>
      </c>
      <c r="J3935">
        <v>2172</v>
      </c>
      <c r="K3935">
        <v>1.0258995</v>
      </c>
      <c r="L3935" t="s">
        <v>22</v>
      </c>
      <c r="M3935">
        <f>V3__67[[#This Row],[Sale Price]]/V3__67[[#This Row],[carpet_area]]</f>
        <v>119.24493554327809</v>
      </c>
      <c r="N3935">
        <f>IF(OR(V3__67[[#This Row],[Estimated Value]]="",V3__67[[#This Row],[Estimated Value]]=0),"",V3__67[[#This Row],[Sale Price]]-V3__67[[#This Row],[Estimated Value]])</f>
        <v>99620</v>
      </c>
      <c r="O3935">
        <f>IF(OR(V3__67[[#This Row],[Estimated Value]]="",V3__67[[#This Row],[Estimated Value]]=0),"",(V3__67[[#This Row],[Sale Price]]-V3__67[[#This Row],[Estimated Value]])/V3__67[[#This Row],[Estimated Value]])</f>
        <v>0.62504705734722044</v>
      </c>
      <c r="P3935" t="str">
        <f t="shared" si="61"/>
        <v>Above Estimate</v>
      </c>
    </row>
    <row r="3936" spans="1:16" x14ac:dyDescent="0.3">
      <c r="A3936" s="1">
        <v>43660</v>
      </c>
      <c r="B3936">
        <v>2019</v>
      </c>
      <c r="C3936" t="s">
        <v>12</v>
      </c>
      <c r="D3936">
        <v>65580</v>
      </c>
      <c r="E3936">
        <v>109000</v>
      </c>
      <c r="F3936" t="s">
        <v>13</v>
      </c>
      <c r="G3936" t="s">
        <v>14</v>
      </c>
      <c r="H3936">
        <v>3</v>
      </c>
      <c r="I3936">
        <v>2</v>
      </c>
      <c r="J3936">
        <v>1012</v>
      </c>
      <c r="K3936">
        <v>1.0258995</v>
      </c>
      <c r="L3936" t="s">
        <v>16</v>
      </c>
      <c r="M3936">
        <f>V3__67[[#This Row],[Sale Price]]/V3__67[[#This Row],[carpet_area]]</f>
        <v>107.70750988142292</v>
      </c>
      <c r="N3936">
        <f>IF(OR(V3__67[[#This Row],[Estimated Value]]="",V3__67[[#This Row],[Estimated Value]]=0),"",V3__67[[#This Row],[Sale Price]]-V3__67[[#This Row],[Estimated Value]])</f>
        <v>43420</v>
      </c>
      <c r="O3936">
        <f>IF(OR(V3__67[[#This Row],[Estimated Value]]="",V3__67[[#This Row],[Estimated Value]]=0),"",(V3__67[[#This Row],[Sale Price]]-V3__67[[#This Row],[Estimated Value]])/V3__67[[#This Row],[Estimated Value]])</f>
        <v>0.6620921012503812</v>
      </c>
      <c r="P3936" t="str">
        <f t="shared" si="61"/>
        <v>Above Estimate</v>
      </c>
    </row>
    <row r="3937" spans="1:16" x14ac:dyDescent="0.3">
      <c r="A3937" s="1">
        <v>43660</v>
      </c>
      <c r="B3937">
        <v>2019</v>
      </c>
      <c r="C3937" t="s">
        <v>12</v>
      </c>
      <c r="D3937">
        <v>82830</v>
      </c>
      <c r="E3937">
        <v>124900</v>
      </c>
      <c r="F3937" t="s">
        <v>13</v>
      </c>
      <c r="G3937" t="s">
        <v>14</v>
      </c>
      <c r="H3937">
        <v>3</v>
      </c>
      <c r="I3937">
        <v>2</v>
      </c>
      <c r="J3937">
        <v>1022</v>
      </c>
      <c r="K3937">
        <v>1.0258995</v>
      </c>
      <c r="L3937" t="s">
        <v>22</v>
      </c>
      <c r="M3937">
        <f>V3__67[[#This Row],[Sale Price]]/V3__67[[#This Row],[carpet_area]]</f>
        <v>122.21135029354207</v>
      </c>
      <c r="N3937">
        <f>IF(OR(V3__67[[#This Row],[Estimated Value]]="",V3__67[[#This Row],[Estimated Value]]=0),"",V3__67[[#This Row],[Sale Price]]-V3__67[[#This Row],[Estimated Value]])</f>
        <v>42070</v>
      </c>
      <c r="O3937">
        <f>IF(OR(V3__67[[#This Row],[Estimated Value]]="",V3__67[[#This Row],[Estimated Value]]=0),"",(V3__67[[#This Row],[Sale Price]]-V3__67[[#This Row],[Estimated Value]])/V3__67[[#This Row],[Estimated Value]])</f>
        <v>0.50790776288784256</v>
      </c>
      <c r="P3937" t="str">
        <f t="shared" si="61"/>
        <v>Above Estimate</v>
      </c>
    </row>
    <row r="3938" spans="1:16" x14ac:dyDescent="0.3">
      <c r="A3938" s="1">
        <v>43660</v>
      </c>
      <c r="B3938">
        <v>2019</v>
      </c>
      <c r="C3938" t="s">
        <v>12</v>
      </c>
      <c r="D3938">
        <v>62160</v>
      </c>
      <c r="E3938">
        <v>72000</v>
      </c>
      <c r="F3938" t="s">
        <v>13</v>
      </c>
      <c r="G3938" t="s">
        <v>14</v>
      </c>
      <c r="H3938">
        <v>3</v>
      </c>
      <c r="I3938">
        <v>1</v>
      </c>
      <c r="J3938">
        <v>902</v>
      </c>
      <c r="K3938">
        <v>1.0258995</v>
      </c>
      <c r="L3938" t="s">
        <v>25</v>
      </c>
      <c r="M3938">
        <f>V3__67[[#This Row],[Sale Price]]/V3__67[[#This Row],[carpet_area]]</f>
        <v>79.822616407982267</v>
      </c>
      <c r="N3938">
        <f>IF(OR(V3__67[[#This Row],[Estimated Value]]="",V3__67[[#This Row],[Estimated Value]]=0),"",V3__67[[#This Row],[Sale Price]]-V3__67[[#This Row],[Estimated Value]])</f>
        <v>9840</v>
      </c>
      <c r="O3938">
        <f>IF(OR(V3__67[[#This Row],[Estimated Value]]="",V3__67[[#This Row],[Estimated Value]]=0),"",(V3__67[[#This Row],[Sale Price]]-V3__67[[#This Row],[Estimated Value]])/V3__67[[#This Row],[Estimated Value]])</f>
        <v>0.15830115830115829</v>
      </c>
      <c r="P3938" t="str">
        <f t="shared" si="61"/>
        <v>Above Estimate</v>
      </c>
    </row>
    <row r="3939" spans="1:16" x14ac:dyDescent="0.3">
      <c r="A3939" s="1">
        <v>43660</v>
      </c>
      <c r="B3939">
        <v>2019</v>
      </c>
      <c r="C3939" t="s">
        <v>21</v>
      </c>
      <c r="D3939">
        <v>1666630</v>
      </c>
      <c r="E3939">
        <v>2600000</v>
      </c>
      <c r="F3939" t="s">
        <v>13</v>
      </c>
      <c r="G3939" t="s">
        <v>14</v>
      </c>
      <c r="H3939">
        <v>3</v>
      </c>
      <c r="I3939">
        <v>1</v>
      </c>
      <c r="J3939">
        <v>1013</v>
      </c>
      <c r="K3939">
        <v>1.0258995</v>
      </c>
      <c r="L3939" t="s">
        <v>25</v>
      </c>
      <c r="M3939">
        <f>V3__67[[#This Row],[Sale Price]]/V3__67[[#This Row],[carpet_area]]</f>
        <v>2566.6337611056269</v>
      </c>
      <c r="N3939">
        <f>IF(OR(V3__67[[#This Row],[Estimated Value]]="",V3__67[[#This Row],[Estimated Value]]=0),"",V3__67[[#This Row],[Sale Price]]-V3__67[[#This Row],[Estimated Value]])</f>
        <v>933370</v>
      </c>
      <c r="O3939">
        <f>IF(OR(V3__67[[#This Row],[Estimated Value]]="",V3__67[[#This Row],[Estimated Value]]=0),"",(V3__67[[#This Row],[Sale Price]]-V3__67[[#This Row],[Estimated Value]])/V3__67[[#This Row],[Estimated Value]])</f>
        <v>0.56003432075505666</v>
      </c>
      <c r="P3939" t="str">
        <f t="shared" si="61"/>
        <v>Above Estimate</v>
      </c>
    </row>
    <row r="3940" spans="1:16" x14ac:dyDescent="0.3">
      <c r="A3940" s="1">
        <v>43663</v>
      </c>
      <c r="B3940">
        <v>2019</v>
      </c>
      <c r="C3940" t="s">
        <v>26</v>
      </c>
      <c r="D3940">
        <v>279510</v>
      </c>
      <c r="E3940">
        <v>512000</v>
      </c>
      <c r="F3940" t="s">
        <v>13</v>
      </c>
      <c r="G3940" t="s">
        <v>14</v>
      </c>
      <c r="H3940">
        <v>3</v>
      </c>
      <c r="I3940">
        <v>3</v>
      </c>
      <c r="J3940">
        <v>1070</v>
      </c>
      <c r="K3940">
        <v>1.0258995</v>
      </c>
      <c r="L3940" t="s">
        <v>15</v>
      </c>
      <c r="M3940">
        <f>V3__67[[#This Row],[Sale Price]]/V3__67[[#This Row],[carpet_area]]</f>
        <v>478.50467289719626</v>
      </c>
      <c r="N3940">
        <f>IF(OR(V3__67[[#This Row],[Estimated Value]]="",V3__67[[#This Row],[Estimated Value]]=0),"",V3__67[[#This Row],[Sale Price]]-V3__67[[#This Row],[Estimated Value]])</f>
        <v>232490</v>
      </c>
      <c r="O3940">
        <f>IF(OR(V3__67[[#This Row],[Estimated Value]]="",V3__67[[#This Row],[Estimated Value]]=0),"",(V3__67[[#This Row],[Sale Price]]-V3__67[[#This Row],[Estimated Value]])/V3__67[[#This Row],[Estimated Value]])</f>
        <v>0.83177703838860861</v>
      </c>
      <c r="P3940" t="str">
        <f t="shared" si="61"/>
        <v>Above Estimate</v>
      </c>
    </row>
    <row r="3941" spans="1:16" x14ac:dyDescent="0.3">
      <c r="A3941" s="1">
        <v>43663</v>
      </c>
      <c r="B3941">
        <v>2019</v>
      </c>
      <c r="C3941" t="s">
        <v>17</v>
      </c>
      <c r="D3941">
        <v>182500</v>
      </c>
      <c r="E3941">
        <v>329000</v>
      </c>
      <c r="F3941" t="s">
        <v>13</v>
      </c>
      <c r="G3941" t="s">
        <v>14</v>
      </c>
      <c r="H3941">
        <v>3</v>
      </c>
      <c r="I3941">
        <v>2</v>
      </c>
      <c r="J3941">
        <v>980</v>
      </c>
      <c r="K3941">
        <v>1.0258995</v>
      </c>
      <c r="L3941" t="s">
        <v>15</v>
      </c>
      <c r="M3941">
        <f>V3__67[[#This Row],[Sale Price]]/V3__67[[#This Row],[carpet_area]]</f>
        <v>335.71428571428572</v>
      </c>
      <c r="N3941">
        <f>IF(OR(V3__67[[#This Row],[Estimated Value]]="",V3__67[[#This Row],[Estimated Value]]=0),"",V3__67[[#This Row],[Sale Price]]-V3__67[[#This Row],[Estimated Value]])</f>
        <v>146500</v>
      </c>
      <c r="O3941">
        <f>IF(OR(V3__67[[#This Row],[Estimated Value]]="",V3__67[[#This Row],[Estimated Value]]=0),"",(V3__67[[#This Row],[Sale Price]]-V3__67[[#This Row],[Estimated Value]])/V3__67[[#This Row],[Estimated Value]])</f>
        <v>0.80273972602739729</v>
      </c>
      <c r="P3941" t="str">
        <f t="shared" si="61"/>
        <v>Above Estimate</v>
      </c>
    </row>
    <row r="3942" spans="1:16" x14ac:dyDescent="0.3">
      <c r="A3942" s="1">
        <v>43663</v>
      </c>
      <c r="B3942">
        <v>2019</v>
      </c>
      <c r="C3942" t="s">
        <v>17</v>
      </c>
      <c r="D3942">
        <v>216170</v>
      </c>
      <c r="E3942">
        <v>239604</v>
      </c>
      <c r="F3942" t="s">
        <v>27</v>
      </c>
      <c r="G3942" t="s">
        <v>28</v>
      </c>
      <c r="H3942">
        <v>8</v>
      </c>
      <c r="I3942">
        <v>6</v>
      </c>
      <c r="J3942">
        <v>2898</v>
      </c>
      <c r="K3942">
        <v>1.0258995</v>
      </c>
      <c r="L3942" t="s">
        <v>16</v>
      </c>
      <c r="M3942">
        <f>V3__67[[#This Row],[Sale Price]]/V3__67[[#This Row],[carpet_area]]</f>
        <v>82.679089026915108</v>
      </c>
      <c r="N3942">
        <f>IF(OR(V3__67[[#This Row],[Estimated Value]]="",V3__67[[#This Row],[Estimated Value]]=0),"",V3__67[[#This Row],[Sale Price]]-V3__67[[#This Row],[Estimated Value]])</f>
        <v>23434</v>
      </c>
      <c r="O3942">
        <f>IF(OR(V3__67[[#This Row],[Estimated Value]]="",V3__67[[#This Row],[Estimated Value]]=0),"",(V3__67[[#This Row],[Sale Price]]-V3__67[[#This Row],[Estimated Value]])/V3__67[[#This Row],[Estimated Value]])</f>
        <v>0.10840542165887959</v>
      </c>
      <c r="P3942" t="str">
        <f t="shared" si="61"/>
        <v>Above Estimate</v>
      </c>
    </row>
    <row r="3943" spans="1:16" x14ac:dyDescent="0.3">
      <c r="A3943" s="1">
        <v>43663</v>
      </c>
      <c r="B3943">
        <v>2019</v>
      </c>
      <c r="C3943" t="s">
        <v>26</v>
      </c>
      <c r="D3943">
        <v>535290</v>
      </c>
      <c r="E3943">
        <v>785000</v>
      </c>
      <c r="F3943" t="s">
        <v>13</v>
      </c>
      <c r="G3943" t="s">
        <v>14</v>
      </c>
      <c r="H3943">
        <v>3</v>
      </c>
      <c r="I3943">
        <v>3</v>
      </c>
      <c r="J3943">
        <v>963</v>
      </c>
      <c r="K3943">
        <v>1.0258995</v>
      </c>
      <c r="L3943" t="s">
        <v>22</v>
      </c>
      <c r="M3943">
        <f>V3__67[[#This Row],[Sale Price]]/V3__67[[#This Row],[carpet_area]]</f>
        <v>815.16095534787121</v>
      </c>
      <c r="N3943">
        <f>IF(OR(V3__67[[#This Row],[Estimated Value]]="",V3__67[[#This Row],[Estimated Value]]=0),"",V3__67[[#This Row],[Sale Price]]-V3__67[[#This Row],[Estimated Value]])</f>
        <v>249710</v>
      </c>
      <c r="O3943">
        <f>IF(OR(V3__67[[#This Row],[Estimated Value]]="",V3__67[[#This Row],[Estimated Value]]=0),"",(V3__67[[#This Row],[Sale Price]]-V3__67[[#This Row],[Estimated Value]])/V3__67[[#This Row],[Estimated Value]])</f>
        <v>0.4664947972127258</v>
      </c>
      <c r="P3943" t="str">
        <f t="shared" si="61"/>
        <v>Above Estimate</v>
      </c>
    </row>
    <row r="3944" spans="1:16" x14ac:dyDescent="0.3">
      <c r="A3944" s="1">
        <v>43663</v>
      </c>
      <c r="B3944">
        <v>2019</v>
      </c>
      <c r="C3944" t="s">
        <v>21</v>
      </c>
      <c r="D3944">
        <v>2261840</v>
      </c>
      <c r="E3944">
        <v>4900000</v>
      </c>
      <c r="F3944" t="s">
        <v>13</v>
      </c>
      <c r="G3944" t="s">
        <v>14</v>
      </c>
      <c r="H3944">
        <v>3</v>
      </c>
      <c r="I3944">
        <v>1</v>
      </c>
      <c r="J3944">
        <v>1099</v>
      </c>
      <c r="K3944">
        <v>1.0258995</v>
      </c>
      <c r="L3944" t="s">
        <v>22</v>
      </c>
      <c r="M3944">
        <f>V3__67[[#This Row],[Sale Price]]/V3__67[[#This Row],[carpet_area]]</f>
        <v>4458.5987261146493</v>
      </c>
      <c r="N3944">
        <f>IF(OR(V3__67[[#This Row],[Estimated Value]]="",V3__67[[#This Row],[Estimated Value]]=0),"",V3__67[[#This Row],[Sale Price]]-V3__67[[#This Row],[Estimated Value]])</f>
        <v>2638160</v>
      </c>
      <c r="O3944">
        <f>IF(OR(V3__67[[#This Row],[Estimated Value]]="",V3__67[[#This Row],[Estimated Value]]=0),"",(V3__67[[#This Row],[Sale Price]]-V3__67[[#This Row],[Estimated Value]])/V3__67[[#This Row],[Estimated Value]])</f>
        <v>1.1663778162911611</v>
      </c>
      <c r="P3944" t="str">
        <f t="shared" si="61"/>
        <v>Above Estimate</v>
      </c>
    </row>
    <row r="3945" spans="1:16" x14ac:dyDescent="0.3">
      <c r="A3945" s="1">
        <v>43663</v>
      </c>
      <c r="B3945">
        <v>2019</v>
      </c>
      <c r="C3945" t="s">
        <v>17</v>
      </c>
      <c r="D3945">
        <v>154620</v>
      </c>
      <c r="E3945">
        <v>220000</v>
      </c>
      <c r="F3945" t="s">
        <v>23</v>
      </c>
      <c r="G3945" t="s">
        <v>24</v>
      </c>
      <c r="H3945">
        <v>6</v>
      </c>
      <c r="I3945">
        <v>5</v>
      </c>
      <c r="J3945">
        <v>2150</v>
      </c>
      <c r="K3945">
        <v>1.0258995</v>
      </c>
      <c r="L3945" t="s">
        <v>16</v>
      </c>
      <c r="M3945">
        <f>V3__67[[#This Row],[Sale Price]]/V3__67[[#This Row],[carpet_area]]</f>
        <v>102.32558139534883</v>
      </c>
      <c r="N3945">
        <f>IF(OR(V3__67[[#This Row],[Estimated Value]]="",V3__67[[#This Row],[Estimated Value]]=0),"",V3__67[[#This Row],[Sale Price]]-V3__67[[#This Row],[Estimated Value]])</f>
        <v>65380</v>
      </c>
      <c r="O3945">
        <f>IF(OR(V3__67[[#This Row],[Estimated Value]]="",V3__67[[#This Row],[Estimated Value]]=0),"",(V3__67[[#This Row],[Sale Price]]-V3__67[[#This Row],[Estimated Value]])/V3__67[[#This Row],[Estimated Value]])</f>
        <v>0.42284309921096885</v>
      </c>
      <c r="P3945" t="str">
        <f t="shared" si="61"/>
        <v>Above Estimate</v>
      </c>
    </row>
    <row r="3946" spans="1:16" x14ac:dyDescent="0.3">
      <c r="A3946" s="1">
        <v>43663</v>
      </c>
      <c r="B3946">
        <v>2019</v>
      </c>
      <c r="C3946" t="s">
        <v>18</v>
      </c>
      <c r="D3946">
        <v>449265</v>
      </c>
      <c r="E3946">
        <v>620000</v>
      </c>
      <c r="F3946" t="s">
        <v>13</v>
      </c>
      <c r="G3946" t="s">
        <v>14</v>
      </c>
      <c r="H3946">
        <v>3</v>
      </c>
      <c r="I3946">
        <v>1</v>
      </c>
      <c r="J3946">
        <v>949</v>
      </c>
      <c r="K3946">
        <v>1.0258995</v>
      </c>
      <c r="L3946" t="s">
        <v>22</v>
      </c>
      <c r="M3946">
        <f>V3__67[[#This Row],[Sale Price]]/V3__67[[#This Row],[carpet_area]]</f>
        <v>653.31928345626977</v>
      </c>
      <c r="N3946">
        <f>IF(OR(V3__67[[#This Row],[Estimated Value]]="",V3__67[[#This Row],[Estimated Value]]=0),"",V3__67[[#This Row],[Sale Price]]-V3__67[[#This Row],[Estimated Value]])</f>
        <v>170735</v>
      </c>
      <c r="O3946">
        <f>IF(OR(V3__67[[#This Row],[Estimated Value]]="",V3__67[[#This Row],[Estimated Value]]=0),"",(V3__67[[#This Row],[Sale Price]]-V3__67[[#This Row],[Estimated Value]])/V3__67[[#This Row],[Estimated Value]])</f>
        <v>0.38003182976639621</v>
      </c>
      <c r="P3946" t="str">
        <f t="shared" si="61"/>
        <v>Above Estimate</v>
      </c>
    </row>
    <row r="3947" spans="1:16" x14ac:dyDescent="0.3">
      <c r="A3947" s="1">
        <v>43664</v>
      </c>
      <c r="B3947">
        <v>2019</v>
      </c>
      <c r="C3947" t="s">
        <v>17</v>
      </c>
      <c r="D3947">
        <v>137640</v>
      </c>
      <c r="E3947">
        <v>240000</v>
      </c>
      <c r="F3947" t="s">
        <v>13</v>
      </c>
      <c r="G3947" t="s">
        <v>14</v>
      </c>
      <c r="H3947">
        <v>3</v>
      </c>
      <c r="I3947">
        <v>3</v>
      </c>
      <c r="J3947">
        <v>1011</v>
      </c>
      <c r="K3947">
        <v>1.0258995</v>
      </c>
      <c r="L3947" t="s">
        <v>22</v>
      </c>
      <c r="M3947">
        <f>V3__67[[#This Row],[Sale Price]]/V3__67[[#This Row],[carpet_area]]</f>
        <v>237.38872403560831</v>
      </c>
      <c r="N3947">
        <f>IF(OR(V3__67[[#This Row],[Estimated Value]]="",V3__67[[#This Row],[Estimated Value]]=0),"",V3__67[[#This Row],[Sale Price]]-V3__67[[#This Row],[Estimated Value]])</f>
        <v>102360</v>
      </c>
      <c r="O3947">
        <f>IF(OR(V3__67[[#This Row],[Estimated Value]]="",V3__67[[#This Row],[Estimated Value]]=0),"",(V3__67[[#This Row],[Sale Price]]-V3__67[[#This Row],[Estimated Value]])/V3__67[[#This Row],[Estimated Value]])</f>
        <v>0.74367916303400172</v>
      </c>
      <c r="P3947" t="str">
        <f t="shared" si="61"/>
        <v>Above Estimate</v>
      </c>
    </row>
    <row r="3948" spans="1:16" x14ac:dyDescent="0.3">
      <c r="A3948" s="1">
        <v>43664</v>
      </c>
      <c r="B3948">
        <v>2019</v>
      </c>
      <c r="C3948" t="s">
        <v>12</v>
      </c>
      <c r="D3948">
        <v>89120</v>
      </c>
      <c r="E3948">
        <v>73000</v>
      </c>
      <c r="F3948" t="s">
        <v>13</v>
      </c>
      <c r="G3948" t="s">
        <v>14</v>
      </c>
      <c r="H3948">
        <v>3</v>
      </c>
      <c r="I3948">
        <v>3</v>
      </c>
      <c r="J3948">
        <v>909</v>
      </c>
      <c r="K3948">
        <v>1.0258995</v>
      </c>
      <c r="L3948" t="s">
        <v>25</v>
      </c>
      <c r="M3948">
        <f>V3__67[[#This Row],[Sale Price]]/V3__67[[#This Row],[carpet_area]]</f>
        <v>80.308030803080314</v>
      </c>
      <c r="N3948">
        <f>IF(OR(V3__67[[#This Row],[Estimated Value]]="",V3__67[[#This Row],[Estimated Value]]=0),"",V3__67[[#This Row],[Sale Price]]-V3__67[[#This Row],[Estimated Value]])</f>
        <v>-16120</v>
      </c>
      <c r="O3948">
        <f>IF(OR(V3__67[[#This Row],[Estimated Value]]="",V3__67[[#This Row],[Estimated Value]]=0),"",(V3__67[[#This Row],[Sale Price]]-V3__67[[#This Row],[Estimated Value]])/V3__67[[#This Row],[Estimated Value]])</f>
        <v>-0.18087971274685816</v>
      </c>
      <c r="P3948" t="str">
        <f t="shared" si="61"/>
        <v>Below Estimate</v>
      </c>
    </row>
    <row r="3949" spans="1:16" x14ac:dyDescent="0.3">
      <c r="A3949" s="1">
        <v>43664</v>
      </c>
      <c r="B3949">
        <v>2019</v>
      </c>
      <c r="C3949" t="s">
        <v>12</v>
      </c>
      <c r="D3949">
        <v>53920</v>
      </c>
      <c r="E3949">
        <v>117775</v>
      </c>
      <c r="F3949" t="s">
        <v>13</v>
      </c>
      <c r="G3949" t="s">
        <v>14</v>
      </c>
      <c r="H3949">
        <v>3</v>
      </c>
      <c r="I3949">
        <v>1</v>
      </c>
      <c r="J3949">
        <v>1028</v>
      </c>
      <c r="K3949">
        <v>1.0258995</v>
      </c>
      <c r="L3949" t="s">
        <v>15</v>
      </c>
      <c r="M3949">
        <f>V3__67[[#This Row],[Sale Price]]/V3__67[[#This Row],[carpet_area]]</f>
        <v>114.5671206225681</v>
      </c>
      <c r="N3949">
        <f>IF(OR(V3__67[[#This Row],[Estimated Value]]="",V3__67[[#This Row],[Estimated Value]]=0),"",V3__67[[#This Row],[Sale Price]]-V3__67[[#This Row],[Estimated Value]])</f>
        <v>63855</v>
      </c>
      <c r="O3949">
        <f>IF(OR(V3__67[[#This Row],[Estimated Value]]="",V3__67[[#This Row],[Estimated Value]]=0),"",(V3__67[[#This Row],[Sale Price]]-V3__67[[#This Row],[Estimated Value]])/V3__67[[#This Row],[Estimated Value]])</f>
        <v>1.1842544510385757</v>
      </c>
      <c r="P3949" t="str">
        <f t="shared" si="61"/>
        <v>Above Estimate</v>
      </c>
    </row>
    <row r="3950" spans="1:16" x14ac:dyDescent="0.3">
      <c r="A3950" s="1">
        <v>43664</v>
      </c>
      <c r="B3950">
        <v>2019</v>
      </c>
      <c r="C3950" t="s">
        <v>17</v>
      </c>
      <c r="D3950">
        <v>116270</v>
      </c>
      <c r="E3950">
        <v>235000</v>
      </c>
      <c r="F3950" t="s">
        <v>13</v>
      </c>
      <c r="G3950" t="s">
        <v>14</v>
      </c>
      <c r="H3950">
        <v>3</v>
      </c>
      <c r="I3950">
        <v>1</v>
      </c>
      <c r="J3950">
        <v>1093</v>
      </c>
      <c r="K3950">
        <v>1.0258995</v>
      </c>
      <c r="L3950" t="s">
        <v>16</v>
      </c>
      <c r="M3950">
        <f>V3__67[[#This Row],[Sale Price]]/V3__67[[#This Row],[carpet_area]]</f>
        <v>215.00457456541628</v>
      </c>
      <c r="N3950">
        <f>IF(OR(V3__67[[#This Row],[Estimated Value]]="",V3__67[[#This Row],[Estimated Value]]=0),"",V3__67[[#This Row],[Sale Price]]-V3__67[[#This Row],[Estimated Value]])</f>
        <v>118730</v>
      </c>
      <c r="O3950">
        <f>IF(OR(V3__67[[#This Row],[Estimated Value]]="",V3__67[[#This Row],[Estimated Value]]=0),"",(V3__67[[#This Row],[Sale Price]]-V3__67[[#This Row],[Estimated Value]])/V3__67[[#This Row],[Estimated Value]])</f>
        <v>1.0211576502967232</v>
      </c>
      <c r="P3950" t="str">
        <f t="shared" si="61"/>
        <v>Above Estimate</v>
      </c>
    </row>
    <row r="3951" spans="1:16" x14ac:dyDescent="0.3">
      <c r="A3951" s="1">
        <v>43665</v>
      </c>
      <c r="B3951">
        <v>2019</v>
      </c>
      <c r="C3951" t="s">
        <v>26</v>
      </c>
      <c r="D3951">
        <v>403340</v>
      </c>
      <c r="E3951">
        <v>632500</v>
      </c>
      <c r="F3951" t="s">
        <v>13</v>
      </c>
      <c r="G3951" t="s">
        <v>14</v>
      </c>
      <c r="H3951">
        <v>3</v>
      </c>
      <c r="I3951">
        <v>1</v>
      </c>
      <c r="J3951">
        <v>1058</v>
      </c>
      <c r="K3951">
        <v>1.0258995</v>
      </c>
      <c r="L3951" t="s">
        <v>25</v>
      </c>
      <c r="M3951">
        <f>V3__67[[#This Row],[Sale Price]]/V3__67[[#This Row],[carpet_area]]</f>
        <v>597.82608695652175</v>
      </c>
      <c r="N3951">
        <f>IF(OR(V3__67[[#This Row],[Estimated Value]]="",V3__67[[#This Row],[Estimated Value]]=0),"",V3__67[[#This Row],[Sale Price]]-V3__67[[#This Row],[Estimated Value]])</f>
        <v>229160</v>
      </c>
      <c r="O3951">
        <f>IF(OR(V3__67[[#This Row],[Estimated Value]]="",V3__67[[#This Row],[Estimated Value]]=0),"",(V3__67[[#This Row],[Sale Price]]-V3__67[[#This Row],[Estimated Value]])/V3__67[[#This Row],[Estimated Value]])</f>
        <v>0.56815589824961565</v>
      </c>
      <c r="P3951" t="str">
        <f t="shared" si="61"/>
        <v>Above Estimate</v>
      </c>
    </row>
    <row r="3952" spans="1:16" x14ac:dyDescent="0.3">
      <c r="A3952" s="1">
        <v>43665</v>
      </c>
      <c r="B3952">
        <v>2019</v>
      </c>
      <c r="C3952" t="s">
        <v>17</v>
      </c>
      <c r="D3952">
        <v>157870</v>
      </c>
      <c r="E3952">
        <v>275000</v>
      </c>
      <c r="F3952" t="s">
        <v>23</v>
      </c>
      <c r="G3952" t="s">
        <v>24</v>
      </c>
      <c r="H3952">
        <v>6</v>
      </c>
      <c r="I3952">
        <v>6</v>
      </c>
      <c r="J3952">
        <v>1845</v>
      </c>
      <c r="K3952">
        <v>1.0258995</v>
      </c>
      <c r="L3952" t="s">
        <v>15</v>
      </c>
      <c r="M3952">
        <f>V3__67[[#This Row],[Sale Price]]/V3__67[[#This Row],[carpet_area]]</f>
        <v>149.05149051490514</v>
      </c>
      <c r="N3952">
        <f>IF(OR(V3__67[[#This Row],[Estimated Value]]="",V3__67[[#This Row],[Estimated Value]]=0),"",V3__67[[#This Row],[Sale Price]]-V3__67[[#This Row],[Estimated Value]])</f>
        <v>117130</v>
      </c>
      <c r="O3952">
        <f>IF(OR(V3__67[[#This Row],[Estimated Value]]="",V3__67[[#This Row],[Estimated Value]]=0),"",(V3__67[[#This Row],[Sale Price]]-V3__67[[#This Row],[Estimated Value]])/V3__67[[#This Row],[Estimated Value]])</f>
        <v>0.74193957053271675</v>
      </c>
      <c r="P3952" t="str">
        <f t="shared" si="61"/>
        <v>Above Estimate</v>
      </c>
    </row>
    <row r="3953" spans="1:16" x14ac:dyDescent="0.3">
      <c r="A3953" s="1">
        <v>43666</v>
      </c>
      <c r="B3953">
        <v>2019</v>
      </c>
      <c r="C3953" t="s">
        <v>17</v>
      </c>
      <c r="D3953">
        <v>121950</v>
      </c>
      <c r="E3953">
        <v>40000</v>
      </c>
      <c r="F3953" t="s">
        <v>19</v>
      </c>
      <c r="G3953" t="s">
        <v>20</v>
      </c>
      <c r="H3953">
        <v>4</v>
      </c>
      <c r="I3953">
        <v>4</v>
      </c>
      <c r="J3953">
        <v>1257</v>
      </c>
      <c r="K3953">
        <v>1.0258995</v>
      </c>
      <c r="L3953" t="s">
        <v>15</v>
      </c>
      <c r="M3953">
        <f>V3__67[[#This Row],[Sale Price]]/V3__67[[#This Row],[carpet_area]]</f>
        <v>31.821797931583134</v>
      </c>
      <c r="N3953">
        <f>IF(OR(V3__67[[#This Row],[Estimated Value]]="",V3__67[[#This Row],[Estimated Value]]=0),"",V3__67[[#This Row],[Sale Price]]-V3__67[[#This Row],[Estimated Value]])</f>
        <v>-81950</v>
      </c>
      <c r="O3953">
        <f>IF(OR(V3__67[[#This Row],[Estimated Value]]="",V3__67[[#This Row],[Estimated Value]]=0),"",(V3__67[[#This Row],[Sale Price]]-V3__67[[#This Row],[Estimated Value]])/V3__67[[#This Row],[Estimated Value]])</f>
        <v>-0.67199671996719967</v>
      </c>
      <c r="P3953" t="str">
        <f t="shared" si="61"/>
        <v>Below Estimate</v>
      </c>
    </row>
    <row r="3954" spans="1:16" x14ac:dyDescent="0.3">
      <c r="A3954" s="1">
        <v>43666</v>
      </c>
      <c r="B3954">
        <v>2019</v>
      </c>
      <c r="C3954" t="s">
        <v>17</v>
      </c>
      <c r="D3954">
        <v>121950</v>
      </c>
      <c r="E3954">
        <v>40000</v>
      </c>
      <c r="F3954" t="s">
        <v>19</v>
      </c>
      <c r="G3954" t="s">
        <v>20</v>
      </c>
      <c r="H3954">
        <v>4</v>
      </c>
      <c r="I3954">
        <v>2</v>
      </c>
      <c r="J3954">
        <v>1215</v>
      </c>
      <c r="K3954">
        <v>1.0258995</v>
      </c>
      <c r="L3954" t="s">
        <v>25</v>
      </c>
      <c r="M3954">
        <f>V3__67[[#This Row],[Sale Price]]/V3__67[[#This Row],[carpet_area]]</f>
        <v>32.921810699588477</v>
      </c>
      <c r="N3954">
        <f>IF(OR(V3__67[[#This Row],[Estimated Value]]="",V3__67[[#This Row],[Estimated Value]]=0),"",V3__67[[#This Row],[Sale Price]]-V3__67[[#This Row],[Estimated Value]])</f>
        <v>-81950</v>
      </c>
      <c r="O3954">
        <f>IF(OR(V3__67[[#This Row],[Estimated Value]]="",V3__67[[#This Row],[Estimated Value]]=0),"",(V3__67[[#This Row],[Sale Price]]-V3__67[[#This Row],[Estimated Value]])/V3__67[[#This Row],[Estimated Value]])</f>
        <v>-0.67199671996719967</v>
      </c>
      <c r="P3954" t="str">
        <f t="shared" si="61"/>
        <v>Below Estimate</v>
      </c>
    </row>
    <row r="3955" spans="1:16" x14ac:dyDescent="0.3">
      <c r="A3955" s="1">
        <v>43667</v>
      </c>
      <c r="B3955">
        <v>2019</v>
      </c>
      <c r="C3955" t="s">
        <v>12</v>
      </c>
      <c r="D3955">
        <v>54480</v>
      </c>
      <c r="E3955">
        <v>25500</v>
      </c>
      <c r="F3955" t="s">
        <v>19</v>
      </c>
      <c r="G3955" t="s">
        <v>20</v>
      </c>
      <c r="H3955">
        <v>4</v>
      </c>
      <c r="I3955">
        <v>2</v>
      </c>
      <c r="J3955">
        <v>1204</v>
      </c>
      <c r="K3955">
        <v>1.0258995</v>
      </c>
      <c r="L3955" t="s">
        <v>15</v>
      </c>
      <c r="M3955">
        <f>V3__67[[#This Row],[Sale Price]]/V3__67[[#This Row],[carpet_area]]</f>
        <v>21.17940199335548</v>
      </c>
      <c r="N3955">
        <f>IF(OR(V3__67[[#This Row],[Estimated Value]]="",V3__67[[#This Row],[Estimated Value]]=0),"",V3__67[[#This Row],[Sale Price]]-V3__67[[#This Row],[Estimated Value]])</f>
        <v>-28980</v>
      </c>
      <c r="O3955">
        <f>IF(OR(V3__67[[#This Row],[Estimated Value]]="",V3__67[[#This Row],[Estimated Value]]=0),"",(V3__67[[#This Row],[Sale Price]]-V3__67[[#This Row],[Estimated Value]])/V3__67[[#This Row],[Estimated Value]])</f>
        <v>-0.5319383259911894</v>
      </c>
      <c r="P3955" t="str">
        <f t="shared" si="61"/>
        <v>Below Estimate</v>
      </c>
    </row>
    <row r="3956" spans="1:16" x14ac:dyDescent="0.3">
      <c r="A3956" s="1">
        <v>43670</v>
      </c>
      <c r="B3956">
        <v>2019</v>
      </c>
      <c r="C3956" t="s">
        <v>18</v>
      </c>
      <c r="D3956">
        <v>218000</v>
      </c>
      <c r="E3956">
        <v>440000</v>
      </c>
      <c r="F3956" t="s">
        <v>13</v>
      </c>
      <c r="G3956" t="s">
        <v>14</v>
      </c>
      <c r="H3956">
        <v>3</v>
      </c>
      <c r="I3956">
        <v>3</v>
      </c>
      <c r="J3956">
        <v>1028</v>
      </c>
      <c r="K3956">
        <v>1.0258995</v>
      </c>
      <c r="L3956" t="s">
        <v>25</v>
      </c>
      <c r="M3956">
        <f>V3__67[[#This Row],[Sale Price]]/V3__67[[#This Row],[carpet_area]]</f>
        <v>428.01556420233464</v>
      </c>
      <c r="N3956">
        <f>IF(OR(V3__67[[#This Row],[Estimated Value]]="",V3__67[[#This Row],[Estimated Value]]=0),"",V3__67[[#This Row],[Sale Price]]-V3__67[[#This Row],[Estimated Value]])</f>
        <v>222000</v>
      </c>
      <c r="O3956">
        <f>IF(OR(V3__67[[#This Row],[Estimated Value]]="",V3__67[[#This Row],[Estimated Value]]=0),"",(V3__67[[#This Row],[Sale Price]]-V3__67[[#This Row],[Estimated Value]])/V3__67[[#This Row],[Estimated Value]])</f>
        <v>1.0183486238532109</v>
      </c>
      <c r="P3956" t="str">
        <f t="shared" si="61"/>
        <v>Above Estimate</v>
      </c>
    </row>
    <row r="3957" spans="1:16" x14ac:dyDescent="0.3">
      <c r="A3957" s="1">
        <v>43671</v>
      </c>
      <c r="B3957">
        <v>2019</v>
      </c>
      <c r="C3957" t="s">
        <v>17</v>
      </c>
      <c r="D3957">
        <v>236430</v>
      </c>
      <c r="E3957">
        <v>385000</v>
      </c>
      <c r="F3957" t="s">
        <v>13</v>
      </c>
      <c r="G3957" t="s">
        <v>14</v>
      </c>
      <c r="H3957">
        <v>3</v>
      </c>
      <c r="I3957">
        <v>1</v>
      </c>
      <c r="J3957">
        <v>1068</v>
      </c>
      <c r="K3957">
        <v>1.0258995</v>
      </c>
      <c r="L3957" t="s">
        <v>22</v>
      </c>
      <c r="M3957">
        <f>V3__67[[#This Row],[Sale Price]]/V3__67[[#This Row],[carpet_area]]</f>
        <v>360.48689138576776</v>
      </c>
      <c r="N3957">
        <f>IF(OR(V3__67[[#This Row],[Estimated Value]]="",V3__67[[#This Row],[Estimated Value]]=0),"",V3__67[[#This Row],[Sale Price]]-V3__67[[#This Row],[Estimated Value]])</f>
        <v>148570</v>
      </c>
      <c r="O3957">
        <f>IF(OR(V3__67[[#This Row],[Estimated Value]]="",V3__67[[#This Row],[Estimated Value]]=0),"",(V3__67[[#This Row],[Sale Price]]-V3__67[[#This Row],[Estimated Value]])/V3__67[[#This Row],[Estimated Value]])</f>
        <v>0.62838895233261427</v>
      </c>
      <c r="P3957" t="str">
        <f t="shared" si="61"/>
        <v>Above Estimate</v>
      </c>
    </row>
    <row r="3958" spans="1:16" x14ac:dyDescent="0.3">
      <c r="A3958" s="1">
        <v>43672</v>
      </c>
      <c r="B3958">
        <v>2019</v>
      </c>
      <c r="C3958" t="s">
        <v>12</v>
      </c>
      <c r="D3958">
        <v>54240</v>
      </c>
      <c r="E3958">
        <v>79500</v>
      </c>
      <c r="F3958" t="s">
        <v>13</v>
      </c>
      <c r="G3958" t="s">
        <v>14</v>
      </c>
      <c r="H3958">
        <v>3</v>
      </c>
      <c r="I3958">
        <v>2</v>
      </c>
      <c r="J3958">
        <v>999</v>
      </c>
      <c r="K3958">
        <v>1.0258995</v>
      </c>
      <c r="L3958" t="s">
        <v>16</v>
      </c>
      <c r="M3958">
        <f>V3__67[[#This Row],[Sale Price]]/V3__67[[#This Row],[carpet_area]]</f>
        <v>79.579579579579573</v>
      </c>
      <c r="N3958">
        <f>IF(OR(V3__67[[#This Row],[Estimated Value]]="",V3__67[[#This Row],[Estimated Value]]=0),"",V3__67[[#This Row],[Sale Price]]-V3__67[[#This Row],[Estimated Value]])</f>
        <v>25260</v>
      </c>
      <c r="O3958">
        <f>IF(OR(V3__67[[#This Row],[Estimated Value]]="",V3__67[[#This Row],[Estimated Value]]=0),"",(V3__67[[#This Row],[Sale Price]]-V3__67[[#This Row],[Estimated Value]])/V3__67[[#This Row],[Estimated Value]])</f>
        <v>0.46570796460176989</v>
      </c>
      <c r="P3958" t="str">
        <f t="shared" si="61"/>
        <v>Above Estimate</v>
      </c>
    </row>
    <row r="3959" spans="1:16" x14ac:dyDescent="0.3">
      <c r="A3959" s="1">
        <v>43672</v>
      </c>
      <c r="B3959">
        <v>2019</v>
      </c>
      <c r="C3959" t="s">
        <v>18</v>
      </c>
      <c r="D3959">
        <v>208250</v>
      </c>
      <c r="E3959">
        <v>216500</v>
      </c>
      <c r="F3959" t="s">
        <v>13</v>
      </c>
      <c r="G3959" t="s">
        <v>14</v>
      </c>
      <c r="H3959">
        <v>3</v>
      </c>
      <c r="I3959">
        <v>3</v>
      </c>
      <c r="J3959">
        <v>1003</v>
      </c>
      <c r="K3959">
        <v>1.0258995</v>
      </c>
      <c r="L3959" t="s">
        <v>15</v>
      </c>
      <c r="M3959">
        <f>V3__67[[#This Row],[Sale Price]]/V3__67[[#This Row],[carpet_area]]</f>
        <v>215.85244267198405</v>
      </c>
      <c r="N3959">
        <f>IF(OR(V3__67[[#This Row],[Estimated Value]]="",V3__67[[#This Row],[Estimated Value]]=0),"",V3__67[[#This Row],[Sale Price]]-V3__67[[#This Row],[Estimated Value]])</f>
        <v>8250</v>
      </c>
      <c r="O3959">
        <f>IF(OR(V3__67[[#This Row],[Estimated Value]]="",V3__67[[#This Row],[Estimated Value]]=0),"",(V3__67[[#This Row],[Sale Price]]-V3__67[[#This Row],[Estimated Value]])/V3__67[[#This Row],[Estimated Value]])</f>
        <v>3.9615846338535411E-2</v>
      </c>
      <c r="P3959" t="str">
        <f t="shared" si="61"/>
        <v>Above Estimate</v>
      </c>
    </row>
    <row r="3960" spans="1:16" x14ac:dyDescent="0.3">
      <c r="A3960" s="1">
        <v>43673</v>
      </c>
      <c r="B3960">
        <v>2019</v>
      </c>
      <c r="C3960" t="s">
        <v>26</v>
      </c>
      <c r="D3960">
        <v>414610</v>
      </c>
      <c r="E3960">
        <v>562000</v>
      </c>
      <c r="F3960" t="s">
        <v>13</v>
      </c>
      <c r="G3960" t="s">
        <v>14</v>
      </c>
      <c r="H3960">
        <v>3</v>
      </c>
      <c r="I3960">
        <v>1</v>
      </c>
      <c r="J3960">
        <v>921</v>
      </c>
      <c r="K3960">
        <v>1.0258995</v>
      </c>
      <c r="L3960" t="s">
        <v>25</v>
      </c>
      <c r="M3960">
        <f>V3__67[[#This Row],[Sale Price]]/V3__67[[#This Row],[carpet_area]]</f>
        <v>610.20629750271439</v>
      </c>
      <c r="N3960">
        <f>IF(OR(V3__67[[#This Row],[Estimated Value]]="",V3__67[[#This Row],[Estimated Value]]=0),"",V3__67[[#This Row],[Sale Price]]-V3__67[[#This Row],[Estimated Value]])</f>
        <v>147390</v>
      </c>
      <c r="O3960">
        <f>IF(OR(V3__67[[#This Row],[Estimated Value]]="",V3__67[[#This Row],[Estimated Value]]=0),"",(V3__67[[#This Row],[Sale Price]]-V3__67[[#This Row],[Estimated Value]])/V3__67[[#This Row],[Estimated Value]])</f>
        <v>0.35549070210559319</v>
      </c>
      <c r="P3960" t="str">
        <f t="shared" si="61"/>
        <v>Above Estimate</v>
      </c>
    </row>
    <row r="3961" spans="1:16" x14ac:dyDescent="0.3">
      <c r="A3961" s="1">
        <v>43673</v>
      </c>
      <c r="B3961">
        <v>2019</v>
      </c>
      <c r="C3961" t="s">
        <v>21</v>
      </c>
      <c r="D3961">
        <v>2859570</v>
      </c>
      <c r="E3961">
        <v>4275000</v>
      </c>
      <c r="F3961" t="s">
        <v>13</v>
      </c>
      <c r="G3961" t="s">
        <v>14</v>
      </c>
      <c r="H3961">
        <v>3</v>
      </c>
      <c r="I3961">
        <v>2</v>
      </c>
      <c r="J3961">
        <v>1086</v>
      </c>
      <c r="K3961">
        <v>1.0258995</v>
      </c>
      <c r="L3961" t="s">
        <v>22</v>
      </c>
      <c r="M3961">
        <f>V3__67[[#This Row],[Sale Price]]/V3__67[[#This Row],[carpet_area]]</f>
        <v>3936.46408839779</v>
      </c>
      <c r="N3961">
        <f>IF(OR(V3__67[[#This Row],[Estimated Value]]="",V3__67[[#This Row],[Estimated Value]]=0),"",V3__67[[#This Row],[Sale Price]]-V3__67[[#This Row],[Estimated Value]])</f>
        <v>1415430</v>
      </c>
      <c r="O3961">
        <f>IF(OR(V3__67[[#This Row],[Estimated Value]]="",V3__67[[#This Row],[Estimated Value]]=0),"",(V3__67[[#This Row],[Sale Price]]-V3__67[[#This Row],[Estimated Value]])/V3__67[[#This Row],[Estimated Value]])</f>
        <v>0.49498001447770118</v>
      </c>
      <c r="P3961" t="str">
        <f t="shared" si="61"/>
        <v>Above Estimate</v>
      </c>
    </row>
    <row r="3962" spans="1:16" x14ac:dyDescent="0.3">
      <c r="A3962" s="1">
        <v>43674</v>
      </c>
      <c r="B3962">
        <v>2019</v>
      </c>
      <c r="C3962" t="s">
        <v>30</v>
      </c>
      <c r="D3962">
        <v>486460</v>
      </c>
      <c r="E3962">
        <v>630000</v>
      </c>
      <c r="F3962" t="s">
        <v>13</v>
      </c>
      <c r="G3962" t="s">
        <v>14</v>
      </c>
      <c r="H3962">
        <v>3</v>
      </c>
      <c r="I3962">
        <v>1</v>
      </c>
      <c r="J3962">
        <v>1067</v>
      </c>
      <c r="K3962">
        <v>1.0258995</v>
      </c>
      <c r="L3962" t="s">
        <v>22</v>
      </c>
      <c r="M3962">
        <f>V3__67[[#This Row],[Sale Price]]/V3__67[[#This Row],[carpet_area]]</f>
        <v>590.44048734770388</v>
      </c>
      <c r="N3962">
        <f>IF(OR(V3__67[[#This Row],[Estimated Value]]="",V3__67[[#This Row],[Estimated Value]]=0),"",V3__67[[#This Row],[Sale Price]]-V3__67[[#This Row],[Estimated Value]])</f>
        <v>143540</v>
      </c>
      <c r="O3962">
        <f>IF(OR(V3__67[[#This Row],[Estimated Value]]="",V3__67[[#This Row],[Estimated Value]]=0),"",(V3__67[[#This Row],[Sale Price]]-V3__67[[#This Row],[Estimated Value]])/V3__67[[#This Row],[Estimated Value]])</f>
        <v>0.29507050939440038</v>
      </c>
      <c r="P3962" t="str">
        <f t="shared" si="61"/>
        <v>Above Estimate</v>
      </c>
    </row>
    <row r="3963" spans="1:16" x14ac:dyDescent="0.3">
      <c r="A3963" s="1">
        <v>43677</v>
      </c>
      <c r="B3963">
        <v>2019</v>
      </c>
      <c r="C3963" t="s">
        <v>30</v>
      </c>
      <c r="D3963">
        <v>331190</v>
      </c>
      <c r="E3963">
        <v>584400</v>
      </c>
      <c r="F3963" t="s">
        <v>13</v>
      </c>
      <c r="G3963" t="s">
        <v>14</v>
      </c>
      <c r="H3963">
        <v>3</v>
      </c>
      <c r="I3963">
        <v>2</v>
      </c>
      <c r="J3963">
        <v>993</v>
      </c>
      <c r="K3963">
        <v>1.0258995</v>
      </c>
      <c r="L3963" t="s">
        <v>15</v>
      </c>
      <c r="M3963">
        <f>V3__67[[#This Row],[Sale Price]]/V3__67[[#This Row],[carpet_area]]</f>
        <v>588.51963746223566</v>
      </c>
      <c r="N3963">
        <f>IF(OR(V3__67[[#This Row],[Estimated Value]]="",V3__67[[#This Row],[Estimated Value]]=0),"",V3__67[[#This Row],[Sale Price]]-V3__67[[#This Row],[Estimated Value]])</f>
        <v>253210</v>
      </c>
      <c r="O3963">
        <f>IF(OR(V3__67[[#This Row],[Estimated Value]]="",V3__67[[#This Row],[Estimated Value]]=0),"",(V3__67[[#This Row],[Sale Price]]-V3__67[[#This Row],[Estimated Value]])/V3__67[[#This Row],[Estimated Value]])</f>
        <v>0.76454603097919627</v>
      </c>
      <c r="P3963" t="str">
        <f t="shared" si="61"/>
        <v>Above Estimate</v>
      </c>
    </row>
    <row r="3964" spans="1:16" x14ac:dyDescent="0.3">
      <c r="A3964" s="1">
        <v>43677</v>
      </c>
      <c r="B3964">
        <v>2019</v>
      </c>
      <c r="C3964" t="s">
        <v>12</v>
      </c>
      <c r="D3964">
        <v>113450</v>
      </c>
      <c r="E3964">
        <v>136171</v>
      </c>
      <c r="F3964" t="s">
        <v>13</v>
      </c>
      <c r="G3964" t="s">
        <v>14</v>
      </c>
      <c r="H3964">
        <v>3</v>
      </c>
      <c r="I3964">
        <v>3</v>
      </c>
      <c r="J3964">
        <v>973</v>
      </c>
      <c r="K3964">
        <v>1.0258995</v>
      </c>
      <c r="L3964" t="s">
        <v>25</v>
      </c>
      <c r="M3964">
        <f>V3__67[[#This Row],[Sale Price]]/V3__67[[#This Row],[carpet_area]]</f>
        <v>139.9496402877698</v>
      </c>
      <c r="N3964">
        <f>IF(OR(V3__67[[#This Row],[Estimated Value]]="",V3__67[[#This Row],[Estimated Value]]=0),"",V3__67[[#This Row],[Sale Price]]-V3__67[[#This Row],[Estimated Value]])</f>
        <v>22721</v>
      </c>
      <c r="O3964">
        <f>IF(OR(V3__67[[#This Row],[Estimated Value]]="",V3__67[[#This Row],[Estimated Value]]=0),"",(V3__67[[#This Row],[Sale Price]]-V3__67[[#This Row],[Estimated Value]])/V3__67[[#This Row],[Estimated Value]])</f>
        <v>0.20027324812692815</v>
      </c>
      <c r="P3964" t="str">
        <f t="shared" si="61"/>
        <v>Above Estimate</v>
      </c>
    </row>
    <row r="3965" spans="1:16" x14ac:dyDescent="0.3">
      <c r="A3965" s="1">
        <v>43677</v>
      </c>
      <c r="B3965">
        <v>2019</v>
      </c>
      <c r="C3965" t="s">
        <v>17</v>
      </c>
      <c r="D3965">
        <v>125670</v>
      </c>
      <c r="E3965">
        <v>142000</v>
      </c>
      <c r="F3965" t="s">
        <v>19</v>
      </c>
      <c r="G3965" t="s">
        <v>20</v>
      </c>
      <c r="H3965">
        <v>4</v>
      </c>
      <c r="I3965">
        <v>4</v>
      </c>
      <c r="J3965">
        <v>1274</v>
      </c>
      <c r="K3965">
        <v>1.0258995</v>
      </c>
      <c r="L3965" t="s">
        <v>22</v>
      </c>
      <c r="M3965">
        <f>V3__67[[#This Row],[Sale Price]]/V3__67[[#This Row],[carpet_area]]</f>
        <v>111.45996860282574</v>
      </c>
      <c r="N3965">
        <f>IF(OR(V3__67[[#This Row],[Estimated Value]]="",V3__67[[#This Row],[Estimated Value]]=0),"",V3__67[[#This Row],[Sale Price]]-V3__67[[#This Row],[Estimated Value]])</f>
        <v>16330</v>
      </c>
      <c r="O3965">
        <f>IF(OR(V3__67[[#This Row],[Estimated Value]]="",V3__67[[#This Row],[Estimated Value]]=0),"",(V3__67[[#This Row],[Sale Price]]-V3__67[[#This Row],[Estimated Value]])/V3__67[[#This Row],[Estimated Value]])</f>
        <v>0.12994350282485875</v>
      </c>
      <c r="P3965" t="str">
        <f t="shared" si="61"/>
        <v>Above Estimate</v>
      </c>
    </row>
    <row r="3966" spans="1:16" x14ac:dyDescent="0.3">
      <c r="A3966" s="1">
        <v>43677</v>
      </c>
      <c r="B3966">
        <v>2019</v>
      </c>
      <c r="C3966" t="s">
        <v>17</v>
      </c>
      <c r="D3966">
        <v>140070</v>
      </c>
      <c r="E3966">
        <v>171383</v>
      </c>
      <c r="F3966" t="s">
        <v>23</v>
      </c>
      <c r="G3966" t="s">
        <v>24</v>
      </c>
      <c r="H3966">
        <v>6</v>
      </c>
      <c r="I3966">
        <v>4</v>
      </c>
      <c r="J3966">
        <v>2102</v>
      </c>
      <c r="K3966">
        <v>1.0258995</v>
      </c>
      <c r="L3966" t="s">
        <v>22</v>
      </c>
      <c r="M3966">
        <f>V3__67[[#This Row],[Sale Price]]/V3__67[[#This Row],[carpet_area]]</f>
        <v>81.533301617507135</v>
      </c>
      <c r="N3966">
        <f>IF(OR(V3__67[[#This Row],[Estimated Value]]="",V3__67[[#This Row],[Estimated Value]]=0),"",V3__67[[#This Row],[Sale Price]]-V3__67[[#This Row],[Estimated Value]])</f>
        <v>31313</v>
      </c>
      <c r="O3966">
        <f>IF(OR(V3__67[[#This Row],[Estimated Value]]="",V3__67[[#This Row],[Estimated Value]]=0),"",(V3__67[[#This Row],[Sale Price]]-V3__67[[#This Row],[Estimated Value]])/V3__67[[#This Row],[Estimated Value]])</f>
        <v>0.22355250945955593</v>
      </c>
      <c r="P3966" t="str">
        <f t="shared" si="61"/>
        <v>Above Estimate</v>
      </c>
    </row>
    <row r="3967" spans="1:16" x14ac:dyDescent="0.3">
      <c r="A3967" s="1">
        <v>43677</v>
      </c>
      <c r="B3967">
        <v>2019</v>
      </c>
      <c r="C3967" t="s">
        <v>12</v>
      </c>
      <c r="D3967">
        <v>95950</v>
      </c>
      <c r="E3967">
        <v>75000</v>
      </c>
      <c r="F3967" t="s">
        <v>13</v>
      </c>
      <c r="G3967" t="s">
        <v>14</v>
      </c>
      <c r="H3967">
        <v>3</v>
      </c>
      <c r="I3967">
        <v>2</v>
      </c>
      <c r="J3967">
        <v>914</v>
      </c>
      <c r="K3967">
        <v>1.0258995</v>
      </c>
      <c r="L3967" t="s">
        <v>25</v>
      </c>
      <c r="M3967">
        <f>V3__67[[#This Row],[Sale Price]]/V3__67[[#This Row],[carpet_area]]</f>
        <v>82.056892778993429</v>
      </c>
      <c r="N3967">
        <f>IF(OR(V3__67[[#This Row],[Estimated Value]]="",V3__67[[#This Row],[Estimated Value]]=0),"",V3__67[[#This Row],[Sale Price]]-V3__67[[#This Row],[Estimated Value]])</f>
        <v>-20950</v>
      </c>
      <c r="O3967">
        <f>IF(OR(V3__67[[#This Row],[Estimated Value]]="",V3__67[[#This Row],[Estimated Value]]=0),"",(V3__67[[#This Row],[Sale Price]]-V3__67[[#This Row],[Estimated Value]])/V3__67[[#This Row],[Estimated Value]])</f>
        <v>-0.21834288692027098</v>
      </c>
      <c r="P3967" t="str">
        <f t="shared" si="61"/>
        <v>Below Estimate</v>
      </c>
    </row>
    <row r="3968" spans="1:16" x14ac:dyDescent="0.3">
      <c r="A3968" s="1">
        <v>43677</v>
      </c>
      <c r="B3968">
        <v>2019</v>
      </c>
      <c r="C3968" t="s">
        <v>30</v>
      </c>
      <c r="D3968">
        <v>407350</v>
      </c>
      <c r="E3968">
        <v>625000</v>
      </c>
      <c r="F3968" t="s">
        <v>13</v>
      </c>
      <c r="G3968" t="s">
        <v>14</v>
      </c>
      <c r="H3968">
        <v>3</v>
      </c>
      <c r="I3968">
        <v>3</v>
      </c>
      <c r="J3968">
        <v>922</v>
      </c>
      <c r="K3968">
        <v>1.0258995</v>
      </c>
      <c r="L3968" t="s">
        <v>22</v>
      </c>
      <c r="M3968">
        <f>V3__67[[#This Row],[Sale Price]]/V3__67[[#This Row],[carpet_area]]</f>
        <v>677.87418655097611</v>
      </c>
      <c r="N3968">
        <f>IF(OR(V3__67[[#This Row],[Estimated Value]]="",V3__67[[#This Row],[Estimated Value]]=0),"",V3__67[[#This Row],[Sale Price]]-V3__67[[#This Row],[Estimated Value]])</f>
        <v>217650</v>
      </c>
      <c r="O3968">
        <f>IF(OR(V3__67[[#This Row],[Estimated Value]]="",V3__67[[#This Row],[Estimated Value]]=0),"",(V3__67[[#This Row],[Sale Price]]-V3__67[[#This Row],[Estimated Value]])/V3__67[[#This Row],[Estimated Value]])</f>
        <v>0.53430710691051919</v>
      </c>
      <c r="P3968" t="str">
        <f t="shared" si="61"/>
        <v>Above Estimate</v>
      </c>
    </row>
    <row r="3969" spans="1:16" x14ac:dyDescent="0.3">
      <c r="A3969" s="1">
        <v>43677</v>
      </c>
      <c r="B3969">
        <v>2019</v>
      </c>
      <c r="C3969" t="s">
        <v>17</v>
      </c>
      <c r="D3969">
        <v>121850</v>
      </c>
      <c r="E3969">
        <v>169900</v>
      </c>
      <c r="F3969" t="s">
        <v>19</v>
      </c>
      <c r="G3969" t="s">
        <v>20</v>
      </c>
      <c r="H3969">
        <v>4</v>
      </c>
      <c r="I3969">
        <v>4</v>
      </c>
      <c r="J3969">
        <v>1302</v>
      </c>
      <c r="K3969">
        <v>1.0258995</v>
      </c>
      <c r="L3969" t="s">
        <v>15</v>
      </c>
      <c r="M3969">
        <f>V3__67[[#This Row],[Sale Price]]/V3__67[[#This Row],[carpet_area]]</f>
        <v>130.49155145929339</v>
      </c>
      <c r="N3969">
        <f>IF(OR(V3__67[[#This Row],[Estimated Value]]="",V3__67[[#This Row],[Estimated Value]]=0),"",V3__67[[#This Row],[Sale Price]]-V3__67[[#This Row],[Estimated Value]])</f>
        <v>48050</v>
      </c>
      <c r="O3969">
        <f>IF(OR(V3__67[[#This Row],[Estimated Value]]="",V3__67[[#This Row],[Estimated Value]]=0),"",(V3__67[[#This Row],[Sale Price]]-V3__67[[#This Row],[Estimated Value]])/V3__67[[#This Row],[Estimated Value]])</f>
        <v>0.39433729995896594</v>
      </c>
      <c r="P3969" t="str">
        <f t="shared" si="61"/>
        <v>Above Estimate</v>
      </c>
    </row>
    <row r="3970" spans="1:16" x14ac:dyDescent="0.3">
      <c r="A3970" s="1">
        <v>43678</v>
      </c>
      <c r="B3970">
        <v>2019</v>
      </c>
      <c r="C3970" t="s">
        <v>26</v>
      </c>
      <c r="D3970">
        <v>255360</v>
      </c>
      <c r="E3970">
        <v>325000</v>
      </c>
      <c r="F3970" t="s">
        <v>13</v>
      </c>
      <c r="G3970" t="s">
        <v>14</v>
      </c>
      <c r="H3970">
        <v>3</v>
      </c>
      <c r="I3970">
        <v>2</v>
      </c>
      <c r="J3970">
        <v>924</v>
      </c>
      <c r="K3970">
        <v>1.0258995</v>
      </c>
      <c r="L3970" t="s">
        <v>15</v>
      </c>
      <c r="M3970">
        <f>V3__67[[#This Row],[Sale Price]]/V3__67[[#This Row],[carpet_area]]</f>
        <v>351.73160173160176</v>
      </c>
      <c r="N3970">
        <f>IF(OR(V3__67[[#This Row],[Estimated Value]]="",V3__67[[#This Row],[Estimated Value]]=0),"",V3__67[[#This Row],[Sale Price]]-V3__67[[#This Row],[Estimated Value]])</f>
        <v>69640</v>
      </c>
      <c r="O3970">
        <f>IF(OR(V3__67[[#This Row],[Estimated Value]]="",V3__67[[#This Row],[Estimated Value]]=0),"",(V3__67[[#This Row],[Sale Price]]-V3__67[[#This Row],[Estimated Value]])/V3__67[[#This Row],[Estimated Value]])</f>
        <v>0.27271303258145363</v>
      </c>
      <c r="P3970" t="str">
        <f t="shared" ref="P3970:P4033" si="62">IF(N3970="","No Estimate",IF(N3970&gt;0,"Above Estimate",IF(N3970&lt;0,"Below Estimate","At Estimate")))</f>
        <v>Above Estimate</v>
      </c>
    </row>
    <row r="3971" spans="1:16" x14ac:dyDescent="0.3">
      <c r="A3971" s="1">
        <v>43678</v>
      </c>
      <c r="B3971">
        <v>2019</v>
      </c>
      <c r="C3971" t="s">
        <v>12</v>
      </c>
      <c r="D3971">
        <v>68390</v>
      </c>
      <c r="E3971">
        <v>38507</v>
      </c>
      <c r="F3971" t="s">
        <v>13</v>
      </c>
      <c r="G3971" t="s">
        <v>14</v>
      </c>
      <c r="H3971">
        <v>3</v>
      </c>
      <c r="I3971">
        <v>1</v>
      </c>
      <c r="J3971">
        <v>935</v>
      </c>
      <c r="K3971">
        <v>1.0258995</v>
      </c>
      <c r="L3971" t="s">
        <v>16</v>
      </c>
      <c r="M3971">
        <f>V3__67[[#This Row],[Sale Price]]/V3__67[[#This Row],[carpet_area]]</f>
        <v>41.18395721925134</v>
      </c>
      <c r="N3971">
        <f>IF(OR(V3__67[[#This Row],[Estimated Value]]="",V3__67[[#This Row],[Estimated Value]]=0),"",V3__67[[#This Row],[Sale Price]]-V3__67[[#This Row],[Estimated Value]])</f>
        <v>-29883</v>
      </c>
      <c r="O3971">
        <f>IF(OR(V3__67[[#This Row],[Estimated Value]]="",V3__67[[#This Row],[Estimated Value]]=0),"",(V3__67[[#This Row],[Sale Price]]-V3__67[[#This Row],[Estimated Value]])/V3__67[[#This Row],[Estimated Value]])</f>
        <v>-0.43694984646878199</v>
      </c>
      <c r="P3971" t="str">
        <f t="shared" si="62"/>
        <v>Below Estimate</v>
      </c>
    </row>
    <row r="3972" spans="1:16" x14ac:dyDescent="0.3">
      <c r="A3972" s="1">
        <v>43679</v>
      </c>
      <c r="B3972">
        <v>2019</v>
      </c>
      <c r="C3972" t="s">
        <v>30</v>
      </c>
      <c r="D3972">
        <v>599930</v>
      </c>
      <c r="E3972">
        <v>1200000</v>
      </c>
      <c r="F3972" t="s">
        <v>13</v>
      </c>
      <c r="G3972" t="s">
        <v>14</v>
      </c>
      <c r="H3972">
        <v>3</v>
      </c>
      <c r="I3972">
        <v>3</v>
      </c>
      <c r="J3972">
        <v>905</v>
      </c>
      <c r="K3972">
        <v>1.0258995</v>
      </c>
      <c r="L3972" t="s">
        <v>16</v>
      </c>
      <c r="M3972">
        <f>V3__67[[#This Row],[Sale Price]]/V3__67[[#This Row],[carpet_area]]</f>
        <v>1325.9668508287293</v>
      </c>
      <c r="N3972">
        <f>IF(OR(V3__67[[#This Row],[Estimated Value]]="",V3__67[[#This Row],[Estimated Value]]=0),"",V3__67[[#This Row],[Sale Price]]-V3__67[[#This Row],[Estimated Value]])</f>
        <v>600070</v>
      </c>
      <c r="O3972">
        <f>IF(OR(V3__67[[#This Row],[Estimated Value]]="",V3__67[[#This Row],[Estimated Value]]=0),"",(V3__67[[#This Row],[Sale Price]]-V3__67[[#This Row],[Estimated Value]])/V3__67[[#This Row],[Estimated Value]])</f>
        <v>1.0002333605587319</v>
      </c>
      <c r="P3972" t="str">
        <f t="shared" si="62"/>
        <v>Above Estimate</v>
      </c>
    </row>
    <row r="3973" spans="1:16" x14ac:dyDescent="0.3">
      <c r="A3973" s="1">
        <v>43679</v>
      </c>
      <c r="B3973">
        <v>2019</v>
      </c>
      <c r="C3973" t="s">
        <v>18</v>
      </c>
      <c r="D3973">
        <v>185000</v>
      </c>
      <c r="E3973">
        <v>267000</v>
      </c>
      <c r="F3973" t="s">
        <v>13</v>
      </c>
      <c r="G3973" t="s">
        <v>14</v>
      </c>
      <c r="H3973">
        <v>3</v>
      </c>
      <c r="I3973">
        <v>1</v>
      </c>
      <c r="J3973">
        <v>986</v>
      </c>
      <c r="K3973">
        <v>1.0258995</v>
      </c>
      <c r="L3973" t="s">
        <v>22</v>
      </c>
      <c r="M3973">
        <f>V3__67[[#This Row],[Sale Price]]/V3__67[[#This Row],[carpet_area]]</f>
        <v>270.79107505070994</v>
      </c>
      <c r="N3973">
        <f>IF(OR(V3__67[[#This Row],[Estimated Value]]="",V3__67[[#This Row],[Estimated Value]]=0),"",V3__67[[#This Row],[Sale Price]]-V3__67[[#This Row],[Estimated Value]])</f>
        <v>82000</v>
      </c>
      <c r="O3973">
        <f>IF(OR(V3__67[[#This Row],[Estimated Value]]="",V3__67[[#This Row],[Estimated Value]]=0),"",(V3__67[[#This Row],[Sale Price]]-V3__67[[#This Row],[Estimated Value]])/V3__67[[#This Row],[Estimated Value]])</f>
        <v>0.44324324324324327</v>
      </c>
      <c r="P3973" t="str">
        <f t="shared" si="62"/>
        <v>Above Estimate</v>
      </c>
    </row>
    <row r="3974" spans="1:16" x14ac:dyDescent="0.3">
      <c r="A3974" s="1">
        <v>43680</v>
      </c>
      <c r="B3974">
        <v>2019</v>
      </c>
      <c r="C3974" t="s">
        <v>12</v>
      </c>
      <c r="D3974">
        <v>68020</v>
      </c>
      <c r="E3974">
        <v>85000</v>
      </c>
      <c r="F3974" t="s">
        <v>13</v>
      </c>
      <c r="G3974" t="s">
        <v>14</v>
      </c>
      <c r="H3974">
        <v>3</v>
      </c>
      <c r="I3974">
        <v>2</v>
      </c>
      <c r="J3974">
        <v>906</v>
      </c>
      <c r="K3974">
        <v>1.0258995</v>
      </c>
      <c r="L3974" t="s">
        <v>16</v>
      </c>
      <c r="M3974">
        <f>V3__67[[#This Row],[Sale Price]]/V3__67[[#This Row],[carpet_area]]</f>
        <v>93.818984547461369</v>
      </c>
      <c r="N3974">
        <f>IF(OR(V3__67[[#This Row],[Estimated Value]]="",V3__67[[#This Row],[Estimated Value]]=0),"",V3__67[[#This Row],[Sale Price]]-V3__67[[#This Row],[Estimated Value]])</f>
        <v>16980</v>
      </c>
      <c r="O3974">
        <f>IF(OR(V3__67[[#This Row],[Estimated Value]]="",V3__67[[#This Row],[Estimated Value]]=0),"",(V3__67[[#This Row],[Sale Price]]-V3__67[[#This Row],[Estimated Value]])/V3__67[[#This Row],[Estimated Value]])</f>
        <v>0.24963246104087033</v>
      </c>
      <c r="P3974" t="str">
        <f t="shared" si="62"/>
        <v>Above Estimate</v>
      </c>
    </row>
    <row r="3975" spans="1:16" x14ac:dyDescent="0.3">
      <c r="A3975" s="1">
        <v>43681</v>
      </c>
      <c r="B3975">
        <v>2019</v>
      </c>
      <c r="C3975" t="s">
        <v>26</v>
      </c>
      <c r="D3975">
        <v>338380</v>
      </c>
      <c r="E3975">
        <v>565000</v>
      </c>
      <c r="F3975" t="s">
        <v>13</v>
      </c>
      <c r="G3975" t="s">
        <v>14</v>
      </c>
      <c r="H3975">
        <v>3</v>
      </c>
      <c r="I3975">
        <v>1</v>
      </c>
      <c r="J3975">
        <v>1027</v>
      </c>
      <c r="K3975">
        <v>1.0258995</v>
      </c>
      <c r="L3975" t="s">
        <v>16</v>
      </c>
      <c r="M3975">
        <f>V3__67[[#This Row],[Sale Price]]/V3__67[[#This Row],[carpet_area]]</f>
        <v>550.14605647517044</v>
      </c>
      <c r="N3975">
        <f>IF(OR(V3__67[[#This Row],[Estimated Value]]="",V3__67[[#This Row],[Estimated Value]]=0),"",V3__67[[#This Row],[Sale Price]]-V3__67[[#This Row],[Estimated Value]])</f>
        <v>226620</v>
      </c>
      <c r="O3975">
        <f>IF(OR(V3__67[[#This Row],[Estimated Value]]="",V3__67[[#This Row],[Estimated Value]]=0),"",(V3__67[[#This Row],[Sale Price]]-V3__67[[#This Row],[Estimated Value]])/V3__67[[#This Row],[Estimated Value]])</f>
        <v>0.66972043264968384</v>
      </c>
      <c r="P3975" t="str">
        <f t="shared" si="62"/>
        <v>Above Estimate</v>
      </c>
    </row>
    <row r="3976" spans="1:16" x14ac:dyDescent="0.3">
      <c r="A3976" s="1">
        <v>43684</v>
      </c>
      <c r="B3976">
        <v>2019</v>
      </c>
      <c r="C3976" t="s">
        <v>17</v>
      </c>
      <c r="D3976">
        <v>141800</v>
      </c>
      <c r="E3976">
        <v>109900</v>
      </c>
      <c r="F3976" t="s">
        <v>27</v>
      </c>
      <c r="G3976" t="s">
        <v>28</v>
      </c>
      <c r="H3976">
        <v>8</v>
      </c>
      <c r="I3976">
        <v>8</v>
      </c>
      <c r="J3976">
        <v>2739</v>
      </c>
      <c r="K3976">
        <v>1.0258995</v>
      </c>
      <c r="L3976" t="s">
        <v>25</v>
      </c>
      <c r="M3976">
        <f>V3__67[[#This Row],[Sale Price]]/V3__67[[#This Row],[carpet_area]]</f>
        <v>40.12413289521723</v>
      </c>
      <c r="N3976">
        <f>IF(OR(V3__67[[#This Row],[Estimated Value]]="",V3__67[[#This Row],[Estimated Value]]=0),"",V3__67[[#This Row],[Sale Price]]-V3__67[[#This Row],[Estimated Value]])</f>
        <v>-31900</v>
      </c>
      <c r="O3976">
        <f>IF(OR(V3__67[[#This Row],[Estimated Value]]="",V3__67[[#This Row],[Estimated Value]]=0),"",(V3__67[[#This Row],[Sale Price]]-V3__67[[#This Row],[Estimated Value]])/V3__67[[#This Row],[Estimated Value]])</f>
        <v>-0.22496473906911144</v>
      </c>
      <c r="P3976" t="str">
        <f t="shared" si="62"/>
        <v>Below Estimate</v>
      </c>
    </row>
    <row r="3977" spans="1:16" x14ac:dyDescent="0.3">
      <c r="A3977" s="1">
        <v>43684</v>
      </c>
      <c r="B3977">
        <v>2019</v>
      </c>
      <c r="C3977" t="s">
        <v>21</v>
      </c>
      <c r="D3977">
        <v>6978930</v>
      </c>
      <c r="E3977">
        <v>6650000</v>
      </c>
      <c r="F3977" t="s">
        <v>13</v>
      </c>
      <c r="G3977" t="s">
        <v>14</v>
      </c>
      <c r="H3977">
        <v>3</v>
      </c>
      <c r="I3977">
        <v>1</v>
      </c>
      <c r="J3977">
        <v>922</v>
      </c>
      <c r="K3977">
        <v>1.0258995</v>
      </c>
      <c r="L3977" t="s">
        <v>15</v>
      </c>
      <c r="M3977">
        <f>V3__67[[#This Row],[Sale Price]]/V3__67[[#This Row],[carpet_area]]</f>
        <v>7212.5813449023863</v>
      </c>
      <c r="N3977">
        <f>IF(OR(V3__67[[#This Row],[Estimated Value]]="",V3__67[[#This Row],[Estimated Value]]=0),"",V3__67[[#This Row],[Sale Price]]-V3__67[[#This Row],[Estimated Value]])</f>
        <v>-328930</v>
      </c>
      <c r="O3977">
        <f>IF(OR(V3__67[[#This Row],[Estimated Value]]="",V3__67[[#This Row],[Estimated Value]]=0),"",(V3__67[[#This Row],[Sale Price]]-V3__67[[#This Row],[Estimated Value]])/V3__67[[#This Row],[Estimated Value]])</f>
        <v>-4.713186691942748E-2</v>
      </c>
      <c r="P3977" t="str">
        <f t="shared" si="62"/>
        <v>Below Estimate</v>
      </c>
    </row>
    <row r="3978" spans="1:16" x14ac:dyDescent="0.3">
      <c r="A3978" s="1">
        <v>43684</v>
      </c>
      <c r="B3978">
        <v>2019</v>
      </c>
      <c r="C3978" t="s">
        <v>30</v>
      </c>
      <c r="D3978">
        <v>304850</v>
      </c>
      <c r="E3978">
        <v>365500</v>
      </c>
      <c r="F3978" t="s">
        <v>13</v>
      </c>
      <c r="G3978" t="s">
        <v>14</v>
      </c>
      <c r="H3978">
        <v>3</v>
      </c>
      <c r="I3978">
        <v>3</v>
      </c>
      <c r="J3978">
        <v>1040</v>
      </c>
      <c r="K3978">
        <v>1.0258995</v>
      </c>
      <c r="L3978" t="s">
        <v>15</v>
      </c>
      <c r="M3978">
        <f>V3__67[[#This Row],[Sale Price]]/V3__67[[#This Row],[carpet_area]]</f>
        <v>351.44230769230768</v>
      </c>
      <c r="N3978">
        <f>IF(OR(V3__67[[#This Row],[Estimated Value]]="",V3__67[[#This Row],[Estimated Value]]=0),"",V3__67[[#This Row],[Sale Price]]-V3__67[[#This Row],[Estimated Value]])</f>
        <v>60650</v>
      </c>
      <c r="O3978">
        <f>IF(OR(V3__67[[#This Row],[Estimated Value]]="",V3__67[[#This Row],[Estimated Value]]=0),"",(V3__67[[#This Row],[Sale Price]]-V3__67[[#This Row],[Estimated Value]])/V3__67[[#This Row],[Estimated Value]])</f>
        <v>0.19895030342791536</v>
      </c>
      <c r="P3978" t="str">
        <f t="shared" si="62"/>
        <v>Above Estimate</v>
      </c>
    </row>
    <row r="3979" spans="1:16" x14ac:dyDescent="0.3">
      <c r="A3979" s="1">
        <v>43684</v>
      </c>
      <c r="B3979">
        <v>2019</v>
      </c>
      <c r="C3979" t="s">
        <v>12</v>
      </c>
      <c r="D3979">
        <v>56210</v>
      </c>
      <c r="E3979">
        <v>27000</v>
      </c>
      <c r="F3979" t="s">
        <v>23</v>
      </c>
      <c r="G3979" t="s">
        <v>24</v>
      </c>
      <c r="H3979">
        <v>6</v>
      </c>
      <c r="I3979">
        <v>4</v>
      </c>
      <c r="J3979">
        <v>2176</v>
      </c>
      <c r="K3979">
        <v>1.0258995</v>
      </c>
      <c r="L3979" t="s">
        <v>25</v>
      </c>
      <c r="M3979">
        <f>V3__67[[#This Row],[Sale Price]]/V3__67[[#This Row],[carpet_area]]</f>
        <v>12.408088235294118</v>
      </c>
      <c r="N3979">
        <f>IF(OR(V3__67[[#This Row],[Estimated Value]]="",V3__67[[#This Row],[Estimated Value]]=0),"",V3__67[[#This Row],[Sale Price]]-V3__67[[#This Row],[Estimated Value]])</f>
        <v>-29210</v>
      </c>
      <c r="O3979">
        <f>IF(OR(V3__67[[#This Row],[Estimated Value]]="",V3__67[[#This Row],[Estimated Value]]=0),"",(V3__67[[#This Row],[Sale Price]]-V3__67[[#This Row],[Estimated Value]])/V3__67[[#This Row],[Estimated Value]])</f>
        <v>-0.51965842376801286</v>
      </c>
      <c r="P3979" t="str">
        <f t="shared" si="62"/>
        <v>Below Estimate</v>
      </c>
    </row>
    <row r="3980" spans="1:16" x14ac:dyDescent="0.3">
      <c r="A3980" s="1">
        <v>43684</v>
      </c>
      <c r="B3980">
        <v>2019</v>
      </c>
      <c r="C3980" t="s">
        <v>12</v>
      </c>
      <c r="D3980">
        <v>70420</v>
      </c>
      <c r="E3980">
        <v>95700</v>
      </c>
      <c r="F3980" t="s">
        <v>13</v>
      </c>
      <c r="G3980" t="s">
        <v>14</v>
      </c>
      <c r="H3980">
        <v>3</v>
      </c>
      <c r="I3980">
        <v>1</v>
      </c>
      <c r="J3980">
        <v>977</v>
      </c>
      <c r="K3980">
        <v>1.0258995</v>
      </c>
      <c r="L3980" t="s">
        <v>16</v>
      </c>
      <c r="M3980">
        <f>V3__67[[#This Row],[Sale Price]]/V3__67[[#This Row],[carpet_area]]</f>
        <v>97.952917093142275</v>
      </c>
      <c r="N3980">
        <f>IF(OR(V3__67[[#This Row],[Estimated Value]]="",V3__67[[#This Row],[Estimated Value]]=0),"",V3__67[[#This Row],[Sale Price]]-V3__67[[#This Row],[Estimated Value]])</f>
        <v>25280</v>
      </c>
      <c r="O3980">
        <f>IF(OR(V3__67[[#This Row],[Estimated Value]]="",V3__67[[#This Row],[Estimated Value]]=0),"",(V3__67[[#This Row],[Sale Price]]-V3__67[[#This Row],[Estimated Value]])/V3__67[[#This Row],[Estimated Value]])</f>
        <v>0.35898892360124962</v>
      </c>
      <c r="P3980" t="str">
        <f t="shared" si="62"/>
        <v>Above Estimate</v>
      </c>
    </row>
    <row r="3981" spans="1:16" x14ac:dyDescent="0.3">
      <c r="A3981" s="1">
        <v>43685</v>
      </c>
      <c r="B3981">
        <v>2019</v>
      </c>
      <c r="C3981" t="s">
        <v>17</v>
      </c>
      <c r="D3981">
        <v>110750</v>
      </c>
      <c r="E3981">
        <v>100800</v>
      </c>
      <c r="F3981" t="s">
        <v>13</v>
      </c>
      <c r="G3981" t="s">
        <v>14</v>
      </c>
      <c r="H3981">
        <v>3</v>
      </c>
      <c r="I3981">
        <v>1</v>
      </c>
      <c r="J3981">
        <v>943</v>
      </c>
      <c r="K3981">
        <v>1.0258995</v>
      </c>
      <c r="L3981" t="s">
        <v>22</v>
      </c>
      <c r="M3981">
        <f>V3__67[[#This Row],[Sale Price]]/V3__67[[#This Row],[carpet_area]]</f>
        <v>106.89289501590667</v>
      </c>
      <c r="N3981">
        <f>IF(OR(V3__67[[#This Row],[Estimated Value]]="",V3__67[[#This Row],[Estimated Value]]=0),"",V3__67[[#This Row],[Sale Price]]-V3__67[[#This Row],[Estimated Value]])</f>
        <v>-9950</v>
      </c>
      <c r="O3981">
        <f>IF(OR(V3__67[[#This Row],[Estimated Value]]="",V3__67[[#This Row],[Estimated Value]]=0),"",(V3__67[[#This Row],[Sale Price]]-V3__67[[#This Row],[Estimated Value]])/V3__67[[#This Row],[Estimated Value]])</f>
        <v>-8.9841986455981945E-2</v>
      </c>
      <c r="P3981" t="str">
        <f t="shared" si="62"/>
        <v>Below Estimate</v>
      </c>
    </row>
    <row r="3982" spans="1:16" x14ac:dyDescent="0.3">
      <c r="A3982" s="1">
        <v>43685</v>
      </c>
      <c r="B3982">
        <v>2019</v>
      </c>
      <c r="C3982" t="s">
        <v>26</v>
      </c>
      <c r="D3982">
        <v>381780</v>
      </c>
      <c r="E3982">
        <v>730000</v>
      </c>
      <c r="F3982" t="s">
        <v>13</v>
      </c>
      <c r="G3982" t="s">
        <v>14</v>
      </c>
      <c r="H3982">
        <v>3</v>
      </c>
      <c r="I3982">
        <v>2</v>
      </c>
      <c r="J3982">
        <v>933</v>
      </c>
      <c r="K3982">
        <v>1.0258995</v>
      </c>
      <c r="L3982" t="s">
        <v>16</v>
      </c>
      <c r="M3982">
        <f>V3__67[[#This Row],[Sale Price]]/V3__67[[#This Row],[carpet_area]]</f>
        <v>782.42229367631296</v>
      </c>
      <c r="N3982">
        <f>IF(OR(V3__67[[#This Row],[Estimated Value]]="",V3__67[[#This Row],[Estimated Value]]=0),"",V3__67[[#This Row],[Sale Price]]-V3__67[[#This Row],[Estimated Value]])</f>
        <v>348220</v>
      </c>
      <c r="O3982">
        <f>IF(OR(V3__67[[#This Row],[Estimated Value]]="",V3__67[[#This Row],[Estimated Value]]=0),"",(V3__67[[#This Row],[Sale Price]]-V3__67[[#This Row],[Estimated Value]])/V3__67[[#This Row],[Estimated Value]])</f>
        <v>0.91209597150191213</v>
      </c>
      <c r="P3982" t="str">
        <f t="shared" si="62"/>
        <v>Above Estimate</v>
      </c>
    </row>
    <row r="3983" spans="1:16" x14ac:dyDescent="0.3">
      <c r="A3983" s="1">
        <v>43685</v>
      </c>
      <c r="B3983">
        <v>2019</v>
      </c>
      <c r="C3983" t="s">
        <v>26</v>
      </c>
      <c r="D3983">
        <v>543480</v>
      </c>
      <c r="E3983">
        <v>550000</v>
      </c>
      <c r="F3983" t="s">
        <v>13</v>
      </c>
      <c r="G3983" t="s">
        <v>14</v>
      </c>
      <c r="H3983">
        <v>3</v>
      </c>
      <c r="I3983">
        <v>3</v>
      </c>
      <c r="J3983">
        <v>949</v>
      </c>
      <c r="K3983">
        <v>1.0258995</v>
      </c>
      <c r="L3983" t="s">
        <v>25</v>
      </c>
      <c r="M3983">
        <f>V3__67[[#This Row],[Sale Price]]/V3__67[[#This Row],[carpet_area]]</f>
        <v>579.55742887249733</v>
      </c>
      <c r="N3983">
        <f>IF(OR(V3__67[[#This Row],[Estimated Value]]="",V3__67[[#This Row],[Estimated Value]]=0),"",V3__67[[#This Row],[Sale Price]]-V3__67[[#This Row],[Estimated Value]])</f>
        <v>6520</v>
      </c>
      <c r="O3983">
        <f>IF(OR(V3__67[[#This Row],[Estimated Value]]="",V3__67[[#This Row],[Estimated Value]]=0),"",(V3__67[[#This Row],[Sale Price]]-V3__67[[#This Row],[Estimated Value]])/V3__67[[#This Row],[Estimated Value]])</f>
        <v>1.1996761610362847E-2</v>
      </c>
      <c r="P3983" t="str">
        <f t="shared" si="62"/>
        <v>Above Estimate</v>
      </c>
    </row>
    <row r="3984" spans="1:16" x14ac:dyDescent="0.3">
      <c r="A3984" s="1">
        <v>43685</v>
      </c>
      <c r="B3984">
        <v>2019</v>
      </c>
      <c r="C3984" t="s">
        <v>21</v>
      </c>
      <c r="D3984">
        <v>2071230</v>
      </c>
      <c r="E3984">
        <v>2200000</v>
      </c>
      <c r="F3984" t="s">
        <v>13</v>
      </c>
      <c r="G3984" t="s">
        <v>14</v>
      </c>
      <c r="H3984">
        <v>3</v>
      </c>
      <c r="I3984">
        <v>3</v>
      </c>
      <c r="J3984">
        <v>946</v>
      </c>
      <c r="K3984">
        <v>1.0258995</v>
      </c>
      <c r="L3984" t="s">
        <v>22</v>
      </c>
      <c r="M3984">
        <f>V3__67[[#This Row],[Sale Price]]/V3__67[[#This Row],[carpet_area]]</f>
        <v>2325.5813953488373</v>
      </c>
      <c r="N3984">
        <f>IF(OR(V3__67[[#This Row],[Estimated Value]]="",V3__67[[#This Row],[Estimated Value]]=0),"",V3__67[[#This Row],[Sale Price]]-V3__67[[#This Row],[Estimated Value]])</f>
        <v>128770</v>
      </c>
      <c r="O3984">
        <f>IF(OR(V3__67[[#This Row],[Estimated Value]]="",V3__67[[#This Row],[Estimated Value]]=0),"",(V3__67[[#This Row],[Sale Price]]-V3__67[[#This Row],[Estimated Value]])/V3__67[[#This Row],[Estimated Value]])</f>
        <v>6.2170787406516902E-2</v>
      </c>
      <c r="P3984" t="str">
        <f t="shared" si="62"/>
        <v>Above Estimate</v>
      </c>
    </row>
    <row r="3985" spans="1:16" x14ac:dyDescent="0.3">
      <c r="A3985" s="1">
        <v>43685</v>
      </c>
      <c r="B3985">
        <v>2019</v>
      </c>
      <c r="C3985" t="s">
        <v>18</v>
      </c>
      <c r="D3985">
        <v>153460</v>
      </c>
      <c r="E3985">
        <v>200000</v>
      </c>
      <c r="F3985" t="s">
        <v>13</v>
      </c>
      <c r="G3985" t="s">
        <v>14</v>
      </c>
      <c r="H3985">
        <v>3</v>
      </c>
      <c r="I3985">
        <v>2</v>
      </c>
      <c r="J3985">
        <v>969</v>
      </c>
      <c r="K3985">
        <v>1.0258995</v>
      </c>
      <c r="L3985" t="s">
        <v>16</v>
      </c>
      <c r="M3985">
        <f>V3__67[[#This Row],[Sale Price]]/V3__67[[#This Row],[carpet_area]]</f>
        <v>206.39834881320948</v>
      </c>
      <c r="N3985">
        <f>IF(OR(V3__67[[#This Row],[Estimated Value]]="",V3__67[[#This Row],[Estimated Value]]=0),"",V3__67[[#This Row],[Sale Price]]-V3__67[[#This Row],[Estimated Value]])</f>
        <v>46540</v>
      </c>
      <c r="O3985">
        <f>IF(OR(V3__67[[#This Row],[Estimated Value]]="",V3__67[[#This Row],[Estimated Value]]=0),"",(V3__67[[#This Row],[Sale Price]]-V3__67[[#This Row],[Estimated Value]])/V3__67[[#This Row],[Estimated Value]])</f>
        <v>0.3032712107389548</v>
      </c>
      <c r="P3985" t="str">
        <f t="shared" si="62"/>
        <v>Above Estimate</v>
      </c>
    </row>
    <row r="3986" spans="1:16" x14ac:dyDescent="0.3">
      <c r="A3986" s="1">
        <v>43686</v>
      </c>
      <c r="B3986">
        <v>2019</v>
      </c>
      <c r="C3986" t="s">
        <v>26</v>
      </c>
      <c r="D3986">
        <v>574980</v>
      </c>
      <c r="E3986">
        <v>640000</v>
      </c>
      <c r="F3986" t="s">
        <v>13</v>
      </c>
      <c r="G3986" t="s">
        <v>14</v>
      </c>
      <c r="H3986">
        <v>3</v>
      </c>
      <c r="I3986">
        <v>1</v>
      </c>
      <c r="J3986">
        <v>1020</v>
      </c>
      <c r="K3986">
        <v>1.0258995</v>
      </c>
      <c r="L3986" t="s">
        <v>15</v>
      </c>
      <c r="M3986">
        <f>V3__67[[#This Row],[Sale Price]]/V3__67[[#This Row],[carpet_area]]</f>
        <v>627.45098039215691</v>
      </c>
      <c r="N3986">
        <f>IF(OR(V3__67[[#This Row],[Estimated Value]]="",V3__67[[#This Row],[Estimated Value]]=0),"",V3__67[[#This Row],[Sale Price]]-V3__67[[#This Row],[Estimated Value]])</f>
        <v>65020</v>
      </c>
      <c r="O3986">
        <f>IF(OR(V3__67[[#This Row],[Estimated Value]]="",V3__67[[#This Row],[Estimated Value]]=0),"",(V3__67[[#This Row],[Sale Price]]-V3__67[[#This Row],[Estimated Value]])/V3__67[[#This Row],[Estimated Value]])</f>
        <v>0.11308219416327524</v>
      </c>
      <c r="P3986" t="str">
        <f t="shared" si="62"/>
        <v>Above Estimate</v>
      </c>
    </row>
    <row r="3987" spans="1:16" x14ac:dyDescent="0.3">
      <c r="A3987" s="1">
        <v>43686</v>
      </c>
      <c r="B3987">
        <v>2019</v>
      </c>
      <c r="C3987" t="s">
        <v>17</v>
      </c>
      <c r="D3987">
        <v>102000</v>
      </c>
      <c r="E3987">
        <v>165000</v>
      </c>
      <c r="F3987" t="s">
        <v>13</v>
      </c>
      <c r="G3987" t="s">
        <v>14</v>
      </c>
      <c r="H3987">
        <v>3</v>
      </c>
      <c r="I3987">
        <v>2</v>
      </c>
      <c r="J3987">
        <v>1068</v>
      </c>
      <c r="K3987">
        <v>1.0258995</v>
      </c>
      <c r="L3987" t="s">
        <v>22</v>
      </c>
      <c r="M3987">
        <f>V3__67[[#This Row],[Sale Price]]/V3__67[[#This Row],[carpet_area]]</f>
        <v>154.49438202247191</v>
      </c>
      <c r="N3987">
        <f>IF(OR(V3__67[[#This Row],[Estimated Value]]="",V3__67[[#This Row],[Estimated Value]]=0),"",V3__67[[#This Row],[Sale Price]]-V3__67[[#This Row],[Estimated Value]])</f>
        <v>63000</v>
      </c>
      <c r="O3987">
        <f>IF(OR(V3__67[[#This Row],[Estimated Value]]="",V3__67[[#This Row],[Estimated Value]]=0),"",(V3__67[[#This Row],[Sale Price]]-V3__67[[#This Row],[Estimated Value]])/V3__67[[#This Row],[Estimated Value]])</f>
        <v>0.61764705882352944</v>
      </c>
      <c r="P3987" t="str">
        <f t="shared" si="62"/>
        <v>Above Estimate</v>
      </c>
    </row>
    <row r="3988" spans="1:16" x14ac:dyDescent="0.3">
      <c r="A3988" s="1">
        <v>43687</v>
      </c>
      <c r="B3988">
        <v>2019</v>
      </c>
      <c r="C3988" t="s">
        <v>17</v>
      </c>
      <c r="D3988">
        <v>117630</v>
      </c>
      <c r="E3988">
        <v>180000</v>
      </c>
      <c r="F3988" t="s">
        <v>13</v>
      </c>
      <c r="G3988" t="s">
        <v>14</v>
      </c>
      <c r="H3988">
        <v>3</v>
      </c>
      <c r="I3988">
        <v>3</v>
      </c>
      <c r="J3988">
        <v>1022</v>
      </c>
      <c r="K3988">
        <v>1.0258995</v>
      </c>
      <c r="L3988" t="s">
        <v>25</v>
      </c>
      <c r="M3988">
        <f>V3__67[[#This Row],[Sale Price]]/V3__67[[#This Row],[carpet_area]]</f>
        <v>176.1252446183953</v>
      </c>
      <c r="N3988">
        <f>IF(OR(V3__67[[#This Row],[Estimated Value]]="",V3__67[[#This Row],[Estimated Value]]=0),"",V3__67[[#This Row],[Sale Price]]-V3__67[[#This Row],[Estimated Value]])</f>
        <v>62370</v>
      </c>
      <c r="O3988">
        <f>IF(OR(V3__67[[#This Row],[Estimated Value]]="",V3__67[[#This Row],[Estimated Value]]=0),"",(V3__67[[#This Row],[Sale Price]]-V3__67[[#This Row],[Estimated Value]])/V3__67[[#This Row],[Estimated Value]])</f>
        <v>0.5302218821729151</v>
      </c>
      <c r="P3988" t="str">
        <f t="shared" si="62"/>
        <v>Above Estimate</v>
      </c>
    </row>
    <row r="3989" spans="1:16" x14ac:dyDescent="0.3">
      <c r="A3989" s="1">
        <v>43688</v>
      </c>
      <c r="B3989">
        <v>2019</v>
      </c>
      <c r="C3989" t="s">
        <v>26</v>
      </c>
      <c r="D3989">
        <v>199990</v>
      </c>
      <c r="E3989">
        <v>372000</v>
      </c>
      <c r="F3989" t="s">
        <v>13</v>
      </c>
      <c r="G3989" t="s">
        <v>14</v>
      </c>
      <c r="H3989">
        <v>3</v>
      </c>
      <c r="I3989">
        <v>3</v>
      </c>
      <c r="J3989">
        <v>960</v>
      </c>
      <c r="K3989">
        <v>1.0258995</v>
      </c>
      <c r="L3989" t="s">
        <v>16</v>
      </c>
      <c r="M3989">
        <f>V3__67[[#This Row],[Sale Price]]/V3__67[[#This Row],[carpet_area]]</f>
        <v>387.5</v>
      </c>
      <c r="N3989">
        <f>IF(OR(V3__67[[#This Row],[Estimated Value]]="",V3__67[[#This Row],[Estimated Value]]=0),"",V3__67[[#This Row],[Sale Price]]-V3__67[[#This Row],[Estimated Value]])</f>
        <v>172010</v>
      </c>
      <c r="O3989">
        <f>IF(OR(V3__67[[#This Row],[Estimated Value]]="",V3__67[[#This Row],[Estimated Value]]=0),"",(V3__67[[#This Row],[Sale Price]]-V3__67[[#This Row],[Estimated Value]])/V3__67[[#This Row],[Estimated Value]])</f>
        <v>0.86009300465023253</v>
      </c>
      <c r="P3989" t="str">
        <f t="shared" si="62"/>
        <v>Above Estimate</v>
      </c>
    </row>
    <row r="3990" spans="1:16" x14ac:dyDescent="0.3">
      <c r="A3990" s="1">
        <v>43688</v>
      </c>
      <c r="B3990">
        <v>2019</v>
      </c>
      <c r="C3990" t="s">
        <v>12</v>
      </c>
      <c r="D3990">
        <v>89230</v>
      </c>
      <c r="E3990">
        <v>108000</v>
      </c>
      <c r="F3990" t="s">
        <v>13</v>
      </c>
      <c r="G3990" t="s">
        <v>14</v>
      </c>
      <c r="H3990">
        <v>3</v>
      </c>
      <c r="I3990">
        <v>3</v>
      </c>
      <c r="J3990">
        <v>937</v>
      </c>
      <c r="K3990">
        <v>1.0258995</v>
      </c>
      <c r="L3990" t="s">
        <v>22</v>
      </c>
      <c r="M3990">
        <f>V3__67[[#This Row],[Sale Price]]/V3__67[[#This Row],[carpet_area]]</f>
        <v>115.26147278548559</v>
      </c>
      <c r="N3990">
        <f>IF(OR(V3__67[[#This Row],[Estimated Value]]="",V3__67[[#This Row],[Estimated Value]]=0),"",V3__67[[#This Row],[Sale Price]]-V3__67[[#This Row],[Estimated Value]])</f>
        <v>18770</v>
      </c>
      <c r="O3990">
        <f>IF(OR(V3__67[[#This Row],[Estimated Value]]="",V3__67[[#This Row],[Estimated Value]]=0),"",(V3__67[[#This Row],[Sale Price]]-V3__67[[#This Row],[Estimated Value]])/V3__67[[#This Row],[Estimated Value]])</f>
        <v>0.21035526168329038</v>
      </c>
      <c r="P3990" t="str">
        <f t="shared" si="62"/>
        <v>Above Estimate</v>
      </c>
    </row>
    <row r="3991" spans="1:16" x14ac:dyDescent="0.3">
      <c r="A3991" s="1">
        <v>43688</v>
      </c>
      <c r="B3991">
        <v>2019</v>
      </c>
      <c r="C3991" t="s">
        <v>18</v>
      </c>
      <c r="D3991">
        <v>231850</v>
      </c>
      <c r="E3991">
        <v>425500</v>
      </c>
      <c r="F3991" t="s">
        <v>13</v>
      </c>
      <c r="G3991" t="s">
        <v>14</v>
      </c>
      <c r="H3991">
        <v>3</v>
      </c>
      <c r="I3991">
        <v>3</v>
      </c>
      <c r="J3991">
        <v>923</v>
      </c>
      <c r="K3991">
        <v>1.0258995</v>
      </c>
      <c r="L3991" t="s">
        <v>22</v>
      </c>
      <c r="M3991">
        <f>V3__67[[#This Row],[Sale Price]]/V3__67[[#This Row],[carpet_area]]</f>
        <v>460.99674972914408</v>
      </c>
      <c r="N3991">
        <f>IF(OR(V3__67[[#This Row],[Estimated Value]]="",V3__67[[#This Row],[Estimated Value]]=0),"",V3__67[[#This Row],[Sale Price]]-V3__67[[#This Row],[Estimated Value]])</f>
        <v>193650</v>
      </c>
      <c r="O3991">
        <f>IF(OR(V3__67[[#This Row],[Estimated Value]]="",V3__67[[#This Row],[Estimated Value]]=0),"",(V3__67[[#This Row],[Sale Price]]-V3__67[[#This Row],[Estimated Value]])/V3__67[[#This Row],[Estimated Value]])</f>
        <v>0.83523830062540438</v>
      </c>
      <c r="P3991" t="str">
        <f t="shared" si="62"/>
        <v>Above Estimate</v>
      </c>
    </row>
    <row r="3992" spans="1:16" x14ac:dyDescent="0.3">
      <c r="A3992" s="1">
        <v>43691</v>
      </c>
      <c r="B3992">
        <v>2019</v>
      </c>
      <c r="C3992" t="s">
        <v>17</v>
      </c>
      <c r="D3992">
        <v>319360</v>
      </c>
      <c r="E3992">
        <v>396147</v>
      </c>
      <c r="F3992" t="s">
        <v>13</v>
      </c>
      <c r="G3992" t="s">
        <v>14</v>
      </c>
      <c r="H3992">
        <v>3</v>
      </c>
      <c r="I3992">
        <v>2</v>
      </c>
      <c r="J3992">
        <v>949</v>
      </c>
      <c r="K3992">
        <v>1.0258995</v>
      </c>
      <c r="L3992" t="s">
        <v>22</v>
      </c>
      <c r="M3992">
        <f>V3__67[[#This Row],[Sale Price]]/V3__67[[#This Row],[carpet_area]]</f>
        <v>417.43624868282404</v>
      </c>
      <c r="N3992">
        <f>IF(OR(V3__67[[#This Row],[Estimated Value]]="",V3__67[[#This Row],[Estimated Value]]=0),"",V3__67[[#This Row],[Sale Price]]-V3__67[[#This Row],[Estimated Value]])</f>
        <v>76787</v>
      </c>
      <c r="O3992">
        <f>IF(OR(V3__67[[#This Row],[Estimated Value]]="",V3__67[[#This Row],[Estimated Value]]=0),"",(V3__67[[#This Row],[Sale Price]]-V3__67[[#This Row],[Estimated Value]])/V3__67[[#This Row],[Estimated Value]])</f>
        <v>0.24044025551102205</v>
      </c>
      <c r="P3992" t="str">
        <f t="shared" si="62"/>
        <v>Above Estimate</v>
      </c>
    </row>
    <row r="3993" spans="1:16" x14ac:dyDescent="0.3">
      <c r="A3993" s="1">
        <v>43691</v>
      </c>
      <c r="B3993">
        <v>2019</v>
      </c>
      <c r="C3993" t="s">
        <v>17</v>
      </c>
      <c r="D3993">
        <v>205370</v>
      </c>
      <c r="E3993">
        <v>400000</v>
      </c>
      <c r="F3993" t="s">
        <v>13</v>
      </c>
      <c r="G3993" t="s">
        <v>14</v>
      </c>
      <c r="H3993">
        <v>3</v>
      </c>
      <c r="I3993">
        <v>2</v>
      </c>
      <c r="J3993">
        <v>984</v>
      </c>
      <c r="K3993">
        <v>1.0258995</v>
      </c>
      <c r="L3993" t="s">
        <v>22</v>
      </c>
      <c r="M3993">
        <f>V3__67[[#This Row],[Sale Price]]/V3__67[[#This Row],[carpet_area]]</f>
        <v>406.5040650406504</v>
      </c>
      <c r="N3993">
        <f>IF(OR(V3__67[[#This Row],[Estimated Value]]="",V3__67[[#This Row],[Estimated Value]]=0),"",V3__67[[#This Row],[Sale Price]]-V3__67[[#This Row],[Estimated Value]])</f>
        <v>194630</v>
      </c>
      <c r="O3993">
        <f>IF(OR(V3__67[[#This Row],[Estimated Value]]="",V3__67[[#This Row],[Estimated Value]]=0),"",(V3__67[[#This Row],[Sale Price]]-V3__67[[#This Row],[Estimated Value]])/V3__67[[#This Row],[Estimated Value]])</f>
        <v>0.94770414374056577</v>
      </c>
      <c r="P3993" t="str">
        <f t="shared" si="62"/>
        <v>Above Estimate</v>
      </c>
    </row>
    <row r="3994" spans="1:16" x14ac:dyDescent="0.3">
      <c r="A3994" s="1">
        <v>43693</v>
      </c>
      <c r="B3994">
        <v>2019</v>
      </c>
      <c r="C3994" t="s">
        <v>18</v>
      </c>
      <c r="D3994">
        <v>679100</v>
      </c>
      <c r="E3994">
        <v>1335750</v>
      </c>
      <c r="F3994" t="s">
        <v>13</v>
      </c>
      <c r="G3994" t="s">
        <v>14</v>
      </c>
      <c r="H3994">
        <v>3</v>
      </c>
      <c r="I3994">
        <v>3</v>
      </c>
      <c r="J3994">
        <v>991</v>
      </c>
      <c r="K3994">
        <v>1.0258995</v>
      </c>
      <c r="L3994" t="s">
        <v>15</v>
      </c>
      <c r="M3994">
        <f>V3__67[[#This Row],[Sale Price]]/V3__67[[#This Row],[carpet_area]]</f>
        <v>1347.8809283551968</v>
      </c>
      <c r="N3994">
        <f>IF(OR(V3__67[[#This Row],[Estimated Value]]="",V3__67[[#This Row],[Estimated Value]]=0),"",V3__67[[#This Row],[Sale Price]]-V3__67[[#This Row],[Estimated Value]])</f>
        <v>656650</v>
      </c>
      <c r="O3994">
        <f>IF(OR(V3__67[[#This Row],[Estimated Value]]="",V3__67[[#This Row],[Estimated Value]]=0),"",(V3__67[[#This Row],[Sale Price]]-V3__67[[#This Row],[Estimated Value]])/V3__67[[#This Row],[Estimated Value]])</f>
        <v>0.9669415402738919</v>
      </c>
      <c r="P3994" t="str">
        <f t="shared" si="62"/>
        <v>Above Estimate</v>
      </c>
    </row>
    <row r="3995" spans="1:16" x14ac:dyDescent="0.3">
      <c r="A3995" s="1">
        <v>43693</v>
      </c>
      <c r="B3995">
        <v>2019</v>
      </c>
      <c r="C3995" t="s">
        <v>30</v>
      </c>
      <c r="D3995">
        <v>280830</v>
      </c>
      <c r="E3995">
        <v>475000</v>
      </c>
      <c r="F3995" t="s">
        <v>13</v>
      </c>
      <c r="G3995" t="s">
        <v>14</v>
      </c>
      <c r="H3995">
        <v>3</v>
      </c>
      <c r="I3995">
        <v>2</v>
      </c>
      <c r="J3995">
        <v>995</v>
      </c>
      <c r="K3995">
        <v>1.0258995</v>
      </c>
      <c r="L3995" t="s">
        <v>25</v>
      </c>
      <c r="M3995">
        <f>V3__67[[#This Row],[Sale Price]]/V3__67[[#This Row],[carpet_area]]</f>
        <v>477.38693467336685</v>
      </c>
      <c r="N3995">
        <f>IF(OR(V3__67[[#This Row],[Estimated Value]]="",V3__67[[#This Row],[Estimated Value]]=0),"",V3__67[[#This Row],[Sale Price]]-V3__67[[#This Row],[Estimated Value]])</f>
        <v>194170</v>
      </c>
      <c r="O3995">
        <f>IF(OR(V3__67[[#This Row],[Estimated Value]]="",V3__67[[#This Row],[Estimated Value]]=0),"",(V3__67[[#This Row],[Sale Price]]-V3__67[[#This Row],[Estimated Value]])/V3__67[[#This Row],[Estimated Value]])</f>
        <v>0.69141473489299576</v>
      </c>
      <c r="P3995" t="str">
        <f t="shared" si="62"/>
        <v>Above Estimate</v>
      </c>
    </row>
    <row r="3996" spans="1:16" x14ac:dyDescent="0.3">
      <c r="A3996" s="1">
        <v>43693</v>
      </c>
      <c r="B3996">
        <v>2019</v>
      </c>
      <c r="C3996" t="s">
        <v>21</v>
      </c>
      <c r="D3996">
        <v>970550</v>
      </c>
      <c r="E3996">
        <v>1100000</v>
      </c>
      <c r="F3996" t="s">
        <v>13</v>
      </c>
      <c r="G3996" t="s">
        <v>14</v>
      </c>
      <c r="H3996">
        <v>3</v>
      </c>
      <c r="I3996">
        <v>1</v>
      </c>
      <c r="J3996">
        <v>1061</v>
      </c>
      <c r="K3996">
        <v>1.0258995</v>
      </c>
      <c r="L3996" t="s">
        <v>16</v>
      </c>
      <c r="M3996">
        <f>V3__67[[#This Row],[Sale Price]]/V3__67[[#This Row],[carpet_area]]</f>
        <v>1036.7577756833177</v>
      </c>
      <c r="N3996">
        <f>IF(OR(V3__67[[#This Row],[Estimated Value]]="",V3__67[[#This Row],[Estimated Value]]=0),"",V3__67[[#This Row],[Sale Price]]-V3__67[[#This Row],[Estimated Value]])</f>
        <v>129450</v>
      </c>
      <c r="O3996">
        <f>IF(OR(V3__67[[#This Row],[Estimated Value]]="",V3__67[[#This Row],[Estimated Value]]=0),"",(V3__67[[#This Row],[Sale Price]]-V3__67[[#This Row],[Estimated Value]])/V3__67[[#This Row],[Estimated Value]])</f>
        <v>0.13337798155684921</v>
      </c>
      <c r="P3996" t="str">
        <f t="shared" si="62"/>
        <v>Above Estimate</v>
      </c>
    </row>
    <row r="3997" spans="1:16" x14ac:dyDescent="0.3">
      <c r="A3997" s="1">
        <v>43694</v>
      </c>
      <c r="B3997">
        <v>2019</v>
      </c>
      <c r="C3997" t="s">
        <v>12</v>
      </c>
      <c r="D3997">
        <v>46100</v>
      </c>
      <c r="E3997">
        <v>71000</v>
      </c>
      <c r="F3997" t="s">
        <v>23</v>
      </c>
      <c r="G3997" t="s">
        <v>24</v>
      </c>
      <c r="H3997">
        <v>6</v>
      </c>
      <c r="I3997">
        <v>4</v>
      </c>
      <c r="J3997">
        <v>1873</v>
      </c>
      <c r="K3997">
        <v>1.0258995</v>
      </c>
      <c r="L3997" t="s">
        <v>15</v>
      </c>
      <c r="M3997">
        <f>V3__67[[#This Row],[Sale Price]]/V3__67[[#This Row],[carpet_area]]</f>
        <v>37.907100907634813</v>
      </c>
      <c r="N3997">
        <f>IF(OR(V3__67[[#This Row],[Estimated Value]]="",V3__67[[#This Row],[Estimated Value]]=0),"",V3__67[[#This Row],[Sale Price]]-V3__67[[#This Row],[Estimated Value]])</f>
        <v>24900</v>
      </c>
      <c r="O3997">
        <f>IF(OR(V3__67[[#This Row],[Estimated Value]]="",V3__67[[#This Row],[Estimated Value]]=0),"",(V3__67[[#This Row],[Sale Price]]-V3__67[[#This Row],[Estimated Value]])/V3__67[[#This Row],[Estimated Value]])</f>
        <v>0.54013015184381774</v>
      </c>
      <c r="P3997" t="str">
        <f t="shared" si="62"/>
        <v>Above Estimate</v>
      </c>
    </row>
    <row r="3998" spans="1:16" x14ac:dyDescent="0.3">
      <c r="A3998" s="1">
        <v>43694</v>
      </c>
      <c r="B3998">
        <v>2019</v>
      </c>
      <c r="C3998" t="s">
        <v>18</v>
      </c>
      <c r="D3998">
        <v>215160</v>
      </c>
      <c r="E3998">
        <v>330000</v>
      </c>
      <c r="F3998" t="s">
        <v>13</v>
      </c>
      <c r="G3998" t="s">
        <v>14</v>
      </c>
      <c r="H3998">
        <v>3</v>
      </c>
      <c r="I3998">
        <v>2</v>
      </c>
      <c r="J3998">
        <v>991</v>
      </c>
      <c r="K3998">
        <v>1.0258995</v>
      </c>
      <c r="L3998" t="s">
        <v>25</v>
      </c>
      <c r="M3998">
        <f>V3__67[[#This Row],[Sale Price]]/V3__67[[#This Row],[carpet_area]]</f>
        <v>332.99697275479315</v>
      </c>
      <c r="N3998">
        <f>IF(OR(V3__67[[#This Row],[Estimated Value]]="",V3__67[[#This Row],[Estimated Value]]=0),"",V3__67[[#This Row],[Sale Price]]-V3__67[[#This Row],[Estimated Value]])</f>
        <v>114840</v>
      </c>
      <c r="O3998">
        <f>IF(OR(V3__67[[#This Row],[Estimated Value]]="",V3__67[[#This Row],[Estimated Value]]=0),"",(V3__67[[#This Row],[Sale Price]]-V3__67[[#This Row],[Estimated Value]])/V3__67[[#This Row],[Estimated Value]])</f>
        <v>0.53374233128834359</v>
      </c>
      <c r="P3998" t="str">
        <f t="shared" si="62"/>
        <v>Above Estimate</v>
      </c>
    </row>
    <row r="3999" spans="1:16" x14ac:dyDescent="0.3">
      <c r="A3999" s="1">
        <v>43694</v>
      </c>
      <c r="B3999">
        <v>2019</v>
      </c>
      <c r="C3999" t="s">
        <v>30</v>
      </c>
      <c r="D3999">
        <v>440390</v>
      </c>
      <c r="E3999">
        <v>645000</v>
      </c>
      <c r="F3999" t="s">
        <v>13</v>
      </c>
      <c r="G3999" t="s">
        <v>14</v>
      </c>
      <c r="H3999">
        <v>3</v>
      </c>
      <c r="I3999">
        <v>1</v>
      </c>
      <c r="J3999">
        <v>995</v>
      </c>
      <c r="K3999">
        <v>1.0258995</v>
      </c>
      <c r="L3999" t="s">
        <v>22</v>
      </c>
      <c r="M3999">
        <f>V3__67[[#This Row],[Sale Price]]/V3__67[[#This Row],[carpet_area]]</f>
        <v>648.24120603015081</v>
      </c>
      <c r="N3999">
        <f>IF(OR(V3__67[[#This Row],[Estimated Value]]="",V3__67[[#This Row],[Estimated Value]]=0),"",V3__67[[#This Row],[Sale Price]]-V3__67[[#This Row],[Estimated Value]])</f>
        <v>204610</v>
      </c>
      <c r="O3999">
        <f>IF(OR(V3__67[[#This Row],[Estimated Value]]="",V3__67[[#This Row],[Estimated Value]]=0),"",(V3__67[[#This Row],[Sale Price]]-V3__67[[#This Row],[Estimated Value]])/V3__67[[#This Row],[Estimated Value]])</f>
        <v>0.46461091305433821</v>
      </c>
      <c r="P3999" t="str">
        <f t="shared" si="62"/>
        <v>Above Estimate</v>
      </c>
    </row>
    <row r="4000" spans="1:16" x14ac:dyDescent="0.3">
      <c r="A4000" s="1">
        <v>43695</v>
      </c>
      <c r="B4000">
        <v>2019</v>
      </c>
      <c r="C4000" t="s">
        <v>26</v>
      </c>
      <c r="D4000">
        <v>943600</v>
      </c>
      <c r="E4000">
        <v>1485000</v>
      </c>
      <c r="F4000" t="s">
        <v>13</v>
      </c>
      <c r="G4000" t="s">
        <v>14</v>
      </c>
      <c r="H4000">
        <v>3</v>
      </c>
      <c r="I4000">
        <v>2</v>
      </c>
      <c r="J4000">
        <v>909</v>
      </c>
      <c r="K4000">
        <v>1.0258995</v>
      </c>
      <c r="L4000" t="s">
        <v>22</v>
      </c>
      <c r="M4000">
        <f>V3__67[[#This Row],[Sale Price]]/V3__67[[#This Row],[carpet_area]]</f>
        <v>1633.6633663366338</v>
      </c>
      <c r="N4000">
        <f>IF(OR(V3__67[[#This Row],[Estimated Value]]="",V3__67[[#This Row],[Estimated Value]]=0),"",V3__67[[#This Row],[Sale Price]]-V3__67[[#This Row],[Estimated Value]])</f>
        <v>541400</v>
      </c>
      <c r="O4000">
        <f>IF(OR(V3__67[[#This Row],[Estimated Value]]="",V3__67[[#This Row],[Estimated Value]]=0),"",(V3__67[[#This Row],[Sale Price]]-V3__67[[#This Row],[Estimated Value]])/V3__67[[#This Row],[Estimated Value]])</f>
        <v>0.57376006782534972</v>
      </c>
      <c r="P4000" t="str">
        <f t="shared" si="62"/>
        <v>Above Estimate</v>
      </c>
    </row>
    <row r="4001" spans="1:16" x14ac:dyDescent="0.3">
      <c r="A4001" s="1">
        <v>43698</v>
      </c>
      <c r="B4001">
        <v>2019</v>
      </c>
      <c r="C4001" t="s">
        <v>12</v>
      </c>
      <c r="D4001">
        <v>141710</v>
      </c>
      <c r="E4001">
        <v>179900</v>
      </c>
      <c r="F4001" t="s">
        <v>13</v>
      </c>
      <c r="G4001" t="s">
        <v>14</v>
      </c>
      <c r="H4001">
        <v>3</v>
      </c>
      <c r="I4001">
        <v>1</v>
      </c>
      <c r="J4001">
        <v>1002</v>
      </c>
      <c r="K4001">
        <v>1.0258995</v>
      </c>
      <c r="L4001" t="s">
        <v>15</v>
      </c>
      <c r="M4001">
        <f>V3__67[[#This Row],[Sale Price]]/V3__67[[#This Row],[carpet_area]]</f>
        <v>179.54091816367264</v>
      </c>
      <c r="N4001">
        <f>IF(OR(V3__67[[#This Row],[Estimated Value]]="",V3__67[[#This Row],[Estimated Value]]=0),"",V3__67[[#This Row],[Sale Price]]-V3__67[[#This Row],[Estimated Value]])</f>
        <v>38190</v>
      </c>
      <c r="O4001">
        <f>IF(OR(V3__67[[#This Row],[Estimated Value]]="",V3__67[[#This Row],[Estimated Value]]=0),"",(V3__67[[#This Row],[Sale Price]]-V3__67[[#This Row],[Estimated Value]])/V3__67[[#This Row],[Estimated Value]])</f>
        <v>0.26949403711805803</v>
      </c>
      <c r="P4001" t="str">
        <f t="shared" si="62"/>
        <v>Above Estimate</v>
      </c>
    </row>
    <row r="4002" spans="1:16" x14ac:dyDescent="0.3">
      <c r="A4002" s="1">
        <v>43698</v>
      </c>
      <c r="B4002">
        <v>2019</v>
      </c>
      <c r="C4002" t="s">
        <v>12</v>
      </c>
      <c r="D4002">
        <v>121250</v>
      </c>
      <c r="E4002">
        <v>70000</v>
      </c>
      <c r="F4002" t="s">
        <v>13</v>
      </c>
      <c r="G4002" t="s">
        <v>14</v>
      </c>
      <c r="H4002">
        <v>3</v>
      </c>
      <c r="I4002">
        <v>2</v>
      </c>
      <c r="J4002">
        <v>1094</v>
      </c>
      <c r="K4002">
        <v>1.0258995</v>
      </c>
      <c r="L4002" t="s">
        <v>25</v>
      </c>
      <c r="M4002">
        <f>V3__67[[#This Row],[Sale Price]]/V3__67[[#This Row],[carpet_area]]</f>
        <v>63.985374771480807</v>
      </c>
      <c r="N4002">
        <f>IF(OR(V3__67[[#This Row],[Estimated Value]]="",V3__67[[#This Row],[Estimated Value]]=0),"",V3__67[[#This Row],[Sale Price]]-V3__67[[#This Row],[Estimated Value]])</f>
        <v>-51250</v>
      </c>
      <c r="O4002">
        <f>IF(OR(V3__67[[#This Row],[Estimated Value]]="",V3__67[[#This Row],[Estimated Value]]=0),"",(V3__67[[#This Row],[Sale Price]]-V3__67[[#This Row],[Estimated Value]])/V3__67[[#This Row],[Estimated Value]])</f>
        <v>-0.42268041237113402</v>
      </c>
      <c r="P4002" t="str">
        <f t="shared" si="62"/>
        <v>Below Estimate</v>
      </c>
    </row>
    <row r="4003" spans="1:16" x14ac:dyDescent="0.3">
      <c r="A4003" s="1">
        <v>43699</v>
      </c>
      <c r="B4003">
        <v>2019</v>
      </c>
      <c r="C4003" t="s">
        <v>26</v>
      </c>
      <c r="D4003">
        <v>281050</v>
      </c>
      <c r="E4003">
        <v>450000</v>
      </c>
      <c r="F4003" t="s">
        <v>13</v>
      </c>
      <c r="G4003" t="s">
        <v>14</v>
      </c>
      <c r="H4003">
        <v>3</v>
      </c>
      <c r="I4003">
        <v>2</v>
      </c>
      <c r="J4003">
        <v>1043</v>
      </c>
      <c r="K4003">
        <v>1.0258995</v>
      </c>
      <c r="L4003" t="s">
        <v>22</v>
      </c>
      <c r="M4003">
        <f>V3__67[[#This Row],[Sale Price]]/V3__67[[#This Row],[carpet_area]]</f>
        <v>431.44774688398849</v>
      </c>
      <c r="N4003">
        <f>IF(OR(V3__67[[#This Row],[Estimated Value]]="",V3__67[[#This Row],[Estimated Value]]=0),"",V3__67[[#This Row],[Sale Price]]-V3__67[[#This Row],[Estimated Value]])</f>
        <v>168950</v>
      </c>
      <c r="O4003">
        <f>IF(OR(V3__67[[#This Row],[Estimated Value]]="",V3__67[[#This Row],[Estimated Value]]=0),"",(V3__67[[#This Row],[Sale Price]]-V3__67[[#This Row],[Estimated Value]])/V3__67[[#This Row],[Estimated Value]])</f>
        <v>0.60113858743995729</v>
      </c>
      <c r="P4003" t="str">
        <f t="shared" si="62"/>
        <v>Above Estimate</v>
      </c>
    </row>
    <row r="4004" spans="1:16" x14ac:dyDescent="0.3">
      <c r="A4004" s="1">
        <v>43699</v>
      </c>
      <c r="B4004">
        <v>2019</v>
      </c>
      <c r="C4004" t="s">
        <v>12</v>
      </c>
      <c r="D4004">
        <v>53130</v>
      </c>
      <c r="E4004">
        <v>35000</v>
      </c>
      <c r="F4004" t="s">
        <v>19</v>
      </c>
      <c r="G4004" t="s">
        <v>20</v>
      </c>
      <c r="H4004">
        <v>4</v>
      </c>
      <c r="I4004">
        <v>2</v>
      </c>
      <c r="J4004">
        <v>1222</v>
      </c>
      <c r="K4004">
        <v>1.0258995</v>
      </c>
      <c r="L4004" t="s">
        <v>16</v>
      </c>
      <c r="M4004">
        <f>V3__67[[#This Row],[Sale Price]]/V3__67[[#This Row],[carpet_area]]</f>
        <v>28.641571194762683</v>
      </c>
      <c r="N4004">
        <f>IF(OR(V3__67[[#This Row],[Estimated Value]]="",V3__67[[#This Row],[Estimated Value]]=0),"",V3__67[[#This Row],[Sale Price]]-V3__67[[#This Row],[Estimated Value]])</f>
        <v>-18130</v>
      </c>
      <c r="O4004">
        <f>IF(OR(V3__67[[#This Row],[Estimated Value]]="",V3__67[[#This Row],[Estimated Value]]=0),"",(V3__67[[#This Row],[Sale Price]]-V3__67[[#This Row],[Estimated Value]])/V3__67[[#This Row],[Estimated Value]])</f>
        <v>-0.34123847167325427</v>
      </c>
      <c r="P4004" t="str">
        <f t="shared" si="62"/>
        <v>Below Estimate</v>
      </c>
    </row>
    <row r="4005" spans="1:16" x14ac:dyDescent="0.3">
      <c r="A4005" s="1">
        <v>43699</v>
      </c>
      <c r="B4005">
        <v>2019</v>
      </c>
      <c r="C4005" t="s">
        <v>17</v>
      </c>
      <c r="D4005">
        <v>96070</v>
      </c>
      <c r="E4005">
        <v>185000</v>
      </c>
      <c r="F4005" t="s">
        <v>13</v>
      </c>
      <c r="G4005" t="s">
        <v>14</v>
      </c>
      <c r="H4005">
        <v>3</v>
      </c>
      <c r="I4005">
        <v>1</v>
      </c>
      <c r="J4005">
        <v>940</v>
      </c>
      <c r="K4005">
        <v>1.0258995</v>
      </c>
      <c r="L4005" t="s">
        <v>15</v>
      </c>
      <c r="M4005">
        <f>V3__67[[#This Row],[Sale Price]]/V3__67[[#This Row],[carpet_area]]</f>
        <v>196.80851063829786</v>
      </c>
      <c r="N4005">
        <f>IF(OR(V3__67[[#This Row],[Estimated Value]]="",V3__67[[#This Row],[Estimated Value]]=0),"",V3__67[[#This Row],[Sale Price]]-V3__67[[#This Row],[Estimated Value]])</f>
        <v>88930</v>
      </c>
      <c r="O4005">
        <f>IF(OR(V3__67[[#This Row],[Estimated Value]]="",V3__67[[#This Row],[Estimated Value]]=0),"",(V3__67[[#This Row],[Sale Price]]-V3__67[[#This Row],[Estimated Value]])/V3__67[[#This Row],[Estimated Value]])</f>
        <v>0.92567919225564688</v>
      </c>
      <c r="P4005" t="str">
        <f t="shared" si="62"/>
        <v>Above Estimate</v>
      </c>
    </row>
    <row r="4006" spans="1:16" x14ac:dyDescent="0.3">
      <c r="A4006" s="1">
        <v>43700</v>
      </c>
      <c r="B4006">
        <v>2019</v>
      </c>
      <c r="C4006" t="s">
        <v>18</v>
      </c>
      <c r="D4006">
        <v>291820</v>
      </c>
      <c r="E4006">
        <v>560000</v>
      </c>
      <c r="F4006" t="s">
        <v>13</v>
      </c>
      <c r="G4006" t="s">
        <v>14</v>
      </c>
      <c r="H4006">
        <v>3</v>
      </c>
      <c r="I4006">
        <v>3</v>
      </c>
      <c r="J4006">
        <v>934</v>
      </c>
      <c r="K4006">
        <v>1.0258995</v>
      </c>
      <c r="L4006" t="s">
        <v>15</v>
      </c>
      <c r="M4006">
        <f>V3__67[[#This Row],[Sale Price]]/V3__67[[#This Row],[carpet_area]]</f>
        <v>599.57173447537468</v>
      </c>
      <c r="N4006">
        <f>IF(OR(V3__67[[#This Row],[Estimated Value]]="",V3__67[[#This Row],[Estimated Value]]=0),"",V3__67[[#This Row],[Sale Price]]-V3__67[[#This Row],[Estimated Value]])</f>
        <v>268180</v>
      </c>
      <c r="O4006">
        <f>IF(OR(V3__67[[#This Row],[Estimated Value]]="",V3__67[[#This Row],[Estimated Value]]=0),"",(V3__67[[#This Row],[Sale Price]]-V3__67[[#This Row],[Estimated Value]])/V3__67[[#This Row],[Estimated Value]])</f>
        <v>0.91899115893358918</v>
      </c>
      <c r="P4006" t="str">
        <f t="shared" si="62"/>
        <v>Above Estimate</v>
      </c>
    </row>
    <row r="4007" spans="1:16" x14ac:dyDescent="0.3">
      <c r="A4007" s="1">
        <v>43700</v>
      </c>
      <c r="B4007">
        <v>2019</v>
      </c>
      <c r="C4007" t="s">
        <v>17</v>
      </c>
      <c r="D4007">
        <v>92610</v>
      </c>
      <c r="E4007">
        <v>75000</v>
      </c>
      <c r="F4007" t="s">
        <v>19</v>
      </c>
      <c r="G4007" t="s">
        <v>20</v>
      </c>
      <c r="H4007">
        <v>4</v>
      </c>
      <c r="I4007">
        <v>4</v>
      </c>
      <c r="J4007">
        <v>1480</v>
      </c>
      <c r="K4007">
        <v>1.0258995</v>
      </c>
      <c r="L4007" t="s">
        <v>15</v>
      </c>
      <c r="M4007">
        <f>V3__67[[#This Row],[Sale Price]]/V3__67[[#This Row],[carpet_area]]</f>
        <v>50.675675675675677</v>
      </c>
      <c r="N4007">
        <f>IF(OR(V3__67[[#This Row],[Estimated Value]]="",V3__67[[#This Row],[Estimated Value]]=0),"",V3__67[[#This Row],[Sale Price]]-V3__67[[#This Row],[Estimated Value]])</f>
        <v>-17610</v>
      </c>
      <c r="O4007">
        <f>IF(OR(V3__67[[#This Row],[Estimated Value]]="",V3__67[[#This Row],[Estimated Value]]=0),"",(V3__67[[#This Row],[Sale Price]]-V3__67[[#This Row],[Estimated Value]])/V3__67[[#This Row],[Estimated Value]])</f>
        <v>-0.19015225137674116</v>
      </c>
      <c r="P4007" t="str">
        <f t="shared" si="62"/>
        <v>Below Estimate</v>
      </c>
    </row>
    <row r="4008" spans="1:16" x14ac:dyDescent="0.3">
      <c r="A4008" s="1">
        <v>43700</v>
      </c>
      <c r="B4008">
        <v>2019</v>
      </c>
      <c r="C4008" t="s">
        <v>12</v>
      </c>
      <c r="D4008">
        <v>82490</v>
      </c>
      <c r="E4008">
        <v>90000</v>
      </c>
      <c r="F4008" t="s">
        <v>13</v>
      </c>
      <c r="G4008" t="s">
        <v>14</v>
      </c>
      <c r="H4008">
        <v>3</v>
      </c>
      <c r="I4008">
        <v>1</v>
      </c>
      <c r="J4008">
        <v>1062</v>
      </c>
      <c r="K4008">
        <v>1.0258995</v>
      </c>
      <c r="L4008" t="s">
        <v>25</v>
      </c>
      <c r="M4008">
        <f>V3__67[[#This Row],[Sale Price]]/V3__67[[#This Row],[carpet_area]]</f>
        <v>84.745762711864401</v>
      </c>
      <c r="N4008">
        <f>IF(OR(V3__67[[#This Row],[Estimated Value]]="",V3__67[[#This Row],[Estimated Value]]=0),"",V3__67[[#This Row],[Sale Price]]-V3__67[[#This Row],[Estimated Value]])</f>
        <v>7510</v>
      </c>
      <c r="O4008">
        <f>IF(OR(V3__67[[#This Row],[Estimated Value]]="",V3__67[[#This Row],[Estimated Value]]=0),"",(V3__67[[#This Row],[Sale Price]]-V3__67[[#This Row],[Estimated Value]])/V3__67[[#This Row],[Estimated Value]])</f>
        <v>9.1041338344041697E-2</v>
      </c>
      <c r="P4008" t="str">
        <f t="shared" si="62"/>
        <v>Above Estimate</v>
      </c>
    </row>
    <row r="4009" spans="1:16" x14ac:dyDescent="0.3">
      <c r="A4009" s="1">
        <v>43700</v>
      </c>
      <c r="B4009">
        <v>2019</v>
      </c>
      <c r="C4009" t="s">
        <v>18</v>
      </c>
      <c r="D4009">
        <v>329630</v>
      </c>
      <c r="E4009">
        <v>400000</v>
      </c>
      <c r="F4009" t="s">
        <v>13</v>
      </c>
      <c r="G4009" t="s">
        <v>14</v>
      </c>
      <c r="H4009">
        <v>3</v>
      </c>
      <c r="I4009">
        <v>3</v>
      </c>
      <c r="J4009">
        <v>1084</v>
      </c>
      <c r="K4009">
        <v>1.0258995</v>
      </c>
      <c r="L4009" t="s">
        <v>16</v>
      </c>
      <c r="M4009">
        <f>V3__67[[#This Row],[Sale Price]]/V3__67[[#This Row],[carpet_area]]</f>
        <v>369.00369003690037</v>
      </c>
      <c r="N4009">
        <f>IF(OR(V3__67[[#This Row],[Estimated Value]]="",V3__67[[#This Row],[Estimated Value]]=0),"",V3__67[[#This Row],[Sale Price]]-V3__67[[#This Row],[Estimated Value]])</f>
        <v>70370</v>
      </c>
      <c r="O4009">
        <f>IF(OR(V3__67[[#This Row],[Estimated Value]]="",V3__67[[#This Row],[Estimated Value]]=0),"",(V3__67[[#This Row],[Sale Price]]-V3__67[[#This Row],[Estimated Value]])/V3__67[[#This Row],[Estimated Value]])</f>
        <v>0.21348178260473866</v>
      </c>
      <c r="P4009" t="str">
        <f t="shared" si="62"/>
        <v>Above Estimate</v>
      </c>
    </row>
    <row r="4010" spans="1:16" x14ac:dyDescent="0.3">
      <c r="A4010" s="1">
        <v>43700</v>
      </c>
      <c r="B4010">
        <v>2019</v>
      </c>
      <c r="C4010" t="s">
        <v>12</v>
      </c>
      <c r="D4010">
        <v>32440</v>
      </c>
      <c r="E4010">
        <v>15000</v>
      </c>
      <c r="F4010" t="s">
        <v>13</v>
      </c>
      <c r="G4010" t="s">
        <v>14</v>
      </c>
      <c r="H4010">
        <v>3</v>
      </c>
      <c r="I4010">
        <v>1</v>
      </c>
      <c r="J4010">
        <v>1090</v>
      </c>
      <c r="K4010">
        <v>1.0258995</v>
      </c>
      <c r="L4010" t="s">
        <v>25</v>
      </c>
      <c r="M4010">
        <f>V3__67[[#This Row],[Sale Price]]/V3__67[[#This Row],[carpet_area]]</f>
        <v>13.761467889908257</v>
      </c>
      <c r="N4010">
        <f>IF(OR(V3__67[[#This Row],[Estimated Value]]="",V3__67[[#This Row],[Estimated Value]]=0),"",V3__67[[#This Row],[Sale Price]]-V3__67[[#This Row],[Estimated Value]])</f>
        <v>-17440</v>
      </c>
      <c r="O4010">
        <f>IF(OR(V3__67[[#This Row],[Estimated Value]]="",V3__67[[#This Row],[Estimated Value]]=0),"",(V3__67[[#This Row],[Sale Price]]-V3__67[[#This Row],[Estimated Value]])/V3__67[[#This Row],[Estimated Value]])</f>
        <v>-0.53760789149198518</v>
      </c>
      <c r="P4010" t="str">
        <f t="shared" si="62"/>
        <v>Below Estimate</v>
      </c>
    </row>
    <row r="4011" spans="1:16" x14ac:dyDescent="0.3">
      <c r="A4011" s="1">
        <v>43700</v>
      </c>
      <c r="B4011">
        <v>2019</v>
      </c>
      <c r="C4011" t="s">
        <v>30</v>
      </c>
      <c r="D4011">
        <v>372180</v>
      </c>
      <c r="E4011">
        <v>650000</v>
      </c>
      <c r="F4011" t="s">
        <v>13</v>
      </c>
      <c r="G4011" t="s">
        <v>14</v>
      </c>
      <c r="H4011">
        <v>3</v>
      </c>
      <c r="I4011">
        <v>3</v>
      </c>
      <c r="J4011">
        <v>1016</v>
      </c>
      <c r="K4011">
        <v>1.0258995</v>
      </c>
      <c r="L4011" t="s">
        <v>22</v>
      </c>
      <c r="M4011">
        <f>V3__67[[#This Row],[Sale Price]]/V3__67[[#This Row],[carpet_area]]</f>
        <v>639.76377952755911</v>
      </c>
      <c r="N4011">
        <f>IF(OR(V3__67[[#This Row],[Estimated Value]]="",V3__67[[#This Row],[Estimated Value]]=0),"",V3__67[[#This Row],[Sale Price]]-V3__67[[#This Row],[Estimated Value]])</f>
        <v>277820</v>
      </c>
      <c r="O4011">
        <f>IF(OR(V3__67[[#This Row],[Estimated Value]]="",V3__67[[#This Row],[Estimated Value]]=0),"",(V3__67[[#This Row],[Sale Price]]-V3__67[[#This Row],[Estimated Value]])/V3__67[[#This Row],[Estimated Value]])</f>
        <v>0.7464667633940566</v>
      </c>
      <c r="P4011" t="str">
        <f t="shared" si="62"/>
        <v>Above Estimate</v>
      </c>
    </row>
    <row r="4012" spans="1:16" x14ac:dyDescent="0.3">
      <c r="A4012" s="1">
        <v>43701</v>
      </c>
      <c r="B4012">
        <v>2019</v>
      </c>
      <c r="C4012" t="s">
        <v>26</v>
      </c>
      <c r="D4012">
        <v>732060</v>
      </c>
      <c r="E4012">
        <v>820000</v>
      </c>
      <c r="F4012" t="s">
        <v>13</v>
      </c>
      <c r="G4012" t="s">
        <v>14</v>
      </c>
      <c r="H4012">
        <v>3</v>
      </c>
      <c r="I4012">
        <v>1</v>
      </c>
      <c r="J4012">
        <v>981</v>
      </c>
      <c r="K4012">
        <v>1.0258995</v>
      </c>
      <c r="L4012" t="s">
        <v>22</v>
      </c>
      <c r="M4012">
        <f>V3__67[[#This Row],[Sale Price]]/V3__67[[#This Row],[carpet_area]]</f>
        <v>835.88175331294599</v>
      </c>
      <c r="N4012">
        <f>IF(OR(V3__67[[#This Row],[Estimated Value]]="",V3__67[[#This Row],[Estimated Value]]=0),"",V3__67[[#This Row],[Sale Price]]-V3__67[[#This Row],[Estimated Value]])</f>
        <v>87940</v>
      </c>
      <c r="O4012">
        <f>IF(OR(V3__67[[#This Row],[Estimated Value]]="",V3__67[[#This Row],[Estimated Value]]=0),"",(V3__67[[#This Row],[Sale Price]]-V3__67[[#This Row],[Estimated Value]])/V3__67[[#This Row],[Estimated Value]])</f>
        <v>0.12012676556566401</v>
      </c>
      <c r="P4012" t="str">
        <f t="shared" si="62"/>
        <v>Above Estimate</v>
      </c>
    </row>
    <row r="4013" spans="1:16" x14ac:dyDescent="0.3">
      <c r="A4013" s="1">
        <v>43701</v>
      </c>
      <c r="B4013">
        <v>2019</v>
      </c>
      <c r="C4013" t="s">
        <v>12</v>
      </c>
      <c r="D4013">
        <v>89160</v>
      </c>
      <c r="E4013">
        <v>160000</v>
      </c>
      <c r="F4013" t="s">
        <v>13</v>
      </c>
      <c r="G4013" t="s">
        <v>14</v>
      </c>
      <c r="H4013">
        <v>3</v>
      </c>
      <c r="I4013">
        <v>2</v>
      </c>
      <c r="J4013">
        <v>1007</v>
      </c>
      <c r="K4013">
        <v>1.0258995</v>
      </c>
      <c r="L4013" t="s">
        <v>16</v>
      </c>
      <c r="M4013">
        <f>V3__67[[#This Row],[Sale Price]]/V3__67[[#This Row],[carpet_area]]</f>
        <v>158.88778550148956</v>
      </c>
      <c r="N4013">
        <f>IF(OR(V3__67[[#This Row],[Estimated Value]]="",V3__67[[#This Row],[Estimated Value]]=0),"",V3__67[[#This Row],[Sale Price]]-V3__67[[#This Row],[Estimated Value]])</f>
        <v>70840</v>
      </c>
      <c r="O4013">
        <f>IF(OR(V3__67[[#This Row],[Estimated Value]]="",V3__67[[#This Row],[Estimated Value]]=0),"",(V3__67[[#This Row],[Sale Price]]-V3__67[[#This Row],[Estimated Value]])/V3__67[[#This Row],[Estimated Value]])</f>
        <v>0.79452669358456707</v>
      </c>
      <c r="P4013" t="str">
        <f t="shared" si="62"/>
        <v>Above Estimate</v>
      </c>
    </row>
    <row r="4014" spans="1:16" x14ac:dyDescent="0.3">
      <c r="A4014" s="1">
        <v>43701</v>
      </c>
      <c r="B4014">
        <v>2019</v>
      </c>
      <c r="C4014" t="s">
        <v>12</v>
      </c>
      <c r="D4014">
        <v>45640</v>
      </c>
      <c r="E4014">
        <v>15000</v>
      </c>
      <c r="F4014" t="s">
        <v>13</v>
      </c>
      <c r="G4014" t="s">
        <v>14</v>
      </c>
      <c r="H4014">
        <v>3</v>
      </c>
      <c r="I4014">
        <v>2</v>
      </c>
      <c r="J4014">
        <v>951</v>
      </c>
      <c r="K4014">
        <v>1.0258995</v>
      </c>
      <c r="L4014" t="s">
        <v>22</v>
      </c>
      <c r="M4014">
        <f>V3__67[[#This Row],[Sale Price]]/V3__67[[#This Row],[carpet_area]]</f>
        <v>15.772870662460567</v>
      </c>
      <c r="N4014">
        <f>IF(OR(V3__67[[#This Row],[Estimated Value]]="",V3__67[[#This Row],[Estimated Value]]=0),"",V3__67[[#This Row],[Sale Price]]-V3__67[[#This Row],[Estimated Value]])</f>
        <v>-30640</v>
      </c>
      <c r="O4014">
        <f>IF(OR(V3__67[[#This Row],[Estimated Value]]="",V3__67[[#This Row],[Estimated Value]]=0),"",(V3__67[[#This Row],[Sale Price]]-V3__67[[#This Row],[Estimated Value]])/V3__67[[#This Row],[Estimated Value]])</f>
        <v>-0.67134092900964071</v>
      </c>
      <c r="P4014" t="str">
        <f t="shared" si="62"/>
        <v>Below Estimate</v>
      </c>
    </row>
    <row r="4015" spans="1:16" x14ac:dyDescent="0.3">
      <c r="A4015" s="1">
        <v>43702</v>
      </c>
      <c r="B4015">
        <v>2019</v>
      </c>
      <c r="C4015" t="s">
        <v>30</v>
      </c>
      <c r="D4015">
        <v>1044330</v>
      </c>
      <c r="E4015">
        <v>1285000</v>
      </c>
      <c r="F4015" t="s">
        <v>13</v>
      </c>
      <c r="G4015" t="s">
        <v>14</v>
      </c>
      <c r="H4015">
        <v>3</v>
      </c>
      <c r="I4015">
        <v>2</v>
      </c>
      <c r="J4015">
        <v>1050</v>
      </c>
      <c r="K4015">
        <v>1.0258995</v>
      </c>
      <c r="L4015" t="s">
        <v>15</v>
      </c>
      <c r="M4015">
        <f>V3__67[[#This Row],[Sale Price]]/V3__67[[#This Row],[carpet_area]]</f>
        <v>1223.8095238095239</v>
      </c>
      <c r="N4015">
        <f>IF(OR(V3__67[[#This Row],[Estimated Value]]="",V3__67[[#This Row],[Estimated Value]]=0),"",V3__67[[#This Row],[Sale Price]]-V3__67[[#This Row],[Estimated Value]])</f>
        <v>240670</v>
      </c>
      <c r="O4015">
        <f>IF(OR(V3__67[[#This Row],[Estimated Value]]="",V3__67[[#This Row],[Estimated Value]]=0),"",(V3__67[[#This Row],[Sale Price]]-V3__67[[#This Row],[Estimated Value]])/V3__67[[#This Row],[Estimated Value]])</f>
        <v>0.2304539752760143</v>
      </c>
      <c r="P4015" t="str">
        <f t="shared" si="62"/>
        <v>Above Estimate</v>
      </c>
    </row>
    <row r="4016" spans="1:16" x14ac:dyDescent="0.3">
      <c r="A4016" s="1">
        <v>43705</v>
      </c>
      <c r="B4016">
        <v>2019</v>
      </c>
      <c r="C4016" t="s">
        <v>12</v>
      </c>
      <c r="D4016">
        <v>61890</v>
      </c>
      <c r="E4016">
        <v>17000</v>
      </c>
      <c r="F4016" t="s">
        <v>13</v>
      </c>
      <c r="G4016" t="s">
        <v>14</v>
      </c>
      <c r="H4016">
        <v>3</v>
      </c>
      <c r="I4016">
        <v>2</v>
      </c>
      <c r="J4016">
        <v>946</v>
      </c>
      <c r="K4016">
        <v>1.0258995</v>
      </c>
      <c r="L4016" t="s">
        <v>16</v>
      </c>
      <c r="M4016">
        <f>V3__67[[#This Row],[Sale Price]]/V3__67[[#This Row],[carpet_area]]</f>
        <v>17.970401691331922</v>
      </c>
      <c r="N4016">
        <f>IF(OR(V3__67[[#This Row],[Estimated Value]]="",V3__67[[#This Row],[Estimated Value]]=0),"",V3__67[[#This Row],[Sale Price]]-V3__67[[#This Row],[Estimated Value]])</f>
        <v>-44890</v>
      </c>
      <c r="O4016">
        <f>IF(OR(V3__67[[#This Row],[Estimated Value]]="",V3__67[[#This Row],[Estimated Value]]=0),"",(V3__67[[#This Row],[Sale Price]]-V3__67[[#This Row],[Estimated Value]])/V3__67[[#This Row],[Estimated Value]])</f>
        <v>-0.72531911455808695</v>
      </c>
      <c r="P4016" t="str">
        <f t="shared" si="62"/>
        <v>Below Estimate</v>
      </c>
    </row>
    <row r="4017" spans="1:16" x14ac:dyDescent="0.3">
      <c r="A4017" s="1">
        <v>43705</v>
      </c>
      <c r="B4017">
        <v>2019</v>
      </c>
      <c r="C4017" t="s">
        <v>12</v>
      </c>
      <c r="D4017">
        <v>147540</v>
      </c>
      <c r="E4017">
        <v>150000</v>
      </c>
      <c r="F4017" t="s">
        <v>13</v>
      </c>
      <c r="G4017" t="s">
        <v>14</v>
      </c>
      <c r="H4017">
        <v>3</v>
      </c>
      <c r="I4017">
        <v>1</v>
      </c>
      <c r="J4017">
        <v>916</v>
      </c>
      <c r="K4017">
        <v>1.0258995</v>
      </c>
      <c r="L4017" t="s">
        <v>22</v>
      </c>
      <c r="M4017">
        <f>V3__67[[#This Row],[Sale Price]]/V3__67[[#This Row],[carpet_area]]</f>
        <v>163.75545851528383</v>
      </c>
      <c r="N4017">
        <f>IF(OR(V3__67[[#This Row],[Estimated Value]]="",V3__67[[#This Row],[Estimated Value]]=0),"",V3__67[[#This Row],[Sale Price]]-V3__67[[#This Row],[Estimated Value]])</f>
        <v>2460</v>
      </c>
      <c r="O4017">
        <f>IF(OR(V3__67[[#This Row],[Estimated Value]]="",V3__67[[#This Row],[Estimated Value]]=0),"",(V3__67[[#This Row],[Sale Price]]-V3__67[[#This Row],[Estimated Value]])/V3__67[[#This Row],[Estimated Value]])</f>
        <v>1.6673444489629929E-2</v>
      </c>
      <c r="P4017" t="str">
        <f t="shared" si="62"/>
        <v>Above Estimate</v>
      </c>
    </row>
    <row r="4018" spans="1:16" x14ac:dyDescent="0.3">
      <c r="A4018" s="1">
        <v>43706</v>
      </c>
      <c r="B4018">
        <v>2019</v>
      </c>
      <c r="C4018" t="s">
        <v>30</v>
      </c>
      <c r="D4018">
        <v>506370</v>
      </c>
      <c r="E4018">
        <v>895000</v>
      </c>
      <c r="F4018" t="s">
        <v>13</v>
      </c>
      <c r="G4018" t="s">
        <v>14</v>
      </c>
      <c r="H4018">
        <v>3</v>
      </c>
      <c r="I4018">
        <v>1</v>
      </c>
      <c r="J4018">
        <v>1024</v>
      </c>
      <c r="K4018">
        <v>1.0258995</v>
      </c>
      <c r="L4018" t="s">
        <v>15</v>
      </c>
      <c r="M4018">
        <f>V3__67[[#This Row],[Sale Price]]/V3__67[[#This Row],[carpet_area]]</f>
        <v>874.0234375</v>
      </c>
      <c r="N4018">
        <f>IF(OR(V3__67[[#This Row],[Estimated Value]]="",V3__67[[#This Row],[Estimated Value]]=0),"",V3__67[[#This Row],[Sale Price]]-V3__67[[#This Row],[Estimated Value]])</f>
        <v>388630</v>
      </c>
      <c r="O4018">
        <f>IF(OR(V3__67[[#This Row],[Estimated Value]]="",V3__67[[#This Row],[Estimated Value]]=0),"",(V3__67[[#This Row],[Sale Price]]-V3__67[[#This Row],[Estimated Value]])/V3__67[[#This Row],[Estimated Value]])</f>
        <v>0.76748227580622863</v>
      </c>
      <c r="P4018" t="str">
        <f t="shared" si="62"/>
        <v>Above Estimate</v>
      </c>
    </row>
    <row r="4019" spans="1:16" x14ac:dyDescent="0.3">
      <c r="A4019" s="1">
        <v>43706</v>
      </c>
      <c r="B4019">
        <v>2019</v>
      </c>
      <c r="C4019" t="s">
        <v>30</v>
      </c>
      <c r="D4019">
        <v>257620</v>
      </c>
      <c r="E4019">
        <v>520000</v>
      </c>
      <c r="F4019" t="s">
        <v>13</v>
      </c>
      <c r="G4019" t="s">
        <v>14</v>
      </c>
      <c r="H4019">
        <v>3</v>
      </c>
      <c r="I4019">
        <v>1</v>
      </c>
      <c r="J4019">
        <v>905</v>
      </c>
      <c r="K4019">
        <v>1.0258995</v>
      </c>
      <c r="L4019" t="s">
        <v>25</v>
      </c>
      <c r="M4019">
        <f>V3__67[[#This Row],[Sale Price]]/V3__67[[#This Row],[carpet_area]]</f>
        <v>574.58563535911605</v>
      </c>
      <c r="N4019">
        <f>IF(OR(V3__67[[#This Row],[Estimated Value]]="",V3__67[[#This Row],[Estimated Value]]=0),"",V3__67[[#This Row],[Sale Price]]-V3__67[[#This Row],[Estimated Value]])</f>
        <v>262380</v>
      </c>
      <c r="O4019">
        <f>IF(OR(V3__67[[#This Row],[Estimated Value]]="",V3__67[[#This Row],[Estimated Value]]=0),"",(V3__67[[#This Row],[Sale Price]]-V3__67[[#This Row],[Estimated Value]])/V3__67[[#This Row],[Estimated Value]])</f>
        <v>1.0184768263333592</v>
      </c>
      <c r="P4019" t="str">
        <f t="shared" si="62"/>
        <v>Above Estimate</v>
      </c>
    </row>
    <row r="4020" spans="1:16" x14ac:dyDescent="0.3">
      <c r="A4020" s="1">
        <v>43707</v>
      </c>
      <c r="B4020">
        <v>2019</v>
      </c>
      <c r="C4020" t="s">
        <v>30</v>
      </c>
      <c r="D4020">
        <v>468530</v>
      </c>
      <c r="E4020">
        <v>662000</v>
      </c>
      <c r="F4020" t="s">
        <v>13</v>
      </c>
      <c r="G4020" t="s">
        <v>14</v>
      </c>
      <c r="H4020">
        <v>3</v>
      </c>
      <c r="I4020">
        <v>1</v>
      </c>
      <c r="J4020">
        <v>1099</v>
      </c>
      <c r="K4020">
        <v>1.0258995</v>
      </c>
      <c r="L4020" t="s">
        <v>16</v>
      </c>
      <c r="M4020">
        <f>V3__67[[#This Row],[Sale Price]]/V3__67[[#This Row],[carpet_area]]</f>
        <v>602.36578707916283</v>
      </c>
      <c r="N4020">
        <f>IF(OR(V3__67[[#This Row],[Estimated Value]]="",V3__67[[#This Row],[Estimated Value]]=0),"",V3__67[[#This Row],[Sale Price]]-V3__67[[#This Row],[Estimated Value]])</f>
        <v>193470</v>
      </c>
      <c r="O4020">
        <f>IF(OR(V3__67[[#This Row],[Estimated Value]]="",V3__67[[#This Row],[Estimated Value]]=0),"",(V3__67[[#This Row],[Sale Price]]-V3__67[[#This Row],[Estimated Value]])/V3__67[[#This Row],[Estimated Value]])</f>
        <v>0.41292980172027405</v>
      </c>
      <c r="P4020" t="str">
        <f t="shared" si="62"/>
        <v>Above Estimate</v>
      </c>
    </row>
    <row r="4021" spans="1:16" x14ac:dyDescent="0.3">
      <c r="A4021" s="1">
        <v>43707</v>
      </c>
      <c r="B4021">
        <v>2019</v>
      </c>
      <c r="C4021" t="s">
        <v>26</v>
      </c>
      <c r="D4021">
        <v>1080310</v>
      </c>
      <c r="E4021">
        <v>2080000</v>
      </c>
      <c r="F4021" t="s">
        <v>13</v>
      </c>
      <c r="G4021" t="s">
        <v>14</v>
      </c>
      <c r="H4021">
        <v>3</v>
      </c>
      <c r="I4021">
        <v>2</v>
      </c>
      <c r="J4021">
        <v>933</v>
      </c>
      <c r="K4021">
        <v>1.0258995</v>
      </c>
      <c r="L4021" t="s">
        <v>16</v>
      </c>
      <c r="M4021">
        <f>V3__67[[#This Row],[Sale Price]]/V3__67[[#This Row],[carpet_area]]</f>
        <v>2229.3676312968919</v>
      </c>
      <c r="N4021">
        <f>IF(OR(V3__67[[#This Row],[Estimated Value]]="",V3__67[[#This Row],[Estimated Value]]=0),"",V3__67[[#This Row],[Sale Price]]-V3__67[[#This Row],[Estimated Value]])</f>
        <v>999690</v>
      </c>
      <c r="O4021">
        <f>IF(OR(V3__67[[#This Row],[Estimated Value]]="",V3__67[[#This Row],[Estimated Value]]=0),"",(V3__67[[#This Row],[Sale Price]]-V3__67[[#This Row],[Estimated Value]])/V3__67[[#This Row],[Estimated Value]])</f>
        <v>0.92537327248660106</v>
      </c>
      <c r="P4021" t="str">
        <f t="shared" si="62"/>
        <v>Above Estimate</v>
      </c>
    </row>
    <row r="4022" spans="1:16" x14ac:dyDescent="0.3">
      <c r="A4022" s="1">
        <v>43707</v>
      </c>
      <c r="B4022">
        <v>2019</v>
      </c>
      <c r="C4022" t="s">
        <v>30</v>
      </c>
      <c r="D4022">
        <v>402720</v>
      </c>
      <c r="E4022">
        <v>601000</v>
      </c>
      <c r="F4022" t="s">
        <v>13</v>
      </c>
      <c r="G4022" t="s">
        <v>14</v>
      </c>
      <c r="H4022">
        <v>3</v>
      </c>
      <c r="I4022">
        <v>1</v>
      </c>
      <c r="J4022">
        <v>1054</v>
      </c>
      <c r="K4022">
        <v>1.0258995</v>
      </c>
      <c r="L4022" t="s">
        <v>25</v>
      </c>
      <c r="M4022">
        <f>V3__67[[#This Row],[Sale Price]]/V3__67[[#This Row],[carpet_area]]</f>
        <v>570.20872865275146</v>
      </c>
      <c r="N4022">
        <f>IF(OR(V3__67[[#This Row],[Estimated Value]]="",V3__67[[#This Row],[Estimated Value]]=0),"",V3__67[[#This Row],[Sale Price]]-V3__67[[#This Row],[Estimated Value]])</f>
        <v>198280</v>
      </c>
      <c r="O4022">
        <f>IF(OR(V3__67[[#This Row],[Estimated Value]]="",V3__67[[#This Row],[Estimated Value]]=0),"",(V3__67[[#This Row],[Sale Price]]-V3__67[[#This Row],[Estimated Value]])/V3__67[[#This Row],[Estimated Value]])</f>
        <v>0.49235200635677395</v>
      </c>
      <c r="P4022" t="str">
        <f t="shared" si="62"/>
        <v>Above Estimate</v>
      </c>
    </row>
    <row r="4023" spans="1:16" x14ac:dyDescent="0.3">
      <c r="A4023" s="1">
        <v>43707</v>
      </c>
      <c r="B4023">
        <v>2019</v>
      </c>
      <c r="C4023" t="s">
        <v>18</v>
      </c>
      <c r="D4023">
        <v>234360</v>
      </c>
      <c r="E4023">
        <v>340000</v>
      </c>
      <c r="F4023" t="s">
        <v>13</v>
      </c>
      <c r="G4023" t="s">
        <v>14</v>
      </c>
      <c r="H4023">
        <v>3</v>
      </c>
      <c r="I4023">
        <v>2</v>
      </c>
      <c r="J4023">
        <v>1051</v>
      </c>
      <c r="K4023">
        <v>1.0258995</v>
      </c>
      <c r="L4023" t="s">
        <v>22</v>
      </c>
      <c r="M4023">
        <f>V3__67[[#This Row],[Sale Price]]/V3__67[[#This Row],[carpet_area]]</f>
        <v>323.5014272121789</v>
      </c>
      <c r="N4023">
        <f>IF(OR(V3__67[[#This Row],[Estimated Value]]="",V3__67[[#This Row],[Estimated Value]]=0),"",V3__67[[#This Row],[Sale Price]]-V3__67[[#This Row],[Estimated Value]])</f>
        <v>105640</v>
      </c>
      <c r="O4023">
        <f>IF(OR(V3__67[[#This Row],[Estimated Value]]="",V3__67[[#This Row],[Estimated Value]]=0),"",(V3__67[[#This Row],[Sale Price]]-V3__67[[#This Row],[Estimated Value]])/V3__67[[#This Row],[Estimated Value]])</f>
        <v>0.45075951527564428</v>
      </c>
      <c r="P4023" t="str">
        <f t="shared" si="62"/>
        <v>Above Estimate</v>
      </c>
    </row>
    <row r="4024" spans="1:16" x14ac:dyDescent="0.3">
      <c r="A4024" s="1">
        <v>43707</v>
      </c>
      <c r="B4024">
        <v>2019</v>
      </c>
      <c r="C4024" t="s">
        <v>18</v>
      </c>
      <c r="D4024">
        <v>308820</v>
      </c>
      <c r="E4024">
        <v>493000</v>
      </c>
      <c r="F4024" t="s">
        <v>13</v>
      </c>
      <c r="G4024" t="s">
        <v>14</v>
      </c>
      <c r="H4024">
        <v>3</v>
      </c>
      <c r="I4024">
        <v>1</v>
      </c>
      <c r="J4024">
        <v>981</v>
      </c>
      <c r="K4024">
        <v>1.0258995</v>
      </c>
      <c r="L4024" t="s">
        <v>15</v>
      </c>
      <c r="M4024">
        <f>V3__67[[#This Row],[Sale Price]]/V3__67[[#This Row],[carpet_area]]</f>
        <v>502.54841997961262</v>
      </c>
      <c r="N4024">
        <f>IF(OR(V3__67[[#This Row],[Estimated Value]]="",V3__67[[#This Row],[Estimated Value]]=0),"",V3__67[[#This Row],[Sale Price]]-V3__67[[#This Row],[Estimated Value]])</f>
        <v>184180</v>
      </c>
      <c r="O4024">
        <f>IF(OR(V3__67[[#This Row],[Estimated Value]]="",V3__67[[#This Row],[Estimated Value]]=0),"",(V3__67[[#This Row],[Sale Price]]-V3__67[[#This Row],[Estimated Value]])/V3__67[[#This Row],[Estimated Value]])</f>
        <v>0.5963991969432032</v>
      </c>
      <c r="P4024" t="str">
        <f t="shared" si="62"/>
        <v>Above Estimate</v>
      </c>
    </row>
    <row r="4025" spans="1:16" x14ac:dyDescent="0.3">
      <c r="A4025" s="1">
        <v>43708</v>
      </c>
      <c r="B4025">
        <v>2019</v>
      </c>
      <c r="C4025" t="s">
        <v>17</v>
      </c>
      <c r="D4025">
        <v>131100</v>
      </c>
      <c r="E4025">
        <v>230000</v>
      </c>
      <c r="F4025" t="s">
        <v>13</v>
      </c>
      <c r="G4025" t="s">
        <v>14</v>
      </c>
      <c r="H4025">
        <v>3</v>
      </c>
      <c r="I4025">
        <v>1</v>
      </c>
      <c r="J4025">
        <v>1016</v>
      </c>
      <c r="K4025">
        <v>1.0258995</v>
      </c>
      <c r="L4025" t="s">
        <v>25</v>
      </c>
      <c r="M4025">
        <f>V3__67[[#This Row],[Sale Price]]/V3__67[[#This Row],[carpet_area]]</f>
        <v>226.37795275590551</v>
      </c>
      <c r="N4025">
        <f>IF(OR(V3__67[[#This Row],[Estimated Value]]="",V3__67[[#This Row],[Estimated Value]]=0),"",V3__67[[#This Row],[Sale Price]]-V3__67[[#This Row],[Estimated Value]])</f>
        <v>98900</v>
      </c>
      <c r="O4025">
        <f>IF(OR(V3__67[[#This Row],[Estimated Value]]="",V3__67[[#This Row],[Estimated Value]]=0),"",(V3__67[[#This Row],[Sale Price]]-V3__67[[#This Row],[Estimated Value]])/V3__67[[#This Row],[Estimated Value]])</f>
        <v>0.75438596491228072</v>
      </c>
      <c r="P4025" t="str">
        <f t="shared" si="62"/>
        <v>Above Estimate</v>
      </c>
    </row>
    <row r="4026" spans="1:16" x14ac:dyDescent="0.3">
      <c r="A4026" s="1">
        <v>43708</v>
      </c>
      <c r="B4026">
        <v>2019</v>
      </c>
      <c r="C4026" t="s">
        <v>12</v>
      </c>
      <c r="D4026">
        <v>47060</v>
      </c>
      <c r="E4026">
        <v>45000</v>
      </c>
      <c r="F4026" t="s">
        <v>23</v>
      </c>
      <c r="G4026" t="s">
        <v>24</v>
      </c>
      <c r="H4026">
        <v>6</v>
      </c>
      <c r="I4026">
        <v>4</v>
      </c>
      <c r="J4026">
        <v>2133</v>
      </c>
      <c r="K4026">
        <v>1.0258995</v>
      </c>
      <c r="L4026" t="s">
        <v>22</v>
      </c>
      <c r="M4026">
        <f>V3__67[[#This Row],[Sale Price]]/V3__67[[#This Row],[carpet_area]]</f>
        <v>21.09704641350211</v>
      </c>
      <c r="N4026">
        <f>IF(OR(V3__67[[#This Row],[Estimated Value]]="",V3__67[[#This Row],[Estimated Value]]=0),"",V3__67[[#This Row],[Sale Price]]-V3__67[[#This Row],[Estimated Value]])</f>
        <v>-2060</v>
      </c>
      <c r="O4026">
        <f>IF(OR(V3__67[[#This Row],[Estimated Value]]="",V3__67[[#This Row],[Estimated Value]]=0),"",(V3__67[[#This Row],[Sale Price]]-V3__67[[#This Row],[Estimated Value]])/V3__67[[#This Row],[Estimated Value]])</f>
        <v>-4.377390565235869E-2</v>
      </c>
      <c r="P4026" t="str">
        <f t="shared" si="62"/>
        <v>Below Estimate</v>
      </c>
    </row>
    <row r="4027" spans="1:16" x14ac:dyDescent="0.3">
      <c r="A4027" s="1">
        <v>43708</v>
      </c>
      <c r="B4027">
        <v>2019</v>
      </c>
      <c r="C4027" t="s">
        <v>26</v>
      </c>
      <c r="D4027">
        <v>447370</v>
      </c>
      <c r="E4027">
        <v>800000</v>
      </c>
      <c r="F4027" t="s">
        <v>13</v>
      </c>
      <c r="G4027" t="s">
        <v>14</v>
      </c>
      <c r="H4027">
        <v>3</v>
      </c>
      <c r="I4027">
        <v>1</v>
      </c>
      <c r="J4027">
        <v>1018</v>
      </c>
      <c r="K4027">
        <v>1.0258995</v>
      </c>
      <c r="L4027" t="s">
        <v>25</v>
      </c>
      <c r="M4027">
        <f>V3__67[[#This Row],[Sale Price]]/V3__67[[#This Row],[carpet_area]]</f>
        <v>785.8546168958743</v>
      </c>
      <c r="N4027">
        <f>IF(OR(V3__67[[#This Row],[Estimated Value]]="",V3__67[[#This Row],[Estimated Value]]=0),"",V3__67[[#This Row],[Sale Price]]-V3__67[[#This Row],[Estimated Value]])</f>
        <v>352630</v>
      </c>
      <c r="O4027">
        <f>IF(OR(V3__67[[#This Row],[Estimated Value]]="",V3__67[[#This Row],[Estimated Value]]=0),"",(V3__67[[#This Row],[Sale Price]]-V3__67[[#This Row],[Estimated Value]])/V3__67[[#This Row],[Estimated Value]])</f>
        <v>0.78822898272123743</v>
      </c>
      <c r="P4027" t="str">
        <f t="shared" si="62"/>
        <v>Above Estimate</v>
      </c>
    </row>
    <row r="4028" spans="1:16" x14ac:dyDescent="0.3">
      <c r="A4028" s="1">
        <v>43708</v>
      </c>
      <c r="B4028">
        <v>2019</v>
      </c>
      <c r="C4028" t="s">
        <v>12</v>
      </c>
      <c r="D4028">
        <v>98190</v>
      </c>
      <c r="E4028">
        <v>100000</v>
      </c>
      <c r="F4028" t="s">
        <v>13</v>
      </c>
      <c r="G4028" t="s">
        <v>14</v>
      </c>
      <c r="H4028">
        <v>3</v>
      </c>
      <c r="I4028">
        <v>1</v>
      </c>
      <c r="J4028">
        <v>961</v>
      </c>
      <c r="K4028">
        <v>1.0258995</v>
      </c>
      <c r="L4028" t="s">
        <v>25</v>
      </c>
      <c r="M4028">
        <f>V3__67[[#This Row],[Sale Price]]/V3__67[[#This Row],[carpet_area]]</f>
        <v>104.0582726326743</v>
      </c>
      <c r="N4028">
        <f>IF(OR(V3__67[[#This Row],[Estimated Value]]="",V3__67[[#This Row],[Estimated Value]]=0),"",V3__67[[#This Row],[Sale Price]]-V3__67[[#This Row],[Estimated Value]])</f>
        <v>1810</v>
      </c>
      <c r="O4028">
        <f>IF(OR(V3__67[[#This Row],[Estimated Value]]="",V3__67[[#This Row],[Estimated Value]]=0),"",(V3__67[[#This Row],[Sale Price]]-V3__67[[#This Row],[Estimated Value]])/V3__67[[#This Row],[Estimated Value]])</f>
        <v>1.8433649047764539E-2</v>
      </c>
      <c r="P4028" t="str">
        <f t="shared" si="62"/>
        <v>Above Estimate</v>
      </c>
    </row>
    <row r="4029" spans="1:16" x14ac:dyDescent="0.3">
      <c r="A4029" s="1">
        <v>43709</v>
      </c>
      <c r="B4029">
        <v>2019</v>
      </c>
      <c r="C4029" t="s">
        <v>21</v>
      </c>
      <c r="D4029">
        <v>461580</v>
      </c>
      <c r="E4029">
        <v>1190000</v>
      </c>
      <c r="F4029" t="s">
        <v>13</v>
      </c>
      <c r="G4029" t="s">
        <v>14</v>
      </c>
      <c r="H4029">
        <v>3</v>
      </c>
      <c r="I4029">
        <v>1</v>
      </c>
      <c r="J4029">
        <v>927</v>
      </c>
      <c r="K4029">
        <v>1.0258995</v>
      </c>
      <c r="L4029" t="s">
        <v>15</v>
      </c>
      <c r="M4029">
        <f>V3__67[[#This Row],[Sale Price]]/V3__67[[#This Row],[carpet_area]]</f>
        <v>1283.7108953613808</v>
      </c>
      <c r="N4029">
        <f>IF(OR(V3__67[[#This Row],[Estimated Value]]="",V3__67[[#This Row],[Estimated Value]]=0),"",V3__67[[#This Row],[Sale Price]]-V3__67[[#This Row],[Estimated Value]])</f>
        <v>728420</v>
      </c>
      <c r="O4029">
        <f>IF(OR(V3__67[[#This Row],[Estimated Value]]="",V3__67[[#This Row],[Estimated Value]]=0),"",(V3__67[[#This Row],[Sale Price]]-V3__67[[#This Row],[Estimated Value]])/V3__67[[#This Row],[Estimated Value]])</f>
        <v>1.578101304215954</v>
      </c>
      <c r="P4029" t="str">
        <f t="shared" si="62"/>
        <v>Above Estimate</v>
      </c>
    </row>
    <row r="4030" spans="1:16" x14ac:dyDescent="0.3">
      <c r="A4030" s="1">
        <v>43709</v>
      </c>
      <c r="B4030">
        <v>2019</v>
      </c>
      <c r="C4030" t="s">
        <v>26</v>
      </c>
      <c r="D4030">
        <v>232400</v>
      </c>
      <c r="E4030">
        <v>378000</v>
      </c>
      <c r="F4030" t="s">
        <v>13</v>
      </c>
      <c r="G4030" t="s">
        <v>14</v>
      </c>
      <c r="H4030">
        <v>3</v>
      </c>
      <c r="I4030">
        <v>1</v>
      </c>
      <c r="J4030">
        <v>991</v>
      </c>
      <c r="K4030">
        <v>1.0258995</v>
      </c>
      <c r="L4030" t="s">
        <v>25</v>
      </c>
      <c r="M4030">
        <f>V3__67[[#This Row],[Sale Price]]/V3__67[[#This Row],[carpet_area]]</f>
        <v>381.43289606458126</v>
      </c>
      <c r="N4030">
        <f>IF(OR(V3__67[[#This Row],[Estimated Value]]="",V3__67[[#This Row],[Estimated Value]]=0),"",V3__67[[#This Row],[Sale Price]]-V3__67[[#This Row],[Estimated Value]])</f>
        <v>145600</v>
      </c>
      <c r="O4030">
        <f>IF(OR(V3__67[[#This Row],[Estimated Value]]="",V3__67[[#This Row],[Estimated Value]]=0),"",(V3__67[[#This Row],[Sale Price]]-V3__67[[#This Row],[Estimated Value]])/V3__67[[#This Row],[Estimated Value]])</f>
        <v>0.62650602409638556</v>
      </c>
      <c r="P4030" t="str">
        <f t="shared" si="62"/>
        <v>Above Estimate</v>
      </c>
    </row>
    <row r="4031" spans="1:16" x14ac:dyDescent="0.3">
      <c r="A4031" s="1">
        <v>43713</v>
      </c>
      <c r="B4031">
        <v>2019</v>
      </c>
      <c r="C4031" t="s">
        <v>12</v>
      </c>
      <c r="D4031">
        <v>87490</v>
      </c>
      <c r="E4031">
        <v>63100</v>
      </c>
      <c r="F4031" t="s">
        <v>13</v>
      </c>
      <c r="G4031" t="s">
        <v>14</v>
      </c>
      <c r="H4031">
        <v>3</v>
      </c>
      <c r="I4031">
        <v>1</v>
      </c>
      <c r="J4031">
        <v>1026</v>
      </c>
      <c r="K4031">
        <v>1.0258995</v>
      </c>
      <c r="L4031" t="s">
        <v>22</v>
      </c>
      <c r="M4031">
        <f>V3__67[[#This Row],[Sale Price]]/V3__67[[#This Row],[carpet_area]]</f>
        <v>61.500974658869396</v>
      </c>
      <c r="N4031">
        <f>IF(OR(V3__67[[#This Row],[Estimated Value]]="",V3__67[[#This Row],[Estimated Value]]=0),"",V3__67[[#This Row],[Sale Price]]-V3__67[[#This Row],[Estimated Value]])</f>
        <v>-24390</v>
      </c>
      <c r="O4031">
        <f>IF(OR(V3__67[[#This Row],[Estimated Value]]="",V3__67[[#This Row],[Estimated Value]]=0),"",(V3__67[[#This Row],[Sale Price]]-V3__67[[#This Row],[Estimated Value]])/V3__67[[#This Row],[Estimated Value]])</f>
        <v>-0.27877471711052693</v>
      </c>
      <c r="P4031" t="str">
        <f t="shared" si="62"/>
        <v>Below Estimate</v>
      </c>
    </row>
    <row r="4032" spans="1:16" x14ac:dyDescent="0.3">
      <c r="A4032" s="1">
        <v>43713</v>
      </c>
      <c r="B4032">
        <v>2019</v>
      </c>
      <c r="C4032" t="s">
        <v>30</v>
      </c>
      <c r="D4032">
        <v>395490</v>
      </c>
      <c r="E4032">
        <v>679000</v>
      </c>
      <c r="F4032" t="s">
        <v>13</v>
      </c>
      <c r="G4032" t="s">
        <v>14</v>
      </c>
      <c r="H4032">
        <v>3</v>
      </c>
      <c r="I4032">
        <v>1</v>
      </c>
      <c r="J4032">
        <v>1093</v>
      </c>
      <c r="K4032">
        <v>1.0258995</v>
      </c>
      <c r="L4032" t="s">
        <v>25</v>
      </c>
      <c r="M4032">
        <f>V3__67[[#This Row],[Sale Price]]/V3__67[[#This Row],[carpet_area]]</f>
        <v>621.22598353156445</v>
      </c>
      <c r="N4032">
        <f>IF(OR(V3__67[[#This Row],[Estimated Value]]="",V3__67[[#This Row],[Estimated Value]]=0),"",V3__67[[#This Row],[Sale Price]]-V3__67[[#This Row],[Estimated Value]])</f>
        <v>283510</v>
      </c>
      <c r="O4032">
        <f>IF(OR(V3__67[[#This Row],[Estimated Value]]="",V3__67[[#This Row],[Estimated Value]]=0),"",(V3__67[[#This Row],[Sale Price]]-V3__67[[#This Row],[Estimated Value]])/V3__67[[#This Row],[Estimated Value]])</f>
        <v>0.71685756909150677</v>
      </c>
      <c r="P4032" t="str">
        <f t="shared" si="62"/>
        <v>Above Estimate</v>
      </c>
    </row>
    <row r="4033" spans="1:16" x14ac:dyDescent="0.3">
      <c r="A4033" s="1">
        <v>43713</v>
      </c>
      <c r="B4033">
        <v>2019</v>
      </c>
      <c r="C4033" t="s">
        <v>30</v>
      </c>
      <c r="D4033">
        <v>352000</v>
      </c>
      <c r="E4033">
        <v>521000</v>
      </c>
      <c r="F4033" t="s">
        <v>13</v>
      </c>
      <c r="G4033" t="s">
        <v>14</v>
      </c>
      <c r="H4033">
        <v>3</v>
      </c>
      <c r="I4033">
        <v>1</v>
      </c>
      <c r="J4033">
        <v>912</v>
      </c>
      <c r="K4033">
        <v>1.0258995</v>
      </c>
      <c r="L4033" t="s">
        <v>25</v>
      </c>
      <c r="M4033">
        <f>V3__67[[#This Row],[Sale Price]]/V3__67[[#This Row],[carpet_area]]</f>
        <v>571.27192982456143</v>
      </c>
      <c r="N4033">
        <f>IF(OR(V3__67[[#This Row],[Estimated Value]]="",V3__67[[#This Row],[Estimated Value]]=0),"",V3__67[[#This Row],[Sale Price]]-V3__67[[#This Row],[Estimated Value]])</f>
        <v>169000</v>
      </c>
      <c r="O4033">
        <f>IF(OR(V3__67[[#This Row],[Estimated Value]]="",V3__67[[#This Row],[Estimated Value]]=0),"",(V3__67[[#This Row],[Sale Price]]-V3__67[[#This Row],[Estimated Value]])/V3__67[[#This Row],[Estimated Value]])</f>
        <v>0.48011363636363635</v>
      </c>
      <c r="P4033" t="str">
        <f t="shared" si="62"/>
        <v>Above Estimate</v>
      </c>
    </row>
    <row r="4034" spans="1:16" x14ac:dyDescent="0.3">
      <c r="A4034" s="1">
        <v>43713</v>
      </c>
      <c r="B4034">
        <v>2019</v>
      </c>
      <c r="C4034" t="s">
        <v>30</v>
      </c>
      <c r="D4034">
        <v>238750</v>
      </c>
      <c r="E4034">
        <v>390000</v>
      </c>
      <c r="F4034" t="s">
        <v>13</v>
      </c>
      <c r="G4034" t="s">
        <v>14</v>
      </c>
      <c r="H4034">
        <v>3</v>
      </c>
      <c r="I4034">
        <v>1</v>
      </c>
      <c r="J4034">
        <v>903</v>
      </c>
      <c r="K4034">
        <v>1.0258995</v>
      </c>
      <c r="L4034" t="s">
        <v>25</v>
      </c>
      <c r="M4034">
        <f>V3__67[[#This Row],[Sale Price]]/V3__67[[#This Row],[carpet_area]]</f>
        <v>431.89368770764122</v>
      </c>
      <c r="N4034">
        <f>IF(OR(V3__67[[#This Row],[Estimated Value]]="",V3__67[[#This Row],[Estimated Value]]=0),"",V3__67[[#This Row],[Sale Price]]-V3__67[[#This Row],[Estimated Value]])</f>
        <v>151250</v>
      </c>
      <c r="O4034">
        <f>IF(OR(V3__67[[#This Row],[Estimated Value]]="",V3__67[[#This Row],[Estimated Value]]=0),"",(V3__67[[#This Row],[Sale Price]]-V3__67[[#This Row],[Estimated Value]])/V3__67[[#This Row],[Estimated Value]])</f>
        <v>0.63350785340314131</v>
      </c>
      <c r="P4034" t="str">
        <f t="shared" ref="P4034:P4097" si="63">IF(N4034="","No Estimate",IF(N4034&gt;0,"Above Estimate",IF(N4034&lt;0,"Below Estimate","At Estimate")))</f>
        <v>Above Estimate</v>
      </c>
    </row>
    <row r="4035" spans="1:16" x14ac:dyDescent="0.3">
      <c r="A4035" s="1">
        <v>43714</v>
      </c>
      <c r="B4035">
        <v>2019</v>
      </c>
      <c r="C4035" t="s">
        <v>12</v>
      </c>
      <c r="D4035">
        <v>26220</v>
      </c>
      <c r="E4035">
        <v>30000</v>
      </c>
      <c r="F4035" t="s">
        <v>13</v>
      </c>
      <c r="G4035" t="s">
        <v>14</v>
      </c>
      <c r="H4035">
        <v>3</v>
      </c>
      <c r="I4035">
        <v>1</v>
      </c>
      <c r="J4035">
        <v>1051</v>
      </c>
      <c r="K4035">
        <v>1.0258995</v>
      </c>
      <c r="L4035" t="s">
        <v>15</v>
      </c>
      <c r="M4035">
        <f>V3__67[[#This Row],[Sale Price]]/V3__67[[#This Row],[carpet_area]]</f>
        <v>28.544243577545195</v>
      </c>
      <c r="N4035">
        <f>IF(OR(V3__67[[#This Row],[Estimated Value]]="",V3__67[[#This Row],[Estimated Value]]=0),"",V3__67[[#This Row],[Sale Price]]-V3__67[[#This Row],[Estimated Value]])</f>
        <v>3780</v>
      </c>
      <c r="O4035">
        <f>IF(OR(V3__67[[#This Row],[Estimated Value]]="",V3__67[[#This Row],[Estimated Value]]=0),"",(V3__67[[#This Row],[Sale Price]]-V3__67[[#This Row],[Estimated Value]])/V3__67[[#This Row],[Estimated Value]])</f>
        <v>0.14416475972540047</v>
      </c>
      <c r="P4035" t="str">
        <f t="shared" si="63"/>
        <v>Above Estimate</v>
      </c>
    </row>
    <row r="4036" spans="1:16" x14ac:dyDescent="0.3">
      <c r="A4036" s="1">
        <v>43714</v>
      </c>
      <c r="B4036">
        <v>2019</v>
      </c>
      <c r="C4036" t="s">
        <v>17</v>
      </c>
      <c r="D4036">
        <v>108440</v>
      </c>
      <c r="E4036">
        <v>125000</v>
      </c>
      <c r="F4036" t="s">
        <v>19</v>
      </c>
      <c r="G4036" t="s">
        <v>20</v>
      </c>
      <c r="H4036">
        <v>4</v>
      </c>
      <c r="I4036">
        <v>3</v>
      </c>
      <c r="J4036">
        <v>1218</v>
      </c>
      <c r="K4036">
        <v>1.0258995</v>
      </c>
      <c r="L4036" t="s">
        <v>25</v>
      </c>
      <c r="M4036">
        <f>V3__67[[#This Row],[Sale Price]]/V3__67[[#This Row],[carpet_area]]</f>
        <v>102.6272577996716</v>
      </c>
      <c r="N4036">
        <f>IF(OR(V3__67[[#This Row],[Estimated Value]]="",V3__67[[#This Row],[Estimated Value]]=0),"",V3__67[[#This Row],[Sale Price]]-V3__67[[#This Row],[Estimated Value]])</f>
        <v>16560</v>
      </c>
      <c r="O4036">
        <f>IF(OR(V3__67[[#This Row],[Estimated Value]]="",V3__67[[#This Row],[Estimated Value]]=0),"",(V3__67[[#This Row],[Sale Price]]-V3__67[[#This Row],[Estimated Value]])/V3__67[[#This Row],[Estimated Value]])</f>
        <v>0.15271117668756917</v>
      </c>
      <c r="P4036" t="str">
        <f t="shared" si="63"/>
        <v>Above Estimate</v>
      </c>
    </row>
    <row r="4037" spans="1:16" x14ac:dyDescent="0.3">
      <c r="A4037" s="1">
        <v>43714</v>
      </c>
      <c r="B4037">
        <v>2019</v>
      </c>
      <c r="C4037" t="s">
        <v>21</v>
      </c>
      <c r="D4037">
        <v>5764710</v>
      </c>
      <c r="E4037">
        <v>7125000</v>
      </c>
      <c r="F4037" t="s">
        <v>13</v>
      </c>
      <c r="G4037" t="s">
        <v>14</v>
      </c>
      <c r="H4037">
        <v>3</v>
      </c>
      <c r="I4037">
        <v>3</v>
      </c>
      <c r="J4037">
        <v>1077</v>
      </c>
      <c r="K4037">
        <v>1.0258995</v>
      </c>
      <c r="L4037" t="s">
        <v>16</v>
      </c>
      <c r="M4037">
        <f>V3__67[[#This Row],[Sale Price]]/V3__67[[#This Row],[carpet_area]]</f>
        <v>6615.5988857938719</v>
      </c>
      <c r="N4037">
        <f>IF(OR(V3__67[[#This Row],[Estimated Value]]="",V3__67[[#This Row],[Estimated Value]]=0),"",V3__67[[#This Row],[Sale Price]]-V3__67[[#This Row],[Estimated Value]])</f>
        <v>1360290</v>
      </c>
      <c r="O4037">
        <f>IF(OR(V3__67[[#This Row],[Estimated Value]]="",V3__67[[#This Row],[Estimated Value]]=0),"",(V3__67[[#This Row],[Sale Price]]-V3__67[[#This Row],[Estimated Value]])/V3__67[[#This Row],[Estimated Value]])</f>
        <v>0.23596850492045568</v>
      </c>
      <c r="P4037" t="str">
        <f t="shared" si="63"/>
        <v>Above Estimate</v>
      </c>
    </row>
    <row r="4038" spans="1:16" x14ac:dyDescent="0.3">
      <c r="A4038" s="1">
        <v>43715</v>
      </c>
      <c r="B4038">
        <v>2019</v>
      </c>
      <c r="C4038" t="s">
        <v>26</v>
      </c>
      <c r="D4038">
        <v>986720</v>
      </c>
      <c r="E4038">
        <v>1175000</v>
      </c>
      <c r="F4038" t="s">
        <v>13</v>
      </c>
      <c r="G4038" t="s">
        <v>14</v>
      </c>
      <c r="H4038">
        <v>3</v>
      </c>
      <c r="I4038">
        <v>1</v>
      </c>
      <c r="J4038">
        <v>958</v>
      </c>
      <c r="K4038">
        <v>1.0258995</v>
      </c>
      <c r="L4038" t="s">
        <v>15</v>
      </c>
      <c r="M4038">
        <f>V3__67[[#This Row],[Sale Price]]/V3__67[[#This Row],[carpet_area]]</f>
        <v>1226.5135699373695</v>
      </c>
      <c r="N4038">
        <f>IF(OR(V3__67[[#This Row],[Estimated Value]]="",V3__67[[#This Row],[Estimated Value]]=0),"",V3__67[[#This Row],[Sale Price]]-V3__67[[#This Row],[Estimated Value]])</f>
        <v>188280</v>
      </c>
      <c r="O4038">
        <f>IF(OR(V3__67[[#This Row],[Estimated Value]]="",V3__67[[#This Row],[Estimated Value]]=0),"",(V3__67[[#This Row],[Sale Price]]-V3__67[[#This Row],[Estimated Value]])/V3__67[[#This Row],[Estimated Value]])</f>
        <v>0.19081401005351062</v>
      </c>
      <c r="P4038" t="str">
        <f t="shared" si="63"/>
        <v>Above Estimate</v>
      </c>
    </row>
    <row r="4039" spans="1:16" x14ac:dyDescent="0.3">
      <c r="A4039" s="1">
        <v>43715</v>
      </c>
      <c r="B4039">
        <v>2019</v>
      </c>
      <c r="C4039" t="s">
        <v>21</v>
      </c>
      <c r="D4039">
        <v>1062530</v>
      </c>
      <c r="E4039">
        <v>1605000</v>
      </c>
      <c r="F4039" t="s">
        <v>13</v>
      </c>
      <c r="G4039" t="s">
        <v>14</v>
      </c>
      <c r="H4039">
        <v>3</v>
      </c>
      <c r="I4039">
        <v>1</v>
      </c>
      <c r="J4039">
        <v>909</v>
      </c>
      <c r="K4039">
        <v>1.0258995</v>
      </c>
      <c r="L4039" t="s">
        <v>22</v>
      </c>
      <c r="M4039">
        <f>V3__67[[#This Row],[Sale Price]]/V3__67[[#This Row],[carpet_area]]</f>
        <v>1765.6765676567657</v>
      </c>
      <c r="N4039">
        <f>IF(OR(V3__67[[#This Row],[Estimated Value]]="",V3__67[[#This Row],[Estimated Value]]=0),"",V3__67[[#This Row],[Sale Price]]-V3__67[[#This Row],[Estimated Value]])</f>
        <v>542470</v>
      </c>
      <c r="O4039">
        <f>IF(OR(V3__67[[#This Row],[Estimated Value]]="",V3__67[[#This Row],[Estimated Value]]=0),"",(V3__67[[#This Row],[Sale Price]]-V3__67[[#This Row],[Estimated Value]])/V3__67[[#This Row],[Estimated Value]])</f>
        <v>0.51054558459525845</v>
      </c>
      <c r="P4039" t="str">
        <f t="shared" si="63"/>
        <v>Above Estimate</v>
      </c>
    </row>
    <row r="4040" spans="1:16" x14ac:dyDescent="0.3">
      <c r="A4040" s="1">
        <v>43716</v>
      </c>
      <c r="B4040">
        <v>2019</v>
      </c>
      <c r="C4040" t="s">
        <v>30</v>
      </c>
      <c r="D4040">
        <v>220680</v>
      </c>
      <c r="E4040">
        <v>342000</v>
      </c>
      <c r="F4040" t="s">
        <v>13</v>
      </c>
      <c r="G4040" t="s">
        <v>14</v>
      </c>
      <c r="H4040">
        <v>3</v>
      </c>
      <c r="I4040">
        <v>1</v>
      </c>
      <c r="J4040">
        <v>1065</v>
      </c>
      <c r="K4040">
        <v>1.0258995</v>
      </c>
      <c r="L4040" t="s">
        <v>25</v>
      </c>
      <c r="M4040">
        <f>V3__67[[#This Row],[Sale Price]]/V3__67[[#This Row],[carpet_area]]</f>
        <v>321.12676056338029</v>
      </c>
      <c r="N4040">
        <f>IF(OR(V3__67[[#This Row],[Estimated Value]]="",V3__67[[#This Row],[Estimated Value]]=0),"",V3__67[[#This Row],[Sale Price]]-V3__67[[#This Row],[Estimated Value]])</f>
        <v>121320</v>
      </c>
      <c r="O4040">
        <f>IF(OR(V3__67[[#This Row],[Estimated Value]]="",V3__67[[#This Row],[Estimated Value]]=0),"",(V3__67[[#This Row],[Sale Price]]-V3__67[[#This Row],[Estimated Value]])/V3__67[[#This Row],[Estimated Value]])</f>
        <v>0.54975530179445353</v>
      </c>
      <c r="P4040" t="str">
        <f t="shared" si="63"/>
        <v>Above Estimate</v>
      </c>
    </row>
    <row r="4041" spans="1:16" x14ac:dyDescent="0.3">
      <c r="A4041" s="1">
        <v>43720</v>
      </c>
      <c r="B4041">
        <v>2019</v>
      </c>
      <c r="C4041" t="s">
        <v>21</v>
      </c>
      <c r="D4041">
        <v>2442300</v>
      </c>
      <c r="E4041">
        <v>2700000</v>
      </c>
      <c r="F4041" t="s">
        <v>13</v>
      </c>
      <c r="G4041" t="s">
        <v>14</v>
      </c>
      <c r="H4041">
        <v>3</v>
      </c>
      <c r="I4041">
        <v>3</v>
      </c>
      <c r="J4041">
        <v>1078</v>
      </c>
      <c r="K4041">
        <v>1.0258995</v>
      </c>
      <c r="L4041" t="s">
        <v>16</v>
      </c>
      <c r="M4041">
        <f>V3__67[[#This Row],[Sale Price]]/V3__67[[#This Row],[carpet_area]]</f>
        <v>2504.6382189239334</v>
      </c>
      <c r="N4041">
        <f>IF(OR(V3__67[[#This Row],[Estimated Value]]="",V3__67[[#This Row],[Estimated Value]]=0),"",V3__67[[#This Row],[Sale Price]]-V3__67[[#This Row],[Estimated Value]])</f>
        <v>257700</v>
      </c>
      <c r="O4041">
        <f>IF(OR(V3__67[[#This Row],[Estimated Value]]="",V3__67[[#This Row],[Estimated Value]]=0),"",(V3__67[[#This Row],[Sale Price]]-V3__67[[#This Row],[Estimated Value]])/V3__67[[#This Row],[Estimated Value]])</f>
        <v>0.10551529296155264</v>
      </c>
      <c r="P4041" t="str">
        <f t="shared" si="63"/>
        <v>Above Estimate</v>
      </c>
    </row>
    <row r="4042" spans="1:16" x14ac:dyDescent="0.3">
      <c r="A4042" s="1">
        <v>43721</v>
      </c>
      <c r="B4042">
        <v>2019</v>
      </c>
      <c r="C4042" t="s">
        <v>12</v>
      </c>
      <c r="D4042">
        <v>109480</v>
      </c>
      <c r="E4042">
        <v>125000</v>
      </c>
      <c r="F4042" t="s">
        <v>13</v>
      </c>
      <c r="G4042" t="s">
        <v>14</v>
      </c>
      <c r="H4042">
        <v>3</v>
      </c>
      <c r="I4042">
        <v>3</v>
      </c>
      <c r="J4042">
        <v>910</v>
      </c>
      <c r="K4042">
        <v>1.0258995</v>
      </c>
      <c r="L4042" t="s">
        <v>16</v>
      </c>
      <c r="M4042">
        <f>V3__67[[#This Row],[Sale Price]]/V3__67[[#This Row],[carpet_area]]</f>
        <v>137.36263736263737</v>
      </c>
      <c r="N4042">
        <f>IF(OR(V3__67[[#This Row],[Estimated Value]]="",V3__67[[#This Row],[Estimated Value]]=0),"",V3__67[[#This Row],[Sale Price]]-V3__67[[#This Row],[Estimated Value]])</f>
        <v>15520</v>
      </c>
      <c r="O4042">
        <f>IF(OR(V3__67[[#This Row],[Estimated Value]]="",V3__67[[#This Row],[Estimated Value]]=0),"",(V3__67[[#This Row],[Sale Price]]-V3__67[[#This Row],[Estimated Value]])/V3__67[[#This Row],[Estimated Value]])</f>
        <v>0.14176105224698576</v>
      </c>
      <c r="P4042" t="str">
        <f t="shared" si="63"/>
        <v>Above Estimate</v>
      </c>
    </row>
    <row r="4043" spans="1:16" x14ac:dyDescent="0.3">
      <c r="A4043" s="1">
        <v>43722</v>
      </c>
      <c r="B4043">
        <v>2019</v>
      </c>
      <c r="C4043" t="s">
        <v>17</v>
      </c>
      <c r="D4043">
        <v>158220</v>
      </c>
      <c r="E4043">
        <v>219000</v>
      </c>
      <c r="F4043" t="s">
        <v>13</v>
      </c>
      <c r="G4043" t="s">
        <v>14</v>
      </c>
      <c r="H4043">
        <v>3</v>
      </c>
      <c r="I4043">
        <v>2</v>
      </c>
      <c r="J4043">
        <v>902</v>
      </c>
      <c r="K4043">
        <v>1.0258995</v>
      </c>
      <c r="L4043" t="s">
        <v>15</v>
      </c>
      <c r="M4043">
        <f>V3__67[[#This Row],[Sale Price]]/V3__67[[#This Row],[carpet_area]]</f>
        <v>242.79379157427937</v>
      </c>
      <c r="N4043">
        <f>IF(OR(V3__67[[#This Row],[Estimated Value]]="",V3__67[[#This Row],[Estimated Value]]=0),"",V3__67[[#This Row],[Sale Price]]-V3__67[[#This Row],[Estimated Value]])</f>
        <v>60780</v>
      </c>
      <c r="O4043">
        <f>IF(OR(V3__67[[#This Row],[Estimated Value]]="",V3__67[[#This Row],[Estimated Value]]=0),"",(V3__67[[#This Row],[Sale Price]]-V3__67[[#This Row],[Estimated Value]])/V3__67[[#This Row],[Estimated Value]])</f>
        <v>0.38414865377322716</v>
      </c>
      <c r="P4043" t="str">
        <f t="shared" si="63"/>
        <v>Above Estimate</v>
      </c>
    </row>
    <row r="4044" spans="1:16" x14ac:dyDescent="0.3">
      <c r="A4044" s="1">
        <v>43722</v>
      </c>
      <c r="B4044">
        <v>2019</v>
      </c>
      <c r="C4044" t="s">
        <v>18</v>
      </c>
      <c r="D4044">
        <v>353370</v>
      </c>
      <c r="E4044">
        <v>600000</v>
      </c>
      <c r="F4044" t="s">
        <v>13</v>
      </c>
      <c r="G4044" t="s">
        <v>14</v>
      </c>
      <c r="H4044">
        <v>3</v>
      </c>
      <c r="I4044">
        <v>2</v>
      </c>
      <c r="J4044">
        <v>1038</v>
      </c>
      <c r="K4044">
        <v>1.0258995</v>
      </c>
      <c r="L4044" t="s">
        <v>22</v>
      </c>
      <c r="M4044">
        <f>V3__67[[#This Row],[Sale Price]]/V3__67[[#This Row],[carpet_area]]</f>
        <v>578.03468208092488</v>
      </c>
      <c r="N4044">
        <f>IF(OR(V3__67[[#This Row],[Estimated Value]]="",V3__67[[#This Row],[Estimated Value]]=0),"",V3__67[[#This Row],[Sale Price]]-V3__67[[#This Row],[Estimated Value]])</f>
        <v>246630</v>
      </c>
      <c r="O4044">
        <f>IF(OR(V3__67[[#This Row],[Estimated Value]]="",V3__67[[#This Row],[Estimated Value]]=0),"",(V3__67[[#This Row],[Sale Price]]-V3__67[[#This Row],[Estimated Value]])/V3__67[[#This Row],[Estimated Value]])</f>
        <v>0.69793700653705748</v>
      </c>
      <c r="P4044" t="str">
        <f t="shared" si="63"/>
        <v>Above Estimate</v>
      </c>
    </row>
    <row r="4045" spans="1:16" x14ac:dyDescent="0.3">
      <c r="A4045" s="1">
        <v>43723</v>
      </c>
      <c r="B4045">
        <v>2019</v>
      </c>
      <c r="C4045" t="s">
        <v>30</v>
      </c>
      <c r="D4045">
        <v>609270</v>
      </c>
      <c r="E4045">
        <v>875000</v>
      </c>
      <c r="F4045" t="s">
        <v>13</v>
      </c>
      <c r="G4045" t="s">
        <v>14</v>
      </c>
      <c r="H4045">
        <v>3</v>
      </c>
      <c r="I4045">
        <v>2</v>
      </c>
      <c r="J4045">
        <v>1097</v>
      </c>
      <c r="K4045">
        <v>1.0258995</v>
      </c>
      <c r="L4045" t="s">
        <v>22</v>
      </c>
      <c r="M4045">
        <f>V3__67[[#This Row],[Sale Price]]/V3__67[[#This Row],[carpet_area]]</f>
        <v>797.6298997265269</v>
      </c>
      <c r="N4045">
        <f>IF(OR(V3__67[[#This Row],[Estimated Value]]="",V3__67[[#This Row],[Estimated Value]]=0),"",V3__67[[#This Row],[Sale Price]]-V3__67[[#This Row],[Estimated Value]])</f>
        <v>265730</v>
      </c>
      <c r="O4045">
        <f>IF(OR(V3__67[[#This Row],[Estimated Value]]="",V3__67[[#This Row],[Estimated Value]]=0),"",(V3__67[[#This Row],[Sale Price]]-V3__67[[#This Row],[Estimated Value]])/V3__67[[#This Row],[Estimated Value]])</f>
        <v>0.43614489471006285</v>
      </c>
      <c r="P4045" t="str">
        <f t="shared" si="63"/>
        <v>Above Estimate</v>
      </c>
    </row>
    <row r="4046" spans="1:16" x14ac:dyDescent="0.3">
      <c r="A4046" s="1">
        <v>43726</v>
      </c>
      <c r="B4046">
        <v>2019</v>
      </c>
      <c r="C4046" t="s">
        <v>18</v>
      </c>
      <c r="D4046">
        <v>272700</v>
      </c>
      <c r="E4046">
        <v>425000</v>
      </c>
      <c r="F4046" t="s">
        <v>13</v>
      </c>
      <c r="G4046" t="s">
        <v>14</v>
      </c>
      <c r="H4046">
        <v>3</v>
      </c>
      <c r="I4046">
        <v>3</v>
      </c>
      <c r="J4046">
        <v>916</v>
      </c>
      <c r="K4046">
        <v>1.0258995</v>
      </c>
      <c r="L4046" t="s">
        <v>25</v>
      </c>
      <c r="M4046">
        <f>V3__67[[#This Row],[Sale Price]]/V3__67[[#This Row],[carpet_area]]</f>
        <v>463.97379912663757</v>
      </c>
      <c r="N4046">
        <f>IF(OR(V3__67[[#This Row],[Estimated Value]]="",V3__67[[#This Row],[Estimated Value]]=0),"",V3__67[[#This Row],[Sale Price]]-V3__67[[#This Row],[Estimated Value]])</f>
        <v>152300</v>
      </c>
      <c r="O4046">
        <f>IF(OR(V3__67[[#This Row],[Estimated Value]]="",V3__67[[#This Row],[Estimated Value]]=0),"",(V3__67[[#This Row],[Sale Price]]-V3__67[[#This Row],[Estimated Value]])/V3__67[[#This Row],[Estimated Value]])</f>
        <v>0.55848918225155852</v>
      </c>
      <c r="P4046" t="str">
        <f t="shared" si="63"/>
        <v>Above Estimate</v>
      </c>
    </row>
    <row r="4047" spans="1:16" x14ac:dyDescent="0.3">
      <c r="A4047" s="1">
        <v>43726</v>
      </c>
      <c r="B4047">
        <v>2019</v>
      </c>
      <c r="C4047" t="s">
        <v>17</v>
      </c>
      <c r="D4047">
        <v>113470</v>
      </c>
      <c r="E4047">
        <v>265000</v>
      </c>
      <c r="F4047" t="s">
        <v>19</v>
      </c>
      <c r="G4047" t="s">
        <v>20</v>
      </c>
      <c r="H4047">
        <v>4</v>
      </c>
      <c r="I4047">
        <v>4</v>
      </c>
      <c r="J4047">
        <v>1273</v>
      </c>
      <c r="K4047">
        <v>1.0258995</v>
      </c>
      <c r="L4047" t="s">
        <v>25</v>
      </c>
      <c r="M4047">
        <f>V3__67[[#This Row],[Sale Price]]/V3__67[[#This Row],[carpet_area]]</f>
        <v>208.16967792615867</v>
      </c>
      <c r="N4047">
        <f>IF(OR(V3__67[[#This Row],[Estimated Value]]="",V3__67[[#This Row],[Estimated Value]]=0),"",V3__67[[#This Row],[Sale Price]]-V3__67[[#This Row],[Estimated Value]])</f>
        <v>151530</v>
      </c>
      <c r="O4047">
        <f>IF(OR(V3__67[[#This Row],[Estimated Value]]="",V3__67[[#This Row],[Estimated Value]]=0),"",(V3__67[[#This Row],[Sale Price]]-V3__67[[#This Row],[Estimated Value]])/V3__67[[#This Row],[Estimated Value]])</f>
        <v>1.3354190534943158</v>
      </c>
      <c r="P4047" t="str">
        <f t="shared" si="63"/>
        <v>Above Estimate</v>
      </c>
    </row>
    <row r="4048" spans="1:16" x14ac:dyDescent="0.3">
      <c r="A4048" s="1">
        <v>43726</v>
      </c>
      <c r="B4048">
        <v>2019</v>
      </c>
      <c r="C4048" t="s">
        <v>17</v>
      </c>
      <c r="D4048">
        <v>139150</v>
      </c>
      <c r="E4048">
        <v>237500</v>
      </c>
      <c r="F4048" t="s">
        <v>13</v>
      </c>
      <c r="G4048" t="s">
        <v>14</v>
      </c>
      <c r="H4048">
        <v>3</v>
      </c>
      <c r="I4048">
        <v>1</v>
      </c>
      <c r="J4048">
        <v>916</v>
      </c>
      <c r="K4048">
        <v>1.0258995</v>
      </c>
      <c r="L4048" t="s">
        <v>16</v>
      </c>
      <c r="M4048">
        <f>V3__67[[#This Row],[Sale Price]]/V3__67[[#This Row],[carpet_area]]</f>
        <v>259.27947598253274</v>
      </c>
      <c r="N4048">
        <f>IF(OR(V3__67[[#This Row],[Estimated Value]]="",V3__67[[#This Row],[Estimated Value]]=0),"",V3__67[[#This Row],[Sale Price]]-V3__67[[#This Row],[Estimated Value]])</f>
        <v>98350</v>
      </c>
      <c r="O4048">
        <f>IF(OR(V3__67[[#This Row],[Estimated Value]]="",V3__67[[#This Row],[Estimated Value]]=0),"",(V3__67[[#This Row],[Sale Price]]-V3__67[[#This Row],[Estimated Value]])/V3__67[[#This Row],[Estimated Value]])</f>
        <v>0.70679123248293207</v>
      </c>
      <c r="P4048" t="str">
        <f t="shared" si="63"/>
        <v>Above Estimate</v>
      </c>
    </row>
    <row r="4049" spans="1:16" x14ac:dyDescent="0.3">
      <c r="A4049" s="1">
        <v>43726</v>
      </c>
      <c r="B4049">
        <v>2019</v>
      </c>
      <c r="C4049" t="s">
        <v>26</v>
      </c>
      <c r="D4049">
        <v>240170</v>
      </c>
      <c r="E4049">
        <v>345000</v>
      </c>
      <c r="F4049" t="s">
        <v>13</v>
      </c>
      <c r="G4049" t="s">
        <v>14</v>
      </c>
      <c r="H4049">
        <v>3</v>
      </c>
      <c r="I4049">
        <v>3</v>
      </c>
      <c r="J4049">
        <v>1031</v>
      </c>
      <c r="K4049">
        <v>1.0258995</v>
      </c>
      <c r="L4049" t="s">
        <v>16</v>
      </c>
      <c r="M4049">
        <f>V3__67[[#This Row],[Sale Price]]/V3__67[[#This Row],[carpet_area]]</f>
        <v>334.62657613967025</v>
      </c>
      <c r="N4049">
        <f>IF(OR(V3__67[[#This Row],[Estimated Value]]="",V3__67[[#This Row],[Estimated Value]]=0),"",V3__67[[#This Row],[Sale Price]]-V3__67[[#This Row],[Estimated Value]])</f>
        <v>104830</v>
      </c>
      <c r="O4049">
        <f>IF(OR(V3__67[[#This Row],[Estimated Value]]="",V3__67[[#This Row],[Estimated Value]]=0),"",(V3__67[[#This Row],[Sale Price]]-V3__67[[#This Row],[Estimated Value]])/V3__67[[#This Row],[Estimated Value]])</f>
        <v>0.43648249156847235</v>
      </c>
      <c r="P4049" t="str">
        <f t="shared" si="63"/>
        <v>Above Estimate</v>
      </c>
    </row>
    <row r="4050" spans="1:16" x14ac:dyDescent="0.3">
      <c r="A4050" s="1">
        <v>43726</v>
      </c>
      <c r="B4050">
        <v>2019</v>
      </c>
      <c r="C4050" t="s">
        <v>18</v>
      </c>
      <c r="D4050">
        <v>222300</v>
      </c>
      <c r="E4050">
        <v>500000</v>
      </c>
      <c r="F4050" t="s">
        <v>23</v>
      </c>
      <c r="G4050" t="s">
        <v>24</v>
      </c>
      <c r="H4050">
        <v>6</v>
      </c>
      <c r="I4050">
        <v>5</v>
      </c>
      <c r="J4050">
        <v>1875</v>
      </c>
      <c r="K4050">
        <v>1.0258995</v>
      </c>
      <c r="L4050" t="s">
        <v>15</v>
      </c>
      <c r="M4050">
        <f>V3__67[[#This Row],[Sale Price]]/V3__67[[#This Row],[carpet_area]]</f>
        <v>266.66666666666669</v>
      </c>
      <c r="N4050">
        <f>IF(OR(V3__67[[#This Row],[Estimated Value]]="",V3__67[[#This Row],[Estimated Value]]=0),"",V3__67[[#This Row],[Sale Price]]-V3__67[[#This Row],[Estimated Value]])</f>
        <v>277700</v>
      </c>
      <c r="O4050">
        <f>IF(OR(V3__67[[#This Row],[Estimated Value]]="",V3__67[[#This Row],[Estimated Value]]=0),"",(V3__67[[#This Row],[Sale Price]]-V3__67[[#This Row],[Estimated Value]])/V3__67[[#This Row],[Estimated Value]])</f>
        <v>1.2492127755285649</v>
      </c>
      <c r="P4050" t="str">
        <f t="shared" si="63"/>
        <v>Above Estimate</v>
      </c>
    </row>
    <row r="4051" spans="1:16" x14ac:dyDescent="0.3">
      <c r="A4051" s="1">
        <v>43727</v>
      </c>
      <c r="B4051">
        <v>2019</v>
      </c>
      <c r="C4051" t="s">
        <v>17</v>
      </c>
      <c r="D4051">
        <v>142690</v>
      </c>
      <c r="E4051">
        <v>160250</v>
      </c>
      <c r="F4051" t="s">
        <v>13</v>
      </c>
      <c r="G4051" t="s">
        <v>14</v>
      </c>
      <c r="H4051">
        <v>3</v>
      </c>
      <c r="I4051">
        <v>2</v>
      </c>
      <c r="J4051">
        <v>993</v>
      </c>
      <c r="K4051">
        <v>1.0258995</v>
      </c>
      <c r="L4051" t="s">
        <v>15</v>
      </c>
      <c r="M4051">
        <f>V3__67[[#This Row],[Sale Price]]/V3__67[[#This Row],[carpet_area]]</f>
        <v>161.37965760322257</v>
      </c>
      <c r="N4051">
        <f>IF(OR(V3__67[[#This Row],[Estimated Value]]="",V3__67[[#This Row],[Estimated Value]]=0),"",V3__67[[#This Row],[Sale Price]]-V3__67[[#This Row],[Estimated Value]])</f>
        <v>17560</v>
      </c>
      <c r="O4051">
        <f>IF(OR(V3__67[[#This Row],[Estimated Value]]="",V3__67[[#This Row],[Estimated Value]]=0),"",(V3__67[[#This Row],[Sale Price]]-V3__67[[#This Row],[Estimated Value]])/V3__67[[#This Row],[Estimated Value]])</f>
        <v>0.12306398486228888</v>
      </c>
      <c r="P4051" t="str">
        <f t="shared" si="63"/>
        <v>Above Estimate</v>
      </c>
    </row>
    <row r="4052" spans="1:16" x14ac:dyDescent="0.3">
      <c r="A4052" s="1">
        <v>43727</v>
      </c>
      <c r="B4052">
        <v>2019</v>
      </c>
      <c r="C4052" t="s">
        <v>26</v>
      </c>
      <c r="D4052">
        <v>294040</v>
      </c>
      <c r="E4052">
        <v>887000</v>
      </c>
      <c r="F4052" t="s">
        <v>13</v>
      </c>
      <c r="G4052" t="s">
        <v>14</v>
      </c>
      <c r="H4052">
        <v>3</v>
      </c>
      <c r="I4052">
        <v>2</v>
      </c>
      <c r="J4052">
        <v>1079</v>
      </c>
      <c r="K4052">
        <v>1.0258995</v>
      </c>
      <c r="L4052" t="s">
        <v>22</v>
      </c>
      <c r="M4052">
        <f>V3__67[[#This Row],[Sale Price]]/V3__67[[#This Row],[carpet_area]]</f>
        <v>822.05746061167747</v>
      </c>
      <c r="N4052">
        <f>IF(OR(V3__67[[#This Row],[Estimated Value]]="",V3__67[[#This Row],[Estimated Value]]=0),"",V3__67[[#This Row],[Sale Price]]-V3__67[[#This Row],[Estimated Value]])</f>
        <v>592960</v>
      </c>
      <c r="O4052">
        <f>IF(OR(V3__67[[#This Row],[Estimated Value]]="",V3__67[[#This Row],[Estimated Value]]=0),"",(V3__67[[#This Row],[Sale Price]]-V3__67[[#This Row],[Estimated Value]])/V3__67[[#This Row],[Estimated Value]])</f>
        <v>2.0165963814447014</v>
      </c>
      <c r="P4052" t="str">
        <f t="shared" si="63"/>
        <v>Above Estimate</v>
      </c>
    </row>
    <row r="4053" spans="1:16" x14ac:dyDescent="0.3">
      <c r="A4053" s="1">
        <v>43727</v>
      </c>
      <c r="B4053">
        <v>2019</v>
      </c>
      <c r="C4053" t="s">
        <v>30</v>
      </c>
      <c r="D4053">
        <v>188070</v>
      </c>
      <c r="E4053">
        <v>275000</v>
      </c>
      <c r="F4053" t="s">
        <v>13</v>
      </c>
      <c r="G4053" t="s">
        <v>14</v>
      </c>
      <c r="H4053">
        <v>3</v>
      </c>
      <c r="I4053">
        <v>3</v>
      </c>
      <c r="J4053">
        <v>901</v>
      </c>
      <c r="K4053">
        <v>1.0258995</v>
      </c>
      <c r="L4053" t="s">
        <v>22</v>
      </c>
      <c r="M4053">
        <f>V3__67[[#This Row],[Sale Price]]/V3__67[[#This Row],[carpet_area]]</f>
        <v>305.21642619311876</v>
      </c>
      <c r="N4053">
        <f>IF(OR(V3__67[[#This Row],[Estimated Value]]="",V3__67[[#This Row],[Estimated Value]]=0),"",V3__67[[#This Row],[Sale Price]]-V3__67[[#This Row],[Estimated Value]])</f>
        <v>86930</v>
      </c>
      <c r="O4053">
        <f>IF(OR(V3__67[[#This Row],[Estimated Value]]="",V3__67[[#This Row],[Estimated Value]]=0),"",(V3__67[[#This Row],[Sale Price]]-V3__67[[#This Row],[Estimated Value]])/V3__67[[#This Row],[Estimated Value]])</f>
        <v>0.46222151326633698</v>
      </c>
      <c r="P4053" t="str">
        <f t="shared" si="63"/>
        <v>Above Estimate</v>
      </c>
    </row>
    <row r="4054" spans="1:16" x14ac:dyDescent="0.3">
      <c r="A4054" s="1">
        <v>43728</v>
      </c>
      <c r="B4054">
        <v>2019</v>
      </c>
      <c r="C4054" t="s">
        <v>30</v>
      </c>
      <c r="D4054">
        <v>588520</v>
      </c>
      <c r="E4054">
        <v>967500</v>
      </c>
      <c r="F4054" t="s">
        <v>13</v>
      </c>
      <c r="G4054" t="s">
        <v>14</v>
      </c>
      <c r="H4054">
        <v>3</v>
      </c>
      <c r="I4054">
        <v>3</v>
      </c>
      <c r="J4054">
        <v>969</v>
      </c>
      <c r="K4054">
        <v>1.0258995</v>
      </c>
      <c r="L4054" t="s">
        <v>25</v>
      </c>
      <c r="M4054">
        <f>V3__67[[#This Row],[Sale Price]]/V3__67[[#This Row],[carpet_area]]</f>
        <v>998.45201238390098</v>
      </c>
      <c r="N4054">
        <f>IF(OR(V3__67[[#This Row],[Estimated Value]]="",V3__67[[#This Row],[Estimated Value]]=0),"",V3__67[[#This Row],[Sale Price]]-V3__67[[#This Row],[Estimated Value]])</f>
        <v>378980</v>
      </c>
      <c r="O4054">
        <f>IF(OR(V3__67[[#This Row],[Estimated Value]]="",V3__67[[#This Row],[Estimated Value]]=0),"",(V3__67[[#This Row],[Sale Price]]-V3__67[[#This Row],[Estimated Value]])/V3__67[[#This Row],[Estimated Value]])</f>
        <v>0.64395432610616465</v>
      </c>
      <c r="P4054" t="str">
        <f t="shared" si="63"/>
        <v>Above Estimate</v>
      </c>
    </row>
    <row r="4055" spans="1:16" x14ac:dyDescent="0.3">
      <c r="A4055" s="1">
        <v>43729</v>
      </c>
      <c r="B4055">
        <v>2019</v>
      </c>
      <c r="C4055" t="s">
        <v>12</v>
      </c>
      <c r="D4055">
        <v>100450</v>
      </c>
      <c r="E4055">
        <v>102901</v>
      </c>
      <c r="F4055" t="s">
        <v>13</v>
      </c>
      <c r="G4055" t="s">
        <v>14</v>
      </c>
      <c r="H4055">
        <v>3</v>
      </c>
      <c r="I4055">
        <v>1</v>
      </c>
      <c r="J4055">
        <v>969</v>
      </c>
      <c r="K4055">
        <v>1.0258995</v>
      </c>
      <c r="L4055" t="s">
        <v>22</v>
      </c>
      <c r="M4055">
        <f>V3__67[[#This Row],[Sale Price]]/V3__67[[#This Row],[carpet_area]]</f>
        <v>106.19298245614036</v>
      </c>
      <c r="N4055">
        <f>IF(OR(V3__67[[#This Row],[Estimated Value]]="",V3__67[[#This Row],[Estimated Value]]=0),"",V3__67[[#This Row],[Sale Price]]-V3__67[[#This Row],[Estimated Value]])</f>
        <v>2451</v>
      </c>
      <c r="O4055">
        <f>IF(OR(V3__67[[#This Row],[Estimated Value]]="",V3__67[[#This Row],[Estimated Value]]=0),"",(V3__67[[#This Row],[Sale Price]]-V3__67[[#This Row],[Estimated Value]])/V3__67[[#This Row],[Estimated Value]])</f>
        <v>2.4400199104031857E-2</v>
      </c>
      <c r="P4055" t="str">
        <f t="shared" si="63"/>
        <v>Above Estimate</v>
      </c>
    </row>
    <row r="4056" spans="1:16" x14ac:dyDescent="0.3">
      <c r="A4056" s="1">
        <v>43729</v>
      </c>
      <c r="B4056">
        <v>2019</v>
      </c>
      <c r="C4056" t="s">
        <v>26</v>
      </c>
      <c r="D4056">
        <v>986370</v>
      </c>
      <c r="E4056">
        <v>1570000</v>
      </c>
      <c r="F4056" t="s">
        <v>13</v>
      </c>
      <c r="G4056" t="s">
        <v>14</v>
      </c>
      <c r="H4056">
        <v>3</v>
      </c>
      <c r="I4056">
        <v>2</v>
      </c>
      <c r="J4056">
        <v>953</v>
      </c>
      <c r="K4056">
        <v>1.0258995</v>
      </c>
      <c r="L4056" t="s">
        <v>22</v>
      </c>
      <c r="M4056">
        <f>V3__67[[#This Row],[Sale Price]]/V3__67[[#This Row],[carpet_area]]</f>
        <v>1647.4291710388247</v>
      </c>
      <c r="N4056">
        <f>IF(OR(V3__67[[#This Row],[Estimated Value]]="",V3__67[[#This Row],[Estimated Value]]=0),"",V3__67[[#This Row],[Sale Price]]-V3__67[[#This Row],[Estimated Value]])</f>
        <v>583630</v>
      </c>
      <c r="O4056">
        <f>IF(OR(V3__67[[#This Row],[Estimated Value]]="",V3__67[[#This Row],[Estimated Value]]=0),"",(V3__67[[#This Row],[Sale Price]]-V3__67[[#This Row],[Estimated Value]])/V3__67[[#This Row],[Estimated Value]])</f>
        <v>0.59169480012571352</v>
      </c>
      <c r="P4056" t="str">
        <f t="shared" si="63"/>
        <v>Above Estimate</v>
      </c>
    </row>
    <row r="4057" spans="1:16" x14ac:dyDescent="0.3">
      <c r="A4057" s="1">
        <v>43730</v>
      </c>
      <c r="B4057">
        <v>2019</v>
      </c>
      <c r="C4057" t="s">
        <v>26</v>
      </c>
      <c r="D4057">
        <v>334740</v>
      </c>
      <c r="E4057">
        <v>460000</v>
      </c>
      <c r="F4057" t="s">
        <v>13</v>
      </c>
      <c r="G4057" t="s">
        <v>14</v>
      </c>
      <c r="H4057">
        <v>3</v>
      </c>
      <c r="I4057">
        <v>3</v>
      </c>
      <c r="J4057">
        <v>954</v>
      </c>
      <c r="K4057">
        <v>1.0258995</v>
      </c>
      <c r="L4057" t="s">
        <v>22</v>
      </c>
      <c r="M4057">
        <f>V3__67[[#This Row],[Sale Price]]/V3__67[[#This Row],[carpet_area]]</f>
        <v>482.1802935010482</v>
      </c>
      <c r="N4057">
        <f>IF(OR(V3__67[[#This Row],[Estimated Value]]="",V3__67[[#This Row],[Estimated Value]]=0),"",V3__67[[#This Row],[Sale Price]]-V3__67[[#This Row],[Estimated Value]])</f>
        <v>125260</v>
      </c>
      <c r="O4057">
        <f>IF(OR(V3__67[[#This Row],[Estimated Value]]="",V3__67[[#This Row],[Estimated Value]]=0),"",(V3__67[[#This Row],[Sale Price]]-V3__67[[#This Row],[Estimated Value]])/V3__67[[#This Row],[Estimated Value]])</f>
        <v>0.3742008723188146</v>
      </c>
      <c r="P4057" t="str">
        <f t="shared" si="63"/>
        <v>Above Estimate</v>
      </c>
    </row>
    <row r="4058" spans="1:16" x14ac:dyDescent="0.3">
      <c r="A4058" s="1">
        <v>43733</v>
      </c>
      <c r="B4058">
        <v>2019</v>
      </c>
      <c r="C4058" t="s">
        <v>18</v>
      </c>
      <c r="D4058">
        <v>343500</v>
      </c>
      <c r="E4058">
        <v>489352</v>
      </c>
      <c r="F4058" t="s">
        <v>13</v>
      </c>
      <c r="G4058" t="s">
        <v>14</v>
      </c>
      <c r="H4058">
        <v>3</v>
      </c>
      <c r="I4058">
        <v>3</v>
      </c>
      <c r="J4058">
        <v>969</v>
      </c>
      <c r="K4058">
        <v>1.0258995</v>
      </c>
      <c r="L4058" t="s">
        <v>22</v>
      </c>
      <c r="M4058">
        <f>V3__67[[#This Row],[Sale Price]]/V3__67[[#This Row],[carpet_area]]</f>
        <v>505.00722394220844</v>
      </c>
      <c r="N4058">
        <f>IF(OR(V3__67[[#This Row],[Estimated Value]]="",V3__67[[#This Row],[Estimated Value]]=0),"",V3__67[[#This Row],[Sale Price]]-V3__67[[#This Row],[Estimated Value]])</f>
        <v>145852</v>
      </c>
      <c r="O4058">
        <f>IF(OR(V3__67[[#This Row],[Estimated Value]]="",V3__67[[#This Row],[Estimated Value]]=0),"",(V3__67[[#This Row],[Sale Price]]-V3__67[[#This Row],[Estimated Value]])/V3__67[[#This Row],[Estimated Value]])</f>
        <v>0.42460553129548761</v>
      </c>
      <c r="P4058" t="str">
        <f t="shared" si="63"/>
        <v>Above Estimate</v>
      </c>
    </row>
    <row r="4059" spans="1:16" x14ac:dyDescent="0.3">
      <c r="A4059" s="1">
        <v>43733</v>
      </c>
      <c r="B4059">
        <v>2019</v>
      </c>
      <c r="C4059" t="s">
        <v>26</v>
      </c>
      <c r="D4059">
        <v>516110</v>
      </c>
      <c r="E4059">
        <v>785000</v>
      </c>
      <c r="F4059" t="s">
        <v>13</v>
      </c>
      <c r="G4059" t="s">
        <v>14</v>
      </c>
      <c r="H4059">
        <v>3</v>
      </c>
      <c r="I4059">
        <v>1</v>
      </c>
      <c r="J4059">
        <v>901</v>
      </c>
      <c r="K4059">
        <v>1.0258995</v>
      </c>
      <c r="L4059" t="s">
        <v>22</v>
      </c>
      <c r="M4059">
        <f>V3__67[[#This Row],[Sale Price]]/V3__67[[#This Row],[carpet_area]]</f>
        <v>871.25416204217538</v>
      </c>
      <c r="N4059">
        <f>IF(OR(V3__67[[#This Row],[Estimated Value]]="",V3__67[[#This Row],[Estimated Value]]=0),"",V3__67[[#This Row],[Sale Price]]-V3__67[[#This Row],[Estimated Value]])</f>
        <v>268890</v>
      </c>
      <c r="O4059">
        <f>IF(OR(V3__67[[#This Row],[Estimated Value]]="",V3__67[[#This Row],[Estimated Value]]=0),"",(V3__67[[#This Row],[Sale Price]]-V3__67[[#This Row],[Estimated Value]])/V3__67[[#This Row],[Estimated Value]])</f>
        <v>0.52099358663850726</v>
      </c>
      <c r="P4059" t="str">
        <f t="shared" si="63"/>
        <v>Above Estimate</v>
      </c>
    </row>
    <row r="4060" spans="1:16" x14ac:dyDescent="0.3">
      <c r="A4060" s="1">
        <v>43734</v>
      </c>
      <c r="B4060">
        <v>2019</v>
      </c>
      <c r="C4060" t="s">
        <v>12</v>
      </c>
      <c r="D4060">
        <v>85020</v>
      </c>
      <c r="E4060">
        <v>100000</v>
      </c>
      <c r="F4060" t="s">
        <v>13</v>
      </c>
      <c r="G4060" t="s">
        <v>14</v>
      </c>
      <c r="H4060">
        <v>3</v>
      </c>
      <c r="I4060">
        <v>1</v>
      </c>
      <c r="J4060">
        <v>1088</v>
      </c>
      <c r="K4060">
        <v>1.0258995</v>
      </c>
      <c r="L4060" t="s">
        <v>15</v>
      </c>
      <c r="M4060">
        <f>V3__67[[#This Row],[Sale Price]]/V3__67[[#This Row],[carpet_area]]</f>
        <v>91.911764705882348</v>
      </c>
      <c r="N4060">
        <f>IF(OR(V3__67[[#This Row],[Estimated Value]]="",V3__67[[#This Row],[Estimated Value]]=0),"",V3__67[[#This Row],[Sale Price]]-V3__67[[#This Row],[Estimated Value]])</f>
        <v>14980</v>
      </c>
      <c r="O4060">
        <f>IF(OR(V3__67[[#This Row],[Estimated Value]]="",V3__67[[#This Row],[Estimated Value]]=0),"",(V3__67[[#This Row],[Sale Price]]-V3__67[[#This Row],[Estimated Value]])/V3__67[[#This Row],[Estimated Value]])</f>
        <v>0.17619383674429545</v>
      </c>
      <c r="P4060" t="str">
        <f t="shared" si="63"/>
        <v>Above Estimate</v>
      </c>
    </row>
    <row r="4061" spans="1:16" x14ac:dyDescent="0.3">
      <c r="A4061" s="1">
        <v>43734</v>
      </c>
      <c r="B4061">
        <v>2019</v>
      </c>
      <c r="C4061" t="s">
        <v>12</v>
      </c>
      <c r="D4061">
        <v>79750</v>
      </c>
      <c r="E4061">
        <v>119900</v>
      </c>
      <c r="F4061" t="s">
        <v>13</v>
      </c>
      <c r="G4061" t="s">
        <v>14</v>
      </c>
      <c r="H4061">
        <v>3</v>
      </c>
      <c r="I4061">
        <v>2</v>
      </c>
      <c r="J4061">
        <v>943</v>
      </c>
      <c r="K4061">
        <v>1.0258995</v>
      </c>
      <c r="L4061" t="s">
        <v>15</v>
      </c>
      <c r="M4061">
        <f>V3__67[[#This Row],[Sale Price]]/V3__67[[#This Row],[carpet_area]]</f>
        <v>127.1474019088017</v>
      </c>
      <c r="N4061">
        <f>IF(OR(V3__67[[#This Row],[Estimated Value]]="",V3__67[[#This Row],[Estimated Value]]=0),"",V3__67[[#This Row],[Sale Price]]-V3__67[[#This Row],[Estimated Value]])</f>
        <v>40150</v>
      </c>
      <c r="O4061">
        <f>IF(OR(V3__67[[#This Row],[Estimated Value]]="",V3__67[[#This Row],[Estimated Value]]=0),"",(V3__67[[#This Row],[Sale Price]]-V3__67[[#This Row],[Estimated Value]])/V3__67[[#This Row],[Estimated Value]])</f>
        <v>0.50344827586206897</v>
      </c>
      <c r="P4061" t="str">
        <f t="shared" si="63"/>
        <v>Above Estimate</v>
      </c>
    </row>
    <row r="4062" spans="1:16" x14ac:dyDescent="0.3">
      <c r="A4062" s="1">
        <v>43734</v>
      </c>
      <c r="B4062">
        <v>2019</v>
      </c>
      <c r="C4062" t="s">
        <v>26</v>
      </c>
      <c r="D4062">
        <v>214480</v>
      </c>
      <c r="E4062">
        <v>347500</v>
      </c>
      <c r="F4062" t="s">
        <v>13</v>
      </c>
      <c r="G4062" t="s">
        <v>14</v>
      </c>
      <c r="H4062">
        <v>3</v>
      </c>
      <c r="I4062">
        <v>1</v>
      </c>
      <c r="J4062">
        <v>1085</v>
      </c>
      <c r="K4062">
        <v>1.0258995</v>
      </c>
      <c r="L4062" t="s">
        <v>25</v>
      </c>
      <c r="M4062">
        <f>V3__67[[#This Row],[Sale Price]]/V3__67[[#This Row],[carpet_area]]</f>
        <v>320.27649769585253</v>
      </c>
      <c r="N4062">
        <f>IF(OR(V3__67[[#This Row],[Estimated Value]]="",V3__67[[#This Row],[Estimated Value]]=0),"",V3__67[[#This Row],[Sale Price]]-V3__67[[#This Row],[Estimated Value]])</f>
        <v>133020</v>
      </c>
      <c r="O4062">
        <f>IF(OR(V3__67[[#This Row],[Estimated Value]]="",V3__67[[#This Row],[Estimated Value]]=0),"",(V3__67[[#This Row],[Sale Price]]-V3__67[[#This Row],[Estimated Value]])/V3__67[[#This Row],[Estimated Value]])</f>
        <v>0.62019768743006343</v>
      </c>
      <c r="P4062" t="str">
        <f t="shared" si="63"/>
        <v>Above Estimate</v>
      </c>
    </row>
    <row r="4063" spans="1:16" x14ac:dyDescent="0.3">
      <c r="A4063" s="1">
        <v>43734</v>
      </c>
      <c r="B4063">
        <v>2019</v>
      </c>
      <c r="C4063" t="s">
        <v>17</v>
      </c>
      <c r="D4063">
        <v>137350</v>
      </c>
      <c r="E4063">
        <v>190000</v>
      </c>
      <c r="F4063" t="s">
        <v>23</v>
      </c>
      <c r="G4063" t="s">
        <v>24</v>
      </c>
      <c r="H4063">
        <v>6</v>
      </c>
      <c r="I4063">
        <v>4</v>
      </c>
      <c r="J4063">
        <v>1961</v>
      </c>
      <c r="K4063">
        <v>1.0258995</v>
      </c>
      <c r="L4063" t="s">
        <v>22</v>
      </c>
      <c r="M4063">
        <f>V3__67[[#This Row],[Sale Price]]/V3__67[[#This Row],[carpet_area]]</f>
        <v>96.88934217236104</v>
      </c>
      <c r="N4063">
        <f>IF(OR(V3__67[[#This Row],[Estimated Value]]="",V3__67[[#This Row],[Estimated Value]]=0),"",V3__67[[#This Row],[Sale Price]]-V3__67[[#This Row],[Estimated Value]])</f>
        <v>52650</v>
      </c>
      <c r="O4063">
        <f>IF(OR(V3__67[[#This Row],[Estimated Value]]="",V3__67[[#This Row],[Estimated Value]]=0),"",(V3__67[[#This Row],[Sale Price]]-V3__67[[#This Row],[Estimated Value]])/V3__67[[#This Row],[Estimated Value]])</f>
        <v>0.383327266108482</v>
      </c>
      <c r="P4063" t="str">
        <f t="shared" si="63"/>
        <v>Above Estimate</v>
      </c>
    </row>
    <row r="4064" spans="1:16" x14ac:dyDescent="0.3">
      <c r="A4064" s="1">
        <v>43734</v>
      </c>
      <c r="B4064">
        <v>2019</v>
      </c>
      <c r="C4064" t="s">
        <v>26</v>
      </c>
      <c r="D4064">
        <v>381150</v>
      </c>
      <c r="E4064">
        <v>509000</v>
      </c>
      <c r="F4064" t="s">
        <v>13</v>
      </c>
      <c r="G4064" t="s">
        <v>14</v>
      </c>
      <c r="H4064">
        <v>3</v>
      </c>
      <c r="I4064">
        <v>2</v>
      </c>
      <c r="J4064">
        <v>998</v>
      </c>
      <c r="K4064">
        <v>1.0258995</v>
      </c>
      <c r="L4064" t="s">
        <v>22</v>
      </c>
      <c r="M4064">
        <f>V3__67[[#This Row],[Sale Price]]/V3__67[[#This Row],[carpet_area]]</f>
        <v>510.0200400801603</v>
      </c>
      <c r="N4064">
        <f>IF(OR(V3__67[[#This Row],[Estimated Value]]="",V3__67[[#This Row],[Estimated Value]]=0),"",V3__67[[#This Row],[Sale Price]]-V3__67[[#This Row],[Estimated Value]])</f>
        <v>127850</v>
      </c>
      <c r="O4064">
        <f>IF(OR(V3__67[[#This Row],[Estimated Value]]="",V3__67[[#This Row],[Estimated Value]]=0),"",(V3__67[[#This Row],[Sale Price]]-V3__67[[#This Row],[Estimated Value]])/V3__67[[#This Row],[Estimated Value]])</f>
        <v>0.33543224452315362</v>
      </c>
      <c r="P4064" t="str">
        <f t="shared" si="63"/>
        <v>Above Estimate</v>
      </c>
    </row>
    <row r="4065" spans="1:16" x14ac:dyDescent="0.3">
      <c r="A4065" s="1">
        <v>43735</v>
      </c>
      <c r="B4065">
        <v>2019</v>
      </c>
      <c r="C4065" t="s">
        <v>17</v>
      </c>
      <c r="D4065">
        <v>107780</v>
      </c>
      <c r="E4065">
        <v>229900</v>
      </c>
      <c r="F4065" t="s">
        <v>13</v>
      </c>
      <c r="G4065" t="s">
        <v>14</v>
      </c>
      <c r="H4065">
        <v>3</v>
      </c>
      <c r="I4065">
        <v>1</v>
      </c>
      <c r="J4065">
        <v>983</v>
      </c>
      <c r="K4065">
        <v>1.0258995</v>
      </c>
      <c r="L4065" t="s">
        <v>16</v>
      </c>
      <c r="M4065">
        <f>V3__67[[#This Row],[Sale Price]]/V3__67[[#This Row],[carpet_area]]</f>
        <v>233.87589013224823</v>
      </c>
      <c r="N4065">
        <f>IF(OR(V3__67[[#This Row],[Estimated Value]]="",V3__67[[#This Row],[Estimated Value]]=0),"",V3__67[[#This Row],[Sale Price]]-V3__67[[#This Row],[Estimated Value]])</f>
        <v>122120</v>
      </c>
      <c r="O4065">
        <f>IF(OR(V3__67[[#This Row],[Estimated Value]]="",V3__67[[#This Row],[Estimated Value]]=0),"",(V3__67[[#This Row],[Sale Price]]-V3__67[[#This Row],[Estimated Value]])/V3__67[[#This Row],[Estimated Value]])</f>
        <v>1.1330488031174615</v>
      </c>
      <c r="P4065" t="str">
        <f t="shared" si="63"/>
        <v>Above Estimate</v>
      </c>
    </row>
    <row r="4066" spans="1:16" x14ac:dyDescent="0.3">
      <c r="A4066" s="1">
        <v>43735</v>
      </c>
      <c r="B4066">
        <v>2019</v>
      </c>
      <c r="C4066" t="s">
        <v>17</v>
      </c>
      <c r="D4066">
        <v>78170</v>
      </c>
      <c r="E4066">
        <v>73500</v>
      </c>
      <c r="F4066" t="s">
        <v>13</v>
      </c>
      <c r="G4066" t="s">
        <v>14</v>
      </c>
      <c r="H4066">
        <v>3</v>
      </c>
      <c r="I4066">
        <v>1</v>
      </c>
      <c r="J4066">
        <v>937</v>
      </c>
      <c r="K4066">
        <v>1.0258995</v>
      </c>
      <c r="L4066" t="s">
        <v>25</v>
      </c>
      <c r="M4066">
        <f>V3__67[[#This Row],[Sale Price]]/V3__67[[#This Row],[carpet_area]]</f>
        <v>78.441835645677699</v>
      </c>
      <c r="N4066">
        <f>IF(OR(V3__67[[#This Row],[Estimated Value]]="",V3__67[[#This Row],[Estimated Value]]=0),"",V3__67[[#This Row],[Sale Price]]-V3__67[[#This Row],[Estimated Value]])</f>
        <v>-4670</v>
      </c>
      <c r="O4066">
        <f>IF(OR(V3__67[[#This Row],[Estimated Value]]="",V3__67[[#This Row],[Estimated Value]]=0),"",(V3__67[[#This Row],[Sale Price]]-V3__67[[#This Row],[Estimated Value]])/V3__67[[#This Row],[Estimated Value]])</f>
        <v>-5.9741588844825382E-2</v>
      </c>
      <c r="P4066" t="str">
        <f t="shared" si="63"/>
        <v>Below Estimate</v>
      </c>
    </row>
    <row r="4067" spans="1:16" x14ac:dyDescent="0.3">
      <c r="A4067" s="1">
        <v>43735</v>
      </c>
      <c r="B4067">
        <v>2019</v>
      </c>
      <c r="C4067" t="s">
        <v>12</v>
      </c>
      <c r="D4067">
        <v>77370</v>
      </c>
      <c r="E4067">
        <v>155000</v>
      </c>
      <c r="F4067" t="s">
        <v>19</v>
      </c>
      <c r="G4067" t="s">
        <v>20</v>
      </c>
      <c r="H4067">
        <v>4</v>
      </c>
      <c r="I4067">
        <v>2</v>
      </c>
      <c r="J4067">
        <v>1490</v>
      </c>
      <c r="K4067">
        <v>1.0258995</v>
      </c>
      <c r="L4067" t="s">
        <v>22</v>
      </c>
      <c r="M4067">
        <f>V3__67[[#This Row],[Sale Price]]/V3__67[[#This Row],[carpet_area]]</f>
        <v>104.02684563758389</v>
      </c>
      <c r="N4067">
        <f>IF(OR(V3__67[[#This Row],[Estimated Value]]="",V3__67[[#This Row],[Estimated Value]]=0),"",V3__67[[#This Row],[Sale Price]]-V3__67[[#This Row],[Estimated Value]])</f>
        <v>77630</v>
      </c>
      <c r="O4067">
        <f>IF(OR(V3__67[[#This Row],[Estimated Value]]="",V3__67[[#This Row],[Estimated Value]]=0),"",(V3__67[[#This Row],[Sale Price]]-V3__67[[#This Row],[Estimated Value]])/V3__67[[#This Row],[Estimated Value]])</f>
        <v>1.0033604756365517</v>
      </c>
      <c r="P4067" t="str">
        <f t="shared" si="63"/>
        <v>Above Estimate</v>
      </c>
    </row>
    <row r="4068" spans="1:16" x14ac:dyDescent="0.3">
      <c r="A4068" s="1">
        <v>43735</v>
      </c>
      <c r="B4068">
        <v>2019</v>
      </c>
      <c r="C4068" t="s">
        <v>18</v>
      </c>
      <c r="D4068">
        <v>291180</v>
      </c>
      <c r="E4068">
        <v>900000</v>
      </c>
      <c r="F4068" t="s">
        <v>19</v>
      </c>
      <c r="G4068" t="s">
        <v>20</v>
      </c>
      <c r="H4068">
        <v>4</v>
      </c>
      <c r="I4068">
        <v>2</v>
      </c>
      <c r="J4068">
        <v>1216</v>
      </c>
      <c r="K4068">
        <v>1.0258995</v>
      </c>
      <c r="L4068" t="s">
        <v>15</v>
      </c>
      <c r="M4068">
        <f>V3__67[[#This Row],[Sale Price]]/V3__67[[#This Row],[carpet_area]]</f>
        <v>740.13157894736844</v>
      </c>
      <c r="N4068">
        <f>IF(OR(V3__67[[#This Row],[Estimated Value]]="",V3__67[[#This Row],[Estimated Value]]=0),"",V3__67[[#This Row],[Sale Price]]-V3__67[[#This Row],[Estimated Value]])</f>
        <v>608820</v>
      </c>
      <c r="O4068">
        <f>IF(OR(V3__67[[#This Row],[Estimated Value]]="",V3__67[[#This Row],[Estimated Value]]=0),"",(V3__67[[#This Row],[Sale Price]]-V3__67[[#This Row],[Estimated Value]])/V3__67[[#This Row],[Estimated Value]])</f>
        <v>2.0908716257984752</v>
      </c>
      <c r="P4068" t="str">
        <f t="shared" si="63"/>
        <v>Above Estimate</v>
      </c>
    </row>
    <row r="4069" spans="1:16" x14ac:dyDescent="0.3">
      <c r="A4069" s="1">
        <v>43736</v>
      </c>
      <c r="B4069">
        <v>2019</v>
      </c>
      <c r="C4069" t="s">
        <v>17</v>
      </c>
      <c r="D4069">
        <v>118090</v>
      </c>
      <c r="E4069">
        <v>195000</v>
      </c>
      <c r="F4069" t="s">
        <v>13</v>
      </c>
      <c r="G4069" t="s">
        <v>14</v>
      </c>
      <c r="H4069">
        <v>3</v>
      </c>
      <c r="I4069">
        <v>2</v>
      </c>
      <c r="J4069">
        <v>904</v>
      </c>
      <c r="K4069">
        <v>1.0258995</v>
      </c>
      <c r="L4069" t="s">
        <v>25</v>
      </c>
      <c r="M4069">
        <f>V3__67[[#This Row],[Sale Price]]/V3__67[[#This Row],[carpet_area]]</f>
        <v>215.7079646017699</v>
      </c>
      <c r="N4069">
        <f>IF(OR(V3__67[[#This Row],[Estimated Value]]="",V3__67[[#This Row],[Estimated Value]]=0),"",V3__67[[#This Row],[Sale Price]]-V3__67[[#This Row],[Estimated Value]])</f>
        <v>76910</v>
      </c>
      <c r="O4069">
        <f>IF(OR(V3__67[[#This Row],[Estimated Value]]="",V3__67[[#This Row],[Estimated Value]]=0),"",(V3__67[[#This Row],[Sale Price]]-V3__67[[#This Row],[Estimated Value]])/V3__67[[#This Row],[Estimated Value]])</f>
        <v>0.65128291980692687</v>
      </c>
      <c r="P4069" t="str">
        <f t="shared" si="63"/>
        <v>Above Estimate</v>
      </c>
    </row>
    <row r="4070" spans="1:16" x14ac:dyDescent="0.3">
      <c r="A4070" s="1">
        <v>43736</v>
      </c>
      <c r="B4070">
        <v>2019</v>
      </c>
      <c r="C4070" t="s">
        <v>26</v>
      </c>
      <c r="D4070">
        <v>192570</v>
      </c>
      <c r="E4070">
        <v>285000</v>
      </c>
      <c r="F4070" t="s">
        <v>13</v>
      </c>
      <c r="G4070" t="s">
        <v>14</v>
      </c>
      <c r="H4070">
        <v>3</v>
      </c>
      <c r="I4070">
        <v>2</v>
      </c>
      <c r="J4070">
        <v>977</v>
      </c>
      <c r="K4070">
        <v>1.0258995</v>
      </c>
      <c r="L4070" t="s">
        <v>25</v>
      </c>
      <c r="M4070">
        <f>V3__67[[#This Row],[Sale Price]]/V3__67[[#This Row],[carpet_area]]</f>
        <v>291.70931422722623</v>
      </c>
      <c r="N4070">
        <f>IF(OR(V3__67[[#This Row],[Estimated Value]]="",V3__67[[#This Row],[Estimated Value]]=0),"",V3__67[[#This Row],[Sale Price]]-V3__67[[#This Row],[Estimated Value]])</f>
        <v>92430</v>
      </c>
      <c r="O4070">
        <f>IF(OR(V3__67[[#This Row],[Estimated Value]]="",V3__67[[#This Row],[Estimated Value]]=0),"",(V3__67[[#This Row],[Sale Price]]-V3__67[[#This Row],[Estimated Value]])/V3__67[[#This Row],[Estimated Value]])</f>
        <v>0.47998130549929896</v>
      </c>
      <c r="P4070" t="str">
        <f t="shared" si="63"/>
        <v>Above Estimate</v>
      </c>
    </row>
    <row r="4071" spans="1:16" x14ac:dyDescent="0.3">
      <c r="A4071" s="1">
        <v>43736</v>
      </c>
      <c r="B4071">
        <v>2019</v>
      </c>
      <c r="C4071" t="s">
        <v>17</v>
      </c>
      <c r="D4071">
        <v>151420</v>
      </c>
      <c r="E4071">
        <v>169000</v>
      </c>
      <c r="F4071" t="s">
        <v>13</v>
      </c>
      <c r="G4071" t="s">
        <v>14</v>
      </c>
      <c r="H4071">
        <v>3</v>
      </c>
      <c r="I4071">
        <v>2</v>
      </c>
      <c r="J4071">
        <v>954</v>
      </c>
      <c r="K4071">
        <v>1.0258995</v>
      </c>
      <c r="L4071" t="s">
        <v>25</v>
      </c>
      <c r="M4071">
        <f>V3__67[[#This Row],[Sale Price]]/V3__67[[#This Row],[carpet_area]]</f>
        <v>177.1488469601677</v>
      </c>
      <c r="N4071">
        <f>IF(OR(V3__67[[#This Row],[Estimated Value]]="",V3__67[[#This Row],[Estimated Value]]=0),"",V3__67[[#This Row],[Sale Price]]-V3__67[[#This Row],[Estimated Value]])</f>
        <v>17580</v>
      </c>
      <c r="O4071">
        <f>IF(OR(V3__67[[#This Row],[Estimated Value]]="",V3__67[[#This Row],[Estimated Value]]=0),"",(V3__67[[#This Row],[Sale Price]]-V3__67[[#This Row],[Estimated Value]])/V3__67[[#This Row],[Estimated Value]])</f>
        <v>0.11610091137234183</v>
      </c>
      <c r="P4071" t="str">
        <f t="shared" si="63"/>
        <v>Above Estimate</v>
      </c>
    </row>
    <row r="4072" spans="1:16" x14ac:dyDescent="0.3">
      <c r="A4072" s="1">
        <v>43736</v>
      </c>
      <c r="B4072">
        <v>2019</v>
      </c>
      <c r="C4072" t="s">
        <v>17</v>
      </c>
      <c r="D4072">
        <v>123730</v>
      </c>
      <c r="E4072">
        <v>131100</v>
      </c>
      <c r="F4072" t="s">
        <v>23</v>
      </c>
      <c r="G4072" t="s">
        <v>24</v>
      </c>
      <c r="H4072">
        <v>6</v>
      </c>
      <c r="I4072">
        <v>4</v>
      </c>
      <c r="J4072">
        <v>1860</v>
      </c>
      <c r="K4072">
        <v>1.0258995</v>
      </c>
      <c r="L4072" t="s">
        <v>22</v>
      </c>
      <c r="M4072">
        <f>V3__67[[#This Row],[Sale Price]]/V3__67[[#This Row],[carpet_area]]</f>
        <v>70.483870967741936</v>
      </c>
      <c r="N4072">
        <f>IF(OR(V3__67[[#This Row],[Estimated Value]]="",V3__67[[#This Row],[Estimated Value]]=0),"",V3__67[[#This Row],[Sale Price]]-V3__67[[#This Row],[Estimated Value]])</f>
        <v>7370</v>
      </c>
      <c r="O4072">
        <f>IF(OR(V3__67[[#This Row],[Estimated Value]]="",V3__67[[#This Row],[Estimated Value]]=0),"",(V3__67[[#This Row],[Sale Price]]-V3__67[[#This Row],[Estimated Value]])/V3__67[[#This Row],[Estimated Value]])</f>
        <v>5.9565182251677042E-2</v>
      </c>
      <c r="P4072" t="str">
        <f t="shared" si="63"/>
        <v>Above Estimate</v>
      </c>
    </row>
    <row r="4073" spans="1:16" x14ac:dyDescent="0.3">
      <c r="A4073" s="1">
        <v>43737</v>
      </c>
      <c r="B4073">
        <v>2019</v>
      </c>
      <c r="C4073" t="s">
        <v>12</v>
      </c>
      <c r="D4073">
        <v>150710</v>
      </c>
      <c r="E4073">
        <v>270000</v>
      </c>
      <c r="F4073" t="s">
        <v>13</v>
      </c>
      <c r="G4073" t="s">
        <v>14</v>
      </c>
      <c r="H4073">
        <v>3</v>
      </c>
      <c r="I4073">
        <v>2</v>
      </c>
      <c r="J4073">
        <v>928</v>
      </c>
      <c r="K4073">
        <v>1.0258995</v>
      </c>
      <c r="L4073" t="s">
        <v>22</v>
      </c>
      <c r="M4073">
        <f>V3__67[[#This Row],[Sale Price]]/V3__67[[#This Row],[carpet_area]]</f>
        <v>290.94827586206895</v>
      </c>
      <c r="N4073">
        <f>IF(OR(V3__67[[#This Row],[Estimated Value]]="",V3__67[[#This Row],[Estimated Value]]=0),"",V3__67[[#This Row],[Sale Price]]-V3__67[[#This Row],[Estimated Value]])</f>
        <v>119290</v>
      </c>
      <c r="O4073">
        <f>IF(OR(V3__67[[#This Row],[Estimated Value]]="",V3__67[[#This Row],[Estimated Value]]=0),"",(V3__67[[#This Row],[Sale Price]]-V3__67[[#This Row],[Estimated Value]])/V3__67[[#This Row],[Estimated Value]])</f>
        <v>0.79152013801340326</v>
      </c>
      <c r="P4073" t="str">
        <f t="shared" si="63"/>
        <v>Above Estimate</v>
      </c>
    </row>
    <row r="4074" spans="1:16" x14ac:dyDescent="0.3">
      <c r="A4074" s="1">
        <v>43737</v>
      </c>
      <c r="B4074">
        <v>2019</v>
      </c>
      <c r="C4074" t="s">
        <v>17</v>
      </c>
      <c r="D4074">
        <v>123050</v>
      </c>
      <c r="E4074">
        <v>180000</v>
      </c>
      <c r="F4074" t="s">
        <v>13</v>
      </c>
      <c r="G4074" t="s">
        <v>14</v>
      </c>
      <c r="H4074">
        <v>3</v>
      </c>
      <c r="I4074">
        <v>3</v>
      </c>
      <c r="J4074">
        <v>1076</v>
      </c>
      <c r="K4074">
        <v>1.0258995</v>
      </c>
      <c r="L4074" t="s">
        <v>22</v>
      </c>
      <c r="M4074">
        <f>V3__67[[#This Row],[Sale Price]]/V3__67[[#This Row],[carpet_area]]</f>
        <v>167.28624535315984</v>
      </c>
      <c r="N4074">
        <f>IF(OR(V3__67[[#This Row],[Estimated Value]]="",V3__67[[#This Row],[Estimated Value]]=0),"",V3__67[[#This Row],[Sale Price]]-V3__67[[#This Row],[Estimated Value]])</f>
        <v>56950</v>
      </c>
      <c r="O4074">
        <f>IF(OR(V3__67[[#This Row],[Estimated Value]]="",V3__67[[#This Row],[Estimated Value]]=0),"",(V3__67[[#This Row],[Sale Price]]-V3__67[[#This Row],[Estimated Value]])/V3__67[[#This Row],[Estimated Value]])</f>
        <v>0.46281999187322226</v>
      </c>
      <c r="P4074" t="str">
        <f t="shared" si="63"/>
        <v>Above Estimate</v>
      </c>
    </row>
    <row r="4075" spans="1:16" x14ac:dyDescent="0.3">
      <c r="A4075" s="1">
        <v>43737</v>
      </c>
      <c r="B4075">
        <v>2019</v>
      </c>
      <c r="C4075" t="s">
        <v>18</v>
      </c>
      <c r="D4075">
        <v>215420</v>
      </c>
      <c r="E4075">
        <v>300000</v>
      </c>
      <c r="F4075" t="s">
        <v>13</v>
      </c>
      <c r="G4075" t="s">
        <v>14</v>
      </c>
      <c r="H4075">
        <v>3</v>
      </c>
      <c r="I4075">
        <v>1</v>
      </c>
      <c r="J4075">
        <v>1016</v>
      </c>
      <c r="K4075">
        <v>1.0258995</v>
      </c>
      <c r="L4075" t="s">
        <v>25</v>
      </c>
      <c r="M4075">
        <f>V3__67[[#This Row],[Sale Price]]/V3__67[[#This Row],[carpet_area]]</f>
        <v>295.2755905511811</v>
      </c>
      <c r="N4075">
        <f>IF(OR(V3__67[[#This Row],[Estimated Value]]="",V3__67[[#This Row],[Estimated Value]]=0),"",V3__67[[#This Row],[Sale Price]]-V3__67[[#This Row],[Estimated Value]])</f>
        <v>84580</v>
      </c>
      <c r="O4075">
        <f>IF(OR(V3__67[[#This Row],[Estimated Value]]="",V3__67[[#This Row],[Estimated Value]]=0),"",(V3__67[[#This Row],[Sale Price]]-V3__67[[#This Row],[Estimated Value]])/V3__67[[#This Row],[Estimated Value]])</f>
        <v>0.39262835391328565</v>
      </c>
      <c r="P4075" t="str">
        <f t="shared" si="63"/>
        <v>Above Estimate</v>
      </c>
    </row>
    <row r="4076" spans="1:16" x14ac:dyDescent="0.3">
      <c r="A4076" s="1">
        <v>43740</v>
      </c>
      <c r="B4076">
        <v>2019</v>
      </c>
      <c r="C4076" t="s">
        <v>17</v>
      </c>
      <c r="D4076">
        <v>115060</v>
      </c>
      <c r="E4076">
        <v>227000</v>
      </c>
      <c r="F4076" t="s">
        <v>13</v>
      </c>
      <c r="G4076" t="s">
        <v>14</v>
      </c>
      <c r="H4076">
        <v>3</v>
      </c>
      <c r="I4076">
        <v>1</v>
      </c>
      <c r="J4076">
        <v>1089</v>
      </c>
      <c r="K4076">
        <v>1.0258995</v>
      </c>
      <c r="L4076" t="s">
        <v>16</v>
      </c>
      <c r="M4076">
        <f>V3__67[[#This Row],[Sale Price]]/V3__67[[#This Row],[carpet_area]]</f>
        <v>208.44811753902664</v>
      </c>
      <c r="N4076">
        <f>IF(OR(V3__67[[#This Row],[Estimated Value]]="",V3__67[[#This Row],[Estimated Value]]=0),"",V3__67[[#This Row],[Sale Price]]-V3__67[[#This Row],[Estimated Value]])</f>
        <v>111940</v>
      </c>
      <c r="O4076">
        <f>IF(OR(V3__67[[#This Row],[Estimated Value]]="",V3__67[[#This Row],[Estimated Value]]=0),"",(V3__67[[#This Row],[Sale Price]]-V3__67[[#This Row],[Estimated Value]])/V3__67[[#This Row],[Estimated Value]])</f>
        <v>0.97288371284547193</v>
      </c>
      <c r="P4076" t="str">
        <f t="shared" si="63"/>
        <v>Above Estimate</v>
      </c>
    </row>
    <row r="4077" spans="1:16" x14ac:dyDescent="0.3">
      <c r="A4077" s="1">
        <v>43740</v>
      </c>
      <c r="B4077">
        <v>2019</v>
      </c>
      <c r="C4077" t="s">
        <v>29</v>
      </c>
      <c r="D4077">
        <v>246890</v>
      </c>
      <c r="E4077">
        <v>385000</v>
      </c>
      <c r="F4077" t="s">
        <v>13</v>
      </c>
      <c r="G4077" t="s">
        <v>14</v>
      </c>
      <c r="H4077">
        <v>3</v>
      </c>
      <c r="I4077">
        <v>1</v>
      </c>
      <c r="J4077">
        <v>1096</v>
      </c>
      <c r="K4077">
        <v>1.0258995</v>
      </c>
      <c r="L4077" t="s">
        <v>15</v>
      </c>
      <c r="M4077">
        <f>V3__67[[#This Row],[Sale Price]]/V3__67[[#This Row],[carpet_area]]</f>
        <v>351.27737226277372</v>
      </c>
      <c r="N4077">
        <f>IF(OR(V3__67[[#This Row],[Estimated Value]]="",V3__67[[#This Row],[Estimated Value]]=0),"",V3__67[[#This Row],[Sale Price]]-V3__67[[#This Row],[Estimated Value]])</f>
        <v>138110</v>
      </c>
      <c r="O4077">
        <f>IF(OR(V3__67[[#This Row],[Estimated Value]]="",V3__67[[#This Row],[Estimated Value]]=0),"",(V3__67[[#This Row],[Sale Price]]-V3__67[[#This Row],[Estimated Value]])/V3__67[[#This Row],[Estimated Value]])</f>
        <v>0.55939892259710799</v>
      </c>
      <c r="P4077" t="str">
        <f t="shared" si="63"/>
        <v>Above Estimate</v>
      </c>
    </row>
    <row r="4078" spans="1:16" x14ac:dyDescent="0.3">
      <c r="A4078" s="1">
        <v>43742</v>
      </c>
      <c r="B4078">
        <v>2019</v>
      </c>
      <c r="C4078" t="s">
        <v>18</v>
      </c>
      <c r="D4078">
        <v>805780</v>
      </c>
      <c r="E4078">
        <v>1325000</v>
      </c>
      <c r="F4078" t="s">
        <v>13</v>
      </c>
      <c r="G4078" t="s">
        <v>14</v>
      </c>
      <c r="H4078">
        <v>3</v>
      </c>
      <c r="I4078">
        <v>2</v>
      </c>
      <c r="J4078">
        <v>900</v>
      </c>
      <c r="K4078">
        <v>1.0258995</v>
      </c>
      <c r="L4078" t="s">
        <v>25</v>
      </c>
      <c r="M4078">
        <f>V3__67[[#This Row],[Sale Price]]/V3__67[[#This Row],[carpet_area]]</f>
        <v>1472.2222222222222</v>
      </c>
      <c r="N4078">
        <f>IF(OR(V3__67[[#This Row],[Estimated Value]]="",V3__67[[#This Row],[Estimated Value]]=0),"",V3__67[[#This Row],[Sale Price]]-V3__67[[#This Row],[Estimated Value]])</f>
        <v>519220</v>
      </c>
      <c r="O4078">
        <f>IF(OR(V3__67[[#This Row],[Estimated Value]]="",V3__67[[#This Row],[Estimated Value]]=0),"",(V3__67[[#This Row],[Sale Price]]-V3__67[[#This Row],[Estimated Value]])/V3__67[[#This Row],[Estimated Value]])</f>
        <v>0.64436943086202192</v>
      </c>
      <c r="P4078" t="str">
        <f t="shared" si="63"/>
        <v>Above Estimate</v>
      </c>
    </row>
    <row r="4079" spans="1:16" x14ac:dyDescent="0.3">
      <c r="A4079" s="1">
        <v>43743</v>
      </c>
      <c r="B4079">
        <v>2019</v>
      </c>
      <c r="C4079" t="s">
        <v>29</v>
      </c>
      <c r="D4079">
        <v>168840</v>
      </c>
      <c r="E4079">
        <v>268000</v>
      </c>
      <c r="F4079" t="s">
        <v>13</v>
      </c>
      <c r="G4079" t="s">
        <v>14</v>
      </c>
      <c r="H4079">
        <v>3</v>
      </c>
      <c r="I4079">
        <v>1</v>
      </c>
      <c r="J4079">
        <v>979</v>
      </c>
      <c r="K4079">
        <v>1.0258995</v>
      </c>
      <c r="L4079" t="s">
        <v>16</v>
      </c>
      <c r="M4079">
        <f>V3__67[[#This Row],[Sale Price]]/V3__67[[#This Row],[carpet_area]]</f>
        <v>273.74872318692542</v>
      </c>
      <c r="N4079">
        <f>IF(OR(V3__67[[#This Row],[Estimated Value]]="",V3__67[[#This Row],[Estimated Value]]=0),"",V3__67[[#This Row],[Sale Price]]-V3__67[[#This Row],[Estimated Value]])</f>
        <v>99160</v>
      </c>
      <c r="O4079">
        <f>IF(OR(V3__67[[#This Row],[Estimated Value]]="",V3__67[[#This Row],[Estimated Value]]=0),"",(V3__67[[#This Row],[Sale Price]]-V3__67[[#This Row],[Estimated Value]])/V3__67[[#This Row],[Estimated Value]])</f>
        <v>0.58730158730158732</v>
      </c>
      <c r="P4079" t="str">
        <f t="shared" si="63"/>
        <v>Above Estimate</v>
      </c>
    </row>
    <row r="4080" spans="1:16" x14ac:dyDescent="0.3">
      <c r="A4080" s="1">
        <v>43744</v>
      </c>
      <c r="B4080">
        <v>2019</v>
      </c>
      <c r="C4080" t="s">
        <v>21</v>
      </c>
      <c r="D4080">
        <v>424900</v>
      </c>
      <c r="E4080">
        <v>1200000</v>
      </c>
      <c r="F4080" t="s">
        <v>19</v>
      </c>
      <c r="G4080" t="s">
        <v>20</v>
      </c>
      <c r="H4080">
        <v>4</v>
      </c>
      <c r="I4080">
        <v>2</v>
      </c>
      <c r="J4080">
        <v>1278</v>
      </c>
      <c r="K4080">
        <v>1.0258995</v>
      </c>
      <c r="L4080" t="s">
        <v>16</v>
      </c>
      <c r="M4080">
        <f>V3__67[[#This Row],[Sale Price]]/V3__67[[#This Row],[carpet_area]]</f>
        <v>938.96713615023475</v>
      </c>
      <c r="N4080">
        <f>IF(OR(V3__67[[#This Row],[Estimated Value]]="",V3__67[[#This Row],[Estimated Value]]=0),"",V3__67[[#This Row],[Sale Price]]-V3__67[[#This Row],[Estimated Value]])</f>
        <v>775100</v>
      </c>
      <c r="O4080">
        <f>IF(OR(V3__67[[#This Row],[Estimated Value]]="",V3__67[[#This Row],[Estimated Value]]=0),"",(V3__67[[#This Row],[Sale Price]]-V3__67[[#This Row],[Estimated Value]])/V3__67[[#This Row],[Estimated Value]])</f>
        <v>1.8241939279830548</v>
      </c>
      <c r="P4080" t="str">
        <f t="shared" si="63"/>
        <v>Above Estimate</v>
      </c>
    </row>
    <row r="4081" spans="1:16" x14ac:dyDescent="0.3">
      <c r="A4081" s="1">
        <v>43744</v>
      </c>
      <c r="B4081">
        <v>2019</v>
      </c>
      <c r="C4081" t="s">
        <v>26</v>
      </c>
      <c r="D4081">
        <v>5008920</v>
      </c>
      <c r="E4081">
        <v>5900000</v>
      </c>
      <c r="F4081" t="s">
        <v>13</v>
      </c>
      <c r="G4081" t="s">
        <v>14</v>
      </c>
      <c r="H4081">
        <v>3</v>
      </c>
      <c r="I4081">
        <v>2</v>
      </c>
      <c r="J4081">
        <v>1000</v>
      </c>
      <c r="K4081">
        <v>1.0258995</v>
      </c>
      <c r="L4081" t="s">
        <v>16</v>
      </c>
      <c r="M4081">
        <f>V3__67[[#This Row],[Sale Price]]/V3__67[[#This Row],[carpet_area]]</f>
        <v>5900</v>
      </c>
      <c r="N4081">
        <f>IF(OR(V3__67[[#This Row],[Estimated Value]]="",V3__67[[#This Row],[Estimated Value]]=0),"",V3__67[[#This Row],[Sale Price]]-V3__67[[#This Row],[Estimated Value]])</f>
        <v>891080</v>
      </c>
      <c r="O4081">
        <f>IF(OR(V3__67[[#This Row],[Estimated Value]]="",V3__67[[#This Row],[Estimated Value]]=0),"",(V3__67[[#This Row],[Sale Price]]-V3__67[[#This Row],[Estimated Value]])/V3__67[[#This Row],[Estimated Value]])</f>
        <v>0.1778986288461385</v>
      </c>
      <c r="P4081" t="str">
        <f t="shared" si="63"/>
        <v>Above Estimate</v>
      </c>
    </row>
    <row r="4082" spans="1:16" x14ac:dyDescent="0.3">
      <c r="A4082" s="1">
        <v>43748</v>
      </c>
      <c r="B4082">
        <v>2019</v>
      </c>
      <c r="C4082" t="s">
        <v>18</v>
      </c>
      <c r="D4082">
        <v>226660</v>
      </c>
      <c r="E4082">
        <v>255000</v>
      </c>
      <c r="F4082" t="s">
        <v>13</v>
      </c>
      <c r="G4082" t="s">
        <v>14</v>
      </c>
      <c r="H4082">
        <v>3</v>
      </c>
      <c r="I4082">
        <v>3</v>
      </c>
      <c r="J4082">
        <v>912</v>
      </c>
      <c r="K4082">
        <v>1.0258995</v>
      </c>
      <c r="L4082" t="s">
        <v>22</v>
      </c>
      <c r="M4082">
        <f>V3__67[[#This Row],[Sale Price]]/V3__67[[#This Row],[carpet_area]]</f>
        <v>279.60526315789474</v>
      </c>
      <c r="N4082">
        <f>IF(OR(V3__67[[#This Row],[Estimated Value]]="",V3__67[[#This Row],[Estimated Value]]=0),"",V3__67[[#This Row],[Sale Price]]-V3__67[[#This Row],[Estimated Value]])</f>
        <v>28340</v>
      </c>
      <c r="O4082">
        <f>IF(OR(V3__67[[#This Row],[Estimated Value]]="",V3__67[[#This Row],[Estimated Value]]=0),"",(V3__67[[#This Row],[Sale Price]]-V3__67[[#This Row],[Estimated Value]])/V3__67[[#This Row],[Estimated Value]])</f>
        <v>0.12503308920850614</v>
      </c>
      <c r="P4082" t="str">
        <f t="shared" si="63"/>
        <v>Above Estimate</v>
      </c>
    </row>
    <row r="4083" spans="1:16" x14ac:dyDescent="0.3">
      <c r="A4083" s="1">
        <v>43748</v>
      </c>
      <c r="B4083">
        <v>2019</v>
      </c>
      <c r="C4083" t="s">
        <v>29</v>
      </c>
      <c r="D4083">
        <v>166250</v>
      </c>
      <c r="E4083">
        <v>232000</v>
      </c>
      <c r="F4083" t="s">
        <v>13</v>
      </c>
      <c r="G4083" t="s">
        <v>14</v>
      </c>
      <c r="H4083">
        <v>3</v>
      </c>
      <c r="I4083">
        <v>3</v>
      </c>
      <c r="J4083">
        <v>1000</v>
      </c>
      <c r="K4083">
        <v>1.0258995</v>
      </c>
      <c r="L4083" t="s">
        <v>22</v>
      </c>
      <c r="M4083">
        <f>V3__67[[#This Row],[Sale Price]]/V3__67[[#This Row],[carpet_area]]</f>
        <v>232</v>
      </c>
      <c r="N4083">
        <f>IF(OR(V3__67[[#This Row],[Estimated Value]]="",V3__67[[#This Row],[Estimated Value]]=0),"",V3__67[[#This Row],[Sale Price]]-V3__67[[#This Row],[Estimated Value]])</f>
        <v>65750</v>
      </c>
      <c r="O4083">
        <f>IF(OR(V3__67[[#This Row],[Estimated Value]]="",V3__67[[#This Row],[Estimated Value]]=0),"",(V3__67[[#This Row],[Sale Price]]-V3__67[[#This Row],[Estimated Value]])/V3__67[[#This Row],[Estimated Value]])</f>
        <v>0.39548872180451128</v>
      </c>
      <c r="P4083" t="str">
        <f t="shared" si="63"/>
        <v>Above Estimate</v>
      </c>
    </row>
    <row r="4084" spans="1:16" x14ac:dyDescent="0.3">
      <c r="A4084" s="1">
        <v>43749</v>
      </c>
      <c r="B4084">
        <v>2019</v>
      </c>
      <c r="C4084" t="s">
        <v>18</v>
      </c>
      <c r="D4084">
        <v>256320</v>
      </c>
      <c r="E4084">
        <v>400000</v>
      </c>
      <c r="F4084" t="s">
        <v>13</v>
      </c>
      <c r="G4084" t="s">
        <v>14</v>
      </c>
      <c r="H4084">
        <v>3</v>
      </c>
      <c r="I4084">
        <v>3</v>
      </c>
      <c r="J4084">
        <v>1039</v>
      </c>
      <c r="K4084">
        <v>1.0258995</v>
      </c>
      <c r="L4084" t="s">
        <v>16</v>
      </c>
      <c r="M4084">
        <f>V3__67[[#This Row],[Sale Price]]/V3__67[[#This Row],[carpet_area]]</f>
        <v>384.98556304138594</v>
      </c>
      <c r="N4084">
        <f>IF(OR(V3__67[[#This Row],[Estimated Value]]="",V3__67[[#This Row],[Estimated Value]]=0),"",V3__67[[#This Row],[Sale Price]]-V3__67[[#This Row],[Estimated Value]])</f>
        <v>143680</v>
      </c>
      <c r="O4084">
        <f>IF(OR(V3__67[[#This Row],[Estimated Value]]="",V3__67[[#This Row],[Estimated Value]]=0),"",(V3__67[[#This Row],[Sale Price]]-V3__67[[#This Row],[Estimated Value]])/V3__67[[#This Row],[Estimated Value]])</f>
        <v>0.56054931335830216</v>
      </c>
      <c r="P4084" t="str">
        <f t="shared" si="63"/>
        <v>Above Estimate</v>
      </c>
    </row>
    <row r="4085" spans="1:16" x14ac:dyDescent="0.3">
      <c r="A4085" s="1">
        <v>43749</v>
      </c>
      <c r="B4085">
        <v>2019</v>
      </c>
      <c r="C4085" t="s">
        <v>21</v>
      </c>
      <c r="D4085">
        <v>332220</v>
      </c>
      <c r="E4085">
        <v>645000</v>
      </c>
      <c r="F4085" t="s">
        <v>13</v>
      </c>
      <c r="G4085" t="s">
        <v>14</v>
      </c>
      <c r="H4085">
        <v>3</v>
      </c>
      <c r="I4085">
        <v>1</v>
      </c>
      <c r="J4085">
        <v>958</v>
      </c>
      <c r="K4085">
        <v>1.0258995</v>
      </c>
      <c r="L4085" t="s">
        <v>22</v>
      </c>
      <c r="M4085">
        <f>V3__67[[#This Row],[Sale Price]]/V3__67[[#This Row],[carpet_area]]</f>
        <v>673.27766179540708</v>
      </c>
      <c r="N4085">
        <f>IF(OR(V3__67[[#This Row],[Estimated Value]]="",V3__67[[#This Row],[Estimated Value]]=0),"",V3__67[[#This Row],[Sale Price]]-V3__67[[#This Row],[Estimated Value]])</f>
        <v>312780</v>
      </c>
      <c r="O4085">
        <f>IF(OR(V3__67[[#This Row],[Estimated Value]]="",V3__67[[#This Row],[Estimated Value]]=0),"",(V3__67[[#This Row],[Sale Price]]-V3__67[[#This Row],[Estimated Value]])/V3__67[[#This Row],[Estimated Value]])</f>
        <v>0.94148455842514001</v>
      </c>
      <c r="P4085" t="str">
        <f t="shared" si="63"/>
        <v>Above Estimate</v>
      </c>
    </row>
    <row r="4086" spans="1:16" x14ac:dyDescent="0.3">
      <c r="A4086" s="1">
        <v>43751</v>
      </c>
      <c r="B4086">
        <v>2019</v>
      </c>
      <c r="C4086" t="s">
        <v>18</v>
      </c>
      <c r="D4086">
        <v>920460</v>
      </c>
      <c r="E4086">
        <v>1850000</v>
      </c>
      <c r="F4086" t="s">
        <v>13</v>
      </c>
      <c r="G4086" t="s">
        <v>14</v>
      </c>
      <c r="H4086">
        <v>3</v>
      </c>
      <c r="I4086">
        <v>1</v>
      </c>
      <c r="J4086">
        <v>1041</v>
      </c>
      <c r="K4086">
        <v>1.0258995</v>
      </c>
      <c r="L4086" t="s">
        <v>15</v>
      </c>
      <c r="M4086">
        <f>V3__67[[#This Row],[Sale Price]]/V3__67[[#This Row],[carpet_area]]</f>
        <v>1777.1373679154658</v>
      </c>
      <c r="N4086">
        <f>IF(OR(V3__67[[#This Row],[Estimated Value]]="",V3__67[[#This Row],[Estimated Value]]=0),"",V3__67[[#This Row],[Sale Price]]-V3__67[[#This Row],[Estimated Value]])</f>
        <v>929540</v>
      </c>
      <c r="O4086">
        <f>IF(OR(V3__67[[#This Row],[Estimated Value]]="",V3__67[[#This Row],[Estimated Value]]=0),"",(V3__67[[#This Row],[Sale Price]]-V3__67[[#This Row],[Estimated Value]])/V3__67[[#This Row],[Estimated Value]])</f>
        <v>1.0098646329009409</v>
      </c>
      <c r="P4086" t="str">
        <f t="shared" si="63"/>
        <v>Above Estimate</v>
      </c>
    </row>
    <row r="4087" spans="1:16" x14ac:dyDescent="0.3">
      <c r="A4087" s="1">
        <v>43754</v>
      </c>
      <c r="B4087">
        <v>2019</v>
      </c>
      <c r="C4087" t="s">
        <v>18</v>
      </c>
      <c r="D4087">
        <v>298000</v>
      </c>
      <c r="E4087">
        <v>450000</v>
      </c>
      <c r="F4087" t="s">
        <v>13</v>
      </c>
      <c r="G4087" t="s">
        <v>14</v>
      </c>
      <c r="H4087">
        <v>3</v>
      </c>
      <c r="I4087">
        <v>3</v>
      </c>
      <c r="J4087">
        <v>957</v>
      </c>
      <c r="K4087">
        <v>1.0258995</v>
      </c>
      <c r="L4087" t="s">
        <v>15</v>
      </c>
      <c r="M4087">
        <f>V3__67[[#This Row],[Sale Price]]/V3__67[[#This Row],[carpet_area]]</f>
        <v>470.2194357366771</v>
      </c>
      <c r="N4087">
        <f>IF(OR(V3__67[[#This Row],[Estimated Value]]="",V3__67[[#This Row],[Estimated Value]]=0),"",V3__67[[#This Row],[Sale Price]]-V3__67[[#This Row],[Estimated Value]])</f>
        <v>152000</v>
      </c>
      <c r="O4087">
        <f>IF(OR(V3__67[[#This Row],[Estimated Value]]="",V3__67[[#This Row],[Estimated Value]]=0),"",(V3__67[[#This Row],[Sale Price]]-V3__67[[#This Row],[Estimated Value]])/V3__67[[#This Row],[Estimated Value]])</f>
        <v>0.51006711409395977</v>
      </c>
      <c r="P4087" t="str">
        <f t="shared" si="63"/>
        <v>Above Estimate</v>
      </c>
    </row>
    <row r="4088" spans="1:16" x14ac:dyDescent="0.3">
      <c r="A4088" s="1">
        <v>43755</v>
      </c>
      <c r="B4088">
        <v>2019</v>
      </c>
      <c r="C4088" t="s">
        <v>29</v>
      </c>
      <c r="D4088">
        <v>250460</v>
      </c>
      <c r="E4088">
        <v>318000</v>
      </c>
      <c r="F4088" t="s">
        <v>13</v>
      </c>
      <c r="G4088" t="s">
        <v>14</v>
      </c>
      <c r="H4088">
        <v>3</v>
      </c>
      <c r="I4088">
        <v>3</v>
      </c>
      <c r="J4088">
        <v>963</v>
      </c>
      <c r="K4088">
        <v>1.0258995</v>
      </c>
      <c r="L4088" t="s">
        <v>22</v>
      </c>
      <c r="M4088">
        <f>V3__67[[#This Row],[Sale Price]]/V3__67[[#This Row],[carpet_area]]</f>
        <v>330.21806853582552</v>
      </c>
      <c r="N4088">
        <f>IF(OR(V3__67[[#This Row],[Estimated Value]]="",V3__67[[#This Row],[Estimated Value]]=0),"",V3__67[[#This Row],[Sale Price]]-V3__67[[#This Row],[Estimated Value]])</f>
        <v>67540</v>
      </c>
      <c r="O4088">
        <f>IF(OR(V3__67[[#This Row],[Estimated Value]]="",V3__67[[#This Row],[Estimated Value]]=0),"",(V3__67[[#This Row],[Sale Price]]-V3__67[[#This Row],[Estimated Value]])/V3__67[[#This Row],[Estimated Value]])</f>
        <v>0.26966381857382415</v>
      </c>
      <c r="P4088" t="str">
        <f t="shared" si="63"/>
        <v>Above Estimate</v>
      </c>
    </row>
    <row r="4089" spans="1:16" x14ac:dyDescent="0.3">
      <c r="A4089" s="1">
        <v>43755</v>
      </c>
      <c r="B4089">
        <v>2019</v>
      </c>
      <c r="C4089" t="s">
        <v>29</v>
      </c>
      <c r="D4089">
        <v>226940</v>
      </c>
      <c r="E4089">
        <v>330000</v>
      </c>
      <c r="F4089" t="s">
        <v>13</v>
      </c>
      <c r="G4089" t="s">
        <v>14</v>
      </c>
      <c r="H4089">
        <v>3</v>
      </c>
      <c r="I4089">
        <v>3</v>
      </c>
      <c r="J4089">
        <v>1026</v>
      </c>
      <c r="K4089">
        <v>1.0258995</v>
      </c>
      <c r="L4089" t="s">
        <v>25</v>
      </c>
      <c r="M4089">
        <f>V3__67[[#This Row],[Sale Price]]/V3__67[[#This Row],[carpet_area]]</f>
        <v>321.63742690058479</v>
      </c>
      <c r="N4089">
        <f>IF(OR(V3__67[[#This Row],[Estimated Value]]="",V3__67[[#This Row],[Estimated Value]]=0),"",V3__67[[#This Row],[Sale Price]]-V3__67[[#This Row],[Estimated Value]])</f>
        <v>103060</v>
      </c>
      <c r="O4089">
        <f>IF(OR(V3__67[[#This Row],[Estimated Value]]="",V3__67[[#This Row],[Estimated Value]]=0),"",(V3__67[[#This Row],[Sale Price]]-V3__67[[#This Row],[Estimated Value]])/V3__67[[#This Row],[Estimated Value]])</f>
        <v>0.4541288446285362</v>
      </c>
      <c r="P4089" t="str">
        <f t="shared" si="63"/>
        <v>Above Estimate</v>
      </c>
    </row>
    <row r="4090" spans="1:16" x14ac:dyDescent="0.3">
      <c r="A4090" s="1">
        <v>43755</v>
      </c>
      <c r="B4090">
        <v>2019</v>
      </c>
      <c r="C4090" t="s">
        <v>17</v>
      </c>
      <c r="D4090">
        <v>127470</v>
      </c>
      <c r="E4090">
        <v>165000</v>
      </c>
      <c r="F4090" t="s">
        <v>23</v>
      </c>
      <c r="G4090" t="s">
        <v>24</v>
      </c>
      <c r="H4090">
        <v>6</v>
      </c>
      <c r="I4090">
        <v>6</v>
      </c>
      <c r="J4090">
        <v>1925</v>
      </c>
      <c r="K4090">
        <v>1.0258995</v>
      </c>
      <c r="L4090" t="s">
        <v>25</v>
      </c>
      <c r="M4090">
        <f>V3__67[[#This Row],[Sale Price]]/V3__67[[#This Row],[carpet_area]]</f>
        <v>85.714285714285708</v>
      </c>
      <c r="N4090">
        <f>IF(OR(V3__67[[#This Row],[Estimated Value]]="",V3__67[[#This Row],[Estimated Value]]=0),"",V3__67[[#This Row],[Sale Price]]-V3__67[[#This Row],[Estimated Value]])</f>
        <v>37530</v>
      </c>
      <c r="O4090">
        <f>IF(OR(V3__67[[#This Row],[Estimated Value]]="",V3__67[[#This Row],[Estimated Value]]=0),"",(V3__67[[#This Row],[Sale Price]]-V3__67[[#This Row],[Estimated Value]])/V3__67[[#This Row],[Estimated Value]])</f>
        <v>0.29442221699223348</v>
      </c>
      <c r="P4090" t="str">
        <f t="shared" si="63"/>
        <v>Above Estimate</v>
      </c>
    </row>
    <row r="4091" spans="1:16" x14ac:dyDescent="0.3">
      <c r="A4091" s="1">
        <v>43758</v>
      </c>
      <c r="B4091">
        <v>2019</v>
      </c>
      <c r="C4091" t="s">
        <v>29</v>
      </c>
      <c r="D4091">
        <v>135380</v>
      </c>
      <c r="E4091">
        <v>205000</v>
      </c>
      <c r="F4091" t="s">
        <v>13</v>
      </c>
      <c r="G4091" t="s">
        <v>14</v>
      </c>
      <c r="H4091">
        <v>3</v>
      </c>
      <c r="I4091">
        <v>2</v>
      </c>
      <c r="J4091">
        <v>970</v>
      </c>
      <c r="K4091">
        <v>1.0258995</v>
      </c>
      <c r="L4091" t="s">
        <v>25</v>
      </c>
      <c r="M4091">
        <f>V3__67[[#This Row],[Sale Price]]/V3__67[[#This Row],[carpet_area]]</f>
        <v>211.34020618556701</v>
      </c>
      <c r="N4091">
        <f>IF(OR(V3__67[[#This Row],[Estimated Value]]="",V3__67[[#This Row],[Estimated Value]]=0),"",V3__67[[#This Row],[Sale Price]]-V3__67[[#This Row],[Estimated Value]])</f>
        <v>69620</v>
      </c>
      <c r="O4091">
        <f>IF(OR(V3__67[[#This Row],[Estimated Value]]="",V3__67[[#This Row],[Estimated Value]]=0),"",(V3__67[[#This Row],[Sale Price]]-V3__67[[#This Row],[Estimated Value]])/V3__67[[#This Row],[Estimated Value]])</f>
        <v>0.51425616782390304</v>
      </c>
      <c r="P4091" t="str">
        <f t="shared" si="63"/>
        <v>Above Estimate</v>
      </c>
    </row>
    <row r="4092" spans="1:16" x14ac:dyDescent="0.3">
      <c r="A4092" s="1">
        <v>43761</v>
      </c>
      <c r="B4092">
        <v>2019</v>
      </c>
      <c r="C4092" t="s">
        <v>18</v>
      </c>
      <c r="D4092">
        <v>358120</v>
      </c>
      <c r="E4092">
        <v>548000</v>
      </c>
      <c r="F4092" t="s">
        <v>13</v>
      </c>
      <c r="G4092" t="s">
        <v>14</v>
      </c>
      <c r="H4092">
        <v>3</v>
      </c>
      <c r="I4092">
        <v>3</v>
      </c>
      <c r="J4092">
        <v>933</v>
      </c>
      <c r="K4092">
        <v>1.0258995</v>
      </c>
      <c r="L4092" t="s">
        <v>22</v>
      </c>
      <c r="M4092">
        <f>V3__67[[#This Row],[Sale Price]]/V3__67[[#This Row],[carpet_area]]</f>
        <v>587.35262593783489</v>
      </c>
      <c r="N4092">
        <f>IF(OR(V3__67[[#This Row],[Estimated Value]]="",V3__67[[#This Row],[Estimated Value]]=0),"",V3__67[[#This Row],[Sale Price]]-V3__67[[#This Row],[Estimated Value]])</f>
        <v>189880</v>
      </c>
      <c r="O4092">
        <f>IF(OR(V3__67[[#This Row],[Estimated Value]]="",V3__67[[#This Row],[Estimated Value]]=0),"",(V3__67[[#This Row],[Sale Price]]-V3__67[[#This Row],[Estimated Value]])/V3__67[[#This Row],[Estimated Value]])</f>
        <v>0.53021333631185075</v>
      </c>
      <c r="P4092" t="str">
        <f t="shared" si="63"/>
        <v>Above Estimate</v>
      </c>
    </row>
    <row r="4093" spans="1:16" x14ac:dyDescent="0.3">
      <c r="A4093" s="1">
        <v>43761</v>
      </c>
      <c r="B4093">
        <v>2019</v>
      </c>
      <c r="C4093" t="s">
        <v>21</v>
      </c>
      <c r="D4093">
        <v>3835090</v>
      </c>
      <c r="E4093">
        <v>5688200</v>
      </c>
      <c r="F4093" t="s">
        <v>13</v>
      </c>
      <c r="G4093" t="s">
        <v>14</v>
      </c>
      <c r="H4093">
        <v>3</v>
      </c>
      <c r="I4093">
        <v>1</v>
      </c>
      <c r="J4093">
        <v>1051</v>
      </c>
      <c r="K4093">
        <v>1.0258995</v>
      </c>
      <c r="L4093" t="s">
        <v>16</v>
      </c>
      <c r="M4093">
        <f>V3__67[[#This Row],[Sale Price]]/V3__67[[#This Row],[carpet_area]]</f>
        <v>5412.1788772597529</v>
      </c>
      <c r="N4093">
        <f>IF(OR(V3__67[[#This Row],[Estimated Value]]="",V3__67[[#This Row],[Estimated Value]]=0),"",V3__67[[#This Row],[Sale Price]]-V3__67[[#This Row],[Estimated Value]])</f>
        <v>1853110</v>
      </c>
      <c r="O4093">
        <f>IF(OR(V3__67[[#This Row],[Estimated Value]]="",V3__67[[#This Row],[Estimated Value]]=0),"",(V3__67[[#This Row],[Sale Price]]-V3__67[[#This Row],[Estimated Value]])/V3__67[[#This Row],[Estimated Value]])</f>
        <v>0.48319856900359576</v>
      </c>
      <c r="P4093" t="str">
        <f t="shared" si="63"/>
        <v>Above Estimate</v>
      </c>
    </row>
    <row r="4094" spans="1:16" x14ac:dyDescent="0.3">
      <c r="A4094" s="1">
        <v>43762</v>
      </c>
      <c r="B4094">
        <v>2019</v>
      </c>
      <c r="C4094" t="s">
        <v>26</v>
      </c>
      <c r="D4094">
        <v>246960</v>
      </c>
      <c r="E4094">
        <v>370000</v>
      </c>
      <c r="F4094" t="s">
        <v>13</v>
      </c>
      <c r="G4094" t="s">
        <v>14</v>
      </c>
      <c r="H4094">
        <v>3</v>
      </c>
      <c r="I4094">
        <v>2</v>
      </c>
      <c r="J4094">
        <v>1058</v>
      </c>
      <c r="K4094">
        <v>1.0258995</v>
      </c>
      <c r="L4094" t="s">
        <v>25</v>
      </c>
      <c r="M4094">
        <f>V3__67[[#This Row],[Sale Price]]/V3__67[[#This Row],[carpet_area]]</f>
        <v>349.71644612476371</v>
      </c>
      <c r="N4094">
        <f>IF(OR(V3__67[[#This Row],[Estimated Value]]="",V3__67[[#This Row],[Estimated Value]]=0),"",V3__67[[#This Row],[Sale Price]]-V3__67[[#This Row],[Estimated Value]])</f>
        <v>123040</v>
      </c>
      <c r="O4094">
        <f>IF(OR(V3__67[[#This Row],[Estimated Value]]="",V3__67[[#This Row],[Estimated Value]]=0),"",(V3__67[[#This Row],[Sale Price]]-V3__67[[#This Row],[Estimated Value]])/V3__67[[#This Row],[Estimated Value]])</f>
        <v>0.49821833495302881</v>
      </c>
      <c r="P4094" t="str">
        <f t="shared" si="63"/>
        <v>Above Estimate</v>
      </c>
    </row>
    <row r="4095" spans="1:16" x14ac:dyDescent="0.3">
      <c r="A4095" s="1">
        <v>43762</v>
      </c>
      <c r="B4095">
        <v>2019</v>
      </c>
      <c r="C4095" t="s">
        <v>18</v>
      </c>
      <c r="D4095">
        <v>236870</v>
      </c>
      <c r="E4095">
        <v>480000</v>
      </c>
      <c r="F4095" t="s">
        <v>19</v>
      </c>
      <c r="G4095" t="s">
        <v>20</v>
      </c>
      <c r="H4095">
        <v>4</v>
      </c>
      <c r="I4095">
        <v>4</v>
      </c>
      <c r="J4095">
        <v>1366</v>
      </c>
      <c r="K4095">
        <v>1.0258995</v>
      </c>
      <c r="L4095" t="s">
        <v>25</v>
      </c>
      <c r="M4095">
        <f>V3__67[[#This Row],[Sale Price]]/V3__67[[#This Row],[carpet_area]]</f>
        <v>351.39092240117128</v>
      </c>
      <c r="N4095">
        <f>IF(OR(V3__67[[#This Row],[Estimated Value]]="",V3__67[[#This Row],[Estimated Value]]=0),"",V3__67[[#This Row],[Sale Price]]-V3__67[[#This Row],[Estimated Value]])</f>
        <v>243130</v>
      </c>
      <c r="O4095">
        <f>IF(OR(V3__67[[#This Row],[Estimated Value]]="",V3__67[[#This Row],[Estimated Value]]=0),"",(V3__67[[#This Row],[Sale Price]]-V3__67[[#This Row],[Estimated Value]])/V3__67[[#This Row],[Estimated Value]])</f>
        <v>1.026427998480179</v>
      </c>
      <c r="P4095" t="str">
        <f t="shared" si="63"/>
        <v>Above Estimate</v>
      </c>
    </row>
    <row r="4096" spans="1:16" x14ac:dyDescent="0.3">
      <c r="A4096" s="1">
        <v>43763</v>
      </c>
      <c r="B4096">
        <v>2019</v>
      </c>
      <c r="C4096" t="s">
        <v>29</v>
      </c>
      <c r="D4096">
        <v>147280</v>
      </c>
      <c r="E4096">
        <v>248000</v>
      </c>
      <c r="F4096" t="s">
        <v>19</v>
      </c>
      <c r="G4096" t="s">
        <v>20</v>
      </c>
      <c r="H4096">
        <v>4</v>
      </c>
      <c r="I4096">
        <v>3</v>
      </c>
      <c r="J4096">
        <v>1496</v>
      </c>
      <c r="K4096">
        <v>1.0258995</v>
      </c>
      <c r="L4096" t="s">
        <v>15</v>
      </c>
      <c r="M4096">
        <f>V3__67[[#This Row],[Sale Price]]/V3__67[[#This Row],[carpet_area]]</f>
        <v>165.77540106951872</v>
      </c>
      <c r="N4096">
        <f>IF(OR(V3__67[[#This Row],[Estimated Value]]="",V3__67[[#This Row],[Estimated Value]]=0),"",V3__67[[#This Row],[Sale Price]]-V3__67[[#This Row],[Estimated Value]])</f>
        <v>100720</v>
      </c>
      <c r="O4096">
        <f>IF(OR(V3__67[[#This Row],[Estimated Value]]="",V3__67[[#This Row],[Estimated Value]]=0),"",(V3__67[[#This Row],[Sale Price]]-V3__67[[#This Row],[Estimated Value]])/V3__67[[#This Row],[Estimated Value]])</f>
        <v>0.68386746333514392</v>
      </c>
      <c r="P4096" t="str">
        <f t="shared" si="63"/>
        <v>Above Estimate</v>
      </c>
    </row>
    <row r="4097" spans="1:16" x14ac:dyDescent="0.3">
      <c r="A4097" s="1">
        <v>43763</v>
      </c>
      <c r="B4097">
        <v>2019</v>
      </c>
      <c r="C4097" t="s">
        <v>26</v>
      </c>
      <c r="D4097">
        <v>155890</v>
      </c>
      <c r="E4097">
        <v>170000</v>
      </c>
      <c r="F4097" t="s">
        <v>13</v>
      </c>
      <c r="G4097" t="s">
        <v>14</v>
      </c>
      <c r="H4097">
        <v>3</v>
      </c>
      <c r="I4097">
        <v>3</v>
      </c>
      <c r="J4097">
        <v>1060</v>
      </c>
      <c r="K4097">
        <v>1.0258995</v>
      </c>
      <c r="L4097" t="s">
        <v>22</v>
      </c>
      <c r="M4097">
        <f>V3__67[[#This Row],[Sale Price]]/V3__67[[#This Row],[carpet_area]]</f>
        <v>160.37735849056602</v>
      </c>
      <c r="N4097">
        <f>IF(OR(V3__67[[#This Row],[Estimated Value]]="",V3__67[[#This Row],[Estimated Value]]=0),"",V3__67[[#This Row],[Sale Price]]-V3__67[[#This Row],[Estimated Value]])</f>
        <v>14110</v>
      </c>
      <c r="O4097">
        <f>IF(OR(V3__67[[#This Row],[Estimated Value]]="",V3__67[[#This Row],[Estimated Value]]=0),"",(V3__67[[#This Row],[Sale Price]]-V3__67[[#This Row],[Estimated Value]])/V3__67[[#This Row],[Estimated Value]])</f>
        <v>9.0512540894220284E-2</v>
      </c>
      <c r="P4097" t="str">
        <f t="shared" si="63"/>
        <v>Above Estimate</v>
      </c>
    </row>
    <row r="4098" spans="1:16" x14ac:dyDescent="0.3">
      <c r="A4098" s="1">
        <v>43764</v>
      </c>
      <c r="B4098">
        <v>2019</v>
      </c>
      <c r="C4098" t="s">
        <v>17</v>
      </c>
      <c r="D4098">
        <v>119220</v>
      </c>
      <c r="E4098">
        <v>258000</v>
      </c>
      <c r="F4098" t="s">
        <v>13</v>
      </c>
      <c r="G4098" t="s">
        <v>14</v>
      </c>
      <c r="H4098">
        <v>3</v>
      </c>
      <c r="I4098">
        <v>1</v>
      </c>
      <c r="J4098">
        <v>1089</v>
      </c>
      <c r="K4098">
        <v>1.0258995</v>
      </c>
      <c r="L4098" t="s">
        <v>15</v>
      </c>
      <c r="M4098">
        <f>V3__67[[#This Row],[Sale Price]]/V3__67[[#This Row],[carpet_area]]</f>
        <v>236.9146005509642</v>
      </c>
      <c r="N4098">
        <f>IF(OR(V3__67[[#This Row],[Estimated Value]]="",V3__67[[#This Row],[Estimated Value]]=0),"",V3__67[[#This Row],[Sale Price]]-V3__67[[#This Row],[Estimated Value]])</f>
        <v>138780</v>
      </c>
      <c r="O4098">
        <f>IF(OR(V3__67[[#This Row],[Estimated Value]]="",V3__67[[#This Row],[Estimated Value]]=0),"",(V3__67[[#This Row],[Sale Price]]-V3__67[[#This Row],[Estimated Value]])/V3__67[[#This Row],[Estimated Value]])</f>
        <v>1.1640664318067437</v>
      </c>
      <c r="P4098" t="str">
        <f t="shared" ref="P4098:P4161" si="64">IF(N4098="","No Estimate",IF(N4098&gt;0,"Above Estimate",IF(N4098&lt;0,"Below Estimate","At Estimate")))</f>
        <v>Above Estimate</v>
      </c>
    </row>
    <row r="4099" spans="1:16" x14ac:dyDescent="0.3">
      <c r="A4099" s="1">
        <v>43764</v>
      </c>
      <c r="B4099">
        <v>2019</v>
      </c>
      <c r="C4099" t="s">
        <v>21</v>
      </c>
      <c r="D4099">
        <v>2610720</v>
      </c>
      <c r="E4099">
        <v>3200000</v>
      </c>
      <c r="F4099" t="s">
        <v>13</v>
      </c>
      <c r="G4099" t="s">
        <v>14</v>
      </c>
      <c r="H4099">
        <v>3</v>
      </c>
      <c r="I4099">
        <v>1</v>
      </c>
      <c r="J4099">
        <v>1034</v>
      </c>
      <c r="K4099">
        <v>1.0258995</v>
      </c>
      <c r="L4099" t="s">
        <v>22</v>
      </c>
      <c r="M4099">
        <f>V3__67[[#This Row],[Sale Price]]/V3__67[[#This Row],[carpet_area]]</f>
        <v>3094.7775628626691</v>
      </c>
      <c r="N4099">
        <f>IF(OR(V3__67[[#This Row],[Estimated Value]]="",V3__67[[#This Row],[Estimated Value]]=0),"",V3__67[[#This Row],[Sale Price]]-V3__67[[#This Row],[Estimated Value]])</f>
        <v>589280</v>
      </c>
      <c r="O4099">
        <f>IF(OR(V3__67[[#This Row],[Estimated Value]]="",V3__67[[#This Row],[Estimated Value]]=0),"",(V3__67[[#This Row],[Sale Price]]-V3__67[[#This Row],[Estimated Value]])/V3__67[[#This Row],[Estimated Value]])</f>
        <v>0.22571551142979715</v>
      </c>
      <c r="P4099" t="str">
        <f t="shared" si="64"/>
        <v>Above Estimate</v>
      </c>
    </row>
    <row r="4100" spans="1:16" x14ac:dyDescent="0.3">
      <c r="A4100" s="1">
        <v>43765</v>
      </c>
      <c r="B4100">
        <v>2019</v>
      </c>
      <c r="C4100" t="s">
        <v>17</v>
      </c>
      <c r="D4100">
        <v>71520</v>
      </c>
      <c r="E4100">
        <v>60000</v>
      </c>
      <c r="F4100" t="s">
        <v>13</v>
      </c>
      <c r="G4100" t="s">
        <v>14</v>
      </c>
      <c r="H4100">
        <v>3</v>
      </c>
      <c r="I4100">
        <v>1</v>
      </c>
      <c r="J4100">
        <v>932</v>
      </c>
      <c r="K4100">
        <v>1.0258995</v>
      </c>
      <c r="L4100" t="s">
        <v>22</v>
      </c>
      <c r="M4100">
        <f>V3__67[[#This Row],[Sale Price]]/V3__67[[#This Row],[carpet_area]]</f>
        <v>64.377682403433482</v>
      </c>
      <c r="N4100">
        <f>IF(OR(V3__67[[#This Row],[Estimated Value]]="",V3__67[[#This Row],[Estimated Value]]=0),"",V3__67[[#This Row],[Sale Price]]-V3__67[[#This Row],[Estimated Value]])</f>
        <v>-11520</v>
      </c>
      <c r="O4100">
        <f>IF(OR(V3__67[[#This Row],[Estimated Value]]="",V3__67[[#This Row],[Estimated Value]]=0),"",(V3__67[[#This Row],[Sale Price]]-V3__67[[#This Row],[Estimated Value]])/V3__67[[#This Row],[Estimated Value]])</f>
        <v>-0.16107382550335569</v>
      </c>
      <c r="P4100" t="str">
        <f t="shared" si="64"/>
        <v>Below Estimate</v>
      </c>
    </row>
    <row r="4101" spans="1:16" x14ac:dyDescent="0.3">
      <c r="A4101" s="1">
        <v>43768</v>
      </c>
      <c r="B4101">
        <v>2019</v>
      </c>
      <c r="C4101" t="s">
        <v>29</v>
      </c>
      <c r="D4101">
        <v>244300</v>
      </c>
      <c r="E4101">
        <v>482500</v>
      </c>
      <c r="F4101" t="s">
        <v>13</v>
      </c>
      <c r="G4101" t="s">
        <v>14</v>
      </c>
      <c r="H4101">
        <v>3</v>
      </c>
      <c r="I4101">
        <v>1</v>
      </c>
      <c r="J4101">
        <v>915</v>
      </c>
      <c r="K4101">
        <v>1.0258995</v>
      </c>
      <c r="L4101" t="s">
        <v>22</v>
      </c>
      <c r="M4101">
        <f>V3__67[[#This Row],[Sale Price]]/V3__67[[#This Row],[carpet_area]]</f>
        <v>527.32240437158475</v>
      </c>
      <c r="N4101">
        <f>IF(OR(V3__67[[#This Row],[Estimated Value]]="",V3__67[[#This Row],[Estimated Value]]=0),"",V3__67[[#This Row],[Sale Price]]-V3__67[[#This Row],[Estimated Value]])</f>
        <v>238200</v>
      </c>
      <c r="O4101">
        <f>IF(OR(V3__67[[#This Row],[Estimated Value]]="",V3__67[[#This Row],[Estimated Value]]=0),"",(V3__67[[#This Row],[Sale Price]]-V3__67[[#This Row],[Estimated Value]])/V3__67[[#This Row],[Estimated Value]])</f>
        <v>0.97503069995906677</v>
      </c>
      <c r="P4101" t="str">
        <f t="shared" si="64"/>
        <v>Above Estimate</v>
      </c>
    </row>
    <row r="4102" spans="1:16" x14ac:dyDescent="0.3">
      <c r="A4102" s="1">
        <v>43768</v>
      </c>
      <c r="B4102">
        <v>2019</v>
      </c>
      <c r="C4102" t="s">
        <v>17</v>
      </c>
      <c r="D4102">
        <v>124240</v>
      </c>
      <c r="E4102">
        <v>223000</v>
      </c>
      <c r="F4102" t="s">
        <v>13</v>
      </c>
      <c r="G4102" t="s">
        <v>14</v>
      </c>
      <c r="H4102">
        <v>3</v>
      </c>
      <c r="I4102">
        <v>2</v>
      </c>
      <c r="J4102">
        <v>1052</v>
      </c>
      <c r="K4102">
        <v>1.0258995</v>
      </c>
      <c r="L4102" t="s">
        <v>25</v>
      </c>
      <c r="M4102">
        <f>V3__67[[#This Row],[Sale Price]]/V3__67[[#This Row],[carpet_area]]</f>
        <v>211.97718631178708</v>
      </c>
      <c r="N4102">
        <f>IF(OR(V3__67[[#This Row],[Estimated Value]]="",V3__67[[#This Row],[Estimated Value]]=0),"",V3__67[[#This Row],[Sale Price]]-V3__67[[#This Row],[Estimated Value]])</f>
        <v>98760</v>
      </c>
      <c r="O4102">
        <f>IF(OR(V3__67[[#This Row],[Estimated Value]]="",V3__67[[#This Row],[Estimated Value]]=0),"",(V3__67[[#This Row],[Sale Price]]-V3__67[[#This Row],[Estimated Value]])/V3__67[[#This Row],[Estimated Value]])</f>
        <v>0.79491307147456536</v>
      </c>
      <c r="P4102" t="str">
        <f t="shared" si="64"/>
        <v>Above Estimate</v>
      </c>
    </row>
    <row r="4103" spans="1:16" x14ac:dyDescent="0.3">
      <c r="A4103" s="1">
        <v>43769</v>
      </c>
      <c r="B4103">
        <v>2019</v>
      </c>
      <c r="C4103" t="s">
        <v>17</v>
      </c>
      <c r="D4103">
        <v>118740</v>
      </c>
      <c r="E4103">
        <v>169750</v>
      </c>
      <c r="F4103" t="s">
        <v>23</v>
      </c>
      <c r="G4103" t="s">
        <v>24</v>
      </c>
      <c r="H4103">
        <v>6</v>
      </c>
      <c r="I4103">
        <v>5</v>
      </c>
      <c r="J4103">
        <v>2016</v>
      </c>
      <c r="K4103">
        <v>1.0258995</v>
      </c>
      <c r="L4103" t="s">
        <v>16</v>
      </c>
      <c r="M4103">
        <f>V3__67[[#This Row],[Sale Price]]/V3__67[[#This Row],[carpet_area]]</f>
        <v>84.201388888888886</v>
      </c>
      <c r="N4103">
        <f>IF(OR(V3__67[[#This Row],[Estimated Value]]="",V3__67[[#This Row],[Estimated Value]]=0),"",V3__67[[#This Row],[Sale Price]]-V3__67[[#This Row],[Estimated Value]])</f>
        <v>51010</v>
      </c>
      <c r="O4103">
        <f>IF(OR(V3__67[[#This Row],[Estimated Value]]="",V3__67[[#This Row],[Estimated Value]]=0),"",(V3__67[[#This Row],[Sale Price]]-V3__67[[#This Row],[Estimated Value]])/V3__67[[#This Row],[Estimated Value]])</f>
        <v>0.42959407107966985</v>
      </c>
      <c r="P4103" t="str">
        <f t="shared" si="64"/>
        <v>Above Estimate</v>
      </c>
    </row>
    <row r="4104" spans="1:16" x14ac:dyDescent="0.3">
      <c r="A4104" s="1">
        <v>43769</v>
      </c>
      <c r="B4104">
        <v>2019</v>
      </c>
      <c r="C4104" t="s">
        <v>17</v>
      </c>
      <c r="D4104">
        <v>150380</v>
      </c>
      <c r="E4104">
        <v>153000</v>
      </c>
      <c r="F4104" t="s">
        <v>13</v>
      </c>
      <c r="G4104" t="s">
        <v>14</v>
      </c>
      <c r="H4104">
        <v>3</v>
      </c>
      <c r="I4104">
        <v>1</v>
      </c>
      <c r="J4104">
        <v>918</v>
      </c>
      <c r="K4104">
        <v>1.0258995</v>
      </c>
      <c r="L4104" t="s">
        <v>25</v>
      </c>
      <c r="M4104">
        <f>V3__67[[#This Row],[Sale Price]]/V3__67[[#This Row],[carpet_area]]</f>
        <v>166.66666666666666</v>
      </c>
      <c r="N4104">
        <f>IF(OR(V3__67[[#This Row],[Estimated Value]]="",V3__67[[#This Row],[Estimated Value]]=0),"",V3__67[[#This Row],[Sale Price]]-V3__67[[#This Row],[Estimated Value]])</f>
        <v>2620</v>
      </c>
      <c r="O4104">
        <f>IF(OR(V3__67[[#This Row],[Estimated Value]]="",V3__67[[#This Row],[Estimated Value]]=0),"",(V3__67[[#This Row],[Sale Price]]-V3__67[[#This Row],[Estimated Value]])/V3__67[[#This Row],[Estimated Value]])</f>
        <v>1.7422529591701024E-2</v>
      </c>
      <c r="P4104" t="str">
        <f t="shared" si="64"/>
        <v>Above Estimate</v>
      </c>
    </row>
    <row r="4105" spans="1:16" x14ac:dyDescent="0.3">
      <c r="A4105" s="1">
        <v>43770</v>
      </c>
      <c r="B4105">
        <v>2019</v>
      </c>
      <c r="C4105" t="s">
        <v>21</v>
      </c>
      <c r="D4105">
        <v>689150</v>
      </c>
      <c r="E4105">
        <v>1250000</v>
      </c>
      <c r="F4105" t="s">
        <v>13</v>
      </c>
      <c r="G4105" t="s">
        <v>14</v>
      </c>
      <c r="H4105">
        <v>3</v>
      </c>
      <c r="I4105">
        <v>1</v>
      </c>
      <c r="J4105">
        <v>902</v>
      </c>
      <c r="K4105">
        <v>1.0258995</v>
      </c>
      <c r="L4105" t="s">
        <v>16</v>
      </c>
      <c r="M4105">
        <f>V3__67[[#This Row],[Sale Price]]/V3__67[[#This Row],[carpet_area]]</f>
        <v>1385.8093126385809</v>
      </c>
      <c r="N4105">
        <f>IF(OR(V3__67[[#This Row],[Estimated Value]]="",V3__67[[#This Row],[Estimated Value]]=0),"",V3__67[[#This Row],[Sale Price]]-V3__67[[#This Row],[Estimated Value]])</f>
        <v>560850</v>
      </c>
      <c r="O4105">
        <f>IF(OR(V3__67[[#This Row],[Estimated Value]]="",V3__67[[#This Row],[Estimated Value]]=0),"",(V3__67[[#This Row],[Sale Price]]-V3__67[[#This Row],[Estimated Value]])/V3__67[[#This Row],[Estimated Value]])</f>
        <v>0.81382862947108758</v>
      </c>
      <c r="P4105" t="str">
        <f t="shared" si="64"/>
        <v>Above Estimate</v>
      </c>
    </row>
    <row r="4106" spans="1:16" x14ac:dyDescent="0.3">
      <c r="A4106" s="1">
        <v>43770</v>
      </c>
      <c r="B4106">
        <v>2019</v>
      </c>
      <c r="C4106" t="s">
        <v>21</v>
      </c>
      <c r="D4106">
        <v>1321530</v>
      </c>
      <c r="E4106">
        <v>2675000</v>
      </c>
      <c r="F4106" t="s">
        <v>13</v>
      </c>
      <c r="G4106" t="s">
        <v>14</v>
      </c>
      <c r="H4106">
        <v>3</v>
      </c>
      <c r="I4106">
        <v>2</v>
      </c>
      <c r="J4106">
        <v>973</v>
      </c>
      <c r="K4106">
        <v>1.0258995</v>
      </c>
      <c r="L4106" t="s">
        <v>16</v>
      </c>
      <c r="M4106">
        <f>V3__67[[#This Row],[Sale Price]]/V3__67[[#This Row],[carpet_area]]</f>
        <v>2749.229188078109</v>
      </c>
      <c r="N4106">
        <f>IF(OR(V3__67[[#This Row],[Estimated Value]]="",V3__67[[#This Row],[Estimated Value]]=0),"",V3__67[[#This Row],[Sale Price]]-V3__67[[#This Row],[Estimated Value]])</f>
        <v>1353470</v>
      </c>
      <c r="O4106">
        <f>IF(OR(V3__67[[#This Row],[Estimated Value]]="",V3__67[[#This Row],[Estimated Value]]=0),"",(V3__67[[#This Row],[Sale Price]]-V3__67[[#This Row],[Estimated Value]])/V3__67[[#This Row],[Estimated Value]])</f>
        <v>1.0241689556801585</v>
      </c>
      <c r="P4106" t="str">
        <f t="shared" si="64"/>
        <v>Above Estimate</v>
      </c>
    </row>
    <row r="4107" spans="1:16" x14ac:dyDescent="0.3">
      <c r="A4107" s="1">
        <v>43770</v>
      </c>
      <c r="B4107">
        <v>2019</v>
      </c>
      <c r="C4107" t="s">
        <v>26</v>
      </c>
      <c r="D4107">
        <v>275940</v>
      </c>
      <c r="E4107">
        <v>275000</v>
      </c>
      <c r="F4107" t="s">
        <v>13</v>
      </c>
      <c r="G4107" t="s">
        <v>14</v>
      </c>
      <c r="H4107">
        <v>3</v>
      </c>
      <c r="I4107">
        <v>3</v>
      </c>
      <c r="J4107">
        <v>1010</v>
      </c>
      <c r="K4107">
        <v>1.0258995</v>
      </c>
      <c r="L4107" t="s">
        <v>22</v>
      </c>
      <c r="M4107">
        <f>V3__67[[#This Row],[Sale Price]]/V3__67[[#This Row],[carpet_area]]</f>
        <v>272.2772277227723</v>
      </c>
      <c r="N4107">
        <f>IF(OR(V3__67[[#This Row],[Estimated Value]]="",V3__67[[#This Row],[Estimated Value]]=0),"",V3__67[[#This Row],[Sale Price]]-V3__67[[#This Row],[Estimated Value]])</f>
        <v>-940</v>
      </c>
      <c r="O4107">
        <f>IF(OR(V3__67[[#This Row],[Estimated Value]]="",V3__67[[#This Row],[Estimated Value]]=0),"",(V3__67[[#This Row],[Sale Price]]-V3__67[[#This Row],[Estimated Value]])/V3__67[[#This Row],[Estimated Value]])</f>
        <v>-3.4065376531129954E-3</v>
      </c>
      <c r="P4107" t="str">
        <f t="shared" si="64"/>
        <v>Below Estimate</v>
      </c>
    </row>
    <row r="4108" spans="1:16" x14ac:dyDescent="0.3">
      <c r="A4108" s="1">
        <v>43772</v>
      </c>
      <c r="B4108">
        <v>2019</v>
      </c>
      <c r="C4108" t="s">
        <v>26</v>
      </c>
      <c r="D4108">
        <v>225260</v>
      </c>
      <c r="E4108">
        <v>370000</v>
      </c>
      <c r="F4108" t="s">
        <v>13</v>
      </c>
      <c r="G4108" t="s">
        <v>14</v>
      </c>
      <c r="H4108">
        <v>3</v>
      </c>
      <c r="I4108">
        <v>2</v>
      </c>
      <c r="J4108">
        <v>1086</v>
      </c>
      <c r="K4108">
        <v>1.0258995</v>
      </c>
      <c r="L4108" t="s">
        <v>16</v>
      </c>
      <c r="M4108">
        <f>V3__67[[#This Row],[Sale Price]]/V3__67[[#This Row],[carpet_area]]</f>
        <v>340.69981583793736</v>
      </c>
      <c r="N4108">
        <f>IF(OR(V3__67[[#This Row],[Estimated Value]]="",V3__67[[#This Row],[Estimated Value]]=0),"",V3__67[[#This Row],[Sale Price]]-V3__67[[#This Row],[Estimated Value]])</f>
        <v>144740</v>
      </c>
      <c r="O4108">
        <f>IF(OR(V3__67[[#This Row],[Estimated Value]]="",V3__67[[#This Row],[Estimated Value]]=0),"",(V3__67[[#This Row],[Sale Price]]-V3__67[[#This Row],[Estimated Value]])/V3__67[[#This Row],[Estimated Value]])</f>
        <v>0.64254639083725473</v>
      </c>
      <c r="P4108" t="str">
        <f t="shared" si="64"/>
        <v>Above Estimate</v>
      </c>
    </row>
    <row r="4109" spans="1:16" x14ac:dyDescent="0.3">
      <c r="A4109" s="1">
        <v>43772</v>
      </c>
      <c r="B4109">
        <v>2019</v>
      </c>
      <c r="C4109" t="s">
        <v>21</v>
      </c>
      <c r="D4109">
        <v>1275120</v>
      </c>
      <c r="E4109">
        <v>1600000</v>
      </c>
      <c r="F4109" t="s">
        <v>13</v>
      </c>
      <c r="G4109" t="s">
        <v>14</v>
      </c>
      <c r="H4109">
        <v>3</v>
      </c>
      <c r="I4109">
        <v>2</v>
      </c>
      <c r="J4109">
        <v>1078</v>
      </c>
      <c r="K4109">
        <v>1.0258995</v>
      </c>
      <c r="L4109" t="s">
        <v>16</v>
      </c>
      <c r="M4109">
        <f>V3__67[[#This Row],[Sale Price]]/V3__67[[#This Row],[carpet_area]]</f>
        <v>1484.2300556586272</v>
      </c>
      <c r="N4109">
        <f>IF(OR(V3__67[[#This Row],[Estimated Value]]="",V3__67[[#This Row],[Estimated Value]]=0),"",V3__67[[#This Row],[Sale Price]]-V3__67[[#This Row],[Estimated Value]])</f>
        <v>324880</v>
      </c>
      <c r="O4109">
        <f>IF(OR(V3__67[[#This Row],[Estimated Value]]="",V3__67[[#This Row],[Estimated Value]]=0),"",(V3__67[[#This Row],[Sale Price]]-V3__67[[#This Row],[Estimated Value]])/V3__67[[#This Row],[Estimated Value]])</f>
        <v>0.25478386347951565</v>
      </c>
      <c r="P4109" t="str">
        <f t="shared" si="64"/>
        <v>Above Estimate</v>
      </c>
    </row>
    <row r="4110" spans="1:16" x14ac:dyDescent="0.3">
      <c r="A4110" s="1">
        <v>43776</v>
      </c>
      <c r="B4110">
        <v>2019</v>
      </c>
      <c r="C4110" t="s">
        <v>26</v>
      </c>
      <c r="D4110">
        <v>1213310</v>
      </c>
      <c r="E4110">
        <v>2200000</v>
      </c>
      <c r="F4110" t="s">
        <v>13</v>
      </c>
      <c r="G4110" t="s">
        <v>14</v>
      </c>
      <c r="H4110">
        <v>3</v>
      </c>
      <c r="I4110">
        <v>1</v>
      </c>
      <c r="J4110">
        <v>1042</v>
      </c>
      <c r="K4110">
        <v>1.0258995</v>
      </c>
      <c r="L4110" t="s">
        <v>25</v>
      </c>
      <c r="M4110">
        <f>V3__67[[#This Row],[Sale Price]]/V3__67[[#This Row],[carpet_area]]</f>
        <v>2111.3243761996159</v>
      </c>
      <c r="N4110">
        <f>IF(OR(V3__67[[#This Row],[Estimated Value]]="",V3__67[[#This Row],[Estimated Value]]=0),"",V3__67[[#This Row],[Sale Price]]-V3__67[[#This Row],[Estimated Value]])</f>
        <v>986690</v>
      </c>
      <c r="O4110">
        <f>IF(OR(V3__67[[#This Row],[Estimated Value]]="",V3__67[[#This Row],[Estimated Value]]=0),"",(V3__67[[#This Row],[Sale Price]]-V3__67[[#This Row],[Estimated Value]])/V3__67[[#This Row],[Estimated Value]])</f>
        <v>0.81322168283455998</v>
      </c>
      <c r="P4110" t="str">
        <f t="shared" si="64"/>
        <v>Above Estimate</v>
      </c>
    </row>
    <row r="4111" spans="1:16" x14ac:dyDescent="0.3">
      <c r="A4111" s="1">
        <v>43776</v>
      </c>
      <c r="B4111">
        <v>2019</v>
      </c>
      <c r="C4111" t="s">
        <v>18</v>
      </c>
      <c r="D4111">
        <v>327500</v>
      </c>
      <c r="E4111">
        <v>399999</v>
      </c>
      <c r="F4111" t="s">
        <v>13</v>
      </c>
      <c r="G4111" t="s">
        <v>14</v>
      </c>
      <c r="H4111">
        <v>3</v>
      </c>
      <c r="I4111">
        <v>3</v>
      </c>
      <c r="J4111">
        <v>1066</v>
      </c>
      <c r="K4111">
        <v>1.0258995</v>
      </c>
      <c r="L4111" t="s">
        <v>16</v>
      </c>
      <c r="M4111">
        <f>V3__67[[#This Row],[Sale Price]]/V3__67[[#This Row],[carpet_area]]</f>
        <v>375.23358348968105</v>
      </c>
      <c r="N4111">
        <f>IF(OR(V3__67[[#This Row],[Estimated Value]]="",V3__67[[#This Row],[Estimated Value]]=0),"",V3__67[[#This Row],[Sale Price]]-V3__67[[#This Row],[Estimated Value]])</f>
        <v>72499</v>
      </c>
      <c r="O4111">
        <f>IF(OR(V3__67[[#This Row],[Estimated Value]]="",V3__67[[#This Row],[Estimated Value]]=0),"",(V3__67[[#This Row],[Sale Price]]-V3__67[[#This Row],[Estimated Value]])/V3__67[[#This Row],[Estimated Value]])</f>
        <v>0.22137099236641222</v>
      </c>
      <c r="P4111" t="str">
        <f t="shared" si="64"/>
        <v>Above Estimate</v>
      </c>
    </row>
    <row r="4112" spans="1:16" x14ac:dyDescent="0.3">
      <c r="A4112" s="1">
        <v>43778</v>
      </c>
      <c r="B4112">
        <v>2019</v>
      </c>
      <c r="C4112" t="s">
        <v>17</v>
      </c>
      <c r="D4112">
        <v>103020</v>
      </c>
      <c r="E4112">
        <v>120000</v>
      </c>
      <c r="F4112" t="s">
        <v>13</v>
      </c>
      <c r="G4112" t="s">
        <v>14</v>
      </c>
      <c r="H4112">
        <v>3</v>
      </c>
      <c r="I4112">
        <v>1</v>
      </c>
      <c r="J4112">
        <v>956</v>
      </c>
      <c r="K4112">
        <v>1.0258995</v>
      </c>
      <c r="L4112" t="s">
        <v>15</v>
      </c>
      <c r="M4112">
        <f>V3__67[[#This Row],[Sale Price]]/V3__67[[#This Row],[carpet_area]]</f>
        <v>125.52301255230125</v>
      </c>
      <c r="N4112">
        <f>IF(OR(V3__67[[#This Row],[Estimated Value]]="",V3__67[[#This Row],[Estimated Value]]=0),"",V3__67[[#This Row],[Sale Price]]-V3__67[[#This Row],[Estimated Value]])</f>
        <v>16980</v>
      </c>
      <c r="O4112">
        <f>IF(OR(V3__67[[#This Row],[Estimated Value]]="",V3__67[[#This Row],[Estimated Value]]=0),"",(V3__67[[#This Row],[Sale Price]]-V3__67[[#This Row],[Estimated Value]])/V3__67[[#This Row],[Estimated Value]])</f>
        <v>0.16482236458940011</v>
      </c>
      <c r="P4112" t="str">
        <f t="shared" si="64"/>
        <v>Above Estimate</v>
      </c>
    </row>
    <row r="4113" spans="1:16" x14ac:dyDescent="0.3">
      <c r="A4113" s="1">
        <v>43778</v>
      </c>
      <c r="B4113">
        <v>2019</v>
      </c>
      <c r="C4113" t="s">
        <v>18</v>
      </c>
      <c r="D4113">
        <v>400040</v>
      </c>
      <c r="E4113">
        <v>725000</v>
      </c>
      <c r="F4113" t="s">
        <v>13</v>
      </c>
      <c r="G4113" t="s">
        <v>14</v>
      </c>
      <c r="H4113">
        <v>3</v>
      </c>
      <c r="I4113">
        <v>2</v>
      </c>
      <c r="J4113">
        <v>926</v>
      </c>
      <c r="K4113">
        <v>1.0258995</v>
      </c>
      <c r="L4113" t="s">
        <v>25</v>
      </c>
      <c r="M4113">
        <f>V3__67[[#This Row],[Sale Price]]/V3__67[[#This Row],[carpet_area]]</f>
        <v>782.93736501079911</v>
      </c>
      <c r="N4113">
        <f>IF(OR(V3__67[[#This Row],[Estimated Value]]="",V3__67[[#This Row],[Estimated Value]]=0),"",V3__67[[#This Row],[Sale Price]]-V3__67[[#This Row],[Estimated Value]])</f>
        <v>324960</v>
      </c>
      <c r="O4113">
        <f>IF(OR(V3__67[[#This Row],[Estimated Value]]="",V3__67[[#This Row],[Estimated Value]]=0),"",(V3__67[[#This Row],[Sale Price]]-V3__67[[#This Row],[Estimated Value]])/V3__67[[#This Row],[Estimated Value]])</f>
        <v>0.81231876812318771</v>
      </c>
      <c r="P4113" t="str">
        <f t="shared" si="64"/>
        <v>Above Estimate</v>
      </c>
    </row>
    <row r="4114" spans="1:16" x14ac:dyDescent="0.3">
      <c r="A4114" s="1">
        <v>43782</v>
      </c>
      <c r="B4114">
        <v>2019</v>
      </c>
      <c r="C4114" t="s">
        <v>17</v>
      </c>
      <c r="D4114">
        <v>147590</v>
      </c>
      <c r="E4114">
        <v>215400</v>
      </c>
      <c r="F4114" t="s">
        <v>19</v>
      </c>
      <c r="G4114" t="s">
        <v>20</v>
      </c>
      <c r="H4114">
        <v>4</v>
      </c>
      <c r="I4114">
        <v>4</v>
      </c>
      <c r="J4114">
        <v>1301</v>
      </c>
      <c r="K4114">
        <v>1.0258995</v>
      </c>
      <c r="L4114" t="s">
        <v>25</v>
      </c>
      <c r="M4114">
        <f>V3__67[[#This Row],[Sale Price]]/V3__67[[#This Row],[carpet_area]]</f>
        <v>165.56495003843199</v>
      </c>
      <c r="N4114">
        <f>IF(OR(V3__67[[#This Row],[Estimated Value]]="",V3__67[[#This Row],[Estimated Value]]=0),"",V3__67[[#This Row],[Sale Price]]-V3__67[[#This Row],[Estimated Value]])</f>
        <v>67810</v>
      </c>
      <c r="O4114">
        <f>IF(OR(V3__67[[#This Row],[Estimated Value]]="",V3__67[[#This Row],[Estimated Value]]=0),"",(V3__67[[#This Row],[Sale Price]]-V3__67[[#This Row],[Estimated Value]])/V3__67[[#This Row],[Estimated Value]])</f>
        <v>0.45944847211870721</v>
      </c>
      <c r="P4114" t="str">
        <f t="shared" si="64"/>
        <v>Above Estimate</v>
      </c>
    </row>
    <row r="4115" spans="1:16" x14ac:dyDescent="0.3">
      <c r="A4115" s="1">
        <v>43782</v>
      </c>
      <c r="B4115">
        <v>2019</v>
      </c>
      <c r="C4115" t="s">
        <v>26</v>
      </c>
      <c r="D4115">
        <v>250950</v>
      </c>
      <c r="E4115">
        <v>327000</v>
      </c>
      <c r="F4115" t="s">
        <v>13</v>
      </c>
      <c r="G4115" t="s">
        <v>14</v>
      </c>
      <c r="H4115">
        <v>3</v>
      </c>
      <c r="I4115">
        <v>1</v>
      </c>
      <c r="J4115">
        <v>1057</v>
      </c>
      <c r="K4115">
        <v>1.0258995</v>
      </c>
      <c r="L4115" t="s">
        <v>16</v>
      </c>
      <c r="M4115">
        <f>V3__67[[#This Row],[Sale Price]]/V3__67[[#This Row],[carpet_area]]</f>
        <v>309.36613055818356</v>
      </c>
      <c r="N4115">
        <f>IF(OR(V3__67[[#This Row],[Estimated Value]]="",V3__67[[#This Row],[Estimated Value]]=0),"",V3__67[[#This Row],[Sale Price]]-V3__67[[#This Row],[Estimated Value]])</f>
        <v>76050</v>
      </c>
      <c r="O4115">
        <f>IF(OR(V3__67[[#This Row],[Estimated Value]]="",V3__67[[#This Row],[Estimated Value]]=0),"",(V3__67[[#This Row],[Sale Price]]-V3__67[[#This Row],[Estimated Value]])/V3__67[[#This Row],[Estimated Value]])</f>
        <v>0.3030484160191273</v>
      </c>
      <c r="P4115" t="str">
        <f t="shared" si="64"/>
        <v>Above Estimate</v>
      </c>
    </row>
    <row r="4116" spans="1:16" x14ac:dyDescent="0.3">
      <c r="A4116" s="1">
        <v>43782</v>
      </c>
      <c r="B4116">
        <v>2019</v>
      </c>
      <c r="C4116" t="s">
        <v>17</v>
      </c>
      <c r="D4116">
        <v>147590</v>
      </c>
      <c r="E4116">
        <v>215400</v>
      </c>
      <c r="F4116" t="s">
        <v>19</v>
      </c>
      <c r="G4116" t="s">
        <v>20</v>
      </c>
      <c r="H4116">
        <v>4</v>
      </c>
      <c r="I4116">
        <v>3</v>
      </c>
      <c r="J4116">
        <v>1486</v>
      </c>
      <c r="K4116">
        <v>1.0258995</v>
      </c>
      <c r="L4116" t="s">
        <v>16</v>
      </c>
      <c r="M4116">
        <f>V3__67[[#This Row],[Sale Price]]/V3__67[[#This Row],[carpet_area]]</f>
        <v>144.95289367429339</v>
      </c>
      <c r="N4116">
        <f>IF(OR(V3__67[[#This Row],[Estimated Value]]="",V3__67[[#This Row],[Estimated Value]]=0),"",V3__67[[#This Row],[Sale Price]]-V3__67[[#This Row],[Estimated Value]])</f>
        <v>67810</v>
      </c>
      <c r="O4116">
        <f>IF(OR(V3__67[[#This Row],[Estimated Value]]="",V3__67[[#This Row],[Estimated Value]]=0),"",(V3__67[[#This Row],[Sale Price]]-V3__67[[#This Row],[Estimated Value]])/V3__67[[#This Row],[Estimated Value]])</f>
        <v>0.45944847211870721</v>
      </c>
      <c r="P4116" t="str">
        <f t="shared" si="64"/>
        <v>Above Estimate</v>
      </c>
    </row>
    <row r="4117" spans="1:16" x14ac:dyDescent="0.3">
      <c r="A4117" s="1">
        <v>43782</v>
      </c>
      <c r="B4117">
        <v>2019</v>
      </c>
      <c r="C4117" t="s">
        <v>26</v>
      </c>
      <c r="D4117">
        <v>570990</v>
      </c>
      <c r="E4117">
        <v>880000</v>
      </c>
      <c r="F4117" t="s">
        <v>13</v>
      </c>
      <c r="G4117" t="s">
        <v>14</v>
      </c>
      <c r="H4117">
        <v>3</v>
      </c>
      <c r="I4117">
        <v>3</v>
      </c>
      <c r="J4117">
        <v>922</v>
      </c>
      <c r="K4117">
        <v>1.0258995</v>
      </c>
      <c r="L4117" t="s">
        <v>25</v>
      </c>
      <c r="M4117">
        <f>V3__67[[#This Row],[Sale Price]]/V3__67[[#This Row],[carpet_area]]</f>
        <v>954.44685466377439</v>
      </c>
      <c r="N4117">
        <f>IF(OR(V3__67[[#This Row],[Estimated Value]]="",V3__67[[#This Row],[Estimated Value]]=0),"",V3__67[[#This Row],[Sale Price]]-V3__67[[#This Row],[Estimated Value]])</f>
        <v>309010</v>
      </c>
      <c r="O4117">
        <f>IF(OR(V3__67[[#This Row],[Estimated Value]]="",V3__67[[#This Row],[Estimated Value]]=0),"",(V3__67[[#This Row],[Sale Price]]-V3__67[[#This Row],[Estimated Value]])/V3__67[[#This Row],[Estimated Value]])</f>
        <v>0.54118285784339482</v>
      </c>
      <c r="P4117" t="str">
        <f t="shared" si="64"/>
        <v>Above Estimate</v>
      </c>
    </row>
    <row r="4118" spans="1:16" x14ac:dyDescent="0.3">
      <c r="A4118" s="1">
        <v>43782</v>
      </c>
      <c r="B4118">
        <v>2019</v>
      </c>
      <c r="C4118" t="s">
        <v>17</v>
      </c>
      <c r="D4118">
        <v>108490</v>
      </c>
      <c r="E4118">
        <v>269000</v>
      </c>
      <c r="F4118" t="s">
        <v>19</v>
      </c>
      <c r="G4118" t="s">
        <v>20</v>
      </c>
      <c r="H4118">
        <v>4</v>
      </c>
      <c r="I4118">
        <v>3</v>
      </c>
      <c r="J4118">
        <v>1462</v>
      </c>
      <c r="K4118">
        <v>1.0258995</v>
      </c>
      <c r="L4118" t="s">
        <v>15</v>
      </c>
      <c r="M4118">
        <f>V3__67[[#This Row],[Sale Price]]/V3__67[[#This Row],[carpet_area]]</f>
        <v>183.99452804377566</v>
      </c>
      <c r="N4118">
        <f>IF(OR(V3__67[[#This Row],[Estimated Value]]="",V3__67[[#This Row],[Estimated Value]]=0),"",V3__67[[#This Row],[Sale Price]]-V3__67[[#This Row],[Estimated Value]])</f>
        <v>160510</v>
      </c>
      <c r="O4118">
        <f>IF(OR(V3__67[[#This Row],[Estimated Value]]="",V3__67[[#This Row],[Estimated Value]]=0),"",(V3__67[[#This Row],[Sale Price]]-V3__67[[#This Row],[Estimated Value]])/V3__67[[#This Row],[Estimated Value]])</f>
        <v>1.4794911973453775</v>
      </c>
      <c r="P4118" t="str">
        <f t="shared" si="64"/>
        <v>Above Estimate</v>
      </c>
    </row>
    <row r="4119" spans="1:16" x14ac:dyDescent="0.3">
      <c r="A4119" s="1">
        <v>43784</v>
      </c>
      <c r="B4119">
        <v>2019</v>
      </c>
      <c r="C4119" t="s">
        <v>17</v>
      </c>
      <c r="D4119">
        <v>96560</v>
      </c>
      <c r="E4119">
        <v>97500</v>
      </c>
      <c r="F4119" t="s">
        <v>13</v>
      </c>
      <c r="G4119" t="s">
        <v>14</v>
      </c>
      <c r="H4119">
        <v>3</v>
      </c>
      <c r="I4119">
        <v>2</v>
      </c>
      <c r="J4119">
        <v>931</v>
      </c>
      <c r="K4119">
        <v>1.0258995</v>
      </c>
      <c r="L4119" t="s">
        <v>22</v>
      </c>
      <c r="M4119">
        <f>V3__67[[#This Row],[Sale Price]]/V3__67[[#This Row],[carpet_area]]</f>
        <v>104.72610096670248</v>
      </c>
      <c r="N4119">
        <f>IF(OR(V3__67[[#This Row],[Estimated Value]]="",V3__67[[#This Row],[Estimated Value]]=0),"",V3__67[[#This Row],[Sale Price]]-V3__67[[#This Row],[Estimated Value]])</f>
        <v>940</v>
      </c>
      <c r="O4119">
        <f>IF(OR(V3__67[[#This Row],[Estimated Value]]="",V3__67[[#This Row],[Estimated Value]]=0),"",(V3__67[[#This Row],[Sale Price]]-V3__67[[#This Row],[Estimated Value]])/V3__67[[#This Row],[Estimated Value]])</f>
        <v>9.7348798674399342E-3</v>
      </c>
      <c r="P4119" t="str">
        <f t="shared" si="64"/>
        <v>Above Estimate</v>
      </c>
    </row>
    <row r="4120" spans="1:16" x14ac:dyDescent="0.3">
      <c r="A4120" s="1">
        <v>43784</v>
      </c>
      <c r="B4120">
        <v>2019</v>
      </c>
      <c r="C4120" t="s">
        <v>18</v>
      </c>
      <c r="D4120">
        <v>294110</v>
      </c>
      <c r="E4120">
        <v>397000</v>
      </c>
      <c r="F4120" t="s">
        <v>13</v>
      </c>
      <c r="G4120" t="s">
        <v>14</v>
      </c>
      <c r="H4120">
        <v>3</v>
      </c>
      <c r="I4120">
        <v>3</v>
      </c>
      <c r="J4120">
        <v>1093</v>
      </c>
      <c r="K4120">
        <v>1.0258995</v>
      </c>
      <c r="L4120" t="s">
        <v>16</v>
      </c>
      <c r="M4120">
        <f>V3__67[[#This Row],[Sale Price]]/V3__67[[#This Row],[carpet_area]]</f>
        <v>363.22049405306495</v>
      </c>
      <c r="N4120">
        <f>IF(OR(V3__67[[#This Row],[Estimated Value]]="",V3__67[[#This Row],[Estimated Value]]=0),"",V3__67[[#This Row],[Sale Price]]-V3__67[[#This Row],[Estimated Value]])</f>
        <v>102890</v>
      </c>
      <c r="O4120">
        <f>IF(OR(V3__67[[#This Row],[Estimated Value]]="",V3__67[[#This Row],[Estimated Value]]=0),"",(V3__67[[#This Row],[Sale Price]]-V3__67[[#This Row],[Estimated Value]])/V3__67[[#This Row],[Estimated Value]])</f>
        <v>0.3498350957124885</v>
      </c>
      <c r="P4120" t="str">
        <f t="shared" si="64"/>
        <v>Above Estimate</v>
      </c>
    </row>
    <row r="4121" spans="1:16" x14ac:dyDescent="0.3">
      <c r="A4121" s="1">
        <v>43784</v>
      </c>
      <c r="B4121">
        <v>2019</v>
      </c>
      <c r="C4121" t="s">
        <v>17</v>
      </c>
      <c r="D4121">
        <v>149670</v>
      </c>
      <c r="E4121">
        <v>208000</v>
      </c>
      <c r="F4121" t="s">
        <v>13</v>
      </c>
      <c r="G4121" t="s">
        <v>14</v>
      </c>
      <c r="H4121">
        <v>3</v>
      </c>
      <c r="I4121">
        <v>3</v>
      </c>
      <c r="J4121">
        <v>1030</v>
      </c>
      <c r="K4121">
        <v>1.0258995</v>
      </c>
      <c r="L4121" t="s">
        <v>16</v>
      </c>
      <c r="M4121">
        <f>V3__67[[#This Row],[Sale Price]]/V3__67[[#This Row],[carpet_area]]</f>
        <v>201.94174757281553</v>
      </c>
      <c r="N4121">
        <f>IF(OR(V3__67[[#This Row],[Estimated Value]]="",V3__67[[#This Row],[Estimated Value]]=0),"",V3__67[[#This Row],[Sale Price]]-V3__67[[#This Row],[Estimated Value]])</f>
        <v>58330</v>
      </c>
      <c r="O4121">
        <f>IF(OR(V3__67[[#This Row],[Estimated Value]]="",V3__67[[#This Row],[Estimated Value]]=0),"",(V3__67[[#This Row],[Sale Price]]-V3__67[[#This Row],[Estimated Value]])/V3__67[[#This Row],[Estimated Value]])</f>
        <v>0.38972405959778178</v>
      </c>
      <c r="P4121" t="str">
        <f t="shared" si="64"/>
        <v>Above Estimate</v>
      </c>
    </row>
    <row r="4122" spans="1:16" x14ac:dyDescent="0.3">
      <c r="A4122" s="1">
        <v>43785</v>
      </c>
      <c r="B4122">
        <v>2019</v>
      </c>
      <c r="C4122" t="s">
        <v>21</v>
      </c>
      <c r="D4122">
        <v>1093960</v>
      </c>
      <c r="E4122">
        <v>1970000</v>
      </c>
      <c r="F4122" t="s">
        <v>13</v>
      </c>
      <c r="G4122" t="s">
        <v>14</v>
      </c>
      <c r="H4122">
        <v>3</v>
      </c>
      <c r="I4122">
        <v>1</v>
      </c>
      <c r="J4122">
        <v>996</v>
      </c>
      <c r="K4122">
        <v>1.0258995</v>
      </c>
      <c r="L4122" t="s">
        <v>15</v>
      </c>
      <c r="M4122">
        <f>V3__67[[#This Row],[Sale Price]]/V3__67[[#This Row],[carpet_area]]</f>
        <v>1977.9116465863453</v>
      </c>
      <c r="N4122">
        <f>IF(OR(V3__67[[#This Row],[Estimated Value]]="",V3__67[[#This Row],[Estimated Value]]=0),"",V3__67[[#This Row],[Sale Price]]-V3__67[[#This Row],[Estimated Value]])</f>
        <v>876040</v>
      </c>
      <c r="O4122">
        <f>IF(OR(V3__67[[#This Row],[Estimated Value]]="",V3__67[[#This Row],[Estimated Value]]=0),"",(V3__67[[#This Row],[Sale Price]]-V3__67[[#This Row],[Estimated Value]])/V3__67[[#This Row],[Estimated Value]])</f>
        <v>0.80079710409887017</v>
      </c>
      <c r="P4122" t="str">
        <f t="shared" si="64"/>
        <v>Above Estimate</v>
      </c>
    </row>
    <row r="4123" spans="1:16" x14ac:dyDescent="0.3">
      <c r="A4123" s="1">
        <v>43785</v>
      </c>
      <c r="B4123">
        <v>2019</v>
      </c>
      <c r="C4123" t="s">
        <v>18</v>
      </c>
      <c r="D4123">
        <v>592710</v>
      </c>
      <c r="E4123">
        <v>851568</v>
      </c>
      <c r="F4123" t="s">
        <v>13</v>
      </c>
      <c r="G4123" t="s">
        <v>14</v>
      </c>
      <c r="H4123">
        <v>3</v>
      </c>
      <c r="I4123">
        <v>1</v>
      </c>
      <c r="J4123">
        <v>1066</v>
      </c>
      <c r="K4123">
        <v>1.0258995</v>
      </c>
      <c r="L4123" t="s">
        <v>15</v>
      </c>
      <c r="M4123">
        <f>V3__67[[#This Row],[Sale Price]]/V3__67[[#This Row],[carpet_area]]</f>
        <v>798.844277673546</v>
      </c>
      <c r="N4123">
        <f>IF(OR(V3__67[[#This Row],[Estimated Value]]="",V3__67[[#This Row],[Estimated Value]]=0),"",V3__67[[#This Row],[Sale Price]]-V3__67[[#This Row],[Estimated Value]])</f>
        <v>258858</v>
      </c>
      <c r="O4123">
        <f>IF(OR(V3__67[[#This Row],[Estimated Value]]="",V3__67[[#This Row],[Estimated Value]]=0),"",(V3__67[[#This Row],[Sale Price]]-V3__67[[#This Row],[Estimated Value]])/V3__67[[#This Row],[Estimated Value]])</f>
        <v>0.43673634661132765</v>
      </c>
      <c r="P4123" t="str">
        <f t="shared" si="64"/>
        <v>Above Estimate</v>
      </c>
    </row>
    <row r="4124" spans="1:16" x14ac:dyDescent="0.3">
      <c r="A4124" s="1">
        <v>43786</v>
      </c>
      <c r="B4124">
        <v>2019</v>
      </c>
      <c r="C4124" t="s">
        <v>29</v>
      </c>
      <c r="D4124">
        <v>158830</v>
      </c>
      <c r="E4124">
        <v>270000</v>
      </c>
      <c r="F4124" t="s">
        <v>13</v>
      </c>
      <c r="G4124" t="s">
        <v>14</v>
      </c>
      <c r="H4124">
        <v>3</v>
      </c>
      <c r="I4124">
        <v>1</v>
      </c>
      <c r="J4124">
        <v>963</v>
      </c>
      <c r="K4124">
        <v>1.0258995</v>
      </c>
      <c r="L4124" t="s">
        <v>25</v>
      </c>
      <c r="M4124">
        <f>V3__67[[#This Row],[Sale Price]]/V3__67[[#This Row],[carpet_area]]</f>
        <v>280.37383177570092</v>
      </c>
      <c r="N4124">
        <f>IF(OR(V3__67[[#This Row],[Estimated Value]]="",V3__67[[#This Row],[Estimated Value]]=0),"",V3__67[[#This Row],[Sale Price]]-V3__67[[#This Row],[Estimated Value]])</f>
        <v>111170</v>
      </c>
      <c r="O4124">
        <f>IF(OR(V3__67[[#This Row],[Estimated Value]]="",V3__67[[#This Row],[Estimated Value]]=0),"",(V3__67[[#This Row],[Sale Price]]-V3__67[[#This Row],[Estimated Value]])/V3__67[[#This Row],[Estimated Value]])</f>
        <v>0.69993074356229934</v>
      </c>
      <c r="P4124" t="str">
        <f t="shared" si="64"/>
        <v>Above Estimate</v>
      </c>
    </row>
    <row r="4125" spans="1:16" x14ac:dyDescent="0.3">
      <c r="A4125" s="1">
        <v>43786</v>
      </c>
      <c r="B4125">
        <v>2019</v>
      </c>
      <c r="C4125" t="s">
        <v>26</v>
      </c>
      <c r="D4125">
        <v>367150</v>
      </c>
      <c r="E4125">
        <v>470000</v>
      </c>
      <c r="F4125" t="s">
        <v>13</v>
      </c>
      <c r="G4125" t="s">
        <v>14</v>
      </c>
      <c r="H4125">
        <v>3</v>
      </c>
      <c r="I4125">
        <v>3</v>
      </c>
      <c r="J4125">
        <v>942</v>
      </c>
      <c r="K4125">
        <v>1.0258995</v>
      </c>
      <c r="L4125" t="s">
        <v>16</v>
      </c>
      <c r="M4125">
        <f>V3__67[[#This Row],[Sale Price]]/V3__67[[#This Row],[carpet_area]]</f>
        <v>498.9384288747346</v>
      </c>
      <c r="N4125">
        <f>IF(OR(V3__67[[#This Row],[Estimated Value]]="",V3__67[[#This Row],[Estimated Value]]=0),"",V3__67[[#This Row],[Sale Price]]-V3__67[[#This Row],[Estimated Value]])</f>
        <v>102850</v>
      </c>
      <c r="O4125">
        <f>IF(OR(V3__67[[#This Row],[Estimated Value]]="",V3__67[[#This Row],[Estimated Value]]=0),"",(V3__67[[#This Row],[Sale Price]]-V3__67[[#This Row],[Estimated Value]])/V3__67[[#This Row],[Estimated Value]])</f>
        <v>0.28013073675609423</v>
      </c>
      <c r="P4125" t="str">
        <f t="shared" si="64"/>
        <v>Above Estimate</v>
      </c>
    </row>
    <row r="4126" spans="1:16" x14ac:dyDescent="0.3">
      <c r="A4126" s="1">
        <v>43789</v>
      </c>
      <c r="B4126">
        <v>2019</v>
      </c>
      <c r="C4126" t="s">
        <v>18</v>
      </c>
      <c r="D4126">
        <v>398980</v>
      </c>
      <c r="E4126">
        <v>530000</v>
      </c>
      <c r="F4126" t="s">
        <v>13</v>
      </c>
      <c r="G4126" t="s">
        <v>14</v>
      </c>
      <c r="H4126">
        <v>3</v>
      </c>
      <c r="I4126">
        <v>3</v>
      </c>
      <c r="J4126">
        <v>947</v>
      </c>
      <c r="K4126">
        <v>1.0258995</v>
      </c>
      <c r="L4126" t="s">
        <v>22</v>
      </c>
      <c r="M4126">
        <f>V3__67[[#This Row],[Sale Price]]/V3__67[[#This Row],[carpet_area]]</f>
        <v>559.66209081309398</v>
      </c>
      <c r="N4126">
        <f>IF(OR(V3__67[[#This Row],[Estimated Value]]="",V3__67[[#This Row],[Estimated Value]]=0),"",V3__67[[#This Row],[Sale Price]]-V3__67[[#This Row],[Estimated Value]])</f>
        <v>131020</v>
      </c>
      <c r="O4126">
        <f>IF(OR(V3__67[[#This Row],[Estimated Value]]="",V3__67[[#This Row],[Estimated Value]]=0),"",(V3__67[[#This Row],[Sale Price]]-V3__67[[#This Row],[Estimated Value]])/V3__67[[#This Row],[Estimated Value]])</f>
        <v>0.32838738783898941</v>
      </c>
      <c r="P4126" t="str">
        <f t="shared" si="64"/>
        <v>Above Estimate</v>
      </c>
    </row>
    <row r="4127" spans="1:16" x14ac:dyDescent="0.3">
      <c r="A4127" s="1">
        <v>43789</v>
      </c>
      <c r="B4127">
        <v>2019</v>
      </c>
      <c r="C4127" t="s">
        <v>29</v>
      </c>
      <c r="D4127">
        <v>169890</v>
      </c>
      <c r="E4127">
        <v>264000</v>
      </c>
      <c r="F4127" t="s">
        <v>13</v>
      </c>
      <c r="G4127" t="s">
        <v>14</v>
      </c>
      <c r="H4127">
        <v>3</v>
      </c>
      <c r="I4127">
        <v>2</v>
      </c>
      <c r="J4127">
        <v>985</v>
      </c>
      <c r="K4127">
        <v>1.0258995</v>
      </c>
      <c r="L4127" t="s">
        <v>15</v>
      </c>
      <c r="M4127">
        <f>V3__67[[#This Row],[Sale Price]]/V3__67[[#This Row],[carpet_area]]</f>
        <v>268.02030456852793</v>
      </c>
      <c r="N4127">
        <f>IF(OR(V3__67[[#This Row],[Estimated Value]]="",V3__67[[#This Row],[Estimated Value]]=0),"",V3__67[[#This Row],[Sale Price]]-V3__67[[#This Row],[Estimated Value]])</f>
        <v>94110</v>
      </c>
      <c r="O4127">
        <f>IF(OR(V3__67[[#This Row],[Estimated Value]]="",V3__67[[#This Row],[Estimated Value]]=0),"",(V3__67[[#This Row],[Sale Price]]-V3__67[[#This Row],[Estimated Value]])/V3__67[[#This Row],[Estimated Value]])</f>
        <v>0.55394667137559594</v>
      </c>
      <c r="P4127" t="str">
        <f t="shared" si="64"/>
        <v>Above Estimate</v>
      </c>
    </row>
    <row r="4128" spans="1:16" x14ac:dyDescent="0.3">
      <c r="A4128" s="1">
        <v>43789</v>
      </c>
      <c r="B4128">
        <v>2019</v>
      </c>
      <c r="C4128" t="s">
        <v>29</v>
      </c>
      <c r="D4128">
        <v>258580</v>
      </c>
      <c r="E4128">
        <v>406667</v>
      </c>
      <c r="F4128" t="s">
        <v>13</v>
      </c>
      <c r="G4128" t="s">
        <v>14</v>
      </c>
      <c r="H4128">
        <v>3</v>
      </c>
      <c r="I4128">
        <v>1</v>
      </c>
      <c r="J4128">
        <v>1011</v>
      </c>
      <c r="K4128">
        <v>1.0258995</v>
      </c>
      <c r="L4128" t="s">
        <v>22</v>
      </c>
      <c r="M4128">
        <f>V3__67[[#This Row],[Sale Price]]/V3__67[[#This Row],[carpet_area]]</f>
        <v>402.24233432245302</v>
      </c>
      <c r="N4128">
        <f>IF(OR(V3__67[[#This Row],[Estimated Value]]="",V3__67[[#This Row],[Estimated Value]]=0),"",V3__67[[#This Row],[Sale Price]]-V3__67[[#This Row],[Estimated Value]])</f>
        <v>148087</v>
      </c>
      <c r="O4128">
        <f>IF(OR(V3__67[[#This Row],[Estimated Value]]="",V3__67[[#This Row],[Estimated Value]]=0),"",(V3__67[[#This Row],[Sale Price]]-V3__67[[#This Row],[Estimated Value]])/V3__67[[#This Row],[Estimated Value]])</f>
        <v>0.57269317039214174</v>
      </c>
      <c r="P4128" t="str">
        <f t="shared" si="64"/>
        <v>Above Estimate</v>
      </c>
    </row>
    <row r="4129" spans="1:16" x14ac:dyDescent="0.3">
      <c r="A4129" s="1">
        <v>43789</v>
      </c>
      <c r="B4129">
        <v>2019</v>
      </c>
      <c r="C4129" t="s">
        <v>17</v>
      </c>
      <c r="D4129">
        <v>113140</v>
      </c>
      <c r="E4129">
        <v>160000</v>
      </c>
      <c r="F4129" t="s">
        <v>19</v>
      </c>
      <c r="G4129" t="s">
        <v>20</v>
      </c>
      <c r="H4129">
        <v>4</v>
      </c>
      <c r="I4129">
        <v>4</v>
      </c>
      <c r="J4129">
        <v>1370</v>
      </c>
      <c r="K4129">
        <v>1.0258995</v>
      </c>
      <c r="L4129" t="s">
        <v>22</v>
      </c>
      <c r="M4129">
        <f>V3__67[[#This Row],[Sale Price]]/V3__67[[#This Row],[carpet_area]]</f>
        <v>116.78832116788321</v>
      </c>
      <c r="N4129">
        <f>IF(OR(V3__67[[#This Row],[Estimated Value]]="",V3__67[[#This Row],[Estimated Value]]=0),"",V3__67[[#This Row],[Sale Price]]-V3__67[[#This Row],[Estimated Value]])</f>
        <v>46860</v>
      </c>
      <c r="O4129">
        <f>IF(OR(V3__67[[#This Row],[Estimated Value]]="",V3__67[[#This Row],[Estimated Value]]=0),"",(V3__67[[#This Row],[Sale Price]]-V3__67[[#This Row],[Estimated Value]])/V3__67[[#This Row],[Estimated Value]])</f>
        <v>0.41417712568499204</v>
      </c>
      <c r="P4129" t="str">
        <f t="shared" si="64"/>
        <v>Above Estimate</v>
      </c>
    </row>
    <row r="4130" spans="1:16" x14ac:dyDescent="0.3">
      <c r="A4130" s="1">
        <v>43789</v>
      </c>
      <c r="B4130">
        <v>2019</v>
      </c>
      <c r="C4130" t="s">
        <v>18</v>
      </c>
      <c r="D4130">
        <v>274820</v>
      </c>
      <c r="E4130">
        <v>395000</v>
      </c>
      <c r="F4130" t="s">
        <v>13</v>
      </c>
      <c r="G4130" t="s">
        <v>14</v>
      </c>
      <c r="H4130">
        <v>3</v>
      </c>
      <c r="I4130">
        <v>3</v>
      </c>
      <c r="J4130">
        <v>1065</v>
      </c>
      <c r="K4130">
        <v>1.0258995</v>
      </c>
      <c r="L4130" t="s">
        <v>15</v>
      </c>
      <c r="M4130">
        <f>V3__67[[#This Row],[Sale Price]]/V3__67[[#This Row],[carpet_area]]</f>
        <v>370.89201877934272</v>
      </c>
      <c r="N4130">
        <f>IF(OR(V3__67[[#This Row],[Estimated Value]]="",V3__67[[#This Row],[Estimated Value]]=0),"",V3__67[[#This Row],[Sale Price]]-V3__67[[#This Row],[Estimated Value]])</f>
        <v>120180</v>
      </c>
      <c r="O4130">
        <f>IF(OR(V3__67[[#This Row],[Estimated Value]]="",V3__67[[#This Row],[Estimated Value]]=0),"",(V3__67[[#This Row],[Sale Price]]-V3__67[[#This Row],[Estimated Value]])/V3__67[[#This Row],[Estimated Value]])</f>
        <v>0.43730441743686777</v>
      </c>
      <c r="P4130" t="str">
        <f t="shared" si="64"/>
        <v>Above Estimate</v>
      </c>
    </row>
    <row r="4131" spans="1:16" x14ac:dyDescent="0.3">
      <c r="A4131" s="1">
        <v>43790</v>
      </c>
      <c r="B4131">
        <v>2019</v>
      </c>
      <c r="C4131" t="s">
        <v>26</v>
      </c>
      <c r="D4131">
        <v>427140</v>
      </c>
      <c r="E4131">
        <v>845000</v>
      </c>
      <c r="F4131" t="s">
        <v>13</v>
      </c>
      <c r="G4131" t="s">
        <v>14</v>
      </c>
      <c r="H4131">
        <v>3</v>
      </c>
      <c r="I4131">
        <v>2</v>
      </c>
      <c r="J4131">
        <v>1065</v>
      </c>
      <c r="K4131">
        <v>1.0258995</v>
      </c>
      <c r="L4131" t="s">
        <v>22</v>
      </c>
      <c r="M4131">
        <f>V3__67[[#This Row],[Sale Price]]/V3__67[[#This Row],[carpet_area]]</f>
        <v>793.42723004694835</v>
      </c>
      <c r="N4131">
        <f>IF(OR(V3__67[[#This Row],[Estimated Value]]="",V3__67[[#This Row],[Estimated Value]]=0),"",V3__67[[#This Row],[Sale Price]]-V3__67[[#This Row],[Estimated Value]])</f>
        <v>417860</v>
      </c>
      <c r="O4131">
        <f>IF(OR(V3__67[[#This Row],[Estimated Value]]="",V3__67[[#This Row],[Estimated Value]]=0),"",(V3__67[[#This Row],[Sale Price]]-V3__67[[#This Row],[Estimated Value]])/V3__67[[#This Row],[Estimated Value]])</f>
        <v>0.97827410216790744</v>
      </c>
      <c r="P4131" t="str">
        <f t="shared" si="64"/>
        <v>Above Estimate</v>
      </c>
    </row>
    <row r="4132" spans="1:16" x14ac:dyDescent="0.3">
      <c r="A4132" s="1">
        <v>43790</v>
      </c>
      <c r="B4132">
        <v>2019</v>
      </c>
      <c r="C4132" t="s">
        <v>26</v>
      </c>
      <c r="D4132">
        <v>286160</v>
      </c>
      <c r="E4132">
        <v>220000</v>
      </c>
      <c r="F4132" t="s">
        <v>13</v>
      </c>
      <c r="G4132" t="s">
        <v>14</v>
      </c>
      <c r="H4132">
        <v>3</v>
      </c>
      <c r="I4132">
        <v>3</v>
      </c>
      <c r="J4132">
        <v>1041</v>
      </c>
      <c r="K4132">
        <v>1.0258995</v>
      </c>
      <c r="L4132" t="s">
        <v>25</v>
      </c>
      <c r="M4132">
        <f>V3__67[[#This Row],[Sale Price]]/V3__67[[#This Row],[carpet_area]]</f>
        <v>211.33525456292026</v>
      </c>
      <c r="N4132">
        <f>IF(OR(V3__67[[#This Row],[Estimated Value]]="",V3__67[[#This Row],[Estimated Value]]=0),"",V3__67[[#This Row],[Sale Price]]-V3__67[[#This Row],[Estimated Value]])</f>
        <v>-66160</v>
      </c>
      <c r="O4132">
        <f>IF(OR(V3__67[[#This Row],[Estimated Value]]="",V3__67[[#This Row],[Estimated Value]]=0),"",(V3__67[[#This Row],[Sale Price]]-V3__67[[#This Row],[Estimated Value]])/V3__67[[#This Row],[Estimated Value]])</f>
        <v>-0.23119932904668716</v>
      </c>
      <c r="P4132" t="str">
        <f t="shared" si="64"/>
        <v>Below Estimate</v>
      </c>
    </row>
    <row r="4133" spans="1:16" x14ac:dyDescent="0.3">
      <c r="A4133" s="1">
        <v>43796</v>
      </c>
      <c r="B4133">
        <v>2019</v>
      </c>
      <c r="C4133" t="s">
        <v>17</v>
      </c>
      <c r="D4133">
        <v>101110</v>
      </c>
      <c r="E4133">
        <v>41000</v>
      </c>
      <c r="F4133" t="s">
        <v>19</v>
      </c>
      <c r="G4133" t="s">
        <v>20</v>
      </c>
      <c r="H4133">
        <v>4</v>
      </c>
      <c r="I4133">
        <v>2</v>
      </c>
      <c r="J4133">
        <v>1447</v>
      </c>
      <c r="K4133">
        <v>1.0258995</v>
      </c>
      <c r="L4133" t="s">
        <v>16</v>
      </c>
      <c r="M4133">
        <f>V3__67[[#This Row],[Sale Price]]/V3__67[[#This Row],[carpet_area]]</f>
        <v>28.334485141672424</v>
      </c>
      <c r="N4133">
        <f>IF(OR(V3__67[[#This Row],[Estimated Value]]="",V3__67[[#This Row],[Estimated Value]]=0),"",V3__67[[#This Row],[Sale Price]]-V3__67[[#This Row],[Estimated Value]])</f>
        <v>-60110</v>
      </c>
      <c r="O4133">
        <f>IF(OR(V3__67[[#This Row],[Estimated Value]]="",V3__67[[#This Row],[Estimated Value]]=0),"",(V3__67[[#This Row],[Sale Price]]-V3__67[[#This Row],[Estimated Value]])/V3__67[[#This Row],[Estimated Value]])</f>
        <v>-0.59450103847295022</v>
      </c>
      <c r="P4133" t="str">
        <f t="shared" si="64"/>
        <v>Below Estimate</v>
      </c>
    </row>
    <row r="4134" spans="1:16" x14ac:dyDescent="0.3">
      <c r="A4134" s="1">
        <v>43798</v>
      </c>
      <c r="B4134">
        <v>2019</v>
      </c>
      <c r="C4134" t="s">
        <v>18</v>
      </c>
      <c r="D4134">
        <v>244150</v>
      </c>
      <c r="E4134">
        <v>400000</v>
      </c>
      <c r="F4134" t="s">
        <v>13</v>
      </c>
      <c r="G4134" t="s">
        <v>14</v>
      </c>
      <c r="H4134">
        <v>3</v>
      </c>
      <c r="I4134">
        <v>3</v>
      </c>
      <c r="J4134">
        <v>913</v>
      </c>
      <c r="K4134">
        <v>1.0258995</v>
      </c>
      <c r="L4134" t="s">
        <v>22</v>
      </c>
      <c r="M4134">
        <f>V3__67[[#This Row],[Sale Price]]/V3__67[[#This Row],[carpet_area]]</f>
        <v>438.1161007667032</v>
      </c>
      <c r="N4134">
        <f>IF(OR(V3__67[[#This Row],[Estimated Value]]="",V3__67[[#This Row],[Estimated Value]]=0),"",V3__67[[#This Row],[Sale Price]]-V3__67[[#This Row],[Estimated Value]])</f>
        <v>155850</v>
      </c>
      <c r="O4134">
        <f>IF(OR(V3__67[[#This Row],[Estimated Value]]="",V3__67[[#This Row],[Estimated Value]]=0),"",(V3__67[[#This Row],[Sale Price]]-V3__67[[#This Row],[Estimated Value]])/V3__67[[#This Row],[Estimated Value]])</f>
        <v>0.63833708785582632</v>
      </c>
      <c r="P4134" t="str">
        <f t="shared" si="64"/>
        <v>Above Estimate</v>
      </c>
    </row>
    <row r="4135" spans="1:16" x14ac:dyDescent="0.3">
      <c r="A4135" s="1">
        <v>43799</v>
      </c>
      <c r="B4135">
        <v>2019</v>
      </c>
      <c r="C4135" t="s">
        <v>18</v>
      </c>
      <c r="D4135">
        <v>222190</v>
      </c>
      <c r="E4135">
        <v>379000</v>
      </c>
      <c r="F4135" t="s">
        <v>13</v>
      </c>
      <c r="G4135" t="s">
        <v>14</v>
      </c>
      <c r="H4135">
        <v>3</v>
      </c>
      <c r="I4135">
        <v>2</v>
      </c>
      <c r="J4135">
        <v>1040</v>
      </c>
      <c r="K4135">
        <v>1.0258995</v>
      </c>
      <c r="L4135" t="s">
        <v>22</v>
      </c>
      <c r="M4135">
        <f>V3__67[[#This Row],[Sale Price]]/V3__67[[#This Row],[carpet_area]]</f>
        <v>364.42307692307691</v>
      </c>
      <c r="N4135">
        <f>IF(OR(V3__67[[#This Row],[Estimated Value]]="",V3__67[[#This Row],[Estimated Value]]=0),"",V3__67[[#This Row],[Sale Price]]-V3__67[[#This Row],[Estimated Value]])</f>
        <v>156810</v>
      </c>
      <c r="O4135">
        <f>IF(OR(V3__67[[#This Row],[Estimated Value]]="",V3__67[[#This Row],[Estimated Value]]=0),"",(V3__67[[#This Row],[Sale Price]]-V3__67[[#This Row],[Estimated Value]])/V3__67[[#This Row],[Estimated Value]])</f>
        <v>0.70574733336333773</v>
      </c>
      <c r="P4135" t="str">
        <f t="shared" si="64"/>
        <v>Above Estimate</v>
      </c>
    </row>
    <row r="4136" spans="1:16" x14ac:dyDescent="0.3">
      <c r="A4136" s="1">
        <v>43799</v>
      </c>
      <c r="B4136">
        <v>2019</v>
      </c>
      <c r="C4136" t="s">
        <v>26</v>
      </c>
      <c r="D4136">
        <v>469000</v>
      </c>
      <c r="E4136">
        <v>790000</v>
      </c>
      <c r="F4136" t="s">
        <v>13</v>
      </c>
      <c r="G4136" t="s">
        <v>14</v>
      </c>
      <c r="H4136">
        <v>3</v>
      </c>
      <c r="I4136">
        <v>1</v>
      </c>
      <c r="J4136">
        <v>926</v>
      </c>
      <c r="K4136">
        <v>1.0258995</v>
      </c>
      <c r="L4136" t="s">
        <v>16</v>
      </c>
      <c r="M4136">
        <f>V3__67[[#This Row],[Sale Price]]/V3__67[[#This Row],[carpet_area]]</f>
        <v>853.13174946004324</v>
      </c>
      <c r="N4136">
        <f>IF(OR(V3__67[[#This Row],[Estimated Value]]="",V3__67[[#This Row],[Estimated Value]]=0),"",V3__67[[#This Row],[Sale Price]]-V3__67[[#This Row],[Estimated Value]])</f>
        <v>321000</v>
      </c>
      <c r="O4136">
        <f>IF(OR(V3__67[[#This Row],[Estimated Value]]="",V3__67[[#This Row],[Estimated Value]]=0),"",(V3__67[[#This Row],[Sale Price]]-V3__67[[#This Row],[Estimated Value]])/V3__67[[#This Row],[Estimated Value]])</f>
        <v>0.68443496801705761</v>
      </c>
      <c r="P4136" t="str">
        <f t="shared" si="64"/>
        <v>Above Estimate</v>
      </c>
    </row>
    <row r="4137" spans="1:16" x14ac:dyDescent="0.3">
      <c r="A4137" s="1">
        <v>43803</v>
      </c>
      <c r="B4137">
        <v>2019</v>
      </c>
      <c r="C4137" t="s">
        <v>29</v>
      </c>
      <c r="D4137">
        <v>122010</v>
      </c>
      <c r="E4137">
        <v>205000</v>
      </c>
      <c r="F4137" t="s">
        <v>13</v>
      </c>
      <c r="G4137" t="s">
        <v>14</v>
      </c>
      <c r="H4137">
        <v>3</v>
      </c>
      <c r="I4137">
        <v>3</v>
      </c>
      <c r="J4137">
        <v>930</v>
      </c>
      <c r="K4137">
        <v>1.0258995</v>
      </c>
      <c r="L4137" t="s">
        <v>15</v>
      </c>
      <c r="M4137">
        <f>V3__67[[#This Row],[Sale Price]]/V3__67[[#This Row],[carpet_area]]</f>
        <v>220.43010752688173</v>
      </c>
      <c r="N4137">
        <f>IF(OR(V3__67[[#This Row],[Estimated Value]]="",V3__67[[#This Row],[Estimated Value]]=0),"",V3__67[[#This Row],[Sale Price]]-V3__67[[#This Row],[Estimated Value]])</f>
        <v>82990</v>
      </c>
      <c r="O4137">
        <f>IF(OR(V3__67[[#This Row],[Estimated Value]]="",V3__67[[#This Row],[Estimated Value]]=0),"",(V3__67[[#This Row],[Sale Price]]-V3__67[[#This Row],[Estimated Value]])/V3__67[[#This Row],[Estimated Value]])</f>
        <v>0.680190148348496</v>
      </c>
      <c r="P4137" t="str">
        <f t="shared" si="64"/>
        <v>Above Estimate</v>
      </c>
    </row>
    <row r="4138" spans="1:16" x14ac:dyDescent="0.3">
      <c r="A4138" s="1">
        <v>43803</v>
      </c>
      <c r="B4138">
        <v>2019</v>
      </c>
      <c r="C4138" t="s">
        <v>29</v>
      </c>
      <c r="D4138">
        <v>257530</v>
      </c>
      <c r="E4138">
        <v>350000</v>
      </c>
      <c r="F4138" t="s">
        <v>13</v>
      </c>
      <c r="G4138" t="s">
        <v>14</v>
      </c>
      <c r="H4138">
        <v>3</v>
      </c>
      <c r="I4138">
        <v>1</v>
      </c>
      <c r="J4138">
        <v>967</v>
      </c>
      <c r="K4138">
        <v>1.0258995</v>
      </c>
      <c r="L4138" t="s">
        <v>15</v>
      </c>
      <c r="M4138">
        <f>V3__67[[#This Row],[Sale Price]]/V3__67[[#This Row],[carpet_area]]</f>
        <v>361.94415718717681</v>
      </c>
      <c r="N4138">
        <f>IF(OR(V3__67[[#This Row],[Estimated Value]]="",V3__67[[#This Row],[Estimated Value]]=0),"",V3__67[[#This Row],[Sale Price]]-V3__67[[#This Row],[Estimated Value]])</f>
        <v>92470</v>
      </c>
      <c r="O4138">
        <f>IF(OR(V3__67[[#This Row],[Estimated Value]]="",V3__67[[#This Row],[Estimated Value]]=0),"",(V3__67[[#This Row],[Sale Price]]-V3__67[[#This Row],[Estimated Value]])/V3__67[[#This Row],[Estimated Value]])</f>
        <v>0.35906496330524601</v>
      </c>
      <c r="P4138" t="str">
        <f t="shared" si="64"/>
        <v>Above Estimate</v>
      </c>
    </row>
    <row r="4139" spans="1:16" x14ac:dyDescent="0.3">
      <c r="A4139" s="1">
        <v>43803</v>
      </c>
      <c r="B4139">
        <v>2019</v>
      </c>
      <c r="C4139" t="s">
        <v>29</v>
      </c>
      <c r="D4139">
        <v>277340</v>
      </c>
      <c r="E4139">
        <v>385000</v>
      </c>
      <c r="F4139" t="s">
        <v>13</v>
      </c>
      <c r="G4139" t="s">
        <v>14</v>
      </c>
      <c r="H4139">
        <v>3</v>
      </c>
      <c r="I4139">
        <v>2</v>
      </c>
      <c r="J4139">
        <v>1019</v>
      </c>
      <c r="K4139">
        <v>1.0258995</v>
      </c>
      <c r="L4139" t="s">
        <v>25</v>
      </c>
      <c r="M4139">
        <f>V3__67[[#This Row],[Sale Price]]/V3__67[[#This Row],[carpet_area]]</f>
        <v>377.82139352306183</v>
      </c>
      <c r="N4139">
        <f>IF(OR(V3__67[[#This Row],[Estimated Value]]="",V3__67[[#This Row],[Estimated Value]]=0),"",V3__67[[#This Row],[Sale Price]]-V3__67[[#This Row],[Estimated Value]])</f>
        <v>107660</v>
      </c>
      <c r="O4139">
        <f>IF(OR(V3__67[[#This Row],[Estimated Value]]="",V3__67[[#This Row],[Estimated Value]]=0),"",(V3__67[[#This Row],[Sale Price]]-V3__67[[#This Row],[Estimated Value]])/V3__67[[#This Row],[Estimated Value]])</f>
        <v>0.38818778394750125</v>
      </c>
      <c r="P4139" t="str">
        <f t="shared" si="64"/>
        <v>Above Estimate</v>
      </c>
    </row>
    <row r="4140" spans="1:16" x14ac:dyDescent="0.3">
      <c r="A4140" s="1">
        <v>43803</v>
      </c>
      <c r="B4140">
        <v>2019</v>
      </c>
      <c r="C4140" t="s">
        <v>29</v>
      </c>
      <c r="D4140">
        <v>203140</v>
      </c>
      <c r="E4140">
        <v>302500</v>
      </c>
      <c r="F4140" t="s">
        <v>13</v>
      </c>
      <c r="G4140" t="s">
        <v>14</v>
      </c>
      <c r="H4140">
        <v>3</v>
      </c>
      <c r="I4140">
        <v>3</v>
      </c>
      <c r="J4140">
        <v>1044</v>
      </c>
      <c r="K4140">
        <v>1.0258995</v>
      </c>
      <c r="L4140" t="s">
        <v>22</v>
      </c>
      <c r="M4140">
        <f>V3__67[[#This Row],[Sale Price]]/V3__67[[#This Row],[carpet_area]]</f>
        <v>289.75095785440612</v>
      </c>
      <c r="N4140">
        <f>IF(OR(V3__67[[#This Row],[Estimated Value]]="",V3__67[[#This Row],[Estimated Value]]=0),"",V3__67[[#This Row],[Sale Price]]-V3__67[[#This Row],[Estimated Value]])</f>
        <v>99360</v>
      </c>
      <c r="O4140">
        <f>IF(OR(V3__67[[#This Row],[Estimated Value]]="",V3__67[[#This Row],[Estimated Value]]=0),"",(V3__67[[#This Row],[Sale Price]]-V3__67[[#This Row],[Estimated Value]])/V3__67[[#This Row],[Estimated Value]])</f>
        <v>0.48912080338682684</v>
      </c>
      <c r="P4140" t="str">
        <f t="shared" si="64"/>
        <v>Above Estimate</v>
      </c>
    </row>
    <row r="4141" spans="1:16" x14ac:dyDescent="0.3">
      <c r="A4141" s="1">
        <v>43803</v>
      </c>
      <c r="B4141">
        <v>2019</v>
      </c>
      <c r="C4141" t="s">
        <v>26</v>
      </c>
      <c r="D4141">
        <v>199080</v>
      </c>
      <c r="E4141">
        <v>355000</v>
      </c>
      <c r="F4141" t="s">
        <v>19</v>
      </c>
      <c r="G4141" t="s">
        <v>20</v>
      </c>
      <c r="H4141">
        <v>4</v>
      </c>
      <c r="I4141">
        <v>4</v>
      </c>
      <c r="J4141">
        <v>1236</v>
      </c>
      <c r="K4141">
        <v>1.0258995</v>
      </c>
      <c r="L4141" t="s">
        <v>25</v>
      </c>
      <c r="M4141">
        <f>V3__67[[#This Row],[Sale Price]]/V3__67[[#This Row],[carpet_area]]</f>
        <v>287.21682847896437</v>
      </c>
      <c r="N4141">
        <f>IF(OR(V3__67[[#This Row],[Estimated Value]]="",V3__67[[#This Row],[Estimated Value]]=0),"",V3__67[[#This Row],[Sale Price]]-V3__67[[#This Row],[Estimated Value]])</f>
        <v>155920</v>
      </c>
      <c r="O4141">
        <f>IF(OR(V3__67[[#This Row],[Estimated Value]]="",V3__67[[#This Row],[Estimated Value]]=0),"",(V3__67[[#This Row],[Sale Price]]-V3__67[[#This Row],[Estimated Value]])/V3__67[[#This Row],[Estimated Value]])</f>
        <v>0.7832027325698212</v>
      </c>
      <c r="P4141" t="str">
        <f t="shared" si="64"/>
        <v>Above Estimate</v>
      </c>
    </row>
    <row r="4142" spans="1:16" x14ac:dyDescent="0.3">
      <c r="A4142" s="1">
        <v>43805</v>
      </c>
      <c r="B4142">
        <v>2019</v>
      </c>
      <c r="C4142" t="s">
        <v>17</v>
      </c>
      <c r="D4142">
        <v>144450</v>
      </c>
      <c r="E4142">
        <v>279900</v>
      </c>
      <c r="F4142" t="s">
        <v>19</v>
      </c>
      <c r="G4142" t="s">
        <v>20</v>
      </c>
      <c r="H4142">
        <v>4</v>
      </c>
      <c r="I4142">
        <v>4</v>
      </c>
      <c r="J4142">
        <v>1270</v>
      </c>
      <c r="K4142">
        <v>1.0258995</v>
      </c>
      <c r="L4142" t="s">
        <v>25</v>
      </c>
      <c r="M4142">
        <f>V3__67[[#This Row],[Sale Price]]/V3__67[[#This Row],[carpet_area]]</f>
        <v>220.39370078740157</v>
      </c>
      <c r="N4142">
        <f>IF(OR(V3__67[[#This Row],[Estimated Value]]="",V3__67[[#This Row],[Estimated Value]]=0),"",V3__67[[#This Row],[Sale Price]]-V3__67[[#This Row],[Estimated Value]])</f>
        <v>135450</v>
      </c>
      <c r="O4142">
        <f>IF(OR(V3__67[[#This Row],[Estimated Value]]="",V3__67[[#This Row],[Estimated Value]]=0),"",(V3__67[[#This Row],[Sale Price]]-V3__67[[#This Row],[Estimated Value]])/V3__67[[#This Row],[Estimated Value]])</f>
        <v>0.93769470404984423</v>
      </c>
      <c r="P4142" t="str">
        <f t="shared" si="64"/>
        <v>Above Estimate</v>
      </c>
    </row>
    <row r="4143" spans="1:16" x14ac:dyDescent="0.3">
      <c r="A4143" s="1">
        <v>43805</v>
      </c>
      <c r="B4143">
        <v>2019</v>
      </c>
      <c r="C4143" t="s">
        <v>17</v>
      </c>
      <c r="D4143">
        <v>123530</v>
      </c>
      <c r="E4143">
        <v>268000</v>
      </c>
      <c r="F4143" t="s">
        <v>19</v>
      </c>
      <c r="G4143" t="s">
        <v>20</v>
      </c>
      <c r="H4143">
        <v>4</v>
      </c>
      <c r="I4143">
        <v>3</v>
      </c>
      <c r="J4143">
        <v>1418</v>
      </c>
      <c r="K4143">
        <v>1.0258995</v>
      </c>
      <c r="L4143" t="s">
        <v>25</v>
      </c>
      <c r="M4143">
        <f>V3__67[[#This Row],[Sale Price]]/V3__67[[#This Row],[carpet_area]]</f>
        <v>188.99858956276447</v>
      </c>
      <c r="N4143">
        <f>IF(OR(V3__67[[#This Row],[Estimated Value]]="",V3__67[[#This Row],[Estimated Value]]=0),"",V3__67[[#This Row],[Sale Price]]-V3__67[[#This Row],[Estimated Value]])</f>
        <v>144470</v>
      </c>
      <c r="O4143">
        <f>IF(OR(V3__67[[#This Row],[Estimated Value]]="",V3__67[[#This Row],[Estimated Value]]=0),"",(V3__67[[#This Row],[Sale Price]]-V3__67[[#This Row],[Estimated Value]])/V3__67[[#This Row],[Estimated Value]])</f>
        <v>1.1695134785072452</v>
      </c>
      <c r="P4143" t="str">
        <f t="shared" si="64"/>
        <v>Above Estimate</v>
      </c>
    </row>
    <row r="4144" spans="1:16" x14ac:dyDescent="0.3">
      <c r="A4144" s="1">
        <v>43806</v>
      </c>
      <c r="B4144">
        <v>2019</v>
      </c>
      <c r="C4144" t="s">
        <v>26</v>
      </c>
      <c r="D4144">
        <v>728070</v>
      </c>
      <c r="E4144">
        <v>690000</v>
      </c>
      <c r="F4144" t="s">
        <v>19</v>
      </c>
      <c r="G4144" t="s">
        <v>20</v>
      </c>
      <c r="H4144">
        <v>4</v>
      </c>
      <c r="I4144">
        <v>4</v>
      </c>
      <c r="J4144">
        <v>1269</v>
      </c>
      <c r="K4144">
        <v>1.0258995</v>
      </c>
      <c r="L4144" t="s">
        <v>15</v>
      </c>
      <c r="M4144">
        <f>V3__67[[#This Row],[Sale Price]]/V3__67[[#This Row],[carpet_area]]</f>
        <v>543.73522458628838</v>
      </c>
      <c r="N4144">
        <f>IF(OR(V3__67[[#This Row],[Estimated Value]]="",V3__67[[#This Row],[Estimated Value]]=0),"",V3__67[[#This Row],[Sale Price]]-V3__67[[#This Row],[Estimated Value]])</f>
        <v>-38070</v>
      </c>
      <c r="O4144">
        <f>IF(OR(V3__67[[#This Row],[Estimated Value]]="",V3__67[[#This Row],[Estimated Value]]=0),"",(V3__67[[#This Row],[Sale Price]]-V3__67[[#This Row],[Estimated Value]])/V3__67[[#This Row],[Estimated Value]])</f>
        <v>-5.2288928262392349E-2</v>
      </c>
      <c r="P4144" t="str">
        <f t="shared" si="64"/>
        <v>Below Estimate</v>
      </c>
    </row>
    <row r="4145" spans="1:16" x14ac:dyDescent="0.3">
      <c r="A4145" s="1">
        <v>43806</v>
      </c>
      <c r="B4145">
        <v>2019</v>
      </c>
      <c r="C4145" t="s">
        <v>17</v>
      </c>
      <c r="D4145">
        <v>234570</v>
      </c>
      <c r="E4145">
        <v>335000</v>
      </c>
      <c r="F4145" t="s">
        <v>19</v>
      </c>
      <c r="G4145" t="s">
        <v>20</v>
      </c>
      <c r="H4145">
        <v>4</v>
      </c>
      <c r="I4145">
        <v>2</v>
      </c>
      <c r="J4145">
        <v>1341</v>
      </c>
      <c r="K4145">
        <v>1.0258995</v>
      </c>
      <c r="L4145" t="s">
        <v>15</v>
      </c>
      <c r="M4145">
        <f>V3__67[[#This Row],[Sale Price]]/V3__67[[#This Row],[carpet_area]]</f>
        <v>249.81357196122298</v>
      </c>
      <c r="N4145">
        <f>IF(OR(V3__67[[#This Row],[Estimated Value]]="",V3__67[[#This Row],[Estimated Value]]=0),"",V3__67[[#This Row],[Sale Price]]-V3__67[[#This Row],[Estimated Value]])</f>
        <v>100430</v>
      </c>
      <c r="O4145">
        <f>IF(OR(V3__67[[#This Row],[Estimated Value]]="",V3__67[[#This Row],[Estimated Value]]=0),"",(V3__67[[#This Row],[Sale Price]]-V3__67[[#This Row],[Estimated Value]])/V3__67[[#This Row],[Estimated Value]])</f>
        <v>0.4281451165963252</v>
      </c>
      <c r="P4145" t="str">
        <f t="shared" si="64"/>
        <v>Above Estimate</v>
      </c>
    </row>
    <row r="4146" spans="1:16" x14ac:dyDescent="0.3">
      <c r="A4146" s="1">
        <v>43807</v>
      </c>
      <c r="B4146">
        <v>2019</v>
      </c>
      <c r="C4146" t="s">
        <v>29</v>
      </c>
      <c r="D4146">
        <v>129850</v>
      </c>
      <c r="E4146">
        <v>239200</v>
      </c>
      <c r="F4146" t="s">
        <v>13</v>
      </c>
      <c r="G4146" t="s">
        <v>14</v>
      </c>
      <c r="H4146">
        <v>3</v>
      </c>
      <c r="I4146">
        <v>1</v>
      </c>
      <c r="J4146">
        <v>956</v>
      </c>
      <c r="K4146">
        <v>1.0258995</v>
      </c>
      <c r="L4146" t="s">
        <v>15</v>
      </c>
      <c r="M4146">
        <f>V3__67[[#This Row],[Sale Price]]/V3__67[[#This Row],[carpet_area]]</f>
        <v>250.20920502092051</v>
      </c>
      <c r="N4146">
        <f>IF(OR(V3__67[[#This Row],[Estimated Value]]="",V3__67[[#This Row],[Estimated Value]]=0),"",V3__67[[#This Row],[Sale Price]]-V3__67[[#This Row],[Estimated Value]])</f>
        <v>109350</v>
      </c>
      <c r="O4146">
        <f>IF(OR(V3__67[[#This Row],[Estimated Value]]="",V3__67[[#This Row],[Estimated Value]]=0),"",(V3__67[[#This Row],[Sale Price]]-V3__67[[#This Row],[Estimated Value]])/V3__67[[#This Row],[Estimated Value]])</f>
        <v>0.84212552945706587</v>
      </c>
      <c r="P4146" t="str">
        <f t="shared" si="64"/>
        <v>Above Estimate</v>
      </c>
    </row>
    <row r="4147" spans="1:16" x14ac:dyDescent="0.3">
      <c r="A4147" s="1">
        <v>43807</v>
      </c>
      <c r="B4147">
        <v>2019</v>
      </c>
      <c r="C4147" t="s">
        <v>21</v>
      </c>
      <c r="D4147">
        <v>727230</v>
      </c>
      <c r="E4147">
        <v>990000</v>
      </c>
      <c r="F4147" t="s">
        <v>13</v>
      </c>
      <c r="G4147" t="s">
        <v>14</v>
      </c>
      <c r="H4147">
        <v>3</v>
      </c>
      <c r="I4147">
        <v>3</v>
      </c>
      <c r="J4147">
        <v>1073</v>
      </c>
      <c r="K4147">
        <v>1.0258995</v>
      </c>
      <c r="L4147" t="s">
        <v>15</v>
      </c>
      <c r="M4147">
        <f>V3__67[[#This Row],[Sale Price]]/V3__67[[#This Row],[carpet_area]]</f>
        <v>922.64678471575019</v>
      </c>
      <c r="N4147">
        <f>IF(OR(V3__67[[#This Row],[Estimated Value]]="",V3__67[[#This Row],[Estimated Value]]=0),"",V3__67[[#This Row],[Sale Price]]-V3__67[[#This Row],[Estimated Value]])</f>
        <v>262770</v>
      </c>
      <c r="O4147">
        <f>IF(OR(V3__67[[#This Row],[Estimated Value]]="",V3__67[[#This Row],[Estimated Value]]=0),"",(V3__67[[#This Row],[Sale Price]]-V3__67[[#This Row],[Estimated Value]])/V3__67[[#This Row],[Estimated Value]])</f>
        <v>0.36132997813621548</v>
      </c>
      <c r="P4147" t="str">
        <f t="shared" si="64"/>
        <v>Above Estimate</v>
      </c>
    </row>
    <row r="4148" spans="1:16" x14ac:dyDescent="0.3">
      <c r="A4148" s="1">
        <v>43810</v>
      </c>
      <c r="B4148">
        <v>2019</v>
      </c>
      <c r="C4148" t="s">
        <v>17</v>
      </c>
      <c r="D4148">
        <v>111390</v>
      </c>
      <c r="E4148">
        <v>198000</v>
      </c>
      <c r="F4148" t="s">
        <v>13</v>
      </c>
      <c r="G4148" t="s">
        <v>14</v>
      </c>
      <c r="H4148">
        <v>3</v>
      </c>
      <c r="I4148">
        <v>3</v>
      </c>
      <c r="J4148">
        <v>961</v>
      </c>
      <c r="K4148">
        <v>1.0258995</v>
      </c>
      <c r="L4148" t="s">
        <v>25</v>
      </c>
      <c r="M4148">
        <f>V3__67[[#This Row],[Sale Price]]/V3__67[[#This Row],[carpet_area]]</f>
        <v>206.03537981269511</v>
      </c>
      <c r="N4148">
        <f>IF(OR(V3__67[[#This Row],[Estimated Value]]="",V3__67[[#This Row],[Estimated Value]]=0),"",V3__67[[#This Row],[Sale Price]]-V3__67[[#This Row],[Estimated Value]])</f>
        <v>86610</v>
      </c>
      <c r="O4148">
        <f>IF(OR(V3__67[[#This Row],[Estimated Value]]="",V3__67[[#This Row],[Estimated Value]]=0),"",(V3__67[[#This Row],[Sale Price]]-V3__67[[#This Row],[Estimated Value]])/V3__67[[#This Row],[Estimated Value]])</f>
        <v>0.77753837866953945</v>
      </c>
      <c r="P4148" t="str">
        <f t="shared" si="64"/>
        <v>Above Estimate</v>
      </c>
    </row>
    <row r="4149" spans="1:16" x14ac:dyDescent="0.3">
      <c r="A4149" s="1">
        <v>43810</v>
      </c>
      <c r="B4149">
        <v>2019</v>
      </c>
      <c r="C4149" t="s">
        <v>17</v>
      </c>
      <c r="D4149">
        <v>146580</v>
      </c>
      <c r="E4149">
        <v>239900</v>
      </c>
      <c r="F4149" t="s">
        <v>19</v>
      </c>
      <c r="G4149" t="s">
        <v>20</v>
      </c>
      <c r="H4149">
        <v>4</v>
      </c>
      <c r="I4149">
        <v>4</v>
      </c>
      <c r="J4149">
        <v>1241</v>
      </c>
      <c r="K4149">
        <v>1.0258995</v>
      </c>
      <c r="L4149" t="s">
        <v>15</v>
      </c>
      <c r="M4149">
        <f>V3__67[[#This Row],[Sale Price]]/V3__67[[#This Row],[carpet_area]]</f>
        <v>193.31184528605962</v>
      </c>
      <c r="N4149">
        <f>IF(OR(V3__67[[#This Row],[Estimated Value]]="",V3__67[[#This Row],[Estimated Value]]=0),"",V3__67[[#This Row],[Sale Price]]-V3__67[[#This Row],[Estimated Value]])</f>
        <v>93320</v>
      </c>
      <c r="O4149">
        <f>IF(OR(V3__67[[#This Row],[Estimated Value]]="",V3__67[[#This Row],[Estimated Value]]=0),"",(V3__67[[#This Row],[Sale Price]]-V3__67[[#This Row],[Estimated Value]])/V3__67[[#This Row],[Estimated Value]])</f>
        <v>0.63664892891253921</v>
      </c>
      <c r="P4149" t="str">
        <f t="shared" si="64"/>
        <v>Above Estimate</v>
      </c>
    </row>
    <row r="4150" spans="1:16" x14ac:dyDescent="0.3">
      <c r="A4150" s="1">
        <v>43810</v>
      </c>
      <c r="B4150">
        <v>2019</v>
      </c>
      <c r="C4150" t="s">
        <v>21</v>
      </c>
      <c r="D4150">
        <v>1503250</v>
      </c>
      <c r="E4150">
        <v>1700000</v>
      </c>
      <c r="F4150" t="s">
        <v>13</v>
      </c>
      <c r="G4150" t="s">
        <v>14</v>
      </c>
      <c r="H4150">
        <v>3</v>
      </c>
      <c r="I4150">
        <v>2</v>
      </c>
      <c r="J4150">
        <v>954</v>
      </c>
      <c r="K4150">
        <v>1.0258995</v>
      </c>
      <c r="L4150" t="s">
        <v>25</v>
      </c>
      <c r="M4150">
        <f>V3__67[[#This Row],[Sale Price]]/V3__67[[#This Row],[carpet_area]]</f>
        <v>1781.9706498951782</v>
      </c>
      <c r="N4150">
        <f>IF(OR(V3__67[[#This Row],[Estimated Value]]="",V3__67[[#This Row],[Estimated Value]]=0),"",V3__67[[#This Row],[Sale Price]]-V3__67[[#This Row],[Estimated Value]])</f>
        <v>196750</v>
      </c>
      <c r="O4150">
        <f>IF(OR(V3__67[[#This Row],[Estimated Value]]="",V3__67[[#This Row],[Estimated Value]]=0),"",(V3__67[[#This Row],[Sale Price]]-V3__67[[#This Row],[Estimated Value]])/V3__67[[#This Row],[Estimated Value]])</f>
        <v>0.13088308664560119</v>
      </c>
      <c r="P4150" t="str">
        <f t="shared" si="64"/>
        <v>Above Estimate</v>
      </c>
    </row>
    <row r="4151" spans="1:16" x14ac:dyDescent="0.3">
      <c r="A4151" s="1">
        <v>43812</v>
      </c>
      <c r="B4151">
        <v>2019</v>
      </c>
      <c r="C4151" t="s">
        <v>17</v>
      </c>
      <c r="D4151">
        <v>129610</v>
      </c>
      <c r="E4151">
        <v>89228</v>
      </c>
      <c r="F4151" t="s">
        <v>13</v>
      </c>
      <c r="G4151" t="s">
        <v>14</v>
      </c>
      <c r="H4151">
        <v>3</v>
      </c>
      <c r="I4151">
        <v>3</v>
      </c>
      <c r="J4151">
        <v>941</v>
      </c>
      <c r="K4151">
        <v>1.0258995</v>
      </c>
      <c r="L4151" t="s">
        <v>22</v>
      </c>
      <c r="M4151">
        <f>V3__67[[#This Row],[Sale Price]]/V3__67[[#This Row],[carpet_area]]</f>
        <v>94.822529224229541</v>
      </c>
      <c r="N4151">
        <f>IF(OR(V3__67[[#This Row],[Estimated Value]]="",V3__67[[#This Row],[Estimated Value]]=0),"",V3__67[[#This Row],[Sale Price]]-V3__67[[#This Row],[Estimated Value]])</f>
        <v>-40382</v>
      </c>
      <c r="O4151">
        <f>IF(OR(V3__67[[#This Row],[Estimated Value]]="",V3__67[[#This Row],[Estimated Value]]=0),"",(V3__67[[#This Row],[Sale Price]]-V3__67[[#This Row],[Estimated Value]])/V3__67[[#This Row],[Estimated Value]])</f>
        <v>-0.31156546562765219</v>
      </c>
      <c r="P4151" t="str">
        <f t="shared" si="64"/>
        <v>Below Estimate</v>
      </c>
    </row>
    <row r="4152" spans="1:16" x14ac:dyDescent="0.3">
      <c r="A4152" s="1">
        <v>43813</v>
      </c>
      <c r="B4152">
        <v>2019</v>
      </c>
      <c r="C4152" t="s">
        <v>17</v>
      </c>
      <c r="D4152">
        <v>121760</v>
      </c>
      <c r="E4152">
        <v>120000</v>
      </c>
      <c r="F4152" t="s">
        <v>23</v>
      </c>
      <c r="G4152" t="s">
        <v>24</v>
      </c>
      <c r="H4152">
        <v>6</v>
      </c>
      <c r="I4152">
        <v>4</v>
      </c>
      <c r="J4152">
        <v>2108</v>
      </c>
      <c r="K4152">
        <v>1.0258995</v>
      </c>
      <c r="L4152" t="s">
        <v>25</v>
      </c>
      <c r="M4152">
        <f>V3__67[[#This Row],[Sale Price]]/V3__67[[#This Row],[carpet_area]]</f>
        <v>56.92599620493359</v>
      </c>
      <c r="N4152">
        <f>IF(OR(V3__67[[#This Row],[Estimated Value]]="",V3__67[[#This Row],[Estimated Value]]=0),"",V3__67[[#This Row],[Sale Price]]-V3__67[[#This Row],[Estimated Value]])</f>
        <v>-1760</v>
      </c>
      <c r="O4152">
        <f>IF(OR(V3__67[[#This Row],[Estimated Value]]="",V3__67[[#This Row],[Estimated Value]]=0),"",(V3__67[[#This Row],[Sale Price]]-V3__67[[#This Row],[Estimated Value]])/V3__67[[#This Row],[Estimated Value]])</f>
        <v>-1.4454664914586071E-2</v>
      </c>
      <c r="P4152" t="str">
        <f t="shared" si="64"/>
        <v>Below Estimate</v>
      </c>
    </row>
    <row r="4153" spans="1:16" x14ac:dyDescent="0.3">
      <c r="A4153" s="1">
        <v>43814</v>
      </c>
      <c r="B4153">
        <v>2019</v>
      </c>
      <c r="C4153" t="s">
        <v>21</v>
      </c>
      <c r="D4153">
        <v>885640</v>
      </c>
      <c r="E4153">
        <v>1230000</v>
      </c>
      <c r="F4153" t="s">
        <v>13</v>
      </c>
      <c r="G4153" t="s">
        <v>14</v>
      </c>
      <c r="H4153">
        <v>3</v>
      </c>
      <c r="I4153">
        <v>2</v>
      </c>
      <c r="J4153">
        <v>952</v>
      </c>
      <c r="K4153">
        <v>1.0258995</v>
      </c>
      <c r="L4153" t="s">
        <v>22</v>
      </c>
      <c r="M4153">
        <f>V3__67[[#This Row],[Sale Price]]/V3__67[[#This Row],[carpet_area]]</f>
        <v>1292.0168067226891</v>
      </c>
      <c r="N4153">
        <f>IF(OR(V3__67[[#This Row],[Estimated Value]]="",V3__67[[#This Row],[Estimated Value]]=0),"",V3__67[[#This Row],[Sale Price]]-V3__67[[#This Row],[Estimated Value]])</f>
        <v>344360</v>
      </c>
      <c r="O4153">
        <f>IF(OR(V3__67[[#This Row],[Estimated Value]]="",V3__67[[#This Row],[Estimated Value]]=0),"",(V3__67[[#This Row],[Sale Price]]-V3__67[[#This Row],[Estimated Value]])/V3__67[[#This Row],[Estimated Value]])</f>
        <v>0.38882615961338696</v>
      </c>
      <c r="P4153" t="str">
        <f t="shared" si="64"/>
        <v>Above Estimate</v>
      </c>
    </row>
    <row r="4154" spans="1:16" x14ac:dyDescent="0.3">
      <c r="A4154" s="1">
        <v>43817</v>
      </c>
      <c r="B4154">
        <v>2019</v>
      </c>
      <c r="C4154" t="s">
        <v>18</v>
      </c>
      <c r="D4154">
        <v>883540</v>
      </c>
      <c r="E4154">
        <v>1955278</v>
      </c>
      <c r="F4154" t="s">
        <v>13</v>
      </c>
      <c r="G4154" t="s">
        <v>14</v>
      </c>
      <c r="H4154">
        <v>3</v>
      </c>
      <c r="I4154">
        <v>3</v>
      </c>
      <c r="J4154">
        <v>1061</v>
      </c>
      <c r="K4154">
        <v>1.0258995</v>
      </c>
      <c r="L4154" t="s">
        <v>16</v>
      </c>
      <c r="M4154">
        <f>V3__67[[#This Row],[Sale Price]]/V3__67[[#This Row],[carpet_area]]</f>
        <v>1842.8633364750235</v>
      </c>
      <c r="N4154">
        <f>IF(OR(V3__67[[#This Row],[Estimated Value]]="",V3__67[[#This Row],[Estimated Value]]=0),"",V3__67[[#This Row],[Sale Price]]-V3__67[[#This Row],[Estimated Value]])</f>
        <v>1071738</v>
      </c>
      <c r="O4154">
        <f>IF(OR(V3__67[[#This Row],[Estimated Value]]="",V3__67[[#This Row],[Estimated Value]]=0),"",(V3__67[[#This Row],[Sale Price]]-V3__67[[#This Row],[Estimated Value]])/V3__67[[#This Row],[Estimated Value]])</f>
        <v>1.2130045046064695</v>
      </c>
      <c r="P4154" t="str">
        <f t="shared" si="64"/>
        <v>Above Estimate</v>
      </c>
    </row>
    <row r="4155" spans="1:16" x14ac:dyDescent="0.3">
      <c r="A4155" s="1">
        <v>43818</v>
      </c>
      <c r="B4155">
        <v>2019</v>
      </c>
      <c r="C4155" t="s">
        <v>29</v>
      </c>
      <c r="D4155">
        <v>315280</v>
      </c>
      <c r="E4155">
        <v>525000</v>
      </c>
      <c r="F4155" t="s">
        <v>13</v>
      </c>
      <c r="G4155" t="s">
        <v>14</v>
      </c>
      <c r="H4155">
        <v>3</v>
      </c>
      <c r="I4155">
        <v>1</v>
      </c>
      <c r="J4155">
        <v>1008</v>
      </c>
      <c r="K4155">
        <v>1.0258995</v>
      </c>
      <c r="L4155" t="s">
        <v>15</v>
      </c>
      <c r="M4155">
        <f>V3__67[[#This Row],[Sale Price]]/V3__67[[#This Row],[carpet_area]]</f>
        <v>520.83333333333337</v>
      </c>
      <c r="N4155">
        <f>IF(OR(V3__67[[#This Row],[Estimated Value]]="",V3__67[[#This Row],[Estimated Value]]=0),"",V3__67[[#This Row],[Sale Price]]-V3__67[[#This Row],[Estimated Value]])</f>
        <v>209720</v>
      </c>
      <c r="O4155">
        <f>IF(OR(V3__67[[#This Row],[Estimated Value]]="",V3__67[[#This Row],[Estimated Value]]=0),"",(V3__67[[#This Row],[Sale Price]]-V3__67[[#This Row],[Estimated Value]])/V3__67[[#This Row],[Estimated Value]])</f>
        <v>0.6651865008880995</v>
      </c>
      <c r="P4155" t="str">
        <f t="shared" si="64"/>
        <v>Above Estimate</v>
      </c>
    </row>
    <row r="4156" spans="1:16" x14ac:dyDescent="0.3">
      <c r="A4156" s="1">
        <v>43820</v>
      </c>
      <c r="B4156">
        <v>2019</v>
      </c>
      <c r="C4156" t="s">
        <v>18</v>
      </c>
      <c r="D4156">
        <v>274850</v>
      </c>
      <c r="E4156">
        <v>345000</v>
      </c>
      <c r="F4156" t="s">
        <v>13</v>
      </c>
      <c r="G4156" t="s">
        <v>14</v>
      </c>
      <c r="H4156">
        <v>3</v>
      </c>
      <c r="I4156">
        <v>2</v>
      </c>
      <c r="J4156">
        <v>965</v>
      </c>
      <c r="K4156">
        <v>1.0258995</v>
      </c>
      <c r="L4156" t="s">
        <v>22</v>
      </c>
      <c r="M4156">
        <f>V3__67[[#This Row],[Sale Price]]/V3__67[[#This Row],[carpet_area]]</f>
        <v>357.51295336787564</v>
      </c>
      <c r="N4156">
        <f>IF(OR(V3__67[[#This Row],[Estimated Value]]="",V3__67[[#This Row],[Estimated Value]]=0),"",V3__67[[#This Row],[Sale Price]]-V3__67[[#This Row],[Estimated Value]])</f>
        <v>70150</v>
      </c>
      <c r="O4156">
        <f>IF(OR(V3__67[[#This Row],[Estimated Value]]="",V3__67[[#This Row],[Estimated Value]]=0),"",(V3__67[[#This Row],[Sale Price]]-V3__67[[#This Row],[Estimated Value]])/V3__67[[#This Row],[Estimated Value]])</f>
        <v>0.25523012552301255</v>
      </c>
      <c r="P4156" t="str">
        <f t="shared" si="64"/>
        <v>Above Estimate</v>
      </c>
    </row>
    <row r="4157" spans="1:16" x14ac:dyDescent="0.3">
      <c r="A4157" s="1">
        <v>43825</v>
      </c>
      <c r="B4157">
        <v>2019</v>
      </c>
      <c r="C4157" t="s">
        <v>21</v>
      </c>
      <c r="D4157">
        <v>349090</v>
      </c>
      <c r="E4157">
        <v>380000</v>
      </c>
      <c r="F4157" t="s">
        <v>19</v>
      </c>
      <c r="G4157" t="s">
        <v>20</v>
      </c>
      <c r="H4157">
        <v>4</v>
      </c>
      <c r="I4157">
        <v>3</v>
      </c>
      <c r="J4157">
        <v>1426</v>
      </c>
      <c r="K4157">
        <v>1.0258995</v>
      </c>
      <c r="L4157" t="s">
        <v>15</v>
      </c>
      <c r="M4157">
        <f>V3__67[[#This Row],[Sale Price]]/V3__67[[#This Row],[carpet_area]]</f>
        <v>266.47966339410942</v>
      </c>
      <c r="N4157">
        <f>IF(OR(V3__67[[#This Row],[Estimated Value]]="",V3__67[[#This Row],[Estimated Value]]=0),"",V3__67[[#This Row],[Sale Price]]-V3__67[[#This Row],[Estimated Value]])</f>
        <v>30910</v>
      </c>
      <c r="O4157">
        <f>IF(OR(V3__67[[#This Row],[Estimated Value]]="",V3__67[[#This Row],[Estimated Value]]=0),"",(V3__67[[#This Row],[Sale Price]]-V3__67[[#This Row],[Estimated Value]])/V3__67[[#This Row],[Estimated Value]])</f>
        <v>8.8544501417972446E-2</v>
      </c>
      <c r="P4157" t="str">
        <f t="shared" si="64"/>
        <v>Above Estimate</v>
      </c>
    </row>
    <row r="4158" spans="1:16" x14ac:dyDescent="0.3">
      <c r="A4158" s="1">
        <v>43828</v>
      </c>
      <c r="B4158">
        <v>2019</v>
      </c>
      <c r="C4158" t="s">
        <v>21</v>
      </c>
      <c r="D4158">
        <v>4357640</v>
      </c>
      <c r="E4158">
        <v>5511000</v>
      </c>
      <c r="F4158" t="s">
        <v>13</v>
      </c>
      <c r="G4158" t="s">
        <v>14</v>
      </c>
      <c r="H4158">
        <v>3</v>
      </c>
      <c r="I4158">
        <v>1</v>
      </c>
      <c r="J4158">
        <v>1029</v>
      </c>
      <c r="K4158">
        <v>1.0258995</v>
      </c>
      <c r="L4158" t="s">
        <v>25</v>
      </c>
      <c r="M4158">
        <f>V3__67[[#This Row],[Sale Price]]/V3__67[[#This Row],[carpet_area]]</f>
        <v>5355.6851311953351</v>
      </c>
      <c r="N4158">
        <f>IF(OR(V3__67[[#This Row],[Estimated Value]]="",V3__67[[#This Row],[Estimated Value]]=0),"",V3__67[[#This Row],[Sale Price]]-V3__67[[#This Row],[Estimated Value]])</f>
        <v>1153360</v>
      </c>
      <c r="O4158">
        <f>IF(OR(V3__67[[#This Row],[Estimated Value]]="",V3__67[[#This Row],[Estimated Value]]=0),"",(V3__67[[#This Row],[Sale Price]]-V3__67[[#This Row],[Estimated Value]])/V3__67[[#This Row],[Estimated Value]])</f>
        <v>0.26467537474412756</v>
      </c>
      <c r="P4158" t="str">
        <f t="shared" si="64"/>
        <v>Above Estimate</v>
      </c>
    </row>
    <row r="4159" spans="1:16" x14ac:dyDescent="0.3">
      <c r="A4159" s="1">
        <v>43832</v>
      </c>
      <c r="B4159">
        <v>2020</v>
      </c>
      <c r="C4159" t="s">
        <v>17</v>
      </c>
      <c r="D4159">
        <v>116830</v>
      </c>
      <c r="E4159">
        <v>137550</v>
      </c>
      <c r="F4159" t="s">
        <v>13</v>
      </c>
      <c r="G4159" t="s">
        <v>14</v>
      </c>
      <c r="H4159">
        <v>3</v>
      </c>
      <c r="I4159">
        <v>1</v>
      </c>
      <c r="J4159">
        <v>1050</v>
      </c>
      <c r="K4159">
        <v>1.0254395000000001</v>
      </c>
      <c r="L4159" t="s">
        <v>15</v>
      </c>
      <c r="M4159">
        <f>V3__67[[#This Row],[Sale Price]]/V3__67[[#This Row],[carpet_area]]</f>
        <v>131</v>
      </c>
      <c r="N4159">
        <f>IF(OR(V3__67[[#This Row],[Estimated Value]]="",V3__67[[#This Row],[Estimated Value]]=0),"",V3__67[[#This Row],[Sale Price]]-V3__67[[#This Row],[Estimated Value]])</f>
        <v>20720</v>
      </c>
      <c r="O4159">
        <f>IF(OR(V3__67[[#This Row],[Estimated Value]]="",V3__67[[#This Row],[Estimated Value]]=0),"",(V3__67[[#This Row],[Sale Price]]-V3__67[[#This Row],[Estimated Value]])/V3__67[[#This Row],[Estimated Value]])</f>
        <v>0.1773517076093469</v>
      </c>
      <c r="P4159" t="str">
        <f t="shared" si="64"/>
        <v>Above Estimate</v>
      </c>
    </row>
    <row r="4160" spans="1:16" x14ac:dyDescent="0.3">
      <c r="A4160" s="1">
        <v>43832</v>
      </c>
      <c r="B4160">
        <v>2020</v>
      </c>
      <c r="C4160" t="s">
        <v>17</v>
      </c>
      <c r="D4160">
        <v>153660</v>
      </c>
      <c r="E4160">
        <v>243500</v>
      </c>
      <c r="F4160" t="s">
        <v>13</v>
      </c>
      <c r="G4160" t="s">
        <v>14</v>
      </c>
      <c r="H4160">
        <v>3</v>
      </c>
      <c r="I4160">
        <v>1</v>
      </c>
      <c r="J4160">
        <v>1063</v>
      </c>
      <c r="K4160">
        <v>1.0254395000000001</v>
      </c>
      <c r="L4160" t="s">
        <v>25</v>
      </c>
      <c r="M4160">
        <f>V3__67[[#This Row],[Sale Price]]/V3__67[[#This Row],[carpet_area]]</f>
        <v>229.068673565381</v>
      </c>
      <c r="N4160">
        <f>IF(OR(V3__67[[#This Row],[Estimated Value]]="",V3__67[[#This Row],[Estimated Value]]=0),"",V3__67[[#This Row],[Sale Price]]-V3__67[[#This Row],[Estimated Value]])</f>
        <v>89840</v>
      </c>
      <c r="O4160">
        <f>IF(OR(V3__67[[#This Row],[Estimated Value]]="",V3__67[[#This Row],[Estimated Value]]=0),"",(V3__67[[#This Row],[Sale Price]]-V3__67[[#This Row],[Estimated Value]])/V3__67[[#This Row],[Estimated Value]])</f>
        <v>0.58466744761161005</v>
      </c>
      <c r="P4160" t="str">
        <f t="shared" si="64"/>
        <v>Above Estimate</v>
      </c>
    </row>
    <row r="4161" spans="1:16" x14ac:dyDescent="0.3">
      <c r="A4161" s="1">
        <v>43835</v>
      </c>
      <c r="B4161">
        <v>2020</v>
      </c>
      <c r="C4161" t="s">
        <v>26</v>
      </c>
      <c r="D4161">
        <v>265510</v>
      </c>
      <c r="E4161">
        <v>418000</v>
      </c>
      <c r="F4161" t="s">
        <v>13</v>
      </c>
      <c r="G4161" t="s">
        <v>14</v>
      </c>
      <c r="H4161">
        <v>3</v>
      </c>
      <c r="I4161">
        <v>1</v>
      </c>
      <c r="J4161">
        <v>1058</v>
      </c>
      <c r="K4161">
        <v>1.0254395000000001</v>
      </c>
      <c r="L4161" t="s">
        <v>16</v>
      </c>
      <c r="M4161">
        <f>V3__67[[#This Row],[Sale Price]]/V3__67[[#This Row],[carpet_area]]</f>
        <v>395.08506616257091</v>
      </c>
      <c r="N4161">
        <f>IF(OR(V3__67[[#This Row],[Estimated Value]]="",V3__67[[#This Row],[Estimated Value]]=0),"",V3__67[[#This Row],[Sale Price]]-V3__67[[#This Row],[Estimated Value]])</f>
        <v>152490</v>
      </c>
      <c r="O4161">
        <f>IF(OR(V3__67[[#This Row],[Estimated Value]]="",V3__67[[#This Row],[Estimated Value]]=0),"",(V3__67[[#This Row],[Sale Price]]-V3__67[[#This Row],[Estimated Value]])/V3__67[[#This Row],[Estimated Value]])</f>
        <v>0.57432865052163762</v>
      </c>
      <c r="P4161" t="str">
        <f t="shared" si="64"/>
        <v>Above Estimate</v>
      </c>
    </row>
    <row r="4162" spans="1:16" x14ac:dyDescent="0.3">
      <c r="A4162" s="1">
        <v>43838</v>
      </c>
      <c r="B4162">
        <v>2020</v>
      </c>
      <c r="C4162" t="s">
        <v>18</v>
      </c>
      <c r="D4162">
        <v>286480</v>
      </c>
      <c r="E4162">
        <v>393500</v>
      </c>
      <c r="F4162" t="s">
        <v>13</v>
      </c>
      <c r="G4162" t="s">
        <v>14</v>
      </c>
      <c r="H4162">
        <v>3</v>
      </c>
      <c r="I4162">
        <v>1</v>
      </c>
      <c r="J4162">
        <v>938</v>
      </c>
      <c r="K4162">
        <v>1.0254395000000001</v>
      </c>
      <c r="L4162" t="s">
        <v>25</v>
      </c>
      <c r="M4162">
        <f>V3__67[[#This Row],[Sale Price]]/V3__67[[#This Row],[carpet_area]]</f>
        <v>419.50959488272923</v>
      </c>
      <c r="N4162">
        <f>IF(OR(V3__67[[#This Row],[Estimated Value]]="",V3__67[[#This Row],[Estimated Value]]=0),"",V3__67[[#This Row],[Sale Price]]-V3__67[[#This Row],[Estimated Value]])</f>
        <v>107020</v>
      </c>
      <c r="O4162">
        <f>IF(OR(V3__67[[#This Row],[Estimated Value]]="",V3__67[[#This Row],[Estimated Value]]=0),"",(V3__67[[#This Row],[Sale Price]]-V3__67[[#This Row],[Estimated Value]])/V3__67[[#This Row],[Estimated Value]])</f>
        <v>0.37356883552080422</v>
      </c>
      <c r="P4162" t="str">
        <f t="shared" ref="P4162:P4225" si="65">IF(N4162="","No Estimate",IF(N4162&gt;0,"Above Estimate",IF(N4162&lt;0,"Below Estimate","At Estimate")))</f>
        <v>Above Estimate</v>
      </c>
    </row>
    <row r="4163" spans="1:16" x14ac:dyDescent="0.3">
      <c r="A4163" s="1">
        <v>43838</v>
      </c>
      <c r="B4163">
        <v>2020</v>
      </c>
      <c r="C4163" t="s">
        <v>18</v>
      </c>
      <c r="D4163">
        <v>345920</v>
      </c>
      <c r="E4163">
        <v>630000</v>
      </c>
      <c r="F4163" t="s">
        <v>13</v>
      </c>
      <c r="G4163" t="s">
        <v>14</v>
      </c>
      <c r="H4163">
        <v>3</v>
      </c>
      <c r="I4163">
        <v>1</v>
      </c>
      <c r="J4163">
        <v>938</v>
      </c>
      <c r="K4163">
        <v>1.0254395000000001</v>
      </c>
      <c r="L4163" t="s">
        <v>16</v>
      </c>
      <c r="M4163">
        <f>V3__67[[#This Row],[Sale Price]]/V3__67[[#This Row],[carpet_area]]</f>
        <v>671.64179104477614</v>
      </c>
      <c r="N4163">
        <f>IF(OR(V3__67[[#This Row],[Estimated Value]]="",V3__67[[#This Row],[Estimated Value]]=0),"",V3__67[[#This Row],[Sale Price]]-V3__67[[#This Row],[Estimated Value]])</f>
        <v>284080</v>
      </c>
      <c r="O4163">
        <f>IF(OR(V3__67[[#This Row],[Estimated Value]]="",V3__67[[#This Row],[Estimated Value]]=0),"",(V3__67[[#This Row],[Sale Price]]-V3__67[[#This Row],[Estimated Value]])/V3__67[[#This Row],[Estimated Value]])</f>
        <v>0.82123034227567071</v>
      </c>
      <c r="P4163" t="str">
        <f t="shared" si="65"/>
        <v>Above Estimate</v>
      </c>
    </row>
    <row r="4164" spans="1:16" x14ac:dyDescent="0.3">
      <c r="A4164" s="1">
        <v>43838</v>
      </c>
      <c r="B4164">
        <v>2020</v>
      </c>
      <c r="C4164" t="s">
        <v>26</v>
      </c>
      <c r="D4164">
        <v>291340</v>
      </c>
      <c r="E4164">
        <v>331000</v>
      </c>
      <c r="F4164" t="s">
        <v>13</v>
      </c>
      <c r="G4164" t="s">
        <v>14</v>
      </c>
      <c r="H4164">
        <v>3</v>
      </c>
      <c r="I4164">
        <v>3</v>
      </c>
      <c r="J4164">
        <v>901</v>
      </c>
      <c r="K4164">
        <v>1.0254395000000001</v>
      </c>
      <c r="L4164" t="s">
        <v>15</v>
      </c>
      <c r="M4164">
        <f>V3__67[[#This Row],[Sale Price]]/V3__67[[#This Row],[carpet_area]]</f>
        <v>367.36958934517202</v>
      </c>
      <c r="N4164">
        <f>IF(OR(V3__67[[#This Row],[Estimated Value]]="",V3__67[[#This Row],[Estimated Value]]=0),"",V3__67[[#This Row],[Sale Price]]-V3__67[[#This Row],[Estimated Value]])</f>
        <v>39660</v>
      </c>
      <c r="O4164">
        <f>IF(OR(V3__67[[#This Row],[Estimated Value]]="",V3__67[[#This Row],[Estimated Value]]=0),"",(V3__67[[#This Row],[Sale Price]]-V3__67[[#This Row],[Estimated Value]])/V3__67[[#This Row],[Estimated Value]])</f>
        <v>0.13612960801812315</v>
      </c>
      <c r="P4164" t="str">
        <f t="shared" si="65"/>
        <v>Above Estimate</v>
      </c>
    </row>
    <row r="4165" spans="1:16" x14ac:dyDescent="0.3">
      <c r="A4165" s="1">
        <v>43839</v>
      </c>
      <c r="B4165">
        <v>2020</v>
      </c>
      <c r="C4165" t="s">
        <v>17</v>
      </c>
      <c r="D4165">
        <v>109710</v>
      </c>
      <c r="E4165">
        <v>112513</v>
      </c>
      <c r="F4165" t="s">
        <v>13</v>
      </c>
      <c r="G4165" t="s">
        <v>14</v>
      </c>
      <c r="H4165">
        <v>3</v>
      </c>
      <c r="I4165">
        <v>1</v>
      </c>
      <c r="J4165">
        <v>955</v>
      </c>
      <c r="K4165">
        <v>1.0254395000000001</v>
      </c>
      <c r="L4165" t="s">
        <v>16</v>
      </c>
      <c r="M4165">
        <f>V3__67[[#This Row],[Sale Price]]/V3__67[[#This Row],[carpet_area]]</f>
        <v>117.81465968586387</v>
      </c>
      <c r="N4165">
        <f>IF(OR(V3__67[[#This Row],[Estimated Value]]="",V3__67[[#This Row],[Estimated Value]]=0),"",V3__67[[#This Row],[Sale Price]]-V3__67[[#This Row],[Estimated Value]])</f>
        <v>2803</v>
      </c>
      <c r="O4165">
        <f>IF(OR(V3__67[[#This Row],[Estimated Value]]="",V3__67[[#This Row],[Estimated Value]]=0),"",(V3__67[[#This Row],[Sale Price]]-V3__67[[#This Row],[Estimated Value]])/V3__67[[#This Row],[Estimated Value]])</f>
        <v>2.5549175097985599E-2</v>
      </c>
      <c r="P4165" t="str">
        <f t="shared" si="65"/>
        <v>Above Estimate</v>
      </c>
    </row>
    <row r="4166" spans="1:16" x14ac:dyDescent="0.3">
      <c r="A4166" s="1">
        <v>43842</v>
      </c>
      <c r="B4166">
        <v>2020</v>
      </c>
      <c r="C4166" t="s">
        <v>26</v>
      </c>
      <c r="D4166">
        <v>296660</v>
      </c>
      <c r="E4166">
        <v>462000</v>
      </c>
      <c r="F4166" t="s">
        <v>13</v>
      </c>
      <c r="G4166" t="s">
        <v>14</v>
      </c>
      <c r="H4166">
        <v>3</v>
      </c>
      <c r="I4166">
        <v>1</v>
      </c>
      <c r="J4166">
        <v>972</v>
      </c>
      <c r="K4166">
        <v>1.0254395000000001</v>
      </c>
      <c r="L4166" t="s">
        <v>25</v>
      </c>
      <c r="M4166">
        <f>V3__67[[#This Row],[Sale Price]]/V3__67[[#This Row],[carpet_area]]</f>
        <v>475.30864197530866</v>
      </c>
      <c r="N4166">
        <f>IF(OR(V3__67[[#This Row],[Estimated Value]]="",V3__67[[#This Row],[Estimated Value]]=0),"",V3__67[[#This Row],[Sale Price]]-V3__67[[#This Row],[Estimated Value]])</f>
        <v>165340</v>
      </c>
      <c r="O4166">
        <f>IF(OR(V3__67[[#This Row],[Estimated Value]]="",V3__67[[#This Row],[Estimated Value]]=0),"",(V3__67[[#This Row],[Sale Price]]-V3__67[[#This Row],[Estimated Value]])/V3__67[[#This Row],[Estimated Value]])</f>
        <v>0.55733836715431806</v>
      </c>
      <c r="P4166" t="str">
        <f t="shared" si="65"/>
        <v>Above Estimate</v>
      </c>
    </row>
    <row r="4167" spans="1:16" x14ac:dyDescent="0.3">
      <c r="A4167" s="1">
        <v>43847</v>
      </c>
      <c r="B4167">
        <v>2020</v>
      </c>
      <c r="C4167" t="s">
        <v>26</v>
      </c>
      <c r="D4167">
        <v>316960</v>
      </c>
      <c r="E4167">
        <v>333247</v>
      </c>
      <c r="F4167" t="s">
        <v>13</v>
      </c>
      <c r="G4167" t="s">
        <v>14</v>
      </c>
      <c r="H4167">
        <v>3</v>
      </c>
      <c r="I4167">
        <v>3</v>
      </c>
      <c r="J4167">
        <v>985</v>
      </c>
      <c r="K4167">
        <v>1.0254395000000001</v>
      </c>
      <c r="L4167" t="s">
        <v>16</v>
      </c>
      <c r="M4167">
        <f>V3__67[[#This Row],[Sale Price]]/V3__67[[#This Row],[carpet_area]]</f>
        <v>338.32182741116753</v>
      </c>
      <c r="N4167">
        <f>IF(OR(V3__67[[#This Row],[Estimated Value]]="",V3__67[[#This Row],[Estimated Value]]=0),"",V3__67[[#This Row],[Sale Price]]-V3__67[[#This Row],[Estimated Value]])</f>
        <v>16287</v>
      </c>
      <c r="O4167">
        <f>IF(OR(V3__67[[#This Row],[Estimated Value]]="",V3__67[[#This Row],[Estimated Value]]=0),"",(V3__67[[#This Row],[Sale Price]]-V3__67[[#This Row],[Estimated Value]])/V3__67[[#This Row],[Estimated Value]])</f>
        <v>5.1385032811711258E-2</v>
      </c>
      <c r="P4167" t="str">
        <f t="shared" si="65"/>
        <v>Above Estimate</v>
      </c>
    </row>
    <row r="4168" spans="1:16" x14ac:dyDescent="0.3">
      <c r="A4168" s="1">
        <v>43861</v>
      </c>
      <c r="B4168">
        <v>2020</v>
      </c>
      <c r="C4168" t="s">
        <v>29</v>
      </c>
      <c r="D4168">
        <v>193410</v>
      </c>
      <c r="E4168">
        <v>295000</v>
      </c>
      <c r="F4168" t="s">
        <v>13</v>
      </c>
      <c r="G4168" t="s">
        <v>14</v>
      </c>
      <c r="H4168">
        <v>3</v>
      </c>
      <c r="I4168">
        <v>3</v>
      </c>
      <c r="J4168">
        <v>1097</v>
      </c>
      <c r="K4168">
        <v>1.0254395000000001</v>
      </c>
      <c r="L4168" t="s">
        <v>16</v>
      </c>
      <c r="M4168">
        <f>V3__67[[#This Row],[Sale Price]]/V3__67[[#This Row],[carpet_area]]</f>
        <v>268.91522333637192</v>
      </c>
      <c r="N4168">
        <f>IF(OR(V3__67[[#This Row],[Estimated Value]]="",V3__67[[#This Row],[Estimated Value]]=0),"",V3__67[[#This Row],[Sale Price]]-V3__67[[#This Row],[Estimated Value]])</f>
        <v>101590</v>
      </c>
      <c r="O4168">
        <f>IF(OR(V3__67[[#This Row],[Estimated Value]]="",V3__67[[#This Row],[Estimated Value]]=0),"",(V3__67[[#This Row],[Sale Price]]-V3__67[[#This Row],[Estimated Value]])/V3__67[[#This Row],[Estimated Value]])</f>
        <v>0.52525722558295851</v>
      </c>
      <c r="P4168" t="str">
        <f t="shared" si="65"/>
        <v>Above Estimate</v>
      </c>
    </row>
    <row r="4169" spans="1:16" x14ac:dyDescent="0.3">
      <c r="A4169" s="1">
        <v>43870</v>
      </c>
      <c r="B4169">
        <v>2020</v>
      </c>
      <c r="C4169" t="s">
        <v>17</v>
      </c>
      <c r="D4169">
        <v>138770</v>
      </c>
      <c r="E4169">
        <v>220000</v>
      </c>
      <c r="F4169" t="s">
        <v>13</v>
      </c>
      <c r="G4169" t="s">
        <v>14</v>
      </c>
      <c r="H4169">
        <v>3</v>
      </c>
      <c r="I4169">
        <v>2</v>
      </c>
      <c r="J4169">
        <v>912</v>
      </c>
      <c r="K4169">
        <v>1.0254395000000001</v>
      </c>
      <c r="L4169" t="s">
        <v>15</v>
      </c>
      <c r="M4169">
        <f>V3__67[[#This Row],[Sale Price]]/V3__67[[#This Row],[carpet_area]]</f>
        <v>241.2280701754386</v>
      </c>
      <c r="N4169">
        <f>IF(OR(V3__67[[#This Row],[Estimated Value]]="",V3__67[[#This Row],[Estimated Value]]=0),"",V3__67[[#This Row],[Sale Price]]-V3__67[[#This Row],[Estimated Value]])</f>
        <v>81230</v>
      </c>
      <c r="O4169">
        <f>IF(OR(V3__67[[#This Row],[Estimated Value]]="",V3__67[[#This Row],[Estimated Value]]=0),"",(V3__67[[#This Row],[Sale Price]]-V3__67[[#This Row],[Estimated Value]])/V3__67[[#This Row],[Estimated Value]])</f>
        <v>0.5853570656481949</v>
      </c>
      <c r="P4169" t="str">
        <f t="shared" si="65"/>
        <v>Above Estimate</v>
      </c>
    </row>
    <row r="4170" spans="1:16" x14ac:dyDescent="0.3">
      <c r="A4170" s="1">
        <v>43870</v>
      </c>
      <c r="B4170">
        <v>2020</v>
      </c>
      <c r="C4170" t="s">
        <v>21</v>
      </c>
      <c r="D4170">
        <v>423220</v>
      </c>
      <c r="E4170">
        <v>655000</v>
      </c>
      <c r="F4170" t="s">
        <v>19</v>
      </c>
      <c r="G4170" t="s">
        <v>20</v>
      </c>
      <c r="H4170">
        <v>4</v>
      </c>
      <c r="I4170">
        <v>2</v>
      </c>
      <c r="J4170">
        <v>1248</v>
      </c>
      <c r="K4170">
        <v>1.0254395000000001</v>
      </c>
      <c r="L4170" t="s">
        <v>16</v>
      </c>
      <c r="M4170">
        <f>V3__67[[#This Row],[Sale Price]]/V3__67[[#This Row],[carpet_area]]</f>
        <v>524.83974358974353</v>
      </c>
      <c r="N4170">
        <f>IF(OR(V3__67[[#This Row],[Estimated Value]]="",V3__67[[#This Row],[Estimated Value]]=0),"",V3__67[[#This Row],[Sale Price]]-V3__67[[#This Row],[Estimated Value]])</f>
        <v>231780</v>
      </c>
      <c r="O4170">
        <f>IF(OR(V3__67[[#This Row],[Estimated Value]]="",V3__67[[#This Row],[Estimated Value]]=0),"",(V3__67[[#This Row],[Sale Price]]-V3__67[[#This Row],[Estimated Value]])/V3__67[[#This Row],[Estimated Value]])</f>
        <v>0.54765842824063138</v>
      </c>
      <c r="P4170" t="str">
        <f t="shared" si="65"/>
        <v>Above Estimate</v>
      </c>
    </row>
    <row r="4171" spans="1:16" x14ac:dyDescent="0.3">
      <c r="A4171" s="1">
        <v>43873</v>
      </c>
      <c r="B4171">
        <v>2020</v>
      </c>
      <c r="C4171" t="s">
        <v>26</v>
      </c>
      <c r="D4171">
        <v>354410</v>
      </c>
      <c r="E4171">
        <v>300000</v>
      </c>
      <c r="F4171" t="s">
        <v>13</v>
      </c>
      <c r="G4171" t="s">
        <v>14</v>
      </c>
      <c r="H4171">
        <v>3</v>
      </c>
      <c r="I4171">
        <v>3</v>
      </c>
      <c r="J4171">
        <v>1003</v>
      </c>
      <c r="K4171">
        <v>1.0254395000000001</v>
      </c>
      <c r="L4171" t="s">
        <v>25</v>
      </c>
      <c r="M4171">
        <f>V3__67[[#This Row],[Sale Price]]/V3__67[[#This Row],[carpet_area]]</f>
        <v>299.10269192422732</v>
      </c>
      <c r="N4171">
        <f>IF(OR(V3__67[[#This Row],[Estimated Value]]="",V3__67[[#This Row],[Estimated Value]]=0),"",V3__67[[#This Row],[Sale Price]]-V3__67[[#This Row],[Estimated Value]])</f>
        <v>-54410</v>
      </c>
      <c r="O4171">
        <f>IF(OR(V3__67[[#This Row],[Estimated Value]]="",V3__67[[#This Row],[Estimated Value]]=0),"",(V3__67[[#This Row],[Sale Price]]-V3__67[[#This Row],[Estimated Value]])/V3__67[[#This Row],[Estimated Value]])</f>
        <v>-0.15352275612990604</v>
      </c>
      <c r="P4171" t="str">
        <f t="shared" si="65"/>
        <v>Below Estimate</v>
      </c>
    </row>
    <row r="4172" spans="1:16" x14ac:dyDescent="0.3">
      <c r="A4172" s="1">
        <v>43873</v>
      </c>
      <c r="B4172">
        <v>2020</v>
      </c>
      <c r="C4172" t="s">
        <v>17</v>
      </c>
      <c r="D4172">
        <v>183510</v>
      </c>
      <c r="E4172">
        <v>260000</v>
      </c>
      <c r="F4172" t="s">
        <v>13</v>
      </c>
      <c r="G4172" t="s">
        <v>14</v>
      </c>
      <c r="H4172">
        <v>3</v>
      </c>
      <c r="I4172">
        <v>3</v>
      </c>
      <c r="J4172">
        <v>903</v>
      </c>
      <c r="K4172">
        <v>1.0254395000000001</v>
      </c>
      <c r="L4172" t="s">
        <v>22</v>
      </c>
      <c r="M4172">
        <f>V3__67[[#This Row],[Sale Price]]/V3__67[[#This Row],[carpet_area]]</f>
        <v>287.92912513842748</v>
      </c>
      <c r="N4172">
        <f>IF(OR(V3__67[[#This Row],[Estimated Value]]="",V3__67[[#This Row],[Estimated Value]]=0),"",V3__67[[#This Row],[Sale Price]]-V3__67[[#This Row],[Estimated Value]])</f>
        <v>76490</v>
      </c>
      <c r="O4172">
        <f>IF(OR(V3__67[[#This Row],[Estimated Value]]="",V3__67[[#This Row],[Estimated Value]]=0),"",(V3__67[[#This Row],[Sale Price]]-V3__67[[#This Row],[Estimated Value]])/V3__67[[#This Row],[Estimated Value]])</f>
        <v>0.41681652226036731</v>
      </c>
      <c r="P4172" t="str">
        <f t="shared" si="65"/>
        <v>Above Estimate</v>
      </c>
    </row>
    <row r="4173" spans="1:16" x14ac:dyDescent="0.3">
      <c r="A4173" s="1">
        <v>43875</v>
      </c>
      <c r="B4173">
        <v>2020</v>
      </c>
      <c r="C4173" t="s">
        <v>29</v>
      </c>
      <c r="D4173">
        <v>407750</v>
      </c>
      <c r="E4173">
        <v>630700</v>
      </c>
      <c r="F4173" t="s">
        <v>13</v>
      </c>
      <c r="G4173" t="s">
        <v>14</v>
      </c>
      <c r="H4173">
        <v>3</v>
      </c>
      <c r="I4173">
        <v>1</v>
      </c>
      <c r="J4173">
        <v>1041</v>
      </c>
      <c r="K4173">
        <v>1.0254395000000001</v>
      </c>
      <c r="L4173" t="s">
        <v>25</v>
      </c>
      <c r="M4173">
        <f>V3__67[[#This Row],[Sale Price]]/V3__67[[#This Row],[carpet_area]]</f>
        <v>605.85975024015374</v>
      </c>
      <c r="N4173">
        <f>IF(OR(V3__67[[#This Row],[Estimated Value]]="",V3__67[[#This Row],[Estimated Value]]=0),"",V3__67[[#This Row],[Sale Price]]-V3__67[[#This Row],[Estimated Value]])</f>
        <v>222950</v>
      </c>
      <c r="O4173">
        <f>IF(OR(V3__67[[#This Row],[Estimated Value]]="",V3__67[[#This Row],[Estimated Value]]=0),"",(V3__67[[#This Row],[Sale Price]]-V3__67[[#This Row],[Estimated Value]])/V3__67[[#This Row],[Estimated Value]])</f>
        <v>0.54678111587982836</v>
      </c>
      <c r="P4173" t="str">
        <f t="shared" si="65"/>
        <v>Above Estimate</v>
      </c>
    </row>
    <row r="4174" spans="1:16" x14ac:dyDescent="0.3">
      <c r="A4174" s="1">
        <v>43875</v>
      </c>
      <c r="B4174">
        <v>2020</v>
      </c>
      <c r="C4174" t="s">
        <v>26</v>
      </c>
      <c r="D4174">
        <v>356650</v>
      </c>
      <c r="E4174">
        <v>510000</v>
      </c>
      <c r="F4174" t="s">
        <v>13</v>
      </c>
      <c r="G4174" t="s">
        <v>14</v>
      </c>
      <c r="H4174">
        <v>3</v>
      </c>
      <c r="I4174">
        <v>1</v>
      </c>
      <c r="J4174">
        <v>986</v>
      </c>
      <c r="K4174">
        <v>1.0254395000000001</v>
      </c>
      <c r="L4174" t="s">
        <v>16</v>
      </c>
      <c r="M4174">
        <f>V3__67[[#This Row],[Sale Price]]/V3__67[[#This Row],[carpet_area]]</f>
        <v>517.24137931034488</v>
      </c>
      <c r="N4174">
        <f>IF(OR(V3__67[[#This Row],[Estimated Value]]="",V3__67[[#This Row],[Estimated Value]]=0),"",V3__67[[#This Row],[Sale Price]]-V3__67[[#This Row],[Estimated Value]])</f>
        <v>153350</v>
      </c>
      <c r="O4174">
        <f>IF(OR(V3__67[[#This Row],[Estimated Value]]="",V3__67[[#This Row],[Estimated Value]]=0),"",(V3__67[[#This Row],[Sale Price]]-V3__67[[#This Row],[Estimated Value]])/V3__67[[#This Row],[Estimated Value]])</f>
        <v>0.42997336324127294</v>
      </c>
      <c r="P4174" t="str">
        <f t="shared" si="65"/>
        <v>Above Estimate</v>
      </c>
    </row>
    <row r="4175" spans="1:16" x14ac:dyDescent="0.3">
      <c r="A4175" s="1">
        <v>43875</v>
      </c>
      <c r="B4175">
        <v>2020</v>
      </c>
      <c r="C4175" t="s">
        <v>26</v>
      </c>
      <c r="D4175">
        <v>823270</v>
      </c>
      <c r="E4175">
        <v>550000</v>
      </c>
      <c r="F4175" t="s">
        <v>13</v>
      </c>
      <c r="G4175" t="s">
        <v>14</v>
      </c>
      <c r="H4175">
        <v>3</v>
      </c>
      <c r="I4175">
        <v>1</v>
      </c>
      <c r="J4175">
        <v>1076</v>
      </c>
      <c r="K4175">
        <v>1.0254395000000001</v>
      </c>
      <c r="L4175" t="s">
        <v>22</v>
      </c>
      <c r="M4175">
        <f>V3__67[[#This Row],[Sale Price]]/V3__67[[#This Row],[carpet_area]]</f>
        <v>511.15241635687732</v>
      </c>
      <c r="N4175">
        <f>IF(OR(V3__67[[#This Row],[Estimated Value]]="",V3__67[[#This Row],[Estimated Value]]=0),"",V3__67[[#This Row],[Sale Price]]-V3__67[[#This Row],[Estimated Value]])</f>
        <v>-273270</v>
      </c>
      <c r="O4175">
        <f>IF(OR(V3__67[[#This Row],[Estimated Value]]="",V3__67[[#This Row],[Estimated Value]]=0),"",(V3__67[[#This Row],[Sale Price]]-V3__67[[#This Row],[Estimated Value]])/V3__67[[#This Row],[Estimated Value]])</f>
        <v>-0.33193241585385108</v>
      </c>
      <c r="P4175" t="str">
        <f t="shared" si="65"/>
        <v>Below Estimate</v>
      </c>
    </row>
    <row r="4176" spans="1:16" x14ac:dyDescent="0.3">
      <c r="A4176" s="1">
        <v>43876</v>
      </c>
      <c r="B4176">
        <v>2020</v>
      </c>
      <c r="C4176" t="s">
        <v>21</v>
      </c>
      <c r="D4176">
        <v>1232070</v>
      </c>
      <c r="E4176">
        <v>2000000</v>
      </c>
      <c r="F4176" t="s">
        <v>13</v>
      </c>
      <c r="G4176" t="s">
        <v>14</v>
      </c>
      <c r="H4176">
        <v>3</v>
      </c>
      <c r="I4176">
        <v>1</v>
      </c>
      <c r="J4176">
        <v>935</v>
      </c>
      <c r="K4176">
        <v>1.0254395000000001</v>
      </c>
      <c r="L4176" t="s">
        <v>25</v>
      </c>
      <c r="M4176">
        <f>V3__67[[#This Row],[Sale Price]]/V3__67[[#This Row],[carpet_area]]</f>
        <v>2139.0374331550802</v>
      </c>
      <c r="N4176">
        <f>IF(OR(V3__67[[#This Row],[Estimated Value]]="",V3__67[[#This Row],[Estimated Value]]=0),"",V3__67[[#This Row],[Sale Price]]-V3__67[[#This Row],[Estimated Value]])</f>
        <v>767930</v>
      </c>
      <c r="O4176">
        <f>IF(OR(V3__67[[#This Row],[Estimated Value]]="",V3__67[[#This Row],[Estimated Value]]=0),"",(V3__67[[#This Row],[Sale Price]]-V3__67[[#This Row],[Estimated Value]])/V3__67[[#This Row],[Estimated Value]])</f>
        <v>0.62328439130893531</v>
      </c>
      <c r="P4176" t="str">
        <f t="shared" si="65"/>
        <v>Above Estimate</v>
      </c>
    </row>
    <row r="4177" spans="1:16" x14ac:dyDescent="0.3">
      <c r="A4177" s="1">
        <v>43881</v>
      </c>
      <c r="B4177">
        <v>2020</v>
      </c>
      <c r="C4177" t="s">
        <v>21</v>
      </c>
      <c r="D4177">
        <v>1039500</v>
      </c>
      <c r="E4177">
        <v>1500000</v>
      </c>
      <c r="F4177" t="s">
        <v>13</v>
      </c>
      <c r="G4177" t="s">
        <v>14</v>
      </c>
      <c r="H4177">
        <v>3</v>
      </c>
      <c r="I4177">
        <v>2</v>
      </c>
      <c r="J4177">
        <v>1005</v>
      </c>
      <c r="K4177">
        <v>1.0254395000000001</v>
      </c>
      <c r="L4177" t="s">
        <v>25</v>
      </c>
      <c r="M4177">
        <f>V3__67[[#This Row],[Sale Price]]/V3__67[[#This Row],[carpet_area]]</f>
        <v>1492.5373134328358</v>
      </c>
      <c r="N4177">
        <f>IF(OR(V3__67[[#This Row],[Estimated Value]]="",V3__67[[#This Row],[Estimated Value]]=0),"",V3__67[[#This Row],[Sale Price]]-V3__67[[#This Row],[Estimated Value]])</f>
        <v>460500</v>
      </c>
      <c r="O4177">
        <f>IF(OR(V3__67[[#This Row],[Estimated Value]]="",V3__67[[#This Row],[Estimated Value]]=0),"",(V3__67[[#This Row],[Sale Price]]-V3__67[[#This Row],[Estimated Value]])/V3__67[[#This Row],[Estimated Value]])</f>
        <v>0.44300144300144301</v>
      </c>
      <c r="P4177" t="str">
        <f t="shared" si="65"/>
        <v>Above Estimate</v>
      </c>
    </row>
    <row r="4178" spans="1:16" x14ac:dyDescent="0.3">
      <c r="A4178" s="1">
        <v>43881</v>
      </c>
      <c r="B4178">
        <v>2020</v>
      </c>
      <c r="C4178" t="s">
        <v>17</v>
      </c>
      <c r="D4178">
        <v>124980</v>
      </c>
      <c r="E4178">
        <v>131000</v>
      </c>
      <c r="F4178" t="s">
        <v>23</v>
      </c>
      <c r="G4178" t="s">
        <v>24</v>
      </c>
      <c r="H4178">
        <v>6</v>
      </c>
      <c r="I4178">
        <v>6</v>
      </c>
      <c r="J4178">
        <v>2175</v>
      </c>
      <c r="K4178">
        <v>1.0254395000000001</v>
      </c>
      <c r="L4178" t="s">
        <v>22</v>
      </c>
      <c r="M4178">
        <f>V3__67[[#This Row],[Sale Price]]/V3__67[[#This Row],[carpet_area]]</f>
        <v>60.229885057471265</v>
      </c>
      <c r="N4178">
        <f>IF(OR(V3__67[[#This Row],[Estimated Value]]="",V3__67[[#This Row],[Estimated Value]]=0),"",V3__67[[#This Row],[Sale Price]]-V3__67[[#This Row],[Estimated Value]])</f>
        <v>6020</v>
      </c>
      <c r="O4178">
        <f>IF(OR(V3__67[[#This Row],[Estimated Value]]="",V3__67[[#This Row],[Estimated Value]]=0),"",(V3__67[[#This Row],[Sale Price]]-V3__67[[#This Row],[Estimated Value]])/V3__67[[#This Row],[Estimated Value]])</f>
        <v>4.8167706833093293E-2</v>
      </c>
      <c r="P4178" t="str">
        <f t="shared" si="65"/>
        <v>Above Estimate</v>
      </c>
    </row>
    <row r="4179" spans="1:16" x14ac:dyDescent="0.3">
      <c r="A4179" s="1">
        <v>43881</v>
      </c>
      <c r="B4179">
        <v>2020</v>
      </c>
      <c r="C4179" t="s">
        <v>17</v>
      </c>
      <c r="D4179">
        <v>133060</v>
      </c>
      <c r="E4179">
        <v>220000</v>
      </c>
      <c r="F4179" t="s">
        <v>13</v>
      </c>
      <c r="G4179" t="s">
        <v>14</v>
      </c>
      <c r="H4179">
        <v>3</v>
      </c>
      <c r="I4179">
        <v>1</v>
      </c>
      <c r="J4179">
        <v>912</v>
      </c>
      <c r="K4179">
        <v>1.0254395000000001</v>
      </c>
      <c r="L4179" t="s">
        <v>16</v>
      </c>
      <c r="M4179">
        <f>V3__67[[#This Row],[Sale Price]]/V3__67[[#This Row],[carpet_area]]</f>
        <v>241.2280701754386</v>
      </c>
      <c r="N4179">
        <f>IF(OR(V3__67[[#This Row],[Estimated Value]]="",V3__67[[#This Row],[Estimated Value]]=0),"",V3__67[[#This Row],[Sale Price]]-V3__67[[#This Row],[Estimated Value]])</f>
        <v>86940</v>
      </c>
      <c r="O4179">
        <f>IF(OR(V3__67[[#This Row],[Estimated Value]]="",V3__67[[#This Row],[Estimated Value]]=0),"",(V3__67[[#This Row],[Sale Price]]-V3__67[[#This Row],[Estimated Value]])/V3__67[[#This Row],[Estimated Value]])</f>
        <v>0.6533894483691568</v>
      </c>
      <c r="P4179" t="str">
        <f t="shared" si="65"/>
        <v>Above Estimate</v>
      </c>
    </row>
    <row r="4180" spans="1:16" x14ac:dyDescent="0.3">
      <c r="A4180" s="1">
        <v>43883</v>
      </c>
      <c r="B4180">
        <v>2020</v>
      </c>
      <c r="C4180" t="s">
        <v>17</v>
      </c>
      <c r="D4180">
        <v>141820</v>
      </c>
      <c r="E4180">
        <v>200000</v>
      </c>
      <c r="F4180" t="s">
        <v>13</v>
      </c>
      <c r="G4180" t="s">
        <v>14</v>
      </c>
      <c r="H4180">
        <v>3</v>
      </c>
      <c r="I4180">
        <v>2</v>
      </c>
      <c r="J4180">
        <v>956</v>
      </c>
      <c r="K4180">
        <v>1.0254395000000001</v>
      </c>
      <c r="L4180" t="s">
        <v>22</v>
      </c>
      <c r="M4180">
        <f>V3__67[[#This Row],[Sale Price]]/V3__67[[#This Row],[carpet_area]]</f>
        <v>209.20502092050208</v>
      </c>
      <c r="N4180">
        <f>IF(OR(V3__67[[#This Row],[Estimated Value]]="",V3__67[[#This Row],[Estimated Value]]=0),"",V3__67[[#This Row],[Sale Price]]-V3__67[[#This Row],[Estimated Value]])</f>
        <v>58180</v>
      </c>
      <c r="O4180">
        <f>IF(OR(V3__67[[#This Row],[Estimated Value]]="",V3__67[[#This Row],[Estimated Value]]=0),"",(V3__67[[#This Row],[Sale Price]]-V3__67[[#This Row],[Estimated Value]])/V3__67[[#This Row],[Estimated Value]])</f>
        <v>0.41023833027781698</v>
      </c>
      <c r="P4180" t="str">
        <f t="shared" si="65"/>
        <v>Above Estimate</v>
      </c>
    </row>
    <row r="4181" spans="1:16" x14ac:dyDescent="0.3">
      <c r="A4181" s="1">
        <v>43883</v>
      </c>
      <c r="B4181">
        <v>2020</v>
      </c>
      <c r="C4181" t="s">
        <v>17</v>
      </c>
      <c r="D4181">
        <v>92180</v>
      </c>
      <c r="E4181">
        <v>88250</v>
      </c>
      <c r="F4181" t="s">
        <v>19</v>
      </c>
      <c r="G4181" t="s">
        <v>20</v>
      </c>
      <c r="H4181">
        <v>4</v>
      </c>
      <c r="I4181">
        <v>3</v>
      </c>
      <c r="J4181">
        <v>1311</v>
      </c>
      <c r="K4181">
        <v>1.0254395000000001</v>
      </c>
      <c r="L4181" t="s">
        <v>25</v>
      </c>
      <c r="M4181">
        <f>V3__67[[#This Row],[Sale Price]]/V3__67[[#This Row],[carpet_area]]</f>
        <v>67.315026697177728</v>
      </c>
      <c r="N4181">
        <f>IF(OR(V3__67[[#This Row],[Estimated Value]]="",V3__67[[#This Row],[Estimated Value]]=0),"",V3__67[[#This Row],[Sale Price]]-V3__67[[#This Row],[Estimated Value]])</f>
        <v>-3930</v>
      </c>
      <c r="O4181">
        <f>IF(OR(V3__67[[#This Row],[Estimated Value]]="",V3__67[[#This Row],[Estimated Value]]=0),"",(V3__67[[#This Row],[Sale Price]]-V3__67[[#This Row],[Estimated Value]])/V3__67[[#This Row],[Estimated Value]])</f>
        <v>-4.2633977001518768E-2</v>
      </c>
      <c r="P4181" t="str">
        <f t="shared" si="65"/>
        <v>Below Estimate</v>
      </c>
    </row>
    <row r="4182" spans="1:16" x14ac:dyDescent="0.3">
      <c r="A4182" s="1">
        <v>43884</v>
      </c>
      <c r="B4182">
        <v>2020</v>
      </c>
      <c r="C4182" t="s">
        <v>17</v>
      </c>
      <c r="D4182">
        <v>94360</v>
      </c>
      <c r="E4182">
        <v>90000</v>
      </c>
      <c r="F4182" t="s">
        <v>19</v>
      </c>
      <c r="G4182" t="s">
        <v>20</v>
      </c>
      <c r="H4182">
        <v>4</v>
      </c>
      <c r="I4182">
        <v>3</v>
      </c>
      <c r="J4182">
        <v>1200</v>
      </c>
      <c r="K4182">
        <v>1.0254395000000001</v>
      </c>
      <c r="L4182" t="s">
        <v>15</v>
      </c>
      <c r="M4182">
        <f>V3__67[[#This Row],[Sale Price]]/V3__67[[#This Row],[carpet_area]]</f>
        <v>75</v>
      </c>
      <c r="N4182">
        <f>IF(OR(V3__67[[#This Row],[Estimated Value]]="",V3__67[[#This Row],[Estimated Value]]=0),"",V3__67[[#This Row],[Sale Price]]-V3__67[[#This Row],[Estimated Value]])</f>
        <v>-4360</v>
      </c>
      <c r="O4182">
        <f>IF(OR(V3__67[[#This Row],[Estimated Value]]="",V3__67[[#This Row],[Estimated Value]]=0),"",(V3__67[[#This Row],[Sale Price]]-V3__67[[#This Row],[Estimated Value]])/V3__67[[#This Row],[Estimated Value]])</f>
        <v>-4.6206019499788045E-2</v>
      </c>
      <c r="P4182" t="str">
        <f t="shared" si="65"/>
        <v>Below Estimate</v>
      </c>
    </row>
    <row r="4183" spans="1:16" x14ac:dyDescent="0.3">
      <c r="A4183" s="1">
        <v>43884</v>
      </c>
      <c r="B4183">
        <v>2020</v>
      </c>
      <c r="C4183" t="s">
        <v>29</v>
      </c>
      <c r="D4183">
        <v>246120</v>
      </c>
      <c r="E4183">
        <v>391100</v>
      </c>
      <c r="F4183" t="s">
        <v>19</v>
      </c>
      <c r="G4183" t="s">
        <v>20</v>
      </c>
      <c r="H4183">
        <v>4</v>
      </c>
      <c r="I4183">
        <v>4</v>
      </c>
      <c r="J4183">
        <v>1451</v>
      </c>
      <c r="K4183">
        <v>1.0254395000000001</v>
      </c>
      <c r="L4183" t="s">
        <v>25</v>
      </c>
      <c r="M4183">
        <f>V3__67[[#This Row],[Sale Price]]/V3__67[[#This Row],[carpet_area]]</f>
        <v>269.53824948311507</v>
      </c>
      <c r="N4183">
        <f>IF(OR(V3__67[[#This Row],[Estimated Value]]="",V3__67[[#This Row],[Estimated Value]]=0),"",V3__67[[#This Row],[Sale Price]]-V3__67[[#This Row],[Estimated Value]])</f>
        <v>144980</v>
      </c>
      <c r="O4183">
        <f>IF(OR(V3__67[[#This Row],[Estimated Value]]="",V3__67[[#This Row],[Estimated Value]]=0),"",(V3__67[[#This Row],[Sale Price]]-V3__67[[#This Row],[Estimated Value]])/V3__67[[#This Row],[Estimated Value]])</f>
        <v>0.58906224605883306</v>
      </c>
      <c r="P4183" t="str">
        <f t="shared" si="65"/>
        <v>Above Estimate</v>
      </c>
    </row>
    <row r="4184" spans="1:16" x14ac:dyDescent="0.3">
      <c r="A4184" s="1">
        <v>43887</v>
      </c>
      <c r="B4184">
        <v>2020</v>
      </c>
      <c r="C4184" t="s">
        <v>26</v>
      </c>
      <c r="D4184">
        <v>207690</v>
      </c>
      <c r="E4184">
        <v>226700</v>
      </c>
      <c r="F4184" t="s">
        <v>13</v>
      </c>
      <c r="G4184" t="s">
        <v>14</v>
      </c>
      <c r="H4184">
        <v>3</v>
      </c>
      <c r="I4184">
        <v>1</v>
      </c>
      <c r="J4184">
        <v>931</v>
      </c>
      <c r="K4184">
        <v>1.0254395000000001</v>
      </c>
      <c r="L4184" t="s">
        <v>15</v>
      </c>
      <c r="M4184">
        <f>V3__67[[#This Row],[Sale Price]]/V3__67[[#This Row],[carpet_area]]</f>
        <v>243.50161117078412</v>
      </c>
      <c r="N4184">
        <f>IF(OR(V3__67[[#This Row],[Estimated Value]]="",V3__67[[#This Row],[Estimated Value]]=0),"",V3__67[[#This Row],[Sale Price]]-V3__67[[#This Row],[Estimated Value]])</f>
        <v>19010</v>
      </c>
      <c r="O4184">
        <f>IF(OR(V3__67[[#This Row],[Estimated Value]]="",V3__67[[#This Row],[Estimated Value]]=0),"",(V3__67[[#This Row],[Sale Price]]-V3__67[[#This Row],[Estimated Value]])/V3__67[[#This Row],[Estimated Value]])</f>
        <v>9.1530646636814483E-2</v>
      </c>
      <c r="P4184" t="str">
        <f t="shared" si="65"/>
        <v>Above Estimate</v>
      </c>
    </row>
    <row r="4185" spans="1:16" x14ac:dyDescent="0.3">
      <c r="A4185" s="1">
        <v>43888</v>
      </c>
      <c r="B4185">
        <v>2020</v>
      </c>
      <c r="C4185" t="s">
        <v>21</v>
      </c>
      <c r="D4185">
        <v>393400</v>
      </c>
      <c r="E4185">
        <v>755000</v>
      </c>
      <c r="F4185" t="s">
        <v>13</v>
      </c>
      <c r="G4185" t="s">
        <v>14</v>
      </c>
      <c r="H4185">
        <v>3</v>
      </c>
      <c r="I4185">
        <v>1</v>
      </c>
      <c r="J4185">
        <v>984</v>
      </c>
      <c r="K4185">
        <v>1.0254395000000001</v>
      </c>
      <c r="L4185" t="s">
        <v>22</v>
      </c>
      <c r="M4185">
        <f>V3__67[[#This Row],[Sale Price]]/V3__67[[#This Row],[carpet_area]]</f>
        <v>767.27642276422762</v>
      </c>
      <c r="N4185">
        <f>IF(OR(V3__67[[#This Row],[Estimated Value]]="",V3__67[[#This Row],[Estimated Value]]=0),"",V3__67[[#This Row],[Sale Price]]-V3__67[[#This Row],[Estimated Value]])</f>
        <v>361600</v>
      </c>
      <c r="O4185">
        <f>IF(OR(V3__67[[#This Row],[Estimated Value]]="",V3__67[[#This Row],[Estimated Value]]=0),"",(V3__67[[#This Row],[Sale Price]]-V3__67[[#This Row],[Estimated Value]])/V3__67[[#This Row],[Estimated Value]])</f>
        <v>0.91916624300965943</v>
      </c>
      <c r="P4185" t="str">
        <f t="shared" si="65"/>
        <v>Above Estimate</v>
      </c>
    </row>
    <row r="4186" spans="1:16" x14ac:dyDescent="0.3">
      <c r="A4186" s="1">
        <v>43889</v>
      </c>
      <c r="B4186">
        <v>2020</v>
      </c>
      <c r="C4186" t="s">
        <v>18</v>
      </c>
      <c r="D4186">
        <v>554630</v>
      </c>
      <c r="E4186">
        <v>1196000</v>
      </c>
      <c r="F4186" t="s">
        <v>13</v>
      </c>
      <c r="G4186" t="s">
        <v>14</v>
      </c>
      <c r="H4186">
        <v>3</v>
      </c>
      <c r="I4186">
        <v>1</v>
      </c>
      <c r="J4186">
        <v>1063</v>
      </c>
      <c r="K4186">
        <v>1.0254395000000001</v>
      </c>
      <c r="L4186" t="s">
        <v>15</v>
      </c>
      <c r="M4186">
        <f>V3__67[[#This Row],[Sale Price]]/V3__67[[#This Row],[carpet_area]]</f>
        <v>1125.1175917215428</v>
      </c>
      <c r="N4186">
        <f>IF(OR(V3__67[[#This Row],[Estimated Value]]="",V3__67[[#This Row],[Estimated Value]]=0),"",V3__67[[#This Row],[Sale Price]]-V3__67[[#This Row],[Estimated Value]])</f>
        <v>641370</v>
      </c>
      <c r="O4186">
        <f>IF(OR(V3__67[[#This Row],[Estimated Value]]="",V3__67[[#This Row],[Estimated Value]]=0),"",(V3__67[[#This Row],[Sale Price]]-V3__67[[#This Row],[Estimated Value]])/V3__67[[#This Row],[Estimated Value]])</f>
        <v>1.1563925499882806</v>
      </c>
      <c r="P4186" t="str">
        <f t="shared" si="65"/>
        <v>Above Estimate</v>
      </c>
    </row>
    <row r="4187" spans="1:16" x14ac:dyDescent="0.3">
      <c r="A4187" s="1">
        <v>43891</v>
      </c>
      <c r="B4187">
        <v>2020</v>
      </c>
      <c r="C4187" t="s">
        <v>18</v>
      </c>
      <c r="D4187">
        <v>1975335</v>
      </c>
      <c r="E4187">
        <v>2800000</v>
      </c>
      <c r="F4187" t="s">
        <v>13</v>
      </c>
      <c r="G4187" t="s">
        <v>14</v>
      </c>
      <c r="H4187">
        <v>3</v>
      </c>
      <c r="I4187">
        <v>2</v>
      </c>
      <c r="J4187">
        <v>1091</v>
      </c>
      <c r="K4187">
        <v>1.0254395000000001</v>
      </c>
      <c r="L4187" t="s">
        <v>25</v>
      </c>
      <c r="M4187">
        <f>V3__67[[#This Row],[Sale Price]]/V3__67[[#This Row],[carpet_area]]</f>
        <v>2566.4527956003667</v>
      </c>
      <c r="N4187">
        <f>IF(OR(V3__67[[#This Row],[Estimated Value]]="",V3__67[[#This Row],[Estimated Value]]=0),"",V3__67[[#This Row],[Sale Price]]-V3__67[[#This Row],[Estimated Value]])</f>
        <v>824665</v>
      </c>
      <c r="O4187">
        <f>IF(OR(V3__67[[#This Row],[Estimated Value]]="",V3__67[[#This Row],[Estimated Value]]=0),"",(V3__67[[#This Row],[Sale Price]]-V3__67[[#This Row],[Estimated Value]])/V3__67[[#This Row],[Estimated Value]])</f>
        <v>0.41748108548676555</v>
      </c>
      <c r="P4187" t="str">
        <f t="shared" si="65"/>
        <v>Above Estimate</v>
      </c>
    </row>
    <row r="4188" spans="1:16" x14ac:dyDescent="0.3">
      <c r="A4188" s="1">
        <v>43891</v>
      </c>
      <c r="B4188">
        <v>2020</v>
      </c>
      <c r="C4188" t="s">
        <v>18</v>
      </c>
      <c r="D4188">
        <v>320460</v>
      </c>
      <c r="E4188">
        <v>385000</v>
      </c>
      <c r="F4188" t="s">
        <v>13</v>
      </c>
      <c r="G4188" t="s">
        <v>14</v>
      </c>
      <c r="H4188">
        <v>3</v>
      </c>
      <c r="I4188">
        <v>3</v>
      </c>
      <c r="J4188">
        <v>992</v>
      </c>
      <c r="K4188">
        <v>1.0254395000000001</v>
      </c>
      <c r="L4188" t="s">
        <v>16</v>
      </c>
      <c r="M4188">
        <f>V3__67[[#This Row],[Sale Price]]/V3__67[[#This Row],[carpet_area]]</f>
        <v>388.10483870967744</v>
      </c>
      <c r="N4188">
        <f>IF(OR(V3__67[[#This Row],[Estimated Value]]="",V3__67[[#This Row],[Estimated Value]]=0),"",V3__67[[#This Row],[Sale Price]]-V3__67[[#This Row],[Estimated Value]])</f>
        <v>64540</v>
      </c>
      <c r="O4188">
        <f>IF(OR(V3__67[[#This Row],[Estimated Value]]="",V3__67[[#This Row],[Estimated Value]]=0),"",(V3__67[[#This Row],[Sale Price]]-V3__67[[#This Row],[Estimated Value]])/V3__67[[#This Row],[Estimated Value]])</f>
        <v>0.20139799038881609</v>
      </c>
      <c r="P4188" t="str">
        <f t="shared" si="65"/>
        <v>Above Estimate</v>
      </c>
    </row>
    <row r="4189" spans="1:16" x14ac:dyDescent="0.3">
      <c r="A4189" s="1">
        <v>43891</v>
      </c>
      <c r="B4189">
        <v>2020</v>
      </c>
      <c r="C4189" t="s">
        <v>17</v>
      </c>
      <c r="D4189">
        <v>142390</v>
      </c>
      <c r="E4189">
        <v>200000</v>
      </c>
      <c r="F4189" t="s">
        <v>13</v>
      </c>
      <c r="G4189" t="s">
        <v>14</v>
      </c>
      <c r="H4189">
        <v>3</v>
      </c>
      <c r="I4189">
        <v>3</v>
      </c>
      <c r="J4189">
        <v>946</v>
      </c>
      <c r="K4189">
        <v>1.0254395000000001</v>
      </c>
      <c r="L4189" t="s">
        <v>16</v>
      </c>
      <c r="M4189">
        <f>V3__67[[#This Row],[Sale Price]]/V3__67[[#This Row],[carpet_area]]</f>
        <v>211.41649048625794</v>
      </c>
      <c r="N4189">
        <f>IF(OR(V3__67[[#This Row],[Estimated Value]]="",V3__67[[#This Row],[Estimated Value]]=0),"",V3__67[[#This Row],[Sale Price]]-V3__67[[#This Row],[Estimated Value]])</f>
        <v>57610</v>
      </c>
      <c r="O4189">
        <f>IF(OR(V3__67[[#This Row],[Estimated Value]]="",V3__67[[#This Row],[Estimated Value]]=0),"",(V3__67[[#This Row],[Sale Price]]-V3__67[[#This Row],[Estimated Value]])/V3__67[[#This Row],[Estimated Value]])</f>
        <v>0.40459301917269469</v>
      </c>
      <c r="P4189" t="str">
        <f t="shared" si="65"/>
        <v>Above Estimate</v>
      </c>
    </row>
    <row r="4190" spans="1:16" x14ac:dyDescent="0.3">
      <c r="A4190" s="1">
        <v>43891</v>
      </c>
      <c r="B4190">
        <v>2020</v>
      </c>
      <c r="C4190" t="s">
        <v>29</v>
      </c>
      <c r="D4190">
        <v>188580</v>
      </c>
      <c r="E4190">
        <v>295000</v>
      </c>
      <c r="F4190" t="s">
        <v>13</v>
      </c>
      <c r="G4190" t="s">
        <v>14</v>
      </c>
      <c r="H4190">
        <v>3</v>
      </c>
      <c r="I4190">
        <v>1</v>
      </c>
      <c r="J4190">
        <v>946</v>
      </c>
      <c r="K4190">
        <v>1.0254395000000001</v>
      </c>
      <c r="L4190" t="s">
        <v>16</v>
      </c>
      <c r="M4190">
        <f>V3__67[[#This Row],[Sale Price]]/V3__67[[#This Row],[carpet_area]]</f>
        <v>311.83932346723043</v>
      </c>
      <c r="N4190">
        <f>IF(OR(V3__67[[#This Row],[Estimated Value]]="",V3__67[[#This Row],[Estimated Value]]=0),"",V3__67[[#This Row],[Sale Price]]-V3__67[[#This Row],[Estimated Value]])</f>
        <v>106420</v>
      </c>
      <c r="O4190">
        <f>IF(OR(V3__67[[#This Row],[Estimated Value]]="",V3__67[[#This Row],[Estimated Value]]=0),"",(V3__67[[#This Row],[Sale Price]]-V3__67[[#This Row],[Estimated Value]])/V3__67[[#This Row],[Estimated Value]])</f>
        <v>0.56432283381058435</v>
      </c>
      <c r="P4190" t="str">
        <f t="shared" si="65"/>
        <v>Above Estimate</v>
      </c>
    </row>
    <row r="4191" spans="1:16" x14ac:dyDescent="0.3">
      <c r="A4191" s="1">
        <v>43892</v>
      </c>
      <c r="B4191">
        <v>2020</v>
      </c>
      <c r="C4191" t="s">
        <v>17</v>
      </c>
      <c r="D4191">
        <v>104630</v>
      </c>
      <c r="E4191">
        <v>172000</v>
      </c>
      <c r="F4191" t="s">
        <v>13</v>
      </c>
      <c r="G4191" t="s">
        <v>14</v>
      </c>
      <c r="H4191">
        <v>3</v>
      </c>
      <c r="I4191">
        <v>2</v>
      </c>
      <c r="J4191">
        <v>919</v>
      </c>
      <c r="K4191">
        <v>1.0254395000000001</v>
      </c>
      <c r="L4191" t="s">
        <v>22</v>
      </c>
      <c r="M4191">
        <f>V3__67[[#This Row],[Sale Price]]/V3__67[[#This Row],[carpet_area]]</f>
        <v>187.15995647442872</v>
      </c>
      <c r="N4191">
        <f>IF(OR(V3__67[[#This Row],[Estimated Value]]="",V3__67[[#This Row],[Estimated Value]]=0),"",V3__67[[#This Row],[Sale Price]]-V3__67[[#This Row],[Estimated Value]])</f>
        <v>67370</v>
      </c>
      <c r="O4191">
        <f>IF(OR(V3__67[[#This Row],[Estimated Value]]="",V3__67[[#This Row],[Estimated Value]]=0),"",(V3__67[[#This Row],[Sale Price]]-V3__67[[#This Row],[Estimated Value]])/V3__67[[#This Row],[Estimated Value]])</f>
        <v>0.64388798623721688</v>
      </c>
      <c r="P4191" t="str">
        <f t="shared" si="65"/>
        <v>Above Estimate</v>
      </c>
    </row>
    <row r="4192" spans="1:16" x14ac:dyDescent="0.3">
      <c r="A4192" s="1">
        <v>43895</v>
      </c>
      <c r="B4192">
        <v>2020</v>
      </c>
      <c r="C4192" t="s">
        <v>17</v>
      </c>
      <c r="D4192">
        <v>345690</v>
      </c>
      <c r="E4192">
        <v>675000</v>
      </c>
      <c r="F4192" t="s">
        <v>13</v>
      </c>
      <c r="G4192" t="s">
        <v>14</v>
      </c>
      <c r="H4192">
        <v>3</v>
      </c>
      <c r="I4192">
        <v>3</v>
      </c>
      <c r="J4192">
        <v>1024</v>
      </c>
      <c r="K4192">
        <v>1.0254395000000001</v>
      </c>
      <c r="L4192" t="s">
        <v>25</v>
      </c>
      <c r="M4192">
        <f>V3__67[[#This Row],[Sale Price]]/V3__67[[#This Row],[carpet_area]]</f>
        <v>659.1796875</v>
      </c>
      <c r="N4192">
        <f>IF(OR(V3__67[[#This Row],[Estimated Value]]="",V3__67[[#This Row],[Estimated Value]]=0),"",V3__67[[#This Row],[Sale Price]]-V3__67[[#This Row],[Estimated Value]])</f>
        <v>329310</v>
      </c>
      <c r="O4192">
        <f>IF(OR(V3__67[[#This Row],[Estimated Value]]="",V3__67[[#This Row],[Estimated Value]]=0),"",(V3__67[[#This Row],[Sale Price]]-V3__67[[#This Row],[Estimated Value]])/V3__67[[#This Row],[Estimated Value]])</f>
        <v>0.95261650611819837</v>
      </c>
      <c r="P4192" t="str">
        <f t="shared" si="65"/>
        <v>Above Estimate</v>
      </c>
    </row>
    <row r="4193" spans="1:16" x14ac:dyDescent="0.3">
      <c r="A4193" s="1">
        <v>43896</v>
      </c>
      <c r="B4193">
        <v>2020</v>
      </c>
      <c r="C4193" t="s">
        <v>17</v>
      </c>
      <c r="D4193">
        <v>102750</v>
      </c>
      <c r="E4193">
        <v>125000</v>
      </c>
      <c r="F4193" t="s">
        <v>19</v>
      </c>
      <c r="G4193" t="s">
        <v>20</v>
      </c>
      <c r="H4193">
        <v>4</v>
      </c>
      <c r="I4193">
        <v>2</v>
      </c>
      <c r="J4193">
        <v>1301</v>
      </c>
      <c r="K4193">
        <v>1.0254395000000001</v>
      </c>
      <c r="L4193" t="s">
        <v>16</v>
      </c>
      <c r="M4193">
        <f>V3__67[[#This Row],[Sale Price]]/V3__67[[#This Row],[carpet_area]]</f>
        <v>96.079938508839348</v>
      </c>
      <c r="N4193">
        <f>IF(OR(V3__67[[#This Row],[Estimated Value]]="",V3__67[[#This Row],[Estimated Value]]=0),"",V3__67[[#This Row],[Sale Price]]-V3__67[[#This Row],[Estimated Value]])</f>
        <v>22250</v>
      </c>
      <c r="O4193">
        <f>IF(OR(V3__67[[#This Row],[Estimated Value]]="",V3__67[[#This Row],[Estimated Value]]=0),"",(V3__67[[#This Row],[Sale Price]]-V3__67[[#This Row],[Estimated Value]])/V3__67[[#This Row],[Estimated Value]])</f>
        <v>0.21654501216545013</v>
      </c>
      <c r="P4193" t="str">
        <f t="shared" si="65"/>
        <v>Above Estimate</v>
      </c>
    </row>
    <row r="4194" spans="1:16" x14ac:dyDescent="0.3">
      <c r="A4194" s="1">
        <v>43898</v>
      </c>
      <c r="B4194">
        <v>2020</v>
      </c>
      <c r="C4194" t="s">
        <v>26</v>
      </c>
      <c r="D4194">
        <v>612080</v>
      </c>
      <c r="E4194">
        <v>1355000</v>
      </c>
      <c r="F4194" t="s">
        <v>13</v>
      </c>
      <c r="G4194" t="s">
        <v>14</v>
      </c>
      <c r="H4194">
        <v>3</v>
      </c>
      <c r="I4194">
        <v>3</v>
      </c>
      <c r="J4194">
        <v>921</v>
      </c>
      <c r="K4194">
        <v>1.0254395000000001</v>
      </c>
      <c r="L4194" t="s">
        <v>16</v>
      </c>
      <c r="M4194">
        <f>V3__67[[#This Row],[Sale Price]]/V3__67[[#This Row],[carpet_area]]</f>
        <v>1471.2269272529859</v>
      </c>
      <c r="N4194">
        <f>IF(OR(V3__67[[#This Row],[Estimated Value]]="",V3__67[[#This Row],[Estimated Value]]=0),"",V3__67[[#This Row],[Sale Price]]-V3__67[[#This Row],[Estimated Value]])</f>
        <v>742920</v>
      </c>
      <c r="O4194">
        <f>IF(OR(V3__67[[#This Row],[Estimated Value]]="",V3__67[[#This Row],[Estimated Value]]=0),"",(V3__67[[#This Row],[Sale Price]]-V3__67[[#This Row],[Estimated Value]])/V3__67[[#This Row],[Estimated Value]])</f>
        <v>1.2137629068095674</v>
      </c>
      <c r="P4194" t="str">
        <f t="shared" si="65"/>
        <v>Above Estimate</v>
      </c>
    </row>
    <row r="4195" spans="1:16" x14ac:dyDescent="0.3">
      <c r="A4195" s="1">
        <v>43898</v>
      </c>
      <c r="B4195">
        <v>2020</v>
      </c>
      <c r="C4195" t="s">
        <v>21</v>
      </c>
      <c r="D4195">
        <v>1144150</v>
      </c>
      <c r="E4195">
        <v>1200000</v>
      </c>
      <c r="F4195" t="s">
        <v>13</v>
      </c>
      <c r="G4195" t="s">
        <v>14</v>
      </c>
      <c r="H4195">
        <v>3</v>
      </c>
      <c r="I4195">
        <v>1</v>
      </c>
      <c r="J4195">
        <v>1040</v>
      </c>
      <c r="K4195">
        <v>1.0254395000000001</v>
      </c>
      <c r="L4195" t="s">
        <v>25</v>
      </c>
      <c r="M4195">
        <f>V3__67[[#This Row],[Sale Price]]/V3__67[[#This Row],[carpet_area]]</f>
        <v>1153.8461538461538</v>
      </c>
      <c r="N4195">
        <f>IF(OR(V3__67[[#This Row],[Estimated Value]]="",V3__67[[#This Row],[Estimated Value]]=0),"",V3__67[[#This Row],[Sale Price]]-V3__67[[#This Row],[Estimated Value]])</f>
        <v>55850</v>
      </c>
      <c r="O4195">
        <f>IF(OR(V3__67[[#This Row],[Estimated Value]]="",V3__67[[#This Row],[Estimated Value]]=0),"",(V3__67[[#This Row],[Sale Price]]-V3__67[[#This Row],[Estimated Value]])/V3__67[[#This Row],[Estimated Value]])</f>
        <v>4.8813529694533057E-2</v>
      </c>
      <c r="P4195" t="str">
        <f t="shared" si="65"/>
        <v>Above Estimate</v>
      </c>
    </row>
    <row r="4196" spans="1:16" x14ac:dyDescent="0.3">
      <c r="A4196" s="1">
        <v>43898</v>
      </c>
      <c r="B4196">
        <v>2020</v>
      </c>
      <c r="C4196" t="s">
        <v>17</v>
      </c>
      <c r="D4196">
        <v>105040</v>
      </c>
      <c r="E4196">
        <v>108000</v>
      </c>
      <c r="F4196" t="s">
        <v>23</v>
      </c>
      <c r="G4196" t="s">
        <v>24</v>
      </c>
      <c r="H4196">
        <v>6</v>
      </c>
      <c r="I4196">
        <v>6</v>
      </c>
      <c r="J4196">
        <v>1929</v>
      </c>
      <c r="K4196">
        <v>1.0254395000000001</v>
      </c>
      <c r="L4196" t="s">
        <v>22</v>
      </c>
      <c r="M4196">
        <f>V3__67[[#This Row],[Sale Price]]/V3__67[[#This Row],[carpet_area]]</f>
        <v>55.987558320373253</v>
      </c>
      <c r="N4196">
        <f>IF(OR(V3__67[[#This Row],[Estimated Value]]="",V3__67[[#This Row],[Estimated Value]]=0),"",V3__67[[#This Row],[Sale Price]]-V3__67[[#This Row],[Estimated Value]])</f>
        <v>2960</v>
      </c>
      <c r="O4196">
        <f>IF(OR(V3__67[[#This Row],[Estimated Value]]="",V3__67[[#This Row],[Estimated Value]]=0),"",(V3__67[[#This Row],[Sale Price]]-V3__67[[#This Row],[Estimated Value]])/V3__67[[#This Row],[Estimated Value]])</f>
        <v>2.8179741051028179E-2</v>
      </c>
      <c r="P4196" t="str">
        <f t="shared" si="65"/>
        <v>Above Estimate</v>
      </c>
    </row>
    <row r="4197" spans="1:16" x14ac:dyDescent="0.3">
      <c r="A4197" s="1">
        <v>43902</v>
      </c>
      <c r="B4197">
        <v>2020</v>
      </c>
      <c r="C4197" t="s">
        <v>18</v>
      </c>
      <c r="D4197">
        <v>489650</v>
      </c>
      <c r="E4197">
        <v>731000</v>
      </c>
      <c r="F4197" t="s">
        <v>13</v>
      </c>
      <c r="G4197" t="s">
        <v>14</v>
      </c>
      <c r="H4197">
        <v>3</v>
      </c>
      <c r="I4197">
        <v>1</v>
      </c>
      <c r="J4197">
        <v>950</v>
      </c>
      <c r="K4197">
        <v>1.0254395000000001</v>
      </c>
      <c r="L4197" t="s">
        <v>25</v>
      </c>
      <c r="M4197">
        <f>V3__67[[#This Row],[Sale Price]]/V3__67[[#This Row],[carpet_area]]</f>
        <v>769.47368421052636</v>
      </c>
      <c r="N4197">
        <f>IF(OR(V3__67[[#This Row],[Estimated Value]]="",V3__67[[#This Row],[Estimated Value]]=0),"",V3__67[[#This Row],[Sale Price]]-V3__67[[#This Row],[Estimated Value]])</f>
        <v>241350</v>
      </c>
      <c r="O4197">
        <f>IF(OR(V3__67[[#This Row],[Estimated Value]]="",V3__67[[#This Row],[Estimated Value]]=0),"",(V3__67[[#This Row],[Sale Price]]-V3__67[[#This Row],[Estimated Value]])/V3__67[[#This Row],[Estimated Value]])</f>
        <v>0.49290309404676808</v>
      </c>
      <c r="P4197" t="str">
        <f t="shared" si="65"/>
        <v>Above Estimate</v>
      </c>
    </row>
    <row r="4198" spans="1:16" x14ac:dyDescent="0.3">
      <c r="A4198" s="1">
        <v>43902</v>
      </c>
      <c r="B4198">
        <v>2020</v>
      </c>
      <c r="C4198" t="s">
        <v>29</v>
      </c>
      <c r="D4198">
        <v>258860</v>
      </c>
      <c r="E4198">
        <v>400000</v>
      </c>
      <c r="F4198" t="s">
        <v>23</v>
      </c>
      <c r="G4198" t="s">
        <v>24</v>
      </c>
      <c r="H4198">
        <v>6</v>
      </c>
      <c r="I4198">
        <v>5</v>
      </c>
      <c r="J4198">
        <v>1993</v>
      </c>
      <c r="K4198">
        <v>1.0254395000000001</v>
      </c>
      <c r="L4198" t="s">
        <v>22</v>
      </c>
      <c r="M4198">
        <f>V3__67[[#This Row],[Sale Price]]/V3__67[[#This Row],[carpet_area]]</f>
        <v>200.70245860511793</v>
      </c>
      <c r="N4198">
        <f>IF(OR(V3__67[[#This Row],[Estimated Value]]="",V3__67[[#This Row],[Estimated Value]]=0),"",V3__67[[#This Row],[Sale Price]]-V3__67[[#This Row],[Estimated Value]])</f>
        <v>141140</v>
      </c>
      <c r="O4198">
        <f>IF(OR(V3__67[[#This Row],[Estimated Value]]="",V3__67[[#This Row],[Estimated Value]]=0),"",(V3__67[[#This Row],[Sale Price]]-V3__67[[#This Row],[Estimated Value]])/V3__67[[#This Row],[Estimated Value]])</f>
        <v>0.54523680754075565</v>
      </c>
      <c r="P4198" t="str">
        <f t="shared" si="65"/>
        <v>Above Estimate</v>
      </c>
    </row>
    <row r="4199" spans="1:16" x14ac:dyDescent="0.3">
      <c r="A4199" s="1">
        <v>43909</v>
      </c>
      <c r="B4199">
        <v>2020</v>
      </c>
      <c r="C4199" t="s">
        <v>17</v>
      </c>
      <c r="D4199">
        <v>148120</v>
      </c>
      <c r="E4199">
        <v>267000</v>
      </c>
      <c r="F4199" t="s">
        <v>13</v>
      </c>
      <c r="G4199" t="s">
        <v>14</v>
      </c>
      <c r="H4199">
        <v>3</v>
      </c>
      <c r="I4199">
        <v>3</v>
      </c>
      <c r="J4199">
        <v>1058</v>
      </c>
      <c r="K4199">
        <v>1.0254395000000001</v>
      </c>
      <c r="L4199" t="s">
        <v>16</v>
      </c>
      <c r="M4199">
        <f>V3__67[[#This Row],[Sale Price]]/V3__67[[#This Row],[carpet_area]]</f>
        <v>252.36294896030245</v>
      </c>
      <c r="N4199">
        <f>IF(OR(V3__67[[#This Row],[Estimated Value]]="",V3__67[[#This Row],[Estimated Value]]=0),"",V3__67[[#This Row],[Sale Price]]-V3__67[[#This Row],[Estimated Value]])</f>
        <v>118880</v>
      </c>
      <c r="O4199">
        <f>IF(OR(V3__67[[#This Row],[Estimated Value]]="",V3__67[[#This Row],[Estimated Value]]=0),"",(V3__67[[#This Row],[Sale Price]]-V3__67[[#This Row],[Estimated Value]])/V3__67[[#This Row],[Estimated Value]])</f>
        <v>0.802592492573589</v>
      </c>
      <c r="P4199" t="str">
        <f t="shared" si="65"/>
        <v>Above Estimate</v>
      </c>
    </row>
    <row r="4200" spans="1:16" x14ac:dyDescent="0.3">
      <c r="A4200" s="1">
        <v>43910</v>
      </c>
      <c r="B4200">
        <v>2020</v>
      </c>
      <c r="C4200" t="s">
        <v>29</v>
      </c>
      <c r="D4200">
        <v>163800</v>
      </c>
      <c r="E4200">
        <v>269900</v>
      </c>
      <c r="F4200" t="s">
        <v>13</v>
      </c>
      <c r="G4200" t="s">
        <v>14</v>
      </c>
      <c r="H4200">
        <v>3</v>
      </c>
      <c r="I4200">
        <v>3</v>
      </c>
      <c r="J4200">
        <v>973</v>
      </c>
      <c r="K4200">
        <v>1.0254395000000001</v>
      </c>
      <c r="L4200" t="s">
        <v>16</v>
      </c>
      <c r="M4200">
        <f>V3__67[[#This Row],[Sale Price]]/V3__67[[#This Row],[carpet_area]]</f>
        <v>277.38951695786227</v>
      </c>
      <c r="N4200">
        <f>IF(OR(V3__67[[#This Row],[Estimated Value]]="",V3__67[[#This Row],[Estimated Value]]=0),"",V3__67[[#This Row],[Sale Price]]-V3__67[[#This Row],[Estimated Value]])</f>
        <v>106100</v>
      </c>
      <c r="O4200">
        <f>IF(OR(V3__67[[#This Row],[Estimated Value]]="",V3__67[[#This Row],[Estimated Value]]=0),"",(V3__67[[#This Row],[Sale Price]]-V3__67[[#This Row],[Estimated Value]])/V3__67[[#This Row],[Estimated Value]])</f>
        <v>0.64774114774114777</v>
      </c>
      <c r="P4200" t="str">
        <f t="shared" si="65"/>
        <v>Above Estimate</v>
      </c>
    </row>
    <row r="4201" spans="1:16" x14ac:dyDescent="0.3">
      <c r="A4201" s="1">
        <v>43911</v>
      </c>
      <c r="B4201">
        <v>2020</v>
      </c>
      <c r="C4201" t="s">
        <v>17</v>
      </c>
      <c r="D4201">
        <v>94560</v>
      </c>
      <c r="E4201">
        <v>107500</v>
      </c>
      <c r="F4201" t="s">
        <v>13</v>
      </c>
      <c r="G4201" t="s">
        <v>14</v>
      </c>
      <c r="H4201">
        <v>3</v>
      </c>
      <c r="I4201">
        <v>2</v>
      </c>
      <c r="J4201">
        <v>991</v>
      </c>
      <c r="K4201">
        <v>1.0254395000000001</v>
      </c>
      <c r="L4201" t="s">
        <v>15</v>
      </c>
      <c r="M4201">
        <f>V3__67[[#This Row],[Sale Price]]/V3__67[[#This Row],[carpet_area]]</f>
        <v>108.47628657921291</v>
      </c>
      <c r="N4201">
        <f>IF(OR(V3__67[[#This Row],[Estimated Value]]="",V3__67[[#This Row],[Estimated Value]]=0),"",V3__67[[#This Row],[Sale Price]]-V3__67[[#This Row],[Estimated Value]])</f>
        <v>12940</v>
      </c>
      <c r="O4201">
        <f>IF(OR(V3__67[[#This Row],[Estimated Value]]="",V3__67[[#This Row],[Estimated Value]]=0),"",(V3__67[[#This Row],[Sale Price]]-V3__67[[#This Row],[Estimated Value]])/V3__67[[#This Row],[Estimated Value]])</f>
        <v>0.13684433164128595</v>
      </c>
      <c r="P4201" t="str">
        <f t="shared" si="65"/>
        <v>Above Estimate</v>
      </c>
    </row>
    <row r="4202" spans="1:16" x14ac:dyDescent="0.3">
      <c r="A4202" s="1">
        <v>43913</v>
      </c>
      <c r="B4202">
        <v>2020</v>
      </c>
      <c r="C4202" t="s">
        <v>26</v>
      </c>
      <c r="D4202">
        <v>233310</v>
      </c>
      <c r="E4202">
        <v>260000</v>
      </c>
      <c r="F4202" t="s">
        <v>13</v>
      </c>
      <c r="G4202" t="s">
        <v>14</v>
      </c>
      <c r="H4202">
        <v>3</v>
      </c>
      <c r="I4202">
        <v>1</v>
      </c>
      <c r="J4202">
        <v>1086</v>
      </c>
      <c r="K4202">
        <v>1.0254395000000001</v>
      </c>
      <c r="L4202" t="s">
        <v>25</v>
      </c>
      <c r="M4202">
        <f>V3__67[[#This Row],[Sale Price]]/V3__67[[#This Row],[carpet_area]]</f>
        <v>239.41068139963167</v>
      </c>
      <c r="N4202">
        <f>IF(OR(V3__67[[#This Row],[Estimated Value]]="",V3__67[[#This Row],[Estimated Value]]=0),"",V3__67[[#This Row],[Sale Price]]-V3__67[[#This Row],[Estimated Value]])</f>
        <v>26690</v>
      </c>
      <c r="O4202">
        <f>IF(OR(V3__67[[#This Row],[Estimated Value]]="",V3__67[[#This Row],[Estimated Value]]=0),"",(V3__67[[#This Row],[Sale Price]]-V3__67[[#This Row],[Estimated Value]])/V3__67[[#This Row],[Estimated Value]])</f>
        <v>0.1143971540011144</v>
      </c>
      <c r="P4202" t="str">
        <f t="shared" si="65"/>
        <v>Above Estimate</v>
      </c>
    </row>
    <row r="4203" spans="1:16" x14ac:dyDescent="0.3">
      <c r="A4203" s="1">
        <v>43913</v>
      </c>
      <c r="B4203">
        <v>2020</v>
      </c>
      <c r="C4203" t="s">
        <v>21</v>
      </c>
      <c r="D4203">
        <v>659470</v>
      </c>
      <c r="E4203">
        <v>995000</v>
      </c>
      <c r="F4203" t="s">
        <v>13</v>
      </c>
      <c r="G4203" t="s">
        <v>14</v>
      </c>
      <c r="H4203">
        <v>3</v>
      </c>
      <c r="I4203">
        <v>1</v>
      </c>
      <c r="J4203">
        <v>1072</v>
      </c>
      <c r="K4203">
        <v>1.0254395000000001</v>
      </c>
      <c r="L4203" t="s">
        <v>25</v>
      </c>
      <c r="M4203">
        <f>V3__67[[#This Row],[Sale Price]]/V3__67[[#This Row],[carpet_area]]</f>
        <v>928.17164179104475</v>
      </c>
      <c r="N4203">
        <f>IF(OR(V3__67[[#This Row],[Estimated Value]]="",V3__67[[#This Row],[Estimated Value]]=0),"",V3__67[[#This Row],[Sale Price]]-V3__67[[#This Row],[Estimated Value]])</f>
        <v>335530</v>
      </c>
      <c r="O4203">
        <f>IF(OR(V3__67[[#This Row],[Estimated Value]]="",V3__67[[#This Row],[Estimated Value]]=0),"",(V3__67[[#This Row],[Sale Price]]-V3__67[[#This Row],[Estimated Value]])/V3__67[[#This Row],[Estimated Value]])</f>
        <v>0.50878735954630239</v>
      </c>
      <c r="P4203" t="str">
        <f t="shared" si="65"/>
        <v>Above Estimate</v>
      </c>
    </row>
    <row r="4204" spans="1:16" x14ac:dyDescent="0.3">
      <c r="A4204" s="1">
        <v>43916</v>
      </c>
      <c r="B4204">
        <v>2020</v>
      </c>
      <c r="C4204" t="s">
        <v>29</v>
      </c>
      <c r="D4204">
        <v>237930</v>
      </c>
      <c r="E4204">
        <v>380000</v>
      </c>
      <c r="F4204" t="s">
        <v>13</v>
      </c>
      <c r="G4204" t="s">
        <v>14</v>
      </c>
      <c r="H4204">
        <v>3</v>
      </c>
      <c r="I4204">
        <v>3</v>
      </c>
      <c r="J4204">
        <v>985</v>
      </c>
      <c r="K4204">
        <v>1.0254395000000001</v>
      </c>
      <c r="L4204" t="s">
        <v>22</v>
      </c>
      <c r="M4204">
        <f>V3__67[[#This Row],[Sale Price]]/V3__67[[#This Row],[carpet_area]]</f>
        <v>385.78680203045684</v>
      </c>
      <c r="N4204">
        <f>IF(OR(V3__67[[#This Row],[Estimated Value]]="",V3__67[[#This Row],[Estimated Value]]=0),"",V3__67[[#This Row],[Sale Price]]-V3__67[[#This Row],[Estimated Value]])</f>
        <v>142070</v>
      </c>
      <c r="O4204">
        <f>IF(OR(V3__67[[#This Row],[Estimated Value]]="",V3__67[[#This Row],[Estimated Value]]=0),"",(V3__67[[#This Row],[Sale Price]]-V3__67[[#This Row],[Estimated Value]])/V3__67[[#This Row],[Estimated Value]])</f>
        <v>0.59710839322489806</v>
      </c>
      <c r="P4204" t="str">
        <f t="shared" si="65"/>
        <v>Above Estimate</v>
      </c>
    </row>
    <row r="4205" spans="1:16" x14ac:dyDescent="0.3">
      <c r="A4205" s="1">
        <v>43916</v>
      </c>
      <c r="B4205">
        <v>2020</v>
      </c>
      <c r="C4205" t="s">
        <v>29</v>
      </c>
      <c r="D4205">
        <v>262850</v>
      </c>
      <c r="E4205">
        <v>440000</v>
      </c>
      <c r="F4205" t="s">
        <v>13</v>
      </c>
      <c r="G4205" t="s">
        <v>14</v>
      </c>
      <c r="H4205">
        <v>3</v>
      </c>
      <c r="I4205">
        <v>3</v>
      </c>
      <c r="J4205">
        <v>1038</v>
      </c>
      <c r="K4205">
        <v>1.0254395000000001</v>
      </c>
      <c r="L4205" t="s">
        <v>15</v>
      </c>
      <c r="M4205">
        <f>V3__67[[#This Row],[Sale Price]]/V3__67[[#This Row],[carpet_area]]</f>
        <v>423.89210019267824</v>
      </c>
      <c r="N4205">
        <f>IF(OR(V3__67[[#This Row],[Estimated Value]]="",V3__67[[#This Row],[Estimated Value]]=0),"",V3__67[[#This Row],[Sale Price]]-V3__67[[#This Row],[Estimated Value]])</f>
        <v>177150</v>
      </c>
      <c r="O4205">
        <f>IF(OR(V3__67[[#This Row],[Estimated Value]]="",V3__67[[#This Row],[Estimated Value]]=0),"",(V3__67[[#This Row],[Sale Price]]-V3__67[[#This Row],[Estimated Value]])/V3__67[[#This Row],[Estimated Value]])</f>
        <v>0.67395853148183371</v>
      </c>
      <c r="P4205" t="str">
        <f t="shared" si="65"/>
        <v>Above Estimate</v>
      </c>
    </row>
    <row r="4206" spans="1:16" x14ac:dyDescent="0.3">
      <c r="A4206" s="1">
        <v>43917</v>
      </c>
      <c r="B4206">
        <v>2020</v>
      </c>
      <c r="C4206" t="s">
        <v>17</v>
      </c>
      <c r="D4206">
        <v>97300</v>
      </c>
      <c r="E4206">
        <v>180000</v>
      </c>
      <c r="F4206" t="s">
        <v>19</v>
      </c>
      <c r="G4206" t="s">
        <v>20</v>
      </c>
      <c r="H4206">
        <v>4</v>
      </c>
      <c r="I4206">
        <v>3</v>
      </c>
      <c r="J4206">
        <v>1440</v>
      </c>
      <c r="K4206">
        <v>1.0254395000000001</v>
      </c>
      <c r="L4206" t="s">
        <v>15</v>
      </c>
      <c r="M4206">
        <f>V3__67[[#This Row],[Sale Price]]/V3__67[[#This Row],[carpet_area]]</f>
        <v>125</v>
      </c>
      <c r="N4206">
        <f>IF(OR(V3__67[[#This Row],[Estimated Value]]="",V3__67[[#This Row],[Estimated Value]]=0),"",V3__67[[#This Row],[Sale Price]]-V3__67[[#This Row],[Estimated Value]])</f>
        <v>82700</v>
      </c>
      <c r="O4206">
        <f>IF(OR(V3__67[[#This Row],[Estimated Value]]="",V3__67[[#This Row],[Estimated Value]]=0),"",(V3__67[[#This Row],[Sale Price]]-V3__67[[#This Row],[Estimated Value]])/V3__67[[#This Row],[Estimated Value]])</f>
        <v>0.84994861253854059</v>
      </c>
      <c r="P4206" t="str">
        <f t="shared" si="65"/>
        <v>Above Estimate</v>
      </c>
    </row>
    <row r="4207" spans="1:16" x14ac:dyDescent="0.3">
      <c r="A4207" s="1">
        <v>43917</v>
      </c>
      <c r="B4207">
        <v>2020</v>
      </c>
      <c r="C4207" t="s">
        <v>17</v>
      </c>
      <c r="D4207">
        <v>91580</v>
      </c>
      <c r="E4207">
        <v>322000</v>
      </c>
      <c r="F4207" t="s">
        <v>19</v>
      </c>
      <c r="G4207" t="s">
        <v>20</v>
      </c>
      <c r="H4207">
        <v>4</v>
      </c>
      <c r="I4207">
        <v>3</v>
      </c>
      <c r="J4207">
        <v>1234</v>
      </c>
      <c r="K4207">
        <v>1.0254395000000001</v>
      </c>
      <c r="L4207" t="s">
        <v>25</v>
      </c>
      <c r="M4207">
        <f>V3__67[[#This Row],[Sale Price]]/V3__67[[#This Row],[carpet_area]]</f>
        <v>260.94003241491083</v>
      </c>
      <c r="N4207">
        <f>IF(OR(V3__67[[#This Row],[Estimated Value]]="",V3__67[[#This Row],[Estimated Value]]=0),"",V3__67[[#This Row],[Sale Price]]-V3__67[[#This Row],[Estimated Value]])</f>
        <v>230420</v>
      </c>
      <c r="O4207">
        <f>IF(OR(V3__67[[#This Row],[Estimated Value]]="",V3__67[[#This Row],[Estimated Value]]=0),"",(V3__67[[#This Row],[Sale Price]]-V3__67[[#This Row],[Estimated Value]])/V3__67[[#This Row],[Estimated Value]])</f>
        <v>2.5160515396374756</v>
      </c>
      <c r="P4207" t="str">
        <f t="shared" si="65"/>
        <v>Above Estimate</v>
      </c>
    </row>
    <row r="4208" spans="1:16" x14ac:dyDescent="0.3">
      <c r="A4208" s="1">
        <v>43917</v>
      </c>
      <c r="B4208">
        <v>2020</v>
      </c>
      <c r="C4208" t="s">
        <v>17</v>
      </c>
      <c r="D4208">
        <v>91870</v>
      </c>
      <c r="E4208">
        <v>205000</v>
      </c>
      <c r="F4208" t="s">
        <v>19</v>
      </c>
      <c r="G4208" t="s">
        <v>20</v>
      </c>
      <c r="H4208">
        <v>4</v>
      </c>
      <c r="I4208">
        <v>2</v>
      </c>
      <c r="J4208">
        <v>1482</v>
      </c>
      <c r="K4208">
        <v>1.0254395000000001</v>
      </c>
      <c r="L4208" t="s">
        <v>15</v>
      </c>
      <c r="M4208">
        <f>V3__67[[#This Row],[Sale Price]]/V3__67[[#This Row],[carpet_area]]</f>
        <v>138.32658569500674</v>
      </c>
      <c r="N4208">
        <f>IF(OR(V3__67[[#This Row],[Estimated Value]]="",V3__67[[#This Row],[Estimated Value]]=0),"",V3__67[[#This Row],[Sale Price]]-V3__67[[#This Row],[Estimated Value]])</f>
        <v>113130</v>
      </c>
      <c r="O4208">
        <f>IF(OR(V3__67[[#This Row],[Estimated Value]]="",V3__67[[#This Row],[Estimated Value]]=0),"",(V3__67[[#This Row],[Sale Price]]-V3__67[[#This Row],[Estimated Value]])/V3__67[[#This Row],[Estimated Value]])</f>
        <v>1.2314139545009253</v>
      </c>
      <c r="P4208" t="str">
        <f t="shared" si="65"/>
        <v>Above Estimate</v>
      </c>
    </row>
    <row r="4209" spans="1:16" x14ac:dyDescent="0.3">
      <c r="A4209" s="1">
        <v>43919</v>
      </c>
      <c r="B4209">
        <v>2020</v>
      </c>
      <c r="C4209" t="s">
        <v>29</v>
      </c>
      <c r="D4209">
        <v>141820</v>
      </c>
      <c r="E4209">
        <v>269000</v>
      </c>
      <c r="F4209" t="s">
        <v>19</v>
      </c>
      <c r="G4209" t="s">
        <v>20</v>
      </c>
      <c r="H4209">
        <v>4</v>
      </c>
      <c r="I4209">
        <v>2</v>
      </c>
      <c r="J4209">
        <v>1372</v>
      </c>
      <c r="K4209">
        <v>1.0254395000000001</v>
      </c>
      <c r="L4209" t="s">
        <v>16</v>
      </c>
      <c r="M4209">
        <f>V3__67[[#This Row],[Sale Price]]/V3__67[[#This Row],[carpet_area]]</f>
        <v>196.06413994169097</v>
      </c>
      <c r="N4209">
        <f>IF(OR(V3__67[[#This Row],[Estimated Value]]="",V3__67[[#This Row],[Estimated Value]]=0),"",V3__67[[#This Row],[Sale Price]]-V3__67[[#This Row],[Estimated Value]])</f>
        <v>127180</v>
      </c>
      <c r="O4209">
        <f>IF(OR(V3__67[[#This Row],[Estimated Value]]="",V3__67[[#This Row],[Estimated Value]]=0),"",(V3__67[[#This Row],[Sale Price]]-V3__67[[#This Row],[Estimated Value]])/V3__67[[#This Row],[Estimated Value]])</f>
        <v>0.89677055422366381</v>
      </c>
      <c r="P4209" t="str">
        <f t="shared" si="65"/>
        <v>Above Estimate</v>
      </c>
    </row>
    <row r="4210" spans="1:16" x14ac:dyDescent="0.3">
      <c r="A4210" s="1">
        <v>43923</v>
      </c>
      <c r="B4210">
        <v>2020</v>
      </c>
      <c r="C4210" t="s">
        <v>29</v>
      </c>
      <c r="D4210">
        <v>155820</v>
      </c>
      <c r="E4210">
        <v>238000</v>
      </c>
      <c r="F4210" t="s">
        <v>13</v>
      </c>
      <c r="G4210" t="s">
        <v>14</v>
      </c>
      <c r="H4210">
        <v>3</v>
      </c>
      <c r="I4210">
        <v>1</v>
      </c>
      <c r="J4210">
        <v>949</v>
      </c>
      <c r="K4210">
        <v>1.0254395000000001</v>
      </c>
      <c r="L4210" t="s">
        <v>25</v>
      </c>
      <c r="M4210">
        <f>V3__67[[#This Row],[Sale Price]]/V3__67[[#This Row],[carpet_area]]</f>
        <v>250.79030558482614</v>
      </c>
      <c r="N4210">
        <f>IF(OR(V3__67[[#This Row],[Estimated Value]]="",V3__67[[#This Row],[Estimated Value]]=0),"",V3__67[[#This Row],[Sale Price]]-V3__67[[#This Row],[Estimated Value]])</f>
        <v>82180</v>
      </c>
      <c r="O4210">
        <f>IF(OR(V3__67[[#This Row],[Estimated Value]]="",V3__67[[#This Row],[Estimated Value]]=0),"",(V3__67[[#This Row],[Sale Price]]-V3__67[[#This Row],[Estimated Value]])/V3__67[[#This Row],[Estimated Value]])</f>
        <v>0.527403414195867</v>
      </c>
      <c r="P4210" t="str">
        <f t="shared" si="65"/>
        <v>Above Estimate</v>
      </c>
    </row>
    <row r="4211" spans="1:16" x14ac:dyDescent="0.3">
      <c r="A4211" s="1">
        <v>43923</v>
      </c>
      <c r="B4211">
        <v>2020</v>
      </c>
      <c r="C4211" t="s">
        <v>18</v>
      </c>
      <c r="D4211">
        <v>206250</v>
      </c>
      <c r="E4211">
        <v>385000</v>
      </c>
      <c r="F4211" t="s">
        <v>13</v>
      </c>
      <c r="G4211" t="s">
        <v>14</v>
      </c>
      <c r="H4211">
        <v>3</v>
      </c>
      <c r="I4211">
        <v>2</v>
      </c>
      <c r="J4211">
        <v>1060</v>
      </c>
      <c r="K4211">
        <v>1.0254395000000001</v>
      </c>
      <c r="L4211" t="s">
        <v>15</v>
      </c>
      <c r="M4211">
        <f>V3__67[[#This Row],[Sale Price]]/V3__67[[#This Row],[carpet_area]]</f>
        <v>363.20754716981133</v>
      </c>
      <c r="N4211">
        <f>IF(OR(V3__67[[#This Row],[Estimated Value]]="",V3__67[[#This Row],[Estimated Value]]=0),"",V3__67[[#This Row],[Sale Price]]-V3__67[[#This Row],[Estimated Value]])</f>
        <v>178750</v>
      </c>
      <c r="O4211">
        <f>IF(OR(V3__67[[#This Row],[Estimated Value]]="",V3__67[[#This Row],[Estimated Value]]=0),"",(V3__67[[#This Row],[Sale Price]]-V3__67[[#This Row],[Estimated Value]])/V3__67[[#This Row],[Estimated Value]])</f>
        <v>0.8666666666666667</v>
      </c>
      <c r="P4211" t="str">
        <f t="shared" si="65"/>
        <v>Above Estimate</v>
      </c>
    </row>
    <row r="4212" spans="1:16" x14ac:dyDescent="0.3">
      <c r="A4212" s="1">
        <v>43924</v>
      </c>
      <c r="B4212">
        <v>2020</v>
      </c>
      <c r="C4212" t="s">
        <v>21</v>
      </c>
      <c r="D4212">
        <v>2007110</v>
      </c>
      <c r="E4212">
        <v>3500000</v>
      </c>
      <c r="F4212" t="s">
        <v>13</v>
      </c>
      <c r="G4212" t="s">
        <v>14</v>
      </c>
      <c r="H4212">
        <v>3</v>
      </c>
      <c r="I4212">
        <v>1</v>
      </c>
      <c r="J4212">
        <v>909</v>
      </c>
      <c r="K4212">
        <v>1.0254395000000001</v>
      </c>
      <c r="L4212" t="s">
        <v>16</v>
      </c>
      <c r="M4212">
        <f>V3__67[[#This Row],[Sale Price]]/V3__67[[#This Row],[carpet_area]]</f>
        <v>3850.3850385038504</v>
      </c>
      <c r="N4212">
        <f>IF(OR(V3__67[[#This Row],[Estimated Value]]="",V3__67[[#This Row],[Estimated Value]]=0),"",V3__67[[#This Row],[Sale Price]]-V3__67[[#This Row],[Estimated Value]])</f>
        <v>1492890</v>
      </c>
      <c r="O4212">
        <f>IF(OR(V3__67[[#This Row],[Estimated Value]]="",V3__67[[#This Row],[Estimated Value]]=0),"",(V3__67[[#This Row],[Sale Price]]-V3__67[[#This Row],[Estimated Value]])/V3__67[[#This Row],[Estimated Value]])</f>
        <v>0.74380078819795625</v>
      </c>
      <c r="P4212" t="str">
        <f t="shared" si="65"/>
        <v>Above Estimate</v>
      </c>
    </row>
    <row r="4213" spans="1:16" x14ac:dyDescent="0.3">
      <c r="A4213" s="1">
        <v>43925</v>
      </c>
      <c r="B4213">
        <v>2020</v>
      </c>
      <c r="C4213" t="s">
        <v>29</v>
      </c>
      <c r="D4213">
        <v>278600</v>
      </c>
      <c r="E4213">
        <v>432000</v>
      </c>
      <c r="F4213" t="s">
        <v>13</v>
      </c>
      <c r="G4213" t="s">
        <v>14</v>
      </c>
      <c r="H4213">
        <v>3</v>
      </c>
      <c r="I4213">
        <v>2</v>
      </c>
      <c r="J4213">
        <v>900</v>
      </c>
      <c r="K4213">
        <v>1.0254395000000001</v>
      </c>
      <c r="L4213" t="s">
        <v>25</v>
      </c>
      <c r="M4213">
        <f>V3__67[[#This Row],[Sale Price]]/V3__67[[#This Row],[carpet_area]]</f>
        <v>480</v>
      </c>
      <c r="N4213">
        <f>IF(OR(V3__67[[#This Row],[Estimated Value]]="",V3__67[[#This Row],[Estimated Value]]=0),"",V3__67[[#This Row],[Sale Price]]-V3__67[[#This Row],[Estimated Value]])</f>
        <v>153400</v>
      </c>
      <c r="O4213">
        <f>IF(OR(V3__67[[#This Row],[Estimated Value]]="",V3__67[[#This Row],[Estimated Value]]=0),"",(V3__67[[#This Row],[Sale Price]]-V3__67[[#This Row],[Estimated Value]])/V3__67[[#This Row],[Estimated Value]])</f>
        <v>0.55061019382627419</v>
      </c>
      <c r="P4213" t="str">
        <f t="shared" si="65"/>
        <v>Above Estimate</v>
      </c>
    </row>
    <row r="4214" spans="1:16" x14ac:dyDescent="0.3">
      <c r="A4214" s="1">
        <v>43925</v>
      </c>
      <c r="B4214">
        <v>2020</v>
      </c>
      <c r="C4214" t="s">
        <v>18</v>
      </c>
      <c r="D4214">
        <v>643230</v>
      </c>
      <c r="E4214">
        <v>1526000</v>
      </c>
      <c r="F4214" t="s">
        <v>13</v>
      </c>
      <c r="G4214" t="s">
        <v>14</v>
      </c>
      <c r="H4214">
        <v>3</v>
      </c>
      <c r="I4214">
        <v>2</v>
      </c>
      <c r="J4214">
        <v>1008</v>
      </c>
      <c r="K4214">
        <v>1.0254395000000001</v>
      </c>
      <c r="L4214" t="s">
        <v>25</v>
      </c>
      <c r="M4214">
        <f>V3__67[[#This Row],[Sale Price]]/V3__67[[#This Row],[carpet_area]]</f>
        <v>1513.8888888888889</v>
      </c>
      <c r="N4214">
        <f>IF(OR(V3__67[[#This Row],[Estimated Value]]="",V3__67[[#This Row],[Estimated Value]]=0),"",V3__67[[#This Row],[Sale Price]]-V3__67[[#This Row],[Estimated Value]])</f>
        <v>882770</v>
      </c>
      <c r="O4214">
        <f>IF(OR(V3__67[[#This Row],[Estimated Value]]="",V3__67[[#This Row],[Estimated Value]]=0),"",(V3__67[[#This Row],[Sale Price]]-V3__67[[#This Row],[Estimated Value]])/V3__67[[#This Row],[Estimated Value]])</f>
        <v>1.3724017847426271</v>
      </c>
      <c r="P4214" t="str">
        <f t="shared" si="65"/>
        <v>Above Estimate</v>
      </c>
    </row>
    <row r="4215" spans="1:16" x14ac:dyDescent="0.3">
      <c r="A4215" s="1">
        <v>43926</v>
      </c>
      <c r="B4215">
        <v>2020</v>
      </c>
      <c r="C4215" t="s">
        <v>26</v>
      </c>
      <c r="D4215">
        <v>322770</v>
      </c>
      <c r="E4215">
        <v>310800</v>
      </c>
      <c r="F4215" t="s">
        <v>13</v>
      </c>
      <c r="G4215" t="s">
        <v>14</v>
      </c>
      <c r="H4215">
        <v>3</v>
      </c>
      <c r="I4215">
        <v>2</v>
      </c>
      <c r="J4215">
        <v>1012</v>
      </c>
      <c r="K4215">
        <v>1.0254395000000001</v>
      </c>
      <c r="L4215" t="s">
        <v>25</v>
      </c>
      <c r="M4215">
        <f>V3__67[[#This Row],[Sale Price]]/V3__67[[#This Row],[carpet_area]]</f>
        <v>307.11462450592887</v>
      </c>
      <c r="N4215">
        <f>IF(OR(V3__67[[#This Row],[Estimated Value]]="",V3__67[[#This Row],[Estimated Value]]=0),"",V3__67[[#This Row],[Sale Price]]-V3__67[[#This Row],[Estimated Value]])</f>
        <v>-11970</v>
      </c>
      <c r="O4215">
        <f>IF(OR(V3__67[[#This Row],[Estimated Value]]="",V3__67[[#This Row],[Estimated Value]]=0),"",(V3__67[[#This Row],[Sale Price]]-V3__67[[#This Row],[Estimated Value]])/V3__67[[#This Row],[Estimated Value]])</f>
        <v>-3.708523096942095E-2</v>
      </c>
      <c r="P4215" t="str">
        <f t="shared" si="65"/>
        <v>Below Estimate</v>
      </c>
    </row>
    <row r="4216" spans="1:16" x14ac:dyDescent="0.3">
      <c r="A4216" s="1">
        <v>43927</v>
      </c>
      <c r="B4216">
        <v>2020</v>
      </c>
      <c r="C4216" t="s">
        <v>18</v>
      </c>
      <c r="D4216">
        <v>511310</v>
      </c>
      <c r="E4216">
        <v>715000</v>
      </c>
      <c r="F4216" t="s">
        <v>13</v>
      </c>
      <c r="G4216" t="s">
        <v>14</v>
      </c>
      <c r="H4216">
        <v>3</v>
      </c>
      <c r="I4216">
        <v>3</v>
      </c>
      <c r="J4216">
        <v>1074</v>
      </c>
      <c r="K4216">
        <v>1.0254395000000001</v>
      </c>
      <c r="L4216" t="s">
        <v>15</v>
      </c>
      <c r="M4216">
        <f>V3__67[[#This Row],[Sale Price]]/V3__67[[#This Row],[carpet_area]]</f>
        <v>665.7355679702049</v>
      </c>
      <c r="N4216">
        <f>IF(OR(V3__67[[#This Row],[Estimated Value]]="",V3__67[[#This Row],[Estimated Value]]=0),"",V3__67[[#This Row],[Sale Price]]-V3__67[[#This Row],[Estimated Value]])</f>
        <v>203690</v>
      </c>
      <c r="O4216">
        <f>IF(OR(V3__67[[#This Row],[Estimated Value]]="",V3__67[[#This Row],[Estimated Value]]=0),"",(V3__67[[#This Row],[Sale Price]]-V3__67[[#This Row],[Estimated Value]])/V3__67[[#This Row],[Estimated Value]])</f>
        <v>0.39836889558193661</v>
      </c>
      <c r="P4216" t="str">
        <f t="shared" si="65"/>
        <v>Above Estimate</v>
      </c>
    </row>
    <row r="4217" spans="1:16" x14ac:dyDescent="0.3">
      <c r="A4217" s="1">
        <v>43927</v>
      </c>
      <c r="B4217">
        <v>2020</v>
      </c>
      <c r="C4217" t="s">
        <v>21</v>
      </c>
      <c r="D4217">
        <v>578830</v>
      </c>
      <c r="E4217">
        <v>950000</v>
      </c>
      <c r="F4217" t="s">
        <v>13</v>
      </c>
      <c r="G4217" t="s">
        <v>14</v>
      </c>
      <c r="H4217">
        <v>3</v>
      </c>
      <c r="I4217">
        <v>1</v>
      </c>
      <c r="J4217">
        <v>1079</v>
      </c>
      <c r="K4217">
        <v>1.0254395000000001</v>
      </c>
      <c r="L4217" t="s">
        <v>15</v>
      </c>
      <c r="M4217">
        <f>V3__67[[#This Row],[Sale Price]]/V3__67[[#This Row],[carpet_area]]</f>
        <v>880.44485634847081</v>
      </c>
      <c r="N4217">
        <f>IF(OR(V3__67[[#This Row],[Estimated Value]]="",V3__67[[#This Row],[Estimated Value]]=0),"",V3__67[[#This Row],[Sale Price]]-V3__67[[#This Row],[Estimated Value]])</f>
        <v>371170</v>
      </c>
      <c r="O4217">
        <f>IF(OR(V3__67[[#This Row],[Estimated Value]]="",V3__67[[#This Row],[Estimated Value]]=0),"",(V3__67[[#This Row],[Sale Price]]-V3__67[[#This Row],[Estimated Value]])/V3__67[[#This Row],[Estimated Value]])</f>
        <v>0.64124181538621017</v>
      </c>
      <c r="P4217" t="str">
        <f t="shared" si="65"/>
        <v>Above Estimate</v>
      </c>
    </row>
    <row r="4218" spans="1:16" x14ac:dyDescent="0.3">
      <c r="A4218" s="1">
        <v>43930</v>
      </c>
      <c r="B4218">
        <v>2020</v>
      </c>
      <c r="C4218" t="s">
        <v>29</v>
      </c>
      <c r="D4218">
        <v>294840</v>
      </c>
      <c r="E4218">
        <v>525000</v>
      </c>
      <c r="F4218" t="s">
        <v>13</v>
      </c>
      <c r="G4218" t="s">
        <v>14</v>
      </c>
      <c r="H4218">
        <v>3</v>
      </c>
      <c r="I4218">
        <v>1</v>
      </c>
      <c r="J4218">
        <v>1028</v>
      </c>
      <c r="K4218">
        <v>1.0254395000000001</v>
      </c>
      <c r="L4218" t="s">
        <v>16</v>
      </c>
      <c r="M4218">
        <f>V3__67[[#This Row],[Sale Price]]/V3__67[[#This Row],[carpet_area]]</f>
        <v>510.70038910505838</v>
      </c>
      <c r="N4218">
        <f>IF(OR(V3__67[[#This Row],[Estimated Value]]="",V3__67[[#This Row],[Estimated Value]]=0),"",V3__67[[#This Row],[Sale Price]]-V3__67[[#This Row],[Estimated Value]])</f>
        <v>230160</v>
      </c>
      <c r="O4218">
        <f>IF(OR(V3__67[[#This Row],[Estimated Value]]="",V3__67[[#This Row],[Estimated Value]]=0),"",(V3__67[[#This Row],[Sale Price]]-V3__67[[#This Row],[Estimated Value]])/V3__67[[#This Row],[Estimated Value]])</f>
        <v>0.78062678062678059</v>
      </c>
      <c r="P4218" t="str">
        <f t="shared" si="65"/>
        <v>Above Estimate</v>
      </c>
    </row>
    <row r="4219" spans="1:16" x14ac:dyDescent="0.3">
      <c r="A4219" s="1">
        <v>43930</v>
      </c>
      <c r="B4219">
        <v>2020</v>
      </c>
      <c r="C4219" t="s">
        <v>17</v>
      </c>
      <c r="D4219">
        <v>103970</v>
      </c>
      <c r="E4219">
        <v>235500</v>
      </c>
      <c r="F4219" t="s">
        <v>13</v>
      </c>
      <c r="G4219" t="s">
        <v>14</v>
      </c>
      <c r="H4219">
        <v>3</v>
      </c>
      <c r="I4219">
        <v>1</v>
      </c>
      <c r="J4219">
        <v>1018</v>
      </c>
      <c r="K4219">
        <v>1.0254395000000001</v>
      </c>
      <c r="L4219" t="s">
        <v>22</v>
      </c>
      <c r="M4219">
        <f>V3__67[[#This Row],[Sale Price]]/V3__67[[#This Row],[carpet_area]]</f>
        <v>231.335952848723</v>
      </c>
      <c r="N4219">
        <f>IF(OR(V3__67[[#This Row],[Estimated Value]]="",V3__67[[#This Row],[Estimated Value]]=0),"",V3__67[[#This Row],[Sale Price]]-V3__67[[#This Row],[Estimated Value]])</f>
        <v>131530</v>
      </c>
      <c r="O4219">
        <f>IF(OR(V3__67[[#This Row],[Estimated Value]]="",V3__67[[#This Row],[Estimated Value]]=0),"",(V3__67[[#This Row],[Sale Price]]-V3__67[[#This Row],[Estimated Value]])/V3__67[[#This Row],[Estimated Value]])</f>
        <v>1.2650764643647205</v>
      </c>
      <c r="P4219" t="str">
        <f t="shared" si="65"/>
        <v>Above Estimate</v>
      </c>
    </row>
    <row r="4220" spans="1:16" x14ac:dyDescent="0.3">
      <c r="A4220" s="1">
        <v>43931</v>
      </c>
      <c r="B4220">
        <v>2020</v>
      </c>
      <c r="C4220" t="s">
        <v>17</v>
      </c>
      <c r="D4220">
        <v>106310</v>
      </c>
      <c r="E4220">
        <v>161500</v>
      </c>
      <c r="F4220" t="s">
        <v>13</v>
      </c>
      <c r="G4220" t="s">
        <v>14</v>
      </c>
      <c r="H4220">
        <v>3</v>
      </c>
      <c r="I4220">
        <v>1</v>
      </c>
      <c r="J4220">
        <v>1031</v>
      </c>
      <c r="K4220">
        <v>1.0254395000000001</v>
      </c>
      <c r="L4220" t="s">
        <v>25</v>
      </c>
      <c r="M4220">
        <f>V3__67[[#This Row],[Sale Price]]/V3__67[[#This Row],[carpet_area]]</f>
        <v>156.64403491755576</v>
      </c>
      <c r="N4220">
        <f>IF(OR(V3__67[[#This Row],[Estimated Value]]="",V3__67[[#This Row],[Estimated Value]]=0),"",V3__67[[#This Row],[Sale Price]]-V3__67[[#This Row],[Estimated Value]])</f>
        <v>55190</v>
      </c>
      <c r="O4220">
        <f>IF(OR(V3__67[[#This Row],[Estimated Value]]="",V3__67[[#This Row],[Estimated Value]]=0),"",(V3__67[[#This Row],[Sale Price]]-V3__67[[#This Row],[Estimated Value]])/V3__67[[#This Row],[Estimated Value]])</f>
        <v>0.51914213150221056</v>
      </c>
      <c r="P4220" t="str">
        <f t="shared" si="65"/>
        <v>Above Estimate</v>
      </c>
    </row>
    <row r="4221" spans="1:16" x14ac:dyDescent="0.3">
      <c r="A4221" s="1">
        <v>43931</v>
      </c>
      <c r="B4221">
        <v>2020</v>
      </c>
      <c r="C4221" t="s">
        <v>17</v>
      </c>
      <c r="D4221">
        <v>88150</v>
      </c>
      <c r="E4221">
        <v>55375</v>
      </c>
      <c r="F4221" t="s">
        <v>19</v>
      </c>
      <c r="G4221" t="s">
        <v>20</v>
      </c>
      <c r="H4221">
        <v>4</v>
      </c>
      <c r="I4221">
        <v>4</v>
      </c>
      <c r="J4221">
        <v>1238</v>
      </c>
      <c r="K4221">
        <v>1.0254395000000001</v>
      </c>
      <c r="L4221" t="s">
        <v>22</v>
      </c>
      <c r="M4221">
        <f>V3__67[[#This Row],[Sale Price]]/V3__67[[#This Row],[carpet_area]]</f>
        <v>44.729402261712437</v>
      </c>
      <c r="N4221">
        <f>IF(OR(V3__67[[#This Row],[Estimated Value]]="",V3__67[[#This Row],[Estimated Value]]=0),"",V3__67[[#This Row],[Sale Price]]-V3__67[[#This Row],[Estimated Value]])</f>
        <v>-32775</v>
      </c>
      <c r="O4221">
        <f>IF(OR(V3__67[[#This Row],[Estimated Value]]="",V3__67[[#This Row],[Estimated Value]]=0),"",(V3__67[[#This Row],[Sale Price]]-V3__67[[#This Row],[Estimated Value]])/V3__67[[#This Row],[Estimated Value]])</f>
        <v>-0.37180941576857629</v>
      </c>
      <c r="P4221" t="str">
        <f t="shared" si="65"/>
        <v>Below Estimate</v>
      </c>
    </row>
    <row r="4222" spans="1:16" x14ac:dyDescent="0.3">
      <c r="A4222" s="1">
        <v>43934</v>
      </c>
      <c r="B4222">
        <v>2020</v>
      </c>
      <c r="C4222" t="s">
        <v>18</v>
      </c>
      <c r="D4222">
        <v>783120</v>
      </c>
      <c r="E4222">
        <v>1006000</v>
      </c>
      <c r="F4222" t="s">
        <v>13</v>
      </c>
      <c r="G4222" t="s">
        <v>14</v>
      </c>
      <c r="H4222">
        <v>3</v>
      </c>
      <c r="I4222">
        <v>3</v>
      </c>
      <c r="J4222">
        <v>952</v>
      </c>
      <c r="K4222">
        <v>1.0254395000000001</v>
      </c>
      <c r="L4222" t="s">
        <v>15</v>
      </c>
      <c r="M4222">
        <f>V3__67[[#This Row],[Sale Price]]/V3__67[[#This Row],[carpet_area]]</f>
        <v>1056.7226890756303</v>
      </c>
      <c r="N4222">
        <f>IF(OR(V3__67[[#This Row],[Estimated Value]]="",V3__67[[#This Row],[Estimated Value]]=0),"",V3__67[[#This Row],[Sale Price]]-V3__67[[#This Row],[Estimated Value]])</f>
        <v>222880</v>
      </c>
      <c r="O4222">
        <f>IF(OR(V3__67[[#This Row],[Estimated Value]]="",V3__67[[#This Row],[Estimated Value]]=0),"",(V3__67[[#This Row],[Sale Price]]-V3__67[[#This Row],[Estimated Value]])/V3__67[[#This Row],[Estimated Value]])</f>
        <v>0.28460516906732047</v>
      </c>
      <c r="P4222" t="str">
        <f t="shared" si="65"/>
        <v>Above Estimate</v>
      </c>
    </row>
    <row r="4223" spans="1:16" x14ac:dyDescent="0.3">
      <c r="A4223" s="1">
        <v>43934</v>
      </c>
      <c r="B4223">
        <v>2020</v>
      </c>
      <c r="C4223" t="s">
        <v>29</v>
      </c>
      <c r="D4223">
        <v>264180</v>
      </c>
      <c r="E4223">
        <v>375000</v>
      </c>
      <c r="F4223" t="s">
        <v>13</v>
      </c>
      <c r="G4223" t="s">
        <v>14</v>
      </c>
      <c r="H4223">
        <v>3</v>
      </c>
      <c r="I4223">
        <v>2</v>
      </c>
      <c r="J4223">
        <v>1029</v>
      </c>
      <c r="K4223">
        <v>1.0254395000000001</v>
      </c>
      <c r="L4223" t="s">
        <v>25</v>
      </c>
      <c r="M4223">
        <f>V3__67[[#This Row],[Sale Price]]/V3__67[[#This Row],[carpet_area]]</f>
        <v>364.43148688046648</v>
      </c>
      <c r="N4223">
        <f>IF(OR(V3__67[[#This Row],[Estimated Value]]="",V3__67[[#This Row],[Estimated Value]]=0),"",V3__67[[#This Row],[Sale Price]]-V3__67[[#This Row],[Estimated Value]])</f>
        <v>110820</v>
      </c>
      <c r="O4223">
        <f>IF(OR(V3__67[[#This Row],[Estimated Value]]="",V3__67[[#This Row],[Estimated Value]]=0),"",(V3__67[[#This Row],[Sale Price]]-V3__67[[#This Row],[Estimated Value]])/V3__67[[#This Row],[Estimated Value]])</f>
        <v>0.41948671360436068</v>
      </c>
      <c r="P4223" t="str">
        <f t="shared" si="65"/>
        <v>Above Estimate</v>
      </c>
    </row>
    <row r="4224" spans="1:16" x14ac:dyDescent="0.3">
      <c r="A4224" s="1">
        <v>43937</v>
      </c>
      <c r="B4224">
        <v>2020</v>
      </c>
      <c r="C4224" t="s">
        <v>21</v>
      </c>
      <c r="D4224">
        <v>1323420</v>
      </c>
      <c r="E4224">
        <v>1795000</v>
      </c>
      <c r="F4224" t="s">
        <v>13</v>
      </c>
      <c r="G4224" t="s">
        <v>14</v>
      </c>
      <c r="H4224">
        <v>3</v>
      </c>
      <c r="I4224">
        <v>3</v>
      </c>
      <c r="J4224">
        <v>1030</v>
      </c>
      <c r="K4224">
        <v>1.0254395000000001</v>
      </c>
      <c r="L4224" t="s">
        <v>25</v>
      </c>
      <c r="M4224">
        <f>V3__67[[#This Row],[Sale Price]]/V3__67[[#This Row],[carpet_area]]</f>
        <v>1742.7184466019417</v>
      </c>
      <c r="N4224">
        <f>IF(OR(V3__67[[#This Row],[Estimated Value]]="",V3__67[[#This Row],[Estimated Value]]=0),"",V3__67[[#This Row],[Sale Price]]-V3__67[[#This Row],[Estimated Value]])</f>
        <v>471580</v>
      </c>
      <c r="O4224">
        <f>IF(OR(V3__67[[#This Row],[Estimated Value]]="",V3__67[[#This Row],[Estimated Value]]=0),"",(V3__67[[#This Row],[Sale Price]]-V3__67[[#This Row],[Estimated Value]])/V3__67[[#This Row],[Estimated Value]])</f>
        <v>0.35633434586148011</v>
      </c>
      <c r="P4224" t="str">
        <f t="shared" si="65"/>
        <v>Above Estimate</v>
      </c>
    </row>
    <row r="4225" spans="1:16" x14ac:dyDescent="0.3">
      <c r="A4225" s="1">
        <v>43937</v>
      </c>
      <c r="B4225">
        <v>2020</v>
      </c>
      <c r="C4225" t="s">
        <v>21</v>
      </c>
      <c r="D4225">
        <v>3172260</v>
      </c>
      <c r="E4225">
        <v>4800000</v>
      </c>
      <c r="F4225" t="s">
        <v>13</v>
      </c>
      <c r="G4225" t="s">
        <v>14</v>
      </c>
      <c r="H4225">
        <v>3</v>
      </c>
      <c r="I4225">
        <v>3</v>
      </c>
      <c r="J4225">
        <v>954</v>
      </c>
      <c r="K4225">
        <v>1.0254395000000001</v>
      </c>
      <c r="L4225" t="s">
        <v>22</v>
      </c>
      <c r="M4225">
        <f>V3__67[[#This Row],[Sale Price]]/V3__67[[#This Row],[carpet_area]]</f>
        <v>5031.4465408805036</v>
      </c>
      <c r="N4225">
        <f>IF(OR(V3__67[[#This Row],[Estimated Value]]="",V3__67[[#This Row],[Estimated Value]]=0),"",V3__67[[#This Row],[Sale Price]]-V3__67[[#This Row],[Estimated Value]])</f>
        <v>1627740</v>
      </c>
      <c r="O4225">
        <f>IF(OR(V3__67[[#This Row],[Estimated Value]]="",V3__67[[#This Row],[Estimated Value]]=0),"",(V3__67[[#This Row],[Sale Price]]-V3__67[[#This Row],[Estimated Value]])/V3__67[[#This Row],[Estimated Value]])</f>
        <v>0.51311683153335474</v>
      </c>
      <c r="P4225" t="str">
        <f t="shared" si="65"/>
        <v>Above Estimate</v>
      </c>
    </row>
    <row r="4226" spans="1:16" x14ac:dyDescent="0.3">
      <c r="A4226" s="1">
        <v>43938</v>
      </c>
      <c r="B4226">
        <v>2020</v>
      </c>
      <c r="C4226" t="s">
        <v>17</v>
      </c>
      <c r="D4226">
        <v>111190</v>
      </c>
      <c r="E4226">
        <v>131200</v>
      </c>
      <c r="F4226" t="s">
        <v>19</v>
      </c>
      <c r="G4226" t="s">
        <v>20</v>
      </c>
      <c r="H4226">
        <v>4</v>
      </c>
      <c r="I4226">
        <v>3</v>
      </c>
      <c r="J4226">
        <v>1482</v>
      </c>
      <c r="K4226">
        <v>1.0254395000000001</v>
      </c>
      <c r="L4226" t="s">
        <v>22</v>
      </c>
      <c r="M4226">
        <f>V3__67[[#This Row],[Sale Price]]/V3__67[[#This Row],[carpet_area]]</f>
        <v>88.529014844804323</v>
      </c>
      <c r="N4226">
        <f>IF(OR(V3__67[[#This Row],[Estimated Value]]="",V3__67[[#This Row],[Estimated Value]]=0),"",V3__67[[#This Row],[Sale Price]]-V3__67[[#This Row],[Estimated Value]])</f>
        <v>20010</v>
      </c>
      <c r="O4226">
        <f>IF(OR(V3__67[[#This Row],[Estimated Value]]="",V3__67[[#This Row],[Estimated Value]]=0),"",(V3__67[[#This Row],[Sale Price]]-V3__67[[#This Row],[Estimated Value]])/V3__67[[#This Row],[Estimated Value]])</f>
        <v>0.17996222681895854</v>
      </c>
      <c r="P4226" t="str">
        <f t="shared" ref="P4226:P4289" si="66">IF(N4226="","No Estimate",IF(N4226&gt;0,"Above Estimate",IF(N4226&lt;0,"Below Estimate","At Estimate")))</f>
        <v>Above Estimate</v>
      </c>
    </row>
    <row r="4227" spans="1:16" x14ac:dyDescent="0.3">
      <c r="A4227" s="1">
        <v>43939</v>
      </c>
      <c r="B4227">
        <v>2020</v>
      </c>
      <c r="C4227" t="s">
        <v>21</v>
      </c>
      <c r="D4227">
        <v>1360380</v>
      </c>
      <c r="E4227">
        <v>1925000</v>
      </c>
      <c r="F4227" t="s">
        <v>13</v>
      </c>
      <c r="G4227" t="s">
        <v>14</v>
      </c>
      <c r="H4227">
        <v>3</v>
      </c>
      <c r="I4227">
        <v>2</v>
      </c>
      <c r="J4227">
        <v>948</v>
      </c>
      <c r="K4227">
        <v>1.0254395000000001</v>
      </c>
      <c r="L4227" t="s">
        <v>15</v>
      </c>
      <c r="M4227">
        <f>V3__67[[#This Row],[Sale Price]]/V3__67[[#This Row],[carpet_area]]</f>
        <v>2030.590717299578</v>
      </c>
      <c r="N4227">
        <f>IF(OR(V3__67[[#This Row],[Estimated Value]]="",V3__67[[#This Row],[Estimated Value]]=0),"",V3__67[[#This Row],[Sale Price]]-V3__67[[#This Row],[Estimated Value]])</f>
        <v>564620</v>
      </c>
      <c r="O4227">
        <f>IF(OR(V3__67[[#This Row],[Estimated Value]]="",V3__67[[#This Row],[Estimated Value]]=0),"",(V3__67[[#This Row],[Sale Price]]-V3__67[[#This Row],[Estimated Value]])/V3__67[[#This Row],[Estimated Value]])</f>
        <v>0.41504579602758052</v>
      </c>
      <c r="P4227" t="str">
        <f t="shared" si="66"/>
        <v>Above Estimate</v>
      </c>
    </row>
    <row r="4228" spans="1:16" x14ac:dyDescent="0.3">
      <c r="A4228" s="1">
        <v>43940</v>
      </c>
      <c r="B4228">
        <v>2020</v>
      </c>
      <c r="C4228" t="s">
        <v>29</v>
      </c>
      <c r="D4228">
        <v>190960</v>
      </c>
      <c r="E4228">
        <v>147500</v>
      </c>
      <c r="F4228" t="s">
        <v>13</v>
      </c>
      <c r="G4228" t="s">
        <v>14</v>
      </c>
      <c r="H4228">
        <v>3</v>
      </c>
      <c r="I4228">
        <v>1</v>
      </c>
      <c r="J4228">
        <v>948</v>
      </c>
      <c r="K4228">
        <v>1.0254395000000001</v>
      </c>
      <c r="L4228" t="s">
        <v>22</v>
      </c>
      <c r="M4228">
        <f>V3__67[[#This Row],[Sale Price]]/V3__67[[#This Row],[carpet_area]]</f>
        <v>155.59071729957805</v>
      </c>
      <c r="N4228">
        <f>IF(OR(V3__67[[#This Row],[Estimated Value]]="",V3__67[[#This Row],[Estimated Value]]=0),"",V3__67[[#This Row],[Sale Price]]-V3__67[[#This Row],[Estimated Value]])</f>
        <v>-43460</v>
      </c>
      <c r="O4228">
        <f>IF(OR(V3__67[[#This Row],[Estimated Value]]="",V3__67[[#This Row],[Estimated Value]]=0),"",(V3__67[[#This Row],[Sale Price]]-V3__67[[#This Row],[Estimated Value]])/V3__67[[#This Row],[Estimated Value]])</f>
        <v>-0.22758692919983242</v>
      </c>
      <c r="P4228" t="str">
        <f t="shared" si="66"/>
        <v>Below Estimate</v>
      </c>
    </row>
    <row r="4229" spans="1:16" x14ac:dyDescent="0.3">
      <c r="A4229" s="1">
        <v>43944</v>
      </c>
      <c r="B4229">
        <v>2020</v>
      </c>
      <c r="C4229" t="s">
        <v>29</v>
      </c>
      <c r="D4229">
        <v>157080</v>
      </c>
      <c r="E4229">
        <v>222549</v>
      </c>
      <c r="F4229" t="s">
        <v>13</v>
      </c>
      <c r="G4229" t="s">
        <v>14</v>
      </c>
      <c r="H4229">
        <v>3</v>
      </c>
      <c r="I4229">
        <v>2</v>
      </c>
      <c r="J4229">
        <v>1100</v>
      </c>
      <c r="K4229">
        <v>1.0254395000000001</v>
      </c>
      <c r="L4229" t="s">
        <v>22</v>
      </c>
      <c r="M4229">
        <f>V3__67[[#This Row],[Sale Price]]/V3__67[[#This Row],[carpet_area]]</f>
        <v>202.31727272727272</v>
      </c>
      <c r="N4229">
        <f>IF(OR(V3__67[[#This Row],[Estimated Value]]="",V3__67[[#This Row],[Estimated Value]]=0),"",V3__67[[#This Row],[Sale Price]]-V3__67[[#This Row],[Estimated Value]])</f>
        <v>65469</v>
      </c>
      <c r="O4229">
        <f>IF(OR(V3__67[[#This Row],[Estimated Value]]="",V3__67[[#This Row],[Estimated Value]]=0),"",(V3__67[[#This Row],[Sale Price]]-V3__67[[#This Row],[Estimated Value]])/V3__67[[#This Row],[Estimated Value]])</f>
        <v>0.4167876241405653</v>
      </c>
      <c r="P4229" t="str">
        <f t="shared" si="66"/>
        <v>Above Estimate</v>
      </c>
    </row>
    <row r="4230" spans="1:16" x14ac:dyDescent="0.3">
      <c r="A4230" s="1">
        <v>43944</v>
      </c>
      <c r="B4230">
        <v>2020</v>
      </c>
      <c r="C4230" t="s">
        <v>17</v>
      </c>
      <c r="D4230">
        <v>111130</v>
      </c>
      <c r="E4230">
        <v>165000</v>
      </c>
      <c r="F4230" t="s">
        <v>13</v>
      </c>
      <c r="G4230" t="s">
        <v>14</v>
      </c>
      <c r="H4230">
        <v>3</v>
      </c>
      <c r="I4230">
        <v>2</v>
      </c>
      <c r="J4230">
        <v>916</v>
      </c>
      <c r="K4230">
        <v>1.0254395000000001</v>
      </c>
      <c r="L4230" t="s">
        <v>15</v>
      </c>
      <c r="M4230">
        <f>V3__67[[#This Row],[Sale Price]]/V3__67[[#This Row],[carpet_area]]</f>
        <v>180.13100436681222</v>
      </c>
      <c r="N4230">
        <f>IF(OR(V3__67[[#This Row],[Estimated Value]]="",V3__67[[#This Row],[Estimated Value]]=0),"",V3__67[[#This Row],[Sale Price]]-V3__67[[#This Row],[Estimated Value]])</f>
        <v>53870</v>
      </c>
      <c r="O4230">
        <f>IF(OR(V3__67[[#This Row],[Estimated Value]]="",V3__67[[#This Row],[Estimated Value]]=0),"",(V3__67[[#This Row],[Sale Price]]-V3__67[[#This Row],[Estimated Value]])/V3__67[[#This Row],[Estimated Value]])</f>
        <v>0.48474759290920544</v>
      </c>
      <c r="P4230" t="str">
        <f t="shared" si="66"/>
        <v>Above Estimate</v>
      </c>
    </row>
    <row r="4231" spans="1:16" x14ac:dyDescent="0.3">
      <c r="A4231" s="1">
        <v>43944</v>
      </c>
      <c r="B4231">
        <v>2020</v>
      </c>
      <c r="C4231" t="s">
        <v>29</v>
      </c>
      <c r="D4231">
        <v>219240</v>
      </c>
      <c r="E4231">
        <v>340000</v>
      </c>
      <c r="F4231" t="s">
        <v>13</v>
      </c>
      <c r="G4231" t="s">
        <v>14</v>
      </c>
      <c r="H4231">
        <v>3</v>
      </c>
      <c r="I4231">
        <v>1</v>
      </c>
      <c r="J4231">
        <v>1069</v>
      </c>
      <c r="K4231">
        <v>1.0254395000000001</v>
      </c>
      <c r="L4231" t="s">
        <v>25</v>
      </c>
      <c r="M4231">
        <f>V3__67[[#This Row],[Sale Price]]/V3__67[[#This Row],[carpet_area]]</f>
        <v>318.05425631431245</v>
      </c>
      <c r="N4231">
        <f>IF(OR(V3__67[[#This Row],[Estimated Value]]="",V3__67[[#This Row],[Estimated Value]]=0),"",V3__67[[#This Row],[Sale Price]]-V3__67[[#This Row],[Estimated Value]])</f>
        <v>120760</v>
      </c>
      <c r="O4231">
        <f>IF(OR(V3__67[[#This Row],[Estimated Value]]="",V3__67[[#This Row],[Estimated Value]]=0),"",(V3__67[[#This Row],[Sale Price]]-V3__67[[#This Row],[Estimated Value]])/V3__67[[#This Row],[Estimated Value]])</f>
        <v>0.55081189563948185</v>
      </c>
      <c r="P4231" t="str">
        <f t="shared" si="66"/>
        <v>Above Estimate</v>
      </c>
    </row>
    <row r="4232" spans="1:16" x14ac:dyDescent="0.3">
      <c r="A4232" s="1">
        <v>43945</v>
      </c>
      <c r="B4232">
        <v>2020</v>
      </c>
      <c r="C4232" t="s">
        <v>17</v>
      </c>
      <c r="D4232">
        <v>108890</v>
      </c>
      <c r="E4232">
        <v>190000</v>
      </c>
      <c r="F4232" t="s">
        <v>13</v>
      </c>
      <c r="G4232" t="s">
        <v>14</v>
      </c>
      <c r="H4232">
        <v>3</v>
      </c>
      <c r="I4232">
        <v>1</v>
      </c>
      <c r="J4232">
        <v>1008</v>
      </c>
      <c r="K4232">
        <v>1.0254395000000001</v>
      </c>
      <c r="L4232" t="s">
        <v>25</v>
      </c>
      <c r="M4232">
        <f>V3__67[[#This Row],[Sale Price]]/V3__67[[#This Row],[carpet_area]]</f>
        <v>188.49206349206349</v>
      </c>
      <c r="N4232">
        <f>IF(OR(V3__67[[#This Row],[Estimated Value]]="",V3__67[[#This Row],[Estimated Value]]=0),"",V3__67[[#This Row],[Sale Price]]-V3__67[[#This Row],[Estimated Value]])</f>
        <v>81110</v>
      </c>
      <c r="O4232">
        <f>IF(OR(V3__67[[#This Row],[Estimated Value]]="",V3__67[[#This Row],[Estimated Value]]=0),"",(V3__67[[#This Row],[Sale Price]]-V3__67[[#This Row],[Estimated Value]])/V3__67[[#This Row],[Estimated Value]])</f>
        <v>0.74488015428414001</v>
      </c>
      <c r="P4232" t="str">
        <f t="shared" si="66"/>
        <v>Above Estimate</v>
      </c>
    </row>
    <row r="4233" spans="1:16" x14ac:dyDescent="0.3">
      <c r="A4233" s="1">
        <v>43947</v>
      </c>
      <c r="B4233">
        <v>2020</v>
      </c>
      <c r="C4233" t="s">
        <v>18</v>
      </c>
      <c r="D4233">
        <v>508120</v>
      </c>
      <c r="E4233">
        <v>999000</v>
      </c>
      <c r="F4233" t="s">
        <v>13</v>
      </c>
      <c r="G4233" t="s">
        <v>14</v>
      </c>
      <c r="H4233">
        <v>3</v>
      </c>
      <c r="I4233">
        <v>1</v>
      </c>
      <c r="J4233">
        <v>1090</v>
      </c>
      <c r="K4233">
        <v>1.0254395000000001</v>
      </c>
      <c r="L4233" t="s">
        <v>25</v>
      </c>
      <c r="M4233">
        <f>V3__67[[#This Row],[Sale Price]]/V3__67[[#This Row],[carpet_area]]</f>
        <v>916.51376146788994</v>
      </c>
      <c r="N4233">
        <f>IF(OR(V3__67[[#This Row],[Estimated Value]]="",V3__67[[#This Row],[Estimated Value]]=0),"",V3__67[[#This Row],[Sale Price]]-V3__67[[#This Row],[Estimated Value]])</f>
        <v>490880</v>
      </c>
      <c r="O4233">
        <f>IF(OR(V3__67[[#This Row],[Estimated Value]]="",V3__67[[#This Row],[Estimated Value]]=0),"",(V3__67[[#This Row],[Sale Price]]-V3__67[[#This Row],[Estimated Value]])/V3__67[[#This Row],[Estimated Value]])</f>
        <v>0.96607100684877589</v>
      </c>
      <c r="P4233" t="str">
        <f t="shared" si="66"/>
        <v>Above Estimate</v>
      </c>
    </row>
    <row r="4234" spans="1:16" x14ac:dyDescent="0.3">
      <c r="A4234" s="1">
        <v>43951</v>
      </c>
      <c r="B4234">
        <v>2020</v>
      </c>
      <c r="C4234" t="s">
        <v>21</v>
      </c>
      <c r="D4234">
        <v>866320</v>
      </c>
      <c r="E4234">
        <v>1225000</v>
      </c>
      <c r="F4234" t="s">
        <v>13</v>
      </c>
      <c r="G4234" t="s">
        <v>14</v>
      </c>
      <c r="H4234">
        <v>3</v>
      </c>
      <c r="I4234">
        <v>1</v>
      </c>
      <c r="J4234">
        <v>1096</v>
      </c>
      <c r="K4234">
        <v>1.0254395000000001</v>
      </c>
      <c r="L4234" t="s">
        <v>15</v>
      </c>
      <c r="M4234">
        <f>V3__67[[#This Row],[Sale Price]]/V3__67[[#This Row],[carpet_area]]</f>
        <v>1117.7007299270074</v>
      </c>
      <c r="N4234">
        <f>IF(OR(V3__67[[#This Row],[Estimated Value]]="",V3__67[[#This Row],[Estimated Value]]=0),"",V3__67[[#This Row],[Sale Price]]-V3__67[[#This Row],[Estimated Value]])</f>
        <v>358680</v>
      </c>
      <c r="O4234">
        <f>IF(OR(V3__67[[#This Row],[Estimated Value]]="",V3__67[[#This Row],[Estimated Value]]=0),"",(V3__67[[#This Row],[Sale Price]]-V3__67[[#This Row],[Estimated Value]])/V3__67[[#This Row],[Estimated Value]])</f>
        <v>0.41402714932126694</v>
      </c>
      <c r="P4234" t="str">
        <f t="shared" si="66"/>
        <v>Above Estimate</v>
      </c>
    </row>
    <row r="4235" spans="1:16" x14ac:dyDescent="0.3">
      <c r="A4235" s="1">
        <v>43951</v>
      </c>
      <c r="B4235">
        <v>2020</v>
      </c>
      <c r="C4235" t="s">
        <v>26</v>
      </c>
      <c r="D4235">
        <v>477400</v>
      </c>
      <c r="E4235">
        <v>580000</v>
      </c>
      <c r="F4235" t="s">
        <v>13</v>
      </c>
      <c r="G4235" t="s">
        <v>14</v>
      </c>
      <c r="H4235">
        <v>3</v>
      </c>
      <c r="I4235">
        <v>2</v>
      </c>
      <c r="J4235">
        <v>1014</v>
      </c>
      <c r="K4235">
        <v>1.0254395000000001</v>
      </c>
      <c r="L4235" t="s">
        <v>16</v>
      </c>
      <c r="M4235">
        <f>V3__67[[#This Row],[Sale Price]]/V3__67[[#This Row],[carpet_area]]</f>
        <v>571.99211045364893</v>
      </c>
      <c r="N4235">
        <f>IF(OR(V3__67[[#This Row],[Estimated Value]]="",V3__67[[#This Row],[Estimated Value]]=0),"",V3__67[[#This Row],[Sale Price]]-V3__67[[#This Row],[Estimated Value]])</f>
        <v>102600</v>
      </c>
      <c r="O4235">
        <f>IF(OR(V3__67[[#This Row],[Estimated Value]]="",V3__67[[#This Row],[Estimated Value]]=0),"",(V3__67[[#This Row],[Sale Price]]-V3__67[[#This Row],[Estimated Value]])/V3__67[[#This Row],[Estimated Value]])</f>
        <v>0.21491411813992459</v>
      </c>
      <c r="P4235" t="str">
        <f t="shared" si="66"/>
        <v>Above Estimate</v>
      </c>
    </row>
    <row r="4236" spans="1:16" x14ac:dyDescent="0.3">
      <c r="A4236" s="1">
        <v>43951</v>
      </c>
      <c r="B4236">
        <v>2020</v>
      </c>
      <c r="C4236" t="s">
        <v>18</v>
      </c>
      <c r="D4236">
        <v>294110</v>
      </c>
      <c r="E4236">
        <v>563500</v>
      </c>
      <c r="F4236" t="s">
        <v>13</v>
      </c>
      <c r="G4236" t="s">
        <v>14</v>
      </c>
      <c r="H4236">
        <v>3</v>
      </c>
      <c r="I4236">
        <v>1</v>
      </c>
      <c r="J4236">
        <v>1066</v>
      </c>
      <c r="K4236">
        <v>1.0254395000000001</v>
      </c>
      <c r="L4236" t="s">
        <v>25</v>
      </c>
      <c r="M4236">
        <f>V3__67[[#This Row],[Sale Price]]/V3__67[[#This Row],[carpet_area]]</f>
        <v>528.61163227016891</v>
      </c>
      <c r="N4236">
        <f>IF(OR(V3__67[[#This Row],[Estimated Value]]="",V3__67[[#This Row],[Estimated Value]]=0),"",V3__67[[#This Row],[Sale Price]]-V3__67[[#This Row],[Estimated Value]])</f>
        <v>269390</v>
      </c>
      <c r="O4236">
        <f>IF(OR(V3__67[[#This Row],[Estimated Value]]="",V3__67[[#This Row],[Estimated Value]]=0),"",(V3__67[[#This Row],[Sale Price]]-V3__67[[#This Row],[Estimated Value]])/V3__67[[#This Row],[Estimated Value]])</f>
        <v>0.91594981469518211</v>
      </c>
      <c r="P4236" t="str">
        <f t="shared" si="66"/>
        <v>Above Estimate</v>
      </c>
    </row>
    <row r="4237" spans="1:16" x14ac:dyDescent="0.3">
      <c r="A4237" s="1">
        <v>43952</v>
      </c>
      <c r="B4237">
        <v>2020</v>
      </c>
      <c r="C4237" t="s">
        <v>17</v>
      </c>
      <c r="D4237">
        <v>306460</v>
      </c>
      <c r="E4237">
        <v>300000</v>
      </c>
      <c r="F4237" t="s">
        <v>13</v>
      </c>
      <c r="G4237" t="s">
        <v>14</v>
      </c>
      <c r="H4237">
        <v>3</v>
      </c>
      <c r="I4237">
        <v>3</v>
      </c>
      <c r="J4237">
        <v>1057</v>
      </c>
      <c r="K4237">
        <v>1.0254395000000001</v>
      </c>
      <c r="L4237" t="s">
        <v>15</v>
      </c>
      <c r="M4237">
        <f>V3__67[[#This Row],[Sale Price]]/V3__67[[#This Row],[carpet_area]]</f>
        <v>283.82213812677389</v>
      </c>
      <c r="N4237">
        <f>IF(OR(V3__67[[#This Row],[Estimated Value]]="",V3__67[[#This Row],[Estimated Value]]=0),"",V3__67[[#This Row],[Sale Price]]-V3__67[[#This Row],[Estimated Value]])</f>
        <v>-6460</v>
      </c>
      <c r="O4237">
        <f>IF(OR(V3__67[[#This Row],[Estimated Value]]="",V3__67[[#This Row],[Estimated Value]]=0),"",(V3__67[[#This Row],[Sale Price]]-V3__67[[#This Row],[Estimated Value]])/V3__67[[#This Row],[Estimated Value]])</f>
        <v>-2.1079423089473342E-2</v>
      </c>
      <c r="P4237" t="str">
        <f t="shared" si="66"/>
        <v>Below Estimate</v>
      </c>
    </row>
    <row r="4238" spans="1:16" x14ac:dyDescent="0.3">
      <c r="A4238" s="1">
        <v>43952</v>
      </c>
      <c r="B4238">
        <v>2020</v>
      </c>
      <c r="C4238" t="s">
        <v>21</v>
      </c>
      <c r="D4238">
        <v>1660890</v>
      </c>
      <c r="E4238">
        <v>1700000</v>
      </c>
      <c r="F4238" t="s">
        <v>13</v>
      </c>
      <c r="G4238" t="s">
        <v>14</v>
      </c>
      <c r="H4238">
        <v>3</v>
      </c>
      <c r="I4238">
        <v>3</v>
      </c>
      <c r="J4238">
        <v>929</v>
      </c>
      <c r="K4238">
        <v>1.0254395000000001</v>
      </c>
      <c r="L4238" t="s">
        <v>25</v>
      </c>
      <c r="M4238">
        <f>V3__67[[#This Row],[Sale Price]]/V3__67[[#This Row],[carpet_area]]</f>
        <v>1829.9246501614639</v>
      </c>
      <c r="N4238">
        <f>IF(OR(V3__67[[#This Row],[Estimated Value]]="",V3__67[[#This Row],[Estimated Value]]=0),"",V3__67[[#This Row],[Sale Price]]-V3__67[[#This Row],[Estimated Value]])</f>
        <v>39110</v>
      </c>
      <c r="O4238">
        <f>IF(OR(V3__67[[#This Row],[Estimated Value]]="",V3__67[[#This Row],[Estimated Value]]=0),"",(V3__67[[#This Row],[Sale Price]]-V3__67[[#This Row],[Estimated Value]])/V3__67[[#This Row],[Estimated Value]])</f>
        <v>2.3547616037184884E-2</v>
      </c>
      <c r="P4238" t="str">
        <f t="shared" si="66"/>
        <v>Above Estimate</v>
      </c>
    </row>
    <row r="4239" spans="1:16" x14ac:dyDescent="0.3">
      <c r="A4239" s="1">
        <v>43952</v>
      </c>
      <c r="B4239">
        <v>2020</v>
      </c>
      <c r="C4239" t="s">
        <v>29</v>
      </c>
      <c r="D4239">
        <v>124530</v>
      </c>
      <c r="E4239">
        <v>182000</v>
      </c>
      <c r="F4239" t="s">
        <v>13</v>
      </c>
      <c r="G4239" t="s">
        <v>14</v>
      </c>
      <c r="H4239">
        <v>3</v>
      </c>
      <c r="I4239">
        <v>1</v>
      </c>
      <c r="J4239">
        <v>978</v>
      </c>
      <c r="K4239">
        <v>1.0254395000000001</v>
      </c>
      <c r="L4239" t="s">
        <v>22</v>
      </c>
      <c r="M4239">
        <f>V3__67[[#This Row],[Sale Price]]/V3__67[[#This Row],[carpet_area]]</f>
        <v>186.09406952965236</v>
      </c>
      <c r="N4239">
        <f>IF(OR(V3__67[[#This Row],[Estimated Value]]="",V3__67[[#This Row],[Estimated Value]]=0),"",V3__67[[#This Row],[Sale Price]]-V3__67[[#This Row],[Estimated Value]])</f>
        <v>57470</v>
      </c>
      <c r="O4239">
        <f>IF(OR(V3__67[[#This Row],[Estimated Value]]="",V3__67[[#This Row],[Estimated Value]]=0),"",(V3__67[[#This Row],[Sale Price]]-V3__67[[#This Row],[Estimated Value]])/V3__67[[#This Row],[Estimated Value]])</f>
        <v>0.46149522203485105</v>
      </c>
      <c r="P4239" t="str">
        <f t="shared" si="66"/>
        <v>Above Estimate</v>
      </c>
    </row>
    <row r="4240" spans="1:16" x14ac:dyDescent="0.3">
      <c r="A4240" s="1">
        <v>43953</v>
      </c>
      <c r="B4240">
        <v>2020</v>
      </c>
      <c r="C4240" t="s">
        <v>29</v>
      </c>
      <c r="D4240">
        <v>116480</v>
      </c>
      <c r="E4240">
        <v>200000</v>
      </c>
      <c r="F4240" t="s">
        <v>13</v>
      </c>
      <c r="G4240" t="s">
        <v>14</v>
      </c>
      <c r="H4240">
        <v>3</v>
      </c>
      <c r="I4240">
        <v>3</v>
      </c>
      <c r="J4240">
        <v>1009</v>
      </c>
      <c r="K4240">
        <v>1.0254395000000001</v>
      </c>
      <c r="L4240" t="s">
        <v>15</v>
      </c>
      <c r="M4240">
        <f>V3__67[[#This Row],[Sale Price]]/V3__67[[#This Row],[carpet_area]]</f>
        <v>198.21605550049554</v>
      </c>
      <c r="N4240">
        <f>IF(OR(V3__67[[#This Row],[Estimated Value]]="",V3__67[[#This Row],[Estimated Value]]=0),"",V3__67[[#This Row],[Sale Price]]-V3__67[[#This Row],[Estimated Value]])</f>
        <v>83520</v>
      </c>
      <c r="O4240">
        <f>IF(OR(V3__67[[#This Row],[Estimated Value]]="",V3__67[[#This Row],[Estimated Value]]=0),"",(V3__67[[#This Row],[Sale Price]]-V3__67[[#This Row],[Estimated Value]])/V3__67[[#This Row],[Estimated Value]])</f>
        <v>0.71703296703296704</v>
      </c>
      <c r="P4240" t="str">
        <f t="shared" si="66"/>
        <v>Above Estimate</v>
      </c>
    </row>
    <row r="4241" spans="1:16" x14ac:dyDescent="0.3">
      <c r="A4241" s="1">
        <v>43954</v>
      </c>
      <c r="B4241">
        <v>2020</v>
      </c>
      <c r="C4241" t="s">
        <v>17</v>
      </c>
      <c r="D4241">
        <v>83210</v>
      </c>
      <c r="E4241">
        <v>136500</v>
      </c>
      <c r="F4241" t="s">
        <v>13</v>
      </c>
      <c r="G4241" t="s">
        <v>14</v>
      </c>
      <c r="H4241">
        <v>3</v>
      </c>
      <c r="I4241">
        <v>2</v>
      </c>
      <c r="J4241">
        <v>1035</v>
      </c>
      <c r="K4241">
        <v>1.0254395000000001</v>
      </c>
      <c r="L4241" t="s">
        <v>16</v>
      </c>
      <c r="M4241">
        <f>V3__67[[#This Row],[Sale Price]]/V3__67[[#This Row],[carpet_area]]</f>
        <v>131.8840579710145</v>
      </c>
      <c r="N4241">
        <f>IF(OR(V3__67[[#This Row],[Estimated Value]]="",V3__67[[#This Row],[Estimated Value]]=0),"",V3__67[[#This Row],[Sale Price]]-V3__67[[#This Row],[Estimated Value]])</f>
        <v>53290</v>
      </c>
      <c r="O4241">
        <f>IF(OR(V3__67[[#This Row],[Estimated Value]]="",V3__67[[#This Row],[Estimated Value]]=0),"",(V3__67[[#This Row],[Sale Price]]-V3__67[[#This Row],[Estimated Value]])/V3__67[[#This Row],[Estimated Value]])</f>
        <v>0.6404278331931258</v>
      </c>
      <c r="P4241" t="str">
        <f t="shared" si="66"/>
        <v>Above Estimate</v>
      </c>
    </row>
    <row r="4242" spans="1:16" x14ac:dyDescent="0.3">
      <c r="A4242" s="1">
        <v>43955</v>
      </c>
      <c r="B4242">
        <v>2020</v>
      </c>
      <c r="C4242" t="s">
        <v>29</v>
      </c>
      <c r="D4242">
        <v>127960</v>
      </c>
      <c r="E4242">
        <v>191099</v>
      </c>
      <c r="F4242" t="s">
        <v>13</v>
      </c>
      <c r="G4242" t="s">
        <v>14</v>
      </c>
      <c r="H4242">
        <v>3</v>
      </c>
      <c r="I4242">
        <v>2</v>
      </c>
      <c r="J4242">
        <v>1089</v>
      </c>
      <c r="K4242">
        <v>1.0254395000000001</v>
      </c>
      <c r="L4242" t="s">
        <v>22</v>
      </c>
      <c r="M4242">
        <f>V3__67[[#This Row],[Sale Price]]/V3__67[[#This Row],[carpet_area]]</f>
        <v>175.48117539026629</v>
      </c>
      <c r="N4242">
        <f>IF(OR(V3__67[[#This Row],[Estimated Value]]="",V3__67[[#This Row],[Estimated Value]]=0),"",V3__67[[#This Row],[Sale Price]]-V3__67[[#This Row],[Estimated Value]])</f>
        <v>63139</v>
      </c>
      <c r="O4242">
        <f>IF(OR(V3__67[[#This Row],[Estimated Value]]="",V3__67[[#This Row],[Estimated Value]]=0),"",(V3__67[[#This Row],[Sale Price]]-V3__67[[#This Row],[Estimated Value]])/V3__67[[#This Row],[Estimated Value]])</f>
        <v>0.49342763363551112</v>
      </c>
      <c r="P4242" t="str">
        <f t="shared" si="66"/>
        <v>Above Estimate</v>
      </c>
    </row>
    <row r="4243" spans="1:16" x14ac:dyDescent="0.3">
      <c r="A4243" s="1">
        <v>43958</v>
      </c>
      <c r="B4243">
        <v>2020</v>
      </c>
      <c r="C4243" t="s">
        <v>17</v>
      </c>
      <c r="D4243">
        <v>280760</v>
      </c>
      <c r="E4243">
        <v>180000</v>
      </c>
      <c r="F4243" t="s">
        <v>13</v>
      </c>
      <c r="G4243" t="s">
        <v>14</v>
      </c>
      <c r="H4243">
        <v>3</v>
      </c>
      <c r="I4243">
        <v>3</v>
      </c>
      <c r="J4243">
        <v>906</v>
      </c>
      <c r="K4243">
        <v>1.0254395000000001</v>
      </c>
      <c r="L4243" t="s">
        <v>22</v>
      </c>
      <c r="M4243">
        <f>V3__67[[#This Row],[Sale Price]]/V3__67[[#This Row],[carpet_area]]</f>
        <v>198.67549668874173</v>
      </c>
      <c r="N4243">
        <f>IF(OR(V3__67[[#This Row],[Estimated Value]]="",V3__67[[#This Row],[Estimated Value]]=0),"",V3__67[[#This Row],[Sale Price]]-V3__67[[#This Row],[Estimated Value]])</f>
        <v>-100760</v>
      </c>
      <c r="O4243">
        <f>IF(OR(V3__67[[#This Row],[Estimated Value]]="",V3__67[[#This Row],[Estimated Value]]=0),"",(V3__67[[#This Row],[Sale Price]]-V3__67[[#This Row],[Estimated Value]])/V3__67[[#This Row],[Estimated Value]])</f>
        <v>-0.35888303177090752</v>
      </c>
      <c r="P4243" t="str">
        <f t="shared" si="66"/>
        <v>Below Estimate</v>
      </c>
    </row>
    <row r="4244" spans="1:16" x14ac:dyDescent="0.3">
      <c r="A4244" s="1">
        <v>43958</v>
      </c>
      <c r="B4244">
        <v>2020</v>
      </c>
      <c r="C4244" t="s">
        <v>21</v>
      </c>
      <c r="D4244">
        <v>550550</v>
      </c>
      <c r="E4244">
        <v>796500</v>
      </c>
      <c r="F4244" t="s">
        <v>19</v>
      </c>
      <c r="G4244" t="s">
        <v>20</v>
      </c>
      <c r="H4244">
        <v>4</v>
      </c>
      <c r="I4244">
        <v>2</v>
      </c>
      <c r="J4244">
        <v>1314</v>
      </c>
      <c r="K4244">
        <v>1.0254395000000001</v>
      </c>
      <c r="L4244" t="s">
        <v>22</v>
      </c>
      <c r="M4244">
        <f>V3__67[[#This Row],[Sale Price]]/V3__67[[#This Row],[carpet_area]]</f>
        <v>606.16438356164383</v>
      </c>
      <c r="N4244">
        <f>IF(OR(V3__67[[#This Row],[Estimated Value]]="",V3__67[[#This Row],[Estimated Value]]=0),"",V3__67[[#This Row],[Sale Price]]-V3__67[[#This Row],[Estimated Value]])</f>
        <v>245950</v>
      </c>
      <c r="O4244">
        <f>IF(OR(V3__67[[#This Row],[Estimated Value]]="",V3__67[[#This Row],[Estimated Value]]=0),"",(V3__67[[#This Row],[Sale Price]]-V3__67[[#This Row],[Estimated Value]])/V3__67[[#This Row],[Estimated Value]])</f>
        <v>0.44673508309871945</v>
      </c>
      <c r="P4244" t="str">
        <f t="shared" si="66"/>
        <v>Above Estimate</v>
      </c>
    </row>
    <row r="4245" spans="1:16" x14ac:dyDescent="0.3">
      <c r="A4245" s="1">
        <v>43958</v>
      </c>
      <c r="B4245">
        <v>2020</v>
      </c>
      <c r="C4245" t="s">
        <v>18</v>
      </c>
      <c r="D4245">
        <v>213250</v>
      </c>
      <c r="E4245">
        <v>423500</v>
      </c>
      <c r="F4245" t="s">
        <v>19</v>
      </c>
      <c r="G4245" t="s">
        <v>20</v>
      </c>
      <c r="H4245">
        <v>4</v>
      </c>
      <c r="I4245">
        <v>2</v>
      </c>
      <c r="J4245">
        <v>1247</v>
      </c>
      <c r="K4245">
        <v>1.0254395000000001</v>
      </c>
      <c r="L4245" t="s">
        <v>22</v>
      </c>
      <c r="M4245">
        <f>V3__67[[#This Row],[Sale Price]]/V3__67[[#This Row],[carpet_area]]</f>
        <v>339.61507618283883</v>
      </c>
      <c r="N4245">
        <f>IF(OR(V3__67[[#This Row],[Estimated Value]]="",V3__67[[#This Row],[Estimated Value]]=0),"",V3__67[[#This Row],[Sale Price]]-V3__67[[#This Row],[Estimated Value]])</f>
        <v>210250</v>
      </c>
      <c r="O4245">
        <f>IF(OR(V3__67[[#This Row],[Estimated Value]]="",V3__67[[#This Row],[Estimated Value]]=0),"",(V3__67[[#This Row],[Sale Price]]-V3__67[[#This Row],[Estimated Value]])/V3__67[[#This Row],[Estimated Value]])</f>
        <v>0.98593200468933173</v>
      </c>
      <c r="P4245" t="str">
        <f t="shared" si="66"/>
        <v>Above Estimate</v>
      </c>
    </row>
    <row r="4246" spans="1:16" x14ac:dyDescent="0.3">
      <c r="A4246" s="1">
        <v>43958</v>
      </c>
      <c r="B4246">
        <v>2020</v>
      </c>
      <c r="C4246" t="s">
        <v>26</v>
      </c>
      <c r="D4246">
        <v>288750</v>
      </c>
      <c r="E4246">
        <v>430000</v>
      </c>
      <c r="F4246" t="s">
        <v>13</v>
      </c>
      <c r="G4246" t="s">
        <v>14</v>
      </c>
      <c r="H4246">
        <v>3</v>
      </c>
      <c r="I4246">
        <v>2</v>
      </c>
      <c r="J4246">
        <v>988</v>
      </c>
      <c r="K4246">
        <v>1.0254395000000001</v>
      </c>
      <c r="L4246" t="s">
        <v>15</v>
      </c>
      <c r="M4246">
        <f>V3__67[[#This Row],[Sale Price]]/V3__67[[#This Row],[carpet_area]]</f>
        <v>435.22267206477733</v>
      </c>
      <c r="N4246">
        <f>IF(OR(V3__67[[#This Row],[Estimated Value]]="",V3__67[[#This Row],[Estimated Value]]=0),"",V3__67[[#This Row],[Sale Price]]-V3__67[[#This Row],[Estimated Value]])</f>
        <v>141250</v>
      </c>
      <c r="O4246">
        <f>IF(OR(V3__67[[#This Row],[Estimated Value]]="",V3__67[[#This Row],[Estimated Value]]=0),"",(V3__67[[#This Row],[Sale Price]]-V3__67[[#This Row],[Estimated Value]])/V3__67[[#This Row],[Estimated Value]])</f>
        <v>0.48917748917748916</v>
      </c>
      <c r="P4246" t="str">
        <f t="shared" si="66"/>
        <v>Above Estimate</v>
      </c>
    </row>
    <row r="4247" spans="1:16" x14ac:dyDescent="0.3">
      <c r="A4247" s="1">
        <v>43959</v>
      </c>
      <c r="B4247">
        <v>2020</v>
      </c>
      <c r="C4247" t="s">
        <v>18</v>
      </c>
      <c r="D4247">
        <v>208710</v>
      </c>
      <c r="E4247">
        <v>425500</v>
      </c>
      <c r="F4247" t="s">
        <v>19</v>
      </c>
      <c r="G4247" t="s">
        <v>20</v>
      </c>
      <c r="H4247">
        <v>4</v>
      </c>
      <c r="I4247">
        <v>3</v>
      </c>
      <c r="J4247">
        <v>1223</v>
      </c>
      <c r="K4247">
        <v>1.0254395000000001</v>
      </c>
      <c r="L4247" t="s">
        <v>16</v>
      </c>
      <c r="M4247">
        <f>V3__67[[#This Row],[Sale Price]]/V3__67[[#This Row],[carpet_area]]</f>
        <v>347.91496320523305</v>
      </c>
      <c r="N4247">
        <f>IF(OR(V3__67[[#This Row],[Estimated Value]]="",V3__67[[#This Row],[Estimated Value]]=0),"",V3__67[[#This Row],[Sale Price]]-V3__67[[#This Row],[Estimated Value]])</f>
        <v>216790</v>
      </c>
      <c r="O4247">
        <f>IF(OR(V3__67[[#This Row],[Estimated Value]]="",V3__67[[#This Row],[Estimated Value]]=0),"",(V3__67[[#This Row],[Sale Price]]-V3__67[[#This Row],[Estimated Value]])/V3__67[[#This Row],[Estimated Value]])</f>
        <v>1.0387140050788175</v>
      </c>
      <c r="P4247" t="str">
        <f t="shared" si="66"/>
        <v>Above Estimate</v>
      </c>
    </row>
    <row r="4248" spans="1:16" x14ac:dyDescent="0.3">
      <c r="A4248" s="1">
        <v>43959</v>
      </c>
      <c r="B4248">
        <v>2020</v>
      </c>
      <c r="C4248" t="s">
        <v>21</v>
      </c>
      <c r="D4248">
        <v>1966580</v>
      </c>
      <c r="E4248">
        <v>3100000</v>
      </c>
      <c r="F4248" t="s">
        <v>13</v>
      </c>
      <c r="G4248" t="s">
        <v>14</v>
      </c>
      <c r="H4248">
        <v>3</v>
      </c>
      <c r="I4248">
        <v>2</v>
      </c>
      <c r="J4248">
        <v>920</v>
      </c>
      <c r="K4248">
        <v>1.0254395000000001</v>
      </c>
      <c r="L4248" t="s">
        <v>25</v>
      </c>
      <c r="M4248">
        <f>V3__67[[#This Row],[Sale Price]]/V3__67[[#This Row],[carpet_area]]</f>
        <v>3369.5652173913045</v>
      </c>
      <c r="N4248">
        <f>IF(OR(V3__67[[#This Row],[Estimated Value]]="",V3__67[[#This Row],[Estimated Value]]=0),"",V3__67[[#This Row],[Sale Price]]-V3__67[[#This Row],[Estimated Value]])</f>
        <v>1133420</v>
      </c>
      <c r="O4248">
        <f>IF(OR(V3__67[[#This Row],[Estimated Value]]="",V3__67[[#This Row],[Estimated Value]]=0),"",(V3__67[[#This Row],[Sale Price]]-V3__67[[#This Row],[Estimated Value]])/V3__67[[#This Row],[Estimated Value]])</f>
        <v>0.57634065229993181</v>
      </c>
      <c r="P4248" t="str">
        <f t="shared" si="66"/>
        <v>Above Estimate</v>
      </c>
    </row>
    <row r="4249" spans="1:16" x14ac:dyDescent="0.3">
      <c r="A4249" s="1">
        <v>43960</v>
      </c>
      <c r="B4249">
        <v>2020</v>
      </c>
      <c r="C4249" t="s">
        <v>26</v>
      </c>
      <c r="D4249">
        <v>344960</v>
      </c>
      <c r="E4249">
        <v>625000</v>
      </c>
      <c r="F4249" t="s">
        <v>13</v>
      </c>
      <c r="G4249" t="s">
        <v>14</v>
      </c>
      <c r="H4249">
        <v>3</v>
      </c>
      <c r="I4249">
        <v>1</v>
      </c>
      <c r="J4249">
        <v>1084</v>
      </c>
      <c r="K4249">
        <v>1.0254395000000001</v>
      </c>
      <c r="L4249" t="s">
        <v>15</v>
      </c>
      <c r="M4249">
        <f>V3__67[[#This Row],[Sale Price]]/V3__67[[#This Row],[carpet_area]]</f>
        <v>576.56826568265683</v>
      </c>
      <c r="N4249">
        <f>IF(OR(V3__67[[#This Row],[Estimated Value]]="",V3__67[[#This Row],[Estimated Value]]=0),"",V3__67[[#This Row],[Sale Price]]-V3__67[[#This Row],[Estimated Value]])</f>
        <v>280040</v>
      </c>
      <c r="O4249">
        <f>IF(OR(V3__67[[#This Row],[Estimated Value]]="",V3__67[[#This Row],[Estimated Value]]=0),"",(V3__67[[#This Row],[Sale Price]]-V3__67[[#This Row],[Estimated Value]])/V3__67[[#This Row],[Estimated Value]])</f>
        <v>0.81180426716140996</v>
      </c>
      <c r="P4249" t="str">
        <f t="shared" si="66"/>
        <v>Above Estimate</v>
      </c>
    </row>
    <row r="4250" spans="1:16" x14ac:dyDescent="0.3">
      <c r="A4250" s="1">
        <v>43960</v>
      </c>
      <c r="B4250">
        <v>2020</v>
      </c>
      <c r="C4250" t="s">
        <v>26</v>
      </c>
      <c r="D4250">
        <v>664650</v>
      </c>
      <c r="E4250">
        <v>930000</v>
      </c>
      <c r="F4250" t="s">
        <v>13</v>
      </c>
      <c r="G4250" t="s">
        <v>14</v>
      </c>
      <c r="H4250">
        <v>3</v>
      </c>
      <c r="I4250">
        <v>3</v>
      </c>
      <c r="J4250">
        <v>1097</v>
      </c>
      <c r="K4250">
        <v>1.0254395000000001</v>
      </c>
      <c r="L4250" t="s">
        <v>22</v>
      </c>
      <c r="M4250">
        <f>V3__67[[#This Row],[Sale Price]]/V3__67[[#This Row],[carpet_area]]</f>
        <v>847.76663628076574</v>
      </c>
      <c r="N4250">
        <f>IF(OR(V3__67[[#This Row],[Estimated Value]]="",V3__67[[#This Row],[Estimated Value]]=0),"",V3__67[[#This Row],[Sale Price]]-V3__67[[#This Row],[Estimated Value]])</f>
        <v>265350</v>
      </c>
      <c r="O4250">
        <f>IF(OR(V3__67[[#This Row],[Estimated Value]]="",V3__67[[#This Row],[Estimated Value]]=0),"",(V3__67[[#This Row],[Sale Price]]-V3__67[[#This Row],[Estimated Value]])/V3__67[[#This Row],[Estimated Value]])</f>
        <v>0.39923267885353192</v>
      </c>
      <c r="P4250" t="str">
        <f t="shared" si="66"/>
        <v>Above Estimate</v>
      </c>
    </row>
    <row r="4251" spans="1:16" x14ac:dyDescent="0.3">
      <c r="A4251" s="1">
        <v>43961</v>
      </c>
      <c r="B4251">
        <v>2020</v>
      </c>
      <c r="C4251" t="s">
        <v>18</v>
      </c>
      <c r="D4251">
        <v>262440</v>
      </c>
      <c r="E4251">
        <v>426500</v>
      </c>
      <c r="F4251" t="s">
        <v>13</v>
      </c>
      <c r="G4251" t="s">
        <v>14</v>
      </c>
      <c r="H4251">
        <v>3</v>
      </c>
      <c r="I4251">
        <v>1</v>
      </c>
      <c r="J4251">
        <v>948</v>
      </c>
      <c r="K4251">
        <v>1.0254395000000001</v>
      </c>
      <c r="L4251" t="s">
        <v>15</v>
      </c>
      <c r="M4251">
        <f>V3__67[[#This Row],[Sale Price]]/V3__67[[#This Row],[carpet_area]]</f>
        <v>449.89451476793249</v>
      </c>
      <c r="N4251">
        <f>IF(OR(V3__67[[#This Row],[Estimated Value]]="",V3__67[[#This Row],[Estimated Value]]=0),"",V3__67[[#This Row],[Sale Price]]-V3__67[[#This Row],[Estimated Value]])</f>
        <v>164060</v>
      </c>
      <c r="O4251">
        <f>IF(OR(V3__67[[#This Row],[Estimated Value]]="",V3__67[[#This Row],[Estimated Value]]=0),"",(V3__67[[#This Row],[Sale Price]]-V3__67[[#This Row],[Estimated Value]])/V3__67[[#This Row],[Estimated Value]])</f>
        <v>0.62513336381649143</v>
      </c>
      <c r="P4251" t="str">
        <f t="shared" si="66"/>
        <v>Above Estimate</v>
      </c>
    </row>
    <row r="4252" spans="1:16" x14ac:dyDescent="0.3">
      <c r="A4252" s="1">
        <v>43961</v>
      </c>
      <c r="B4252">
        <v>2020</v>
      </c>
      <c r="C4252" t="s">
        <v>18</v>
      </c>
      <c r="D4252">
        <v>165760</v>
      </c>
      <c r="E4252">
        <v>325000</v>
      </c>
      <c r="F4252" t="s">
        <v>13</v>
      </c>
      <c r="G4252" t="s">
        <v>14</v>
      </c>
      <c r="H4252">
        <v>3</v>
      </c>
      <c r="I4252">
        <v>2</v>
      </c>
      <c r="J4252">
        <v>1022</v>
      </c>
      <c r="K4252">
        <v>1.0254395000000001</v>
      </c>
      <c r="L4252" t="s">
        <v>22</v>
      </c>
      <c r="M4252">
        <f>V3__67[[#This Row],[Sale Price]]/V3__67[[#This Row],[carpet_area]]</f>
        <v>318.00391389432485</v>
      </c>
      <c r="N4252">
        <f>IF(OR(V3__67[[#This Row],[Estimated Value]]="",V3__67[[#This Row],[Estimated Value]]=0),"",V3__67[[#This Row],[Sale Price]]-V3__67[[#This Row],[Estimated Value]])</f>
        <v>159240</v>
      </c>
      <c r="O4252">
        <f>IF(OR(V3__67[[#This Row],[Estimated Value]]="",V3__67[[#This Row],[Estimated Value]]=0),"",(V3__67[[#This Row],[Sale Price]]-V3__67[[#This Row],[Estimated Value]])/V3__67[[#This Row],[Estimated Value]])</f>
        <v>0.96066602316602312</v>
      </c>
      <c r="P4252" t="str">
        <f t="shared" si="66"/>
        <v>Above Estimate</v>
      </c>
    </row>
    <row r="4253" spans="1:16" x14ac:dyDescent="0.3">
      <c r="A4253" s="1">
        <v>43962</v>
      </c>
      <c r="B4253">
        <v>2020</v>
      </c>
      <c r="C4253" t="s">
        <v>18</v>
      </c>
      <c r="D4253">
        <v>240080</v>
      </c>
      <c r="E4253">
        <v>390299</v>
      </c>
      <c r="F4253" t="s">
        <v>13</v>
      </c>
      <c r="G4253" t="s">
        <v>14</v>
      </c>
      <c r="H4253">
        <v>3</v>
      </c>
      <c r="I4253">
        <v>1</v>
      </c>
      <c r="J4253">
        <v>932</v>
      </c>
      <c r="K4253">
        <v>1.0254395000000001</v>
      </c>
      <c r="L4253" t="s">
        <v>15</v>
      </c>
      <c r="M4253">
        <f>V3__67[[#This Row],[Sale Price]]/V3__67[[#This Row],[carpet_area]]</f>
        <v>418.77575107296138</v>
      </c>
      <c r="N4253">
        <f>IF(OR(V3__67[[#This Row],[Estimated Value]]="",V3__67[[#This Row],[Estimated Value]]=0),"",V3__67[[#This Row],[Sale Price]]-V3__67[[#This Row],[Estimated Value]])</f>
        <v>150219</v>
      </c>
      <c r="O4253">
        <f>IF(OR(V3__67[[#This Row],[Estimated Value]]="",V3__67[[#This Row],[Estimated Value]]=0),"",(V3__67[[#This Row],[Sale Price]]-V3__67[[#This Row],[Estimated Value]])/V3__67[[#This Row],[Estimated Value]])</f>
        <v>0.62570393202265906</v>
      </c>
      <c r="P4253" t="str">
        <f t="shared" si="66"/>
        <v>Above Estimate</v>
      </c>
    </row>
    <row r="4254" spans="1:16" x14ac:dyDescent="0.3">
      <c r="A4254" s="1">
        <v>43965</v>
      </c>
      <c r="B4254">
        <v>2020</v>
      </c>
      <c r="C4254" t="s">
        <v>29</v>
      </c>
      <c r="D4254">
        <v>522480</v>
      </c>
      <c r="E4254">
        <v>547500</v>
      </c>
      <c r="F4254" t="s">
        <v>13</v>
      </c>
      <c r="G4254" t="s">
        <v>14</v>
      </c>
      <c r="H4254">
        <v>3</v>
      </c>
      <c r="I4254">
        <v>1</v>
      </c>
      <c r="J4254">
        <v>1002</v>
      </c>
      <c r="K4254">
        <v>1.0254395000000001</v>
      </c>
      <c r="L4254" t="s">
        <v>15</v>
      </c>
      <c r="M4254">
        <f>V3__67[[#This Row],[Sale Price]]/V3__67[[#This Row],[carpet_area]]</f>
        <v>546.40718562874247</v>
      </c>
      <c r="N4254">
        <f>IF(OR(V3__67[[#This Row],[Estimated Value]]="",V3__67[[#This Row],[Estimated Value]]=0),"",V3__67[[#This Row],[Sale Price]]-V3__67[[#This Row],[Estimated Value]])</f>
        <v>25020</v>
      </c>
      <c r="O4254">
        <f>IF(OR(V3__67[[#This Row],[Estimated Value]]="",V3__67[[#This Row],[Estimated Value]]=0),"",(V3__67[[#This Row],[Sale Price]]-V3__67[[#This Row],[Estimated Value]])/V3__67[[#This Row],[Estimated Value]])</f>
        <v>4.7887000459347726E-2</v>
      </c>
      <c r="P4254" t="str">
        <f t="shared" si="66"/>
        <v>Above Estimate</v>
      </c>
    </row>
    <row r="4255" spans="1:16" x14ac:dyDescent="0.3">
      <c r="A4255" s="1">
        <v>43965</v>
      </c>
      <c r="B4255">
        <v>2020</v>
      </c>
      <c r="C4255" t="s">
        <v>17</v>
      </c>
      <c r="D4255">
        <v>64580</v>
      </c>
      <c r="E4255">
        <v>75000</v>
      </c>
      <c r="F4255" t="s">
        <v>13</v>
      </c>
      <c r="G4255" t="s">
        <v>14</v>
      </c>
      <c r="H4255">
        <v>3</v>
      </c>
      <c r="I4255">
        <v>2</v>
      </c>
      <c r="J4255">
        <v>973</v>
      </c>
      <c r="K4255">
        <v>1.0254395000000001</v>
      </c>
      <c r="L4255" t="s">
        <v>22</v>
      </c>
      <c r="M4255">
        <f>V3__67[[#This Row],[Sale Price]]/V3__67[[#This Row],[carpet_area]]</f>
        <v>77.081192189105863</v>
      </c>
      <c r="N4255">
        <f>IF(OR(V3__67[[#This Row],[Estimated Value]]="",V3__67[[#This Row],[Estimated Value]]=0),"",V3__67[[#This Row],[Sale Price]]-V3__67[[#This Row],[Estimated Value]])</f>
        <v>10420</v>
      </c>
      <c r="O4255">
        <f>IF(OR(V3__67[[#This Row],[Estimated Value]]="",V3__67[[#This Row],[Estimated Value]]=0),"",(V3__67[[#This Row],[Sale Price]]-V3__67[[#This Row],[Estimated Value]])/V3__67[[#This Row],[Estimated Value]])</f>
        <v>0.161350263239393</v>
      </c>
      <c r="P4255" t="str">
        <f t="shared" si="66"/>
        <v>Above Estimate</v>
      </c>
    </row>
    <row r="4256" spans="1:16" x14ac:dyDescent="0.3">
      <c r="A4256" s="1">
        <v>43966</v>
      </c>
      <c r="B4256">
        <v>2020</v>
      </c>
      <c r="C4256" t="s">
        <v>21</v>
      </c>
      <c r="D4256">
        <v>1128190</v>
      </c>
      <c r="E4256">
        <v>1865000</v>
      </c>
      <c r="F4256" t="s">
        <v>13</v>
      </c>
      <c r="G4256" t="s">
        <v>14</v>
      </c>
      <c r="H4256">
        <v>3</v>
      </c>
      <c r="I4256">
        <v>1</v>
      </c>
      <c r="J4256">
        <v>987</v>
      </c>
      <c r="K4256">
        <v>1.0254395000000001</v>
      </c>
      <c r="L4256" t="s">
        <v>22</v>
      </c>
      <c r="M4256">
        <f>V3__67[[#This Row],[Sale Price]]/V3__67[[#This Row],[carpet_area]]</f>
        <v>1889.564336372847</v>
      </c>
      <c r="N4256">
        <f>IF(OR(V3__67[[#This Row],[Estimated Value]]="",V3__67[[#This Row],[Estimated Value]]=0),"",V3__67[[#This Row],[Sale Price]]-V3__67[[#This Row],[Estimated Value]])</f>
        <v>736810</v>
      </c>
      <c r="O4256">
        <f>IF(OR(V3__67[[#This Row],[Estimated Value]]="",V3__67[[#This Row],[Estimated Value]]=0),"",(V3__67[[#This Row],[Sale Price]]-V3__67[[#This Row],[Estimated Value]])/V3__67[[#This Row],[Estimated Value]])</f>
        <v>0.65309034825694257</v>
      </c>
      <c r="P4256" t="str">
        <f t="shared" si="66"/>
        <v>Above Estimate</v>
      </c>
    </row>
    <row r="4257" spans="1:16" x14ac:dyDescent="0.3">
      <c r="A4257" s="1">
        <v>43966</v>
      </c>
      <c r="B4257">
        <v>2020</v>
      </c>
      <c r="C4257" t="s">
        <v>26</v>
      </c>
      <c r="D4257">
        <v>276710</v>
      </c>
      <c r="E4257">
        <v>380000</v>
      </c>
      <c r="F4257" t="s">
        <v>13</v>
      </c>
      <c r="G4257" t="s">
        <v>14</v>
      </c>
      <c r="H4257">
        <v>3</v>
      </c>
      <c r="I4257">
        <v>1</v>
      </c>
      <c r="J4257">
        <v>1021</v>
      </c>
      <c r="K4257">
        <v>1.0254395000000001</v>
      </c>
      <c r="L4257" t="s">
        <v>16</v>
      </c>
      <c r="M4257">
        <f>V3__67[[#This Row],[Sale Price]]/V3__67[[#This Row],[carpet_area]]</f>
        <v>372.18413320274243</v>
      </c>
      <c r="N4257">
        <f>IF(OR(V3__67[[#This Row],[Estimated Value]]="",V3__67[[#This Row],[Estimated Value]]=0),"",V3__67[[#This Row],[Sale Price]]-V3__67[[#This Row],[Estimated Value]])</f>
        <v>103290</v>
      </c>
      <c r="O4257">
        <f>IF(OR(V3__67[[#This Row],[Estimated Value]]="",V3__67[[#This Row],[Estimated Value]]=0),"",(V3__67[[#This Row],[Sale Price]]-V3__67[[#This Row],[Estimated Value]])/V3__67[[#This Row],[Estimated Value]])</f>
        <v>0.37327888403021214</v>
      </c>
      <c r="P4257" t="str">
        <f t="shared" si="66"/>
        <v>Above Estimate</v>
      </c>
    </row>
    <row r="4258" spans="1:16" x14ac:dyDescent="0.3">
      <c r="A4258" s="1">
        <v>43966</v>
      </c>
      <c r="B4258">
        <v>2020</v>
      </c>
      <c r="C4258" t="s">
        <v>17</v>
      </c>
      <c r="D4258">
        <v>123960</v>
      </c>
      <c r="E4258">
        <v>272000</v>
      </c>
      <c r="F4258" t="s">
        <v>23</v>
      </c>
      <c r="G4258" t="s">
        <v>24</v>
      </c>
      <c r="H4258">
        <v>6</v>
      </c>
      <c r="I4258">
        <v>5</v>
      </c>
      <c r="J4258">
        <v>1878</v>
      </c>
      <c r="K4258">
        <v>1.0254395000000001</v>
      </c>
      <c r="L4258" t="s">
        <v>25</v>
      </c>
      <c r="M4258">
        <f>V3__67[[#This Row],[Sale Price]]/V3__67[[#This Row],[carpet_area]]</f>
        <v>144.83493077742278</v>
      </c>
      <c r="N4258">
        <f>IF(OR(V3__67[[#This Row],[Estimated Value]]="",V3__67[[#This Row],[Estimated Value]]=0),"",V3__67[[#This Row],[Sale Price]]-V3__67[[#This Row],[Estimated Value]])</f>
        <v>148040</v>
      </c>
      <c r="O4258">
        <f>IF(OR(V3__67[[#This Row],[Estimated Value]]="",V3__67[[#This Row],[Estimated Value]]=0),"",(V3__67[[#This Row],[Sale Price]]-V3__67[[#This Row],[Estimated Value]])/V3__67[[#This Row],[Estimated Value]])</f>
        <v>1.1942562116811875</v>
      </c>
      <c r="P4258" t="str">
        <f t="shared" si="66"/>
        <v>Above Estimate</v>
      </c>
    </row>
    <row r="4259" spans="1:16" x14ac:dyDescent="0.3">
      <c r="A4259" s="1">
        <v>43966</v>
      </c>
      <c r="B4259">
        <v>2020</v>
      </c>
      <c r="C4259" t="s">
        <v>21</v>
      </c>
      <c r="D4259">
        <v>258230</v>
      </c>
      <c r="E4259">
        <v>679900</v>
      </c>
      <c r="F4259" t="s">
        <v>19</v>
      </c>
      <c r="G4259" t="s">
        <v>20</v>
      </c>
      <c r="H4259">
        <v>4</v>
      </c>
      <c r="I4259">
        <v>4</v>
      </c>
      <c r="J4259">
        <v>1418</v>
      </c>
      <c r="K4259">
        <v>1.0254395000000001</v>
      </c>
      <c r="L4259" t="s">
        <v>15</v>
      </c>
      <c r="M4259">
        <f>V3__67[[#This Row],[Sale Price]]/V3__67[[#This Row],[carpet_area]]</f>
        <v>479.47813822284911</v>
      </c>
      <c r="N4259">
        <f>IF(OR(V3__67[[#This Row],[Estimated Value]]="",V3__67[[#This Row],[Estimated Value]]=0),"",V3__67[[#This Row],[Sale Price]]-V3__67[[#This Row],[Estimated Value]])</f>
        <v>421670</v>
      </c>
      <c r="O4259">
        <f>IF(OR(V3__67[[#This Row],[Estimated Value]]="",V3__67[[#This Row],[Estimated Value]]=0),"",(V3__67[[#This Row],[Sale Price]]-V3__67[[#This Row],[Estimated Value]])/V3__67[[#This Row],[Estimated Value]])</f>
        <v>1.6329241373968943</v>
      </c>
      <c r="P4259" t="str">
        <f t="shared" si="66"/>
        <v>Above Estimate</v>
      </c>
    </row>
    <row r="4260" spans="1:16" x14ac:dyDescent="0.3">
      <c r="A4260" s="1">
        <v>43967</v>
      </c>
      <c r="B4260">
        <v>2020</v>
      </c>
      <c r="C4260" t="s">
        <v>18</v>
      </c>
      <c r="D4260">
        <v>335480</v>
      </c>
      <c r="E4260">
        <v>600000</v>
      </c>
      <c r="F4260" t="s">
        <v>13</v>
      </c>
      <c r="G4260" t="s">
        <v>14</v>
      </c>
      <c r="H4260">
        <v>3</v>
      </c>
      <c r="I4260">
        <v>2</v>
      </c>
      <c r="J4260">
        <v>928</v>
      </c>
      <c r="K4260">
        <v>1.0254395000000001</v>
      </c>
      <c r="L4260" t="s">
        <v>25</v>
      </c>
      <c r="M4260">
        <f>V3__67[[#This Row],[Sale Price]]/V3__67[[#This Row],[carpet_area]]</f>
        <v>646.55172413793105</v>
      </c>
      <c r="N4260">
        <f>IF(OR(V3__67[[#This Row],[Estimated Value]]="",V3__67[[#This Row],[Estimated Value]]=0),"",V3__67[[#This Row],[Sale Price]]-V3__67[[#This Row],[Estimated Value]])</f>
        <v>264520</v>
      </c>
      <c r="O4260">
        <f>IF(OR(V3__67[[#This Row],[Estimated Value]]="",V3__67[[#This Row],[Estimated Value]]=0),"",(V3__67[[#This Row],[Sale Price]]-V3__67[[#This Row],[Estimated Value]])/V3__67[[#This Row],[Estimated Value]])</f>
        <v>0.78848217479432459</v>
      </c>
      <c r="P4260" t="str">
        <f t="shared" si="66"/>
        <v>Above Estimate</v>
      </c>
    </row>
    <row r="4261" spans="1:16" x14ac:dyDescent="0.3">
      <c r="A4261" s="1">
        <v>43968</v>
      </c>
      <c r="B4261">
        <v>2020</v>
      </c>
      <c r="C4261" t="s">
        <v>17</v>
      </c>
      <c r="D4261">
        <v>106120</v>
      </c>
      <c r="E4261">
        <v>167000</v>
      </c>
      <c r="F4261" t="s">
        <v>13</v>
      </c>
      <c r="G4261" t="s">
        <v>14</v>
      </c>
      <c r="H4261">
        <v>3</v>
      </c>
      <c r="I4261">
        <v>3</v>
      </c>
      <c r="J4261">
        <v>934</v>
      </c>
      <c r="K4261">
        <v>1.0254395000000001</v>
      </c>
      <c r="L4261" t="s">
        <v>16</v>
      </c>
      <c r="M4261">
        <f>V3__67[[#This Row],[Sale Price]]/V3__67[[#This Row],[carpet_area]]</f>
        <v>178.80085653104925</v>
      </c>
      <c r="N4261">
        <f>IF(OR(V3__67[[#This Row],[Estimated Value]]="",V3__67[[#This Row],[Estimated Value]]=0),"",V3__67[[#This Row],[Sale Price]]-V3__67[[#This Row],[Estimated Value]])</f>
        <v>60880</v>
      </c>
      <c r="O4261">
        <f>IF(OR(V3__67[[#This Row],[Estimated Value]]="",V3__67[[#This Row],[Estimated Value]]=0),"",(V3__67[[#This Row],[Sale Price]]-V3__67[[#This Row],[Estimated Value]])/V3__67[[#This Row],[Estimated Value]])</f>
        <v>0.57369016208066337</v>
      </c>
      <c r="P4261" t="str">
        <f t="shared" si="66"/>
        <v>Above Estimate</v>
      </c>
    </row>
    <row r="4262" spans="1:16" x14ac:dyDescent="0.3">
      <c r="A4262" s="1">
        <v>43968</v>
      </c>
      <c r="B4262">
        <v>2020</v>
      </c>
      <c r="C4262" t="s">
        <v>29</v>
      </c>
      <c r="D4262">
        <v>257110</v>
      </c>
      <c r="E4262">
        <v>457500</v>
      </c>
      <c r="F4262" t="s">
        <v>13</v>
      </c>
      <c r="G4262" t="s">
        <v>14</v>
      </c>
      <c r="H4262">
        <v>3</v>
      </c>
      <c r="I4262">
        <v>3</v>
      </c>
      <c r="J4262">
        <v>1022</v>
      </c>
      <c r="K4262">
        <v>1.0254395000000001</v>
      </c>
      <c r="L4262" t="s">
        <v>22</v>
      </c>
      <c r="M4262">
        <f>V3__67[[#This Row],[Sale Price]]/V3__67[[#This Row],[carpet_area]]</f>
        <v>447.65166340508807</v>
      </c>
      <c r="N4262">
        <f>IF(OR(V3__67[[#This Row],[Estimated Value]]="",V3__67[[#This Row],[Estimated Value]]=0),"",V3__67[[#This Row],[Sale Price]]-V3__67[[#This Row],[Estimated Value]])</f>
        <v>200390</v>
      </c>
      <c r="O4262">
        <f>IF(OR(V3__67[[#This Row],[Estimated Value]]="",V3__67[[#This Row],[Estimated Value]]=0),"",(V3__67[[#This Row],[Sale Price]]-V3__67[[#This Row],[Estimated Value]])/V3__67[[#This Row],[Estimated Value]])</f>
        <v>0.7793940336820816</v>
      </c>
      <c r="P4262" t="str">
        <f t="shared" si="66"/>
        <v>Above Estimate</v>
      </c>
    </row>
    <row r="4263" spans="1:16" x14ac:dyDescent="0.3">
      <c r="A4263" s="1">
        <v>43968</v>
      </c>
      <c r="B4263">
        <v>2020</v>
      </c>
      <c r="C4263" t="s">
        <v>17</v>
      </c>
      <c r="D4263">
        <v>133680</v>
      </c>
      <c r="E4263">
        <v>233000</v>
      </c>
      <c r="F4263" t="s">
        <v>13</v>
      </c>
      <c r="G4263" t="s">
        <v>14</v>
      </c>
      <c r="H4263">
        <v>3</v>
      </c>
      <c r="I4263">
        <v>2</v>
      </c>
      <c r="J4263">
        <v>1036</v>
      </c>
      <c r="K4263">
        <v>1.0254395000000001</v>
      </c>
      <c r="L4263" t="s">
        <v>25</v>
      </c>
      <c r="M4263">
        <f>V3__67[[#This Row],[Sale Price]]/V3__67[[#This Row],[carpet_area]]</f>
        <v>224.90347490347492</v>
      </c>
      <c r="N4263">
        <f>IF(OR(V3__67[[#This Row],[Estimated Value]]="",V3__67[[#This Row],[Estimated Value]]=0),"",V3__67[[#This Row],[Sale Price]]-V3__67[[#This Row],[Estimated Value]])</f>
        <v>99320</v>
      </c>
      <c r="O4263">
        <f>IF(OR(V3__67[[#This Row],[Estimated Value]]="",V3__67[[#This Row],[Estimated Value]]=0),"",(V3__67[[#This Row],[Sale Price]]-V3__67[[#This Row],[Estimated Value]])/V3__67[[#This Row],[Estimated Value]])</f>
        <v>0.74296828246558944</v>
      </c>
      <c r="P4263" t="str">
        <f t="shared" si="66"/>
        <v>Above Estimate</v>
      </c>
    </row>
    <row r="4264" spans="1:16" x14ac:dyDescent="0.3">
      <c r="A4264" s="1">
        <v>43969</v>
      </c>
      <c r="B4264">
        <v>2020</v>
      </c>
      <c r="C4264" t="s">
        <v>21</v>
      </c>
      <c r="D4264">
        <v>3642380</v>
      </c>
      <c r="E4264">
        <v>4250000</v>
      </c>
      <c r="F4264" t="s">
        <v>13</v>
      </c>
      <c r="G4264" t="s">
        <v>14</v>
      </c>
      <c r="H4264">
        <v>3</v>
      </c>
      <c r="I4264">
        <v>2</v>
      </c>
      <c r="J4264">
        <v>916</v>
      </c>
      <c r="K4264">
        <v>1.0254395000000001</v>
      </c>
      <c r="L4264" t="s">
        <v>16</v>
      </c>
      <c r="M4264">
        <f>V3__67[[#This Row],[Sale Price]]/V3__67[[#This Row],[carpet_area]]</f>
        <v>4639.7379912663755</v>
      </c>
      <c r="N4264">
        <f>IF(OR(V3__67[[#This Row],[Estimated Value]]="",V3__67[[#This Row],[Estimated Value]]=0),"",V3__67[[#This Row],[Sale Price]]-V3__67[[#This Row],[Estimated Value]])</f>
        <v>607620</v>
      </c>
      <c r="O4264">
        <f>IF(OR(V3__67[[#This Row],[Estimated Value]]="",V3__67[[#This Row],[Estimated Value]]=0),"",(V3__67[[#This Row],[Sale Price]]-V3__67[[#This Row],[Estimated Value]])/V3__67[[#This Row],[Estimated Value]])</f>
        <v>0.16681949714197861</v>
      </c>
      <c r="P4264" t="str">
        <f t="shared" si="66"/>
        <v>Above Estimate</v>
      </c>
    </row>
    <row r="4265" spans="1:16" x14ac:dyDescent="0.3">
      <c r="A4265" s="1">
        <v>43969</v>
      </c>
      <c r="B4265">
        <v>2020</v>
      </c>
      <c r="C4265" t="s">
        <v>26</v>
      </c>
      <c r="D4265">
        <v>470820</v>
      </c>
      <c r="E4265">
        <v>640000</v>
      </c>
      <c r="F4265" t="s">
        <v>13</v>
      </c>
      <c r="G4265" t="s">
        <v>14</v>
      </c>
      <c r="H4265">
        <v>3</v>
      </c>
      <c r="I4265">
        <v>2</v>
      </c>
      <c r="J4265">
        <v>917</v>
      </c>
      <c r="K4265">
        <v>1.0254395000000001</v>
      </c>
      <c r="L4265" t="s">
        <v>25</v>
      </c>
      <c r="M4265">
        <f>V3__67[[#This Row],[Sale Price]]/V3__67[[#This Row],[carpet_area]]</f>
        <v>697.92802617230097</v>
      </c>
      <c r="N4265">
        <f>IF(OR(V3__67[[#This Row],[Estimated Value]]="",V3__67[[#This Row],[Estimated Value]]=0),"",V3__67[[#This Row],[Sale Price]]-V3__67[[#This Row],[Estimated Value]])</f>
        <v>169180</v>
      </c>
      <c r="O4265">
        <f>IF(OR(V3__67[[#This Row],[Estimated Value]]="",V3__67[[#This Row],[Estimated Value]]=0),"",(V3__67[[#This Row],[Sale Price]]-V3__67[[#This Row],[Estimated Value]])/V3__67[[#This Row],[Estimated Value]])</f>
        <v>0.35933052971411578</v>
      </c>
      <c r="P4265" t="str">
        <f t="shared" si="66"/>
        <v>Above Estimate</v>
      </c>
    </row>
    <row r="4266" spans="1:16" x14ac:dyDescent="0.3">
      <c r="A4266" s="1">
        <v>43972</v>
      </c>
      <c r="B4266">
        <v>2020</v>
      </c>
      <c r="C4266" t="s">
        <v>17</v>
      </c>
      <c r="D4266">
        <v>159310</v>
      </c>
      <c r="E4266">
        <v>240000</v>
      </c>
      <c r="F4266" t="s">
        <v>23</v>
      </c>
      <c r="G4266" t="s">
        <v>24</v>
      </c>
      <c r="H4266">
        <v>6</v>
      </c>
      <c r="I4266">
        <v>5</v>
      </c>
      <c r="J4266">
        <v>2053</v>
      </c>
      <c r="K4266">
        <v>1.0254395000000001</v>
      </c>
      <c r="L4266" t="s">
        <v>22</v>
      </c>
      <c r="M4266">
        <f>V3__67[[#This Row],[Sale Price]]/V3__67[[#This Row],[carpet_area]]</f>
        <v>116.90209449585971</v>
      </c>
      <c r="N4266">
        <f>IF(OR(V3__67[[#This Row],[Estimated Value]]="",V3__67[[#This Row],[Estimated Value]]=0),"",V3__67[[#This Row],[Sale Price]]-V3__67[[#This Row],[Estimated Value]])</f>
        <v>80690</v>
      </c>
      <c r="O4266">
        <f>IF(OR(V3__67[[#This Row],[Estimated Value]]="",V3__67[[#This Row],[Estimated Value]]=0),"",(V3__67[[#This Row],[Sale Price]]-V3__67[[#This Row],[Estimated Value]])/V3__67[[#This Row],[Estimated Value]])</f>
        <v>0.50649676730902016</v>
      </c>
      <c r="P4266" t="str">
        <f t="shared" si="66"/>
        <v>Above Estimate</v>
      </c>
    </row>
    <row r="4267" spans="1:16" x14ac:dyDescent="0.3">
      <c r="A4267" s="1">
        <v>43973</v>
      </c>
      <c r="B4267">
        <v>2020</v>
      </c>
      <c r="C4267" t="s">
        <v>21</v>
      </c>
      <c r="D4267">
        <v>1224230</v>
      </c>
      <c r="E4267">
        <v>2495000</v>
      </c>
      <c r="F4267" t="s">
        <v>13</v>
      </c>
      <c r="G4267" t="s">
        <v>14</v>
      </c>
      <c r="H4267">
        <v>3</v>
      </c>
      <c r="I4267">
        <v>2</v>
      </c>
      <c r="J4267">
        <v>956</v>
      </c>
      <c r="K4267">
        <v>1.0254395000000001</v>
      </c>
      <c r="L4267" t="s">
        <v>22</v>
      </c>
      <c r="M4267">
        <f>V3__67[[#This Row],[Sale Price]]/V3__67[[#This Row],[carpet_area]]</f>
        <v>2609.8326359832636</v>
      </c>
      <c r="N4267">
        <f>IF(OR(V3__67[[#This Row],[Estimated Value]]="",V3__67[[#This Row],[Estimated Value]]=0),"",V3__67[[#This Row],[Sale Price]]-V3__67[[#This Row],[Estimated Value]])</f>
        <v>1270770</v>
      </c>
      <c r="O4267">
        <f>IF(OR(V3__67[[#This Row],[Estimated Value]]="",V3__67[[#This Row],[Estimated Value]]=0),"",(V3__67[[#This Row],[Sale Price]]-V3__67[[#This Row],[Estimated Value]])/V3__67[[#This Row],[Estimated Value]])</f>
        <v>1.0380157323378776</v>
      </c>
      <c r="P4267" t="str">
        <f t="shared" si="66"/>
        <v>Above Estimate</v>
      </c>
    </row>
    <row r="4268" spans="1:16" x14ac:dyDescent="0.3">
      <c r="A4268" s="1">
        <v>43973</v>
      </c>
      <c r="B4268">
        <v>2020</v>
      </c>
      <c r="C4268" t="s">
        <v>26</v>
      </c>
      <c r="D4268">
        <v>246750</v>
      </c>
      <c r="E4268">
        <v>370000</v>
      </c>
      <c r="F4268" t="s">
        <v>13</v>
      </c>
      <c r="G4268" t="s">
        <v>14</v>
      </c>
      <c r="H4268">
        <v>3</v>
      </c>
      <c r="I4268">
        <v>3</v>
      </c>
      <c r="J4268">
        <v>989</v>
      </c>
      <c r="K4268">
        <v>1.0254395000000001</v>
      </c>
      <c r="L4268" t="s">
        <v>15</v>
      </c>
      <c r="M4268">
        <f>V3__67[[#This Row],[Sale Price]]/V3__67[[#This Row],[carpet_area]]</f>
        <v>374.11526794742161</v>
      </c>
      <c r="N4268">
        <f>IF(OR(V3__67[[#This Row],[Estimated Value]]="",V3__67[[#This Row],[Estimated Value]]=0),"",V3__67[[#This Row],[Sale Price]]-V3__67[[#This Row],[Estimated Value]])</f>
        <v>123250</v>
      </c>
      <c r="O4268">
        <f>IF(OR(V3__67[[#This Row],[Estimated Value]]="",V3__67[[#This Row],[Estimated Value]]=0),"",(V3__67[[#This Row],[Sale Price]]-V3__67[[#This Row],[Estimated Value]])/V3__67[[#This Row],[Estimated Value]])</f>
        <v>0.49949341438703143</v>
      </c>
      <c r="P4268" t="str">
        <f t="shared" si="66"/>
        <v>Above Estimate</v>
      </c>
    </row>
    <row r="4269" spans="1:16" x14ac:dyDescent="0.3">
      <c r="A4269" s="1">
        <v>43975</v>
      </c>
      <c r="B4269">
        <v>2020</v>
      </c>
      <c r="C4269" t="s">
        <v>17</v>
      </c>
      <c r="D4269">
        <v>161840</v>
      </c>
      <c r="E4269">
        <v>280000</v>
      </c>
      <c r="F4269" t="s">
        <v>23</v>
      </c>
      <c r="G4269" t="s">
        <v>24</v>
      </c>
      <c r="H4269">
        <v>6</v>
      </c>
      <c r="I4269">
        <v>5</v>
      </c>
      <c r="J4269">
        <v>2097</v>
      </c>
      <c r="K4269">
        <v>1.0254395000000001</v>
      </c>
      <c r="L4269" t="s">
        <v>22</v>
      </c>
      <c r="M4269">
        <f>V3__67[[#This Row],[Sale Price]]/V3__67[[#This Row],[carpet_area]]</f>
        <v>133.5240820219361</v>
      </c>
      <c r="N4269">
        <f>IF(OR(V3__67[[#This Row],[Estimated Value]]="",V3__67[[#This Row],[Estimated Value]]=0),"",V3__67[[#This Row],[Sale Price]]-V3__67[[#This Row],[Estimated Value]])</f>
        <v>118160</v>
      </c>
      <c r="O4269">
        <f>IF(OR(V3__67[[#This Row],[Estimated Value]]="",V3__67[[#This Row],[Estimated Value]]=0),"",(V3__67[[#This Row],[Sale Price]]-V3__67[[#This Row],[Estimated Value]])/V3__67[[#This Row],[Estimated Value]])</f>
        <v>0.73010380622837368</v>
      </c>
      <c r="P4269" t="str">
        <f t="shared" si="66"/>
        <v>Above Estimate</v>
      </c>
    </row>
    <row r="4270" spans="1:16" x14ac:dyDescent="0.3">
      <c r="A4270" s="1">
        <v>43976</v>
      </c>
      <c r="B4270">
        <v>2020</v>
      </c>
      <c r="C4270" t="s">
        <v>17</v>
      </c>
      <c r="D4270">
        <v>88830</v>
      </c>
      <c r="E4270">
        <v>165000</v>
      </c>
      <c r="F4270" t="s">
        <v>13</v>
      </c>
      <c r="G4270" t="s">
        <v>14</v>
      </c>
      <c r="H4270">
        <v>3</v>
      </c>
      <c r="I4270">
        <v>1</v>
      </c>
      <c r="J4270">
        <v>1017</v>
      </c>
      <c r="K4270">
        <v>1.0254395000000001</v>
      </c>
      <c r="L4270" t="s">
        <v>15</v>
      </c>
      <c r="M4270">
        <f>V3__67[[#This Row],[Sale Price]]/V3__67[[#This Row],[carpet_area]]</f>
        <v>162.24188790560473</v>
      </c>
      <c r="N4270">
        <f>IF(OR(V3__67[[#This Row],[Estimated Value]]="",V3__67[[#This Row],[Estimated Value]]=0),"",V3__67[[#This Row],[Sale Price]]-V3__67[[#This Row],[Estimated Value]])</f>
        <v>76170</v>
      </c>
      <c r="O4270">
        <f>IF(OR(V3__67[[#This Row],[Estimated Value]]="",V3__67[[#This Row],[Estimated Value]]=0),"",(V3__67[[#This Row],[Sale Price]]-V3__67[[#This Row],[Estimated Value]])/V3__67[[#This Row],[Estimated Value]])</f>
        <v>0.85748058088483625</v>
      </c>
      <c r="P4270" t="str">
        <f t="shared" si="66"/>
        <v>Above Estimate</v>
      </c>
    </row>
    <row r="4271" spans="1:16" x14ac:dyDescent="0.3">
      <c r="A4271" s="1">
        <v>43976</v>
      </c>
      <c r="B4271">
        <v>2020</v>
      </c>
      <c r="C4271" t="s">
        <v>21</v>
      </c>
      <c r="D4271">
        <v>426790</v>
      </c>
      <c r="E4271">
        <v>915000</v>
      </c>
      <c r="F4271" t="s">
        <v>19</v>
      </c>
      <c r="G4271" t="s">
        <v>20</v>
      </c>
      <c r="H4271">
        <v>4</v>
      </c>
      <c r="I4271">
        <v>2</v>
      </c>
      <c r="J4271">
        <v>1438</v>
      </c>
      <c r="K4271">
        <v>1.0254395000000001</v>
      </c>
      <c r="L4271" t="s">
        <v>25</v>
      </c>
      <c r="M4271">
        <f>V3__67[[#This Row],[Sale Price]]/V3__67[[#This Row],[carpet_area]]</f>
        <v>636.30041724617524</v>
      </c>
      <c r="N4271">
        <f>IF(OR(V3__67[[#This Row],[Estimated Value]]="",V3__67[[#This Row],[Estimated Value]]=0),"",V3__67[[#This Row],[Sale Price]]-V3__67[[#This Row],[Estimated Value]])</f>
        <v>488210</v>
      </c>
      <c r="O4271">
        <f>IF(OR(V3__67[[#This Row],[Estimated Value]]="",V3__67[[#This Row],[Estimated Value]]=0),"",(V3__67[[#This Row],[Sale Price]]-V3__67[[#This Row],[Estimated Value]])/V3__67[[#This Row],[Estimated Value]])</f>
        <v>1.1439115255746386</v>
      </c>
      <c r="P4271" t="str">
        <f t="shared" si="66"/>
        <v>Above Estimate</v>
      </c>
    </row>
    <row r="4272" spans="1:16" x14ac:dyDescent="0.3">
      <c r="A4272" s="1">
        <v>43980</v>
      </c>
      <c r="B4272">
        <v>2020</v>
      </c>
      <c r="C4272" t="s">
        <v>18</v>
      </c>
      <c r="D4272">
        <v>362800</v>
      </c>
      <c r="E4272">
        <v>595000</v>
      </c>
      <c r="F4272" t="s">
        <v>13</v>
      </c>
      <c r="G4272" t="s">
        <v>14</v>
      </c>
      <c r="H4272">
        <v>3</v>
      </c>
      <c r="I4272">
        <v>1</v>
      </c>
      <c r="J4272">
        <v>1089</v>
      </c>
      <c r="K4272">
        <v>1.0254395000000001</v>
      </c>
      <c r="L4272" t="s">
        <v>15</v>
      </c>
      <c r="M4272">
        <f>V3__67[[#This Row],[Sale Price]]/V3__67[[#This Row],[carpet_area]]</f>
        <v>546.37281910009187</v>
      </c>
      <c r="N4272">
        <f>IF(OR(V3__67[[#This Row],[Estimated Value]]="",V3__67[[#This Row],[Estimated Value]]=0),"",V3__67[[#This Row],[Sale Price]]-V3__67[[#This Row],[Estimated Value]])</f>
        <v>232200</v>
      </c>
      <c r="O4272">
        <f>IF(OR(V3__67[[#This Row],[Estimated Value]]="",V3__67[[#This Row],[Estimated Value]]=0),"",(V3__67[[#This Row],[Sale Price]]-V3__67[[#This Row],[Estimated Value]])/V3__67[[#This Row],[Estimated Value]])</f>
        <v>0.64002205071664831</v>
      </c>
      <c r="P4272" t="str">
        <f t="shared" si="66"/>
        <v>Above Estimate</v>
      </c>
    </row>
    <row r="4273" spans="1:16" x14ac:dyDescent="0.3">
      <c r="A4273" s="1">
        <v>43980</v>
      </c>
      <c r="B4273">
        <v>2020</v>
      </c>
      <c r="C4273" t="s">
        <v>18</v>
      </c>
      <c r="D4273">
        <v>180460</v>
      </c>
      <c r="E4273">
        <v>105000</v>
      </c>
      <c r="F4273" t="s">
        <v>13</v>
      </c>
      <c r="G4273" t="s">
        <v>14</v>
      </c>
      <c r="H4273">
        <v>3</v>
      </c>
      <c r="I4273">
        <v>3</v>
      </c>
      <c r="J4273">
        <v>1076</v>
      </c>
      <c r="K4273">
        <v>1.0254395000000001</v>
      </c>
      <c r="L4273" t="s">
        <v>22</v>
      </c>
      <c r="M4273">
        <f>V3__67[[#This Row],[Sale Price]]/V3__67[[#This Row],[carpet_area]]</f>
        <v>97.583643122676577</v>
      </c>
      <c r="N4273">
        <f>IF(OR(V3__67[[#This Row],[Estimated Value]]="",V3__67[[#This Row],[Estimated Value]]=0),"",V3__67[[#This Row],[Sale Price]]-V3__67[[#This Row],[Estimated Value]])</f>
        <v>-75460</v>
      </c>
      <c r="O4273">
        <f>IF(OR(V3__67[[#This Row],[Estimated Value]]="",V3__67[[#This Row],[Estimated Value]]=0),"",(V3__67[[#This Row],[Sale Price]]-V3__67[[#This Row],[Estimated Value]])/V3__67[[#This Row],[Estimated Value]])</f>
        <v>-0.4181536074476338</v>
      </c>
      <c r="P4273" t="str">
        <f t="shared" si="66"/>
        <v>Below Estimate</v>
      </c>
    </row>
    <row r="4274" spans="1:16" x14ac:dyDescent="0.3">
      <c r="A4274" s="1">
        <v>43981</v>
      </c>
      <c r="B4274">
        <v>2020</v>
      </c>
      <c r="C4274" t="s">
        <v>29</v>
      </c>
      <c r="D4274">
        <v>309820</v>
      </c>
      <c r="E4274">
        <v>385000</v>
      </c>
      <c r="F4274" t="s">
        <v>13</v>
      </c>
      <c r="G4274" t="s">
        <v>14</v>
      </c>
      <c r="H4274">
        <v>3</v>
      </c>
      <c r="I4274">
        <v>3</v>
      </c>
      <c r="J4274">
        <v>962</v>
      </c>
      <c r="K4274">
        <v>1.0254395000000001</v>
      </c>
      <c r="L4274" t="s">
        <v>16</v>
      </c>
      <c r="M4274">
        <f>V3__67[[#This Row],[Sale Price]]/V3__67[[#This Row],[carpet_area]]</f>
        <v>400.2079002079002</v>
      </c>
      <c r="N4274">
        <f>IF(OR(V3__67[[#This Row],[Estimated Value]]="",V3__67[[#This Row],[Estimated Value]]=0),"",V3__67[[#This Row],[Sale Price]]-V3__67[[#This Row],[Estimated Value]])</f>
        <v>75180</v>
      </c>
      <c r="O4274">
        <f>IF(OR(V3__67[[#This Row],[Estimated Value]]="",V3__67[[#This Row],[Estimated Value]]=0),"",(V3__67[[#This Row],[Sale Price]]-V3__67[[#This Row],[Estimated Value]])/V3__67[[#This Row],[Estimated Value]])</f>
        <v>0.24265702666064165</v>
      </c>
      <c r="P4274" t="str">
        <f t="shared" si="66"/>
        <v>Above Estimate</v>
      </c>
    </row>
    <row r="4275" spans="1:16" x14ac:dyDescent="0.3">
      <c r="A4275" s="1">
        <v>43981</v>
      </c>
      <c r="B4275">
        <v>2020</v>
      </c>
      <c r="C4275" t="s">
        <v>29</v>
      </c>
      <c r="D4275">
        <v>192290</v>
      </c>
      <c r="E4275">
        <v>399000</v>
      </c>
      <c r="F4275" t="s">
        <v>13</v>
      </c>
      <c r="G4275" t="s">
        <v>14</v>
      </c>
      <c r="H4275">
        <v>3</v>
      </c>
      <c r="I4275">
        <v>3</v>
      </c>
      <c r="J4275">
        <v>1079</v>
      </c>
      <c r="K4275">
        <v>1.0254395000000001</v>
      </c>
      <c r="L4275" t="s">
        <v>22</v>
      </c>
      <c r="M4275">
        <f>V3__67[[#This Row],[Sale Price]]/V3__67[[#This Row],[carpet_area]]</f>
        <v>369.78683966635776</v>
      </c>
      <c r="N4275">
        <f>IF(OR(V3__67[[#This Row],[Estimated Value]]="",V3__67[[#This Row],[Estimated Value]]=0),"",V3__67[[#This Row],[Sale Price]]-V3__67[[#This Row],[Estimated Value]])</f>
        <v>206710</v>
      </c>
      <c r="O4275">
        <f>IF(OR(V3__67[[#This Row],[Estimated Value]]="",V3__67[[#This Row],[Estimated Value]]=0),"",(V3__67[[#This Row],[Sale Price]]-V3__67[[#This Row],[Estimated Value]])/V3__67[[#This Row],[Estimated Value]])</f>
        <v>1.0749908991627231</v>
      </c>
      <c r="P4275" t="str">
        <f t="shared" si="66"/>
        <v>Above Estimate</v>
      </c>
    </row>
    <row r="4276" spans="1:16" x14ac:dyDescent="0.3">
      <c r="A4276" s="1">
        <v>43983</v>
      </c>
      <c r="B4276">
        <v>2020</v>
      </c>
      <c r="C4276" t="s">
        <v>29</v>
      </c>
      <c r="D4276">
        <v>160160</v>
      </c>
      <c r="E4276">
        <v>300000</v>
      </c>
      <c r="F4276" t="s">
        <v>13</v>
      </c>
      <c r="G4276" t="s">
        <v>14</v>
      </c>
      <c r="H4276">
        <v>3</v>
      </c>
      <c r="I4276">
        <v>2</v>
      </c>
      <c r="J4276">
        <v>946</v>
      </c>
      <c r="K4276">
        <v>1.0254395000000001</v>
      </c>
      <c r="L4276" t="s">
        <v>16</v>
      </c>
      <c r="M4276">
        <f>V3__67[[#This Row],[Sale Price]]/V3__67[[#This Row],[carpet_area]]</f>
        <v>317.12473572938688</v>
      </c>
      <c r="N4276">
        <f>IF(OR(V3__67[[#This Row],[Estimated Value]]="",V3__67[[#This Row],[Estimated Value]]=0),"",V3__67[[#This Row],[Sale Price]]-V3__67[[#This Row],[Estimated Value]])</f>
        <v>139840</v>
      </c>
      <c r="O4276">
        <f>IF(OR(V3__67[[#This Row],[Estimated Value]]="",V3__67[[#This Row],[Estimated Value]]=0),"",(V3__67[[#This Row],[Sale Price]]-V3__67[[#This Row],[Estimated Value]])/V3__67[[#This Row],[Estimated Value]])</f>
        <v>0.87312687312687309</v>
      </c>
      <c r="P4276" t="str">
        <f t="shared" si="66"/>
        <v>Above Estimate</v>
      </c>
    </row>
    <row r="4277" spans="1:16" x14ac:dyDescent="0.3">
      <c r="A4277" s="1">
        <v>43983</v>
      </c>
      <c r="B4277">
        <v>2020</v>
      </c>
      <c r="C4277" t="s">
        <v>21</v>
      </c>
      <c r="D4277">
        <v>513380</v>
      </c>
      <c r="E4277">
        <v>775000</v>
      </c>
      <c r="F4277" t="s">
        <v>13</v>
      </c>
      <c r="G4277" t="s">
        <v>14</v>
      </c>
      <c r="H4277">
        <v>3</v>
      </c>
      <c r="I4277">
        <v>2</v>
      </c>
      <c r="J4277">
        <v>1063</v>
      </c>
      <c r="K4277">
        <v>1.0254395000000001</v>
      </c>
      <c r="L4277" t="s">
        <v>25</v>
      </c>
      <c r="M4277">
        <f>V3__67[[#This Row],[Sale Price]]/V3__67[[#This Row],[carpet_area]]</f>
        <v>729.068673565381</v>
      </c>
      <c r="N4277">
        <f>IF(OR(V3__67[[#This Row],[Estimated Value]]="",V3__67[[#This Row],[Estimated Value]]=0),"",V3__67[[#This Row],[Sale Price]]-V3__67[[#This Row],[Estimated Value]])</f>
        <v>261620</v>
      </c>
      <c r="O4277">
        <f>IF(OR(V3__67[[#This Row],[Estimated Value]]="",V3__67[[#This Row],[Estimated Value]]=0),"",(V3__67[[#This Row],[Sale Price]]-V3__67[[#This Row],[Estimated Value]])/V3__67[[#This Row],[Estimated Value]])</f>
        <v>0.50960302310179595</v>
      </c>
      <c r="P4277" t="str">
        <f t="shared" si="66"/>
        <v>Above Estimate</v>
      </c>
    </row>
    <row r="4278" spans="1:16" x14ac:dyDescent="0.3">
      <c r="A4278" s="1">
        <v>43983</v>
      </c>
      <c r="B4278">
        <v>2020</v>
      </c>
      <c r="C4278" t="s">
        <v>21</v>
      </c>
      <c r="D4278">
        <v>459480</v>
      </c>
      <c r="E4278">
        <v>690000</v>
      </c>
      <c r="F4278" t="s">
        <v>13</v>
      </c>
      <c r="G4278" t="s">
        <v>14</v>
      </c>
      <c r="H4278">
        <v>3</v>
      </c>
      <c r="I4278">
        <v>3</v>
      </c>
      <c r="J4278">
        <v>1029</v>
      </c>
      <c r="K4278">
        <v>1.0254395000000001</v>
      </c>
      <c r="L4278" t="s">
        <v>16</v>
      </c>
      <c r="M4278">
        <f>V3__67[[#This Row],[Sale Price]]/V3__67[[#This Row],[carpet_area]]</f>
        <v>670.55393586005835</v>
      </c>
      <c r="N4278">
        <f>IF(OR(V3__67[[#This Row],[Estimated Value]]="",V3__67[[#This Row],[Estimated Value]]=0),"",V3__67[[#This Row],[Sale Price]]-V3__67[[#This Row],[Estimated Value]])</f>
        <v>230520</v>
      </c>
      <c r="O4278">
        <f>IF(OR(V3__67[[#This Row],[Estimated Value]]="",V3__67[[#This Row],[Estimated Value]]=0),"",(V3__67[[#This Row],[Sale Price]]-V3__67[[#This Row],[Estimated Value]])/V3__67[[#This Row],[Estimated Value]])</f>
        <v>0.50169757116740665</v>
      </c>
      <c r="P4278" t="str">
        <f t="shared" si="66"/>
        <v>Above Estimate</v>
      </c>
    </row>
    <row r="4279" spans="1:16" x14ac:dyDescent="0.3">
      <c r="A4279" s="1">
        <v>43983</v>
      </c>
      <c r="B4279">
        <v>2020</v>
      </c>
      <c r="C4279" t="s">
        <v>21</v>
      </c>
      <c r="D4279">
        <v>1742510</v>
      </c>
      <c r="E4279">
        <v>1765000</v>
      </c>
      <c r="F4279" t="s">
        <v>13</v>
      </c>
      <c r="G4279" t="s">
        <v>14</v>
      </c>
      <c r="H4279">
        <v>3</v>
      </c>
      <c r="I4279">
        <v>2</v>
      </c>
      <c r="J4279">
        <v>913</v>
      </c>
      <c r="K4279">
        <v>1.0254395000000001</v>
      </c>
      <c r="L4279" t="s">
        <v>22</v>
      </c>
      <c r="M4279">
        <f>V3__67[[#This Row],[Sale Price]]/V3__67[[#This Row],[carpet_area]]</f>
        <v>1933.1872946330777</v>
      </c>
      <c r="N4279">
        <f>IF(OR(V3__67[[#This Row],[Estimated Value]]="",V3__67[[#This Row],[Estimated Value]]=0),"",V3__67[[#This Row],[Sale Price]]-V3__67[[#This Row],[Estimated Value]])</f>
        <v>22490</v>
      </c>
      <c r="O4279">
        <f>IF(OR(V3__67[[#This Row],[Estimated Value]]="",V3__67[[#This Row],[Estimated Value]]=0),"",(V3__67[[#This Row],[Sale Price]]-V3__67[[#This Row],[Estimated Value]])/V3__67[[#This Row],[Estimated Value]])</f>
        <v>1.2906669115241807E-2</v>
      </c>
      <c r="P4279" t="str">
        <f t="shared" si="66"/>
        <v>Above Estimate</v>
      </c>
    </row>
    <row r="4280" spans="1:16" x14ac:dyDescent="0.3">
      <c r="A4280" s="1">
        <v>43983</v>
      </c>
      <c r="B4280">
        <v>2020</v>
      </c>
      <c r="C4280" t="s">
        <v>18</v>
      </c>
      <c r="D4280">
        <v>429382</v>
      </c>
      <c r="E4280">
        <v>709000</v>
      </c>
      <c r="F4280" t="s">
        <v>13</v>
      </c>
      <c r="G4280" t="s">
        <v>14</v>
      </c>
      <c r="H4280">
        <v>3</v>
      </c>
      <c r="I4280">
        <v>3</v>
      </c>
      <c r="J4280">
        <v>944</v>
      </c>
      <c r="K4280">
        <v>1.0254395000000001</v>
      </c>
      <c r="L4280" t="s">
        <v>22</v>
      </c>
      <c r="M4280">
        <f>V3__67[[#This Row],[Sale Price]]/V3__67[[#This Row],[carpet_area]]</f>
        <v>751.0593220338983</v>
      </c>
      <c r="N4280">
        <f>IF(OR(V3__67[[#This Row],[Estimated Value]]="",V3__67[[#This Row],[Estimated Value]]=0),"",V3__67[[#This Row],[Sale Price]]-V3__67[[#This Row],[Estimated Value]])</f>
        <v>279618</v>
      </c>
      <c r="O4280">
        <f>IF(OR(V3__67[[#This Row],[Estimated Value]]="",V3__67[[#This Row],[Estimated Value]]=0),"",(V3__67[[#This Row],[Sale Price]]-V3__67[[#This Row],[Estimated Value]])/V3__67[[#This Row],[Estimated Value]])</f>
        <v>0.65121034416906154</v>
      </c>
      <c r="P4280" t="str">
        <f t="shared" si="66"/>
        <v>Above Estimate</v>
      </c>
    </row>
    <row r="4281" spans="1:16" x14ac:dyDescent="0.3">
      <c r="A4281" s="1">
        <v>43986</v>
      </c>
      <c r="B4281">
        <v>2020</v>
      </c>
      <c r="C4281" t="s">
        <v>29</v>
      </c>
      <c r="D4281">
        <v>186060</v>
      </c>
      <c r="E4281">
        <v>263000</v>
      </c>
      <c r="F4281" t="s">
        <v>13</v>
      </c>
      <c r="G4281" t="s">
        <v>14</v>
      </c>
      <c r="H4281">
        <v>3</v>
      </c>
      <c r="I4281">
        <v>2</v>
      </c>
      <c r="J4281">
        <v>911</v>
      </c>
      <c r="K4281">
        <v>1.0254395000000001</v>
      </c>
      <c r="L4281" t="s">
        <v>15</v>
      </c>
      <c r="M4281">
        <f>V3__67[[#This Row],[Sale Price]]/V3__67[[#This Row],[carpet_area]]</f>
        <v>288.69374313940722</v>
      </c>
      <c r="N4281">
        <f>IF(OR(V3__67[[#This Row],[Estimated Value]]="",V3__67[[#This Row],[Estimated Value]]=0),"",V3__67[[#This Row],[Sale Price]]-V3__67[[#This Row],[Estimated Value]])</f>
        <v>76940</v>
      </c>
      <c r="O4281">
        <f>IF(OR(V3__67[[#This Row],[Estimated Value]]="",V3__67[[#This Row],[Estimated Value]]=0),"",(V3__67[[#This Row],[Sale Price]]-V3__67[[#This Row],[Estimated Value]])/V3__67[[#This Row],[Estimated Value]])</f>
        <v>0.41352251961732772</v>
      </c>
      <c r="P4281" t="str">
        <f t="shared" si="66"/>
        <v>Above Estimate</v>
      </c>
    </row>
    <row r="4282" spans="1:16" x14ac:dyDescent="0.3">
      <c r="A4282" s="1">
        <v>43986</v>
      </c>
      <c r="B4282">
        <v>2020</v>
      </c>
      <c r="C4282" t="s">
        <v>26</v>
      </c>
      <c r="D4282">
        <v>699020</v>
      </c>
      <c r="E4282">
        <v>975000</v>
      </c>
      <c r="F4282" t="s">
        <v>13</v>
      </c>
      <c r="G4282" t="s">
        <v>14</v>
      </c>
      <c r="H4282">
        <v>3</v>
      </c>
      <c r="I4282">
        <v>2</v>
      </c>
      <c r="J4282">
        <v>1032</v>
      </c>
      <c r="K4282">
        <v>1.0254395000000001</v>
      </c>
      <c r="L4282" t="s">
        <v>25</v>
      </c>
      <c r="M4282">
        <f>V3__67[[#This Row],[Sale Price]]/V3__67[[#This Row],[carpet_area]]</f>
        <v>944.76744186046517</v>
      </c>
      <c r="N4282">
        <f>IF(OR(V3__67[[#This Row],[Estimated Value]]="",V3__67[[#This Row],[Estimated Value]]=0),"",V3__67[[#This Row],[Sale Price]]-V3__67[[#This Row],[Estimated Value]])</f>
        <v>275980</v>
      </c>
      <c r="O4282">
        <f>IF(OR(V3__67[[#This Row],[Estimated Value]]="",V3__67[[#This Row],[Estimated Value]]=0),"",(V3__67[[#This Row],[Sale Price]]-V3__67[[#This Row],[Estimated Value]])/V3__67[[#This Row],[Estimated Value]])</f>
        <v>0.39480987668450118</v>
      </c>
      <c r="P4282" t="str">
        <f t="shared" si="66"/>
        <v>Above Estimate</v>
      </c>
    </row>
    <row r="4283" spans="1:16" x14ac:dyDescent="0.3">
      <c r="A4283" s="1">
        <v>43986</v>
      </c>
      <c r="B4283">
        <v>2020</v>
      </c>
      <c r="C4283" t="s">
        <v>29</v>
      </c>
      <c r="D4283">
        <v>214900</v>
      </c>
      <c r="E4283">
        <v>390000</v>
      </c>
      <c r="F4283" t="s">
        <v>13</v>
      </c>
      <c r="G4283" t="s">
        <v>14</v>
      </c>
      <c r="H4283">
        <v>3</v>
      </c>
      <c r="I4283">
        <v>2</v>
      </c>
      <c r="J4283">
        <v>942</v>
      </c>
      <c r="K4283">
        <v>1.0254395000000001</v>
      </c>
      <c r="L4283" t="s">
        <v>22</v>
      </c>
      <c r="M4283">
        <f>V3__67[[#This Row],[Sale Price]]/V3__67[[#This Row],[carpet_area]]</f>
        <v>414.01273885350321</v>
      </c>
      <c r="N4283">
        <f>IF(OR(V3__67[[#This Row],[Estimated Value]]="",V3__67[[#This Row],[Estimated Value]]=0),"",V3__67[[#This Row],[Sale Price]]-V3__67[[#This Row],[Estimated Value]])</f>
        <v>175100</v>
      </c>
      <c r="O4283">
        <f>IF(OR(V3__67[[#This Row],[Estimated Value]]="",V3__67[[#This Row],[Estimated Value]]=0),"",(V3__67[[#This Row],[Sale Price]]-V3__67[[#This Row],[Estimated Value]])/V3__67[[#This Row],[Estimated Value]])</f>
        <v>0.81479758026989302</v>
      </c>
      <c r="P4283" t="str">
        <f t="shared" si="66"/>
        <v>Above Estimate</v>
      </c>
    </row>
    <row r="4284" spans="1:16" x14ac:dyDescent="0.3">
      <c r="A4284" s="1">
        <v>43986</v>
      </c>
      <c r="B4284">
        <v>2020</v>
      </c>
      <c r="C4284" t="s">
        <v>29</v>
      </c>
      <c r="D4284">
        <v>162050</v>
      </c>
      <c r="E4284">
        <v>210000</v>
      </c>
      <c r="F4284" t="s">
        <v>13</v>
      </c>
      <c r="G4284" t="s">
        <v>14</v>
      </c>
      <c r="H4284">
        <v>3</v>
      </c>
      <c r="I4284">
        <v>1</v>
      </c>
      <c r="J4284">
        <v>948</v>
      </c>
      <c r="K4284">
        <v>1.0254395000000001</v>
      </c>
      <c r="L4284" t="s">
        <v>15</v>
      </c>
      <c r="M4284">
        <f>V3__67[[#This Row],[Sale Price]]/V3__67[[#This Row],[carpet_area]]</f>
        <v>221.51898734177215</v>
      </c>
      <c r="N4284">
        <f>IF(OR(V3__67[[#This Row],[Estimated Value]]="",V3__67[[#This Row],[Estimated Value]]=0),"",V3__67[[#This Row],[Sale Price]]-V3__67[[#This Row],[Estimated Value]])</f>
        <v>47950</v>
      </c>
      <c r="O4284">
        <f>IF(OR(V3__67[[#This Row],[Estimated Value]]="",V3__67[[#This Row],[Estimated Value]]=0),"",(V3__67[[#This Row],[Sale Price]]-V3__67[[#This Row],[Estimated Value]])/V3__67[[#This Row],[Estimated Value]])</f>
        <v>0.29589632829373652</v>
      </c>
      <c r="P4284" t="str">
        <f t="shared" si="66"/>
        <v>Above Estimate</v>
      </c>
    </row>
    <row r="4285" spans="1:16" x14ac:dyDescent="0.3">
      <c r="A4285" s="1">
        <v>43986</v>
      </c>
      <c r="B4285">
        <v>2020</v>
      </c>
      <c r="C4285" t="s">
        <v>29</v>
      </c>
      <c r="D4285">
        <v>200690</v>
      </c>
      <c r="E4285">
        <v>326500</v>
      </c>
      <c r="F4285" t="s">
        <v>13</v>
      </c>
      <c r="G4285" t="s">
        <v>14</v>
      </c>
      <c r="H4285">
        <v>3</v>
      </c>
      <c r="I4285">
        <v>3</v>
      </c>
      <c r="J4285">
        <v>975</v>
      </c>
      <c r="K4285">
        <v>1.0254395000000001</v>
      </c>
      <c r="L4285" t="s">
        <v>16</v>
      </c>
      <c r="M4285">
        <f>V3__67[[#This Row],[Sale Price]]/V3__67[[#This Row],[carpet_area]]</f>
        <v>334.87179487179486</v>
      </c>
      <c r="N4285">
        <f>IF(OR(V3__67[[#This Row],[Estimated Value]]="",V3__67[[#This Row],[Estimated Value]]=0),"",V3__67[[#This Row],[Sale Price]]-V3__67[[#This Row],[Estimated Value]])</f>
        <v>125810</v>
      </c>
      <c r="O4285">
        <f>IF(OR(V3__67[[#This Row],[Estimated Value]]="",V3__67[[#This Row],[Estimated Value]]=0),"",(V3__67[[#This Row],[Sale Price]]-V3__67[[#This Row],[Estimated Value]])/V3__67[[#This Row],[Estimated Value]])</f>
        <v>0.62688723902536247</v>
      </c>
      <c r="P4285" t="str">
        <f t="shared" si="66"/>
        <v>Above Estimate</v>
      </c>
    </row>
    <row r="4286" spans="1:16" x14ac:dyDescent="0.3">
      <c r="A4286" s="1">
        <v>43987</v>
      </c>
      <c r="B4286">
        <v>2020</v>
      </c>
      <c r="C4286" t="s">
        <v>26</v>
      </c>
      <c r="D4286">
        <v>310240</v>
      </c>
      <c r="E4286">
        <v>655000</v>
      </c>
      <c r="F4286" t="s">
        <v>13</v>
      </c>
      <c r="G4286" t="s">
        <v>14</v>
      </c>
      <c r="H4286">
        <v>3</v>
      </c>
      <c r="I4286">
        <v>2</v>
      </c>
      <c r="J4286">
        <v>917</v>
      </c>
      <c r="K4286">
        <v>1.0254395000000001</v>
      </c>
      <c r="L4286" t="s">
        <v>22</v>
      </c>
      <c r="M4286">
        <f>V3__67[[#This Row],[Sale Price]]/V3__67[[#This Row],[carpet_area]]</f>
        <v>714.28571428571433</v>
      </c>
      <c r="N4286">
        <f>IF(OR(V3__67[[#This Row],[Estimated Value]]="",V3__67[[#This Row],[Estimated Value]]=0),"",V3__67[[#This Row],[Sale Price]]-V3__67[[#This Row],[Estimated Value]])</f>
        <v>344760</v>
      </c>
      <c r="O4286">
        <f>IF(OR(V3__67[[#This Row],[Estimated Value]]="",V3__67[[#This Row],[Estimated Value]]=0),"",(V3__67[[#This Row],[Sale Price]]-V3__67[[#This Row],[Estimated Value]])/V3__67[[#This Row],[Estimated Value]])</f>
        <v>1.1112686952037132</v>
      </c>
      <c r="P4286" t="str">
        <f t="shared" si="66"/>
        <v>Above Estimate</v>
      </c>
    </row>
    <row r="4287" spans="1:16" x14ac:dyDescent="0.3">
      <c r="A4287" s="1">
        <v>43990</v>
      </c>
      <c r="B4287">
        <v>2020</v>
      </c>
      <c r="C4287" t="s">
        <v>18</v>
      </c>
      <c r="D4287">
        <v>280700</v>
      </c>
      <c r="E4287">
        <v>480000</v>
      </c>
      <c r="F4287" t="s">
        <v>13</v>
      </c>
      <c r="G4287" t="s">
        <v>14</v>
      </c>
      <c r="H4287">
        <v>3</v>
      </c>
      <c r="I4287">
        <v>1</v>
      </c>
      <c r="J4287">
        <v>1017</v>
      </c>
      <c r="K4287">
        <v>1.0254395000000001</v>
      </c>
      <c r="L4287" t="s">
        <v>22</v>
      </c>
      <c r="M4287">
        <f>V3__67[[#This Row],[Sale Price]]/V3__67[[#This Row],[carpet_area]]</f>
        <v>471.97640117994098</v>
      </c>
      <c r="N4287">
        <f>IF(OR(V3__67[[#This Row],[Estimated Value]]="",V3__67[[#This Row],[Estimated Value]]=0),"",V3__67[[#This Row],[Sale Price]]-V3__67[[#This Row],[Estimated Value]])</f>
        <v>199300</v>
      </c>
      <c r="O4287">
        <f>IF(OR(V3__67[[#This Row],[Estimated Value]]="",V3__67[[#This Row],[Estimated Value]]=0),"",(V3__67[[#This Row],[Sale Price]]-V3__67[[#This Row],[Estimated Value]])/V3__67[[#This Row],[Estimated Value]])</f>
        <v>0.7100106875667973</v>
      </c>
      <c r="P4287" t="str">
        <f t="shared" si="66"/>
        <v>Above Estimate</v>
      </c>
    </row>
    <row r="4288" spans="1:16" x14ac:dyDescent="0.3">
      <c r="A4288" s="1">
        <v>43990</v>
      </c>
      <c r="B4288">
        <v>2020</v>
      </c>
      <c r="C4288" t="s">
        <v>21</v>
      </c>
      <c r="D4288">
        <v>780430</v>
      </c>
      <c r="E4288">
        <v>1207500</v>
      </c>
      <c r="F4288" t="s">
        <v>13</v>
      </c>
      <c r="G4288" t="s">
        <v>14</v>
      </c>
      <c r="H4288">
        <v>3</v>
      </c>
      <c r="I4288">
        <v>1</v>
      </c>
      <c r="J4288">
        <v>935</v>
      </c>
      <c r="K4288">
        <v>1.0254395000000001</v>
      </c>
      <c r="L4288" t="s">
        <v>16</v>
      </c>
      <c r="M4288">
        <f>V3__67[[#This Row],[Sale Price]]/V3__67[[#This Row],[carpet_area]]</f>
        <v>1291.4438502673797</v>
      </c>
      <c r="N4288">
        <f>IF(OR(V3__67[[#This Row],[Estimated Value]]="",V3__67[[#This Row],[Estimated Value]]=0),"",V3__67[[#This Row],[Sale Price]]-V3__67[[#This Row],[Estimated Value]])</f>
        <v>427070</v>
      </c>
      <c r="O4288">
        <f>IF(OR(V3__67[[#This Row],[Estimated Value]]="",V3__67[[#This Row],[Estimated Value]]=0),"",(V3__67[[#This Row],[Sale Price]]-V3__67[[#This Row],[Estimated Value]])/V3__67[[#This Row],[Estimated Value]])</f>
        <v>0.54722396627500225</v>
      </c>
      <c r="P4288" t="str">
        <f t="shared" si="66"/>
        <v>Above Estimate</v>
      </c>
    </row>
    <row r="4289" spans="1:16" x14ac:dyDescent="0.3">
      <c r="A4289" s="1">
        <v>43990</v>
      </c>
      <c r="B4289">
        <v>2020</v>
      </c>
      <c r="C4289" t="s">
        <v>18</v>
      </c>
      <c r="D4289">
        <v>340460</v>
      </c>
      <c r="E4289">
        <v>490000</v>
      </c>
      <c r="F4289" t="s">
        <v>13</v>
      </c>
      <c r="G4289" t="s">
        <v>14</v>
      </c>
      <c r="H4289">
        <v>3</v>
      </c>
      <c r="I4289">
        <v>3</v>
      </c>
      <c r="J4289">
        <v>974</v>
      </c>
      <c r="K4289">
        <v>1.0254395000000001</v>
      </c>
      <c r="L4289" t="s">
        <v>22</v>
      </c>
      <c r="M4289">
        <f>V3__67[[#This Row],[Sale Price]]/V3__67[[#This Row],[carpet_area]]</f>
        <v>503.08008213552364</v>
      </c>
      <c r="N4289">
        <f>IF(OR(V3__67[[#This Row],[Estimated Value]]="",V3__67[[#This Row],[Estimated Value]]=0),"",V3__67[[#This Row],[Sale Price]]-V3__67[[#This Row],[Estimated Value]])</f>
        <v>149540</v>
      </c>
      <c r="O4289">
        <f>IF(OR(V3__67[[#This Row],[Estimated Value]]="",V3__67[[#This Row],[Estimated Value]]=0),"",(V3__67[[#This Row],[Sale Price]]-V3__67[[#This Row],[Estimated Value]])/V3__67[[#This Row],[Estimated Value]])</f>
        <v>0.43922927803559891</v>
      </c>
      <c r="P4289" t="str">
        <f t="shared" si="66"/>
        <v>Above Estimate</v>
      </c>
    </row>
    <row r="4290" spans="1:16" x14ac:dyDescent="0.3">
      <c r="A4290" s="1">
        <v>43990</v>
      </c>
      <c r="B4290">
        <v>2020</v>
      </c>
      <c r="C4290" t="s">
        <v>26</v>
      </c>
      <c r="D4290">
        <v>499380</v>
      </c>
      <c r="E4290">
        <v>810000</v>
      </c>
      <c r="F4290" t="s">
        <v>13</v>
      </c>
      <c r="G4290" t="s">
        <v>14</v>
      </c>
      <c r="H4290">
        <v>3</v>
      </c>
      <c r="I4290">
        <v>3</v>
      </c>
      <c r="J4290">
        <v>973</v>
      </c>
      <c r="K4290">
        <v>1.0254395000000001</v>
      </c>
      <c r="L4290" t="s">
        <v>22</v>
      </c>
      <c r="M4290">
        <f>V3__67[[#This Row],[Sale Price]]/V3__67[[#This Row],[carpet_area]]</f>
        <v>832.47687564234332</v>
      </c>
      <c r="N4290">
        <f>IF(OR(V3__67[[#This Row],[Estimated Value]]="",V3__67[[#This Row],[Estimated Value]]=0),"",V3__67[[#This Row],[Sale Price]]-V3__67[[#This Row],[Estimated Value]])</f>
        <v>310620</v>
      </c>
      <c r="O4290">
        <f>IF(OR(V3__67[[#This Row],[Estimated Value]]="",V3__67[[#This Row],[Estimated Value]]=0),"",(V3__67[[#This Row],[Sale Price]]-V3__67[[#This Row],[Estimated Value]])/V3__67[[#This Row],[Estimated Value]])</f>
        <v>0.62201129400456567</v>
      </c>
      <c r="P4290" t="str">
        <f t="shared" ref="P4290:P4353" si="67">IF(N4290="","No Estimate",IF(N4290&gt;0,"Above Estimate",IF(N4290&lt;0,"Below Estimate","At Estimate")))</f>
        <v>Above Estimate</v>
      </c>
    </row>
    <row r="4291" spans="1:16" x14ac:dyDescent="0.3">
      <c r="A4291" s="1">
        <v>43993</v>
      </c>
      <c r="B4291">
        <v>2020</v>
      </c>
      <c r="C4291" t="s">
        <v>26</v>
      </c>
      <c r="D4291">
        <v>310380</v>
      </c>
      <c r="E4291">
        <v>535000</v>
      </c>
      <c r="F4291" t="s">
        <v>13</v>
      </c>
      <c r="G4291" t="s">
        <v>14</v>
      </c>
      <c r="H4291">
        <v>3</v>
      </c>
      <c r="I4291">
        <v>2</v>
      </c>
      <c r="J4291">
        <v>904</v>
      </c>
      <c r="K4291">
        <v>1.0254395000000001</v>
      </c>
      <c r="L4291" t="s">
        <v>15</v>
      </c>
      <c r="M4291">
        <f>V3__67[[#This Row],[Sale Price]]/V3__67[[#This Row],[carpet_area]]</f>
        <v>591.81415929203536</v>
      </c>
      <c r="N4291">
        <f>IF(OR(V3__67[[#This Row],[Estimated Value]]="",V3__67[[#This Row],[Estimated Value]]=0),"",V3__67[[#This Row],[Sale Price]]-V3__67[[#This Row],[Estimated Value]])</f>
        <v>224620</v>
      </c>
      <c r="O4291">
        <f>IF(OR(V3__67[[#This Row],[Estimated Value]]="",V3__67[[#This Row],[Estimated Value]]=0),"",(V3__67[[#This Row],[Sale Price]]-V3__67[[#This Row],[Estimated Value]])/V3__67[[#This Row],[Estimated Value]])</f>
        <v>0.72369353695470073</v>
      </c>
      <c r="P4291" t="str">
        <f t="shared" si="67"/>
        <v>Above Estimate</v>
      </c>
    </row>
    <row r="4292" spans="1:16" x14ac:dyDescent="0.3">
      <c r="A4292" s="1">
        <v>43993</v>
      </c>
      <c r="B4292">
        <v>2020</v>
      </c>
      <c r="C4292" t="s">
        <v>26</v>
      </c>
      <c r="D4292">
        <v>297990</v>
      </c>
      <c r="E4292">
        <v>300000</v>
      </c>
      <c r="F4292" t="s">
        <v>13</v>
      </c>
      <c r="G4292" t="s">
        <v>14</v>
      </c>
      <c r="H4292">
        <v>3</v>
      </c>
      <c r="I4292">
        <v>1</v>
      </c>
      <c r="J4292">
        <v>911</v>
      </c>
      <c r="K4292">
        <v>1.0254395000000001</v>
      </c>
      <c r="L4292" t="s">
        <v>16</v>
      </c>
      <c r="M4292">
        <f>V3__67[[#This Row],[Sale Price]]/V3__67[[#This Row],[carpet_area]]</f>
        <v>329.3084522502744</v>
      </c>
      <c r="N4292">
        <f>IF(OR(V3__67[[#This Row],[Estimated Value]]="",V3__67[[#This Row],[Estimated Value]]=0),"",V3__67[[#This Row],[Sale Price]]-V3__67[[#This Row],[Estimated Value]])</f>
        <v>2010</v>
      </c>
      <c r="O4292">
        <f>IF(OR(V3__67[[#This Row],[Estimated Value]]="",V3__67[[#This Row],[Estimated Value]]=0),"",(V3__67[[#This Row],[Sale Price]]-V3__67[[#This Row],[Estimated Value]])/V3__67[[#This Row],[Estimated Value]])</f>
        <v>6.7451927917044196E-3</v>
      </c>
      <c r="P4292" t="str">
        <f t="shared" si="67"/>
        <v>Above Estimate</v>
      </c>
    </row>
    <row r="4293" spans="1:16" x14ac:dyDescent="0.3">
      <c r="A4293" s="1">
        <v>43994</v>
      </c>
      <c r="B4293">
        <v>2020</v>
      </c>
      <c r="C4293" t="s">
        <v>17</v>
      </c>
      <c r="D4293">
        <v>167130</v>
      </c>
      <c r="E4293">
        <v>250000</v>
      </c>
      <c r="F4293" t="s">
        <v>19</v>
      </c>
      <c r="G4293" t="s">
        <v>20</v>
      </c>
      <c r="H4293">
        <v>4</v>
      </c>
      <c r="I4293">
        <v>2</v>
      </c>
      <c r="J4293">
        <v>1242</v>
      </c>
      <c r="K4293">
        <v>1.0254395000000001</v>
      </c>
      <c r="L4293" t="s">
        <v>16</v>
      </c>
      <c r="M4293">
        <f>V3__67[[#This Row],[Sale Price]]/V3__67[[#This Row],[carpet_area]]</f>
        <v>201.28824476650564</v>
      </c>
      <c r="N4293">
        <f>IF(OR(V3__67[[#This Row],[Estimated Value]]="",V3__67[[#This Row],[Estimated Value]]=0),"",V3__67[[#This Row],[Sale Price]]-V3__67[[#This Row],[Estimated Value]])</f>
        <v>82870</v>
      </c>
      <c r="O4293">
        <f>IF(OR(V3__67[[#This Row],[Estimated Value]]="",V3__67[[#This Row],[Estimated Value]]=0),"",(V3__67[[#This Row],[Sale Price]]-V3__67[[#This Row],[Estimated Value]])/V3__67[[#This Row],[Estimated Value]])</f>
        <v>0.49584156046191585</v>
      </c>
      <c r="P4293" t="str">
        <f t="shared" si="67"/>
        <v>Above Estimate</v>
      </c>
    </row>
    <row r="4294" spans="1:16" x14ac:dyDescent="0.3">
      <c r="A4294" s="1">
        <v>43995</v>
      </c>
      <c r="B4294">
        <v>2020</v>
      </c>
      <c r="C4294" t="s">
        <v>29</v>
      </c>
      <c r="D4294">
        <v>157150</v>
      </c>
      <c r="E4294">
        <v>255000</v>
      </c>
      <c r="F4294" t="s">
        <v>13</v>
      </c>
      <c r="G4294" t="s">
        <v>14</v>
      </c>
      <c r="H4294">
        <v>3</v>
      </c>
      <c r="I4294">
        <v>3</v>
      </c>
      <c r="J4294">
        <v>950</v>
      </c>
      <c r="K4294">
        <v>1.0254395000000001</v>
      </c>
      <c r="L4294" t="s">
        <v>25</v>
      </c>
      <c r="M4294">
        <f>V3__67[[#This Row],[Sale Price]]/V3__67[[#This Row],[carpet_area]]</f>
        <v>268.42105263157896</v>
      </c>
      <c r="N4294">
        <f>IF(OR(V3__67[[#This Row],[Estimated Value]]="",V3__67[[#This Row],[Estimated Value]]=0),"",V3__67[[#This Row],[Sale Price]]-V3__67[[#This Row],[Estimated Value]])</f>
        <v>97850</v>
      </c>
      <c r="O4294">
        <f>IF(OR(V3__67[[#This Row],[Estimated Value]]="",V3__67[[#This Row],[Estimated Value]]=0),"",(V3__67[[#This Row],[Sale Price]]-V3__67[[#This Row],[Estimated Value]])/V3__67[[#This Row],[Estimated Value]])</f>
        <v>0.62265351574928407</v>
      </c>
      <c r="P4294" t="str">
        <f t="shared" si="67"/>
        <v>Above Estimate</v>
      </c>
    </row>
    <row r="4295" spans="1:16" x14ac:dyDescent="0.3">
      <c r="A4295" s="1">
        <v>43995</v>
      </c>
      <c r="B4295">
        <v>2020</v>
      </c>
      <c r="C4295" t="s">
        <v>18</v>
      </c>
      <c r="D4295">
        <v>377380</v>
      </c>
      <c r="E4295">
        <v>595000</v>
      </c>
      <c r="F4295" t="s">
        <v>13</v>
      </c>
      <c r="G4295" t="s">
        <v>14</v>
      </c>
      <c r="H4295">
        <v>3</v>
      </c>
      <c r="I4295">
        <v>1</v>
      </c>
      <c r="J4295">
        <v>981</v>
      </c>
      <c r="K4295">
        <v>1.0254395000000001</v>
      </c>
      <c r="L4295" t="s">
        <v>16</v>
      </c>
      <c r="M4295">
        <f>V3__67[[#This Row],[Sale Price]]/V3__67[[#This Row],[carpet_area]]</f>
        <v>606.52395514780835</v>
      </c>
      <c r="N4295">
        <f>IF(OR(V3__67[[#This Row],[Estimated Value]]="",V3__67[[#This Row],[Estimated Value]]=0),"",V3__67[[#This Row],[Sale Price]]-V3__67[[#This Row],[Estimated Value]])</f>
        <v>217620</v>
      </c>
      <c r="O4295">
        <f>IF(OR(V3__67[[#This Row],[Estimated Value]]="",V3__67[[#This Row],[Estimated Value]]=0),"",(V3__67[[#This Row],[Sale Price]]-V3__67[[#This Row],[Estimated Value]])/V3__67[[#This Row],[Estimated Value]])</f>
        <v>0.5766601303725688</v>
      </c>
      <c r="P4295" t="str">
        <f t="shared" si="67"/>
        <v>Above Estimate</v>
      </c>
    </row>
    <row r="4296" spans="1:16" x14ac:dyDescent="0.3">
      <c r="A4296" s="1">
        <v>43996</v>
      </c>
      <c r="B4296">
        <v>2020</v>
      </c>
      <c r="C4296" t="s">
        <v>29</v>
      </c>
      <c r="D4296">
        <v>149800</v>
      </c>
      <c r="E4296">
        <v>250000</v>
      </c>
      <c r="F4296" t="s">
        <v>13</v>
      </c>
      <c r="G4296" t="s">
        <v>14</v>
      </c>
      <c r="H4296">
        <v>3</v>
      </c>
      <c r="I4296">
        <v>1</v>
      </c>
      <c r="J4296">
        <v>959</v>
      </c>
      <c r="K4296">
        <v>1.0254395000000001</v>
      </c>
      <c r="L4296" t="s">
        <v>25</v>
      </c>
      <c r="M4296">
        <f>V3__67[[#This Row],[Sale Price]]/V3__67[[#This Row],[carpet_area]]</f>
        <v>260.68821689259647</v>
      </c>
      <c r="N4296">
        <f>IF(OR(V3__67[[#This Row],[Estimated Value]]="",V3__67[[#This Row],[Estimated Value]]=0),"",V3__67[[#This Row],[Sale Price]]-V3__67[[#This Row],[Estimated Value]])</f>
        <v>100200</v>
      </c>
      <c r="O4296">
        <f>IF(OR(V3__67[[#This Row],[Estimated Value]]="",V3__67[[#This Row],[Estimated Value]]=0),"",(V3__67[[#This Row],[Sale Price]]-V3__67[[#This Row],[Estimated Value]])/V3__67[[#This Row],[Estimated Value]])</f>
        <v>0.66889185580774368</v>
      </c>
      <c r="P4296" t="str">
        <f t="shared" si="67"/>
        <v>Above Estimate</v>
      </c>
    </row>
    <row r="4297" spans="1:16" x14ac:dyDescent="0.3">
      <c r="A4297" s="1">
        <v>43996</v>
      </c>
      <c r="B4297">
        <v>2020</v>
      </c>
      <c r="C4297" t="s">
        <v>29</v>
      </c>
      <c r="D4297">
        <v>217140</v>
      </c>
      <c r="E4297">
        <v>293000</v>
      </c>
      <c r="F4297" t="s">
        <v>13</v>
      </c>
      <c r="G4297" t="s">
        <v>14</v>
      </c>
      <c r="H4297">
        <v>3</v>
      </c>
      <c r="I4297">
        <v>2</v>
      </c>
      <c r="J4297">
        <v>1080</v>
      </c>
      <c r="K4297">
        <v>1.0254395000000001</v>
      </c>
      <c r="L4297" t="s">
        <v>16</v>
      </c>
      <c r="M4297">
        <f>V3__67[[#This Row],[Sale Price]]/V3__67[[#This Row],[carpet_area]]</f>
        <v>271.2962962962963</v>
      </c>
      <c r="N4297">
        <f>IF(OR(V3__67[[#This Row],[Estimated Value]]="",V3__67[[#This Row],[Estimated Value]]=0),"",V3__67[[#This Row],[Sale Price]]-V3__67[[#This Row],[Estimated Value]])</f>
        <v>75860</v>
      </c>
      <c r="O4297">
        <f>IF(OR(V3__67[[#This Row],[Estimated Value]]="",V3__67[[#This Row],[Estimated Value]]=0),"",(V3__67[[#This Row],[Sale Price]]-V3__67[[#This Row],[Estimated Value]])/V3__67[[#This Row],[Estimated Value]])</f>
        <v>0.34935985999815788</v>
      </c>
      <c r="P4297" t="str">
        <f t="shared" si="67"/>
        <v>Above Estimate</v>
      </c>
    </row>
    <row r="4298" spans="1:16" x14ac:dyDescent="0.3">
      <c r="A4298" s="1">
        <v>43997</v>
      </c>
      <c r="B4298">
        <v>2020</v>
      </c>
      <c r="C4298" t="s">
        <v>18</v>
      </c>
      <c r="D4298">
        <v>286690</v>
      </c>
      <c r="E4298">
        <v>414000</v>
      </c>
      <c r="F4298" t="s">
        <v>13</v>
      </c>
      <c r="G4298" t="s">
        <v>14</v>
      </c>
      <c r="H4298">
        <v>3</v>
      </c>
      <c r="I4298">
        <v>1</v>
      </c>
      <c r="J4298">
        <v>903</v>
      </c>
      <c r="K4298">
        <v>1.0254395000000001</v>
      </c>
      <c r="L4298" t="s">
        <v>16</v>
      </c>
      <c r="M4298">
        <f>V3__67[[#This Row],[Sale Price]]/V3__67[[#This Row],[carpet_area]]</f>
        <v>458.4717607973422</v>
      </c>
      <c r="N4298">
        <f>IF(OR(V3__67[[#This Row],[Estimated Value]]="",V3__67[[#This Row],[Estimated Value]]=0),"",V3__67[[#This Row],[Sale Price]]-V3__67[[#This Row],[Estimated Value]])</f>
        <v>127310</v>
      </c>
      <c r="O4298">
        <f>IF(OR(V3__67[[#This Row],[Estimated Value]]="",V3__67[[#This Row],[Estimated Value]]=0),"",(V3__67[[#This Row],[Sale Price]]-V3__67[[#This Row],[Estimated Value]])/V3__67[[#This Row],[Estimated Value]])</f>
        <v>0.44406850605183301</v>
      </c>
      <c r="P4298" t="str">
        <f t="shared" si="67"/>
        <v>Above Estimate</v>
      </c>
    </row>
    <row r="4299" spans="1:16" x14ac:dyDescent="0.3">
      <c r="A4299" s="1">
        <v>44000</v>
      </c>
      <c r="B4299">
        <v>2020</v>
      </c>
      <c r="C4299" t="s">
        <v>18</v>
      </c>
      <c r="D4299">
        <v>295470</v>
      </c>
      <c r="E4299">
        <v>450000</v>
      </c>
      <c r="F4299" t="s">
        <v>13</v>
      </c>
      <c r="G4299" t="s">
        <v>14</v>
      </c>
      <c r="H4299">
        <v>3</v>
      </c>
      <c r="I4299">
        <v>2</v>
      </c>
      <c r="J4299">
        <v>983</v>
      </c>
      <c r="K4299">
        <v>1.0254395000000001</v>
      </c>
      <c r="L4299" t="s">
        <v>15</v>
      </c>
      <c r="M4299">
        <f>V3__67[[#This Row],[Sale Price]]/V3__67[[#This Row],[carpet_area]]</f>
        <v>457.78229908443541</v>
      </c>
      <c r="N4299">
        <f>IF(OR(V3__67[[#This Row],[Estimated Value]]="",V3__67[[#This Row],[Estimated Value]]=0),"",V3__67[[#This Row],[Sale Price]]-V3__67[[#This Row],[Estimated Value]])</f>
        <v>154530</v>
      </c>
      <c r="O4299">
        <f>IF(OR(V3__67[[#This Row],[Estimated Value]]="",V3__67[[#This Row],[Estimated Value]]=0),"",(V3__67[[#This Row],[Sale Price]]-V3__67[[#This Row],[Estimated Value]])/V3__67[[#This Row],[Estimated Value]])</f>
        <v>0.52299725860493451</v>
      </c>
      <c r="P4299" t="str">
        <f t="shared" si="67"/>
        <v>Above Estimate</v>
      </c>
    </row>
    <row r="4300" spans="1:16" x14ac:dyDescent="0.3">
      <c r="A4300" s="1">
        <v>44001</v>
      </c>
      <c r="B4300">
        <v>2020</v>
      </c>
      <c r="C4300" t="s">
        <v>17</v>
      </c>
      <c r="D4300">
        <v>206520</v>
      </c>
      <c r="E4300">
        <v>405000</v>
      </c>
      <c r="F4300" t="s">
        <v>23</v>
      </c>
      <c r="G4300" t="s">
        <v>24</v>
      </c>
      <c r="H4300">
        <v>6</v>
      </c>
      <c r="I4300">
        <v>6</v>
      </c>
      <c r="J4300">
        <v>2177</v>
      </c>
      <c r="K4300">
        <v>1.0254395000000001</v>
      </c>
      <c r="L4300" t="s">
        <v>22</v>
      </c>
      <c r="M4300">
        <f>V3__67[[#This Row],[Sale Price]]/V3__67[[#This Row],[carpet_area]]</f>
        <v>186.03582912264585</v>
      </c>
      <c r="N4300">
        <f>IF(OR(V3__67[[#This Row],[Estimated Value]]="",V3__67[[#This Row],[Estimated Value]]=0),"",V3__67[[#This Row],[Sale Price]]-V3__67[[#This Row],[Estimated Value]])</f>
        <v>198480</v>
      </c>
      <c r="O4300">
        <f>IF(OR(V3__67[[#This Row],[Estimated Value]]="",V3__67[[#This Row],[Estimated Value]]=0),"",(V3__67[[#This Row],[Sale Price]]-V3__67[[#This Row],[Estimated Value]])/V3__67[[#This Row],[Estimated Value]])</f>
        <v>0.96106914584543868</v>
      </c>
      <c r="P4300" t="str">
        <f t="shared" si="67"/>
        <v>Above Estimate</v>
      </c>
    </row>
    <row r="4301" spans="1:16" x14ac:dyDescent="0.3">
      <c r="A4301" s="1">
        <v>44002</v>
      </c>
      <c r="B4301">
        <v>2020</v>
      </c>
      <c r="C4301" t="s">
        <v>26</v>
      </c>
      <c r="D4301">
        <v>336700</v>
      </c>
      <c r="E4301">
        <v>495000</v>
      </c>
      <c r="F4301" t="s">
        <v>13</v>
      </c>
      <c r="G4301" t="s">
        <v>14</v>
      </c>
      <c r="H4301">
        <v>3</v>
      </c>
      <c r="I4301">
        <v>1</v>
      </c>
      <c r="J4301">
        <v>968</v>
      </c>
      <c r="K4301">
        <v>1.0254395000000001</v>
      </c>
      <c r="L4301" t="s">
        <v>16</v>
      </c>
      <c r="M4301">
        <f>V3__67[[#This Row],[Sale Price]]/V3__67[[#This Row],[carpet_area]]</f>
        <v>511.36363636363637</v>
      </c>
      <c r="N4301">
        <f>IF(OR(V3__67[[#This Row],[Estimated Value]]="",V3__67[[#This Row],[Estimated Value]]=0),"",V3__67[[#This Row],[Sale Price]]-V3__67[[#This Row],[Estimated Value]])</f>
        <v>158300</v>
      </c>
      <c r="O4301">
        <f>IF(OR(V3__67[[#This Row],[Estimated Value]]="",V3__67[[#This Row],[Estimated Value]]=0),"",(V3__67[[#This Row],[Sale Price]]-V3__67[[#This Row],[Estimated Value]])/V3__67[[#This Row],[Estimated Value]])</f>
        <v>0.47015147015147013</v>
      </c>
      <c r="P4301" t="str">
        <f t="shared" si="67"/>
        <v>Above Estimate</v>
      </c>
    </row>
    <row r="4302" spans="1:16" x14ac:dyDescent="0.3">
      <c r="A4302" s="1">
        <v>44002</v>
      </c>
      <c r="B4302">
        <v>2020</v>
      </c>
      <c r="C4302" t="s">
        <v>29</v>
      </c>
      <c r="D4302">
        <v>81690</v>
      </c>
      <c r="E4302">
        <v>236000</v>
      </c>
      <c r="F4302" t="s">
        <v>13</v>
      </c>
      <c r="G4302" t="s">
        <v>14</v>
      </c>
      <c r="H4302">
        <v>3</v>
      </c>
      <c r="I4302">
        <v>1</v>
      </c>
      <c r="J4302">
        <v>956</v>
      </c>
      <c r="K4302">
        <v>1.0254395000000001</v>
      </c>
      <c r="L4302" t="s">
        <v>16</v>
      </c>
      <c r="M4302">
        <f>V3__67[[#This Row],[Sale Price]]/V3__67[[#This Row],[carpet_area]]</f>
        <v>246.86192468619248</v>
      </c>
      <c r="N4302">
        <f>IF(OR(V3__67[[#This Row],[Estimated Value]]="",V3__67[[#This Row],[Estimated Value]]=0),"",V3__67[[#This Row],[Sale Price]]-V3__67[[#This Row],[Estimated Value]])</f>
        <v>154310</v>
      </c>
      <c r="O4302">
        <f>IF(OR(V3__67[[#This Row],[Estimated Value]]="",V3__67[[#This Row],[Estimated Value]]=0),"",(V3__67[[#This Row],[Sale Price]]-V3__67[[#This Row],[Estimated Value]])/V3__67[[#This Row],[Estimated Value]])</f>
        <v>1.8889704982249969</v>
      </c>
      <c r="P4302" t="str">
        <f t="shared" si="67"/>
        <v>Above Estimate</v>
      </c>
    </row>
    <row r="4303" spans="1:16" x14ac:dyDescent="0.3">
      <c r="A4303" s="1">
        <v>44003</v>
      </c>
      <c r="B4303">
        <v>2020</v>
      </c>
      <c r="C4303" t="s">
        <v>29</v>
      </c>
      <c r="D4303">
        <v>216650</v>
      </c>
      <c r="E4303">
        <v>329900</v>
      </c>
      <c r="F4303" t="s">
        <v>13</v>
      </c>
      <c r="G4303" t="s">
        <v>14</v>
      </c>
      <c r="H4303">
        <v>3</v>
      </c>
      <c r="I4303">
        <v>3</v>
      </c>
      <c r="J4303">
        <v>1060</v>
      </c>
      <c r="K4303">
        <v>1.0254395000000001</v>
      </c>
      <c r="L4303" t="s">
        <v>16</v>
      </c>
      <c r="M4303">
        <f>V3__67[[#This Row],[Sale Price]]/V3__67[[#This Row],[carpet_area]]</f>
        <v>311.22641509433964</v>
      </c>
      <c r="N4303">
        <f>IF(OR(V3__67[[#This Row],[Estimated Value]]="",V3__67[[#This Row],[Estimated Value]]=0),"",V3__67[[#This Row],[Sale Price]]-V3__67[[#This Row],[Estimated Value]])</f>
        <v>113250</v>
      </c>
      <c r="O4303">
        <f>IF(OR(V3__67[[#This Row],[Estimated Value]]="",V3__67[[#This Row],[Estimated Value]]=0),"",(V3__67[[#This Row],[Sale Price]]-V3__67[[#This Row],[Estimated Value]])/V3__67[[#This Row],[Estimated Value]])</f>
        <v>0.52273251788599118</v>
      </c>
      <c r="P4303" t="str">
        <f t="shared" si="67"/>
        <v>Above Estimate</v>
      </c>
    </row>
    <row r="4304" spans="1:16" x14ac:dyDescent="0.3">
      <c r="A4304" s="1">
        <v>44004</v>
      </c>
      <c r="B4304">
        <v>2020</v>
      </c>
      <c r="C4304" t="s">
        <v>26</v>
      </c>
      <c r="D4304">
        <v>310170</v>
      </c>
      <c r="E4304">
        <v>2500000</v>
      </c>
      <c r="F4304" t="s">
        <v>13</v>
      </c>
      <c r="G4304" t="s">
        <v>14</v>
      </c>
      <c r="H4304">
        <v>3</v>
      </c>
      <c r="I4304">
        <v>3</v>
      </c>
      <c r="J4304">
        <v>1043</v>
      </c>
      <c r="K4304">
        <v>1.0254395000000001</v>
      </c>
      <c r="L4304" t="s">
        <v>22</v>
      </c>
      <c r="M4304">
        <f>V3__67[[#This Row],[Sale Price]]/V3__67[[#This Row],[carpet_area]]</f>
        <v>2396.9319271332693</v>
      </c>
      <c r="N4304">
        <f>IF(OR(V3__67[[#This Row],[Estimated Value]]="",V3__67[[#This Row],[Estimated Value]]=0),"",V3__67[[#This Row],[Sale Price]]-V3__67[[#This Row],[Estimated Value]])</f>
        <v>2189830</v>
      </c>
      <c r="O4304">
        <f>IF(OR(V3__67[[#This Row],[Estimated Value]]="",V3__67[[#This Row],[Estimated Value]]=0),"",(V3__67[[#This Row],[Sale Price]]-V3__67[[#This Row],[Estimated Value]])/V3__67[[#This Row],[Estimated Value]])</f>
        <v>7.0600960763452303</v>
      </c>
      <c r="P4304" t="str">
        <f t="shared" si="67"/>
        <v>Above Estimate</v>
      </c>
    </row>
    <row r="4305" spans="1:16" x14ac:dyDescent="0.3">
      <c r="A4305" s="1">
        <v>44004</v>
      </c>
      <c r="B4305">
        <v>2020</v>
      </c>
      <c r="C4305" t="s">
        <v>26</v>
      </c>
      <c r="D4305">
        <v>358610</v>
      </c>
      <c r="E4305">
        <v>590000</v>
      </c>
      <c r="F4305" t="s">
        <v>13</v>
      </c>
      <c r="G4305" t="s">
        <v>14</v>
      </c>
      <c r="H4305">
        <v>3</v>
      </c>
      <c r="I4305">
        <v>2</v>
      </c>
      <c r="J4305">
        <v>942</v>
      </c>
      <c r="K4305">
        <v>1.0254395000000001</v>
      </c>
      <c r="L4305" t="s">
        <v>22</v>
      </c>
      <c r="M4305">
        <f>V3__67[[#This Row],[Sale Price]]/V3__67[[#This Row],[carpet_area]]</f>
        <v>626.3269639065818</v>
      </c>
      <c r="N4305">
        <f>IF(OR(V3__67[[#This Row],[Estimated Value]]="",V3__67[[#This Row],[Estimated Value]]=0),"",V3__67[[#This Row],[Sale Price]]-V3__67[[#This Row],[Estimated Value]])</f>
        <v>231390</v>
      </c>
      <c r="O4305">
        <f>IF(OR(V3__67[[#This Row],[Estimated Value]]="",V3__67[[#This Row],[Estimated Value]]=0),"",(V3__67[[#This Row],[Sale Price]]-V3__67[[#This Row],[Estimated Value]])/V3__67[[#This Row],[Estimated Value]])</f>
        <v>0.64524134854019688</v>
      </c>
      <c r="P4305" t="str">
        <f t="shared" si="67"/>
        <v>Above Estimate</v>
      </c>
    </row>
    <row r="4306" spans="1:16" x14ac:dyDescent="0.3">
      <c r="A4306" s="1">
        <v>44004</v>
      </c>
      <c r="B4306">
        <v>2020</v>
      </c>
      <c r="C4306" t="s">
        <v>17</v>
      </c>
      <c r="D4306">
        <v>131910</v>
      </c>
      <c r="E4306">
        <v>132000</v>
      </c>
      <c r="F4306" t="s">
        <v>13</v>
      </c>
      <c r="G4306" t="s">
        <v>14</v>
      </c>
      <c r="H4306">
        <v>3</v>
      </c>
      <c r="I4306">
        <v>2</v>
      </c>
      <c r="J4306">
        <v>981</v>
      </c>
      <c r="K4306">
        <v>1.0254395000000001</v>
      </c>
      <c r="L4306" t="s">
        <v>15</v>
      </c>
      <c r="M4306">
        <f>V3__67[[#This Row],[Sale Price]]/V3__67[[#This Row],[carpet_area]]</f>
        <v>134.5565749235474</v>
      </c>
      <c r="N4306">
        <f>IF(OR(V3__67[[#This Row],[Estimated Value]]="",V3__67[[#This Row],[Estimated Value]]=0),"",V3__67[[#This Row],[Sale Price]]-V3__67[[#This Row],[Estimated Value]])</f>
        <v>90</v>
      </c>
      <c r="O4306">
        <f>IF(OR(V3__67[[#This Row],[Estimated Value]]="",V3__67[[#This Row],[Estimated Value]]=0),"",(V3__67[[#This Row],[Sale Price]]-V3__67[[#This Row],[Estimated Value]])/V3__67[[#This Row],[Estimated Value]])</f>
        <v>6.8228337502842845E-4</v>
      </c>
      <c r="P4306" t="str">
        <f t="shared" si="67"/>
        <v>Above Estimate</v>
      </c>
    </row>
    <row r="4307" spans="1:16" x14ac:dyDescent="0.3">
      <c r="A4307" s="1">
        <v>44007</v>
      </c>
      <c r="B4307">
        <v>2020</v>
      </c>
      <c r="C4307" t="s">
        <v>29</v>
      </c>
      <c r="D4307">
        <v>260120</v>
      </c>
      <c r="E4307">
        <v>430000</v>
      </c>
      <c r="F4307" t="s">
        <v>13</v>
      </c>
      <c r="G4307" t="s">
        <v>14</v>
      </c>
      <c r="H4307">
        <v>3</v>
      </c>
      <c r="I4307">
        <v>3</v>
      </c>
      <c r="J4307">
        <v>1051</v>
      </c>
      <c r="K4307">
        <v>1.0254395000000001</v>
      </c>
      <c r="L4307" t="s">
        <v>22</v>
      </c>
      <c r="M4307">
        <f>V3__67[[#This Row],[Sale Price]]/V3__67[[#This Row],[carpet_area]]</f>
        <v>409.13415794481449</v>
      </c>
      <c r="N4307">
        <f>IF(OR(V3__67[[#This Row],[Estimated Value]]="",V3__67[[#This Row],[Estimated Value]]=0),"",V3__67[[#This Row],[Sale Price]]-V3__67[[#This Row],[Estimated Value]])</f>
        <v>169880</v>
      </c>
      <c r="O4307">
        <f>IF(OR(V3__67[[#This Row],[Estimated Value]]="",V3__67[[#This Row],[Estimated Value]]=0),"",(V3__67[[#This Row],[Sale Price]]-V3__67[[#This Row],[Estimated Value]])/V3__67[[#This Row],[Estimated Value]])</f>
        <v>0.65308319237275103</v>
      </c>
      <c r="P4307" t="str">
        <f t="shared" si="67"/>
        <v>Above Estimate</v>
      </c>
    </row>
    <row r="4308" spans="1:16" x14ac:dyDescent="0.3">
      <c r="A4308" s="1">
        <v>44007</v>
      </c>
      <c r="B4308">
        <v>2020</v>
      </c>
      <c r="C4308" t="s">
        <v>21</v>
      </c>
      <c r="D4308">
        <v>2158030</v>
      </c>
      <c r="E4308">
        <v>2525000</v>
      </c>
      <c r="F4308" t="s">
        <v>13</v>
      </c>
      <c r="G4308" t="s">
        <v>14</v>
      </c>
      <c r="H4308">
        <v>3</v>
      </c>
      <c r="I4308">
        <v>1</v>
      </c>
      <c r="J4308">
        <v>1037</v>
      </c>
      <c r="K4308">
        <v>1.0254395000000001</v>
      </c>
      <c r="L4308" t="s">
        <v>22</v>
      </c>
      <c r="M4308">
        <f>V3__67[[#This Row],[Sale Price]]/V3__67[[#This Row],[carpet_area]]</f>
        <v>2434.9083895853423</v>
      </c>
      <c r="N4308">
        <f>IF(OR(V3__67[[#This Row],[Estimated Value]]="",V3__67[[#This Row],[Estimated Value]]=0),"",V3__67[[#This Row],[Sale Price]]-V3__67[[#This Row],[Estimated Value]])</f>
        <v>366970</v>
      </c>
      <c r="O4308">
        <f>IF(OR(V3__67[[#This Row],[Estimated Value]]="",V3__67[[#This Row],[Estimated Value]]=0),"",(V3__67[[#This Row],[Sale Price]]-V3__67[[#This Row],[Estimated Value]])/V3__67[[#This Row],[Estimated Value]])</f>
        <v>0.17004860914815828</v>
      </c>
      <c r="P4308" t="str">
        <f t="shared" si="67"/>
        <v>Above Estimate</v>
      </c>
    </row>
    <row r="4309" spans="1:16" x14ac:dyDescent="0.3">
      <c r="A4309" s="1">
        <v>44007</v>
      </c>
      <c r="B4309">
        <v>2020</v>
      </c>
      <c r="C4309" t="s">
        <v>26</v>
      </c>
      <c r="D4309">
        <v>253750</v>
      </c>
      <c r="E4309">
        <v>360000</v>
      </c>
      <c r="F4309" t="s">
        <v>13</v>
      </c>
      <c r="G4309" t="s">
        <v>14</v>
      </c>
      <c r="H4309">
        <v>3</v>
      </c>
      <c r="I4309">
        <v>3</v>
      </c>
      <c r="J4309">
        <v>929</v>
      </c>
      <c r="K4309">
        <v>1.0254395000000001</v>
      </c>
      <c r="L4309" t="s">
        <v>15</v>
      </c>
      <c r="M4309">
        <f>V3__67[[#This Row],[Sale Price]]/V3__67[[#This Row],[carpet_area]]</f>
        <v>387.51345532830999</v>
      </c>
      <c r="N4309">
        <f>IF(OR(V3__67[[#This Row],[Estimated Value]]="",V3__67[[#This Row],[Estimated Value]]=0),"",V3__67[[#This Row],[Sale Price]]-V3__67[[#This Row],[Estimated Value]])</f>
        <v>106250</v>
      </c>
      <c r="O4309">
        <f>IF(OR(V3__67[[#This Row],[Estimated Value]]="",V3__67[[#This Row],[Estimated Value]]=0),"",(V3__67[[#This Row],[Sale Price]]-V3__67[[#This Row],[Estimated Value]])/V3__67[[#This Row],[Estimated Value]])</f>
        <v>0.41871921182266009</v>
      </c>
      <c r="P4309" t="str">
        <f t="shared" si="67"/>
        <v>Above Estimate</v>
      </c>
    </row>
    <row r="4310" spans="1:16" x14ac:dyDescent="0.3">
      <c r="A4310" s="1">
        <v>44007</v>
      </c>
      <c r="B4310">
        <v>2020</v>
      </c>
      <c r="C4310" t="s">
        <v>21</v>
      </c>
      <c r="D4310">
        <v>521220</v>
      </c>
      <c r="E4310">
        <v>863800</v>
      </c>
      <c r="F4310" t="s">
        <v>13</v>
      </c>
      <c r="G4310" t="s">
        <v>14</v>
      </c>
      <c r="H4310">
        <v>3</v>
      </c>
      <c r="I4310">
        <v>1</v>
      </c>
      <c r="J4310">
        <v>961</v>
      </c>
      <c r="K4310">
        <v>1.0254395000000001</v>
      </c>
      <c r="L4310" t="s">
        <v>16</v>
      </c>
      <c r="M4310">
        <f>V3__67[[#This Row],[Sale Price]]/V3__67[[#This Row],[carpet_area]]</f>
        <v>898.8553590010406</v>
      </c>
      <c r="N4310">
        <f>IF(OR(V3__67[[#This Row],[Estimated Value]]="",V3__67[[#This Row],[Estimated Value]]=0),"",V3__67[[#This Row],[Sale Price]]-V3__67[[#This Row],[Estimated Value]])</f>
        <v>342580</v>
      </c>
      <c r="O4310">
        <f>IF(OR(V3__67[[#This Row],[Estimated Value]]="",V3__67[[#This Row],[Estimated Value]]=0),"",(V3__67[[#This Row],[Sale Price]]-V3__67[[#This Row],[Estimated Value]])/V3__67[[#This Row],[Estimated Value]])</f>
        <v>0.65726564598442117</v>
      </c>
      <c r="P4310" t="str">
        <f t="shared" si="67"/>
        <v>Above Estimate</v>
      </c>
    </row>
    <row r="4311" spans="1:16" x14ac:dyDescent="0.3">
      <c r="A4311" s="1">
        <v>44007</v>
      </c>
      <c r="B4311">
        <v>2020</v>
      </c>
      <c r="C4311" t="s">
        <v>26</v>
      </c>
      <c r="D4311">
        <v>231770</v>
      </c>
      <c r="E4311">
        <v>338000</v>
      </c>
      <c r="F4311" t="s">
        <v>13</v>
      </c>
      <c r="G4311" t="s">
        <v>14</v>
      </c>
      <c r="H4311">
        <v>3</v>
      </c>
      <c r="I4311">
        <v>2</v>
      </c>
      <c r="J4311">
        <v>953</v>
      </c>
      <c r="K4311">
        <v>1.0254395000000001</v>
      </c>
      <c r="L4311" t="s">
        <v>16</v>
      </c>
      <c r="M4311">
        <f>V3__67[[#This Row],[Sale Price]]/V3__67[[#This Row],[carpet_area]]</f>
        <v>354.66946484784887</v>
      </c>
      <c r="N4311">
        <f>IF(OR(V3__67[[#This Row],[Estimated Value]]="",V3__67[[#This Row],[Estimated Value]]=0),"",V3__67[[#This Row],[Sale Price]]-V3__67[[#This Row],[Estimated Value]])</f>
        <v>106230</v>
      </c>
      <c r="O4311">
        <f>IF(OR(V3__67[[#This Row],[Estimated Value]]="",V3__67[[#This Row],[Estimated Value]]=0),"",(V3__67[[#This Row],[Sale Price]]-V3__67[[#This Row],[Estimated Value]])/V3__67[[#This Row],[Estimated Value]])</f>
        <v>0.45834232212969755</v>
      </c>
      <c r="P4311" t="str">
        <f t="shared" si="67"/>
        <v>Above Estimate</v>
      </c>
    </row>
    <row r="4312" spans="1:16" x14ac:dyDescent="0.3">
      <c r="A4312" s="1">
        <v>44008</v>
      </c>
      <c r="B4312">
        <v>2020</v>
      </c>
      <c r="C4312" t="s">
        <v>18</v>
      </c>
      <c r="D4312">
        <v>184330</v>
      </c>
      <c r="E4312">
        <v>314000</v>
      </c>
      <c r="F4312" t="s">
        <v>13</v>
      </c>
      <c r="G4312" t="s">
        <v>14</v>
      </c>
      <c r="H4312">
        <v>3</v>
      </c>
      <c r="I4312">
        <v>2</v>
      </c>
      <c r="J4312">
        <v>1006</v>
      </c>
      <c r="K4312">
        <v>1.0254395000000001</v>
      </c>
      <c r="L4312" t="s">
        <v>22</v>
      </c>
      <c r="M4312">
        <f>V3__67[[#This Row],[Sale Price]]/V3__67[[#This Row],[carpet_area]]</f>
        <v>312.12723658051692</v>
      </c>
      <c r="N4312">
        <f>IF(OR(V3__67[[#This Row],[Estimated Value]]="",V3__67[[#This Row],[Estimated Value]]=0),"",V3__67[[#This Row],[Sale Price]]-V3__67[[#This Row],[Estimated Value]])</f>
        <v>129670</v>
      </c>
      <c r="O4312">
        <f>IF(OR(V3__67[[#This Row],[Estimated Value]]="",V3__67[[#This Row],[Estimated Value]]=0),"",(V3__67[[#This Row],[Sale Price]]-V3__67[[#This Row],[Estimated Value]])/V3__67[[#This Row],[Estimated Value]])</f>
        <v>0.70346660879943579</v>
      </c>
      <c r="P4312" t="str">
        <f t="shared" si="67"/>
        <v>Above Estimate</v>
      </c>
    </row>
    <row r="4313" spans="1:16" x14ac:dyDescent="0.3">
      <c r="A4313" s="1">
        <v>44009</v>
      </c>
      <c r="B4313">
        <v>2020</v>
      </c>
      <c r="C4313" t="s">
        <v>18</v>
      </c>
      <c r="D4313">
        <v>252950</v>
      </c>
      <c r="E4313">
        <v>360000</v>
      </c>
      <c r="F4313" t="s">
        <v>13</v>
      </c>
      <c r="G4313" t="s">
        <v>14</v>
      </c>
      <c r="H4313">
        <v>3</v>
      </c>
      <c r="I4313">
        <v>2</v>
      </c>
      <c r="J4313">
        <v>909</v>
      </c>
      <c r="K4313">
        <v>1.0254395000000001</v>
      </c>
      <c r="L4313" t="s">
        <v>22</v>
      </c>
      <c r="M4313">
        <f>V3__67[[#This Row],[Sale Price]]/V3__67[[#This Row],[carpet_area]]</f>
        <v>396.03960396039605</v>
      </c>
      <c r="N4313">
        <f>IF(OR(V3__67[[#This Row],[Estimated Value]]="",V3__67[[#This Row],[Estimated Value]]=0),"",V3__67[[#This Row],[Sale Price]]-V3__67[[#This Row],[Estimated Value]])</f>
        <v>107050</v>
      </c>
      <c r="O4313">
        <f>IF(OR(V3__67[[#This Row],[Estimated Value]]="",V3__67[[#This Row],[Estimated Value]]=0),"",(V3__67[[#This Row],[Sale Price]]-V3__67[[#This Row],[Estimated Value]])/V3__67[[#This Row],[Estimated Value]])</f>
        <v>0.42320616722672466</v>
      </c>
      <c r="P4313" t="str">
        <f t="shared" si="67"/>
        <v>Above Estimate</v>
      </c>
    </row>
    <row r="4314" spans="1:16" x14ac:dyDescent="0.3">
      <c r="A4314" s="1">
        <v>44009</v>
      </c>
      <c r="B4314">
        <v>2020</v>
      </c>
      <c r="C4314" t="s">
        <v>29</v>
      </c>
      <c r="D4314">
        <v>200550</v>
      </c>
      <c r="E4314">
        <v>240000</v>
      </c>
      <c r="F4314" t="s">
        <v>13</v>
      </c>
      <c r="G4314" t="s">
        <v>14</v>
      </c>
      <c r="H4314">
        <v>3</v>
      </c>
      <c r="I4314">
        <v>3</v>
      </c>
      <c r="J4314">
        <v>1033</v>
      </c>
      <c r="K4314">
        <v>1.0254395000000001</v>
      </c>
      <c r="L4314" t="s">
        <v>16</v>
      </c>
      <c r="M4314">
        <f>V3__67[[#This Row],[Sale Price]]/V3__67[[#This Row],[carpet_area]]</f>
        <v>232.33301064859631</v>
      </c>
      <c r="N4314">
        <f>IF(OR(V3__67[[#This Row],[Estimated Value]]="",V3__67[[#This Row],[Estimated Value]]=0),"",V3__67[[#This Row],[Sale Price]]-V3__67[[#This Row],[Estimated Value]])</f>
        <v>39450</v>
      </c>
      <c r="O4314">
        <f>IF(OR(V3__67[[#This Row],[Estimated Value]]="",V3__67[[#This Row],[Estimated Value]]=0),"",(V3__67[[#This Row],[Sale Price]]-V3__67[[#This Row],[Estimated Value]])/V3__67[[#This Row],[Estimated Value]])</f>
        <v>0.19670905011219147</v>
      </c>
      <c r="P4314" t="str">
        <f t="shared" si="67"/>
        <v>Above Estimate</v>
      </c>
    </row>
    <row r="4315" spans="1:16" x14ac:dyDescent="0.3">
      <c r="A4315" s="1">
        <v>44009</v>
      </c>
      <c r="B4315">
        <v>2020</v>
      </c>
      <c r="C4315" t="s">
        <v>17</v>
      </c>
      <c r="D4315">
        <v>113450</v>
      </c>
      <c r="E4315">
        <v>215000</v>
      </c>
      <c r="F4315" t="s">
        <v>13</v>
      </c>
      <c r="G4315" t="s">
        <v>14</v>
      </c>
      <c r="H4315">
        <v>3</v>
      </c>
      <c r="I4315">
        <v>3</v>
      </c>
      <c r="J4315">
        <v>1001</v>
      </c>
      <c r="K4315">
        <v>1.0254395000000001</v>
      </c>
      <c r="L4315" t="s">
        <v>15</v>
      </c>
      <c r="M4315">
        <f>V3__67[[#This Row],[Sale Price]]/V3__67[[#This Row],[carpet_area]]</f>
        <v>214.78521478521478</v>
      </c>
      <c r="N4315">
        <f>IF(OR(V3__67[[#This Row],[Estimated Value]]="",V3__67[[#This Row],[Estimated Value]]=0),"",V3__67[[#This Row],[Sale Price]]-V3__67[[#This Row],[Estimated Value]])</f>
        <v>101550</v>
      </c>
      <c r="O4315">
        <f>IF(OR(V3__67[[#This Row],[Estimated Value]]="",V3__67[[#This Row],[Estimated Value]]=0),"",(V3__67[[#This Row],[Sale Price]]-V3__67[[#This Row],[Estimated Value]])/V3__67[[#This Row],[Estimated Value]])</f>
        <v>0.89510797708241518</v>
      </c>
      <c r="P4315" t="str">
        <f t="shared" si="67"/>
        <v>Above Estimate</v>
      </c>
    </row>
    <row r="4316" spans="1:16" x14ac:dyDescent="0.3">
      <c r="A4316" s="1">
        <v>44010</v>
      </c>
      <c r="B4316">
        <v>2020</v>
      </c>
      <c r="C4316" t="s">
        <v>17</v>
      </c>
      <c r="D4316">
        <v>208630</v>
      </c>
      <c r="E4316">
        <v>265000</v>
      </c>
      <c r="F4316" t="s">
        <v>19</v>
      </c>
      <c r="G4316" t="s">
        <v>20</v>
      </c>
      <c r="H4316">
        <v>4</v>
      </c>
      <c r="I4316">
        <v>4</v>
      </c>
      <c r="J4316">
        <v>1283</v>
      </c>
      <c r="K4316">
        <v>1.0254395000000001</v>
      </c>
      <c r="L4316" t="s">
        <v>25</v>
      </c>
      <c r="M4316">
        <f>V3__67[[#This Row],[Sale Price]]/V3__67[[#This Row],[carpet_area]]</f>
        <v>206.54715510522215</v>
      </c>
      <c r="N4316">
        <f>IF(OR(V3__67[[#This Row],[Estimated Value]]="",V3__67[[#This Row],[Estimated Value]]=0),"",V3__67[[#This Row],[Sale Price]]-V3__67[[#This Row],[Estimated Value]])</f>
        <v>56370</v>
      </c>
      <c r="O4316">
        <f>IF(OR(V3__67[[#This Row],[Estimated Value]]="",V3__67[[#This Row],[Estimated Value]]=0),"",(V3__67[[#This Row],[Sale Price]]-V3__67[[#This Row],[Estimated Value]])/V3__67[[#This Row],[Estimated Value]])</f>
        <v>0.27019124766332742</v>
      </c>
      <c r="P4316" t="str">
        <f t="shared" si="67"/>
        <v>Above Estimate</v>
      </c>
    </row>
    <row r="4317" spans="1:16" x14ac:dyDescent="0.3">
      <c r="A4317" s="1">
        <v>44010</v>
      </c>
      <c r="B4317">
        <v>2020</v>
      </c>
      <c r="C4317" t="s">
        <v>26</v>
      </c>
      <c r="D4317">
        <v>444220</v>
      </c>
      <c r="E4317">
        <v>638000</v>
      </c>
      <c r="F4317" t="s">
        <v>13</v>
      </c>
      <c r="G4317" t="s">
        <v>14</v>
      </c>
      <c r="H4317">
        <v>3</v>
      </c>
      <c r="I4317">
        <v>3</v>
      </c>
      <c r="J4317">
        <v>1013</v>
      </c>
      <c r="K4317">
        <v>1.0254395000000001</v>
      </c>
      <c r="L4317" t="s">
        <v>15</v>
      </c>
      <c r="M4317">
        <f>V3__67[[#This Row],[Sale Price]]/V3__67[[#This Row],[carpet_area]]</f>
        <v>629.81243830207302</v>
      </c>
      <c r="N4317">
        <f>IF(OR(V3__67[[#This Row],[Estimated Value]]="",V3__67[[#This Row],[Estimated Value]]=0),"",V3__67[[#This Row],[Sale Price]]-V3__67[[#This Row],[Estimated Value]])</f>
        <v>193780</v>
      </c>
      <c r="O4317">
        <f>IF(OR(V3__67[[#This Row],[Estimated Value]]="",V3__67[[#This Row],[Estimated Value]]=0),"",(V3__67[[#This Row],[Sale Price]]-V3__67[[#This Row],[Estimated Value]])/V3__67[[#This Row],[Estimated Value]])</f>
        <v>0.43622529377335556</v>
      </c>
      <c r="P4317" t="str">
        <f t="shared" si="67"/>
        <v>Above Estimate</v>
      </c>
    </row>
    <row r="4318" spans="1:16" x14ac:dyDescent="0.3">
      <c r="A4318" s="1">
        <v>44010</v>
      </c>
      <c r="B4318">
        <v>2020</v>
      </c>
      <c r="C4318" t="s">
        <v>26</v>
      </c>
      <c r="D4318">
        <v>736330</v>
      </c>
      <c r="E4318">
        <v>935000</v>
      </c>
      <c r="F4318" t="s">
        <v>13</v>
      </c>
      <c r="G4318" t="s">
        <v>14</v>
      </c>
      <c r="H4318">
        <v>3</v>
      </c>
      <c r="I4318">
        <v>3</v>
      </c>
      <c r="J4318">
        <v>962</v>
      </c>
      <c r="K4318">
        <v>1.0254395000000001</v>
      </c>
      <c r="L4318" t="s">
        <v>22</v>
      </c>
      <c r="M4318">
        <f>V3__67[[#This Row],[Sale Price]]/V3__67[[#This Row],[carpet_area]]</f>
        <v>971.93347193347188</v>
      </c>
      <c r="N4318">
        <f>IF(OR(V3__67[[#This Row],[Estimated Value]]="",V3__67[[#This Row],[Estimated Value]]=0),"",V3__67[[#This Row],[Sale Price]]-V3__67[[#This Row],[Estimated Value]])</f>
        <v>198670</v>
      </c>
      <c r="O4318">
        <f>IF(OR(V3__67[[#This Row],[Estimated Value]]="",V3__67[[#This Row],[Estimated Value]]=0),"",(V3__67[[#This Row],[Sale Price]]-V3__67[[#This Row],[Estimated Value]])/V3__67[[#This Row],[Estimated Value]])</f>
        <v>0.26981109013621613</v>
      </c>
      <c r="P4318" t="str">
        <f t="shared" si="67"/>
        <v>Above Estimate</v>
      </c>
    </row>
    <row r="4319" spans="1:16" x14ac:dyDescent="0.3">
      <c r="A4319" s="1">
        <v>44010</v>
      </c>
      <c r="B4319">
        <v>2020</v>
      </c>
      <c r="C4319" t="s">
        <v>26</v>
      </c>
      <c r="D4319">
        <v>758450</v>
      </c>
      <c r="E4319">
        <v>1085000</v>
      </c>
      <c r="F4319" t="s">
        <v>13</v>
      </c>
      <c r="G4319" t="s">
        <v>14</v>
      </c>
      <c r="H4319">
        <v>3</v>
      </c>
      <c r="I4319">
        <v>3</v>
      </c>
      <c r="J4319">
        <v>1050</v>
      </c>
      <c r="K4319">
        <v>1.0254395000000001</v>
      </c>
      <c r="L4319" t="s">
        <v>16</v>
      </c>
      <c r="M4319">
        <f>V3__67[[#This Row],[Sale Price]]/V3__67[[#This Row],[carpet_area]]</f>
        <v>1033.3333333333333</v>
      </c>
      <c r="N4319">
        <f>IF(OR(V3__67[[#This Row],[Estimated Value]]="",V3__67[[#This Row],[Estimated Value]]=0),"",V3__67[[#This Row],[Sale Price]]-V3__67[[#This Row],[Estimated Value]])</f>
        <v>326550</v>
      </c>
      <c r="O4319">
        <f>IF(OR(V3__67[[#This Row],[Estimated Value]]="",V3__67[[#This Row],[Estimated Value]]=0),"",(V3__67[[#This Row],[Sale Price]]-V3__67[[#This Row],[Estimated Value]])/V3__67[[#This Row],[Estimated Value]])</f>
        <v>0.43054914628518687</v>
      </c>
      <c r="P4319" t="str">
        <f t="shared" si="67"/>
        <v>Above Estimate</v>
      </c>
    </row>
    <row r="4320" spans="1:16" x14ac:dyDescent="0.3">
      <c r="A4320" s="1">
        <v>44011</v>
      </c>
      <c r="B4320">
        <v>2020</v>
      </c>
      <c r="C4320" t="s">
        <v>29</v>
      </c>
      <c r="D4320">
        <v>209020</v>
      </c>
      <c r="E4320">
        <v>309900</v>
      </c>
      <c r="F4320" t="s">
        <v>13</v>
      </c>
      <c r="G4320" t="s">
        <v>14</v>
      </c>
      <c r="H4320">
        <v>3</v>
      </c>
      <c r="I4320">
        <v>2</v>
      </c>
      <c r="J4320">
        <v>1099</v>
      </c>
      <c r="K4320">
        <v>1.0254395000000001</v>
      </c>
      <c r="L4320" t="s">
        <v>22</v>
      </c>
      <c r="M4320">
        <f>V3__67[[#This Row],[Sale Price]]/V3__67[[#This Row],[carpet_area]]</f>
        <v>281.98362147406732</v>
      </c>
      <c r="N4320">
        <f>IF(OR(V3__67[[#This Row],[Estimated Value]]="",V3__67[[#This Row],[Estimated Value]]=0),"",V3__67[[#This Row],[Sale Price]]-V3__67[[#This Row],[Estimated Value]])</f>
        <v>100880</v>
      </c>
      <c r="O4320">
        <f>IF(OR(V3__67[[#This Row],[Estimated Value]]="",V3__67[[#This Row],[Estimated Value]]=0),"",(V3__67[[#This Row],[Sale Price]]-V3__67[[#This Row],[Estimated Value]])/V3__67[[#This Row],[Estimated Value]])</f>
        <v>0.48263324083819731</v>
      </c>
      <c r="P4320" t="str">
        <f t="shared" si="67"/>
        <v>Above Estimate</v>
      </c>
    </row>
    <row r="4321" spans="1:16" x14ac:dyDescent="0.3">
      <c r="A4321" s="1">
        <v>44011</v>
      </c>
      <c r="B4321">
        <v>2020</v>
      </c>
      <c r="C4321" t="s">
        <v>21</v>
      </c>
      <c r="D4321">
        <v>800870</v>
      </c>
      <c r="E4321">
        <v>1400000</v>
      </c>
      <c r="F4321" t="s">
        <v>19</v>
      </c>
      <c r="G4321" t="s">
        <v>20</v>
      </c>
      <c r="H4321">
        <v>4</v>
      </c>
      <c r="I4321">
        <v>4</v>
      </c>
      <c r="J4321">
        <v>1387</v>
      </c>
      <c r="K4321">
        <v>1.0254395000000001</v>
      </c>
      <c r="L4321" t="s">
        <v>25</v>
      </c>
      <c r="M4321">
        <f>V3__67[[#This Row],[Sale Price]]/V3__67[[#This Row],[carpet_area]]</f>
        <v>1009.3727469358328</v>
      </c>
      <c r="N4321">
        <f>IF(OR(V3__67[[#This Row],[Estimated Value]]="",V3__67[[#This Row],[Estimated Value]]=0),"",V3__67[[#This Row],[Sale Price]]-V3__67[[#This Row],[Estimated Value]])</f>
        <v>599130</v>
      </c>
      <c r="O4321">
        <f>IF(OR(V3__67[[#This Row],[Estimated Value]]="",V3__67[[#This Row],[Estimated Value]]=0),"",(V3__67[[#This Row],[Sale Price]]-V3__67[[#This Row],[Estimated Value]])/V3__67[[#This Row],[Estimated Value]])</f>
        <v>0.74809894240013985</v>
      </c>
      <c r="P4321" t="str">
        <f t="shared" si="67"/>
        <v>Above Estimate</v>
      </c>
    </row>
    <row r="4322" spans="1:16" x14ac:dyDescent="0.3">
      <c r="A4322" s="1">
        <v>44014</v>
      </c>
      <c r="B4322">
        <v>2020</v>
      </c>
      <c r="C4322" t="s">
        <v>29</v>
      </c>
      <c r="D4322">
        <v>151200</v>
      </c>
      <c r="E4322">
        <v>265000</v>
      </c>
      <c r="F4322" t="s">
        <v>13</v>
      </c>
      <c r="G4322" t="s">
        <v>14</v>
      </c>
      <c r="H4322">
        <v>3</v>
      </c>
      <c r="I4322">
        <v>3</v>
      </c>
      <c r="J4322">
        <v>924</v>
      </c>
      <c r="K4322">
        <v>1.0254395000000001</v>
      </c>
      <c r="L4322" t="s">
        <v>25</v>
      </c>
      <c r="M4322">
        <f>V3__67[[#This Row],[Sale Price]]/V3__67[[#This Row],[carpet_area]]</f>
        <v>286.79653679653677</v>
      </c>
      <c r="N4322">
        <f>IF(OR(V3__67[[#This Row],[Estimated Value]]="",V3__67[[#This Row],[Estimated Value]]=0),"",V3__67[[#This Row],[Sale Price]]-V3__67[[#This Row],[Estimated Value]])</f>
        <v>113800</v>
      </c>
      <c r="O4322">
        <f>IF(OR(V3__67[[#This Row],[Estimated Value]]="",V3__67[[#This Row],[Estimated Value]]=0),"",(V3__67[[#This Row],[Sale Price]]-V3__67[[#This Row],[Estimated Value]])/V3__67[[#This Row],[Estimated Value]])</f>
        <v>0.75264550264550267</v>
      </c>
      <c r="P4322" t="str">
        <f t="shared" si="67"/>
        <v>Above Estimate</v>
      </c>
    </row>
    <row r="4323" spans="1:16" x14ac:dyDescent="0.3">
      <c r="A4323" s="1">
        <v>44014</v>
      </c>
      <c r="B4323">
        <v>2020</v>
      </c>
      <c r="C4323" t="s">
        <v>29</v>
      </c>
      <c r="D4323">
        <v>188720</v>
      </c>
      <c r="E4323">
        <v>372000</v>
      </c>
      <c r="F4323" t="s">
        <v>13</v>
      </c>
      <c r="G4323" t="s">
        <v>14</v>
      </c>
      <c r="H4323">
        <v>3</v>
      </c>
      <c r="I4323">
        <v>2</v>
      </c>
      <c r="J4323">
        <v>915</v>
      </c>
      <c r="K4323">
        <v>1.0254395000000001</v>
      </c>
      <c r="L4323" t="s">
        <v>25</v>
      </c>
      <c r="M4323">
        <f>V3__67[[#This Row],[Sale Price]]/V3__67[[#This Row],[carpet_area]]</f>
        <v>406.55737704918033</v>
      </c>
      <c r="N4323">
        <f>IF(OR(V3__67[[#This Row],[Estimated Value]]="",V3__67[[#This Row],[Estimated Value]]=0),"",V3__67[[#This Row],[Sale Price]]-V3__67[[#This Row],[Estimated Value]])</f>
        <v>183280</v>
      </c>
      <c r="O4323">
        <f>IF(OR(V3__67[[#This Row],[Estimated Value]]="",V3__67[[#This Row],[Estimated Value]]=0),"",(V3__67[[#This Row],[Sale Price]]-V3__67[[#This Row],[Estimated Value]])/V3__67[[#This Row],[Estimated Value]])</f>
        <v>0.97117422636710471</v>
      </c>
      <c r="P4323" t="str">
        <f t="shared" si="67"/>
        <v>Above Estimate</v>
      </c>
    </row>
    <row r="4324" spans="1:16" x14ac:dyDescent="0.3">
      <c r="A4324" s="1">
        <v>44014</v>
      </c>
      <c r="B4324">
        <v>2020</v>
      </c>
      <c r="C4324" t="s">
        <v>17</v>
      </c>
      <c r="D4324">
        <v>226630</v>
      </c>
      <c r="E4324">
        <v>355000</v>
      </c>
      <c r="F4324" t="s">
        <v>27</v>
      </c>
      <c r="G4324" t="s">
        <v>28</v>
      </c>
      <c r="H4324">
        <v>8</v>
      </c>
      <c r="I4324">
        <v>7</v>
      </c>
      <c r="J4324">
        <v>2530</v>
      </c>
      <c r="K4324">
        <v>1.0254395000000001</v>
      </c>
      <c r="L4324" t="s">
        <v>25</v>
      </c>
      <c r="M4324">
        <f>V3__67[[#This Row],[Sale Price]]/V3__67[[#This Row],[carpet_area]]</f>
        <v>140.31620553359684</v>
      </c>
      <c r="N4324">
        <f>IF(OR(V3__67[[#This Row],[Estimated Value]]="",V3__67[[#This Row],[Estimated Value]]=0),"",V3__67[[#This Row],[Sale Price]]-V3__67[[#This Row],[Estimated Value]])</f>
        <v>128370</v>
      </c>
      <c r="O4324">
        <f>IF(OR(V3__67[[#This Row],[Estimated Value]]="",V3__67[[#This Row],[Estimated Value]]=0),"",(V3__67[[#This Row],[Sale Price]]-V3__67[[#This Row],[Estimated Value]])/V3__67[[#This Row],[Estimated Value]])</f>
        <v>0.56642986365441472</v>
      </c>
      <c r="P4324" t="str">
        <f t="shared" si="67"/>
        <v>Above Estimate</v>
      </c>
    </row>
    <row r="4325" spans="1:16" x14ac:dyDescent="0.3">
      <c r="A4325" s="1">
        <v>44014</v>
      </c>
      <c r="B4325">
        <v>2020</v>
      </c>
      <c r="C4325" t="s">
        <v>29</v>
      </c>
      <c r="D4325">
        <v>433160</v>
      </c>
      <c r="E4325">
        <v>620000</v>
      </c>
      <c r="F4325" t="s">
        <v>13</v>
      </c>
      <c r="G4325" t="s">
        <v>14</v>
      </c>
      <c r="H4325">
        <v>3</v>
      </c>
      <c r="I4325">
        <v>1</v>
      </c>
      <c r="J4325">
        <v>965</v>
      </c>
      <c r="K4325">
        <v>1.0254395000000001</v>
      </c>
      <c r="L4325" t="s">
        <v>25</v>
      </c>
      <c r="M4325">
        <f>V3__67[[#This Row],[Sale Price]]/V3__67[[#This Row],[carpet_area]]</f>
        <v>642.48704663212436</v>
      </c>
      <c r="N4325">
        <f>IF(OR(V3__67[[#This Row],[Estimated Value]]="",V3__67[[#This Row],[Estimated Value]]=0),"",V3__67[[#This Row],[Sale Price]]-V3__67[[#This Row],[Estimated Value]])</f>
        <v>186840</v>
      </c>
      <c r="O4325">
        <f>IF(OR(V3__67[[#This Row],[Estimated Value]]="",V3__67[[#This Row],[Estimated Value]]=0),"",(V3__67[[#This Row],[Sale Price]]-V3__67[[#This Row],[Estimated Value]])/V3__67[[#This Row],[Estimated Value]])</f>
        <v>0.43134176747622127</v>
      </c>
      <c r="P4325" t="str">
        <f t="shared" si="67"/>
        <v>Above Estimate</v>
      </c>
    </row>
    <row r="4326" spans="1:16" x14ac:dyDescent="0.3">
      <c r="A4326" s="1">
        <v>44014</v>
      </c>
      <c r="B4326">
        <v>2020</v>
      </c>
      <c r="C4326" t="s">
        <v>26</v>
      </c>
      <c r="D4326">
        <v>201390</v>
      </c>
      <c r="E4326">
        <v>260000</v>
      </c>
      <c r="F4326" t="s">
        <v>13</v>
      </c>
      <c r="G4326" t="s">
        <v>14</v>
      </c>
      <c r="H4326">
        <v>3</v>
      </c>
      <c r="I4326">
        <v>1</v>
      </c>
      <c r="J4326">
        <v>1080</v>
      </c>
      <c r="K4326">
        <v>1.0254395000000001</v>
      </c>
      <c r="L4326" t="s">
        <v>22</v>
      </c>
      <c r="M4326">
        <f>V3__67[[#This Row],[Sale Price]]/V3__67[[#This Row],[carpet_area]]</f>
        <v>240.74074074074073</v>
      </c>
      <c r="N4326">
        <f>IF(OR(V3__67[[#This Row],[Estimated Value]]="",V3__67[[#This Row],[Estimated Value]]=0),"",V3__67[[#This Row],[Sale Price]]-V3__67[[#This Row],[Estimated Value]])</f>
        <v>58610</v>
      </c>
      <c r="O4326">
        <f>IF(OR(V3__67[[#This Row],[Estimated Value]]="",V3__67[[#This Row],[Estimated Value]]=0),"",(V3__67[[#This Row],[Sale Price]]-V3__67[[#This Row],[Estimated Value]])/V3__67[[#This Row],[Estimated Value]])</f>
        <v>0.29102735984904909</v>
      </c>
      <c r="P4326" t="str">
        <f t="shared" si="67"/>
        <v>Above Estimate</v>
      </c>
    </row>
    <row r="4327" spans="1:16" x14ac:dyDescent="0.3">
      <c r="A4327" s="1">
        <v>44015</v>
      </c>
      <c r="B4327">
        <v>2020</v>
      </c>
      <c r="C4327" t="s">
        <v>29</v>
      </c>
      <c r="D4327">
        <v>251930</v>
      </c>
      <c r="E4327">
        <v>435000</v>
      </c>
      <c r="F4327" t="s">
        <v>13</v>
      </c>
      <c r="G4327" t="s">
        <v>14</v>
      </c>
      <c r="H4327">
        <v>3</v>
      </c>
      <c r="I4327">
        <v>3</v>
      </c>
      <c r="J4327">
        <v>958</v>
      </c>
      <c r="K4327">
        <v>1.0254395000000001</v>
      </c>
      <c r="L4327" t="s">
        <v>22</v>
      </c>
      <c r="M4327">
        <f>V3__67[[#This Row],[Sale Price]]/V3__67[[#This Row],[carpet_area]]</f>
        <v>454.07098121085596</v>
      </c>
      <c r="N4327">
        <f>IF(OR(V3__67[[#This Row],[Estimated Value]]="",V3__67[[#This Row],[Estimated Value]]=0),"",V3__67[[#This Row],[Sale Price]]-V3__67[[#This Row],[Estimated Value]])</f>
        <v>183070</v>
      </c>
      <c r="O4327">
        <f>IF(OR(V3__67[[#This Row],[Estimated Value]]="",V3__67[[#This Row],[Estimated Value]]=0),"",(V3__67[[#This Row],[Sale Price]]-V3__67[[#This Row],[Estimated Value]])/V3__67[[#This Row],[Estimated Value]])</f>
        <v>0.72667010677569166</v>
      </c>
      <c r="P4327" t="str">
        <f t="shared" si="67"/>
        <v>Above Estimate</v>
      </c>
    </row>
    <row r="4328" spans="1:16" x14ac:dyDescent="0.3">
      <c r="A4328" s="1">
        <v>44015</v>
      </c>
      <c r="B4328">
        <v>2020</v>
      </c>
      <c r="C4328" t="s">
        <v>29</v>
      </c>
      <c r="D4328">
        <v>190120</v>
      </c>
      <c r="E4328">
        <v>322500</v>
      </c>
      <c r="F4328" t="s">
        <v>13</v>
      </c>
      <c r="G4328" t="s">
        <v>14</v>
      </c>
      <c r="H4328">
        <v>3</v>
      </c>
      <c r="I4328">
        <v>2</v>
      </c>
      <c r="J4328">
        <v>1014</v>
      </c>
      <c r="K4328">
        <v>1.0254395000000001</v>
      </c>
      <c r="L4328" t="s">
        <v>15</v>
      </c>
      <c r="M4328">
        <f>V3__67[[#This Row],[Sale Price]]/V3__67[[#This Row],[carpet_area]]</f>
        <v>318.04733727810651</v>
      </c>
      <c r="N4328">
        <f>IF(OR(V3__67[[#This Row],[Estimated Value]]="",V3__67[[#This Row],[Estimated Value]]=0),"",V3__67[[#This Row],[Sale Price]]-V3__67[[#This Row],[Estimated Value]])</f>
        <v>132380</v>
      </c>
      <c r="O4328">
        <f>IF(OR(V3__67[[#This Row],[Estimated Value]]="",V3__67[[#This Row],[Estimated Value]]=0),"",(V3__67[[#This Row],[Sale Price]]-V3__67[[#This Row],[Estimated Value]])/V3__67[[#This Row],[Estimated Value]])</f>
        <v>0.69629707553124343</v>
      </c>
      <c r="P4328" t="str">
        <f t="shared" si="67"/>
        <v>Above Estimate</v>
      </c>
    </row>
    <row r="4329" spans="1:16" x14ac:dyDescent="0.3">
      <c r="A4329" s="1">
        <v>44015</v>
      </c>
      <c r="B4329">
        <v>2020</v>
      </c>
      <c r="C4329" t="s">
        <v>18</v>
      </c>
      <c r="D4329">
        <v>557440</v>
      </c>
      <c r="E4329">
        <v>1040000</v>
      </c>
      <c r="F4329" t="s">
        <v>13</v>
      </c>
      <c r="G4329" t="s">
        <v>14</v>
      </c>
      <c r="H4329">
        <v>3</v>
      </c>
      <c r="I4329">
        <v>1</v>
      </c>
      <c r="J4329">
        <v>1061</v>
      </c>
      <c r="K4329">
        <v>1.0254395000000001</v>
      </c>
      <c r="L4329" t="s">
        <v>15</v>
      </c>
      <c r="M4329">
        <f>V3__67[[#This Row],[Sale Price]]/V3__67[[#This Row],[carpet_area]]</f>
        <v>980.20735155513671</v>
      </c>
      <c r="N4329">
        <f>IF(OR(V3__67[[#This Row],[Estimated Value]]="",V3__67[[#This Row],[Estimated Value]]=0),"",V3__67[[#This Row],[Sale Price]]-V3__67[[#This Row],[Estimated Value]])</f>
        <v>482560</v>
      </c>
      <c r="O4329">
        <f>IF(OR(V3__67[[#This Row],[Estimated Value]]="",V3__67[[#This Row],[Estimated Value]]=0),"",(V3__67[[#This Row],[Sale Price]]-V3__67[[#This Row],[Estimated Value]])/V3__67[[#This Row],[Estimated Value]])</f>
        <v>0.86567164179104472</v>
      </c>
      <c r="P4329" t="str">
        <f t="shared" si="67"/>
        <v>Above Estimate</v>
      </c>
    </row>
    <row r="4330" spans="1:16" x14ac:dyDescent="0.3">
      <c r="A4330" s="1">
        <v>44015</v>
      </c>
      <c r="B4330">
        <v>2020</v>
      </c>
      <c r="C4330" t="s">
        <v>17</v>
      </c>
      <c r="D4330">
        <v>133440</v>
      </c>
      <c r="E4330">
        <v>225000</v>
      </c>
      <c r="F4330" t="s">
        <v>13</v>
      </c>
      <c r="G4330" t="s">
        <v>14</v>
      </c>
      <c r="H4330">
        <v>3</v>
      </c>
      <c r="I4330">
        <v>3</v>
      </c>
      <c r="J4330">
        <v>1051</v>
      </c>
      <c r="K4330">
        <v>1.0254395000000001</v>
      </c>
      <c r="L4330" t="s">
        <v>16</v>
      </c>
      <c r="M4330">
        <f>V3__67[[#This Row],[Sale Price]]/V3__67[[#This Row],[carpet_area]]</f>
        <v>214.08182683158896</v>
      </c>
      <c r="N4330">
        <f>IF(OR(V3__67[[#This Row],[Estimated Value]]="",V3__67[[#This Row],[Estimated Value]]=0),"",V3__67[[#This Row],[Sale Price]]-V3__67[[#This Row],[Estimated Value]])</f>
        <v>91560</v>
      </c>
      <c r="O4330">
        <f>IF(OR(V3__67[[#This Row],[Estimated Value]]="",V3__67[[#This Row],[Estimated Value]]=0),"",(V3__67[[#This Row],[Sale Price]]-V3__67[[#This Row],[Estimated Value]])/V3__67[[#This Row],[Estimated Value]])</f>
        <v>0.6861510791366906</v>
      </c>
      <c r="P4330" t="str">
        <f t="shared" si="67"/>
        <v>Above Estimate</v>
      </c>
    </row>
    <row r="4331" spans="1:16" x14ac:dyDescent="0.3">
      <c r="A4331" s="1">
        <v>44015</v>
      </c>
      <c r="B4331">
        <v>2020</v>
      </c>
      <c r="C4331" t="s">
        <v>17</v>
      </c>
      <c r="D4331">
        <v>127550</v>
      </c>
      <c r="E4331">
        <v>186500</v>
      </c>
      <c r="F4331" t="s">
        <v>13</v>
      </c>
      <c r="G4331" t="s">
        <v>14</v>
      </c>
      <c r="H4331">
        <v>3</v>
      </c>
      <c r="I4331">
        <v>2</v>
      </c>
      <c r="J4331">
        <v>985</v>
      </c>
      <c r="K4331">
        <v>1.0254395000000001</v>
      </c>
      <c r="L4331" t="s">
        <v>16</v>
      </c>
      <c r="M4331">
        <f>V3__67[[#This Row],[Sale Price]]/V3__67[[#This Row],[carpet_area]]</f>
        <v>189.34010152284264</v>
      </c>
      <c r="N4331">
        <f>IF(OR(V3__67[[#This Row],[Estimated Value]]="",V3__67[[#This Row],[Estimated Value]]=0),"",V3__67[[#This Row],[Sale Price]]-V3__67[[#This Row],[Estimated Value]])</f>
        <v>58950</v>
      </c>
      <c r="O4331">
        <f>IF(OR(V3__67[[#This Row],[Estimated Value]]="",V3__67[[#This Row],[Estimated Value]]=0),"",(V3__67[[#This Row],[Sale Price]]-V3__67[[#This Row],[Estimated Value]])/V3__67[[#This Row],[Estimated Value]])</f>
        <v>0.46217169737357899</v>
      </c>
      <c r="P4331" t="str">
        <f t="shared" si="67"/>
        <v>Above Estimate</v>
      </c>
    </row>
    <row r="4332" spans="1:16" x14ac:dyDescent="0.3">
      <c r="A4332" s="1">
        <v>44015</v>
      </c>
      <c r="B4332">
        <v>2020</v>
      </c>
      <c r="C4332" t="s">
        <v>29</v>
      </c>
      <c r="D4332">
        <v>176120</v>
      </c>
      <c r="E4332">
        <v>285000</v>
      </c>
      <c r="F4332" t="s">
        <v>13</v>
      </c>
      <c r="G4332" t="s">
        <v>14</v>
      </c>
      <c r="H4332">
        <v>3</v>
      </c>
      <c r="I4332">
        <v>2</v>
      </c>
      <c r="J4332">
        <v>1048</v>
      </c>
      <c r="K4332">
        <v>1.0254395000000001</v>
      </c>
      <c r="L4332" t="s">
        <v>22</v>
      </c>
      <c r="M4332">
        <f>V3__67[[#This Row],[Sale Price]]/V3__67[[#This Row],[carpet_area]]</f>
        <v>271.94656488549617</v>
      </c>
      <c r="N4332">
        <f>IF(OR(V3__67[[#This Row],[Estimated Value]]="",V3__67[[#This Row],[Estimated Value]]=0),"",V3__67[[#This Row],[Sale Price]]-V3__67[[#This Row],[Estimated Value]])</f>
        <v>108880</v>
      </c>
      <c r="O4332">
        <f>IF(OR(V3__67[[#This Row],[Estimated Value]]="",V3__67[[#This Row],[Estimated Value]]=0),"",(V3__67[[#This Row],[Sale Price]]-V3__67[[#This Row],[Estimated Value]])/V3__67[[#This Row],[Estimated Value]])</f>
        <v>0.61821485350897121</v>
      </c>
      <c r="P4332" t="str">
        <f t="shared" si="67"/>
        <v>Above Estimate</v>
      </c>
    </row>
    <row r="4333" spans="1:16" x14ac:dyDescent="0.3">
      <c r="A4333" s="1">
        <v>44015</v>
      </c>
      <c r="B4333">
        <v>2020</v>
      </c>
      <c r="C4333" t="s">
        <v>17</v>
      </c>
      <c r="D4333">
        <v>156310</v>
      </c>
      <c r="E4333">
        <v>315000</v>
      </c>
      <c r="F4333" t="s">
        <v>19</v>
      </c>
      <c r="G4333" t="s">
        <v>20</v>
      </c>
      <c r="H4333">
        <v>4</v>
      </c>
      <c r="I4333">
        <v>3</v>
      </c>
      <c r="J4333">
        <v>1457</v>
      </c>
      <c r="K4333">
        <v>1.0254395000000001</v>
      </c>
      <c r="L4333" t="s">
        <v>25</v>
      </c>
      <c r="M4333">
        <f>V3__67[[#This Row],[Sale Price]]/V3__67[[#This Row],[carpet_area]]</f>
        <v>216.19766643788606</v>
      </c>
      <c r="N4333">
        <f>IF(OR(V3__67[[#This Row],[Estimated Value]]="",V3__67[[#This Row],[Estimated Value]]=0),"",V3__67[[#This Row],[Sale Price]]-V3__67[[#This Row],[Estimated Value]])</f>
        <v>158690</v>
      </c>
      <c r="O4333">
        <f>IF(OR(V3__67[[#This Row],[Estimated Value]]="",V3__67[[#This Row],[Estimated Value]]=0),"",(V3__67[[#This Row],[Sale Price]]-V3__67[[#This Row],[Estimated Value]])/V3__67[[#This Row],[Estimated Value]])</f>
        <v>1.0152261531571876</v>
      </c>
      <c r="P4333" t="str">
        <f t="shared" si="67"/>
        <v>Above Estimate</v>
      </c>
    </row>
    <row r="4334" spans="1:16" x14ac:dyDescent="0.3">
      <c r="A4334" s="1">
        <v>44015</v>
      </c>
      <c r="B4334">
        <v>2020</v>
      </c>
      <c r="C4334" t="s">
        <v>17</v>
      </c>
      <c r="D4334">
        <v>118970</v>
      </c>
      <c r="E4334">
        <v>185000</v>
      </c>
      <c r="F4334" t="s">
        <v>13</v>
      </c>
      <c r="G4334" t="s">
        <v>14</v>
      </c>
      <c r="H4334">
        <v>3</v>
      </c>
      <c r="I4334">
        <v>2</v>
      </c>
      <c r="J4334">
        <v>1076</v>
      </c>
      <c r="K4334">
        <v>1.0254395000000001</v>
      </c>
      <c r="L4334" t="s">
        <v>15</v>
      </c>
      <c r="M4334">
        <f>V3__67[[#This Row],[Sale Price]]/V3__67[[#This Row],[carpet_area]]</f>
        <v>171.93308550185873</v>
      </c>
      <c r="N4334">
        <f>IF(OR(V3__67[[#This Row],[Estimated Value]]="",V3__67[[#This Row],[Estimated Value]]=0),"",V3__67[[#This Row],[Sale Price]]-V3__67[[#This Row],[Estimated Value]])</f>
        <v>66030</v>
      </c>
      <c r="O4334">
        <f>IF(OR(V3__67[[#This Row],[Estimated Value]]="",V3__67[[#This Row],[Estimated Value]]=0),"",(V3__67[[#This Row],[Sale Price]]-V3__67[[#This Row],[Estimated Value]])/V3__67[[#This Row],[Estimated Value]])</f>
        <v>0.55501386904261574</v>
      </c>
      <c r="P4334" t="str">
        <f t="shared" si="67"/>
        <v>Above Estimate</v>
      </c>
    </row>
    <row r="4335" spans="1:16" x14ac:dyDescent="0.3">
      <c r="A4335" s="1">
        <v>44017</v>
      </c>
      <c r="B4335">
        <v>2020</v>
      </c>
      <c r="C4335" t="s">
        <v>26</v>
      </c>
      <c r="D4335">
        <v>825160</v>
      </c>
      <c r="E4335">
        <v>1075500</v>
      </c>
      <c r="F4335" t="s">
        <v>13</v>
      </c>
      <c r="G4335" t="s">
        <v>14</v>
      </c>
      <c r="H4335">
        <v>3</v>
      </c>
      <c r="I4335">
        <v>3</v>
      </c>
      <c r="J4335">
        <v>1071</v>
      </c>
      <c r="K4335">
        <v>1.0254395000000001</v>
      </c>
      <c r="L4335" t="s">
        <v>25</v>
      </c>
      <c r="M4335">
        <f>V3__67[[#This Row],[Sale Price]]/V3__67[[#This Row],[carpet_area]]</f>
        <v>1004.2016806722689</v>
      </c>
      <c r="N4335">
        <f>IF(OR(V3__67[[#This Row],[Estimated Value]]="",V3__67[[#This Row],[Estimated Value]]=0),"",V3__67[[#This Row],[Sale Price]]-V3__67[[#This Row],[Estimated Value]])</f>
        <v>250340</v>
      </c>
      <c r="O4335">
        <f>IF(OR(V3__67[[#This Row],[Estimated Value]]="",V3__67[[#This Row],[Estimated Value]]=0),"",(V3__67[[#This Row],[Sale Price]]-V3__67[[#This Row],[Estimated Value]])/V3__67[[#This Row],[Estimated Value]])</f>
        <v>0.3033835862135828</v>
      </c>
      <c r="P4335" t="str">
        <f t="shared" si="67"/>
        <v>Above Estimate</v>
      </c>
    </row>
    <row r="4336" spans="1:16" x14ac:dyDescent="0.3">
      <c r="A4336" s="1">
        <v>44018</v>
      </c>
      <c r="B4336">
        <v>2020</v>
      </c>
      <c r="C4336" t="s">
        <v>21</v>
      </c>
      <c r="D4336">
        <v>2688070</v>
      </c>
      <c r="E4336">
        <v>5230000</v>
      </c>
      <c r="F4336" t="s">
        <v>13</v>
      </c>
      <c r="G4336" t="s">
        <v>14</v>
      </c>
      <c r="H4336">
        <v>3</v>
      </c>
      <c r="I4336">
        <v>3</v>
      </c>
      <c r="J4336">
        <v>1086</v>
      </c>
      <c r="K4336">
        <v>1.0254395000000001</v>
      </c>
      <c r="L4336" t="s">
        <v>16</v>
      </c>
      <c r="M4336">
        <f>V3__67[[#This Row],[Sale Price]]/V3__67[[#This Row],[carpet_area]]</f>
        <v>4815.8379373848984</v>
      </c>
      <c r="N4336">
        <f>IF(OR(V3__67[[#This Row],[Estimated Value]]="",V3__67[[#This Row],[Estimated Value]]=0),"",V3__67[[#This Row],[Sale Price]]-V3__67[[#This Row],[Estimated Value]])</f>
        <v>2541930</v>
      </c>
      <c r="O4336">
        <f>IF(OR(V3__67[[#This Row],[Estimated Value]]="",V3__67[[#This Row],[Estimated Value]]=0),"",(V3__67[[#This Row],[Sale Price]]-V3__67[[#This Row],[Estimated Value]])/V3__67[[#This Row],[Estimated Value]])</f>
        <v>0.94563385626118368</v>
      </c>
      <c r="P4336" t="str">
        <f t="shared" si="67"/>
        <v>Above Estimate</v>
      </c>
    </row>
    <row r="4337" spans="1:16" x14ac:dyDescent="0.3">
      <c r="A4337" s="1">
        <v>44019</v>
      </c>
      <c r="B4337">
        <v>2020</v>
      </c>
      <c r="C4337" t="s">
        <v>21</v>
      </c>
      <c r="D4337">
        <v>1531040</v>
      </c>
      <c r="E4337">
        <v>1760000</v>
      </c>
      <c r="F4337" t="s">
        <v>13</v>
      </c>
      <c r="G4337" t="s">
        <v>14</v>
      </c>
      <c r="H4337">
        <v>3</v>
      </c>
      <c r="I4337">
        <v>3</v>
      </c>
      <c r="J4337">
        <v>1080</v>
      </c>
      <c r="K4337">
        <v>1.0254395000000001</v>
      </c>
      <c r="L4337" t="s">
        <v>16</v>
      </c>
      <c r="M4337">
        <f>V3__67[[#This Row],[Sale Price]]/V3__67[[#This Row],[carpet_area]]</f>
        <v>1629.6296296296296</v>
      </c>
      <c r="N4337">
        <f>IF(OR(V3__67[[#This Row],[Estimated Value]]="",V3__67[[#This Row],[Estimated Value]]=0),"",V3__67[[#This Row],[Sale Price]]-V3__67[[#This Row],[Estimated Value]])</f>
        <v>228960</v>
      </c>
      <c r="O4337">
        <f>IF(OR(V3__67[[#This Row],[Estimated Value]]="",V3__67[[#This Row],[Estimated Value]]=0),"",(V3__67[[#This Row],[Sale Price]]-V3__67[[#This Row],[Estimated Value]])/V3__67[[#This Row],[Estimated Value]])</f>
        <v>0.14954540704357822</v>
      </c>
      <c r="P4337" t="str">
        <f t="shared" si="67"/>
        <v>Above Estimate</v>
      </c>
    </row>
    <row r="4338" spans="1:16" x14ac:dyDescent="0.3">
      <c r="A4338" s="1">
        <v>44023</v>
      </c>
      <c r="B4338">
        <v>2020</v>
      </c>
      <c r="C4338" t="s">
        <v>17</v>
      </c>
      <c r="D4338">
        <v>81550</v>
      </c>
      <c r="E4338">
        <v>175000</v>
      </c>
      <c r="F4338" t="s">
        <v>13</v>
      </c>
      <c r="G4338" t="s">
        <v>14</v>
      </c>
      <c r="H4338">
        <v>3</v>
      </c>
      <c r="I4338">
        <v>1</v>
      </c>
      <c r="J4338">
        <v>1061</v>
      </c>
      <c r="K4338">
        <v>1.0254395000000001</v>
      </c>
      <c r="L4338" t="s">
        <v>25</v>
      </c>
      <c r="M4338">
        <f>V3__67[[#This Row],[Sale Price]]/V3__67[[#This Row],[carpet_area]]</f>
        <v>164.9387370405278</v>
      </c>
      <c r="N4338">
        <f>IF(OR(V3__67[[#This Row],[Estimated Value]]="",V3__67[[#This Row],[Estimated Value]]=0),"",V3__67[[#This Row],[Sale Price]]-V3__67[[#This Row],[Estimated Value]])</f>
        <v>93450</v>
      </c>
      <c r="O4338">
        <f>IF(OR(V3__67[[#This Row],[Estimated Value]]="",V3__67[[#This Row],[Estimated Value]]=0),"",(V3__67[[#This Row],[Sale Price]]-V3__67[[#This Row],[Estimated Value]])/V3__67[[#This Row],[Estimated Value]])</f>
        <v>1.1459227467811159</v>
      </c>
      <c r="P4338" t="str">
        <f t="shared" si="67"/>
        <v>Above Estimate</v>
      </c>
    </row>
    <row r="4339" spans="1:16" x14ac:dyDescent="0.3">
      <c r="A4339" s="1">
        <v>44023</v>
      </c>
      <c r="B4339">
        <v>2020</v>
      </c>
      <c r="C4339" t="s">
        <v>21</v>
      </c>
      <c r="D4339">
        <v>3969490</v>
      </c>
      <c r="E4339">
        <v>4649400</v>
      </c>
      <c r="F4339" t="s">
        <v>13</v>
      </c>
      <c r="G4339" t="s">
        <v>14</v>
      </c>
      <c r="H4339">
        <v>3</v>
      </c>
      <c r="I4339">
        <v>1</v>
      </c>
      <c r="J4339">
        <v>1049</v>
      </c>
      <c r="K4339">
        <v>1.0254395000000001</v>
      </c>
      <c r="L4339" t="s">
        <v>15</v>
      </c>
      <c r="M4339">
        <f>V3__67[[#This Row],[Sale Price]]/V3__67[[#This Row],[carpet_area]]</f>
        <v>4432.2211630123929</v>
      </c>
      <c r="N4339">
        <f>IF(OR(V3__67[[#This Row],[Estimated Value]]="",V3__67[[#This Row],[Estimated Value]]=0),"",V3__67[[#This Row],[Sale Price]]-V3__67[[#This Row],[Estimated Value]])</f>
        <v>679910</v>
      </c>
      <c r="O4339">
        <f>IF(OR(V3__67[[#This Row],[Estimated Value]]="",V3__67[[#This Row],[Estimated Value]]=0),"",(V3__67[[#This Row],[Sale Price]]-V3__67[[#This Row],[Estimated Value]])/V3__67[[#This Row],[Estimated Value]])</f>
        <v>0.17128396846950111</v>
      </c>
      <c r="P4339" t="str">
        <f t="shared" si="67"/>
        <v>Above Estimate</v>
      </c>
    </row>
    <row r="4340" spans="1:16" x14ac:dyDescent="0.3">
      <c r="A4340" s="1">
        <v>44024</v>
      </c>
      <c r="B4340">
        <v>2020</v>
      </c>
      <c r="C4340" t="s">
        <v>21</v>
      </c>
      <c r="D4340">
        <v>1139390</v>
      </c>
      <c r="E4340">
        <v>1892500</v>
      </c>
      <c r="F4340" t="s">
        <v>13</v>
      </c>
      <c r="G4340" t="s">
        <v>14</v>
      </c>
      <c r="H4340">
        <v>3</v>
      </c>
      <c r="I4340">
        <v>1</v>
      </c>
      <c r="J4340">
        <v>975</v>
      </c>
      <c r="K4340">
        <v>1.0254395000000001</v>
      </c>
      <c r="L4340" t="s">
        <v>22</v>
      </c>
      <c r="M4340">
        <f>V3__67[[#This Row],[Sale Price]]/V3__67[[#This Row],[carpet_area]]</f>
        <v>1941.0256410256411</v>
      </c>
      <c r="N4340">
        <f>IF(OR(V3__67[[#This Row],[Estimated Value]]="",V3__67[[#This Row],[Estimated Value]]=0),"",V3__67[[#This Row],[Sale Price]]-V3__67[[#This Row],[Estimated Value]])</f>
        <v>753110</v>
      </c>
      <c r="O4340">
        <f>IF(OR(V3__67[[#This Row],[Estimated Value]]="",V3__67[[#This Row],[Estimated Value]]=0),"",(V3__67[[#This Row],[Sale Price]]-V3__67[[#This Row],[Estimated Value]])/V3__67[[#This Row],[Estimated Value]])</f>
        <v>0.66097648741870652</v>
      </c>
      <c r="P4340" t="str">
        <f t="shared" si="67"/>
        <v>Above Estimate</v>
      </c>
    </row>
    <row r="4341" spans="1:16" x14ac:dyDescent="0.3">
      <c r="A4341" s="1">
        <v>44024</v>
      </c>
      <c r="B4341">
        <v>2020</v>
      </c>
      <c r="C4341" t="s">
        <v>21</v>
      </c>
      <c r="D4341">
        <v>1251110</v>
      </c>
      <c r="E4341">
        <v>2090000</v>
      </c>
      <c r="F4341" t="s">
        <v>13</v>
      </c>
      <c r="G4341" t="s">
        <v>14</v>
      </c>
      <c r="H4341">
        <v>3</v>
      </c>
      <c r="I4341">
        <v>1</v>
      </c>
      <c r="J4341">
        <v>1092</v>
      </c>
      <c r="K4341">
        <v>1.0254395000000001</v>
      </c>
      <c r="L4341" t="s">
        <v>16</v>
      </c>
      <c r="M4341">
        <f>V3__67[[#This Row],[Sale Price]]/V3__67[[#This Row],[carpet_area]]</f>
        <v>1913.919413919414</v>
      </c>
      <c r="N4341">
        <f>IF(OR(V3__67[[#This Row],[Estimated Value]]="",V3__67[[#This Row],[Estimated Value]]=0),"",V3__67[[#This Row],[Sale Price]]-V3__67[[#This Row],[Estimated Value]])</f>
        <v>838890</v>
      </c>
      <c r="O4341">
        <f>IF(OR(V3__67[[#This Row],[Estimated Value]]="",V3__67[[#This Row],[Estimated Value]]=0),"",(V3__67[[#This Row],[Sale Price]]-V3__67[[#This Row],[Estimated Value]])/V3__67[[#This Row],[Estimated Value]])</f>
        <v>0.67051658127582703</v>
      </c>
      <c r="P4341" t="str">
        <f t="shared" si="67"/>
        <v>Above Estimate</v>
      </c>
    </row>
    <row r="4342" spans="1:16" x14ac:dyDescent="0.3">
      <c r="A4342" s="1">
        <v>44024</v>
      </c>
      <c r="B4342">
        <v>2020</v>
      </c>
      <c r="C4342" t="s">
        <v>21</v>
      </c>
      <c r="D4342">
        <v>749280</v>
      </c>
      <c r="E4342">
        <v>1300000</v>
      </c>
      <c r="F4342" t="s">
        <v>13</v>
      </c>
      <c r="G4342" t="s">
        <v>14</v>
      </c>
      <c r="H4342">
        <v>3</v>
      </c>
      <c r="I4342">
        <v>2</v>
      </c>
      <c r="J4342">
        <v>1090</v>
      </c>
      <c r="K4342">
        <v>1.0254395000000001</v>
      </c>
      <c r="L4342" t="s">
        <v>25</v>
      </c>
      <c r="M4342">
        <f>V3__67[[#This Row],[Sale Price]]/V3__67[[#This Row],[carpet_area]]</f>
        <v>1192.6605504587155</v>
      </c>
      <c r="N4342">
        <f>IF(OR(V3__67[[#This Row],[Estimated Value]]="",V3__67[[#This Row],[Estimated Value]]=0),"",V3__67[[#This Row],[Sale Price]]-V3__67[[#This Row],[Estimated Value]])</f>
        <v>550720</v>
      </c>
      <c r="O4342">
        <f>IF(OR(V3__67[[#This Row],[Estimated Value]]="",V3__67[[#This Row],[Estimated Value]]=0),"",(V3__67[[#This Row],[Sale Price]]-V3__67[[#This Row],[Estimated Value]])/V3__67[[#This Row],[Estimated Value]])</f>
        <v>0.73499893230834934</v>
      </c>
      <c r="P4342" t="str">
        <f t="shared" si="67"/>
        <v>Above Estimate</v>
      </c>
    </row>
    <row r="4343" spans="1:16" x14ac:dyDescent="0.3">
      <c r="A4343" s="1">
        <v>44025</v>
      </c>
      <c r="B4343">
        <v>2020</v>
      </c>
      <c r="C4343" t="s">
        <v>26</v>
      </c>
      <c r="D4343">
        <v>1082060</v>
      </c>
      <c r="E4343">
        <v>2000000</v>
      </c>
      <c r="F4343" t="s">
        <v>13</v>
      </c>
      <c r="G4343" t="s">
        <v>14</v>
      </c>
      <c r="H4343">
        <v>3</v>
      </c>
      <c r="I4343">
        <v>2</v>
      </c>
      <c r="J4343">
        <v>950</v>
      </c>
      <c r="K4343">
        <v>1.0254395000000001</v>
      </c>
      <c r="L4343" t="s">
        <v>22</v>
      </c>
      <c r="M4343">
        <f>V3__67[[#This Row],[Sale Price]]/V3__67[[#This Row],[carpet_area]]</f>
        <v>2105.2631578947367</v>
      </c>
      <c r="N4343">
        <f>IF(OR(V3__67[[#This Row],[Estimated Value]]="",V3__67[[#This Row],[Estimated Value]]=0),"",V3__67[[#This Row],[Sale Price]]-V3__67[[#This Row],[Estimated Value]])</f>
        <v>917940</v>
      </c>
      <c r="O4343">
        <f>IF(OR(V3__67[[#This Row],[Estimated Value]]="",V3__67[[#This Row],[Estimated Value]]=0),"",(V3__67[[#This Row],[Sale Price]]-V3__67[[#This Row],[Estimated Value]])/V3__67[[#This Row],[Estimated Value]])</f>
        <v>0.8483263404986785</v>
      </c>
      <c r="P4343" t="str">
        <f t="shared" si="67"/>
        <v>Above Estimate</v>
      </c>
    </row>
    <row r="4344" spans="1:16" x14ac:dyDescent="0.3">
      <c r="A4344" s="1">
        <v>44028</v>
      </c>
      <c r="B4344">
        <v>2020</v>
      </c>
      <c r="C4344" t="s">
        <v>21</v>
      </c>
      <c r="D4344">
        <v>383810</v>
      </c>
      <c r="E4344">
        <v>750000</v>
      </c>
      <c r="F4344" t="s">
        <v>13</v>
      </c>
      <c r="G4344" t="s">
        <v>14</v>
      </c>
      <c r="H4344">
        <v>3</v>
      </c>
      <c r="I4344">
        <v>1</v>
      </c>
      <c r="J4344">
        <v>1045</v>
      </c>
      <c r="K4344">
        <v>1.0254395000000001</v>
      </c>
      <c r="L4344" t="s">
        <v>22</v>
      </c>
      <c r="M4344">
        <f>V3__67[[#This Row],[Sale Price]]/V3__67[[#This Row],[carpet_area]]</f>
        <v>717.7033492822967</v>
      </c>
      <c r="N4344">
        <f>IF(OR(V3__67[[#This Row],[Estimated Value]]="",V3__67[[#This Row],[Estimated Value]]=0),"",V3__67[[#This Row],[Sale Price]]-V3__67[[#This Row],[Estimated Value]])</f>
        <v>366190</v>
      </c>
      <c r="O4344">
        <f>IF(OR(V3__67[[#This Row],[Estimated Value]]="",V3__67[[#This Row],[Estimated Value]]=0),"",(V3__67[[#This Row],[Sale Price]]-V3__67[[#This Row],[Estimated Value]])/V3__67[[#This Row],[Estimated Value]])</f>
        <v>0.9540918683723717</v>
      </c>
      <c r="P4344" t="str">
        <f t="shared" si="67"/>
        <v>Above Estimate</v>
      </c>
    </row>
    <row r="4345" spans="1:16" x14ac:dyDescent="0.3">
      <c r="A4345" s="1">
        <v>44028</v>
      </c>
      <c r="B4345">
        <v>2020</v>
      </c>
      <c r="C4345" t="s">
        <v>21</v>
      </c>
      <c r="D4345">
        <v>3820180</v>
      </c>
      <c r="E4345">
        <v>5000000</v>
      </c>
      <c r="F4345" t="s">
        <v>13</v>
      </c>
      <c r="G4345" t="s">
        <v>14</v>
      </c>
      <c r="H4345">
        <v>3</v>
      </c>
      <c r="I4345">
        <v>3</v>
      </c>
      <c r="J4345">
        <v>903</v>
      </c>
      <c r="K4345">
        <v>1.0254395000000001</v>
      </c>
      <c r="L4345" t="s">
        <v>22</v>
      </c>
      <c r="M4345">
        <f>V3__67[[#This Row],[Sale Price]]/V3__67[[#This Row],[carpet_area]]</f>
        <v>5537.0985603543741</v>
      </c>
      <c r="N4345">
        <f>IF(OR(V3__67[[#This Row],[Estimated Value]]="",V3__67[[#This Row],[Estimated Value]]=0),"",V3__67[[#This Row],[Sale Price]]-V3__67[[#This Row],[Estimated Value]])</f>
        <v>1179820</v>
      </c>
      <c r="O4345">
        <f>IF(OR(V3__67[[#This Row],[Estimated Value]]="",V3__67[[#This Row],[Estimated Value]]=0),"",(V3__67[[#This Row],[Sale Price]]-V3__67[[#This Row],[Estimated Value]])/V3__67[[#This Row],[Estimated Value]])</f>
        <v>0.30883885052536791</v>
      </c>
      <c r="P4345" t="str">
        <f t="shared" si="67"/>
        <v>Above Estimate</v>
      </c>
    </row>
    <row r="4346" spans="1:16" x14ac:dyDescent="0.3">
      <c r="A4346" s="1">
        <v>44028</v>
      </c>
      <c r="B4346">
        <v>2020</v>
      </c>
      <c r="C4346" t="s">
        <v>29</v>
      </c>
      <c r="D4346">
        <v>264740</v>
      </c>
      <c r="E4346">
        <v>390000</v>
      </c>
      <c r="F4346" t="s">
        <v>13</v>
      </c>
      <c r="G4346" t="s">
        <v>14</v>
      </c>
      <c r="H4346">
        <v>3</v>
      </c>
      <c r="I4346">
        <v>1</v>
      </c>
      <c r="J4346">
        <v>1072</v>
      </c>
      <c r="K4346">
        <v>1.0254395000000001</v>
      </c>
      <c r="L4346" t="s">
        <v>16</v>
      </c>
      <c r="M4346">
        <f>V3__67[[#This Row],[Sale Price]]/V3__67[[#This Row],[carpet_area]]</f>
        <v>363.80597014925371</v>
      </c>
      <c r="N4346">
        <f>IF(OR(V3__67[[#This Row],[Estimated Value]]="",V3__67[[#This Row],[Estimated Value]]=0),"",V3__67[[#This Row],[Sale Price]]-V3__67[[#This Row],[Estimated Value]])</f>
        <v>125260</v>
      </c>
      <c r="O4346">
        <f>IF(OR(V3__67[[#This Row],[Estimated Value]]="",V3__67[[#This Row],[Estimated Value]]=0),"",(V3__67[[#This Row],[Sale Price]]-V3__67[[#This Row],[Estimated Value]])/V3__67[[#This Row],[Estimated Value]])</f>
        <v>0.47314346150940545</v>
      </c>
      <c r="P4346" t="str">
        <f t="shared" si="67"/>
        <v>Above Estimate</v>
      </c>
    </row>
    <row r="4347" spans="1:16" x14ac:dyDescent="0.3">
      <c r="A4347" s="1">
        <v>44029</v>
      </c>
      <c r="B4347">
        <v>2020</v>
      </c>
      <c r="C4347" t="s">
        <v>18</v>
      </c>
      <c r="D4347">
        <v>210430</v>
      </c>
      <c r="E4347">
        <v>459000</v>
      </c>
      <c r="F4347" t="s">
        <v>13</v>
      </c>
      <c r="G4347" t="s">
        <v>14</v>
      </c>
      <c r="H4347">
        <v>3</v>
      </c>
      <c r="I4347">
        <v>3</v>
      </c>
      <c r="J4347">
        <v>980</v>
      </c>
      <c r="K4347">
        <v>1.0254395000000001</v>
      </c>
      <c r="L4347" t="s">
        <v>16</v>
      </c>
      <c r="M4347">
        <f>V3__67[[#This Row],[Sale Price]]/V3__67[[#This Row],[carpet_area]]</f>
        <v>468.36734693877548</v>
      </c>
      <c r="N4347">
        <f>IF(OR(V3__67[[#This Row],[Estimated Value]]="",V3__67[[#This Row],[Estimated Value]]=0),"",V3__67[[#This Row],[Sale Price]]-V3__67[[#This Row],[Estimated Value]])</f>
        <v>248570</v>
      </c>
      <c r="O4347">
        <f>IF(OR(V3__67[[#This Row],[Estimated Value]]="",V3__67[[#This Row],[Estimated Value]]=0),"",(V3__67[[#This Row],[Sale Price]]-V3__67[[#This Row],[Estimated Value]])/V3__67[[#This Row],[Estimated Value]])</f>
        <v>1.1812479209238227</v>
      </c>
      <c r="P4347" t="str">
        <f t="shared" si="67"/>
        <v>Above Estimate</v>
      </c>
    </row>
    <row r="4348" spans="1:16" x14ac:dyDescent="0.3">
      <c r="A4348" s="1">
        <v>44029</v>
      </c>
      <c r="B4348">
        <v>2020</v>
      </c>
      <c r="C4348" t="s">
        <v>17</v>
      </c>
      <c r="D4348">
        <v>133350</v>
      </c>
      <c r="E4348">
        <v>287000</v>
      </c>
      <c r="F4348" t="s">
        <v>13</v>
      </c>
      <c r="G4348" t="s">
        <v>14</v>
      </c>
      <c r="H4348">
        <v>3</v>
      </c>
      <c r="I4348">
        <v>3</v>
      </c>
      <c r="J4348">
        <v>1021</v>
      </c>
      <c r="K4348">
        <v>1.0254395000000001</v>
      </c>
      <c r="L4348" t="s">
        <v>25</v>
      </c>
      <c r="M4348">
        <f>V3__67[[#This Row],[Sale Price]]/V3__67[[#This Row],[carpet_area]]</f>
        <v>281.09696376101863</v>
      </c>
      <c r="N4348">
        <f>IF(OR(V3__67[[#This Row],[Estimated Value]]="",V3__67[[#This Row],[Estimated Value]]=0),"",V3__67[[#This Row],[Sale Price]]-V3__67[[#This Row],[Estimated Value]])</f>
        <v>153650</v>
      </c>
      <c r="O4348">
        <f>IF(OR(V3__67[[#This Row],[Estimated Value]]="",V3__67[[#This Row],[Estimated Value]]=0),"",(V3__67[[#This Row],[Sale Price]]-V3__67[[#This Row],[Estimated Value]])/V3__67[[#This Row],[Estimated Value]])</f>
        <v>1.1522309711286089</v>
      </c>
      <c r="P4348" t="str">
        <f t="shared" si="67"/>
        <v>Above Estimate</v>
      </c>
    </row>
    <row r="4349" spans="1:16" x14ac:dyDescent="0.3">
      <c r="A4349" s="1">
        <v>44030</v>
      </c>
      <c r="B4349">
        <v>2020</v>
      </c>
      <c r="C4349" t="s">
        <v>21</v>
      </c>
      <c r="D4349">
        <v>427350</v>
      </c>
      <c r="E4349">
        <v>770000</v>
      </c>
      <c r="F4349" t="s">
        <v>13</v>
      </c>
      <c r="G4349" t="s">
        <v>14</v>
      </c>
      <c r="H4349">
        <v>3</v>
      </c>
      <c r="I4349">
        <v>2</v>
      </c>
      <c r="J4349">
        <v>1073</v>
      </c>
      <c r="K4349">
        <v>1.0254395000000001</v>
      </c>
      <c r="L4349" t="s">
        <v>15</v>
      </c>
      <c r="M4349">
        <f>V3__67[[#This Row],[Sale Price]]/V3__67[[#This Row],[carpet_area]]</f>
        <v>717.61416589002795</v>
      </c>
      <c r="N4349">
        <f>IF(OR(V3__67[[#This Row],[Estimated Value]]="",V3__67[[#This Row],[Estimated Value]]=0),"",V3__67[[#This Row],[Sale Price]]-V3__67[[#This Row],[Estimated Value]])</f>
        <v>342650</v>
      </c>
      <c r="O4349">
        <f>IF(OR(V3__67[[#This Row],[Estimated Value]]="",V3__67[[#This Row],[Estimated Value]]=0),"",(V3__67[[#This Row],[Sale Price]]-V3__67[[#This Row],[Estimated Value]])/V3__67[[#This Row],[Estimated Value]])</f>
        <v>0.80180180180180183</v>
      </c>
      <c r="P4349" t="str">
        <f t="shared" si="67"/>
        <v>Above Estimate</v>
      </c>
    </row>
    <row r="4350" spans="1:16" x14ac:dyDescent="0.3">
      <c r="A4350" s="1">
        <v>44030</v>
      </c>
      <c r="B4350">
        <v>2020</v>
      </c>
      <c r="C4350" t="s">
        <v>17</v>
      </c>
      <c r="D4350">
        <v>114270</v>
      </c>
      <c r="E4350">
        <v>190000</v>
      </c>
      <c r="F4350" t="s">
        <v>19</v>
      </c>
      <c r="G4350" t="s">
        <v>20</v>
      </c>
      <c r="H4350">
        <v>4</v>
      </c>
      <c r="I4350">
        <v>3</v>
      </c>
      <c r="J4350">
        <v>1408</v>
      </c>
      <c r="K4350">
        <v>1.0254395000000001</v>
      </c>
      <c r="L4350" t="s">
        <v>16</v>
      </c>
      <c r="M4350">
        <f>V3__67[[#This Row],[Sale Price]]/V3__67[[#This Row],[carpet_area]]</f>
        <v>134.94318181818181</v>
      </c>
      <c r="N4350">
        <f>IF(OR(V3__67[[#This Row],[Estimated Value]]="",V3__67[[#This Row],[Estimated Value]]=0),"",V3__67[[#This Row],[Sale Price]]-V3__67[[#This Row],[Estimated Value]])</f>
        <v>75730</v>
      </c>
      <c r="O4350">
        <f>IF(OR(V3__67[[#This Row],[Estimated Value]]="",V3__67[[#This Row],[Estimated Value]]=0),"",(V3__67[[#This Row],[Sale Price]]-V3__67[[#This Row],[Estimated Value]])/V3__67[[#This Row],[Estimated Value]])</f>
        <v>0.66272862518596309</v>
      </c>
      <c r="P4350" t="str">
        <f t="shared" si="67"/>
        <v>Above Estimate</v>
      </c>
    </row>
    <row r="4351" spans="1:16" x14ac:dyDescent="0.3">
      <c r="A4351" s="1">
        <v>44030</v>
      </c>
      <c r="B4351">
        <v>2020</v>
      </c>
      <c r="C4351" t="s">
        <v>18</v>
      </c>
      <c r="D4351">
        <v>285990</v>
      </c>
      <c r="E4351">
        <v>570000</v>
      </c>
      <c r="F4351" t="s">
        <v>13</v>
      </c>
      <c r="G4351" t="s">
        <v>14</v>
      </c>
      <c r="H4351">
        <v>3</v>
      </c>
      <c r="I4351">
        <v>1</v>
      </c>
      <c r="J4351">
        <v>930</v>
      </c>
      <c r="K4351">
        <v>1.0254395000000001</v>
      </c>
      <c r="L4351" t="s">
        <v>15</v>
      </c>
      <c r="M4351">
        <f>V3__67[[#This Row],[Sale Price]]/V3__67[[#This Row],[carpet_area]]</f>
        <v>612.90322580645159</v>
      </c>
      <c r="N4351">
        <f>IF(OR(V3__67[[#This Row],[Estimated Value]]="",V3__67[[#This Row],[Estimated Value]]=0),"",V3__67[[#This Row],[Sale Price]]-V3__67[[#This Row],[Estimated Value]])</f>
        <v>284010</v>
      </c>
      <c r="O4351">
        <f>IF(OR(V3__67[[#This Row],[Estimated Value]]="",V3__67[[#This Row],[Estimated Value]]=0),"",(V3__67[[#This Row],[Sale Price]]-V3__67[[#This Row],[Estimated Value]])/V3__67[[#This Row],[Estimated Value]])</f>
        <v>0.99307668100283231</v>
      </c>
      <c r="P4351" t="str">
        <f t="shared" si="67"/>
        <v>Above Estimate</v>
      </c>
    </row>
    <row r="4352" spans="1:16" x14ac:dyDescent="0.3">
      <c r="A4352" s="1">
        <v>44031</v>
      </c>
      <c r="B4352">
        <v>2020</v>
      </c>
      <c r="C4352" t="s">
        <v>26</v>
      </c>
      <c r="D4352">
        <v>310100</v>
      </c>
      <c r="E4352">
        <v>406500</v>
      </c>
      <c r="F4352" t="s">
        <v>13</v>
      </c>
      <c r="G4352" t="s">
        <v>14</v>
      </c>
      <c r="H4352">
        <v>3</v>
      </c>
      <c r="I4352">
        <v>2</v>
      </c>
      <c r="J4352">
        <v>1014</v>
      </c>
      <c r="K4352">
        <v>1.0254395000000001</v>
      </c>
      <c r="L4352" t="s">
        <v>16</v>
      </c>
      <c r="M4352">
        <f>V3__67[[#This Row],[Sale Price]]/V3__67[[#This Row],[carpet_area]]</f>
        <v>400.88757396449705</v>
      </c>
      <c r="N4352">
        <f>IF(OR(V3__67[[#This Row],[Estimated Value]]="",V3__67[[#This Row],[Estimated Value]]=0),"",V3__67[[#This Row],[Sale Price]]-V3__67[[#This Row],[Estimated Value]])</f>
        <v>96400</v>
      </c>
      <c r="O4352">
        <f>IF(OR(V3__67[[#This Row],[Estimated Value]]="",V3__67[[#This Row],[Estimated Value]]=0),"",(V3__67[[#This Row],[Sale Price]]-V3__67[[#This Row],[Estimated Value]])/V3__67[[#This Row],[Estimated Value]])</f>
        <v>0.31086746210899707</v>
      </c>
      <c r="P4352" t="str">
        <f t="shared" si="67"/>
        <v>Above Estimate</v>
      </c>
    </row>
    <row r="4353" spans="1:16" x14ac:dyDescent="0.3">
      <c r="A4353" s="1">
        <v>44032</v>
      </c>
      <c r="B4353">
        <v>2020</v>
      </c>
      <c r="C4353" t="s">
        <v>18</v>
      </c>
      <c r="D4353">
        <v>237800</v>
      </c>
      <c r="E4353">
        <v>475000</v>
      </c>
      <c r="F4353" t="s">
        <v>19</v>
      </c>
      <c r="G4353" t="s">
        <v>20</v>
      </c>
      <c r="H4353">
        <v>4</v>
      </c>
      <c r="I4353">
        <v>3</v>
      </c>
      <c r="J4353">
        <v>1306</v>
      </c>
      <c r="K4353">
        <v>1.0254395000000001</v>
      </c>
      <c r="L4353" t="s">
        <v>15</v>
      </c>
      <c r="M4353">
        <f>V3__67[[#This Row],[Sale Price]]/V3__67[[#This Row],[carpet_area]]</f>
        <v>363.70597243491579</v>
      </c>
      <c r="N4353">
        <f>IF(OR(V3__67[[#This Row],[Estimated Value]]="",V3__67[[#This Row],[Estimated Value]]=0),"",V3__67[[#This Row],[Sale Price]]-V3__67[[#This Row],[Estimated Value]])</f>
        <v>237200</v>
      </c>
      <c r="O4353">
        <f>IF(OR(V3__67[[#This Row],[Estimated Value]]="",V3__67[[#This Row],[Estimated Value]]=0),"",(V3__67[[#This Row],[Sale Price]]-V3__67[[#This Row],[Estimated Value]])/V3__67[[#This Row],[Estimated Value]])</f>
        <v>0.99747687132043739</v>
      </c>
      <c r="P4353" t="str">
        <f t="shared" si="67"/>
        <v>Above Estimate</v>
      </c>
    </row>
    <row r="4354" spans="1:16" x14ac:dyDescent="0.3">
      <c r="A4354" s="1">
        <v>44035</v>
      </c>
      <c r="B4354">
        <v>2020</v>
      </c>
      <c r="C4354" t="s">
        <v>17</v>
      </c>
      <c r="D4354">
        <v>116140</v>
      </c>
      <c r="E4354">
        <v>250000</v>
      </c>
      <c r="F4354" t="s">
        <v>19</v>
      </c>
      <c r="G4354" t="s">
        <v>20</v>
      </c>
      <c r="H4354">
        <v>4</v>
      </c>
      <c r="I4354">
        <v>4</v>
      </c>
      <c r="J4354">
        <v>1480</v>
      </c>
      <c r="K4354">
        <v>1.0254395000000001</v>
      </c>
      <c r="L4354" t="s">
        <v>15</v>
      </c>
      <c r="M4354">
        <f>V3__67[[#This Row],[Sale Price]]/V3__67[[#This Row],[carpet_area]]</f>
        <v>168.91891891891891</v>
      </c>
      <c r="N4354">
        <f>IF(OR(V3__67[[#This Row],[Estimated Value]]="",V3__67[[#This Row],[Estimated Value]]=0),"",V3__67[[#This Row],[Sale Price]]-V3__67[[#This Row],[Estimated Value]])</f>
        <v>133860</v>
      </c>
      <c r="O4354">
        <f>IF(OR(V3__67[[#This Row],[Estimated Value]]="",V3__67[[#This Row],[Estimated Value]]=0),"",(V3__67[[#This Row],[Sale Price]]-V3__67[[#This Row],[Estimated Value]])/V3__67[[#This Row],[Estimated Value]])</f>
        <v>1.1525744790769761</v>
      </c>
      <c r="P4354" t="str">
        <f t="shared" ref="P4354:P4417" si="68">IF(N4354="","No Estimate",IF(N4354&gt;0,"Above Estimate",IF(N4354&lt;0,"Below Estimate","At Estimate")))</f>
        <v>Above Estimate</v>
      </c>
    </row>
    <row r="4355" spans="1:16" x14ac:dyDescent="0.3">
      <c r="A4355" s="1">
        <v>44035</v>
      </c>
      <c r="B4355">
        <v>2020</v>
      </c>
      <c r="C4355" t="s">
        <v>26</v>
      </c>
      <c r="D4355">
        <v>452480</v>
      </c>
      <c r="E4355">
        <v>700000</v>
      </c>
      <c r="F4355" t="s">
        <v>13</v>
      </c>
      <c r="G4355" t="s">
        <v>14</v>
      </c>
      <c r="H4355">
        <v>3</v>
      </c>
      <c r="I4355">
        <v>1</v>
      </c>
      <c r="J4355">
        <v>908</v>
      </c>
      <c r="K4355">
        <v>1.0254395000000001</v>
      </c>
      <c r="L4355" t="s">
        <v>16</v>
      </c>
      <c r="M4355">
        <f>V3__67[[#This Row],[Sale Price]]/V3__67[[#This Row],[carpet_area]]</f>
        <v>770.92511013215858</v>
      </c>
      <c r="N4355">
        <f>IF(OR(V3__67[[#This Row],[Estimated Value]]="",V3__67[[#This Row],[Estimated Value]]=0),"",V3__67[[#This Row],[Sale Price]]-V3__67[[#This Row],[Estimated Value]])</f>
        <v>247520</v>
      </c>
      <c r="O4355">
        <f>IF(OR(V3__67[[#This Row],[Estimated Value]]="",V3__67[[#This Row],[Estimated Value]]=0),"",(V3__67[[#This Row],[Sale Price]]-V3__67[[#This Row],[Estimated Value]])/V3__67[[#This Row],[Estimated Value]])</f>
        <v>0.54702970297029707</v>
      </c>
      <c r="P4355" t="str">
        <f t="shared" si="68"/>
        <v>Above Estimate</v>
      </c>
    </row>
    <row r="4356" spans="1:16" x14ac:dyDescent="0.3">
      <c r="A4356" s="1">
        <v>44036</v>
      </c>
      <c r="B4356">
        <v>2020</v>
      </c>
      <c r="C4356" t="s">
        <v>18</v>
      </c>
      <c r="D4356">
        <v>198040</v>
      </c>
      <c r="E4356">
        <v>246667</v>
      </c>
      <c r="F4356" t="s">
        <v>19</v>
      </c>
      <c r="G4356" t="s">
        <v>20</v>
      </c>
      <c r="H4356">
        <v>4</v>
      </c>
      <c r="I4356">
        <v>2</v>
      </c>
      <c r="J4356">
        <v>1482</v>
      </c>
      <c r="K4356">
        <v>1.0254395000000001</v>
      </c>
      <c r="L4356" t="s">
        <v>22</v>
      </c>
      <c r="M4356">
        <f>V3__67[[#This Row],[Sale Price]]/V3__67[[#This Row],[carpet_area]]</f>
        <v>166.44197031039135</v>
      </c>
      <c r="N4356">
        <f>IF(OR(V3__67[[#This Row],[Estimated Value]]="",V3__67[[#This Row],[Estimated Value]]=0),"",V3__67[[#This Row],[Sale Price]]-V3__67[[#This Row],[Estimated Value]])</f>
        <v>48627</v>
      </c>
      <c r="O4356">
        <f>IF(OR(V3__67[[#This Row],[Estimated Value]]="",V3__67[[#This Row],[Estimated Value]]=0),"",(V3__67[[#This Row],[Sale Price]]-V3__67[[#This Row],[Estimated Value]])/V3__67[[#This Row],[Estimated Value]])</f>
        <v>0.24554130478691175</v>
      </c>
      <c r="P4356" t="str">
        <f t="shared" si="68"/>
        <v>Above Estimate</v>
      </c>
    </row>
    <row r="4357" spans="1:16" x14ac:dyDescent="0.3">
      <c r="A4357" s="1">
        <v>44036</v>
      </c>
      <c r="B4357">
        <v>2020</v>
      </c>
      <c r="C4357" t="s">
        <v>29</v>
      </c>
      <c r="D4357">
        <v>409150</v>
      </c>
      <c r="E4357">
        <v>705000</v>
      </c>
      <c r="F4357" t="s">
        <v>13</v>
      </c>
      <c r="G4357" t="s">
        <v>14</v>
      </c>
      <c r="H4357">
        <v>3</v>
      </c>
      <c r="I4357">
        <v>1</v>
      </c>
      <c r="J4357">
        <v>943</v>
      </c>
      <c r="K4357">
        <v>1.0254395000000001</v>
      </c>
      <c r="L4357" t="s">
        <v>16</v>
      </c>
      <c r="M4357">
        <f>V3__67[[#This Row],[Sale Price]]/V3__67[[#This Row],[carpet_area]]</f>
        <v>747.61399787910921</v>
      </c>
      <c r="N4357">
        <f>IF(OR(V3__67[[#This Row],[Estimated Value]]="",V3__67[[#This Row],[Estimated Value]]=0),"",V3__67[[#This Row],[Sale Price]]-V3__67[[#This Row],[Estimated Value]])</f>
        <v>295850</v>
      </c>
      <c r="O4357">
        <f>IF(OR(V3__67[[#This Row],[Estimated Value]]="",V3__67[[#This Row],[Estimated Value]]=0),"",(V3__67[[#This Row],[Sale Price]]-V3__67[[#This Row],[Estimated Value]])/V3__67[[#This Row],[Estimated Value]])</f>
        <v>0.72308444335818156</v>
      </c>
      <c r="P4357" t="str">
        <f t="shared" si="68"/>
        <v>Above Estimate</v>
      </c>
    </row>
    <row r="4358" spans="1:16" x14ac:dyDescent="0.3">
      <c r="A4358" s="1">
        <v>44037</v>
      </c>
      <c r="B4358">
        <v>2020</v>
      </c>
      <c r="C4358" t="s">
        <v>21</v>
      </c>
      <c r="D4358">
        <v>2668120</v>
      </c>
      <c r="E4358">
        <v>2625000</v>
      </c>
      <c r="F4358" t="s">
        <v>13</v>
      </c>
      <c r="G4358" t="s">
        <v>14</v>
      </c>
      <c r="H4358">
        <v>3</v>
      </c>
      <c r="I4358">
        <v>3</v>
      </c>
      <c r="J4358">
        <v>948</v>
      </c>
      <c r="K4358">
        <v>1.0254395000000001</v>
      </c>
      <c r="L4358" t="s">
        <v>15</v>
      </c>
      <c r="M4358">
        <f>V3__67[[#This Row],[Sale Price]]/V3__67[[#This Row],[carpet_area]]</f>
        <v>2768.9873417721519</v>
      </c>
      <c r="N4358">
        <f>IF(OR(V3__67[[#This Row],[Estimated Value]]="",V3__67[[#This Row],[Estimated Value]]=0),"",V3__67[[#This Row],[Sale Price]]-V3__67[[#This Row],[Estimated Value]])</f>
        <v>-43120</v>
      </c>
      <c r="O4358">
        <f>IF(OR(V3__67[[#This Row],[Estimated Value]]="",V3__67[[#This Row],[Estimated Value]]=0),"",(V3__67[[#This Row],[Sale Price]]-V3__67[[#This Row],[Estimated Value]])/V3__67[[#This Row],[Estimated Value]])</f>
        <v>-1.6161192150278097E-2</v>
      </c>
      <c r="P4358" t="str">
        <f t="shared" si="68"/>
        <v>Below Estimate</v>
      </c>
    </row>
    <row r="4359" spans="1:16" x14ac:dyDescent="0.3">
      <c r="A4359" s="1">
        <v>44037</v>
      </c>
      <c r="B4359">
        <v>2020</v>
      </c>
      <c r="C4359" t="s">
        <v>26</v>
      </c>
      <c r="D4359">
        <v>634760</v>
      </c>
      <c r="E4359">
        <v>865000</v>
      </c>
      <c r="F4359" t="s">
        <v>13</v>
      </c>
      <c r="G4359" t="s">
        <v>14</v>
      </c>
      <c r="H4359">
        <v>3</v>
      </c>
      <c r="I4359">
        <v>1</v>
      </c>
      <c r="J4359">
        <v>973</v>
      </c>
      <c r="K4359">
        <v>1.0254395000000001</v>
      </c>
      <c r="L4359" t="s">
        <v>25</v>
      </c>
      <c r="M4359">
        <f>V3__67[[#This Row],[Sale Price]]/V3__67[[#This Row],[carpet_area]]</f>
        <v>889.00308324768753</v>
      </c>
      <c r="N4359">
        <f>IF(OR(V3__67[[#This Row],[Estimated Value]]="",V3__67[[#This Row],[Estimated Value]]=0),"",V3__67[[#This Row],[Sale Price]]-V3__67[[#This Row],[Estimated Value]])</f>
        <v>230240</v>
      </c>
      <c r="O4359">
        <f>IF(OR(V3__67[[#This Row],[Estimated Value]]="",V3__67[[#This Row],[Estimated Value]]=0),"",(V3__67[[#This Row],[Sale Price]]-V3__67[[#This Row],[Estimated Value]])/V3__67[[#This Row],[Estimated Value]])</f>
        <v>0.36271976810132961</v>
      </c>
      <c r="P4359" t="str">
        <f t="shared" si="68"/>
        <v>Above Estimate</v>
      </c>
    </row>
    <row r="4360" spans="1:16" x14ac:dyDescent="0.3">
      <c r="A4360" s="1">
        <v>44037</v>
      </c>
      <c r="B4360">
        <v>2020</v>
      </c>
      <c r="C4360" t="s">
        <v>29</v>
      </c>
      <c r="D4360">
        <v>217980</v>
      </c>
      <c r="E4360">
        <v>325000</v>
      </c>
      <c r="F4360" t="s">
        <v>19</v>
      </c>
      <c r="G4360" t="s">
        <v>20</v>
      </c>
      <c r="H4360">
        <v>4</v>
      </c>
      <c r="I4360">
        <v>3</v>
      </c>
      <c r="J4360">
        <v>1377</v>
      </c>
      <c r="K4360">
        <v>1.0254395000000001</v>
      </c>
      <c r="L4360" t="s">
        <v>15</v>
      </c>
      <c r="M4360">
        <f>V3__67[[#This Row],[Sale Price]]/V3__67[[#This Row],[carpet_area]]</f>
        <v>236.02033405954975</v>
      </c>
      <c r="N4360">
        <f>IF(OR(V3__67[[#This Row],[Estimated Value]]="",V3__67[[#This Row],[Estimated Value]]=0),"",V3__67[[#This Row],[Sale Price]]-V3__67[[#This Row],[Estimated Value]])</f>
        <v>107020</v>
      </c>
      <c r="O4360">
        <f>IF(OR(V3__67[[#This Row],[Estimated Value]]="",V3__67[[#This Row],[Estimated Value]]=0),"",(V3__67[[#This Row],[Sale Price]]-V3__67[[#This Row],[Estimated Value]])/V3__67[[#This Row],[Estimated Value]])</f>
        <v>0.49096247362143314</v>
      </c>
      <c r="P4360" t="str">
        <f t="shared" si="68"/>
        <v>Above Estimate</v>
      </c>
    </row>
    <row r="4361" spans="1:16" x14ac:dyDescent="0.3">
      <c r="A4361" s="1">
        <v>44037</v>
      </c>
      <c r="B4361">
        <v>2020</v>
      </c>
      <c r="C4361" t="s">
        <v>29</v>
      </c>
      <c r="D4361">
        <v>176540</v>
      </c>
      <c r="E4361">
        <v>325000</v>
      </c>
      <c r="F4361" t="s">
        <v>13</v>
      </c>
      <c r="G4361" t="s">
        <v>14</v>
      </c>
      <c r="H4361">
        <v>3</v>
      </c>
      <c r="I4361">
        <v>2</v>
      </c>
      <c r="J4361">
        <v>1057</v>
      </c>
      <c r="K4361">
        <v>1.0254395000000001</v>
      </c>
      <c r="L4361" t="s">
        <v>22</v>
      </c>
      <c r="M4361">
        <f>V3__67[[#This Row],[Sale Price]]/V3__67[[#This Row],[carpet_area]]</f>
        <v>307.47398297067173</v>
      </c>
      <c r="N4361">
        <f>IF(OR(V3__67[[#This Row],[Estimated Value]]="",V3__67[[#This Row],[Estimated Value]]=0),"",V3__67[[#This Row],[Sale Price]]-V3__67[[#This Row],[Estimated Value]])</f>
        <v>148460</v>
      </c>
      <c r="O4361">
        <f>IF(OR(V3__67[[#This Row],[Estimated Value]]="",V3__67[[#This Row],[Estimated Value]]=0),"",(V3__67[[#This Row],[Sale Price]]-V3__67[[#This Row],[Estimated Value]])/V3__67[[#This Row],[Estimated Value]])</f>
        <v>0.84094256259204714</v>
      </c>
      <c r="P4361" t="str">
        <f t="shared" si="68"/>
        <v>Above Estimate</v>
      </c>
    </row>
    <row r="4362" spans="1:16" x14ac:dyDescent="0.3">
      <c r="A4362" s="1">
        <v>44038</v>
      </c>
      <c r="B4362">
        <v>2020</v>
      </c>
      <c r="C4362" t="s">
        <v>17</v>
      </c>
      <c r="D4362">
        <v>81680</v>
      </c>
      <c r="E4362">
        <v>102375</v>
      </c>
      <c r="F4362" t="s">
        <v>13</v>
      </c>
      <c r="G4362" t="s">
        <v>14</v>
      </c>
      <c r="H4362">
        <v>3</v>
      </c>
      <c r="I4362">
        <v>2</v>
      </c>
      <c r="J4362">
        <v>907</v>
      </c>
      <c r="K4362">
        <v>1.0254395000000001</v>
      </c>
      <c r="L4362" t="s">
        <v>22</v>
      </c>
      <c r="M4362">
        <f>V3__67[[#This Row],[Sale Price]]/V3__67[[#This Row],[carpet_area]]</f>
        <v>112.87210584343991</v>
      </c>
      <c r="N4362">
        <f>IF(OR(V3__67[[#This Row],[Estimated Value]]="",V3__67[[#This Row],[Estimated Value]]=0),"",V3__67[[#This Row],[Sale Price]]-V3__67[[#This Row],[Estimated Value]])</f>
        <v>20695</v>
      </c>
      <c r="O4362">
        <f>IF(OR(V3__67[[#This Row],[Estimated Value]]="",V3__67[[#This Row],[Estimated Value]]=0),"",(V3__67[[#This Row],[Sale Price]]-V3__67[[#This Row],[Estimated Value]])/V3__67[[#This Row],[Estimated Value]])</f>
        <v>0.25336679725759059</v>
      </c>
      <c r="P4362" t="str">
        <f t="shared" si="68"/>
        <v>Above Estimate</v>
      </c>
    </row>
    <row r="4363" spans="1:16" x14ac:dyDescent="0.3">
      <c r="A4363" s="1">
        <v>44039</v>
      </c>
      <c r="B4363">
        <v>2020</v>
      </c>
      <c r="C4363" t="s">
        <v>26</v>
      </c>
      <c r="D4363">
        <v>238210</v>
      </c>
      <c r="E4363">
        <v>460000</v>
      </c>
      <c r="F4363" t="s">
        <v>13</v>
      </c>
      <c r="G4363" t="s">
        <v>14</v>
      </c>
      <c r="H4363">
        <v>3</v>
      </c>
      <c r="I4363">
        <v>3</v>
      </c>
      <c r="J4363">
        <v>968</v>
      </c>
      <c r="K4363">
        <v>1.0254395000000001</v>
      </c>
      <c r="L4363" t="s">
        <v>22</v>
      </c>
      <c r="M4363">
        <f>V3__67[[#This Row],[Sale Price]]/V3__67[[#This Row],[carpet_area]]</f>
        <v>475.20661157024796</v>
      </c>
      <c r="N4363">
        <f>IF(OR(V3__67[[#This Row],[Estimated Value]]="",V3__67[[#This Row],[Estimated Value]]=0),"",V3__67[[#This Row],[Sale Price]]-V3__67[[#This Row],[Estimated Value]])</f>
        <v>221790</v>
      </c>
      <c r="O4363">
        <f>IF(OR(V3__67[[#This Row],[Estimated Value]]="",V3__67[[#This Row],[Estimated Value]]=0),"",(V3__67[[#This Row],[Sale Price]]-V3__67[[#This Row],[Estimated Value]])/V3__67[[#This Row],[Estimated Value]])</f>
        <v>0.93106922463372654</v>
      </c>
      <c r="P4363" t="str">
        <f t="shared" si="68"/>
        <v>Above Estimate</v>
      </c>
    </row>
    <row r="4364" spans="1:16" x14ac:dyDescent="0.3">
      <c r="A4364" s="1">
        <v>44042</v>
      </c>
      <c r="B4364">
        <v>2020</v>
      </c>
      <c r="C4364" t="s">
        <v>21</v>
      </c>
      <c r="D4364">
        <v>2394980</v>
      </c>
      <c r="E4364">
        <v>3382200</v>
      </c>
      <c r="F4364" t="s">
        <v>13</v>
      </c>
      <c r="G4364" t="s">
        <v>14</v>
      </c>
      <c r="H4364">
        <v>3</v>
      </c>
      <c r="I4364">
        <v>1</v>
      </c>
      <c r="J4364">
        <v>1033</v>
      </c>
      <c r="K4364">
        <v>1.0254395000000001</v>
      </c>
      <c r="L4364" t="s">
        <v>15</v>
      </c>
      <c r="M4364">
        <f>V3__67[[#This Row],[Sale Price]]/V3__67[[#This Row],[carpet_area]]</f>
        <v>3274.1529525653436</v>
      </c>
      <c r="N4364">
        <f>IF(OR(V3__67[[#This Row],[Estimated Value]]="",V3__67[[#This Row],[Estimated Value]]=0),"",V3__67[[#This Row],[Sale Price]]-V3__67[[#This Row],[Estimated Value]])</f>
        <v>987220</v>
      </c>
      <c r="O4364">
        <f>IF(OR(V3__67[[#This Row],[Estimated Value]]="",V3__67[[#This Row],[Estimated Value]]=0),"",(V3__67[[#This Row],[Sale Price]]-V3__67[[#This Row],[Estimated Value]])/V3__67[[#This Row],[Estimated Value]])</f>
        <v>0.4122038597399561</v>
      </c>
      <c r="P4364" t="str">
        <f t="shared" si="68"/>
        <v>Above Estimate</v>
      </c>
    </row>
    <row r="4365" spans="1:16" x14ac:dyDescent="0.3">
      <c r="A4365" s="1">
        <v>44042</v>
      </c>
      <c r="B4365">
        <v>2020</v>
      </c>
      <c r="C4365" t="s">
        <v>17</v>
      </c>
      <c r="D4365">
        <v>174940</v>
      </c>
      <c r="E4365">
        <v>285000</v>
      </c>
      <c r="F4365" t="s">
        <v>23</v>
      </c>
      <c r="G4365" t="s">
        <v>24</v>
      </c>
      <c r="H4365">
        <v>6</v>
      </c>
      <c r="I4365">
        <v>5</v>
      </c>
      <c r="J4365">
        <v>2169</v>
      </c>
      <c r="K4365">
        <v>1.0254395000000001</v>
      </c>
      <c r="L4365" t="s">
        <v>25</v>
      </c>
      <c r="M4365">
        <f>V3__67[[#This Row],[Sale Price]]/V3__67[[#This Row],[carpet_area]]</f>
        <v>131.39695712309819</v>
      </c>
      <c r="N4365">
        <f>IF(OR(V3__67[[#This Row],[Estimated Value]]="",V3__67[[#This Row],[Estimated Value]]=0),"",V3__67[[#This Row],[Sale Price]]-V3__67[[#This Row],[Estimated Value]])</f>
        <v>110060</v>
      </c>
      <c r="O4365">
        <f>IF(OR(V3__67[[#This Row],[Estimated Value]]="",V3__67[[#This Row],[Estimated Value]]=0),"",(V3__67[[#This Row],[Sale Price]]-V3__67[[#This Row],[Estimated Value]])/V3__67[[#This Row],[Estimated Value]])</f>
        <v>0.62912998742425974</v>
      </c>
      <c r="P4365" t="str">
        <f t="shared" si="68"/>
        <v>Above Estimate</v>
      </c>
    </row>
    <row r="4366" spans="1:16" x14ac:dyDescent="0.3">
      <c r="A4366" s="1">
        <v>44042</v>
      </c>
      <c r="B4366">
        <v>2020</v>
      </c>
      <c r="C4366" t="s">
        <v>29</v>
      </c>
      <c r="D4366">
        <v>315490</v>
      </c>
      <c r="E4366">
        <v>471850</v>
      </c>
      <c r="F4366" t="s">
        <v>13</v>
      </c>
      <c r="G4366" t="s">
        <v>14</v>
      </c>
      <c r="H4366">
        <v>3</v>
      </c>
      <c r="I4366">
        <v>3</v>
      </c>
      <c r="J4366">
        <v>1000</v>
      </c>
      <c r="K4366">
        <v>1.0254395000000001</v>
      </c>
      <c r="L4366" t="s">
        <v>15</v>
      </c>
      <c r="M4366">
        <f>V3__67[[#This Row],[Sale Price]]/V3__67[[#This Row],[carpet_area]]</f>
        <v>471.85</v>
      </c>
      <c r="N4366">
        <f>IF(OR(V3__67[[#This Row],[Estimated Value]]="",V3__67[[#This Row],[Estimated Value]]=0),"",V3__67[[#This Row],[Sale Price]]-V3__67[[#This Row],[Estimated Value]])</f>
        <v>156360</v>
      </c>
      <c r="O4366">
        <f>IF(OR(V3__67[[#This Row],[Estimated Value]]="",V3__67[[#This Row],[Estimated Value]]=0),"",(V3__67[[#This Row],[Sale Price]]-V3__67[[#This Row],[Estimated Value]])/V3__67[[#This Row],[Estimated Value]])</f>
        <v>0.49561000348663981</v>
      </c>
      <c r="P4366" t="str">
        <f t="shared" si="68"/>
        <v>Above Estimate</v>
      </c>
    </row>
    <row r="4367" spans="1:16" x14ac:dyDescent="0.3">
      <c r="A4367" s="1">
        <v>44042</v>
      </c>
      <c r="B4367">
        <v>2020</v>
      </c>
      <c r="C4367" t="s">
        <v>17</v>
      </c>
      <c r="D4367">
        <v>68570</v>
      </c>
      <c r="E4367">
        <v>113000</v>
      </c>
      <c r="F4367" t="s">
        <v>13</v>
      </c>
      <c r="G4367" t="s">
        <v>14</v>
      </c>
      <c r="H4367">
        <v>3</v>
      </c>
      <c r="I4367">
        <v>1</v>
      </c>
      <c r="J4367">
        <v>904</v>
      </c>
      <c r="K4367">
        <v>1.0254395000000001</v>
      </c>
      <c r="L4367" t="s">
        <v>16</v>
      </c>
      <c r="M4367">
        <f>V3__67[[#This Row],[Sale Price]]/V3__67[[#This Row],[carpet_area]]</f>
        <v>125</v>
      </c>
      <c r="N4367">
        <f>IF(OR(V3__67[[#This Row],[Estimated Value]]="",V3__67[[#This Row],[Estimated Value]]=0),"",V3__67[[#This Row],[Sale Price]]-V3__67[[#This Row],[Estimated Value]])</f>
        <v>44430</v>
      </c>
      <c r="O4367">
        <f>IF(OR(V3__67[[#This Row],[Estimated Value]]="",V3__67[[#This Row],[Estimated Value]]=0),"",(V3__67[[#This Row],[Sale Price]]-V3__67[[#This Row],[Estimated Value]])/V3__67[[#This Row],[Estimated Value]])</f>
        <v>0.64795099897914543</v>
      </c>
      <c r="P4367" t="str">
        <f t="shared" si="68"/>
        <v>Above Estimate</v>
      </c>
    </row>
    <row r="4368" spans="1:16" x14ac:dyDescent="0.3">
      <c r="A4368" s="1">
        <v>44042</v>
      </c>
      <c r="B4368">
        <v>2020</v>
      </c>
      <c r="C4368" t="s">
        <v>29</v>
      </c>
      <c r="D4368">
        <v>151270</v>
      </c>
      <c r="E4368">
        <v>230000</v>
      </c>
      <c r="F4368" t="s">
        <v>13</v>
      </c>
      <c r="G4368" t="s">
        <v>14</v>
      </c>
      <c r="H4368">
        <v>3</v>
      </c>
      <c r="I4368">
        <v>1</v>
      </c>
      <c r="J4368">
        <v>907</v>
      </c>
      <c r="K4368">
        <v>1.0254395000000001</v>
      </c>
      <c r="L4368" t="s">
        <v>22</v>
      </c>
      <c r="M4368">
        <f>V3__67[[#This Row],[Sale Price]]/V3__67[[#This Row],[carpet_area]]</f>
        <v>253.58324145534729</v>
      </c>
      <c r="N4368">
        <f>IF(OR(V3__67[[#This Row],[Estimated Value]]="",V3__67[[#This Row],[Estimated Value]]=0),"",V3__67[[#This Row],[Sale Price]]-V3__67[[#This Row],[Estimated Value]])</f>
        <v>78730</v>
      </c>
      <c r="O4368">
        <f>IF(OR(V3__67[[#This Row],[Estimated Value]]="",V3__67[[#This Row],[Estimated Value]]=0),"",(V3__67[[#This Row],[Sale Price]]-V3__67[[#This Row],[Estimated Value]])/V3__67[[#This Row],[Estimated Value]])</f>
        <v>0.52046010444899848</v>
      </c>
      <c r="P4368" t="str">
        <f t="shared" si="68"/>
        <v>Above Estimate</v>
      </c>
    </row>
    <row r="4369" spans="1:16" x14ac:dyDescent="0.3">
      <c r="A4369" s="1">
        <v>44043</v>
      </c>
      <c r="B4369">
        <v>2020</v>
      </c>
      <c r="C4369" t="s">
        <v>26</v>
      </c>
      <c r="D4369">
        <v>882000</v>
      </c>
      <c r="E4369">
        <v>1450000</v>
      </c>
      <c r="F4369" t="s">
        <v>13</v>
      </c>
      <c r="G4369" t="s">
        <v>14</v>
      </c>
      <c r="H4369">
        <v>3</v>
      </c>
      <c r="I4369">
        <v>3</v>
      </c>
      <c r="J4369">
        <v>969</v>
      </c>
      <c r="K4369">
        <v>1.0254395000000001</v>
      </c>
      <c r="L4369" t="s">
        <v>16</v>
      </c>
      <c r="M4369">
        <f>V3__67[[#This Row],[Sale Price]]/V3__67[[#This Row],[carpet_area]]</f>
        <v>1496.3880288957689</v>
      </c>
      <c r="N4369">
        <f>IF(OR(V3__67[[#This Row],[Estimated Value]]="",V3__67[[#This Row],[Estimated Value]]=0),"",V3__67[[#This Row],[Sale Price]]-V3__67[[#This Row],[Estimated Value]])</f>
        <v>568000</v>
      </c>
      <c r="O4369">
        <f>IF(OR(V3__67[[#This Row],[Estimated Value]]="",V3__67[[#This Row],[Estimated Value]]=0),"",(V3__67[[#This Row],[Sale Price]]-V3__67[[#This Row],[Estimated Value]])/V3__67[[#This Row],[Estimated Value]])</f>
        <v>0.64399092970521543</v>
      </c>
      <c r="P4369" t="str">
        <f t="shared" si="68"/>
        <v>Above Estimate</v>
      </c>
    </row>
    <row r="4370" spans="1:16" x14ac:dyDescent="0.3">
      <c r="A4370" s="1">
        <v>44043</v>
      </c>
      <c r="B4370">
        <v>2020</v>
      </c>
      <c r="C4370" t="s">
        <v>17</v>
      </c>
      <c r="D4370">
        <v>76660</v>
      </c>
      <c r="E4370">
        <v>218000</v>
      </c>
      <c r="F4370" t="s">
        <v>13</v>
      </c>
      <c r="G4370" t="s">
        <v>14</v>
      </c>
      <c r="H4370">
        <v>3</v>
      </c>
      <c r="I4370">
        <v>2</v>
      </c>
      <c r="J4370">
        <v>1028</v>
      </c>
      <c r="K4370">
        <v>1.0254395000000001</v>
      </c>
      <c r="L4370" t="s">
        <v>15</v>
      </c>
      <c r="M4370">
        <f>V3__67[[#This Row],[Sale Price]]/V3__67[[#This Row],[carpet_area]]</f>
        <v>212.06225680933852</v>
      </c>
      <c r="N4370">
        <f>IF(OR(V3__67[[#This Row],[Estimated Value]]="",V3__67[[#This Row],[Estimated Value]]=0),"",V3__67[[#This Row],[Sale Price]]-V3__67[[#This Row],[Estimated Value]])</f>
        <v>141340</v>
      </c>
      <c r="O4370">
        <f>IF(OR(V3__67[[#This Row],[Estimated Value]]="",V3__67[[#This Row],[Estimated Value]]=0),"",(V3__67[[#This Row],[Sale Price]]-V3__67[[#This Row],[Estimated Value]])/V3__67[[#This Row],[Estimated Value]])</f>
        <v>1.843725541351422</v>
      </c>
      <c r="P4370" t="str">
        <f t="shared" si="68"/>
        <v>Above Estimate</v>
      </c>
    </row>
    <row r="4371" spans="1:16" x14ac:dyDescent="0.3">
      <c r="A4371" s="1">
        <v>44043</v>
      </c>
      <c r="B4371">
        <v>2020</v>
      </c>
      <c r="C4371" t="s">
        <v>18</v>
      </c>
      <c r="D4371">
        <v>277770</v>
      </c>
      <c r="E4371">
        <v>87000</v>
      </c>
      <c r="F4371" t="s">
        <v>13</v>
      </c>
      <c r="G4371" t="s">
        <v>14</v>
      </c>
      <c r="H4371">
        <v>3</v>
      </c>
      <c r="I4371">
        <v>3</v>
      </c>
      <c r="J4371">
        <v>1076</v>
      </c>
      <c r="K4371">
        <v>1.0254395000000001</v>
      </c>
      <c r="L4371" t="s">
        <v>25</v>
      </c>
      <c r="M4371">
        <f>V3__67[[#This Row],[Sale Price]]/V3__67[[#This Row],[carpet_area]]</f>
        <v>80.85501858736059</v>
      </c>
      <c r="N4371">
        <f>IF(OR(V3__67[[#This Row],[Estimated Value]]="",V3__67[[#This Row],[Estimated Value]]=0),"",V3__67[[#This Row],[Sale Price]]-V3__67[[#This Row],[Estimated Value]])</f>
        <v>-190770</v>
      </c>
      <c r="O4371">
        <f>IF(OR(V3__67[[#This Row],[Estimated Value]]="",V3__67[[#This Row],[Estimated Value]]=0),"",(V3__67[[#This Row],[Sale Price]]-V3__67[[#This Row],[Estimated Value]])/V3__67[[#This Row],[Estimated Value]])</f>
        <v>-0.68679123015444432</v>
      </c>
      <c r="P4371" t="str">
        <f t="shared" si="68"/>
        <v>Below Estimate</v>
      </c>
    </row>
    <row r="4372" spans="1:16" x14ac:dyDescent="0.3">
      <c r="A4372" s="1">
        <v>44043</v>
      </c>
      <c r="B4372">
        <v>2020</v>
      </c>
      <c r="C4372" t="s">
        <v>18</v>
      </c>
      <c r="D4372">
        <v>150110</v>
      </c>
      <c r="E4372">
        <v>950000</v>
      </c>
      <c r="F4372" t="s">
        <v>19</v>
      </c>
      <c r="G4372" t="s">
        <v>20</v>
      </c>
      <c r="H4372">
        <v>4</v>
      </c>
      <c r="I4372">
        <v>4</v>
      </c>
      <c r="J4372">
        <v>1424</v>
      </c>
      <c r="K4372">
        <v>1.0254395000000001</v>
      </c>
      <c r="L4372" t="s">
        <v>22</v>
      </c>
      <c r="M4372">
        <f>V3__67[[#This Row],[Sale Price]]/V3__67[[#This Row],[carpet_area]]</f>
        <v>667.13483146067415</v>
      </c>
      <c r="N4372">
        <f>IF(OR(V3__67[[#This Row],[Estimated Value]]="",V3__67[[#This Row],[Estimated Value]]=0),"",V3__67[[#This Row],[Sale Price]]-V3__67[[#This Row],[Estimated Value]])</f>
        <v>799890</v>
      </c>
      <c r="O4372">
        <f>IF(OR(V3__67[[#This Row],[Estimated Value]]="",V3__67[[#This Row],[Estimated Value]]=0),"",(V3__67[[#This Row],[Sale Price]]-V3__67[[#This Row],[Estimated Value]])/V3__67[[#This Row],[Estimated Value]])</f>
        <v>5.3286922923189657</v>
      </c>
      <c r="P4372" t="str">
        <f t="shared" si="68"/>
        <v>Above Estimate</v>
      </c>
    </row>
    <row r="4373" spans="1:16" x14ac:dyDescent="0.3">
      <c r="A4373" s="1">
        <v>44043</v>
      </c>
      <c r="B4373">
        <v>2020</v>
      </c>
      <c r="C4373" t="s">
        <v>18</v>
      </c>
      <c r="D4373">
        <v>385490</v>
      </c>
      <c r="E4373">
        <v>590000</v>
      </c>
      <c r="F4373" t="s">
        <v>13</v>
      </c>
      <c r="G4373" t="s">
        <v>14</v>
      </c>
      <c r="H4373">
        <v>3</v>
      </c>
      <c r="I4373">
        <v>3</v>
      </c>
      <c r="J4373">
        <v>917</v>
      </c>
      <c r="K4373">
        <v>1.0254395000000001</v>
      </c>
      <c r="L4373" t="s">
        <v>22</v>
      </c>
      <c r="M4373">
        <f>V3__67[[#This Row],[Sale Price]]/V3__67[[#This Row],[carpet_area]]</f>
        <v>643.40239912759</v>
      </c>
      <c r="N4373">
        <f>IF(OR(V3__67[[#This Row],[Estimated Value]]="",V3__67[[#This Row],[Estimated Value]]=0),"",V3__67[[#This Row],[Sale Price]]-V3__67[[#This Row],[Estimated Value]])</f>
        <v>204510</v>
      </c>
      <c r="O4373">
        <f>IF(OR(V3__67[[#This Row],[Estimated Value]]="",V3__67[[#This Row],[Estimated Value]]=0),"",(V3__67[[#This Row],[Sale Price]]-V3__67[[#This Row],[Estimated Value]])/V3__67[[#This Row],[Estimated Value]])</f>
        <v>0.53051959843316299</v>
      </c>
      <c r="P4373" t="str">
        <f t="shared" si="68"/>
        <v>Above Estimate</v>
      </c>
    </row>
    <row r="4374" spans="1:16" x14ac:dyDescent="0.3">
      <c r="A4374" s="1">
        <v>44044</v>
      </c>
      <c r="B4374">
        <v>2020</v>
      </c>
      <c r="C4374" t="s">
        <v>26</v>
      </c>
      <c r="D4374">
        <v>349370</v>
      </c>
      <c r="E4374">
        <v>555000</v>
      </c>
      <c r="F4374" t="s">
        <v>13</v>
      </c>
      <c r="G4374" t="s">
        <v>14</v>
      </c>
      <c r="H4374">
        <v>3</v>
      </c>
      <c r="I4374">
        <v>3</v>
      </c>
      <c r="J4374">
        <v>922</v>
      </c>
      <c r="K4374">
        <v>1.0254395000000001</v>
      </c>
      <c r="L4374" t="s">
        <v>16</v>
      </c>
      <c r="M4374">
        <f>V3__67[[#This Row],[Sale Price]]/V3__67[[#This Row],[carpet_area]]</f>
        <v>601.95227765726679</v>
      </c>
      <c r="N4374">
        <f>IF(OR(V3__67[[#This Row],[Estimated Value]]="",V3__67[[#This Row],[Estimated Value]]=0),"",V3__67[[#This Row],[Sale Price]]-V3__67[[#This Row],[Estimated Value]])</f>
        <v>205630</v>
      </c>
      <c r="O4374">
        <f>IF(OR(V3__67[[#This Row],[Estimated Value]]="",V3__67[[#This Row],[Estimated Value]]=0),"",(V3__67[[#This Row],[Sale Price]]-V3__67[[#This Row],[Estimated Value]])/V3__67[[#This Row],[Estimated Value]])</f>
        <v>0.58857371840741912</v>
      </c>
      <c r="P4374" t="str">
        <f t="shared" si="68"/>
        <v>Above Estimate</v>
      </c>
    </row>
    <row r="4375" spans="1:16" x14ac:dyDescent="0.3">
      <c r="A4375" s="1">
        <v>44044</v>
      </c>
      <c r="B4375">
        <v>2020</v>
      </c>
      <c r="C4375" t="s">
        <v>26</v>
      </c>
      <c r="D4375">
        <v>255500</v>
      </c>
      <c r="E4375">
        <v>315000</v>
      </c>
      <c r="F4375" t="s">
        <v>13</v>
      </c>
      <c r="G4375" t="s">
        <v>14</v>
      </c>
      <c r="H4375">
        <v>3</v>
      </c>
      <c r="I4375">
        <v>2</v>
      </c>
      <c r="J4375">
        <v>994</v>
      </c>
      <c r="K4375">
        <v>1.0254395000000001</v>
      </c>
      <c r="L4375" t="s">
        <v>25</v>
      </c>
      <c r="M4375">
        <f>V3__67[[#This Row],[Sale Price]]/V3__67[[#This Row],[carpet_area]]</f>
        <v>316.90140845070425</v>
      </c>
      <c r="N4375">
        <f>IF(OR(V3__67[[#This Row],[Estimated Value]]="",V3__67[[#This Row],[Estimated Value]]=0),"",V3__67[[#This Row],[Sale Price]]-V3__67[[#This Row],[Estimated Value]])</f>
        <v>59500</v>
      </c>
      <c r="O4375">
        <f>IF(OR(V3__67[[#This Row],[Estimated Value]]="",V3__67[[#This Row],[Estimated Value]]=0),"",(V3__67[[#This Row],[Sale Price]]-V3__67[[#This Row],[Estimated Value]])/V3__67[[#This Row],[Estimated Value]])</f>
        <v>0.23287671232876711</v>
      </c>
      <c r="P4375" t="str">
        <f t="shared" si="68"/>
        <v>Above Estimate</v>
      </c>
    </row>
    <row r="4376" spans="1:16" x14ac:dyDescent="0.3">
      <c r="A4376" s="1">
        <v>44045</v>
      </c>
      <c r="B4376">
        <v>2020</v>
      </c>
      <c r="C4376" t="s">
        <v>17</v>
      </c>
      <c r="D4376">
        <v>107360</v>
      </c>
      <c r="E4376">
        <v>150000</v>
      </c>
      <c r="F4376" t="s">
        <v>19</v>
      </c>
      <c r="G4376" t="s">
        <v>20</v>
      </c>
      <c r="H4376">
        <v>4</v>
      </c>
      <c r="I4376">
        <v>3</v>
      </c>
      <c r="J4376">
        <v>1376</v>
      </c>
      <c r="K4376">
        <v>1.0254395000000001</v>
      </c>
      <c r="L4376" t="s">
        <v>22</v>
      </c>
      <c r="M4376">
        <f>V3__67[[#This Row],[Sale Price]]/V3__67[[#This Row],[carpet_area]]</f>
        <v>109.01162790697674</v>
      </c>
      <c r="N4376">
        <f>IF(OR(V3__67[[#This Row],[Estimated Value]]="",V3__67[[#This Row],[Estimated Value]]=0),"",V3__67[[#This Row],[Sale Price]]-V3__67[[#This Row],[Estimated Value]])</f>
        <v>42640</v>
      </c>
      <c r="O4376">
        <f>IF(OR(V3__67[[#This Row],[Estimated Value]]="",V3__67[[#This Row],[Estimated Value]]=0),"",(V3__67[[#This Row],[Sale Price]]-V3__67[[#This Row],[Estimated Value]])/V3__67[[#This Row],[Estimated Value]])</f>
        <v>0.39716840536512665</v>
      </c>
      <c r="P4376" t="str">
        <f t="shared" si="68"/>
        <v>Above Estimate</v>
      </c>
    </row>
    <row r="4377" spans="1:16" x14ac:dyDescent="0.3">
      <c r="A4377" s="1">
        <v>44049</v>
      </c>
      <c r="B4377">
        <v>2020</v>
      </c>
      <c r="C4377" t="s">
        <v>26</v>
      </c>
      <c r="D4377">
        <v>178290</v>
      </c>
      <c r="E4377">
        <v>296000</v>
      </c>
      <c r="F4377" t="s">
        <v>13</v>
      </c>
      <c r="G4377" t="s">
        <v>14</v>
      </c>
      <c r="H4377">
        <v>3</v>
      </c>
      <c r="I4377">
        <v>3</v>
      </c>
      <c r="J4377">
        <v>1061</v>
      </c>
      <c r="K4377">
        <v>1.0254395000000001</v>
      </c>
      <c r="L4377" t="s">
        <v>15</v>
      </c>
      <c r="M4377">
        <f>V3__67[[#This Row],[Sale Price]]/V3__67[[#This Row],[carpet_area]]</f>
        <v>278.98209236569272</v>
      </c>
      <c r="N4377">
        <f>IF(OR(V3__67[[#This Row],[Estimated Value]]="",V3__67[[#This Row],[Estimated Value]]=0),"",V3__67[[#This Row],[Sale Price]]-V3__67[[#This Row],[Estimated Value]])</f>
        <v>117710</v>
      </c>
      <c r="O4377">
        <f>IF(OR(V3__67[[#This Row],[Estimated Value]]="",V3__67[[#This Row],[Estimated Value]]=0),"",(V3__67[[#This Row],[Sale Price]]-V3__67[[#This Row],[Estimated Value]])/V3__67[[#This Row],[Estimated Value]])</f>
        <v>0.66021650120590047</v>
      </c>
      <c r="P4377" t="str">
        <f t="shared" si="68"/>
        <v>Above Estimate</v>
      </c>
    </row>
    <row r="4378" spans="1:16" x14ac:dyDescent="0.3">
      <c r="A4378" s="1">
        <v>44050</v>
      </c>
      <c r="B4378">
        <v>2020</v>
      </c>
      <c r="C4378" t="s">
        <v>18</v>
      </c>
      <c r="D4378">
        <v>329630</v>
      </c>
      <c r="E4378">
        <v>301000</v>
      </c>
      <c r="F4378" t="s">
        <v>13</v>
      </c>
      <c r="G4378" t="s">
        <v>14</v>
      </c>
      <c r="H4378">
        <v>3</v>
      </c>
      <c r="I4378">
        <v>1</v>
      </c>
      <c r="J4378">
        <v>1061</v>
      </c>
      <c r="K4378">
        <v>1.0254395000000001</v>
      </c>
      <c r="L4378" t="s">
        <v>16</v>
      </c>
      <c r="M4378">
        <f>V3__67[[#This Row],[Sale Price]]/V3__67[[#This Row],[carpet_area]]</f>
        <v>283.69462770970785</v>
      </c>
      <c r="N4378">
        <f>IF(OR(V3__67[[#This Row],[Estimated Value]]="",V3__67[[#This Row],[Estimated Value]]=0),"",V3__67[[#This Row],[Sale Price]]-V3__67[[#This Row],[Estimated Value]])</f>
        <v>-28630</v>
      </c>
      <c r="O4378">
        <f>IF(OR(V3__67[[#This Row],[Estimated Value]]="",V3__67[[#This Row],[Estimated Value]]=0),"",(V3__67[[#This Row],[Sale Price]]-V3__67[[#This Row],[Estimated Value]])/V3__67[[#This Row],[Estimated Value]])</f>
        <v>-8.6854958589934167E-2</v>
      </c>
      <c r="P4378" t="str">
        <f t="shared" si="68"/>
        <v>Below Estimate</v>
      </c>
    </row>
    <row r="4379" spans="1:16" x14ac:dyDescent="0.3">
      <c r="A4379" s="1">
        <v>44050</v>
      </c>
      <c r="B4379">
        <v>2020</v>
      </c>
      <c r="C4379" t="s">
        <v>21</v>
      </c>
      <c r="D4379">
        <v>2245320</v>
      </c>
      <c r="E4379">
        <v>2100000</v>
      </c>
      <c r="F4379" t="s">
        <v>13</v>
      </c>
      <c r="G4379" t="s">
        <v>14</v>
      </c>
      <c r="H4379">
        <v>3</v>
      </c>
      <c r="I4379">
        <v>3</v>
      </c>
      <c r="J4379">
        <v>989</v>
      </c>
      <c r="K4379">
        <v>1.0254395000000001</v>
      </c>
      <c r="L4379" t="s">
        <v>15</v>
      </c>
      <c r="M4379">
        <f>V3__67[[#This Row],[Sale Price]]/V3__67[[#This Row],[carpet_area]]</f>
        <v>2123.3569261880689</v>
      </c>
      <c r="N4379">
        <f>IF(OR(V3__67[[#This Row],[Estimated Value]]="",V3__67[[#This Row],[Estimated Value]]=0),"",V3__67[[#This Row],[Sale Price]]-V3__67[[#This Row],[Estimated Value]])</f>
        <v>-145320</v>
      </c>
      <c r="O4379">
        <f>IF(OR(V3__67[[#This Row],[Estimated Value]]="",V3__67[[#This Row],[Estimated Value]]=0),"",(V3__67[[#This Row],[Sale Price]]-V3__67[[#This Row],[Estimated Value]])/V3__67[[#This Row],[Estimated Value]])</f>
        <v>-6.4721286943509163E-2</v>
      </c>
      <c r="P4379" t="str">
        <f t="shared" si="68"/>
        <v>Below Estimate</v>
      </c>
    </row>
    <row r="4380" spans="1:16" x14ac:dyDescent="0.3">
      <c r="A4380" s="1">
        <v>44051</v>
      </c>
      <c r="B4380">
        <v>2020</v>
      </c>
      <c r="C4380" t="s">
        <v>26</v>
      </c>
      <c r="D4380">
        <v>1186990</v>
      </c>
      <c r="E4380">
        <v>1700000</v>
      </c>
      <c r="F4380" t="s">
        <v>13</v>
      </c>
      <c r="G4380" t="s">
        <v>14</v>
      </c>
      <c r="H4380">
        <v>3</v>
      </c>
      <c r="I4380">
        <v>2</v>
      </c>
      <c r="J4380">
        <v>935</v>
      </c>
      <c r="K4380">
        <v>1.0254395000000001</v>
      </c>
      <c r="L4380" t="s">
        <v>16</v>
      </c>
      <c r="M4380">
        <f>V3__67[[#This Row],[Sale Price]]/V3__67[[#This Row],[carpet_area]]</f>
        <v>1818.1818181818182</v>
      </c>
      <c r="N4380">
        <f>IF(OR(V3__67[[#This Row],[Estimated Value]]="",V3__67[[#This Row],[Estimated Value]]=0),"",V3__67[[#This Row],[Sale Price]]-V3__67[[#This Row],[Estimated Value]])</f>
        <v>513010</v>
      </c>
      <c r="O4380">
        <f>IF(OR(V3__67[[#This Row],[Estimated Value]]="",V3__67[[#This Row],[Estimated Value]]=0),"",(V3__67[[#This Row],[Sale Price]]-V3__67[[#This Row],[Estimated Value]])/V3__67[[#This Row],[Estimated Value]])</f>
        <v>0.43219403701800352</v>
      </c>
      <c r="P4380" t="str">
        <f t="shared" si="68"/>
        <v>Above Estimate</v>
      </c>
    </row>
    <row r="4381" spans="1:16" x14ac:dyDescent="0.3">
      <c r="A4381" s="1">
        <v>44053</v>
      </c>
      <c r="B4381">
        <v>2020</v>
      </c>
      <c r="C4381" t="s">
        <v>29</v>
      </c>
      <c r="D4381">
        <v>190260</v>
      </c>
      <c r="E4381">
        <v>300000</v>
      </c>
      <c r="F4381" t="s">
        <v>13</v>
      </c>
      <c r="G4381" t="s">
        <v>14</v>
      </c>
      <c r="H4381">
        <v>3</v>
      </c>
      <c r="I4381">
        <v>1</v>
      </c>
      <c r="J4381">
        <v>975</v>
      </c>
      <c r="K4381">
        <v>1.0254395000000001</v>
      </c>
      <c r="L4381" t="s">
        <v>22</v>
      </c>
      <c r="M4381">
        <f>V3__67[[#This Row],[Sale Price]]/V3__67[[#This Row],[carpet_area]]</f>
        <v>307.69230769230768</v>
      </c>
      <c r="N4381">
        <f>IF(OR(V3__67[[#This Row],[Estimated Value]]="",V3__67[[#This Row],[Estimated Value]]=0),"",V3__67[[#This Row],[Sale Price]]-V3__67[[#This Row],[Estimated Value]])</f>
        <v>109740</v>
      </c>
      <c r="O4381">
        <f>IF(OR(V3__67[[#This Row],[Estimated Value]]="",V3__67[[#This Row],[Estimated Value]]=0),"",(V3__67[[#This Row],[Sale Price]]-V3__67[[#This Row],[Estimated Value]])/V3__67[[#This Row],[Estimated Value]])</f>
        <v>0.5767896562598549</v>
      </c>
      <c r="P4381" t="str">
        <f t="shared" si="68"/>
        <v>Above Estimate</v>
      </c>
    </row>
    <row r="4382" spans="1:16" x14ac:dyDescent="0.3">
      <c r="A4382" s="1">
        <v>44056</v>
      </c>
      <c r="B4382">
        <v>2020</v>
      </c>
      <c r="C4382" t="s">
        <v>29</v>
      </c>
      <c r="D4382">
        <v>183470</v>
      </c>
      <c r="E4382">
        <v>263000</v>
      </c>
      <c r="F4382" t="s">
        <v>13</v>
      </c>
      <c r="G4382" t="s">
        <v>14</v>
      </c>
      <c r="H4382">
        <v>3</v>
      </c>
      <c r="I4382">
        <v>3</v>
      </c>
      <c r="J4382">
        <v>1016</v>
      </c>
      <c r="K4382">
        <v>1.0254395000000001</v>
      </c>
      <c r="L4382" t="s">
        <v>16</v>
      </c>
      <c r="M4382">
        <f>V3__67[[#This Row],[Sale Price]]/V3__67[[#This Row],[carpet_area]]</f>
        <v>258.85826771653541</v>
      </c>
      <c r="N4382">
        <f>IF(OR(V3__67[[#This Row],[Estimated Value]]="",V3__67[[#This Row],[Estimated Value]]=0),"",V3__67[[#This Row],[Sale Price]]-V3__67[[#This Row],[Estimated Value]])</f>
        <v>79530</v>
      </c>
      <c r="O4382">
        <f>IF(OR(V3__67[[#This Row],[Estimated Value]]="",V3__67[[#This Row],[Estimated Value]]=0),"",(V3__67[[#This Row],[Sale Price]]-V3__67[[#This Row],[Estimated Value]])/V3__67[[#This Row],[Estimated Value]])</f>
        <v>0.43347686270234914</v>
      </c>
      <c r="P4382" t="str">
        <f t="shared" si="68"/>
        <v>Above Estimate</v>
      </c>
    </row>
    <row r="4383" spans="1:16" x14ac:dyDescent="0.3">
      <c r="A4383" s="1">
        <v>44057</v>
      </c>
      <c r="B4383">
        <v>2020</v>
      </c>
      <c r="C4383" t="s">
        <v>29</v>
      </c>
      <c r="D4383">
        <v>119910</v>
      </c>
      <c r="E4383">
        <v>162000</v>
      </c>
      <c r="F4383" t="s">
        <v>13</v>
      </c>
      <c r="G4383" t="s">
        <v>14</v>
      </c>
      <c r="H4383">
        <v>3</v>
      </c>
      <c r="I4383">
        <v>3</v>
      </c>
      <c r="J4383">
        <v>1038</v>
      </c>
      <c r="K4383">
        <v>1.0254395000000001</v>
      </c>
      <c r="L4383" t="s">
        <v>25</v>
      </c>
      <c r="M4383">
        <f>V3__67[[#This Row],[Sale Price]]/V3__67[[#This Row],[carpet_area]]</f>
        <v>156.06936416184971</v>
      </c>
      <c r="N4383">
        <f>IF(OR(V3__67[[#This Row],[Estimated Value]]="",V3__67[[#This Row],[Estimated Value]]=0),"",V3__67[[#This Row],[Sale Price]]-V3__67[[#This Row],[Estimated Value]])</f>
        <v>42090</v>
      </c>
      <c r="O4383">
        <f>IF(OR(V3__67[[#This Row],[Estimated Value]]="",V3__67[[#This Row],[Estimated Value]]=0),"",(V3__67[[#This Row],[Sale Price]]-V3__67[[#This Row],[Estimated Value]])/V3__67[[#This Row],[Estimated Value]])</f>
        <v>0.35101325994495874</v>
      </c>
      <c r="P4383" t="str">
        <f t="shared" si="68"/>
        <v>Above Estimate</v>
      </c>
    </row>
    <row r="4384" spans="1:16" x14ac:dyDescent="0.3">
      <c r="A4384" s="1">
        <v>44057</v>
      </c>
      <c r="B4384">
        <v>2020</v>
      </c>
      <c r="C4384" t="s">
        <v>17</v>
      </c>
      <c r="D4384">
        <v>115650</v>
      </c>
      <c r="E4384">
        <v>130000</v>
      </c>
      <c r="F4384" t="s">
        <v>13</v>
      </c>
      <c r="G4384" t="s">
        <v>14</v>
      </c>
      <c r="H4384">
        <v>3</v>
      </c>
      <c r="I4384">
        <v>1</v>
      </c>
      <c r="J4384">
        <v>970</v>
      </c>
      <c r="K4384">
        <v>1.0254395000000001</v>
      </c>
      <c r="L4384" t="s">
        <v>15</v>
      </c>
      <c r="M4384">
        <f>V3__67[[#This Row],[Sale Price]]/V3__67[[#This Row],[carpet_area]]</f>
        <v>134.02061855670104</v>
      </c>
      <c r="N4384">
        <f>IF(OR(V3__67[[#This Row],[Estimated Value]]="",V3__67[[#This Row],[Estimated Value]]=0),"",V3__67[[#This Row],[Sale Price]]-V3__67[[#This Row],[Estimated Value]])</f>
        <v>14350</v>
      </c>
      <c r="O4384">
        <f>IF(OR(V3__67[[#This Row],[Estimated Value]]="",V3__67[[#This Row],[Estimated Value]]=0),"",(V3__67[[#This Row],[Sale Price]]-V3__67[[#This Row],[Estimated Value]])/V3__67[[#This Row],[Estimated Value]])</f>
        <v>0.12408127972330307</v>
      </c>
      <c r="P4384" t="str">
        <f t="shared" si="68"/>
        <v>Above Estimate</v>
      </c>
    </row>
    <row r="4385" spans="1:16" x14ac:dyDescent="0.3">
      <c r="A4385" s="1">
        <v>44057</v>
      </c>
      <c r="B4385">
        <v>2020</v>
      </c>
      <c r="C4385" t="s">
        <v>29</v>
      </c>
      <c r="D4385">
        <v>179760</v>
      </c>
      <c r="E4385">
        <v>325000</v>
      </c>
      <c r="F4385" t="s">
        <v>19</v>
      </c>
      <c r="G4385" t="s">
        <v>20</v>
      </c>
      <c r="H4385">
        <v>4</v>
      </c>
      <c r="I4385">
        <v>2</v>
      </c>
      <c r="J4385">
        <v>1219</v>
      </c>
      <c r="K4385">
        <v>1.0254395000000001</v>
      </c>
      <c r="L4385" t="s">
        <v>25</v>
      </c>
      <c r="M4385">
        <f>V3__67[[#This Row],[Sale Price]]/V3__67[[#This Row],[carpet_area]]</f>
        <v>266.61197703035276</v>
      </c>
      <c r="N4385">
        <f>IF(OR(V3__67[[#This Row],[Estimated Value]]="",V3__67[[#This Row],[Estimated Value]]=0),"",V3__67[[#This Row],[Sale Price]]-V3__67[[#This Row],[Estimated Value]])</f>
        <v>145240</v>
      </c>
      <c r="O4385">
        <f>IF(OR(V3__67[[#This Row],[Estimated Value]]="",V3__67[[#This Row],[Estimated Value]]=0),"",(V3__67[[#This Row],[Sale Price]]-V3__67[[#This Row],[Estimated Value]])/V3__67[[#This Row],[Estimated Value]])</f>
        <v>0.80796617712505558</v>
      </c>
      <c r="P4385" t="str">
        <f t="shared" si="68"/>
        <v>Above Estimate</v>
      </c>
    </row>
    <row r="4386" spans="1:16" x14ac:dyDescent="0.3">
      <c r="A4386" s="1">
        <v>44058</v>
      </c>
      <c r="B4386">
        <v>2020</v>
      </c>
      <c r="C4386" t="s">
        <v>17</v>
      </c>
      <c r="D4386">
        <v>256210</v>
      </c>
      <c r="E4386">
        <v>245286</v>
      </c>
      <c r="F4386" t="s">
        <v>13</v>
      </c>
      <c r="G4386" t="s">
        <v>14</v>
      </c>
      <c r="H4386">
        <v>3</v>
      </c>
      <c r="I4386">
        <v>3</v>
      </c>
      <c r="J4386">
        <v>1030</v>
      </c>
      <c r="K4386">
        <v>1.0254395000000001</v>
      </c>
      <c r="L4386" t="s">
        <v>16</v>
      </c>
      <c r="M4386">
        <f>V3__67[[#This Row],[Sale Price]]/V3__67[[#This Row],[carpet_area]]</f>
        <v>238.14174757281555</v>
      </c>
      <c r="N4386">
        <f>IF(OR(V3__67[[#This Row],[Estimated Value]]="",V3__67[[#This Row],[Estimated Value]]=0),"",V3__67[[#This Row],[Sale Price]]-V3__67[[#This Row],[Estimated Value]])</f>
        <v>-10924</v>
      </c>
      <c r="O4386">
        <f>IF(OR(V3__67[[#This Row],[Estimated Value]]="",V3__67[[#This Row],[Estimated Value]]=0),"",(V3__67[[#This Row],[Sale Price]]-V3__67[[#This Row],[Estimated Value]])/V3__67[[#This Row],[Estimated Value]])</f>
        <v>-4.2636899418445805E-2</v>
      </c>
      <c r="P4386" t="str">
        <f t="shared" si="68"/>
        <v>Below Estimate</v>
      </c>
    </row>
    <row r="4387" spans="1:16" x14ac:dyDescent="0.3">
      <c r="A4387" s="1">
        <v>44058</v>
      </c>
      <c r="B4387">
        <v>2020</v>
      </c>
      <c r="C4387" t="s">
        <v>26</v>
      </c>
      <c r="D4387">
        <v>576310</v>
      </c>
      <c r="E4387">
        <v>900000</v>
      </c>
      <c r="F4387" t="s">
        <v>13</v>
      </c>
      <c r="G4387" t="s">
        <v>14</v>
      </c>
      <c r="H4387">
        <v>3</v>
      </c>
      <c r="I4387">
        <v>2</v>
      </c>
      <c r="J4387">
        <v>1062</v>
      </c>
      <c r="K4387">
        <v>1.0254395000000001</v>
      </c>
      <c r="L4387" t="s">
        <v>25</v>
      </c>
      <c r="M4387">
        <f>V3__67[[#This Row],[Sale Price]]/V3__67[[#This Row],[carpet_area]]</f>
        <v>847.45762711864404</v>
      </c>
      <c r="N4387">
        <f>IF(OR(V3__67[[#This Row],[Estimated Value]]="",V3__67[[#This Row],[Estimated Value]]=0),"",V3__67[[#This Row],[Sale Price]]-V3__67[[#This Row],[Estimated Value]])</f>
        <v>323690</v>
      </c>
      <c r="O4387">
        <f>IF(OR(V3__67[[#This Row],[Estimated Value]]="",V3__67[[#This Row],[Estimated Value]]=0),"",(V3__67[[#This Row],[Sale Price]]-V3__67[[#This Row],[Estimated Value]])/V3__67[[#This Row],[Estimated Value]])</f>
        <v>0.56165952352032755</v>
      </c>
      <c r="P4387" t="str">
        <f t="shared" si="68"/>
        <v>Above Estimate</v>
      </c>
    </row>
    <row r="4388" spans="1:16" x14ac:dyDescent="0.3">
      <c r="A4388" s="1">
        <v>44058</v>
      </c>
      <c r="B4388">
        <v>2020</v>
      </c>
      <c r="C4388" t="s">
        <v>18</v>
      </c>
      <c r="D4388">
        <v>582370</v>
      </c>
      <c r="E4388">
        <v>720000</v>
      </c>
      <c r="F4388" t="s">
        <v>13</v>
      </c>
      <c r="G4388" t="s">
        <v>14</v>
      </c>
      <c r="H4388">
        <v>3</v>
      </c>
      <c r="I4388">
        <v>3</v>
      </c>
      <c r="J4388">
        <v>980</v>
      </c>
      <c r="K4388">
        <v>1.0254395000000001</v>
      </c>
      <c r="L4388" t="s">
        <v>15</v>
      </c>
      <c r="M4388">
        <f>V3__67[[#This Row],[Sale Price]]/V3__67[[#This Row],[carpet_area]]</f>
        <v>734.69387755102036</v>
      </c>
      <c r="N4388">
        <f>IF(OR(V3__67[[#This Row],[Estimated Value]]="",V3__67[[#This Row],[Estimated Value]]=0),"",V3__67[[#This Row],[Sale Price]]-V3__67[[#This Row],[Estimated Value]])</f>
        <v>137630</v>
      </c>
      <c r="O4388">
        <f>IF(OR(V3__67[[#This Row],[Estimated Value]]="",V3__67[[#This Row],[Estimated Value]]=0),"",(V3__67[[#This Row],[Sale Price]]-V3__67[[#This Row],[Estimated Value]])/V3__67[[#This Row],[Estimated Value]])</f>
        <v>0.23632742071191853</v>
      </c>
      <c r="P4388" t="str">
        <f t="shared" si="68"/>
        <v>Above Estimate</v>
      </c>
    </row>
    <row r="4389" spans="1:16" x14ac:dyDescent="0.3">
      <c r="A4389" s="1">
        <v>44058</v>
      </c>
      <c r="B4389">
        <v>2020</v>
      </c>
      <c r="C4389" t="s">
        <v>29</v>
      </c>
      <c r="D4389">
        <v>255500</v>
      </c>
      <c r="E4389">
        <v>429900</v>
      </c>
      <c r="F4389" t="s">
        <v>13</v>
      </c>
      <c r="G4389" t="s">
        <v>14</v>
      </c>
      <c r="H4389">
        <v>3</v>
      </c>
      <c r="I4389">
        <v>1</v>
      </c>
      <c r="J4389">
        <v>1079</v>
      </c>
      <c r="K4389">
        <v>1.0254395000000001</v>
      </c>
      <c r="L4389" t="s">
        <v>25</v>
      </c>
      <c r="M4389">
        <f>V3__67[[#This Row],[Sale Price]]/V3__67[[#This Row],[carpet_area]]</f>
        <v>398.42446709916589</v>
      </c>
      <c r="N4389">
        <f>IF(OR(V3__67[[#This Row],[Estimated Value]]="",V3__67[[#This Row],[Estimated Value]]=0),"",V3__67[[#This Row],[Sale Price]]-V3__67[[#This Row],[Estimated Value]])</f>
        <v>174400</v>
      </c>
      <c r="O4389">
        <f>IF(OR(V3__67[[#This Row],[Estimated Value]]="",V3__67[[#This Row],[Estimated Value]]=0),"",(V3__67[[#This Row],[Sale Price]]-V3__67[[#This Row],[Estimated Value]])/V3__67[[#This Row],[Estimated Value]])</f>
        <v>0.68258317025440318</v>
      </c>
      <c r="P4389" t="str">
        <f t="shared" si="68"/>
        <v>Above Estimate</v>
      </c>
    </row>
    <row r="4390" spans="1:16" x14ac:dyDescent="0.3">
      <c r="A4390" s="1">
        <v>44063</v>
      </c>
      <c r="B4390">
        <v>2020</v>
      </c>
      <c r="C4390" t="s">
        <v>29</v>
      </c>
      <c r="D4390">
        <v>167440</v>
      </c>
      <c r="E4390">
        <v>260000</v>
      </c>
      <c r="F4390" t="s">
        <v>13</v>
      </c>
      <c r="G4390" t="s">
        <v>14</v>
      </c>
      <c r="H4390">
        <v>3</v>
      </c>
      <c r="I4390">
        <v>1</v>
      </c>
      <c r="J4390">
        <v>1084</v>
      </c>
      <c r="K4390">
        <v>1.0254395000000001</v>
      </c>
      <c r="L4390" t="s">
        <v>25</v>
      </c>
      <c r="M4390">
        <f>V3__67[[#This Row],[Sale Price]]/V3__67[[#This Row],[carpet_area]]</f>
        <v>239.85239852398524</v>
      </c>
      <c r="N4390">
        <f>IF(OR(V3__67[[#This Row],[Estimated Value]]="",V3__67[[#This Row],[Estimated Value]]=0),"",V3__67[[#This Row],[Sale Price]]-V3__67[[#This Row],[Estimated Value]])</f>
        <v>92560</v>
      </c>
      <c r="O4390">
        <f>IF(OR(V3__67[[#This Row],[Estimated Value]]="",V3__67[[#This Row],[Estimated Value]]=0),"",(V3__67[[#This Row],[Sale Price]]-V3__67[[#This Row],[Estimated Value]])/V3__67[[#This Row],[Estimated Value]])</f>
        <v>0.55279503105590067</v>
      </c>
      <c r="P4390" t="str">
        <f t="shared" si="68"/>
        <v>Above Estimate</v>
      </c>
    </row>
    <row r="4391" spans="1:16" x14ac:dyDescent="0.3">
      <c r="A4391" s="1">
        <v>44063</v>
      </c>
      <c r="B4391">
        <v>2020</v>
      </c>
      <c r="C4391" t="s">
        <v>26</v>
      </c>
      <c r="D4391">
        <v>372750</v>
      </c>
      <c r="E4391">
        <v>505000</v>
      </c>
      <c r="F4391" t="s">
        <v>13</v>
      </c>
      <c r="G4391" t="s">
        <v>14</v>
      </c>
      <c r="H4391">
        <v>3</v>
      </c>
      <c r="I4391">
        <v>2</v>
      </c>
      <c r="J4391">
        <v>1017</v>
      </c>
      <c r="K4391">
        <v>1.0254395000000001</v>
      </c>
      <c r="L4391" t="s">
        <v>15</v>
      </c>
      <c r="M4391">
        <f>V3__67[[#This Row],[Sale Price]]/V3__67[[#This Row],[carpet_area]]</f>
        <v>496.55850540806296</v>
      </c>
      <c r="N4391">
        <f>IF(OR(V3__67[[#This Row],[Estimated Value]]="",V3__67[[#This Row],[Estimated Value]]=0),"",V3__67[[#This Row],[Sale Price]]-V3__67[[#This Row],[Estimated Value]])</f>
        <v>132250</v>
      </c>
      <c r="O4391">
        <f>IF(OR(V3__67[[#This Row],[Estimated Value]]="",V3__67[[#This Row],[Estimated Value]]=0),"",(V3__67[[#This Row],[Sale Price]]-V3__67[[#This Row],[Estimated Value]])/V3__67[[#This Row],[Estimated Value]])</f>
        <v>0.35479543930248153</v>
      </c>
      <c r="P4391" t="str">
        <f t="shared" si="68"/>
        <v>Above Estimate</v>
      </c>
    </row>
    <row r="4392" spans="1:16" x14ac:dyDescent="0.3">
      <c r="A4392" s="1">
        <v>44064</v>
      </c>
      <c r="B4392">
        <v>2020</v>
      </c>
      <c r="C4392" t="s">
        <v>17</v>
      </c>
      <c r="D4392">
        <v>129040</v>
      </c>
      <c r="E4392">
        <v>210000</v>
      </c>
      <c r="F4392" t="s">
        <v>13</v>
      </c>
      <c r="G4392" t="s">
        <v>14</v>
      </c>
      <c r="H4392">
        <v>3</v>
      </c>
      <c r="I4392">
        <v>1</v>
      </c>
      <c r="J4392">
        <v>1040</v>
      </c>
      <c r="K4392">
        <v>1.0254395000000001</v>
      </c>
      <c r="L4392" t="s">
        <v>25</v>
      </c>
      <c r="M4392">
        <f>V3__67[[#This Row],[Sale Price]]/V3__67[[#This Row],[carpet_area]]</f>
        <v>201.92307692307693</v>
      </c>
      <c r="N4392">
        <f>IF(OR(V3__67[[#This Row],[Estimated Value]]="",V3__67[[#This Row],[Estimated Value]]=0),"",V3__67[[#This Row],[Sale Price]]-V3__67[[#This Row],[Estimated Value]])</f>
        <v>80960</v>
      </c>
      <c r="O4392">
        <f>IF(OR(V3__67[[#This Row],[Estimated Value]]="",V3__67[[#This Row],[Estimated Value]]=0),"",(V3__67[[#This Row],[Sale Price]]-V3__67[[#This Row],[Estimated Value]])/V3__67[[#This Row],[Estimated Value]])</f>
        <v>0.62740235585864845</v>
      </c>
      <c r="P4392" t="str">
        <f t="shared" si="68"/>
        <v>Above Estimate</v>
      </c>
    </row>
    <row r="4393" spans="1:16" x14ac:dyDescent="0.3">
      <c r="A4393" s="1">
        <v>44065</v>
      </c>
      <c r="B4393">
        <v>2020</v>
      </c>
      <c r="C4393" t="s">
        <v>29</v>
      </c>
      <c r="D4393">
        <v>128030</v>
      </c>
      <c r="E4393">
        <v>204000</v>
      </c>
      <c r="F4393" t="s">
        <v>13</v>
      </c>
      <c r="G4393" t="s">
        <v>14</v>
      </c>
      <c r="H4393">
        <v>3</v>
      </c>
      <c r="I4393">
        <v>1</v>
      </c>
      <c r="J4393">
        <v>1095</v>
      </c>
      <c r="K4393">
        <v>1.0254395000000001</v>
      </c>
      <c r="L4393" t="s">
        <v>16</v>
      </c>
      <c r="M4393">
        <f>V3__67[[#This Row],[Sale Price]]/V3__67[[#This Row],[carpet_area]]</f>
        <v>186.30136986301369</v>
      </c>
      <c r="N4393">
        <f>IF(OR(V3__67[[#This Row],[Estimated Value]]="",V3__67[[#This Row],[Estimated Value]]=0),"",V3__67[[#This Row],[Sale Price]]-V3__67[[#This Row],[Estimated Value]])</f>
        <v>75970</v>
      </c>
      <c r="O4393">
        <f>IF(OR(V3__67[[#This Row],[Estimated Value]]="",V3__67[[#This Row],[Estimated Value]]=0),"",(V3__67[[#This Row],[Sale Price]]-V3__67[[#This Row],[Estimated Value]])/V3__67[[#This Row],[Estimated Value]])</f>
        <v>0.5933765523705381</v>
      </c>
      <c r="P4393" t="str">
        <f t="shared" si="68"/>
        <v>Above Estimate</v>
      </c>
    </row>
    <row r="4394" spans="1:16" x14ac:dyDescent="0.3">
      <c r="A4394" s="1">
        <v>44065</v>
      </c>
      <c r="B4394">
        <v>2020</v>
      </c>
      <c r="C4394" t="s">
        <v>29</v>
      </c>
      <c r="D4394">
        <v>177940</v>
      </c>
      <c r="E4394">
        <v>333000</v>
      </c>
      <c r="F4394" t="s">
        <v>13</v>
      </c>
      <c r="G4394" t="s">
        <v>14</v>
      </c>
      <c r="H4394">
        <v>3</v>
      </c>
      <c r="I4394">
        <v>1</v>
      </c>
      <c r="J4394">
        <v>1061</v>
      </c>
      <c r="K4394">
        <v>1.0254395000000001</v>
      </c>
      <c r="L4394" t="s">
        <v>15</v>
      </c>
      <c r="M4394">
        <f>V3__67[[#This Row],[Sale Price]]/V3__67[[#This Row],[carpet_area]]</f>
        <v>313.85485391140435</v>
      </c>
      <c r="N4394">
        <f>IF(OR(V3__67[[#This Row],[Estimated Value]]="",V3__67[[#This Row],[Estimated Value]]=0),"",V3__67[[#This Row],[Sale Price]]-V3__67[[#This Row],[Estimated Value]])</f>
        <v>155060</v>
      </c>
      <c r="O4394">
        <f>IF(OR(V3__67[[#This Row],[Estimated Value]]="",V3__67[[#This Row],[Estimated Value]]=0),"",(V3__67[[#This Row],[Sale Price]]-V3__67[[#This Row],[Estimated Value]])/V3__67[[#This Row],[Estimated Value]])</f>
        <v>0.87141733168483759</v>
      </c>
      <c r="P4394" t="str">
        <f t="shared" si="68"/>
        <v>Above Estimate</v>
      </c>
    </row>
    <row r="4395" spans="1:16" x14ac:dyDescent="0.3">
      <c r="A4395" s="1">
        <v>44065</v>
      </c>
      <c r="B4395">
        <v>2020</v>
      </c>
      <c r="C4395" t="s">
        <v>29</v>
      </c>
      <c r="D4395">
        <v>147840</v>
      </c>
      <c r="E4395">
        <v>255000</v>
      </c>
      <c r="F4395" t="s">
        <v>13</v>
      </c>
      <c r="G4395" t="s">
        <v>14</v>
      </c>
      <c r="H4395">
        <v>3</v>
      </c>
      <c r="I4395">
        <v>1</v>
      </c>
      <c r="J4395">
        <v>966</v>
      </c>
      <c r="K4395">
        <v>1.0254395000000001</v>
      </c>
      <c r="L4395" t="s">
        <v>16</v>
      </c>
      <c r="M4395">
        <f>V3__67[[#This Row],[Sale Price]]/V3__67[[#This Row],[carpet_area]]</f>
        <v>263.9751552795031</v>
      </c>
      <c r="N4395">
        <f>IF(OR(V3__67[[#This Row],[Estimated Value]]="",V3__67[[#This Row],[Estimated Value]]=0),"",V3__67[[#This Row],[Sale Price]]-V3__67[[#This Row],[Estimated Value]])</f>
        <v>107160</v>
      </c>
      <c r="O4395">
        <f>IF(OR(V3__67[[#This Row],[Estimated Value]]="",V3__67[[#This Row],[Estimated Value]]=0),"",(V3__67[[#This Row],[Sale Price]]-V3__67[[#This Row],[Estimated Value]])/V3__67[[#This Row],[Estimated Value]])</f>
        <v>0.72483766233766234</v>
      </c>
      <c r="P4395" t="str">
        <f t="shared" si="68"/>
        <v>Above Estimate</v>
      </c>
    </row>
    <row r="4396" spans="1:16" x14ac:dyDescent="0.3">
      <c r="A4396" s="1">
        <v>44067</v>
      </c>
      <c r="B4396">
        <v>2020</v>
      </c>
      <c r="C4396" t="s">
        <v>29</v>
      </c>
      <c r="D4396">
        <v>167580</v>
      </c>
      <c r="E4396">
        <v>220000</v>
      </c>
      <c r="F4396" t="s">
        <v>13</v>
      </c>
      <c r="G4396" t="s">
        <v>14</v>
      </c>
      <c r="H4396">
        <v>3</v>
      </c>
      <c r="I4396">
        <v>2</v>
      </c>
      <c r="J4396">
        <v>1031</v>
      </c>
      <c r="K4396">
        <v>1.0254395000000001</v>
      </c>
      <c r="L4396" t="s">
        <v>15</v>
      </c>
      <c r="M4396">
        <f>V3__67[[#This Row],[Sale Price]]/V3__67[[#This Row],[carpet_area]]</f>
        <v>213.3850630455868</v>
      </c>
      <c r="N4396">
        <f>IF(OR(V3__67[[#This Row],[Estimated Value]]="",V3__67[[#This Row],[Estimated Value]]=0),"",V3__67[[#This Row],[Sale Price]]-V3__67[[#This Row],[Estimated Value]])</f>
        <v>52420</v>
      </c>
      <c r="O4396">
        <f>IF(OR(V3__67[[#This Row],[Estimated Value]]="",V3__67[[#This Row],[Estimated Value]]=0),"",(V3__67[[#This Row],[Sale Price]]-V3__67[[#This Row],[Estimated Value]])/V3__67[[#This Row],[Estimated Value]])</f>
        <v>0.31280582408401958</v>
      </c>
      <c r="P4396" t="str">
        <f t="shared" si="68"/>
        <v>Above Estimate</v>
      </c>
    </row>
    <row r="4397" spans="1:16" x14ac:dyDescent="0.3">
      <c r="A4397" s="1">
        <v>44067</v>
      </c>
      <c r="B4397">
        <v>2020</v>
      </c>
      <c r="C4397" t="s">
        <v>21</v>
      </c>
      <c r="D4397">
        <v>1817480</v>
      </c>
      <c r="E4397">
        <v>2600000</v>
      </c>
      <c r="F4397" t="s">
        <v>13</v>
      </c>
      <c r="G4397" t="s">
        <v>14</v>
      </c>
      <c r="H4397">
        <v>3</v>
      </c>
      <c r="I4397">
        <v>1</v>
      </c>
      <c r="J4397">
        <v>935</v>
      </c>
      <c r="K4397">
        <v>1.0254395000000001</v>
      </c>
      <c r="L4397" t="s">
        <v>22</v>
      </c>
      <c r="M4397">
        <f>V3__67[[#This Row],[Sale Price]]/V3__67[[#This Row],[carpet_area]]</f>
        <v>2780.7486631016041</v>
      </c>
      <c r="N4397">
        <f>IF(OR(V3__67[[#This Row],[Estimated Value]]="",V3__67[[#This Row],[Estimated Value]]=0),"",V3__67[[#This Row],[Sale Price]]-V3__67[[#This Row],[Estimated Value]])</f>
        <v>782520</v>
      </c>
      <c r="O4397">
        <f>IF(OR(V3__67[[#This Row],[Estimated Value]]="",V3__67[[#This Row],[Estimated Value]]=0),"",(V3__67[[#This Row],[Sale Price]]-V3__67[[#This Row],[Estimated Value]])/V3__67[[#This Row],[Estimated Value]])</f>
        <v>0.43055219314655457</v>
      </c>
      <c r="P4397" t="str">
        <f t="shared" si="68"/>
        <v>Above Estimate</v>
      </c>
    </row>
    <row r="4398" spans="1:16" x14ac:dyDescent="0.3">
      <c r="A4398" s="1">
        <v>44067</v>
      </c>
      <c r="B4398">
        <v>2020</v>
      </c>
      <c r="C4398" t="s">
        <v>26</v>
      </c>
      <c r="D4398">
        <v>888230</v>
      </c>
      <c r="E4398">
        <v>1075000</v>
      </c>
      <c r="F4398" t="s">
        <v>13</v>
      </c>
      <c r="G4398" t="s">
        <v>14</v>
      </c>
      <c r="H4398">
        <v>3</v>
      </c>
      <c r="I4398">
        <v>3</v>
      </c>
      <c r="J4398">
        <v>941</v>
      </c>
      <c r="K4398">
        <v>1.0254395000000001</v>
      </c>
      <c r="L4398" t="s">
        <v>25</v>
      </c>
      <c r="M4398">
        <f>V3__67[[#This Row],[Sale Price]]/V3__67[[#This Row],[carpet_area]]</f>
        <v>1142.4017003188098</v>
      </c>
      <c r="N4398">
        <f>IF(OR(V3__67[[#This Row],[Estimated Value]]="",V3__67[[#This Row],[Estimated Value]]=0),"",V3__67[[#This Row],[Sale Price]]-V3__67[[#This Row],[Estimated Value]])</f>
        <v>186770</v>
      </c>
      <c r="O4398">
        <f>IF(OR(V3__67[[#This Row],[Estimated Value]]="",V3__67[[#This Row],[Estimated Value]]=0),"",(V3__67[[#This Row],[Sale Price]]-V3__67[[#This Row],[Estimated Value]])/V3__67[[#This Row],[Estimated Value]])</f>
        <v>0.21027211420465419</v>
      </c>
      <c r="P4398" t="str">
        <f t="shared" si="68"/>
        <v>Above Estimate</v>
      </c>
    </row>
    <row r="4399" spans="1:16" x14ac:dyDescent="0.3">
      <c r="A4399" s="1">
        <v>44072</v>
      </c>
      <c r="B4399">
        <v>2020</v>
      </c>
      <c r="C4399" t="s">
        <v>29</v>
      </c>
      <c r="D4399">
        <v>354830</v>
      </c>
      <c r="E4399">
        <v>545100</v>
      </c>
      <c r="F4399" t="s">
        <v>13</v>
      </c>
      <c r="G4399" t="s">
        <v>14</v>
      </c>
      <c r="H4399">
        <v>3</v>
      </c>
      <c r="I4399">
        <v>3</v>
      </c>
      <c r="J4399">
        <v>1093</v>
      </c>
      <c r="K4399">
        <v>1.0254395000000001</v>
      </c>
      <c r="L4399" t="s">
        <v>16</v>
      </c>
      <c r="M4399">
        <f>V3__67[[#This Row],[Sale Price]]/V3__67[[#This Row],[carpet_area]]</f>
        <v>498.71912168344005</v>
      </c>
      <c r="N4399">
        <f>IF(OR(V3__67[[#This Row],[Estimated Value]]="",V3__67[[#This Row],[Estimated Value]]=0),"",V3__67[[#This Row],[Sale Price]]-V3__67[[#This Row],[Estimated Value]])</f>
        <v>190270</v>
      </c>
      <c r="O4399">
        <f>IF(OR(V3__67[[#This Row],[Estimated Value]]="",V3__67[[#This Row],[Estimated Value]]=0),"",(V3__67[[#This Row],[Sale Price]]-V3__67[[#This Row],[Estimated Value]])/V3__67[[#This Row],[Estimated Value]])</f>
        <v>0.53622861652058729</v>
      </c>
      <c r="P4399" t="str">
        <f t="shared" si="68"/>
        <v>Above Estimate</v>
      </c>
    </row>
    <row r="4400" spans="1:16" x14ac:dyDescent="0.3">
      <c r="A4400" s="1">
        <v>44072</v>
      </c>
      <c r="B4400">
        <v>2020</v>
      </c>
      <c r="C4400" t="s">
        <v>26</v>
      </c>
      <c r="D4400">
        <v>147140</v>
      </c>
      <c r="E4400">
        <v>255000</v>
      </c>
      <c r="F4400" t="s">
        <v>13</v>
      </c>
      <c r="G4400" t="s">
        <v>14</v>
      </c>
      <c r="H4400">
        <v>3</v>
      </c>
      <c r="I4400">
        <v>2</v>
      </c>
      <c r="J4400">
        <v>974</v>
      </c>
      <c r="K4400">
        <v>1.0254395000000001</v>
      </c>
      <c r="L4400" t="s">
        <v>25</v>
      </c>
      <c r="M4400">
        <f>V3__67[[#This Row],[Sale Price]]/V3__67[[#This Row],[carpet_area]]</f>
        <v>261.80698151950719</v>
      </c>
      <c r="N4400">
        <f>IF(OR(V3__67[[#This Row],[Estimated Value]]="",V3__67[[#This Row],[Estimated Value]]=0),"",V3__67[[#This Row],[Sale Price]]-V3__67[[#This Row],[Estimated Value]])</f>
        <v>107860</v>
      </c>
      <c r="O4400">
        <f>IF(OR(V3__67[[#This Row],[Estimated Value]]="",V3__67[[#This Row],[Estimated Value]]=0),"",(V3__67[[#This Row],[Sale Price]]-V3__67[[#This Row],[Estimated Value]])/V3__67[[#This Row],[Estimated Value]])</f>
        <v>0.73304336006524395</v>
      </c>
      <c r="P4400" t="str">
        <f t="shared" si="68"/>
        <v>Above Estimate</v>
      </c>
    </row>
    <row r="4401" spans="1:16" x14ac:dyDescent="0.3">
      <c r="A4401" s="1">
        <v>44073</v>
      </c>
      <c r="B4401">
        <v>2020</v>
      </c>
      <c r="C4401" t="s">
        <v>21</v>
      </c>
      <c r="D4401">
        <v>1913870</v>
      </c>
      <c r="E4401">
        <v>1700000</v>
      </c>
      <c r="F4401" t="s">
        <v>13</v>
      </c>
      <c r="G4401" t="s">
        <v>14</v>
      </c>
      <c r="H4401">
        <v>3</v>
      </c>
      <c r="I4401">
        <v>3</v>
      </c>
      <c r="J4401">
        <v>1050</v>
      </c>
      <c r="K4401">
        <v>1.0254395000000001</v>
      </c>
      <c r="L4401" t="s">
        <v>22</v>
      </c>
      <c r="M4401">
        <f>V3__67[[#This Row],[Sale Price]]/V3__67[[#This Row],[carpet_area]]</f>
        <v>1619.047619047619</v>
      </c>
      <c r="N4401">
        <f>IF(OR(V3__67[[#This Row],[Estimated Value]]="",V3__67[[#This Row],[Estimated Value]]=0),"",V3__67[[#This Row],[Sale Price]]-V3__67[[#This Row],[Estimated Value]])</f>
        <v>-213870</v>
      </c>
      <c r="O4401">
        <f>IF(OR(V3__67[[#This Row],[Estimated Value]]="",V3__67[[#This Row],[Estimated Value]]=0),"",(V3__67[[#This Row],[Sale Price]]-V3__67[[#This Row],[Estimated Value]])/V3__67[[#This Row],[Estimated Value]])</f>
        <v>-0.11174740186115044</v>
      </c>
      <c r="P4401" t="str">
        <f t="shared" si="68"/>
        <v>Below Estimate</v>
      </c>
    </row>
    <row r="4402" spans="1:16" x14ac:dyDescent="0.3">
      <c r="A4402" s="1">
        <v>44073</v>
      </c>
      <c r="B4402">
        <v>2020</v>
      </c>
      <c r="C4402" t="s">
        <v>17</v>
      </c>
      <c r="D4402">
        <v>83390</v>
      </c>
      <c r="E4402">
        <v>123000</v>
      </c>
      <c r="F4402" t="s">
        <v>19</v>
      </c>
      <c r="G4402" t="s">
        <v>20</v>
      </c>
      <c r="H4402">
        <v>4</v>
      </c>
      <c r="I4402">
        <v>4</v>
      </c>
      <c r="J4402">
        <v>1352</v>
      </c>
      <c r="K4402">
        <v>1.0254395000000001</v>
      </c>
      <c r="L4402" t="s">
        <v>22</v>
      </c>
      <c r="M4402">
        <f>V3__67[[#This Row],[Sale Price]]/V3__67[[#This Row],[carpet_area]]</f>
        <v>90.976331360946745</v>
      </c>
      <c r="N4402">
        <f>IF(OR(V3__67[[#This Row],[Estimated Value]]="",V3__67[[#This Row],[Estimated Value]]=0),"",V3__67[[#This Row],[Sale Price]]-V3__67[[#This Row],[Estimated Value]])</f>
        <v>39610</v>
      </c>
      <c r="O4402">
        <f>IF(OR(V3__67[[#This Row],[Estimated Value]]="",V3__67[[#This Row],[Estimated Value]]=0),"",(V3__67[[#This Row],[Sale Price]]-V3__67[[#This Row],[Estimated Value]])/V3__67[[#This Row],[Estimated Value]])</f>
        <v>0.47499700203861372</v>
      </c>
      <c r="P4402" t="str">
        <f t="shared" si="68"/>
        <v>Above Estimate</v>
      </c>
    </row>
    <row r="4403" spans="1:16" x14ac:dyDescent="0.3">
      <c r="A4403" s="1">
        <v>44073</v>
      </c>
      <c r="B4403">
        <v>2020</v>
      </c>
      <c r="C4403" t="s">
        <v>26</v>
      </c>
      <c r="D4403">
        <v>237720</v>
      </c>
      <c r="E4403">
        <v>300000</v>
      </c>
      <c r="F4403" t="s">
        <v>13</v>
      </c>
      <c r="G4403" t="s">
        <v>14</v>
      </c>
      <c r="H4403">
        <v>3</v>
      </c>
      <c r="I4403">
        <v>2</v>
      </c>
      <c r="J4403">
        <v>1059</v>
      </c>
      <c r="K4403">
        <v>1.0254395000000001</v>
      </c>
      <c r="L4403" t="s">
        <v>22</v>
      </c>
      <c r="M4403">
        <f>V3__67[[#This Row],[Sale Price]]/V3__67[[#This Row],[carpet_area]]</f>
        <v>283.28611898016999</v>
      </c>
      <c r="N4403">
        <f>IF(OR(V3__67[[#This Row],[Estimated Value]]="",V3__67[[#This Row],[Estimated Value]]=0),"",V3__67[[#This Row],[Sale Price]]-V3__67[[#This Row],[Estimated Value]])</f>
        <v>62280</v>
      </c>
      <c r="O4403">
        <f>IF(OR(V3__67[[#This Row],[Estimated Value]]="",V3__67[[#This Row],[Estimated Value]]=0),"",(V3__67[[#This Row],[Sale Price]]-V3__67[[#This Row],[Estimated Value]])/V3__67[[#This Row],[Estimated Value]])</f>
        <v>0.26198889449772844</v>
      </c>
      <c r="P4403" t="str">
        <f t="shared" si="68"/>
        <v>Above Estimate</v>
      </c>
    </row>
    <row r="4404" spans="1:16" x14ac:dyDescent="0.3">
      <c r="A4404" s="1">
        <v>44078</v>
      </c>
      <c r="B4404">
        <v>2020</v>
      </c>
      <c r="C4404" t="s">
        <v>26</v>
      </c>
      <c r="D4404">
        <v>207200</v>
      </c>
      <c r="E4404">
        <v>289900</v>
      </c>
      <c r="F4404" t="s">
        <v>13</v>
      </c>
      <c r="G4404" t="s">
        <v>14</v>
      </c>
      <c r="H4404">
        <v>3</v>
      </c>
      <c r="I4404">
        <v>1</v>
      </c>
      <c r="J4404">
        <v>954</v>
      </c>
      <c r="K4404">
        <v>1.0254395000000001</v>
      </c>
      <c r="L4404" t="s">
        <v>25</v>
      </c>
      <c r="M4404">
        <f>V3__67[[#This Row],[Sale Price]]/V3__67[[#This Row],[carpet_area]]</f>
        <v>303.87840670859538</v>
      </c>
      <c r="N4404">
        <f>IF(OR(V3__67[[#This Row],[Estimated Value]]="",V3__67[[#This Row],[Estimated Value]]=0),"",V3__67[[#This Row],[Sale Price]]-V3__67[[#This Row],[Estimated Value]])</f>
        <v>82700</v>
      </c>
      <c r="O4404">
        <f>IF(OR(V3__67[[#This Row],[Estimated Value]]="",V3__67[[#This Row],[Estimated Value]]=0),"",(V3__67[[#This Row],[Sale Price]]-V3__67[[#This Row],[Estimated Value]])/V3__67[[#This Row],[Estimated Value]])</f>
        <v>0.39913127413127414</v>
      </c>
      <c r="P4404" t="str">
        <f t="shared" si="68"/>
        <v>Above Estimate</v>
      </c>
    </row>
    <row r="4405" spans="1:16" x14ac:dyDescent="0.3">
      <c r="A4405" s="1">
        <v>44079</v>
      </c>
      <c r="B4405">
        <v>2020</v>
      </c>
      <c r="C4405" t="s">
        <v>29</v>
      </c>
      <c r="D4405">
        <v>323890</v>
      </c>
      <c r="E4405">
        <v>548000</v>
      </c>
      <c r="F4405" t="s">
        <v>13</v>
      </c>
      <c r="G4405" t="s">
        <v>14</v>
      </c>
      <c r="H4405">
        <v>3</v>
      </c>
      <c r="I4405">
        <v>3</v>
      </c>
      <c r="J4405">
        <v>1057</v>
      </c>
      <c r="K4405">
        <v>1.0254395000000001</v>
      </c>
      <c r="L4405" t="s">
        <v>15</v>
      </c>
      <c r="M4405">
        <f>V3__67[[#This Row],[Sale Price]]/V3__67[[#This Row],[carpet_area]]</f>
        <v>518.44843897824035</v>
      </c>
      <c r="N4405">
        <f>IF(OR(V3__67[[#This Row],[Estimated Value]]="",V3__67[[#This Row],[Estimated Value]]=0),"",V3__67[[#This Row],[Sale Price]]-V3__67[[#This Row],[Estimated Value]])</f>
        <v>224110</v>
      </c>
      <c r="O4405">
        <f>IF(OR(V3__67[[#This Row],[Estimated Value]]="",V3__67[[#This Row],[Estimated Value]]=0),"",(V3__67[[#This Row],[Sale Price]]-V3__67[[#This Row],[Estimated Value]])/V3__67[[#This Row],[Estimated Value]])</f>
        <v>0.69193244620087069</v>
      </c>
      <c r="P4405" t="str">
        <f t="shared" si="68"/>
        <v>Above Estimate</v>
      </c>
    </row>
    <row r="4406" spans="1:16" x14ac:dyDescent="0.3">
      <c r="A4406" s="1">
        <v>44079</v>
      </c>
      <c r="B4406">
        <v>2020</v>
      </c>
      <c r="C4406" t="s">
        <v>17</v>
      </c>
      <c r="D4406">
        <v>92380</v>
      </c>
      <c r="E4406">
        <v>150000</v>
      </c>
      <c r="F4406" t="s">
        <v>13</v>
      </c>
      <c r="G4406" t="s">
        <v>14</v>
      </c>
      <c r="H4406">
        <v>3</v>
      </c>
      <c r="I4406">
        <v>2</v>
      </c>
      <c r="J4406">
        <v>946</v>
      </c>
      <c r="K4406">
        <v>1.0254395000000001</v>
      </c>
      <c r="L4406" t="s">
        <v>16</v>
      </c>
      <c r="M4406">
        <f>V3__67[[#This Row],[Sale Price]]/V3__67[[#This Row],[carpet_area]]</f>
        <v>158.56236786469344</v>
      </c>
      <c r="N4406">
        <f>IF(OR(V3__67[[#This Row],[Estimated Value]]="",V3__67[[#This Row],[Estimated Value]]=0),"",V3__67[[#This Row],[Sale Price]]-V3__67[[#This Row],[Estimated Value]])</f>
        <v>57620</v>
      </c>
      <c r="O4406">
        <f>IF(OR(V3__67[[#This Row],[Estimated Value]]="",V3__67[[#This Row],[Estimated Value]]=0),"",(V3__67[[#This Row],[Sale Price]]-V3__67[[#This Row],[Estimated Value]])/V3__67[[#This Row],[Estimated Value]])</f>
        <v>0.62372807967092447</v>
      </c>
      <c r="P4406" t="str">
        <f t="shared" si="68"/>
        <v>Above Estimate</v>
      </c>
    </row>
    <row r="4407" spans="1:16" x14ac:dyDescent="0.3">
      <c r="A4407" s="1">
        <v>44079</v>
      </c>
      <c r="B4407">
        <v>2020</v>
      </c>
      <c r="C4407" t="s">
        <v>21</v>
      </c>
      <c r="D4407">
        <v>736820</v>
      </c>
      <c r="E4407">
        <v>1500000</v>
      </c>
      <c r="F4407" t="s">
        <v>13</v>
      </c>
      <c r="G4407" t="s">
        <v>14</v>
      </c>
      <c r="H4407">
        <v>3</v>
      </c>
      <c r="I4407">
        <v>3</v>
      </c>
      <c r="J4407">
        <v>1069</v>
      </c>
      <c r="K4407">
        <v>1.0254395000000001</v>
      </c>
      <c r="L4407" t="s">
        <v>15</v>
      </c>
      <c r="M4407">
        <f>V3__67[[#This Row],[Sale Price]]/V3__67[[#This Row],[carpet_area]]</f>
        <v>1403.180542563143</v>
      </c>
      <c r="N4407">
        <f>IF(OR(V3__67[[#This Row],[Estimated Value]]="",V3__67[[#This Row],[Estimated Value]]=0),"",V3__67[[#This Row],[Sale Price]]-V3__67[[#This Row],[Estimated Value]])</f>
        <v>763180</v>
      </c>
      <c r="O4407">
        <f>IF(OR(V3__67[[#This Row],[Estimated Value]]="",V3__67[[#This Row],[Estimated Value]]=0),"",(V3__67[[#This Row],[Sale Price]]-V3__67[[#This Row],[Estimated Value]])/V3__67[[#This Row],[Estimated Value]])</f>
        <v>1.0357753589750549</v>
      </c>
      <c r="P4407" t="str">
        <f t="shared" si="68"/>
        <v>Above Estimate</v>
      </c>
    </row>
    <row r="4408" spans="1:16" x14ac:dyDescent="0.3">
      <c r="A4408" s="1">
        <v>44080</v>
      </c>
      <c r="B4408">
        <v>2020</v>
      </c>
      <c r="C4408" t="s">
        <v>18</v>
      </c>
      <c r="D4408">
        <v>200980</v>
      </c>
      <c r="E4408">
        <v>425000</v>
      </c>
      <c r="F4408" t="s">
        <v>23</v>
      </c>
      <c r="G4408" t="s">
        <v>24</v>
      </c>
      <c r="H4408">
        <v>6</v>
      </c>
      <c r="I4408">
        <v>4</v>
      </c>
      <c r="J4408">
        <v>1812</v>
      </c>
      <c r="K4408">
        <v>1.0254395000000001</v>
      </c>
      <c r="L4408" t="s">
        <v>15</v>
      </c>
      <c r="M4408">
        <f>V3__67[[#This Row],[Sale Price]]/V3__67[[#This Row],[carpet_area]]</f>
        <v>234.54746136865342</v>
      </c>
      <c r="N4408">
        <f>IF(OR(V3__67[[#This Row],[Estimated Value]]="",V3__67[[#This Row],[Estimated Value]]=0),"",V3__67[[#This Row],[Sale Price]]-V3__67[[#This Row],[Estimated Value]])</f>
        <v>224020</v>
      </c>
      <c r="O4408">
        <f>IF(OR(V3__67[[#This Row],[Estimated Value]]="",V3__67[[#This Row],[Estimated Value]]=0),"",(V3__67[[#This Row],[Sale Price]]-V3__67[[#This Row],[Estimated Value]])/V3__67[[#This Row],[Estimated Value]])</f>
        <v>1.114638272464922</v>
      </c>
      <c r="P4408" t="str">
        <f t="shared" si="68"/>
        <v>Above Estimate</v>
      </c>
    </row>
    <row r="4409" spans="1:16" x14ac:dyDescent="0.3">
      <c r="A4409" s="1">
        <v>44084</v>
      </c>
      <c r="B4409">
        <v>2020</v>
      </c>
      <c r="C4409" t="s">
        <v>29</v>
      </c>
      <c r="D4409">
        <v>207830</v>
      </c>
      <c r="E4409">
        <v>259000</v>
      </c>
      <c r="F4409" t="s">
        <v>13</v>
      </c>
      <c r="G4409" t="s">
        <v>14</v>
      </c>
      <c r="H4409">
        <v>3</v>
      </c>
      <c r="I4409">
        <v>3</v>
      </c>
      <c r="J4409">
        <v>1073</v>
      </c>
      <c r="K4409">
        <v>1.0254395000000001</v>
      </c>
      <c r="L4409" t="s">
        <v>15</v>
      </c>
      <c r="M4409">
        <f>V3__67[[#This Row],[Sale Price]]/V3__67[[#This Row],[carpet_area]]</f>
        <v>241.37931034482759</v>
      </c>
      <c r="N4409">
        <f>IF(OR(V3__67[[#This Row],[Estimated Value]]="",V3__67[[#This Row],[Estimated Value]]=0),"",V3__67[[#This Row],[Sale Price]]-V3__67[[#This Row],[Estimated Value]])</f>
        <v>51170</v>
      </c>
      <c r="O4409">
        <f>IF(OR(V3__67[[#This Row],[Estimated Value]]="",V3__67[[#This Row],[Estimated Value]]=0),"",(V3__67[[#This Row],[Sale Price]]-V3__67[[#This Row],[Estimated Value]])/V3__67[[#This Row],[Estimated Value]])</f>
        <v>0.24621084540249241</v>
      </c>
      <c r="P4409" t="str">
        <f t="shared" si="68"/>
        <v>Above Estimate</v>
      </c>
    </row>
    <row r="4410" spans="1:16" x14ac:dyDescent="0.3">
      <c r="A4410" s="1">
        <v>44084</v>
      </c>
      <c r="B4410">
        <v>2020</v>
      </c>
      <c r="C4410" t="s">
        <v>17</v>
      </c>
      <c r="D4410">
        <v>126300</v>
      </c>
      <c r="E4410">
        <v>180000</v>
      </c>
      <c r="F4410" t="s">
        <v>23</v>
      </c>
      <c r="G4410" t="s">
        <v>24</v>
      </c>
      <c r="H4410">
        <v>6</v>
      </c>
      <c r="I4410">
        <v>5</v>
      </c>
      <c r="J4410">
        <v>2146</v>
      </c>
      <c r="K4410">
        <v>1.0254395000000001</v>
      </c>
      <c r="L4410" t="s">
        <v>16</v>
      </c>
      <c r="M4410">
        <f>V3__67[[#This Row],[Sale Price]]/V3__67[[#This Row],[carpet_area]]</f>
        <v>83.87698042870457</v>
      </c>
      <c r="N4410">
        <f>IF(OR(V3__67[[#This Row],[Estimated Value]]="",V3__67[[#This Row],[Estimated Value]]=0),"",V3__67[[#This Row],[Sale Price]]-V3__67[[#This Row],[Estimated Value]])</f>
        <v>53700</v>
      </c>
      <c r="O4410">
        <f>IF(OR(V3__67[[#This Row],[Estimated Value]]="",V3__67[[#This Row],[Estimated Value]]=0),"",(V3__67[[#This Row],[Sale Price]]-V3__67[[#This Row],[Estimated Value]])/V3__67[[#This Row],[Estimated Value]])</f>
        <v>0.42517814726840852</v>
      </c>
      <c r="P4410" t="str">
        <f t="shared" si="68"/>
        <v>Above Estimate</v>
      </c>
    </row>
    <row r="4411" spans="1:16" x14ac:dyDescent="0.3">
      <c r="A4411" s="1">
        <v>44084</v>
      </c>
      <c r="B4411">
        <v>2020</v>
      </c>
      <c r="C4411" t="s">
        <v>26</v>
      </c>
      <c r="D4411">
        <v>236110</v>
      </c>
      <c r="E4411">
        <v>280000</v>
      </c>
      <c r="F4411" t="s">
        <v>13</v>
      </c>
      <c r="G4411" t="s">
        <v>14</v>
      </c>
      <c r="H4411">
        <v>3</v>
      </c>
      <c r="I4411">
        <v>3</v>
      </c>
      <c r="J4411">
        <v>1041</v>
      </c>
      <c r="K4411">
        <v>1.0254395000000001</v>
      </c>
      <c r="L4411" t="s">
        <v>22</v>
      </c>
      <c r="M4411">
        <f>V3__67[[#This Row],[Sale Price]]/V3__67[[#This Row],[carpet_area]]</f>
        <v>268.97214217098946</v>
      </c>
      <c r="N4411">
        <f>IF(OR(V3__67[[#This Row],[Estimated Value]]="",V3__67[[#This Row],[Estimated Value]]=0),"",V3__67[[#This Row],[Sale Price]]-V3__67[[#This Row],[Estimated Value]])</f>
        <v>43890</v>
      </c>
      <c r="O4411">
        <f>IF(OR(V3__67[[#This Row],[Estimated Value]]="",V3__67[[#This Row],[Estimated Value]]=0),"",(V3__67[[#This Row],[Sale Price]]-V3__67[[#This Row],[Estimated Value]])/V3__67[[#This Row],[Estimated Value]])</f>
        <v>0.18588793359027572</v>
      </c>
      <c r="P4411" t="str">
        <f t="shared" si="68"/>
        <v>Above Estimate</v>
      </c>
    </row>
    <row r="4412" spans="1:16" x14ac:dyDescent="0.3">
      <c r="A4412" s="1">
        <v>44084</v>
      </c>
      <c r="B4412">
        <v>2020</v>
      </c>
      <c r="C4412" t="s">
        <v>18</v>
      </c>
      <c r="D4412">
        <v>1985490</v>
      </c>
      <c r="E4412">
        <v>1600000</v>
      </c>
      <c r="F4412" t="s">
        <v>13</v>
      </c>
      <c r="G4412" t="s">
        <v>14</v>
      </c>
      <c r="H4412">
        <v>3</v>
      </c>
      <c r="I4412">
        <v>2</v>
      </c>
      <c r="J4412">
        <v>1070</v>
      </c>
      <c r="K4412">
        <v>1.0254395000000001</v>
      </c>
      <c r="L4412" t="s">
        <v>15</v>
      </c>
      <c r="M4412">
        <f>V3__67[[#This Row],[Sale Price]]/V3__67[[#This Row],[carpet_area]]</f>
        <v>1495.3271028037384</v>
      </c>
      <c r="N4412">
        <f>IF(OR(V3__67[[#This Row],[Estimated Value]]="",V3__67[[#This Row],[Estimated Value]]=0),"",V3__67[[#This Row],[Sale Price]]-V3__67[[#This Row],[Estimated Value]])</f>
        <v>-385490</v>
      </c>
      <c r="O4412">
        <f>IF(OR(V3__67[[#This Row],[Estimated Value]]="",V3__67[[#This Row],[Estimated Value]]=0),"",(V3__67[[#This Row],[Sale Price]]-V3__67[[#This Row],[Estimated Value]])/V3__67[[#This Row],[Estimated Value]])</f>
        <v>-0.19415358425376103</v>
      </c>
      <c r="P4412" t="str">
        <f t="shared" si="68"/>
        <v>Below Estimate</v>
      </c>
    </row>
    <row r="4413" spans="1:16" x14ac:dyDescent="0.3">
      <c r="A4413" s="1">
        <v>44084</v>
      </c>
      <c r="B4413">
        <v>2020</v>
      </c>
      <c r="C4413" t="s">
        <v>17</v>
      </c>
      <c r="D4413">
        <v>117220</v>
      </c>
      <c r="E4413">
        <v>181000</v>
      </c>
      <c r="F4413" t="s">
        <v>23</v>
      </c>
      <c r="G4413" t="s">
        <v>24</v>
      </c>
      <c r="H4413">
        <v>6</v>
      </c>
      <c r="I4413">
        <v>4</v>
      </c>
      <c r="J4413">
        <v>2148</v>
      </c>
      <c r="K4413">
        <v>1.0254395000000001</v>
      </c>
      <c r="L4413" t="s">
        <v>25</v>
      </c>
      <c r="M4413">
        <f>V3__67[[#This Row],[Sale Price]]/V3__67[[#This Row],[carpet_area]]</f>
        <v>84.264432029795159</v>
      </c>
      <c r="N4413">
        <f>IF(OR(V3__67[[#This Row],[Estimated Value]]="",V3__67[[#This Row],[Estimated Value]]=0),"",V3__67[[#This Row],[Sale Price]]-V3__67[[#This Row],[Estimated Value]])</f>
        <v>63780</v>
      </c>
      <c r="O4413">
        <f>IF(OR(V3__67[[#This Row],[Estimated Value]]="",V3__67[[#This Row],[Estimated Value]]=0),"",(V3__67[[#This Row],[Sale Price]]-V3__67[[#This Row],[Estimated Value]])/V3__67[[#This Row],[Estimated Value]])</f>
        <v>0.54410510151851221</v>
      </c>
      <c r="P4413" t="str">
        <f t="shared" si="68"/>
        <v>Above Estimate</v>
      </c>
    </row>
    <row r="4414" spans="1:16" x14ac:dyDescent="0.3">
      <c r="A4414" s="1">
        <v>44084</v>
      </c>
      <c r="B4414">
        <v>2020</v>
      </c>
      <c r="C4414" t="s">
        <v>17</v>
      </c>
      <c r="D4414">
        <v>87120</v>
      </c>
      <c r="E4414">
        <v>233000</v>
      </c>
      <c r="F4414" t="s">
        <v>23</v>
      </c>
      <c r="G4414" t="s">
        <v>24</v>
      </c>
      <c r="H4414">
        <v>6</v>
      </c>
      <c r="I4414">
        <v>4</v>
      </c>
      <c r="J4414">
        <v>1819</v>
      </c>
      <c r="K4414">
        <v>1.0254395000000001</v>
      </c>
      <c r="L4414" t="s">
        <v>15</v>
      </c>
      <c r="M4414">
        <f>V3__67[[#This Row],[Sale Price]]/V3__67[[#This Row],[carpet_area]]</f>
        <v>128.09235843870258</v>
      </c>
      <c r="N4414">
        <f>IF(OR(V3__67[[#This Row],[Estimated Value]]="",V3__67[[#This Row],[Estimated Value]]=0),"",V3__67[[#This Row],[Sale Price]]-V3__67[[#This Row],[Estimated Value]])</f>
        <v>145880</v>
      </c>
      <c r="O4414">
        <f>IF(OR(V3__67[[#This Row],[Estimated Value]]="",V3__67[[#This Row],[Estimated Value]]=0),"",(V3__67[[#This Row],[Sale Price]]-V3__67[[#This Row],[Estimated Value]])/V3__67[[#This Row],[Estimated Value]])</f>
        <v>1.6744719926538107</v>
      </c>
      <c r="P4414" t="str">
        <f t="shared" si="68"/>
        <v>Above Estimate</v>
      </c>
    </row>
    <row r="4415" spans="1:16" x14ac:dyDescent="0.3">
      <c r="A4415" s="1">
        <v>44084</v>
      </c>
      <c r="B4415">
        <v>2020</v>
      </c>
      <c r="C4415" t="s">
        <v>18</v>
      </c>
      <c r="D4415">
        <v>369500</v>
      </c>
      <c r="E4415">
        <v>570000</v>
      </c>
      <c r="F4415" t="s">
        <v>13</v>
      </c>
      <c r="G4415" t="s">
        <v>14</v>
      </c>
      <c r="H4415">
        <v>3</v>
      </c>
      <c r="I4415">
        <v>2</v>
      </c>
      <c r="J4415">
        <v>933</v>
      </c>
      <c r="K4415">
        <v>1.0254395000000001</v>
      </c>
      <c r="L4415" t="s">
        <v>15</v>
      </c>
      <c r="M4415">
        <f>V3__67[[#This Row],[Sale Price]]/V3__67[[#This Row],[carpet_area]]</f>
        <v>610.93247588424435</v>
      </c>
      <c r="N4415">
        <f>IF(OR(V3__67[[#This Row],[Estimated Value]]="",V3__67[[#This Row],[Estimated Value]]=0),"",V3__67[[#This Row],[Sale Price]]-V3__67[[#This Row],[Estimated Value]])</f>
        <v>200500</v>
      </c>
      <c r="O4415">
        <f>IF(OR(V3__67[[#This Row],[Estimated Value]]="",V3__67[[#This Row],[Estimated Value]]=0),"",(V3__67[[#This Row],[Sale Price]]-V3__67[[#This Row],[Estimated Value]])/V3__67[[#This Row],[Estimated Value]])</f>
        <v>0.54262516914749659</v>
      </c>
      <c r="P4415" t="str">
        <f t="shared" si="68"/>
        <v>Above Estimate</v>
      </c>
    </row>
    <row r="4416" spans="1:16" x14ac:dyDescent="0.3">
      <c r="A4416" s="1">
        <v>44089</v>
      </c>
      <c r="B4416">
        <v>2020</v>
      </c>
      <c r="C4416" t="s">
        <v>21</v>
      </c>
      <c r="D4416">
        <v>1485120</v>
      </c>
      <c r="E4416">
        <v>1700000</v>
      </c>
      <c r="F4416" t="s">
        <v>13</v>
      </c>
      <c r="G4416" t="s">
        <v>14</v>
      </c>
      <c r="H4416">
        <v>3</v>
      </c>
      <c r="I4416">
        <v>3</v>
      </c>
      <c r="J4416">
        <v>903</v>
      </c>
      <c r="K4416">
        <v>1.0254395000000001</v>
      </c>
      <c r="L4416" t="s">
        <v>25</v>
      </c>
      <c r="M4416">
        <f>V3__67[[#This Row],[Sale Price]]/V3__67[[#This Row],[carpet_area]]</f>
        <v>1882.6135105204874</v>
      </c>
      <c r="N4416">
        <f>IF(OR(V3__67[[#This Row],[Estimated Value]]="",V3__67[[#This Row],[Estimated Value]]=0),"",V3__67[[#This Row],[Sale Price]]-V3__67[[#This Row],[Estimated Value]])</f>
        <v>214880</v>
      </c>
      <c r="O4416">
        <f>IF(OR(V3__67[[#This Row],[Estimated Value]]="",V3__67[[#This Row],[Estimated Value]]=0),"",(V3__67[[#This Row],[Sale Price]]-V3__67[[#This Row],[Estimated Value]])/V3__67[[#This Row],[Estimated Value]])</f>
        <v>0.1446886446886447</v>
      </c>
      <c r="P4416" t="str">
        <f t="shared" si="68"/>
        <v>Above Estimate</v>
      </c>
    </row>
    <row r="4417" spans="1:16" x14ac:dyDescent="0.3">
      <c r="A4417" s="1">
        <v>44091</v>
      </c>
      <c r="B4417">
        <v>2020</v>
      </c>
      <c r="C4417" t="s">
        <v>26</v>
      </c>
      <c r="D4417">
        <v>260190</v>
      </c>
      <c r="E4417">
        <v>284701</v>
      </c>
      <c r="F4417" t="s">
        <v>13</v>
      </c>
      <c r="G4417" t="s">
        <v>14</v>
      </c>
      <c r="H4417">
        <v>3</v>
      </c>
      <c r="I4417">
        <v>3</v>
      </c>
      <c r="J4417">
        <v>953</v>
      </c>
      <c r="K4417">
        <v>1.0254395000000001</v>
      </c>
      <c r="L4417" t="s">
        <v>25</v>
      </c>
      <c r="M4417">
        <f>V3__67[[#This Row],[Sale Price]]/V3__67[[#This Row],[carpet_area]]</f>
        <v>298.74186778593912</v>
      </c>
      <c r="N4417">
        <f>IF(OR(V3__67[[#This Row],[Estimated Value]]="",V3__67[[#This Row],[Estimated Value]]=0),"",V3__67[[#This Row],[Sale Price]]-V3__67[[#This Row],[Estimated Value]])</f>
        <v>24511</v>
      </c>
      <c r="O4417">
        <f>IF(OR(V3__67[[#This Row],[Estimated Value]]="",V3__67[[#This Row],[Estimated Value]]=0),"",(V3__67[[#This Row],[Sale Price]]-V3__67[[#This Row],[Estimated Value]])/V3__67[[#This Row],[Estimated Value]])</f>
        <v>9.4204235366462968E-2</v>
      </c>
      <c r="P4417" t="str">
        <f t="shared" si="68"/>
        <v>Above Estimate</v>
      </c>
    </row>
    <row r="4418" spans="1:16" x14ac:dyDescent="0.3">
      <c r="A4418" s="1">
        <v>44092</v>
      </c>
      <c r="B4418">
        <v>2020</v>
      </c>
      <c r="C4418" t="s">
        <v>17</v>
      </c>
      <c r="D4418">
        <v>236250</v>
      </c>
      <c r="E4418">
        <v>335000</v>
      </c>
      <c r="F4418" t="s">
        <v>13</v>
      </c>
      <c r="G4418" t="s">
        <v>14</v>
      </c>
      <c r="H4418">
        <v>3</v>
      </c>
      <c r="I4418">
        <v>2</v>
      </c>
      <c r="J4418">
        <v>1011</v>
      </c>
      <c r="K4418">
        <v>1.0254395000000001</v>
      </c>
      <c r="L4418" t="s">
        <v>16</v>
      </c>
      <c r="M4418">
        <f>V3__67[[#This Row],[Sale Price]]/V3__67[[#This Row],[carpet_area]]</f>
        <v>331.35509396636991</v>
      </c>
      <c r="N4418">
        <f>IF(OR(V3__67[[#This Row],[Estimated Value]]="",V3__67[[#This Row],[Estimated Value]]=0),"",V3__67[[#This Row],[Sale Price]]-V3__67[[#This Row],[Estimated Value]])</f>
        <v>98750</v>
      </c>
      <c r="O4418">
        <f>IF(OR(V3__67[[#This Row],[Estimated Value]]="",V3__67[[#This Row],[Estimated Value]]=0),"",(V3__67[[#This Row],[Sale Price]]-V3__67[[#This Row],[Estimated Value]])/V3__67[[#This Row],[Estimated Value]])</f>
        <v>0.41798941798941797</v>
      </c>
      <c r="P4418" t="str">
        <f t="shared" ref="P4418:P4481" si="69">IF(N4418="","No Estimate",IF(N4418&gt;0,"Above Estimate",IF(N4418&lt;0,"Below Estimate","At Estimate")))</f>
        <v>Above Estimate</v>
      </c>
    </row>
    <row r="4419" spans="1:16" x14ac:dyDescent="0.3">
      <c r="A4419" s="1">
        <v>44092</v>
      </c>
      <c r="B4419">
        <v>2020</v>
      </c>
      <c r="C4419" t="s">
        <v>29</v>
      </c>
      <c r="D4419">
        <v>150150</v>
      </c>
      <c r="E4419">
        <v>260000</v>
      </c>
      <c r="F4419" t="s">
        <v>13</v>
      </c>
      <c r="G4419" t="s">
        <v>14</v>
      </c>
      <c r="H4419">
        <v>3</v>
      </c>
      <c r="I4419">
        <v>3</v>
      </c>
      <c r="J4419">
        <v>912</v>
      </c>
      <c r="K4419">
        <v>1.0254395000000001</v>
      </c>
      <c r="L4419" t="s">
        <v>25</v>
      </c>
      <c r="M4419">
        <f>V3__67[[#This Row],[Sale Price]]/V3__67[[#This Row],[carpet_area]]</f>
        <v>285.08771929824559</v>
      </c>
      <c r="N4419">
        <f>IF(OR(V3__67[[#This Row],[Estimated Value]]="",V3__67[[#This Row],[Estimated Value]]=0),"",V3__67[[#This Row],[Sale Price]]-V3__67[[#This Row],[Estimated Value]])</f>
        <v>109850</v>
      </c>
      <c r="O4419">
        <f>IF(OR(V3__67[[#This Row],[Estimated Value]]="",V3__67[[#This Row],[Estimated Value]]=0),"",(V3__67[[#This Row],[Sale Price]]-V3__67[[#This Row],[Estimated Value]])/V3__67[[#This Row],[Estimated Value]])</f>
        <v>0.73160173160173159</v>
      </c>
      <c r="P4419" t="str">
        <f t="shared" si="69"/>
        <v>Above Estimate</v>
      </c>
    </row>
    <row r="4420" spans="1:16" x14ac:dyDescent="0.3">
      <c r="A4420" s="1">
        <v>44092</v>
      </c>
      <c r="B4420">
        <v>2020</v>
      </c>
      <c r="C4420" t="s">
        <v>26</v>
      </c>
      <c r="D4420">
        <v>360150</v>
      </c>
      <c r="E4420">
        <v>670000</v>
      </c>
      <c r="F4420" t="s">
        <v>13</v>
      </c>
      <c r="G4420" t="s">
        <v>14</v>
      </c>
      <c r="H4420">
        <v>3</v>
      </c>
      <c r="I4420">
        <v>3</v>
      </c>
      <c r="J4420">
        <v>1049</v>
      </c>
      <c r="K4420">
        <v>1.0254395000000001</v>
      </c>
      <c r="L4420" t="s">
        <v>25</v>
      </c>
      <c r="M4420">
        <f>V3__67[[#This Row],[Sale Price]]/V3__67[[#This Row],[carpet_area]]</f>
        <v>638.70352716873208</v>
      </c>
      <c r="N4420">
        <f>IF(OR(V3__67[[#This Row],[Estimated Value]]="",V3__67[[#This Row],[Estimated Value]]=0),"",V3__67[[#This Row],[Sale Price]]-V3__67[[#This Row],[Estimated Value]])</f>
        <v>309850</v>
      </c>
      <c r="O4420">
        <f>IF(OR(V3__67[[#This Row],[Estimated Value]]="",V3__67[[#This Row],[Estimated Value]]=0),"",(V3__67[[#This Row],[Sale Price]]-V3__67[[#This Row],[Estimated Value]])/V3__67[[#This Row],[Estimated Value]])</f>
        <v>0.86033597112314308</v>
      </c>
      <c r="P4420" t="str">
        <f t="shared" si="69"/>
        <v>Above Estimate</v>
      </c>
    </row>
    <row r="4421" spans="1:16" x14ac:dyDescent="0.3">
      <c r="A4421" s="1">
        <v>44092</v>
      </c>
      <c r="B4421">
        <v>2020</v>
      </c>
      <c r="C4421" t="s">
        <v>21</v>
      </c>
      <c r="D4421">
        <v>902230</v>
      </c>
      <c r="E4421">
        <v>1175000</v>
      </c>
      <c r="F4421" t="s">
        <v>13</v>
      </c>
      <c r="G4421" t="s">
        <v>14</v>
      </c>
      <c r="H4421">
        <v>3</v>
      </c>
      <c r="I4421">
        <v>1</v>
      </c>
      <c r="J4421">
        <v>1074</v>
      </c>
      <c r="K4421">
        <v>1.0254395000000001</v>
      </c>
      <c r="L4421" t="s">
        <v>16</v>
      </c>
      <c r="M4421">
        <f>V3__67[[#This Row],[Sale Price]]/V3__67[[#This Row],[carpet_area]]</f>
        <v>1094.0409683426444</v>
      </c>
      <c r="N4421">
        <f>IF(OR(V3__67[[#This Row],[Estimated Value]]="",V3__67[[#This Row],[Estimated Value]]=0),"",V3__67[[#This Row],[Sale Price]]-V3__67[[#This Row],[Estimated Value]])</f>
        <v>272770</v>
      </c>
      <c r="O4421">
        <f>IF(OR(V3__67[[#This Row],[Estimated Value]]="",V3__67[[#This Row],[Estimated Value]]=0),"",(V3__67[[#This Row],[Sale Price]]-V3__67[[#This Row],[Estimated Value]])/V3__67[[#This Row],[Estimated Value]])</f>
        <v>0.30232867450650058</v>
      </c>
      <c r="P4421" t="str">
        <f t="shared" si="69"/>
        <v>Above Estimate</v>
      </c>
    </row>
    <row r="4422" spans="1:16" x14ac:dyDescent="0.3">
      <c r="A4422" s="1">
        <v>44093</v>
      </c>
      <c r="B4422">
        <v>2020</v>
      </c>
      <c r="C4422" t="s">
        <v>17</v>
      </c>
      <c r="D4422">
        <v>329840</v>
      </c>
      <c r="E4422">
        <v>674933</v>
      </c>
      <c r="F4422" t="s">
        <v>13</v>
      </c>
      <c r="G4422" t="s">
        <v>14</v>
      </c>
      <c r="H4422">
        <v>3</v>
      </c>
      <c r="I4422">
        <v>3</v>
      </c>
      <c r="J4422">
        <v>1069</v>
      </c>
      <c r="K4422">
        <v>1.0254395000000001</v>
      </c>
      <c r="L4422" t="s">
        <v>22</v>
      </c>
      <c r="M4422">
        <f>V3__67[[#This Row],[Sale Price]]/V3__67[[#This Row],[carpet_area]]</f>
        <v>631.36856875584658</v>
      </c>
      <c r="N4422">
        <f>IF(OR(V3__67[[#This Row],[Estimated Value]]="",V3__67[[#This Row],[Estimated Value]]=0),"",V3__67[[#This Row],[Sale Price]]-V3__67[[#This Row],[Estimated Value]])</f>
        <v>345093</v>
      </c>
      <c r="O4422">
        <f>IF(OR(V3__67[[#This Row],[Estimated Value]]="",V3__67[[#This Row],[Estimated Value]]=0),"",(V3__67[[#This Row],[Sale Price]]-V3__67[[#This Row],[Estimated Value]])/V3__67[[#This Row],[Estimated Value]])</f>
        <v>1.0462436332767402</v>
      </c>
      <c r="P4422" t="str">
        <f t="shared" si="69"/>
        <v>Above Estimate</v>
      </c>
    </row>
    <row r="4423" spans="1:16" x14ac:dyDescent="0.3">
      <c r="A4423" s="1">
        <v>44094</v>
      </c>
      <c r="B4423">
        <v>2020</v>
      </c>
      <c r="C4423" t="s">
        <v>26</v>
      </c>
      <c r="D4423">
        <v>620340</v>
      </c>
      <c r="E4423">
        <v>910000</v>
      </c>
      <c r="F4423" t="s">
        <v>13</v>
      </c>
      <c r="G4423" t="s">
        <v>14</v>
      </c>
      <c r="H4423">
        <v>3</v>
      </c>
      <c r="I4423">
        <v>1</v>
      </c>
      <c r="J4423">
        <v>1065</v>
      </c>
      <c r="K4423">
        <v>1.0254395000000001</v>
      </c>
      <c r="L4423" t="s">
        <v>22</v>
      </c>
      <c r="M4423">
        <f>V3__67[[#This Row],[Sale Price]]/V3__67[[#This Row],[carpet_area]]</f>
        <v>854.4600938967136</v>
      </c>
      <c r="N4423">
        <f>IF(OR(V3__67[[#This Row],[Estimated Value]]="",V3__67[[#This Row],[Estimated Value]]=0),"",V3__67[[#This Row],[Sale Price]]-V3__67[[#This Row],[Estimated Value]])</f>
        <v>289660</v>
      </c>
      <c r="O4423">
        <f>IF(OR(V3__67[[#This Row],[Estimated Value]]="",V3__67[[#This Row],[Estimated Value]]=0),"",(V3__67[[#This Row],[Sale Price]]-V3__67[[#This Row],[Estimated Value]])/V3__67[[#This Row],[Estimated Value]])</f>
        <v>0.46693748589483186</v>
      </c>
      <c r="P4423" t="str">
        <f t="shared" si="69"/>
        <v>Above Estimate</v>
      </c>
    </row>
    <row r="4424" spans="1:16" x14ac:dyDescent="0.3">
      <c r="A4424" s="1">
        <v>44095</v>
      </c>
      <c r="B4424">
        <v>2020</v>
      </c>
      <c r="C4424" t="s">
        <v>17</v>
      </c>
      <c r="D4424">
        <v>116810</v>
      </c>
      <c r="E4424">
        <v>116600</v>
      </c>
      <c r="F4424" t="s">
        <v>19</v>
      </c>
      <c r="G4424" t="s">
        <v>20</v>
      </c>
      <c r="H4424">
        <v>4</v>
      </c>
      <c r="I4424">
        <v>2</v>
      </c>
      <c r="J4424">
        <v>1392</v>
      </c>
      <c r="K4424">
        <v>1.0254395000000001</v>
      </c>
      <c r="L4424" t="s">
        <v>22</v>
      </c>
      <c r="M4424">
        <f>V3__67[[#This Row],[Sale Price]]/V3__67[[#This Row],[carpet_area]]</f>
        <v>83.764367816091948</v>
      </c>
      <c r="N4424">
        <f>IF(OR(V3__67[[#This Row],[Estimated Value]]="",V3__67[[#This Row],[Estimated Value]]=0),"",V3__67[[#This Row],[Sale Price]]-V3__67[[#This Row],[Estimated Value]])</f>
        <v>-210</v>
      </c>
      <c r="O4424">
        <f>IF(OR(V3__67[[#This Row],[Estimated Value]]="",V3__67[[#This Row],[Estimated Value]]=0),"",(V3__67[[#This Row],[Sale Price]]-V3__67[[#This Row],[Estimated Value]])/V3__67[[#This Row],[Estimated Value]])</f>
        <v>-1.7977912849927232E-3</v>
      </c>
      <c r="P4424" t="str">
        <f t="shared" si="69"/>
        <v>Below Estimate</v>
      </c>
    </row>
    <row r="4425" spans="1:16" x14ac:dyDescent="0.3">
      <c r="A4425" s="1">
        <v>44095</v>
      </c>
      <c r="B4425">
        <v>2020</v>
      </c>
      <c r="C4425" t="s">
        <v>17</v>
      </c>
      <c r="D4425">
        <v>150830</v>
      </c>
      <c r="E4425">
        <v>225000</v>
      </c>
      <c r="F4425" t="s">
        <v>19</v>
      </c>
      <c r="G4425" t="s">
        <v>20</v>
      </c>
      <c r="H4425">
        <v>4</v>
      </c>
      <c r="I4425">
        <v>4</v>
      </c>
      <c r="J4425">
        <v>1480</v>
      </c>
      <c r="K4425">
        <v>1.0254395000000001</v>
      </c>
      <c r="L4425" t="s">
        <v>22</v>
      </c>
      <c r="M4425">
        <f>V3__67[[#This Row],[Sale Price]]/V3__67[[#This Row],[carpet_area]]</f>
        <v>152.02702702702703</v>
      </c>
      <c r="N4425">
        <f>IF(OR(V3__67[[#This Row],[Estimated Value]]="",V3__67[[#This Row],[Estimated Value]]=0),"",V3__67[[#This Row],[Sale Price]]-V3__67[[#This Row],[Estimated Value]])</f>
        <v>74170</v>
      </c>
      <c r="O4425">
        <f>IF(OR(V3__67[[#This Row],[Estimated Value]]="",V3__67[[#This Row],[Estimated Value]]=0),"",(V3__67[[#This Row],[Sale Price]]-V3__67[[#This Row],[Estimated Value]])/V3__67[[#This Row],[Estimated Value]])</f>
        <v>0.49174567393754559</v>
      </c>
      <c r="P4425" t="str">
        <f t="shared" si="69"/>
        <v>Above Estimate</v>
      </c>
    </row>
    <row r="4426" spans="1:16" x14ac:dyDescent="0.3">
      <c r="A4426" s="1">
        <v>44100</v>
      </c>
      <c r="B4426">
        <v>2020</v>
      </c>
      <c r="C4426" t="s">
        <v>26</v>
      </c>
      <c r="D4426">
        <v>234430</v>
      </c>
      <c r="E4426">
        <v>350000</v>
      </c>
      <c r="F4426" t="s">
        <v>13</v>
      </c>
      <c r="G4426" t="s">
        <v>14</v>
      </c>
      <c r="H4426">
        <v>3</v>
      </c>
      <c r="I4426">
        <v>1</v>
      </c>
      <c r="J4426">
        <v>959</v>
      </c>
      <c r="K4426">
        <v>1.0254395000000001</v>
      </c>
      <c r="L4426" t="s">
        <v>16</v>
      </c>
      <c r="M4426">
        <f>V3__67[[#This Row],[Sale Price]]/V3__67[[#This Row],[carpet_area]]</f>
        <v>364.96350364963502</v>
      </c>
      <c r="N4426">
        <f>IF(OR(V3__67[[#This Row],[Estimated Value]]="",V3__67[[#This Row],[Estimated Value]]=0),"",V3__67[[#This Row],[Sale Price]]-V3__67[[#This Row],[Estimated Value]])</f>
        <v>115570</v>
      </c>
      <c r="O4426">
        <f>IF(OR(V3__67[[#This Row],[Estimated Value]]="",V3__67[[#This Row],[Estimated Value]]=0),"",(V3__67[[#This Row],[Sale Price]]-V3__67[[#This Row],[Estimated Value]])/V3__67[[#This Row],[Estimated Value]])</f>
        <v>0.49298297999402807</v>
      </c>
      <c r="P4426" t="str">
        <f t="shared" si="69"/>
        <v>Above Estimate</v>
      </c>
    </row>
    <row r="4427" spans="1:16" x14ac:dyDescent="0.3">
      <c r="A4427" s="1">
        <v>44100</v>
      </c>
      <c r="B4427">
        <v>2020</v>
      </c>
      <c r="C4427" t="s">
        <v>21</v>
      </c>
      <c r="D4427">
        <v>698250</v>
      </c>
      <c r="E4427">
        <v>950000</v>
      </c>
      <c r="F4427" t="s">
        <v>19</v>
      </c>
      <c r="G4427" t="s">
        <v>20</v>
      </c>
      <c r="H4427">
        <v>4</v>
      </c>
      <c r="I4427">
        <v>3</v>
      </c>
      <c r="J4427">
        <v>1231</v>
      </c>
      <c r="K4427">
        <v>1.0254395000000001</v>
      </c>
      <c r="L4427" t="s">
        <v>25</v>
      </c>
      <c r="M4427">
        <f>V3__67[[#This Row],[Sale Price]]/V3__67[[#This Row],[carpet_area]]</f>
        <v>771.73030056864343</v>
      </c>
      <c r="N4427">
        <f>IF(OR(V3__67[[#This Row],[Estimated Value]]="",V3__67[[#This Row],[Estimated Value]]=0),"",V3__67[[#This Row],[Sale Price]]-V3__67[[#This Row],[Estimated Value]])</f>
        <v>251750</v>
      </c>
      <c r="O4427">
        <f>IF(OR(V3__67[[#This Row],[Estimated Value]]="",V3__67[[#This Row],[Estimated Value]]=0),"",(V3__67[[#This Row],[Sale Price]]-V3__67[[#This Row],[Estimated Value]])/V3__67[[#This Row],[Estimated Value]])</f>
        <v>0.36054421768707484</v>
      </c>
      <c r="P4427" t="str">
        <f t="shared" si="69"/>
        <v>Above Estimate</v>
      </c>
    </row>
    <row r="4428" spans="1:16" x14ac:dyDescent="0.3">
      <c r="A4428" s="1">
        <v>44101</v>
      </c>
      <c r="B4428">
        <v>2020</v>
      </c>
      <c r="C4428" t="s">
        <v>29</v>
      </c>
      <c r="D4428">
        <v>261310</v>
      </c>
      <c r="E4428">
        <v>407500</v>
      </c>
      <c r="F4428" t="s">
        <v>13</v>
      </c>
      <c r="G4428" t="s">
        <v>14</v>
      </c>
      <c r="H4428">
        <v>3</v>
      </c>
      <c r="I4428">
        <v>2</v>
      </c>
      <c r="J4428">
        <v>907</v>
      </c>
      <c r="K4428">
        <v>1.0254395000000001</v>
      </c>
      <c r="L4428" t="s">
        <v>15</v>
      </c>
      <c r="M4428">
        <f>V3__67[[#This Row],[Sale Price]]/V3__67[[#This Row],[carpet_area]]</f>
        <v>449.28335170893052</v>
      </c>
      <c r="N4428">
        <f>IF(OR(V3__67[[#This Row],[Estimated Value]]="",V3__67[[#This Row],[Estimated Value]]=0),"",V3__67[[#This Row],[Sale Price]]-V3__67[[#This Row],[Estimated Value]])</f>
        <v>146190</v>
      </c>
      <c r="O4428">
        <f>IF(OR(V3__67[[#This Row],[Estimated Value]]="",V3__67[[#This Row],[Estimated Value]]=0),"",(V3__67[[#This Row],[Sale Price]]-V3__67[[#This Row],[Estimated Value]])/V3__67[[#This Row],[Estimated Value]])</f>
        <v>0.55945046113811181</v>
      </c>
      <c r="P4428" t="str">
        <f t="shared" si="69"/>
        <v>Above Estimate</v>
      </c>
    </row>
    <row r="4429" spans="1:16" x14ac:dyDescent="0.3">
      <c r="A4429" s="1">
        <v>44101</v>
      </c>
      <c r="B4429">
        <v>2020</v>
      </c>
      <c r="C4429" t="s">
        <v>21</v>
      </c>
      <c r="D4429">
        <v>914200</v>
      </c>
      <c r="E4429">
        <v>1529500</v>
      </c>
      <c r="F4429" t="s">
        <v>13</v>
      </c>
      <c r="G4429" t="s">
        <v>14</v>
      </c>
      <c r="H4429">
        <v>3</v>
      </c>
      <c r="I4429">
        <v>1</v>
      </c>
      <c r="J4429">
        <v>1046</v>
      </c>
      <c r="K4429">
        <v>1.0254395000000001</v>
      </c>
      <c r="L4429" t="s">
        <v>25</v>
      </c>
      <c r="M4429">
        <f>V3__67[[#This Row],[Sale Price]]/V3__67[[#This Row],[carpet_area]]</f>
        <v>1462.2370936902485</v>
      </c>
      <c r="N4429">
        <f>IF(OR(V3__67[[#This Row],[Estimated Value]]="",V3__67[[#This Row],[Estimated Value]]=0),"",V3__67[[#This Row],[Sale Price]]-V3__67[[#This Row],[Estimated Value]])</f>
        <v>615300</v>
      </c>
      <c r="O4429">
        <f>IF(OR(V3__67[[#This Row],[Estimated Value]]="",V3__67[[#This Row],[Estimated Value]]=0),"",(V3__67[[#This Row],[Sale Price]]-V3__67[[#This Row],[Estimated Value]])/V3__67[[#This Row],[Estimated Value]])</f>
        <v>0.67304747320061253</v>
      </c>
      <c r="P4429" t="str">
        <f t="shared" si="69"/>
        <v>Above Estimate</v>
      </c>
    </row>
    <row r="4430" spans="1:16" x14ac:dyDescent="0.3">
      <c r="A4430" s="1">
        <v>44101</v>
      </c>
      <c r="B4430">
        <v>2020</v>
      </c>
      <c r="C4430" t="s">
        <v>17</v>
      </c>
      <c r="D4430">
        <v>90960</v>
      </c>
      <c r="E4430">
        <v>120000</v>
      </c>
      <c r="F4430" t="s">
        <v>13</v>
      </c>
      <c r="G4430" t="s">
        <v>14</v>
      </c>
      <c r="H4430">
        <v>3</v>
      </c>
      <c r="I4430">
        <v>1</v>
      </c>
      <c r="J4430">
        <v>1030</v>
      </c>
      <c r="K4430">
        <v>1.0254395000000001</v>
      </c>
      <c r="L4430" t="s">
        <v>15</v>
      </c>
      <c r="M4430">
        <f>V3__67[[#This Row],[Sale Price]]/V3__67[[#This Row],[carpet_area]]</f>
        <v>116.50485436893204</v>
      </c>
      <c r="N4430">
        <f>IF(OR(V3__67[[#This Row],[Estimated Value]]="",V3__67[[#This Row],[Estimated Value]]=0),"",V3__67[[#This Row],[Sale Price]]-V3__67[[#This Row],[Estimated Value]])</f>
        <v>29040</v>
      </c>
      <c r="O4430">
        <f>IF(OR(V3__67[[#This Row],[Estimated Value]]="",V3__67[[#This Row],[Estimated Value]]=0),"",(V3__67[[#This Row],[Sale Price]]-V3__67[[#This Row],[Estimated Value]])/V3__67[[#This Row],[Estimated Value]])</f>
        <v>0.31926121372031663</v>
      </c>
      <c r="P4430" t="str">
        <f t="shared" si="69"/>
        <v>Above Estimate</v>
      </c>
    </row>
    <row r="4431" spans="1:16" x14ac:dyDescent="0.3">
      <c r="A4431" s="1">
        <v>44101</v>
      </c>
      <c r="B4431">
        <v>2020</v>
      </c>
      <c r="C4431" t="s">
        <v>29</v>
      </c>
      <c r="D4431">
        <v>238980</v>
      </c>
      <c r="E4431">
        <v>150000</v>
      </c>
      <c r="F4431" t="s">
        <v>19</v>
      </c>
      <c r="G4431" t="s">
        <v>20</v>
      </c>
      <c r="H4431">
        <v>4</v>
      </c>
      <c r="I4431">
        <v>3</v>
      </c>
      <c r="J4431">
        <v>1398</v>
      </c>
      <c r="K4431">
        <v>1.0254395000000001</v>
      </c>
      <c r="L4431" t="s">
        <v>25</v>
      </c>
      <c r="M4431">
        <f>V3__67[[#This Row],[Sale Price]]/V3__67[[#This Row],[carpet_area]]</f>
        <v>107.29613733905579</v>
      </c>
      <c r="N4431">
        <f>IF(OR(V3__67[[#This Row],[Estimated Value]]="",V3__67[[#This Row],[Estimated Value]]=0),"",V3__67[[#This Row],[Sale Price]]-V3__67[[#This Row],[Estimated Value]])</f>
        <v>-88980</v>
      </c>
      <c r="O4431">
        <f>IF(OR(V3__67[[#This Row],[Estimated Value]]="",V3__67[[#This Row],[Estimated Value]]=0),"",(V3__67[[#This Row],[Sale Price]]-V3__67[[#This Row],[Estimated Value]])/V3__67[[#This Row],[Estimated Value]])</f>
        <v>-0.37233241275420537</v>
      </c>
      <c r="P4431" t="str">
        <f t="shared" si="69"/>
        <v>Below Estimate</v>
      </c>
    </row>
    <row r="4432" spans="1:16" x14ac:dyDescent="0.3">
      <c r="A4432" s="1">
        <v>44101</v>
      </c>
      <c r="B4432">
        <v>2020</v>
      </c>
      <c r="C4432" t="s">
        <v>29</v>
      </c>
      <c r="D4432">
        <v>158900</v>
      </c>
      <c r="E4432">
        <v>195000</v>
      </c>
      <c r="F4432" t="s">
        <v>13</v>
      </c>
      <c r="G4432" t="s">
        <v>14</v>
      </c>
      <c r="H4432">
        <v>3</v>
      </c>
      <c r="I4432">
        <v>3</v>
      </c>
      <c r="J4432">
        <v>937</v>
      </c>
      <c r="K4432">
        <v>1.0254395000000001</v>
      </c>
      <c r="L4432" t="s">
        <v>25</v>
      </c>
      <c r="M4432">
        <f>V3__67[[#This Row],[Sale Price]]/V3__67[[#This Row],[carpet_area]]</f>
        <v>208.11099252934898</v>
      </c>
      <c r="N4432">
        <f>IF(OR(V3__67[[#This Row],[Estimated Value]]="",V3__67[[#This Row],[Estimated Value]]=0),"",V3__67[[#This Row],[Sale Price]]-V3__67[[#This Row],[Estimated Value]])</f>
        <v>36100</v>
      </c>
      <c r="O4432">
        <f>IF(OR(V3__67[[#This Row],[Estimated Value]]="",V3__67[[#This Row],[Estimated Value]]=0),"",(V3__67[[#This Row],[Sale Price]]-V3__67[[#This Row],[Estimated Value]])/V3__67[[#This Row],[Estimated Value]])</f>
        <v>0.22718691000629326</v>
      </c>
      <c r="P4432" t="str">
        <f t="shared" si="69"/>
        <v>Above Estimate</v>
      </c>
    </row>
    <row r="4433" spans="1:16" x14ac:dyDescent="0.3">
      <c r="A4433" s="1">
        <v>44105</v>
      </c>
      <c r="B4433">
        <v>2020</v>
      </c>
      <c r="C4433" t="s">
        <v>21</v>
      </c>
      <c r="D4433">
        <v>2972060</v>
      </c>
      <c r="E4433">
        <v>6300000</v>
      </c>
      <c r="F4433" t="s">
        <v>13</v>
      </c>
      <c r="G4433" t="s">
        <v>14</v>
      </c>
      <c r="H4433">
        <v>3</v>
      </c>
      <c r="I4433">
        <v>1</v>
      </c>
      <c r="J4433">
        <v>1100</v>
      </c>
      <c r="K4433">
        <v>1.0254395000000001</v>
      </c>
      <c r="L4433" t="s">
        <v>15</v>
      </c>
      <c r="M4433">
        <f>V3__67[[#This Row],[Sale Price]]/V3__67[[#This Row],[carpet_area]]</f>
        <v>5727.272727272727</v>
      </c>
      <c r="N4433">
        <f>IF(OR(V3__67[[#This Row],[Estimated Value]]="",V3__67[[#This Row],[Estimated Value]]=0),"",V3__67[[#This Row],[Sale Price]]-V3__67[[#This Row],[Estimated Value]])</f>
        <v>3327940</v>
      </c>
      <c r="O4433">
        <f>IF(OR(V3__67[[#This Row],[Estimated Value]]="",V3__67[[#This Row],[Estimated Value]]=0),"",(V3__67[[#This Row],[Sale Price]]-V3__67[[#This Row],[Estimated Value]])/V3__67[[#This Row],[Estimated Value]])</f>
        <v>1.1197418625465165</v>
      </c>
      <c r="P4433" t="str">
        <f t="shared" si="69"/>
        <v>Above Estimate</v>
      </c>
    </row>
    <row r="4434" spans="1:16" x14ac:dyDescent="0.3">
      <c r="A4434" s="1">
        <v>44105</v>
      </c>
      <c r="B4434">
        <v>2020</v>
      </c>
      <c r="C4434" t="s">
        <v>26</v>
      </c>
      <c r="D4434">
        <v>195580</v>
      </c>
      <c r="E4434">
        <v>305000</v>
      </c>
      <c r="F4434" t="s">
        <v>19</v>
      </c>
      <c r="G4434" t="s">
        <v>20</v>
      </c>
      <c r="H4434">
        <v>4</v>
      </c>
      <c r="I4434">
        <v>3</v>
      </c>
      <c r="J4434">
        <v>1210</v>
      </c>
      <c r="K4434">
        <v>1.0254395000000001</v>
      </c>
      <c r="L4434" t="s">
        <v>16</v>
      </c>
      <c r="M4434">
        <f>V3__67[[#This Row],[Sale Price]]/V3__67[[#This Row],[carpet_area]]</f>
        <v>252.06611570247935</v>
      </c>
      <c r="N4434">
        <f>IF(OR(V3__67[[#This Row],[Estimated Value]]="",V3__67[[#This Row],[Estimated Value]]=0),"",V3__67[[#This Row],[Sale Price]]-V3__67[[#This Row],[Estimated Value]])</f>
        <v>109420</v>
      </c>
      <c r="O4434">
        <f>IF(OR(V3__67[[#This Row],[Estimated Value]]="",V3__67[[#This Row],[Estimated Value]]=0),"",(V3__67[[#This Row],[Sale Price]]-V3__67[[#This Row],[Estimated Value]])/V3__67[[#This Row],[Estimated Value]])</f>
        <v>0.55946415788935477</v>
      </c>
      <c r="P4434" t="str">
        <f t="shared" si="69"/>
        <v>Above Estimate</v>
      </c>
    </row>
    <row r="4435" spans="1:16" x14ac:dyDescent="0.3">
      <c r="A4435" s="1">
        <v>44105</v>
      </c>
      <c r="B4435">
        <v>2020</v>
      </c>
      <c r="C4435" t="s">
        <v>26</v>
      </c>
      <c r="D4435">
        <v>320530</v>
      </c>
      <c r="E4435">
        <v>450000</v>
      </c>
      <c r="F4435" t="s">
        <v>13</v>
      </c>
      <c r="G4435" t="s">
        <v>14</v>
      </c>
      <c r="H4435">
        <v>3</v>
      </c>
      <c r="I4435">
        <v>2</v>
      </c>
      <c r="J4435">
        <v>908</v>
      </c>
      <c r="K4435">
        <v>1.0254395000000001</v>
      </c>
      <c r="L4435" t="s">
        <v>15</v>
      </c>
      <c r="M4435">
        <f>V3__67[[#This Row],[Sale Price]]/V3__67[[#This Row],[carpet_area]]</f>
        <v>495.59471365638768</v>
      </c>
      <c r="N4435">
        <f>IF(OR(V3__67[[#This Row],[Estimated Value]]="",V3__67[[#This Row],[Estimated Value]]=0),"",V3__67[[#This Row],[Sale Price]]-V3__67[[#This Row],[Estimated Value]])</f>
        <v>129470</v>
      </c>
      <c r="O4435">
        <f>IF(OR(V3__67[[#This Row],[Estimated Value]]="",V3__67[[#This Row],[Estimated Value]]=0),"",(V3__67[[#This Row],[Sale Price]]-V3__67[[#This Row],[Estimated Value]])/V3__67[[#This Row],[Estimated Value]])</f>
        <v>0.40392474963341962</v>
      </c>
      <c r="P4435" t="str">
        <f t="shared" si="69"/>
        <v>Above Estimate</v>
      </c>
    </row>
    <row r="4436" spans="1:16" x14ac:dyDescent="0.3">
      <c r="A4436" s="1">
        <v>44105</v>
      </c>
      <c r="B4436">
        <v>2020</v>
      </c>
      <c r="C4436" t="s">
        <v>12</v>
      </c>
      <c r="D4436">
        <v>126810</v>
      </c>
      <c r="E4436">
        <v>230000</v>
      </c>
      <c r="F4436" t="s">
        <v>13</v>
      </c>
      <c r="G4436" t="s">
        <v>14</v>
      </c>
      <c r="H4436">
        <v>3</v>
      </c>
      <c r="I4436">
        <v>1</v>
      </c>
      <c r="J4436">
        <v>1023</v>
      </c>
      <c r="K4436">
        <v>1.0254395000000001</v>
      </c>
      <c r="L4436" t="s">
        <v>15</v>
      </c>
      <c r="M4436">
        <f>V3__67[[#This Row],[Sale Price]]/V3__67[[#This Row],[carpet_area]]</f>
        <v>224.82893450635387</v>
      </c>
      <c r="N4436">
        <f>IF(OR(V3__67[[#This Row],[Estimated Value]]="",V3__67[[#This Row],[Estimated Value]]=0),"",V3__67[[#This Row],[Sale Price]]-V3__67[[#This Row],[Estimated Value]])</f>
        <v>103190</v>
      </c>
      <c r="O4436">
        <f>IF(OR(V3__67[[#This Row],[Estimated Value]]="",V3__67[[#This Row],[Estimated Value]]=0),"",(V3__67[[#This Row],[Sale Price]]-V3__67[[#This Row],[Estimated Value]])/V3__67[[#This Row],[Estimated Value]])</f>
        <v>0.81373708698052205</v>
      </c>
      <c r="P4436" t="str">
        <f t="shared" si="69"/>
        <v>Above Estimate</v>
      </c>
    </row>
    <row r="4437" spans="1:16" x14ac:dyDescent="0.3">
      <c r="A4437" s="1">
        <v>44105</v>
      </c>
      <c r="B4437">
        <v>2020</v>
      </c>
      <c r="C4437" t="s">
        <v>21</v>
      </c>
      <c r="D4437">
        <v>452480</v>
      </c>
      <c r="E4437">
        <v>750000</v>
      </c>
      <c r="F4437" t="s">
        <v>19</v>
      </c>
      <c r="G4437" t="s">
        <v>20</v>
      </c>
      <c r="H4437">
        <v>4</v>
      </c>
      <c r="I4437">
        <v>3</v>
      </c>
      <c r="J4437">
        <v>1386</v>
      </c>
      <c r="K4437">
        <v>1.0254395000000001</v>
      </c>
      <c r="L4437" t="s">
        <v>15</v>
      </c>
      <c r="M4437">
        <f>V3__67[[#This Row],[Sale Price]]/V3__67[[#This Row],[carpet_area]]</f>
        <v>541.12554112554108</v>
      </c>
      <c r="N4437">
        <f>IF(OR(V3__67[[#This Row],[Estimated Value]]="",V3__67[[#This Row],[Estimated Value]]=0),"",V3__67[[#This Row],[Sale Price]]-V3__67[[#This Row],[Estimated Value]])</f>
        <v>297520</v>
      </c>
      <c r="O4437">
        <f>IF(OR(V3__67[[#This Row],[Estimated Value]]="",V3__67[[#This Row],[Estimated Value]]=0),"",(V3__67[[#This Row],[Sale Price]]-V3__67[[#This Row],[Estimated Value]])/V3__67[[#This Row],[Estimated Value]])</f>
        <v>0.65753182461103254</v>
      </c>
      <c r="P4437" t="str">
        <f t="shared" si="69"/>
        <v>Above Estimate</v>
      </c>
    </row>
    <row r="4438" spans="1:16" x14ac:dyDescent="0.3">
      <c r="A4438" s="1">
        <v>44105</v>
      </c>
      <c r="B4438">
        <v>2020</v>
      </c>
      <c r="C4438" t="s">
        <v>17</v>
      </c>
      <c r="D4438">
        <v>188210</v>
      </c>
      <c r="E4438">
        <v>413000</v>
      </c>
      <c r="F4438" t="s">
        <v>23</v>
      </c>
      <c r="G4438" t="s">
        <v>24</v>
      </c>
      <c r="H4438">
        <v>6</v>
      </c>
      <c r="I4438">
        <v>4</v>
      </c>
      <c r="J4438">
        <v>1985</v>
      </c>
      <c r="K4438">
        <v>1.0254395000000001</v>
      </c>
      <c r="L4438" t="s">
        <v>16</v>
      </c>
      <c r="M4438">
        <f>V3__67[[#This Row],[Sale Price]]/V3__67[[#This Row],[carpet_area]]</f>
        <v>208.06045340050377</v>
      </c>
      <c r="N4438">
        <f>IF(OR(V3__67[[#This Row],[Estimated Value]]="",V3__67[[#This Row],[Estimated Value]]=0),"",V3__67[[#This Row],[Sale Price]]-V3__67[[#This Row],[Estimated Value]])</f>
        <v>224790</v>
      </c>
      <c r="O4438">
        <f>IF(OR(V3__67[[#This Row],[Estimated Value]]="",V3__67[[#This Row],[Estimated Value]]=0),"",(V3__67[[#This Row],[Sale Price]]-V3__67[[#This Row],[Estimated Value]])/V3__67[[#This Row],[Estimated Value]])</f>
        <v>1.1943573667711598</v>
      </c>
      <c r="P4438" t="str">
        <f t="shared" si="69"/>
        <v>Above Estimate</v>
      </c>
    </row>
    <row r="4439" spans="1:16" x14ac:dyDescent="0.3">
      <c r="A4439" s="1">
        <v>44106</v>
      </c>
      <c r="B4439">
        <v>2020</v>
      </c>
      <c r="C4439" t="s">
        <v>30</v>
      </c>
      <c r="D4439">
        <v>437270</v>
      </c>
      <c r="E4439">
        <v>745000</v>
      </c>
      <c r="F4439" t="s">
        <v>13</v>
      </c>
      <c r="G4439" t="s">
        <v>14</v>
      </c>
      <c r="H4439">
        <v>3</v>
      </c>
      <c r="I4439">
        <v>2</v>
      </c>
      <c r="J4439">
        <v>916</v>
      </c>
      <c r="K4439">
        <v>1.0254395000000001</v>
      </c>
      <c r="L4439" t="s">
        <v>25</v>
      </c>
      <c r="M4439">
        <f>V3__67[[#This Row],[Sale Price]]/V3__67[[#This Row],[carpet_area]]</f>
        <v>813.31877729257644</v>
      </c>
      <c r="N4439">
        <f>IF(OR(V3__67[[#This Row],[Estimated Value]]="",V3__67[[#This Row],[Estimated Value]]=0),"",V3__67[[#This Row],[Sale Price]]-V3__67[[#This Row],[Estimated Value]])</f>
        <v>307730</v>
      </c>
      <c r="O4439">
        <f>IF(OR(V3__67[[#This Row],[Estimated Value]]="",V3__67[[#This Row],[Estimated Value]]=0),"",(V3__67[[#This Row],[Sale Price]]-V3__67[[#This Row],[Estimated Value]])/V3__67[[#This Row],[Estimated Value]])</f>
        <v>0.70375283005923117</v>
      </c>
      <c r="P4439" t="str">
        <f t="shared" si="69"/>
        <v>Above Estimate</v>
      </c>
    </row>
    <row r="4440" spans="1:16" x14ac:dyDescent="0.3">
      <c r="A4440" s="1">
        <v>44106</v>
      </c>
      <c r="B4440">
        <v>2020</v>
      </c>
      <c r="C4440" t="s">
        <v>30</v>
      </c>
      <c r="D4440">
        <v>236140</v>
      </c>
      <c r="E4440">
        <v>440000</v>
      </c>
      <c r="F4440" t="s">
        <v>19</v>
      </c>
      <c r="G4440" t="s">
        <v>20</v>
      </c>
      <c r="H4440">
        <v>4</v>
      </c>
      <c r="I4440">
        <v>2</v>
      </c>
      <c r="J4440">
        <v>1418</v>
      </c>
      <c r="K4440">
        <v>1.0254395000000001</v>
      </c>
      <c r="L4440" t="s">
        <v>22</v>
      </c>
      <c r="M4440">
        <f>V3__67[[#This Row],[Sale Price]]/V3__67[[#This Row],[carpet_area]]</f>
        <v>310.29619181946401</v>
      </c>
      <c r="N4440">
        <f>IF(OR(V3__67[[#This Row],[Estimated Value]]="",V3__67[[#This Row],[Estimated Value]]=0),"",V3__67[[#This Row],[Sale Price]]-V3__67[[#This Row],[Estimated Value]])</f>
        <v>203860</v>
      </c>
      <c r="O4440">
        <f>IF(OR(V3__67[[#This Row],[Estimated Value]]="",V3__67[[#This Row],[Estimated Value]]=0),"",(V3__67[[#This Row],[Sale Price]]-V3__67[[#This Row],[Estimated Value]])/V3__67[[#This Row],[Estimated Value]])</f>
        <v>0.86330143135428139</v>
      </c>
      <c r="P4440" t="str">
        <f t="shared" si="69"/>
        <v>Above Estimate</v>
      </c>
    </row>
    <row r="4441" spans="1:16" x14ac:dyDescent="0.3">
      <c r="A4441" s="1">
        <v>44106</v>
      </c>
      <c r="B4441">
        <v>2020</v>
      </c>
      <c r="C4441" t="s">
        <v>30</v>
      </c>
      <c r="D4441">
        <v>275890</v>
      </c>
      <c r="E4441">
        <v>425000</v>
      </c>
      <c r="F4441" t="s">
        <v>13</v>
      </c>
      <c r="G4441" t="s">
        <v>14</v>
      </c>
      <c r="H4441">
        <v>3</v>
      </c>
      <c r="I4441">
        <v>2</v>
      </c>
      <c r="J4441">
        <v>1036</v>
      </c>
      <c r="K4441">
        <v>1.0254395000000001</v>
      </c>
      <c r="L4441" t="s">
        <v>22</v>
      </c>
      <c r="M4441">
        <f>V3__67[[#This Row],[Sale Price]]/V3__67[[#This Row],[carpet_area]]</f>
        <v>410.23166023166021</v>
      </c>
      <c r="N4441">
        <f>IF(OR(V3__67[[#This Row],[Estimated Value]]="",V3__67[[#This Row],[Estimated Value]]=0),"",V3__67[[#This Row],[Sale Price]]-V3__67[[#This Row],[Estimated Value]])</f>
        <v>149110</v>
      </c>
      <c r="O4441">
        <f>IF(OR(V3__67[[#This Row],[Estimated Value]]="",V3__67[[#This Row],[Estimated Value]]=0),"",(V3__67[[#This Row],[Sale Price]]-V3__67[[#This Row],[Estimated Value]])/V3__67[[#This Row],[Estimated Value]])</f>
        <v>0.54046902751096448</v>
      </c>
      <c r="P4441" t="str">
        <f t="shared" si="69"/>
        <v>Above Estimate</v>
      </c>
    </row>
    <row r="4442" spans="1:16" x14ac:dyDescent="0.3">
      <c r="A4442" s="1">
        <v>44106</v>
      </c>
      <c r="B4442">
        <v>2020</v>
      </c>
      <c r="C4442" t="s">
        <v>17</v>
      </c>
      <c r="D4442">
        <v>88440</v>
      </c>
      <c r="E4442">
        <v>199800</v>
      </c>
      <c r="F4442" t="s">
        <v>13</v>
      </c>
      <c r="G4442" t="s">
        <v>14</v>
      </c>
      <c r="H4442">
        <v>3</v>
      </c>
      <c r="I4442">
        <v>3</v>
      </c>
      <c r="J4442">
        <v>913</v>
      </c>
      <c r="K4442">
        <v>1.0254395000000001</v>
      </c>
      <c r="L4442" t="s">
        <v>25</v>
      </c>
      <c r="M4442">
        <f>V3__67[[#This Row],[Sale Price]]/V3__67[[#This Row],[carpet_area]]</f>
        <v>218.83899233296825</v>
      </c>
      <c r="N4442">
        <f>IF(OR(V3__67[[#This Row],[Estimated Value]]="",V3__67[[#This Row],[Estimated Value]]=0),"",V3__67[[#This Row],[Sale Price]]-V3__67[[#This Row],[Estimated Value]])</f>
        <v>111360</v>
      </c>
      <c r="O4442">
        <f>IF(OR(V3__67[[#This Row],[Estimated Value]]="",V3__67[[#This Row],[Estimated Value]]=0),"",(V3__67[[#This Row],[Sale Price]]-V3__67[[#This Row],[Estimated Value]])/V3__67[[#This Row],[Estimated Value]])</f>
        <v>1.2591587516960652</v>
      </c>
      <c r="P4442" t="str">
        <f t="shared" si="69"/>
        <v>Above Estimate</v>
      </c>
    </row>
    <row r="4443" spans="1:16" x14ac:dyDescent="0.3">
      <c r="A4443" s="1">
        <v>44107</v>
      </c>
      <c r="B4443">
        <v>2020</v>
      </c>
      <c r="C4443" t="s">
        <v>30</v>
      </c>
      <c r="D4443">
        <v>279450</v>
      </c>
      <c r="E4443">
        <v>500000</v>
      </c>
      <c r="F4443" t="s">
        <v>19</v>
      </c>
      <c r="G4443" t="s">
        <v>20</v>
      </c>
      <c r="H4443">
        <v>4</v>
      </c>
      <c r="I4443">
        <v>4</v>
      </c>
      <c r="J4443">
        <v>1473</v>
      </c>
      <c r="K4443">
        <v>1.0254395000000001</v>
      </c>
      <c r="L4443" t="s">
        <v>16</v>
      </c>
      <c r="M4443">
        <f>V3__67[[#This Row],[Sale Price]]/V3__67[[#This Row],[carpet_area]]</f>
        <v>339.44331296673454</v>
      </c>
      <c r="N4443">
        <f>IF(OR(V3__67[[#This Row],[Estimated Value]]="",V3__67[[#This Row],[Estimated Value]]=0),"",V3__67[[#This Row],[Sale Price]]-V3__67[[#This Row],[Estimated Value]])</f>
        <v>220550</v>
      </c>
      <c r="O4443">
        <f>IF(OR(V3__67[[#This Row],[Estimated Value]]="",V3__67[[#This Row],[Estimated Value]]=0),"",(V3__67[[#This Row],[Sale Price]]-V3__67[[#This Row],[Estimated Value]])/V3__67[[#This Row],[Estimated Value]])</f>
        <v>0.78922884236893898</v>
      </c>
      <c r="P4443" t="str">
        <f t="shared" si="69"/>
        <v>Above Estimate</v>
      </c>
    </row>
    <row r="4444" spans="1:16" x14ac:dyDescent="0.3">
      <c r="A4444" s="1">
        <v>44107</v>
      </c>
      <c r="B4444">
        <v>2020</v>
      </c>
      <c r="C4444" t="s">
        <v>26</v>
      </c>
      <c r="D4444">
        <v>374710</v>
      </c>
      <c r="E4444">
        <v>565000</v>
      </c>
      <c r="F4444" t="s">
        <v>13</v>
      </c>
      <c r="G4444" t="s">
        <v>14</v>
      </c>
      <c r="H4444">
        <v>3</v>
      </c>
      <c r="I4444">
        <v>3</v>
      </c>
      <c r="J4444">
        <v>1035</v>
      </c>
      <c r="K4444">
        <v>1.0254395000000001</v>
      </c>
      <c r="L4444" t="s">
        <v>22</v>
      </c>
      <c r="M4444">
        <f>V3__67[[#This Row],[Sale Price]]/V3__67[[#This Row],[carpet_area]]</f>
        <v>545.89371980676333</v>
      </c>
      <c r="N4444">
        <f>IF(OR(V3__67[[#This Row],[Estimated Value]]="",V3__67[[#This Row],[Estimated Value]]=0),"",V3__67[[#This Row],[Sale Price]]-V3__67[[#This Row],[Estimated Value]])</f>
        <v>190290</v>
      </c>
      <c r="O4444">
        <f>IF(OR(V3__67[[#This Row],[Estimated Value]]="",V3__67[[#This Row],[Estimated Value]]=0),"",(V3__67[[#This Row],[Sale Price]]-V3__67[[#This Row],[Estimated Value]])/V3__67[[#This Row],[Estimated Value]])</f>
        <v>0.50783272397320589</v>
      </c>
      <c r="P4444" t="str">
        <f t="shared" si="69"/>
        <v>Above Estimate</v>
      </c>
    </row>
    <row r="4445" spans="1:16" x14ac:dyDescent="0.3">
      <c r="A4445" s="1">
        <v>44108</v>
      </c>
      <c r="B4445">
        <v>2020</v>
      </c>
      <c r="C4445" t="s">
        <v>30</v>
      </c>
      <c r="D4445">
        <v>246320</v>
      </c>
      <c r="E4445">
        <v>257000</v>
      </c>
      <c r="F4445" t="s">
        <v>13</v>
      </c>
      <c r="G4445" t="s">
        <v>14</v>
      </c>
      <c r="H4445">
        <v>3</v>
      </c>
      <c r="I4445">
        <v>1</v>
      </c>
      <c r="J4445">
        <v>1090</v>
      </c>
      <c r="K4445">
        <v>1.0254395000000001</v>
      </c>
      <c r="L4445" t="s">
        <v>22</v>
      </c>
      <c r="M4445">
        <f>V3__67[[#This Row],[Sale Price]]/V3__67[[#This Row],[carpet_area]]</f>
        <v>235.77981651376146</v>
      </c>
      <c r="N4445">
        <f>IF(OR(V3__67[[#This Row],[Estimated Value]]="",V3__67[[#This Row],[Estimated Value]]=0),"",V3__67[[#This Row],[Sale Price]]-V3__67[[#This Row],[Estimated Value]])</f>
        <v>10680</v>
      </c>
      <c r="O4445">
        <f>IF(OR(V3__67[[#This Row],[Estimated Value]]="",V3__67[[#This Row],[Estimated Value]]=0),"",(V3__67[[#This Row],[Sale Price]]-V3__67[[#This Row],[Estimated Value]])/V3__67[[#This Row],[Estimated Value]])</f>
        <v>4.3358233192594998E-2</v>
      </c>
      <c r="P4445" t="str">
        <f t="shared" si="69"/>
        <v>Above Estimate</v>
      </c>
    </row>
    <row r="4446" spans="1:16" x14ac:dyDescent="0.3">
      <c r="A4446" s="1">
        <v>44113</v>
      </c>
      <c r="B4446">
        <v>2020</v>
      </c>
      <c r="C4446" t="s">
        <v>21</v>
      </c>
      <c r="D4446">
        <v>533750</v>
      </c>
      <c r="E4446">
        <v>809200</v>
      </c>
      <c r="F4446" t="s">
        <v>13</v>
      </c>
      <c r="G4446" t="s">
        <v>14</v>
      </c>
      <c r="H4446">
        <v>3</v>
      </c>
      <c r="I4446">
        <v>3</v>
      </c>
      <c r="J4446">
        <v>999</v>
      </c>
      <c r="K4446">
        <v>1.0254395000000001</v>
      </c>
      <c r="L4446" t="s">
        <v>16</v>
      </c>
      <c r="M4446">
        <f>V3__67[[#This Row],[Sale Price]]/V3__67[[#This Row],[carpet_area]]</f>
        <v>810.01001001000998</v>
      </c>
      <c r="N4446">
        <f>IF(OR(V3__67[[#This Row],[Estimated Value]]="",V3__67[[#This Row],[Estimated Value]]=0),"",V3__67[[#This Row],[Sale Price]]-V3__67[[#This Row],[Estimated Value]])</f>
        <v>275450</v>
      </c>
      <c r="O4446">
        <f>IF(OR(V3__67[[#This Row],[Estimated Value]]="",V3__67[[#This Row],[Estimated Value]]=0),"",(V3__67[[#This Row],[Sale Price]]-V3__67[[#This Row],[Estimated Value]])/V3__67[[#This Row],[Estimated Value]])</f>
        <v>0.51606557377049178</v>
      </c>
      <c r="P4446" t="str">
        <f t="shared" si="69"/>
        <v>Above Estimate</v>
      </c>
    </row>
    <row r="4447" spans="1:16" x14ac:dyDescent="0.3">
      <c r="A4447" s="1">
        <v>44114</v>
      </c>
      <c r="B4447">
        <v>2020</v>
      </c>
      <c r="C4447" t="s">
        <v>21</v>
      </c>
      <c r="D4447">
        <v>218890</v>
      </c>
      <c r="E4447">
        <v>399900</v>
      </c>
      <c r="F4447" t="s">
        <v>13</v>
      </c>
      <c r="G4447" t="s">
        <v>14</v>
      </c>
      <c r="H4447">
        <v>3</v>
      </c>
      <c r="I4447">
        <v>1</v>
      </c>
      <c r="J4447">
        <v>903</v>
      </c>
      <c r="K4447">
        <v>1.0254395000000001</v>
      </c>
      <c r="L4447" t="s">
        <v>16</v>
      </c>
      <c r="M4447">
        <f>V3__67[[#This Row],[Sale Price]]/V3__67[[#This Row],[carpet_area]]</f>
        <v>442.85714285714283</v>
      </c>
      <c r="N4447">
        <f>IF(OR(V3__67[[#This Row],[Estimated Value]]="",V3__67[[#This Row],[Estimated Value]]=0),"",V3__67[[#This Row],[Sale Price]]-V3__67[[#This Row],[Estimated Value]])</f>
        <v>181010</v>
      </c>
      <c r="O4447">
        <f>IF(OR(V3__67[[#This Row],[Estimated Value]]="",V3__67[[#This Row],[Estimated Value]]=0),"",(V3__67[[#This Row],[Sale Price]]-V3__67[[#This Row],[Estimated Value]])/V3__67[[#This Row],[Estimated Value]])</f>
        <v>0.82694504088811727</v>
      </c>
      <c r="P4447" t="str">
        <f t="shared" si="69"/>
        <v>Above Estimate</v>
      </c>
    </row>
    <row r="4448" spans="1:16" x14ac:dyDescent="0.3">
      <c r="A4448" s="1">
        <v>44114</v>
      </c>
      <c r="B4448">
        <v>2020</v>
      </c>
      <c r="C4448" t="s">
        <v>17</v>
      </c>
      <c r="D4448">
        <v>117610</v>
      </c>
      <c r="E4448">
        <v>239000</v>
      </c>
      <c r="F4448" t="s">
        <v>13</v>
      </c>
      <c r="G4448" t="s">
        <v>14</v>
      </c>
      <c r="H4448">
        <v>3</v>
      </c>
      <c r="I4448">
        <v>1</v>
      </c>
      <c r="J4448">
        <v>919</v>
      </c>
      <c r="K4448">
        <v>1.0254395000000001</v>
      </c>
      <c r="L4448" t="s">
        <v>25</v>
      </c>
      <c r="M4448">
        <f>V3__67[[#This Row],[Sale Price]]/V3__67[[#This Row],[carpet_area]]</f>
        <v>260.06528835690966</v>
      </c>
      <c r="N4448">
        <f>IF(OR(V3__67[[#This Row],[Estimated Value]]="",V3__67[[#This Row],[Estimated Value]]=0),"",V3__67[[#This Row],[Sale Price]]-V3__67[[#This Row],[Estimated Value]])</f>
        <v>121390</v>
      </c>
      <c r="O4448">
        <f>IF(OR(V3__67[[#This Row],[Estimated Value]]="",V3__67[[#This Row],[Estimated Value]]=0),"",(V3__67[[#This Row],[Sale Price]]-V3__67[[#This Row],[Estimated Value]])/V3__67[[#This Row],[Estimated Value]])</f>
        <v>1.0321401241391037</v>
      </c>
      <c r="P4448" t="str">
        <f t="shared" si="69"/>
        <v>Above Estimate</v>
      </c>
    </row>
    <row r="4449" spans="1:16" x14ac:dyDescent="0.3">
      <c r="A4449" s="1">
        <v>44115</v>
      </c>
      <c r="B4449">
        <v>2020</v>
      </c>
      <c r="C4449" t="s">
        <v>17</v>
      </c>
      <c r="D4449">
        <v>86210</v>
      </c>
      <c r="E4449">
        <v>86000</v>
      </c>
      <c r="F4449" t="s">
        <v>13</v>
      </c>
      <c r="G4449" t="s">
        <v>14</v>
      </c>
      <c r="H4449">
        <v>3</v>
      </c>
      <c r="I4449">
        <v>1</v>
      </c>
      <c r="J4449">
        <v>1100</v>
      </c>
      <c r="K4449">
        <v>1.0254395000000001</v>
      </c>
      <c r="L4449" t="s">
        <v>22</v>
      </c>
      <c r="M4449">
        <f>V3__67[[#This Row],[Sale Price]]/V3__67[[#This Row],[carpet_area]]</f>
        <v>78.181818181818187</v>
      </c>
      <c r="N4449">
        <f>IF(OR(V3__67[[#This Row],[Estimated Value]]="",V3__67[[#This Row],[Estimated Value]]=0),"",V3__67[[#This Row],[Sale Price]]-V3__67[[#This Row],[Estimated Value]])</f>
        <v>-210</v>
      </c>
      <c r="O4449">
        <f>IF(OR(V3__67[[#This Row],[Estimated Value]]="",V3__67[[#This Row],[Estimated Value]]=0),"",(V3__67[[#This Row],[Sale Price]]-V3__67[[#This Row],[Estimated Value]])/V3__67[[#This Row],[Estimated Value]])</f>
        <v>-2.4359123071569424E-3</v>
      </c>
      <c r="P4449" t="str">
        <f t="shared" si="69"/>
        <v>Below Estimate</v>
      </c>
    </row>
    <row r="4450" spans="1:16" x14ac:dyDescent="0.3">
      <c r="A4450" s="1">
        <v>44115</v>
      </c>
      <c r="B4450">
        <v>2020</v>
      </c>
      <c r="C4450" t="s">
        <v>17</v>
      </c>
      <c r="D4450">
        <v>92600</v>
      </c>
      <c r="E4450">
        <v>144000</v>
      </c>
      <c r="F4450" t="s">
        <v>23</v>
      </c>
      <c r="G4450" t="s">
        <v>24</v>
      </c>
      <c r="H4450">
        <v>6</v>
      </c>
      <c r="I4450">
        <v>4</v>
      </c>
      <c r="J4450">
        <v>1850</v>
      </c>
      <c r="K4450">
        <v>1.0254395000000001</v>
      </c>
      <c r="L4450" t="s">
        <v>16</v>
      </c>
      <c r="M4450">
        <f>V3__67[[#This Row],[Sale Price]]/V3__67[[#This Row],[carpet_area]]</f>
        <v>77.837837837837839</v>
      </c>
      <c r="N4450">
        <f>IF(OR(V3__67[[#This Row],[Estimated Value]]="",V3__67[[#This Row],[Estimated Value]]=0),"",V3__67[[#This Row],[Sale Price]]-V3__67[[#This Row],[Estimated Value]])</f>
        <v>51400</v>
      </c>
      <c r="O4450">
        <f>IF(OR(V3__67[[#This Row],[Estimated Value]]="",V3__67[[#This Row],[Estimated Value]]=0),"",(V3__67[[#This Row],[Sale Price]]-V3__67[[#This Row],[Estimated Value]])/V3__67[[#This Row],[Estimated Value]])</f>
        <v>0.55507559395248385</v>
      </c>
      <c r="P4450" t="str">
        <f t="shared" si="69"/>
        <v>Above Estimate</v>
      </c>
    </row>
    <row r="4451" spans="1:16" x14ac:dyDescent="0.3">
      <c r="A4451" s="1">
        <v>44116</v>
      </c>
      <c r="B4451">
        <v>2020</v>
      </c>
      <c r="C4451" t="s">
        <v>12</v>
      </c>
      <c r="D4451">
        <v>98690</v>
      </c>
      <c r="E4451">
        <v>175901</v>
      </c>
      <c r="F4451" t="s">
        <v>19</v>
      </c>
      <c r="G4451" t="s">
        <v>20</v>
      </c>
      <c r="H4451">
        <v>4</v>
      </c>
      <c r="I4451">
        <v>2</v>
      </c>
      <c r="J4451">
        <v>1431</v>
      </c>
      <c r="K4451">
        <v>1.0254395000000001</v>
      </c>
      <c r="L4451" t="s">
        <v>25</v>
      </c>
      <c r="M4451">
        <f>V3__67[[#This Row],[Sale Price]]/V3__67[[#This Row],[carpet_area]]</f>
        <v>122.92173305380852</v>
      </c>
      <c r="N4451">
        <f>IF(OR(V3__67[[#This Row],[Estimated Value]]="",V3__67[[#This Row],[Estimated Value]]=0),"",V3__67[[#This Row],[Sale Price]]-V3__67[[#This Row],[Estimated Value]])</f>
        <v>77211</v>
      </c>
      <c r="O4451">
        <f>IF(OR(V3__67[[#This Row],[Estimated Value]]="",V3__67[[#This Row],[Estimated Value]]=0),"",(V3__67[[#This Row],[Sale Price]]-V3__67[[#This Row],[Estimated Value]])/V3__67[[#This Row],[Estimated Value]])</f>
        <v>0.78235890161110544</v>
      </c>
      <c r="P4451" t="str">
        <f t="shared" si="69"/>
        <v>Above Estimate</v>
      </c>
    </row>
    <row r="4452" spans="1:16" x14ac:dyDescent="0.3">
      <c r="A4452" s="1">
        <v>44116</v>
      </c>
      <c r="B4452">
        <v>2020</v>
      </c>
      <c r="C4452" t="s">
        <v>29</v>
      </c>
      <c r="D4452">
        <v>222180</v>
      </c>
      <c r="E4452">
        <v>310000</v>
      </c>
      <c r="F4452" t="s">
        <v>19</v>
      </c>
      <c r="G4452" t="s">
        <v>20</v>
      </c>
      <c r="H4452">
        <v>4</v>
      </c>
      <c r="I4452">
        <v>3</v>
      </c>
      <c r="J4452">
        <v>1389</v>
      </c>
      <c r="K4452">
        <v>1.0254395000000001</v>
      </c>
      <c r="L4452" t="s">
        <v>22</v>
      </c>
      <c r="M4452">
        <f>V3__67[[#This Row],[Sale Price]]/V3__67[[#This Row],[carpet_area]]</f>
        <v>223.18214542836574</v>
      </c>
      <c r="N4452">
        <f>IF(OR(V3__67[[#This Row],[Estimated Value]]="",V3__67[[#This Row],[Estimated Value]]=0),"",V3__67[[#This Row],[Sale Price]]-V3__67[[#This Row],[Estimated Value]])</f>
        <v>87820</v>
      </c>
      <c r="O4452">
        <f>IF(OR(V3__67[[#This Row],[Estimated Value]]="",V3__67[[#This Row],[Estimated Value]]=0),"",(V3__67[[#This Row],[Sale Price]]-V3__67[[#This Row],[Estimated Value]])/V3__67[[#This Row],[Estimated Value]])</f>
        <v>0.39526510036907014</v>
      </c>
      <c r="P4452" t="str">
        <f t="shared" si="69"/>
        <v>Above Estimate</v>
      </c>
    </row>
    <row r="4453" spans="1:16" x14ac:dyDescent="0.3">
      <c r="A4453" s="1">
        <v>44119</v>
      </c>
      <c r="B4453">
        <v>2020</v>
      </c>
      <c r="C4453" t="s">
        <v>26</v>
      </c>
      <c r="D4453">
        <v>207270</v>
      </c>
      <c r="E4453">
        <v>340000</v>
      </c>
      <c r="F4453" t="s">
        <v>13</v>
      </c>
      <c r="G4453" t="s">
        <v>14</v>
      </c>
      <c r="H4453">
        <v>3</v>
      </c>
      <c r="I4453">
        <v>3</v>
      </c>
      <c r="J4453">
        <v>915</v>
      </c>
      <c r="K4453">
        <v>1.0254395000000001</v>
      </c>
      <c r="L4453" t="s">
        <v>22</v>
      </c>
      <c r="M4453">
        <f>V3__67[[#This Row],[Sale Price]]/V3__67[[#This Row],[carpet_area]]</f>
        <v>371.58469945355193</v>
      </c>
      <c r="N4453">
        <f>IF(OR(V3__67[[#This Row],[Estimated Value]]="",V3__67[[#This Row],[Estimated Value]]=0),"",V3__67[[#This Row],[Sale Price]]-V3__67[[#This Row],[Estimated Value]])</f>
        <v>132730</v>
      </c>
      <c r="O4453">
        <f>IF(OR(V3__67[[#This Row],[Estimated Value]]="",V3__67[[#This Row],[Estimated Value]]=0),"",(V3__67[[#This Row],[Sale Price]]-V3__67[[#This Row],[Estimated Value]])/V3__67[[#This Row],[Estimated Value]])</f>
        <v>0.64037246104115408</v>
      </c>
      <c r="P4453" t="str">
        <f t="shared" si="69"/>
        <v>Above Estimate</v>
      </c>
    </row>
    <row r="4454" spans="1:16" x14ac:dyDescent="0.3">
      <c r="A4454" s="1">
        <v>44120</v>
      </c>
      <c r="B4454">
        <v>2020</v>
      </c>
      <c r="C4454" t="s">
        <v>30</v>
      </c>
      <c r="D4454">
        <v>275500</v>
      </c>
      <c r="E4454">
        <v>453000</v>
      </c>
      <c r="F4454" t="s">
        <v>13</v>
      </c>
      <c r="G4454" t="s">
        <v>14</v>
      </c>
      <c r="H4454">
        <v>3</v>
      </c>
      <c r="I4454">
        <v>3</v>
      </c>
      <c r="J4454">
        <v>1030</v>
      </c>
      <c r="K4454">
        <v>1.0254395000000001</v>
      </c>
      <c r="L4454" t="s">
        <v>22</v>
      </c>
      <c r="M4454">
        <f>V3__67[[#This Row],[Sale Price]]/V3__67[[#This Row],[carpet_area]]</f>
        <v>439.80582524271847</v>
      </c>
      <c r="N4454">
        <f>IF(OR(V3__67[[#This Row],[Estimated Value]]="",V3__67[[#This Row],[Estimated Value]]=0),"",V3__67[[#This Row],[Sale Price]]-V3__67[[#This Row],[Estimated Value]])</f>
        <v>177500</v>
      </c>
      <c r="O4454">
        <f>IF(OR(V3__67[[#This Row],[Estimated Value]]="",V3__67[[#This Row],[Estimated Value]]=0),"",(V3__67[[#This Row],[Sale Price]]-V3__67[[#This Row],[Estimated Value]])/V3__67[[#This Row],[Estimated Value]])</f>
        <v>0.64428312159709622</v>
      </c>
      <c r="P4454" t="str">
        <f t="shared" si="69"/>
        <v>Above Estimate</v>
      </c>
    </row>
    <row r="4455" spans="1:16" x14ac:dyDescent="0.3">
      <c r="A4455" s="1">
        <v>44122</v>
      </c>
      <c r="B4455">
        <v>2020</v>
      </c>
      <c r="C4455" t="s">
        <v>29</v>
      </c>
      <c r="D4455">
        <v>147070</v>
      </c>
      <c r="E4455">
        <v>231000</v>
      </c>
      <c r="F4455" t="s">
        <v>13</v>
      </c>
      <c r="G4455" t="s">
        <v>14</v>
      </c>
      <c r="H4455">
        <v>3</v>
      </c>
      <c r="I4455">
        <v>1</v>
      </c>
      <c r="J4455">
        <v>950</v>
      </c>
      <c r="K4455">
        <v>1.0254395000000001</v>
      </c>
      <c r="L4455" t="s">
        <v>15</v>
      </c>
      <c r="M4455">
        <f>V3__67[[#This Row],[Sale Price]]/V3__67[[#This Row],[carpet_area]]</f>
        <v>243.15789473684211</v>
      </c>
      <c r="N4455">
        <f>IF(OR(V3__67[[#This Row],[Estimated Value]]="",V3__67[[#This Row],[Estimated Value]]=0),"",V3__67[[#This Row],[Sale Price]]-V3__67[[#This Row],[Estimated Value]])</f>
        <v>83930</v>
      </c>
      <c r="O4455">
        <f>IF(OR(V3__67[[#This Row],[Estimated Value]]="",V3__67[[#This Row],[Estimated Value]]=0),"",(V3__67[[#This Row],[Sale Price]]-V3__67[[#This Row],[Estimated Value]])/V3__67[[#This Row],[Estimated Value]])</f>
        <v>0.5706806282722513</v>
      </c>
      <c r="P4455" t="str">
        <f t="shared" si="69"/>
        <v>Above Estimate</v>
      </c>
    </row>
    <row r="4456" spans="1:16" x14ac:dyDescent="0.3">
      <c r="A4456" s="1">
        <v>44126</v>
      </c>
      <c r="B4456">
        <v>2020</v>
      </c>
      <c r="C4456" t="s">
        <v>29</v>
      </c>
      <c r="D4456">
        <v>332290</v>
      </c>
      <c r="E4456">
        <v>520000</v>
      </c>
      <c r="F4456" t="s">
        <v>13</v>
      </c>
      <c r="G4456" t="s">
        <v>14</v>
      </c>
      <c r="H4456">
        <v>3</v>
      </c>
      <c r="I4456">
        <v>2</v>
      </c>
      <c r="J4456">
        <v>1069</v>
      </c>
      <c r="K4456">
        <v>1.0254395000000001</v>
      </c>
      <c r="L4456" t="s">
        <v>22</v>
      </c>
      <c r="M4456">
        <f>V3__67[[#This Row],[Sale Price]]/V3__67[[#This Row],[carpet_area]]</f>
        <v>486.43592142188959</v>
      </c>
      <c r="N4456">
        <f>IF(OR(V3__67[[#This Row],[Estimated Value]]="",V3__67[[#This Row],[Estimated Value]]=0),"",V3__67[[#This Row],[Sale Price]]-V3__67[[#This Row],[Estimated Value]])</f>
        <v>187710</v>
      </c>
      <c r="O4456">
        <f>IF(OR(V3__67[[#This Row],[Estimated Value]]="",V3__67[[#This Row],[Estimated Value]]=0),"",(V3__67[[#This Row],[Sale Price]]-V3__67[[#This Row],[Estimated Value]])/V3__67[[#This Row],[Estimated Value]])</f>
        <v>0.56489813115050103</v>
      </c>
      <c r="P4456" t="str">
        <f t="shared" si="69"/>
        <v>Above Estimate</v>
      </c>
    </row>
    <row r="4457" spans="1:16" x14ac:dyDescent="0.3">
      <c r="A4457" s="1">
        <v>44127</v>
      </c>
      <c r="B4457">
        <v>2020</v>
      </c>
      <c r="C4457" t="s">
        <v>26</v>
      </c>
      <c r="D4457">
        <v>315560</v>
      </c>
      <c r="E4457">
        <v>485000</v>
      </c>
      <c r="F4457" t="s">
        <v>19</v>
      </c>
      <c r="G4457" t="s">
        <v>20</v>
      </c>
      <c r="H4457">
        <v>4</v>
      </c>
      <c r="I4457">
        <v>4</v>
      </c>
      <c r="J4457">
        <v>1256</v>
      </c>
      <c r="K4457">
        <v>1.0254395000000001</v>
      </c>
      <c r="L4457" t="s">
        <v>16</v>
      </c>
      <c r="M4457">
        <f>V3__67[[#This Row],[Sale Price]]/V3__67[[#This Row],[carpet_area]]</f>
        <v>386.14649681528664</v>
      </c>
      <c r="N4457">
        <f>IF(OR(V3__67[[#This Row],[Estimated Value]]="",V3__67[[#This Row],[Estimated Value]]=0),"",V3__67[[#This Row],[Sale Price]]-V3__67[[#This Row],[Estimated Value]])</f>
        <v>169440</v>
      </c>
      <c r="O4457">
        <f>IF(OR(V3__67[[#This Row],[Estimated Value]]="",V3__67[[#This Row],[Estimated Value]]=0),"",(V3__67[[#This Row],[Sale Price]]-V3__67[[#This Row],[Estimated Value]])/V3__67[[#This Row],[Estimated Value]])</f>
        <v>0.53695018380022819</v>
      </c>
      <c r="P4457" t="str">
        <f t="shared" si="69"/>
        <v>Above Estimate</v>
      </c>
    </row>
    <row r="4458" spans="1:16" x14ac:dyDescent="0.3">
      <c r="A4458" s="1">
        <v>44129</v>
      </c>
      <c r="B4458">
        <v>2020</v>
      </c>
      <c r="C4458" t="s">
        <v>26</v>
      </c>
      <c r="D4458">
        <v>384510</v>
      </c>
      <c r="E4458">
        <v>470000</v>
      </c>
      <c r="F4458" t="s">
        <v>13</v>
      </c>
      <c r="G4458" t="s">
        <v>14</v>
      </c>
      <c r="H4458">
        <v>3</v>
      </c>
      <c r="I4458">
        <v>2</v>
      </c>
      <c r="J4458">
        <v>951</v>
      </c>
      <c r="K4458">
        <v>1.0254395000000001</v>
      </c>
      <c r="L4458" t="s">
        <v>25</v>
      </c>
      <c r="M4458">
        <f>V3__67[[#This Row],[Sale Price]]/V3__67[[#This Row],[carpet_area]]</f>
        <v>494.21661409043111</v>
      </c>
      <c r="N4458">
        <f>IF(OR(V3__67[[#This Row],[Estimated Value]]="",V3__67[[#This Row],[Estimated Value]]=0),"",V3__67[[#This Row],[Sale Price]]-V3__67[[#This Row],[Estimated Value]])</f>
        <v>85490</v>
      </c>
      <c r="O4458">
        <f>IF(OR(V3__67[[#This Row],[Estimated Value]]="",V3__67[[#This Row],[Estimated Value]]=0),"",(V3__67[[#This Row],[Sale Price]]-V3__67[[#This Row],[Estimated Value]])/V3__67[[#This Row],[Estimated Value]])</f>
        <v>0.22233491976801645</v>
      </c>
      <c r="P4458" t="str">
        <f t="shared" si="69"/>
        <v>Above Estimate</v>
      </c>
    </row>
    <row r="4459" spans="1:16" x14ac:dyDescent="0.3">
      <c r="A4459" s="1">
        <v>44130</v>
      </c>
      <c r="B4459">
        <v>2020</v>
      </c>
      <c r="C4459" t="s">
        <v>17</v>
      </c>
      <c r="D4459">
        <v>136480</v>
      </c>
      <c r="E4459">
        <v>317500</v>
      </c>
      <c r="F4459" t="s">
        <v>13</v>
      </c>
      <c r="G4459" t="s">
        <v>14</v>
      </c>
      <c r="H4459">
        <v>3</v>
      </c>
      <c r="I4459">
        <v>2</v>
      </c>
      <c r="J4459">
        <v>987</v>
      </c>
      <c r="K4459">
        <v>1.0254395000000001</v>
      </c>
      <c r="L4459" t="s">
        <v>25</v>
      </c>
      <c r="M4459">
        <f>V3__67[[#This Row],[Sale Price]]/V3__67[[#This Row],[carpet_area]]</f>
        <v>321.68186423505574</v>
      </c>
      <c r="N4459">
        <f>IF(OR(V3__67[[#This Row],[Estimated Value]]="",V3__67[[#This Row],[Estimated Value]]=0),"",V3__67[[#This Row],[Sale Price]]-V3__67[[#This Row],[Estimated Value]])</f>
        <v>181020</v>
      </c>
      <c r="O4459">
        <f>IF(OR(V3__67[[#This Row],[Estimated Value]]="",V3__67[[#This Row],[Estimated Value]]=0),"",(V3__67[[#This Row],[Sale Price]]-V3__67[[#This Row],[Estimated Value]])/V3__67[[#This Row],[Estimated Value]])</f>
        <v>1.326348182883939</v>
      </c>
      <c r="P4459" t="str">
        <f t="shared" si="69"/>
        <v>Above Estimate</v>
      </c>
    </row>
    <row r="4460" spans="1:16" x14ac:dyDescent="0.3">
      <c r="A4460" s="1">
        <v>44130</v>
      </c>
      <c r="B4460">
        <v>2020</v>
      </c>
      <c r="C4460" t="s">
        <v>30</v>
      </c>
      <c r="D4460">
        <v>473120</v>
      </c>
      <c r="E4460">
        <v>600000</v>
      </c>
      <c r="F4460" t="s">
        <v>13</v>
      </c>
      <c r="G4460" t="s">
        <v>14</v>
      </c>
      <c r="H4460">
        <v>3</v>
      </c>
      <c r="I4460">
        <v>1</v>
      </c>
      <c r="J4460">
        <v>1027</v>
      </c>
      <c r="K4460">
        <v>1.0254395000000001</v>
      </c>
      <c r="L4460" t="s">
        <v>25</v>
      </c>
      <c r="M4460">
        <f>V3__67[[#This Row],[Sale Price]]/V3__67[[#This Row],[carpet_area]]</f>
        <v>584.22590068159684</v>
      </c>
      <c r="N4460">
        <f>IF(OR(V3__67[[#This Row],[Estimated Value]]="",V3__67[[#This Row],[Estimated Value]]=0),"",V3__67[[#This Row],[Sale Price]]-V3__67[[#This Row],[Estimated Value]])</f>
        <v>126880</v>
      </c>
      <c r="O4460">
        <f>IF(OR(V3__67[[#This Row],[Estimated Value]]="",V3__67[[#This Row],[Estimated Value]]=0),"",(V3__67[[#This Row],[Sale Price]]-V3__67[[#This Row],[Estimated Value]])/V3__67[[#This Row],[Estimated Value]])</f>
        <v>0.26817720662833955</v>
      </c>
      <c r="P4460" t="str">
        <f t="shared" si="69"/>
        <v>Above Estimate</v>
      </c>
    </row>
    <row r="4461" spans="1:16" x14ac:dyDescent="0.3">
      <c r="A4461" s="1">
        <v>44133</v>
      </c>
      <c r="B4461">
        <v>2020</v>
      </c>
      <c r="C4461" t="s">
        <v>29</v>
      </c>
      <c r="D4461">
        <v>158620</v>
      </c>
      <c r="E4461">
        <v>260000</v>
      </c>
      <c r="F4461" t="s">
        <v>13</v>
      </c>
      <c r="G4461" t="s">
        <v>14</v>
      </c>
      <c r="H4461">
        <v>3</v>
      </c>
      <c r="I4461">
        <v>1</v>
      </c>
      <c r="J4461">
        <v>1027</v>
      </c>
      <c r="K4461">
        <v>1.0254395000000001</v>
      </c>
      <c r="L4461" t="s">
        <v>15</v>
      </c>
      <c r="M4461">
        <f>V3__67[[#This Row],[Sale Price]]/V3__67[[#This Row],[carpet_area]]</f>
        <v>253.16455696202533</v>
      </c>
      <c r="N4461">
        <f>IF(OR(V3__67[[#This Row],[Estimated Value]]="",V3__67[[#This Row],[Estimated Value]]=0),"",V3__67[[#This Row],[Sale Price]]-V3__67[[#This Row],[Estimated Value]])</f>
        <v>101380</v>
      </c>
      <c r="O4461">
        <f>IF(OR(V3__67[[#This Row],[Estimated Value]]="",V3__67[[#This Row],[Estimated Value]]=0),"",(V3__67[[#This Row],[Sale Price]]-V3__67[[#This Row],[Estimated Value]])/V3__67[[#This Row],[Estimated Value]])</f>
        <v>0.63913756146765854</v>
      </c>
      <c r="P4461" t="str">
        <f t="shared" si="69"/>
        <v>Above Estimate</v>
      </c>
    </row>
    <row r="4462" spans="1:16" x14ac:dyDescent="0.3">
      <c r="A4462" s="1">
        <v>44133</v>
      </c>
      <c r="B4462">
        <v>2020</v>
      </c>
      <c r="C4462" t="s">
        <v>12</v>
      </c>
      <c r="D4462">
        <v>72070</v>
      </c>
      <c r="E4462">
        <v>89500</v>
      </c>
      <c r="F4462" t="s">
        <v>13</v>
      </c>
      <c r="G4462" t="s">
        <v>14</v>
      </c>
      <c r="H4462">
        <v>3</v>
      </c>
      <c r="I4462">
        <v>2</v>
      </c>
      <c r="J4462">
        <v>985</v>
      </c>
      <c r="K4462">
        <v>1.0254395000000001</v>
      </c>
      <c r="L4462" t="s">
        <v>25</v>
      </c>
      <c r="M4462">
        <f>V3__67[[#This Row],[Sale Price]]/V3__67[[#This Row],[carpet_area]]</f>
        <v>90.862944162436548</v>
      </c>
      <c r="N4462">
        <f>IF(OR(V3__67[[#This Row],[Estimated Value]]="",V3__67[[#This Row],[Estimated Value]]=0),"",V3__67[[#This Row],[Sale Price]]-V3__67[[#This Row],[Estimated Value]])</f>
        <v>17430</v>
      </c>
      <c r="O4462">
        <f>IF(OR(V3__67[[#This Row],[Estimated Value]]="",V3__67[[#This Row],[Estimated Value]]=0),"",(V3__67[[#This Row],[Sale Price]]-V3__67[[#This Row],[Estimated Value]])/V3__67[[#This Row],[Estimated Value]])</f>
        <v>0.24184820313584016</v>
      </c>
      <c r="P4462" t="str">
        <f t="shared" si="69"/>
        <v>Above Estimate</v>
      </c>
    </row>
    <row r="4463" spans="1:16" x14ac:dyDescent="0.3">
      <c r="A4463" s="1">
        <v>44133</v>
      </c>
      <c r="B4463">
        <v>2020</v>
      </c>
      <c r="C4463" t="s">
        <v>17</v>
      </c>
      <c r="D4463">
        <v>59950</v>
      </c>
      <c r="E4463">
        <v>115500</v>
      </c>
      <c r="F4463" t="s">
        <v>13</v>
      </c>
      <c r="G4463" t="s">
        <v>14</v>
      </c>
      <c r="H4463">
        <v>3</v>
      </c>
      <c r="I4463">
        <v>2</v>
      </c>
      <c r="J4463">
        <v>926</v>
      </c>
      <c r="K4463">
        <v>1.0254395000000001</v>
      </c>
      <c r="L4463" t="s">
        <v>22</v>
      </c>
      <c r="M4463">
        <f>V3__67[[#This Row],[Sale Price]]/V3__67[[#This Row],[carpet_area]]</f>
        <v>124.73002159827213</v>
      </c>
      <c r="N4463">
        <f>IF(OR(V3__67[[#This Row],[Estimated Value]]="",V3__67[[#This Row],[Estimated Value]]=0),"",V3__67[[#This Row],[Sale Price]]-V3__67[[#This Row],[Estimated Value]])</f>
        <v>55550</v>
      </c>
      <c r="O4463">
        <f>IF(OR(V3__67[[#This Row],[Estimated Value]]="",V3__67[[#This Row],[Estimated Value]]=0),"",(V3__67[[#This Row],[Sale Price]]-V3__67[[#This Row],[Estimated Value]])/V3__67[[#This Row],[Estimated Value]])</f>
        <v>0.92660550458715596</v>
      </c>
      <c r="P4463" t="str">
        <f t="shared" si="69"/>
        <v>Above Estimate</v>
      </c>
    </row>
    <row r="4464" spans="1:16" x14ac:dyDescent="0.3">
      <c r="A4464" s="1">
        <v>44133</v>
      </c>
      <c r="B4464">
        <v>2020</v>
      </c>
      <c r="C4464" t="s">
        <v>21</v>
      </c>
      <c r="D4464">
        <v>2020270</v>
      </c>
      <c r="E4464">
        <v>2050000</v>
      </c>
      <c r="F4464" t="s">
        <v>13</v>
      </c>
      <c r="G4464" t="s">
        <v>14</v>
      </c>
      <c r="H4464">
        <v>3</v>
      </c>
      <c r="I4464">
        <v>1</v>
      </c>
      <c r="J4464">
        <v>1077</v>
      </c>
      <c r="K4464">
        <v>1.0254395000000001</v>
      </c>
      <c r="L4464" t="s">
        <v>15</v>
      </c>
      <c r="M4464">
        <f>V3__67[[#This Row],[Sale Price]]/V3__67[[#This Row],[carpet_area]]</f>
        <v>1903.4354688950789</v>
      </c>
      <c r="N4464">
        <f>IF(OR(V3__67[[#This Row],[Estimated Value]]="",V3__67[[#This Row],[Estimated Value]]=0),"",V3__67[[#This Row],[Sale Price]]-V3__67[[#This Row],[Estimated Value]])</f>
        <v>29730</v>
      </c>
      <c r="O4464">
        <f>IF(OR(V3__67[[#This Row],[Estimated Value]]="",V3__67[[#This Row],[Estimated Value]]=0),"",(V3__67[[#This Row],[Sale Price]]-V3__67[[#This Row],[Estimated Value]])/V3__67[[#This Row],[Estimated Value]])</f>
        <v>1.4715854811485593E-2</v>
      </c>
      <c r="P4464" t="str">
        <f t="shared" si="69"/>
        <v>Above Estimate</v>
      </c>
    </row>
    <row r="4465" spans="1:16" x14ac:dyDescent="0.3">
      <c r="A4465" s="1">
        <v>44134</v>
      </c>
      <c r="B4465">
        <v>2020</v>
      </c>
      <c r="C4465" t="s">
        <v>21</v>
      </c>
      <c r="D4465">
        <v>781410</v>
      </c>
      <c r="E4465">
        <v>1275000</v>
      </c>
      <c r="F4465" t="s">
        <v>13</v>
      </c>
      <c r="G4465" t="s">
        <v>14</v>
      </c>
      <c r="H4465">
        <v>3</v>
      </c>
      <c r="I4465">
        <v>2</v>
      </c>
      <c r="J4465">
        <v>1063</v>
      </c>
      <c r="K4465">
        <v>1.0254395000000001</v>
      </c>
      <c r="L4465" t="s">
        <v>22</v>
      </c>
      <c r="M4465">
        <f>V3__67[[#This Row],[Sale Price]]/V3__67[[#This Row],[carpet_area]]</f>
        <v>1199.4355597365945</v>
      </c>
      <c r="N4465">
        <f>IF(OR(V3__67[[#This Row],[Estimated Value]]="",V3__67[[#This Row],[Estimated Value]]=0),"",V3__67[[#This Row],[Sale Price]]-V3__67[[#This Row],[Estimated Value]])</f>
        <v>493590</v>
      </c>
      <c r="O4465">
        <f>IF(OR(V3__67[[#This Row],[Estimated Value]]="",V3__67[[#This Row],[Estimated Value]]=0),"",(V3__67[[#This Row],[Sale Price]]-V3__67[[#This Row],[Estimated Value]])/V3__67[[#This Row],[Estimated Value]])</f>
        <v>0.63166583483702543</v>
      </c>
      <c r="P4465" t="str">
        <f t="shared" si="69"/>
        <v>Above Estimate</v>
      </c>
    </row>
    <row r="4466" spans="1:16" x14ac:dyDescent="0.3">
      <c r="A4466" s="1">
        <v>44134</v>
      </c>
      <c r="B4466">
        <v>2020</v>
      </c>
      <c r="C4466" t="s">
        <v>30</v>
      </c>
      <c r="D4466">
        <v>479370</v>
      </c>
      <c r="E4466">
        <v>725000</v>
      </c>
      <c r="F4466" t="s">
        <v>13</v>
      </c>
      <c r="G4466" t="s">
        <v>14</v>
      </c>
      <c r="H4466">
        <v>3</v>
      </c>
      <c r="I4466">
        <v>3</v>
      </c>
      <c r="J4466">
        <v>908</v>
      </c>
      <c r="K4466">
        <v>1.0254395000000001</v>
      </c>
      <c r="L4466" t="s">
        <v>15</v>
      </c>
      <c r="M4466">
        <f>V3__67[[#This Row],[Sale Price]]/V3__67[[#This Row],[carpet_area]]</f>
        <v>798.45814977973566</v>
      </c>
      <c r="N4466">
        <f>IF(OR(V3__67[[#This Row],[Estimated Value]]="",V3__67[[#This Row],[Estimated Value]]=0),"",V3__67[[#This Row],[Sale Price]]-V3__67[[#This Row],[Estimated Value]])</f>
        <v>245630</v>
      </c>
      <c r="O4466">
        <f>IF(OR(V3__67[[#This Row],[Estimated Value]]="",V3__67[[#This Row],[Estimated Value]]=0),"",(V3__67[[#This Row],[Sale Price]]-V3__67[[#This Row],[Estimated Value]])/V3__67[[#This Row],[Estimated Value]])</f>
        <v>0.5124016938898972</v>
      </c>
      <c r="P4466" t="str">
        <f t="shared" si="69"/>
        <v>Above Estimate</v>
      </c>
    </row>
    <row r="4467" spans="1:16" x14ac:dyDescent="0.3">
      <c r="A4467" s="1">
        <v>44135</v>
      </c>
      <c r="B4467">
        <v>2020</v>
      </c>
      <c r="C4467" t="s">
        <v>17</v>
      </c>
      <c r="D4467">
        <v>185480</v>
      </c>
      <c r="E4467">
        <v>212533</v>
      </c>
      <c r="F4467" t="s">
        <v>13</v>
      </c>
      <c r="G4467" t="s">
        <v>14</v>
      </c>
      <c r="H4467">
        <v>3</v>
      </c>
      <c r="I4467">
        <v>3</v>
      </c>
      <c r="J4467">
        <v>977</v>
      </c>
      <c r="K4467">
        <v>1.0254395000000001</v>
      </c>
      <c r="L4467" t="s">
        <v>15</v>
      </c>
      <c r="M4467">
        <f>V3__67[[#This Row],[Sale Price]]/V3__67[[#This Row],[carpet_area]]</f>
        <v>217.53633572159671</v>
      </c>
      <c r="N4467">
        <f>IF(OR(V3__67[[#This Row],[Estimated Value]]="",V3__67[[#This Row],[Estimated Value]]=0),"",V3__67[[#This Row],[Sale Price]]-V3__67[[#This Row],[Estimated Value]])</f>
        <v>27053</v>
      </c>
      <c r="O4467">
        <f>IF(OR(V3__67[[#This Row],[Estimated Value]]="",V3__67[[#This Row],[Estimated Value]]=0),"",(V3__67[[#This Row],[Sale Price]]-V3__67[[#This Row],[Estimated Value]])/V3__67[[#This Row],[Estimated Value]])</f>
        <v>0.14585400043131336</v>
      </c>
      <c r="P4467" t="str">
        <f t="shared" si="69"/>
        <v>Above Estimate</v>
      </c>
    </row>
    <row r="4468" spans="1:16" x14ac:dyDescent="0.3">
      <c r="A4468" s="1">
        <v>44135</v>
      </c>
      <c r="B4468">
        <v>2020</v>
      </c>
      <c r="C4468" t="s">
        <v>17</v>
      </c>
      <c r="D4468">
        <v>124190</v>
      </c>
      <c r="E4468">
        <v>170000</v>
      </c>
      <c r="F4468" t="s">
        <v>13</v>
      </c>
      <c r="G4468" t="s">
        <v>14</v>
      </c>
      <c r="H4468">
        <v>3</v>
      </c>
      <c r="I4468">
        <v>2</v>
      </c>
      <c r="J4468">
        <v>1057</v>
      </c>
      <c r="K4468">
        <v>1.0254395000000001</v>
      </c>
      <c r="L4468" t="s">
        <v>16</v>
      </c>
      <c r="M4468">
        <f>V3__67[[#This Row],[Sale Price]]/V3__67[[#This Row],[carpet_area]]</f>
        <v>160.83254493850521</v>
      </c>
      <c r="N4468">
        <f>IF(OR(V3__67[[#This Row],[Estimated Value]]="",V3__67[[#This Row],[Estimated Value]]=0),"",V3__67[[#This Row],[Sale Price]]-V3__67[[#This Row],[Estimated Value]])</f>
        <v>45810</v>
      </c>
      <c r="O4468">
        <f>IF(OR(V3__67[[#This Row],[Estimated Value]]="",V3__67[[#This Row],[Estimated Value]]=0),"",(V3__67[[#This Row],[Sale Price]]-V3__67[[#This Row],[Estimated Value]])/V3__67[[#This Row],[Estimated Value]])</f>
        <v>0.36887027941058054</v>
      </c>
      <c r="P4468" t="str">
        <f t="shared" si="69"/>
        <v>Above Estimate</v>
      </c>
    </row>
    <row r="4469" spans="1:16" x14ac:dyDescent="0.3">
      <c r="A4469" s="1">
        <v>44136</v>
      </c>
      <c r="B4469">
        <v>2020</v>
      </c>
      <c r="C4469" t="s">
        <v>21</v>
      </c>
      <c r="D4469">
        <v>1479100</v>
      </c>
      <c r="E4469">
        <v>1945000</v>
      </c>
      <c r="F4469" t="s">
        <v>13</v>
      </c>
      <c r="G4469" t="s">
        <v>14</v>
      </c>
      <c r="H4469">
        <v>3</v>
      </c>
      <c r="I4469">
        <v>2</v>
      </c>
      <c r="J4469">
        <v>949</v>
      </c>
      <c r="K4469">
        <v>1.0254395000000001</v>
      </c>
      <c r="L4469" t="s">
        <v>15</v>
      </c>
      <c r="M4469">
        <f>V3__67[[#This Row],[Sale Price]]/V3__67[[#This Row],[carpet_area]]</f>
        <v>2049.5258166491044</v>
      </c>
      <c r="N4469">
        <f>IF(OR(V3__67[[#This Row],[Estimated Value]]="",V3__67[[#This Row],[Estimated Value]]=0),"",V3__67[[#This Row],[Sale Price]]-V3__67[[#This Row],[Estimated Value]])</f>
        <v>465900</v>
      </c>
      <c r="O4469">
        <f>IF(OR(V3__67[[#This Row],[Estimated Value]]="",V3__67[[#This Row],[Estimated Value]]=0),"",(V3__67[[#This Row],[Sale Price]]-V3__67[[#This Row],[Estimated Value]])/V3__67[[#This Row],[Estimated Value]])</f>
        <v>0.31498884456764248</v>
      </c>
      <c r="P4469" t="str">
        <f t="shared" si="69"/>
        <v>Above Estimate</v>
      </c>
    </row>
    <row r="4470" spans="1:16" x14ac:dyDescent="0.3">
      <c r="A4470" s="1">
        <v>44136</v>
      </c>
      <c r="B4470">
        <v>2020</v>
      </c>
      <c r="C4470" t="s">
        <v>29</v>
      </c>
      <c r="D4470">
        <v>365540</v>
      </c>
      <c r="E4470">
        <v>523000</v>
      </c>
      <c r="F4470" t="s">
        <v>13</v>
      </c>
      <c r="G4470" t="s">
        <v>14</v>
      </c>
      <c r="H4470">
        <v>3</v>
      </c>
      <c r="I4470">
        <v>1</v>
      </c>
      <c r="J4470">
        <v>1017</v>
      </c>
      <c r="K4470">
        <v>1.0254395000000001</v>
      </c>
      <c r="L4470" t="s">
        <v>22</v>
      </c>
      <c r="M4470">
        <f>V3__67[[#This Row],[Sale Price]]/V3__67[[#This Row],[carpet_area]]</f>
        <v>514.25762045231068</v>
      </c>
      <c r="N4470">
        <f>IF(OR(V3__67[[#This Row],[Estimated Value]]="",V3__67[[#This Row],[Estimated Value]]=0),"",V3__67[[#This Row],[Sale Price]]-V3__67[[#This Row],[Estimated Value]])</f>
        <v>157460</v>
      </c>
      <c r="O4470">
        <f>IF(OR(V3__67[[#This Row],[Estimated Value]]="",V3__67[[#This Row],[Estimated Value]]=0),"",(V3__67[[#This Row],[Sale Price]]-V3__67[[#This Row],[Estimated Value]])/V3__67[[#This Row],[Estimated Value]])</f>
        <v>0.4307599715489413</v>
      </c>
      <c r="P4470" t="str">
        <f t="shared" si="69"/>
        <v>Above Estimate</v>
      </c>
    </row>
    <row r="4471" spans="1:16" x14ac:dyDescent="0.3">
      <c r="A4471" s="1">
        <v>44136</v>
      </c>
      <c r="B4471">
        <v>2020</v>
      </c>
      <c r="C4471" t="s">
        <v>26</v>
      </c>
      <c r="D4471">
        <v>253190</v>
      </c>
      <c r="E4471">
        <v>325000</v>
      </c>
      <c r="F4471" t="s">
        <v>13</v>
      </c>
      <c r="G4471" t="s">
        <v>14</v>
      </c>
      <c r="H4471">
        <v>3</v>
      </c>
      <c r="I4471">
        <v>2</v>
      </c>
      <c r="J4471">
        <v>964</v>
      </c>
      <c r="K4471">
        <v>1.0254395000000001</v>
      </c>
      <c r="L4471" t="s">
        <v>25</v>
      </c>
      <c r="M4471">
        <f>V3__67[[#This Row],[Sale Price]]/V3__67[[#This Row],[carpet_area]]</f>
        <v>337.13692946058092</v>
      </c>
      <c r="N4471">
        <f>IF(OR(V3__67[[#This Row],[Estimated Value]]="",V3__67[[#This Row],[Estimated Value]]=0),"",V3__67[[#This Row],[Sale Price]]-V3__67[[#This Row],[Estimated Value]])</f>
        <v>71810</v>
      </c>
      <c r="O4471">
        <f>IF(OR(V3__67[[#This Row],[Estimated Value]]="",V3__67[[#This Row],[Estimated Value]]=0),"",(V3__67[[#This Row],[Sale Price]]-V3__67[[#This Row],[Estimated Value]])/V3__67[[#This Row],[Estimated Value]])</f>
        <v>0.28362099608989294</v>
      </c>
      <c r="P4471" t="str">
        <f t="shared" si="69"/>
        <v>Above Estimate</v>
      </c>
    </row>
    <row r="4472" spans="1:16" x14ac:dyDescent="0.3">
      <c r="A4472" s="1">
        <v>44136</v>
      </c>
      <c r="B4472">
        <v>2020</v>
      </c>
      <c r="C4472" t="s">
        <v>17</v>
      </c>
      <c r="D4472">
        <v>101920</v>
      </c>
      <c r="E4472">
        <v>190550</v>
      </c>
      <c r="F4472" t="s">
        <v>13</v>
      </c>
      <c r="G4472" t="s">
        <v>14</v>
      </c>
      <c r="H4472">
        <v>3</v>
      </c>
      <c r="I4472">
        <v>2</v>
      </c>
      <c r="J4472">
        <v>1060</v>
      </c>
      <c r="K4472">
        <v>1.0254395000000001</v>
      </c>
      <c r="L4472" t="s">
        <v>16</v>
      </c>
      <c r="M4472">
        <f>V3__67[[#This Row],[Sale Price]]/V3__67[[#This Row],[carpet_area]]</f>
        <v>179.76415094339623</v>
      </c>
      <c r="N4472">
        <f>IF(OR(V3__67[[#This Row],[Estimated Value]]="",V3__67[[#This Row],[Estimated Value]]=0),"",V3__67[[#This Row],[Sale Price]]-V3__67[[#This Row],[Estimated Value]])</f>
        <v>88630</v>
      </c>
      <c r="O4472">
        <f>IF(OR(V3__67[[#This Row],[Estimated Value]]="",V3__67[[#This Row],[Estimated Value]]=0),"",(V3__67[[#This Row],[Sale Price]]-V3__67[[#This Row],[Estimated Value]])/V3__67[[#This Row],[Estimated Value]])</f>
        <v>0.86960361067503922</v>
      </c>
      <c r="P4472" t="str">
        <f t="shared" si="69"/>
        <v>Above Estimate</v>
      </c>
    </row>
    <row r="4473" spans="1:16" x14ac:dyDescent="0.3">
      <c r="A4473" s="1">
        <v>44136</v>
      </c>
      <c r="B4473">
        <v>2020</v>
      </c>
      <c r="C4473" t="s">
        <v>30</v>
      </c>
      <c r="D4473">
        <v>437110</v>
      </c>
      <c r="E4473">
        <v>705000</v>
      </c>
      <c r="F4473" t="s">
        <v>13</v>
      </c>
      <c r="G4473" t="s">
        <v>14</v>
      </c>
      <c r="H4473">
        <v>3</v>
      </c>
      <c r="I4473">
        <v>2</v>
      </c>
      <c r="J4473">
        <v>958</v>
      </c>
      <c r="K4473">
        <v>1.0254395000000001</v>
      </c>
      <c r="L4473" t="s">
        <v>25</v>
      </c>
      <c r="M4473">
        <f>V3__67[[#This Row],[Sale Price]]/V3__67[[#This Row],[carpet_area]]</f>
        <v>735.90814196242172</v>
      </c>
      <c r="N4473">
        <f>IF(OR(V3__67[[#This Row],[Estimated Value]]="",V3__67[[#This Row],[Estimated Value]]=0),"",V3__67[[#This Row],[Sale Price]]-V3__67[[#This Row],[Estimated Value]])</f>
        <v>267890</v>
      </c>
      <c r="O4473">
        <f>IF(OR(V3__67[[#This Row],[Estimated Value]]="",V3__67[[#This Row],[Estimated Value]]=0),"",(V3__67[[#This Row],[Sale Price]]-V3__67[[#This Row],[Estimated Value]])/V3__67[[#This Row],[Estimated Value]])</f>
        <v>0.61286632655395668</v>
      </c>
      <c r="P4473" t="str">
        <f t="shared" si="69"/>
        <v>Above Estimate</v>
      </c>
    </row>
    <row r="4474" spans="1:16" x14ac:dyDescent="0.3">
      <c r="A4474" s="1">
        <v>44137</v>
      </c>
      <c r="B4474">
        <v>2020</v>
      </c>
      <c r="C4474" t="s">
        <v>17</v>
      </c>
      <c r="D4474">
        <v>156960</v>
      </c>
      <c r="E4474">
        <v>170000</v>
      </c>
      <c r="F4474" t="s">
        <v>13</v>
      </c>
      <c r="G4474" t="s">
        <v>14</v>
      </c>
      <c r="H4474">
        <v>3</v>
      </c>
      <c r="I4474">
        <v>3</v>
      </c>
      <c r="J4474">
        <v>1075</v>
      </c>
      <c r="K4474">
        <v>1.0254395000000001</v>
      </c>
      <c r="L4474" t="s">
        <v>16</v>
      </c>
      <c r="M4474">
        <f>V3__67[[#This Row],[Sale Price]]/V3__67[[#This Row],[carpet_area]]</f>
        <v>158.13953488372093</v>
      </c>
      <c r="N4474">
        <f>IF(OR(V3__67[[#This Row],[Estimated Value]]="",V3__67[[#This Row],[Estimated Value]]=0),"",V3__67[[#This Row],[Sale Price]]-V3__67[[#This Row],[Estimated Value]])</f>
        <v>13040</v>
      </c>
      <c r="O4474">
        <f>IF(OR(V3__67[[#This Row],[Estimated Value]]="",V3__67[[#This Row],[Estimated Value]]=0),"",(V3__67[[#This Row],[Sale Price]]-V3__67[[#This Row],[Estimated Value]])/V3__67[[#This Row],[Estimated Value]])</f>
        <v>8.3078491335372068E-2</v>
      </c>
      <c r="P4474" t="str">
        <f t="shared" si="69"/>
        <v>Above Estimate</v>
      </c>
    </row>
    <row r="4475" spans="1:16" x14ac:dyDescent="0.3">
      <c r="A4475" s="1">
        <v>44137</v>
      </c>
      <c r="B4475">
        <v>2020</v>
      </c>
      <c r="C4475" t="s">
        <v>30</v>
      </c>
      <c r="D4475">
        <v>479270</v>
      </c>
      <c r="E4475">
        <v>725000</v>
      </c>
      <c r="F4475" t="s">
        <v>13</v>
      </c>
      <c r="G4475" t="s">
        <v>14</v>
      </c>
      <c r="H4475">
        <v>3</v>
      </c>
      <c r="I4475">
        <v>2</v>
      </c>
      <c r="J4475">
        <v>1093</v>
      </c>
      <c r="K4475">
        <v>1.0254395000000001</v>
      </c>
      <c r="L4475" t="s">
        <v>16</v>
      </c>
      <c r="M4475">
        <f>V3__67[[#This Row],[Sale Price]]/V3__67[[#This Row],[carpet_area]]</f>
        <v>663.31198536139061</v>
      </c>
      <c r="N4475">
        <f>IF(OR(V3__67[[#This Row],[Estimated Value]]="",V3__67[[#This Row],[Estimated Value]]=0),"",V3__67[[#This Row],[Sale Price]]-V3__67[[#This Row],[Estimated Value]])</f>
        <v>245730</v>
      </c>
      <c r="O4475">
        <f>IF(OR(V3__67[[#This Row],[Estimated Value]]="",V3__67[[#This Row],[Estimated Value]]=0),"",(V3__67[[#This Row],[Sale Price]]-V3__67[[#This Row],[Estimated Value]])/V3__67[[#This Row],[Estimated Value]])</f>
        <v>0.51271725749577479</v>
      </c>
      <c r="P4475" t="str">
        <f t="shared" si="69"/>
        <v>Above Estimate</v>
      </c>
    </row>
    <row r="4476" spans="1:16" x14ac:dyDescent="0.3">
      <c r="A4476" s="1">
        <v>44140</v>
      </c>
      <c r="B4476">
        <v>2020</v>
      </c>
      <c r="C4476" t="s">
        <v>29</v>
      </c>
      <c r="D4476">
        <v>134680</v>
      </c>
      <c r="E4476">
        <v>178000</v>
      </c>
      <c r="F4476" t="s">
        <v>13</v>
      </c>
      <c r="G4476" t="s">
        <v>14</v>
      </c>
      <c r="H4476">
        <v>3</v>
      </c>
      <c r="I4476">
        <v>3</v>
      </c>
      <c r="J4476">
        <v>1029</v>
      </c>
      <c r="K4476">
        <v>1.0254395000000001</v>
      </c>
      <c r="L4476" t="s">
        <v>25</v>
      </c>
      <c r="M4476">
        <f>V3__67[[#This Row],[Sale Price]]/V3__67[[#This Row],[carpet_area]]</f>
        <v>172.9834791059281</v>
      </c>
      <c r="N4476">
        <f>IF(OR(V3__67[[#This Row],[Estimated Value]]="",V3__67[[#This Row],[Estimated Value]]=0),"",V3__67[[#This Row],[Sale Price]]-V3__67[[#This Row],[Estimated Value]])</f>
        <v>43320</v>
      </c>
      <c r="O4476">
        <f>IF(OR(V3__67[[#This Row],[Estimated Value]]="",V3__67[[#This Row],[Estimated Value]]=0),"",(V3__67[[#This Row],[Sale Price]]-V3__67[[#This Row],[Estimated Value]])/V3__67[[#This Row],[Estimated Value]])</f>
        <v>0.32165132165132165</v>
      </c>
      <c r="P4476" t="str">
        <f t="shared" si="69"/>
        <v>Above Estimate</v>
      </c>
    </row>
    <row r="4477" spans="1:16" x14ac:dyDescent="0.3">
      <c r="A4477" s="1">
        <v>44140</v>
      </c>
      <c r="B4477">
        <v>2020</v>
      </c>
      <c r="C4477" t="s">
        <v>17</v>
      </c>
      <c r="D4477">
        <v>131350</v>
      </c>
      <c r="E4477">
        <v>252500</v>
      </c>
      <c r="F4477" t="s">
        <v>13</v>
      </c>
      <c r="G4477" t="s">
        <v>14</v>
      </c>
      <c r="H4477">
        <v>3</v>
      </c>
      <c r="I4477">
        <v>3</v>
      </c>
      <c r="J4477">
        <v>998</v>
      </c>
      <c r="K4477">
        <v>1.0254395000000001</v>
      </c>
      <c r="L4477" t="s">
        <v>22</v>
      </c>
      <c r="M4477">
        <f>V3__67[[#This Row],[Sale Price]]/V3__67[[#This Row],[carpet_area]]</f>
        <v>253.00601202404809</v>
      </c>
      <c r="N4477">
        <f>IF(OR(V3__67[[#This Row],[Estimated Value]]="",V3__67[[#This Row],[Estimated Value]]=0),"",V3__67[[#This Row],[Sale Price]]-V3__67[[#This Row],[Estimated Value]])</f>
        <v>121150</v>
      </c>
      <c r="O4477">
        <f>IF(OR(V3__67[[#This Row],[Estimated Value]]="",V3__67[[#This Row],[Estimated Value]]=0),"",(V3__67[[#This Row],[Sale Price]]-V3__67[[#This Row],[Estimated Value]])/V3__67[[#This Row],[Estimated Value]])</f>
        <v>0.92234488009135895</v>
      </c>
      <c r="P4477" t="str">
        <f t="shared" si="69"/>
        <v>Above Estimate</v>
      </c>
    </row>
    <row r="4478" spans="1:16" x14ac:dyDescent="0.3">
      <c r="A4478" s="1">
        <v>44140</v>
      </c>
      <c r="B4478">
        <v>2020</v>
      </c>
      <c r="C4478" t="s">
        <v>17</v>
      </c>
      <c r="D4478">
        <v>102360</v>
      </c>
      <c r="E4478">
        <v>170000</v>
      </c>
      <c r="F4478" t="s">
        <v>13</v>
      </c>
      <c r="G4478" t="s">
        <v>14</v>
      </c>
      <c r="H4478">
        <v>3</v>
      </c>
      <c r="I4478">
        <v>2</v>
      </c>
      <c r="J4478">
        <v>973</v>
      </c>
      <c r="K4478">
        <v>1.0254395000000001</v>
      </c>
      <c r="L4478" t="s">
        <v>25</v>
      </c>
      <c r="M4478">
        <f>V3__67[[#This Row],[Sale Price]]/V3__67[[#This Row],[carpet_area]]</f>
        <v>174.71736896197328</v>
      </c>
      <c r="N4478">
        <f>IF(OR(V3__67[[#This Row],[Estimated Value]]="",V3__67[[#This Row],[Estimated Value]]=0),"",V3__67[[#This Row],[Sale Price]]-V3__67[[#This Row],[Estimated Value]])</f>
        <v>67640</v>
      </c>
      <c r="O4478">
        <f>IF(OR(V3__67[[#This Row],[Estimated Value]]="",V3__67[[#This Row],[Estimated Value]]=0),"",(V3__67[[#This Row],[Sale Price]]-V3__67[[#This Row],[Estimated Value]])/V3__67[[#This Row],[Estimated Value]])</f>
        <v>0.66080500195388825</v>
      </c>
      <c r="P4478" t="str">
        <f t="shared" si="69"/>
        <v>Above Estimate</v>
      </c>
    </row>
    <row r="4479" spans="1:16" x14ac:dyDescent="0.3">
      <c r="A4479" s="1">
        <v>44141</v>
      </c>
      <c r="B4479">
        <v>2020</v>
      </c>
      <c r="C4479" t="s">
        <v>26</v>
      </c>
      <c r="D4479">
        <v>283500</v>
      </c>
      <c r="E4479">
        <v>445500</v>
      </c>
      <c r="F4479" t="s">
        <v>13</v>
      </c>
      <c r="G4479" t="s">
        <v>14</v>
      </c>
      <c r="H4479">
        <v>3</v>
      </c>
      <c r="I4479">
        <v>3</v>
      </c>
      <c r="J4479">
        <v>1041</v>
      </c>
      <c r="K4479">
        <v>1.0254395000000001</v>
      </c>
      <c r="L4479" t="s">
        <v>22</v>
      </c>
      <c r="M4479">
        <f>V3__67[[#This Row],[Sale Price]]/V3__67[[#This Row],[carpet_area]]</f>
        <v>427.95389048991353</v>
      </c>
      <c r="N4479">
        <f>IF(OR(V3__67[[#This Row],[Estimated Value]]="",V3__67[[#This Row],[Estimated Value]]=0),"",V3__67[[#This Row],[Sale Price]]-V3__67[[#This Row],[Estimated Value]])</f>
        <v>162000</v>
      </c>
      <c r="O4479">
        <f>IF(OR(V3__67[[#This Row],[Estimated Value]]="",V3__67[[#This Row],[Estimated Value]]=0),"",(V3__67[[#This Row],[Sale Price]]-V3__67[[#This Row],[Estimated Value]])/V3__67[[#This Row],[Estimated Value]])</f>
        <v>0.5714285714285714</v>
      </c>
      <c r="P4479" t="str">
        <f t="shared" si="69"/>
        <v>Above Estimate</v>
      </c>
    </row>
    <row r="4480" spans="1:16" x14ac:dyDescent="0.3">
      <c r="A4480" s="1">
        <v>44142</v>
      </c>
      <c r="B4480">
        <v>2020</v>
      </c>
      <c r="C4480" t="s">
        <v>12</v>
      </c>
      <c r="D4480">
        <v>50990</v>
      </c>
      <c r="E4480">
        <v>80000</v>
      </c>
      <c r="F4480" t="s">
        <v>23</v>
      </c>
      <c r="G4480" t="s">
        <v>24</v>
      </c>
      <c r="H4480">
        <v>6</v>
      </c>
      <c r="I4480">
        <v>4</v>
      </c>
      <c r="J4480">
        <v>2148</v>
      </c>
      <c r="K4480">
        <v>1.0254395000000001</v>
      </c>
      <c r="L4480" t="s">
        <v>25</v>
      </c>
      <c r="M4480">
        <f>V3__67[[#This Row],[Sale Price]]/V3__67[[#This Row],[carpet_area]]</f>
        <v>37.243947858473</v>
      </c>
      <c r="N4480">
        <f>IF(OR(V3__67[[#This Row],[Estimated Value]]="",V3__67[[#This Row],[Estimated Value]]=0),"",V3__67[[#This Row],[Sale Price]]-V3__67[[#This Row],[Estimated Value]])</f>
        <v>29010</v>
      </c>
      <c r="O4480">
        <f>IF(OR(V3__67[[#This Row],[Estimated Value]]="",V3__67[[#This Row],[Estimated Value]]=0),"",(V3__67[[#This Row],[Sale Price]]-V3__67[[#This Row],[Estimated Value]])/V3__67[[#This Row],[Estimated Value]])</f>
        <v>0.56893508531084525</v>
      </c>
      <c r="P4480" t="str">
        <f t="shared" si="69"/>
        <v>Above Estimate</v>
      </c>
    </row>
    <row r="4481" spans="1:16" x14ac:dyDescent="0.3">
      <c r="A4481" s="1">
        <v>44142</v>
      </c>
      <c r="B4481">
        <v>2020</v>
      </c>
      <c r="C4481" t="s">
        <v>12</v>
      </c>
      <c r="D4481">
        <v>82620</v>
      </c>
      <c r="E4481">
        <v>209000</v>
      </c>
      <c r="F4481" t="s">
        <v>13</v>
      </c>
      <c r="G4481" t="s">
        <v>14</v>
      </c>
      <c r="H4481">
        <v>3</v>
      </c>
      <c r="I4481">
        <v>2</v>
      </c>
      <c r="J4481">
        <v>1070</v>
      </c>
      <c r="K4481">
        <v>1.0254395000000001</v>
      </c>
      <c r="L4481" t="s">
        <v>16</v>
      </c>
      <c r="M4481">
        <f>V3__67[[#This Row],[Sale Price]]/V3__67[[#This Row],[carpet_area]]</f>
        <v>195.32710280373831</v>
      </c>
      <c r="N4481">
        <f>IF(OR(V3__67[[#This Row],[Estimated Value]]="",V3__67[[#This Row],[Estimated Value]]=0),"",V3__67[[#This Row],[Sale Price]]-V3__67[[#This Row],[Estimated Value]])</f>
        <v>126380</v>
      </c>
      <c r="O4481">
        <f>IF(OR(V3__67[[#This Row],[Estimated Value]]="",V3__67[[#This Row],[Estimated Value]]=0),"",(V3__67[[#This Row],[Sale Price]]-V3__67[[#This Row],[Estimated Value]])/V3__67[[#This Row],[Estimated Value]])</f>
        <v>1.5296538368433794</v>
      </c>
      <c r="P4481" t="str">
        <f t="shared" si="69"/>
        <v>Above Estimate</v>
      </c>
    </row>
    <row r="4482" spans="1:16" x14ac:dyDescent="0.3">
      <c r="A4482" s="1">
        <v>44142</v>
      </c>
      <c r="B4482">
        <v>2020</v>
      </c>
      <c r="C4482" t="s">
        <v>12</v>
      </c>
      <c r="D4482">
        <v>32740</v>
      </c>
      <c r="E4482">
        <v>103000</v>
      </c>
      <c r="F4482" t="s">
        <v>13</v>
      </c>
      <c r="G4482" t="s">
        <v>14</v>
      </c>
      <c r="H4482">
        <v>3</v>
      </c>
      <c r="I4482">
        <v>1</v>
      </c>
      <c r="J4482">
        <v>998</v>
      </c>
      <c r="K4482">
        <v>1.0254395000000001</v>
      </c>
      <c r="L4482" t="s">
        <v>15</v>
      </c>
      <c r="M4482">
        <f>V3__67[[#This Row],[Sale Price]]/V3__67[[#This Row],[carpet_area]]</f>
        <v>103.2064128256513</v>
      </c>
      <c r="N4482">
        <f>IF(OR(V3__67[[#This Row],[Estimated Value]]="",V3__67[[#This Row],[Estimated Value]]=0),"",V3__67[[#This Row],[Sale Price]]-V3__67[[#This Row],[Estimated Value]])</f>
        <v>70260</v>
      </c>
      <c r="O4482">
        <f>IF(OR(V3__67[[#This Row],[Estimated Value]]="",V3__67[[#This Row],[Estimated Value]]=0),"",(V3__67[[#This Row],[Sale Price]]-V3__67[[#This Row],[Estimated Value]])/V3__67[[#This Row],[Estimated Value]])</f>
        <v>2.1459987782529018</v>
      </c>
      <c r="P4482" t="str">
        <f t="shared" ref="P4482:P4545" si="70">IF(N4482="","No Estimate",IF(N4482&gt;0,"Above Estimate",IF(N4482&lt;0,"Below Estimate","At Estimate")))</f>
        <v>Above Estimate</v>
      </c>
    </row>
    <row r="4483" spans="1:16" x14ac:dyDescent="0.3">
      <c r="A4483" s="1">
        <v>44142</v>
      </c>
      <c r="B4483">
        <v>2020</v>
      </c>
      <c r="C4483" t="s">
        <v>30</v>
      </c>
      <c r="D4483">
        <v>380200</v>
      </c>
      <c r="E4483">
        <v>500000</v>
      </c>
      <c r="F4483" t="s">
        <v>13</v>
      </c>
      <c r="G4483" t="s">
        <v>14</v>
      </c>
      <c r="H4483">
        <v>3</v>
      </c>
      <c r="I4483">
        <v>3</v>
      </c>
      <c r="J4483">
        <v>1026</v>
      </c>
      <c r="K4483">
        <v>1.0254395000000001</v>
      </c>
      <c r="L4483" t="s">
        <v>25</v>
      </c>
      <c r="M4483">
        <f>V3__67[[#This Row],[Sale Price]]/V3__67[[#This Row],[carpet_area]]</f>
        <v>487.32943469785573</v>
      </c>
      <c r="N4483">
        <f>IF(OR(V3__67[[#This Row],[Estimated Value]]="",V3__67[[#This Row],[Estimated Value]]=0),"",V3__67[[#This Row],[Sale Price]]-V3__67[[#This Row],[Estimated Value]])</f>
        <v>119800</v>
      </c>
      <c r="O4483">
        <f>IF(OR(V3__67[[#This Row],[Estimated Value]]="",V3__67[[#This Row],[Estimated Value]]=0),"",(V3__67[[#This Row],[Sale Price]]-V3__67[[#This Row],[Estimated Value]])/V3__67[[#This Row],[Estimated Value]])</f>
        <v>0.31509731720147288</v>
      </c>
      <c r="P4483" t="str">
        <f t="shared" si="70"/>
        <v>Above Estimate</v>
      </c>
    </row>
    <row r="4484" spans="1:16" x14ac:dyDescent="0.3">
      <c r="A4484" s="1">
        <v>44143</v>
      </c>
      <c r="B4484">
        <v>2020</v>
      </c>
      <c r="C4484" t="s">
        <v>17</v>
      </c>
      <c r="D4484">
        <v>113970</v>
      </c>
      <c r="E4484">
        <v>113000</v>
      </c>
      <c r="F4484" t="s">
        <v>19</v>
      </c>
      <c r="G4484" t="s">
        <v>20</v>
      </c>
      <c r="H4484">
        <v>4</v>
      </c>
      <c r="I4484">
        <v>3</v>
      </c>
      <c r="J4484">
        <v>1456</v>
      </c>
      <c r="K4484">
        <v>1.0254395000000001</v>
      </c>
      <c r="L4484" t="s">
        <v>22</v>
      </c>
      <c r="M4484">
        <f>V3__67[[#This Row],[Sale Price]]/V3__67[[#This Row],[carpet_area]]</f>
        <v>77.609890109890117</v>
      </c>
      <c r="N4484">
        <f>IF(OR(V3__67[[#This Row],[Estimated Value]]="",V3__67[[#This Row],[Estimated Value]]=0),"",V3__67[[#This Row],[Sale Price]]-V3__67[[#This Row],[Estimated Value]])</f>
        <v>-970</v>
      </c>
      <c r="O4484">
        <f>IF(OR(V3__67[[#This Row],[Estimated Value]]="",V3__67[[#This Row],[Estimated Value]]=0),"",(V3__67[[#This Row],[Sale Price]]-V3__67[[#This Row],[Estimated Value]])/V3__67[[#This Row],[Estimated Value]])</f>
        <v>-8.5110116697376496E-3</v>
      </c>
      <c r="P4484" t="str">
        <f t="shared" si="70"/>
        <v>Below Estimate</v>
      </c>
    </row>
    <row r="4485" spans="1:16" x14ac:dyDescent="0.3">
      <c r="A4485" s="1">
        <v>44148</v>
      </c>
      <c r="B4485">
        <v>2020</v>
      </c>
      <c r="C4485" t="s">
        <v>29</v>
      </c>
      <c r="D4485">
        <v>102340</v>
      </c>
      <c r="E4485">
        <v>169900</v>
      </c>
      <c r="F4485" t="s">
        <v>13</v>
      </c>
      <c r="G4485" t="s">
        <v>14</v>
      </c>
      <c r="H4485">
        <v>3</v>
      </c>
      <c r="I4485">
        <v>3</v>
      </c>
      <c r="J4485">
        <v>926</v>
      </c>
      <c r="K4485">
        <v>1.0254395000000001</v>
      </c>
      <c r="L4485" t="s">
        <v>16</v>
      </c>
      <c r="M4485">
        <f>V3__67[[#This Row],[Sale Price]]/V3__67[[#This Row],[carpet_area]]</f>
        <v>183.47732181425485</v>
      </c>
      <c r="N4485">
        <f>IF(OR(V3__67[[#This Row],[Estimated Value]]="",V3__67[[#This Row],[Estimated Value]]=0),"",V3__67[[#This Row],[Sale Price]]-V3__67[[#This Row],[Estimated Value]])</f>
        <v>67560</v>
      </c>
      <c r="O4485">
        <f>IF(OR(V3__67[[#This Row],[Estimated Value]]="",V3__67[[#This Row],[Estimated Value]]=0),"",(V3__67[[#This Row],[Sale Price]]-V3__67[[#This Row],[Estimated Value]])/V3__67[[#This Row],[Estimated Value]])</f>
        <v>0.66015243306624971</v>
      </c>
      <c r="P4485" t="str">
        <f t="shared" si="70"/>
        <v>Above Estimate</v>
      </c>
    </row>
    <row r="4486" spans="1:16" x14ac:dyDescent="0.3">
      <c r="A4486" s="1">
        <v>44148</v>
      </c>
      <c r="B4486">
        <v>2020</v>
      </c>
      <c r="C4486" t="s">
        <v>26</v>
      </c>
      <c r="D4486">
        <v>451850</v>
      </c>
      <c r="E4486">
        <v>685000</v>
      </c>
      <c r="F4486" t="s">
        <v>13</v>
      </c>
      <c r="G4486" t="s">
        <v>14</v>
      </c>
      <c r="H4486">
        <v>3</v>
      </c>
      <c r="I4486">
        <v>1</v>
      </c>
      <c r="J4486">
        <v>979</v>
      </c>
      <c r="K4486">
        <v>1.0254395000000001</v>
      </c>
      <c r="L4486" t="s">
        <v>25</v>
      </c>
      <c r="M4486">
        <f>V3__67[[#This Row],[Sale Price]]/V3__67[[#This Row],[carpet_area]]</f>
        <v>699.69356486210415</v>
      </c>
      <c r="N4486">
        <f>IF(OR(V3__67[[#This Row],[Estimated Value]]="",V3__67[[#This Row],[Estimated Value]]=0),"",V3__67[[#This Row],[Sale Price]]-V3__67[[#This Row],[Estimated Value]])</f>
        <v>233150</v>
      </c>
      <c r="O4486">
        <f>IF(OR(V3__67[[#This Row],[Estimated Value]]="",V3__67[[#This Row],[Estimated Value]]=0),"",(V3__67[[#This Row],[Sale Price]]-V3__67[[#This Row],[Estimated Value]])/V3__67[[#This Row],[Estimated Value]])</f>
        <v>0.51598981963040835</v>
      </c>
      <c r="P4486" t="str">
        <f t="shared" si="70"/>
        <v>Above Estimate</v>
      </c>
    </row>
    <row r="4487" spans="1:16" x14ac:dyDescent="0.3">
      <c r="A4487" s="1">
        <v>44148</v>
      </c>
      <c r="B4487">
        <v>2020</v>
      </c>
      <c r="C4487" t="s">
        <v>29</v>
      </c>
      <c r="D4487">
        <v>363020</v>
      </c>
      <c r="E4487">
        <v>418000</v>
      </c>
      <c r="F4487" t="s">
        <v>13</v>
      </c>
      <c r="G4487" t="s">
        <v>14</v>
      </c>
      <c r="H4487">
        <v>3</v>
      </c>
      <c r="I4487">
        <v>3</v>
      </c>
      <c r="J4487">
        <v>932</v>
      </c>
      <c r="K4487">
        <v>1.0254395000000001</v>
      </c>
      <c r="L4487" t="s">
        <v>25</v>
      </c>
      <c r="M4487">
        <f>V3__67[[#This Row],[Sale Price]]/V3__67[[#This Row],[carpet_area]]</f>
        <v>448.49785407725324</v>
      </c>
      <c r="N4487">
        <f>IF(OR(V3__67[[#This Row],[Estimated Value]]="",V3__67[[#This Row],[Estimated Value]]=0),"",V3__67[[#This Row],[Sale Price]]-V3__67[[#This Row],[Estimated Value]])</f>
        <v>54980</v>
      </c>
      <c r="O4487">
        <f>IF(OR(V3__67[[#This Row],[Estimated Value]]="",V3__67[[#This Row],[Estimated Value]]=0),"",(V3__67[[#This Row],[Sale Price]]-V3__67[[#This Row],[Estimated Value]])/V3__67[[#This Row],[Estimated Value]])</f>
        <v>0.15145171064955099</v>
      </c>
      <c r="P4487" t="str">
        <f t="shared" si="70"/>
        <v>Above Estimate</v>
      </c>
    </row>
    <row r="4488" spans="1:16" x14ac:dyDescent="0.3">
      <c r="A4488" s="1">
        <v>44148</v>
      </c>
      <c r="B4488">
        <v>2020</v>
      </c>
      <c r="C4488" t="s">
        <v>12</v>
      </c>
      <c r="D4488">
        <v>149710</v>
      </c>
      <c r="E4488">
        <v>125000</v>
      </c>
      <c r="F4488" t="s">
        <v>19</v>
      </c>
      <c r="G4488" t="s">
        <v>20</v>
      </c>
      <c r="H4488">
        <v>4</v>
      </c>
      <c r="I4488">
        <v>4</v>
      </c>
      <c r="J4488">
        <v>1203</v>
      </c>
      <c r="K4488">
        <v>1.0254395000000001</v>
      </c>
      <c r="L4488" t="s">
        <v>16</v>
      </c>
      <c r="M4488">
        <f>V3__67[[#This Row],[Sale Price]]/V3__67[[#This Row],[carpet_area]]</f>
        <v>103.90689941812137</v>
      </c>
      <c r="N4488">
        <f>IF(OR(V3__67[[#This Row],[Estimated Value]]="",V3__67[[#This Row],[Estimated Value]]=0),"",V3__67[[#This Row],[Sale Price]]-V3__67[[#This Row],[Estimated Value]])</f>
        <v>-24710</v>
      </c>
      <c r="O4488">
        <f>IF(OR(V3__67[[#This Row],[Estimated Value]]="",V3__67[[#This Row],[Estimated Value]]=0),"",(V3__67[[#This Row],[Sale Price]]-V3__67[[#This Row],[Estimated Value]])/V3__67[[#This Row],[Estimated Value]])</f>
        <v>-0.1650524347071004</v>
      </c>
      <c r="P4488" t="str">
        <f t="shared" si="70"/>
        <v>Below Estimate</v>
      </c>
    </row>
    <row r="4489" spans="1:16" x14ac:dyDescent="0.3">
      <c r="A4489" s="1">
        <v>44148</v>
      </c>
      <c r="B4489">
        <v>2020</v>
      </c>
      <c r="C4489" t="s">
        <v>17</v>
      </c>
      <c r="D4489">
        <v>147770</v>
      </c>
      <c r="E4489">
        <v>285000</v>
      </c>
      <c r="F4489" t="s">
        <v>13</v>
      </c>
      <c r="G4489" t="s">
        <v>14</v>
      </c>
      <c r="H4489">
        <v>3</v>
      </c>
      <c r="I4489">
        <v>3</v>
      </c>
      <c r="J4489">
        <v>1069</v>
      </c>
      <c r="K4489">
        <v>1.0254395000000001</v>
      </c>
      <c r="L4489" t="s">
        <v>15</v>
      </c>
      <c r="M4489">
        <f>V3__67[[#This Row],[Sale Price]]/V3__67[[#This Row],[carpet_area]]</f>
        <v>266.60430308699722</v>
      </c>
      <c r="N4489">
        <f>IF(OR(V3__67[[#This Row],[Estimated Value]]="",V3__67[[#This Row],[Estimated Value]]=0),"",V3__67[[#This Row],[Sale Price]]-V3__67[[#This Row],[Estimated Value]])</f>
        <v>137230</v>
      </c>
      <c r="O4489">
        <f>IF(OR(V3__67[[#This Row],[Estimated Value]]="",V3__67[[#This Row],[Estimated Value]]=0),"",(V3__67[[#This Row],[Sale Price]]-V3__67[[#This Row],[Estimated Value]])/V3__67[[#This Row],[Estimated Value]])</f>
        <v>0.92867293767341141</v>
      </c>
      <c r="P4489" t="str">
        <f t="shared" si="70"/>
        <v>Above Estimate</v>
      </c>
    </row>
    <row r="4490" spans="1:16" x14ac:dyDescent="0.3">
      <c r="A4490" s="1">
        <v>44149</v>
      </c>
      <c r="B4490">
        <v>2020</v>
      </c>
      <c r="C4490" t="s">
        <v>29</v>
      </c>
      <c r="D4490">
        <v>157080</v>
      </c>
      <c r="E4490">
        <v>250000</v>
      </c>
      <c r="F4490" t="s">
        <v>13</v>
      </c>
      <c r="G4490" t="s">
        <v>14</v>
      </c>
      <c r="H4490">
        <v>3</v>
      </c>
      <c r="I4490">
        <v>2</v>
      </c>
      <c r="J4490">
        <v>1088</v>
      </c>
      <c r="K4490">
        <v>1.0254395000000001</v>
      </c>
      <c r="L4490" t="s">
        <v>22</v>
      </c>
      <c r="M4490">
        <f>V3__67[[#This Row],[Sale Price]]/V3__67[[#This Row],[carpet_area]]</f>
        <v>229.77941176470588</v>
      </c>
      <c r="N4490">
        <f>IF(OR(V3__67[[#This Row],[Estimated Value]]="",V3__67[[#This Row],[Estimated Value]]=0),"",V3__67[[#This Row],[Sale Price]]-V3__67[[#This Row],[Estimated Value]])</f>
        <v>92920</v>
      </c>
      <c r="O4490">
        <f>IF(OR(V3__67[[#This Row],[Estimated Value]]="",V3__67[[#This Row],[Estimated Value]]=0),"",(V3__67[[#This Row],[Sale Price]]-V3__67[[#This Row],[Estimated Value]])/V3__67[[#This Row],[Estimated Value]])</f>
        <v>0.59154570919276805</v>
      </c>
      <c r="P4490" t="str">
        <f t="shared" si="70"/>
        <v>Above Estimate</v>
      </c>
    </row>
    <row r="4491" spans="1:16" x14ac:dyDescent="0.3">
      <c r="A4491" s="1">
        <v>44149</v>
      </c>
      <c r="B4491">
        <v>2020</v>
      </c>
      <c r="C4491" t="s">
        <v>17</v>
      </c>
      <c r="D4491">
        <v>94860</v>
      </c>
      <c r="E4491">
        <v>57957</v>
      </c>
      <c r="F4491" t="s">
        <v>13</v>
      </c>
      <c r="G4491" t="s">
        <v>14</v>
      </c>
      <c r="H4491">
        <v>3</v>
      </c>
      <c r="I4491">
        <v>2</v>
      </c>
      <c r="J4491">
        <v>1030</v>
      </c>
      <c r="K4491">
        <v>1.0254395000000001</v>
      </c>
      <c r="L4491" t="s">
        <v>22</v>
      </c>
      <c r="M4491">
        <f>V3__67[[#This Row],[Sale Price]]/V3__67[[#This Row],[carpet_area]]</f>
        <v>56.268932038834954</v>
      </c>
      <c r="N4491">
        <f>IF(OR(V3__67[[#This Row],[Estimated Value]]="",V3__67[[#This Row],[Estimated Value]]=0),"",V3__67[[#This Row],[Sale Price]]-V3__67[[#This Row],[Estimated Value]])</f>
        <v>-36903</v>
      </c>
      <c r="O4491">
        <f>IF(OR(V3__67[[#This Row],[Estimated Value]]="",V3__67[[#This Row],[Estimated Value]]=0),"",(V3__67[[#This Row],[Sale Price]]-V3__67[[#This Row],[Estimated Value]])/V3__67[[#This Row],[Estimated Value]])</f>
        <v>-0.3890259329538267</v>
      </c>
      <c r="P4491" t="str">
        <f t="shared" si="70"/>
        <v>Below Estimate</v>
      </c>
    </row>
    <row r="4492" spans="1:16" x14ac:dyDescent="0.3">
      <c r="A4492" s="1">
        <v>44149</v>
      </c>
      <c r="B4492">
        <v>2020</v>
      </c>
      <c r="C4492" t="s">
        <v>17</v>
      </c>
      <c r="D4492">
        <v>94860</v>
      </c>
      <c r="E4492">
        <v>19985</v>
      </c>
      <c r="F4492" t="s">
        <v>13</v>
      </c>
      <c r="G4492" t="s">
        <v>14</v>
      </c>
      <c r="H4492">
        <v>3</v>
      </c>
      <c r="I4492">
        <v>2</v>
      </c>
      <c r="J4492">
        <v>920</v>
      </c>
      <c r="K4492">
        <v>1.0254395000000001</v>
      </c>
      <c r="L4492" t="s">
        <v>15</v>
      </c>
      <c r="M4492">
        <f>V3__67[[#This Row],[Sale Price]]/V3__67[[#This Row],[carpet_area]]</f>
        <v>21.722826086956523</v>
      </c>
      <c r="N4492">
        <f>IF(OR(V3__67[[#This Row],[Estimated Value]]="",V3__67[[#This Row],[Estimated Value]]=0),"",V3__67[[#This Row],[Sale Price]]-V3__67[[#This Row],[Estimated Value]])</f>
        <v>-74875</v>
      </c>
      <c r="O4492">
        <f>IF(OR(V3__67[[#This Row],[Estimated Value]]="",V3__67[[#This Row],[Estimated Value]]=0),"",(V3__67[[#This Row],[Sale Price]]-V3__67[[#This Row],[Estimated Value]])/V3__67[[#This Row],[Estimated Value]])</f>
        <v>-0.78932110478600037</v>
      </c>
      <c r="P4492" t="str">
        <f t="shared" si="70"/>
        <v>Below Estimate</v>
      </c>
    </row>
    <row r="4493" spans="1:16" x14ac:dyDescent="0.3">
      <c r="A4493" s="1">
        <v>44149</v>
      </c>
      <c r="B4493">
        <v>2020</v>
      </c>
      <c r="C4493" t="s">
        <v>17</v>
      </c>
      <c r="D4493">
        <v>95600</v>
      </c>
      <c r="E4493">
        <v>172000</v>
      </c>
      <c r="F4493" t="s">
        <v>19</v>
      </c>
      <c r="G4493" t="s">
        <v>20</v>
      </c>
      <c r="H4493">
        <v>4</v>
      </c>
      <c r="I4493">
        <v>3</v>
      </c>
      <c r="J4493">
        <v>1497</v>
      </c>
      <c r="K4493">
        <v>1.0254395000000001</v>
      </c>
      <c r="L4493" t="s">
        <v>22</v>
      </c>
      <c r="M4493">
        <f>V3__67[[#This Row],[Sale Price]]/V3__67[[#This Row],[carpet_area]]</f>
        <v>114.89645958583834</v>
      </c>
      <c r="N4493">
        <f>IF(OR(V3__67[[#This Row],[Estimated Value]]="",V3__67[[#This Row],[Estimated Value]]=0),"",V3__67[[#This Row],[Sale Price]]-V3__67[[#This Row],[Estimated Value]])</f>
        <v>76400</v>
      </c>
      <c r="O4493">
        <f>IF(OR(V3__67[[#This Row],[Estimated Value]]="",V3__67[[#This Row],[Estimated Value]]=0),"",(V3__67[[#This Row],[Sale Price]]-V3__67[[#This Row],[Estimated Value]])/V3__67[[#This Row],[Estimated Value]])</f>
        <v>0.79916317991631802</v>
      </c>
      <c r="P4493" t="str">
        <f t="shared" si="70"/>
        <v>Above Estimate</v>
      </c>
    </row>
    <row r="4494" spans="1:16" x14ac:dyDescent="0.3">
      <c r="A4494" s="1">
        <v>44150</v>
      </c>
      <c r="B4494">
        <v>2020</v>
      </c>
      <c r="C4494" t="s">
        <v>26</v>
      </c>
      <c r="D4494">
        <v>415520</v>
      </c>
      <c r="E4494">
        <v>445000</v>
      </c>
      <c r="F4494" t="s">
        <v>13</v>
      </c>
      <c r="G4494" t="s">
        <v>14</v>
      </c>
      <c r="H4494">
        <v>3</v>
      </c>
      <c r="I4494">
        <v>1</v>
      </c>
      <c r="J4494">
        <v>1004</v>
      </c>
      <c r="K4494">
        <v>1.0254395000000001</v>
      </c>
      <c r="L4494" t="s">
        <v>15</v>
      </c>
      <c r="M4494">
        <f>V3__67[[#This Row],[Sale Price]]/V3__67[[#This Row],[carpet_area]]</f>
        <v>443.22709163346616</v>
      </c>
      <c r="N4494">
        <f>IF(OR(V3__67[[#This Row],[Estimated Value]]="",V3__67[[#This Row],[Estimated Value]]=0),"",V3__67[[#This Row],[Sale Price]]-V3__67[[#This Row],[Estimated Value]])</f>
        <v>29480</v>
      </c>
      <c r="O4494">
        <f>IF(OR(V3__67[[#This Row],[Estimated Value]]="",V3__67[[#This Row],[Estimated Value]]=0),"",(V3__67[[#This Row],[Sale Price]]-V3__67[[#This Row],[Estimated Value]])/V3__67[[#This Row],[Estimated Value]])</f>
        <v>7.0947246823257606E-2</v>
      </c>
      <c r="P4494" t="str">
        <f t="shared" si="70"/>
        <v>Above Estimate</v>
      </c>
    </row>
    <row r="4495" spans="1:16" x14ac:dyDescent="0.3">
      <c r="A4495" s="1">
        <v>44150</v>
      </c>
      <c r="B4495">
        <v>2020</v>
      </c>
      <c r="C4495" t="s">
        <v>17</v>
      </c>
      <c r="D4495">
        <v>114970</v>
      </c>
      <c r="E4495">
        <v>185000</v>
      </c>
      <c r="F4495" t="s">
        <v>13</v>
      </c>
      <c r="G4495" t="s">
        <v>14</v>
      </c>
      <c r="H4495">
        <v>3</v>
      </c>
      <c r="I4495">
        <v>2</v>
      </c>
      <c r="J4495">
        <v>978</v>
      </c>
      <c r="K4495">
        <v>1.0254395000000001</v>
      </c>
      <c r="L4495" t="s">
        <v>15</v>
      </c>
      <c r="M4495">
        <f>V3__67[[#This Row],[Sale Price]]/V3__67[[#This Row],[carpet_area]]</f>
        <v>189.16155419222903</v>
      </c>
      <c r="N4495">
        <f>IF(OR(V3__67[[#This Row],[Estimated Value]]="",V3__67[[#This Row],[Estimated Value]]=0),"",V3__67[[#This Row],[Sale Price]]-V3__67[[#This Row],[Estimated Value]])</f>
        <v>70030</v>
      </c>
      <c r="O4495">
        <f>IF(OR(V3__67[[#This Row],[Estimated Value]]="",V3__67[[#This Row],[Estimated Value]]=0),"",(V3__67[[#This Row],[Sale Price]]-V3__67[[#This Row],[Estimated Value]])/V3__67[[#This Row],[Estimated Value]])</f>
        <v>0.60911542141428199</v>
      </c>
      <c r="P4495" t="str">
        <f t="shared" si="70"/>
        <v>Above Estimate</v>
      </c>
    </row>
    <row r="4496" spans="1:16" x14ac:dyDescent="0.3">
      <c r="A4496" s="1">
        <v>44151</v>
      </c>
      <c r="B4496">
        <v>2020</v>
      </c>
      <c r="C4496" t="s">
        <v>17</v>
      </c>
      <c r="D4496">
        <v>95200</v>
      </c>
      <c r="E4496">
        <v>135555</v>
      </c>
      <c r="F4496" t="s">
        <v>19</v>
      </c>
      <c r="G4496" t="s">
        <v>20</v>
      </c>
      <c r="H4496">
        <v>4</v>
      </c>
      <c r="I4496">
        <v>3</v>
      </c>
      <c r="J4496">
        <v>1216</v>
      </c>
      <c r="K4496">
        <v>1.0254395000000001</v>
      </c>
      <c r="L4496" t="s">
        <v>25</v>
      </c>
      <c r="M4496">
        <f>V3__67[[#This Row],[Sale Price]]/V3__67[[#This Row],[carpet_area]]</f>
        <v>111.47615131578948</v>
      </c>
      <c r="N4496">
        <f>IF(OR(V3__67[[#This Row],[Estimated Value]]="",V3__67[[#This Row],[Estimated Value]]=0),"",V3__67[[#This Row],[Sale Price]]-V3__67[[#This Row],[Estimated Value]])</f>
        <v>40355</v>
      </c>
      <c r="O4496">
        <f>IF(OR(V3__67[[#This Row],[Estimated Value]]="",V3__67[[#This Row],[Estimated Value]]=0),"",(V3__67[[#This Row],[Sale Price]]-V3__67[[#This Row],[Estimated Value]])/V3__67[[#This Row],[Estimated Value]])</f>
        <v>0.4238970588235294</v>
      </c>
      <c r="P4496" t="str">
        <f t="shared" si="70"/>
        <v>Above Estimate</v>
      </c>
    </row>
    <row r="4497" spans="1:16" x14ac:dyDescent="0.3">
      <c r="A4497" s="1">
        <v>44151</v>
      </c>
      <c r="B4497">
        <v>2020</v>
      </c>
      <c r="C4497" t="s">
        <v>26</v>
      </c>
      <c r="D4497">
        <v>527030</v>
      </c>
      <c r="E4497">
        <v>670000</v>
      </c>
      <c r="F4497" t="s">
        <v>13</v>
      </c>
      <c r="G4497" t="s">
        <v>14</v>
      </c>
      <c r="H4497">
        <v>3</v>
      </c>
      <c r="I4497">
        <v>3</v>
      </c>
      <c r="J4497">
        <v>923</v>
      </c>
      <c r="K4497">
        <v>1.0254395000000001</v>
      </c>
      <c r="L4497" t="s">
        <v>25</v>
      </c>
      <c r="M4497">
        <f>V3__67[[#This Row],[Sale Price]]/V3__67[[#This Row],[carpet_area]]</f>
        <v>725.89382448537378</v>
      </c>
      <c r="N4497">
        <f>IF(OR(V3__67[[#This Row],[Estimated Value]]="",V3__67[[#This Row],[Estimated Value]]=0),"",V3__67[[#This Row],[Sale Price]]-V3__67[[#This Row],[Estimated Value]])</f>
        <v>142970</v>
      </c>
      <c r="O4497">
        <f>IF(OR(V3__67[[#This Row],[Estimated Value]]="",V3__67[[#This Row],[Estimated Value]]=0),"",(V3__67[[#This Row],[Sale Price]]-V3__67[[#This Row],[Estimated Value]])/V3__67[[#This Row],[Estimated Value]])</f>
        <v>0.27127487998785649</v>
      </c>
      <c r="P4497" t="str">
        <f t="shared" si="70"/>
        <v>Above Estimate</v>
      </c>
    </row>
    <row r="4498" spans="1:16" x14ac:dyDescent="0.3">
      <c r="A4498" s="1">
        <v>44154</v>
      </c>
      <c r="B4498">
        <v>2020</v>
      </c>
      <c r="C4498" t="s">
        <v>29</v>
      </c>
      <c r="D4498">
        <v>131600</v>
      </c>
      <c r="E4498">
        <v>217000</v>
      </c>
      <c r="F4498" t="s">
        <v>13</v>
      </c>
      <c r="G4498" t="s">
        <v>14</v>
      </c>
      <c r="H4498">
        <v>3</v>
      </c>
      <c r="I4498">
        <v>2</v>
      </c>
      <c r="J4498">
        <v>1061</v>
      </c>
      <c r="K4498">
        <v>1.0254395000000001</v>
      </c>
      <c r="L4498" t="s">
        <v>22</v>
      </c>
      <c r="M4498">
        <f>V3__67[[#This Row],[Sale Price]]/V3__67[[#This Row],[carpet_area]]</f>
        <v>204.52403393025449</v>
      </c>
      <c r="N4498">
        <f>IF(OR(V3__67[[#This Row],[Estimated Value]]="",V3__67[[#This Row],[Estimated Value]]=0),"",V3__67[[#This Row],[Sale Price]]-V3__67[[#This Row],[Estimated Value]])</f>
        <v>85400</v>
      </c>
      <c r="O4498">
        <f>IF(OR(V3__67[[#This Row],[Estimated Value]]="",V3__67[[#This Row],[Estimated Value]]=0),"",(V3__67[[#This Row],[Sale Price]]-V3__67[[#This Row],[Estimated Value]])/V3__67[[#This Row],[Estimated Value]])</f>
        <v>0.64893617021276595</v>
      </c>
      <c r="P4498" t="str">
        <f t="shared" si="70"/>
        <v>Above Estimate</v>
      </c>
    </row>
    <row r="4499" spans="1:16" x14ac:dyDescent="0.3">
      <c r="A4499" s="1">
        <v>44154</v>
      </c>
      <c r="B4499">
        <v>2020</v>
      </c>
      <c r="C4499" t="s">
        <v>26</v>
      </c>
      <c r="D4499">
        <v>315980</v>
      </c>
      <c r="E4499">
        <v>510000</v>
      </c>
      <c r="F4499" t="s">
        <v>13</v>
      </c>
      <c r="G4499" t="s">
        <v>14</v>
      </c>
      <c r="H4499">
        <v>3</v>
      </c>
      <c r="I4499">
        <v>1</v>
      </c>
      <c r="J4499">
        <v>1006</v>
      </c>
      <c r="K4499">
        <v>1.0254395000000001</v>
      </c>
      <c r="L4499" t="s">
        <v>22</v>
      </c>
      <c r="M4499">
        <f>V3__67[[#This Row],[Sale Price]]/V3__67[[#This Row],[carpet_area]]</f>
        <v>506.9582504970179</v>
      </c>
      <c r="N4499">
        <f>IF(OR(V3__67[[#This Row],[Estimated Value]]="",V3__67[[#This Row],[Estimated Value]]=0),"",V3__67[[#This Row],[Sale Price]]-V3__67[[#This Row],[Estimated Value]])</f>
        <v>194020</v>
      </c>
      <c r="O4499">
        <f>IF(OR(V3__67[[#This Row],[Estimated Value]]="",V3__67[[#This Row],[Estimated Value]]=0),"",(V3__67[[#This Row],[Sale Price]]-V3__67[[#This Row],[Estimated Value]])/V3__67[[#This Row],[Estimated Value]])</f>
        <v>0.61402620419013865</v>
      </c>
      <c r="P4499" t="str">
        <f t="shared" si="70"/>
        <v>Above Estimate</v>
      </c>
    </row>
    <row r="4500" spans="1:16" x14ac:dyDescent="0.3">
      <c r="A4500" s="1">
        <v>44154</v>
      </c>
      <c r="B4500">
        <v>2020</v>
      </c>
      <c r="C4500" t="s">
        <v>21</v>
      </c>
      <c r="D4500">
        <v>1417290</v>
      </c>
      <c r="E4500">
        <v>1385000</v>
      </c>
      <c r="F4500" t="s">
        <v>13</v>
      </c>
      <c r="G4500" t="s">
        <v>14</v>
      </c>
      <c r="H4500">
        <v>3</v>
      </c>
      <c r="I4500">
        <v>1</v>
      </c>
      <c r="J4500">
        <v>1028</v>
      </c>
      <c r="K4500">
        <v>1.0254395000000001</v>
      </c>
      <c r="L4500" t="s">
        <v>25</v>
      </c>
      <c r="M4500">
        <f>V3__67[[#This Row],[Sale Price]]/V3__67[[#This Row],[carpet_area]]</f>
        <v>1347.2762645914397</v>
      </c>
      <c r="N4500">
        <f>IF(OR(V3__67[[#This Row],[Estimated Value]]="",V3__67[[#This Row],[Estimated Value]]=0),"",V3__67[[#This Row],[Sale Price]]-V3__67[[#This Row],[Estimated Value]])</f>
        <v>-32290</v>
      </c>
      <c r="O4500">
        <f>IF(OR(V3__67[[#This Row],[Estimated Value]]="",V3__67[[#This Row],[Estimated Value]]=0),"",(V3__67[[#This Row],[Sale Price]]-V3__67[[#This Row],[Estimated Value]])/V3__67[[#This Row],[Estimated Value]])</f>
        <v>-2.2782916693125613E-2</v>
      </c>
      <c r="P4500" t="str">
        <f t="shared" si="70"/>
        <v>Below Estimate</v>
      </c>
    </row>
    <row r="4501" spans="1:16" x14ac:dyDescent="0.3">
      <c r="A4501" s="1">
        <v>44154</v>
      </c>
      <c r="B4501">
        <v>2020</v>
      </c>
      <c r="C4501" t="s">
        <v>30</v>
      </c>
      <c r="D4501">
        <v>560550</v>
      </c>
      <c r="E4501">
        <v>975000</v>
      </c>
      <c r="F4501" t="s">
        <v>13</v>
      </c>
      <c r="G4501" t="s">
        <v>14</v>
      </c>
      <c r="H4501">
        <v>3</v>
      </c>
      <c r="I4501">
        <v>3</v>
      </c>
      <c r="J4501">
        <v>931</v>
      </c>
      <c r="K4501">
        <v>1.0254395000000001</v>
      </c>
      <c r="L4501" t="s">
        <v>22</v>
      </c>
      <c r="M4501">
        <f>V3__67[[#This Row],[Sale Price]]/V3__67[[#This Row],[carpet_area]]</f>
        <v>1047.2610096670246</v>
      </c>
      <c r="N4501">
        <f>IF(OR(V3__67[[#This Row],[Estimated Value]]="",V3__67[[#This Row],[Estimated Value]]=0),"",V3__67[[#This Row],[Sale Price]]-V3__67[[#This Row],[Estimated Value]])</f>
        <v>414450</v>
      </c>
      <c r="O4501">
        <f>IF(OR(V3__67[[#This Row],[Estimated Value]]="",V3__67[[#This Row],[Estimated Value]]=0),"",(V3__67[[#This Row],[Sale Price]]-V3__67[[#This Row],[Estimated Value]])/V3__67[[#This Row],[Estimated Value]])</f>
        <v>0.73936312550173933</v>
      </c>
      <c r="P4501" t="str">
        <f t="shared" si="70"/>
        <v>Above Estimate</v>
      </c>
    </row>
    <row r="4502" spans="1:16" x14ac:dyDescent="0.3">
      <c r="A4502" s="1">
        <v>44155</v>
      </c>
      <c r="B4502">
        <v>2020</v>
      </c>
      <c r="C4502" t="s">
        <v>29</v>
      </c>
      <c r="D4502">
        <v>258370</v>
      </c>
      <c r="E4502">
        <v>369000</v>
      </c>
      <c r="F4502" t="s">
        <v>13</v>
      </c>
      <c r="G4502" t="s">
        <v>14</v>
      </c>
      <c r="H4502">
        <v>3</v>
      </c>
      <c r="I4502">
        <v>1</v>
      </c>
      <c r="J4502">
        <v>1088</v>
      </c>
      <c r="K4502">
        <v>1.0254395000000001</v>
      </c>
      <c r="L4502" t="s">
        <v>15</v>
      </c>
      <c r="M4502">
        <f>V3__67[[#This Row],[Sale Price]]/V3__67[[#This Row],[carpet_area]]</f>
        <v>339.15441176470586</v>
      </c>
      <c r="N4502">
        <f>IF(OR(V3__67[[#This Row],[Estimated Value]]="",V3__67[[#This Row],[Estimated Value]]=0),"",V3__67[[#This Row],[Sale Price]]-V3__67[[#This Row],[Estimated Value]])</f>
        <v>110630</v>
      </c>
      <c r="O4502">
        <f>IF(OR(V3__67[[#This Row],[Estimated Value]]="",V3__67[[#This Row],[Estimated Value]]=0),"",(V3__67[[#This Row],[Sale Price]]-V3__67[[#This Row],[Estimated Value]])/V3__67[[#This Row],[Estimated Value]])</f>
        <v>0.42818438673220577</v>
      </c>
      <c r="P4502" t="str">
        <f t="shared" si="70"/>
        <v>Above Estimate</v>
      </c>
    </row>
    <row r="4503" spans="1:16" x14ac:dyDescent="0.3">
      <c r="A4503" s="1">
        <v>44156</v>
      </c>
      <c r="B4503">
        <v>2020</v>
      </c>
      <c r="C4503" t="s">
        <v>30</v>
      </c>
      <c r="D4503">
        <v>442970</v>
      </c>
      <c r="E4503">
        <v>750000</v>
      </c>
      <c r="F4503" t="s">
        <v>13</v>
      </c>
      <c r="G4503" t="s">
        <v>14</v>
      </c>
      <c r="H4503">
        <v>3</v>
      </c>
      <c r="I4503">
        <v>3</v>
      </c>
      <c r="J4503">
        <v>945</v>
      </c>
      <c r="K4503">
        <v>1.0254395000000001</v>
      </c>
      <c r="L4503" t="s">
        <v>25</v>
      </c>
      <c r="M4503">
        <f>V3__67[[#This Row],[Sale Price]]/V3__67[[#This Row],[carpet_area]]</f>
        <v>793.65079365079362</v>
      </c>
      <c r="N4503">
        <f>IF(OR(V3__67[[#This Row],[Estimated Value]]="",V3__67[[#This Row],[Estimated Value]]=0),"",V3__67[[#This Row],[Sale Price]]-V3__67[[#This Row],[Estimated Value]])</f>
        <v>307030</v>
      </c>
      <c r="O4503">
        <f>IF(OR(V3__67[[#This Row],[Estimated Value]]="",V3__67[[#This Row],[Estimated Value]]=0),"",(V3__67[[#This Row],[Sale Price]]-V3__67[[#This Row],[Estimated Value]])/V3__67[[#This Row],[Estimated Value]])</f>
        <v>0.69311691536672915</v>
      </c>
      <c r="P4503" t="str">
        <f t="shared" si="70"/>
        <v>Above Estimate</v>
      </c>
    </row>
    <row r="4504" spans="1:16" x14ac:dyDescent="0.3">
      <c r="A4504" s="1">
        <v>44161</v>
      </c>
      <c r="B4504">
        <v>2020</v>
      </c>
      <c r="C4504" t="s">
        <v>26</v>
      </c>
      <c r="D4504">
        <v>236950</v>
      </c>
      <c r="E4504">
        <v>405000</v>
      </c>
      <c r="F4504" t="s">
        <v>13</v>
      </c>
      <c r="G4504" t="s">
        <v>14</v>
      </c>
      <c r="H4504">
        <v>3</v>
      </c>
      <c r="I4504">
        <v>2</v>
      </c>
      <c r="J4504">
        <v>1042</v>
      </c>
      <c r="K4504">
        <v>1.0254395000000001</v>
      </c>
      <c r="L4504" t="s">
        <v>25</v>
      </c>
      <c r="M4504">
        <f>V3__67[[#This Row],[Sale Price]]/V3__67[[#This Row],[carpet_area]]</f>
        <v>388.6756238003839</v>
      </c>
      <c r="N4504">
        <f>IF(OR(V3__67[[#This Row],[Estimated Value]]="",V3__67[[#This Row],[Estimated Value]]=0),"",V3__67[[#This Row],[Sale Price]]-V3__67[[#This Row],[Estimated Value]])</f>
        <v>168050</v>
      </c>
      <c r="O4504">
        <f>IF(OR(V3__67[[#This Row],[Estimated Value]]="",V3__67[[#This Row],[Estimated Value]]=0),"",(V3__67[[#This Row],[Sale Price]]-V3__67[[#This Row],[Estimated Value]])/V3__67[[#This Row],[Estimated Value]])</f>
        <v>0.70922135471618486</v>
      </c>
      <c r="P4504" t="str">
        <f t="shared" si="70"/>
        <v>Above Estimate</v>
      </c>
    </row>
    <row r="4505" spans="1:16" x14ac:dyDescent="0.3">
      <c r="A4505" s="1">
        <v>44162</v>
      </c>
      <c r="B4505">
        <v>2020</v>
      </c>
      <c r="C4505" t="s">
        <v>17</v>
      </c>
      <c r="D4505">
        <v>75890</v>
      </c>
      <c r="E4505">
        <v>134000</v>
      </c>
      <c r="F4505" t="s">
        <v>13</v>
      </c>
      <c r="G4505" t="s">
        <v>14</v>
      </c>
      <c r="H4505">
        <v>3</v>
      </c>
      <c r="I4505">
        <v>3</v>
      </c>
      <c r="J4505">
        <v>1042</v>
      </c>
      <c r="K4505">
        <v>1.0254395000000001</v>
      </c>
      <c r="L4505" t="s">
        <v>22</v>
      </c>
      <c r="M4505">
        <f>V3__67[[#This Row],[Sale Price]]/V3__67[[#This Row],[carpet_area]]</f>
        <v>128.59884836852208</v>
      </c>
      <c r="N4505">
        <f>IF(OR(V3__67[[#This Row],[Estimated Value]]="",V3__67[[#This Row],[Estimated Value]]=0),"",V3__67[[#This Row],[Sale Price]]-V3__67[[#This Row],[Estimated Value]])</f>
        <v>58110</v>
      </c>
      <c r="O4505">
        <f>IF(OR(V3__67[[#This Row],[Estimated Value]]="",V3__67[[#This Row],[Estimated Value]]=0),"",(V3__67[[#This Row],[Sale Price]]-V3__67[[#This Row],[Estimated Value]])/V3__67[[#This Row],[Estimated Value]])</f>
        <v>0.76571353274476217</v>
      </c>
      <c r="P4505" t="str">
        <f t="shared" si="70"/>
        <v>Above Estimate</v>
      </c>
    </row>
    <row r="4506" spans="1:16" x14ac:dyDescent="0.3">
      <c r="A4506" s="1">
        <v>44162</v>
      </c>
      <c r="B4506">
        <v>2020</v>
      </c>
      <c r="C4506" t="s">
        <v>17</v>
      </c>
      <c r="D4506">
        <v>367580</v>
      </c>
      <c r="E4506">
        <v>330000</v>
      </c>
      <c r="F4506" t="s">
        <v>13</v>
      </c>
      <c r="G4506" t="s">
        <v>14</v>
      </c>
      <c r="H4506">
        <v>3</v>
      </c>
      <c r="I4506">
        <v>2</v>
      </c>
      <c r="J4506">
        <v>964</v>
      </c>
      <c r="K4506">
        <v>1.0254395000000001</v>
      </c>
      <c r="L4506" t="s">
        <v>15</v>
      </c>
      <c r="M4506">
        <f>V3__67[[#This Row],[Sale Price]]/V3__67[[#This Row],[carpet_area]]</f>
        <v>342.32365145228215</v>
      </c>
      <c r="N4506">
        <f>IF(OR(V3__67[[#This Row],[Estimated Value]]="",V3__67[[#This Row],[Estimated Value]]=0),"",V3__67[[#This Row],[Sale Price]]-V3__67[[#This Row],[Estimated Value]])</f>
        <v>-37580</v>
      </c>
      <c r="O4506">
        <f>IF(OR(V3__67[[#This Row],[Estimated Value]]="",V3__67[[#This Row],[Estimated Value]]=0),"",(V3__67[[#This Row],[Sale Price]]-V3__67[[#This Row],[Estimated Value]])/V3__67[[#This Row],[Estimated Value]])</f>
        <v>-0.10223624789161544</v>
      </c>
      <c r="P4506" t="str">
        <f t="shared" si="70"/>
        <v>Below Estimate</v>
      </c>
    </row>
    <row r="4507" spans="1:16" x14ac:dyDescent="0.3">
      <c r="A4507" s="1">
        <v>44162</v>
      </c>
      <c r="B4507">
        <v>2020</v>
      </c>
      <c r="C4507" t="s">
        <v>29</v>
      </c>
      <c r="D4507">
        <v>172480</v>
      </c>
      <c r="E4507">
        <v>279900</v>
      </c>
      <c r="F4507" t="s">
        <v>13</v>
      </c>
      <c r="G4507" t="s">
        <v>14</v>
      </c>
      <c r="H4507">
        <v>3</v>
      </c>
      <c r="I4507">
        <v>3</v>
      </c>
      <c r="J4507">
        <v>1027</v>
      </c>
      <c r="K4507">
        <v>1.0254395000000001</v>
      </c>
      <c r="L4507" t="s">
        <v>22</v>
      </c>
      <c r="M4507">
        <f>V3__67[[#This Row],[Sale Price]]/V3__67[[#This Row],[carpet_area]]</f>
        <v>272.54138266796497</v>
      </c>
      <c r="N4507">
        <f>IF(OR(V3__67[[#This Row],[Estimated Value]]="",V3__67[[#This Row],[Estimated Value]]=0),"",V3__67[[#This Row],[Sale Price]]-V3__67[[#This Row],[Estimated Value]])</f>
        <v>107420</v>
      </c>
      <c r="O4507">
        <f>IF(OR(V3__67[[#This Row],[Estimated Value]]="",V3__67[[#This Row],[Estimated Value]]=0),"",(V3__67[[#This Row],[Sale Price]]-V3__67[[#This Row],[Estimated Value]])/V3__67[[#This Row],[Estimated Value]])</f>
        <v>0.62279684601113172</v>
      </c>
      <c r="P4507" t="str">
        <f t="shared" si="70"/>
        <v>Above Estimate</v>
      </c>
    </row>
    <row r="4508" spans="1:16" x14ac:dyDescent="0.3">
      <c r="A4508" s="1">
        <v>44162</v>
      </c>
      <c r="B4508">
        <v>2020</v>
      </c>
      <c r="C4508" t="s">
        <v>12</v>
      </c>
      <c r="D4508">
        <v>56770</v>
      </c>
      <c r="E4508">
        <v>50000</v>
      </c>
      <c r="F4508" t="s">
        <v>23</v>
      </c>
      <c r="G4508" t="s">
        <v>24</v>
      </c>
      <c r="H4508">
        <v>6</v>
      </c>
      <c r="I4508">
        <v>6</v>
      </c>
      <c r="J4508">
        <v>2033</v>
      </c>
      <c r="K4508">
        <v>1.0254395000000001</v>
      </c>
      <c r="L4508" t="s">
        <v>22</v>
      </c>
      <c r="M4508">
        <f>V3__67[[#This Row],[Sale Price]]/V3__67[[#This Row],[carpet_area]]</f>
        <v>24.594195769798329</v>
      </c>
      <c r="N4508">
        <f>IF(OR(V3__67[[#This Row],[Estimated Value]]="",V3__67[[#This Row],[Estimated Value]]=0),"",V3__67[[#This Row],[Sale Price]]-V3__67[[#This Row],[Estimated Value]])</f>
        <v>-6770</v>
      </c>
      <c r="O4508">
        <f>IF(OR(V3__67[[#This Row],[Estimated Value]]="",V3__67[[#This Row],[Estimated Value]]=0),"",(V3__67[[#This Row],[Sale Price]]-V3__67[[#This Row],[Estimated Value]])/V3__67[[#This Row],[Estimated Value]])</f>
        <v>-0.11925312665140039</v>
      </c>
      <c r="P4508" t="str">
        <f t="shared" si="70"/>
        <v>Below Estimate</v>
      </c>
    </row>
    <row r="4509" spans="1:16" x14ac:dyDescent="0.3">
      <c r="A4509" s="1">
        <v>44164</v>
      </c>
      <c r="B4509">
        <v>2020</v>
      </c>
      <c r="C4509" t="s">
        <v>17</v>
      </c>
      <c r="D4509">
        <v>103200</v>
      </c>
      <c r="E4509">
        <v>180500</v>
      </c>
      <c r="F4509" t="s">
        <v>19</v>
      </c>
      <c r="G4509" t="s">
        <v>20</v>
      </c>
      <c r="H4509">
        <v>4</v>
      </c>
      <c r="I4509">
        <v>3</v>
      </c>
      <c r="J4509">
        <v>1258</v>
      </c>
      <c r="K4509">
        <v>1.0254395000000001</v>
      </c>
      <c r="L4509" t="s">
        <v>25</v>
      </c>
      <c r="M4509">
        <f>V3__67[[#This Row],[Sale Price]]/V3__67[[#This Row],[carpet_area]]</f>
        <v>143.48171701112878</v>
      </c>
      <c r="N4509">
        <f>IF(OR(V3__67[[#This Row],[Estimated Value]]="",V3__67[[#This Row],[Estimated Value]]=0),"",V3__67[[#This Row],[Sale Price]]-V3__67[[#This Row],[Estimated Value]])</f>
        <v>77300</v>
      </c>
      <c r="O4509">
        <f>IF(OR(V3__67[[#This Row],[Estimated Value]]="",V3__67[[#This Row],[Estimated Value]]=0),"",(V3__67[[#This Row],[Sale Price]]-V3__67[[#This Row],[Estimated Value]])/V3__67[[#This Row],[Estimated Value]])</f>
        <v>0.74903100775193798</v>
      </c>
      <c r="P4509" t="str">
        <f t="shared" si="70"/>
        <v>Above Estimate</v>
      </c>
    </row>
    <row r="4510" spans="1:16" x14ac:dyDescent="0.3">
      <c r="A4510" s="1">
        <v>44165</v>
      </c>
      <c r="B4510">
        <v>2020</v>
      </c>
      <c r="C4510" t="s">
        <v>12</v>
      </c>
      <c r="D4510">
        <v>73960</v>
      </c>
      <c r="E4510">
        <v>118750</v>
      </c>
      <c r="F4510" t="s">
        <v>13</v>
      </c>
      <c r="G4510" t="s">
        <v>14</v>
      </c>
      <c r="H4510">
        <v>3</v>
      </c>
      <c r="I4510">
        <v>1</v>
      </c>
      <c r="J4510">
        <v>1074</v>
      </c>
      <c r="K4510">
        <v>1.0254395000000001</v>
      </c>
      <c r="L4510" t="s">
        <v>22</v>
      </c>
      <c r="M4510">
        <f>V3__67[[#This Row],[Sale Price]]/V3__67[[#This Row],[carpet_area]]</f>
        <v>110.56797020484171</v>
      </c>
      <c r="N4510">
        <f>IF(OR(V3__67[[#This Row],[Estimated Value]]="",V3__67[[#This Row],[Estimated Value]]=0),"",V3__67[[#This Row],[Sale Price]]-V3__67[[#This Row],[Estimated Value]])</f>
        <v>44790</v>
      </c>
      <c r="O4510">
        <f>IF(OR(V3__67[[#This Row],[Estimated Value]]="",V3__67[[#This Row],[Estimated Value]]=0),"",(V3__67[[#This Row],[Sale Price]]-V3__67[[#This Row],[Estimated Value]])/V3__67[[#This Row],[Estimated Value]])</f>
        <v>0.60559762033531639</v>
      </c>
      <c r="P4510" t="str">
        <f t="shared" si="70"/>
        <v>Above Estimate</v>
      </c>
    </row>
    <row r="4511" spans="1:16" x14ac:dyDescent="0.3">
      <c r="A4511" s="1">
        <v>44165</v>
      </c>
      <c r="B4511">
        <v>2020</v>
      </c>
      <c r="C4511" t="s">
        <v>12</v>
      </c>
      <c r="D4511">
        <v>43090</v>
      </c>
      <c r="E4511">
        <v>40000</v>
      </c>
      <c r="F4511" t="s">
        <v>19</v>
      </c>
      <c r="G4511" t="s">
        <v>20</v>
      </c>
      <c r="H4511">
        <v>4</v>
      </c>
      <c r="I4511">
        <v>3</v>
      </c>
      <c r="J4511">
        <v>1366</v>
      </c>
      <c r="K4511">
        <v>1.0254395000000001</v>
      </c>
      <c r="L4511" t="s">
        <v>25</v>
      </c>
      <c r="M4511">
        <f>V3__67[[#This Row],[Sale Price]]/V3__67[[#This Row],[carpet_area]]</f>
        <v>29.282576866764277</v>
      </c>
      <c r="N4511">
        <f>IF(OR(V3__67[[#This Row],[Estimated Value]]="",V3__67[[#This Row],[Estimated Value]]=0),"",V3__67[[#This Row],[Sale Price]]-V3__67[[#This Row],[Estimated Value]])</f>
        <v>-3090</v>
      </c>
      <c r="O4511">
        <f>IF(OR(V3__67[[#This Row],[Estimated Value]]="",V3__67[[#This Row],[Estimated Value]]=0),"",(V3__67[[#This Row],[Sale Price]]-V3__67[[#This Row],[Estimated Value]])/V3__67[[#This Row],[Estimated Value]])</f>
        <v>-7.1710373636574606E-2</v>
      </c>
      <c r="P4511" t="str">
        <f t="shared" si="70"/>
        <v>Below Estimate</v>
      </c>
    </row>
    <row r="4512" spans="1:16" x14ac:dyDescent="0.3">
      <c r="A4512" s="1">
        <v>44165</v>
      </c>
      <c r="B4512">
        <v>2020</v>
      </c>
      <c r="C4512" t="s">
        <v>30</v>
      </c>
      <c r="D4512">
        <v>315480</v>
      </c>
      <c r="E4512">
        <v>370000</v>
      </c>
      <c r="F4512" t="s">
        <v>13</v>
      </c>
      <c r="G4512" t="s">
        <v>14</v>
      </c>
      <c r="H4512">
        <v>3</v>
      </c>
      <c r="I4512">
        <v>1</v>
      </c>
      <c r="J4512">
        <v>995</v>
      </c>
      <c r="K4512">
        <v>1.0254395000000001</v>
      </c>
      <c r="L4512" t="s">
        <v>25</v>
      </c>
      <c r="M4512">
        <f>V3__67[[#This Row],[Sale Price]]/V3__67[[#This Row],[carpet_area]]</f>
        <v>371.85929648241205</v>
      </c>
      <c r="N4512">
        <f>IF(OR(V3__67[[#This Row],[Estimated Value]]="",V3__67[[#This Row],[Estimated Value]]=0),"",V3__67[[#This Row],[Sale Price]]-V3__67[[#This Row],[Estimated Value]])</f>
        <v>54520</v>
      </c>
      <c r="O4512">
        <f>IF(OR(V3__67[[#This Row],[Estimated Value]]="",V3__67[[#This Row],[Estimated Value]]=0),"",(V3__67[[#This Row],[Sale Price]]-V3__67[[#This Row],[Estimated Value]])/V3__67[[#This Row],[Estimated Value]])</f>
        <v>0.17281602637251173</v>
      </c>
      <c r="P4512" t="str">
        <f t="shared" si="70"/>
        <v>Above Estimate</v>
      </c>
    </row>
    <row r="4513" spans="1:16" x14ac:dyDescent="0.3">
      <c r="A4513" s="1">
        <v>44165</v>
      </c>
      <c r="B4513">
        <v>2020</v>
      </c>
      <c r="C4513" t="s">
        <v>30</v>
      </c>
      <c r="D4513">
        <v>386940</v>
      </c>
      <c r="E4513">
        <v>591500</v>
      </c>
      <c r="F4513" t="s">
        <v>13</v>
      </c>
      <c r="G4513" t="s">
        <v>14</v>
      </c>
      <c r="H4513">
        <v>3</v>
      </c>
      <c r="I4513">
        <v>2</v>
      </c>
      <c r="J4513">
        <v>1017</v>
      </c>
      <c r="K4513">
        <v>1.0254395000000001</v>
      </c>
      <c r="L4513" t="s">
        <v>25</v>
      </c>
      <c r="M4513">
        <f>V3__67[[#This Row],[Sale Price]]/V3__67[[#This Row],[carpet_area]]</f>
        <v>581.61258603736485</v>
      </c>
      <c r="N4513">
        <f>IF(OR(V3__67[[#This Row],[Estimated Value]]="",V3__67[[#This Row],[Estimated Value]]=0),"",V3__67[[#This Row],[Sale Price]]-V3__67[[#This Row],[Estimated Value]])</f>
        <v>204560</v>
      </c>
      <c r="O4513">
        <f>IF(OR(V3__67[[#This Row],[Estimated Value]]="",V3__67[[#This Row],[Estimated Value]]=0),"",(V3__67[[#This Row],[Sale Price]]-V3__67[[#This Row],[Estimated Value]])/V3__67[[#This Row],[Estimated Value]])</f>
        <v>0.52866077428025016</v>
      </c>
      <c r="P4513" t="str">
        <f t="shared" si="70"/>
        <v>Above Estimate</v>
      </c>
    </row>
    <row r="4514" spans="1:16" x14ac:dyDescent="0.3">
      <c r="A4514" s="1">
        <v>44165</v>
      </c>
      <c r="B4514">
        <v>2020</v>
      </c>
      <c r="C4514" t="s">
        <v>12</v>
      </c>
      <c r="D4514">
        <v>97070</v>
      </c>
      <c r="E4514">
        <v>85400</v>
      </c>
      <c r="F4514" t="s">
        <v>19</v>
      </c>
      <c r="G4514" t="s">
        <v>20</v>
      </c>
      <c r="H4514">
        <v>4</v>
      </c>
      <c r="I4514">
        <v>3</v>
      </c>
      <c r="J4514">
        <v>1271</v>
      </c>
      <c r="K4514">
        <v>1.0254395000000001</v>
      </c>
      <c r="L4514" t="s">
        <v>15</v>
      </c>
      <c r="M4514">
        <f>V3__67[[#This Row],[Sale Price]]/V3__67[[#This Row],[carpet_area]]</f>
        <v>67.191188040912664</v>
      </c>
      <c r="N4514">
        <f>IF(OR(V3__67[[#This Row],[Estimated Value]]="",V3__67[[#This Row],[Estimated Value]]=0),"",V3__67[[#This Row],[Sale Price]]-V3__67[[#This Row],[Estimated Value]])</f>
        <v>-11670</v>
      </c>
      <c r="O4514">
        <f>IF(OR(V3__67[[#This Row],[Estimated Value]]="",V3__67[[#This Row],[Estimated Value]]=0),"",(V3__67[[#This Row],[Sale Price]]-V3__67[[#This Row],[Estimated Value]])/V3__67[[#This Row],[Estimated Value]])</f>
        <v>-0.12022251983104976</v>
      </c>
      <c r="P4514" t="str">
        <f t="shared" si="70"/>
        <v>Below Estimate</v>
      </c>
    </row>
    <row r="4515" spans="1:16" x14ac:dyDescent="0.3">
      <c r="A4515" s="1">
        <v>44168</v>
      </c>
      <c r="B4515">
        <v>2020</v>
      </c>
      <c r="C4515" t="s">
        <v>17</v>
      </c>
      <c r="D4515">
        <v>80060</v>
      </c>
      <c r="E4515">
        <v>107000</v>
      </c>
      <c r="F4515" t="s">
        <v>13</v>
      </c>
      <c r="G4515" t="s">
        <v>14</v>
      </c>
      <c r="H4515">
        <v>3</v>
      </c>
      <c r="I4515">
        <v>3</v>
      </c>
      <c r="J4515">
        <v>1089</v>
      </c>
      <c r="K4515">
        <v>1.0254395000000001</v>
      </c>
      <c r="L4515" t="s">
        <v>22</v>
      </c>
      <c r="M4515">
        <f>V3__67[[#This Row],[Sale Price]]/V3__67[[#This Row],[carpet_area]]</f>
        <v>98.25528007346189</v>
      </c>
      <c r="N4515">
        <f>IF(OR(V3__67[[#This Row],[Estimated Value]]="",V3__67[[#This Row],[Estimated Value]]=0),"",V3__67[[#This Row],[Sale Price]]-V3__67[[#This Row],[Estimated Value]])</f>
        <v>26940</v>
      </c>
      <c r="O4515">
        <f>IF(OR(V3__67[[#This Row],[Estimated Value]]="",V3__67[[#This Row],[Estimated Value]]=0),"",(V3__67[[#This Row],[Sale Price]]-V3__67[[#This Row],[Estimated Value]])/V3__67[[#This Row],[Estimated Value]])</f>
        <v>0.33649762677991507</v>
      </c>
      <c r="P4515" t="str">
        <f t="shared" si="70"/>
        <v>Above Estimate</v>
      </c>
    </row>
    <row r="4516" spans="1:16" x14ac:dyDescent="0.3">
      <c r="A4516" s="1">
        <v>44168</v>
      </c>
      <c r="B4516">
        <v>2020</v>
      </c>
      <c r="C4516" t="s">
        <v>17</v>
      </c>
      <c r="D4516">
        <v>137540</v>
      </c>
      <c r="E4516">
        <v>220000</v>
      </c>
      <c r="F4516" t="s">
        <v>19</v>
      </c>
      <c r="G4516" t="s">
        <v>20</v>
      </c>
      <c r="H4516">
        <v>4</v>
      </c>
      <c r="I4516">
        <v>2</v>
      </c>
      <c r="J4516">
        <v>1230</v>
      </c>
      <c r="K4516">
        <v>1.0254395000000001</v>
      </c>
      <c r="L4516" t="s">
        <v>16</v>
      </c>
      <c r="M4516">
        <f>V3__67[[#This Row],[Sale Price]]/V3__67[[#This Row],[carpet_area]]</f>
        <v>178.86178861788619</v>
      </c>
      <c r="N4516">
        <f>IF(OR(V3__67[[#This Row],[Estimated Value]]="",V3__67[[#This Row],[Estimated Value]]=0),"",V3__67[[#This Row],[Sale Price]]-V3__67[[#This Row],[Estimated Value]])</f>
        <v>82460</v>
      </c>
      <c r="O4516">
        <f>IF(OR(V3__67[[#This Row],[Estimated Value]]="",V3__67[[#This Row],[Estimated Value]]=0),"",(V3__67[[#This Row],[Sale Price]]-V3__67[[#This Row],[Estimated Value]])/V3__67[[#This Row],[Estimated Value]])</f>
        <v>0.59953468082012507</v>
      </c>
      <c r="P4516" t="str">
        <f t="shared" si="70"/>
        <v>Above Estimate</v>
      </c>
    </row>
    <row r="4517" spans="1:16" x14ac:dyDescent="0.3">
      <c r="A4517" s="1">
        <v>44168</v>
      </c>
      <c r="B4517">
        <v>2020</v>
      </c>
      <c r="C4517" t="s">
        <v>30</v>
      </c>
      <c r="D4517">
        <v>286700</v>
      </c>
      <c r="E4517">
        <v>426000</v>
      </c>
      <c r="F4517" t="s">
        <v>13</v>
      </c>
      <c r="G4517" t="s">
        <v>14</v>
      </c>
      <c r="H4517">
        <v>3</v>
      </c>
      <c r="I4517">
        <v>2</v>
      </c>
      <c r="J4517">
        <v>1087</v>
      </c>
      <c r="K4517">
        <v>1.0254395000000001</v>
      </c>
      <c r="L4517" t="s">
        <v>25</v>
      </c>
      <c r="M4517">
        <f>V3__67[[#This Row],[Sale Price]]/V3__67[[#This Row],[carpet_area]]</f>
        <v>391.90432382704694</v>
      </c>
      <c r="N4517">
        <f>IF(OR(V3__67[[#This Row],[Estimated Value]]="",V3__67[[#This Row],[Estimated Value]]=0),"",V3__67[[#This Row],[Sale Price]]-V3__67[[#This Row],[Estimated Value]])</f>
        <v>139300</v>
      </c>
      <c r="O4517">
        <f>IF(OR(V3__67[[#This Row],[Estimated Value]]="",V3__67[[#This Row],[Estimated Value]]=0),"",(V3__67[[#This Row],[Sale Price]]-V3__67[[#This Row],[Estimated Value]])/V3__67[[#This Row],[Estimated Value]])</f>
        <v>0.48587373561213815</v>
      </c>
      <c r="P4517" t="str">
        <f t="shared" si="70"/>
        <v>Above Estimate</v>
      </c>
    </row>
    <row r="4518" spans="1:16" x14ac:dyDescent="0.3">
      <c r="A4518" s="1">
        <v>44168</v>
      </c>
      <c r="B4518">
        <v>2020</v>
      </c>
      <c r="C4518" t="s">
        <v>29</v>
      </c>
      <c r="D4518">
        <v>153510</v>
      </c>
      <c r="E4518">
        <v>186000</v>
      </c>
      <c r="F4518" t="s">
        <v>13</v>
      </c>
      <c r="G4518" t="s">
        <v>14</v>
      </c>
      <c r="H4518">
        <v>3</v>
      </c>
      <c r="I4518">
        <v>3</v>
      </c>
      <c r="J4518">
        <v>900</v>
      </c>
      <c r="K4518">
        <v>1.0254395000000001</v>
      </c>
      <c r="L4518" t="s">
        <v>15</v>
      </c>
      <c r="M4518">
        <f>V3__67[[#This Row],[Sale Price]]/V3__67[[#This Row],[carpet_area]]</f>
        <v>206.66666666666666</v>
      </c>
      <c r="N4518">
        <f>IF(OR(V3__67[[#This Row],[Estimated Value]]="",V3__67[[#This Row],[Estimated Value]]=0),"",V3__67[[#This Row],[Sale Price]]-V3__67[[#This Row],[Estimated Value]])</f>
        <v>32490</v>
      </c>
      <c r="O4518">
        <f>IF(OR(V3__67[[#This Row],[Estimated Value]]="",V3__67[[#This Row],[Estimated Value]]=0),"",(V3__67[[#This Row],[Sale Price]]-V3__67[[#This Row],[Estimated Value]])/V3__67[[#This Row],[Estimated Value]])</f>
        <v>0.21164744967754542</v>
      </c>
      <c r="P4518" t="str">
        <f t="shared" si="70"/>
        <v>Above Estimate</v>
      </c>
    </row>
    <row r="4519" spans="1:16" x14ac:dyDescent="0.3">
      <c r="A4519" s="1">
        <v>44168</v>
      </c>
      <c r="B4519">
        <v>2020</v>
      </c>
      <c r="C4519" t="s">
        <v>30</v>
      </c>
      <c r="D4519">
        <v>338080</v>
      </c>
      <c r="E4519">
        <v>525000</v>
      </c>
      <c r="F4519" t="s">
        <v>19</v>
      </c>
      <c r="G4519" t="s">
        <v>20</v>
      </c>
      <c r="H4519">
        <v>4</v>
      </c>
      <c r="I4519">
        <v>2</v>
      </c>
      <c r="J4519">
        <v>1241</v>
      </c>
      <c r="K4519">
        <v>1.0254395000000001</v>
      </c>
      <c r="L4519" t="s">
        <v>25</v>
      </c>
      <c r="M4519">
        <f>V3__67[[#This Row],[Sale Price]]/V3__67[[#This Row],[carpet_area]]</f>
        <v>423.04593070104755</v>
      </c>
      <c r="N4519">
        <f>IF(OR(V3__67[[#This Row],[Estimated Value]]="",V3__67[[#This Row],[Estimated Value]]=0),"",V3__67[[#This Row],[Sale Price]]-V3__67[[#This Row],[Estimated Value]])</f>
        <v>186920</v>
      </c>
      <c r="O4519">
        <f>IF(OR(V3__67[[#This Row],[Estimated Value]]="",V3__67[[#This Row],[Estimated Value]]=0),"",(V3__67[[#This Row],[Sale Price]]-V3__67[[#This Row],[Estimated Value]])/V3__67[[#This Row],[Estimated Value]])</f>
        <v>0.55288689067676289</v>
      </c>
      <c r="P4519" t="str">
        <f t="shared" si="70"/>
        <v>Above Estimate</v>
      </c>
    </row>
    <row r="4520" spans="1:16" x14ac:dyDescent="0.3">
      <c r="A4520" s="1">
        <v>44168</v>
      </c>
      <c r="B4520">
        <v>2020</v>
      </c>
      <c r="C4520" t="s">
        <v>21</v>
      </c>
      <c r="D4520">
        <v>3679900</v>
      </c>
      <c r="E4520">
        <v>4985000</v>
      </c>
      <c r="F4520" t="s">
        <v>13</v>
      </c>
      <c r="G4520" t="s">
        <v>14</v>
      </c>
      <c r="H4520">
        <v>3</v>
      </c>
      <c r="I4520">
        <v>3</v>
      </c>
      <c r="J4520">
        <v>942</v>
      </c>
      <c r="K4520">
        <v>1.0254395000000001</v>
      </c>
      <c r="L4520" t="s">
        <v>15</v>
      </c>
      <c r="M4520">
        <f>V3__67[[#This Row],[Sale Price]]/V3__67[[#This Row],[carpet_area]]</f>
        <v>5291.9320594479832</v>
      </c>
      <c r="N4520">
        <f>IF(OR(V3__67[[#This Row],[Estimated Value]]="",V3__67[[#This Row],[Estimated Value]]=0),"",V3__67[[#This Row],[Sale Price]]-V3__67[[#This Row],[Estimated Value]])</f>
        <v>1305100</v>
      </c>
      <c r="O4520">
        <f>IF(OR(V3__67[[#This Row],[Estimated Value]]="",V3__67[[#This Row],[Estimated Value]]=0),"",(V3__67[[#This Row],[Sale Price]]-V3__67[[#This Row],[Estimated Value]])/V3__67[[#This Row],[Estimated Value]])</f>
        <v>0.35465637653197096</v>
      </c>
      <c r="P4520" t="str">
        <f t="shared" si="70"/>
        <v>Above Estimate</v>
      </c>
    </row>
    <row r="4521" spans="1:16" x14ac:dyDescent="0.3">
      <c r="A4521" s="1">
        <v>44168</v>
      </c>
      <c r="B4521">
        <v>2020</v>
      </c>
      <c r="C4521" t="s">
        <v>26</v>
      </c>
      <c r="D4521">
        <v>236600</v>
      </c>
      <c r="E4521">
        <v>359000</v>
      </c>
      <c r="F4521" t="s">
        <v>13</v>
      </c>
      <c r="G4521" t="s">
        <v>14</v>
      </c>
      <c r="H4521">
        <v>3</v>
      </c>
      <c r="I4521">
        <v>3</v>
      </c>
      <c r="J4521">
        <v>949</v>
      </c>
      <c r="K4521">
        <v>1.0254395000000001</v>
      </c>
      <c r="L4521" t="s">
        <v>16</v>
      </c>
      <c r="M4521">
        <f>V3__67[[#This Row],[Sale Price]]/V3__67[[#This Row],[carpet_area]]</f>
        <v>378.29293993677555</v>
      </c>
      <c r="N4521">
        <f>IF(OR(V3__67[[#This Row],[Estimated Value]]="",V3__67[[#This Row],[Estimated Value]]=0),"",V3__67[[#This Row],[Sale Price]]-V3__67[[#This Row],[Estimated Value]])</f>
        <v>122400</v>
      </c>
      <c r="O4521">
        <f>IF(OR(V3__67[[#This Row],[Estimated Value]]="",V3__67[[#This Row],[Estimated Value]]=0),"",(V3__67[[#This Row],[Sale Price]]-V3__67[[#This Row],[Estimated Value]])/V3__67[[#This Row],[Estimated Value]])</f>
        <v>0.51732882502113275</v>
      </c>
      <c r="P4521" t="str">
        <f t="shared" si="70"/>
        <v>Above Estimate</v>
      </c>
    </row>
    <row r="4522" spans="1:16" x14ac:dyDescent="0.3">
      <c r="A4522" s="1">
        <v>44169</v>
      </c>
      <c r="B4522">
        <v>2020</v>
      </c>
      <c r="C4522" t="s">
        <v>12</v>
      </c>
      <c r="D4522">
        <v>89960</v>
      </c>
      <c r="E4522">
        <v>109200</v>
      </c>
      <c r="F4522" t="s">
        <v>13</v>
      </c>
      <c r="G4522" t="s">
        <v>14</v>
      </c>
      <c r="H4522">
        <v>3</v>
      </c>
      <c r="I4522">
        <v>3</v>
      </c>
      <c r="J4522">
        <v>1076</v>
      </c>
      <c r="K4522">
        <v>1.0254395000000001</v>
      </c>
      <c r="L4522" t="s">
        <v>25</v>
      </c>
      <c r="M4522">
        <f>V3__67[[#This Row],[Sale Price]]/V3__67[[#This Row],[carpet_area]]</f>
        <v>101.48698884758365</v>
      </c>
      <c r="N4522">
        <f>IF(OR(V3__67[[#This Row],[Estimated Value]]="",V3__67[[#This Row],[Estimated Value]]=0),"",V3__67[[#This Row],[Sale Price]]-V3__67[[#This Row],[Estimated Value]])</f>
        <v>19240</v>
      </c>
      <c r="O4522">
        <f>IF(OR(V3__67[[#This Row],[Estimated Value]]="",V3__67[[#This Row],[Estimated Value]]=0),"",(V3__67[[#This Row],[Sale Price]]-V3__67[[#This Row],[Estimated Value]])/V3__67[[#This Row],[Estimated Value]])</f>
        <v>0.2138728323699422</v>
      </c>
      <c r="P4522" t="str">
        <f t="shared" si="70"/>
        <v>Above Estimate</v>
      </c>
    </row>
    <row r="4523" spans="1:16" x14ac:dyDescent="0.3">
      <c r="A4523" s="1">
        <v>44169</v>
      </c>
      <c r="B4523">
        <v>2020</v>
      </c>
      <c r="C4523" t="s">
        <v>29</v>
      </c>
      <c r="D4523">
        <v>306670</v>
      </c>
      <c r="E4523">
        <v>460000</v>
      </c>
      <c r="F4523" t="s">
        <v>13</v>
      </c>
      <c r="G4523" t="s">
        <v>14</v>
      </c>
      <c r="H4523">
        <v>3</v>
      </c>
      <c r="I4523">
        <v>3</v>
      </c>
      <c r="J4523">
        <v>1099</v>
      </c>
      <c r="K4523">
        <v>1.0254395000000001</v>
      </c>
      <c r="L4523" t="s">
        <v>15</v>
      </c>
      <c r="M4523">
        <f>V3__67[[#This Row],[Sale Price]]/V3__67[[#This Row],[carpet_area]]</f>
        <v>418.56232939035488</v>
      </c>
      <c r="N4523">
        <f>IF(OR(V3__67[[#This Row],[Estimated Value]]="",V3__67[[#This Row],[Estimated Value]]=0),"",V3__67[[#This Row],[Sale Price]]-V3__67[[#This Row],[Estimated Value]])</f>
        <v>153330</v>
      </c>
      <c r="O4523">
        <f>IF(OR(V3__67[[#This Row],[Estimated Value]]="",V3__67[[#This Row],[Estimated Value]]=0),"",(V3__67[[#This Row],[Sale Price]]-V3__67[[#This Row],[Estimated Value]])/V3__67[[#This Row],[Estimated Value]])</f>
        <v>0.49998369582939317</v>
      </c>
      <c r="P4523" t="str">
        <f t="shared" si="70"/>
        <v>Above Estimate</v>
      </c>
    </row>
    <row r="4524" spans="1:16" x14ac:dyDescent="0.3">
      <c r="A4524" s="1">
        <v>44169</v>
      </c>
      <c r="B4524">
        <v>2020</v>
      </c>
      <c r="C4524" t="s">
        <v>26</v>
      </c>
      <c r="D4524">
        <v>278110</v>
      </c>
      <c r="E4524">
        <v>475000</v>
      </c>
      <c r="F4524" t="s">
        <v>13</v>
      </c>
      <c r="G4524" t="s">
        <v>14</v>
      </c>
      <c r="H4524">
        <v>3</v>
      </c>
      <c r="I4524">
        <v>2</v>
      </c>
      <c r="J4524">
        <v>904</v>
      </c>
      <c r="K4524">
        <v>1.0254395000000001</v>
      </c>
      <c r="L4524" t="s">
        <v>16</v>
      </c>
      <c r="M4524">
        <f>V3__67[[#This Row],[Sale Price]]/V3__67[[#This Row],[carpet_area]]</f>
        <v>525.44247787610618</v>
      </c>
      <c r="N4524">
        <f>IF(OR(V3__67[[#This Row],[Estimated Value]]="",V3__67[[#This Row],[Estimated Value]]=0),"",V3__67[[#This Row],[Sale Price]]-V3__67[[#This Row],[Estimated Value]])</f>
        <v>196890</v>
      </c>
      <c r="O4524">
        <f>IF(OR(V3__67[[#This Row],[Estimated Value]]="",V3__67[[#This Row],[Estimated Value]]=0),"",(V3__67[[#This Row],[Sale Price]]-V3__67[[#This Row],[Estimated Value]])/V3__67[[#This Row],[Estimated Value]])</f>
        <v>0.70795728308942507</v>
      </c>
      <c r="P4524" t="str">
        <f t="shared" si="70"/>
        <v>Above Estimate</v>
      </c>
    </row>
    <row r="4525" spans="1:16" x14ac:dyDescent="0.3">
      <c r="A4525" s="1">
        <v>44169</v>
      </c>
      <c r="B4525">
        <v>2020</v>
      </c>
      <c r="C4525" t="s">
        <v>30</v>
      </c>
      <c r="D4525">
        <v>336110</v>
      </c>
      <c r="E4525">
        <v>950000</v>
      </c>
      <c r="F4525" t="s">
        <v>19</v>
      </c>
      <c r="G4525" t="s">
        <v>20</v>
      </c>
      <c r="H4525">
        <v>4</v>
      </c>
      <c r="I4525">
        <v>3</v>
      </c>
      <c r="J4525">
        <v>1399</v>
      </c>
      <c r="K4525">
        <v>1.0254395000000001</v>
      </c>
      <c r="L4525" t="s">
        <v>22</v>
      </c>
      <c r="M4525">
        <f>V3__67[[#This Row],[Sale Price]]/V3__67[[#This Row],[carpet_area]]</f>
        <v>679.05646890636172</v>
      </c>
      <c r="N4525">
        <f>IF(OR(V3__67[[#This Row],[Estimated Value]]="",V3__67[[#This Row],[Estimated Value]]=0),"",V3__67[[#This Row],[Sale Price]]-V3__67[[#This Row],[Estimated Value]])</f>
        <v>613890</v>
      </c>
      <c r="O4525">
        <f>IF(OR(V3__67[[#This Row],[Estimated Value]]="",V3__67[[#This Row],[Estimated Value]]=0),"",(V3__67[[#This Row],[Sale Price]]-V3__67[[#This Row],[Estimated Value]])/V3__67[[#This Row],[Estimated Value]])</f>
        <v>1.826455624646693</v>
      </c>
      <c r="P4525" t="str">
        <f t="shared" si="70"/>
        <v>Above Estimate</v>
      </c>
    </row>
    <row r="4526" spans="1:16" x14ac:dyDescent="0.3">
      <c r="A4526" s="1">
        <v>44170</v>
      </c>
      <c r="B4526">
        <v>2020</v>
      </c>
      <c r="C4526" t="s">
        <v>12</v>
      </c>
      <c r="D4526">
        <v>76200</v>
      </c>
      <c r="E4526">
        <v>138000</v>
      </c>
      <c r="F4526" t="s">
        <v>13</v>
      </c>
      <c r="G4526" t="s">
        <v>14</v>
      </c>
      <c r="H4526">
        <v>3</v>
      </c>
      <c r="I4526">
        <v>1</v>
      </c>
      <c r="J4526">
        <v>1007</v>
      </c>
      <c r="K4526">
        <v>1.0254395000000001</v>
      </c>
      <c r="L4526" t="s">
        <v>16</v>
      </c>
      <c r="M4526">
        <f>V3__67[[#This Row],[Sale Price]]/V3__67[[#This Row],[carpet_area]]</f>
        <v>137.04071499503476</v>
      </c>
      <c r="N4526">
        <f>IF(OR(V3__67[[#This Row],[Estimated Value]]="",V3__67[[#This Row],[Estimated Value]]=0),"",V3__67[[#This Row],[Sale Price]]-V3__67[[#This Row],[Estimated Value]])</f>
        <v>61800</v>
      </c>
      <c r="O4526">
        <f>IF(OR(V3__67[[#This Row],[Estimated Value]]="",V3__67[[#This Row],[Estimated Value]]=0),"",(V3__67[[#This Row],[Sale Price]]-V3__67[[#This Row],[Estimated Value]])/V3__67[[#This Row],[Estimated Value]])</f>
        <v>0.8110236220472441</v>
      </c>
      <c r="P4526" t="str">
        <f t="shared" si="70"/>
        <v>Above Estimate</v>
      </c>
    </row>
    <row r="4527" spans="1:16" x14ac:dyDescent="0.3">
      <c r="A4527" s="1">
        <v>44170</v>
      </c>
      <c r="B4527">
        <v>2020</v>
      </c>
      <c r="C4527" t="s">
        <v>12</v>
      </c>
      <c r="D4527">
        <v>80060</v>
      </c>
      <c r="E4527">
        <v>125000</v>
      </c>
      <c r="F4527" t="s">
        <v>13</v>
      </c>
      <c r="G4527" t="s">
        <v>14</v>
      </c>
      <c r="H4527">
        <v>3</v>
      </c>
      <c r="I4527">
        <v>2</v>
      </c>
      <c r="J4527">
        <v>1036</v>
      </c>
      <c r="K4527">
        <v>1.0254395000000001</v>
      </c>
      <c r="L4527" t="s">
        <v>25</v>
      </c>
      <c r="M4527">
        <f>V3__67[[#This Row],[Sale Price]]/V3__67[[#This Row],[carpet_area]]</f>
        <v>120.65637065637065</v>
      </c>
      <c r="N4527">
        <f>IF(OR(V3__67[[#This Row],[Estimated Value]]="",V3__67[[#This Row],[Estimated Value]]=0),"",V3__67[[#This Row],[Sale Price]]-V3__67[[#This Row],[Estimated Value]])</f>
        <v>44940</v>
      </c>
      <c r="O4527">
        <f>IF(OR(V3__67[[#This Row],[Estimated Value]]="",V3__67[[#This Row],[Estimated Value]]=0),"",(V3__67[[#This Row],[Sale Price]]-V3__67[[#This Row],[Estimated Value]])/V3__67[[#This Row],[Estimated Value]])</f>
        <v>0.5613290032475643</v>
      </c>
      <c r="P4527" t="str">
        <f t="shared" si="70"/>
        <v>Above Estimate</v>
      </c>
    </row>
    <row r="4528" spans="1:16" x14ac:dyDescent="0.3">
      <c r="A4528" s="1">
        <v>44170</v>
      </c>
      <c r="B4528">
        <v>2020</v>
      </c>
      <c r="C4528" t="s">
        <v>26</v>
      </c>
      <c r="D4528">
        <v>394800</v>
      </c>
      <c r="E4528">
        <v>402000</v>
      </c>
      <c r="F4528" t="s">
        <v>13</v>
      </c>
      <c r="G4528" t="s">
        <v>14</v>
      </c>
      <c r="H4528">
        <v>3</v>
      </c>
      <c r="I4528">
        <v>3</v>
      </c>
      <c r="J4528">
        <v>923</v>
      </c>
      <c r="K4528">
        <v>1.0254395000000001</v>
      </c>
      <c r="L4528" t="s">
        <v>22</v>
      </c>
      <c r="M4528">
        <f>V3__67[[#This Row],[Sale Price]]/V3__67[[#This Row],[carpet_area]]</f>
        <v>435.53629469122427</v>
      </c>
      <c r="N4528">
        <f>IF(OR(V3__67[[#This Row],[Estimated Value]]="",V3__67[[#This Row],[Estimated Value]]=0),"",V3__67[[#This Row],[Sale Price]]-V3__67[[#This Row],[Estimated Value]])</f>
        <v>7200</v>
      </c>
      <c r="O4528">
        <f>IF(OR(V3__67[[#This Row],[Estimated Value]]="",V3__67[[#This Row],[Estimated Value]]=0),"",(V3__67[[#This Row],[Sale Price]]-V3__67[[#This Row],[Estimated Value]])/V3__67[[#This Row],[Estimated Value]])</f>
        <v>1.82370820668693E-2</v>
      </c>
      <c r="P4528" t="str">
        <f t="shared" si="70"/>
        <v>Above Estimate</v>
      </c>
    </row>
    <row r="4529" spans="1:16" x14ac:dyDescent="0.3">
      <c r="A4529" s="1">
        <v>44171</v>
      </c>
      <c r="B4529">
        <v>2020</v>
      </c>
      <c r="C4529" t="s">
        <v>21</v>
      </c>
      <c r="D4529">
        <v>2862020</v>
      </c>
      <c r="E4529">
        <v>3550000</v>
      </c>
      <c r="F4529" t="s">
        <v>13</v>
      </c>
      <c r="G4529" t="s">
        <v>14</v>
      </c>
      <c r="H4529">
        <v>3</v>
      </c>
      <c r="I4529">
        <v>3</v>
      </c>
      <c r="J4529">
        <v>1097</v>
      </c>
      <c r="K4529">
        <v>1.0254395000000001</v>
      </c>
      <c r="L4529" t="s">
        <v>22</v>
      </c>
      <c r="M4529">
        <f>V3__67[[#This Row],[Sale Price]]/V3__67[[#This Row],[carpet_area]]</f>
        <v>3236.0984503190521</v>
      </c>
      <c r="N4529">
        <f>IF(OR(V3__67[[#This Row],[Estimated Value]]="",V3__67[[#This Row],[Estimated Value]]=0),"",V3__67[[#This Row],[Sale Price]]-V3__67[[#This Row],[Estimated Value]])</f>
        <v>687980</v>
      </c>
      <c r="O4529">
        <f>IF(OR(V3__67[[#This Row],[Estimated Value]]="",V3__67[[#This Row],[Estimated Value]]=0),"",(V3__67[[#This Row],[Sale Price]]-V3__67[[#This Row],[Estimated Value]])/V3__67[[#This Row],[Estimated Value]])</f>
        <v>0.24038266678779324</v>
      </c>
      <c r="P4529" t="str">
        <f t="shared" si="70"/>
        <v>Above Estimate</v>
      </c>
    </row>
    <row r="4530" spans="1:16" x14ac:dyDescent="0.3">
      <c r="A4530" s="1">
        <v>44171</v>
      </c>
      <c r="B4530">
        <v>2020</v>
      </c>
      <c r="C4530" t="s">
        <v>12</v>
      </c>
      <c r="D4530">
        <v>27250</v>
      </c>
      <c r="E4530">
        <v>55000</v>
      </c>
      <c r="F4530" t="s">
        <v>13</v>
      </c>
      <c r="G4530" t="s">
        <v>14</v>
      </c>
      <c r="H4530">
        <v>3</v>
      </c>
      <c r="I4530">
        <v>1</v>
      </c>
      <c r="J4530">
        <v>904</v>
      </c>
      <c r="K4530">
        <v>1.0254395000000001</v>
      </c>
      <c r="L4530" t="s">
        <v>15</v>
      </c>
      <c r="M4530">
        <f>V3__67[[#This Row],[Sale Price]]/V3__67[[#This Row],[carpet_area]]</f>
        <v>60.840707964601769</v>
      </c>
      <c r="N4530">
        <f>IF(OR(V3__67[[#This Row],[Estimated Value]]="",V3__67[[#This Row],[Estimated Value]]=0),"",V3__67[[#This Row],[Sale Price]]-V3__67[[#This Row],[Estimated Value]])</f>
        <v>27750</v>
      </c>
      <c r="O4530">
        <f>IF(OR(V3__67[[#This Row],[Estimated Value]]="",V3__67[[#This Row],[Estimated Value]]=0),"",(V3__67[[#This Row],[Sale Price]]-V3__67[[#This Row],[Estimated Value]])/V3__67[[#This Row],[Estimated Value]])</f>
        <v>1.0183486238532109</v>
      </c>
      <c r="P4530" t="str">
        <f t="shared" si="70"/>
        <v>Above Estimate</v>
      </c>
    </row>
    <row r="4531" spans="1:16" x14ac:dyDescent="0.3">
      <c r="A4531" s="1">
        <v>44171</v>
      </c>
      <c r="B4531">
        <v>2020</v>
      </c>
      <c r="C4531" t="s">
        <v>29</v>
      </c>
      <c r="D4531">
        <v>145180</v>
      </c>
      <c r="E4531">
        <v>245000</v>
      </c>
      <c r="F4531" t="s">
        <v>13</v>
      </c>
      <c r="G4531" t="s">
        <v>14</v>
      </c>
      <c r="H4531">
        <v>3</v>
      </c>
      <c r="I4531">
        <v>2</v>
      </c>
      <c r="J4531">
        <v>1074</v>
      </c>
      <c r="K4531">
        <v>1.0254395000000001</v>
      </c>
      <c r="L4531" t="s">
        <v>15</v>
      </c>
      <c r="M4531">
        <f>V3__67[[#This Row],[Sale Price]]/V3__67[[#This Row],[carpet_area]]</f>
        <v>228.11918063314712</v>
      </c>
      <c r="N4531">
        <f>IF(OR(V3__67[[#This Row],[Estimated Value]]="",V3__67[[#This Row],[Estimated Value]]=0),"",V3__67[[#This Row],[Sale Price]]-V3__67[[#This Row],[Estimated Value]])</f>
        <v>99820</v>
      </c>
      <c r="O4531">
        <f>IF(OR(V3__67[[#This Row],[Estimated Value]]="",V3__67[[#This Row],[Estimated Value]]=0),"",(V3__67[[#This Row],[Sale Price]]-V3__67[[#This Row],[Estimated Value]])/V3__67[[#This Row],[Estimated Value]])</f>
        <v>0.68756027000964315</v>
      </c>
      <c r="P4531" t="str">
        <f t="shared" si="70"/>
        <v>Above Estimate</v>
      </c>
    </row>
    <row r="4532" spans="1:16" x14ac:dyDescent="0.3">
      <c r="A4532" s="1">
        <v>44171</v>
      </c>
      <c r="B4532">
        <v>2020</v>
      </c>
      <c r="C4532" t="s">
        <v>30</v>
      </c>
      <c r="D4532">
        <v>390100</v>
      </c>
      <c r="E4532">
        <v>452000</v>
      </c>
      <c r="F4532" t="s">
        <v>13</v>
      </c>
      <c r="G4532" t="s">
        <v>14</v>
      </c>
      <c r="H4532">
        <v>3</v>
      </c>
      <c r="I4532">
        <v>3</v>
      </c>
      <c r="J4532">
        <v>921</v>
      </c>
      <c r="K4532">
        <v>1.0254395000000001</v>
      </c>
      <c r="L4532" t="s">
        <v>25</v>
      </c>
      <c r="M4532">
        <f>V3__67[[#This Row],[Sale Price]]/V3__67[[#This Row],[carpet_area]]</f>
        <v>490.77090119435394</v>
      </c>
      <c r="N4532">
        <f>IF(OR(V3__67[[#This Row],[Estimated Value]]="",V3__67[[#This Row],[Estimated Value]]=0),"",V3__67[[#This Row],[Sale Price]]-V3__67[[#This Row],[Estimated Value]])</f>
        <v>61900</v>
      </c>
      <c r="O4532">
        <f>IF(OR(V3__67[[#This Row],[Estimated Value]]="",V3__67[[#This Row],[Estimated Value]]=0),"",(V3__67[[#This Row],[Sale Price]]-V3__67[[#This Row],[Estimated Value]])/V3__67[[#This Row],[Estimated Value]])</f>
        <v>0.15867726224045117</v>
      </c>
      <c r="P4532" t="str">
        <f t="shared" si="70"/>
        <v>Above Estimate</v>
      </c>
    </row>
    <row r="4533" spans="1:16" x14ac:dyDescent="0.3">
      <c r="A4533" s="1">
        <v>44171</v>
      </c>
      <c r="B4533">
        <v>2020</v>
      </c>
      <c r="C4533" t="s">
        <v>17</v>
      </c>
      <c r="D4533">
        <v>122180</v>
      </c>
      <c r="E4533">
        <v>163500</v>
      </c>
      <c r="F4533" t="s">
        <v>13</v>
      </c>
      <c r="G4533" t="s">
        <v>14</v>
      </c>
      <c r="H4533">
        <v>3</v>
      </c>
      <c r="I4533">
        <v>2</v>
      </c>
      <c r="J4533">
        <v>980</v>
      </c>
      <c r="K4533">
        <v>1.0254395000000001</v>
      </c>
      <c r="L4533" t="s">
        <v>22</v>
      </c>
      <c r="M4533">
        <f>V3__67[[#This Row],[Sale Price]]/V3__67[[#This Row],[carpet_area]]</f>
        <v>166.83673469387756</v>
      </c>
      <c r="N4533">
        <f>IF(OR(V3__67[[#This Row],[Estimated Value]]="",V3__67[[#This Row],[Estimated Value]]=0),"",V3__67[[#This Row],[Sale Price]]-V3__67[[#This Row],[Estimated Value]])</f>
        <v>41320</v>
      </c>
      <c r="O4533">
        <f>IF(OR(V3__67[[#This Row],[Estimated Value]]="",V3__67[[#This Row],[Estimated Value]]=0),"",(V3__67[[#This Row],[Sale Price]]-V3__67[[#This Row],[Estimated Value]])/V3__67[[#This Row],[Estimated Value]])</f>
        <v>0.33818955639220821</v>
      </c>
      <c r="P4533" t="str">
        <f t="shared" si="70"/>
        <v>Above Estimate</v>
      </c>
    </row>
    <row r="4534" spans="1:16" x14ac:dyDescent="0.3">
      <c r="A4534" s="1">
        <v>44172</v>
      </c>
      <c r="B4534">
        <v>2020</v>
      </c>
      <c r="C4534" t="s">
        <v>12</v>
      </c>
      <c r="D4534">
        <v>61780</v>
      </c>
      <c r="E4534">
        <v>80000</v>
      </c>
      <c r="F4534" t="s">
        <v>23</v>
      </c>
      <c r="G4534" t="s">
        <v>24</v>
      </c>
      <c r="H4534">
        <v>6</v>
      </c>
      <c r="I4534">
        <v>5</v>
      </c>
      <c r="J4534">
        <v>1980</v>
      </c>
      <c r="K4534">
        <v>1.0254395000000001</v>
      </c>
      <c r="L4534" t="s">
        <v>16</v>
      </c>
      <c r="M4534">
        <f>V3__67[[#This Row],[Sale Price]]/V3__67[[#This Row],[carpet_area]]</f>
        <v>40.404040404040401</v>
      </c>
      <c r="N4534">
        <f>IF(OR(V3__67[[#This Row],[Estimated Value]]="",V3__67[[#This Row],[Estimated Value]]=0),"",V3__67[[#This Row],[Sale Price]]-V3__67[[#This Row],[Estimated Value]])</f>
        <v>18220</v>
      </c>
      <c r="O4534">
        <f>IF(OR(V3__67[[#This Row],[Estimated Value]]="",V3__67[[#This Row],[Estimated Value]]=0),"",(V3__67[[#This Row],[Sale Price]]-V3__67[[#This Row],[Estimated Value]])/V3__67[[#This Row],[Estimated Value]])</f>
        <v>0.29491744901262545</v>
      </c>
      <c r="P4534" t="str">
        <f t="shared" si="70"/>
        <v>Above Estimate</v>
      </c>
    </row>
    <row r="4535" spans="1:16" x14ac:dyDescent="0.3">
      <c r="A4535" s="1">
        <v>44175</v>
      </c>
      <c r="B4535">
        <v>2020</v>
      </c>
      <c r="C4535" t="s">
        <v>30</v>
      </c>
      <c r="D4535">
        <v>523840</v>
      </c>
      <c r="E4535">
        <v>665000</v>
      </c>
      <c r="F4535" t="s">
        <v>13</v>
      </c>
      <c r="G4535" t="s">
        <v>14</v>
      </c>
      <c r="H4535">
        <v>3</v>
      </c>
      <c r="I4535">
        <v>1</v>
      </c>
      <c r="J4535">
        <v>1021</v>
      </c>
      <c r="K4535">
        <v>1.0254395000000001</v>
      </c>
      <c r="L4535" t="s">
        <v>25</v>
      </c>
      <c r="M4535">
        <f>V3__67[[#This Row],[Sale Price]]/V3__67[[#This Row],[carpet_area]]</f>
        <v>651.32223310479924</v>
      </c>
      <c r="N4535">
        <f>IF(OR(V3__67[[#This Row],[Estimated Value]]="",V3__67[[#This Row],[Estimated Value]]=0),"",V3__67[[#This Row],[Sale Price]]-V3__67[[#This Row],[Estimated Value]])</f>
        <v>141160</v>
      </c>
      <c r="O4535">
        <f>IF(OR(V3__67[[#This Row],[Estimated Value]]="",V3__67[[#This Row],[Estimated Value]]=0),"",(V3__67[[#This Row],[Sale Price]]-V3__67[[#This Row],[Estimated Value]])/V3__67[[#This Row],[Estimated Value]])</f>
        <v>0.26947159437996338</v>
      </c>
      <c r="P4535" t="str">
        <f t="shared" si="70"/>
        <v>Above Estimate</v>
      </c>
    </row>
    <row r="4536" spans="1:16" x14ac:dyDescent="0.3">
      <c r="A4536" s="1">
        <v>44176</v>
      </c>
      <c r="B4536">
        <v>2020</v>
      </c>
      <c r="C4536" t="s">
        <v>21</v>
      </c>
      <c r="D4536">
        <v>879830</v>
      </c>
      <c r="E4536">
        <v>975000</v>
      </c>
      <c r="F4536" t="s">
        <v>13</v>
      </c>
      <c r="G4536" t="s">
        <v>14</v>
      </c>
      <c r="H4536">
        <v>3</v>
      </c>
      <c r="I4536">
        <v>2</v>
      </c>
      <c r="J4536">
        <v>1028</v>
      </c>
      <c r="K4536">
        <v>1.0254395000000001</v>
      </c>
      <c r="L4536" t="s">
        <v>15</v>
      </c>
      <c r="M4536">
        <f>V3__67[[#This Row],[Sale Price]]/V3__67[[#This Row],[carpet_area]]</f>
        <v>948.44357976653691</v>
      </c>
      <c r="N4536">
        <f>IF(OR(V3__67[[#This Row],[Estimated Value]]="",V3__67[[#This Row],[Estimated Value]]=0),"",V3__67[[#This Row],[Sale Price]]-V3__67[[#This Row],[Estimated Value]])</f>
        <v>95170</v>
      </c>
      <c r="O4536">
        <f>IF(OR(V3__67[[#This Row],[Estimated Value]]="",V3__67[[#This Row],[Estimated Value]]=0),"",(V3__67[[#This Row],[Sale Price]]-V3__67[[#This Row],[Estimated Value]])/V3__67[[#This Row],[Estimated Value]])</f>
        <v>0.10816862348408215</v>
      </c>
      <c r="P4536" t="str">
        <f t="shared" si="70"/>
        <v>Above Estimate</v>
      </c>
    </row>
    <row r="4537" spans="1:16" x14ac:dyDescent="0.3">
      <c r="A4537" s="1">
        <v>44176</v>
      </c>
      <c r="B4537">
        <v>2020</v>
      </c>
      <c r="C4537" t="s">
        <v>26</v>
      </c>
      <c r="D4537">
        <v>508480</v>
      </c>
      <c r="E4537">
        <v>660000</v>
      </c>
      <c r="F4537" t="s">
        <v>13</v>
      </c>
      <c r="G4537" t="s">
        <v>14</v>
      </c>
      <c r="H4537">
        <v>3</v>
      </c>
      <c r="I4537">
        <v>3</v>
      </c>
      <c r="J4537">
        <v>1071</v>
      </c>
      <c r="K4537">
        <v>1.0254395000000001</v>
      </c>
      <c r="L4537" t="s">
        <v>16</v>
      </c>
      <c r="M4537">
        <f>V3__67[[#This Row],[Sale Price]]/V3__67[[#This Row],[carpet_area]]</f>
        <v>616.24649859943975</v>
      </c>
      <c r="N4537">
        <f>IF(OR(V3__67[[#This Row],[Estimated Value]]="",V3__67[[#This Row],[Estimated Value]]=0),"",V3__67[[#This Row],[Sale Price]]-V3__67[[#This Row],[Estimated Value]])</f>
        <v>151520</v>
      </c>
      <c r="O4537">
        <f>IF(OR(V3__67[[#This Row],[Estimated Value]]="",V3__67[[#This Row],[Estimated Value]]=0),"",(V3__67[[#This Row],[Sale Price]]-V3__67[[#This Row],[Estimated Value]])/V3__67[[#This Row],[Estimated Value]])</f>
        <v>0.29798615481434865</v>
      </c>
      <c r="P4537" t="str">
        <f t="shared" si="70"/>
        <v>Above Estimate</v>
      </c>
    </row>
    <row r="4538" spans="1:16" x14ac:dyDescent="0.3">
      <c r="A4538" s="1">
        <v>44176</v>
      </c>
      <c r="B4538">
        <v>2020</v>
      </c>
      <c r="C4538" t="s">
        <v>26</v>
      </c>
      <c r="D4538">
        <v>446320</v>
      </c>
      <c r="E4538">
        <v>745000</v>
      </c>
      <c r="F4538" t="s">
        <v>13</v>
      </c>
      <c r="G4538" t="s">
        <v>14</v>
      </c>
      <c r="H4538">
        <v>3</v>
      </c>
      <c r="I4538">
        <v>2</v>
      </c>
      <c r="J4538">
        <v>1051</v>
      </c>
      <c r="K4538">
        <v>1.0254395000000001</v>
      </c>
      <c r="L4538" t="s">
        <v>22</v>
      </c>
      <c r="M4538">
        <f>V3__67[[#This Row],[Sale Price]]/V3__67[[#This Row],[carpet_area]]</f>
        <v>708.84871550903904</v>
      </c>
      <c r="N4538">
        <f>IF(OR(V3__67[[#This Row],[Estimated Value]]="",V3__67[[#This Row],[Estimated Value]]=0),"",V3__67[[#This Row],[Sale Price]]-V3__67[[#This Row],[Estimated Value]])</f>
        <v>298680</v>
      </c>
      <c r="O4538">
        <f>IF(OR(V3__67[[#This Row],[Estimated Value]]="",V3__67[[#This Row],[Estimated Value]]=0),"",(V3__67[[#This Row],[Sale Price]]-V3__67[[#This Row],[Estimated Value]])/V3__67[[#This Row],[Estimated Value]])</f>
        <v>0.66920595088725576</v>
      </c>
      <c r="P4538" t="str">
        <f t="shared" si="70"/>
        <v>Above Estimate</v>
      </c>
    </row>
    <row r="4539" spans="1:16" x14ac:dyDescent="0.3">
      <c r="A4539" s="1">
        <v>44177</v>
      </c>
      <c r="B4539">
        <v>2020</v>
      </c>
      <c r="C4539" t="s">
        <v>29</v>
      </c>
      <c r="D4539">
        <v>157500</v>
      </c>
      <c r="E4539">
        <v>263000</v>
      </c>
      <c r="F4539" t="s">
        <v>13</v>
      </c>
      <c r="G4539" t="s">
        <v>14</v>
      </c>
      <c r="H4539">
        <v>3</v>
      </c>
      <c r="I4539">
        <v>3</v>
      </c>
      <c r="J4539">
        <v>937</v>
      </c>
      <c r="K4539">
        <v>1.0254395000000001</v>
      </c>
      <c r="L4539" t="s">
        <v>16</v>
      </c>
      <c r="M4539">
        <f>V3__67[[#This Row],[Sale Price]]/V3__67[[#This Row],[carpet_area]]</f>
        <v>280.68303094983992</v>
      </c>
      <c r="N4539">
        <f>IF(OR(V3__67[[#This Row],[Estimated Value]]="",V3__67[[#This Row],[Estimated Value]]=0),"",V3__67[[#This Row],[Sale Price]]-V3__67[[#This Row],[Estimated Value]])</f>
        <v>105500</v>
      </c>
      <c r="O4539">
        <f>IF(OR(V3__67[[#This Row],[Estimated Value]]="",V3__67[[#This Row],[Estimated Value]]=0),"",(V3__67[[#This Row],[Sale Price]]-V3__67[[#This Row],[Estimated Value]])/V3__67[[#This Row],[Estimated Value]])</f>
        <v>0.66984126984126979</v>
      </c>
      <c r="P4539" t="str">
        <f t="shared" si="70"/>
        <v>Above Estimate</v>
      </c>
    </row>
    <row r="4540" spans="1:16" x14ac:dyDescent="0.3">
      <c r="A4540" s="1">
        <v>44177</v>
      </c>
      <c r="B4540">
        <v>2020</v>
      </c>
      <c r="C4540" t="s">
        <v>26</v>
      </c>
      <c r="D4540">
        <v>1520680</v>
      </c>
      <c r="E4540">
        <v>2332500</v>
      </c>
      <c r="F4540" t="s">
        <v>13</v>
      </c>
      <c r="G4540" t="s">
        <v>14</v>
      </c>
      <c r="H4540">
        <v>3</v>
      </c>
      <c r="I4540">
        <v>3</v>
      </c>
      <c r="J4540">
        <v>1085</v>
      </c>
      <c r="K4540">
        <v>1.0254395000000001</v>
      </c>
      <c r="L4540" t="s">
        <v>16</v>
      </c>
      <c r="M4540">
        <f>V3__67[[#This Row],[Sale Price]]/V3__67[[#This Row],[carpet_area]]</f>
        <v>2149.7695852534562</v>
      </c>
      <c r="N4540">
        <f>IF(OR(V3__67[[#This Row],[Estimated Value]]="",V3__67[[#This Row],[Estimated Value]]=0),"",V3__67[[#This Row],[Sale Price]]-V3__67[[#This Row],[Estimated Value]])</f>
        <v>811820</v>
      </c>
      <c r="O4540">
        <f>IF(OR(V3__67[[#This Row],[Estimated Value]]="",V3__67[[#This Row],[Estimated Value]]=0),"",(V3__67[[#This Row],[Sale Price]]-V3__67[[#This Row],[Estimated Value]])/V3__67[[#This Row],[Estimated Value]])</f>
        <v>0.53385327616592582</v>
      </c>
      <c r="P4540" t="str">
        <f t="shared" si="70"/>
        <v>Above Estimate</v>
      </c>
    </row>
    <row r="4541" spans="1:16" x14ac:dyDescent="0.3">
      <c r="A4541" s="1">
        <v>44178</v>
      </c>
      <c r="B4541">
        <v>2020</v>
      </c>
      <c r="C4541" t="s">
        <v>29</v>
      </c>
      <c r="D4541">
        <v>170100</v>
      </c>
      <c r="E4541">
        <v>230000</v>
      </c>
      <c r="F4541" t="s">
        <v>13</v>
      </c>
      <c r="G4541" t="s">
        <v>14</v>
      </c>
      <c r="H4541">
        <v>3</v>
      </c>
      <c r="I4541">
        <v>1</v>
      </c>
      <c r="J4541">
        <v>1077</v>
      </c>
      <c r="K4541">
        <v>1.0254395000000001</v>
      </c>
      <c r="L4541" t="s">
        <v>15</v>
      </c>
      <c r="M4541">
        <f>V3__67[[#This Row],[Sale Price]]/V3__67[[#This Row],[carpet_area]]</f>
        <v>213.55617455896007</v>
      </c>
      <c r="N4541">
        <f>IF(OR(V3__67[[#This Row],[Estimated Value]]="",V3__67[[#This Row],[Estimated Value]]=0),"",V3__67[[#This Row],[Sale Price]]-V3__67[[#This Row],[Estimated Value]])</f>
        <v>59900</v>
      </c>
      <c r="O4541">
        <f>IF(OR(V3__67[[#This Row],[Estimated Value]]="",V3__67[[#This Row],[Estimated Value]]=0),"",(V3__67[[#This Row],[Sale Price]]-V3__67[[#This Row],[Estimated Value]])/V3__67[[#This Row],[Estimated Value]])</f>
        <v>0.35214579659024103</v>
      </c>
      <c r="P4541" t="str">
        <f t="shared" si="70"/>
        <v>Above Estimate</v>
      </c>
    </row>
    <row r="4542" spans="1:16" x14ac:dyDescent="0.3">
      <c r="A4542" s="1">
        <v>44178</v>
      </c>
      <c r="B4542">
        <v>2020</v>
      </c>
      <c r="C4542" t="s">
        <v>21</v>
      </c>
      <c r="D4542">
        <v>577150</v>
      </c>
      <c r="E4542">
        <v>910000</v>
      </c>
      <c r="F4542" t="s">
        <v>13</v>
      </c>
      <c r="G4542" t="s">
        <v>14</v>
      </c>
      <c r="H4542">
        <v>3</v>
      </c>
      <c r="I4542">
        <v>2</v>
      </c>
      <c r="J4542">
        <v>912</v>
      </c>
      <c r="K4542">
        <v>1.0254395000000001</v>
      </c>
      <c r="L4542" t="s">
        <v>15</v>
      </c>
      <c r="M4542">
        <f>V3__67[[#This Row],[Sale Price]]/V3__67[[#This Row],[carpet_area]]</f>
        <v>997.80701754385962</v>
      </c>
      <c r="N4542">
        <f>IF(OR(V3__67[[#This Row],[Estimated Value]]="",V3__67[[#This Row],[Estimated Value]]=0),"",V3__67[[#This Row],[Sale Price]]-V3__67[[#This Row],[Estimated Value]])</f>
        <v>332850</v>
      </c>
      <c r="O4542">
        <f>IF(OR(V3__67[[#This Row],[Estimated Value]]="",V3__67[[#This Row],[Estimated Value]]=0),"",(V3__67[[#This Row],[Sale Price]]-V3__67[[#This Row],[Estimated Value]])/V3__67[[#This Row],[Estimated Value]])</f>
        <v>0.57671315949060031</v>
      </c>
      <c r="P4542" t="str">
        <f t="shared" si="70"/>
        <v>Above Estimate</v>
      </c>
    </row>
    <row r="4543" spans="1:16" x14ac:dyDescent="0.3">
      <c r="A4543" s="1">
        <v>44182</v>
      </c>
      <c r="B4543">
        <v>2020</v>
      </c>
      <c r="C4543" t="s">
        <v>21</v>
      </c>
      <c r="D4543">
        <v>1218700</v>
      </c>
      <c r="E4543">
        <v>1395000</v>
      </c>
      <c r="F4543" t="s">
        <v>13</v>
      </c>
      <c r="G4543" t="s">
        <v>14</v>
      </c>
      <c r="H4543">
        <v>3</v>
      </c>
      <c r="I4543">
        <v>2</v>
      </c>
      <c r="J4543">
        <v>961</v>
      </c>
      <c r="K4543">
        <v>1.0254395000000001</v>
      </c>
      <c r="L4543" t="s">
        <v>16</v>
      </c>
      <c r="M4543">
        <f>V3__67[[#This Row],[Sale Price]]/V3__67[[#This Row],[carpet_area]]</f>
        <v>1451.6129032258063</v>
      </c>
      <c r="N4543">
        <f>IF(OR(V3__67[[#This Row],[Estimated Value]]="",V3__67[[#This Row],[Estimated Value]]=0),"",V3__67[[#This Row],[Sale Price]]-V3__67[[#This Row],[Estimated Value]])</f>
        <v>176300</v>
      </c>
      <c r="O4543">
        <f>IF(OR(V3__67[[#This Row],[Estimated Value]]="",V3__67[[#This Row],[Estimated Value]]=0),"",(V3__67[[#This Row],[Sale Price]]-V3__67[[#This Row],[Estimated Value]])/V3__67[[#This Row],[Estimated Value]])</f>
        <v>0.14466234512185117</v>
      </c>
      <c r="P4543" t="str">
        <f t="shared" si="70"/>
        <v>Above Estimate</v>
      </c>
    </row>
    <row r="4544" spans="1:16" x14ac:dyDescent="0.3">
      <c r="A4544" s="1">
        <v>44182</v>
      </c>
      <c r="B4544">
        <v>2020</v>
      </c>
      <c r="C4544" t="s">
        <v>17</v>
      </c>
      <c r="D4544">
        <v>140120</v>
      </c>
      <c r="E4544">
        <v>250000</v>
      </c>
      <c r="F4544" t="s">
        <v>13</v>
      </c>
      <c r="G4544" t="s">
        <v>14</v>
      </c>
      <c r="H4544">
        <v>3</v>
      </c>
      <c r="I4544">
        <v>2</v>
      </c>
      <c r="J4544">
        <v>1063</v>
      </c>
      <c r="K4544">
        <v>1.0254395000000001</v>
      </c>
      <c r="L4544" t="s">
        <v>22</v>
      </c>
      <c r="M4544">
        <f>V3__67[[#This Row],[Sale Price]]/V3__67[[#This Row],[carpet_area]]</f>
        <v>235.18344308560677</v>
      </c>
      <c r="N4544">
        <f>IF(OR(V3__67[[#This Row],[Estimated Value]]="",V3__67[[#This Row],[Estimated Value]]=0),"",V3__67[[#This Row],[Sale Price]]-V3__67[[#This Row],[Estimated Value]])</f>
        <v>109880</v>
      </c>
      <c r="O4544">
        <f>IF(OR(V3__67[[#This Row],[Estimated Value]]="",V3__67[[#This Row],[Estimated Value]]=0),"",(V3__67[[#This Row],[Sale Price]]-V3__67[[#This Row],[Estimated Value]])/V3__67[[#This Row],[Estimated Value]])</f>
        <v>0.78418498429917216</v>
      </c>
      <c r="P4544" t="str">
        <f t="shared" si="70"/>
        <v>Above Estimate</v>
      </c>
    </row>
    <row r="4545" spans="1:16" x14ac:dyDescent="0.3">
      <c r="A4545" s="1">
        <v>44182</v>
      </c>
      <c r="B4545">
        <v>2020</v>
      </c>
      <c r="C4545" t="s">
        <v>29</v>
      </c>
      <c r="D4545">
        <v>202650</v>
      </c>
      <c r="E4545">
        <v>328500</v>
      </c>
      <c r="F4545" t="s">
        <v>13</v>
      </c>
      <c r="G4545" t="s">
        <v>14</v>
      </c>
      <c r="H4545">
        <v>3</v>
      </c>
      <c r="I4545">
        <v>1</v>
      </c>
      <c r="J4545">
        <v>1058</v>
      </c>
      <c r="K4545">
        <v>1.0254395000000001</v>
      </c>
      <c r="L4545" t="s">
        <v>25</v>
      </c>
      <c r="M4545">
        <f>V3__67[[#This Row],[Sale Price]]/V3__67[[#This Row],[carpet_area]]</f>
        <v>310.49149338374292</v>
      </c>
      <c r="N4545">
        <f>IF(OR(V3__67[[#This Row],[Estimated Value]]="",V3__67[[#This Row],[Estimated Value]]=0),"",V3__67[[#This Row],[Sale Price]]-V3__67[[#This Row],[Estimated Value]])</f>
        <v>125850</v>
      </c>
      <c r="O4545">
        <f>IF(OR(V3__67[[#This Row],[Estimated Value]]="",V3__67[[#This Row],[Estimated Value]]=0),"",(V3__67[[#This Row],[Sale Price]]-V3__67[[#This Row],[Estimated Value]])/V3__67[[#This Row],[Estimated Value]])</f>
        <v>0.62102146558105109</v>
      </c>
      <c r="P4545" t="str">
        <f t="shared" si="70"/>
        <v>Above Estimate</v>
      </c>
    </row>
    <row r="4546" spans="1:16" x14ac:dyDescent="0.3">
      <c r="A4546" s="1">
        <v>44182</v>
      </c>
      <c r="B4546">
        <v>2020</v>
      </c>
      <c r="C4546" t="s">
        <v>29</v>
      </c>
      <c r="D4546">
        <v>289450</v>
      </c>
      <c r="E4546">
        <v>368000</v>
      </c>
      <c r="F4546" t="s">
        <v>13</v>
      </c>
      <c r="G4546" t="s">
        <v>14</v>
      </c>
      <c r="H4546">
        <v>3</v>
      </c>
      <c r="I4546">
        <v>3</v>
      </c>
      <c r="J4546">
        <v>1025</v>
      </c>
      <c r="K4546">
        <v>1.0254395000000001</v>
      </c>
      <c r="L4546" t="s">
        <v>15</v>
      </c>
      <c r="M4546">
        <f>V3__67[[#This Row],[Sale Price]]/V3__67[[#This Row],[carpet_area]]</f>
        <v>359.02439024390242</v>
      </c>
      <c r="N4546">
        <f>IF(OR(V3__67[[#This Row],[Estimated Value]]="",V3__67[[#This Row],[Estimated Value]]=0),"",V3__67[[#This Row],[Sale Price]]-V3__67[[#This Row],[Estimated Value]])</f>
        <v>78550</v>
      </c>
      <c r="O4546">
        <f>IF(OR(V3__67[[#This Row],[Estimated Value]]="",V3__67[[#This Row],[Estimated Value]]=0),"",(V3__67[[#This Row],[Sale Price]]-V3__67[[#This Row],[Estimated Value]])/V3__67[[#This Row],[Estimated Value]])</f>
        <v>0.27137674900673692</v>
      </c>
      <c r="P4546" t="str">
        <f t="shared" ref="P4546:P4609" si="71">IF(N4546="","No Estimate",IF(N4546&gt;0,"Above Estimate",IF(N4546&lt;0,"Below Estimate","At Estimate")))</f>
        <v>Above Estimate</v>
      </c>
    </row>
    <row r="4547" spans="1:16" x14ac:dyDescent="0.3">
      <c r="A4547" s="1">
        <v>44183</v>
      </c>
      <c r="B4547">
        <v>2020</v>
      </c>
      <c r="C4547" t="s">
        <v>29</v>
      </c>
      <c r="D4547">
        <v>171990</v>
      </c>
      <c r="E4547">
        <v>190000</v>
      </c>
      <c r="F4547" t="s">
        <v>13</v>
      </c>
      <c r="G4547" t="s">
        <v>14</v>
      </c>
      <c r="H4547">
        <v>3</v>
      </c>
      <c r="I4547">
        <v>2</v>
      </c>
      <c r="J4547">
        <v>1092</v>
      </c>
      <c r="K4547">
        <v>1.0254395000000001</v>
      </c>
      <c r="L4547" t="s">
        <v>16</v>
      </c>
      <c r="M4547">
        <f>V3__67[[#This Row],[Sale Price]]/V3__67[[#This Row],[carpet_area]]</f>
        <v>173.99267399267399</v>
      </c>
      <c r="N4547">
        <f>IF(OR(V3__67[[#This Row],[Estimated Value]]="",V3__67[[#This Row],[Estimated Value]]=0),"",V3__67[[#This Row],[Sale Price]]-V3__67[[#This Row],[Estimated Value]])</f>
        <v>18010</v>
      </c>
      <c r="O4547">
        <f>IF(OR(V3__67[[#This Row],[Estimated Value]]="",V3__67[[#This Row],[Estimated Value]]=0),"",(V3__67[[#This Row],[Sale Price]]-V3__67[[#This Row],[Estimated Value]])/V3__67[[#This Row],[Estimated Value]])</f>
        <v>0.10471539042967615</v>
      </c>
      <c r="P4547" t="str">
        <f t="shared" si="71"/>
        <v>Above Estimate</v>
      </c>
    </row>
    <row r="4548" spans="1:16" x14ac:dyDescent="0.3">
      <c r="A4548" s="1">
        <v>44183</v>
      </c>
      <c r="B4548">
        <v>2020</v>
      </c>
      <c r="C4548" t="s">
        <v>30</v>
      </c>
      <c r="D4548">
        <v>639190</v>
      </c>
      <c r="E4548">
        <v>1065061</v>
      </c>
      <c r="F4548" t="s">
        <v>13</v>
      </c>
      <c r="G4548" t="s">
        <v>14</v>
      </c>
      <c r="H4548">
        <v>3</v>
      </c>
      <c r="I4548">
        <v>2</v>
      </c>
      <c r="J4548">
        <v>1032</v>
      </c>
      <c r="K4548">
        <v>1.0254395000000001</v>
      </c>
      <c r="L4548" t="s">
        <v>15</v>
      </c>
      <c r="M4548">
        <f>V3__67[[#This Row],[Sale Price]]/V3__67[[#This Row],[carpet_area]]</f>
        <v>1032.0358527131782</v>
      </c>
      <c r="N4548">
        <f>IF(OR(V3__67[[#This Row],[Estimated Value]]="",V3__67[[#This Row],[Estimated Value]]=0),"",V3__67[[#This Row],[Sale Price]]-V3__67[[#This Row],[Estimated Value]])</f>
        <v>425871</v>
      </c>
      <c r="O4548">
        <f>IF(OR(V3__67[[#This Row],[Estimated Value]]="",V3__67[[#This Row],[Estimated Value]]=0),"",(V3__67[[#This Row],[Sale Price]]-V3__67[[#This Row],[Estimated Value]])/V3__67[[#This Row],[Estimated Value]])</f>
        <v>0.66626668126848043</v>
      </c>
      <c r="P4548" t="str">
        <f t="shared" si="71"/>
        <v>Above Estimate</v>
      </c>
    </row>
    <row r="4549" spans="1:16" x14ac:dyDescent="0.3">
      <c r="A4549" s="1">
        <v>44183</v>
      </c>
      <c r="B4549">
        <v>2020</v>
      </c>
      <c r="C4549" t="s">
        <v>21</v>
      </c>
      <c r="D4549">
        <v>502040</v>
      </c>
      <c r="E4549">
        <v>805000</v>
      </c>
      <c r="F4549" t="s">
        <v>13</v>
      </c>
      <c r="G4549" t="s">
        <v>14</v>
      </c>
      <c r="H4549">
        <v>3</v>
      </c>
      <c r="I4549">
        <v>2</v>
      </c>
      <c r="J4549">
        <v>986</v>
      </c>
      <c r="K4549">
        <v>1.0254395000000001</v>
      </c>
      <c r="L4549" t="s">
        <v>22</v>
      </c>
      <c r="M4549">
        <f>V3__67[[#This Row],[Sale Price]]/V3__67[[#This Row],[carpet_area]]</f>
        <v>816.43002028397564</v>
      </c>
      <c r="N4549">
        <f>IF(OR(V3__67[[#This Row],[Estimated Value]]="",V3__67[[#This Row],[Estimated Value]]=0),"",V3__67[[#This Row],[Sale Price]]-V3__67[[#This Row],[Estimated Value]])</f>
        <v>302960</v>
      </c>
      <c r="O4549">
        <f>IF(OR(V3__67[[#This Row],[Estimated Value]]="",V3__67[[#This Row],[Estimated Value]]=0),"",(V3__67[[#This Row],[Sale Price]]-V3__67[[#This Row],[Estimated Value]])/V3__67[[#This Row],[Estimated Value]])</f>
        <v>0.60345789180145004</v>
      </c>
      <c r="P4549" t="str">
        <f t="shared" si="71"/>
        <v>Above Estimate</v>
      </c>
    </row>
    <row r="4550" spans="1:16" x14ac:dyDescent="0.3">
      <c r="A4550" s="1">
        <v>44183</v>
      </c>
      <c r="B4550">
        <v>2020</v>
      </c>
      <c r="C4550" t="s">
        <v>30</v>
      </c>
      <c r="D4550">
        <v>214570</v>
      </c>
      <c r="E4550">
        <v>279900</v>
      </c>
      <c r="F4550" t="s">
        <v>19</v>
      </c>
      <c r="G4550" t="s">
        <v>20</v>
      </c>
      <c r="H4550">
        <v>4</v>
      </c>
      <c r="I4550">
        <v>3</v>
      </c>
      <c r="J4550">
        <v>1333</v>
      </c>
      <c r="K4550">
        <v>1.0254395000000001</v>
      </c>
      <c r="L4550" t="s">
        <v>15</v>
      </c>
      <c r="M4550">
        <f>V3__67[[#This Row],[Sale Price]]/V3__67[[#This Row],[carpet_area]]</f>
        <v>209.9774943735934</v>
      </c>
      <c r="N4550">
        <f>IF(OR(V3__67[[#This Row],[Estimated Value]]="",V3__67[[#This Row],[Estimated Value]]=0),"",V3__67[[#This Row],[Sale Price]]-V3__67[[#This Row],[Estimated Value]])</f>
        <v>65330</v>
      </c>
      <c r="O4550">
        <f>IF(OR(V3__67[[#This Row],[Estimated Value]]="",V3__67[[#This Row],[Estimated Value]]=0),"",(V3__67[[#This Row],[Sale Price]]-V3__67[[#This Row],[Estimated Value]])/V3__67[[#This Row],[Estimated Value]])</f>
        <v>0.3044694039241273</v>
      </c>
      <c r="P4550" t="str">
        <f t="shared" si="71"/>
        <v>Above Estimate</v>
      </c>
    </row>
    <row r="4551" spans="1:16" x14ac:dyDescent="0.3">
      <c r="A4551" s="1">
        <v>44184</v>
      </c>
      <c r="B4551">
        <v>2020</v>
      </c>
      <c r="C4551" t="s">
        <v>17</v>
      </c>
      <c r="D4551">
        <v>85920</v>
      </c>
      <c r="E4551">
        <v>205000</v>
      </c>
      <c r="F4551" t="s">
        <v>19</v>
      </c>
      <c r="G4551" t="s">
        <v>20</v>
      </c>
      <c r="H4551">
        <v>4</v>
      </c>
      <c r="I4551">
        <v>3</v>
      </c>
      <c r="J4551">
        <v>1250</v>
      </c>
      <c r="K4551">
        <v>1.0254395000000001</v>
      </c>
      <c r="L4551" t="s">
        <v>15</v>
      </c>
      <c r="M4551">
        <f>V3__67[[#This Row],[Sale Price]]/V3__67[[#This Row],[carpet_area]]</f>
        <v>164</v>
      </c>
      <c r="N4551">
        <f>IF(OR(V3__67[[#This Row],[Estimated Value]]="",V3__67[[#This Row],[Estimated Value]]=0),"",V3__67[[#This Row],[Sale Price]]-V3__67[[#This Row],[Estimated Value]])</f>
        <v>119080</v>
      </c>
      <c r="O4551">
        <f>IF(OR(V3__67[[#This Row],[Estimated Value]]="",V3__67[[#This Row],[Estimated Value]]=0),"",(V3__67[[#This Row],[Sale Price]]-V3__67[[#This Row],[Estimated Value]])/V3__67[[#This Row],[Estimated Value]])</f>
        <v>1.3859404096834265</v>
      </c>
      <c r="P4551" t="str">
        <f t="shared" si="71"/>
        <v>Above Estimate</v>
      </c>
    </row>
    <row r="4552" spans="1:16" x14ac:dyDescent="0.3">
      <c r="A4552" s="1">
        <v>44185</v>
      </c>
      <c r="B4552">
        <v>2020</v>
      </c>
      <c r="C4552" t="s">
        <v>17</v>
      </c>
      <c r="D4552">
        <v>106930</v>
      </c>
      <c r="E4552">
        <v>163000</v>
      </c>
      <c r="F4552" t="s">
        <v>13</v>
      </c>
      <c r="G4552" t="s">
        <v>14</v>
      </c>
      <c r="H4552">
        <v>3</v>
      </c>
      <c r="I4552">
        <v>1</v>
      </c>
      <c r="J4552">
        <v>965</v>
      </c>
      <c r="K4552">
        <v>1.0254395000000001</v>
      </c>
      <c r="L4552" t="s">
        <v>25</v>
      </c>
      <c r="M4552">
        <f>V3__67[[#This Row],[Sale Price]]/V3__67[[#This Row],[carpet_area]]</f>
        <v>168.9119170984456</v>
      </c>
      <c r="N4552">
        <f>IF(OR(V3__67[[#This Row],[Estimated Value]]="",V3__67[[#This Row],[Estimated Value]]=0),"",V3__67[[#This Row],[Sale Price]]-V3__67[[#This Row],[Estimated Value]])</f>
        <v>56070</v>
      </c>
      <c r="O4552">
        <f>IF(OR(V3__67[[#This Row],[Estimated Value]]="",V3__67[[#This Row],[Estimated Value]]=0),"",(V3__67[[#This Row],[Sale Price]]-V3__67[[#This Row],[Estimated Value]])/V3__67[[#This Row],[Estimated Value]])</f>
        <v>0.52436173197418867</v>
      </c>
      <c r="P4552" t="str">
        <f t="shared" si="71"/>
        <v>Above Estimate</v>
      </c>
    </row>
    <row r="4553" spans="1:16" x14ac:dyDescent="0.3">
      <c r="A4553" s="1">
        <v>44185</v>
      </c>
      <c r="B4553">
        <v>2020</v>
      </c>
      <c r="C4553" t="s">
        <v>26</v>
      </c>
      <c r="D4553">
        <v>2443630</v>
      </c>
      <c r="E4553">
        <v>2640000</v>
      </c>
      <c r="F4553" t="s">
        <v>13</v>
      </c>
      <c r="G4553" t="s">
        <v>14</v>
      </c>
      <c r="H4553">
        <v>3</v>
      </c>
      <c r="I4553">
        <v>2</v>
      </c>
      <c r="J4553">
        <v>924</v>
      </c>
      <c r="K4553">
        <v>1.0254395000000001</v>
      </c>
      <c r="L4553" t="s">
        <v>25</v>
      </c>
      <c r="M4553">
        <f>V3__67[[#This Row],[Sale Price]]/V3__67[[#This Row],[carpet_area]]</f>
        <v>2857.1428571428573</v>
      </c>
      <c r="N4553">
        <f>IF(OR(V3__67[[#This Row],[Estimated Value]]="",V3__67[[#This Row],[Estimated Value]]=0),"",V3__67[[#This Row],[Sale Price]]-V3__67[[#This Row],[Estimated Value]])</f>
        <v>196370</v>
      </c>
      <c r="O4553">
        <f>IF(OR(V3__67[[#This Row],[Estimated Value]]="",V3__67[[#This Row],[Estimated Value]]=0),"",(V3__67[[#This Row],[Sale Price]]-V3__67[[#This Row],[Estimated Value]])/V3__67[[#This Row],[Estimated Value]])</f>
        <v>8.0359956294529036E-2</v>
      </c>
      <c r="P4553" t="str">
        <f t="shared" si="71"/>
        <v>Above Estimate</v>
      </c>
    </row>
    <row r="4554" spans="1:16" x14ac:dyDescent="0.3">
      <c r="A4554" s="1">
        <v>44185</v>
      </c>
      <c r="B4554">
        <v>2020</v>
      </c>
      <c r="C4554" t="s">
        <v>17</v>
      </c>
      <c r="D4554">
        <v>106930</v>
      </c>
      <c r="E4554">
        <v>163000</v>
      </c>
      <c r="F4554" t="s">
        <v>13</v>
      </c>
      <c r="G4554" t="s">
        <v>14</v>
      </c>
      <c r="H4554">
        <v>3</v>
      </c>
      <c r="I4554">
        <v>2</v>
      </c>
      <c r="J4554">
        <v>1082</v>
      </c>
      <c r="K4554">
        <v>1.0254395000000001</v>
      </c>
      <c r="L4554" t="s">
        <v>16</v>
      </c>
      <c r="M4554">
        <f>V3__67[[#This Row],[Sale Price]]/V3__67[[#This Row],[carpet_area]]</f>
        <v>150.64695009242143</v>
      </c>
      <c r="N4554">
        <f>IF(OR(V3__67[[#This Row],[Estimated Value]]="",V3__67[[#This Row],[Estimated Value]]=0),"",V3__67[[#This Row],[Sale Price]]-V3__67[[#This Row],[Estimated Value]])</f>
        <v>56070</v>
      </c>
      <c r="O4554">
        <f>IF(OR(V3__67[[#This Row],[Estimated Value]]="",V3__67[[#This Row],[Estimated Value]]=0),"",(V3__67[[#This Row],[Sale Price]]-V3__67[[#This Row],[Estimated Value]])/V3__67[[#This Row],[Estimated Value]])</f>
        <v>0.52436173197418867</v>
      </c>
      <c r="P4554" t="str">
        <f t="shared" si="71"/>
        <v>Above Estimate</v>
      </c>
    </row>
    <row r="4555" spans="1:16" x14ac:dyDescent="0.3">
      <c r="A4555" s="1">
        <v>44185</v>
      </c>
      <c r="B4555">
        <v>2020</v>
      </c>
      <c r="C4555" t="s">
        <v>29</v>
      </c>
      <c r="D4555">
        <v>368900</v>
      </c>
      <c r="E4555">
        <v>690000</v>
      </c>
      <c r="F4555" t="s">
        <v>13</v>
      </c>
      <c r="G4555" t="s">
        <v>14</v>
      </c>
      <c r="H4555">
        <v>3</v>
      </c>
      <c r="I4555">
        <v>2</v>
      </c>
      <c r="J4555">
        <v>955</v>
      </c>
      <c r="K4555">
        <v>1.0254395000000001</v>
      </c>
      <c r="L4555" t="s">
        <v>22</v>
      </c>
      <c r="M4555">
        <f>V3__67[[#This Row],[Sale Price]]/V3__67[[#This Row],[carpet_area]]</f>
        <v>722.51308900523566</v>
      </c>
      <c r="N4555">
        <f>IF(OR(V3__67[[#This Row],[Estimated Value]]="",V3__67[[#This Row],[Estimated Value]]=0),"",V3__67[[#This Row],[Sale Price]]-V3__67[[#This Row],[Estimated Value]])</f>
        <v>321100</v>
      </c>
      <c r="O4555">
        <f>IF(OR(V3__67[[#This Row],[Estimated Value]]="",V3__67[[#This Row],[Estimated Value]]=0),"",(V3__67[[#This Row],[Sale Price]]-V3__67[[#This Row],[Estimated Value]])/V3__67[[#This Row],[Estimated Value]])</f>
        <v>0.87042558959067495</v>
      </c>
      <c r="P4555" t="str">
        <f t="shared" si="71"/>
        <v>Above Estimate</v>
      </c>
    </row>
    <row r="4556" spans="1:16" x14ac:dyDescent="0.3">
      <c r="A4556" s="1">
        <v>44185</v>
      </c>
      <c r="B4556">
        <v>2020</v>
      </c>
      <c r="C4556" t="s">
        <v>30</v>
      </c>
      <c r="D4556">
        <v>451410</v>
      </c>
      <c r="E4556">
        <v>958000</v>
      </c>
      <c r="F4556" t="s">
        <v>13</v>
      </c>
      <c r="G4556" t="s">
        <v>14</v>
      </c>
      <c r="H4556">
        <v>3</v>
      </c>
      <c r="I4556">
        <v>1</v>
      </c>
      <c r="J4556">
        <v>1008</v>
      </c>
      <c r="K4556">
        <v>1.0254395000000001</v>
      </c>
      <c r="L4556" t="s">
        <v>15</v>
      </c>
      <c r="M4556">
        <f>V3__67[[#This Row],[Sale Price]]/V3__67[[#This Row],[carpet_area]]</f>
        <v>950.39682539682542</v>
      </c>
      <c r="N4556">
        <f>IF(OR(V3__67[[#This Row],[Estimated Value]]="",V3__67[[#This Row],[Estimated Value]]=0),"",V3__67[[#This Row],[Sale Price]]-V3__67[[#This Row],[Estimated Value]])</f>
        <v>506590</v>
      </c>
      <c r="O4556">
        <f>IF(OR(V3__67[[#This Row],[Estimated Value]]="",V3__67[[#This Row],[Estimated Value]]=0),"",(V3__67[[#This Row],[Sale Price]]-V3__67[[#This Row],[Estimated Value]])/V3__67[[#This Row],[Estimated Value]])</f>
        <v>1.1222392060432866</v>
      </c>
      <c r="P4556" t="str">
        <f t="shared" si="71"/>
        <v>Above Estimate</v>
      </c>
    </row>
    <row r="4557" spans="1:16" x14ac:dyDescent="0.3">
      <c r="A4557" s="1">
        <v>44186</v>
      </c>
      <c r="B4557">
        <v>2020</v>
      </c>
      <c r="C4557" t="s">
        <v>30</v>
      </c>
      <c r="D4557">
        <v>604830</v>
      </c>
      <c r="E4557">
        <v>650000</v>
      </c>
      <c r="F4557" t="s">
        <v>13</v>
      </c>
      <c r="G4557" t="s">
        <v>14</v>
      </c>
      <c r="H4557">
        <v>3</v>
      </c>
      <c r="I4557">
        <v>2</v>
      </c>
      <c r="J4557">
        <v>1070</v>
      </c>
      <c r="K4557">
        <v>1.0254395000000001</v>
      </c>
      <c r="L4557" t="s">
        <v>15</v>
      </c>
      <c r="M4557">
        <f>V3__67[[#This Row],[Sale Price]]/V3__67[[#This Row],[carpet_area]]</f>
        <v>607.47663551401865</v>
      </c>
      <c r="N4557">
        <f>IF(OR(V3__67[[#This Row],[Estimated Value]]="",V3__67[[#This Row],[Estimated Value]]=0),"",V3__67[[#This Row],[Sale Price]]-V3__67[[#This Row],[Estimated Value]])</f>
        <v>45170</v>
      </c>
      <c r="O4557">
        <f>IF(OR(V3__67[[#This Row],[Estimated Value]]="",V3__67[[#This Row],[Estimated Value]]=0),"",(V3__67[[#This Row],[Sale Price]]-V3__67[[#This Row],[Estimated Value]])/V3__67[[#This Row],[Estimated Value]])</f>
        <v>7.4682142089512751E-2</v>
      </c>
      <c r="P4557" t="str">
        <f t="shared" si="71"/>
        <v>Above Estimate</v>
      </c>
    </row>
    <row r="4558" spans="1:16" x14ac:dyDescent="0.3">
      <c r="A4558" s="1">
        <v>44186</v>
      </c>
      <c r="B4558">
        <v>2020</v>
      </c>
      <c r="C4558" t="s">
        <v>17</v>
      </c>
      <c r="D4558">
        <v>114130</v>
      </c>
      <c r="E4558">
        <v>100000</v>
      </c>
      <c r="F4558" t="s">
        <v>13</v>
      </c>
      <c r="G4558" t="s">
        <v>14</v>
      </c>
      <c r="H4558">
        <v>3</v>
      </c>
      <c r="I4558">
        <v>1</v>
      </c>
      <c r="J4558">
        <v>926</v>
      </c>
      <c r="K4558">
        <v>1.0254395000000001</v>
      </c>
      <c r="L4558" t="s">
        <v>16</v>
      </c>
      <c r="M4558">
        <f>V3__67[[#This Row],[Sale Price]]/V3__67[[#This Row],[carpet_area]]</f>
        <v>107.99136069114471</v>
      </c>
      <c r="N4558">
        <f>IF(OR(V3__67[[#This Row],[Estimated Value]]="",V3__67[[#This Row],[Estimated Value]]=0),"",V3__67[[#This Row],[Sale Price]]-V3__67[[#This Row],[Estimated Value]])</f>
        <v>-14130</v>
      </c>
      <c r="O4558">
        <f>IF(OR(V3__67[[#This Row],[Estimated Value]]="",V3__67[[#This Row],[Estimated Value]]=0),"",(V3__67[[#This Row],[Sale Price]]-V3__67[[#This Row],[Estimated Value]])/V3__67[[#This Row],[Estimated Value]])</f>
        <v>-0.12380618592832734</v>
      </c>
      <c r="P4558" t="str">
        <f t="shared" si="71"/>
        <v>Below Estimate</v>
      </c>
    </row>
    <row r="4559" spans="1:16" x14ac:dyDescent="0.3">
      <c r="A4559" s="1">
        <v>44186</v>
      </c>
      <c r="B4559">
        <v>2020</v>
      </c>
      <c r="C4559" t="s">
        <v>30</v>
      </c>
      <c r="D4559">
        <v>1190000</v>
      </c>
      <c r="E4559">
        <v>1500000</v>
      </c>
      <c r="F4559" t="s">
        <v>13</v>
      </c>
      <c r="G4559" t="s">
        <v>14</v>
      </c>
      <c r="H4559">
        <v>3</v>
      </c>
      <c r="I4559">
        <v>2</v>
      </c>
      <c r="J4559">
        <v>993</v>
      </c>
      <c r="K4559">
        <v>1.0254395000000001</v>
      </c>
      <c r="L4559" t="s">
        <v>16</v>
      </c>
      <c r="M4559">
        <f>V3__67[[#This Row],[Sale Price]]/V3__67[[#This Row],[carpet_area]]</f>
        <v>1510.5740181268882</v>
      </c>
      <c r="N4559">
        <f>IF(OR(V3__67[[#This Row],[Estimated Value]]="",V3__67[[#This Row],[Estimated Value]]=0),"",V3__67[[#This Row],[Sale Price]]-V3__67[[#This Row],[Estimated Value]])</f>
        <v>310000</v>
      </c>
      <c r="O4559">
        <f>IF(OR(V3__67[[#This Row],[Estimated Value]]="",V3__67[[#This Row],[Estimated Value]]=0),"",(V3__67[[#This Row],[Sale Price]]-V3__67[[#This Row],[Estimated Value]])/V3__67[[#This Row],[Estimated Value]])</f>
        <v>0.26050420168067229</v>
      </c>
      <c r="P4559" t="str">
        <f t="shared" si="71"/>
        <v>Above Estimate</v>
      </c>
    </row>
    <row r="4560" spans="1:16" x14ac:dyDescent="0.3">
      <c r="A4560" s="1">
        <v>44191</v>
      </c>
      <c r="B4560">
        <v>2020</v>
      </c>
      <c r="C4560" t="s">
        <v>12</v>
      </c>
      <c r="D4560">
        <v>68000</v>
      </c>
      <c r="E4560">
        <v>55000</v>
      </c>
      <c r="F4560" t="s">
        <v>13</v>
      </c>
      <c r="G4560" t="s">
        <v>14</v>
      </c>
      <c r="H4560">
        <v>3</v>
      </c>
      <c r="I4560">
        <v>3</v>
      </c>
      <c r="J4560">
        <v>1096</v>
      </c>
      <c r="K4560">
        <v>1.0254395000000001</v>
      </c>
      <c r="L4560" t="s">
        <v>25</v>
      </c>
      <c r="M4560">
        <f>V3__67[[#This Row],[Sale Price]]/V3__67[[#This Row],[carpet_area]]</f>
        <v>50.182481751824817</v>
      </c>
      <c r="N4560">
        <f>IF(OR(V3__67[[#This Row],[Estimated Value]]="",V3__67[[#This Row],[Estimated Value]]=0),"",V3__67[[#This Row],[Sale Price]]-V3__67[[#This Row],[Estimated Value]])</f>
        <v>-13000</v>
      </c>
      <c r="O4560">
        <f>IF(OR(V3__67[[#This Row],[Estimated Value]]="",V3__67[[#This Row],[Estimated Value]]=0),"",(V3__67[[#This Row],[Sale Price]]-V3__67[[#This Row],[Estimated Value]])/V3__67[[#This Row],[Estimated Value]])</f>
        <v>-0.19117647058823528</v>
      </c>
      <c r="P4560" t="str">
        <f t="shared" si="71"/>
        <v>Below Estimate</v>
      </c>
    </row>
    <row r="4561" spans="1:16" x14ac:dyDescent="0.3">
      <c r="A4561" s="1">
        <v>44192</v>
      </c>
      <c r="B4561">
        <v>2020</v>
      </c>
      <c r="C4561" t="s">
        <v>12</v>
      </c>
      <c r="D4561">
        <v>13590</v>
      </c>
      <c r="E4561">
        <v>10000</v>
      </c>
      <c r="F4561" t="s">
        <v>13</v>
      </c>
      <c r="G4561" t="s">
        <v>14</v>
      </c>
      <c r="H4561">
        <v>3</v>
      </c>
      <c r="I4561">
        <v>2</v>
      </c>
      <c r="J4561">
        <v>1086</v>
      </c>
      <c r="K4561">
        <v>1.0254395000000001</v>
      </c>
      <c r="L4561" t="s">
        <v>15</v>
      </c>
      <c r="M4561">
        <f>V3__67[[#This Row],[Sale Price]]/V3__67[[#This Row],[carpet_area]]</f>
        <v>9.2081031307550649</v>
      </c>
      <c r="N4561">
        <f>IF(OR(V3__67[[#This Row],[Estimated Value]]="",V3__67[[#This Row],[Estimated Value]]=0),"",V3__67[[#This Row],[Sale Price]]-V3__67[[#This Row],[Estimated Value]])</f>
        <v>-3590</v>
      </c>
      <c r="O4561">
        <f>IF(OR(V3__67[[#This Row],[Estimated Value]]="",V3__67[[#This Row],[Estimated Value]]=0),"",(V3__67[[#This Row],[Sale Price]]-V3__67[[#This Row],[Estimated Value]])/V3__67[[#This Row],[Estimated Value]])</f>
        <v>-0.26416482707873434</v>
      </c>
      <c r="P4561" t="str">
        <f t="shared" si="71"/>
        <v>Below Estimate</v>
      </c>
    </row>
    <row r="4562" spans="1:16" x14ac:dyDescent="0.3">
      <c r="A4562" s="1">
        <v>44192</v>
      </c>
      <c r="B4562">
        <v>2020</v>
      </c>
      <c r="C4562" t="s">
        <v>26</v>
      </c>
      <c r="D4562">
        <v>567770</v>
      </c>
      <c r="E4562">
        <v>575000</v>
      </c>
      <c r="F4562" t="s">
        <v>13</v>
      </c>
      <c r="G4562" t="s">
        <v>14</v>
      </c>
      <c r="H4562">
        <v>3</v>
      </c>
      <c r="I4562">
        <v>3</v>
      </c>
      <c r="J4562">
        <v>973</v>
      </c>
      <c r="K4562">
        <v>1.0254395000000001</v>
      </c>
      <c r="L4562" t="s">
        <v>15</v>
      </c>
      <c r="M4562">
        <f>V3__67[[#This Row],[Sale Price]]/V3__67[[#This Row],[carpet_area]]</f>
        <v>590.95580678314491</v>
      </c>
      <c r="N4562">
        <f>IF(OR(V3__67[[#This Row],[Estimated Value]]="",V3__67[[#This Row],[Estimated Value]]=0),"",V3__67[[#This Row],[Sale Price]]-V3__67[[#This Row],[Estimated Value]])</f>
        <v>7230</v>
      </c>
      <c r="O4562">
        <f>IF(OR(V3__67[[#This Row],[Estimated Value]]="",V3__67[[#This Row],[Estimated Value]]=0),"",(V3__67[[#This Row],[Sale Price]]-V3__67[[#This Row],[Estimated Value]])/V3__67[[#This Row],[Estimated Value]])</f>
        <v>1.2734029624671963E-2</v>
      </c>
      <c r="P4562" t="str">
        <f t="shared" si="71"/>
        <v>Above Estimate</v>
      </c>
    </row>
    <row r="4563" spans="1:16" x14ac:dyDescent="0.3">
      <c r="A4563" s="1">
        <v>44193</v>
      </c>
      <c r="B4563">
        <v>2020</v>
      </c>
      <c r="C4563" t="s">
        <v>26</v>
      </c>
      <c r="D4563">
        <v>158550</v>
      </c>
      <c r="E4563">
        <v>205000</v>
      </c>
      <c r="F4563" t="s">
        <v>13</v>
      </c>
      <c r="G4563" t="s">
        <v>14</v>
      </c>
      <c r="H4563">
        <v>3</v>
      </c>
      <c r="I4563">
        <v>1</v>
      </c>
      <c r="J4563">
        <v>926</v>
      </c>
      <c r="K4563">
        <v>1.0254395000000001</v>
      </c>
      <c r="L4563" t="s">
        <v>16</v>
      </c>
      <c r="M4563">
        <f>V3__67[[#This Row],[Sale Price]]/V3__67[[#This Row],[carpet_area]]</f>
        <v>221.38228941684665</v>
      </c>
      <c r="N4563">
        <f>IF(OR(V3__67[[#This Row],[Estimated Value]]="",V3__67[[#This Row],[Estimated Value]]=0),"",V3__67[[#This Row],[Sale Price]]-V3__67[[#This Row],[Estimated Value]])</f>
        <v>46450</v>
      </c>
      <c r="O4563">
        <f>IF(OR(V3__67[[#This Row],[Estimated Value]]="",V3__67[[#This Row],[Estimated Value]]=0),"",(V3__67[[#This Row],[Sale Price]]-V3__67[[#This Row],[Estimated Value]])/V3__67[[#This Row],[Estimated Value]])</f>
        <v>0.29296751813308103</v>
      </c>
      <c r="P4563" t="str">
        <f t="shared" si="71"/>
        <v>Above Estimate</v>
      </c>
    </row>
    <row r="4564" spans="1:16" x14ac:dyDescent="0.3">
      <c r="A4564" s="1">
        <v>44193</v>
      </c>
      <c r="B4564">
        <v>2020</v>
      </c>
      <c r="C4564" t="s">
        <v>12</v>
      </c>
      <c r="D4564">
        <v>48390</v>
      </c>
      <c r="E4564">
        <v>79000</v>
      </c>
      <c r="F4564" t="s">
        <v>13</v>
      </c>
      <c r="G4564" t="s">
        <v>14</v>
      </c>
      <c r="H4564">
        <v>3</v>
      </c>
      <c r="I4564">
        <v>2</v>
      </c>
      <c r="J4564">
        <v>972</v>
      </c>
      <c r="K4564">
        <v>1.0254395000000001</v>
      </c>
      <c r="L4564" t="s">
        <v>15</v>
      </c>
      <c r="M4564">
        <f>V3__67[[#This Row],[Sale Price]]/V3__67[[#This Row],[carpet_area]]</f>
        <v>81.275720164609055</v>
      </c>
      <c r="N4564">
        <f>IF(OR(V3__67[[#This Row],[Estimated Value]]="",V3__67[[#This Row],[Estimated Value]]=0),"",V3__67[[#This Row],[Sale Price]]-V3__67[[#This Row],[Estimated Value]])</f>
        <v>30610</v>
      </c>
      <c r="O4564">
        <f>IF(OR(V3__67[[#This Row],[Estimated Value]]="",V3__67[[#This Row],[Estimated Value]]=0),"",(V3__67[[#This Row],[Sale Price]]-V3__67[[#This Row],[Estimated Value]])/V3__67[[#This Row],[Estimated Value]])</f>
        <v>0.632568712543914</v>
      </c>
      <c r="P4564" t="str">
        <f t="shared" si="71"/>
        <v>Above Estimate</v>
      </c>
    </row>
    <row r="4565" spans="1:16" x14ac:dyDescent="0.3">
      <c r="A4565" s="1">
        <v>44196</v>
      </c>
      <c r="B4565">
        <v>2020</v>
      </c>
      <c r="C4565" t="s">
        <v>12</v>
      </c>
      <c r="D4565">
        <v>87750</v>
      </c>
      <c r="E4565">
        <v>120000</v>
      </c>
      <c r="F4565" t="s">
        <v>13</v>
      </c>
      <c r="G4565" t="s">
        <v>14</v>
      </c>
      <c r="H4565">
        <v>3</v>
      </c>
      <c r="I4565">
        <v>1</v>
      </c>
      <c r="J4565">
        <v>1013</v>
      </c>
      <c r="K4565">
        <v>1.0254395000000001</v>
      </c>
      <c r="L4565" t="s">
        <v>25</v>
      </c>
      <c r="M4565">
        <f>V3__67[[#This Row],[Sale Price]]/V3__67[[#This Row],[carpet_area]]</f>
        <v>118.46001974333663</v>
      </c>
      <c r="N4565">
        <f>IF(OR(V3__67[[#This Row],[Estimated Value]]="",V3__67[[#This Row],[Estimated Value]]=0),"",V3__67[[#This Row],[Sale Price]]-V3__67[[#This Row],[Estimated Value]])</f>
        <v>32250</v>
      </c>
      <c r="O4565">
        <f>IF(OR(V3__67[[#This Row],[Estimated Value]]="",V3__67[[#This Row],[Estimated Value]]=0),"",(V3__67[[#This Row],[Sale Price]]-V3__67[[#This Row],[Estimated Value]])/V3__67[[#This Row],[Estimated Value]])</f>
        <v>0.36752136752136755</v>
      </c>
      <c r="P4565" t="str">
        <f t="shared" si="71"/>
        <v>Above Estimate</v>
      </c>
    </row>
    <row r="4566" spans="1:16" x14ac:dyDescent="0.3">
      <c r="A4566" s="1">
        <v>44196</v>
      </c>
      <c r="B4566">
        <v>2020</v>
      </c>
      <c r="C4566" t="s">
        <v>12</v>
      </c>
      <c r="D4566">
        <v>71310</v>
      </c>
      <c r="E4566">
        <v>120000</v>
      </c>
      <c r="F4566" t="s">
        <v>13</v>
      </c>
      <c r="G4566" t="s">
        <v>14</v>
      </c>
      <c r="H4566">
        <v>3</v>
      </c>
      <c r="I4566">
        <v>1</v>
      </c>
      <c r="J4566">
        <v>983</v>
      </c>
      <c r="K4566">
        <v>1.0254395000000001</v>
      </c>
      <c r="L4566" t="s">
        <v>16</v>
      </c>
      <c r="M4566">
        <f>V3__67[[#This Row],[Sale Price]]/V3__67[[#This Row],[carpet_area]]</f>
        <v>122.07527975584944</v>
      </c>
      <c r="N4566">
        <f>IF(OR(V3__67[[#This Row],[Estimated Value]]="",V3__67[[#This Row],[Estimated Value]]=0),"",V3__67[[#This Row],[Sale Price]]-V3__67[[#This Row],[Estimated Value]])</f>
        <v>48690</v>
      </c>
      <c r="O4566">
        <f>IF(OR(V3__67[[#This Row],[Estimated Value]]="",V3__67[[#This Row],[Estimated Value]]=0),"",(V3__67[[#This Row],[Sale Price]]-V3__67[[#This Row],[Estimated Value]])/V3__67[[#This Row],[Estimated Value]])</f>
        <v>0.68279343710559526</v>
      </c>
      <c r="P4566" t="str">
        <f t="shared" si="71"/>
        <v>Above Estimate</v>
      </c>
    </row>
    <row r="4567" spans="1:16" x14ac:dyDescent="0.3">
      <c r="A4567" s="1">
        <v>44199</v>
      </c>
      <c r="B4567">
        <v>2021</v>
      </c>
      <c r="C4567" t="s">
        <v>12</v>
      </c>
      <c r="D4567">
        <v>99060</v>
      </c>
      <c r="E4567">
        <v>173000</v>
      </c>
      <c r="F4567" t="s">
        <v>13</v>
      </c>
      <c r="G4567" t="s">
        <v>14</v>
      </c>
      <c r="H4567">
        <v>3</v>
      </c>
      <c r="I4567">
        <v>2</v>
      </c>
      <c r="J4567">
        <v>964</v>
      </c>
      <c r="K4567">
        <v>1.0234954999999999</v>
      </c>
      <c r="L4567" t="s">
        <v>22</v>
      </c>
      <c r="M4567">
        <f>V3__67[[#This Row],[Sale Price]]/V3__67[[#This Row],[carpet_area]]</f>
        <v>179.46058091286307</v>
      </c>
      <c r="N4567">
        <f>IF(OR(V3__67[[#This Row],[Estimated Value]]="",V3__67[[#This Row],[Estimated Value]]=0),"",V3__67[[#This Row],[Sale Price]]-V3__67[[#This Row],[Estimated Value]])</f>
        <v>73940</v>
      </c>
      <c r="O4567">
        <f>IF(OR(V3__67[[#This Row],[Estimated Value]]="",V3__67[[#This Row],[Estimated Value]]=0),"",(V3__67[[#This Row],[Sale Price]]-V3__67[[#This Row],[Estimated Value]])/V3__67[[#This Row],[Estimated Value]])</f>
        <v>0.74641631334544722</v>
      </c>
      <c r="P4567" t="str">
        <f t="shared" si="71"/>
        <v>Above Estimate</v>
      </c>
    </row>
    <row r="4568" spans="1:16" x14ac:dyDescent="0.3">
      <c r="A4568" s="1">
        <v>44200</v>
      </c>
      <c r="B4568">
        <v>2021</v>
      </c>
      <c r="C4568" t="s">
        <v>21</v>
      </c>
      <c r="D4568">
        <v>949270</v>
      </c>
      <c r="E4568">
        <v>1305000</v>
      </c>
      <c r="F4568" t="s">
        <v>13</v>
      </c>
      <c r="G4568" t="s">
        <v>14</v>
      </c>
      <c r="H4568">
        <v>3</v>
      </c>
      <c r="I4568">
        <v>2</v>
      </c>
      <c r="J4568">
        <v>1006</v>
      </c>
      <c r="K4568">
        <v>1.0234954999999999</v>
      </c>
      <c r="L4568" t="s">
        <v>25</v>
      </c>
      <c r="M4568">
        <f>V3__67[[#This Row],[Sale Price]]/V3__67[[#This Row],[carpet_area]]</f>
        <v>1297.2166998011928</v>
      </c>
      <c r="N4568">
        <f>IF(OR(V3__67[[#This Row],[Estimated Value]]="",V3__67[[#This Row],[Estimated Value]]=0),"",V3__67[[#This Row],[Sale Price]]-V3__67[[#This Row],[Estimated Value]])</f>
        <v>355730</v>
      </c>
      <c r="O4568">
        <f>IF(OR(V3__67[[#This Row],[Estimated Value]]="",V3__67[[#This Row],[Estimated Value]]=0),"",(V3__67[[#This Row],[Sale Price]]-V3__67[[#This Row],[Estimated Value]])/V3__67[[#This Row],[Estimated Value]])</f>
        <v>0.37474059013768474</v>
      </c>
      <c r="P4568" t="str">
        <f t="shared" si="71"/>
        <v>Above Estimate</v>
      </c>
    </row>
    <row r="4569" spans="1:16" x14ac:dyDescent="0.3">
      <c r="A4569" s="1">
        <v>44203</v>
      </c>
      <c r="B4569">
        <v>2021</v>
      </c>
      <c r="C4569" t="s">
        <v>12</v>
      </c>
      <c r="D4569">
        <v>98600</v>
      </c>
      <c r="E4569">
        <v>159900</v>
      </c>
      <c r="F4569" t="s">
        <v>19</v>
      </c>
      <c r="G4569" t="s">
        <v>20</v>
      </c>
      <c r="H4569">
        <v>4</v>
      </c>
      <c r="I4569">
        <v>3</v>
      </c>
      <c r="J4569">
        <v>1447</v>
      </c>
      <c r="K4569">
        <v>1.0234954999999999</v>
      </c>
      <c r="L4569" t="s">
        <v>22</v>
      </c>
      <c r="M4569">
        <f>V3__67[[#This Row],[Sale Price]]/V3__67[[#This Row],[carpet_area]]</f>
        <v>110.50449205252247</v>
      </c>
      <c r="N4569">
        <f>IF(OR(V3__67[[#This Row],[Estimated Value]]="",V3__67[[#This Row],[Estimated Value]]=0),"",V3__67[[#This Row],[Sale Price]]-V3__67[[#This Row],[Estimated Value]])</f>
        <v>61300</v>
      </c>
      <c r="O4569">
        <f>IF(OR(V3__67[[#This Row],[Estimated Value]]="",V3__67[[#This Row],[Estimated Value]]=0),"",(V3__67[[#This Row],[Sale Price]]-V3__67[[#This Row],[Estimated Value]])/V3__67[[#This Row],[Estimated Value]])</f>
        <v>0.62170385395537531</v>
      </c>
      <c r="P4569" t="str">
        <f t="shared" si="71"/>
        <v>Above Estimate</v>
      </c>
    </row>
    <row r="4570" spans="1:16" x14ac:dyDescent="0.3">
      <c r="A4570" s="1">
        <v>44203</v>
      </c>
      <c r="B4570">
        <v>2021</v>
      </c>
      <c r="C4570" t="s">
        <v>17</v>
      </c>
      <c r="D4570">
        <v>99160</v>
      </c>
      <c r="E4570">
        <v>140000</v>
      </c>
      <c r="F4570" t="s">
        <v>13</v>
      </c>
      <c r="G4570" t="s">
        <v>14</v>
      </c>
      <c r="H4570">
        <v>3</v>
      </c>
      <c r="I4570">
        <v>1</v>
      </c>
      <c r="J4570">
        <v>928</v>
      </c>
      <c r="K4570">
        <v>1.0234954999999999</v>
      </c>
      <c r="L4570" t="s">
        <v>22</v>
      </c>
      <c r="M4570">
        <f>V3__67[[#This Row],[Sale Price]]/V3__67[[#This Row],[carpet_area]]</f>
        <v>150.86206896551724</v>
      </c>
      <c r="N4570">
        <f>IF(OR(V3__67[[#This Row],[Estimated Value]]="",V3__67[[#This Row],[Estimated Value]]=0),"",V3__67[[#This Row],[Sale Price]]-V3__67[[#This Row],[Estimated Value]])</f>
        <v>40840</v>
      </c>
      <c r="O4570">
        <f>IF(OR(V3__67[[#This Row],[Estimated Value]]="",V3__67[[#This Row],[Estimated Value]]=0),"",(V3__67[[#This Row],[Sale Price]]-V3__67[[#This Row],[Estimated Value]])/V3__67[[#This Row],[Estimated Value]])</f>
        <v>0.41185962081484467</v>
      </c>
      <c r="P4570" t="str">
        <f t="shared" si="71"/>
        <v>Above Estimate</v>
      </c>
    </row>
    <row r="4571" spans="1:16" x14ac:dyDescent="0.3">
      <c r="A4571" s="1">
        <v>44204</v>
      </c>
      <c r="B4571">
        <v>2021</v>
      </c>
      <c r="C4571" t="s">
        <v>29</v>
      </c>
      <c r="D4571">
        <v>375060</v>
      </c>
      <c r="E4571">
        <v>610000</v>
      </c>
      <c r="F4571" t="s">
        <v>13</v>
      </c>
      <c r="G4571" t="s">
        <v>14</v>
      </c>
      <c r="H4571">
        <v>3</v>
      </c>
      <c r="I4571">
        <v>2</v>
      </c>
      <c r="J4571">
        <v>934</v>
      </c>
      <c r="K4571">
        <v>1.0234954999999999</v>
      </c>
      <c r="L4571" t="s">
        <v>25</v>
      </c>
      <c r="M4571">
        <f>V3__67[[#This Row],[Sale Price]]/V3__67[[#This Row],[carpet_area]]</f>
        <v>653.10492505353318</v>
      </c>
      <c r="N4571">
        <f>IF(OR(V3__67[[#This Row],[Estimated Value]]="",V3__67[[#This Row],[Estimated Value]]=0),"",V3__67[[#This Row],[Sale Price]]-V3__67[[#This Row],[Estimated Value]])</f>
        <v>234940</v>
      </c>
      <c r="O4571">
        <f>IF(OR(V3__67[[#This Row],[Estimated Value]]="",V3__67[[#This Row],[Estimated Value]]=0),"",(V3__67[[#This Row],[Sale Price]]-V3__67[[#This Row],[Estimated Value]])/V3__67[[#This Row],[Estimated Value]])</f>
        <v>0.6264064416360049</v>
      </c>
      <c r="P4571" t="str">
        <f t="shared" si="71"/>
        <v>Above Estimate</v>
      </c>
    </row>
    <row r="4572" spans="1:16" x14ac:dyDescent="0.3">
      <c r="A4572" s="1">
        <v>44204</v>
      </c>
      <c r="B4572">
        <v>2021</v>
      </c>
      <c r="C4572" t="s">
        <v>17</v>
      </c>
      <c r="D4572">
        <v>166320</v>
      </c>
      <c r="E4572">
        <v>225000</v>
      </c>
      <c r="F4572" t="s">
        <v>23</v>
      </c>
      <c r="G4572" t="s">
        <v>24</v>
      </c>
      <c r="H4572">
        <v>6</v>
      </c>
      <c r="I4572">
        <v>4</v>
      </c>
      <c r="J4572">
        <v>1889</v>
      </c>
      <c r="K4572">
        <v>1.0234954999999999</v>
      </c>
      <c r="L4572" t="s">
        <v>15</v>
      </c>
      <c r="M4572">
        <f>V3__67[[#This Row],[Sale Price]]/V3__67[[#This Row],[carpet_area]]</f>
        <v>119.11064055055584</v>
      </c>
      <c r="N4572">
        <f>IF(OR(V3__67[[#This Row],[Estimated Value]]="",V3__67[[#This Row],[Estimated Value]]=0),"",V3__67[[#This Row],[Sale Price]]-V3__67[[#This Row],[Estimated Value]])</f>
        <v>58680</v>
      </c>
      <c r="O4572">
        <f>IF(OR(V3__67[[#This Row],[Estimated Value]]="",V3__67[[#This Row],[Estimated Value]]=0),"",(V3__67[[#This Row],[Sale Price]]-V3__67[[#This Row],[Estimated Value]])/V3__67[[#This Row],[Estimated Value]])</f>
        <v>0.3528138528138528</v>
      </c>
      <c r="P4572" t="str">
        <f t="shared" si="71"/>
        <v>Above Estimate</v>
      </c>
    </row>
    <row r="4573" spans="1:16" x14ac:dyDescent="0.3">
      <c r="A4573" s="1">
        <v>44204</v>
      </c>
      <c r="B4573">
        <v>2021</v>
      </c>
      <c r="C4573" t="s">
        <v>12</v>
      </c>
      <c r="D4573">
        <v>60260</v>
      </c>
      <c r="E4573">
        <v>69825</v>
      </c>
      <c r="F4573" t="s">
        <v>27</v>
      </c>
      <c r="G4573" t="s">
        <v>28</v>
      </c>
      <c r="H4573">
        <v>8</v>
      </c>
      <c r="I4573">
        <v>8</v>
      </c>
      <c r="J4573">
        <v>2425</v>
      </c>
      <c r="K4573">
        <v>1.0234954999999999</v>
      </c>
      <c r="L4573" t="s">
        <v>22</v>
      </c>
      <c r="M4573">
        <f>V3__67[[#This Row],[Sale Price]]/V3__67[[#This Row],[carpet_area]]</f>
        <v>28.793814432989691</v>
      </c>
      <c r="N4573">
        <f>IF(OR(V3__67[[#This Row],[Estimated Value]]="",V3__67[[#This Row],[Estimated Value]]=0),"",V3__67[[#This Row],[Sale Price]]-V3__67[[#This Row],[Estimated Value]])</f>
        <v>9565</v>
      </c>
      <c r="O4573">
        <f>IF(OR(V3__67[[#This Row],[Estimated Value]]="",V3__67[[#This Row],[Estimated Value]]=0),"",(V3__67[[#This Row],[Sale Price]]-V3__67[[#This Row],[Estimated Value]])/V3__67[[#This Row],[Estimated Value]])</f>
        <v>0.15872884168602722</v>
      </c>
      <c r="P4573" t="str">
        <f t="shared" si="71"/>
        <v>Above Estimate</v>
      </c>
    </row>
    <row r="4574" spans="1:16" x14ac:dyDescent="0.3">
      <c r="A4574" s="1">
        <v>44204</v>
      </c>
      <c r="B4574">
        <v>2021</v>
      </c>
      <c r="C4574" t="s">
        <v>17</v>
      </c>
      <c r="D4574">
        <v>166820</v>
      </c>
      <c r="E4574">
        <v>250000</v>
      </c>
      <c r="F4574" t="s">
        <v>19</v>
      </c>
      <c r="G4574" t="s">
        <v>20</v>
      </c>
      <c r="H4574">
        <v>4</v>
      </c>
      <c r="I4574">
        <v>3</v>
      </c>
      <c r="J4574">
        <v>1283</v>
      </c>
      <c r="K4574">
        <v>1.0234954999999999</v>
      </c>
      <c r="L4574" t="s">
        <v>16</v>
      </c>
      <c r="M4574">
        <f>V3__67[[#This Row],[Sale Price]]/V3__67[[#This Row],[carpet_area]]</f>
        <v>194.85580670303975</v>
      </c>
      <c r="N4574">
        <f>IF(OR(V3__67[[#This Row],[Estimated Value]]="",V3__67[[#This Row],[Estimated Value]]=0),"",V3__67[[#This Row],[Sale Price]]-V3__67[[#This Row],[Estimated Value]])</f>
        <v>83180</v>
      </c>
      <c r="O4574">
        <f>IF(OR(V3__67[[#This Row],[Estimated Value]]="",V3__67[[#This Row],[Estimated Value]]=0),"",(V3__67[[#This Row],[Sale Price]]-V3__67[[#This Row],[Estimated Value]])/V3__67[[#This Row],[Estimated Value]])</f>
        <v>0.49862126843304161</v>
      </c>
      <c r="P4574" t="str">
        <f t="shared" si="71"/>
        <v>Above Estimate</v>
      </c>
    </row>
    <row r="4575" spans="1:16" x14ac:dyDescent="0.3">
      <c r="A4575" s="1">
        <v>44207</v>
      </c>
      <c r="B4575">
        <v>2021</v>
      </c>
      <c r="C4575" t="s">
        <v>12</v>
      </c>
      <c r="D4575">
        <v>85500</v>
      </c>
      <c r="E4575">
        <v>149900</v>
      </c>
      <c r="F4575" t="s">
        <v>13</v>
      </c>
      <c r="G4575" t="s">
        <v>14</v>
      </c>
      <c r="H4575">
        <v>3</v>
      </c>
      <c r="I4575">
        <v>2</v>
      </c>
      <c r="J4575">
        <v>934</v>
      </c>
      <c r="K4575">
        <v>1.0234954999999999</v>
      </c>
      <c r="L4575" t="s">
        <v>16</v>
      </c>
      <c r="M4575">
        <f>V3__67[[#This Row],[Sale Price]]/V3__67[[#This Row],[carpet_area]]</f>
        <v>160.49250535331905</v>
      </c>
      <c r="N4575">
        <f>IF(OR(V3__67[[#This Row],[Estimated Value]]="",V3__67[[#This Row],[Estimated Value]]=0),"",V3__67[[#This Row],[Sale Price]]-V3__67[[#This Row],[Estimated Value]])</f>
        <v>64400</v>
      </c>
      <c r="O4575">
        <f>IF(OR(V3__67[[#This Row],[Estimated Value]]="",V3__67[[#This Row],[Estimated Value]]=0),"",(V3__67[[#This Row],[Sale Price]]-V3__67[[#This Row],[Estimated Value]])/V3__67[[#This Row],[Estimated Value]])</f>
        <v>0.75321637426900589</v>
      </c>
      <c r="P4575" t="str">
        <f t="shared" si="71"/>
        <v>Above Estimate</v>
      </c>
    </row>
    <row r="4576" spans="1:16" x14ac:dyDescent="0.3">
      <c r="A4576" s="1">
        <v>44212</v>
      </c>
      <c r="B4576">
        <v>2021</v>
      </c>
      <c r="C4576" t="s">
        <v>29</v>
      </c>
      <c r="D4576">
        <v>293510</v>
      </c>
      <c r="E4576">
        <v>386500</v>
      </c>
      <c r="F4576" t="s">
        <v>19</v>
      </c>
      <c r="G4576" t="s">
        <v>20</v>
      </c>
      <c r="H4576">
        <v>4</v>
      </c>
      <c r="I4576">
        <v>3</v>
      </c>
      <c r="J4576">
        <v>1410</v>
      </c>
      <c r="K4576">
        <v>1.0234954999999999</v>
      </c>
      <c r="L4576" t="s">
        <v>25</v>
      </c>
      <c r="M4576">
        <f>V3__67[[#This Row],[Sale Price]]/V3__67[[#This Row],[carpet_area]]</f>
        <v>274.11347517730496</v>
      </c>
      <c r="N4576">
        <f>IF(OR(V3__67[[#This Row],[Estimated Value]]="",V3__67[[#This Row],[Estimated Value]]=0),"",V3__67[[#This Row],[Sale Price]]-V3__67[[#This Row],[Estimated Value]])</f>
        <v>92990</v>
      </c>
      <c r="O4576">
        <f>IF(OR(V3__67[[#This Row],[Estimated Value]]="",V3__67[[#This Row],[Estimated Value]]=0),"",(V3__67[[#This Row],[Sale Price]]-V3__67[[#This Row],[Estimated Value]])/V3__67[[#This Row],[Estimated Value]])</f>
        <v>0.31682055125890091</v>
      </c>
      <c r="P4576" t="str">
        <f t="shared" si="71"/>
        <v>Above Estimate</v>
      </c>
    </row>
    <row r="4577" spans="1:16" x14ac:dyDescent="0.3">
      <c r="A4577" s="1">
        <v>44212</v>
      </c>
      <c r="B4577">
        <v>2021</v>
      </c>
      <c r="C4577" t="s">
        <v>26</v>
      </c>
      <c r="D4577">
        <v>251860</v>
      </c>
      <c r="E4577">
        <v>505000</v>
      </c>
      <c r="F4577" t="s">
        <v>13</v>
      </c>
      <c r="G4577" t="s">
        <v>14</v>
      </c>
      <c r="H4577">
        <v>3</v>
      </c>
      <c r="I4577">
        <v>1</v>
      </c>
      <c r="J4577">
        <v>912</v>
      </c>
      <c r="K4577">
        <v>1.0234954999999999</v>
      </c>
      <c r="L4577" t="s">
        <v>25</v>
      </c>
      <c r="M4577">
        <f>V3__67[[#This Row],[Sale Price]]/V3__67[[#This Row],[carpet_area]]</f>
        <v>553.72807017543857</v>
      </c>
      <c r="N4577">
        <f>IF(OR(V3__67[[#This Row],[Estimated Value]]="",V3__67[[#This Row],[Estimated Value]]=0),"",V3__67[[#This Row],[Sale Price]]-V3__67[[#This Row],[Estimated Value]])</f>
        <v>253140</v>
      </c>
      <c r="O4577">
        <f>IF(OR(V3__67[[#This Row],[Estimated Value]]="",V3__67[[#This Row],[Estimated Value]]=0),"",(V3__67[[#This Row],[Sale Price]]-V3__67[[#This Row],[Estimated Value]])/V3__67[[#This Row],[Estimated Value]])</f>
        <v>1.0050821885174304</v>
      </c>
      <c r="P4577" t="str">
        <f t="shared" si="71"/>
        <v>Above Estimate</v>
      </c>
    </row>
    <row r="4578" spans="1:16" x14ac:dyDescent="0.3">
      <c r="A4578" s="1">
        <v>44213</v>
      </c>
      <c r="B4578">
        <v>2021</v>
      </c>
      <c r="C4578" t="s">
        <v>12</v>
      </c>
      <c r="D4578">
        <v>80290</v>
      </c>
      <c r="E4578">
        <v>30000</v>
      </c>
      <c r="F4578" t="s">
        <v>13</v>
      </c>
      <c r="G4578" t="s">
        <v>14</v>
      </c>
      <c r="H4578">
        <v>3</v>
      </c>
      <c r="I4578">
        <v>2</v>
      </c>
      <c r="J4578">
        <v>951</v>
      </c>
      <c r="K4578">
        <v>1.0234954999999999</v>
      </c>
      <c r="L4578" t="s">
        <v>22</v>
      </c>
      <c r="M4578">
        <f>V3__67[[#This Row],[Sale Price]]/V3__67[[#This Row],[carpet_area]]</f>
        <v>31.545741324921135</v>
      </c>
      <c r="N4578">
        <f>IF(OR(V3__67[[#This Row],[Estimated Value]]="",V3__67[[#This Row],[Estimated Value]]=0),"",V3__67[[#This Row],[Sale Price]]-V3__67[[#This Row],[Estimated Value]])</f>
        <v>-50290</v>
      </c>
      <c r="O4578">
        <f>IF(OR(V3__67[[#This Row],[Estimated Value]]="",V3__67[[#This Row],[Estimated Value]]=0),"",(V3__67[[#This Row],[Sale Price]]-V3__67[[#This Row],[Estimated Value]])/V3__67[[#This Row],[Estimated Value]])</f>
        <v>-0.6263544650641425</v>
      </c>
      <c r="P4578" t="str">
        <f t="shared" si="71"/>
        <v>Below Estimate</v>
      </c>
    </row>
    <row r="4579" spans="1:16" x14ac:dyDescent="0.3">
      <c r="A4579" s="1">
        <v>44214</v>
      </c>
      <c r="B4579">
        <v>2021</v>
      </c>
      <c r="C4579" t="s">
        <v>30</v>
      </c>
      <c r="D4579">
        <v>267880</v>
      </c>
      <c r="E4579">
        <v>423150</v>
      </c>
      <c r="F4579" t="s">
        <v>13</v>
      </c>
      <c r="G4579" t="s">
        <v>14</v>
      </c>
      <c r="H4579">
        <v>3</v>
      </c>
      <c r="I4579">
        <v>3</v>
      </c>
      <c r="J4579">
        <v>1037</v>
      </c>
      <c r="K4579">
        <v>1.0234954999999999</v>
      </c>
      <c r="L4579" t="s">
        <v>16</v>
      </c>
      <c r="M4579">
        <f>V3__67[[#This Row],[Sale Price]]/V3__67[[#This Row],[carpet_area]]</f>
        <v>408.05207328833171</v>
      </c>
      <c r="N4579">
        <f>IF(OR(V3__67[[#This Row],[Estimated Value]]="",V3__67[[#This Row],[Estimated Value]]=0),"",V3__67[[#This Row],[Sale Price]]-V3__67[[#This Row],[Estimated Value]])</f>
        <v>155270</v>
      </c>
      <c r="O4579">
        <f>IF(OR(V3__67[[#This Row],[Estimated Value]]="",V3__67[[#This Row],[Estimated Value]]=0),"",(V3__67[[#This Row],[Sale Price]]-V3__67[[#This Row],[Estimated Value]])/V3__67[[#This Row],[Estimated Value]])</f>
        <v>0.57962520531581307</v>
      </c>
      <c r="P4579" t="str">
        <f t="shared" si="71"/>
        <v>Above Estimate</v>
      </c>
    </row>
    <row r="4580" spans="1:16" x14ac:dyDescent="0.3">
      <c r="A4580" s="1">
        <v>44218</v>
      </c>
      <c r="B4580">
        <v>2021</v>
      </c>
      <c r="C4580" t="s">
        <v>17</v>
      </c>
      <c r="D4580">
        <v>99360</v>
      </c>
      <c r="E4580">
        <v>130000</v>
      </c>
      <c r="F4580" t="s">
        <v>19</v>
      </c>
      <c r="G4580" t="s">
        <v>20</v>
      </c>
      <c r="H4580">
        <v>4</v>
      </c>
      <c r="I4580">
        <v>2</v>
      </c>
      <c r="J4580">
        <v>1308</v>
      </c>
      <c r="K4580">
        <v>1.0234954999999999</v>
      </c>
      <c r="L4580" t="s">
        <v>15</v>
      </c>
      <c r="M4580">
        <f>V3__67[[#This Row],[Sale Price]]/V3__67[[#This Row],[carpet_area]]</f>
        <v>99.388379204892971</v>
      </c>
      <c r="N4580">
        <f>IF(OR(V3__67[[#This Row],[Estimated Value]]="",V3__67[[#This Row],[Estimated Value]]=0),"",V3__67[[#This Row],[Sale Price]]-V3__67[[#This Row],[Estimated Value]])</f>
        <v>30640</v>
      </c>
      <c r="O4580">
        <f>IF(OR(V3__67[[#This Row],[Estimated Value]]="",V3__67[[#This Row],[Estimated Value]]=0),"",(V3__67[[#This Row],[Sale Price]]-V3__67[[#This Row],[Estimated Value]])/V3__67[[#This Row],[Estimated Value]])</f>
        <v>0.30837359098228662</v>
      </c>
      <c r="P4580" t="str">
        <f t="shared" si="71"/>
        <v>Above Estimate</v>
      </c>
    </row>
    <row r="4581" spans="1:16" x14ac:dyDescent="0.3">
      <c r="A4581" s="1">
        <v>44218</v>
      </c>
      <c r="B4581">
        <v>2021</v>
      </c>
      <c r="C4581" t="s">
        <v>30</v>
      </c>
      <c r="D4581">
        <v>481820</v>
      </c>
      <c r="E4581">
        <v>646000</v>
      </c>
      <c r="F4581" t="s">
        <v>13</v>
      </c>
      <c r="G4581" t="s">
        <v>14</v>
      </c>
      <c r="H4581">
        <v>3</v>
      </c>
      <c r="I4581">
        <v>1</v>
      </c>
      <c r="J4581">
        <v>911</v>
      </c>
      <c r="K4581">
        <v>1.0234954999999999</v>
      </c>
      <c r="L4581" t="s">
        <v>15</v>
      </c>
      <c r="M4581">
        <f>V3__67[[#This Row],[Sale Price]]/V3__67[[#This Row],[carpet_area]]</f>
        <v>709.11086717892431</v>
      </c>
      <c r="N4581">
        <f>IF(OR(V3__67[[#This Row],[Estimated Value]]="",V3__67[[#This Row],[Estimated Value]]=0),"",V3__67[[#This Row],[Sale Price]]-V3__67[[#This Row],[Estimated Value]])</f>
        <v>164180</v>
      </c>
      <c r="O4581">
        <f>IF(OR(V3__67[[#This Row],[Estimated Value]]="",V3__67[[#This Row],[Estimated Value]]=0),"",(V3__67[[#This Row],[Sale Price]]-V3__67[[#This Row],[Estimated Value]])/V3__67[[#This Row],[Estimated Value]])</f>
        <v>0.34074965754846209</v>
      </c>
      <c r="P4581" t="str">
        <f t="shared" si="71"/>
        <v>Above Estimate</v>
      </c>
    </row>
    <row r="4582" spans="1:16" x14ac:dyDescent="0.3">
      <c r="A4582" s="1">
        <v>44219</v>
      </c>
      <c r="B4582">
        <v>2021</v>
      </c>
      <c r="C4582" t="s">
        <v>30</v>
      </c>
      <c r="D4582">
        <v>181090</v>
      </c>
      <c r="E4582">
        <v>2140000</v>
      </c>
      <c r="F4582" t="s">
        <v>13</v>
      </c>
      <c r="G4582" t="s">
        <v>14</v>
      </c>
      <c r="H4582">
        <v>3</v>
      </c>
      <c r="I4582">
        <v>2</v>
      </c>
      <c r="J4582">
        <v>1041</v>
      </c>
      <c r="K4582">
        <v>1.0234954999999999</v>
      </c>
      <c r="L4582" t="s">
        <v>22</v>
      </c>
      <c r="M4582">
        <f>V3__67[[#This Row],[Sale Price]]/V3__67[[#This Row],[carpet_area]]</f>
        <v>2055.7156580211335</v>
      </c>
      <c r="N4582">
        <f>IF(OR(V3__67[[#This Row],[Estimated Value]]="",V3__67[[#This Row],[Estimated Value]]=0),"",V3__67[[#This Row],[Sale Price]]-V3__67[[#This Row],[Estimated Value]])</f>
        <v>1958910</v>
      </c>
      <c r="O4582">
        <f>IF(OR(V3__67[[#This Row],[Estimated Value]]="",V3__67[[#This Row],[Estimated Value]]=0),"",(V3__67[[#This Row],[Sale Price]]-V3__67[[#This Row],[Estimated Value]])/V3__67[[#This Row],[Estimated Value]])</f>
        <v>10.817328400242973</v>
      </c>
      <c r="P4582" t="str">
        <f t="shared" si="71"/>
        <v>Above Estimate</v>
      </c>
    </row>
    <row r="4583" spans="1:16" x14ac:dyDescent="0.3">
      <c r="A4583" s="1">
        <v>44219</v>
      </c>
      <c r="B4583">
        <v>2021</v>
      </c>
      <c r="C4583" t="s">
        <v>30</v>
      </c>
      <c r="D4583">
        <v>228350</v>
      </c>
      <c r="E4583">
        <v>2140000</v>
      </c>
      <c r="F4583" t="s">
        <v>19</v>
      </c>
      <c r="G4583" t="s">
        <v>20</v>
      </c>
      <c r="H4583">
        <v>4</v>
      </c>
      <c r="I4583">
        <v>2</v>
      </c>
      <c r="J4583">
        <v>1332</v>
      </c>
      <c r="K4583">
        <v>1.0234954999999999</v>
      </c>
      <c r="L4583" t="s">
        <v>25</v>
      </c>
      <c r="M4583">
        <f>V3__67[[#This Row],[Sale Price]]/V3__67[[#This Row],[carpet_area]]</f>
        <v>1606.6066066066066</v>
      </c>
      <c r="N4583">
        <f>IF(OR(V3__67[[#This Row],[Estimated Value]]="",V3__67[[#This Row],[Estimated Value]]=0),"",V3__67[[#This Row],[Sale Price]]-V3__67[[#This Row],[Estimated Value]])</f>
        <v>1911650</v>
      </c>
      <c r="O4583">
        <f>IF(OR(V3__67[[#This Row],[Estimated Value]]="",V3__67[[#This Row],[Estimated Value]]=0),"",(V3__67[[#This Row],[Sale Price]]-V3__67[[#This Row],[Estimated Value]])/V3__67[[#This Row],[Estimated Value]])</f>
        <v>8.3715787168819791</v>
      </c>
      <c r="P4583" t="str">
        <f t="shared" si="71"/>
        <v>Above Estimate</v>
      </c>
    </row>
    <row r="4584" spans="1:16" x14ac:dyDescent="0.3">
      <c r="A4584" s="1">
        <v>44219</v>
      </c>
      <c r="B4584">
        <v>2021</v>
      </c>
      <c r="C4584" t="s">
        <v>30</v>
      </c>
      <c r="D4584">
        <v>261150</v>
      </c>
      <c r="E4584">
        <v>2140000</v>
      </c>
      <c r="F4584" t="s">
        <v>13</v>
      </c>
      <c r="G4584" t="s">
        <v>14</v>
      </c>
      <c r="H4584">
        <v>3</v>
      </c>
      <c r="I4584">
        <v>1</v>
      </c>
      <c r="J4584">
        <v>1050</v>
      </c>
      <c r="K4584">
        <v>1.0234954999999999</v>
      </c>
      <c r="L4584" t="s">
        <v>15</v>
      </c>
      <c r="M4584">
        <f>V3__67[[#This Row],[Sale Price]]/V3__67[[#This Row],[carpet_area]]</f>
        <v>2038.0952380952381</v>
      </c>
      <c r="N4584">
        <f>IF(OR(V3__67[[#This Row],[Estimated Value]]="",V3__67[[#This Row],[Estimated Value]]=0),"",V3__67[[#This Row],[Sale Price]]-V3__67[[#This Row],[Estimated Value]])</f>
        <v>1878850</v>
      </c>
      <c r="O4584">
        <f>IF(OR(V3__67[[#This Row],[Estimated Value]]="",V3__67[[#This Row],[Estimated Value]]=0),"",(V3__67[[#This Row],[Sale Price]]-V3__67[[#This Row],[Estimated Value]])/V3__67[[#This Row],[Estimated Value]])</f>
        <v>7.1945242197970511</v>
      </c>
      <c r="P4584" t="str">
        <f t="shared" si="71"/>
        <v>Above Estimate</v>
      </c>
    </row>
    <row r="4585" spans="1:16" x14ac:dyDescent="0.3">
      <c r="A4585" s="1">
        <v>44220</v>
      </c>
      <c r="B4585">
        <v>2021</v>
      </c>
      <c r="C4585" t="s">
        <v>17</v>
      </c>
      <c r="D4585">
        <v>74100</v>
      </c>
      <c r="E4585">
        <v>10800</v>
      </c>
      <c r="F4585" t="s">
        <v>13</v>
      </c>
      <c r="G4585" t="s">
        <v>14</v>
      </c>
      <c r="H4585">
        <v>3</v>
      </c>
      <c r="I4585">
        <v>2</v>
      </c>
      <c r="J4585">
        <v>999</v>
      </c>
      <c r="K4585">
        <v>1.0234954999999999</v>
      </c>
      <c r="L4585" t="s">
        <v>22</v>
      </c>
      <c r="M4585">
        <f>V3__67[[#This Row],[Sale Price]]/V3__67[[#This Row],[carpet_area]]</f>
        <v>10.810810810810811</v>
      </c>
      <c r="N4585">
        <f>IF(OR(V3__67[[#This Row],[Estimated Value]]="",V3__67[[#This Row],[Estimated Value]]=0),"",V3__67[[#This Row],[Sale Price]]-V3__67[[#This Row],[Estimated Value]])</f>
        <v>-63300</v>
      </c>
      <c r="O4585">
        <f>IF(OR(V3__67[[#This Row],[Estimated Value]]="",V3__67[[#This Row],[Estimated Value]]=0),"",(V3__67[[#This Row],[Sale Price]]-V3__67[[#This Row],[Estimated Value]])/V3__67[[#This Row],[Estimated Value]])</f>
        <v>-0.85425101214574894</v>
      </c>
      <c r="P4585" t="str">
        <f t="shared" si="71"/>
        <v>Below Estimate</v>
      </c>
    </row>
    <row r="4586" spans="1:16" x14ac:dyDescent="0.3">
      <c r="A4586" s="1">
        <v>44220</v>
      </c>
      <c r="B4586">
        <v>2021</v>
      </c>
      <c r="C4586" t="s">
        <v>12</v>
      </c>
      <c r="D4586">
        <v>58910</v>
      </c>
      <c r="E4586">
        <v>50000</v>
      </c>
      <c r="F4586" t="s">
        <v>19</v>
      </c>
      <c r="G4586" t="s">
        <v>20</v>
      </c>
      <c r="H4586">
        <v>4</v>
      </c>
      <c r="I4586">
        <v>3</v>
      </c>
      <c r="J4586">
        <v>1395</v>
      </c>
      <c r="K4586">
        <v>1.0234954999999999</v>
      </c>
      <c r="L4586" t="s">
        <v>25</v>
      </c>
      <c r="M4586">
        <f>V3__67[[#This Row],[Sale Price]]/V3__67[[#This Row],[carpet_area]]</f>
        <v>35.842293906810035</v>
      </c>
      <c r="N4586">
        <f>IF(OR(V3__67[[#This Row],[Estimated Value]]="",V3__67[[#This Row],[Estimated Value]]=0),"",V3__67[[#This Row],[Sale Price]]-V3__67[[#This Row],[Estimated Value]])</f>
        <v>-8910</v>
      </c>
      <c r="O4586">
        <f>IF(OR(V3__67[[#This Row],[Estimated Value]]="",V3__67[[#This Row],[Estimated Value]]=0),"",(V3__67[[#This Row],[Sale Price]]-V3__67[[#This Row],[Estimated Value]])/V3__67[[#This Row],[Estimated Value]])</f>
        <v>-0.1512476659310813</v>
      </c>
      <c r="P4586" t="str">
        <f t="shared" si="71"/>
        <v>Below Estimate</v>
      </c>
    </row>
    <row r="4587" spans="1:16" x14ac:dyDescent="0.3">
      <c r="A4587" s="1">
        <v>44220</v>
      </c>
      <c r="B4587">
        <v>2021</v>
      </c>
      <c r="C4587" t="s">
        <v>17</v>
      </c>
      <c r="D4587">
        <v>167580</v>
      </c>
      <c r="E4587">
        <v>295700</v>
      </c>
      <c r="F4587" t="s">
        <v>23</v>
      </c>
      <c r="G4587" t="s">
        <v>24</v>
      </c>
      <c r="H4587">
        <v>6</v>
      </c>
      <c r="I4587">
        <v>5</v>
      </c>
      <c r="J4587">
        <v>2093</v>
      </c>
      <c r="K4587">
        <v>1.0234954999999999</v>
      </c>
      <c r="L4587" t="s">
        <v>16</v>
      </c>
      <c r="M4587">
        <f>V3__67[[#This Row],[Sale Price]]/V3__67[[#This Row],[carpet_area]]</f>
        <v>141.28045867176303</v>
      </c>
      <c r="N4587">
        <f>IF(OR(V3__67[[#This Row],[Estimated Value]]="",V3__67[[#This Row],[Estimated Value]]=0),"",V3__67[[#This Row],[Sale Price]]-V3__67[[#This Row],[Estimated Value]])</f>
        <v>128120</v>
      </c>
      <c r="O4587">
        <f>IF(OR(V3__67[[#This Row],[Estimated Value]]="",V3__67[[#This Row],[Estimated Value]]=0),"",(V3__67[[#This Row],[Sale Price]]-V3__67[[#This Row],[Estimated Value]])/V3__67[[#This Row],[Estimated Value]])</f>
        <v>0.76453037355292996</v>
      </c>
      <c r="P4587" t="str">
        <f t="shared" si="71"/>
        <v>Above Estimate</v>
      </c>
    </row>
    <row r="4588" spans="1:16" x14ac:dyDescent="0.3">
      <c r="A4588" s="1">
        <v>44221</v>
      </c>
      <c r="B4588">
        <v>2021</v>
      </c>
      <c r="C4588" t="s">
        <v>29</v>
      </c>
      <c r="D4588">
        <v>162540</v>
      </c>
      <c r="E4588">
        <v>196000</v>
      </c>
      <c r="F4588" t="s">
        <v>13</v>
      </c>
      <c r="G4588" t="s">
        <v>14</v>
      </c>
      <c r="H4588">
        <v>3</v>
      </c>
      <c r="I4588">
        <v>2</v>
      </c>
      <c r="J4588">
        <v>904</v>
      </c>
      <c r="K4588">
        <v>1.0234954999999999</v>
      </c>
      <c r="L4588" t="s">
        <v>22</v>
      </c>
      <c r="M4588">
        <f>V3__67[[#This Row],[Sale Price]]/V3__67[[#This Row],[carpet_area]]</f>
        <v>216.81415929203538</v>
      </c>
      <c r="N4588">
        <f>IF(OR(V3__67[[#This Row],[Estimated Value]]="",V3__67[[#This Row],[Estimated Value]]=0),"",V3__67[[#This Row],[Sale Price]]-V3__67[[#This Row],[Estimated Value]])</f>
        <v>33460</v>
      </c>
      <c r="O4588">
        <f>IF(OR(V3__67[[#This Row],[Estimated Value]]="",V3__67[[#This Row],[Estimated Value]]=0),"",(V3__67[[#This Row],[Sale Price]]-V3__67[[#This Row],[Estimated Value]])/V3__67[[#This Row],[Estimated Value]])</f>
        <v>0.20585701981050819</v>
      </c>
      <c r="P4588" t="str">
        <f t="shared" si="71"/>
        <v>Above Estimate</v>
      </c>
    </row>
    <row r="4589" spans="1:16" x14ac:dyDescent="0.3">
      <c r="A4589" s="1">
        <v>44224</v>
      </c>
      <c r="B4589">
        <v>2021</v>
      </c>
      <c r="C4589" t="s">
        <v>17</v>
      </c>
      <c r="D4589">
        <v>120710</v>
      </c>
      <c r="E4589">
        <v>230000</v>
      </c>
      <c r="F4589" t="s">
        <v>19</v>
      </c>
      <c r="G4589" t="s">
        <v>20</v>
      </c>
      <c r="H4589">
        <v>4</v>
      </c>
      <c r="I4589">
        <v>4</v>
      </c>
      <c r="J4589">
        <v>1431</v>
      </c>
      <c r="K4589">
        <v>1.0234954999999999</v>
      </c>
      <c r="L4589" t="s">
        <v>15</v>
      </c>
      <c r="M4589">
        <f>V3__67[[#This Row],[Sale Price]]/V3__67[[#This Row],[carpet_area]]</f>
        <v>160.72676450034942</v>
      </c>
      <c r="N4589">
        <f>IF(OR(V3__67[[#This Row],[Estimated Value]]="",V3__67[[#This Row],[Estimated Value]]=0),"",V3__67[[#This Row],[Sale Price]]-V3__67[[#This Row],[Estimated Value]])</f>
        <v>109290</v>
      </c>
      <c r="O4589">
        <f>IF(OR(V3__67[[#This Row],[Estimated Value]]="",V3__67[[#This Row],[Estimated Value]]=0),"",(V3__67[[#This Row],[Sale Price]]-V3__67[[#This Row],[Estimated Value]])/V3__67[[#This Row],[Estimated Value]])</f>
        <v>0.90539309087896613</v>
      </c>
      <c r="P4589" t="str">
        <f t="shared" si="71"/>
        <v>Above Estimate</v>
      </c>
    </row>
    <row r="4590" spans="1:16" x14ac:dyDescent="0.3">
      <c r="A4590" s="1">
        <v>44224</v>
      </c>
      <c r="B4590">
        <v>2021</v>
      </c>
      <c r="C4590" t="s">
        <v>21</v>
      </c>
      <c r="D4590">
        <v>442750</v>
      </c>
      <c r="E4590">
        <v>500000</v>
      </c>
      <c r="F4590" t="s">
        <v>13</v>
      </c>
      <c r="G4590" t="s">
        <v>14</v>
      </c>
      <c r="H4590">
        <v>3</v>
      </c>
      <c r="I4590">
        <v>1</v>
      </c>
      <c r="J4590">
        <v>1084</v>
      </c>
      <c r="K4590">
        <v>1.0234954999999999</v>
      </c>
      <c r="L4590" t="s">
        <v>16</v>
      </c>
      <c r="M4590">
        <f>V3__67[[#This Row],[Sale Price]]/V3__67[[#This Row],[carpet_area]]</f>
        <v>461.25461254612549</v>
      </c>
      <c r="N4590">
        <f>IF(OR(V3__67[[#This Row],[Estimated Value]]="",V3__67[[#This Row],[Estimated Value]]=0),"",V3__67[[#This Row],[Sale Price]]-V3__67[[#This Row],[Estimated Value]])</f>
        <v>57250</v>
      </c>
      <c r="O4590">
        <f>IF(OR(V3__67[[#This Row],[Estimated Value]]="",V3__67[[#This Row],[Estimated Value]]=0),"",(V3__67[[#This Row],[Sale Price]]-V3__67[[#This Row],[Estimated Value]])/V3__67[[#This Row],[Estimated Value]])</f>
        <v>0.12930547713156409</v>
      </c>
      <c r="P4590" t="str">
        <f t="shared" si="71"/>
        <v>Above Estimate</v>
      </c>
    </row>
    <row r="4591" spans="1:16" x14ac:dyDescent="0.3">
      <c r="A4591" s="1">
        <v>44224</v>
      </c>
      <c r="B4591">
        <v>2021</v>
      </c>
      <c r="C4591" t="s">
        <v>12</v>
      </c>
      <c r="D4591">
        <v>96830</v>
      </c>
      <c r="E4591">
        <v>95000</v>
      </c>
      <c r="F4591" t="s">
        <v>13</v>
      </c>
      <c r="G4591" t="s">
        <v>14</v>
      </c>
      <c r="H4591">
        <v>3</v>
      </c>
      <c r="I4591">
        <v>3</v>
      </c>
      <c r="J4591">
        <v>927</v>
      </c>
      <c r="K4591">
        <v>1.0234954999999999</v>
      </c>
      <c r="L4591" t="s">
        <v>22</v>
      </c>
      <c r="M4591">
        <f>V3__67[[#This Row],[Sale Price]]/V3__67[[#This Row],[carpet_area]]</f>
        <v>102.48112189859762</v>
      </c>
      <c r="N4591">
        <f>IF(OR(V3__67[[#This Row],[Estimated Value]]="",V3__67[[#This Row],[Estimated Value]]=0),"",V3__67[[#This Row],[Sale Price]]-V3__67[[#This Row],[Estimated Value]])</f>
        <v>-1830</v>
      </c>
      <c r="O4591">
        <f>IF(OR(V3__67[[#This Row],[Estimated Value]]="",V3__67[[#This Row],[Estimated Value]]=0),"",(V3__67[[#This Row],[Sale Price]]-V3__67[[#This Row],[Estimated Value]])/V3__67[[#This Row],[Estimated Value]])</f>
        <v>-1.8899101518124548E-2</v>
      </c>
      <c r="P4591" t="str">
        <f t="shared" si="71"/>
        <v>Below Estimate</v>
      </c>
    </row>
    <row r="4592" spans="1:16" x14ac:dyDescent="0.3">
      <c r="A4592" s="1">
        <v>44224</v>
      </c>
      <c r="B4592">
        <v>2021</v>
      </c>
      <c r="C4592" t="s">
        <v>30</v>
      </c>
      <c r="D4592">
        <v>318390</v>
      </c>
      <c r="E4592">
        <v>485000</v>
      </c>
      <c r="F4592" t="s">
        <v>13</v>
      </c>
      <c r="G4592" t="s">
        <v>14</v>
      </c>
      <c r="H4592">
        <v>3</v>
      </c>
      <c r="I4592">
        <v>2</v>
      </c>
      <c r="J4592">
        <v>965</v>
      </c>
      <c r="K4592">
        <v>1.0234954999999999</v>
      </c>
      <c r="L4592" t="s">
        <v>22</v>
      </c>
      <c r="M4592">
        <f>V3__67[[#This Row],[Sale Price]]/V3__67[[#This Row],[carpet_area]]</f>
        <v>502.59067357512953</v>
      </c>
      <c r="N4592">
        <f>IF(OR(V3__67[[#This Row],[Estimated Value]]="",V3__67[[#This Row],[Estimated Value]]=0),"",V3__67[[#This Row],[Sale Price]]-V3__67[[#This Row],[Estimated Value]])</f>
        <v>166610</v>
      </c>
      <c r="O4592">
        <f>IF(OR(V3__67[[#This Row],[Estimated Value]]="",V3__67[[#This Row],[Estimated Value]]=0),"",(V3__67[[#This Row],[Sale Price]]-V3__67[[#This Row],[Estimated Value]])/V3__67[[#This Row],[Estimated Value]])</f>
        <v>0.52328904802286502</v>
      </c>
      <c r="P4592" t="str">
        <f t="shared" si="71"/>
        <v>Above Estimate</v>
      </c>
    </row>
    <row r="4593" spans="1:16" x14ac:dyDescent="0.3">
      <c r="A4593" s="1">
        <v>44224</v>
      </c>
      <c r="B4593">
        <v>2021</v>
      </c>
      <c r="C4593" t="s">
        <v>26</v>
      </c>
      <c r="D4593">
        <v>279440</v>
      </c>
      <c r="E4593">
        <v>285000</v>
      </c>
      <c r="F4593" t="s">
        <v>13</v>
      </c>
      <c r="G4593" t="s">
        <v>14</v>
      </c>
      <c r="H4593">
        <v>3</v>
      </c>
      <c r="I4593">
        <v>3</v>
      </c>
      <c r="J4593">
        <v>1004</v>
      </c>
      <c r="K4593">
        <v>1.0234954999999999</v>
      </c>
      <c r="L4593" t="s">
        <v>25</v>
      </c>
      <c r="M4593">
        <f>V3__67[[#This Row],[Sale Price]]/V3__67[[#This Row],[carpet_area]]</f>
        <v>283.86454183266932</v>
      </c>
      <c r="N4593">
        <f>IF(OR(V3__67[[#This Row],[Estimated Value]]="",V3__67[[#This Row],[Estimated Value]]=0),"",V3__67[[#This Row],[Sale Price]]-V3__67[[#This Row],[Estimated Value]])</f>
        <v>5560</v>
      </c>
      <c r="O4593">
        <f>IF(OR(V3__67[[#This Row],[Estimated Value]]="",V3__67[[#This Row],[Estimated Value]]=0),"",(V3__67[[#This Row],[Sale Price]]-V3__67[[#This Row],[Estimated Value]])/V3__67[[#This Row],[Estimated Value]])</f>
        <v>1.9896936730604064E-2</v>
      </c>
      <c r="P4593" t="str">
        <f t="shared" si="71"/>
        <v>Above Estimate</v>
      </c>
    </row>
    <row r="4594" spans="1:16" x14ac:dyDescent="0.3">
      <c r="A4594" s="1">
        <v>44225</v>
      </c>
      <c r="B4594">
        <v>2021</v>
      </c>
      <c r="C4594" t="s">
        <v>30</v>
      </c>
      <c r="D4594">
        <v>535690</v>
      </c>
      <c r="E4594">
        <v>630000</v>
      </c>
      <c r="F4594" t="s">
        <v>13</v>
      </c>
      <c r="G4594" t="s">
        <v>14</v>
      </c>
      <c r="H4594">
        <v>3</v>
      </c>
      <c r="I4594">
        <v>1</v>
      </c>
      <c r="J4594">
        <v>906</v>
      </c>
      <c r="K4594">
        <v>1.0234954999999999</v>
      </c>
      <c r="L4594" t="s">
        <v>15</v>
      </c>
      <c r="M4594">
        <f>V3__67[[#This Row],[Sale Price]]/V3__67[[#This Row],[carpet_area]]</f>
        <v>695.36423841059604</v>
      </c>
      <c r="N4594">
        <f>IF(OR(V3__67[[#This Row],[Estimated Value]]="",V3__67[[#This Row],[Estimated Value]]=0),"",V3__67[[#This Row],[Sale Price]]-V3__67[[#This Row],[Estimated Value]])</f>
        <v>94310</v>
      </c>
      <c r="O4594">
        <f>IF(OR(V3__67[[#This Row],[Estimated Value]]="",V3__67[[#This Row],[Estimated Value]]=0),"",(V3__67[[#This Row],[Sale Price]]-V3__67[[#This Row],[Estimated Value]])/V3__67[[#This Row],[Estimated Value]])</f>
        <v>0.17605331441692024</v>
      </c>
      <c r="P4594" t="str">
        <f t="shared" si="71"/>
        <v>Above Estimate</v>
      </c>
    </row>
    <row r="4595" spans="1:16" x14ac:dyDescent="0.3">
      <c r="A4595" s="1">
        <v>44225</v>
      </c>
      <c r="B4595">
        <v>2021</v>
      </c>
      <c r="C4595" t="s">
        <v>17</v>
      </c>
      <c r="D4595">
        <v>138470</v>
      </c>
      <c r="E4595">
        <v>320000</v>
      </c>
      <c r="F4595" t="s">
        <v>19</v>
      </c>
      <c r="G4595" t="s">
        <v>20</v>
      </c>
      <c r="H4595">
        <v>4</v>
      </c>
      <c r="I4595">
        <v>3</v>
      </c>
      <c r="J4595">
        <v>1421</v>
      </c>
      <c r="K4595">
        <v>1.0234954999999999</v>
      </c>
      <c r="L4595" t="s">
        <v>15</v>
      </c>
      <c r="M4595">
        <f>V3__67[[#This Row],[Sale Price]]/V3__67[[#This Row],[carpet_area]]</f>
        <v>225.19352568613652</v>
      </c>
      <c r="N4595">
        <f>IF(OR(V3__67[[#This Row],[Estimated Value]]="",V3__67[[#This Row],[Estimated Value]]=0),"",V3__67[[#This Row],[Sale Price]]-V3__67[[#This Row],[Estimated Value]])</f>
        <v>181530</v>
      </c>
      <c r="O4595">
        <f>IF(OR(V3__67[[#This Row],[Estimated Value]]="",V3__67[[#This Row],[Estimated Value]]=0),"",(V3__67[[#This Row],[Sale Price]]-V3__67[[#This Row],[Estimated Value]])/V3__67[[#This Row],[Estimated Value]])</f>
        <v>1.3109698851736837</v>
      </c>
      <c r="P4595" t="str">
        <f t="shared" si="71"/>
        <v>Above Estimate</v>
      </c>
    </row>
    <row r="4596" spans="1:16" x14ac:dyDescent="0.3">
      <c r="A4596" s="1">
        <v>44227</v>
      </c>
      <c r="B4596">
        <v>2021</v>
      </c>
      <c r="C4596" t="s">
        <v>29</v>
      </c>
      <c r="D4596">
        <v>210420</v>
      </c>
      <c r="E4596">
        <v>255000</v>
      </c>
      <c r="F4596" t="s">
        <v>13</v>
      </c>
      <c r="G4596" t="s">
        <v>14</v>
      </c>
      <c r="H4596">
        <v>3</v>
      </c>
      <c r="I4596">
        <v>3</v>
      </c>
      <c r="J4596">
        <v>949</v>
      </c>
      <c r="K4596">
        <v>1.0234954999999999</v>
      </c>
      <c r="L4596" t="s">
        <v>25</v>
      </c>
      <c r="M4596">
        <f>V3__67[[#This Row],[Sale Price]]/V3__67[[#This Row],[carpet_area]]</f>
        <v>268.70389884088513</v>
      </c>
      <c r="N4596">
        <f>IF(OR(V3__67[[#This Row],[Estimated Value]]="",V3__67[[#This Row],[Estimated Value]]=0),"",V3__67[[#This Row],[Sale Price]]-V3__67[[#This Row],[Estimated Value]])</f>
        <v>44580</v>
      </c>
      <c r="O4596">
        <f>IF(OR(V3__67[[#This Row],[Estimated Value]]="",V3__67[[#This Row],[Estimated Value]]=0),"",(V3__67[[#This Row],[Sale Price]]-V3__67[[#This Row],[Estimated Value]])/V3__67[[#This Row],[Estimated Value]])</f>
        <v>0.21186199030510408</v>
      </c>
      <c r="P4596" t="str">
        <f t="shared" si="71"/>
        <v>Above Estimate</v>
      </c>
    </row>
    <row r="4597" spans="1:16" x14ac:dyDescent="0.3">
      <c r="A4597" s="1">
        <v>44227</v>
      </c>
      <c r="B4597">
        <v>2021</v>
      </c>
      <c r="C4597" t="s">
        <v>12</v>
      </c>
      <c r="D4597">
        <v>95810</v>
      </c>
      <c r="E4597">
        <v>310417</v>
      </c>
      <c r="F4597" t="s">
        <v>23</v>
      </c>
      <c r="G4597" t="s">
        <v>24</v>
      </c>
      <c r="H4597">
        <v>6</v>
      </c>
      <c r="I4597">
        <v>5</v>
      </c>
      <c r="J4597">
        <v>1969</v>
      </c>
      <c r="K4597">
        <v>1.0234954999999999</v>
      </c>
      <c r="L4597" t="s">
        <v>22</v>
      </c>
      <c r="M4597">
        <f>V3__67[[#This Row],[Sale Price]]/V3__67[[#This Row],[carpet_area]]</f>
        <v>157.65210766886744</v>
      </c>
      <c r="N4597">
        <f>IF(OR(V3__67[[#This Row],[Estimated Value]]="",V3__67[[#This Row],[Estimated Value]]=0),"",V3__67[[#This Row],[Sale Price]]-V3__67[[#This Row],[Estimated Value]])</f>
        <v>214607</v>
      </c>
      <c r="O4597">
        <f>IF(OR(V3__67[[#This Row],[Estimated Value]]="",V3__67[[#This Row],[Estimated Value]]=0),"",(V3__67[[#This Row],[Sale Price]]-V3__67[[#This Row],[Estimated Value]])/V3__67[[#This Row],[Estimated Value]])</f>
        <v>2.239922763803361</v>
      </c>
      <c r="P4597" t="str">
        <f t="shared" si="71"/>
        <v>Above Estimate</v>
      </c>
    </row>
    <row r="4598" spans="1:16" x14ac:dyDescent="0.3">
      <c r="A4598" s="1">
        <v>44228</v>
      </c>
      <c r="B4598">
        <v>2021</v>
      </c>
      <c r="C4598" t="s">
        <v>26</v>
      </c>
      <c r="D4598">
        <v>399560</v>
      </c>
      <c r="E4598">
        <v>550000</v>
      </c>
      <c r="F4598" t="s">
        <v>13</v>
      </c>
      <c r="G4598" t="s">
        <v>14</v>
      </c>
      <c r="H4598">
        <v>3</v>
      </c>
      <c r="I4598">
        <v>1</v>
      </c>
      <c r="J4598">
        <v>1072</v>
      </c>
      <c r="K4598">
        <v>1.0234954999999999</v>
      </c>
      <c r="L4598" t="s">
        <v>25</v>
      </c>
      <c r="M4598">
        <f>V3__67[[#This Row],[Sale Price]]/V3__67[[#This Row],[carpet_area]]</f>
        <v>513.05970149253733</v>
      </c>
      <c r="N4598">
        <f>IF(OR(V3__67[[#This Row],[Estimated Value]]="",V3__67[[#This Row],[Estimated Value]]=0),"",V3__67[[#This Row],[Sale Price]]-V3__67[[#This Row],[Estimated Value]])</f>
        <v>150440</v>
      </c>
      <c r="O4598">
        <f>IF(OR(V3__67[[#This Row],[Estimated Value]]="",V3__67[[#This Row],[Estimated Value]]=0),"",(V3__67[[#This Row],[Sale Price]]-V3__67[[#This Row],[Estimated Value]])/V3__67[[#This Row],[Estimated Value]])</f>
        <v>0.37651416558214035</v>
      </c>
      <c r="P4598" t="str">
        <f t="shared" si="71"/>
        <v>Above Estimate</v>
      </c>
    </row>
    <row r="4599" spans="1:16" x14ac:dyDescent="0.3">
      <c r="A4599" s="1">
        <v>44228</v>
      </c>
      <c r="B4599">
        <v>2021</v>
      </c>
      <c r="C4599" t="s">
        <v>26</v>
      </c>
      <c r="D4599">
        <v>1201690</v>
      </c>
      <c r="E4599">
        <v>1637500</v>
      </c>
      <c r="F4599" t="s">
        <v>13</v>
      </c>
      <c r="G4599" t="s">
        <v>14</v>
      </c>
      <c r="H4599">
        <v>3</v>
      </c>
      <c r="I4599">
        <v>3</v>
      </c>
      <c r="J4599">
        <v>968</v>
      </c>
      <c r="K4599">
        <v>1.0234954999999999</v>
      </c>
      <c r="L4599" t="s">
        <v>15</v>
      </c>
      <c r="M4599">
        <f>V3__67[[#This Row],[Sale Price]]/V3__67[[#This Row],[carpet_area]]</f>
        <v>1691.6322314049587</v>
      </c>
      <c r="N4599">
        <f>IF(OR(V3__67[[#This Row],[Estimated Value]]="",V3__67[[#This Row],[Estimated Value]]=0),"",V3__67[[#This Row],[Sale Price]]-V3__67[[#This Row],[Estimated Value]])</f>
        <v>435810</v>
      </c>
      <c r="O4599">
        <f>IF(OR(V3__67[[#This Row],[Estimated Value]]="",V3__67[[#This Row],[Estimated Value]]=0),"",(V3__67[[#This Row],[Sale Price]]-V3__67[[#This Row],[Estimated Value]])/V3__67[[#This Row],[Estimated Value]])</f>
        <v>0.36266424785094326</v>
      </c>
      <c r="P4599" t="str">
        <f t="shared" si="71"/>
        <v>Above Estimate</v>
      </c>
    </row>
    <row r="4600" spans="1:16" x14ac:dyDescent="0.3">
      <c r="A4600" s="1">
        <v>44232</v>
      </c>
      <c r="B4600">
        <v>2021</v>
      </c>
      <c r="C4600" t="s">
        <v>17</v>
      </c>
      <c r="D4600">
        <v>134710</v>
      </c>
      <c r="E4600">
        <v>202000</v>
      </c>
      <c r="F4600" t="s">
        <v>23</v>
      </c>
      <c r="G4600" t="s">
        <v>24</v>
      </c>
      <c r="H4600">
        <v>6</v>
      </c>
      <c r="I4600">
        <v>6</v>
      </c>
      <c r="J4600">
        <v>1997</v>
      </c>
      <c r="K4600">
        <v>1.0234954999999999</v>
      </c>
      <c r="L4600" t="s">
        <v>16</v>
      </c>
      <c r="M4600">
        <f>V3__67[[#This Row],[Sale Price]]/V3__67[[#This Row],[carpet_area]]</f>
        <v>101.15172759138709</v>
      </c>
      <c r="N4600">
        <f>IF(OR(V3__67[[#This Row],[Estimated Value]]="",V3__67[[#This Row],[Estimated Value]]=0),"",V3__67[[#This Row],[Sale Price]]-V3__67[[#This Row],[Estimated Value]])</f>
        <v>67290</v>
      </c>
      <c r="O4600">
        <f>IF(OR(V3__67[[#This Row],[Estimated Value]]="",V3__67[[#This Row],[Estimated Value]]=0),"",(V3__67[[#This Row],[Sale Price]]-V3__67[[#This Row],[Estimated Value]])/V3__67[[#This Row],[Estimated Value]])</f>
        <v>0.49951748199836687</v>
      </c>
      <c r="P4600" t="str">
        <f t="shared" si="71"/>
        <v>Above Estimate</v>
      </c>
    </row>
    <row r="4601" spans="1:16" x14ac:dyDescent="0.3">
      <c r="A4601" s="1">
        <v>44232</v>
      </c>
      <c r="B4601">
        <v>2021</v>
      </c>
      <c r="C4601" t="s">
        <v>21</v>
      </c>
      <c r="D4601">
        <v>368620</v>
      </c>
      <c r="E4601">
        <v>680000</v>
      </c>
      <c r="F4601" t="s">
        <v>19</v>
      </c>
      <c r="G4601" t="s">
        <v>20</v>
      </c>
      <c r="H4601">
        <v>4</v>
      </c>
      <c r="I4601">
        <v>3</v>
      </c>
      <c r="J4601">
        <v>1250</v>
      </c>
      <c r="K4601">
        <v>1.0234954999999999</v>
      </c>
      <c r="L4601" t="s">
        <v>25</v>
      </c>
      <c r="M4601">
        <f>V3__67[[#This Row],[Sale Price]]/V3__67[[#This Row],[carpet_area]]</f>
        <v>544</v>
      </c>
      <c r="N4601">
        <f>IF(OR(V3__67[[#This Row],[Estimated Value]]="",V3__67[[#This Row],[Estimated Value]]=0),"",V3__67[[#This Row],[Sale Price]]-V3__67[[#This Row],[Estimated Value]])</f>
        <v>311380</v>
      </c>
      <c r="O4601">
        <f>IF(OR(V3__67[[#This Row],[Estimated Value]]="",V3__67[[#This Row],[Estimated Value]]=0),"",(V3__67[[#This Row],[Sale Price]]-V3__67[[#This Row],[Estimated Value]])/V3__67[[#This Row],[Estimated Value]])</f>
        <v>0.84471813791980899</v>
      </c>
      <c r="P4601" t="str">
        <f t="shared" si="71"/>
        <v>Above Estimate</v>
      </c>
    </row>
    <row r="4602" spans="1:16" x14ac:dyDescent="0.3">
      <c r="A4602" s="1">
        <v>44232</v>
      </c>
      <c r="B4602">
        <v>2021</v>
      </c>
      <c r="C4602" t="s">
        <v>17</v>
      </c>
      <c r="D4602">
        <v>98360</v>
      </c>
      <c r="E4602">
        <v>179000</v>
      </c>
      <c r="F4602" t="s">
        <v>19</v>
      </c>
      <c r="G4602" t="s">
        <v>20</v>
      </c>
      <c r="H4602">
        <v>4</v>
      </c>
      <c r="I4602">
        <v>4</v>
      </c>
      <c r="J4602">
        <v>1241</v>
      </c>
      <c r="K4602">
        <v>1.0234954999999999</v>
      </c>
      <c r="L4602" t="s">
        <v>16</v>
      </c>
      <c r="M4602">
        <f>V3__67[[#This Row],[Sale Price]]/V3__67[[#This Row],[carpet_area]]</f>
        <v>144.23851732473813</v>
      </c>
      <c r="N4602">
        <f>IF(OR(V3__67[[#This Row],[Estimated Value]]="",V3__67[[#This Row],[Estimated Value]]=0),"",V3__67[[#This Row],[Sale Price]]-V3__67[[#This Row],[Estimated Value]])</f>
        <v>80640</v>
      </c>
      <c r="O4602">
        <f>IF(OR(V3__67[[#This Row],[Estimated Value]]="",V3__67[[#This Row],[Estimated Value]]=0),"",(V3__67[[#This Row],[Sale Price]]-V3__67[[#This Row],[Estimated Value]])/V3__67[[#This Row],[Estimated Value]])</f>
        <v>0.81984546563643756</v>
      </c>
      <c r="P4602" t="str">
        <f t="shared" si="71"/>
        <v>Above Estimate</v>
      </c>
    </row>
    <row r="4603" spans="1:16" x14ac:dyDescent="0.3">
      <c r="A4603" s="1">
        <v>44233</v>
      </c>
      <c r="B4603">
        <v>2021</v>
      </c>
      <c r="C4603" t="s">
        <v>12</v>
      </c>
      <c r="D4603">
        <v>47310</v>
      </c>
      <c r="E4603">
        <v>53000</v>
      </c>
      <c r="F4603" t="s">
        <v>13</v>
      </c>
      <c r="G4603" t="s">
        <v>14</v>
      </c>
      <c r="H4603">
        <v>3</v>
      </c>
      <c r="I4603">
        <v>1</v>
      </c>
      <c r="J4603">
        <v>1062</v>
      </c>
      <c r="K4603">
        <v>1.0234954999999999</v>
      </c>
      <c r="L4603" t="s">
        <v>25</v>
      </c>
      <c r="M4603">
        <f>V3__67[[#This Row],[Sale Price]]/V3__67[[#This Row],[carpet_area]]</f>
        <v>49.905838041431259</v>
      </c>
      <c r="N4603">
        <f>IF(OR(V3__67[[#This Row],[Estimated Value]]="",V3__67[[#This Row],[Estimated Value]]=0),"",V3__67[[#This Row],[Sale Price]]-V3__67[[#This Row],[Estimated Value]])</f>
        <v>5690</v>
      </c>
      <c r="O4603">
        <f>IF(OR(V3__67[[#This Row],[Estimated Value]]="",V3__67[[#This Row],[Estimated Value]]=0),"",(V3__67[[#This Row],[Sale Price]]-V3__67[[#This Row],[Estimated Value]])/V3__67[[#This Row],[Estimated Value]])</f>
        <v>0.1202705559078419</v>
      </c>
      <c r="P4603" t="str">
        <f t="shared" si="71"/>
        <v>Above Estimate</v>
      </c>
    </row>
    <row r="4604" spans="1:16" x14ac:dyDescent="0.3">
      <c r="A4604" s="1">
        <v>44235</v>
      </c>
      <c r="B4604">
        <v>2021</v>
      </c>
      <c r="C4604" t="s">
        <v>12</v>
      </c>
      <c r="D4604">
        <v>83360</v>
      </c>
      <c r="E4604">
        <v>110500</v>
      </c>
      <c r="F4604" t="s">
        <v>19</v>
      </c>
      <c r="G4604" t="s">
        <v>20</v>
      </c>
      <c r="H4604">
        <v>4</v>
      </c>
      <c r="I4604">
        <v>3</v>
      </c>
      <c r="J4604">
        <v>1441</v>
      </c>
      <c r="K4604">
        <v>1.0234954999999999</v>
      </c>
      <c r="L4604" t="s">
        <v>15</v>
      </c>
      <c r="M4604">
        <f>V3__67[[#This Row],[Sale Price]]/V3__67[[#This Row],[carpet_area]]</f>
        <v>76.682859125607223</v>
      </c>
      <c r="N4604">
        <f>IF(OR(V3__67[[#This Row],[Estimated Value]]="",V3__67[[#This Row],[Estimated Value]]=0),"",V3__67[[#This Row],[Sale Price]]-V3__67[[#This Row],[Estimated Value]])</f>
        <v>27140</v>
      </c>
      <c r="O4604">
        <f>IF(OR(V3__67[[#This Row],[Estimated Value]]="",V3__67[[#This Row],[Estimated Value]]=0),"",(V3__67[[#This Row],[Sale Price]]-V3__67[[#This Row],[Estimated Value]])/V3__67[[#This Row],[Estimated Value]])</f>
        <v>0.32557581573896355</v>
      </c>
      <c r="P4604" t="str">
        <f t="shared" si="71"/>
        <v>Above Estimate</v>
      </c>
    </row>
    <row r="4605" spans="1:16" x14ac:dyDescent="0.3">
      <c r="A4605" s="1">
        <v>44235</v>
      </c>
      <c r="B4605">
        <v>2021</v>
      </c>
      <c r="C4605" t="s">
        <v>12</v>
      </c>
      <c r="D4605">
        <v>75300</v>
      </c>
      <c r="E4605">
        <v>144000</v>
      </c>
      <c r="F4605" t="s">
        <v>13</v>
      </c>
      <c r="G4605" t="s">
        <v>14</v>
      </c>
      <c r="H4605">
        <v>3</v>
      </c>
      <c r="I4605">
        <v>1</v>
      </c>
      <c r="J4605">
        <v>1040</v>
      </c>
      <c r="K4605">
        <v>1.0234954999999999</v>
      </c>
      <c r="L4605" t="s">
        <v>22</v>
      </c>
      <c r="M4605">
        <f>V3__67[[#This Row],[Sale Price]]/V3__67[[#This Row],[carpet_area]]</f>
        <v>138.46153846153845</v>
      </c>
      <c r="N4605">
        <f>IF(OR(V3__67[[#This Row],[Estimated Value]]="",V3__67[[#This Row],[Estimated Value]]=0),"",V3__67[[#This Row],[Sale Price]]-V3__67[[#This Row],[Estimated Value]])</f>
        <v>68700</v>
      </c>
      <c r="O4605">
        <f>IF(OR(V3__67[[#This Row],[Estimated Value]]="",V3__67[[#This Row],[Estimated Value]]=0),"",(V3__67[[#This Row],[Sale Price]]-V3__67[[#This Row],[Estimated Value]])/V3__67[[#This Row],[Estimated Value]])</f>
        <v>0.91235059760956172</v>
      </c>
      <c r="P4605" t="str">
        <f t="shared" si="71"/>
        <v>Above Estimate</v>
      </c>
    </row>
    <row r="4606" spans="1:16" x14ac:dyDescent="0.3">
      <c r="A4606" s="1">
        <v>44238</v>
      </c>
      <c r="B4606">
        <v>2021</v>
      </c>
      <c r="C4606" t="s">
        <v>17</v>
      </c>
      <c r="D4606">
        <v>396920</v>
      </c>
      <c r="E4606">
        <v>350000</v>
      </c>
      <c r="F4606" t="s">
        <v>13</v>
      </c>
      <c r="G4606" t="s">
        <v>14</v>
      </c>
      <c r="H4606">
        <v>3</v>
      </c>
      <c r="I4606">
        <v>3</v>
      </c>
      <c r="J4606">
        <v>1002</v>
      </c>
      <c r="K4606">
        <v>1.0234954999999999</v>
      </c>
      <c r="L4606" t="s">
        <v>25</v>
      </c>
      <c r="M4606">
        <f>V3__67[[#This Row],[Sale Price]]/V3__67[[#This Row],[carpet_area]]</f>
        <v>349.30139720558884</v>
      </c>
      <c r="N4606">
        <f>IF(OR(V3__67[[#This Row],[Estimated Value]]="",V3__67[[#This Row],[Estimated Value]]=0),"",V3__67[[#This Row],[Sale Price]]-V3__67[[#This Row],[Estimated Value]])</f>
        <v>-46920</v>
      </c>
      <c r="O4606">
        <f>IF(OR(V3__67[[#This Row],[Estimated Value]]="",V3__67[[#This Row],[Estimated Value]]=0),"",(V3__67[[#This Row],[Sale Price]]-V3__67[[#This Row],[Estimated Value]])/V3__67[[#This Row],[Estimated Value]])</f>
        <v>-0.11821021868386576</v>
      </c>
      <c r="P4606" t="str">
        <f t="shared" si="71"/>
        <v>Below Estimate</v>
      </c>
    </row>
    <row r="4607" spans="1:16" x14ac:dyDescent="0.3">
      <c r="A4607" s="1">
        <v>44238</v>
      </c>
      <c r="B4607">
        <v>2021</v>
      </c>
      <c r="C4607" t="s">
        <v>12</v>
      </c>
      <c r="D4607">
        <v>119690</v>
      </c>
      <c r="E4607">
        <v>114000</v>
      </c>
      <c r="F4607" t="s">
        <v>13</v>
      </c>
      <c r="G4607" t="s">
        <v>14</v>
      </c>
      <c r="H4607">
        <v>3</v>
      </c>
      <c r="I4607">
        <v>1</v>
      </c>
      <c r="J4607">
        <v>1006</v>
      </c>
      <c r="K4607">
        <v>1.0234954999999999</v>
      </c>
      <c r="L4607" t="s">
        <v>15</v>
      </c>
      <c r="M4607">
        <f>V3__67[[#This Row],[Sale Price]]/V3__67[[#This Row],[carpet_area]]</f>
        <v>113.32007952286283</v>
      </c>
      <c r="N4607">
        <f>IF(OR(V3__67[[#This Row],[Estimated Value]]="",V3__67[[#This Row],[Estimated Value]]=0),"",V3__67[[#This Row],[Sale Price]]-V3__67[[#This Row],[Estimated Value]])</f>
        <v>-5690</v>
      </c>
      <c r="O4607">
        <f>IF(OR(V3__67[[#This Row],[Estimated Value]]="",V3__67[[#This Row],[Estimated Value]]=0),"",(V3__67[[#This Row],[Sale Price]]-V3__67[[#This Row],[Estimated Value]])/V3__67[[#This Row],[Estimated Value]])</f>
        <v>-4.7539476982204024E-2</v>
      </c>
      <c r="P4607" t="str">
        <f t="shared" si="71"/>
        <v>Below Estimate</v>
      </c>
    </row>
    <row r="4608" spans="1:16" x14ac:dyDescent="0.3">
      <c r="A4608" s="1">
        <v>44240</v>
      </c>
      <c r="B4608">
        <v>2021</v>
      </c>
      <c r="C4608" t="s">
        <v>12</v>
      </c>
      <c r="D4608">
        <v>76340</v>
      </c>
      <c r="E4608">
        <v>15000</v>
      </c>
      <c r="F4608" t="s">
        <v>13</v>
      </c>
      <c r="G4608" t="s">
        <v>14</v>
      </c>
      <c r="H4608">
        <v>3</v>
      </c>
      <c r="I4608">
        <v>2</v>
      </c>
      <c r="J4608">
        <v>997</v>
      </c>
      <c r="K4608">
        <v>1.0234954999999999</v>
      </c>
      <c r="L4608" t="s">
        <v>16</v>
      </c>
      <c r="M4608">
        <f>V3__67[[#This Row],[Sale Price]]/V3__67[[#This Row],[carpet_area]]</f>
        <v>15.045135406218655</v>
      </c>
      <c r="N4608">
        <f>IF(OR(V3__67[[#This Row],[Estimated Value]]="",V3__67[[#This Row],[Estimated Value]]=0),"",V3__67[[#This Row],[Sale Price]]-V3__67[[#This Row],[Estimated Value]])</f>
        <v>-61340</v>
      </c>
      <c r="O4608">
        <f>IF(OR(V3__67[[#This Row],[Estimated Value]]="",V3__67[[#This Row],[Estimated Value]]=0),"",(V3__67[[#This Row],[Sale Price]]-V3__67[[#This Row],[Estimated Value]])/V3__67[[#This Row],[Estimated Value]])</f>
        <v>-0.80351061042703698</v>
      </c>
      <c r="P4608" t="str">
        <f t="shared" si="71"/>
        <v>Below Estimate</v>
      </c>
    </row>
    <row r="4609" spans="1:16" x14ac:dyDescent="0.3">
      <c r="A4609" s="1">
        <v>44246</v>
      </c>
      <c r="B4609">
        <v>2021</v>
      </c>
      <c r="C4609" t="s">
        <v>17</v>
      </c>
      <c r="D4609">
        <v>170180</v>
      </c>
      <c r="E4609">
        <v>340000</v>
      </c>
      <c r="F4609" t="s">
        <v>19</v>
      </c>
      <c r="G4609" t="s">
        <v>20</v>
      </c>
      <c r="H4609">
        <v>4</v>
      </c>
      <c r="I4609">
        <v>3</v>
      </c>
      <c r="J4609">
        <v>1293</v>
      </c>
      <c r="K4609">
        <v>1.0234954999999999</v>
      </c>
      <c r="L4609" t="s">
        <v>25</v>
      </c>
      <c r="M4609">
        <f>V3__67[[#This Row],[Sale Price]]/V3__67[[#This Row],[carpet_area]]</f>
        <v>262.95436968290795</v>
      </c>
      <c r="N4609">
        <f>IF(OR(V3__67[[#This Row],[Estimated Value]]="",V3__67[[#This Row],[Estimated Value]]=0),"",V3__67[[#This Row],[Sale Price]]-V3__67[[#This Row],[Estimated Value]])</f>
        <v>169820</v>
      </c>
      <c r="O4609">
        <f>IF(OR(V3__67[[#This Row],[Estimated Value]]="",V3__67[[#This Row],[Estimated Value]]=0),"",(V3__67[[#This Row],[Sale Price]]-V3__67[[#This Row],[Estimated Value]])/V3__67[[#This Row],[Estimated Value]])</f>
        <v>0.9978845927841109</v>
      </c>
      <c r="P4609" t="str">
        <f t="shared" si="71"/>
        <v>Above Estimate</v>
      </c>
    </row>
    <row r="4610" spans="1:16" x14ac:dyDescent="0.3">
      <c r="A4610" s="1">
        <v>44246</v>
      </c>
      <c r="B4610">
        <v>2021</v>
      </c>
      <c r="C4610" t="s">
        <v>12</v>
      </c>
      <c r="D4610">
        <v>106270</v>
      </c>
      <c r="E4610">
        <v>140250</v>
      </c>
      <c r="F4610" t="s">
        <v>23</v>
      </c>
      <c r="G4610" t="s">
        <v>24</v>
      </c>
      <c r="H4610">
        <v>6</v>
      </c>
      <c r="I4610">
        <v>6</v>
      </c>
      <c r="J4610">
        <v>2043</v>
      </c>
      <c r="K4610">
        <v>1.0234954999999999</v>
      </c>
      <c r="L4610" t="s">
        <v>15</v>
      </c>
      <c r="M4610">
        <f>V3__67[[#This Row],[Sale Price]]/V3__67[[#This Row],[carpet_area]]</f>
        <v>68.649045521292223</v>
      </c>
      <c r="N4610">
        <f>IF(OR(V3__67[[#This Row],[Estimated Value]]="",V3__67[[#This Row],[Estimated Value]]=0),"",V3__67[[#This Row],[Sale Price]]-V3__67[[#This Row],[Estimated Value]])</f>
        <v>33980</v>
      </c>
      <c r="O4610">
        <f>IF(OR(V3__67[[#This Row],[Estimated Value]]="",V3__67[[#This Row],[Estimated Value]]=0),"",(V3__67[[#This Row],[Sale Price]]-V3__67[[#This Row],[Estimated Value]])/V3__67[[#This Row],[Estimated Value]])</f>
        <v>0.31975157617389666</v>
      </c>
      <c r="P4610" t="str">
        <f t="shared" ref="P4610:P4673" si="72">IF(N4610="","No Estimate",IF(N4610&gt;0,"Above Estimate",IF(N4610&lt;0,"Below Estimate","At Estimate")))</f>
        <v>Above Estimate</v>
      </c>
    </row>
    <row r="4611" spans="1:16" x14ac:dyDescent="0.3">
      <c r="A4611" s="1">
        <v>44246</v>
      </c>
      <c r="B4611">
        <v>2021</v>
      </c>
      <c r="C4611" t="s">
        <v>12</v>
      </c>
      <c r="D4611">
        <v>316840</v>
      </c>
      <c r="E4611">
        <v>450000</v>
      </c>
      <c r="F4611" t="s">
        <v>13</v>
      </c>
      <c r="G4611" t="s">
        <v>14</v>
      </c>
      <c r="H4611">
        <v>3</v>
      </c>
      <c r="I4611">
        <v>2</v>
      </c>
      <c r="J4611">
        <v>1035</v>
      </c>
      <c r="K4611">
        <v>1.0234954999999999</v>
      </c>
      <c r="L4611" t="s">
        <v>25</v>
      </c>
      <c r="M4611">
        <f>V3__67[[#This Row],[Sale Price]]/V3__67[[#This Row],[carpet_area]]</f>
        <v>434.78260869565219</v>
      </c>
      <c r="N4611">
        <f>IF(OR(V3__67[[#This Row],[Estimated Value]]="",V3__67[[#This Row],[Estimated Value]]=0),"",V3__67[[#This Row],[Sale Price]]-V3__67[[#This Row],[Estimated Value]])</f>
        <v>133160</v>
      </c>
      <c r="O4611">
        <f>IF(OR(V3__67[[#This Row],[Estimated Value]]="",V3__67[[#This Row],[Estimated Value]]=0),"",(V3__67[[#This Row],[Sale Price]]-V3__67[[#This Row],[Estimated Value]])/V3__67[[#This Row],[Estimated Value]])</f>
        <v>0.42027521777553339</v>
      </c>
      <c r="P4611" t="str">
        <f t="shared" si="72"/>
        <v>Above Estimate</v>
      </c>
    </row>
    <row r="4612" spans="1:16" x14ac:dyDescent="0.3">
      <c r="A4612" s="1">
        <v>44246</v>
      </c>
      <c r="B4612">
        <v>2021</v>
      </c>
      <c r="C4612" t="s">
        <v>26</v>
      </c>
      <c r="D4612">
        <v>348110</v>
      </c>
      <c r="E4612">
        <v>540900</v>
      </c>
      <c r="F4612" t="s">
        <v>13</v>
      </c>
      <c r="G4612" t="s">
        <v>14</v>
      </c>
      <c r="H4612">
        <v>3</v>
      </c>
      <c r="I4612">
        <v>2</v>
      </c>
      <c r="J4612">
        <v>967</v>
      </c>
      <c r="K4612">
        <v>1.0234954999999999</v>
      </c>
      <c r="L4612" t="s">
        <v>25</v>
      </c>
      <c r="M4612">
        <f>V3__67[[#This Row],[Sale Price]]/V3__67[[#This Row],[carpet_area]]</f>
        <v>559.35884177869696</v>
      </c>
      <c r="N4612">
        <f>IF(OR(V3__67[[#This Row],[Estimated Value]]="",V3__67[[#This Row],[Estimated Value]]=0),"",V3__67[[#This Row],[Sale Price]]-V3__67[[#This Row],[Estimated Value]])</f>
        <v>192790</v>
      </c>
      <c r="O4612">
        <f>IF(OR(V3__67[[#This Row],[Estimated Value]]="",V3__67[[#This Row],[Estimated Value]]=0),"",(V3__67[[#This Row],[Sale Price]]-V3__67[[#This Row],[Estimated Value]])/V3__67[[#This Row],[Estimated Value]])</f>
        <v>0.55381919508201427</v>
      </c>
      <c r="P4612" t="str">
        <f t="shared" si="72"/>
        <v>Above Estimate</v>
      </c>
    </row>
    <row r="4613" spans="1:16" x14ac:dyDescent="0.3">
      <c r="A4613" s="1">
        <v>44247</v>
      </c>
      <c r="B4613">
        <v>2021</v>
      </c>
      <c r="C4613" t="s">
        <v>17</v>
      </c>
      <c r="D4613">
        <v>122270</v>
      </c>
      <c r="E4613">
        <v>375000</v>
      </c>
      <c r="F4613" t="s">
        <v>19</v>
      </c>
      <c r="G4613" t="s">
        <v>20</v>
      </c>
      <c r="H4613">
        <v>4</v>
      </c>
      <c r="I4613">
        <v>4</v>
      </c>
      <c r="J4613">
        <v>1371</v>
      </c>
      <c r="K4613">
        <v>1.0234954999999999</v>
      </c>
      <c r="L4613" t="s">
        <v>15</v>
      </c>
      <c r="M4613">
        <f>V3__67[[#This Row],[Sale Price]]/V3__67[[#This Row],[carpet_area]]</f>
        <v>273.52297592997814</v>
      </c>
      <c r="N4613">
        <f>IF(OR(V3__67[[#This Row],[Estimated Value]]="",V3__67[[#This Row],[Estimated Value]]=0),"",V3__67[[#This Row],[Sale Price]]-V3__67[[#This Row],[Estimated Value]])</f>
        <v>252730</v>
      </c>
      <c r="O4613">
        <f>IF(OR(V3__67[[#This Row],[Estimated Value]]="",V3__67[[#This Row],[Estimated Value]]=0),"",(V3__67[[#This Row],[Sale Price]]-V3__67[[#This Row],[Estimated Value]])/V3__67[[#This Row],[Estimated Value]])</f>
        <v>2.0669829066819334</v>
      </c>
      <c r="P4613" t="str">
        <f t="shared" si="72"/>
        <v>Above Estimate</v>
      </c>
    </row>
    <row r="4614" spans="1:16" x14ac:dyDescent="0.3">
      <c r="A4614" s="1">
        <v>44248</v>
      </c>
      <c r="B4614">
        <v>2021</v>
      </c>
      <c r="C4614" t="s">
        <v>17</v>
      </c>
      <c r="D4614">
        <v>314840</v>
      </c>
      <c r="E4614">
        <v>422000</v>
      </c>
      <c r="F4614" t="s">
        <v>13</v>
      </c>
      <c r="G4614" t="s">
        <v>14</v>
      </c>
      <c r="H4614">
        <v>3</v>
      </c>
      <c r="I4614">
        <v>3</v>
      </c>
      <c r="J4614">
        <v>1025</v>
      </c>
      <c r="K4614">
        <v>1.0234954999999999</v>
      </c>
      <c r="L4614" t="s">
        <v>22</v>
      </c>
      <c r="M4614">
        <f>V3__67[[#This Row],[Sale Price]]/V3__67[[#This Row],[carpet_area]]</f>
        <v>411.70731707317071</v>
      </c>
      <c r="N4614">
        <f>IF(OR(V3__67[[#This Row],[Estimated Value]]="",V3__67[[#This Row],[Estimated Value]]=0),"",V3__67[[#This Row],[Sale Price]]-V3__67[[#This Row],[Estimated Value]])</f>
        <v>107160</v>
      </c>
      <c r="O4614">
        <f>IF(OR(V3__67[[#This Row],[Estimated Value]]="",V3__67[[#This Row],[Estimated Value]]=0),"",(V3__67[[#This Row],[Sale Price]]-V3__67[[#This Row],[Estimated Value]])/V3__67[[#This Row],[Estimated Value]])</f>
        <v>0.3403633591665608</v>
      </c>
      <c r="P4614" t="str">
        <f t="shared" si="72"/>
        <v>Above Estimate</v>
      </c>
    </row>
    <row r="4615" spans="1:16" x14ac:dyDescent="0.3">
      <c r="A4615" s="1">
        <v>44248</v>
      </c>
      <c r="B4615">
        <v>2021</v>
      </c>
      <c r="C4615" t="s">
        <v>29</v>
      </c>
      <c r="D4615">
        <v>227080</v>
      </c>
      <c r="E4615">
        <v>305000</v>
      </c>
      <c r="F4615" t="s">
        <v>13</v>
      </c>
      <c r="G4615" t="s">
        <v>14</v>
      </c>
      <c r="H4615">
        <v>3</v>
      </c>
      <c r="I4615">
        <v>2</v>
      </c>
      <c r="J4615">
        <v>945</v>
      </c>
      <c r="K4615">
        <v>1.0234954999999999</v>
      </c>
      <c r="L4615" t="s">
        <v>16</v>
      </c>
      <c r="M4615">
        <f>V3__67[[#This Row],[Sale Price]]/V3__67[[#This Row],[carpet_area]]</f>
        <v>322.75132275132273</v>
      </c>
      <c r="N4615">
        <f>IF(OR(V3__67[[#This Row],[Estimated Value]]="",V3__67[[#This Row],[Estimated Value]]=0),"",V3__67[[#This Row],[Sale Price]]-V3__67[[#This Row],[Estimated Value]])</f>
        <v>77920</v>
      </c>
      <c r="O4615">
        <f>IF(OR(V3__67[[#This Row],[Estimated Value]]="",V3__67[[#This Row],[Estimated Value]]=0),"",(V3__67[[#This Row],[Sale Price]]-V3__67[[#This Row],[Estimated Value]])/V3__67[[#This Row],[Estimated Value]])</f>
        <v>0.3431389818566144</v>
      </c>
      <c r="P4615" t="str">
        <f t="shared" si="72"/>
        <v>Above Estimate</v>
      </c>
    </row>
    <row r="4616" spans="1:16" x14ac:dyDescent="0.3">
      <c r="A4616" s="1">
        <v>44252</v>
      </c>
      <c r="B4616">
        <v>2021</v>
      </c>
      <c r="C4616" t="s">
        <v>30</v>
      </c>
      <c r="D4616">
        <v>458680</v>
      </c>
      <c r="E4616">
        <v>699000</v>
      </c>
      <c r="F4616" t="s">
        <v>13</v>
      </c>
      <c r="G4616" t="s">
        <v>14</v>
      </c>
      <c r="H4616">
        <v>3</v>
      </c>
      <c r="I4616">
        <v>2</v>
      </c>
      <c r="J4616">
        <v>1011</v>
      </c>
      <c r="K4616">
        <v>1.0234954999999999</v>
      </c>
      <c r="L4616" t="s">
        <v>22</v>
      </c>
      <c r="M4616">
        <f>V3__67[[#This Row],[Sale Price]]/V3__67[[#This Row],[carpet_area]]</f>
        <v>691.39465875370922</v>
      </c>
      <c r="N4616">
        <f>IF(OR(V3__67[[#This Row],[Estimated Value]]="",V3__67[[#This Row],[Estimated Value]]=0),"",V3__67[[#This Row],[Sale Price]]-V3__67[[#This Row],[Estimated Value]])</f>
        <v>240320</v>
      </c>
      <c r="O4616">
        <f>IF(OR(V3__67[[#This Row],[Estimated Value]]="",V3__67[[#This Row],[Estimated Value]]=0),"",(V3__67[[#This Row],[Sale Price]]-V3__67[[#This Row],[Estimated Value]])/V3__67[[#This Row],[Estimated Value]])</f>
        <v>0.52393825760879043</v>
      </c>
      <c r="P4616" t="str">
        <f t="shared" si="72"/>
        <v>Above Estimate</v>
      </c>
    </row>
    <row r="4617" spans="1:16" x14ac:dyDescent="0.3">
      <c r="A4617" s="1">
        <v>44253</v>
      </c>
      <c r="B4617">
        <v>2021</v>
      </c>
      <c r="C4617" t="s">
        <v>26</v>
      </c>
      <c r="D4617">
        <v>280350</v>
      </c>
      <c r="E4617">
        <v>415000</v>
      </c>
      <c r="F4617" t="s">
        <v>13</v>
      </c>
      <c r="G4617" t="s">
        <v>14</v>
      </c>
      <c r="H4617">
        <v>3</v>
      </c>
      <c r="I4617">
        <v>2</v>
      </c>
      <c r="J4617">
        <v>1065</v>
      </c>
      <c r="K4617">
        <v>1.0234954999999999</v>
      </c>
      <c r="L4617" t="s">
        <v>22</v>
      </c>
      <c r="M4617">
        <f>V3__67[[#This Row],[Sale Price]]/V3__67[[#This Row],[carpet_area]]</f>
        <v>389.67136150234739</v>
      </c>
      <c r="N4617">
        <f>IF(OR(V3__67[[#This Row],[Estimated Value]]="",V3__67[[#This Row],[Estimated Value]]=0),"",V3__67[[#This Row],[Sale Price]]-V3__67[[#This Row],[Estimated Value]])</f>
        <v>134650</v>
      </c>
      <c r="O4617">
        <f>IF(OR(V3__67[[#This Row],[Estimated Value]]="",V3__67[[#This Row],[Estimated Value]]=0),"",(V3__67[[#This Row],[Sale Price]]-V3__67[[#This Row],[Estimated Value]])/V3__67[[#This Row],[Estimated Value]])</f>
        <v>0.48029249152844661</v>
      </c>
      <c r="P4617" t="str">
        <f t="shared" si="72"/>
        <v>Above Estimate</v>
      </c>
    </row>
    <row r="4618" spans="1:16" x14ac:dyDescent="0.3">
      <c r="A4618" s="1">
        <v>44255</v>
      </c>
      <c r="B4618">
        <v>2021</v>
      </c>
      <c r="C4618" t="s">
        <v>12</v>
      </c>
      <c r="D4618">
        <v>56070</v>
      </c>
      <c r="E4618">
        <v>70000</v>
      </c>
      <c r="F4618" t="s">
        <v>13</v>
      </c>
      <c r="G4618" t="s">
        <v>14</v>
      </c>
      <c r="H4618">
        <v>3</v>
      </c>
      <c r="I4618">
        <v>2</v>
      </c>
      <c r="J4618">
        <v>1078</v>
      </c>
      <c r="K4618">
        <v>1.0234954999999999</v>
      </c>
      <c r="L4618" t="s">
        <v>25</v>
      </c>
      <c r="M4618">
        <f>V3__67[[#This Row],[Sale Price]]/V3__67[[#This Row],[carpet_area]]</f>
        <v>64.935064935064929</v>
      </c>
      <c r="N4618">
        <f>IF(OR(V3__67[[#This Row],[Estimated Value]]="",V3__67[[#This Row],[Estimated Value]]=0),"",V3__67[[#This Row],[Sale Price]]-V3__67[[#This Row],[Estimated Value]])</f>
        <v>13930</v>
      </c>
      <c r="O4618">
        <f>IF(OR(V3__67[[#This Row],[Estimated Value]]="",V3__67[[#This Row],[Estimated Value]]=0),"",(V3__67[[#This Row],[Sale Price]]-V3__67[[#This Row],[Estimated Value]])/V3__67[[#This Row],[Estimated Value]])</f>
        <v>0.24843945068664169</v>
      </c>
      <c r="P4618" t="str">
        <f t="shared" si="72"/>
        <v>Above Estimate</v>
      </c>
    </row>
    <row r="4619" spans="1:16" x14ac:dyDescent="0.3">
      <c r="A4619" s="1">
        <v>44255</v>
      </c>
      <c r="B4619">
        <v>2021</v>
      </c>
      <c r="C4619" t="s">
        <v>26</v>
      </c>
      <c r="D4619">
        <v>375830</v>
      </c>
      <c r="E4619">
        <v>530000</v>
      </c>
      <c r="F4619" t="s">
        <v>13</v>
      </c>
      <c r="G4619" t="s">
        <v>14</v>
      </c>
      <c r="H4619">
        <v>3</v>
      </c>
      <c r="I4619">
        <v>1</v>
      </c>
      <c r="J4619">
        <v>911</v>
      </c>
      <c r="K4619">
        <v>1.0234954999999999</v>
      </c>
      <c r="L4619" t="s">
        <v>25</v>
      </c>
      <c r="M4619">
        <f>V3__67[[#This Row],[Sale Price]]/V3__67[[#This Row],[carpet_area]]</f>
        <v>581.7782656421515</v>
      </c>
      <c r="N4619">
        <f>IF(OR(V3__67[[#This Row],[Estimated Value]]="",V3__67[[#This Row],[Estimated Value]]=0),"",V3__67[[#This Row],[Sale Price]]-V3__67[[#This Row],[Estimated Value]])</f>
        <v>154170</v>
      </c>
      <c r="O4619">
        <f>IF(OR(V3__67[[#This Row],[Estimated Value]]="",V3__67[[#This Row],[Estimated Value]]=0),"",(V3__67[[#This Row],[Sale Price]]-V3__67[[#This Row],[Estimated Value]])/V3__67[[#This Row],[Estimated Value]])</f>
        <v>0.41021206396509058</v>
      </c>
      <c r="P4619" t="str">
        <f t="shared" si="72"/>
        <v>Above Estimate</v>
      </c>
    </row>
    <row r="4620" spans="1:16" x14ac:dyDescent="0.3">
      <c r="A4620" s="1">
        <v>44255</v>
      </c>
      <c r="B4620">
        <v>2021</v>
      </c>
      <c r="C4620" t="s">
        <v>29</v>
      </c>
      <c r="D4620">
        <v>123830</v>
      </c>
      <c r="E4620">
        <v>185000</v>
      </c>
      <c r="F4620" t="s">
        <v>13</v>
      </c>
      <c r="G4620" t="s">
        <v>14</v>
      </c>
      <c r="H4620">
        <v>3</v>
      </c>
      <c r="I4620">
        <v>1</v>
      </c>
      <c r="J4620">
        <v>940</v>
      </c>
      <c r="K4620">
        <v>1.0234954999999999</v>
      </c>
      <c r="L4620" t="s">
        <v>15</v>
      </c>
      <c r="M4620">
        <f>V3__67[[#This Row],[Sale Price]]/V3__67[[#This Row],[carpet_area]]</f>
        <v>196.80851063829786</v>
      </c>
      <c r="N4620">
        <f>IF(OR(V3__67[[#This Row],[Estimated Value]]="",V3__67[[#This Row],[Estimated Value]]=0),"",V3__67[[#This Row],[Sale Price]]-V3__67[[#This Row],[Estimated Value]])</f>
        <v>61170</v>
      </c>
      <c r="O4620">
        <f>IF(OR(V3__67[[#This Row],[Estimated Value]]="",V3__67[[#This Row],[Estimated Value]]=0),"",(V3__67[[#This Row],[Sale Price]]-V3__67[[#This Row],[Estimated Value]])/V3__67[[#This Row],[Estimated Value]])</f>
        <v>0.49398368731325204</v>
      </c>
      <c r="P4620" t="str">
        <f t="shared" si="72"/>
        <v>Above Estimate</v>
      </c>
    </row>
    <row r="4621" spans="1:16" x14ac:dyDescent="0.3">
      <c r="A4621" s="1">
        <v>44255</v>
      </c>
      <c r="B4621">
        <v>2021</v>
      </c>
      <c r="C4621" t="s">
        <v>12</v>
      </c>
      <c r="D4621">
        <v>62840</v>
      </c>
      <c r="E4621">
        <v>116000</v>
      </c>
      <c r="F4621" t="s">
        <v>13</v>
      </c>
      <c r="G4621" t="s">
        <v>14</v>
      </c>
      <c r="H4621">
        <v>3</v>
      </c>
      <c r="I4621">
        <v>2</v>
      </c>
      <c r="J4621">
        <v>1093</v>
      </c>
      <c r="K4621">
        <v>1.0234954999999999</v>
      </c>
      <c r="L4621" t="s">
        <v>22</v>
      </c>
      <c r="M4621">
        <f>V3__67[[#This Row],[Sale Price]]/V3__67[[#This Row],[carpet_area]]</f>
        <v>106.1299176578225</v>
      </c>
      <c r="N4621">
        <f>IF(OR(V3__67[[#This Row],[Estimated Value]]="",V3__67[[#This Row],[Estimated Value]]=0),"",V3__67[[#This Row],[Sale Price]]-V3__67[[#This Row],[Estimated Value]])</f>
        <v>53160</v>
      </c>
      <c r="O4621">
        <f>IF(OR(V3__67[[#This Row],[Estimated Value]]="",V3__67[[#This Row],[Estimated Value]]=0),"",(V3__67[[#This Row],[Sale Price]]-V3__67[[#This Row],[Estimated Value]])/V3__67[[#This Row],[Estimated Value]])</f>
        <v>0.84595798854232973</v>
      </c>
      <c r="P4621" t="str">
        <f t="shared" si="72"/>
        <v>Above Estimate</v>
      </c>
    </row>
    <row r="4622" spans="1:16" x14ac:dyDescent="0.3">
      <c r="A4622" s="1">
        <v>44255</v>
      </c>
      <c r="B4622">
        <v>2021</v>
      </c>
      <c r="C4622" t="s">
        <v>12</v>
      </c>
      <c r="D4622">
        <v>74680</v>
      </c>
      <c r="E4622">
        <v>148000</v>
      </c>
      <c r="F4622" t="s">
        <v>13</v>
      </c>
      <c r="G4622" t="s">
        <v>14</v>
      </c>
      <c r="H4622">
        <v>3</v>
      </c>
      <c r="I4622">
        <v>1</v>
      </c>
      <c r="J4622">
        <v>1098</v>
      </c>
      <c r="K4622">
        <v>1.0234954999999999</v>
      </c>
      <c r="L4622" t="s">
        <v>25</v>
      </c>
      <c r="M4622">
        <f>V3__67[[#This Row],[Sale Price]]/V3__67[[#This Row],[carpet_area]]</f>
        <v>134.79052823315118</v>
      </c>
      <c r="N4622">
        <f>IF(OR(V3__67[[#This Row],[Estimated Value]]="",V3__67[[#This Row],[Estimated Value]]=0),"",V3__67[[#This Row],[Sale Price]]-V3__67[[#This Row],[Estimated Value]])</f>
        <v>73320</v>
      </c>
      <c r="O4622">
        <f>IF(OR(V3__67[[#This Row],[Estimated Value]]="",V3__67[[#This Row],[Estimated Value]]=0),"",(V3__67[[#This Row],[Sale Price]]-V3__67[[#This Row],[Estimated Value]])/V3__67[[#This Row],[Estimated Value]])</f>
        <v>0.98178896625602574</v>
      </c>
      <c r="P4622" t="str">
        <f t="shared" si="72"/>
        <v>Above Estimate</v>
      </c>
    </row>
    <row r="4623" spans="1:16" x14ac:dyDescent="0.3">
      <c r="A4623" s="1">
        <v>44256</v>
      </c>
      <c r="B4623">
        <v>2021</v>
      </c>
      <c r="C4623" t="s">
        <v>26</v>
      </c>
      <c r="D4623">
        <v>189350</v>
      </c>
      <c r="E4623">
        <v>305000</v>
      </c>
      <c r="F4623" t="s">
        <v>13</v>
      </c>
      <c r="G4623" t="s">
        <v>14</v>
      </c>
      <c r="H4623">
        <v>3</v>
      </c>
      <c r="I4623">
        <v>1</v>
      </c>
      <c r="J4623">
        <v>975</v>
      </c>
      <c r="K4623">
        <v>1.0234954999999999</v>
      </c>
      <c r="L4623" t="s">
        <v>25</v>
      </c>
      <c r="M4623">
        <f>V3__67[[#This Row],[Sale Price]]/V3__67[[#This Row],[carpet_area]]</f>
        <v>312.82051282051282</v>
      </c>
      <c r="N4623">
        <f>IF(OR(V3__67[[#This Row],[Estimated Value]]="",V3__67[[#This Row],[Estimated Value]]=0),"",V3__67[[#This Row],[Sale Price]]-V3__67[[#This Row],[Estimated Value]])</f>
        <v>115650</v>
      </c>
      <c r="O4623">
        <f>IF(OR(V3__67[[#This Row],[Estimated Value]]="",V3__67[[#This Row],[Estimated Value]]=0),"",(V3__67[[#This Row],[Sale Price]]-V3__67[[#This Row],[Estimated Value]])/V3__67[[#This Row],[Estimated Value]])</f>
        <v>0.61077369949828364</v>
      </c>
      <c r="P4623" t="str">
        <f t="shared" si="72"/>
        <v>Above Estimate</v>
      </c>
    </row>
    <row r="4624" spans="1:16" x14ac:dyDescent="0.3">
      <c r="A4624" s="1">
        <v>44256</v>
      </c>
      <c r="B4624">
        <v>2021</v>
      </c>
      <c r="C4624" t="s">
        <v>12</v>
      </c>
      <c r="D4624">
        <v>72380</v>
      </c>
      <c r="E4624">
        <v>80000</v>
      </c>
      <c r="F4624" t="s">
        <v>13</v>
      </c>
      <c r="G4624" t="s">
        <v>14</v>
      </c>
      <c r="H4624">
        <v>3</v>
      </c>
      <c r="I4624">
        <v>1</v>
      </c>
      <c r="J4624">
        <v>1068</v>
      </c>
      <c r="K4624">
        <v>1.0234954999999999</v>
      </c>
      <c r="L4624" t="s">
        <v>16</v>
      </c>
      <c r="M4624">
        <f>V3__67[[#This Row],[Sale Price]]/V3__67[[#This Row],[carpet_area]]</f>
        <v>74.906367041198507</v>
      </c>
      <c r="N4624">
        <f>IF(OR(V3__67[[#This Row],[Estimated Value]]="",V3__67[[#This Row],[Estimated Value]]=0),"",V3__67[[#This Row],[Sale Price]]-V3__67[[#This Row],[Estimated Value]])</f>
        <v>7620</v>
      </c>
      <c r="O4624">
        <f>IF(OR(V3__67[[#This Row],[Estimated Value]]="",V3__67[[#This Row],[Estimated Value]]=0),"",(V3__67[[#This Row],[Sale Price]]-V3__67[[#This Row],[Estimated Value]])/V3__67[[#This Row],[Estimated Value]])</f>
        <v>0.10527770102238188</v>
      </c>
      <c r="P4624" t="str">
        <f t="shared" si="72"/>
        <v>Above Estimate</v>
      </c>
    </row>
    <row r="4625" spans="1:16" x14ac:dyDescent="0.3">
      <c r="A4625" s="1">
        <v>44256</v>
      </c>
      <c r="B4625">
        <v>2021</v>
      </c>
      <c r="C4625" t="s">
        <v>26</v>
      </c>
      <c r="D4625">
        <v>220780</v>
      </c>
      <c r="E4625">
        <v>250000</v>
      </c>
      <c r="F4625" t="s">
        <v>13</v>
      </c>
      <c r="G4625" t="s">
        <v>14</v>
      </c>
      <c r="H4625">
        <v>3</v>
      </c>
      <c r="I4625">
        <v>2</v>
      </c>
      <c r="J4625">
        <v>927</v>
      </c>
      <c r="K4625">
        <v>1.0234954999999999</v>
      </c>
      <c r="L4625" t="s">
        <v>22</v>
      </c>
      <c r="M4625">
        <f>V3__67[[#This Row],[Sale Price]]/V3__67[[#This Row],[carpet_area]]</f>
        <v>269.6871628910464</v>
      </c>
      <c r="N4625">
        <f>IF(OR(V3__67[[#This Row],[Estimated Value]]="",V3__67[[#This Row],[Estimated Value]]=0),"",V3__67[[#This Row],[Sale Price]]-V3__67[[#This Row],[Estimated Value]])</f>
        <v>29220</v>
      </c>
      <c r="O4625">
        <f>IF(OR(V3__67[[#This Row],[Estimated Value]]="",V3__67[[#This Row],[Estimated Value]]=0),"",(V3__67[[#This Row],[Sale Price]]-V3__67[[#This Row],[Estimated Value]])/V3__67[[#This Row],[Estimated Value]])</f>
        <v>0.13234894465078359</v>
      </c>
      <c r="P4625" t="str">
        <f t="shared" si="72"/>
        <v>Above Estimate</v>
      </c>
    </row>
    <row r="4626" spans="1:16" x14ac:dyDescent="0.3">
      <c r="A4626" s="1">
        <v>44259</v>
      </c>
      <c r="B4626">
        <v>2021</v>
      </c>
      <c r="C4626" t="s">
        <v>26</v>
      </c>
      <c r="D4626">
        <v>1037750</v>
      </c>
      <c r="E4626">
        <v>1325000</v>
      </c>
      <c r="F4626" t="s">
        <v>13</v>
      </c>
      <c r="G4626" t="s">
        <v>14</v>
      </c>
      <c r="H4626">
        <v>3</v>
      </c>
      <c r="I4626">
        <v>3</v>
      </c>
      <c r="J4626">
        <v>903</v>
      </c>
      <c r="K4626">
        <v>1.0234954999999999</v>
      </c>
      <c r="L4626" t="s">
        <v>15</v>
      </c>
      <c r="M4626">
        <f>V3__67[[#This Row],[Sale Price]]/V3__67[[#This Row],[carpet_area]]</f>
        <v>1467.3311184939091</v>
      </c>
      <c r="N4626">
        <f>IF(OR(V3__67[[#This Row],[Estimated Value]]="",V3__67[[#This Row],[Estimated Value]]=0),"",V3__67[[#This Row],[Sale Price]]-V3__67[[#This Row],[Estimated Value]])</f>
        <v>287250</v>
      </c>
      <c r="O4626">
        <f>IF(OR(V3__67[[#This Row],[Estimated Value]]="",V3__67[[#This Row],[Estimated Value]]=0),"",(V3__67[[#This Row],[Sale Price]]-V3__67[[#This Row],[Estimated Value]])/V3__67[[#This Row],[Estimated Value]])</f>
        <v>0.27680077089857863</v>
      </c>
      <c r="P4626" t="str">
        <f t="shared" si="72"/>
        <v>Above Estimate</v>
      </c>
    </row>
    <row r="4627" spans="1:16" x14ac:dyDescent="0.3">
      <c r="A4627" s="1">
        <v>44259</v>
      </c>
      <c r="B4627">
        <v>2021</v>
      </c>
      <c r="C4627" t="s">
        <v>12</v>
      </c>
      <c r="D4627">
        <v>67800</v>
      </c>
      <c r="E4627">
        <v>115000</v>
      </c>
      <c r="F4627" t="s">
        <v>13</v>
      </c>
      <c r="G4627" t="s">
        <v>14</v>
      </c>
      <c r="H4627">
        <v>3</v>
      </c>
      <c r="I4627">
        <v>1</v>
      </c>
      <c r="J4627">
        <v>1037</v>
      </c>
      <c r="K4627">
        <v>1.0234954999999999</v>
      </c>
      <c r="L4627" t="s">
        <v>15</v>
      </c>
      <c r="M4627">
        <f>V3__67[[#This Row],[Sale Price]]/V3__67[[#This Row],[carpet_area]]</f>
        <v>110.89681774349084</v>
      </c>
      <c r="N4627">
        <f>IF(OR(V3__67[[#This Row],[Estimated Value]]="",V3__67[[#This Row],[Estimated Value]]=0),"",V3__67[[#This Row],[Sale Price]]-V3__67[[#This Row],[Estimated Value]])</f>
        <v>47200</v>
      </c>
      <c r="O4627">
        <f>IF(OR(V3__67[[#This Row],[Estimated Value]]="",V3__67[[#This Row],[Estimated Value]]=0),"",(V3__67[[#This Row],[Sale Price]]-V3__67[[#This Row],[Estimated Value]])/V3__67[[#This Row],[Estimated Value]])</f>
        <v>0.69616519174041303</v>
      </c>
      <c r="P4627" t="str">
        <f t="shared" si="72"/>
        <v>Above Estimate</v>
      </c>
    </row>
    <row r="4628" spans="1:16" x14ac:dyDescent="0.3">
      <c r="A4628" s="1">
        <v>44259</v>
      </c>
      <c r="B4628">
        <v>2021</v>
      </c>
      <c r="C4628" t="s">
        <v>26</v>
      </c>
      <c r="D4628">
        <v>634760</v>
      </c>
      <c r="E4628">
        <v>925000</v>
      </c>
      <c r="F4628" t="s">
        <v>13</v>
      </c>
      <c r="G4628" t="s">
        <v>14</v>
      </c>
      <c r="H4628">
        <v>3</v>
      </c>
      <c r="I4628">
        <v>2</v>
      </c>
      <c r="J4628">
        <v>1082</v>
      </c>
      <c r="K4628">
        <v>1.0234954999999999</v>
      </c>
      <c r="L4628" t="s">
        <v>15</v>
      </c>
      <c r="M4628">
        <f>V3__67[[#This Row],[Sale Price]]/V3__67[[#This Row],[carpet_area]]</f>
        <v>854.898336414048</v>
      </c>
      <c r="N4628">
        <f>IF(OR(V3__67[[#This Row],[Estimated Value]]="",V3__67[[#This Row],[Estimated Value]]=0),"",V3__67[[#This Row],[Sale Price]]-V3__67[[#This Row],[Estimated Value]])</f>
        <v>290240</v>
      </c>
      <c r="O4628">
        <f>IF(OR(V3__67[[#This Row],[Estimated Value]]="",V3__67[[#This Row],[Estimated Value]]=0),"",(V3__67[[#This Row],[Sale Price]]-V3__67[[#This Row],[Estimated Value]])/V3__67[[#This Row],[Estimated Value]])</f>
        <v>0.45724368265171089</v>
      </c>
      <c r="P4628" t="str">
        <f t="shared" si="72"/>
        <v>Above Estimate</v>
      </c>
    </row>
    <row r="4629" spans="1:16" x14ac:dyDescent="0.3">
      <c r="A4629" s="1">
        <v>44259</v>
      </c>
      <c r="B4629">
        <v>2021</v>
      </c>
      <c r="C4629" t="s">
        <v>30</v>
      </c>
      <c r="D4629">
        <v>469870</v>
      </c>
      <c r="E4629">
        <v>630000</v>
      </c>
      <c r="F4629" t="s">
        <v>13</v>
      </c>
      <c r="G4629" t="s">
        <v>14</v>
      </c>
      <c r="H4629">
        <v>3</v>
      </c>
      <c r="I4629">
        <v>2</v>
      </c>
      <c r="J4629">
        <v>1054</v>
      </c>
      <c r="K4629">
        <v>1.0234954999999999</v>
      </c>
      <c r="L4629" t="s">
        <v>22</v>
      </c>
      <c r="M4629">
        <f>V3__67[[#This Row],[Sale Price]]/V3__67[[#This Row],[carpet_area]]</f>
        <v>597.72296015180268</v>
      </c>
      <c r="N4629">
        <f>IF(OR(V3__67[[#This Row],[Estimated Value]]="",V3__67[[#This Row],[Estimated Value]]=0),"",V3__67[[#This Row],[Sale Price]]-V3__67[[#This Row],[Estimated Value]])</f>
        <v>160130</v>
      </c>
      <c r="O4629">
        <f>IF(OR(V3__67[[#This Row],[Estimated Value]]="",V3__67[[#This Row],[Estimated Value]]=0),"",(V3__67[[#This Row],[Sale Price]]-V3__67[[#This Row],[Estimated Value]])/V3__67[[#This Row],[Estimated Value]])</f>
        <v>0.34079639049098687</v>
      </c>
      <c r="P4629" t="str">
        <f t="shared" si="72"/>
        <v>Above Estimate</v>
      </c>
    </row>
    <row r="4630" spans="1:16" x14ac:dyDescent="0.3">
      <c r="A4630" s="1">
        <v>44260</v>
      </c>
      <c r="B4630">
        <v>2021</v>
      </c>
      <c r="C4630" t="s">
        <v>17</v>
      </c>
      <c r="D4630">
        <v>101920</v>
      </c>
      <c r="E4630">
        <v>190550</v>
      </c>
      <c r="F4630" t="s">
        <v>13</v>
      </c>
      <c r="G4630" t="s">
        <v>14</v>
      </c>
      <c r="H4630">
        <v>3</v>
      </c>
      <c r="I4630">
        <v>1</v>
      </c>
      <c r="J4630">
        <v>966</v>
      </c>
      <c r="K4630">
        <v>1.0234954999999999</v>
      </c>
      <c r="L4630" t="s">
        <v>15</v>
      </c>
      <c r="M4630">
        <f>V3__67[[#This Row],[Sale Price]]/V3__67[[#This Row],[carpet_area]]</f>
        <v>197.2567287784679</v>
      </c>
      <c r="N4630">
        <f>IF(OR(V3__67[[#This Row],[Estimated Value]]="",V3__67[[#This Row],[Estimated Value]]=0),"",V3__67[[#This Row],[Sale Price]]-V3__67[[#This Row],[Estimated Value]])</f>
        <v>88630</v>
      </c>
      <c r="O4630">
        <f>IF(OR(V3__67[[#This Row],[Estimated Value]]="",V3__67[[#This Row],[Estimated Value]]=0),"",(V3__67[[#This Row],[Sale Price]]-V3__67[[#This Row],[Estimated Value]])/V3__67[[#This Row],[Estimated Value]])</f>
        <v>0.86960361067503922</v>
      </c>
      <c r="P4630" t="str">
        <f t="shared" si="72"/>
        <v>Above Estimate</v>
      </c>
    </row>
    <row r="4631" spans="1:16" x14ac:dyDescent="0.3">
      <c r="A4631" s="1">
        <v>44260</v>
      </c>
      <c r="B4631">
        <v>2021</v>
      </c>
      <c r="C4631" t="s">
        <v>29</v>
      </c>
      <c r="D4631">
        <v>304430</v>
      </c>
      <c r="E4631">
        <v>315000</v>
      </c>
      <c r="F4631" t="s">
        <v>13</v>
      </c>
      <c r="G4631" t="s">
        <v>14</v>
      </c>
      <c r="H4631">
        <v>3</v>
      </c>
      <c r="I4631">
        <v>1</v>
      </c>
      <c r="J4631">
        <v>960</v>
      </c>
      <c r="K4631">
        <v>1.0234954999999999</v>
      </c>
      <c r="L4631" t="s">
        <v>16</v>
      </c>
      <c r="M4631">
        <f>V3__67[[#This Row],[Sale Price]]/V3__67[[#This Row],[carpet_area]]</f>
        <v>328.125</v>
      </c>
      <c r="N4631">
        <f>IF(OR(V3__67[[#This Row],[Estimated Value]]="",V3__67[[#This Row],[Estimated Value]]=0),"",V3__67[[#This Row],[Sale Price]]-V3__67[[#This Row],[Estimated Value]])</f>
        <v>10570</v>
      </c>
      <c r="O4631">
        <f>IF(OR(V3__67[[#This Row],[Estimated Value]]="",V3__67[[#This Row],[Estimated Value]]=0),"",(V3__67[[#This Row],[Sale Price]]-V3__67[[#This Row],[Estimated Value]])/V3__67[[#This Row],[Estimated Value]])</f>
        <v>3.4720625431133592E-2</v>
      </c>
      <c r="P4631" t="str">
        <f t="shared" si="72"/>
        <v>Above Estimate</v>
      </c>
    </row>
    <row r="4632" spans="1:16" x14ac:dyDescent="0.3">
      <c r="A4632" s="1">
        <v>44261</v>
      </c>
      <c r="B4632">
        <v>2021</v>
      </c>
      <c r="C4632" t="s">
        <v>12</v>
      </c>
      <c r="D4632">
        <v>112920</v>
      </c>
      <c r="E4632">
        <v>227501</v>
      </c>
      <c r="F4632" t="s">
        <v>13</v>
      </c>
      <c r="G4632" t="s">
        <v>14</v>
      </c>
      <c r="H4632">
        <v>3</v>
      </c>
      <c r="I4632">
        <v>1</v>
      </c>
      <c r="J4632">
        <v>1038</v>
      </c>
      <c r="K4632">
        <v>1.0234954999999999</v>
      </c>
      <c r="L4632" t="s">
        <v>15</v>
      </c>
      <c r="M4632">
        <f>V3__67[[#This Row],[Sale Price]]/V3__67[[#This Row],[carpet_area]]</f>
        <v>219.17244701348747</v>
      </c>
      <c r="N4632">
        <f>IF(OR(V3__67[[#This Row],[Estimated Value]]="",V3__67[[#This Row],[Estimated Value]]=0),"",V3__67[[#This Row],[Sale Price]]-V3__67[[#This Row],[Estimated Value]])</f>
        <v>114581</v>
      </c>
      <c r="O4632">
        <f>IF(OR(V3__67[[#This Row],[Estimated Value]]="",V3__67[[#This Row],[Estimated Value]]=0),"",(V3__67[[#This Row],[Sale Price]]-V3__67[[#This Row],[Estimated Value]])/V3__67[[#This Row],[Estimated Value]])</f>
        <v>1.0147095288699965</v>
      </c>
      <c r="P4632" t="str">
        <f t="shared" si="72"/>
        <v>Above Estimate</v>
      </c>
    </row>
    <row r="4633" spans="1:16" x14ac:dyDescent="0.3">
      <c r="A4633" s="1">
        <v>44262</v>
      </c>
      <c r="B4633">
        <v>2021</v>
      </c>
      <c r="C4633" t="s">
        <v>17</v>
      </c>
      <c r="D4633">
        <v>100760</v>
      </c>
      <c r="E4633">
        <v>21000</v>
      </c>
      <c r="F4633" t="s">
        <v>13</v>
      </c>
      <c r="G4633" t="s">
        <v>14</v>
      </c>
      <c r="H4633">
        <v>3</v>
      </c>
      <c r="I4633">
        <v>1</v>
      </c>
      <c r="J4633">
        <v>1020</v>
      </c>
      <c r="K4633">
        <v>1.0234954999999999</v>
      </c>
      <c r="L4633" t="s">
        <v>22</v>
      </c>
      <c r="M4633">
        <f>V3__67[[#This Row],[Sale Price]]/V3__67[[#This Row],[carpet_area]]</f>
        <v>20.588235294117649</v>
      </c>
      <c r="N4633">
        <f>IF(OR(V3__67[[#This Row],[Estimated Value]]="",V3__67[[#This Row],[Estimated Value]]=0),"",V3__67[[#This Row],[Sale Price]]-V3__67[[#This Row],[Estimated Value]])</f>
        <v>-79760</v>
      </c>
      <c r="O4633">
        <f>IF(OR(V3__67[[#This Row],[Estimated Value]]="",V3__67[[#This Row],[Estimated Value]]=0),"",(V3__67[[#This Row],[Sale Price]]-V3__67[[#This Row],[Estimated Value]])/V3__67[[#This Row],[Estimated Value]])</f>
        <v>-0.79158396188963875</v>
      </c>
      <c r="P4633" t="str">
        <f t="shared" si="72"/>
        <v>Below Estimate</v>
      </c>
    </row>
    <row r="4634" spans="1:16" x14ac:dyDescent="0.3">
      <c r="A4634" s="1">
        <v>44262</v>
      </c>
      <c r="B4634">
        <v>2021</v>
      </c>
      <c r="C4634" t="s">
        <v>30</v>
      </c>
      <c r="D4634">
        <v>333280</v>
      </c>
      <c r="E4634">
        <v>380000</v>
      </c>
      <c r="F4634" t="s">
        <v>13</v>
      </c>
      <c r="G4634" t="s">
        <v>14</v>
      </c>
      <c r="H4634">
        <v>3</v>
      </c>
      <c r="I4634">
        <v>1</v>
      </c>
      <c r="J4634">
        <v>931</v>
      </c>
      <c r="K4634">
        <v>1.0234954999999999</v>
      </c>
      <c r="L4634" t="s">
        <v>22</v>
      </c>
      <c r="M4634">
        <f>V3__67[[#This Row],[Sale Price]]/V3__67[[#This Row],[carpet_area]]</f>
        <v>408.16326530612247</v>
      </c>
      <c r="N4634">
        <f>IF(OR(V3__67[[#This Row],[Estimated Value]]="",V3__67[[#This Row],[Estimated Value]]=0),"",V3__67[[#This Row],[Sale Price]]-V3__67[[#This Row],[Estimated Value]])</f>
        <v>46720</v>
      </c>
      <c r="O4634">
        <f>IF(OR(V3__67[[#This Row],[Estimated Value]]="",V3__67[[#This Row],[Estimated Value]]=0),"",(V3__67[[#This Row],[Sale Price]]-V3__67[[#This Row],[Estimated Value]])/V3__67[[#This Row],[Estimated Value]])</f>
        <v>0.14018242918867019</v>
      </c>
      <c r="P4634" t="str">
        <f t="shared" si="72"/>
        <v>Above Estimate</v>
      </c>
    </row>
    <row r="4635" spans="1:16" x14ac:dyDescent="0.3">
      <c r="A4635" s="1">
        <v>44263</v>
      </c>
      <c r="B4635">
        <v>2021</v>
      </c>
      <c r="C4635" t="s">
        <v>21</v>
      </c>
      <c r="D4635">
        <v>323400</v>
      </c>
      <c r="E4635">
        <v>725000</v>
      </c>
      <c r="F4635" t="s">
        <v>19</v>
      </c>
      <c r="G4635" t="s">
        <v>20</v>
      </c>
      <c r="H4635">
        <v>4</v>
      </c>
      <c r="I4635">
        <v>2</v>
      </c>
      <c r="J4635">
        <v>1358</v>
      </c>
      <c r="K4635">
        <v>1.0234954999999999</v>
      </c>
      <c r="L4635" t="s">
        <v>15</v>
      </c>
      <c r="M4635">
        <f>V3__67[[#This Row],[Sale Price]]/V3__67[[#This Row],[carpet_area]]</f>
        <v>533.87334315169369</v>
      </c>
      <c r="N4635">
        <f>IF(OR(V3__67[[#This Row],[Estimated Value]]="",V3__67[[#This Row],[Estimated Value]]=0),"",V3__67[[#This Row],[Sale Price]]-V3__67[[#This Row],[Estimated Value]])</f>
        <v>401600</v>
      </c>
      <c r="O4635">
        <f>IF(OR(V3__67[[#This Row],[Estimated Value]]="",V3__67[[#This Row],[Estimated Value]]=0),"",(V3__67[[#This Row],[Sale Price]]-V3__67[[#This Row],[Estimated Value]])/V3__67[[#This Row],[Estimated Value]])</f>
        <v>1.2418058132343848</v>
      </c>
      <c r="P4635" t="str">
        <f t="shared" si="72"/>
        <v>Above Estimate</v>
      </c>
    </row>
    <row r="4636" spans="1:16" x14ac:dyDescent="0.3">
      <c r="A4636" s="1">
        <v>44266</v>
      </c>
      <c r="B4636">
        <v>2021</v>
      </c>
      <c r="C4636" t="s">
        <v>30</v>
      </c>
      <c r="D4636">
        <v>507230</v>
      </c>
      <c r="E4636">
        <v>739000</v>
      </c>
      <c r="F4636" t="s">
        <v>13</v>
      </c>
      <c r="G4636" t="s">
        <v>14</v>
      </c>
      <c r="H4636">
        <v>3</v>
      </c>
      <c r="I4636">
        <v>2</v>
      </c>
      <c r="J4636">
        <v>1062</v>
      </c>
      <c r="K4636">
        <v>1.0234954999999999</v>
      </c>
      <c r="L4636" t="s">
        <v>22</v>
      </c>
      <c r="M4636">
        <f>V3__67[[#This Row],[Sale Price]]/V3__67[[#This Row],[carpet_area]]</f>
        <v>695.85687382297556</v>
      </c>
      <c r="N4636">
        <f>IF(OR(V3__67[[#This Row],[Estimated Value]]="",V3__67[[#This Row],[Estimated Value]]=0),"",V3__67[[#This Row],[Sale Price]]-V3__67[[#This Row],[Estimated Value]])</f>
        <v>231770</v>
      </c>
      <c r="O4636">
        <f>IF(OR(V3__67[[#This Row],[Estimated Value]]="",V3__67[[#This Row],[Estimated Value]]=0),"",(V3__67[[#This Row],[Sale Price]]-V3__67[[#This Row],[Estimated Value]])/V3__67[[#This Row],[Estimated Value]])</f>
        <v>0.4569327524002918</v>
      </c>
      <c r="P4636" t="str">
        <f t="shared" si="72"/>
        <v>Above Estimate</v>
      </c>
    </row>
    <row r="4637" spans="1:16" x14ac:dyDescent="0.3">
      <c r="A4637" s="1">
        <v>44267</v>
      </c>
      <c r="B4637">
        <v>2021</v>
      </c>
      <c r="C4637" t="s">
        <v>17</v>
      </c>
      <c r="D4637">
        <v>75730</v>
      </c>
      <c r="E4637">
        <v>170000</v>
      </c>
      <c r="F4637" t="s">
        <v>13</v>
      </c>
      <c r="G4637" t="s">
        <v>14</v>
      </c>
      <c r="H4637">
        <v>3</v>
      </c>
      <c r="I4637">
        <v>3</v>
      </c>
      <c r="J4637">
        <v>989</v>
      </c>
      <c r="K4637">
        <v>1.0234954999999999</v>
      </c>
      <c r="L4637" t="s">
        <v>15</v>
      </c>
      <c r="M4637">
        <f>V3__67[[#This Row],[Sale Price]]/V3__67[[#This Row],[carpet_area]]</f>
        <v>171.89079878665319</v>
      </c>
      <c r="N4637">
        <f>IF(OR(V3__67[[#This Row],[Estimated Value]]="",V3__67[[#This Row],[Estimated Value]]=0),"",V3__67[[#This Row],[Sale Price]]-V3__67[[#This Row],[Estimated Value]])</f>
        <v>94270</v>
      </c>
      <c r="O4637">
        <f>IF(OR(V3__67[[#This Row],[Estimated Value]]="",V3__67[[#This Row],[Estimated Value]]=0),"",(V3__67[[#This Row],[Sale Price]]-V3__67[[#This Row],[Estimated Value]])/V3__67[[#This Row],[Estimated Value]])</f>
        <v>1.2448171134292882</v>
      </c>
      <c r="P4637" t="str">
        <f t="shared" si="72"/>
        <v>Above Estimate</v>
      </c>
    </row>
    <row r="4638" spans="1:16" x14ac:dyDescent="0.3">
      <c r="A4638" s="1">
        <v>44267</v>
      </c>
      <c r="B4638">
        <v>2021</v>
      </c>
      <c r="C4638" t="s">
        <v>17</v>
      </c>
      <c r="D4638">
        <v>101680</v>
      </c>
      <c r="E4638">
        <v>154500</v>
      </c>
      <c r="F4638" t="s">
        <v>13</v>
      </c>
      <c r="G4638" t="s">
        <v>14</v>
      </c>
      <c r="H4638">
        <v>3</v>
      </c>
      <c r="I4638">
        <v>2</v>
      </c>
      <c r="J4638">
        <v>1099</v>
      </c>
      <c r="K4638">
        <v>1.0234954999999999</v>
      </c>
      <c r="L4638" t="s">
        <v>25</v>
      </c>
      <c r="M4638">
        <f>V3__67[[#This Row],[Sale Price]]/V3__67[[#This Row],[carpet_area]]</f>
        <v>140.58234758871703</v>
      </c>
      <c r="N4638">
        <f>IF(OR(V3__67[[#This Row],[Estimated Value]]="",V3__67[[#This Row],[Estimated Value]]=0),"",V3__67[[#This Row],[Sale Price]]-V3__67[[#This Row],[Estimated Value]])</f>
        <v>52820</v>
      </c>
      <c r="O4638">
        <f>IF(OR(V3__67[[#This Row],[Estimated Value]]="",V3__67[[#This Row],[Estimated Value]]=0),"",(V3__67[[#This Row],[Sale Price]]-V3__67[[#This Row],[Estimated Value]])/V3__67[[#This Row],[Estimated Value]])</f>
        <v>0.51947285601888282</v>
      </c>
      <c r="P4638" t="str">
        <f t="shared" si="72"/>
        <v>Above Estimate</v>
      </c>
    </row>
    <row r="4639" spans="1:16" x14ac:dyDescent="0.3">
      <c r="A4639" s="1">
        <v>44267</v>
      </c>
      <c r="B4639">
        <v>2021</v>
      </c>
      <c r="C4639" t="s">
        <v>29</v>
      </c>
      <c r="D4639">
        <v>163590</v>
      </c>
      <c r="E4639">
        <v>262000</v>
      </c>
      <c r="F4639" t="s">
        <v>13</v>
      </c>
      <c r="G4639" t="s">
        <v>14</v>
      </c>
      <c r="H4639">
        <v>3</v>
      </c>
      <c r="I4639">
        <v>2</v>
      </c>
      <c r="J4639">
        <v>1050</v>
      </c>
      <c r="K4639">
        <v>1.0234954999999999</v>
      </c>
      <c r="L4639" t="s">
        <v>15</v>
      </c>
      <c r="M4639">
        <f>V3__67[[#This Row],[Sale Price]]/V3__67[[#This Row],[carpet_area]]</f>
        <v>249.52380952380952</v>
      </c>
      <c r="N4639">
        <f>IF(OR(V3__67[[#This Row],[Estimated Value]]="",V3__67[[#This Row],[Estimated Value]]=0),"",V3__67[[#This Row],[Sale Price]]-V3__67[[#This Row],[Estimated Value]])</f>
        <v>98410</v>
      </c>
      <c r="O4639">
        <f>IF(OR(V3__67[[#This Row],[Estimated Value]]="",V3__67[[#This Row],[Estimated Value]]=0),"",(V3__67[[#This Row],[Sale Price]]-V3__67[[#This Row],[Estimated Value]])/V3__67[[#This Row],[Estimated Value]])</f>
        <v>0.60156488782932938</v>
      </c>
      <c r="P4639" t="str">
        <f t="shared" si="72"/>
        <v>Above Estimate</v>
      </c>
    </row>
    <row r="4640" spans="1:16" x14ac:dyDescent="0.3">
      <c r="A4640" s="1">
        <v>44268</v>
      </c>
      <c r="B4640">
        <v>2021</v>
      </c>
      <c r="C4640" t="s">
        <v>17</v>
      </c>
      <c r="D4640">
        <v>87640</v>
      </c>
      <c r="E4640">
        <v>189000</v>
      </c>
      <c r="F4640" t="s">
        <v>19</v>
      </c>
      <c r="G4640" t="s">
        <v>20</v>
      </c>
      <c r="H4640">
        <v>4</v>
      </c>
      <c r="I4640">
        <v>4</v>
      </c>
      <c r="J4640">
        <v>1445</v>
      </c>
      <c r="K4640">
        <v>1.0234954999999999</v>
      </c>
      <c r="L4640" t="s">
        <v>22</v>
      </c>
      <c r="M4640">
        <f>V3__67[[#This Row],[Sale Price]]/V3__67[[#This Row],[carpet_area]]</f>
        <v>130.79584775086505</v>
      </c>
      <c r="N4640">
        <f>IF(OR(V3__67[[#This Row],[Estimated Value]]="",V3__67[[#This Row],[Estimated Value]]=0),"",V3__67[[#This Row],[Sale Price]]-V3__67[[#This Row],[Estimated Value]])</f>
        <v>101360</v>
      </c>
      <c r="O4640">
        <f>IF(OR(V3__67[[#This Row],[Estimated Value]]="",V3__67[[#This Row],[Estimated Value]]=0),"",(V3__67[[#This Row],[Sale Price]]-V3__67[[#This Row],[Estimated Value]])/V3__67[[#This Row],[Estimated Value]])</f>
        <v>1.1565495207667731</v>
      </c>
      <c r="P4640" t="str">
        <f t="shared" si="72"/>
        <v>Above Estimate</v>
      </c>
    </row>
    <row r="4641" spans="1:16" x14ac:dyDescent="0.3">
      <c r="A4641" s="1">
        <v>44273</v>
      </c>
      <c r="B4641">
        <v>2021</v>
      </c>
      <c r="C4641" t="s">
        <v>29</v>
      </c>
      <c r="D4641">
        <v>101080</v>
      </c>
      <c r="E4641">
        <v>127500</v>
      </c>
      <c r="F4641" t="s">
        <v>13</v>
      </c>
      <c r="G4641" t="s">
        <v>14</v>
      </c>
      <c r="H4641">
        <v>3</v>
      </c>
      <c r="I4641">
        <v>1</v>
      </c>
      <c r="J4641">
        <v>1067</v>
      </c>
      <c r="K4641">
        <v>1.0234954999999999</v>
      </c>
      <c r="L4641" t="s">
        <v>16</v>
      </c>
      <c r="M4641">
        <f>V3__67[[#This Row],[Sale Price]]/V3__67[[#This Row],[carpet_area]]</f>
        <v>119.49390815370197</v>
      </c>
      <c r="N4641">
        <f>IF(OR(V3__67[[#This Row],[Estimated Value]]="",V3__67[[#This Row],[Estimated Value]]=0),"",V3__67[[#This Row],[Sale Price]]-V3__67[[#This Row],[Estimated Value]])</f>
        <v>26420</v>
      </c>
      <c r="O4641">
        <f>IF(OR(V3__67[[#This Row],[Estimated Value]]="",V3__67[[#This Row],[Estimated Value]]=0),"",(V3__67[[#This Row],[Sale Price]]-V3__67[[#This Row],[Estimated Value]])/V3__67[[#This Row],[Estimated Value]])</f>
        <v>0.26137712702809657</v>
      </c>
      <c r="P4641" t="str">
        <f t="shared" si="72"/>
        <v>Above Estimate</v>
      </c>
    </row>
    <row r="4642" spans="1:16" x14ac:dyDescent="0.3">
      <c r="A4642" s="1">
        <v>44273</v>
      </c>
      <c r="B4642">
        <v>2021</v>
      </c>
      <c r="C4642" t="s">
        <v>12</v>
      </c>
      <c r="D4642">
        <v>88030</v>
      </c>
      <c r="E4642">
        <v>130000</v>
      </c>
      <c r="F4642" t="s">
        <v>23</v>
      </c>
      <c r="G4642" t="s">
        <v>24</v>
      </c>
      <c r="H4642">
        <v>6</v>
      </c>
      <c r="I4642">
        <v>6</v>
      </c>
      <c r="J4642">
        <v>1966</v>
      </c>
      <c r="K4642">
        <v>1.0234954999999999</v>
      </c>
      <c r="L4642" t="s">
        <v>15</v>
      </c>
      <c r="M4642">
        <f>V3__67[[#This Row],[Sale Price]]/V3__67[[#This Row],[carpet_area]]</f>
        <v>66.124109867751784</v>
      </c>
      <c r="N4642">
        <f>IF(OR(V3__67[[#This Row],[Estimated Value]]="",V3__67[[#This Row],[Estimated Value]]=0),"",V3__67[[#This Row],[Sale Price]]-V3__67[[#This Row],[Estimated Value]])</f>
        <v>41970</v>
      </c>
      <c r="O4642">
        <f>IF(OR(V3__67[[#This Row],[Estimated Value]]="",V3__67[[#This Row],[Estimated Value]]=0),"",(V3__67[[#This Row],[Sale Price]]-V3__67[[#This Row],[Estimated Value]])/V3__67[[#This Row],[Estimated Value]])</f>
        <v>0.47676928319890949</v>
      </c>
      <c r="P4642" t="str">
        <f t="shared" si="72"/>
        <v>Above Estimate</v>
      </c>
    </row>
    <row r="4643" spans="1:16" x14ac:dyDescent="0.3">
      <c r="A4643" s="1">
        <v>44274</v>
      </c>
      <c r="B4643">
        <v>2021</v>
      </c>
      <c r="C4643" t="s">
        <v>12</v>
      </c>
      <c r="D4643">
        <v>88910</v>
      </c>
      <c r="E4643">
        <v>180000</v>
      </c>
      <c r="F4643" t="s">
        <v>13</v>
      </c>
      <c r="G4643" t="s">
        <v>14</v>
      </c>
      <c r="H4643">
        <v>3</v>
      </c>
      <c r="I4643">
        <v>3</v>
      </c>
      <c r="J4643">
        <v>1091</v>
      </c>
      <c r="K4643">
        <v>1.0234954999999999</v>
      </c>
      <c r="L4643" t="s">
        <v>25</v>
      </c>
      <c r="M4643">
        <f>V3__67[[#This Row],[Sale Price]]/V3__67[[#This Row],[carpet_area]]</f>
        <v>164.98625114573787</v>
      </c>
      <c r="N4643">
        <f>IF(OR(V3__67[[#This Row],[Estimated Value]]="",V3__67[[#This Row],[Estimated Value]]=0),"",V3__67[[#This Row],[Sale Price]]-V3__67[[#This Row],[Estimated Value]])</f>
        <v>91090</v>
      </c>
      <c r="O4643">
        <f>IF(OR(V3__67[[#This Row],[Estimated Value]]="",V3__67[[#This Row],[Estimated Value]]=0),"",(V3__67[[#This Row],[Sale Price]]-V3__67[[#This Row],[Estimated Value]])/V3__67[[#This Row],[Estimated Value]])</f>
        <v>1.0245191766955348</v>
      </c>
      <c r="P4643" t="str">
        <f t="shared" si="72"/>
        <v>Above Estimate</v>
      </c>
    </row>
    <row r="4644" spans="1:16" x14ac:dyDescent="0.3">
      <c r="A4644" s="1">
        <v>44274</v>
      </c>
      <c r="B4644">
        <v>2021</v>
      </c>
      <c r="C4644" t="s">
        <v>12</v>
      </c>
      <c r="D4644">
        <v>76570</v>
      </c>
      <c r="E4644">
        <v>131900</v>
      </c>
      <c r="F4644" t="s">
        <v>19</v>
      </c>
      <c r="G4644" t="s">
        <v>20</v>
      </c>
      <c r="H4644">
        <v>4</v>
      </c>
      <c r="I4644">
        <v>4</v>
      </c>
      <c r="J4644">
        <v>1490</v>
      </c>
      <c r="K4644">
        <v>1.0234954999999999</v>
      </c>
      <c r="L4644" t="s">
        <v>22</v>
      </c>
      <c r="M4644">
        <f>V3__67[[#This Row],[Sale Price]]/V3__67[[#This Row],[carpet_area]]</f>
        <v>88.523489932885909</v>
      </c>
      <c r="N4644">
        <f>IF(OR(V3__67[[#This Row],[Estimated Value]]="",V3__67[[#This Row],[Estimated Value]]=0),"",V3__67[[#This Row],[Sale Price]]-V3__67[[#This Row],[Estimated Value]])</f>
        <v>55330</v>
      </c>
      <c r="O4644">
        <f>IF(OR(V3__67[[#This Row],[Estimated Value]]="",V3__67[[#This Row],[Estimated Value]]=0),"",(V3__67[[#This Row],[Sale Price]]-V3__67[[#This Row],[Estimated Value]])/V3__67[[#This Row],[Estimated Value]])</f>
        <v>0.72260676505158683</v>
      </c>
      <c r="P4644" t="str">
        <f t="shared" si="72"/>
        <v>Above Estimate</v>
      </c>
    </row>
    <row r="4645" spans="1:16" x14ac:dyDescent="0.3">
      <c r="A4645" s="1">
        <v>44276</v>
      </c>
      <c r="B4645">
        <v>2021</v>
      </c>
      <c r="C4645" t="s">
        <v>12</v>
      </c>
      <c r="D4645">
        <v>178740</v>
      </c>
      <c r="E4645">
        <v>260000</v>
      </c>
      <c r="F4645" t="s">
        <v>13</v>
      </c>
      <c r="G4645" t="s">
        <v>14</v>
      </c>
      <c r="H4645">
        <v>3</v>
      </c>
      <c r="I4645">
        <v>3</v>
      </c>
      <c r="J4645">
        <v>1032</v>
      </c>
      <c r="K4645">
        <v>1.0234954999999999</v>
      </c>
      <c r="L4645" t="s">
        <v>22</v>
      </c>
      <c r="M4645">
        <f>V3__67[[#This Row],[Sale Price]]/V3__67[[#This Row],[carpet_area]]</f>
        <v>251.93798449612405</v>
      </c>
      <c r="N4645">
        <f>IF(OR(V3__67[[#This Row],[Estimated Value]]="",V3__67[[#This Row],[Estimated Value]]=0),"",V3__67[[#This Row],[Sale Price]]-V3__67[[#This Row],[Estimated Value]])</f>
        <v>81260</v>
      </c>
      <c r="O4645">
        <f>IF(OR(V3__67[[#This Row],[Estimated Value]]="",V3__67[[#This Row],[Estimated Value]]=0),"",(V3__67[[#This Row],[Sale Price]]-V3__67[[#This Row],[Estimated Value]])/V3__67[[#This Row],[Estimated Value]])</f>
        <v>0.45462683227033679</v>
      </c>
      <c r="P4645" t="str">
        <f t="shared" si="72"/>
        <v>Above Estimate</v>
      </c>
    </row>
    <row r="4646" spans="1:16" x14ac:dyDescent="0.3">
      <c r="A4646" s="1">
        <v>44277</v>
      </c>
      <c r="B4646">
        <v>2021</v>
      </c>
      <c r="C4646" t="s">
        <v>17</v>
      </c>
      <c r="D4646">
        <v>136490</v>
      </c>
      <c r="E4646">
        <v>283500</v>
      </c>
      <c r="F4646" t="s">
        <v>13</v>
      </c>
      <c r="G4646" t="s">
        <v>14</v>
      </c>
      <c r="H4646">
        <v>3</v>
      </c>
      <c r="I4646">
        <v>1</v>
      </c>
      <c r="J4646">
        <v>973</v>
      </c>
      <c r="K4646">
        <v>1.0234954999999999</v>
      </c>
      <c r="L4646" t="s">
        <v>22</v>
      </c>
      <c r="M4646">
        <f>V3__67[[#This Row],[Sale Price]]/V3__67[[#This Row],[carpet_area]]</f>
        <v>291.36690647482015</v>
      </c>
      <c r="N4646">
        <f>IF(OR(V3__67[[#This Row],[Estimated Value]]="",V3__67[[#This Row],[Estimated Value]]=0),"",V3__67[[#This Row],[Sale Price]]-V3__67[[#This Row],[Estimated Value]])</f>
        <v>147010</v>
      </c>
      <c r="O4646">
        <f>IF(OR(V3__67[[#This Row],[Estimated Value]]="",V3__67[[#This Row],[Estimated Value]]=0),"",(V3__67[[#This Row],[Sale Price]]-V3__67[[#This Row],[Estimated Value]])/V3__67[[#This Row],[Estimated Value]])</f>
        <v>1.0770752436075903</v>
      </c>
      <c r="P4646" t="str">
        <f t="shared" si="72"/>
        <v>Above Estimate</v>
      </c>
    </row>
    <row r="4647" spans="1:16" x14ac:dyDescent="0.3">
      <c r="A4647" s="1">
        <v>44280</v>
      </c>
      <c r="B4647">
        <v>2021</v>
      </c>
      <c r="C4647" t="s">
        <v>21</v>
      </c>
      <c r="D4647">
        <v>2624230</v>
      </c>
      <c r="E4647">
        <v>3850000</v>
      </c>
      <c r="F4647" t="s">
        <v>13</v>
      </c>
      <c r="G4647" t="s">
        <v>14</v>
      </c>
      <c r="H4647">
        <v>3</v>
      </c>
      <c r="I4647">
        <v>1</v>
      </c>
      <c r="J4647">
        <v>991</v>
      </c>
      <c r="K4647">
        <v>1.0234954999999999</v>
      </c>
      <c r="L4647" t="s">
        <v>15</v>
      </c>
      <c r="M4647">
        <f>V3__67[[#This Row],[Sale Price]]/V3__67[[#This Row],[carpet_area]]</f>
        <v>3884.9646821392535</v>
      </c>
      <c r="N4647">
        <f>IF(OR(V3__67[[#This Row],[Estimated Value]]="",V3__67[[#This Row],[Estimated Value]]=0),"",V3__67[[#This Row],[Sale Price]]-V3__67[[#This Row],[Estimated Value]])</f>
        <v>1225770</v>
      </c>
      <c r="O4647">
        <f>IF(OR(V3__67[[#This Row],[Estimated Value]]="",V3__67[[#This Row],[Estimated Value]]=0),"",(V3__67[[#This Row],[Sale Price]]-V3__67[[#This Row],[Estimated Value]])/V3__67[[#This Row],[Estimated Value]])</f>
        <v>0.46709701512443652</v>
      </c>
      <c r="P4647" t="str">
        <f t="shared" si="72"/>
        <v>Above Estimate</v>
      </c>
    </row>
    <row r="4648" spans="1:16" x14ac:dyDescent="0.3">
      <c r="A4648" s="1">
        <v>44280</v>
      </c>
      <c r="B4648">
        <v>2021</v>
      </c>
      <c r="C4648" t="s">
        <v>17</v>
      </c>
      <c r="D4648">
        <v>99690</v>
      </c>
      <c r="E4648">
        <v>200000</v>
      </c>
      <c r="F4648" t="s">
        <v>13</v>
      </c>
      <c r="G4648" t="s">
        <v>14</v>
      </c>
      <c r="H4648">
        <v>3</v>
      </c>
      <c r="I4648">
        <v>2</v>
      </c>
      <c r="J4648">
        <v>1089</v>
      </c>
      <c r="K4648">
        <v>1.0234954999999999</v>
      </c>
      <c r="L4648" t="s">
        <v>16</v>
      </c>
      <c r="M4648">
        <f>V3__67[[#This Row],[Sale Price]]/V3__67[[#This Row],[carpet_area]]</f>
        <v>183.65472910927457</v>
      </c>
      <c r="N4648">
        <f>IF(OR(V3__67[[#This Row],[Estimated Value]]="",V3__67[[#This Row],[Estimated Value]]=0),"",V3__67[[#This Row],[Sale Price]]-V3__67[[#This Row],[Estimated Value]])</f>
        <v>100310</v>
      </c>
      <c r="O4648">
        <f>IF(OR(V3__67[[#This Row],[Estimated Value]]="",V3__67[[#This Row],[Estimated Value]]=0),"",(V3__67[[#This Row],[Sale Price]]-V3__67[[#This Row],[Estimated Value]])/V3__67[[#This Row],[Estimated Value]])</f>
        <v>1.0062192797672787</v>
      </c>
      <c r="P4648" t="str">
        <f t="shared" si="72"/>
        <v>Above Estimate</v>
      </c>
    </row>
    <row r="4649" spans="1:16" x14ac:dyDescent="0.3">
      <c r="A4649" s="1">
        <v>44280</v>
      </c>
      <c r="B4649">
        <v>2021</v>
      </c>
      <c r="C4649" t="s">
        <v>26</v>
      </c>
      <c r="D4649">
        <v>292250</v>
      </c>
      <c r="E4649">
        <v>416000</v>
      </c>
      <c r="F4649" t="s">
        <v>13</v>
      </c>
      <c r="G4649" t="s">
        <v>14</v>
      </c>
      <c r="H4649">
        <v>3</v>
      </c>
      <c r="I4649">
        <v>3</v>
      </c>
      <c r="J4649">
        <v>951</v>
      </c>
      <c r="K4649">
        <v>1.0234954999999999</v>
      </c>
      <c r="L4649" t="s">
        <v>25</v>
      </c>
      <c r="M4649">
        <f>V3__67[[#This Row],[Sale Price]]/V3__67[[#This Row],[carpet_area]]</f>
        <v>437.43427970557309</v>
      </c>
      <c r="N4649">
        <f>IF(OR(V3__67[[#This Row],[Estimated Value]]="",V3__67[[#This Row],[Estimated Value]]=0),"",V3__67[[#This Row],[Sale Price]]-V3__67[[#This Row],[Estimated Value]])</f>
        <v>123750</v>
      </c>
      <c r="O4649">
        <f>IF(OR(V3__67[[#This Row],[Estimated Value]]="",V3__67[[#This Row],[Estimated Value]]=0),"",(V3__67[[#This Row],[Sale Price]]-V3__67[[#This Row],[Estimated Value]])/V3__67[[#This Row],[Estimated Value]])</f>
        <v>0.42343883661248932</v>
      </c>
      <c r="P4649" t="str">
        <f t="shared" si="72"/>
        <v>Above Estimate</v>
      </c>
    </row>
    <row r="4650" spans="1:16" x14ac:dyDescent="0.3">
      <c r="A4650" s="1">
        <v>44281</v>
      </c>
      <c r="B4650">
        <v>2021</v>
      </c>
      <c r="C4650" t="s">
        <v>12</v>
      </c>
      <c r="D4650">
        <v>89190</v>
      </c>
      <c r="E4650">
        <v>177000</v>
      </c>
      <c r="F4650" t="s">
        <v>13</v>
      </c>
      <c r="G4650" t="s">
        <v>14</v>
      </c>
      <c r="H4650">
        <v>3</v>
      </c>
      <c r="I4650">
        <v>2</v>
      </c>
      <c r="J4650">
        <v>1005</v>
      </c>
      <c r="K4650">
        <v>1.0234954999999999</v>
      </c>
      <c r="L4650" t="s">
        <v>16</v>
      </c>
      <c r="M4650">
        <f>V3__67[[#This Row],[Sale Price]]/V3__67[[#This Row],[carpet_area]]</f>
        <v>176.11940298507463</v>
      </c>
      <c r="N4650">
        <f>IF(OR(V3__67[[#This Row],[Estimated Value]]="",V3__67[[#This Row],[Estimated Value]]=0),"",V3__67[[#This Row],[Sale Price]]-V3__67[[#This Row],[Estimated Value]])</f>
        <v>87810</v>
      </c>
      <c r="O4650">
        <f>IF(OR(V3__67[[#This Row],[Estimated Value]]="",V3__67[[#This Row],[Estimated Value]]=0),"",(V3__67[[#This Row],[Sale Price]]-V3__67[[#This Row],[Estimated Value]])/V3__67[[#This Row],[Estimated Value]])</f>
        <v>0.984527413387151</v>
      </c>
      <c r="P4650" t="str">
        <f t="shared" si="72"/>
        <v>Above Estimate</v>
      </c>
    </row>
    <row r="4651" spans="1:16" x14ac:dyDescent="0.3">
      <c r="A4651" s="1">
        <v>44283</v>
      </c>
      <c r="B4651">
        <v>2021</v>
      </c>
      <c r="C4651" t="s">
        <v>12</v>
      </c>
      <c r="D4651">
        <v>35160</v>
      </c>
      <c r="E4651">
        <v>32000</v>
      </c>
      <c r="F4651" t="s">
        <v>13</v>
      </c>
      <c r="G4651" t="s">
        <v>14</v>
      </c>
      <c r="H4651">
        <v>3</v>
      </c>
      <c r="I4651">
        <v>3</v>
      </c>
      <c r="J4651">
        <v>1097</v>
      </c>
      <c r="K4651">
        <v>1.0234954999999999</v>
      </c>
      <c r="L4651" t="s">
        <v>15</v>
      </c>
      <c r="M4651">
        <f>V3__67[[#This Row],[Sale Price]]/V3__67[[#This Row],[carpet_area]]</f>
        <v>29.170464904284412</v>
      </c>
      <c r="N4651">
        <f>IF(OR(V3__67[[#This Row],[Estimated Value]]="",V3__67[[#This Row],[Estimated Value]]=0),"",V3__67[[#This Row],[Sale Price]]-V3__67[[#This Row],[Estimated Value]])</f>
        <v>-3160</v>
      </c>
      <c r="O4651">
        <f>IF(OR(V3__67[[#This Row],[Estimated Value]]="",V3__67[[#This Row],[Estimated Value]]=0),"",(V3__67[[#This Row],[Sale Price]]-V3__67[[#This Row],[Estimated Value]])/V3__67[[#This Row],[Estimated Value]])</f>
        <v>-8.987485779294653E-2</v>
      </c>
      <c r="P4651" t="str">
        <f t="shared" si="72"/>
        <v>Below Estimate</v>
      </c>
    </row>
    <row r="4652" spans="1:16" x14ac:dyDescent="0.3">
      <c r="A4652" s="1">
        <v>44283</v>
      </c>
      <c r="B4652">
        <v>2021</v>
      </c>
      <c r="C4652" t="s">
        <v>26</v>
      </c>
      <c r="D4652">
        <v>172410</v>
      </c>
      <c r="E4652">
        <v>475000</v>
      </c>
      <c r="F4652" t="s">
        <v>13</v>
      </c>
      <c r="G4652" t="s">
        <v>14</v>
      </c>
      <c r="H4652">
        <v>3</v>
      </c>
      <c r="I4652">
        <v>3</v>
      </c>
      <c r="J4652">
        <v>914</v>
      </c>
      <c r="K4652">
        <v>1.0234954999999999</v>
      </c>
      <c r="L4652" t="s">
        <v>25</v>
      </c>
      <c r="M4652">
        <f>V3__67[[#This Row],[Sale Price]]/V3__67[[#This Row],[carpet_area]]</f>
        <v>519.69365426695845</v>
      </c>
      <c r="N4652">
        <f>IF(OR(V3__67[[#This Row],[Estimated Value]]="",V3__67[[#This Row],[Estimated Value]]=0),"",V3__67[[#This Row],[Sale Price]]-V3__67[[#This Row],[Estimated Value]])</f>
        <v>302590</v>
      </c>
      <c r="O4652">
        <f>IF(OR(V3__67[[#This Row],[Estimated Value]]="",V3__67[[#This Row],[Estimated Value]]=0),"",(V3__67[[#This Row],[Sale Price]]-V3__67[[#This Row],[Estimated Value]])/V3__67[[#This Row],[Estimated Value]])</f>
        <v>1.7550606113334493</v>
      </c>
      <c r="P4652" t="str">
        <f t="shared" si="72"/>
        <v>Above Estimate</v>
      </c>
    </row>
    <row r="4653" spans="1:16" x14ac:dyDescent="0.3">
      <c r="A4653" s="1">
        <v>44283</v>
      </c>
      <c r="B4653">
        <v>2021</v>
      </c>
      <c r="C4653" t="s">
        <v>21</v>
      </c>
      <c r="D4653">
        <v>772520</v>
      </c>
      <c r="E4653">
        <v>1200000</v>
      </c>
      <c r="F4653" t="s">
        <v>13</v>
      </c>
      <c r="G4653" t="s">
        <v>14</v>
      </c>
      <c r="H4653">
        <v>3</v>
      </c>
      <c r="I4653">
        <v>2</v>
      </c>
      <c r="J4653">
        <v>948</v>
      </c>
      <c r="K4653">
        <v>1.0234954999999999</v>
      </c>
      <c r="L4653" t="s">
        <v>22</v>
      </c>
      <c r="M4653">
        <f>V3__67[[#This Row],[Sale Price]]/V3__67[[#This Row],[carpet_area]]</f>
        <v>1265.8227848101267</v>
      </c>
      <c r="N4653">
        <f>IF(OR(V3__67[[#This Row],[Estimated Value]]="",V3__67[[#This Row],[Estimated Value]]=0),"",V3__67[[#This Row],[Sale Price]]-V3__67[[#This Row],[Estimated Value]])</f>
        <v>427480</v>
      </c>
      <c r="O4653">
        <f>IF(OR(V3__67[[#This Row],[Estimated Value]]="",V3__67[[#This Row],[Estimated Value]]=0),"",(V3__67[[#This Row],[Sale Price]]-V3__67[[#This Row],[Estimated Value]])/V3__67[[#This Row],[Estimated Value]])</f>
        <v>0.55335784186817172</v>
      </c>
      <c r="P4653" t="str">
        <f t="shared" si="72"/>
        <v>Above Estimate</v>
      </c>
    </row>
    <row r="4654" spans="1:16" x14ac:dyDescent="0.3">
      <c r="A4654" s="1">
        <v>44283</v>
      </c>
      <c r="B4654">
        <v>2021</v>
      </c>
      <c r="C4654" t="s">
        <v>17</v>
      </c>
      <c r="D4654">
        <v>97490</v>
      </c>
      <c r="E4654">
        <v>128000</v>
      </c>
      <c r="F4654" t="s">
        <v>13</v>
      </c>
      <c r="G4654" t="s">
        <v>14</v>
      </c>
      <c r="H4654">
        <v>3</v>
      </c>
      <c r="I4654">
        <v>2</v>
      </c>
      <c r="J4654">
        <v>922</v>
      </c>
      <c r="K4654">
        <v>1.0234954999999999</v>
      </c>
      <c r="L4654" t="s">
        <v>16</v>
      </c>
      <c r="M4654">
        <f>V3__67[[#This Row],[Sale Price]]/V3__67[[#This Row],[carpet_area]]</f>
        <v>138.82863340563992</v>
      </c>
      <c r="N4654">
        <f>IF(OR(V3__67[[#This Row],[Estimated Value]]="",V3__67[[#This Row],[Estimated Value]]=0),"",V3__67[[#This Row],[Sale Price]]-V3__67[[#This Row],[Estimated Value]])</f>
        <v>30510</v>
      </c>
      <c r="O4654">
        <f>IF(OR(V3__67[[#This Row],[Estimated Value]]="",V3__67[[#This Row],[Estimated Value]]=0),"",(V3__67[[#This Row],[Sale Price]]-V3__67[[#This Row],[Estimated Value]])/V3__67[[#This Row],[Estimated Value]])</f>
        <v>0.31295517488973229</v>
      </c>
      <c r="P4654" t="str">
        <f t="shared" si="72"/>
        <v>Above Estimate</v>
      </c>
    </row>
    <row r="4655" spans="1:16" x14ac:dyDescent="0.3">
      <c r="A4655" s="1">
        <v>44284</v>
      </c>
      <c r="B4655">
        <v>2021</v>
      </c>
      <c r="C4655" t="s">
        <v>30</v>
      </c>
      <c r="D4655">
        <v>256180</v>
      </c>
      <c r="E4655">
        <v>512500</v>
      </c>
      <c r="F4655" t="s">
        <v>13</v>
      </c>
      <c r="G4655" t="s">
        <v>14</v>
      </c>
      <c r="H4655">
        <v>3</v>
      </c>
      <c r="I4655">
        <v>3</v>
      </c>
      <c r="J4655">
        <v>1013</v>
      </c>
      <c r="K4655">
        <v>1.0234954999999999</v>
      </c>
      <c r="L4655" t="s">
        <v>15</v>
      </c>
      <c r="M4655">
        <f>V3__67[[#This Row],[Sale Price]]/V3__67[[#This Row],[carpet_area]]</f>
        <v>505.92300098716686</v>
      </c>
      <c r="N4655">
        <f>IF(OR(V3__67[[#This Row],[Estimated Value]]="",V3__67[[#This Row],[Estimated Value]]=0),"",V3__67[[#This Row],[Sale Price]]-V3__67[[#This Row],[Estimated Value]])</f>
        <v>256320</v>
      </c>
      <c r="O4655">
        <f>IF(OR(V3__67[[#This Row],[Estimated Value]]="",V3__67[[#This Row],[Estimated Value]]=0),"",(V3__67[[#This Row],[Sale Price]]-V3__67[[#This Row],[Estimated Value]])/V3__67[[#This Row],[Estimated Value]])</f>
        <v>1.0005464907486923</v>
      </c>
      <c r="P4655" t="str">
        <f t="shared" si="72"/>
        <v>Above Estimate</v>
      </c>
    </row>
    <row r="4656" spans="1:16" x14ac:dyDescent="0.3">
      <c r="A4656" s="1">
        <v>44287</v>
      </c>
      <c r="B4656">
        <v>2021</v>
      </c>
      <c r="C4656" t="s">
        <v>17</v>
      </c>
      <c r="D4656">
        <v>103010</v>
      </c>
      <c r="E4656">
        <v>205000</v>
      </c>
      <c r="F4656" t="s">
        <v>19</v>
      </c>
      <c r="G4656" t="s">
        <v>20</v>
      </c>
      <c r="H4656">
        <v>4</v>
      </c>
      <c r="I4656">
        <v>4</v>
      </c>
      <c r="J4656">
        <v>1249</v>
      </c>
      <c r="K4656">
        <v>1.0234954999999999</v>
      </c>
      <c r="L4656" t="s">
        <v>25</v>
      </c>
      <c r="M4656">
        <f>V3__67[[#This Row],[Sale Price]]/V3__67[[#This Row],[carpet_area]]</f>
        <v>164.13130504403523</v>
      </c>
      <c r="N4656">
        <f>IF(OR(V3__67[[#This Row],[Estimated Value]]="",V3__67[[#This Row],[Estimated Value]]=0),"",V3__67[[#This Row],[Sale Price]]-V3__67[[#This Row],[Estimated Value]])</f>
        <v>101990</v>
      </c>
      <c r="O4656">
        <f>IF(OR(V3__67[[#This Row],[Estimated Value]]="",V3__67[[#This Row],[Estimated Value]]=0),"",(V3__67[[#This Row],[Sale Price]]-V3__67[[#This Row],[Estimated Value]])/V3__67[[#This Row],[Estimated Value]])</f>
        <v>0.99009804873313267</v>
      </c>
      <c r="P4656" t="str">
        <f t="shared" si="72"/>
        <v>Above Estimate</v>
      </c>
    </row>
    <row r="4657" spans="1:16" x14ac:dyDescent="0.3">
      <c r="A4657" s="1">
        <v>44287</v>
      </c>
      <c r="B4657">
        <v>2021</v>
      </c>
      <c r="C4657" t="s">
        <v>12</v>
      </c>
      <c r="D4657">
        <v>78590</v>
      </c>
      <c r="E4657">
        <v>134900</v>
      </c>
      <c r="F4657" t="s">
        <v>13</v>
      </c>
      <c r="G4657" t="s">
        <v>14</v>
      </c>
      <c r="H4657">
        <v>3</v>
      </c>
      <c r="I4657">
        <v>2</v>
      </c>
      <c r="J4657">
        <v>1017</v>
      </c>
      <c r="K4657">
        <v>1.0234954999999999</v>
      </c>
      <c r="L4657" t="s">
        <v>15</v>
      </c>
      <c r="M4657">
        <f>V3__67[[#This Row],[Sale Price]]/V3__67[[#This Row],[carpet_area]]</f>
        <v>132.64503441494591</v>
      </c>
      <c r="N4657">
        <f>IF(OR(V3__67[[#This Row],[Estimated Value]]="",V3__67[[#This Row],[Estimated Value]]=0),"",V3__67[[#This Row],[Sale Price]]-V3__67[[#This Row],[Estimated Value]])</f>
        <v>56310</v>
      </c>
      <c r="O4657">
        <f>IF(OR(V3__67[[#This Row],[Estimated Value]]="",V3__67[[#This Row],[Estimated Value]]=0),"",(V3__67[[#This Row],[Sale Price]]-V3__67[[#This Row],[Estimated Value]])/V3__67[[#This Row],[Estimated Value]])</f>
        <v>0.71650337193027103</v>
      </c>
      <c r="P4657" t="str">
        <f t="shared" si="72"/>
        <v>Above Estimate</v>
      </c>
    </row>
    <row r="4658" spans="1:16" x14ac:dyDescent="0.3">
      <c r="A4658" s="1">
        <v>44287</v>
      </c>
      <c r="B4658">
        <v>2021</v>
      </c>
      <c r="C4658" t="s">
        <v>17</v>
      </c>
      <c r="D4658">
        <v>74640</v>
      </c>
      <c r="E4658">
        <v>138000</v>
      </c>
      <c r="F4658" t="s">
        <v>13</v>
      </c>
      <c r="G4658" t="s">
        <v>14</v>
      </c>
      <c r="H4658">
        <v>3</v>
      </c>
      <c r="I4658">
        <v>2</v>
      </c>
      <c r="J4658">
        <v>965</v>
      </c>
      <c r="K4658">
        <v>1.0234954999999999</v>
      </c>
      <c r="L4658" t="s">
        <v>16</v>
      </c>
      <c r="M4658">
        <f>V3__67[[#This Row],[Sale Price]]/V3__67[[#This Row],[carpet_area]]</f>
        <v>143.00518134715026</v>
      </c>
      <c r="N4658">
        <f>IF(OR(V3__67[[#This Row],[Estimated Value]]="",V3__67[[#This Row],[Estimated Value]]=0),"",V3__67[[#This Row],[Sale Price]]-V3__67[[#This Row],[Estimated Value]])</f>
        <v>63360</v>
      </c>
      <c r="O4658">
        <f>IF(OR(V3__67[[#This Row],[Estimated Value]]="",V3__67[[#This Row],[Estimated Value]]=0),"",(V3__67[[#This Row],[Sale Price]]-V3__67[[#This Row],[Estimated Value]])/V3__67[[#This Row],[Estimated Value]])</f>
        <v>0.84887459807073951</v>
      </c>
      <c r="P4658" t="str">
        <f t="shared" si="72"/>
        <v>Above Estimate</v>
      </c>
    </row>
    <row r="4659" spans="1:16" x14ac:dyDescent="0.3">
      <c r="A4659" s="1">
        <v>44287</v>
      </c>
      <c r="B4659">
        <v>2021</v>
      </c>
      <c r="C4659" t="s">
        <v>17</v>
      </c>
      <c r="D4659">
        <v>78510</v>
      </c>
      <c r="E4659">
        <v>100700</v>
      </c>
      <c r="F4659" t="s">
        <v>13</v>
      </c>
      <c r="G4659" t="s">
        <v>14</v>
      </c>
      <c r="H4659">
        <v>3</v>
      </c>
      <c r="I4659">
        <v>1</v>
      </c>
      <c r="J4659">
        <v>936</v>
      </c>
      <c r="K4659">
        <v>1.0234954999999999</v>
      </c>
      <c r="L4659" t="s">
        <v>25</v>
      </c>
      <c r="M4659">
        <f>V3__67[[#This Row],[Sale Price]]/V3__67[[#This Row],[carpet_area]]</f>
        <v>107.58547008547009</v>
      </c>
      <c r="N4659">
        <f>IF(OR(V3__67[[#This Row],[Estimated Value]]="",V3__67[[#This Row],[Estimated Value]]=0),"",V3__67[[#This Row],[Sale Price]]-V3__67[[#This Row],[Estimated Value]])</f>
        <v>22190</v>
      </c>
      <c r="O4659">
        <f>IF(OR(V3__67[[#This Row],[Estimated Value]]="",V3__67[[#This Row],[Estimated Value]]=0),"",(V3__67[[#This Row],[Sale Price]]-V3__67[[#This Row],[Estimated Value]])/V3__67[[#This Row],[Estimated Value]])</f>
        <v>0.28263915424786651</v>
      </c>
      <c r="P4659" t="str">
        <f t="shared" si="72"/>
        <v>Above Estimate</v>
      </c>
    </row>
    <row r="4660" spans="1:16" x14ac:dyDescent="0.3">
      <c r="A4660" s="1">
        <v>44287</v>
      </c>
      <c r="B4660">
        <v>2021</v>
      </c>
      <c r="C4660" t="s">
        <v>29</v>
      </c>
      <c r="D4660">
        <v>189140</v>
      </c>
      <c r="E4660">
        <v>285000</v>
      </c>
      <c r="F4660" t="s">
        <v>13</v>
      </c>
      <c r="G4660" t="s">
        <v>14</v>
      </c>
      <c r="H4660">
        <v>3</v>
      </c>
      <c r="I4660">
        <v>3</v>
      </c>
      <c r="J4660">
        <v>925</v>
      </c>
      <c r="K4660">
        <v>1.0234954999999999</v>
      </c>
      <c r="L4660" t="s">
        <v>25</v>
      </c>
      <c r="M4660">
        <f>V3__67[[#This Row],[Sale Price]]/V3__67[[#This Row],[carpet_area]]</f>
        <v>308.10810810810813</v>
      </c>
      <c r="N4660">
        <f>IF(OR(V3__67[[#This Row],[Estimated Value]]="",V3__67[[#This Row],[Estimated Value]]=0),"",V3__67[[#This Row],[Sale Price]]-V3__67[[#This Row],[Estimated Value]])</f>
        <v>95860</v>
      </c>
      <c r="O4660">
        <f>IF(OR(V3__67[[#This Row],[Estimated Value]]="",V3__67[[#This Row],[Estimated Value]]=0),"",(V3__67[[#This Row],[Sale Price]]-V3__67[[#This Row],[Estimated Value]])/V3__67[[#This Row],[Estimated Value]])</f>
        <v>0.50682034471819815</v>
      </c>
      <c r="P4660" t="str">
        <f t="shared" si="72"/>
        <v>Above Estimate</v>
      </c>
    </row>
    <row r="4661" spans="1:16" x14ac:dyDescent="0.3">
      <c r="A4661" s="1">
        <v>44288</v>
      </c>
      <c r="B4661">
        <v>2021</v>
      </c>
      <c r="C4661" t="s">
        <v>26</v>
      </c>
      <c r="D4661">
        <v>403340</v>
      </c>
      <c r="E4661">
        <v>473200</v>
      </c>
      <c r="F4661" t="s">
        <v>13</v>
      </c>
      <c r="G4661" t="s">
        <v>14</v>
      </c>
      <c r="H4661">
        <v>3</v>
      </c>
      <c r="I4661">
        <v>2</v>
      </c>
      <c r="J4661">
        <v>1099</v>
      </c>
      <c r="K4661">
        <v>1.0234954999999999</v>
      </c>
      <c r="L4661" t="s">
        <v>25</v>
      </c>
      <c r="M4661">
        <f>V3__67[[#This Row],[Sale Price]]/V3__67[[#This Row],[carpet_area]]</f>
        <v>430.57324840764329</v>
      </c>
      <c r="N4661">
        <f>IF(OR(V3__67[[#This Row],[Estimated Value]]="",V3__67[[#This Row],[Estimated Value]]=0),"",V3__67[[#This Row],[Sale Price]]-V3__67[[#This Row],[Estimated Value]])</f>
        <v>69860</v>
      </c>
      <c r="O4661">
        <f>IF(OR(V3__67[[#This Row],[Estimated Value]]="",V3__67[[#This Row],[Estimated Value]]=0),"",(V3__67[[#This Row],[Sale Price]]-V3__67[[#This Row],[Estimated Value]])/V3__67[[#This Row],[Estimated Value]])</f>
        <v>0.17320374869836863</v>
      </c>
      <c r="P4661" t="str">
        <f t="shared" si="72"/>
        <v>Above Estimate</v>
      </c>
    </row>
    <row r="4662" spans="1:16" x14ac:dyDescent="0.3">
      <c r="A4662" s="1">
        <v>44288</v>
      </c>
      <c r="B4662">
        <v>2021</v>
      </c>
      <c r="C4662" t="s">
        <v>21</v>
      </c>
      <c r="D4662">
        <v>1547000</v>
      </c>
      <c r="E4662">
        <v>2250000</v>
      </c>
      <c r="F4662" t="s">
        <v>13</v>
      </c>
      <c r="G4662" t="s">
        <v>14</v>
      </c>
      <c r="H4662">
        <v>3</v>
      </c>
      <c r="I4662">
        <v>3</v>
      </c>
      <c r="J4662">
        <v>1025</v>
      </c>
      <c r="K4662">
        <v>1.0234954999999999</v>
      </c>
      <c r="L4662" t="s">
        <v>22</v>
      </c>
      <c r="M4662">
        <f>V3__67[[#This Row],[Sale Price]]/V3__67[[#This Row],[carpet_area]]</f>
        <v>2195.1219512195121</v>
      </c>
      <c r="N4662">
        <f>IF(OR(V3__67[[#This Row],[Estimated Value]]="",V3__67[[#This Row],[Estimated Value]]=0),"",V3__67[[#This Row],[Sale Price]]-V3__67[[#This Row],[Estimated Value]])</f>
        <v>703000</v>
      </c>
      <c r="O4662">
        <f>IF(OR(V3__67[[#This Row],[Estimated Value]]="",V3__67[[#This Row],[Estimated Value]]=0),"",(V3__67[[#This Row],[Sale Price]]-V3__67[[#This Row],[Estimated Value]])/V3__67[[#This Row],[Estimated Value]])</f>
        <v>0.45442792501616031</v>
      </c>
      <c r="P4662" t="str">
        <f t="shared" si="72"/>
        <v>Above Estimate</v>
      </c>
    </row>
    <row r="4663" spans="1:16" x14ac:dyDescent="0.3">
      <c r="A4663" s="1">
        <v>44288</v>
      </c>
      <c r="B4663">
        <v>2021</v>
      </c>
      <c r="C4663" t="s">
        <v>12</v>
      </c>
      <c r="D4663">
        <v>94670</v>
      </c>
      <c r="E4663">
        <v>120000</v>
      </c>
      <c r="F4663" t="s">
        <v>19</v>
      </c>
      <c r="G4663" t="s">
        <v>20</v>
      </c>
      <c r="H4663">
        <v>4</v>
      </c>
      <c r="I4663">
        <v>2</v>
      </c>
      <c r="J4663">
        <v>1212</v>
      </c>
      <c r="K4663">
        <v>1.0234954999999999</v>
      </c>
      <c r="L4663" t="s">
        <v>15</v>
      </c>
      <c r="M4663">
        <f>V3__67[[#This Row],[Sale Price]]/V3__67[[#This Row],[carpet_area]]</f>
        <v>99.009900990099013</v>
      </c>
      <c r="N4663">
        <f>IF(OR(V3__67[[#This Row],[Estimated Value]]="",V3__67[[#This Row],[Estimated Value]]=0),"",V3__67[[#This Row],[Sale Price]]-V3__67[[#This Row],[Estimated Value]])</f>
        <v>25330</v>
      </c>
      <c r="O4663">
        <f>IF(OR(V3__67[[#This Row],[Estimated Value]]="",V3__67[[#This Row],[Estimated Value]]=0),"",(V3__67[[#This Row],[Sale Price]]-V3__67[[#This Row],[Estimated Value]])/V3__67[[#This Row],[Estimated Value]])</f>
        <v>0.26756100137319111</v>
      </c>
      <c r="P4663" t="str">
        <f t="shared" si="72"/>
        <v>Above Estimate</v>
      </c>
    </row>
    <row r="4664" spans="1:16" x14ac:dyDescent="0.3">
      <c r="A4664" s="1">
        <v>44290</v>
      </c>
      <c r="B4664">
        <v>2021</v>
      </c>
      <c r="C4664" t="s">
        <v>17</v>
      </c>
      <c r="D4664">
        <v>127170</v>
      </c>
      <c r="E4664">
        <v>355000</v>
      </c>
      <c r="F4664" t="s">
        <v>19</v>
      </c>
      <c r="G4664" t="s">
        <v>20</v>
      </c>
      <c r="H4664">
        <v>4</v>
      </c>
      <c r="I4664">
        <v>3</v>
      </c>
      <c r="J4664">
        <v>1346</v>
      </c>
      <c r="K4664">
        <v>1.0234954999999999</v>
      </c>
      <c r="L4664" t="s">
        <v>25</v>
      </c>
      <c r="M4664">
        <f>V3__67[[#This Row],[Sale Price]]/V3__67[[#This Row],[carpet_area]]</f>
        <v>263.74442793462111</v>
      </c>
      <c r="N4664">
        <f>IF(OR(V3__67[[#This Row],[Estimated Value]]="",V3__67[[#This Row],[Estimated Value]]=0),"",V3__67[[#This Row],[Sale Price]]-V3__67[[#This Row],[Estimated Value]])</f>
        <v>227830</v>
      </c>
      <c r="O4664">
        <f>IF(OR(V3__67[[#This Row],[Estimated Value]]="",V3__67[[#This Row],[Estimated Value]]=0),"",(V3__67[[#This Row],[Sale Price]]-V3__67[[#This Row],[Estimated Value]])/V3__67[[#This Row],[Estimated Value]])</f>
        <v>1.7915388849571441</v>
      </c>
      <c r="P4664" t="str">
        <f t="shared" si="72"/>
        <v>Above Estimate</v>
      </c>
    </row>
    <row r="4665" spans="1:16" x14ac:dyDescent="0.3">
      <c r="A4665" s="1">
        <v>44290</v>
      </c>
      <c r="B4665">
        <v>2021</v>
      </c>
      <c r="C4665" t="s">
        <v>26</v>
      </c>
      <c r="D4665">
        <v>501410</v>
      </c>
      <c r="E4665">
        <v>660000</v>
      </c>
      <c r="F4665" t="s">
        <v>13</v>
      </c>
      <c r="G4665" t="s">
        <v>14</v>
      </c>
      <c r="H4665">
        <v>3</v>
      </c>
      <c r="I4665">
        <v>2</v>
      </c>
      <c r="J4665">
        <v>1076</v>
      </c>
      <c r="K4665">
        <v>1.0234954999999999</v>
      </c>
      <c r="L4665" t="s">
        <v>25</v>
      </c>
      <c r="M4665">
        <f>V3__67[[#This Row],[Sale Price]]/V3__67[[#This Row],[carpet_area]]</f>
        <v>613.38289962825274</v>
      </c>
      <c r="N4665">
        <f>IF(OR(V3__67[[#This Row],[Estimated Value]]="",V3__67[[#This Row],[Estimated Value]]=0),"",V3__67[[#This Row],[Sale Price]]-V3__67[[#This Row],[Estimated Value]])</f>
        <v>158590</v>
      </c>
      <c r="O4665">
        <f>IF(OR(V3__67[[#This Row],[Estimated Value]]="",V3__67[[#This Row],[Estimated Value]]=0),"",(V3__67[[#This Row],[Sale Price]]-V3__67[[#This Row],[Estimated Value]])/V3__67[[#This Row],[Estimated Value]])</f>
        <v>0.31628806764922918</v>
      </c>
      <c r="P4665" t="str">
        <f t="shared" si="72"/>
        <v>Above Estimate</v>
      </c>
    </row>
    <row r="4666" spans="1:16" x14ac:dyDescent="0.3">
      <c r="A4666" s="1">
        <v>44290</v>
      </c>
      <c r="B4666">
        <v>2021</v>
      </c>
      <c r="C4666" t="s">
        <v>26</v>
      </c>
      <c r="D4666">
        <v>646240</v>
      </c>
      <c r="E4666">
        <v>745200</v>
      </c>
      <c r="F4666" t="s">
        <v>13</v>
      </c>
      <c r="G4666" t="s">
        <v>14</v>
      </c>
      <c r="H4666">
        <v>3</v>
      </c>
      <c r="I4666">
        <v>3</v>
      </c>
      <c r="J4666">
        <v>986</v>
      </c>
      <c r="K4666">
        <v>1.0234954999999999</v>
      </c>
      <c r="L4666" t="s">
        <v>15</v>
      </c>
      <c r="M4666">
        <f>V3__67[[#This Row],[Sale Price]]/V3__67[[#This Row],[carpet_area]]</f>
        <v>755.78093306288031</v>
      </c>
      <c r="N4666">
        <f>IF(OR(V3__67[[#This Row],[Estimated Value]]="",V3__67[[#This Row],[Estimated Value]]=0),"",V3__67[[#This Row],[Sale Price]]-V3__67[[#This Row],[Estimated Value]])</f>
        <v>98960</v>
      </c>
      <c r="O4666">
        <f>IF(OR(V3__67[[#This Row],[Estimated Value]]="",V3__67[[#This Row],[Estimated Value]]=0),"",(V3__67[[#This Row],[Sale Price]]-V3__67[[#This Row],[Estimated Value]])/V3__67[[#This Row],[Estimated Value]])</f>
        <v>0.15313196335726664</v>
      </c>
      <c r="P4666" t="str">
        <f t="shared" si="72"/>
        <v>Above Estimate</v>
      </c>
    </row>
    <row r="4667" spans="1:16" x14ac:dyDescent="0.3">
      <c r="A4667" s="1">
        <v>44290</v>
      </c>
      <c r="B4667">
        <v>2021</v>
      </c>
      <c r="C4667" t="s">
        <v>17</v>
      </c>
      <c r="D4667">
        <v>93850</v>
      </c>
      <c r="E4667">
        <v>75300</v>
      </c>
      <c r="F4667" t="s">
        <v>19</v>
      </c>
      <c r="G4667" t="s">
        <v>20</v>
      </c>
      <c r="H4667">
        <v>4</v>
      </c>
      <c r="I4667">
        <v>3</v>
      </c>
      <c r="J4667">
        <v>1487</v>
      </c>
      <c r="K4667">
        <v>1.0234954999999999</v>
      </c>
      <c r="L4667" t="s">
        <v>15</v>
      </c>
      <c r="M4667">
        <f>V3__67[[#This Row],[Sale Price]]/V3__67[[#This Row],[carpet_area]]</f>
        <v>50.638870208473435</v>
      </c>
      <c r="N4667">
        <f>IF(OR(V3__67[[#This Row],[Estimated Value]]="",V3__67[[#This Row],[Estimated Value]]=0),"",V3__67[[#This Row],[Sale Price]]-V3__67[[#This Row],[Estimated Value]])</f>
        <v>-18550</v>
      </c>
      <c r="O4667">
        <f>IF(OR(V3__67[[#This Row],[Estimated Value]]="",V3__67[[#This Row],[Estimated Value]]=0),"",(V3__67[[#This Row],[Sale Price]]-V3__67[[#This Row],[Estimated Value]])/V3__67[[#This Row],[Estimated Value]])</f>
        <v>-0.1976558337773042</v>
      </c>
      <c r="P4667" t="str">
        <f t="shared" si="72"/>
        <v>Below Estimate</v>
      </c>
    </row>
    <row r="4668" spans="1:16" x14ac:dyDescent="0.3">
      <c r="A4668" s="1">
        <v>44291</v>
      </c>
      <c r="B4668">
        <v>2021</v>
      </c>
      <c r="C4668" t="s">
        <v>12</v>
      </c>
      <c r="D4668">
        <v>68340</v>
      </c>
      <c r="E4668">
        <v>35000</v>
      </c>
      <c r="F4668" t="s">
        <v>13</v>
      </c>
      <c r="G4668" t="s">
        <v>14</v>
      </c>
      <c r="H4668">
        <v>3</v>
      </c>
      <c r="I4668">
        <v>1</v>
      </c>
      <c r="J4668">
        <v>969</v>
      </c>
      <c r="K4668">
        <v>1.0234954999999999</v>
      </c>
      <c r="L4668" t="s">
        <v>16</v>
      </c>
      <c r="M4668">
        <f>V3__67[[#This Row],[Sale Price]]/V3__67[[#This Row],[carpet_area]]</f>
        <v>36.119711042311664</v>
      </c>
      <c r="N4668">
        <f>IF(OR(V3__67[[#This Row],[Estimated Value]]="",V3__67[[#This Row],[Estimated Value]]=0),"",V3__67[[#This Row],[Sale Price]]-V3__67[[#This Row],[Estimated Value]])</f>
        <v>-33340</v>
      </c>
      <c r="O4668">
        <f>IF(OR(V3__67[[#This Row],[Estimated Value]]="",V3__67[[#This Row],[Estimated Value]]=0),"",(V3__67[[#This Row],[Sale Price]]-V3__67[[#This Row],[Estimated Value]])/V3__67[[#This Row],[Estimated Value]])</f>
        <v>-0.48785484342990926</v>
      </c>
      <c r="P4668" t="str">
        <f t="shared" si="72"/>
        <v>Below Estimate</v>
      </c>
    </row>
    <row r="4669" spans="1:16" x14ac:dyDescent="0.3">
      <c r="A4669" s="1">
        <v>44291</v>
      </c>
      <c r="B4669">
        <v>2021</v>
      </c>
      <c r="C4669" t="s">
        <v>21</v>
      </c>
      <c r="D4669">
        <v>1247960</v>
      </c>
      <c r="E4669">
        <v>1910822</v>
      </c>
      <c r="F4669" t="s">
        <v>13</v>
      </c>
      <c r="G4669" t="s">
        <v>14</v>
      </c>
      <c r="H4669">
        <v>3</v>
      </c>
      <c r="I4669">
        <v>3</v>
      </c>
      <c r="J4669">
        <v>938</v>
      </c>
      <c r="K4669">
        <v>1.0234954999999999</v>
      </c>
      <c r="L4669" t="s">
        <v>15</v>
      </c>
      <c r="M4669">
        <f>V3__67[[#This Row],[Sale Price]]/V3__67[[#This Row],[carpet_area]]</f>
        <v>2037.1236673773988</v>
      </c>
      <c r="N4669">
        <f>IF(OR(V3__67[[#This Row],[Estimated Value]]="",V3__67[[#This Row],[Estimated Value]]=0),"",V3__67[[#This Row],[Sale Price]]-V3__67[[#This Row],[Estimated Value]])</f>
        <v>662862</v>
      </c>
      <c r="O4669">
        <f>IF(OR(V3__67[[#This Row],[Estimated Value]]="",V3__67[[#This Row],[Estimated Value]]=0),"",(V3__67[[#This Row],[Sale Price]]-V3__67[[#This Row],[Estimated Value]])/V3__67[[#This Row],[Estimated Value]])</f>
        <v>0.5311564473220296</v>
      </c>
      <c r="P4669" t="str">
        <f t="shared" si="72"/>
        <v>Above Estimate</v>
      </c>
    </row>
    <row r="4670" spans="1:16" x14ac:dyDescent="0.3">
      <c r="A4670" s="1">
        <v>44294</v>
      </c>
      <c r="B4670">
        <v>2021</v>
      </c>
      <c r="C4670" t="s">
        <v>12</v>
      </c>
      <c r="D4670">
        <v>36710</v>
      </c>
      <c r="E4670">
        <v>48000</v>
      </c>
      <c r="F4670" t="s">
        <v>13</v>
      </c>
      <c r="G4670" t="s">
        <v>14</v>
      </c>
      <c r="H4670">
        <v>3</v>
      </c>
      <c r="I4670">
        <v>2</v>
      </c>
      <c r="J4670">
        <v>1089</v>
      </c>
      <c r="K4670">
        <v>1.0234954999999999</v>
      </c>
      <c r="L4670" t="s">
        <v>15</v>
      </c>
      <c r="M4670">
        <f>V3__67[[#This Row],[Sale Price]]/V3__67[[#This Row],[carpet_area]]</f>
        <v>44.077134986225893</v>
      </c>
      <c r="N4670">
        <f>IF(OR(V3__67[[#This Row],[Estimated Value]]="",V3__67[[#This Row],[Estimated Value]]=0),"",V3__67[[#This Row],[Sale Price]]-V3__67[[#This Row],[Estimated Value]])</f>
        <v>11290</v>
      </c>
      <c r="O4670">
        <f>IF(OR(V3__67[[#This Row],[Estimated Value]]="",V3__67[[#This Row],[Estimated Value]]=0),"",(V3__67[[#This Row],[Sale Price]]-V3__67[[#This Row],[Estimated Value]])/V3__67[[#This Row],[Estimated Value]])</f>
        <v>0.30754562789430673</v>
      </c>
      <c r="P4670" t="str">
        <f t="shared" si="72"/>
        <v>Above Estimate</v>
      </c>
    </row>
    <row r="4671" spans="1:16" x14ac:dyDescent="0.3">
      <c r="A4671" s="1">
        <v>44294</v>
      </c>
      <c r="B4671">
        <v>2021</v>
      </c>
      <c r="C4671" t="s">
        <v>17</v>
      </c>
      <c r="D4671">
        <v>90380</v>
      </c>
      <c r="E4671">
        <v>230000</v>
      </c>
      <c r="F4671" t="s">
        <v>13</v>
      </c>
      <c r="G4671" t="s">
        <v>14</v>
      </c>
      <c r="H4671">
        <v>3</v>
      </c>
      <c r="I4671">
        <v>1</v>
      </c>
      <c r="J4671">
        <v>1088</v>
      </c>
      <c r="K4671">
        <v>1.0234954999999999</v>
      </c>
      <c r="L4671" t="s">
        <v>16</v>
      </c>
      <c r="M4671">
        <f>V3__67[[#This Row],[Sale Price]]/V3__67[[#This Row],[carpet_area]]</f>
        <v>211.39705882352942</v>
      </c>
      <c r="N4671">
        <f>IF(OR(V3__67[[#This Row],[Estimated Value]]="",V3__67[[#This Row],[Estimated Value]]=0),"",V3__67[[#This Row],[Sale Price]]-V3__67[[#This Row],[Estimated Value]])</f>
        <v>139620</v>
      </c>
      <c r="O4671">
        <f>IF(OR(V3__67[[#This Row],[Estimated Value]]="",V3__67[[#This Row],[Estimated Value]]=0),"",(V3__67[[#This Row],[Sale Price]]-V3__67[[#This Row],[Estimated Value]])/V3__67[[#This Row],[Estimated Value]])</f>
        <v>1.5448107988493029</v>
      </c>
      <c r="P4671" t="str">
        <f t="shared" si="72"/>
        <v>Above Estimate</v>
      </c>
    </row>
    <row r="4672" spans="1:16" x14ac:dyDescent="0.3">
      <c r="A4672" s="1">
        <v>44294</v>
      </c>
      <c r="B4672">
        <v>2021</v>
      </c>
      <c r="C4672" t="s">
        <v>17</v>
      </c>
      <c r="D4672">
        <v>108730</v>
      </c>
      <c r="E4672">
        <v>124687</v>
      </c>
      <c r="F4672" t="s">
        <v>19</v>
      </c>
      <c r="G4672" t="s">
        <v>20</v>
      </c>
      <c r="H4672">
        <v>4</v>
      </c>
      <c r="I4672">
        <v>2</v>
      </c>
      <c r="J4672">
        <v>1481</v>
      </c>
      <c r="K4672">
        <v>1.0234954999999999</v>
      </c>
      <c r="L4672" t="s">
        <v>22</v>
      </c>
      <c r="M4672">
        <f>V3__67[[#This Row],[Sale Price]]/V3__67[[#This Row],[carpet_area]]</f>
        <v>84.191087103308575</v>
      </c>
      <c r="N4672">
        <f>IF(OR(V3__67[[#This Row],[Estimated Value]]="",V3__67[[#This Row],[Estimated Value]]=0),"",V3__67[[#This Row],[Sale Price]]-V3__67[[#This Row],[Estimated Value]])</f>
        <v>15957</v>
      </c>
      <c r="O4672">
        <f>IF(OR(V3__67[[#This Row],[Estimated Value]]="",V3__67[[#This Row],[Estimated Value]]=0),"",(V3__67[[#This Row],[Sale Price]]-V3__67[[#This Row],[Estimated Value]])/V3__67[[#This Row],[Estimated Value]])</f>
        <v>0.1467580244642693</v>
      </c>
      <c r="P4672" t="str">
        <f t="shared" si="72"/>
        <v>Above Estimate</v>
      </c>
    </row>
    <row r="4673" spans="1:16" x14ac:dyDescent="0.3">
      <c r="A4673" s="1">
        <v>44295</v>
      </c>
      <c r="B4673">
        <v>2021</v>
      </c>
      <c r="C4673" t="s">
        <v>17</v>
      </c>
      <c r="D4673">
        <v>103350</v>
      </c>
      <c r="E4673">
        <v>250000</v>
      </c>
      <c r="F4673" t="s">
        <v>13</v>
      </c>
      <c r="G4673" t="s">
        <v>14</v>
      </c>
      <c r="H4673">
        <v>3</v>
      </c>
      <c r="I4673">
        <v>1</v>
      </c>
      <c r="J4673">
        <v>1066</v>
      </c>
      <c r="K4673">
        <v>1.0234954999999999</v>
      </c>
      <c r="L4673" t="s">
        <v>22</v>
      </c>
      <c r="M4673">
        <f>V3__67[[#This Row],[Sale Price]]/V3__67[[#This Row],[carpet_area]]</f>
        <v>234.52157598499062</v>
      </c>
      <c r="N4673">
        <f>IF(OR(V3__67[[#This Row],[Estimated Value]]="",V3__67[[#This Row],[Estimated Value]]=0),"",V3__67[[#This Row],[Sale Price]]-V3__67[[#This Row],[Estimated Value]])</f>
        <v>146650</v>
      </c>
      <c r="O4673">
        <f>IF(OR(V3__67[[#This Row],[Estimated Value]]="",V3__67[[#This Row],[Estimated Value]]=0),"",(V3__67[[#This Row],[Sale Price]]-V3__67[[#This Row],[Estimated Value]])/V3__67[[#This Row],[Estimated Value]])</f>
        <v>1.4189646831156264</v>
      </c>
      <c r="P4673" t="str">
        <f t="shared" si="72"/>
        <v>Above Estimate</v>
      </c>
    </row>
    <row r="4674" spans="1:16" x14ac:dyDescent="0.3">
      <c r="A4674" s="1">
        <v>44295</v>
      </c>
      <c r="B4674">
        <v>2021</v>
      </c>
      <c r="C4674" t="s">
        <v>30</v>
      </c>
      <c r="D4674">
        <v>424950</v>
      </c>
      <c r="E4674">
        <v>589000</v>
      </c>
      <c r="F4674" t="s">
        <v>13</v>
      </c>
      <c r="G4674" t="s">
        <v>14</v>
      </c>
      <c r="H4674">
        <v>3</v>
      </c>
      <c r="I4674">
        <v>1</v>
      </c>
      <c r="J4674">
        <v>1022</v>
      </c>
      <c r="K4674">
        <v>1.0234954999999999</v>
      </c>
      <c r="L4674" t="s">
        <v>16</v>
      </c>
      <c r="M4674">
        <f>V3__67[[#This Row],[Sale Price]]/V3__67[[#This Row],[carpet_area]]</f>
        <v>576.32093933463796</v>
      </c>
      <c r="N4674">
        <f>IF(OR(V3__67[[#This Row],[Estimated Value]]="",V3__67[[#This Row],[Estimated Value]]=0),"",V3__67[[#This Row],[Sale Price]]-V3__67[[#This Row],[Estimated Value]])</f>
        <v>164050</v>
      </c>
      <c r="O4674">
        <f>IF(OR(V3__67[[#This Row],[Estimated Value]]="",V3__67[[#This Row],[Estimated Value]]=0),"",(V3__67[[#This Row],[Sale Price]]-V3__67[[#This Row],[Estimated Value]])/V3__67[[#This Row],[Estimated Value]])</f>
        <v>0.38604541710789503</v>
      </c>
      <c r="P4674" t="str">
        <f t="shared" ref="P4674:P4737" si="73">IF(N4674="","No Estimate",IF(N4674&gt;0,"Above Estimate",IF(N4674&lt;0,"Below Estimate","At Estimate")))</f>
        <v>Above Estimate</v>
      </c>
    </row>
    <row r="4675" spans="1:16" x14ac:dyDescent="0.3">
      <c r="A4675" s="1">
        <v>44297</v>
      </c>
      <c r="B4675">
        <v>2021</v>
      </c>
      <c r="C4675" t="s">
        <v>12</v>
      </c>
      <c r="D4675">
        <v>93570</v>
      </c>
      <c r="E4675">
        <v>146000</v>
      </c>
      <c r="F4675" t="s">
        <v>13</v>
      </c>
      <c r="G4675" t="s">
        <v>14</v>
      </c>
      <c r="H4675">
        <v>3</v>
      </c>
      <c r="I4675">
        <v>2</v>
      </c>
      <c r="J4675">
        <v>988</v>
      </c>
      <c r="K4675">
        <v>1.0234954999999999</v>
      </c>
      <c r="L4675" t="s">
        <v>16</v>
      </c>
      <c r="M4675">
        <f>V3__67[[#This Row],[Sale Price]]/V3__67[[#This Row],[carpet_area]]</f>
        <v>147.77327935222672</v>
      </c>
      <c r="N4675">
        <f>IF(OR(V3__67[[#This Row],[Estimated Value]]="",V3__67[[#This Row],[Estimated Value]]=0),"",V3__67[[#This Row],[Sale Price]]-V3__67[[#This Row],[Estimated Value]])</f>
        <v>52430</v>
      </c>
      <c r="O4675">
        <f>IF(OR(V3__67[[#This Row],[Estimated Value]]="",V3__67[[#This Row],[Estimated Value]]=0),"",(V3__67[[#This Row],[Sale Price]]-V3__67[[#This Row],[Estimated Value]])/V3__67[[#This Row],[Estimated Value]])</f>
        <v>0.56032916533076838</v>
      </c>
      <c r="P4675" t="str">
        <f t="shared" si="73"/>
        <v>Above Estimate</v>
      </c>
    </row>
    <row r="4676" spans="1:16" x14ac:dyDescent="0.3">
      <c r="A4676" s="1">
        <v>44297</v>
      </c>
      <c r="B4676">
        <v>2021</v>
      </c>
      <c r="C4676" t="s">
        <v>12</v>
      </c>
      <c r="D4676">
        <v>134680</v>
      </c>
      <c r="E4676">
        <v>210000</v>
      </c>
      <c r="F4676" t="s">
        <v>13</v>
      </c>
      <c r="G4676" t="s">
        <v>14</v>
      </c>
      <c r="H4676">
        <v>3</v>
      </c>
      <c r="I4676">
        <v>2</v>
      </c>
      <c r="J4676">
        <v>985</v>
      </c>
      <c r="K4676">
        <v>1.0234954999999999</v>
      </c>
      <c r="L4676" t="s">
        <v>25</v>
      </c>
      <c r="M4676">
        <f>V3__67[[#This Row],[Sale Price]]/V3__67[[#This Row],[carpet_area]]</f>
        <v>213.1979695431472</v>
      </c>
      <c r="N4676">
        <f>IF(OR(V3__67[[#This Row],[Estimated Value]]="",V3__67[[#This Row],[Estimated Value]]=0),"",V3__67[[#This Row],[Sale Price]]-V3__67[[#This Row],[Estimated Value]])</f>
        <v>75320</v>
      </c>
      <c r="O4676">
        <f>IF(OR(V3__67[[#This Row],[Estimated Value]]="",V3__67[[#This Row],[Estimated Value]]=0),"",(V3__67[[#This Row],[Sale Price]]-V3__67[[#This Row],[Estimated Value]])/V3__67[[#This Row],[Estimated Value]])</f>
        <v>0.55925155925155923</v>
      </c>
      <c r="P4676" t="str">
        <f t="shared" si="73"/>
        <v>Above Estimate</v>
      </c>
    </row>
    <row r="4677" spans="1:16" x14ac:dyDescent="0.3">
      <c r="A4677" s="1">
        <v>44298</v>
      </c>
      <c r="B4677">
        <v>2021</v>
      </c>
      <c r="C4677" t="s">
        <v>21</v>
      </c>
      <c r="D4677">
        <v>1950000</v>
      </c>
      <c r="E4677">
        <v>1328250</v>
      </c>
      <c r="F4677" t="s">
        <v>13</v>
      </c>
      <c r="G4677" t="s">
        <v>14</v>
      </c>
      <c r="H4677">
        <v>3</v>
      </c>
      <c r="I4677">
        <v>1</v>
      </c>
      <c r="J4677">
        <v>915</v>
      </c>
      <c r="K4677">
        <v>1.0234954999999999</v>
      </c>
      <c r="L4677" t="s">
        <v>16</v>
      </c>
      <c r="M4677">
        <f>V3__67[[#This Row],[Sale Price]]/V3__67[[#This Row],[carpet_area]]</f>
        <v>1451.639344262295</v>
      </c>
      <c r="N4677">
        <f>IF(OR(V3__67[[#This Row],[Estimated Value]]="",V3__67[[#This Row],[Estimated Value]]=0),"",V3__67[[#This Row],[Sale Price]]-V3__67[[#This Row],[Estimated Value]])</f>
        <v>-621750</v>
      </c>
      <c r="O4677">
        <f>IF(OR(V3__67[[#This Row],[Estimated Value]]="",V3__67[[#This Row],[Estimated Value]]=0),"",(V3__67[[#This Row],[Sale Price]]-V3__67[[#This Row],[Estimated Value]])/V3__67[[#This Row],[Estimated Value]])</f>
        <v>-0.31884615384615383</v>
      </c>
      <c r="P4677" t="str">
        <f t="shared" si="73"/>
        <v>Below Estimate</v>
      </c>
    </row>
    <row r="4678" spans="1:16" x14ac:dyDescent="0.3">
      <c r="A4678" s="1">
        <v>44298</v>
      </c>
      <c r="B4678">
        <v>2021</v>
      </c>
      <c r="C4678" t="s">
        <v>12</v>
      </c>
      <c r="D4678">
        <v>13460</v>
      </c>
      <c r="E4678">
        <v>17000</v>
      </c>
      <c r="F4678" t="s">
        <v>13</v>
      </c>
      <c r="G4678" t="s">
        <v>14</v>
      </c>
      <c r="H4678">
        <v>3</v>
      </c>
      <c r="I4678">
        <v>1</v>
      </c>
      <c r="J4678">
        <v>1036</v>
      </c>
      <c r="K4678">
        <v>1.0234954999999999</v>
      </c>
      <c r="L4678" t="s">
        <v>22</v>
      </c>
      <c r="M4678">
        <f>V3__67[[#This Row],[Sale Price]]/V3__67[[#This Row],[carpet_area]]</f>
        <v>16.409266409266408</v>
      </c>
      <c r="N4678">
        <f>IF(OR(V3__67[[#This Row],[Estimated Value]]="",V3__67[[#This Row],[Estimated Value]]=0),"",V3__67[[#This Row],[Sale Price]]-V3__67[[#This Row],[Estimated Value]])</f>
        <v>3540</v>
      </c>
      <c r="O4678">
        <f>IF(OR(V3__67[[#This Row],[Estimated Value]]="",V3__67[[#This Row],[Estimated Value]]=0),"",(V3__67[[#This Row],[Sale Price]]-V3__67[[#This Row],[Estimated Value]])/V3__67[[#This Row],[Estimated Value]])</f>
        <v>0.26300148588410105</v>
      </c>
      <c r="P4678" t="str">
        <f t="shared" si="73"/>
        <v>Above Estimate</v>
      </c>
    </row>
    <row r="4679" spans="1:16" x14ac:dyDescent="0.3">
      <c r="A4679" s="1">
        <v>44298</v>
      </c>
      <c r="B4679">
        <v>2021</v>
      </c>
      <c r="C4679" t="s">
        <v>21</v>
      </c>
      <c r="D4679">
        <v>1735790</v>
      </c>
      <c r="E4679">
        <v>2675000</v>
      </c>
      <c r="F4679" t="s">
        <v>13</v>
      </c>
      <c r="G4679" t="s">
        <v>14</v>
      </c>
      <c r="H4679">
        <v>3</v>
      </c>
      <c r="I4679">
        <v>3</v>
      </c>
      <c r="J4679">
        <v>936</v>
      </c>
      <c r="K4679">
        <v>1.0234954999999999</v>
      </c>
      <c r="L4679" t="s">
        <v>25</v>
      </c>
      <c r="M4679">
        <f>V3__67[[#This Row],[Sale Price]]/V3__67[[#This Row],[carpet_area]]</f>
        <v>2857.9059829059829</v>
      </c>
      <c r="N4679">
        <f>IF(OR(V3__67[[#This Row],[Estimated Value]]="",V3__67[[#This Row],[Estimated Value]]=0),"",V3__67[[#This Row],[Sale Price]]-V3__67[[#This Row],[Estimated Value]])</f>
        <v>939210</v>
      </c>
      <c r="O4679">
        <f>IF(OR(V3__67[[#This Row],[Estimated Value]]="",V3__67[[#This Row],[Estimated Value]]=0),"",(V3__67[[#This Row],[Sale Price]]-V3__67[[#This Row],[Estimated Value]])/V3__67[[#This Row],[Estimated Value]])</f>
        <v>0.54108503908882988</v>
      </c>
      <c r="P4679" t="str">
        <f t="shared" si="73"/>
        <v>Above Estimate</v>
      </c>
    </row>
    <row r="4680" spans="1:16" x14ac:dyDescent="0.3">
      <c r="A4680" s="1">
        <v>44298</v>
      </c>
      <c r="B4680">
        <v>2021</v>
      </c>
      <c r="C4680" t="s">
        <v>30</v>
      </c>
      <c r="D4680">
        <v>269180</v>
      </c>
      <c r="E4680">
        <v>390000</v>
      </c>
      <c r="F4680" t="s">
        <v>13</v>
      </c>
      <c r="G4680" t="s">
        <v>14</v>
      </c>
      <c r="H4680">
        <v>3</v>
      </c>
      <c r="I4680">
        <v>3</v>
      </c>
      <c r="J4680">
        <v>986</v>
      </c>
      <c r="K4680">
        <v>1.0234954999999999</v>
      </c>
      <c r="L4680" t="s">
        <v>15</v>
      </c>
      <c r="M4680">
        <f>V3__67[[#This Row],[Sale Price]]/V3__67[[#This Row],[carpet_area]]</f>
        <v>395.53752535496955</v>
      </c>
      <c r="N4680">
        <f>IF(OR(V3__67[[#This Row],[Estimated Value]]="",V3__67[[#This Row],[Estimated Value]]=0),"",V3__67[[#This Row],[Sale Price]]-V3__67[[#This Row],[Estimated Value]])</f>
        <v>120820</v>
      </c>
      <c r="O4680">
        <f>IF(OR(V3__67[[#This Row],[Estimated Value]]="",V3__67[[#This Row],[Estimated Value]]=0),"",(V3__67[[#This Row],[Sale Price]]-V3__67[[#This Row],[Estimated Value]])/V3__67[[#This Row],[Estimated Value]])</f>
        <v>0.4488446392748347</v>
      </c>
      <c r="P4680" t="str">
        <f t="shared" si="73"/>
        <v>Above Estimate</v>
      </c>
    </row>
    <row r="4681" spans="1:16" x14ac:dyDescent="0.3">
      <c r="A4681" s="1">
        <v>44298</v>
      </c>
      <c r="B4681">
        <v>2021</v>
      </c>
      <c r="C4681" t="s">
        <v>12</v>
      </c>
      <c r="D4681">
        <v>113250</v>
      </c>
      <c r="E4681">
        <v>142000</v>
      </c>
      <c r="F4681" t="s">
        <v>19</v>
      </c>
      <c r="G4681" t="s">
        <v>20</v>
      </c>
      <c r="H4681">
        <v>4</v>
      </c>
      <c r="I4681">
        <v>4</v>
      </c>
      <c r="J4681">
        <v>1300</v>
      </c>
      <c r="K4681">
        <v>1.0234954999999999</v>
      </c>
      <c r="L4681" t="s">
        <v>15</v>
      </c>
      <c r="M4681">
        <f>V3__67[[#This Row],[Sale Price]]/V3__67[[#This Row],[carpet_area]]</f>
        <v>109.23076923076923</v>
      </c>
      <c r="N4681">
        <f>IF(OR(V3__67[[#This Row],[Estimated Value]]="",V3__67[[#This Row],[Estimated Value]]=0),"",V3__67[[#This Row],[Sale Price]]-V3__67[[#This Row],[Estimated Value]])</f>
        <v>28750</v>
      </c>
      <c r="O4681">
        <f>IF(OR(V3__67[[#This Row],[Estimated Value]]="",V3__67[[#This Row],[Estimated Value]]=0),"",(V3__67[[#This Row],[Sale Price]]-V3__67[[#This Row],[Estimated Value]])/V3__67[[#This Row],[Estimated Value]])</f>
        <v>0.25386313465783666</v>
      </c>
      <c r="P4681" t="str">
        <f t="shared" si="73"/>
        <v>Above Estimate</v>
      </c>
    </row>
    <row r="4682" spans="1:16" x14ac:dyDescent="0.3">
      <c r="A4682" s="1">
        <v>44301</v>
      </c>
      <c r="B4682">
        <v>2021</v>
      </c>
      <c r="C4682" t="s">
        <v>12</v>
      </c>
      <c r="D4682">
        <v>95580</v>
      </c>
      <c r="E4682">
        <v>145000</v>
      </c>
      <c r="F4682" t="s">
        <v>23</v>
      </c>
      <c r="G4682" t="s">
        <v>24</v>
      </c>
      <c r="H4682">
        <v>6</v>
      </c>
      <c r="I4682">
        <v>5</v>
      </c>
      <c r="J4682">
        <v>2166</v>
      </c>
      <c r="K4682">
        <v>1.0234954999999999</v>
      </c>
      <c r="L4682" t="s">
        <v>25</v>
      </c>
      <c r="M4682">
        <f>V3__67[[#This Row],[Sale Price]]/V3__67[[#This Row],[carpet_area]]</f>
        <v>66.943674976915972</v>
      </c>
      <c r="N4682">
        <f>IF(OR(V3__67[[#This Row],[Estimated Value]]="",V3__67[[#This Row],[Estimated Value]]=0),"",V3__67[[#This Row],[Sale Price]]-V3__67[[#This Row],[Estimated Value]])</f>
        <v>49420</v>
      </c>
      <c r="O4682">
        <f>IF(OR(V3__67[[#This Row],[Estimated Value]]="",V3__67[[#This Row],[Estimated Value]]=0),"",(V3__67[[#This Row],[Sale Price]]-V3__67[[#This Row],[Estimated Value]])/V3__67[[#This Row],[Estimated Value]])</f>
        <v>0.51705377694078258</v>
      </c>
      <c r="P4682" t="str">
        <f t="shared" si="73"/>
        <v>Above Estimate</v>
      </c>
    </row>
    <row r="4683" spans="1:16" x14ac:dyDescent="0.3">
      <c r="A4683" s="1">
        <v>44301</v>
      </c>
      <c r="B4683">
        <v>2021</v>
      </c>
      <c r="C4683" t="s">
        <v>29</v>
      </c>
      <c r="D4683">
        <v>135590</v>
      </c>
      <c r="E4683">
        <v>155000</v>
      </c>
      <c r="F4683" t="s">
        <v>13</v>
      </c>
      <c r="G4683" t="s">
        <v>14</v>
      </c>
      <c r="H4683">
        <v>3</v>
      </c>
      <c r="I4683">
        <v>2</v>
      </c>
      <c r="J4683">
        <v>1001</v>
      </c>
      <c r="K4683">
        <v>1.0234954999999999</v>
      </c>
      <c r="L4683" t="s">
        <v>15</v>
      </c>
      <c r="M4683">
        <f>V3__67[[#This Row],[Sale Price]]/V3__67[[#This Row],[carpet_area]]</f>
        <v>154.84515484515484</v>
      </c>
      <c r="N4683">
        <f>IF(OR(V3__67[[#This Row],[Estimated Value]]="",V3__67[[#This Row],[Estimated Value]]=0),"",V3__67[[#This Row],[Sale Price]]-V3__67[[#This Row],[Estimated Value]])</f>
        <v>19410</v>
      </c>
      <c r="O4683">
        <f>IF(OR(V3__67[[#This Row],[Estimated Value]]="",V3__67[[#This Row],[Estimated Value]]=0),"",(V3__67[[#This Row],[Sale Price]]-V3__67[[#This Row],[Estimated Value]])/V3__67[[#This Row],[Estimated Value]])</f>
        <v>0.14315214986355926</v>
      </c>
      <c r="P4683" t="str">
        <f t="shared" si="73"/>
        <v>Above Estimate</v>
      </c>
    </row>
    <row r="4684" spans="1:16" x14ac:dyDescent="0.3">
      <c r="A4684" s="1">
        <v>44301</v>
      </c>
      <c r="B4684">
        <v>2021</v>
      </c>
      <c r="C4684" t="s">
        <v>17</v>
      </c>
      <c r="D4684">
        <v>56360</v>
      </c>
      <c r="E4684">
        <v>95000</v>
      </c>
      <c r="F4684" t="s">
        <v>13</v>
      </c>
      <c r="G4684" t="s">
        <v>14</v>
      </c>
      <c r="H4684">
        <v>3</v>
      </c>
      <c r="I4684">
        <v>3</v>
      </c>
      <c r="J4684">
        <v>933</v>
      </c>
      <c r="K4684">
        <v>1.0234954999999999</v>
      </c>
      <c r="L4684" t="s">
        <v>22</v>
      </c>
      <c r="M4684">
        <f>V3__67[[#This Row],[Sale Price]]/V3__67[[#This Row],[carpet_area]]</f>
        <v>101.82207931404074</v>
      </c>
      <c r="N4684">
        <f>IF(OR(V3__67[[#This Row],[Estimated Value]]="",V3__67[[#This Row],[Estimated Value]]=0),"",V3__67[[#This Row],[Sale Price]]-V3__67[[#This Row],[Estimated Value]])</f>
        <v>38640</v>
      </c>
      <c r="O4684">
        <f>IF(OR(V3__67[[#This Row],[Estimated Value]]="",V3__67[[#This Row],[Estimated Value]]=0),"",(V3__67[[#This Row],[Sale Price]]-V3__67[[#This Row],[Estimated Value]])/V3__67[[#This Row],[Estimated Value]])</f>
        <v>0.68559261887863732</v>
      </c>
      <c r="P4684" t="str">
        <f t="shared" si="73"/>
        <v>Above Estimate</v>
      </c>
    </row>
    <row r="4685" spans="1:16" x14ac:dyDescent="0.3">
      <c r="A4685" s="1">
        <v>44302</v>
      </c>
      <c r="B4685">
        <v>2021</v>
      </c>
      <c r="C4685" t="s">
        <v>26</v>
      </c>
      <c r="D4685">
        <v>846020</v>
      </c>
      <c r="E4685">
        <v>1670000</v>
      </c>
      <c r="F4685" t="s">
        <v>13</v>
      </c>
      <c r="G4685" t="s">
        <v>14</v>
      </c>
      <c r="H4685">
        <v>3</v>
      </c>
      <c r="I4685">
        <v>1</v>
      </c>
      <c r="J4685">
        <v>977</v>
      </c>
      <c r="K4685">
        <v>1.0234954999999999</v>
      </c>
      <c r="L4685" t="s">
        <v>15</v>
      </c>
      <c r="M4685">
        <f>V3__67[[#This Row],[Sale Price]]/V3__67[[#This Row],[carpet_area]]</f>
        <v>1709.3142272262028</v>
      </c>
      <c r="N4685">
        <f>IF(OR(V3__67[[#This Row],[Estimated Value]]="",V3__67[[#This Row],[Estimated Value]]=0),"",V3__67[[#This Row],[Sale Price]]-V3__67[[#This Row],[Estimated Value]])</f>
        <v>823980</v>
      </c>
      <c r="O4685">
        <f>IF(OR(V3__67[[#This Row],[Estimated Value]]="",V3__67[[#This Row],[Estimated Value]]=0),"",(V3__67[[#This Row],[Sale Price]]-V3__67[[#This Row],[Estimated Value]])/V3__67[[#This Row],[Estimated Value]])</f>
        <v>0.97394860641592396</v>
      </c>
      <c r="P4685" t="str">
        <f t="shared" si="73"/>
        <v>Above Estimate</v>
      </c>
    </row>
    <row r="4686" spans="1:16" x14ac:dyDescent="0.3">
      <c r="A4686" s="1">
        <v>44303</v>
      </c>
      <c r="B4686">
        <v>2021</v>
      </c>
      <c r="C4686" t="s">
        <v>17</v>
      </c>
      <c r="D4686">
        <v>90890</v>
      </c>
      <c r="E4686">
        <v>208000</v>
      </c>
      <c r="F4686" t="s">
        <v>13</v>
      </c>
      <c r="G4686" t="s">
        <v>14</v>
      </c>
      <c r="H4686">
        <v>3</v>
      </c>
      <c r="I4686">
        <v>3</v>
      </c>
      <c r="J4686">
        <v>941</v>
      </c>
      <c r="K4686">
        <v>1.0234954999999999</v>
      </c>
      <c r="L4686" t="s">
        <v>16</v>
      </c>
      <c r="M4686">
        <f>V3__67[[#This Row],[Sale Price]]/V3__67[[#This Row],[carpet_area]]</f>
        <v>221.04144527098831</v>
      </c>
      <c r="N4686">
        <f>IF(OR(V3__67[[#This Row],[Estimated Value]]="",V3__67[[#This Row],[Estimated Value]]=0),"",V3__67[[#This Row],[Sale Price]]-V3__67[[#This Row],[Estimated Value]])</f>
        <v>117110</v>
      </c>
      <c r="O4686">
        <f>IF(OR(V3__67[[#This Row],[Estimated Value]]="",V3__67[[#This Row],[Estimated Value]]=0),"",(V3__67[[#This Row],[Sale Price]]-V3__67[[#This Row],[Estimated Value]])/V3__67[[#This Row],[Estimated Value]])</f>
        <v>1.2884805809219937</v>
      </c>
      <c r="P4686" t="str">
        <f t="shared" si="73"/>
        <v>Above Estimate</v>
      </c>
    </row>
    <row r="4687" spans="1:16" x14ac:dyDescent="0.3">
      <c r="A4687" s="1">
        <v>44304</v>
      </c>
      <c r="B4687">
        <v>2021</v>
      </c>
      <c r="C4687" t="s">
        <v>30</v>
      </c>
      <c r="D4687">
        <v>559110</v>
      </c>
      <c r="E4687">
        <v>889000</v>
      </c>
      <c r="F4687" t="s">
        <v>13</v>
      </c>
      <c r="G4687" t="s">
        <v>14</v>
      </c>
      <c r="H4687">
        <v>3</v>
      </c>
      <c r="I4687">
        <v>3</v>
      </c>
      <c r="J4687">
        <v>1041</v>
      </c>
      <c r="K4687">
        <v>1.0234954999999999</v>
      </c>
      <c r="L4687" t="s">
        <v>16</v>
      </c>
      <c r="M4687">
        <f>V3__67[[#This Row],[Sale Price]]/V3__67[[#This Row],[carpet_area]]</f>
        <v>853.98655139289144</v>
      </c>
      <c r="N4687">
        <f>IF(OR(V3__67[[#This Row],[Estimated Value]]="",V3__67[[#This Row],[Estimated Value]]=0),"",V3__67[[#This Row],[Sale Price]]-V3__67[[#This Row],[Estimated Value]])</f>
        <v>329890</v>
      </c>
      <c r="O4687">
        <f>IF(OR(V3__67[[#This Row],[Estimated Value]]="",V3__67[[#This Row],[Estimated Value]]=0),"",(V3__67[[#This Row],[Sale Price]]-V3__67[[#This Row],[Estimated Value]])/V3__67[[#This Row],[Estimated Value]])</f>
        <v>0.59002700720788392</v>
      </c>
      <c r="P4687" t="str">
        <f t="shared" si="73"/>
        <v>Above Estimate</v>
      </c>
    </row>
    <row r="4688" spans="1:16" x14ac:dyDescent="0.3">
      <c r="A4688" s="1">
        <v>44304</v>
      </c>
      <c r="B4688">
        <v>2021</v>
      </c>
      <c r="C4688" t="s">
        <v>17</v>
      </c>
      <c r="D4688">
        <v>95080</v>
      </c>
      <c r="E4688">
        <v>162960</v>
      </c>
      <c r="F4688" t="s">
        <v>13</v>
      </c>
      <c r="G4688" t="s">
        <v>14</v>
      </c>
      <c r="H4688">
        <v>3</v>
      </c>
      <c r="I4688">
        <v>3</v>
      </c>
      <c r="J4688">
        <v>1044</v>
      </c>
      <c r="K4688">
        <v>1.0234954999999999</v>
      </c>
      <c r="L4688" t="s">
        <v>16</v>
      </c>
      <c r="M4688">
        <f>V3__67[[#This Row],[Sale Price]]/V3__67[[#This Row],[carpet_area]]</f>
        <v>156.09195402298852</v>
      </c>
      <c r="N4688">
        <f>IF(OR(V3__67[[#This Row],[Estimated Value]]="",V3__67[[#This Row],[Estimated Value]]=0),"",V3__67[[#This Row],[Sale Price]]-V3__67[[#This Row],[Estimated Value]])</f>
        <v>67880</v>
      </c>
      <c r="O4688">
        <f>IF(OR(V3__67[[#This Row],[Estimated Value]]="",V3__67[[#This Row],[Estimated Value]]=0),"",(V3__67[[#This Row],[Sale Price]]-V3__67[[#This Row],[Estimated Value]])/V3__67[[#This Row],[Estimated Value]])</f>
        <v>0.71392511569204875</v>
      </c>
      <c r="P4688" t="str">
        <f t="shared" si="73"/>
        <v>Above Estimate</v>
      </c>
    </row>
    <row r="4689" spans="1:16" x14ac:dyDescent="0.3">
      <c r="A4689" s="1">
        <v>44304</v>
      </c>
      <c r="B4689">
        <v>2021</v>
      </c>
      <c r="C4689" t="s">
        <v>12</v>
      </c>
      <c r="D4689">
        <v>100620</v>
      </c>
      <c r="E4689">
        <v>175000</v>
      </c>
      <c r="F4689" t="s">
        <v>23</v>
      </c>
      <c r="G4689" t="s">
        <v>24</v>
      </c>
      <c r="H4689">
        <v>6</v>
      </c>
      <c r="I4689">
        <v>4</v>
      </c>
      <c r="J4689">
        <v>1904</v>
      </c>
      <c r="K4689">
        <v>1.0234954999999999</v>
      </c>
      <c r="L4689" t="s">
        <v>25</v>
      </c>
      <c r="M4689">
        <f>V3__67[[#This Row],[Sale Price]]/V3__67[[#This Row],[carpet_area]]</f>
        <v>91.911764705882348</v>
      </c>
      <c r="N4689">
        <f>IF(OR(V3__67[[#This Row],[Estimated Value]]="",V3__67[[#This Row],[Estimated Value]]=0),"",V3__67[[#This Row],[Sale Price]]-V3__67[[#This Row],[Estimated Value]])</f>
        <v>74380</v>
      </c>
      <c r="O4689">
        <f>IF(OR(V3__67[[#This Row],[Estimated Value]]="",V3__67[[#This Row],[Estimated Value]]=0),"",(V3__67[[#This Row],[Sale Price]]-V3__67[[#This Row],[Estimated Value]])/V3__67[[#This Row],[Estimated Value]])</f>
        <v>0.73921685549592531</v>
      </c>
      <c r="P4689" t="str">
        <f t="shared" si="73"/>
        <v>Above Estimate</v>
      </c>
    </row>
    <row r="4690" spans="1:16" x14ac:dyDescent="0.3">
      <c r="A4690" s="1">
        <v>44309</v>
      </c>
      <c r="B4690">
        <v>2021</v>
      </c>
      <c r="C4690" t="s">
        <v>17</v>
      </c>
      <c r="D4690">
        <v>133310</v>
      </c>
      <c r="E4690">
        <v>223125</v>
      </c>
      <c r="F4690" t="s">
        <v>19</v>
      </c>
      <c r="G4690" t="s">
        <v>20</v>
      </c>
      <c r="H4690">
        <v>4</v>
      </c>
      <c r="I4690">
        <v>2</v>
      </c>
      <c r="J4690">
        <v>1222</v>
      </c>
      <c r="K4690">
        <v>1.0234954999999999</v>
      </c>
      <c r="L4690" t="s">
        <v>15</v>
      </c>
      <c r="M4690">
        <f>V3__67[[#This Row],[Sale Price]]/V3__67[[#This Row],[carpet_area]]</f>
        <v>182.5900163666121</v>
      </c>
      <c r="N4690">
        <f>IF(OR(V3__67[[#This Row],[Estimated Value]]="",V3__67[[#This Row],[Estimated Value]]=0),"",V3__67[[#This Row],[Sale Price]]-V3__67[[#This Row],[Estimated Value]])</f>
        <v>89815</v>
      </c>
      <c r="O4690">
        <f>IF(OR(V3__67[[#This Row],[Estimated Value]]="",V3__67[[#This Row],[Estimated Value]]=0),"",(V3__67[[#This Row],[Sale Price]]-V3__67[[#This Row],[Estimated Value]])/V3__67[[#This Row],[Estimated Value]])</f>
        <v>0.67373040282049357</v>
      </c>
      <c r="P4690" t="str">
        <f t="shared" si="73"/>
        <v>Above Estimate</v>
      </c>
    </row>
    <row r="4691" spans="1:16" x14ac:dyDescent="0.3">
      <c r="A4691" s="1">
        <v>44309</v>
      </c>
      <c r="B4691">
        <v>2021</v>
      </c>
      <c r="C4691" t="s">
        <v>12</v>
      </c>
      <c r="D4691">
        <v>59780</v>
      </c>
      <c r="E4691">
        <v>48500</v>
      </c>
      <c r="F4691" t="s">
        <v>13</v>
      </c>
      <c r="G4691" t="s">
        <v>14</v>
      </c>
      <c r="H4691">
        <v>3</v>
      </c>
      <c r="I4691">
        <v>3</v>
      </c>
      <c r="J4691">
        <v>917</v>
      </c>
      <c r="K4691">
        <v>1.0234954999999999</v>
      </c>
      <c r="L4691" t="s">
        <v>22</v>
      </c>
      <c r="M4691">
        <f>V3__67[[#This Row],[Sale Price]]/V3__67[[#This Row],[carpet_area]]</f>
        <v>52.889858233369687</v>
      </c>
      <c r="N4691">
        <f>IF(OR(V3__67[[#This Row],[Estimated Value]]="",V3__67[[#This Row],[Estimated Value]]=0),"",V3__67[[#This Row],[Sale Price]]-V3__67[[#This Row],[Estimated Value]])</f>
        <v>-11280</v>
      </c>
      <c r="O4691">
        <f>IF(OR(V3__67[[#This Row],[Estimated Value]]="",V3__67[[#This Row],[Estimated Value]]=0),"",(V3__67[[#This Row],[Sale Price]]-V3__67[[#This Row],[Estimated Value]])/V3__67[[#This Row],[Estimated Value]])</f>
        <v>-0.18869187019069922</v>
      </c>
      <c r="P4691" t="str">
        <f t="shared" si="73"/>
        <v>Below Estimate</v>
      </c>
    </row>
    <row r="4692" spans="1:16" x14ac:dyDescent="0.3">
      <c r="A4692" s="1">
        <v>44311</v>
      </c>
      <c r="B4692">
        <v>2021</v>
      </c>
      <c r="C4692" t="s">
        <v>17</v>
      </c>
      <c r="D4692">
        <v>80510</v>
      </c>
      <c r="E4692">
        <v>195000</v>
      </c>
      <c r="F4692" t="s">
        <v>13</v>
      </c>
      <c r="G4692" t="s">
        <v>14</v>
      </c>
      <c r="H4692">
        <v>3</v>
      </c>
      <c r="I4692">
        <v>1</v>
      </c>
      <c r="J4692">
        <v>1100</v>
      </c>
      <c r="K4692">
        <v>1.0234954999999999</v>
      </c>
      <c r="L4692" t="s">
        <v>22</v>
      </c>
      <c r="M4692">
        <f>V3__67[[#This Row],[Sale Price]]/V3__67[[#This Row],[carpet_area]]</f>
        <v>177.27272727272728</v>
      </c>
      <c r="N4692">
        <f>IF(OR(V3__67[[#This Row],[Estimated Value]]="",V3__67[[#This Row],[Estimated Value]]=0),"",V3__67[[#This Row],[Sale Price]]-V3__67[[#This Row],[Estimated Value]])</f>
        <v>114490</v>
      </c>
      <c r="O4692">
        <f>IF(OR(V3__67[[#This Row],[Estimated Value]]="",V3__67[[#This Row],[Estimated Value]]=0),"",(V3__67[[#This Row],[Sale Price]]-V3__67[[#This Row],[Estimated Value]])/V3__67[[#This Row],[Estimated Value]])</f>
        <v>1.4220593715066452</v>
      </c>
      <c r="P4692" t="str">
        <f t="shared" si="73"/>
        <v>Above Estimate</v>
      </c>
    </row>
    <row r="4693" spans="1:16" x14ac:dyDescent="0.3">
      <c r="A4693" s="1">
        <v>44311</v>
      </c>
      <c r="B4693">
        <v>2021</v>
      </c>
      <c r="C4693" t="s">
        <v>21</v>
      </c>
      <c r="D4693">
        <v>349790</v>
      </c>
      <c r="E4693">
        <v>650000</v>
      </c>
      <c r="F4693" t="s">
        <v>23</v>
      </c>
      <c r="G4693" t="s">
        <v>24</v>
      </c>
      <c r="H4693">
        <v>6</v>
      </c>
      <c r="I4693">
        <v>5</v>
      </c>
      <c r="J4693">
        <v>1960</v>
      </c>
      <c r="K4693">
        <v>1.0234954999999999</v>
      </c>
      <c r="L4693" t="s">
        <v>15</v>
      </c>
      <c r="M4693">
        <f>V3__67[[#This Row],[Sale Price]]/V3__67[[#This Row],[carpet_area]]</f>
        <v>331.63265306122452</v>
      </c>
      <c r="N4693">
        <f>IF(OR(V3__67[[#This Row],[Estimated Value]]="",V3__67[[#This Row],[Estimated Value]]=0),"",V3__67[[#This Row],[Sale Price]]-V3__67[[#This Row],[Estimated Value]])</f>
        <v>300210</v>
      </c>
      <c r="O4693">
        <f>IF(OR(V3__67[[#This Row],[Estimated Value]]="",V3__67[[#This Row],[Estimated Value]]=0),"",(V3__67[[#This Row],[Sale Price]]-V3__67[[#This Row],[Estimated Value]])/V3__67[[#This Row],[Estimated Value]])</f>
        <v>0.85825781182995509</v>
      </c>
      <c r="P4693" t="str">
        <f t="shared" si="73"/>
        <v>Above Estimate</v>
      </c>
    </row>
    <row r="4694" spans="1:16" x14ac:dyDescent="0.3">
      <c r="A4694" s="1">
        <v>44311</v>
      </c>
      <c r="B4694">
        <v>2021</v>
      </c>
      <c r="C4694" t="s">
        <v>29</v>
      </c>
      <c r="D4694">
        <v>149870</v>
      </c>
      <c r="E4694">
        <v>227500</v>
      </c>
      <c r="F4694" t="s">
        <v>13</v>
      </c>
      <c r="G4694" t="s">
        <v>14</v>
      </c>
      <c r="H4694">
        <v>3</v>
      </c>
      <c r="I4694">
        <v>2</v>
      </c>
      <c r="J4694">
        <v>1084</v>
      </c>
      <c r="K4694">
        <v>1.0234954999999999</v>
      </c>
      <c r="L4694" t="s">
        <v>22</v>
      </c>
      <c r="M4694">
        <f>V3__67[[#This Row],[Sale Price]]/V3__67[[#This Row],[carpet_area]]</f>
        <v>209.87084870848707</v>
      </c>
      <c r="N4694">
        <f>IF(OR(V3__67[[#This Row],[Estimated Value]]="",V3__67[[#This Row],[Estimated Value]]=0),"",V3__67[[#This Row],[Sale Price]]-V3__67[[#This Row],[Estimated Value]])</f>
        <v>77630</v>
      </c>
      <c r="O4694">
        <f>IF(OR(V3__67[[#This Row],[Estimated Value]]="",V3__67[[#This Row],[Estimated Value]]=0),"",(V3__67[[#This Row],[Sale Price]]-V3__67[[#This Row],[Estimated Value]])/V3__67[[#This Row],[Estimated Value]])</f>
        <v>0.51798225128444653</v>
      </c>
      <c r="P4694" t="str">
        <f t="shared" si="73"/>
        <v>Above Estimate</v>
      </c>
    </row>
    <row r="4695" spans="1:16" x14ac:dyDescent="0.3">
      <c r="A4695" s="1">
        <v>44312</v>
      </c>
      <c r="B4695">
        <v>2021</v>
      </c>
      <c r="C4695" t="s">
        <v>26</v>
      </c>
      <c r="D4695">
        <v>2890790</v>
      </c>
      <c r="E4695">
        <v>3000000</v>
      </c>
      <c r="F4695" t="s">
        <v>13</v>
      </c>
      <c r="G4695" t="s">
        <v>14</v>
      </c>
      <c r="H4695">
        <v>3</v>
      </c>
      <c r="I4695">
        <v>3</v>
      </c>
      <c r="J4695">
        <v>985</v>
      </c>
      <c r="K4695">
        <v>1.0234954999999999</v>
      </c>
      <c r="L4695" t="s">
        <v>22</v>
      </c>
      <c r="M4695">
        <f>V3__67[[#This Row],[Sale Price]]/V3__67[[#This Row],[carpet_area]]</f>
        <v>3045.6852791878173</v>
      </c>
      <c r="N4695">
        <f>IF(OR(V3__67[[#This Row],[Estimated Value]]="",V3__67[[#This Row],[Estimated Value]]=0),"",V3__67[[#This Row],[Sale Price]]-V3__67[[#This Row],[Estimated Value]])</f>
        <v>109210</v>
      </c>
      <c r="O4695">
        <f>IF(OR(V3__67[[#This Row],[Estimated Value]]="",V3__67[[#This Row],[Estimated Value]]=0),"",(V3__67[[#This Row],[Sale Price]]-V3__67[[#This Row],[Estimated Value]])/V3__67[[#This Row],[Estimated Value]])</f>
        <v>3.7778600313409134E-2</v>
      </c>
      <c r="P4695" t="str">
        <f t="shared" si="73"/>
        <v>Above Estimate</v>
      </c>
    </row>
    <row r="4696" spans="1:16" x14ac:dyDescent="0.3">
      <c r="A4696" s="1">
        <v>44312</v>
      </c>
      <c r="B4696">
        <v>2021</v>
      </c>
      <c r="C4696" t="s">
        <v>12</v>
      </c>
      <c r="D4696">
        <v>61410</v>
      </c>
      <c r="E4696">
        <v>119000</v>
      </c>
      <c r="F4696" t="s">
        <v>13</v>
      </c>
      <c r="G4696" t="s">
        <v>14</v>
      </c>
      <c r="H4696">
        <v>3</v>
      </c>
      <c r="I4696">
        <v>3</v>
      </c>
      <c r="J4696">
        <v>905</v>
      </c>
      <c r="K4696">
        <v>1.0234954999999999</v>
      </c>
      <c r="L4696" t="s">
        <v>25</v>
      </c>
      <c r="M4696">
        <f>V3__67[[#This Row],[Sale Price]]/V3__67[[#This Row],[carpet_area]]</f>
        <v>131.49171270718233</v>
      </c>
      <c r="N4696">
        <f>IF(OR(V3__67[[#This Row],[Estimated Value]]="",V3__67[[#This Row],[Estimated Value]]=0),"",V3__67[[#This Row],[Sale Price]]-V3__67[[#This Row],[Estimated Value]])</f>
        <v>57590</v>
      </c>
      <c r="O4696">
        <f>IF(OR(V3__67[[#This Row],[Estimated Value]]="",V3__67[[#This Row],[Estimated Value]]=0),"",(V3__67[[#This Row],[Sale Price]]-V3__67[[#This Row],[Estimated Value]])/V3__67[[#This Row],[Estimated Value]])</f>
        <v>0.93779514737013514</v>
      </c>
      <c r="P4696" t="str">
        <f t="shared" si="73"/>
        <v>Above Estimate</v>
      </c>
    </row>
    <row r="4697" spans="1:16" x14ac:dyDescent="0.3">
      <c r="A4697" s="1">
        <v>44312</v>
      </c>
      <c r="B4697">
        <v>2021</v>
      </c>
      <c r="C4697" t="s">
        <v>30</v>
      </c>
      <c r="D4697">
        <v>419930</v>
      </c>
      <c r="E4697">
        <v>675000</v>
      </c>
      <c r="F4697" t="s">
        <v>23</v>
      </c>
      <c r="G4697" t="s">
        <v>24</v>
      </c>
      <c r="H4697">
        <v>6</v>
      </c>
      <c r="I4697">
        <v>6</v>
      </c>
      <c r="J4697">
        <v>2058</v>
      </c>
      <c r="K4697">
        <v>1.0234954999999999</v>
      </c>
      <c r="L4697" t="s">
        <v>16</v>
      </c>
      <c r="M4697">
        <f>V3__67[[#This Row],[Sale Price]]/V3__67[[#This Row],[carpet_area]]</f>
        <v>327.9883381924198</v>
      </c>
      <c r="N4697">
        <f>IF(OR(V3__67[[#This Row],[Estimated Value]]="",V3__67[[#This Row],[Estimated Value]]=0),"",V3__67[[#This Row],[Sale Price]]-V3__67[[#This Row],[Estimated Value]])</f>
        <v>255070</v>
      </c>
      <c r="O4697">
        <f>IF(OR(V3__67[[#This Row],[Estimated Value]]="",V3__67[[#This Row],[Estimated Value]]=0),"",(V3__67[[#This Row],[Sale Price]]-V3__67[[#This Row],[Estimated Value]])/V3__67[[#This Row],[Estimated Value]])</f>
        <v>0.60741075893601315</v>
      </c>
      <c r="P4697" t="str">
        <f t="shared" si="73"/>
        <v>Above Estimate</v>
      </c>
    </row>
    <row r="4698" spans="1:16" x14ac:dyDescent="0.3">
      <c r="A4698" s="1">
        <v>44315</v>
      </c>
      <c r="B4698">
        <v>2021</v>
      </c>
      <c r="C4698" t="s">
        <v>30</v>
      </c>
      <c r="D4698">
        <v>310170</v>
      </c>
      <c r="E4698">
        <v>200000</v>
      </c>
      <c r="F4698" t="s">
        <v>13</v>
      </c>
      <c r="G4698" t="s">
        <v>14</v>
      </c>
      <c r="H4698">
        <v>3</v>
      </c>
      <c r="I4698">
        <v>2</v>
      </c>
      <c r="J4698">
        <v>958</v>
      </c>
      <c r="K4698">
        <v>1.0234954999999999</v>
      </c>
      <c r="L4698" t="s">
        <v>22</v>
      </c>
      <c r="M4698">
        <f>V3__67[[#This Row],[Sale Price]]/V3__67[[#This Row],[carpet_area]]</f>
        <v>208.76826722338205</v>
      </c>
      <c r="N4698">
        <f>IF(OR(V3__67[[#This Row],[Estimated Value]]="",V3__67[[#This Row],[Estimated Value]]=0),"",V3__67[[#This Row],[Sale Price]]-V3__67[[#This Row],[Estimated Value]])</f>
        <v>-110170</v>
      </c>
      <c r="O4698">
        <f>IF(OR(V3__67[[#This Row],[Estimated Value]]="",V3__67[[#This Row],[Estimated Value]]=0),"",(V3__67[[#This Row],[Sale Price]]-V3__67[[#This Row],[Estimated Value]])/V3__67[[#This Row],[Estimated Value]])</f>
        <v>-0.35519231389238159</v>
      </c>
      <c r="P4698" t="str">
        <f t="shared" si="73"/>
        <v>Below Estimate</v>
      </c>
    </row>
    <row r="4699" spans="1:16" x14ac:dyDescent="0.3">
      <c r="A4699" s="1">
        <v>44315</v>
      </c>
      <c r="B4699">
        <v>2021</v>
      </c>
      <c r="C4699" t="s">
        <v>12</v>
      </c>
      <c r="D4699">
        <v>143500</v>
      </c>
      <c r="E4699">
        <v>123751</v>
      </c>
      <c r="F4699" t="s">
        <v>27</v>
      </c>
      <c r="G4699" t="s">
        <v>28</v>
      </c>
      <c r="H4699">
        <v>8</v>
      </c>
      <c r="I4699">
        <v>8</v>
      </c>
      <c r="J4699">
        <v>2897</v>
      </c>
      <c r="K4699">
        <v>1.0234954999999999</v>
      </c>
      <c r="L4699" t="s">
        <v>25</v>
      </c>
      <c r="M4699">
        <f>V3__67[[#This Row],[Sale Price]]/V3__67[[#This Row],[carpet_area]]</f>
        <v>42.716948567483605</v>
      </c>
      <c r="N4699">
        <f>IF(OR(V3__67[[#This Row],[Estimated Value]]="",V3__67[[#This Row],[Estimated Value]]=0),"",V3__67[[#This Row],[Sale Price]]-V3__67[[#This Row],[Estimated Value]])</f>
        <v>-19749</v>
      </c>
      <c r="O4699">
        <f>IF(OR(V3__67[[#This Row],[Estimated Value]]="",V3__67[[#This Row],[Estimated Value]]=0),"",(V3__67[[#This Row],[Sale Price]]-V3__67[[#This Row],[Estimated Value]])/V3__67[[#This Row],[Estimated Value]])</f>
        <v>-0.13762369337979094</v>
      </c>
      <c r="P4699" t="str">
        <f t="shared" si="73"/>
        <v>Below Estimate</v>
      </c>
    </row>
    <row r="4700" spans="1:16" x14ac:dyDescent="0.3">
      <c r="A4700" s="1">
        <v>44315</v>
      </c>
      <c r="B4700">
        <v>2021</v>
      </c>
      <c r="C4700" t="s">
        <v>17</v>
      </c>
      <c r="D4700">
        <v>130430</v>
      </c>
      <c r="E4700">
        <v>220000</v>
      </c>
      <c r="F4700" t="s">
        <v>23</v>
      </c>
      <c r="G4700" t="s">
        <v>24</v>
      </c>
      <c r="H4700">
        <v>6</v>
      </c>
      <c r="I4700">
        <v>6</v>
      </c>
      <c r="J4700">
        <v>1960</v>
      </c>
      <c r="K4700">
        <v>1.0234954999999999</v>
      </c>
      <c r="L4700" t="s">
        <v>22</v>
      </c>
      <c r="M4700">
        <f>V3__67[[#This Row],[Sale Price]]/V3__67[[#This Row],[carpet_area]]</f>
        <v>112.24489795918367</v>
      </c>
      <c r="N4700">
        <f>IF(OR(V3__67[[#This Row],[Estimated Value]]="",V3__67[[#This Row],[Estimated Value]]=0),"",V3__67[[#This Row],[Sale Price]]-V3__67[[#This Row],[Estimated Value]])</f>
        <v>89570</v>
      </c>
      <c r="O4700">
        <f>IF(OR(V3__67[[#This Row],[Estimated Value]]="",V3__67[[#This Row],[Estimated Value]]=0),"",(V3__67[[#This Row],[Sale Price]]-V3__67[[#This Row],[Estimated Value]])/V3__67[[#This Row],[Estimated Value]])</f>
        <v>0.6867285133788239</v>
      </c>
      <c r="P4700" t="str">
        <f t="shared" si="73"/>
        <v>Above Estimate</v>
      </c>
    </row>
    <row r="4701" spans="1:16" x14ac:dyDescent="0.3">
      <c r="A4701" s="1">
        <v>44315</v>
      </c>
      <c r="B4701">
        <v>2021</v>
      </c>
      <c r="C4701" t="s">
        <v>12</v>
      </c>
      <c r="D4701">
        <v>56610</v>
      </c>
      <c r="E4701">
        <v>73500</v>
      </c>
      <c r="F4701" t="s">
        <v>13</v>
      </c>
      <c r="G4701" t="s">
        <v>14</v>
      </c>
      <c r="H4701">
        <v>3</v>
      </c>
      <c r="I4701">
        <v>1</v>
      </c>
      <c r="J4701">
        <v>1080</v>
      </c>
      <c r="K4701">
        <v>1.0234954999999999</v>
      </c>
      <c r="L4701" t="s">
        <v>22</v>
      </c>
      <c r="M4701">
        <f>V3__67[[#This Row],[Sale Price]]/V3__67[[#This Row],[carpet_area]]</f>
        <v>68.055555555555557</v>
      </c>
      <c r="N4701">
        <f>IF(OR(V3__67[[#This Row],[Estimated Value]]="",V3__67[[#This Row],[Estimated Value]]=0),"",V3__67[[#This Row],[Sale Price]]-V3__67[[#This Row],[Estimated Value]])</f>
        <v>16890</v>
      </c>
      <c r="O4701">
        <f>IF(OR(V3__67[[#This Row],[Estimated Value]]="",V3__67[[#This Row],[Estimated Value]]=0),"",(V3__67[[#This Row],[Sale Price]]-V3__67[[#This Row],[Estimated Value]])/V3__67[[#This Row],[Estimated Value]])</f>
        <v>0.29835718071012191</v>
      </c>
      <c r="P4701" t="str">
        <f t="shared" si="73"/>
        <v>Above Estimate</v>
      </c>
    </row>
    <row r="4702" spans="1:16" x14ac:dyDescent="0.3">
      <c r="A4702" s="1">
        <v>44316</v>
      </c>
      <c r="B4702">
        <v>2021</v>
      </c>
      <c r="C4702" t="s">
        <v>21</v>
      </c>
      <c r="D4702">
        <v>5958120</v>
      </c>
      <c r="E4702">
        <v>9400000</v>
      </c>
      <c r="F4702" t="s">
        <v>13</v>
      </c>
      <c r="G4702" t="s">
        <v>14</v>
      </c>
      <c r="H4702">
        <v>3</v>
      </c>
      <c r="I4702">
        <v>3</v>
      </c>
      <c r="J4702">
        <v>1080</v>
      </c>
      <c r="K4702">
        <v>1.0234954999999999</v>
      </c>
      <c r="L4702" t="s">
        <v>22</v>
      </c>
      <c r="M4702">
        <f>V3__67[[#This Row],[Sale Price]]/V3__67[[#This Row],[carpet_area]]</f>
        <v>8703.7037037037044</v>
      </c>
      <c r="N4702">
        <f>IF(OR(V3__67[[#This Row],[Estimated Value]]="",V3__67[[#This Row],[Estimated Value]]=0),"",V3__67[[#This Row],[Sale Price]]-V3__67[[#This Row],[Estimated Value]])</f>
        <v>3441880</v>
      </c>
      <c r="O4702">
        <f>IF(OR(V3__67[[#This Row],[Estimated Value]]="",V3__67[[#This Row],[Estimated Value]]=0),"",(V3__67[[#This Row],[Sale Price]]-V3__67[[#This Row],[Estimated Value]])/V3__67[[#This Row],[Estimated Value]])</f>
        <v>0.57767886514538147</v>
      </c>
      <c r="P4702" t="str">
        <f t="shared" si="73"/>
        <v>Above Estimate</v>
      </c>
    </row>
    <row r="4703" spans="1:16" x14ac:dyDescent="0.3">
      <c r="A4703" s="1">
        <v>44316</v>
      </c>
      <c r="B4703">
        <v>2021</v>
      </c>
      <c r="C4703" t="s">
        <v>17</v>
      </c>
      <c r="D4703">
        <v>89810</v>
      </c>
      <c r="E4703">
        <v>175000</v>
      </c>
      <c r="F4703" t="s">
        <v>19</v>
      </c>
      <c r="G4703" t="s">
        <v>20</v>
      </c>
      <c r="H4703">
        <v>4</v>
      </c>
      <c r="I4703">
        <v>4</v>
      </c>
      <c r="J4703">
        <v>1236</v>
      </c>
      <c r="K4703">
        <v>1.0234954999999999</v>
      </c>
      <c r="L4703" t="s">
        <v>25</v>
      </c>
      <c r="M4703">
        <f>V3__67[[#This Row],[Sale Price]]/V3__67[[#This Row],[carpet_area]]</f>
        <v>141.58576051779934</v>
      </c>
      <c r="N4703">
        <f>IF(OR(V3__67[[#This Row],[Estimated Value]]="",V3__67[[#This Row],[Estimated Value]]=0),"",V3__67[[#This Row],[Sale Price]]-V3__67[[#This Row],[Estimated Value]])</f>
        <v>85190</v>
      </c>
      <c r="O4703">
        <f>IF(OR(V3__67[[#This Row],[Estimated Value]]="",V3__67[[#This Row],[Estimated Value]]=0),"",(V3__67[[#This Row],[Sale Price]]-V3__67[[#This Row],[Estimated Value]])/V3__67[[#This Row],[Estimated Value]])</f>
        <v>0.94855806703039747</v>
      </c>
      <c r="P4703" t="str">
        <f t="shared" si="73"/>
        <v>Above Estimate</v>
      </c>
    </row>
    <row r="4704" spans="1:16" x14ac:dyDescent="0.3">
      <c r="A4704" s="1">
        <v>44316</v>
      </c>
      <c r="B4704">
        <v>2021</v>
      </c>
      <c r="C4704" t="s">
        <v>29</v>
      </c>
      <c r="D4704">
        <v>161280</v>
      </c>
      <c r="E4704">
        <v>220000</v>
      </c>
      <c r="F4704" t="s">
        <v>13</v>
      </c>
      <c r="G4704" t="s">
        <v>14</v>
      </c>
      <c r="H4704">
        <v>3</v>
      </c>
      <c r="I4704">
        <v>1</v>
      </c>
      <c r="J4704">
        <v>976</v>
      </c>
      <c r="K4704">
        <v>1.0234954999999999</v>
      </c>
      <c r="L4704" t="s">
        <v>16</v>
      </c>
      <c r="M4704">
        <f>V3__67[[#This Row],[Sale Price]]/V3__67[[#This Row],[carpet_area]]</f>
        <v>225.40983606557376</v>
      </c>
      <c r="N4704">
        <f>IF(OR(V3__67[[#This Row],[Estimated Value]]="",V3__67[[#This Row],[Estimated Value]]=0),"",V3__67[[#This Row],[Sale Price]]-V3__67[[#This Row],[Estimated Value]])</f>
        <v>58720</v>
      </c>
      <c r="O4704">
        <f>IF(OR(V3__67[[#This Row],[Estimated Value]]="",V3__67[[#This Row],[Estimated Value]]=0),"",(V3__67[[#This Row],[Sale Price]]-V3__67[[#This Row],[Estimated Value]])/V3__67[[#This Row],[Estimated Value]])</f>
        <v>0.36408730158730157</v>
      </c>
      <c r="P4704" t="str">
        <f t="shared" si="73"/>
        <v>Above Estimate</v>
      </c>
    </row>
    <row r="4705" spans="1:16" x14ac:dyDescent="0.3">
      <c r="A4705" s="1">
        <v>44316</v>
      </c>
      <c r="B4705">
        <v>2021</v>
      </c>
      <c r="C4705" t="s">
        <v>12</v>
      </c>
      <c r="D4705">
        <v>71470</v>
      </c>
      <c r="E4705">
        <v>89900</v>
      </c>
      <c r="F4705" t="s">
        <v>23</v>
      </c>
      <c r="G4705" t="s">
        <v>24</v>
      </c>
      <c r="H4705">
        <v>6</v>
      </c>
      <c r="I4705">
        <v>5</v>
      </c>
      <c r="J4705">
        <v>1875</v>
      </c>
      <c r="K4705">
        <v>1.0234954999999999</v>
      </c>
      <c r="L4705" t="s">
        <v>16</v>
      </c>
      <c r="M4705">
        <f>V3__67[[#This Row],[Sale Price]]/V3__67[[#This Row],[carpet_area]]</f>
        <v>47.946666666666665</v>
      </c>
      <c r="N4705">
        <f>IF(OR(V3__67[[#This Row],[Estimated Value]]="",V3__67[[#This Row],[Estimated Value]]=0),"",V3__67[[#This Row],[Sale Price]]-V3__67[[#This Row],[Estimated Value]])</f>
        <v>18430</v>
      </c>
      <c r="O4705">
        <f>IF(OR(V3__67[[#This Row],[Estimated Value]]="",V3__67[[#This Row],[Estimated Value]]=0),"",(V3__67[[#This Row],[Sale Price]]-V3__67[[#This Row],[Estimated Value]])/V3__67[[#This Row],[Estimated Value]])</f>
        <v>0.25787043514761437</v>
      </c>
      <c r="P4705" t="str">
        <f t="shared" si="73"/>
        <v>Above Estimate</v>
      </c>
    </row>
    <row r="4706" spans="1:16" x14ac:dyDescent="0.3">
      <c r="A4706" s="1">
        <v>44316</v>
      </c>
      <c r="B4706">
        <v>2021</v>
      </c>
      <c r="C4706" t="s">
        <v>12</v>
      </c>
      <c r="D4706">
        <v>66550</v>
      </c>
      <c r="E4706">
        <v>113000</v>
      </c>
      <c r="F4706" t="s">
        <v>13</v>
      </c>
      <c r="G4706" t="s">
        <v>14</v>
      </c>
      <c r="H4706">
        <v>3</v>
      </c>
      <c r="I4706">
        <v>3</v>
      </c>
      <c r="J4706">
        <v>938</v>
      </c>
      <c r="K4706">
        <v>1.0234954999999999</v>
      </c>
      <c r="L4706" t="s">
        <v>25</v>
      </c>
      <c r="M4706">
        <f>V3__67[[#This Row],[Sale Price]]/V3__67[[#This Row],[carpet_area]]</f>
        <v>120.46908315565032</v>
      </c>
      <c r="N4706">
        <f>IF(OR(V3__67[[#This Row],[Estimated Value]]="",V3__67[[#This Row],[Estimated Value]]=0),"",V3__67[[#This Row],[Sale Price]]-V3__67[[#This Row],[Estimated Value]])</f>
        <v>46450</v>
      </c>
      <c r="O4706">
        <f>IF(OR(V3__67[[#This Row],[Estimated Value]]="",V3__67[[#This Row],[Estimated Value]]=0),"",(V3__67[[#This Row],[Sale Price]]-V3__67[[#This Row],[Estimated Value]])/V3__67[[#This Row],[Estimated Value]])</f>
        <v>0.69797145003756578</v>
      </c>
      <c r="P4706" t="str">
        <f t="shared" si="73"/>
        <v>Above Estimate</v>
      </c>
    </row>
    <row r="4707" spans="1:16" x14ac:dyDescent="0.3">
      <c r="A4707" s="1">
        <v>44317</v>
      </c>
      <c r="B4707">
        <v>2021</v>
      </c>
      <c r="C4707" t="s">
        <v>17</v>
      </c>
      <c r="D4707">
        <v>123490</v>
      </c>
      <c r="E4707">
        <v>180000</v>
      </c>
      <c r="F4707" t="s">
        <v>13</v>
      </c>
      <c r="G4707" t="s">
        <v>14</v>
      </c>
      <c r="H4707">
        <v>3</v>
      </c>
      <c r="I4707">
        <v>1</v>
      </c>
      <c r="J4707">
        <v>1035</v>
      </c>
      <c r="K4707">
        <v>1.0234954999999999</v>
      </c>
      <c r="L4707" t="s">
        <v>15</v>
      </c>
      <c r="M4707">
        <f>V3__67[[#This Row],[Sale Price]]/V3__67[[#This Row],[carpet_area]]</f>
        <v>173.91304347826087</v>
      </c>
      <c r="N4707">
        <f>IF(OR(V3__67[[#This Row],[Estimated Value]]="",V3__67[[#This Row],[Estimated Value]]=0),"",V3__67[[#This Row],[Sale Price]]-V3__67[[#This Row],[Estimated Value]])</f>
        <v>56510</v>
      </c>
      <c r="O4707">
        <f>IF(OR(V3__67[[#This Row],[Estimated Value]]="",V3__67[[#This Row],[Estimated Value]]=0),"",(V3__67[[#This Row],[Sale Price]]-V3__67[[#This Row],[Estimated Value]])/V3__67[[#This Row],[Estimated Value]])</f>
        <v>0.45760790347396552</v>
      </c>
      <c r="P4707" t="str">
        <f t="shared" si="73"/>
        <v>Above Estimate</v>
      </c>
    </row>
    <row r="4708" spans="1:16" x14ac:dyDescent="0.3">
      <c r="A4708" s="1">
        <v>44317</v>
      </c>
      <c r="B4708">
        <v>2021</v>
      </c>
      <c r="C4708" t="s">
        <v>21</v>
      </c>
      <c r="D4708">
        <v>788200</v>
      </c>
      <c r="E4708">
        <v>2433600</v>
      </c>
      <c r="F4708" t="s">
        <v>13</v>
      </c>
      <c r="G4708" t="s">
        <v>14</v>
      </c>
      <c r="H4708">
        <v>3</v>
      </c>
      <c r="I4708">
        <v>2</v>
      </c>
      <c r="J4708">
        <v>972</v>
      </c>
      <c r="K4708">
        <v>1.0234954999999999</v>
      </c>
      <c r="L4708" t="s">
        <v>25</v>
      </c>
      <c r="M4708">
        <f>V3__67[[#This Row],[Sale Price]]/V3__67[[#This Row],[carpet_area]]</f>
        <v>2503.7037037037039</v>
      </c>
      <c r="N4708">
        <f>IF(OR(V3__67[[#This Row],[Estimated Value]]="",V3__67[[#This Row],[Estimated Value]]=0),"",V3__67[[#This Row],[Sale Price]]-V3__67[[#This Row],[Estimated Value]])</f>
        <v>1645400</v>
      </c>
      <c r="O4708">
        <f>IF(OR(V3__67[[#This Row],[Estimated Value]]="",V3__67[[#This Row],[Estimated Value]]=0),"",(V3__67[[#This Row],[Sale Price]]-V3__67[[#This Row],[Estimated Value]])/V3__67[[#This Row],[Estimated Value]])</f>
        <v>2.0875412331895458</v>
      </c>
      <c r="P4708" t="str">
        <f t="shared" si="73"/>
        <v>Above Estimate</v>
      </c>
    </row>
    <row r="4709" spans="1:16" x14ac:dyDescent="0.3">
      <c r="A4709" s="1">
        <v>44317</v>
      </c>
      <c r="B4709">
        <v>2021</v>
      </c>
      <c r="C4709" t="s">
        <v>12</v>
      </c>
      <c r="D4709">
        <v>75420</v>
      </c>
      <c r="E4709">
        <v>142500</v>
      </c>
      <c r="F4709" t="s">
        <v>13</v>
      </c>
      <c r="G4709" t="s">
        <v>14</v>
      </c>
      <c r="H4709">
        <v>3</v>
      </c>
      <c r="I4709">
        <v>3</v>
      </c>
      <c r="J4709">
        <v>1062</v>
      </c>
      <c r="K4709">
        <v>1.0234954999999999</v>
      </c>
      <c r="L4709" t="s">
        <v>16</v>
      </c>
      <c r="M4709">
        <f>V3__67[[#This Row],[Sale Price]]/V3__67[[#This Row],[carpet_area]]</f>
        <v>134.18079096045199</v>
      </c>
      <c r="N4709">
        <f>IF(OR(V3__67[[#This Row],[Estimated Value]]="",V3__67[[#This Row],[Estimated Value]]=0),"",V3__67[[#This Row],[Sale Price]]-V3__67[[#This Row],[Estimated Value]])</f>
        <v>67080</v>
      </c>
      <c r="O4709">
        <f>IF(OR(V3__67[[#This Row],[Estimated Value]]="",V3__67[[#This Row],[Estimated Value]]=0),"",(V3__67[[#This Row],[Sale Price]]-V3__67[[#This Row],[Estimated Value]])/V3__67[[#This Row],[Estimated Value]])</f>
        <v>0.88941925218774864</v>
      </c>
      <c r="P4709" t="str">
        <f t="shared" si="73"/>
        <v>Above Estimate</v>
      </c>
    </row>
    <row r="4710" spans="1:16" x14ac:dyDescent="0.3">
      <c r="A4710" s="1">
        <v>44317</v>
      </c>
      <c r="B4710">
        <v>2021</v>
      </c>
      <c r="C4710" t="s">
        <v>30</v>
      </c>
      <c r="D4710">
        <v>515110</v>
      </c>
      <c r="E4710">
        <v>660000</v>
      </c>
      <c r="F4710" t="s">
        <v>13</v>
      </c>
      <c r="G4710" t="s">
        <v>14</v>
      </c>
      <c r="H4710">
        <v>3</v>
      </c>
      <c r="I4710">
        <v>1</v>
      </c>
      <c r="J4710">
        <v>996</v>
      </c>
      <c r="K4710">
        <v>1.0234954999999999</v>
      </c>
      <c r="L4710" t="s">
        <v>16</v>
      </c>
      <c r="M4710">
        <f>V3__67[[#This Row],[Sale Price]]/V3__67[[#This Row],[carpet_area]]</f>
        <v>662.65060240963851</v>
      </c>
      <c r="N4710">
        <f>IF(OR(V3__67[[#This Row],[Estimated Value]]="",V3__67[[#This Row],[Estimated Value]]=0),"",V3__67[[#This Row],[Sale Price]]-V3__67[[#This Row],[Estimated Value]])</f>
        <v>144890</v>
      </c>
      <c r="O4710">
        <f>IF(OR(V3__67[[#This Row],[Estimated Value]]="",V3__67[[#This Row],[Estimated Value]]=0),"",(V3__67[[#This Row],[Sale Price]]-V3__67[[#This Row],[Estimated Value]])/V3__67[[#This Row],[Estimated Value]])</f>
        <v>0.28127972666032497</v>
      </c>
      <c r="P4710" t="str">
        <f t="shared" si="73"/>
        <v>Above Estimate</v>
      </c>
    </row>
    <row r="4711" spans="1:16" x14ac:dyDescent="0.3">
      <c r="A4711" s="1">
        <v>44318</v>
      </c>
      <c r="B4711">
        <v>2021</v>
      </c>
      <c r="C4711" t="s">
        <v>21</v>
      </c>
      <c r="D4711">
        <v>992040</v>
      </c>
      <c r="E4711">
        <v>1275000</v>
      </c>
      <c r="F4711" t="s">
        <v>13</v>
      </c>
      <c r="G4711" t="s">
        <v>14</v>
      </c>
      <c r="H4711">
        <v>3</v>
      </c>
      <c r="I4711">
        <v>1</v>
      </c>
      <c r="J4711">
        <v>904</v>
      </c>
      <c r="K4711">
        <v>1.0234954999999999</v>
      </c>
      <c r="L4711" t="s">
        <v>15</v>
      </c>
      <c r="M4711">
        <f>V3__67[[#This Row],[Sale Price]]/V3__67[[#This Row],[carpet_area]]</f>
        <v>1410.3982300884957</v>
      </c>
      <c r="N4711">
        <f>IF(OR(V3__67[[#This Row],[Estimated Value]]="",V3__67[[#This Row],[Estimated Value]]=0),"",V3__67[[#This Row],[Sale Price]]-V3__67[[#This Row],[Estimated Value]])</f>
        <v>282960</v>
      </c>
      <c r="O4711">
        <f>IF(OR(V3__67[[#This Row],[Estimated Value]]="",V3__67[[#This Row],[Estimated Value]]=0),"",(V3__67[[#This Row],[Sale Price]]-V3__67[[#This Row],[Estimated Value]])/V3__67[[#This Row],[Estimated Value]])</f>
        <v>0.28523043425668321</v>
      </c>
      <c r="P4711" t="str">
        <f t="shared" si="73"/>
        <v>Above Estimate</v>
      </c>
    </row>
    <row r="4712" spans="1:16" x14ac:dyDescent="0.3">
      <c r="A4712" s="1">
        <v>44319</v>
      </c>
      <c r="B4712">
        <v>2021</v>
      </c>
      <c r="C4712" t="s">
        <v>12</v>
      </c>
      <c r="D4712">
        <v>65540</v>
      </c>
      <c r="E4712">
        <v>135000</v>
      </c>
      <c r="F4712" t="s">
        <v>13</v>
      </c>
      <c r="G4712" t="s">
        <v>14</v>
      </c>
      <c r="H4712">
        <v>3</v>
      </c>
      <c r="I4712">
        <v>1</v>
      </c>
      <c r="J4712">
        <v>981</v>
      </c>
      <c r="K4712">
        <v>1.0234954999999999</v>
      </c>
      <c r="L4712" t="s">
        <v>15</v>
      </c>
      <c r="M4712">
        <f>V3__67[[#This Row],[Sale Price]]/V3__67[[#This Row],[carpet_area]]</f>
        <v>137.61467889908258</v>
      </c>
      <c r="N4712">
        <f>IF(OR(V3__67[[#This Row],[Estimated Value]]="",V3__67[[#This Row],[Estimated Value]]=0),"",V3__67[[#This Row],[Sale Price]]-V3__67[[#This Row],[Estimated Value]])</f>
        <v>69460</v>
      </c>
      <c r="O4712">
        <f>IF(OR(V3__67[[#This Row],[Estimated Value]]="",V3__67[[#This Row],[Estimated Value]]=0),"",(V3__67[[#This Row],[Sale Price]]-V3__67[[#This Row],[Estimated Value]])/V3__67[[#This Row],[Estimated Value]])</f>
        <v>1.0598108025633202</v>
      </c>
      <c r="P4712" t="str">
        <f t="shared" si="73"/>
        <v>Above Estimate</v>
      </c>
    </row>
    <row r="4713" spans="1:16" x14ac:dyDescent="0.3">
      <c r="A4713" s="1">
        <v>44319</v>
      </c>
      <c r="B4713">
        <v>2021</v>
      </c>
      <c r="C4713" t="s">
        <v>12</v>
      </c>
      <c r="D4713">
        <v>94330</v>
      </c>
      <c r="E4713">
        <v>102500</v>
      </c>
      <c r="F4713" t="s">
        <v>23</v>
      </c>
      <c r="G4713" t="s">
        <v>24</v>
      </c>
      <c r="H4713">
        <v>6</v>
      </c>
      <c r="I4713">
        <v>4</v>
      </c>
      <c r="J4713">
        <v>1973</v>
      </c>
      <c r="K4713">
        <v>1.0234954999999999</v>
      </c>
      <c r="L4713" t="s">
        <v>22</v>
      </c>
      <c r="M4713">
        <f>V3__67[[#This Row],[Sale Price]]/V3__67[[#This Row],[carpet_area]]</f>
        <v>51.951343132285857</v>
      </c>
      <c r="N4713">
        <f>IF(OR(V3__67[[#This Row],[Estimated Value]]="",V3__67[[#This Row],[Estimated Value]]=0),"",V3__67[[#This Row],[Sale Price]]-V3__67[[#This Row],[Estimated Value]])</f>
        <v>8170</v>
      </c>
      <c r="O4713">
        <f>IF(OR(V3__67[[#This Row],[Estimated Value]]="",V3__67[[#This Row],[Estimated Value]]=0),"",(V3__67[[#This Row],[Sale Price]]-V3__67[[#This Row],[Estimated Value]])/V3__67[[#This Row],[Estimated Value]])</f>
        <v>8.6610834305099124E-2</v>
      </c>
      <c r="P4713" t="str">
        <f t="shared" si="73"/>
        <v>Above Estimate</v>
      </c>
    </row>
    <row r="4714" spans="1:16" x14ac:dyDescent="0.3">
      <c r="A4714" s="1">
        <v>44322</v>
      </c>
      <c r="B4714">
        <v>2021</v>
      </c>
      <c r="C4714" t="s">
        <v>12</v>
      </c>
      <c r="D4714">
        <v>133000</v>
      </c>
      <c r="E4714">
        <v>163500</v>
      </c>
      <c r="F4714" t="s">
        <v>13</v>
      </c>
      <c r="G4714" t="s">
        <v>14</v>
      </c>
      <c r="H4714">
        <v>3</v>
      </c>
      <c r="I4714">
        <v>2</v>
      </c>
      <c r="J4714">
        <v>945</v>
      </c>
      <c r="K4714">
        <v>1.0234954999999999</v>
      </c>
      <c r="L4714" t="s">
        <v>15</v>
      </c>
      <c r="M4714">
        <f>V3__67[[#This Row],[Sale Price]]/V3__67[[#This Row],[carpet_area]]</f>
        <v>173.01587301587301</v>
      </c>
      <c r="N4714">
        <f>IF(OR(V3__67[[#This Row],[Estimated Value]]="",V3__67[[#This Row],[Estimated Value]]=0),"",V3__67[[#This Row],[Sale Price]]-V3__67[[#This Row],[Estimated Value]])</f>
        <v>30500</v>
      </c>
      <c r="O4714">
        <f>IF(OR(V3__67[[#This Row],[Estimated Value]]="",V3__67[[#This Row],[Estimated Value]]=0),"",(V3__67[[#This Row],[Sale Price]]-V3__67[[#This Row],[Estimated Value]])/V3__67[[#This Row],[Estimated Value]])</f>
        <v>0.22932330827067668</v>
      </c>
      <c r="P4714" t="str">
        <f t="shared" si="73"/>
        <v>Above Estimate</v>
      </c>
    </row>
    <row r="4715" spans="1:16" x14ac:dyDescent="0.3">
      <c r="A4715" s="1">
        <v>44322</v>
      </c>
      <c r="B4715">
        <v>2021</v>
      </c>
      <c r="C4715" t="s">
        <v>17</v>
      </c>
      <c r="D4715">
        <v>105450</v>
      </c>
      <c r="E4715">
        <v>240000</v>
      </c>
      <c r="F4715" t="s">
        <v>19</v>
      </c>
      <c r="G4715" t="s">
        <v>20</v>
      </c>
      <c r="H4715">
        <v>4</v>
      </c>
      <c r="I4715">
        <v>3</v>
      </c>
      <c r="J4715">
        <v>1457</v>
      </c>
      <c r="K4715">
        <v>1.0234954999999999</v>
      </c>
      <c r="L4715" t="s">
        <v>25</v>
      </c>
      <c r="M4715">
        <f>V3__67[[#This Row],[Sale Price]]/V3__67[[#This Row],[carpet_area]]</f>
        <v>164.72203157172271</v>
      </c>
      <c r="N4715">
        <f>IF(OR(V3__67[[#This Row],[Estimated Value]]="",V3__67[[#This Row],[Estimated Value]]=0),"",V3__67[[#This Row],[Sale Price]]-V3__67[[#This Row],[Estimated Value]])</f>
        <v>134550</v>
      </c>
      <c r="O4715">
        <f>IF(OR(V3__67[[#This Row],[Estimated Value]]="",V3__67[[#This Row],[Estimated Value]]=0),"",(V3__67[[#This Row],[Sale Price]]-V3__67[[#This Row],[Estimated Value]])/V3__67[[#This Row],[Estimated Value]])</f>
        <v>1.2759601706970127</v>
      </c>
      <c r="P4715" t="str">
        <f t="shared" si="73"/>
        <v>Above Estimate</v>
      </c>
    </row>
    <row r="4716" spans="1:16" x14ac:dyDescent="0.3">
      <c r="A4716" s="1">
        <v>44322</v>
      </c>
      <c r="B4716">
        <v>2021</v>
      </c>
      <c r="C4716" t="s">
        <v>21</v>
      </c>
      <c r="D4716">
        <v>653310</v>
      </c>
      <c r="E4716">
        <v>800000</v>
      </c>
      <c r="F4716" t="s">
        <v>13</v>
      </c>
      <c r="G4716" t="s">
        <v>14</v>
      </c>
      <c r="H4716">
        <v>3</v>
      </c>
      <c r="I4716">
        <v>2</v>
      </c>
      <c r="J4716">
        <v>962</v>
      </c>
      <c r="K4716">
        <v>1.0234954999999999</v>
      </c>
      <c r="L4716" t="s">
        <v>16</v>
      </c>
      <c r="M4716">
        <f>V3__67[[#This Row],[Sale Price]]/V3__67[[#This Row],[carpet_area]]</f>
        <v>831.60083160083161</v>
      </c>
      <c r="N4716">
        <f>IF(OR(V3__67[[#This Row],[Estimated Value]]="",V3__67[[#This Row],[Estimated Value]]=0),"",V3__67[[#This Row],[Sale Price]]-V3__67[[#This Row],[Estimated Value]])</f>
        <v>146690</v>
      </c>
      <c r="O4716">
        <f>IF(OR(V3__67[[#This Row],[Estimated Value]]="",V3__67[[#This Row],[Estimated Value]]=0),"",(V3__67[[#This Row],[Sale Price]]-V3__67[[#This Row],[Estimated Value]])/V3__67[[#This Row],[Estimated Value]])</f>
        <v>0.22453352925869802</v>
      </c>
      <c r="P4716" t="str">
        <f t="shared" si="73"/>
        <v>Above Estimate</v>
      </c>
    </row>
    <row r="4717" spans="1:16" x14ac:dyDescent="0.3">
      <c r="A4717" s="1">
        <v>44323</v>
      </c>
      <c r="B4717">
        <v>2021</v>
      </c>
      <c r="C4717" t="s">
        <v>12</v>
      </c>
      <c r="D4717">
        <v>53360</v>
      </c>
      <c r="E4717">
        <v>71500</v>
      </c>
      <c r="F4717" t="s">
        <v>13</v>
      </c>
      <c r="G4717" t="s">
        <v>14</v>
      </c>
      <c r="H4717">
        <v>3</v>
      </c>
      <c r="I4717">
        <v>1</v>
      </c>
      <c r="J4717">
        <v>979</v>
      </c>
      <c r="K4717">
        <v>1.0234954999999999</v>
      </c>
      <c r="L4717" t="s">
        <v>16</v>
      </c>
      <c r="M4717">
        <f>V3__67[[#This Row],[Sale Price]]/V3__67[[#This Row],[carpet_area]]</f>
        <v>73.033707865168537</v>
      </c>
      <c r="N4717">
        <f>IF(OR(V3__67[[#This Row],[Estimated Value]]="",V3__67[[#This Row],[Estimated Value]]=0),"",V3__67[[#This Row],[Sale Price]]-V3__67[[#This Row],[Estimated Value]])</f>
        <v>18140</v>
      </c>
      <c r="O4717">
        <f>IF(OR(V3__67[[#This Row],[Estimated Value]]="",V3__67[[#This Row],[Estimated Value]]=0),"",(V3__67[[#This Row],[Sale Price]]-V3__67[[#This Row],[Estimated Value]])/V3__67[[#This Row],[Estimated Value]])</f>
        <v>0.33995502248875564</v>
      </c>
      <c r="P4717" t="str">
        <f t="shared" si="73"/>
        <v>Above Estimate</v>
      </c>
    </row>
    <row r="4718" spans="1:16" x14ac:dyDescent="0.3">
      <c r="A4718" s="1">
        <v>44323</v>
      </c>
      <c r="B4718">
        <v>2021</v>
      </c>
      <c r="C4718" t="s">
        <v>12</v>
      </c>
      <c r="D4718">
        <v>63020</v>
      </c>
      <c r="E4718">
        <v>70000</v>
      </c>
      <c r="F4718" t="s">
        <v>13</v>
      </c>
      <c r="G4718" t="s">
        <v>14</v>
      </c>
      <c r="H4718">
        <v>3</v>
      </c>
      <c r="I4718">
        <v>3</v>
      </c>
      <c r="J4718">
        <v>977</v>
      </c>
      <c r="K4718">
        <v>1.0234954999999999</v>
      </c>
      <c r="L4718" t="s">
        <v>22</v>
      </c>
      <c r="M4718">
        <f>V3__67[[#This Row],[Sale Price]]/V3__67[[#This Row],[carpet_area]]</f>
        <v>71.647901740020473</v>
      </c>
      <c r="N4718">
        <f>IF(OR(V3__67[[#This Row],[Estimated Value]]="",V3__67[[#This Row],[Estimated Value]]=0),"",V3__67[[#This Row],[Sale Price]]-V3__67[[#This Row],[Estimated Value]])</f>
        <v>6980</v>
      </c>
      <c r="O4718">
        <f>IF(OR(V3__67[[#This Row],[Estimated Value]]="",V3__67[[#This Row],[Estimated Value]]=0),"",(V3__67[[#This Row],[Sale Price]]-V3__67[[#This Row],[Estimated Value]])/V3__67[[#This Row],[Estimated Value]])</f>
        <v>0.11075848936845446</v>
      </c>
      <c r="P4718" t="str">
        <f t="shared" si="73"/>
        <v>Above Estimate</v>
      </c>
    </row>
    <row r="4719" spans="1:16" x14ac:dyDescent="0.3">
      <c r="A4719" s="1">
        <v>44324</v>
      </c>
      <c r="B4719">
        <v>2021</v>
      </c>
      <c r="C4719" t="s">
        <v>21</v>
      </c>
      <c r="D4719">
        <v>801920</v>
      </c>
      <c r="E4719">
        <v>1165000</v>
      </c>
      <c r="F4719" t="s">
        <v>13</v>
      </c>
      <c r="G4719" t="s">
        <v>14</v>
      </c>
      <c r="H4719">
        <v>3</v>
      </c>
      <c r="I4719">
        <v>2</v>
      </c>
      <c r="J4719">
        <v>937</v>
      </c>
      <c r="K4719">
        <v>1.0234954999999999</v>
      </c>
      <c r="L4719" t="s">
        <v>15</v>
      </c>
      <c r="M4719">
        <f>V3__67[[#This Row],[Sale Price]]/V3__67[[#This Row],[carpet_area]]</f>
        <v>1243.3297758804697</v>
      </c>
      <c r="N4719">
        <f>IF(OR(V3__67[[#This Row],[Estimated Value]]="",V3__67[[#This Row],[Estimated Value]]=0),"",V3__67[[#This Row],[Sale Price]]-V3__67[[#This Row],[Estimated Value]])</f>
        <v>363080</v>
      </c>
      <c r="O4719">
        <f>IF(OR(V3__67[[#This Row],[Estimated Value]]="",V3__67[[#This Row],[Estimated Value]]=0),"",(V3__67[[#This Row],[Sale Price]]-V3__67[[#This Row],[Estimated Value]])/V3__67[[#This Row],[Estimated Value]])</f>
        <v>0.45276336791699923</v>
      </c>
      <c r="P4719" t="str">
        <f t="shared" si="73"/>
        <v>Above Estimate</v>
      </c>
    </row>
    <row r="4720" spans="1:16" x14ac:dyDescent="0.3">
      <c r="A4720" s="1">
        <v>44325</v>
      </c>
      <c r="B4720">
        <v>2021</v>
      </c>
      <c r="C4720" t="s">
        <v>12</v>
      </c>
      <c r="D4720">
        <v>79530</v>
      </c>
      <c r="E4720">
        <v>84000</v>
      </c>
      <c r="F4720" t="s">
        <v>13</v>
      </c>
      <c r="G4720" t="s">
        <v>14</v>
      </c>
      <c r="H4720">
        <v>3</v>
      </c>
      <c r="I4720">
        <v>3</v>
      </c>
      <c r="J4720">
        <v>1097</v>
      </c>
      <c r="K4720">
        <v>1.0234954999999999</v>
      </c>
      <c r="L4720" t="s">
        <v>25</v>
      </c>
      <c r="M4720">
        <f>V3__67[[#This Row],[Sale Price]]/V3__67[[#This Row],[carpet_area]]</f>
        <v>76.572470373746583</v>
      </c>
      <c r="N4720">
        <f>IF(OR(V3__67[[#This Row],[Estimated Value]]="",V3__67[[#This Row],[Estimated Value]]=0),"",V3__67[[#This Row],[Sale Price]]-V3__67[[#This Row],[Estimated Value]])</f>
        <v>4470</v>
      </c>
      <c r="O4720">
        <f>IF(OR(V3__67[[#This Row],[Estimated Value]]="",V3__67[[#This Row],[Estimated Value]]=0),"",(V3__67[[#This Row],[Sale Price]]-V3__67[[#This Row],[Estimated Value]])/V3__67[[#This Row],[Estimated Value]])</f>
        <v>5.6205205582798942E-2</v>
      </c>
      <c r="P4720" t="str">
        <f t="shared" si="73"/>
        <v>Above Estimate</v>
      </c>
    </row>
    <row r="4721" spans="1:16" x14ac:dyDescent="0.3">
      <c r="A4721" s="1">
        <v>44325</v>
      </c>
      <c r="B4721">
        <v>2021</v>
      </c>
      <c r="C4721" t="s">
        <v>21</v>
      </c>
      <c r="D4721">
        <v>1233890</v>
      </c>
      <c r="E4721">
        <v>1146500</v>
      </c>
      <c r="F4721" t="s">
        <v>13</v>
      </c>
      <c r="G4721" t="s">
        <v>14</v>
      </c>
      <c r="H4721">
        <v>3</v>
      </c>
      <c r="I4721">
        <v>3</v>
      </c>
      <c r="J4721">
        <v>1010</v>
      </c>
      <c r="K4721">
        <v>1.0234954999999999</v>
      </c>
      <c r="L4721" t="s">
        <v>22</v>
      </c>
      <c r="M4721">
        <f>V3__67[[#This Row],[Sale Price]]/V3__67[[#This Row],[carpet_area]]</f>
        <v>1135.1485148514851</v>
      </c>
      <c r="N4721">
        <f>IF(OR(V3__67[[#This Row],[Estimated Value]]="",V3__67[[#This Row],[Estimated Value]]=0),"",V3__67[[#This Row],[Sale Price]]-V3__67[[#This Row],[Estimated Value]])</f>
        <v>-87390</v>
      </c>
      <c r="O4721">
        <f>IF(OR(V3__67[[#This Row],[Estimated Value]]="",V3__67[[#This Row],[Estimated Value]]=0),"",(V3__67[[#This Row],[Sale Price]]-V3__67[[#This Row],[Estimated Value]])/V3__67[[#This Row],[Estimated Value]])</f>
        <v>-7.0824789892129772E-2</v>
      </c>
      <c r="P4721" t="str">
        <f t="shared" si="73"/>
        <v>Below Estimate</v>
      </c>
    </row>
    <row r="4722" spans="1:16" x14ac:dyDescent="0.3">
      <c r="A4722" s="1">
        <v>44326</v>
      </c>
      <c r="B4722">
        <v>2021</v>
      </c>
      <c r="C4722" t="s">
        <v>26</v>
      </c>
      <c r="D4722">
        <v>306670</v>
      </c>
      <c r="E4722">
        <v>398000</v>
      </c>
      <c r="F4722" t="s">
        <v>13</v>
      </c>
      <c r="G4722" t="s">
        <v>14</v>
      </c>
      <c r="H4722">
        <v>3</v>
      </c>
      <c r="I4722">
        <v>1</v>
      </c>
      <c r="J4722">
        <v>967</v>
      </c>
      <c r="K4722">
        <v>1.0234954999999999</v>
      </c>
      <c r="L4722" t="s">
        <v>15</v>
      </c>
      <c r="M4722">
        <f>V3__67[[#This Row],[Sale Price]]/V3__67[[#This Row],[carpet_area]]</f>
        <v>411.58221302998965</v>
      </c>
      <c r="N4722">
        <f>IF(OR(V3__67[[#This Row],[Estimated Value]]="",V3__67[[#This Row],[Estimated Value]]=0),"",V3__67[[#This Row],[Sale Price]]-V3__67[[#This Row],[Estimated Value]])</f>
        <v>91330</v>
      </c>
      <c r="O4722">
        <f>IF(OR(V3__67[[#This Row],[Estimated Value]]="",V3__67[[#This Row],[Estimated Value]]=0),"",(V3__67[[#This Row],[Sale Price]]-V3__67[[#This Row],[Estimated Value]])/V3__67[[#This Row],[Estimated Value]])</f>
        <v>0.29781198030456191</v>
      </c>
      <c r="P4722" t="str">
        <f t="shared" si="73"/>
        <v>Above Estimate</v>
      </c>
    </row>
    <row r="4723" spans="1:16" x14ac:dyDescent="0.3">
      <c r="A4723" s="1">
        <v>44326</v>
      </c>
      <c r="B4723">
        <v>2021</v>
      </c>
      <c r="C4723" t="s">
        <v>12</v>
      </c>
      <c r="D4723">
        <v>83190</v>
      </c>
      <c r="E4723">
        <v>90000</v>
      </c>
      <c r="F4723" t="s">
        <v>13</v>
      </c>
      <c r="G4723" t="s">
        <v>14</v>
      </c>
      <c r="H4723">
        <v>3</v>
      </c>
      <c r="I4723">
        <v>3</v>
      </c>
      <c r="J4723">
        <v>927</v>
      </c>
      <c r="K4723">
        <v>1.0234954999999999</v>
      </c>
      <c r="L4723" t="s">
        <v>16</v>
      </c>
      <c r="M4723">
        <f>V3__67[[#This Row],[Sale Price]]/V3__67[[#This Row],[carpet_area]]</f>
        <v>97.087378640776706</v>
      </c>
      <c r="N4723">
        <f>IF(OR(V3__67[[#This Row],[Estimated Value]]="",V3__67[[#This Row],[Estimated Value]]=0),"",V3__67[[#This Row],[Sale Price]]-V3__67[[#This Row],[Estimated Value]])</f>
        <v>6810</v>
      </c>
      <c r="O4723">
        <f>IF(OR(V3__67[[#This Row],[Estimated Value]]="",V3__67[[#This Row],[Estimated Value]]=0),"",(V3__67[[#This Row],[Sale Price]]-V3__67[[#This Row],[Estimated Value]])/V3__67[[#This Row],[Estimated Value]])</f>
        <v>8.1860800576992424E-2</v>
      </c>
      <c r="P4723" t="str">
        <f t="shared" si="73"/>
        <v>Above Estimate</v>
      </c>
    </row>
    <row r="4724" spans="1:16" x14ac:dyDescent="0.3">
      <c r="A4724" s="1">
        <v>44326</v>
      </c>
      <c r="B4724">
        <v>2021</v>
      </c>
      <c r="C4724" t="s">
        <v>26</v>
      </c>
      <c r="D4724">
        <v>303800</v>
      </c>
      <c r="E4724">
        <v>360000</v>
      </c>
      <c r="F4724" t="s">
        <v>13</v>
      </c>
      <c r="G4724" t="s">
        <v>14</v>
      </c>
      <c r="H4724">
        <v>3</v>
      </c>
      <c r="I4724">
        <v>2</v>
      </c>
      <c r="J4724">
        <v>1095</v>
      </c>
      <c r="K4724">
        <v>1.0234954999999999</v>
      </c>
      <c r="L4724" t="s">
        <v>22</v>
      </c>
      <c r="M4724">
        <f>V3__67[[#This Row],[Sale Price]]/V3__67[[#This Row],[carpet_area]]</f>
        <v>328.76712328767121</v>
      </c>
      <c r="N4724">
        <f>IF(OR(V3__67[[#This Row],[Estimated Value]]="",V3__67[[#This Row],[Estimated Value]]=0),"",V3__67[[#This Row],[Sale Price]]-V3__67[[#This Row],[Estimated Value]])</f>
        <v>56200</v>
      </c>
      <c r="O4724">
        <f>IF(OR(V3__67[[#This Row],[Estimated Value]]="",V3__67[[#This Row],[Estimated Value]]=0),"",(V3__67[[#This Row],[Sale Price]]-V3__67[[#This Row],[Estimated Value]])/V3__67[[#This Row],[Estimated Value]])</f>
        <v>0.18499012508229098</v>
      </c>
      <c r="P4724" t="str">
        <f t="shared" si="73"/>
        <v>Above Estimate</v>
      </c>
    </row>
    <row r="4725" spans="1:16" x14ac:dyDescent="0.3">
      <c r="A4725" s="1">
        <v>44329</v>
      </c>
      <c r="B4725">
        <v>2021</v>
      </c>
      <c r="C4725" t="s">
        <v>17</v>
      </c>
      <c r="D4725">
        <v>127430</v>
      </c>
      <c r="E4725">
        <v>250000</v>
      </c>
      <c r="F4725" t="s">
        <v>23</v>
      </c>
      <c r="G4725" t="s">
        <v>24</v>
      </c>
      <c r="H4725">
        <v>6</v>
      </c>
      <c r="I4725">
        <v>6</v>
      </c>
      <c r="J4725">
        <v>2103</v>
      </c>
      <c r="K4725">
        <v>1.0234954999999999</v>
      </c>
      <c r="L4725" t="s">
        <v>25</v>
      </c>
      <c r="M4725">
        <f>V3__67[[#This Row],[Sale Price]]/V3__67[[#This Row],[carpet_area]]</f>
        <v>118.87779362815026</v>
      </c>
      <c r="N4725">
        <f>IF(OR(V3__67[[#This Row],[Estimated Value]]="",V3__67[[#This Row],[Estimated Value]]=0),"",V3__67[[#This Row],[Sale Price]]-V3__67[[#This Row],[Estimated Value]])</f>
        <v>122570</v>
      </c>
      <c r="O4725">
        <f>IF(OR(V3__67[[#This Row],[Estimated Value]]="",V3__67[[#This Row],[Estimated Value]]=0),"",(V3__67[[#This Row],[Sale Price]]-V3__67[[#This Row],[Estimated Value]])/V3__67[[#This Row],[Estimated Value]])</f>
        <v>0.96186141410970727</v>
      </c>
      <c r="P4725" t="str">
        <f t="shared" si="73"/>
        <v>Above Estimate</v>
      </c>
    </row>
    <row r="4726" spans="1:16" x14ac:dyDescent="0.3">
      <c r="A4726" s="1">
        <v>44329</v>
      </c>
      <c r="B4726">
        <v>2021</v>
      </c>
      <c r="C4726" t="s">
        <v>30</v>
      </c>
      <c r="D4726">
        <v>528300</v>
      </c>
      <c r="E4726">
        <v>775000</v>
      </c>
      <c r="F4726" t="s">
        <v>13</v>
      </c>
      <c r="G4726" t="s">
        <v>14</v>
      </c>
      <c r="H4726">
        <v>3</v>
      </c>
      <c r="I4726">
        <v>2</v>
      </c>
      <c r="J4726">
        <v>919</v>
      </c>
      <c r="K4726">
        <v>1.0234954999999999</v>
      </c>
      <c r="L4726" t="s">
        <v>25</v>
      </c>
      <c r="M4726">
        <f>V3__67[[#This Row],[Sale Price]]/V3__67[[#This Row],[carpet_area]]</f>
        <v>843.30794341675733</v>
      </c>
      <c r="N4726">
        <f>IF(OR(V3__67[[#This Row],[Estimated Value]]="",V3__67[[#This Row],[Estimated Value]]=0),"",V3__67[[#This Row],[Sale Price]]-V3__67[[#This Row],[Estimated Value]])</f>
        <v>246700</v>
      </c>
      <c r="O4726">
        <f>IF(OR(V3__67[[#This Row],[Estimated Value]]="",V3__67[[#This Row],[Estimated Value]]=0),"",(V3__67[[#This Row],[Sale Price]]-V3__67[[#This Row],[Estimated Value]])/V3__67[[#This Row],[Estimated Value]])</f>
        <v>0.46696952489116034</v>
      </c>
      <c r="P4726" t="str">
        <f t="shared" si="73"/>
        <v>Above Estimate</v>
      </c>
    </row>
    <row r="4727" spans="1:16" x14ac:dyDescent="0.3">
      <c r="A4727" s="1">
        <v>44331</v>
      </c>
      <c r="B4727">
        <v>2021</v>
      </c>
      <c r="C4727" t="s">
        <v>17</v>
      </c>
      <c r="D4727">
        <v>114600</v>
      </c>
      <c r="E4727">
        <v>227000</v>
      </c>
      <c r="F4727" t="s">
        <v>13</v>
      </c>
      <c r="G4727" t="s">
        <v>14</v>
      </c>
      <c r="H4727">
        <v>3</v>
      </c>
      <c r="I4727">
        <v>3</v>
      </c>
      <c r="J4727">
        <v>941</v>
      </c>
      <c r="K4727">
        <v>1.0234954999999999</v>
      </c>
      <c r="L4727" t="s">
        <v>22</v>
      </c>
      <c r="M4727">
        <f>V3__67[[#This Row],[Sale Price]]/V3__67[[#This Row],[carpet_area]]</f>
        <v>241.23273113708819</v>
      </c>
      <c r="N4727">
        <f>IF(OR(V3__67[[#This Row],[Estimated Value]]="",V3__67[[#This Row],[Estimated Value]]=0),"",V3__67[[#This Row],[Sale Price]]-V3__67[[#This Row],[Estimated Value]])</f>
        <v>112400</v>
      </c>
      <c r="O4727">
        <f>IF(OR(V3__67[[#This Row],[Estimated Value]]="",V3__67[[#This Row],[Estimated Value]]=0),"",(V3__67[[#This Row],[Sale Price]]-V3__67[[#This Row],[Estimated Value]])/V3__67[[#This Row],[Estimated Value]])</f>
        <v>0.98080279232111689</v>
      </c>
      <c r="P4727" t="str">
        <f t="shared" si="73"/>
        <v>Above Estimate</v>
      </c>
    </row>
    <row r="4728" spans="1:16" x14ac:dyDescent="0.3">
      <c r="A4728" s="1">
        <v>44331</v>
      </c>
      <c r="B4728">
        <v>2021</v>
      </c>
      <c r="C4728" t="s">
        <v>29</v>
      </c>
      <c r="D4728">
        <v>205450</v>
      </c>
      <c r="E4728">
        <v>322000</v>
      </c>
      <c r="F4728" t="s">
        <v>13</v>
      </c>
      <c r="G4728" t="s">
        <v>14</v>
      </c>
      <c r="H4728">
        <v>3</v>
      </c>
      <c r="I4728">
        <v>2</v>
      </c>
      <c r="J4728">
        <v>1000</v>
      </c>
      <c r="K4728">
        <v>1.0234954999999999</v>
      </c>
      <c r="L4728" t="s">
        <v>25</v>
      </c>
      <c r="M4728">
        <f>V3__67[[#This Row],[Sale Price]]/V3__67[[#This Row],[carpet_area]]</f>
        <v>322</v>
      </c>
      <c r="N4728">
        <f>IF(OR(V3__67[[#This Row],[Estimated Value]]="",V3__67[[#This Row],[Estimated Value]]=0),"",V3__67[[#This Row],[Sale Price]]-V3__67[[#This Row],[Estimated Value]])</f>
        <v>116550</v>
      </c>
      <c r="O4728">
        <f>IF(OR(V3__67[[#This Row],[Estimated Value]]="",V3__67[[#This Row],[Estimated Value]]=0),"",(V3__67[[#This Row],[Sale Price]]-V3__67[[#This Row],[Estimated Value]])/V3__67[[#This Row],[Estimated Value]])</f>
        <v>0.56729131175468483</v>
      </c>
      <c r="P4728" t="str">
        <f t="shared" si="73"/>
        <v>Above Estimate</v>
      </c>
    </row>
    <row r="4729" spans="1:16" x14ac:dyDescent="0.3">
      <c r="A4729" s="1">
        <v>44331</v>
      </c>
      <c r="B4729">
        <v>2021</v>
      </c>
      <c r="C4729" t="s">
        <v>17</v>
      </c>
      <c r="D4729">
        <v>218250</v>
      </c>
      <c r="E4729">
        <v>420000</v>
      </c>
      <c r="F4729" t="s">
        <v>19</v>
      </c>
      <c r="G4729" t="s">
        <v>20</v>
      </c>
      <c r="H4729">
        <v>4</v>
      </c>
      <c r="I4729">
        <v>3</v>
      </c>
      <c r="J4729">
        <v>1493</v>
      </c>
      <c r="K4729">
        <v>1.0234954999999999</v>
      </c>
      <c r="L4729" t="s">
        <v>16</v>
      </c>
      <c r="M4729">
        <f>V3__67[[#This Row],[Sale Price]]/V3__67[[#This Row],[carpet_area]]</f>
        <v>281.31279303415943</v>
      </c>
      <c r="N4729">
        <f>IF(OR(V3__67[[#This Row],[Estimated Value]]="",V3__67[[#This Row],[Estimated Value]]=0),"",V3__67[[#This Row],[Sale Price]]-V3__67[[#This Row],[Estimated Value]])</f>
        <v>201750</v>
      </c>
      <c r="O4729">
        <f>IF(OR(V3__67[[#This Row],[Estimated Value]]="",V3__67[[#This Row],[Estimated Value]]=0),"",(V3__67[[#This Row],[Sale Price]]-V3__67[[#This Row],[Estimated Value]])/V3__67[[#This Row],[Estimated Value]])</f>
        <v>0.92439862542955331</v>
      </c>
      <c r="P4729" t="str">
        <f t="shared" si="73"/>
        <v>Above Estimate</v>
      </c>
    </row>
    <row r="4730" spans="1:16" x14ac:dyDescent="0.3">
      <c r="A4730" s="1">
        <v>44332</v>
      </c>
      <c r="B4730">
        <v>2021</v>
      </c>
      <c r="C4730" t="s">
        <v>21</v>
      </c>
      <c r="D4730">
        <v>1946140</v>
      </c>
      <c r="E4730">
        <v>2500000</v>
      </c>
      <c r="F4730" t="s">
        <v>13</v>
      </c>
      <c r="G4730" t="s">
        <v>14</v>
      </c>
      <c r="H4730">
        <v>3</v>
      </c>
      <c r="I4730">
        <v>3</v>
      </c>
      <c r="J4730">
        <v>1049</v>
      </c>
      <c r="K4730">
        <v>1.0234954999999999</v>
      </c>
      <c r="L4730" t="s">
        <v>25</v>
      </c>
      <c r="M4730">
        <f>V3__67[[#This Row],[Sale Price]]/V3__67[[#This Row],[carpet_area]]</f>
        <v>2383.2221163012391</v>
      </c>
      <c r="N4730">
        <f>IF(OR(V3__67[[#This Row],[Estimated Value]]="",V3__67[[#This Row],[Estimated Value]]=0),"",V3__67[[#This Row],[Sale Price]]-V3__67[[#This Row],[Estimated Value]])</f>
        <v>553860</v>
      </c>
      <c r="O4730">
        <f>IF(OR(V3__67[[#This Row],[Estimated Value]]="",V3__67[[#This Row],[Estimated Value]]=0),"",(V3__67[[#This Row],[Sale Price]]-V3__67[[#This Row],[Estimated Value]])/V3__67[[#This Row],[Estimated Value]])</f>
        <v>0.28459411964195791</v>
      </c>
      <c r="P4730" t="str">
        <f t="shared" si="73"/>
        <v>Above Estimate</v>
      </c>
    </row>
    <row r="4731" spans="1:16" x14ac:dyDescent="0.3">
      <c r="A4731" s="1">
        <v>44332</v>
      </c>
      <c r="B4731">
        <v>2021</v>
      </c>
      <c r="C4731" t="s">
        <v>12</v>
      </c>
      <c r="D4731">
        <v>31000</v>
      </c>
      <c r="E4731">
        <v>130000</v>
      </c>
      <c r="F4731" t="s">
        <v>23</v>
      </c>
      <c r="G4731" t="s">
        <v>24</v>
      </c>
      <c r="H4731">
        <v>6</v>
      </c>
      <c r="I4731">
        <v>6</v>
      </c>
      <c r="J4731">
        <v>1921</v>
      </c>
      <c r="K4731">
        <v>1.0234954999999999</v>
      </c>
      <c r="L4731" t="s">
        <v>16</v>
      </c>
      <c r="M4731">
        <f>V3__67[[#This Row],[Sale Price]]/V3__67[[#This Row],[carpet_area]]</f>
        <v>67.673086933888598</v>
      </c>
      <c r="N4731">
        <f>IF(OR(V3__67[[#This Row],[Estimated Value]]="",V3__67[[#This Row],[Estimated Value]]=0),"",V3__67[[#This Row],[Sale Price]]-V3__67[[#This Row],[Estimated Value]])</f>
        <v>99000</v>
      </c>
      <c r="O4731">
        <f>IF(OR(V3__67[[#This Row],[Estimated Value]]="",V3__67[[#This Row],[Estimated Value]]=0),"",(V3__67[[#This Row],[Sale Price]]-V3__67[[#This Row],[Estimated Value]])/V3__67[[#This Row],[Estimated Value]])</f>
        <v>3.193548387096774</v>
      </c>
      <c r="P4731" t="str">
        <f t="shared" si="73"/>
        <v>Above Estimate</v>
      </c>
    </row>
    <row r="4732" spans="1:16" x14ac:dyDescent="0.3">
      <c r="A4732" s="1">
        <v>44333</v>
      </c>
      <c r="B4732">
        <v>2021</v>
      </c>
      <c r="C4732" t="s">
        <v>30</v>
      </c>
      <c r="D4732">
        <v>365560</v>
      </c>
      <c r="E4732">
        <v>650000</v>
      </c>
      <c r="F4732" t="s">
        <v>19</v>
      </c>
      <c r="G4732" t="s">
        <v>20</v>
      </c>
      <c r="H4732">
        <v>4</v>
      </c>
      <c r="I4732">
        <v>3</v>
      </c>
      <c r="J4732">
        <v>1440</v>
      </c>
      <c r="K4732">
        <v>1.0234954999999999</v>
      </c>
      <c r="L4732" t="s">
        <v>16</v>
      </c>
      <c r="M4732">
        <f>V3__67[[#This Row],[Sale Price]]/V3__67[[#This Row],[carpet_area]]</f>
        <v>451.38888888888891</v>
      </c>
      <c r="N4732">
        <f>IF(OR(V3__67[[#This Row],[Estimated Value]]="",V3__67[[#This Row],[Estimated Value]]=0),"",V3__67[[#This Row],[Sale Price]]-V3__67[[#This Row],[Estimated Value]])</f>
        <v>284440</v>
      </c>
      <c r="O4732">
        <f>IF(OR(V3__67[[#This Row],[Estimated Value]]="",V3__67[[#This Row],[Estimated Value]]=0),"",(V3__67[[#This Row],[Sale Price]]-V3__67[[#This Row],[Estimated Value]])/V3__67[[#This Row],[Estimated Value]])</f>
        <v>0.77809388335704122</v>
      </c>
      <c r="P4732" t="str">
        <f t="shared" si="73"/>
        <v>Above Estimate</v>
      </c>
    </row>
    <row r="4733" spans="1:16" x14ac:dyDescent="0.3">
      <c r="A4733" s="1">
        <v>44336</v>
      </c>
      <c r="B4733">
        <v>2021</v>
      </c>
      <c r="C4733" t="s">
        <v>26</v>
      </c>
      <c r="D4733">
        <v>199850</v>
      </c>
      <c r="E4733">
        <v>388000</v>
      </c>
      <c r="F4733" t="s">
        <v>13</v>
      </c>
      <c r="G4733" t="s">
        <v>14</v>
      </c>
      <c r="H4733">
        <v>3</v>
      </c>
      <c r="I4733">
        <v>2</v>
      </c>
      <c r="J4733">
        <v>1097</v>
      </c>
      <c r="K4733">
        <v>1.0234954999999999</v>
      </c>
      <c r="L4733" t="s">
        <v>22</v>
      </c>
      <c r="M4733">
        <f>V3__67[[#This Row],[Sale Price]]/V3__67[[#This Row],[carpet_area]]</f>
        <v>353.69188696444849</v>
      </c>
      <c r="N4733">
        <f>IF(OR(V3__67[[#This Row],[Estimated Value]]="",V3__67[[#This Row],[Estimated Value]]=0),"",V3__67[[#This Row],[Sale Price]]-V3__67[[#This Row],[Estimated Value]])</f>
        <v>188150</v>
      </c>
      <c r="O4733">
        <f>IF(OR(V3__67[[#This Row],[Estimated Value]]="",V3__67[[#This Row],[Estimated Value]]=0),"",(V3__67[[#This Row],[Sale Price]]-V3__67[[#This Row],[Estimated Value]])/V3__67[[#This Row],[Estimated Value]])</f>
        <v>0.94145609206905179</v>
      </c>
      <c r="P4733" t="str">
        <f t="shared" si="73"/>
        <v>Above Estimate</v>
      </c>
    </row>
    <row r="4734" spans="1:16" x14ac:dyDescent="0.3">
      <c r="A4734" s="1">
        <v>44336</v>
      </c>
      <c r="B4734">
        <v>2021</v>
      </c>
      <c r="C4734" t="s">
        <v>29</v>
      </c>
      <c r="D4734">
        <v>245910</v>
      </c>
      <c r="E4734">
        <v>395000</v>
      </c>
      <c r="F4734" t="s">
        <v>13</v>
      </c>
      <c r="G4734" t="s">
        <v>14</v>
      </c>
      <c r="H4734">
        <v>3</v>
      </c>
      <c r="I4734">
        <v>1</v>
      </c>
      <c r="J4734">
        <v>997</v>
      </c>
      <c r="K4734">
        <v>1.0234954999999999</v>
      </c>
      <c r="L4734" t="s">
        <v>25</v>
      </c>
      <c r="M4734">
        <f>V3__67[[#This Row],[Sale Price]]/V3__67[[#This Row],[carpet_area]]</f>
        <v>396.18856569709129</v>
      </c>
      <c r="N4734">
        <f>IF(OR(V3__67[[#This Row],[Estimated Value]]="",V3__67[[#This Row],[Estimated Value]]=0),"",V3__67[[#This Row],[Sale Price]]-V3__67[[#This Row],[Estimated Value]])</f>
        <v>149090</v>
      </c>
      <c r="O4734">
        <f>IF(OR(V3__67[[#This Row],[Estimated Value]]="",V3__67[[#This Row],[Estimated Value]]=0),"",(V3__67[[#This Row],[Sale Price]]-V3__67[[#This Row],[Estimated Value]])/V3__67[[#This Row],[Estimated Value]])</f>
        <v>0.60627871985685822</v>
      </c>
      <c r="P4734" t="str">
        <f t="shared" si="73"/>
        <v>Above Estimate</v>
      </c>
    </row>
    <row r="4735" spans="1:16" x14ac:dyDescent="0.3">
      <c r="A4735" s="1">
        <v>44337</v>
      </c>
      <c r="B4735">
        <v>2021</v>
      </c>
      <c r="C4735" t="s">
        <v>30</v>
      </c>
      <c r="D4735">
        <v>297890</v>
      </c>
      <c r="E4735">
        <v>395000</v>
      </c>
      <c r="F4735" t="s">
        <v>13</v>
      </c>
      <c r="G4735" t="s">
        <v>14</v>
      </c>
      <c r="H4735">
        <v>3</v>
      </c>
      <c r="I4735">
        <v>3</v>
      </c>
      <c r="J4735">
        <v>980</v>
      </c>
      <c r="K4735">
        <v>1.0234954999999999</v>
      </c>
      <c r="L4735" t="s">
        <v>25</v>
      </c>
      <c r="M4735">
        <f>V3__67[[#This Row],[Sale Price]]/V3__67[[#This Row],[carpet_area]]</f>
        <v>403.0612244897959</v>
      </c>
      <c r="N4735">
        <f>IF(OR(V3__67[[#This Row],[Estimated Value]]="",V3__67[[#This Row],[Estimated Value]]=0),"",V3__67[[#This Row],[Sale Price]]-V3__67[[#This Row],[Estimated Value]])</f>
        <v>97110</v>
      </c>
      <c r="O4735">
        <f>IF(OR(V3__67[[#This Row],[Estimated Value]]="",V3__67[[#This Row],[Estimated Value]]=0),"",(V3__67[[#This Row],[Sale Price]]-V3__67[[#This Row],[Estimated Value]])/V3__67[[#This Row],[Estimated Value]])</f>
        <v>0.32599281614018599</v>
      </c>
      <c r="P4735" t="str">
        <f t="shared" si="73"/>
        <v>Above Estimate</v>
      </c>
    </row>
    <row r="4736" spans="1:16" x14ac:dyDescent="0.3">
      <c r="A4736" s="1">
        <v>44338</v>
      </c>
      <c r="B4736">
        <v>2021</v>
      </c>
      <c r="C4736" t="s">
        <v>21</v>
      </c>
      <c r="D4736">
        <v>1899450</v>
      </c>
      <c r="E4736">
        <v>1850000</v>
      </c>
      <c r="F4736" t="s">
        <v>13</v>
      </c>
      <c r="G4736" t="s">
        <v>14</v>
      </c>
      <c r="H4736">
        <v>3</v>
      </c>
      <c r="I4736">
        <v>1</v>
      </c>
      <c r="J4736">
        <v>1035</v>
      </c>
      <c r="K4736">
        <v>1.0234954999999999</v>
      </c>
      <c r="L4736" t="s">
        <v>22</v>
      </c>
      <c r="M4736">
        <f>V3__67[[#This Row],[Sale Price]]/V3__67[[#This Row],[carpet_area]]</f>
        <v>1787.4396135265702</v>
      </c>
      <c r="N4736">
        <f>IF(OR(V3__67[[#This Row],[Estimated Value]]="",V3__67[[#This Row],[Estimated Value]]=0),"",V3__67[[#This Row],[Sale Price]]-V3__67[[#This Row],[Estimated Value]])</f>
        <v>-49450</v>
      </c>
      <c r="O4736">
        <f>IF(OR(V3__67[[#This Row],[Estimated Value]]="",V3__67[[#This Row],[Estimated Value]]=0),"",(V3__67[[#This Row],[Sale Price]]-V3__67[[#This Row],[Estimated Value]])/V3__67[[#This Row],[Estimated Value]])</f>
        <v>-2.6033851904498671E-2</v>
      </c>
      <c r="P4736" t="str">
        <f t="shared" si="73"/>
        <v>Below Estimate</v>
      </c>
    </row>
    <row r="4737" spans="1:16" x14ac:dyDescent="0.3">
      <c r="A4737" s="1">
        <v>44338</v>
      </c>
      <c r="B4737">
        <v>2021</v>
      </c>
      <c r="C4737" t="s">
        <v>17</v>
      </c>
      <c r="D4737">
        <v>115760</v>
      </c>
      <c r="E4737">
        <v>130000</v>
      </c>
      <c r="F4737" t="s">
        <v>19</v>
      </c>
      <c r="G4737" t="s">
        <v>20</v>
      </c>
      <c r="H4737">
        <v>4</v>
      </c>
      <c r="I4737">
        <v>3</v>
      </c>
      <c r="J4737">
        <v>1356</v>
      </c>
      <c r="K4737">
        <v>1.0234954999999999</v>
      </c>
      <c r="L4737" t="s">
        <v>15</v>
      </c>
      <c r="M4737">
        <f>V3__67[[#This Row],[Sale Price]]/V3__67[[#This Row],[carpet_area]]</f>
        <v>95.87020648967551</v>
      </c>
      <c r="N4737">
        <f>IF(OR(V3__67[[#This Row],[Estimated Value]]="",V3__67[[#This Row],[Estimated Value]]=0),"",V3__67[[#This Row],[Sale Price]]-V3__67[[#This Row],[Estimated Value]])</f>
        <v>14240</v>
      </c>
      <c r="O4737">
        <f>IF(OR(V3__67[[#This Row],[Estimated Value]]="",V3__67[[#This Row],[Estimated Value]]=0),"",(V3__67[[#This Row],[Sale Price]]-V3__67[[#This Row],[Estimated Value]])/V3__67[[#This Row],[Estimated Value]])</f>
        <v>0.12301313061506565</v>
      </c>
      <c r="P4737" t="str">
        <f t="shared" si="73"/>
        <v>Above Estimate</v>
      </c>
    </row>
    <row r="4738" spans="1:16" x14ac:dyDescent="0.3">
      <c r="A4738" s="1">
        <v>44338</v>
      </c>
      <c r="B4738">
        <v>2021</v>
      </c>
      <c r="C4738" t="s">
        <v>12</v>
      </c>
      <c r="D4738">
        <v>74730</v>
      </c>
      <c r="E4738">
        <v>120000</v>
      </c>
      <c r="F4738" t="s">
        <v>19</v>
      </c>
      <c r="G4738" t="s">
        <v>20</v>
      </c>
      <c r="H4738">
        <v>4</v>
      </c>
      <c r="I4738">
        <v>3</v>
      </c>
      <c r="J4738">
        <v>1248</v>
      </c>
      <c r="K4738">
        <v>1.0234954999999999</v>
      </c>
      <c r="L4738" t="s">
        <v>16</v>
      </c>
      <c r="M4738">
        <f>V3__67[[#This Row],[Sale Price]]/V3__67[[#This Row],[carpet_area]]</f>
        <v>96.15384615384616</v>
      </c>
      <c r="N4738">
        <f>IF(OR(V3__67[[#This Row],[Estimated Value]]="",V3__67[[#This Row],[Estimated Value]]=0),"",V3__67[[#This Row],[Sale Price]]-V3__67[[#This Row],[Estimated Value]])</f>
        <v>45270</v>
      </c>
      <c r="O4738">
        <f>IF(OR(V3__67[[#This Row],[Estimated Value]]="",V3__67[[#This Row],[Estimated Value]]=0),"",(V3__67[[#This Row],[Sale Price]]-V3__67[[#This Row],[Estimated Value]])/V3__67[[#This Row],[Estimated Value]])</f>
        <v>0.60578081091930946</v>
      </c>
      <c r="P4738" t="str">
        <f t="shared" ref="P4738:P4801" si="74">IF(N4738="","No Estimate",IF(N4738&gt;0,"Above Estimate",IF(N4738&lt;0,"Below Estimate","At Estimate")))</f>
        <v>Above Estimate</v>
      </c>
    </row>
    <row r="4739" spans="1:16" x14ac:dyDescent="0.3">
      <c r="A4739" s="1">
        <v>44338</v>
      </c>
      <c r="B4739">
        <v>2021</v>
      </c>
      <c r="C4739" t="s">
        <v>12</v>
      </c>
      <c r="D4739">
        <v>85700</v>
      </c>
      <c r="E4739">
        <v>179900</v>
      </c>
      <c r="F4739" t="s">
        <v>13</v>
      </c>
      <c r="G4739" t="s">
        <v>14</v>
      </c>
      <c r="H4739">
        <v>3</v>
      </c>
      <c r="I4739">
        <v>2</v>
      </c>
      <c r="J4739">
        <v>973</v>
      </c>
      <c r="K4739">
        <v>1.0234954999999999</v>
      </c>
      <c r="L4739" t="s">
        <v>22</v>
      </c>
      <c r="M4739">
        <f>V3__67[[#This Row],[Sale Price]]/V3__67[[#This Row],[carpet_area]]</f>
        <v>184.89208633093526</v>
      </c>
      <c r="N4739">
        <f>IF(OR(V3__67[[#This Row],[Estimated Value]]="",V3__67[[#This Row],[Estimated Value]]=0),"",V3__67[[#This Row],[Sale Price]]-V3__67[[#This Row],[Estimated Value]])</f>
        <v>94200</v>
      </c>
      <c r="O4739">
        <f>IF(OR(V3__67[[#This Row],[Estimated Value]]="",V3__67[[#This Row],[Estimated Value]]=0),"",(V3__67[[#This Row],[Sale Price]]-V3__67[[#This Row],[Estimated Value]])/V3__67[[#This Row],[Estimated Value]])</f>
        <v>1.0991831971995332</v>
      </c>
      <c r="P4739" t="str">
        <f t="shared" si="74"/>
        <v>Above Estimate</v>
      </c>
    </row>
    <row r="4740" spans="1:16" x14ac:dyDescent="0.3">
      <c r="A4740" s="1">
        <v>44339</v>
      </c>
      <c r="B4740">
        <v>2021</v>
      </c>
      <c r="C4740" t="s">
        <v>21</v>
      </c>
      <c r="D4740">
        <v>3303300</v>
      </c>
      <c r="E4740">
        <v>3500000</v>
      </c>
      <c r="F4740" t="s">
        <v>13</v>
      </c>
      <c r="G4740" t="s">
        <v>14</v>
      </c>
      <c r="H4740">
        <v>3</v>
      </c>
      <c r="I4740">
        <v>2</v>
      </c>
      <c r="J4740">
        <v>1097</v>
      </c>
      <c r="K4740">
        <v>1.0234954999999999</v>
      </c>
      <c r="L4740" t="s">
        <v>22</v>
      </c>
      <c r="M4740">
        <f>V3__67[[#This Row],[Sale Price]]/V3__67[[#This Row],[carpet_area]]</f>
        <v>3190.5195989061076</v>
      </c>
      <c r="N4740">
        <f>IF(OR(V3__67[[#This Row],[Estimated Value]]="",V3__67[[#This Row],[Estimated Value]]=0),"",V3__67[[#This Row],[Sale Price]]-V3__67[[#This Row],[Estimated Value]])</f>
        <v>196700</v>
      </c>
      <c r="O4740">
        <f>IF(OR(V3__67[[#This Row],[Estimated Value]]="",V3__67[[#This Row],[Estimated Value]]=0),"",(V3__67[[#This Row],[Sale Price]]-V3__67[[#This Row],[Estimated Value]])/V3__67[[#This Row],[Estimated Value]])</f>
        <v>5.9546514091968636E-2</v>
      </c>
      <c r="P4740" t="str">
        <f t="shared" si="74"/>
        <v>Above Estimate</v>
      </c>
    </row>
    <row r="4741" spans="1:16" x14ac:dyDescent="0.3">
      <c r="A4741" s="1">
        <v>44339</v>
      </c>
      <c r="B4741">
        <v>2021</v>
      </c>
      <c r="C4741" t="s">
        <v>30</v>
      </c>
      <c r="D4741">
        <v>708520</v>
      </c>
      <c r="E4741">
        <v>1070000</v>
      </c>
      <c r="F4741" t="s">
        <v>13</v>
      </c>
      <c r="G4741" t="s">
        <v>14</v>
      </c>
      <c r="H4741">
        <v>3</v>
      </c>
      <c r="I4741">
        <v>1</v>
      </c>
      <c r="J4741">
        <v>989</v>
      </c>
      <c r="K4741">
        <v>1.0234954999999999</v>
      </c>
      <c r="L4741" t="s">
        <v>22</v>
      </c>
      <c r="M4741">
        <f>V3__67[[#This Row],[Sale Price]]/V3__67[[#This Row],[carpet_area]]</f>
        <v>1081.9009100101111</v>
      </c>
      <c r="N4741">
        <f>IF(OR(V3__67[[#This Row],[Estimated Value]]="",V3__67[[#This Row],[Estimated Value]]=0),"",V3__67[[#This Row],[Sale Price]]-V3__67[[#This Row],[Estimated Value]])</f>
        <v>361480</v>
      </c>
      <c r="O4741">
        <f>IF(OR(V3__67[[#This Row],[Estimated Value]]="",V3__67[[#This Row],[Estimated Value]]=0),"",(V3__67[[#This Row],[Sale Price]]-V3__67[[#This Row],[Estimated Value]])/V3__67[[#This Row],[Estimated Value]])</f>
        <v>0.51019025574436849</v>
      </c>
      <c r="P4741" t="str">
        <f t="shared" si="74"/>
        <v>Above Estimate</v>
      </c>
    </row>
    <row r="4742" spans="1:16" x14ac:dyDescent="0.3">
      <c r="A4742" s="1">
        <v>44340</v>
      </c>
      <c r="B4742">
        <v>2021</v>
      </c>
      <c r="C4742" t="s">
        <v>21</v>
      </c>
      <c r="D4742">
        <v>666190</v>
      </c>
      <c r="E4742">
        <v>870000</v>
      </c>
      <c r="F4742" t="s">
        <v>13</v>
      </c>
      <c r="G4742" t="s">
        <v>14</v>
      </c>
      <c r="H4742">
        <v>3</v>
      </c>
      <c r="I4742">
        <v>1</v>
      </c>
      <c r="J4742">
        <v>1062</v>
      </c>
      <c r="K4742">
        <v>1.0234954999999999</v>
      </c>
      <c r="L4742" t="s">
        <v>16</v>
      </c>
      <c r="M4742">
        <f>V3__67[[#This Row],[Sale Price]]/V3__67[[#This Row],[carpet_area]]</f>
        <v>819.20903954802259</v>
      </c>
      <c r="N4742">
        <f>IF(OR(V3__67[[#This Row],[Estimated Value]]="",V3__67[[#This Row],[Estimated Value]]=0),"",V3__67[[#This Row],[Sale Price]]-V3__67[[#This Row],[Estimated Value]])</f>
        <v>203810</v>
      </c>
      <c r="O4742">
        <f>IF(OR(V3__67[[#This Row],[Estimated Value]]="",V3__67[[#This Row],[Estimated Value]]=0),"",(V3__67[[#This Row],[Sale Price]]-V3__67[[#This Row],[Estimated Value]])/V3__67[[#This Row],[Estimated Value]])</f>
        <v>0.30593374262597756</v>
      </c>
      <c r="P4742" t="str">
        <f t="shared" si="74"/>
        <v>Above Estimate</v>
      </c>
    </row>
    <row r="4743" spans="1:16" x14ac:dyDescent="0.3">
      <c r="A4743" s="1">
        <v>44344</v>
      </c>
      <c r="B4743">
        <v>2021</v>
      </c>
      <c r="C4743" t="s">
        <v>29</v>
      </c>
      <c r="D4743">
        <v>149730</v>
      </c>
      <c r="E4743">
        <v>237000</v>
      </c>
      <c r="F4743" t="s">
        <v>13</v>
      </c>
      <c r="G4743" t="s">
        <v>14</v>
      </c>
      <c r="H4743">
        <v>3</v>
      </c>
      <c r="I4743">
        <v>1</v>
      </c>
      <c r="J4743">
        <v>991</v>
      </c>
      <c r="K4743">
        <v>1.0234954999999999</v>
      </c>
      <c r="L4743" t="s">
        <v>16</v>
      </c>
      <c r="M4743">
        <f>V3__67[[#This Row],[Sale Price]]/V3__67[[#This Row],[carpet_area]]</f>
        <v>239.15237134207871</v>
      </c>
      <c r="N4743">
        <f>IF(OR(V3__67[[#This Row],[Estimated Value]]="",V3__67[[#This Row],[Estimated Value]]=0),"",V3__67[[#This Row],[Sale Price]]-V3__67[[#This Row],[Estimated Value]])</f>
        <v>87270</v>
      </c>
      <c r="O4743">
        <f>IF(OR(V3__67[[#This Row],[Estimated Value]]="",V3__67[[#This Row],[Estimated Value]]=0),"",(V3__67[[#This Row],[Sale Price]]-V3__67[[#This Row],[Estimated Value]])/V3__67[[#This Row],[Estimated Value]])</f>
        <v>0.58284912843117609</v>
      </c>
      <c r="P4743" t="str">
        <f t="shared" si="74"/>
        <v>Above Estimate</v>
      </c>
    </row>
    <row r="4744" spans="1:16" x14ac:dyDescent="0.3">
      <c r="A4744" s="1">
        <v>44344</v>
      </c>
      <c r="B4744">
        <v>2021</v>
      </c>
      <c r="C4744" t="s">
        <v>30</v>
      </c>
      <c r="D4744">
        <v>441500</v>
      </c>
      <c r="E4744">
        <v>675000</v>
      </c>
      <c r="F4744" t="s">
        <v>13</v>
      </c>
      <c r="G4744" t="s">
        <v>14</v>
      </c>
      <c r="H4744">
        <v>3</v>
      </c>
      <c r="I4744">
        <v>2</v>
      </c>
      <c r="J4744">
        <v>1017</v>
      </c>
      <c r="K4744">
        <v>1.0234954999999999</v>
      </c>
      <c r="L4744" t="s">
        <v>15</v>
      </c>
      <c r="M4744">
        <f>V3__67[[#This Row],[Sale Price]]/V3__67[[#This Row],[carpet_area]]</f>
        <v>663.71681415929208</v>
      </c>
      <c r="N4744">
        <f>IF(OR(V3__67[[#This Row],[Estimated Value]]="",V3__67[[#This Row],[Estimated Value]]=0),"",V3__67[[#This Row],[Sale Price]]-V3__67[[#This Row],[Estimated Value]])</f>
        <v>233500</v>
      </c>
      <c r="O4744">
        <f>IF(OR(V3__67[[#This Row],[Estimated Value]]="",V3__67[[#This Row],[Estimated Value]]=0),"",(V3__67[[#This Row],[Sale Price]]-V3__67[[#This Row],[Estimated Value]])/V3__67[[#This Row],[Estimated Value]])</f>
        <v>0.52887882219705551</v>
      </c>
      <c r="P4744" t="str">
        <f t="shared" si="74"/>
        <v>Above Estimate</v>
      </c>
    </row>
    <row r="4745" spans="1:16" x14ac:dyDescent="0.3">
      <c r="A4745" s="1">
        <v>44345</v>
      </c>
      <c r="B4745">
        <v>2021</v>
      </c>
      <c r="C4745" t="s">
        <v>12</v>
      </c>
      <c r="D4745">
        <v>74120</v>
      </c>
      <c r="E4745">
        <v>125000</v>
      </c>
      <c r="F4745" t="s">
        <v>13</v>
      </c>
      <c r="G4745" t="s">
        <v>14</v>
      </c>
      <c r="H4745">
        <v>3</v>
      </c>
      <c r="I4745">
        <v>3</v>
      </c>
      <c r="J4745">
        <v>903</v>
      </c>
      <c r="K4745">
        <v>1.0234954999999999</v>
      </c>
      <c r="L4745" t="s">
        <v>25</v>
      </c>
      <c r="M4745">
        <f>V3__67[[#This Row],[Sale Price]]/V3__67[[#This Row],[carpet_area]]</f>
        <v>138.42746400885935</v>
      </c>
      <c r="N4745">
        <f>IF(OR(V3__67[[#This Row],[Estimated Value]]="",V3__67[[#This Row],[Estimated Value]]=0),"",V3__67[[#This Row],[Sale Price]]-V3__67[[#This Row],[Estimated Value]])</f>
        <v>50880</v>
      </c>
      <c r="O4745">
        <f>IF(OR(V3__67[[#This Row],[Estimated Value]]="",V3__67[[#This Row],[Estimated Value]]=0),"",(V3__67[[#This Row],[Sale Price]]-V3__67[[#This Row],[Estimated Value]])/V3__67[[#This Row],[Estimated Value]])</f>
        <v>0.68645439827307064</v>
      </c>
      <c r="P4745" t="str">
        <f t="shared" si="74"/>
        <v>Above Estimate</v>
      </c>
    </row>
    <row r="4746" spans="1:16" x14ac:dyDescent="0.3">
      <c r="A4746" s="1">
        <v>44345</v>
      </c>
      <c r="B4746">
        <v>2021</v>
      </c>
      <c r="C4746" t="s">
        <v>26</v>
      </c>
      <c r="D4746">
        <v>164710</v>
      </c>
      <c r="E4746">
        <v>270000</v>
      </c>
      <c r="F4746" t="s">
        <v>13</v>
      </c>
      <c r="G4746" t="s">
        <v>14</v>
      </c>
      <c r="H4746">
        <v>3</v>
      </c>
      <c r="I4746">
        <v>1</v>
      </c>
      <c r="J4746">
        <v>1021</v>
      </c>
      <c r="K4746">
        <v>1.0234954999999999</v>
      </c>
      <c r="L4746" t="s">
        <v>16</v>
      </c>
      <c r="M4746">
        <f>V3__67[[#This Row],[Sale Price]]/V3__67[[#This Row],[carpet_area]]</f>
        <v>264.4466209598433</v>
      </c>
      <c r="N4746">
        <f>IF(OR(V3__67[[#This Row],[Estimated Value]]="",V3__67[[#This Row],[Estimated Value]]=0),"",V3__67[[#This Row],[Sale Price]]-V3__67[[#This Row],[Estimated Value]])</f>
        <v>105290</v>
      </c>
      <c r="O4746">
        <f>IF(OR(V3__67[[#This Row],[Estimated Value]]="",V3__67[[#This Row],[Estimated Value]]=0),"",(V3__67[[#This Row],[Sale Price]]-V3__67[[#This Row],[Estimated Value]])/V3__67[[#This Row],[Estimated Value]])</f>
        <v>0.63924473316738506</v>
      </c>
      <c r="P4746" t="str">
        <f t="shared" si="74"/>
        <v>Above Estimate</v>
      </c>
    </row>
    <row r="4747" spans="1:16" x14ac:dyDescent="0.3">
      <c r="A4747" s="1">
        <v>44345</v>
      </c>
      <c r="B4747">
        <v>2021</v>
      </c>
      <c r="C4747" t="s">
        <v>17</v>
      </c>
      <c r="D4747">
        <v>113450</v>
      </c>
      <c r="E4747">
        <v>99500</v>
      </c>
      <c r="F4747" t="s">
        <v>19</v>
      </c>
      <c r="G4747" t="s">
        <v>20</v>
      </c>
      <c r="H4747">
        <v>4</v>
      </c>
      <c r="I4747">
        <v>4</v>
      </c>
      <c r="J4747">
        <v>1379</v>
      </c>
      <c r="K4747">
        <v>1.0234954999999999</v>
      </c>
      <c r="L4747" t="s">
        <v>22</v>
      </c>
      <c r="M4747">
        <f>V3__67[[#This Row],[Sale Price]]/V3__67[[#This Row],[carpet_area]]</f>
        <v>72.153734590282809</v>
      </c>
      <c r="N4747">
        <f>IF(OR(V3__67[[#This Row],[Estimated Value]]="",V3__67[[#This Row],[Estimated Value]]=0),"",V3__67[[#This Row],[Sale Price]]-V3__67[[#This Row],[Estimated Value]])</f>
        <v>-13950</v>
      </c>
      <c r="O4747">
        <f>IF(OR(V3__67[[#This Row],[Estimated Value]]="",V3__67[[#This Row],[Estimated Value]]=0),"",(V3__67[[#This Row],[Sale Price]]-V3__67[[#This Row],[Estimated Value]])/V3__67[[#This Row],[Estimated Value]])</f>
        <v>-0.12296165711767298</v>
      </c>
      <c r="P4747" t="str">
        <f t="shared" si="74"/>
        <v>Below Estimate</v>
      </c>
    </row>
    <row r="4748" spans="1:16" x14ac:dyDescent="0.3">
      <c r="A4748" s="1">
        <v>44346</v>
      </c>
      <c r="B4748">
        <v>2021</v>
      </c>
      <c r="C4748" t="s">
        <v>30</v>
      </c>
      <c r="D4748">
        <v>399360</v>
      </c>
      <c r="E4748">
        <v>492000</v>
      </c>
      <c r="F4748" t="s">
        <v>13</v>
      </c>
      <c r="G4748" t="s">
        <v>14</v>
      </c>
      <c r="H4748">
        <v>3</v>
      </c>
      <c r="I4748">
        <v>3</v>
      </c>
      <c r="J4748">
        <v>971</v>
      </c>
      <c r="K4748">
        <v>1.0234954999999999</v>
      </c>
      <c r="L4748" t="s">
        <v>25</v>
      </c>
      <c r="M4748">
        <f>V3__67[[#This Row],[Sale Price]]/V3__67[[#This Row],[carpet_area]]</f>
        <v>506.69412976313077</v>
      </c>
      <c r="N4748">
        <f>IF(OR(V3__67[[#This Row],[Estimated Value]]="",V3__67[[#This Row],[Estimated Value]]=0),"",V3__67[[#This Row],[Sale Price]]-V3__67[[#This Row],[Estimated Value]])</f>
        <v>92640</v>
      </c>
      <c r="O4748">
        <f>IF(OR(V3__67[[#This Row],[Estimated Value]]="",V3__67[[#This Row],[Estimated Value]]=0),"",(V3__67[[#This Row],[Sale Price]]-V3__67[[#This Row],[Estimated Value]])/V3__67[[#This Row],[Estimated Value]])</f>
        <v>0.23197115384615385</v>
      </c>
      <c r="P4748" t="str">
        <f t="shared" si="74"/>
        <v>Above Estimate</v>
      </c>
    </row>
    <row r="4749" spans="1:16" x14ac:dyDescent="0.3">
      <c r="A4749" s="1">
        <v>44346</v>
      </c>
      <c r="B4749">
        <v>2021</v>
      </c>
      <c r="C4749" t="s">
        <v>21</v>
      </c>
      <c r="D4749">
        <v>1139040</v>
      </c>
      <c r="E4749">
        <v>1212500</v>
      </c>
      <c r="F4749" t="s">
        <v>13</v>
      </c>
      <c r="G4749" t="s">
        <v>14</v>
      </c>
      <c r="H4749">
        <v>3</v>
      </c>
      <c r="I4749">
        <v>2</v>
      </c>
      <c r="J4749">
        <v>910</v>
      </c>
      <c r="K4749">
        <v>1.0234954999999999</v>
      </c>
      <c r="L4749" t="s">
        <v>22</v>
      </c>
      <c r="M4749">
        <f>V3__67[[#This Row],[Sale Price]]/V3__67[[#This Row],[carpet_area]]</f>
        <v>1332.4175824175825</v>
      </c>
      <c r="N4749">
        <f>IF(OR(V3__67[[#This Row],[Estimated Value]]="",V3__67[[#This Row],[Estimated Value]]=0),"",V3__67[[#This Row],[Sale Price]]-V3__67[[#This Row],[Estimated Value]])</f>
        <v>73460</v>
      </c>
      <c r="O4749">
        <f>IF(OR(V3__67[[#This Row],[Estimated Value]]="",V3__67[[#This Row],[Estimated Value]]=0),"",(V3__67[[#This Row],[Sale Price]]-V3__67[[#This Row],[Estimated Value]])/V3__67[[#This Row],[Estimated Value]])</f>
        <v>6.4492906307065598E-2</v>
      </c>
      <c r="P4749" t="str">
        <f t="shared" si="74"/>
        <v>Above Estimate</v>
      </c>
    </row>
    <row r="4750" spans="1:16" x14ac:dyDescent="0.3">
      <c r="A4750" s="1">
        <v>44346</v>
      </c>
      <c r="B4750">
        <v>2021</v>
      </c>
      <c r="C4750" t="s">
        <v>29</v>
      </c>
      <c r="D4750">
        <v>200340</v>
      </c>
      <c r="E4750">
        <v>349900</v>
      </c>
      <c r="F4750" t="s">
        <v>13</v>
      </c>
      <c r="G4750" t="s">
        <v>14</v>
      </c>
      <c r="H4750">
        <v>3</v>
      </c>
      <c r="I4750">
        <v>3</v>
      </c>
      <c r="J4750">
        <v>1062</v>
      </c>
      <c r="K4750">
        <v>1.0234954999999999</v>
      </c>
      <c r="L4750" t="s">
        <v>25</v>
      </c>
      <c r="M4750">
        <f>V3__67[[#This Row],[Sale Price]]/V3__67[[#This Row],[carpet_area]]</f>
        <v>329.47269303201506</v>
      </c>
      <c r="N4750">
        <f>IF(OR(V3__67[[#This Row],[Estimated Value]]="",V3__67[[#This Row],[Estimated Value]]=0),"",V3__67[[#This Row],[Sale Price]]-V3__67[[#This Row],[Estimated Value]])</f>
        <v>149560</v>
      </c>
      <c r="O4750">
        <f>IF(OR(V3__67[[#This Row],[Estimated Value]]="",V3__67[[#This Row],[Estimated Value]]=0),"",(V3__67[[#This Row],[Sale Price]]-V3__67[[#This Row],[Estimated Value]])/V3__67[[#This Row],[Estimated Value]])</f>
        <v>0.74653089747429369</v>
      </c>
      <c r="P4750" t="str">
        <f t="shared" si="74"/>
        <v>Above Estimate</v>
      </c>
    </row>
    <row r="4751" spans="1:16" x14ac:dyDescent="0.3">
      <c r="A4751" s="1">
        <v>44346</v>
      </c>
      <c r="B4751">
        <v>2021</v>
      </c>
      <c r="C4751" t="s">
        <v>29</v>
      </c>
      <c r="D4751">
        <v>225960</v>
      </c>
      <c r="E4751">
        <v>364500</v>
      </c>
      <c r="F4751" t="s">
        <v>19</v>
      </c>
      <c r="G4751" t="s">
        <v>20</v>
      </c>
      <c r="H4751">
        <v>4</v>
      </c>
      <c r="I4751">
        <v>3</v>
      </c>
      <c r="J4751">
        <v>1430</v>
      </c>
      <c r="K4751">
        <v>1.0234954999999999</v>
      </c>
      <c r="L4751" t="s">
        <v>22</v>
      </c>
      <c r="M4751">
        <f>V3__67[[#This Row],[Sale Price]]/V3__67[[#This Row],[carpet_area]]</f>
        <v>254.89510489510491</v>
      </c>
      <c r="N4751">
        <f>IF(OR(V3__67[[#This Row],[Estimated Value]]="",V3__67[[#This Row],[Estimated Value]]=0),"",V3__67[[#This Row],[Sale Price]]-V3__67[[#This Row],[Estimated Value]])</f>
        <v>138540</v>
      </c>
      <c r="O4751">
        <f>IF(OR(V3__67[[#This Row],[Estimated Value]]="",V3__67[[#This Row],[Estimated Value]]=0),"",(V3__67[[#This Row],[Sale Price]]-V3__67[[#This Row],[Estimated Value]])/V3__67[[#This Row],[Estimated Value]])</f>
        <v>0.61311736590546995</v>
      </c>
      <c r="P4751" t="str">
        <f t="shared" si="74"/>
        <v>Above Estimate</v>
      </c>
    </row>
    <row r="4752" spans="1:16" x14ac:dyDescent="0.3">
      <c r="A4752" s="1">
        <v>44346</v>
      </c>
      <c r="B4752">
        <v>2021</v>
      </c>
      <c r="C4752" t="s">
        <v>26</v>
      </c>
      <c r="D4752">
        <v>1227240</v>
      </c>
      <c r="E4752">
        <v>1350000</v>
      </c>
      <c r="F4752" t="s">
        <v>13</v>
      </c>
      <c r="G4752" t="s">
        <v>14</v>
      </c>
      <c r="H4752">
        <v>3</v>
      </c>
      <c r="I4752">
        <v>2</v>
      </c>
      <c r="J4752">
        <v>1045</v>
      </c>
      <c r="K4752">
        <v>1.0234954999999999</v>
      </c>
      <c r="L4752" t="s">
        <v>16</v>
      </c>
      <c r="M4752">
        <f>V3__67[[#This Row],[Sale Price]]/V3__67[[#This Row],[carpet_area]]</f>
        <v>1291.8660287081341</v>
      </c>
      <c r="N4752">
        <f>IF(OR(V3__67[[#This Row],[Estimated Value]]="",V3__67[[#This Row],[Estimated Value]]=0),"",V3__67[[#This Row],[Sale Price]]-V3__67[[#This Row],[Estimated Value]])</f>
        <v>122760</v>
      </c>
      <c r="O4752">
        <f>IF(OR(V3__67[[#This Row],[Estimated Value]]="",V3__67[[#This Row],[Estimated Value]]=0),"",(V3__67[[#This Row],[Sale Price]]-V3__67[[#This Row],[Estimated Value]])/V3__67[[#This Row],[Estimated Value]])</f>
        <v>0.10002933411557642</v>
      </c>
      <c r="P4752" t="str">
        <f t="shared" si="74"/>
        <v>Above Estimate</v>
      </c>
    </row>
    <row r="4753" spans="1:16" x14ac:dyDescent="0.3">
      <c r="A4753" s="1">
        <v>44346</v>
      </c>
      <c r="B4753">
        <v>2021</v>
      </c>
      <c r="C4753" t="s">
        <v>29</v>
      </c>
      <c r="D4753">
        <v>231140</v>
      </c>
      <c r="E4753">
        <v>258000</v>
      </c>
      <c r="F4753" t="s">
        <v>13</v>
      </c>
      <c r="G4753" t="s">
        <v>14</v>
      </c>
      <c r="H4753">
        <v>3</v>
      </c>
      <c r="I4753">
        <v>3</v>
      </c>
      <c r="J4753">
        <v>1082</v>
      </c>
      <c r="K4753">
        <v>1.0234954999999999</v>
      </c>
      <c r="L4753" t="s">
        <v>15</v>
      </c>
      <c r="M4753">
        <f>V3__67[[#This Row],[Sale Price]]/V3__67[[#This Row],[carpet_area]]</f>
        <v>238.44731977818853</v>
      </c>
      <c r="N4753">
        <f>IF(OR(V3__67[[#This Row],[Estimated Value]]="",V3__67[[#This Row],[Estimated Value]]=0),"",V3__67[[#This Row],[Sale Price]]-V3__67[[#This Row],[Estimated Value]])</f>
        <v>26860</v>
      </c>
      <c r="O4753">
        <f>IF(OR(V3__67[[#This Row],[Estimated Value]]="",V3__67[[#This Row],[Estimated Value]]=0),"",(V3__67[[#This Row],[Sale Price]]-V3__67[[#This Row],[Estimated Value]])/V3__67[[#This Row],[Estimated Value]])</f>
        <v>0.11620662801765164</v>
      </c>
      <c r="P4753" t="str">
        <f t="shared" si="74"/>
        <v>Above Estimate</v>
      </c>
    </row>
    <row r="4754" spans="1:16" x14ac:dyDescent="0.3">
      <c r="A4754" s="1">
        <v>44349</v>
      </c>
      <c r="B4754">
        <v>2021</v>
      </c>
      <c r="C4754" t="s">
        <v>12</v>
      </c>
      <c r="D4754">
        <v>71870</v>
      </c>
      <c r="E4754">
        <v>130000</v>
      </c>
      <c r="F4754" t="s">
        <v>13</v>
      </c>
      <c r="G4754" t="s">
        <v>14</v>
      </c>
      <c r="H4754">
        <v>3</v>
      </c>
      <c r="I4754">
        <v>2</v>
      </c>
      <c r="J4754">
        <v>1059</v>
      </c>
      <c r="K4754">
        <v>1.0234954999999999</v>
      </c>
      <c r="L4754" t="s">
        <v>16</v>
      </c>
      <c r="M4754">
        <f>V3__67[[#This Row],[Sale Price]]/V3__67[[#This Row],[carpet_area]]</f>
        <v>122.75731822474032</v>
      </c>
      <c r="N4754">
        <f>IF(OR(V3__67[[#This Row],[Estimated Value]]="",V3__67[[#This Row],[Estimated Value]]=0),"",V3__67[[#This Row],[Sale Price]]-V3__67[[#This Row],[Estimated Value]])</f>
        <v>58130</v>
      </c>
      <c r="O4754">
        <f>IF(OR(V3__67[[#This Row],[Estimated Value]]="",V3__67[[#This Row],[Estimated Value]]=0),"",(V3__67[[#This Row],[Sale Price]]-V3__67[[#This Row],[Estimated Value]])/V3__67[[#This Row],[Estimated Value]])</f>
        <v>0.80882148323361625</v>
      </c>
      <c r="P4754" t="str">
        <f t="shared" si="74"/>
        <v>Above Estimate</v>
      </c>
    </row>
    <row r="4755" spans="1:16" x14ac:dyDescent="0.3">
      <c r="A4755" s="1">
        <v>44350</v>
      </c>
      <c r="B4755">
        <v>2021</v>
      </c>
      <c r="C4755" t="s">
        <v>12</v>
      </c>
      <c r="D4755">
        <v>92140</v>
      </c>
      <c r="E4755">
        <v>210000</v>
      </c>
      <c r="F4755" t="s">
        <v>27</v>
      </c>
      <c r="G4755" t="s">
        <v>28</v>
      </c>
      <c r="H4755">
        <v>8</v>
      </c>
      <c r="I4755">
        <v>6</v>
      </c>
      <c r="J4755">
        <v>2506</v>
      </c>
      <c r="K4755">
        <v>1.0234954999999999</v>
      </c>
      <c r="L4755" t="s">
        <v>22</v>
      </c>
      <c r="M4755">
        <f>V3__67[[#This Row],[Sale Price]]/V3__67[[#This Row],[carpet_area]]</f>
        <v>83.798882681564251</v>
      </c>
      <c r="N4755">
        <f>IF(OR(V3__67[[#This Row],[Estimated Value]]="",V3__67[[#This Row],[Estimated Value]]=0),"",V3__67[[#This Row],[Sale Price]]-V3__67[[#This Row],[Estimated Value]])</f>
        <v>117860</v>
      </c>
      <c r="O4755">
        <f>IF(OR(V3__67[[#This Row],[Estimated Value]]="",V3__67[[#This Row],[Estimated Value]]=0),"",(V3__67[[#This Row],[Sale Price]]-V3__67[[#This Row],[Estimated Value]])/V3__67[[#This Row],[Estimated Value]])</f>
        <v>1.2791404384632081</v>
      </c>
      <c r="P4755" t="str">
        <f t="shared" si="74"/>
        <v>Above Estimate</v>
      </c>
    </row>
    <row r="4756" spans="1:16" x14ac:dyDescent="0.3">
      <c r="A4756" s="1">
        <v>44350</v>
      </c>
      <c r="B4756">
        <v>2021</v>
      </c>
      <c r="C4756" t="s">
        <v>29</v>
      </c>
      <c r="D4756">
        <v>176190</v>
      </c>
      <c r="E4756">
        <v>294000</v>
      </c>
      <c r="F4756" t="s">
        <v>13</v>
      </c>
      <c r="G4756" t="s">
        <v>14</v>
      </c>
      <c r="H4756">
        <v>3</v>
      </c>
      <c r="I4756">
        <v>3</v>
      </c>
      <c r="J4756">
        <v>1086</v>
      </c>
      <c r="K4756">
        <v>1.0234954999999999</v>
      </c>
      <c r="L4756" t="s">
        <v>22</v>
      </c>
      <c r="M4756">
        <f>V3__67[[#This Row],[Sale Price]]/V3__67[[#This Row],[carpet_area]]</f>
        <v>270.71823204419888</v>
      </c>
      <c r="N4756">
        <f>IF(OR(V3__67[[#This Row],[Estimated Value]]="",V3__67[[#This Row],[Estimated Value]]=0),"",V3__67[[#This Row],[Sale Price]]-V3__67[[#This Row],[Estimated Value]])</f>
        <v>117810</v>
      </c>
      <c r="O4756">
        <f>IF(OR(V3__67[[#This Row],[Estimated Value]]="",V3__67[[#This Row],[Estimated Value]]=0),"",(V3__67[[#This Row],[Sale Price]]-V3__67[[#This Row],[Estimated Value]])/V3__67[[#This Row],[Estimated Value]])</f>
        <v>0.6686531585220501</v>
      </c>
      <c r="P4756" t="str">
        <f t="shared" si="74"/>
        <v>Above Estimate</v>
      </c>
    </row>
    <row r="4757" spans="1:16" x14ac:dyDescent="0.3">
      <c r="A4757" s="1">
        <v>44350</v>
      </c>
      <c r="B4757">
        <v>2021</v>
      </c>
      <c r="C4757" t="s">
        <v>17</v>
      </c>
      <c r="D4757">
        <v>144750</v>
      </c>
      <c r="E4757">
        <v>189000</v>
      </c>
      <c r="F4757" t="s">
        <v>13</v>
      </c>
      <c r="G4757" t="s">
        <v>14</v>
      </c>
      <c r="H4757">
        <v>3</v>
      </c>
      <c r="I4757">
        <v>2</v>
      </c>
      <c r="J4757">
        <v>1013</v>
      </c>
      <c r="K4757">
        <v>1.0234954999999999</v>
      </c>
      <c r="L4757" t="s">
        <v>22</v>
      </c>
      <c r="M4757">
        <f>V3__67[[#This Row],[Sale Price]]/V3__67[[#This Row],[carpet_area]]</f>
        <v>186.57453109575519</v>
      </c>
      <c r="N4757">
        <f>IF(OR(V3__67[[#This Row],[Estimated Value]]="",V3__67[[#This Row],[Estimated Value]]=0),"",V3__67[[#This Row],[Sale Price]]-V3__67[[#This Row],[Estimated Value]])</f>
        <v>44250</v>
      </c>
      <c r="O4757">
        <f>IF(OR(V3__67[[#This Row],[Estimated Value]]="",V3__67[[#This Row],[Estimated Value]]=0),"",(V3__67[[#This Row],[Sale Price]]-V3__67[[#This Row],[Estimated Value]])/V3__67[[#This Row],[Estimated Value]])</f>
        <v>0.30569948186528495</v>
      </c>
      <c r="P4757" t="str">
        <f t="shared" si="74"/>
        <v>Above Estimate</v>
      </c>
    </row>
    <row r="4758" spans="1:16" x14ac:dyDescent="0.3">
      <c r="A4758" s="1">
        <v>44350</v>
      </c>
      <c r="B4758">
        <v>2021</v>
      </c>
      <c r="C4758" t="s">
        <v>17</v>
      </c>
      <c r="D4758">
        <v>98820</v>
      </c>
      <c r="E4758">
        <v>91500</v>
      </c>
      <c r="F4758" t="s">
        <v>19</v>
      </c>
      <c r="G4758" t="s">
        <v>20</v>
      </c>
      <c r="H4758">
        <v>4</v>
      </c>
      <c r="I4758">
        <v>4</v>
      </c>
      <c r="J4758">
        <v>1348</v>
      </c>
      <c r="K4758">
        <v>1.0234954999999999</v>
      </c>
      <c r="L4758" t="s">
        <v>15</v>
      </c>
      <c r="M4758">
        <f>V3__67[[#This Row],[Sale Price]]/V3__67[[#This Row],[carpet_area]]</f>
        <v>67.87833827893175</v>
      </c>
      <c r="N4758">
        <f>IF(OR(V3__67[[#This Row],[Estimated Value]]="",V3__67[[#This Row],[Estimated Value]]=0),"",V3__67[[#This Row],[Sale Price]]-V3__67[[#This Row],[Estimated Value]])</f>
        <v>-7320</v>
      </c>
      <c r="O4758">
        <f>IF(OR(V3__67[[#This Row],[Estimated Value]]="",V3__67[[#This Row],[Estimated Value]]=0),"",(V3__67[[#This Row],[Sale Price]]-V3__67[[#This Row],[Estimated Value]])/V3__67[[#This Row],[Estimated Value]])</f>
        <v>-7.407407407407407E-2</v>
      </c>
      <c r="P4758" t="str">
        <f t="shared" si="74"/>
        <v>Below Estimate</v>
      </c>
    </row>
    <row r="4759" spans="1:16" x14ac:dyDescent="0.3">
      <c r="A4759" s="1">
        <v>44350</v>
      </c>
      <c r="B4759">
        <v>2021</v>
      </c>
      <c r="C4759" t="s">
        <v>17</v>
      </c>
      <c r="D4759">
        <v>80730</v>
      </c>
      <c r="E4759">
        <v>182400</v>
      </c>
      <c r="F4759" t="s">
        <v>13</v>
      </c>
      <c r="G4759" t="s">
        <v>14</v>
      </c>
      <c r="H4759">
        <v>3</v>
      </c>
      <c r="I4759">
        <v>1</v>
      </c>
      <c r="J4759">
        <v>1037</v>
      </c>
      <c r="K4759">
        <v>1.0234954999999999</v>
      </c>
      <c r="L4759" t="s">
        <v>15</v>
      </c>
      <c r="M4759">
        <f>V3__67[[#This Row],[Sale Price]]/V3__67[[#This Row],[carpet_area]]</f>
        <v>175.89199614271939</v>
      </c>
      <c r="N4759">
        <f>IF(OR(V3__67[[#This Row],[Estimated Value]]="",V3__67[[#This Row],[Estimated Value]]=0),"",V3__67[[#This Row],[Sale Price]]-V3__67[[#This Row],[Estimated Value]])</f>
        <v>101670</v>
      </c>
      <c r="O4759">
        <f>IF(OR(V3__67[[#This Row],[Estimated Value]]="",V3__67[[#This Row],[Estimated Value]]=0),"",(V3__67[[#This Row],[Sale Price]]-V3__67[[#This Row],[Estimated Value]])/V3__67[[#This Row],[Estimated Value]])</f>
        <v>1.2593831289483464</v>
      </c>
      <c r="P4759" t="str">
        <f t="shared" si="74"/>
        <v>Above Estimate</v>
      </c>
    </row>
    <row r="4760" spans="1:16" x14ac:dyDescent="0.3">
      <c r="A4760" s="1">
        <v>44350</v>
      </c>
      <c r="B4760">
        <v>2021</v>
      </c>
      <c r="C4760" t="s">
        <v>26</v>
      </c>
      <c r="D4760">
        <v>284970</v>
      </c>
      <c r="E4760">
        <v>350000</v>
      </c>
      <c r="F4760" t="s">
        <v>13</v>
      </c>
      <c r="G4760" t="s">
        <v>14</v>
      </c>
      <c r="H4760">
        <v>3</v>
      </c>
      <c r="I4760">
        <v>3</v>
      </c>
      <c r="J4760">
        <v>1039</v>
      </c>
      <c r="K4760">
        <v>1.0234954999999999</v>
      </c>
      <c r="L4760" t="s">
        <v>16</v>
      </c>
      <c r="M4760">
        <f>V3__67[[#This Row],[Sale Price]]/V3__67[[#This Row],[carpet_area]]</f>
        <v>336.86236766121272</v>
      </c>
      <c r="N4760">
        <f>IF(OR(V3__67[[#This Row],[Estimated Value]]="",V3__67[[#This Row],[Estimated Value]]=0),"",V3__67[[#This Row],[Sale Price]]-V3__67[[#This Row],[Estimated Value]])</f>
        <v>65030</v>
      </c>
      <c r="O4760">
        <f>IF(OR(V3__67[[#This Row],[Estimated Value]]="",V3__67[[#This Row],[Estimated Value]]=0),"",(V3__67[[#This Row],[Sale Price]]-V3__67[[#This Row],[Estimated Value]])/V3__67[[#This Row],[Estimated Value]])</f>
        <v>0.22819945959223778</v>
      </c>
      <c r="P4760" t="str">
        <f t="shared" si="74"/>
        <v>Above Estimate</v>
      </c>
    </row>
    <row r="4761" spans="1:16" x14ac:dyDescent="0.3">
      <c r="A4761" s="1">
        <v>44351</v>
      </c>
      <c r="B4761">
        <v>2021</v>
      </c>
      <c r="C4761" t="s">
        <v>30</v>
      </c>
      <c r="D4761">
        <v>633100</v>
      </c>
      <c r="E4761">
        <v>845000</v>
      </c>
      <c r="F4761" t="s">
        <v>13</v>
      </c>
      <c r="G4761" t="s">
        <v>14</v>
      </c>
      <c r="H4761">
        <v>3</v>
      </c>
      <c r="I4761">
        <v>1</v>
      </c>
      <c r="J4761">
        <v>931</v>
      </c>
      <c r="K4761">
        <v>1.0234954999999999</v>
      </c>
      <c r="L4761" t="s">
        <v>15</v>
      </c>
      <c r="M4761">
        <f>V3__67[[#This Row],[Sale Price]]/V3__67[[#This Row],[carpet_area]]</f>
        <v>907.62620837808811</v>
      </c>
      <c r="N4761">
        <f>IF(OR(V3__67[[#This Row],[Estimated Value]]="",V3__67[[#This Row],[Estimated Value]]=0),"",V3__67[[#This Row],[Sale Price]]-V3__67[[#This Row],[Estimated Value]])</f>
        <v>211900</v>
      </c>
      <c r="O4761">
        <f>IF(OR(V3__67[[#This Row],[Estimated Value]]="",V3__67[[#This Row],[Estimated Value]]=0),"",(V3__67[[#This Row],[Sale Price]]-V3__67[[#This Row],[Estimated Value]])/V3__67[[#This Row],[Estimated Value]])</f>
        <v>0.3347022587268994</v>
      </c>
      <c r="P4761" t="str">
        <f t="shared" si="74"/>
        <v>Above Estimate</v>
      </c>
    </row>
    <row r="4762" spans="1:16" x14ac:dyDescent="0.3">
      <c r="A4762" s="1">
        <v>44351</v>
      </c>
      <c r="B4762">
        <v>2021</v>
      </c>
      <c r="C4762" t="s">
        <v>30</v>
      </c>
      <c r="D4762">
        <v>516480</v>
      </c>
      <c r="E4762">
        <v>749000</v>
      </c>
      <c r="F4762" t="s">
        <v>13</v>
      </c>
      <c r="G4762" t="s">
        <v>14</v>
      </c>
      <c r="H4762">
        <v>3</v>
      </c>
      <c r="I4762">
        <v>1</v>
      </c>
      <c r="J4762">
        <v>901</v>
      </c>
      <c r="K4762">
        <v>1.0234954999999999</v>
      </c>
      <c r="L4762" t="s">
        <v>15</v>
      </c>
      <c r="M4762">
        <f>V3__67[[#This Row],[Sale Price]]/V3__67[[#This Row],[carpet_area]]</f>
        <v>831.29855715871258</v>
      </c>
      <c r="N4762">
        <f>IF(OR(V3__67[[#This Row],[Estimated Value]]="",V3__67[[#This Row],[Estimated Value]]=0),"",V3__67[[#This Row],[Sale Price]]-V3__67[[#This Row],[Estimated Value]])</f>
        <v>232520</v>
      </c>
      <c r="O4762">
        <f>IF(OR(V3__67[[#This Row],[Estimated Value]]="",V3__67[[#This Row],[Estimated Value]]=0),"",(V3__67[[#This Row],[Sale Price]]-V3__67[[#This Row],[Estimated Value]])/V3__67[[#This Row],[Estimated Value]])</f>
        <v>0.45020136307311026</v>
      </c>
      <c r="P4762" t="str">
        <f t="shared" si="74"/>
        <v>Above Estimate</v>
      </c>
    </row>
    <row r="4763" spans="1:16" x14ac:dyDescent="0.3">
      <c r="A4763" s="1">
        <v>44352</v>
      </c>
      <c r="B4763">
        <v>2021</v>
      </c>
      <c r="C4763" t="s">
        <v>26</v>
      </c>
      <c r="D4763">
        <v>444220</v>
      </c>
      <c r="E4763">
        <v>900000</v>
      </c>
      <c r="F4763" t="s">
        <v>13</v>
      </c>
      <c r="G4763" t="s">
        <v>14</v>
      </c>
      <c r="H4763">
        <v>3</v>
      </c>
      <c r="I4763">
        <v>1</v>
      </c>
      <c r="J4763">
        <v>1083</v>
      </c>
      <c r="K4763">
        <v>1.0234954999999999</v>
      </c>
      <c r="L4763" t="s">
        <v>16</v>
      </c>
      <c r="M4763">
        <f>V3__67[[#This Row],[Sale Price]]/V3__67[[#This Row],[carpet_area]]</f>
        <v>831.02493074792244</v>
      </c>
      <c r="N4763">
        <f>IF(OR(V3__67[[#This Row],[Estimated Value]]="",V3__67[[#This Row],[Estimated Value]]=0),"",V3__67[[#This Row],[Sale Price]]-V3__67[[#This Row],[Estimated Value]])</f>
        <v>455780</v>
      </c>
      <c r="O4763">
        <f>IF(OR(V3__67[[#This Row],[Estimated Value]]="",V3__67[[#This Row],[Estimated Value]]=0),"",(V3__67[[#This Row],[Sale Price]]-V3__67[[#This Row],[Estimated Value]])/V3__67[[#This Row],[Estimated Value]])</f>
        <v>1.0260231416865517</v>
      </c>
      <c r="P4763" t="str">
        <f t="shared" si="74"/>
        <v>Above Estimate</v>
      </c>
    </row>
    <row r="4764" spans="1:16" x14ac:dyDescent="0.3">
      <c r="A4764" s="1">
        <v>44352</v>
      </c>
      <c r="B4764">
        <v>2021</v>
      </c>
      <c r="C4764" t="s">
        <v>26</v>
      </c>
      <c r="D4764">
        <v>149170</v>
      </c>
      <c r="E4764">
        <v>280500</v>
      </c>
      <c r="F4764" t="s">
        <v>13</v>
      </c>
      <c r="G4764" t="s">
        <v>14</v>
      </c>
      <c r="H4764">
        <v>3</v>
      </c>
      <c r="I4764">
        <v>2</v>
      </c>
      <c r="J4764">
        <v>1051</v>
      </c>
      <c r="K4764">
        <v>1.0234954999999999</v>
      </c>
      <c r="L4764" t="s">
        <v>15</v>
      </c>
      <c r="M4764">
        <f>V3__67[[#This Row],[Sale Price]]/V3__67[[#This Row],[carpet_area]]</f>
        <v>266.88867745004757</v>
      </c>
      <c r="N4764">
        <f>IF(OR(V3__67[[#This Row],[Estimated Value]]="",V3__67[[#This Row],[Estimated Value]]=0),"",V3__67[[#This Row],[Sale Price]]-V3__67[[#This Row],[Estimated Value]])</f>
        <v>131330</v>
      </c>
      <c r="O4764">
        <f>IF(OR(V3__67[[#This Row],[Estimated Value]]="",V3__67[[#This Row],[Estimated Value]]=0),"",(V3__67[[#This Row],[Sale Price]]-V3__67[[#This Row],[Estimated Value]])/V3__67[[#This Row],[Estimated Value]])</f>
        <v>0.88040490715291275</v>
      </c>
      <c r="P4764" t="str">
        <f t="shared" si="74"/>
        <v>Above Estimate</v>
      </c>
    </row>
    <row r="4765" spans="1:16" x14ac:dyDescent="0.3">
      <c r="A4765" s="1">
        <v>44352</v>
      </c>
      <c r="B4765">
        <v>2021</v>
      </c>
      <c r="C4765" t="s">
        <v>12</v>
      </c>
      <c r="D4765">
        <v>87030</v>
      </c>
      <c r="E4765">
        <v>137500</v>
      </c>
      <c r="F4765" t="s">
        <v>13</v>
      </c>
      <c r="G4765" t="s">
        <v>14</v>
      </c>
      <c r="H4765">
        <v>3</v>
      </c>
      <c r="I4765">
        <v>2</v>
      </c>
      <c r="J4765">
        <v>941</v>
      </c>
      <c r="K4765">
        <v>1.0234954999999999</v>
      </c>
      <c r="L4765" t="s">
        <v>16</v>
      </c>
      <c r="M4765">
        <f>V3__67[[#This Row],[Sale Price]]/V3__67[[#This Row],[carpet_area]]</f>
        <v>146.1211477151966</v>
      </c>
      <c r="N4765">
        <f>IF(OR(V3__67[[#This Row],[Estimated Value]]="",V3__67[[#This Row],[Estimated Value]]=0),"",V3__67[[#This Row],[Sale Price]]-V3__67[[#This Row],[Estimated Value]])</f>
        <v>50470</v>
      </c>
      <c r="O4765">
        <f>IF(OR(V3__67[[#This Row],[Estimated Value]]="",V3__67[[#This Row],[Estimated Value]]=0),"",(V3__67[[#This Row],[Sale Price]]-V3__67[[#This Row],[Estimated Value]])/V3__67[[#This Row],[Estimated Value]])</f>
        <v>0.57991497184878782</v>
      </c>
      <c r="P4765" t="str">
        <f t="shared" si="74"/>
        <v>Above Estimate</v>
      </c>
    </row>
    <row r="4766" spans="1:16" x14ac:dyDescent="0.3">
      <c r="A4766" s="1">
        <v>44352</v>
      </c>
      <c r="B4766">
        <v>2021</v>
      </c>
      <c r="C4766" t="s">
        <v>30</v>
      </c>
      <c r="D4766">
        <v>330080</v>
      </c>
      <c r="E4766">
        <v>475000</v>
      </c>
      <c r="F4766" t="s">
        <v>23</v>
      </c>
      <c r="G4766" t="s">
        <v>24</v>
      </c>
      <c r="H4766">
        <v>6</v>
      </c>
      <c r="I4766">
        <v>4</v>
      </c>
      <c r="J4766">
        <v>1912</v>
      </c>
      <c r="K4766">
        <v>1.0234954999999999</v>
      </c>
      <c r="L4766" t="s">
        <v>15</v>
      </c>
      <c r="M4766">
        <f>V3__67[[#This Row],[Sale Price]]/V3__67[[#This Row],[carpet_area]]</f>
        <v>248.43096234309624</v>
      </c>
      <c r="N4766">
        <f>IF(OR(V3__67[[#This Row],[Estimated Value]]="",V3__67[[#This Row],[Estimated Value]]=0),"",V3__67[[#This Row],[Sale Price]]-V3__67[[#This Row],[Estimated Value]])</f>
        <v>144920</v>
      </c>
      <c r="O4766">
        <f>IF(OR(V3__67[[#This Row],[Estimated Value]]="",V3__67[[#This Row],[Estimated Value]]=0),"",(V3__67[[#This Row],[Sale Price]]-V3__67[[#This Row],[Estimated Value]])/V3__67[[#This Row],[Estimated Value]])</f>
        <v>0.43904507998061076</v>
      </c>
      <c r="P4766" t="str">
        <f t="shared" si="74"/>
        <v>Above Estimate</v>
      </c>
    </row>
    <row r="4767" spans="1:16" x14ac:dyDescent="0.3">
      <c r="A4767" s="1">
        <v>44352</v>
      </c>
      <c r="B4767">
        <v>2021</v>
      </c>
      <c r="C4767" t="s">
        <v>30</v>
      </c>
      <c r="D4767">
        <v>80648</v>
      </c>
      <c r="E4767">
        <v>586118</v>
      </c>
      <c r="F4767" t="s">
        <v>13</v>
      </c>
      <c r="G4767" t="s">
        <v>14</v>
      </c>
      <c r="H4767">
        <v>3</v>
      </c>
      <c r="I4767">
        <v>3</v>
      </c>
      <c r="J4767">
        <v>1077</v>
      </c>
      <c r="K4767">
        <v>1.0234954999999999</v>
      </c>
      <c r="L4767" t="s">
        <v>15</v>
      </c>
      <c r="M4767">
        <f>V3__67[[#This Row],[Sale Price]]/V3__67[[#This Row],[carpet_area]]</f>
        <v>544.21355617455902</v>
      </c>
      <c r="N4767">
        <f>IF(OR(V3__67[[#This Row],[Estimated Value]]="",V3__67[[#This Row],[Estimated Value]]=0),"",V3__67[[#This Row],[Sale Price]]-V3__67[[#This Row],[Estimated Value]])</f>
        <v>505470</v>
      </c>
      <c r="O4767">
        <f>IF(OR(V3__67[[#This Row],[Estimated Value]]="",V3__67[[#This Row],[Estimated Value]]=0),"",(V3__67[[#This Row],[Sale Price]]-V3__67[[#This Row],[Estimated Value]])/V3__67[[#This Row],[Estimated Value]])</f>
        <v>6.2676073802202161</v>
      </c>
      <c r="P4767" t="str">
        <f t="shared" si="74"/>
        <v>Above Estimate</v>
      </c>
    </row>
    <row r="4768" spans="1:16" x14ac:dyDescent="0.3">
      <c r="A4768" s="1">
        <v>44358</v>
      </c>
      <c r="B4768">
        <v>2021</v>
      </c>
      <c r="C4768" t="s">
        <v>12</v>
      </c>
      <c r="D4768">
        <v>78950</v>
      </c>
      <c r="E4768">
        <v>140000</v>
      </c>
      <c r="F4768" t="s">
        <v>13</v>
      </c>
      <c r="G4768" t="s">
        <v>14</v>
      </c>
      <c r="H4768">
        <v>3</v>
      </c>
      <c r="I4768">
        <v>3</v>
      </c>
      <c r="J4768">
        <v>915</v>
      </c>
      <c r="K4768">
        <v>1.0234954999999999</v>
      </c>
      <c r="L4768" t="s">
        <v>16</v>
      </c>
      <c r="M4768">
        <f>V3__67[[#This Row],[Sale Price]]/V3__67[[#This Row],[carpet_area]]</f>
        <v>153.00546448087431</v>
      </c>
      <c r="N4768">
        <f>IF(OR(V3__67[[#This Row],[Estimated Value]]="",V3__67[[#This Row],[Estimated Value]]=0),"",V3__67[[#This Row],[Sale Price]]-V3__67[[#This Row],[Estimated Value]])</f>
        <v>61050</v>
      </c>
      <c r="O4768">
        <f>IF(OR(V3__67[[#This Row],[Estimated Value]]="",V3__67[[#This Row],[Estimated Value]]=0),"",(V3__67[[#This Row],[Sale Price]]-V3__67[[#This Row],[Estimated Value]])/V3__67[[#This Row],[Estimated Value]])</f>
        <v>0.77327422419252689</v>
      </c>
      <c r="P4768" t="str">
        <f t="shared" si="74"/>
        <v>Above Estimate</v>
      </c>
    </row>
    <row r="4769" spans="1:16" x14ac:dyDescent="0.3">
      <c r="A4769" s="1">
        <v>44359</v>
      </c>
      <c r="B4769">
        <v>2021</v>
      </c>
      <c r="C4769" t="s">
        <v>21</v>
      </c>
      <c r="D4769">
        <v>2991240</v>
      </c>
      <c r="E4769">
        <v>4640000</v>
      </c>
      <c r="F4769" t="s">
        <v>13</v>
      </c>
      <c r="G4769" t="s">
        <v>14</v>
      </c>
      <c r="H4769">
        <v>3</v>
      </c>
      <c r="I4769">
        <v>1</v>
      </c>
      <c r="J4769">
        <v>1097</v>
      </c>
      <c r="K4769">
        <v>1.0234954999999999</v>
      </c>
      <c r="L4769" t="s">
        <v>16</v>
      </c>
      <c r="M4769">
        <f>V3__67[[#This Row],[Sale Price]]/V3__67[[#This Row],[carpet_area]]</f>
        <v>4229.7174111212398</v>
      </c>
      <c r="N4769">
        <f>IF(OR(V3__67[[#This Row],[Estimated Value]]="",V3__67[[#This Row],[Estimated Value]]=0),"",V3__67[[#This Row],[Sale Price]]-V3__67[[#This Row],[Estimated Value]])</f>
        <v>1648760</v>
      </c>
      <c r="O4769">
        <f>IF(OR(V3__67[[#This Row],[Estimated Value]]="",V3__67[[#This Row],[Estimated Value]]=0),"",(V3__67[[#This Row],[Sale Price]]-V3__67[[#This Row],[Estimated Value]])/V3__67[[#This Row],[Estimated Value]])</f>
        <v>0.5511961594522673</v>
      </c>
      <c r="P4769" t="str">
        <f t="shared" si="74"/>
        <v>Above Estimate</v>
      </c>
    </row>
    <row r="4770" spans="1:16" x14ac:dyDescent="0.3">
      <c r="A4770" s="1">
        <v>44360</v>
      </c>
      <c r="B4770">
        <v>2021</v>
      </c>
      <c r="C4770" t="s">
        <v>21</v>
      </c>
      <c r="D4770">
        <v>477610</v>
      </c>
      <c r="E4770">
        <v>725000</v>
      </c>
      <c r="F4770" t="s">
        <v>13</v>
      </c>
      <c r="G4770" t="s">
        <v>14</v>
      </c>
      <c r="H4770">
        <v>3</v>
      </c>
      <c r="I4770">
        <v>1</v>
      </c>
      <c r="J4770">
        <v>916</v>
      </c>
      <c r="K4770">
        <v>1.0234954999999999</v>
      </c>
      <c r="L4770" t="s">
        <v>16</v>
      </c>
      <c r="M4770">
        <f>V3__67[[#This Row],[Sale Price]]/V3__67[[#This Row],[carpet_area]]</f>
        <v>791.48471615720518</v>
      </c>
      <c r="N4770">
        <f>IF(OR(V3__67[[#This Row],[Estimated Value]]="",V3__67[[#This Row],[Estimated Value]]=0),"",V3__67[[#This Row],[Sale Price]]-V3__67[[#This Row],[Estimated Value]])</f>
        <v>247390</v>
      </c>
      <c r="O4770">
        <f>IF(OR(V3__67[[#This Row],[Estimated Value]]="",V3__67[[#This Row],[Estimated Value]]=0),"",(V3__67[[#This Row],[Sale Price]]-V3__67[[#This Row],[Estimated Value]])/V3__67[[#This Row],[Estimated Value]])</f>
        <v>0.51797491677309937</v>
      </c>
      <c r="P4770" t="str">
        <f t="shared" si="74"/>
        <v>Above Estimate</v>
      </c>
    </row>
    <row r="4771" spans="1:16" x14ac:dyDescent="0.3">
      <c r="A4771" s="1">
        <v>44361</v>
      </c>
      <c r="B4771">
        <v>2021</v>
      </c>
      <c r="C4771" t="s">
        <v>21</v>
      </c>
      <c r="D4771">
        <v>2973810</v>
      </c>
      <c r="E4771">
        <v>6600000</v>
      </c>
      <c r="F4771" t="s">
        <v>13</v>
      </c>
      <c r="G4771" t="s">
        <v>14</v>
      </c>
      <c r="H4771">
        <v>3</v>
      </c>
      <c r="I4771">
        <v>2</v>
      </c>
      <c r="J4771">
        <v>903</v>
      </c>
      <c r="K4771">
        <v>1.0234954999999999</v>
      </c>
      <c r="L4771" t="s">
        <v>25</v>
      </c>
      <c r="M4771">
        <f>V3__67[[#This Row],[Sale Price]]/V3__67[[#This Row],[carpet_area]]</f>
        <v>7308.9700996677739</v>
      </c>
      <c r="N4771">
        <f>IF(OR(V3__67[[#This Row],[Estimated Value]]="",V3__67[[#This Row],[Estimated Value]]=0),"",V3__67[[#This Row],[Sale Price]]-V3__67[[#This Row],[Estimated Value]])</f>
        <v>3626190</v>
      </c>
      <c r="O4771">
        <f>IF(OR(V3__67[[#This Row],[Estimated Value]]="",V3__67[[#This Row],[Estimated Value]]=0),"",(V3__67[[#This Row],[Sale Price]]-V3__67[[#This Row],[Estimated Value]])/V3__67[[#This Row],[Estimated Value]])</f>
        <v>1.2193751450159895</v>
      </c>
      <c r="P4771" t="str">
        <f t="shared" si="74"/>
        <v>Above Estimate</v>
      </c>
    </row>
    <row r="4772" spans="1:16" x14ac:dyDescent="0.3">
      <c r="A4772" s="1">
        <v>44361</v>
      </c>
      <c r="B4772">
        <v>2021</v>
      </c>
      <c r="C4772" t="s">
        <v>30</v>
      </c>
      <c r="D4772">
        <v>373720</v>
      </c>
      <c r="E4772">
        <v>610500</v>
      </c>
      <c r="F4772" t="s">
        <v>13</v>
      </c>
      <c r="G4772" t="s">
        <v>14</v>
      </c>
      <c r="H4772">
        <v>3</v>
      </c>
      <c r="I4772">
        <v>1</v>
      </c>
      <c r="J4772">
        <v>933</v>
      </c>
      <c r="K4772">
        <v>1.0234954999999999</v>
      </c>
      <c r="L4772" t="s">
        <v>16</v>
      </c>
      <c r="M4772">
        <f>V3__67[[#This Row],[Sale Price]]/V3__67[[#This Row],[carpet_area]]</f>
        <v>654.3408360128617</v>
      </c>
      <c r="N4772">
        <f>IF(OR(V3__67[[#This Row],[Estimated Value]]="",V3__67[[#This Row],[Estimated Value]]=0),"",V3__67[[#This Row],[Sale Price]]-V3__67[[#This Row],[Estimated Value]])</f>
        <v>236780</v>
      </c>
      <c r="O4772">
        <f>IF(OR(V3__67[[#This Row],[Estimated Value]]="",V3__67[[#This Row],[Estimated Value]]=0),"",(V3__67[[#This Row],[Sale Price]]-V3__67[[#This Row],[Estimated Value]])/V3__67[[#This Row],[Estimated Value]])</f>
        <v>0.63357593920582256</v>
      </c>
      <c r="P4772" t="str">
        <f t="shared" si="74"/>
        <v>Above Estimate</v>
      </c>
    </row>
    <row r="4773" spans="1:16" x14ac:dyDescent="0.3">
      <c r="A4773" s="1">
        <v>44364</v>
      </c>
      <c r="B4773">
        <v>2021</v>
      </c>
      <c r="C4773" t="s">
        <v>26</v>
      </c>
      <c r="D4773">
        <v>510930</v>
      </c>
      <c r="E4773">
        <v>750000</v>
      </c>
      <c r="F4773" t="s">
        <v>13</v>
      </c>
      <c r="G4773" t="s">
        <v>14</v>
      </c>
      <c r="H4773">
        <v>3</v>
      </c>
      <c r="I4773">
        <v>1</v>
      </c>
      <c r="J4773">
        <v>999</v>
      </c>
      <c r="K4773">
        <v>1.0234954999999999</v>
      </c>
      <c r="L4773" t="s">
        <v>25</v>
      </c>
      <c r="M4773">
        <f>V3__67[[#This Row],[Sale Price]]/V3__67[[#This Row],[carpet_area]]</f>
        <v>750.75075075075074</v>
      </c>
      <c r="N4773">
        <f>IF(OR(V3__67[[#This Row],[Estimated Value]]="",V3__67[[#This Row],[Estimated Value]]=0),"",V3__67[[#This Row],[Sale Price]]-V3__67[[#This Row],[Estimated Value]])</f>
        <v>239070</v>
      </c>
      <c r="O4773">
        <f>IF(OR(V3__67[[#This Row],[Estimated Value]]="",V3__67[[#This Row],[Estimated Value]]=0),"",(V3__67[[#This Row],[Sale Price]]-V3__67[[#This Row],[Estimated Value]])/V3__67[[#This Row],[Estimated Value]])</f>
        <v>0.46791145558099934</v>
      </c>
      <c r="P4773" t="str">
        <f t="shared" si="74"/>
        <v>Above Estimate</v>
      </c>
    </row>
    <row r="4774" spans="1:16" x14ac:dyDescent="0.3">
      <c r="A4774" s="1">
        <v>44364</v>
      </c>
      <c r="B4774">
        <v>2021</v>
      </c>
      <c r="C4774" t="s">
        <v>30</v>
      </c>
      <c r="D4774">
        <v>242240</v>
      </c>
      <c r="E4774">
        <v>380000</v>
      </c>
      <c r="F4774" t="s">
        <v>13</v>
      </c>
      <c r="G4774" t="s">
        <v>14</v>
      </c>
      <c r="H4774">
        <v>3</v>
      </c>
      <c r="I4774">
        <v>1</v>
      </c>
      <c r="J4774">
        <v>900</v>
      </c>
      <c r="K4774">
        <v>1.0234954999999999</v>
      </c>
      <c r="L4774" t="s">
        <v>15</v>
      </c>
      <c r="M4774">
        <f>V3__67[[#This Row],[Sale Price]]/V3__67[[#This Row],[carpet_area]]</f>
        <v>422.22222222222223</v>
      </c>
      <c r="N4774">
        <f>IF(OR(V3__67[[#This Row],[Estimated Value]]="",V3__67[[#This Row],[Estimated Value]]=0),"",V3__67[[#This Row],[Sale Price]]-V3__67[[#This Row],[Estimated Value]])</f>
        <v>137760</v>
      </c>
      <c r="O4774">
        <f>IF(OR(V3__67[[#This Row],[Estimated Value]]="",V3__67[[#This Row],[Estimated Value]]=0),"",(V3__67[[#This Row],[Sale Price]]-V3__67[[#This Row],[Estimated Value]])/V3__67[[#This Row],[Estimated Value]])</f>
        <v>0.56869220607661819</v>
      </c>
      <c r="P4774" t="str">
        <f t="shared" si="74"/>
        <v>Above Estimate</v>
      </c>
    </row>
    <row r="4775" spans="1:16" x14ac:dyDescent="0.3">
      <c r="A4775" s="1">
        <v>44364</v>
      </c>
      <c r="B4775">
        <v>2021</v>
      </c>
      <c r="C4775" t="s">
        <v>30</v>
      </c>
      <c r="D4775">
        <v>480190</v>
      </c>
      <c r="E4775">
        <v>770000</v>
      </c>
      <c r="F4775" t="s">
        <v>13</v>
      </c>
      <c r="G4775" t="s">
        <v>14</v>
      </c>
      <c r="H4775">
        <v>3</v>
      </c>
      <c r="I4775">
        <v>3</v>
      </c>
      <c r="J4775">
        <v>1021</v>
      </c>
      <c r="K4775">
        <v>1.0234954999999999</v>
      </c>
      <c r="L4775" t="s">
        <v>25</v>
      </c>
      <c r="M4775">
        <f>V3__67[[#This Row],[Sale Price]]/V3__67[[#This Row],[carpet_area]]</f>
        <v>754.16258570029379</v>
      </c>
      <c r="N4775">
        <f>IF(OR(V3__67[[#This Row],[Estimated Value]]="",V3__67[[#This Row],[Estimated Value]]=0),"",V3__67[[#This Row],[Sale Price]]-V3__67[[#This Row],[Estimated Value]])</f>
        <v>289810</v>
      </c>
      <c r="O4775">
        <f>IF(OR(V3__67[[#This Row],[Estimated Value]]="",V3__67[[#This Row],[Estimated Value]]=0),"",(V3__67[[#This Row],[Sale Price]]-V3__67[[#This Row],[Estimated Value]])/V3__67[[#This Row],[Estimated Value]])</f>
        <v>0.6035319352756201</v>
      </c>
      <c r="P4775" t="str">
        <f t="shared" si="74"/>
        <v>Above Estimate</v>
      </c>
    </row>
    <row r="4776" spans="1:16" x14ac:dyDescent="0.3">
      <c r="A4776" s="1">
        <v>44364</v>
      </c>
      <c r="B4776">
        <v>2021</v>
      </c>
      <c r="C4776" t="s">
        <v>21</v>
      </c>
      <c r="D4776">
        <v>2111340</v>
      </c>
      <c r="E4776">
        <v>3075000</v>
      </c>
      <c r="F4776" t="s">
        <v>13</v>
      </c>
      <c r="G4776" t="s">
        <v>14</v>
      </c>
      <c r="H4776">
        <v>3</v>
      </c>
      <c r="I4776">
        <v>2</v>
      </c>
      <c r="J4776">
        <v>972</v>
      </c>
      <c r="K4776">
        <v>1.0234954999999999</v>
      </c>
      <c r="L4776" t="s">
        <v>16</v>
      </c>
      <c r="M4776">
        <f>V3__67[[#This Row],[Sale Price]]/V3__67[[#This Row],[carpet_area]]</f>
        <v>3163.5802469135801</v>
      </c>
      <c r="N4776">
        <f>IF(OR(V3__67[[#This Row],[Estimated Value]]="",V3__67[[#This Row],[Estimated Value]]=0),"",V3__67[[#This Row],[Sale Price]]-V3__67[[#This Row],[Estimated Value]])</f>
        <v>963660</v>
      </c>
      <c r="O4776">
        <f>IF(OR(V3__67[[#This Row],[Estimated Value]]="",V3__67[[#This Row],[Estimated Value]]=0),"",(V3__67[[#This Row],[Sale Price]]-V3__67[[#This Row],[Estimated Value]])/V3__67[[#This Row],[Estimated Value]])</f>
        <v>0.45642104066611727</v>
      </c>
      <c r="P4776" t="str">
        <f t="shared" si="74"/>
        <v>Above Estimate</v>
      </c>
    </row>
    <row r="4777" spans="1:16" x14ac:dyDescent="0.3">
      <c r="A4777" s="1">
        <v>44365</v>
      </c>
      <c r="B4777">
        <v>2021</v>
      </c>
      <c r="C4777" t="s">
        <v>17</v>
      </c>
      <c r="D4777">
        <v>83430</v>
      </c>
      <c r="E4777">
        <v>160000</v>
      </c>
      <c r="F4777" t="s">
        <v>13</v>
      </c>
      <c r="G4777" t="s">
        <v>14</v>
      </c>
      <c r="H4777">
        <v>3</v>
      </c>
      <c r="I4777">
        <v>2</v>
      </c>
      <c r="J4777">
        <v>968</v>
      </c>
      <c r="K4777">
        <v>1.0234954999999999</v>
      </c>
      <c r="L4777" t="s">
        <v>16</v>
      </c>
      <c r="M4777">
        <f>V3__67[[#This Row],[Sale Price]]/V3__67[[#This Row],[carpet_area]]</f>
        <v>165.28925619834712</v>
      </c>
      <c r="N4777">
        <f>IF(OR(V3__67[[#This Row],[Estimated Value]]="",V3__67[[#This Row],[Estimated Value]]=0),"",V3__67[[#This Row],[Sale Price]]-V3__67[[#This Row],[Estimated Value]])</f>
        <v>76570</v>
      </c>
      <c r="O4777">
        <f>IF(OR(V3__67[[#This Row],[Estimated Value]]="",V3__67[[#This Row],[Estimated Value]]=0),"",(V3__67[[#This Row],[Sale Price]]-V3__67[[#This Row],[Estimated Value]])/V3__67[[#This Row],[Estimated Value]])</f>
        <v>0.91777538055855212</v>
      </c>
      <c r="P4777" t="str">
        <f t="shared" si="74"/>
        <v>Above Estimate</v>
      </c>
    </row>
    <row r="4778" spans="1:16" x14ac:dyDescent="0.3">
      <c r="A4778" s="1">
        <v>44366</v>
      </c>
      <c r="B4778">
        <v>2021</v>
      </c>
      <c r="C4778" t="s">
        <v>29</v>
      </c>
      <c r="D4778">
        <v>170800</v>
      </c>
      <c r="E4778">
        <v>150000</v>
      </c>
      <c r="F4778" t="s">
        <v>13</v>
      </c>
      <c r="G4778" t="s">
        <v>14</v>
      </c>
      <c r="H4778">
        <v>3</v>
      </c>
      <c r="I4778">
        <v>3</v>
      </c>
      <c r="J4778">
        <v>1026</v>
      </c>
      <c r="K4778">
        <v>1.0234954999999999</v>
      </c>
      <c r="L4778" t="s">
        <v>15</v>
      </c>
      <c r="M4778">
        <f>V3__67[[#This Row],[Sale Price]]/V3__67[[#This Row],[carpet_area]]</f>
        <v>146.19883040935673</v>
      </c>
      <c r="N4778">
        <f>IF(OR(V3__67[[#This Row],[Estimated Value]]="",V3__67[[#This Row],[Estimated Value]]=0),"",V3__67[[#This Row],[Sale Price]]-V3__67[[#This Row],[Estimated Value]])</f>
        <v>-20800</v>
      </c>
      <c r="O4778">
        <f>IF(OR(V3__67[[#This Row],[Estimated Value]]="",V3__67[[#This Row],[Estimated Value]]=0),"",(V3__67[[#This Row],[Sale Price]]-V3__67[[#This Row],[Estimated Value]])/V3__67[[#This Row],[Estimated Value]])</f>
        <v>-0.12177985948477751</v>
      </c>
      <c r="P4778" t="str">
        <f t="shared" si="74"/>
        <v>Below Estimate</v>
      </c>
    </row>
    <row r="4779" spans="1:16" x14ac:dyDescent="0.3">
      <c r="A4779" s="1">
        <v>44366</v>
      </c>
      <c r="B4779">
        <v>2021</v>
      </c>
      <c r="C4779" t="s">
        <v>12</v>
      </c>
      <c r="D4779">
        <v>28420</v>
      </c>
      <c r="E4779">
        <v>110000</v>
      </c>
      <c r="F4779" t="s">
        <v>13</v>
      </c>
      <c r="G4779" t="s">
        <v>14</v>
      </c>
      <c r="H4779">
        <v>3</v>
      </c>
      <c r="I4779">
        <v>1</v>
      </c>
      <c r="J4779">
        <v>922</v>
      </c>
      <c r="K4779">
        <v>1.0234954999999999</v>
      </c>
      <c r="L4779" t="s">
        <v>15</v>
      </c>
      <c r="M4779">
        <f>V3__67[[#This Row],[Sale Price]]/V3__67[[#This Row],[carpet_area]]</f>
        <v>119.3058568329718</v>
      </c>
      <c r="N4779">
        <f>IF(OR(V3__67[[#This Row],[Estimated Value]]="",V3__67[[#This Row],[Estimated Value]]=0),"",V3__67[[#This Row],[Sale Price]]-V3__67[[#This Row],[Estimated Value]])</f>
        <v>81580</v>
      </c>
      <c r="O4779">
        <f>IF(OR(V3__67[[#This Row],[Estimated Value]]="",V3__67[[#This Row],[Estimated Value]]=0),"",(V3__67[[#This Row],[Sale Price]]-V3__67[[#This Row],[Estimated Value]])/V3__67[[#This Row],[Estimated Value]])</f>
        <v>2.8705137227304713</v>
      </c>
      <c r="P4779" t="str">
        <f t="shared" si="74"/>
        <v>Above Estimate</v>
      </c>
    </row>
    <row r="4780" spans="1:16" x14ac:dyDescent="0.3">
      <c r="A4780" s="1">
        <v>44367</v>
      </c>
      <c r="B4780">
        <v>2021</v>
      </c>
      <c r="C4780" t="s">
        <v>29</v>
      </c>
      <c r="D4780">
        <v>365190</v>
      </c>
      <c r="E4780">
        <v>650000</v>
      </c>
      <c r="F4780" t="s">
        <v>13</v>
      </c>
      <c r="G4780" t="s">
        <v>14</v>
      </c>
      <c r="H4780">
        <v>3</v>
      </c>
      <c r="I4780">
        <v>1</v>
      </c>
      <c r="J4780">
        <v>1015</v>
      </c>
      <c r="K4780">
        <v>1.0234954999999999</v>
      </c>
      <c r="L4780" t="s">
        <v>25</v>
      </c>
      <c r="M4780">
        <f>V3__67[[#This Row],[Sale Price]]/V3__67[[#This Row],[carpet_area]]</f>
        <v>640.39408866995075</v>
      </c>
      <c r="N4780">
        <f>IF(OR(V3__67[[#This Row],[Estimated Value]]="",V3__67[[#This Row],[Estimated Value]]=0),"",V3__67[[#This Row],[Sale Price]]-V3__67[[#This Row],[Estimated Value]])</f>
        <v>284810</v>
      </c>
      <c r="O4780">
        <f>IF(OR(V3__67[[#This Row],[Estimated Value]]="",V3__67[[#This Row],[Estimated Value]]=0),"",(V3__67[[#This Row],[Sale Price]]-V3__67[[#This Row],[Estimated Value]])/V3__67[[#This Row],[Estimated Value]])</f>
        <v>0.77989539691667353</v>
      </c>
      <c r="P4780" t="str">
        <f t="shared" si="74"/>
        <v>Above Estimate</v>
      </c>
    </row>
    <row r="4781" spans="1:16" x14ac:dyDescent="0.3">
      <c r="A4781" s="1">
        <v>44367</v>
      </c>
      <c r="B4781">
        <v>2021</v>
      </c>
      <c r="C4781" t="s">
        <v>26</v>
      </c>
      <c r="D4781">
        <v>141960</v>
      </c>
      <c r="E4781">
        <v>257000</v>
      </c>
      <c r="F4781" t="s">
        <v>13</v>
      </c>
      <c r="G4781" t="s">
        <v>14</v>
      </c>
      <c r="H4781">
        <v>3</v>
      </c>
      <c r="I4781">
        <v>3</v>
      </c>
      <c r="J4781">
        <v>1048</v>
      </c>
      <c r="K4781">
        <v>1.0234954999999999</v>
      </c>
      <c r="L4781" t="s">
        <v>22</v>
      </c>
      <c r="M4781">
        <f>V3__67[[#This Row],[Sale Price]]/V3__67[[#This Row],[carpet_area]]</f>
        <v>245.2290076335878</v>
      </c>
      <c r="N4781">
        <f>IF(OR(V3__67[[#This Row],[Estimated Value]]="",V3__67[[#This Row],[Estimated Value]]=0),"",V3__67[[#This Row],[Sale Price]]-V3__67[[#This Row],[Estimated Value]])</f>
        <v>115040</v>
      </c>
      <c r="O4781">
        <f>IF(OR(V3__67[[#This Row],[Estimated Value]]="",V3__67[[#This Row],[Estimated Value]]=0),"",(V3__67[[#This Row],[Sale Price]]-V3__67[[#This Row],[Estimated Value]])/V3__67[[#This Row],[Estimated Value]])</f>
        <v>0.81036911806142575</v>
      </c>
      <c r="P4781" t="str">
        <f t="shared" si="74"/>
        <v>Above Estimate</v>
      </c>
    </row>
    <row r="4782" spans="1:16" x14ac:dyDescent="0.3">
      <c r="A4782" s="1">
        <v>44367</v>
      </c>
      <c r="B4782">
        <v>2021</v>
      </c>
      <c r="C4782" t="s">
        <v>30</v>
      </c>
      <c r="D4782">
        <v>488060</v>
      </c>
      <c r="E4782">
        <v>755000</v>
      </c>
      <c r="F4782" t="s">
        <v>13</v>
      </c>
      <c r="G4782" t="s">
        <v>14</v>
      </c>
      <c r="H4782">
        <v>3</v>
      </c>
      <c r="I4782">
        <v>2</v>
      </c>
      <c r="J4782">
        <v>912</v>
      </c>
      <c r="K4782">
        <v>1.0234954999999999</v>
      </c>
      <c r="L4782" t="s">
        <v>16</v>
      </c>
      <c r="M4782">
        <f>V3__67[[#This Row],[Sale Price]]/V3__67[[#This Row],[carpet_area]]</f>
        <v>827.85087719298247</v>
      </c>
      <c r="N4782">
        <f>IF(OR(V3__67[[#This Row],[Estimated Value]]="",V3__67[[#This Row],[Estimated Value]]=0),"",V3__67[[#This Row],[Sale Price]]-V3__67[[#This Row],[Estimated Value]])</f>
        <v>266940</v>
      </c>
      <c r="O4782">
        <f>IF(OR(V3__67[[#This Row],[Estimated Value]]="",V3__67[[#This Row],[Estimated Value]]=0),"",(V3__67[[#This Row],[Sale Price]]-V3__67[[#This Row],[Estimated Value]])/V3__67[[#This Row],[Estimated Value]])</f>
        <v>0.54694094988321107</v>
      </c>
      <c r="P4782" t="str">
        <f t="shared" si="74"/>
        <v>Above Estimate</v>
      </c>
    </row>
    <row r="4783" spans="1:16" x14ac:dyDescent="0.3">
      <c r="A4783" s="1">
        <v>44368</v>
      </c>
      <c r="B4783">
        <v>2021</v>
      </c>
      <c r="C4783" t="s">
        <v>12</v>
      </c>
      <c r="D4783">
        <v>114720</v>
      </c>
      <c r="E4783">
        <v>152000</v>
      </c>
      <c r="F4783" t="s">
        <v>13</v>
      </c>
      <c r="G4783" t="s">
        <v>14</v>
      </c>
      <c r="H4783">
        <v>3</v>
      </c>
      <c r="I4783">
        <v>2</v>
      </c>
      <c r="J4783">
        <v>991</v>
      </c>
      <c r="K4783">
        <v>1.0234954999999999</v>
      </c>
      <c r="L4783" t="s">
        <v>15</v>
      </c>
      <c r="M4783">
        <f>V3__67[[#This Row],[Sale Price]]/V3__67[[#This Row],[carpet_area]]</f>
        <v>153.38042381432896</v>
      </c>
      <c r="N4783">
        <f>IF(OR(V3__67[[#This Row],[Estimated Value]]="",V3__67[[#This Row],[Estimated Value]]=0),"",V3__67[[#This Row],[Sale Price]]-V3__67[[#This Row],[Estimated Value]])</f>
        <v>37280</v>
      </c>
      <c r="O4783">
        <f>IF(OR(V3__67[[#This Row],[Estimated Value]]="",V3__67[[#This Row],[Estimated Value]]=0),"",(V3__67[[#This Row],[Sale Price]]-V3__67[[#This Row],[Estimated Value]])/V3__67[[#This Row],[Estimated Value]])</f>
        <v>0.32496513249651326</v>
      </c>
      <c r="P4783" t="str">
        <f t="shared" si="74"/>
        <v>Above Estimate</v>
      </c>
    </row>
    <row r="4784" spans="1:16" x14ac:dyDescent="0.3">
      <c r="A4784" s="1">
        <v>44368</v>
      </c>
      <c r="B4784">
        <v>2021</v>
      </c>
      <c r="C4784" t="s">
        <v>30</v>
      </c>
      <c r="D4784">
        <v>367840</v>
      </c>
      <c r="E4784">
        <v>520000</v>
      </c>
      <c r="F4784" t="s">
        <v>13</v>
      </c>
      <c r="G4784" t="s">
        <v>14</v>
      </c>
      <c r="H4784">
        <v>3</v>
      </c>
      <c r="I4784">
        <v>3</v>
      </c>
      <c r="J4784">
        <v>1066</v>
      </c>
      <c r="K4784">
        <v>1.0234954999999999</v>
      </c>
      <c r="L4784" t="s">
        <v>25</v>
      </c>
      <c r="M4784">
        <f>V3__67[[#This Row],[Sale Price]]/V3__67[[#This Row],[carpet_area]]</f>
        <v>487.80487804878049</v>
      </c>
      <c r="N4784">
        <f>IF(OR(V3__67[[#This Row],[Estimated Value]]="",V3__67[[#This Row],[Estimated Value]]=0),"",V3__67[[#This Row],[Sale Price]]-V3__67[[#This Row],[Estimated Value]])</f>
        <v>152160</v>
      </c>
      <c r="O4784">
        <f>IF(OR(V3__67[[#This Row],[Estimated Value]]="",V3__67[[#This Row],[Estimated Value]]=0),"",(V3__67[[#This Row],[Sale Price]]-V3__67[[#This Row],[Estimated Value]])/V3__67[[#This Row],[Estimated Value]])</f>
        <v>0.41365811222270554</v>
      </c>
      <c r="P4784" t="str">
        <f t="shared" si="74"/>
        <v>Above Estimate</v>
      </c>
    </row>
    <row r="4785" spans="1:16" x14ac:dyDescent="0.3">
      <c r="A4785" s="1">
        <v>44371</v>
      </c>
      <c r="B4785">
        <v>2021</v>
      </c>
      <c r="C4785" t="s">
        <v>29</v>
      </c>
      <c r="D4785">
        <v>145180</v>
      </c>
      <c r="E4785">
        <v>230000</v>
      </c>
      <c r="F4785" t="s">
        <v>19</v>
      </c>
      <c r="G4785" t="s">
        <v>20</v>
      </c>
      <c r="H4785">
        <v>4</v>
      </c>
      <c r="I4785">
        <v>3</v>
      </c>
      <c r="J4785">
        <v>1347</v>
      </c>
      <c r="K4785">
        <v>1.0234954999999999</v>
      </c>
      <c r="L4785" t="s">
        <v>22</v>
      </c>
      <c r="M4785">
        <f>V3__67[[#This Row],[Sale Price]]/V3__67[[#This Row],[carpet_area]]</f>
        <v>170.74981440237565</v>
      </c>
      <c r="N4785">
        <f>IF(OR(V3__67[[#This Row],[Estimated Value]]="",V3__67[[#This Row],[Estimated Value]]=0),"",V3__67[[#This Row],[Sale Price]]-V3__67[[#This Row],[Estimated Value]])</f>
        <v>84820</v>
      </c>
      <c r="O4785">
        <f>IF(OR(V3__67[[#This Row],[Estimated Value]]="",V3__67[[#This Row],[Estimated Value]]=0),"",(V3__67[[#This Row],[Sale Price]]-V3__67[[#This Row],[Estimated Value]])/V3__67[[#This Row],[Estimated Value]])</f>
        <v>0.58424025347844055</v>
      </c>
      <c r="P4785" t="str">
        <f t="shared" si="74"/>
        <v>Above Estimate</v>
      </c>
    </row>
    <row r="4786" spans="1:16" x14ac:dyDescent="0.3">
      <c r="A4786" s="1">
        <v>44372</v>
      </c>
      <c r="B4786">
        <v>2021</v>
      </c>
      <c r="C4786" t="s">
        <v>26</v>
      </c>
      <c r="D4786">
        <v>307160</v>
      </c>
      <c r="E4786">
        <v>485000</v>
      </c>
      <c r="F4786" t="s">
        <v>13</v>
      </c>
      <c r="G4786" t="s">
        <v>14</v>
      </c>
      <c r="H4786">
        <v>3</v>
      </c>
      <c r="I4786">
        <v>2</v>
      </c>
      <c r="J4786">
        <v>954</v>
      </c>
      <c r="K4786">
        <v>1.0234954999999999</v>
      </c>
      <c r="L4786" t="s">
        <v>15</v>
      </c>
      <c r="M4786">
        <f>V3__67[[#This Row],[Sale Price]]/V3__67[[#This Row],[carpet_area]]</f>
        <v>508.38574423480082</v>
      </c>
      <c r="N4786">
        <f>IF(OR(V3__67[[#This Row],[Estimated Value]]="",V3__67[[#This Row],[Estimated Value]]=0),"",V3__67[[#This Row],[Sale Price]]-V3__67[[#This Row],[Estimated Value]])</f>
        <v>177840</v>
      </c>
      <c r="O4786">
        <f>IF(OR(V3__67[[#This Row],[Estimated Value]]="",V3__67[[#This Row],[Estimated Value]]=0),"",(V3__67[[#This Row],[Sale Price]]-V3__67[[#This Row],[Estimated Value]])/V3__67[[#This Row],[Estimated Value]])</f>
        <v>0.57898163823414506</v>
      </c>
      <c r="P4786" t="str">
        <f t="shared" si="74"/>
        <v>Above Estimate</v>
      </c>
    </row>
    <row r="4787" spans="1:16" x14ac:dyDescent="0.3">
      <c r="A4787" s="1">
        <v>44372</v>
      </c>
      <c r="B4787">
        <v>2021</v>
      </c>
      <c r="C4787" t="s">
        <v>29</v>
      </c>
      <c r="D4787">
        <v>125790</v>
      </c>
      <c r="E4787">
        <v>220000</v>
      </c>
      <c r="F4787" t="s">
        <v>13</v>
      </c>
      <c r="G4787" t="s">
        <v>14</v>
      </c>
      <c r="H4787">
        <v>3</v>
      </c>
      <c r="I4787">
        <v>3</v>
      </c>
      <c r="J4787">
        <v>994</v>
      </c>
      <c r="K4787">
        <v>1.0234954999999999</v>
      </c>
      <c r="L4787" t="s">
        <v>25</v>
      </c>
      <c r="M4787">
        <f>V3__67[[#This Row],[Sale Price]]/V3__67[[#This Row],[carpet_area]]</f>
        <v>221.32796780684106</v>
      </c>
      <c r="N4787">
        <f>IF(OR(V3__67[[#This Row],[Estimated Value]]="",V3__67[[#This Row],[Estimated Value]]=0),"",V3__67[[#This Row],[Sale Price]]-V3__67[[#This Row],[Estimated Value]])</f>
        <v>94210</v>
      </c>
      <c r="O4787">
        <f>IF(OR(V3__67[[#This Row],[Estimated Value]]="",V3__67[[#This Row],[Estimated Value]]=0),"",(V3__67[[#This Row],[Sale Price]]-V3__67[[#This Row],[Estimated Value]])/V3__67[[#This Row],[Estimated Value]])</f>
        <v>0.74894665712695763</v>
      </c>
      <c r="P4787" t="str">
        <f t="shared" si="74"/>
        <v>Above Estimate</v>
      </c>
    </row>
    <row r="4788" spans="1:16" x14ac:dyDescent="0.3">
      <c r="A4788" s="1">
        <v>44372</v>
      </c>
      <c r="B4788">
        <v>2021</v>
      </c>
      <c r="C4788" t="s">
        <v>17</v>
      </c>
      <c r="D4788">
        <v>128150</v>
      </c>
      <c r="E4788">
        <v>175000</v>
      </c>
      <c r="F4788" t="s">
        <v>19</v>
      </c>
      <c r="G4788" t="s">
        <v>20</v>
      </c>
      <c r="H4788">
        <v>4</v>
      </c>
      <c r="I4788">
        <v>3</v>
      </c>
      <c r="J4788">
        <v>1391</v>
      </c>
      <c r="K4788">
        <v>1.0234954999999999</v>
      </c>
      <c r="L4788" t="s">
        <v>22</v>
      </c>
      <c r="M4788">
        <f>V3__67[[#This Row],[Sale Price]]/V3__67[[#This Row],[carpet_area]]</f>
        <v>125.80877066858375</v>
      </c>
      <c r="N4788">
        <f>IF(OR(V3__67[[#This Row],[Estimated Value]]="",V3__67[[#This Row],[Estimated Value]]=0),"",V3__67[[#This Row],[Sale Price]]-V3__67[[#This Row],[Estimated Value]])</f>
        <v>46850</v>
      </c>
      <c r="O4788">
        <f>IF(OR(V3__67[[#This Row],[Estimated Value]]="",V3__67[[#This Row],[Estimated Value]]=0),"",(V3__67[[#This Row],[Sale Price]]-V3__67[[#This Row],[Estimated Value]])/V3__67[[#This Row],[Estimated Value]])</f>
        <v>0.36558720249707372</v>
      </c>
      <c r="P4788" t="str">
        <f t="shared" si="74"/>
        <v>Above Estimate</v>
      </c>
    </row>
    <row r="4789" spans="1:16" x14ac:dyDescent="0.3">
      <c r="A4789" s="1">
        <v>44373</v>
      </c>
      <c r="B4789">
        <v>2021</v>
      </c>
      <c r="C4789" t="s">
        <v>21</v>
      </c>
      <c r="D4789">
        <v>2059750</v>
      </c>
      <c r="E4789">
        <v>2940000</v>
      </c>
      <c r="F4789" t="s">
        <v>13</v>
      </c>
      <c r="G4789" t="s">
        <v>14</v>
      </c>
      <c r="H4789">
        <v>3</v>
      </c>
      <c r="I4789">
        <v>1</v>
      </c>
      <c r="J4789">
        <v>981</v>
      </c>
      <c r="K4789">
        <v>1.0234954999999999</v>
      </c>
      <c r="L4789" t="s">
        <v>15</v>
      </c>
      <c r="M4789">
        <f>V3__67[[#This Row],[Sale Price]]/V3__67[[#This Row],[carpet_area]]</f>
        <v>2996.9418960244648</v>
      </c>
      <c r="N4789">
        <f>IF(OR(V3__67[[#This Row],[Estimated Value]]="",V3__67[[#This Row],[Estimated Value]]=0),"",V3__67[[#This Row],[Sale Price]]-V3__67[[#This Row],[Estimated Value]])</f>
        <v>880250</v>
      </c>
      <c r="O4789">
        <f>IF(OR(V3__67[[#This Row],[Estimated Value]]="",V3__67[[#This Row],[Estimated Value]]=0),"",(V3__67[[#This Row],[Sale Price]]-V3__67[[#This Row],[Estimated Value]])/V3__67[[#This Row],[Estimated Value]])</f>
        <v>0.42735768903993204</v>
      </c>
      <c r="P4789" t="str">
        <f t="shared" si="74"/>
        <v>Above Estimate</v>
      </c>
    </row>
    <row r="4790" spans="1:16" x14ac:dyDescent="0.3">
      <c r="A4790" s="1">
        <v>44373</v>
      </c>
      <c r="B4790">
        <v>2021</v>
      </c>
      <c r="C4790" t="s">
        <v>17</v>
      </c>
      <c r="D4790">
        <v>151430</v>
      </c>
      <c r="E4790">
        <v>330000</v>
      </c>
      <c r="F4790" t="s">
        <v>19</v>
      </c>
      <c r="G4790" t="s">
        <v>20</v>
      </c>
      <c r="H4790">
        <v>4</v>
      </c>
      <c r="I4790">
        <v>2</v>
      </c>
      <c r="J4790">
        <v>1391</v>
      </c>
      <c r="K4790">
        <v>1.0234954999999999</v>
      </c>
      <c r="L4790" t="s">
        <v>15</v>
      </c>
      <c r="M4790">
        <f>V3__67[[#This Row],[Sale Price]]/V3__67[[#This Row],[carpet_area]]</f>
        <v>237.23939611790078</v>
      </c>
      <c r="N4790">
        <f>IF(OR(V3__67[[#This Row],[Estimated Value]]="",V3__67[[#This Row],[Estimated Value]]=0),"",V3__67[[#This Row],[Sale Price]]-V3__67[[#This Row],[Estimated Value]])</f>
        <v>178570</v>
      </c>
      <c r="O4790">
        <f>IF(OR(V3__67[[#This Row],[Estimated Value]]="",V3__67[[#This Row],[Estimated Value]]=0),"",(V3__67[[#This Row],[Sale Price]]-V3__67[[#This Row],[Estimated Value]])/V3__67[[#This Row],[Estimated Value]])</f>
        <v>1.1792247242950538</v>
      </c>
      <c r="P4790" t="str">
        <f t="shared" si="74"/>
        <v>Above Estimate</v>
      </c>
    </row>
    <row r="4791" spans="1:16" x14ac:dyDescent="0.3">
      <c r="A4791" s="1">
        <v>44373</v>
      </c>
      <c r="B4791">
        <v>2021</v>
      </c>
      <c r="C4791" t="s">
        <v>30</v>
      </c>
      <c r="D4791">
        <v>208550</v>
      </c>
      <c r="E4791">
        <v>265000</v>
      </c>
      <c r="F4791" t="s">
        <v>13</v>
      </c>
      <c r="G4791" t="s">
        <v>14</v>
      </c>
      <c r="H4791">
        <v>3</v>
      </c>
      <c r="I4791">
        <v>2</v>
      </c>
      <c r="J4791">
        <v>983</v>
      </c>
      <c r="K4791">
        <v>1.0234954999999999</v>
      </c>
      <c r="L4791" t="s">
        <v>25</v>
      </c>
      <c r="M4791">
        <f>V3__67[[#This Row],[Sale Price]]/V3__67[[#This Row],[carpet_area]]</f>
        <v>269.58290946083417</v>
      </c>
      <c r="N4791">
        <f>IF(OR(V3__67[[#This Row],[Estimated Value]]="",V3__67[[#This Row],[Estimated Value]]=0),"",V3__67[[#This Row],[Sale Price]]-V3__67[[#This Row],[Estimated Value]])</f>
        <v>56450</v>
      </c>
      <c r="O4791">
        <f>IF(OR(V3__67[[#This Row],[Estimated Value]]="",V3__67[[#This Row],[Estimated Value]]=0),"",(V3__67[[#This Row],[Sale Price]]-V3__67[[#This Row],[Estimated Value]])/V3__67[[#This Row],[Estimated Value]])</f>
        <v>0.2706784943658595</v>
      </c>
      <c r="P4791" t="str">
        <f t="shared" si="74"/>
        <v>Above Estimate</v>
      </c>
    </row>
    <row r="4792" spans="1:16" x14ac:dyDescent="0.3">
      <c r="A4792" s="1">
        <v>44374</v>
      </c>
      <c r="B4792">
        <v>2021</v>
      </c>
      <c r="C4792" t="s">
        <v>21</v>
      </c>
      <c r="D4792">
        <v>910420</v>
      </c>
      <c r="E4792">
        <v>1165000</v>
      </c>
      <c r="F4792" t="s">
        <v>13</v>
      </c>
      <c r="G4792" t="s">
        <v>14</v>
      </c>
      <c r="H4792">
        <v>3</v>
      </c>
      <c r="I4792">
        <v>1</v>
      </c>
      <c r="J4792">
        <v>1096</v>
      </c>
      <c r="K4792">
        <v>1.0234954999999999</v>
      </c>
      <c r="L4792" t="s">
        <v>22</v>
      </c>
      <c r="M4792">
        <f>V3__67[[#This Row],[Sale Price]]/V3__67[[#This Row],[carpet_area]]</f>
        <v>1062.956204379562</v>
      </c>
      <c r="N4792">
        <f>IF(OR(V3__67[[#This Row],[Estimated Value]]="",V3__67[[#This Row],[Estimated Value]]=0),"",V3__67[[#This Row],[Sale Price]]-V3__67[[#This Row],[Estimated Value]])</f>
        <v>254580</v>
      </c>
      <c r="O4792">
        <f>IF(OR(V3__67[[#This Row],[Estimated Value]]="",V3__67[[#This Row],[Estimated Value]]=0),"",(V3__67[[#This Row],[Sale Price]]-V3__67[[#This Row],[Estimated Value]])/V3__67[[#This Row],[Estimated Value]])</f>
        <v>0.27962918213571758</v>
      </c>
      <c r="P4792" t="str">
        <f t="shared" si="74"/>
        <v>Above Estimate</v>
      </c>
    </row>
    <row r="4793" spans="1:16" x14ac:dyDescent="0.3">
      <c r="A4793" s="1">
        <v>44374</v>
      </c>
      <c r="B4793">
        <v>2021</v>
      </c>
      <c r="C4793" t="s">
        <v>26</v>
      </c>
      <c r="D4793">
        <v>312270</v>
      </c>
      <c r="E4793">
        <v>460000</v>
      </c>
      <c r="F4793" t="s">
        <v>13</v>
      </c>
      <c r="G4793" t="s">
        <v>14</v>
      </c>
      <c r="H4793">
        <v>3</v>
      </c>
      <c r="I4793">
        <v>1</v>
      </c>
      <c r="J4793">
        <v>923</v>
      </c>
      <c r="K4793">
        <v>1.0234954999999999</v>
      </c>
      <c r="L4793" t="s">
        <v>16</v>
      </c>
      <c r="M4793">
        <f>V3__67[[#This Row],[Sale Price]]/V3__67[[#This Row],[carpet_area]]</f>
        <v>498.37486457204767</v>
      </c>
      <c r="N4793">
        <f>IF(OR(V3__67[[#This Row],[Estimated Value]]="",V3__67[[#This Row],[Estimated Value]]=0),"",V3__67[[#This Row],[Sale Price]]-V3__67[[#This Row],[Estimated Value]])</f>
        <v>147730</v>
      </c>
      <c r="O4793">
        <f>IF(OR(V3__67[[#This Row],[Estimated Value]]="",V3__67[[#This Row],[Estimated Value]]=0),"",(V3__67[[#This Row],[Sale Price]]-V3__67[[#This Row],[Estimated Value]])/V3__67[[#This Row],[Estimated Value]])</f>
        <v>0.47308418996381335</v>
      </c>
      <c r="P4793" t="str">
        <f t="shared" si="74"/>
        <v>Above Estimate</v>
      </c>
    </row>
    <row r="4794" spans="1:16" x14ac:dyDescent="0.3">
      <c r="A4794" s="1">
        <v>44374</v>
      </c>
      <c r="B4794">
        <v>2021</v>
      </c>
      <c r="C4794" t="s">
        <v>30</v>
      </c>
      <c r="D4794">
        <v>374450</v>
      </c>
      <c r="E4794">
        <v>440000</v>
      </c>
      <c r="F4794" t="s">
        <v>13</v>
      </c>
      <c r="G4794" t="s">
        <v>14</v>
      </c>
      <c r="H4794">
        <v>3</v>
      </c>
      <c r="I4794">
        <v>3</v>
      </c>
      <c r="J4794">
        <v>1020</v>
      </c>
      <c r="K4794">
        <v>1.0234954999999999</v>
      </c>
      <c r="L4794" t="s">
        <v>15</v>
      </c>
      <c r="M4794">
        <f>V3__67[[#This Row],[Sale Price]]/V3__67[[#This Row],[carpet_area]]</f>
        <v>431.37254901960785</v>
      </c>
      <c r="N4794">
        <f>IF(OR(V3__67[[#This Row],[Estimated Value]]="",V3__67[[#This Row],[Estimated Value]]=0),"",V3__67[[#This Row],[Sale Price]]-V3__67[[#This Row],[Estimated Value]])</f>
        <v>65550</v>
      </c>
      <c r="O4794">
        <f>IF(OR(V3__67[[#This Row],[Estimated Value]]="",V3__67[[#This Row],[Estimated Value]]=0),"",(V3__67[[#This Row],[Sale Price]]-V3__67[[#This Row],[Estimated Value]])/V3__67[[#This Row],[Estimated Value]])</f>
        <v>0.17505674989985312</v>
      </c>
      <c r="P4794" t="str">
        <f t="shared" si="74"/>
        <v>Above Estimate</v>
      </c>
    </row>
    <row r="4795" spans="1:16" x14ac:dyDescent="0.3">
      <c r="A4795" s="1">
        <v>44374</v>
      </c>
      <c r="B4795">
        <v>2021</v>
      </c>
      <c r="C4795" t="s">
        <v>30</v>
      </c>
      <c r="D4795">
        <v>232600</v>
      </c>
      <c r="E4795">
        <v>375000</v>
      </c>
      <c r="F4795" t="s">
        <v>13</v>
      </c>
      <c r="G4795" t="s">
        <v>14</v>
      </c>
      <c r="H4795">
        <v>3</v>
      </c>
      <c r="I4795">
        <v>1</v>
      </c>
      <c r="J4795">
        <v>1043</v>
      </c>
      <c r="K4795">
        <v>1.0234954999999999</v>
      </c>
      <c r="L4795" t="s">
        <v>16</v>
      </c>
      <c r="M4795">
        <f>V3__67[[#This Row],[Sale Price]]/V3__67[[#This Row],[carpet_area]]</f>
        <v>359.53978906999043</v>
      </c>
      <c r="N4795">
        <f>IF(OR(V3__67[[#This Row],[Estimated Value]]="",V3__67[[#This Row],[Estimated Value]]=0),"",V3__67[[#This Row],[Sale Price]]-V3__67[[#This Row],[Estimated Value]])</f>
        <v>142400</v>
      </c>
      <c r="O4795">
        <f>IF(OR(V3__67[[#This Row],[Estimated Value]]="",V3__67[[#This Row],[Estimated Value]]=0),"",(V3__67[[#This Row],[Sale Price]]-V3__67[[#This Row],[Estimated Value]])/V3__67[[#This Row],[Estimated Value]])</f>
        <v>0.61220980223559762</v>
      </c>
      <c r="P4795" t="str">
        <f t="shared" si="74"/>
        <v>Above Estimate</v>
      </c>
    </row>
    <row r="4796" spans="1:16" x14ac:dyDescent="0.3">
      <c r="A4796" s="1">
        <v>44375</v>
      </c>
      <c r="B4796">
        <v>2021</v>
      </c>
      <c r="C4796" t="s">
        <v>17</v>
      </c>
      <c r="D4796">
        <v>158760</v>
      </c>
      <c r="E4796">
        <v>220000</v>
      </c>
      <c r="F4796" t="s">
        <v>13</v>
      </c>
      <c r="G4796" t="s">
        <v>14</v>
      </c>
      <c r="H4796">
        <v>3</v>
      </c>
      <c r="I4796">
        <v>2</v>
      </c>
      <c r="J4796">
        <v>1005</v>
      </c>
      <c r="K4796">
        <v>1.0234954999999999</v>
      </c>
      <c r="L4796" t="s">
        <v>22</v>
      </c>
      <c r="M4796">
        <f>V3__67[[#This Row],[Sale Price]]/V3__67[[#This Row],[carpet_area]]</f>
        <v>218.90547263681592</v>
      </c>
      <c r="N4796">
        <f>IF(OR(V3__67[[#This Row],[Estimated Value]]="",V3__67[[#This Row],[Estimated Value]]=0),"",V3__67[[#This Row],[Sale Price]]-V3__67[[#This Row],[Estimated Value]])</f>
        <v>61240</v>
      </c>
      <c r="O4796">
        <f>IF(OR(V3__67[[#This Row],[Estimated Value]]="",V3__67[[#This Row],[Estimated Value]]=0),"",(V3__67[[#This Row],[Sale Price]]-V3__67[[#This Row],[Estimated Value]])/V3__67[[#This Row],[Estimated Value]])</f>
        <v>0.38573948097757621</v>
      </c>
      <c r="P4796" t="str">
        <f t="shared" si="74"/>
        <v>Above Estimate</v>
      </c>
    </row>
    <row r="4797" spans="1:16" x14ac:dyDescent="0.3">
      <c r="A4797" s="1">
        <v>44375</v>
      </c>
      <c r="B4797">
        <v>2021</v>
      </c>
      <c r="C4797" t="s">
        <v>21</v>
      </c>
      <c r="D4797">
        <v>2402610</v>
      </c>
      <c r="E4797">
        <v>3975000</v>
      </c>
      <c r="F4797" t="s">
        <v>13</v>
      </c>
      <c r="G4797" t="s">
        <v>14</v>
      </c>
      <c r="H4797">
        <v>3</v>
      </c>
      <c r="I4797">
        <v>2</v>
      </c>
      <c r="J4797">
        <v>953</v>
      </c>
      <c r="K4797">
        <v>1.0234954999999999</v>
      </c>
      <c r="L4797" t="s">
        <v>22</v>
      </c>
      <c r="M4797">
        <f>V3__67[[#This Row],[Sale Price]]/V3__67[[#This Row],[carpet_area]]</f>
        <v>4171.0388247639039</v>
      </c>
      <c r="N4797">
        <f>IF(OR(V3__67[[#This Row],[Estimated Value]]="",V3__67[[#This Row],[Estimated Value]]=0),"",V3__67[[#This Row],[Sale Price]]-V3__67[[#This Row],[Estimated Value]])</f>
        <v>1572390</v>
      </c>
      <c r="O4797">
        <f>IF(OR(V3__67[[#This Row],[Estimated Value]]="",V3__67[[#This Row],[Estimated Value]]=0),"",(V3__67[[#This Row],[Sale Price]]-V3__67[[#This Row],[Estimated Value]])/V3__67[[#This Row],[Estimated Value]])</f>
        <v>0.65445078477156093</v>
      </c>
      <c r="P4797" t="str">
        <f t="shared" si="74"/>
        <v>Above Estimate</v>
      </c>
    </row>
    <row r="4798" spans="1:16" x14ac:dyDescent="0.3">
      <c r="A4798" s="1">
        <v>44375</v>
      </c>
      <c r="B4798">
        <v>2021</v>
      </c>
      <c r="C4798" t="s">
        <v>17</v>
      </c>
      <c r="D4798">
        <v>158420</v>
      </c>
      <c r="E4798">
        <v>319900</v>
      </c>
      <c r="F4798" t="s">
        <v>13</v>
      </c>
      <c r="G4798" t="s">
        <v>14</v>
      </c>
      <c r="H4798">
        <v>3</v>
      </c>
      <c r="I4798">
        <v>1</v>
      </c>
      <c r="J4798">
        <v>1015</v>
      </c>
      <c r="K4798">
        <v>1.0234954999999999</v>
      </c>
      <c r="L4798" t="s">
        <v>16</v>
      </c>
      <c r="M4798">
        <f>V3__67[[#This Row],[Sale Price]]/V3__67[[#This Row],[carpet_area]]</f>
        <v>315.17241379310343</v>
      </c>
      <c r="N4798">
        <f>IF(OR(V3__67[[#This Row],[Estimated Value]]="",V3__67[[#This Row],[Estimated Value]]=0),"",V3__67[[#This Row],[Sale Price]]-V3__67[[#This Row],[Estimated Value]])</f>
        <v>161480</v>
      </c>
      <c r="O4798">
        <f>IF(OR(V3__67[[#This Row],[Estimated Value]]="",V3__67[[#This Row],[Estimated Value]]=0),"",(V3__67[[#This Row],[Sale Price]]-V3__67[[#This Row],[Estimated Value]])/V3__67[[#This Row],[Estimated Value]])</f>
        <v>1.0193157429617472</v>
      </c>
      <c r="P4798" t="str">
        <f t="shared" si="74"/>
        <v>Above Estimate</v>
      </c>
    </row>
    <row r="4799" spans="1:16" x14ac:dyDescent="0.3">
      <c r="A4799" s="1">
        <v>44375</v>
      </c>
      <c r="B4799">
        <v>2021</v>
      </c>
      <c r="C4799" t="s">
        <v>29</v>
      </c>
      <c r="D4799">
        <v>182840</v>
      </c>
      <c r="E4799">
        <v>290000</v>
      </c>
      <c r="F4799" t="s">
        <v>13</v>
      </c>
      <c r="G4799" t="s">
        <v>14</v>
      </c>
      <c r="H4799">
        <v>3</v>
      </c>
      <c r="I4799">
        <v>2</v>
      </c>
      <c r="J4799">
        <v>928</v>
      </c>
      <c r="K4799">
        <v>1.0234954999999999</v>
      </c>
      <c r="L4799" t="s">
        <v>25</v>
      </c>
      <c r="M4799">
        <f>V3__67[[#This Row],[Sale Price]]/V3__67[[#This Row],[carpet_area]]</f>
        <v>312.5</v>
      </c>
      <c r="N4799">
        <f>IF(OR(V3__67[[#This Row],[Estimated Value]]="",V3__67[[#This Row],[Estimated Value]]=0),"",V3__67[[#This Row],[Sale Price]]-V3__67[[#This Row],[Estimated Value]])</f>
        <v>107160</v>
      </c>
      <c r="O4799">
        <f>IF(OR(V3__67[[#This Row],[Estimated Value]]="",V3__67[[#This Row],[Estimated Value]]=0),"",(V3__67[[#This Row],[Sale Price]]-V3__67[[#This Row],[Estimated Value]])/V3__67[[#This Row],[Estimated Value]])</f>
        <v>0.58608619558083574</v>
      </c>
      <c r="P4799" t="str">
        <f t="shared" si="74"/>
        <v>Above Estimate</v>
      </c>
    </row>
    <row r="4800" spans="1:16" x14ac:dyDescent="0.3">
      <c r="A4800" s="1">
        <v>44378</v>
      </c>
      <c r="B4800">
        <v>2021</v>
      </c>
      <c r="C4800" t="s">
        <v>29</v>
      </c>
      <c r="D4800">
        <v>665490</v>
      </c>
      <c r="E4800">
        <v>945000</v>
      </c>
      <c r="F4800" t="s">
        <v>13</v>
      </c>
      <c r="G4800" t="s">
        <v>14</v>
      </c>
      <c r="H4800">
        <v>3</v>
      </c>
      <c r="I4800">
        <v>3</v>
      </c>
      <c r="J4800">
        <v>1023</v>
      </c>
      <c r="K4800">
        <v>1.0234954999999999</v>
      </c>
      <c r="L4800" t="s">
        <v>25</v>
      </c>
      <c r="M4800">
        <f>V3__67[[#This Row],[Sale Price]]/V3__67[[#This Row],[carpet_area]]</f>
        <v>923.75366568914956</v>
      </c>
      <c r="N4800">
        <f>IF(OR(V3__67[[#This Row],[Estimated Value]]="",V3__67[[#This Row],[Estimated Value]]=0),"",V3__67[[#This Row],[Sale Price]]-V3__67[[#This Row],[Estimated Value]])</f>
        <v>279510</v>
      </c>
      <c r="O4800">
        <f>IF(OR(V3__67[[#This Row],[Estimated Value]]="",V3__67[[#This Row],[Estimated Value]]=0),"",(V3__67[[#This Row],[Sale Price]]-V3__67[[#This Row],[Estimated Value]])/V3__67[[#This Row],[Estimated Value]])</f>
        <v>0.42000631113916059</v>
      </c>
      <c r="P4800" t="str">
        <f t="shared" si="74"/>
        <v>Above Estimate</v>
      </c>
    </row>
    <row r="4801" spans="1:16" x14ac:dyDescent="0.3">
      <c r="A4801" s="1">
        <v>44378</v>
      </c>
      <c r="B4801">
        <v>2021</v>
      </c>
      <c r="C4801" t="s">
        <v>29</v>
      </c>
      <c r="D4801">
        <v>615440</v>
      </c>
      <c r="E4801">
        <v>795000</v>
      </c>
      <c r="F4801" t="s">
        <v>13</v>
      </c>
      <c r="G4801" t="s">
        <v>14</v>
      </c>
      <c r="H4801">
        <v>3</v>
      </c>
      <c r="I4801">
        <v>1</v>
      </c>
      <c r="J4801">
        <v>1057</v>
      </c>
      <c r="K4801">
        <v>1.0234954999999999</v>
      </c>
      <c r="L4801" t="s">
        <v>16</v>
      </c>
      <c r="M4801">
        <f>V3__67[[#This Row],[Sale Price]]/V3__67[[#This Row],[carpet_area]]</f>
        <v>752.1286660359508</v>
      </c>
      <c r="N4801">
        <f>IF(OR(V3__67[[#This Row],[Estimated Value]]="",V3__67[[#This Row],[Estimated Value]]=0),"",V3__67[[#This Row],[Sale Price]]-V3__67[[#This Row],[Estimated Value]])</f>
        <v>179560</v>
      </c>
      <c r="O4801">
        <f>IF(OR(V3__67[[#This Row],[Estimated Value]]="",V3__67[[#This Row],[Estimated Value]]=0),"",(V3__67[[#This Row],[Sale Price]]-V3__67[[#This Row],[Estimated Value]])/V3__67[[#This Row],[Estimated Value]])</f>
        <v>0.29175874171324578</v>
      </c>
      <c r="P4801" t="str">
        <f t="shared" si="74"/>
        <v>Above Estimate</v>
      </c>
    </row>
    <row r="4802" spans="1:16" x14ac:dyDescent="0.3">
      <c r="A4802" s="1">
        <v>44378</v>
      </c>
      <c r="B4802">
        <v>2021</v>
      </c>
      <c r="C4802" t="s">
        <v>30</v>
      </c>
      <c r="D4802">
        <v>556740</v>
      </c>
      <c r="E4802">
        <v>785000</v>
      </c>
      <c r="F4802" t="s">
        <v>13</v>
      </c>
      <c r="G4802" t="s">
        <v>14</v>
      </c>
      <c r="H4802">
        <v>3</v>
      </c>
      <c r="I4802">
        <v>2</v>
      </c>
      <c r="J4802">
        <v>1061</v>
      </c>
      <c r="K4802">
        <v>1.0234954999999999</v>
      </c>
      <c r="L4802" t="s">
        <v>15</v>
      </c>
      <c r="M4802">
        <f>V3__67[[#This Row],[Sale Price]]/V3__67[[#This Row],[carpet_area]]</f>
        <v>739.8680490103676</v>
      </c>
      <c r="N4802">
        <f>IF(OR(V3__67[[#This Row],[Estimated Value]]="",V3__67[[#This Row],[Estimated Value]]=0),"",V3__67[[#This Row],[Sale Price]]-V3__67[[#This Row],[Estimated Value]])</f>
        <v>228260</v>
      </c>
      <c r="O4802">
        <f>IF(OR(V3__67[[#This Row],[Estimated Value]]="",V3__67[[#This Row],[Estimated Value]]=0),"",(V3__67[[#This Row],[Sale Price]]-V3__67[[#This Row],[Estimated Value]])/V3__67[[#This Row],[Estimated Value]])</f>
        <v>0.40999389302008121</v>
      </c>
      <c r="P4802" t="str">
        <f t="shared" ref="P4802:P4865" si="75">IF(N4802="","No Estimate",IF(N4802&gt;0,"Above Estimate",IF(N4802&lt;0,"Below Estimate","At Estimate")))</f>
        <v>Above Estimate</v>
      </c>
    </row>
    <row r="4803" spans="1:16" x14ac:dyDescent="0.3">
      <c r="A4803" s="1">
        <v>44378</v>
      </c>
      <c r="B4803">
        <v>2021</v>
      </c>
      <c r="C4803" t="s">
        <v>30</v>
      </c>
      <c r="D4803">
        <v>283240</v>
      </c>
      <c r="E4803">
        <v>425000</v>
      </c>
      <c r="F4803" t="s">
        <v>19</v>
      </c>
      <c r="G4803" t="s">
        <v>20</v>
      </c>
      <c r="H4803">
        <v>4</v>
      </c>
      <c r="I4803">
        <v>4</v>
      </c>
      <c r="J4803">
        <v>1360</v>
      </c>
      <c r="K4803">
        <v>1.0234954999999999</v>
      </c>
      <c r="L4803" t="s">
        <v>25</v>
      </c>
      <c r="M4803">
        <f>V3__67[[#This Row],[Sale Price]]/V3__67[[#This Row],[carpet_area]]</f>
        <v>312.5</v>
      </c>
      <c r="N4803">
        <f>IF(OR(V3__67[[#This Row],[Estimated Value]]="",V3__67[[#This Row],[Estimated Value]]=0),"",V3__67[[#This Row],[Sale Price]]-V3__67[[#This Row],[Estimated Value]])</f>
        <v>141760</v>
      </c>
      <c r="O4803">
        <f>IF(OR(V3__67[[#This Row],[Estimated Value]]="",V3__67[[#This Row],[Estimated Value]]=0),"",(V3__67[[#This Row],[Sale Price]]-V3__67[[#This Row],[Estimated Value]])/V3__67[[#This Row],[Estimated Value]])</f>
        <v>0.50049428046886035</v>
      </c>
      <c r="P4803" t="str">
        <f t="shared" si="75"/>
        <v>Above Estimate</v>
      </c>
    </row>
    <row r="4804" spans="1:16" x14ac:dyDescent="0.3">
      <c r="A4804" s="1">
        <v>44379</v>
      </c>
      <c r="B4804">
        <v>2021</v>
      </c>
      <c r="C4804" t="s">
        <v>29</v>
      </c>
      <c r="D4804">
        <v>148820</v>
      </c>
      <c r="E4804">
        <v>327000</v>
      </c>
      <c r="F4804" t="s">
        <v>13</v>
      </c>
      <c r="G4804" t="s">
        <v>14</v>
      </c>
      <c r="H4804">
        <v>3</v>
      </c>
      <c r="I4804">
        <v>3</v>
      </c>
      <c r="J4804">
        <v>1080</v>
      </c>
      <c r="K4804">
        <v>1.0234954999999999</v>
      </c>
      <c r="L4804" t="s">
        <v>22</v>
      </c>
      <c r="M4804">
        <f>V3__67[[#This Row],[Sale Price]]/V3__67[[#This Row],[carpet_area]]</f>
        <v>302.77777777777777</v>
      </c>
      <c r="N4804">
        <f>IF(OR(V3__67[[#This Row],[Estimated Value]]="",V3__67[[#This Row],[Estimated Value]]=0),"",V3__67[[#This Row],[Sale Price]]-V3__67[[#This Row],[Estimated Value]])</f>
        <v>178180</v>
      </c>
      <c r="O4804">
        <f>IF(OR(V3__67[[#This Row],[Estimated Value]]="",V3__67[[#This Row],[Estimated Value]]=0),"",(V3__67[[#This Row],[Sale Price]]-V3__67[[#This Row],[Estimated Value]])/V3__67[[#This Row],[Estimated Value]])</f>
        <v>1.1972853111140975</v>
      </c>
      <c r="P4804" t="str">
        <f t="shared" si="75"/>
        <v>Above Estimate</v>
      </c>
    </row>
    <row r="4805" spans="1:16" x14ac:dyDescent="0.3">
      <c r="A4805" s="1">
        <v>44379</v>
      </c>
      <c r="B4805">
        <v>2021</v>
      </c>
      <c r="C4805" t="s">
        <v>26</v>
      </c>
      <c r="D4805">
        <v>278040</v>
      </c>
      <c r="E4805">
        <v>447500</v>
      </c>
      <c r="F4805" t="s">
        <v>13</v>
      </c>
      <c r="G4805" t="s">
        <v>14</v>
      </c>
      <c r="H4805">
        <v>3</v>
      </c>
      <c r="I4805">
        <v>2</v>
      </c>
      <c r="J4805">
        <v>1043</v>
      </c>
      <c r="K4805">
        <v>1.0234954999999999</v>
      </c>
      <c r="L4805" t="s">
        <v>16</v>
      </c>
      <c r="M4805">
        <f>V3__67[[#This Row],[Sale Price]]/V3__67[[#This Row],[carpet_area]]</f>
        <v>429.05081495685522</v>
      </c>
      <c r="N4805">
        <f>IF(OR(V3__67[[#This Row],[Estimated Value]]="",V3__67[[#This Row],[Estimated Value]]=0),"",V3__67[[#This Row],[Sale Price]]-V3__67[[#This Row],[Estimated Value]])</f>
        <v>169460</v>
      </c>
      <c r="O4805">
        <f>IF(OR(V3__67[[#This Row],[Estimated Value]]="",V3__67[[#This Row],[Estimated Value]]=0),"",(V3__67[[#This Row],[Sale Price]]-V3__67[[#This Row],[Estimated Value]])/V3__67[[#This Row],[Estimated Value]])</f>
        <v>0.60948065026614873</v>
      </c>
      <c r="P4805" t="str">
        <f t="shared" si="75"/>
        <v>Above Estimate</v>
      </c>
    </row>
    <row r="4806" spans="1:16" x14ac:dyDescent="0.3">
      <c r="A4806" s="1">
        <v>44379</v>
      </c>
      <c r="B4806">
        <v>2021</v>
      </c>
      <c r="C4806" t="s">
        <v>12</v>
      </c>
      <c r="D4806">
        <v>63490</v>
      </c>
      <c r="E4806">
        <v>103000</v>
      </c>
      <c r="F4806" t="s">
        <v>19</v>
      </c>
      <c r="G4806" t="s">
        <v>20</v>
      </c>
      <c r="H4806">
        <v>4</v>
      </c>
      <c r="I4806">
        <v>2</v>
      </c>
      <c r="J4806">
        <v>1301</v>
      </c>
      <c r="K4806">
        <v>1.0234954999999999</v>
      </c>
      <c r="L4806" t="s">
        <v>15</v>
      </c>
      <c r="M4806">
        <f>V3__67[[#This Row],[Sale Price]]/V3__67[[#This Row],[carpet_area]]</f>
        <v>79.169869331283621</v>
      </c>
      <c r="N4806">
        <f>IF(OR(V3__67[[#This Row],[Estimated Value]]="",V3__67[[#This Row],[Estimated Value]]=0),"",V3__67[[#This Row],[Sale Price]]-V3__67[[#This Row],[Estimated Value]])</f>
        <v>39510</v>
      </c>
      <c r="O4806">
        <f>IF(OR(V3__67[[#This Row],[Estimated Value]]="",V3__67[[#This Row],[Estimated Value]]=0),"",(V3__67[[#This Row],[Sale Price]]-V3__67[[#This Row],[Estimated Value]])/V3__67[[#This Row],[Estimated Value]])</f>
        <v>0.62230272483855731</v>
      </c>
      <c r="P4806" t="str">
        <f t="shared" si="75"/>
        <v>Above Estimate</v>
      </c>
    </row>
    <row r="4807" spans="1:16" x14ac:dyDescent="0.3">
      <c r="A4807" s="1">
        <v>44379</v>
      </c>
      <c r="B4807">
        <v>2021</v>
      </c>
      <c r="C4807" t="s">
        <v>30</v>
      </c>
      <c r="D4807">
        <v>359370</v>
      </c>
      <c r="E4807">
        <v>550000</v>
      </c>
      <c r="F4807" t="s">
        <v>19</v>
      </c>
      <c r="G4807" t="s">
        <v>20</v>
      </c>
      <c r="H4807">
        <v>4</v>
      </c>
      <c r="I4807">
        <v>3</v>
      </c>
      <c r="J4807">
        <v>1314</v>
      </c>
      <c r="K4807">
        <v>1.0234954999999999</v>
      </c>
      <c r="L4807" t="s">
        <v>15</v>
      </c>
      <c r="M4807">
        <f>V3__67[[#This Row],[Sale Price]]/V3__67[[#This Row],[carpet_area]]</f>
        <v>418.56925418569256</v>
      </c>
      <c r="N4807">
        <f>IF(OR(V3__67[[#This Row],[Estimated Value]]="",V3__67[[#This Row],[Estimated Value]]=0),"",V3__67[[#This Row],[Sale Price]]-V3__67[[#This Row],[Estimated Value]])</f>
        <v>190630</v>
      </c>
      <c r="O4807">
        <f>IF(OR(V3__67[[#This Row],[Estimated Value]]="",V3__67[[#This Row],[Estimated Value]]=0),"",(V3__67[[#This Row],[Sale Price]]-V3__67[[#This Row],[Estimated Value]])/V3__67[[#This Row],[Estimated Value]])</f>
        <v>0.53045607591062138</v>
      </c>
      <c r="P4807" t="str">
        <f t="shared" si="75"/>
        <v>Above Estimate</v>
      </c>
    </row>
    <row r="4808" spans="1:16" x14ac:dyDescent="0.3">
      <c r="A4808" s="1">
        <v>44379</v>
      </c>
      <c r="B4808">
        <v>2021</v>
      </c>
      <c r="C4808" t="s">
        <v>26</v>
      </c>
      <c r="D4808">
        <v>194600</v>
      </c>
      <c r="E4808">
        <v>370000</v>
      </c>
      <c r="F4808" t="s">
        <v>13</v>
      </c>
      <c r="G4808" t="s">
        <v>14</v>
      </c>
      <c r="H4808">
        <v>3</v>
      </c>
      <c r="I4808">
        <v>3</v>
      </c>
      <c r="J4808">
        <v>962</v>
      </c>
      <c r="K4808">
        <v>1.0234954999999999</v>
      </c>
      <c r="L4808" t="s">
        <v>15</v>
      </c>
      <c r="M4808">
        <f>V3__67[[#This Row],[Sale Price]]/V3__67[[#This Row],[carpet_area]]</f>
        <v>384.61538461538464</v>
      </c>
      <c r="N4808">
        <f>IF(OR(V3__67[[#This Row],[Estimated Value]]="",V3__67[[#This Row],[Estimated Value]]=0),"",V3__67[[#This Row],[Sale Price]]-V3__67[[#This Row],[Estimated Value]])</f>
        <v>175400</v>
      </c>
      <c r="O4808">
        <f>IF(OR(V3__67[[#This Row],[Estimated Value]]="",V3__67[[#This Row],[Estimated Value]]=0),"",(V3__67[[#This Row],[Sale Price]]-V3__67[[#This Row],[Estimated Value]])/V3__67[[#This Row],[Estimated Value]])</f>
        <v>0.90133607399794446</v>
      </c>
      <c r="P4808" t="str">
        <f t="shared" si="75"/>
        <v>Above Estimate</v>
      </c>
    </row>
    <row r="4809" spans="1:16" x14ac:dyDescent="0.3">
      <c r="A4809" s="1">
        <v>44379</v>
      </c>
      <c r="B4809">
        <v>2021</v>
      </c>
      <c r="C4809" t="s">
        <v>12</v>
      </c>
      <c r="D4809">
        <v>117280</v>
      </c>
      <c r="E4809">
        <v>175000</v>
      </c>
      <c r="F4809" t="s">
        <v>13</v>
      </c>
      <c r="G4809" t="s">
        <v>14</v>
      </c>
      <c r="H4809">
        <v>3</v>
      </c>
      <c r="I4809">
        <v>1</v>
      </c>
      <c r="J4809">
        <v>1039</v>
      </c>
      <c r="K4809">
        <v>1.0234954999999999</v>
      </c>
      <c r="L4809" t="s">
        <v>15</v>
      </c>
      <c r="M4809">
        <f>V3__67[[#This Row],[Sale Price]]/V3__67[[#This Row],[carpet_area]]</f>
        <v>168.43118383060636</v>
      </c>
      <c r="N4809">
        <f>IF(OR(V3__67[[#This Row],[Estimated Value]]="",V3__67[[#This Row],[Estimated Value]]=0),"",V3__67[[#This Row],[Sale Price]]-V3__67[[#This Row],[Estimated Value]])</f>
        <v>57720</v>
      </c>
      <c r="O4809">
        <f>IF(OR(V3__67[[#This Row],[Estimated Value]]="",V3__67[[#This Row],[Estimated Value]]=0),"",(V3__67[[#This Row],[Sale Price]]-V3__67[[#This Row],[Estimated Value]])/V3__67[[#This Row],[Estimated Value]])</f>
        <v>0.4921555252387449</v>
      </c>
      <c r="P4809" t="str">
        <f t="shared" si="75"/>
        <v>Above Estimate</v>
      </c>
    </row>
    <row r="4810" spans="1:16" x14ac:dyDescent="0.3">
      <c r="A4810" s="1">
        <v>44379</v>
      </c>
      <c r="B4810">
        <v>2021</v>
      </c>
      <c r="C4810" t="s">
        <v>30</v>
      </c>
      <c r="D4810">
        <v>389120</v>
      </c>
      <c r="E4810">
        <v>580000</v>
      </c>
      <c r="F4810" t="s">
        <v>13</v>
      </c>
      <c r="G4810" t="s">
        <v>14</v>
      </c>
      <c r="H4810">
        <v>3</v>
      </c>
      <c r="I4810">
        <v>2</v>
      </c>
      <c r="J4810">
        <v>1019</v>
      </c>
      <c r="K4810">
        <v>1.0234954999999999</v>
      </c>
      <c r="L4810" t="s">
        <v>22</v>
      </c>
      <c r="M4810">
        <f>V3__67[[#This Row],[Sale Price]]/V3__67[[#This Row],[carpet_area]]</f>
        <v>569.18547595682037</v>
      </c>
      <c r="N4810">
        <f>IF(OR(V3__67[[#This Row],[Estimated Value]]="",V3__67[[#This Row],[Estimated Value]]=0),"",V3__67[[#This Row],[Sale Price]]-V3__67[[#This Row],[Estimated Value]])</f>
        <v>190880</v>
      </c>
      <c r="O4810">
        <f>IF(OR(V3__67[[#This Row],[Estimated Value]]="",V3__67[[#This Row],[Estimated Value]]=0),"",(V3__67[[#This Row],[Sale Price]]-V3__67[[#This Row],[Estimated Value]])/V3__67[[#This Row],[Estimated Value]])</f>
        <v>0.49054276315789475</v>
      </c>
      <c r="P4810" t="str">
        <f t="shared" si="75"/>
        <v>Above Estimate</v>
      </c>
    </row>
    <row r="4811" spans="1:16" x14ac:dyDescent="0.3">
      <c r="A4811" s="1">
        <v>44379</v>
      </c>
      <c r="B4811">
        <v>2021</v>
      </c>
      <c r="C4811" t="s">
        <v>29</v>
      </c>
      <c r="D4811">
        <v>265370</v>
      </c>
      <c r="E4811">
        <v>465000</v>
      </c>
      <c r="F4811" t="s">
        <v>19</v>
      </c>
      <c r="G4811" t="s">
        <v>20</v>
      </c>
      <c r="H4811">
        <v>4</v>
      </c>
      <c r="I4811">
        <v>2</v>
      </c>
      <c r="J4811">
        <v>1312</v>
      </c>
      <c r="K4811">
        <v>1.0234954999999999</v>
      </c>
      <c r="L4811" t="s">
        <v>15</v>
      </c>
      <c r="M4811">
        <f>V3__67[[#This Row],[Sale Price]]/V3__67[[#This Row],[carpet_area]]</f>
        <v>354.42073170731709</v>
      </c>
      <c r="N4811">
        <f>IF(OR(V3__67[[#This Row],[Estimated Value]]="",V3__67[[#This Row],[Estimated Value]]=0),"",V3__67[[#This Row],[Sale Price]]-V3__67[[#This Row],[Estimated Value]])</f>
        <v>199630</v>
      </c>
      <c r="O4811">
        <f>IF(OR(V3__67[[#This Row],[Estimated Value]]="",V3__67[[#This Row],[Estimated Value]]=0),"",(V3__67[[#This Row],[Sale Price]]-V3__67[[#This Row],[Estimated Value]])/V3__67[[#This Row],[Estimated Value]])</f>
        <v>0.75227041489241442</v>
      </c>
      <c r="P4811" t="str">
        <f t="shared" si="75"/>
        <v>Above Estimate</v>
      </c>
    </row>
    <row r="4812" spans="1:16" x14ac:dyDescent="0.3">
      <c r="A4812" s="1">
        <v>44380</v>
      </c>
      <c r="B4812">
        <v>2021</v>
      </c>
      <c r="C4812" t="s">
        <v>17</v>
      </c>
      <c r="D4812">
        <v>208240</v>
      </c>
      <c r="E4812">
        <v>505000</v>
      </c>
      <c r="F4812" t="s">
        <v>23</v>
      </c>
      <c r="G4812" t="s">
        <v>24</v>
      </c>
      <c r="H4812">
        <v>6</v>
      </c>
      <c r="I4812">
        <v>5</v>
      </c>
      <c r="J4812">
        <v>2163</v>
      </c>
      <c r="K4812">
        <v>1.0234954999999999</v>
      </c>
      <c r="L4812" t="s">
        <v>16</v>
      </c>
      <c r="M4812">
        <f>V3__67[[#This Row],[Sale Price]]/V3__67[[#This Row],[carpet_area]]</f>
        <v>233.47202958853444</v>
      </c>
      <c r="N4812">
        <f>IF(OR(V3__67[[#This Row],[Estimated Value]]="",V3__67[[#This Row],[Estimated Value]]=0),"",V3__67[[#This Row],[Sale Price]]-V3__67[[#This Row],[Estimated Value]])</f>
        <v>296760</v>
      </c>
      <c r="O4812">
        <f>IF(OR(V3__67[[#This Row],[Estimated Value]]="",V3__67[[#This Row],[Estimated Value]]=0),"",(V3__67[[#This Row],[Sale Price]]-V3__67[[#This Row],[Estimated Value]])/V3__67[[#This Row],[Estimated Value]])</f>
        <v>1.4250864387245485</v>
      </c>
      <c r="P4812" t="str">
        <f t="shared" si="75"/>
        <v>Above Estimate</v>
      </c>
    </row>
    <row r="4813" spans="1:16" x14ac:dyDescent="0.3">
      <c r="A4813" s="1">
        <v>44380</v>
      </c>
      <c r="B4813">
        <v>2021</v>
      </c>
      <c r="C4813" t="s">
        <v>17</v>
      </c>
      <c r="D4813">
        <v>149420</v>
      </c>
      <c r="E4813">
        <v>112500</v>
      </c>
      <c r="F4813" t="s">
        <v>13</v>
      </c>
      <c r="G4813" t="s">
        <v>14</v>
      </c>
      <c r="H4813">
        <v>3</v>
      </c>
      <c r="I4813">
        <v>1</v>
      </c>
      <c r="J4813">
        <v>947</v>
      </c>
      <c r="K4813">
        <v>1.0234954999999999</v>
      </c>
      <c r="L4813" t="s">
        <v>22</v>
      </c>
      <c r="M4813">
        <f>V3__67[[#This Row],[Sale Price]]/V3__67[[#This Row],[carpet_area]]</f>
        <v>118.79619852164731</v>
      </c>
      <c r="N4813">
        <f>IF(OR(V3__67[[#This Row],[Estimated Value]]="",V3__67[[#This Row],[Estimated Value]]=0),"",V3__67[[#This Row],[Sale Price]]-V3__67[[#This Row],[Estimated Value]])</f>
        <v>-36920</v>
      </c>
      <c r="O4813">
        <f>IF(OR(V3__67[[#This Row],[Estimated Value]]="",V3__67[[#This Row],[Estimated Value]]=0),"",(V3__67[[#This Row],[Sale Price]]-V3__67[[#This Row],[Estimated Value]])/V3__67[[#This Row],[Estimated Value]])</f>
        <v>-0.24708874314014187</v>
      </c>
      <c r="P4813" t="str">
        <f t="shared" si="75"/>
        <v>Below Estimate</v>
      </c>
    </row>
    <row r="4814" spans="1:16" x14ac:dyDescent="0.3">
      <c r="A4814" s="1">
        <v>44382</v>
      </c>
      <c r="B4814">
        <v>2021</v>
      </c>
      <c r="C4814" t="s">
        <v>21</v>
      </c>
      <c r="D4814">
        <v>469070</v>
      </c>
      <c r="E4814">
        <v>927000</v>
      </c>
      <c r="F4814" t="s">
        <v>13</v>
      </c>
      <c r="G4814" t="s">
        <v>14</v>
      </c>
      <c r="H4814">
        <v>3</v>
      </c>
      <c r="I4814">
        <v>2</v>
      </c>
      <c r="J4814">
        <v>1059</v>
      </c>
      <c r="K4814">
        <v>1.0234954999999999</v>
      </c>
      <c r="L4814" t="s">
        <v>22</v>
      </c>
      <c r="M4814">
        <f>V3__67[[#This Row],[Sale Price]]/V3__67[[#This Row],[carpet_area]]</f>
        <v>875.35410764872518</v>
      </c>
      <c r="N4814">
        <f>IF(OR(V3__67[[#This Row],[Estimated Value]]="",V3__67[[#This Row],[Estimated Value]]=0),"",V3__67[[#This Row],[Sale Price]]-V3__67[[#This Row],[Estimated Value]])</f>
        <v>457930</v>
      </c>
      <c r="O4814">
        <f>IF(OR(V3__67[[#This Row],[Estimated Value]]="",V3__67[[#This Row],[Estimated Value]]=0),"",(V3__67[[#This Row],[Sale Price]]-V3__67[[#This Row],[Estimated Value]])/V3__67[[#This Row],[Estimated Value]])</f>
        <v>0.97625087939966315</v>
      </c>
      <c r="P4814" t="str">
        <f t="shared" si="75"/>
        <v>Above Estimate</v>
      </c>
    </row>
    <row r="4815" spans="1:16" x14ac:dyDescent="0.3">
      <c r="A4815" s="1">
        <v>44382</v>
      </c>
      <c r="B4815">
        <v>2021</v>
      </c>
      <c r="C4815" t="s">
        <v>12</v>
      </c>
      <c r="D4815">
        <v>12340</v>
      </c>
      <c r="E4815">
        <v>25000</v>
      </c>
      <c r="F4815" t="s">
        <v>13</v>
      </c>
      <c r="G4815" t="s">
        <v>14</v>
      </c>
      <c r="H4815">
        <v>3</v>
      </c>
      <c r="I4815">
        <v>3</v>
      </c>
      <c r="J4815">
        <v>965</v>
      </c>
      <c r="K4815">
        <v>1.0234954999999999</v>
      </c>
      <c r="L4815" t="s">
        <v>22</v>
      </c>
      <c r="M4815">
        <f>V3__67[[#This Row],[Sale Price]]/V3__67[[#This Row],[carpet_area]]</f>
        <v>25.906735751295336</v>
      </c>
      <c r="N4815">
        <f>IF(OR(V3__67[[#This Row],[Estimated Value]]="",V3__67[[#This Row],[Estimated Value]]=0),"",V3__67[[#This Row],[Sale Price]]-V3__67[[#This Row],[Estimated Value]])</f>
        <v>12660</v>
      </c>
      <c r="O4815">
        <f>IF(OR(V3__67[[#This Row],[Estimated Value]]="",V3__67[[#This Row],[Estimated Value]]=0),"",(V3__67[[#This Row],[Sale Price]]-V3__67[[#This Row],[Estimated Value]])/V3__67[[#This Row],[Estimated Value]])</f>
        <v>1.0259319286871962</v>
      </c>
      <c r="P4815" t="str">
        <f t="shared" si="75"/>
        <v>Above Estimate</v>
      </c>
    </row>
    <row r="4816" spans="1:16" x14ac:dyDescent="0.3">
      <c r="A4816" s="1">
        <v>44385</v>
      </c>
      <c r="B4816">
        <v>2021</v>
      </c>
      <c r="C4816" t="s">
        <v>26</v>
      </c>
      <c r="D4816">
        <v>300720</v>
      </c>
      <c r="E4816">
        <v>540000</v>
      </c>
      <c r="F4816" t="s">
        <v>13</v>
      </c>
      <c r="G4816" t="s">
        <v>14</v>
      </c>
      <c r="H4816">
        <v>3</v>
      </c>
      <c r="I4816">
        <v>2</v>
      </c>
      <c r="J4816">
        <v>1094</v>
      </c>
      <c r="K4816">
        <v>1.0234954999999999</v>
      </c>
      <c r="L4816" t="s">
        <v>22</v>
      </c>
      <c r="M4816">
        <f>V3__67[[#This Row],[Sale Price]]/V3__67[[#This Row],[carpet_area]]</f>
        <v>493.60146252285193</v>
      </c>
      <c r="N4816">
        <f>IF(OR(V3__67[[#This Row],[Estimated Value]]="",V3__67[[#This Row],[Estimated Value]]=0),"",V3__67[[#This Row],[Sale Price]]-V3__67[[#This Row],[Estimated Value]])</f>
        <v>239280</v>
      </c>
      <c r="O4816">
        <f>IF(OR(V3__67[[#This Row],[Estimated Value]]="",V3__67[[#This Row],[Estimated Value]]=0),"",(V3__67[[#This Row],[Sale Price]]-V3__67[[#This Row],[Estimated Value]])/V3__67[[#This Row],[Estimated Value]])</f>
        <v>0.79569034317637666</v>
      </c>
      <c r="P4816" t="str">
        <f t="shared" si="75"/>
        <v>Above Estimate</v>
      </c>
    </row>
    <row r="4817" spans="1:16" x14ac:dyDescent="0.3">
      <c r="A4817" s="1">
        <v>44385</v>
      </c>
      <c r="B4817">
        <v>2021</v>
      </c>
      <c r="C4817" t="s">
        <v>17</v>
      </c>
      <c r="D4817">
        <v>88290</v>
      </c>
      <c r="E4817">
        <v>140000</v>
      </c>
      <c r="F4817" t="s">
        <v>19</v>
      </c>
      <c r="G4817" t="s">
        <v>20</v>
      </c>
      <c r="H4817">
        <v>4</v>
      </c>
      <c r="I4817">
        <v>4</v>
      </c>
      <c r="J4817">
        <v>1282</v>
      </c>
      <c r="K4817">
        <v>1.0234954999999999</v>
      </c>
      <c r="L4817" t="s">
        <v>16</v>
      </c>
      <c r="M4817">
        <f>V3__67[[#This Row],[Sale Price]]/V3__67[[#This Row],[carpet_area]]</f>
        <v>109.20436817472699</v>
      </c>
      <c r="N4817">
        <f>IF(OR(V3__67[[#This Row],[Estimated Value]]="",V3__67[[#This Row],[Estimated Value]]=0),"",V3__67[[#This Row],[Sale Price]]-V3__67[[#This Row],[Estimated Value]])</f>
        <v>51710</v>
      </c>
      <c r="O4817">
        <f>IF(OR(V3__67[[#This Row],[Estimated Value]]="",V3__67[[#This Row],[Estimated Value]]=0),"",(V3__67[[#This Row],[Sale Price]]-V3__67[[#This Row],[Estimated Value]])/V3__67[[#This Row],[Estimated Value]])</f>
        <v>0.58568354287008717</v>
      </c>
      <c r="P4817" t="str">
        <f t="shared" si="75"/>
        <v>Above Estimate</v>
      </c>
    </row>
    <row r="4818" spans="1:16" x14ac:dyDescent="0.3">
      <c r="A4818" s="1">
        <v>44387</v>
      </c>
      <c r="B4818">
        <v>2021</v>
      </c>
      <c r="C4818" t="s">
        <v>12</v>
      </c>
      <c r="D4818">
        <v>20140</v>
      </c>
      <c r="E4818">
        <v>73000</v>
      </c>
      <c r="F4818" t="s">
        <v>23</v>
      </c>
      <c r="G4818" t="s">
        <v>24</v>
      </c>
      <c r="H4818">
        <v>6</v>
      </c>
      <c r="I4818">
        <v>5</v>
      </c>
      <c r="J4818">
        <v>2067</v>
      </c>
      <c r="K4818">
        <v>1.0234954999999999</v>
      </c>
      <c r="L4818" t="s">
        <v>22</v>
      </c>
      <c r="M4818">
        <f>V3__67[[#This Row],[Sale Price]]/V3__67[[#This Row],[carpet_area]]</f>
        <v>35.316884373488151</v>
      </c>
      <c r="N4818">
        <f>IF(OR(V3__67[[#This Row],[Estimated Value]]="",V3__67[[#This Row],[Estimated Value]]=0),"",V3__67[[#This Row],[Sale Price]]-V3__67[[#This Row],[Estimated Value]])</f>
        <v>52860</v>
      </c>
      <c r="O4818">
        <f>IF(OR(V3__67[[#This Row],[Estimated Value]]="",V3__67[[#This Row],[Estimated Value]]=0),"",(V3__67[[#This Row],[Sale Price]]-V3__67[[#This Row],[Estimated Value]])/V3__67[[#This Row],[Estimated Value]])</f>
        <v>2.624627606752731</v>
      </c>
      <c r="P4818" t="str">
        <f t="shared" si="75"/>
        <v>Above Estimate</v>
      </c>
    </row>
    <row r="4819" spans="1:16" x14ac:dyDescent="0.3">
      <c r="A4819" s="1">
        <v>44387</v>
      </c>
      <c r="B4819">
        <v>2021</v>
      </c>
      <c r="C4819" t="s">
        <v>17</v>
      </c>
      <c r="D4819">
        <v>148780</v>
      </c>
      <c r="E4819">
        <v>195000</v>
      </c>
      <c r="F4819" t="s">
        <v>19</v>
      </c>
      <c r="G4819" t="s">
        <v>20</v>
      </c>
      <c r="H4819">
        <v>4</v>
      </c>
      <c r="I4819">
        <v>3</v>
      </c>
      <c r="J4819">
        <v>1491</v>
      </c>
      <c r="K4819">
        <v>1.0234954999999999</v>
      </c>
      <c r="L4819" t="s">
        <v>22</v>
      </c>
      <c r="M4819">
        <f>V3__67[[#This Row],[Sale Price]]/V3__67[[#This Row],[carpet_area]]</f>
        <v>130.78470824949699</v>
      </c>
      <c r="N4819">
        <f>IF(OR(V3__67[[#This Row],[Estimated Value]]="",V3__67[[#This Row],[Estimated Value]]=0),"",V3__67[[#This Row],[Sale Price]]-V3__67[[#This Row],[Estimated Value]])</f>
        <v>46220</v>
      </c>
      <c r="O4819">
        <f>IF(OR(V3__67[[#This Row],[Estimated Value]]="",V3__67[[#This Row],[Estimated Value]]=0),"",(V3__67[[#This Row],[Sale Price]]-V3__67[[#This Row],[Estimated Value]])/V3__67[[#This Row],[Estimated Value]])</f>
        <v>0.31066003495093425</v>
      </c>
      <c r="P4819" t="str">
        <f t="shared" si="75"/>
        <v>Above Estimate</v>
      </c>
    </row>
    <row r="4820" spans="1:16" x14ac:dyDescent="0.3">
      <c r="A4820" s="1">
        <v>44387</v>
      </c>
      <c r="B4820">
        <v>2021</v>
      </c>
      <c r="C4820" t="s">
        <v>26</v>
      </c>
      <c r="D4820">
        <v>295470</v>
      </c>
      <c r="E4820">
        <v>355000</v>
      </c>
      <c r="F4820" t="s">
        <v>13</v>
      </c>
      <c r="G4820" t="s">
        <v>14</v>
      </c>
      <c r="H4820">
        <v>3</v>
      </c>
      <c r="I4820">
        <v>2</v>
      </c>
      <c r="J4820">
        <v>983</v>
      </c>
      <c r="K4820">
        <v>1.0234954999999999</v>
      </c>
      <c r="L4820" t="s">
        <v>22</v>
      </c>
      <c r="M4820">
        <f>V3__67[[#This Row],[Sale Price]]/V3__67[[#This Row],[carpet_area]]</f>
        <v>361.13936927772124</v>
      </c>
      <c r="N4820">
        <f>IF(OR(V3__67[[#This Row],[Estimated Value]]="",V3__67[[#This Row],[Estimated Value]]=0),"",V3__67[[#This Row],[Sale Price]]-V3__67[[#This Row],[Estimated Value]])</f>
        <v>59530</v>
      </c>
      <c r="O4820">
        <f>IF(OR(V3__67[[#This Row],[Estimated Value]]="",V3__67[[#This Row],[Estimated Value]]=0),"",(V3__67[[#This Row],[Sale Price]]-V3__67[[#This Row],[Estimated Value]])/V3__67[[#This Row],[Estimated Value]])</f>
        <v>0.20147561512167056</v>
      </c>
      <c r="P4820" t="str">
        <f t="shared" si="75"/>
        <v>Above Estimate</v>
      </c>
    </row>
    <row r="4821" spans="1:16" x14ac:dyDescent="0.3">
      <c r="A4821" s="1">
        <v>44388</v>
      </c>
      <c r="B4821">
        <v>2021</v>
      </c>
      <c r="C4821" t="s">
        <v>26</v>
      </c>
      <c r="D4821">
        <v>521640</v>
      </c>
      <c r="E4821">
        <v>726500</v>
      </c>
      <c r="F4821" t="s">
        <v>13</v>
      </c>
      <c r="G4821" t="s">
        <v>14</v>
      </c>
      <c r="H4821">
        <v>3</v>
      </c>
      <c r="I4821">
        <v>3</v>
      </c>
      <c r="J4821">
        <v>912</v>
      </c>
      <c r="K4821">
        <v>1.0234954999999999</v>
      </c>
      <c r="L4821" t="s">
        <v>16</v>
      </c>
      <c r="M4821">
        <f>V3__67[[#This Row],[Sale Price]]/V3__67[[#This Row],[carpet_area]]</f>
        <v>796.60087719298247</v>
      </c>
      <c r="N4821">
        <f>IF(OR(V3__67[[#This Row],[Estimated Value]]="",V3__67[[#This Row],[Estimated Value]]=0),"",V3__67[[#This Row],[Sale Price]]-V3__67[[#This Row],[Estimated Value]])</f>
        <v>204860</v>
      </c>
      <c r="O4821">
        <f>IF(OR(V3__67[[#This Row],[Estimated Value]]="",V3__67[[#This Row],[Estimated Value]]=0),"",(V3__67[[#This Row],[Sale Price]]-V3__67[[#This Row],[Estimated Value]])/V3__67[[#This Row],[Estimated Value]])</f>
        <v>0.39272295069396518</v>
      </c>
      <c r="P4821" t="str">
        <f t="shared" si="75"/>
        <v>Above Estimate</v>
      </c>
    </row>
    <row r="4822" spans="1:16" x14ac:dyDescent="0.3">
      <c r="A4822" s="1">
        <v>44388</v>
      </c>
      <c r="B4822">
        <v>2021</v>
      </c>
      <c r="C4822" t="s">
        <v>12</v>
      </c>
      <c r="D4822">
        <v>25420</v>
      </c>
      <c r="E4822">
        <v>130000</v>
      </c>
      <c r="F4822" t="s">
        <v>23</v>
      </c>
      <c r="G4822" t="s">
        <v>24</v>
      </c>
      <c r="H4822">
        <v>6</v>
      </c>
      <c r="I4822">
        <v>5</v>
      </c>
      <c r="J4822">
        <v>2093</v>
      </c>
      <c r="K4822">
        <v>1.0234954999999999</v>
      </c>
      <c r="L4822" t="s">
        <v>25</v>
      </c>
      <c r="M4822">
        <f>V3__67[[#This Row],[Sale Price]]/V3__67[[#This Row],[carpet_area]]</f>
        <v>62.111801242236027</v>
      </c>
      <c r="N4822">
        <f>IF(OR(V3__67[[#This Row],[Estimated Value]]="",V3__67[[#This Row],[Estimated Value]]=0),"",V3__67[[#This Row],[Sale Price]]-V3__67[[#This Row],[Estimated Value]])</f>
        <v>104580</v>
      </c>
      <c r="O4822">
        <f>IF(OR(V3__67[[#This Row],[Estimated Value]]="",V3__67[[#This Row],[Estimated Value]]=0),"",(V3__67[[#This Row],[Sale Price]]-V3__67[[#This Row],[Estimated Value]])/V3__67[[#This Row],[Estimated Value]])</f>
        <v>4.1140833988985053</v>
      </c>
      <c r="P4822" t="str">
        <f t="shared" si="75"/>
        <v>Above Estimate</v>
      </c>
    </row>
    <row r="4823" spans="1:16" x14ac:dyDescent="0.3">
      <c r="A4823" s="1">
        <v>44388</v>
      </c>
      <c r="B4823">
        <v>2021</v>
      </c>
      <c r="C4823" t="s">
        <v>26</v>
      </c>
      <c r="D4823">
        <v>372330</v>
      </c>
      <c r="E4823">
        <v>590000</v>
      </c>
      <c r="F4823" t="s">
        <v>13</v>
      </c>
      <c r="G4823" t="s">
        <v>14</v>
      </c>
      <c r="H4823">
        <v>3</v>
      </c>
      <c r="I4823">
        <v>1</v>
      </c>
      <c r="J4823">
        <v>1024</v>
      </c>
      <c r="K4823">
        <v>1.0234954999999999</v>
      </c>
      <c r="L4823" t="s">
        <v>25</v>
      </c>
      <c r="M4823">
        <f>V3__67[[#This Row],[Sale Price]]/V3__67[[#This Row],[carpet_area]]</f>
        <v>576.171875</v>
      </c>
      <c r="N4823">
        <f>IF(OR(V3__67[[#This Row],[Estimated Value]]="",V3__67[[#This Row],[Estimated Value]]=0),"",V3__67[[#This Row],[Sale Price]]-V3__67[[#This Row],[Estimated Value]])</f>
        <v>217670</v>
      </c>
      <c r="O4823">
        <f>IF(OR(V3__67[[#This Row],[Estimated Value]]="",V3__67[[#This Row],[Estimated Value]]=0),"",(V3__67[[#This Row],[Sale Price]]-V3__67[[#This Row],[Estimated Value]])/V3__67[[#This Row],[Estimated Value]])</f>
        <v>0.58461579781376738</v>
      </c>
      <c r="P4823" t="str">
        <f t="shared" si="75"/>
        <v>Above Estimate</v>
      </c>
    </row>
    <row r="4824" spans="1:16" x14ac:dyDescent="0.3">
      <c r="A4824" s="1">
        <v>44389</v>
      </c>
      <c r="B4824">
        <v>2021</v>
      </c>
      <c r="C4824" t="s">
        <v>26</v>
      </c>
      <c r="D4824">
        <v>355670</v>
      </c>
      <c r="E4824">
        <v>630000</v>
      </c>
      <c r="F4824" t="s">
        <v>13</v>
      </c>
      <c r="G4824" t="s">
        <v>14</v>
      </c>
      <c r="H4824">
        <v>3</v>
      </c>
      <c r="I4824">
        <v>1</v>
      </c>
      <c r="J4824">
        <v>1074</v>
      </c>
      <c r="K4824">
        <v>1.0234954999999999</v>
      </c>
      <c r="L4824" t="s">
        <v>16</v>
      </c>
      <c r="M4824">
        <f>V3__67[[#This Row],[Sale Price]]/V3__67[[#This Row],[carpet_area]]</f>
        <v>586.59217877094977</v>
      </c>
      <c r="N4824">
        <f>IF(OR(V3__67[[#This Row],[Estimated Value]]="",V3__67[[#This Row],[Estimated Value]]=0),"",V3__67[[#This Row],[Sale Price]]-V3__67[[#This Row],[Estimated Value]])</f>
        <v>274330</v>
      </c>
      <c r="O4824">
        <f>IF(OR(V3__67[[#This Row],[Estimated Value]]="",V3__67[[#This Row],[Estimated Value]]=0),"",(V3__67[[#This Row],[Sale Price]]-V3__67[[#This Row],[Estimated Value]])/V3__67[[#This Row],[Estimated Value]])</f>
        <v>0.77130486124778586</v>
      </c>
      <c r="P4824" t="str">
        <f t="shared" si="75"/>
        <v>Above Estimate</v>
      </c>
    </row>
    <row r="4825" spans="1:16" x14ac:dyDescent="0.3">
      <c r="A4825" s="1">
        <v>44392</v>
      </c>
      <c r="B4825">
        <v>2021</v>
      </c>
      <c r="C4825" t="s">
        <v>30</v>
      </c>
      <c r="D4825">
        <v>327760</v>
      </c>
      <c r="E4825">
        <v>427000</v>
      </c>
      <c r="F4825" t="s">
        <v>13</v>
      </c>
      <c r="G4825" t="s">
        <v>14</v>
      </c>
      <c r="H4825">
        <v>3</v>
      </c>
      <c r="I4825">
        <v>2</v>
      </c>
      <c r="J4825">
        <v>975</v>
      </c>
      <c r="K4825">
        <v>1.0234954999999999</v>
      </c>
      <c r="L4825" t="s">
        <v>15</v>
      </c>
      <c r="M4825">
        <f>V3__67[[#This Row],[Sale Price]]/V3__67[[#This Row],[carpet_area]]</f>
        <v>437.94871794871796</v>
      </c>
      <c r="N4825">
        <f>IF(OR(V3__67[[#This Row],[Estimated Value]]="",V3__67[[#This Row],[Estimated Value]]=0),"",V3__67[[#This Row],[Sale Price]]-V3__67[[#This Row],[Estimated Value]])</f>
        <v>99240</v>
      </c>
      <c r="O4825">
        <f>IF(OR(V3__67[[#This Row],[Estimated Value]]="",V3__67[[#This Row],[Estimated Value]]=0),"",(V3__67[[#This Row],[Sale Price]]-V3__67[[#This Row],[Estimated Value]])/V3__67[[#This Row],[Estimated Value]])</f>
        <v>0.30278252379790088</v>
      </c>
      <c r="P4825" t="str">
        <f t="shared" si="75"/>
        <v>Above Estimate</v>
      </c>
    </row>
    <row r="4826" spans="1:16" x14ac:dyDescent="0.3">
      <c r="A4826" s="1">
        <v>44392</v>
      </c>
      <c r="B4826">
        <v>2021</v>
      </c>
      <c r="C4826" t="s">
        <v>30</v>
      </c>
      <c r="D4826">
        <v>316610</v>
      </c>
      <c r="E4826">
        <v>1500000</v>
      </c>
      <c r="F4826" t="s">
        <v>19</v>
      </c>
      <c r="G4826" t="s">
        <v>20</v>
      </c>
      <c r="H4826">
        <v>4</v>
      </c>
      <c r="I4826">
        <v>2</v>
      </c>
      <c r="J4826">
        <v>1422</v>
      </c>
      <c r="K4826">
        <v>1.0234954999999999</v>
      </c>
      <c r="L4826" t="s">
        <v>25</v>
      </c>
      <c r="M4826">
        <f>V3__67[[#This Row],[Sale Price]]/V3__67[[#This Row],[carpet_area]]</f>
        <v>1054.8523206751054</v>
      </c>
      <c r="N4826">
        <f>IF(OR(V3__67[[#This Row],[Estimated Value]]="",V3__67[[#This Row],[Estimated Value]]=0),"",V3__67[[#This Row],[Sale Price]]-V3__67[[#This Row],[Estimated Value]])</f>
        <v>1183390</v>
      </c>
      <c r="O4826">
        <f>IF(OR(V3__67[[#This Row],[Estimated Value]]="",V3__67[[#This Row],[Estimated Value]]=0),"",(V3__67[[#This Row],[Sale Price]]-V3__67[[#This Row],[Estimated Value]])/V3__67[[#This Row],[Estimated Value]])</f>
        <v>3.7376899024035879</v>
      </c>
      <c r="P4826" t="str">
        <f t="shared" si="75"/>
        <v>Above Estimate</v>
      </c>
    </row>
    <row r="4827" spans="1:16" x14ac:dyDescent="0.3">
      <c r="A4827" s="1">
        <v>44392</v>
      </c>
      <c r="B4827">
        <v>2021</v>
      </c>
      <c r="C4827" t="s">
        <v>12</v>
      </c>
      <c r="D4827">
        <v>145690</v>
      </c>
      <c r="E4827">
        <v>212000</v>
      </c>
      <c r="F4827" t="s">
        <v>13</v>
      </c>
      <c r="G4827" t="s">
        <v>14</v>
      </c>
      <c r="H4827">
        <v>3</v>
      </c>
      <c r="I4827">
        <v>2</v>
      </c>
      <c r="J4827">
        <v>996</v>
      </c>
      <c r="K4827">
        <v>1.0234954999999999</v>
      </c>
      <c r="L4827" t="s">
        <v>22</v>
      </c>
      <c r="M4827">
        <f>V3__67[[#This Row],[Sale Price]]/V3__67[[#This Row],[carpet_area]]</f>
        <v>212.85140562248995</v>
      </c>
      <c r="N4827">
        <f>IF(OR(V3__67[[#This Row],[Estimated Value]]="",V3__67[[#This Row],[Estimated Value]]=0),"",V3__67[[#This Row],[Sale Price]]-V3__67[[#This Row],[Estimated Value]])</f>
        <v>66310</v>
      </c>
      <c r="O4827">
        <f>IF(OR(V3__67[[#This Row],[Estimated Value]]="",V3__67[[#This Row],[Estimated Value]]=0),"",(V3__67[[#This Row],[Sale Price]]-V3__67[[#This Row],[Estimated Value]])/V3__67[[#This Row],[Estimated Value]])</f>
        <v>0.4551444848651246</v>
      </c>
      <c r="P4827" t="str">
        <f t="shared" si="75"/>
        <v>Above Estimate</v>
      </c>
    </row>
    <row r="4828" spans="1:16" x14ac:dyDescent="0.3">
      <c r="A4828" s="1">
        <v>44392</v>
      </c>
      <c r="B4828">
        <v>2021</v>
      </c>
      <c r="C4828" t="s">
        <v>29</v>
      </c>
      <c r="D4828">
        <v>98140</v>
      </c>
      <c r="E4828">
        <v>107000</v>
      </c>
      <c r="F4828" t="s">
        <v>13</v>
      </c>
      <c r="G4828" t="s">
        <v>14</v>
      </c>
      <c r="H4828">
        <v>3</v>
      </c>
      <c r="I4828">
        <v>1</v>
      </c>
      <c r="J4828">
        <v>954</v>
      </c>
      <c r="K4828">
        <v>1.0234954999999999</v>
      </c>
      <c r="L4828" t="s">
        <v>16</v>
      </c>
      <c r="M4828">
        <f>V3__67[[#This Row],[Sale Price]]/V3__67[[#This Row],[carpet_area]]</f>
        <v>112.15932914046121</v>
      </c>
      <c r="N4828">
        <f>IF(OR(V3__67[[#This Row],[Estimated Value]]="",V3__67[[#This Row],[Estimated Value]]=0),"",V3__67[[#This Row],[Sale Price]]-V3__67[[#This Row],[Estimated Value]])</f>
        <v>8860</v>
      </c>
      <c r="O4828">
        <f>IF(OR(V3__67[[#This Row],[Estimated Value]]="",V3__67[[#This Row],[Estimated Value]]=0),"",(V3__67[[#This Row],[Sale Price]]-V3__67[[#This Row],[Estimated Value]])/V3__67[[#This Row],[Estimated Value]])</f>
        <v>9.0279192989606682E-2</v>
      </c>
      <c r="P4828" t="str">
        <f t="shared" si="75"/>
        <v>Above Estimate</v>
      </c>
    </row>
    <row r="4829" spans="1:16" x14ac:dyDescent="0.3">
      <c r="A4829" s="1">
        <v>44393</v>
      </c>
      <c r="B4829">
        <v>2021</v>
      </c>
      <c r="C4829" t="s">
        <v>12</v>
      </c>
      <c r="D4829">
        <v>81150</v>
      </c>
      <c r="E4829">
        <v>157000</v>
      </c>
      <c r="F4829" t="s">
        <v>13</v>
      </c>
      <c r="G4829" t="s">
        <v>14</v>
      </c>
      <c r="H4829">
        <v>3</v>
      </c>
      <c r="I4829">
        <v>1</v>
      </c>
      <c r="J4829">
        <v>1009</v>
      </c>
      <c r="K4829">
        <v>1.0234954999999999</v>
      </c>
      <c r="L4829" t="s">
        <v>15</v>
      </c>
      <c r="M4829">
        <f>V3__67[[#This Row],[Sale Price]]/V3__67[[#This Row],[carpet_area]]</f>
        <v>155.59960356788901</v>
      </c>
      <c r="N4829">
        <f>IF(OR(V3__67[[#This Row],[Estimated Value]]="",V3__67[[#This Row],[Estimated Value]]=0),"",V3__67[[#This Row],[Sale Price]]-V3__67[[#This Row],[Estimated Value]])</f>
        <v>75850</v>
      </c>
      <c r="O4829">
        <f>IF(OR(V3__67[[#This Row],[Estimated Value]]="",V3__67[[#This Row],[Estimated Value]]=0),"",(V3__67[[#This Row],[Sale Price]]-V3__67[[#This Row],[Estimated Value]])/V3__67[[#This Row],[Estimated Value]])</f>
        <v>0.93468884781269257</v>
      </c>
      <c r="P4829" t="str">
        <f t="shared" si="75"/>
        <v>Above Estimate</v>
      </c>
    </row>
    <row r="4830" spans="1:16" x14ac:dyDescent="0.3">
      <c r="A4830" s="1">
        <v>44393</v>
      </c>
      <c r="B4830">
        <v>2021</v>
      </c>
      <c r="C4830" t="s">
        <v>12</v>
      </c>
      <c r="D4830">
        <v>67250</v>
      </c>
      <c r="E4830">
        <v>68629</v>
      </c>
      <c r="F4830" t="s">
        <v>13</v>
      </c>
      <c r="G4830" t="s">
        <v>14</v>
      </c>
      <c r="H4830">
        <v>3</v>
      </c>
      <c r="I4830">
        <v>2</v>
      </c>
      <c r="J4830">
        <v>1031</v>
      </c>
      <c r="K4830">
        <v>1.0234954999999999</v>
      </c>
      <c r="L4830" t="s">
        <v>15</v>
      </c>
      <c r="M4830">
        <f>V3__67[[#This Row],[Sale Price]]/V3__67[[#This Row],[carpet_area]]</f>
        <v>66.565470417070799</v>
      </c>
      <c r="N4830">
        <f>IF(OR(V3__67[[#This Row],[Estimated Value]]="",V3__67[[#This Row],[Estimated Value]]=0),"",V3__67[[#This Row],[Sale Price]]-V3__67[[#This Row],[Estimated Value]])</f>
        <v>1379</v>
      </c>
      <c r="O4830">
        <f>IF(OR(V3__67[[#This Row],[Estimated Value]]="",V3__67[[#This Row],[Estimated Value]]=0),"",(V3__67[[#This Row],[Sale Price]]-V3__67[[#This Row],[Estimated Value]])/V3__67[[#This Row],[Estimated Value]])</f>
        <v>2.0505576208178437E-2</v>
      </c>
      <c r="P4830" t="str">
        <f t="shared" si="75"/>
        <v>Above Estimate</v>
      </c>
    </row>
    <row r="4831" spans="1:16" x14ac:dyDescent="0.3">
      <c r="A4831" s="1">
        <v>44394</v>
      </c>
      <c r="B4831">
        <v>2021</v>
      </c>
      <c r="C4831" t="s">
        <v>17</v>
      </c>
      <c r="D4831">
        <v>104040</v>
      </c>
      <c r="E4831">
        <v>95800</v>
      </c>
      <c r="F4831" t="s">
        <v>13</v>
      </c>
      <c r="G4831" t="s">
        <v>14</v>
      </c>
      <c r="H4831">
        <v>3</v>
      </c>
      <c r="I4831">
        <v>3</v>
      </c>
      <c r="J4831">
        <v>1095</v>
      </c>
      <c r="K4831">
        <v>1.0234954999999999</v>
      </c>
      <c r="L4831" t="s">
        <v>22</v>
      </c>
      <c r="M4831">
        <f>V3__67[[#This Row],[Sale Price]]/V3__67[[#This Row],[carpet_area]]</f>
        <v>87.48858447488584</v>
      </c>
      <c r="N4831">
        <f>IF(OR(V3__67[[#This Row],[Estimated Value]]="",V3__67[[#This Row],[Estimated Value]]=0),"",V3__67[[#This Row],[Sale Price]]-V3__67[[#This Row],[Estimated Value]])</f>
        <v>-8240</v>
      </c>
      <c r="O4831">
        <f>IF(OR(V3__67[[#This Row],[Estimated Value]]="",V3__67[[#This Row],[Estimated Value]]=0),"",(V3__67[[#This Row],[Sale Price]]-V3__67[[#This Row],[Estimated Value]])/V3__67[[#This Row],[Estimated Value]])</f>
        <v>-7.920030757400999E-2</v>
      </c>
      <c r="P4831" t="str">
        <f t="shared" si="75"/>
        <v>Below Estimate</v>
      </c>
    </row>
    <row r="4832" spans="1:16" x14ac:dyDescent="0.3">
      <c r="A4832" s="1">
        <v>44395</v>
      </c>
      <c r="B4832">
        <v>2021</v>
      </c>
      <c r="C4832" t="s">
        <v>17</v>
      </c>
      <c r="D4832">
        <v>150950</v>
      </c>
      <c r="E4832">
        <v>335000</v>
      </c>
      <c r="F4832" t="s">
        <v>19</v>
      </c>
      <c r="G4832" t="s">
        <v>20</v>
      </c>
      <c r="H4832">
        <v>4</v>
      </c>
      <c r="I4832">
        <v>3</v>
      </c>
      <c r="J4832">
        <v>1319</v>
      </c>
      <c r="K4832">
        <v>1.0234954999999999</v>
      </c>
      <c r="L4832" t="s">
        <v>15</v>
      </c>
      <c r="M4832">
        <f>V3__67[[#This Row],[Sale Price]]/V3__67[[#This Row],[carpet_area]]</f>
        <v>253.98028809704323</v>
      </c>
      <c r="N4832">
        <f>IF(OR(V3__67[[#This Row],[Estimated Value]]="",V3__67[[#This Row],[Estimated Value]]=0),"",V3__67[[#This Row],[Sale Price]]-V3__67[[#This Row],[Estimated Value]])</f>
        <v>184050</v>
      </c>
      <c r="O4832">
        <f>IF(OR(V3__67[[#This Row],[Estimated Value]]="",V3__67[[#This Row],[Estimated Value]]=0),"",(V3__67[[#This Row],[Sale Price]]-V3__67[[#This Row],[Estimated Value]])/V3__67[[#This Row],[Estimated Value]])</f>
        <v>1.2192779065915866</v>
      </c>
      <c r="P4832" t="str">
        <f t="shared" si="75"/>
        <v>Above Estimate</v>
      </c>
    </row>
    <row r="4833" spans="1:16" x14ac:dyDescent="0.3">
      <c r="A4833" s="1">
        <v>44396</v>
      </c>
      <c r="B4833">
        <v>2021</v>
      </c>
      <c r="C4833" t="s">
        <v>26</v>
      </c>
      <c r="D4833">
        <v>726460</v>
      </c>
      <c r="E4833">
        <v>1520000</v>
      </c>
      <c r="F4833" t="s">
        <v>13</v>
      </c>
      <c r="G4833" t="s">
        <v>14</v>
      </c>
      <c r="H4833">
        <v>3</v>
      </c>
      <c r="I4833">
        <v>3</v>
      </c>
      <c r="J4833">
        <v>1098</v>
      </c>
      <c r="K4833">
        <v>1.0234954999999999</v>
      </c>
      <c r="L4833" t="s">
        <v>15</v>
      </c>
      <c r="M4833">
        <f>V3__67[[#This Row],[Sale Price]]/V3__67[[#This Row],[carpet_area]]</f>
        <v>1384.3351548269582</v>
      </c>
      <c r="N4833">
        <f>IF(OR(V3__67[[#This Row],[Estimated Value]]="",V3__67[[#This Row],[Estimated Value]]=0),"",V3__67[[#This Row],[Sale Price]]-V3__67[[#This Row],[Estimated Value]])</f>
        <v>793540</v>
      </c>
      <c r="O4833">
        <f>IF(OR(V3__67[[#This Row],[Estimated Value]]="",V3__67[[#This Row],[Estimated Value]]=0),"",(V3__67[[#This Row],[Sale Price]]-V3__67[[#This Row],[Estimated Value]])/V3__67[[#This Row],[Estimated Value]])</f>
        <v>1.0923381879250063</v>
      </c>
      <c r="P4833" t="str">
        <f t="shared" si="75"/>
        <v>Above Estimate</v>
      </c>
    </row>
    <row r="4834" spans="1:16" x14ac:dyDescent="0.3">
      <c r="A4834" s="1">
        <v>44396</v>
      </c>
      <c r="B4834">
        <v>2021</v>
      </c>
      <c r="C4834" t="s">
        <v>26</v>
      </c>
      <c r="D4834">
        <v>583660</v>
      </c>
      <c r="E4834">
        <v>827000</v>
      </c>
      <c r="F4834" t="s">
        <v>13</v>
      </c>
      <c r="G4834" t="s">
        <v>14</v>
      </c>
      <c r="H4834">
        <v>3</v>
      </c>
      <c r="I4834">
        <v>3</v>
      </c>
      <c r="J4834">
        <v>979</v>
      </c>
      <c r="K4834">
        <v>1.0234954999999999</v>
      </c>
      <c r="L4834" t="s">
        <v>25</v>
      </c>
      <c r="M4834">
        <f>V3__67[[#This Row],[Sale Price]]/V3__67[[#This Row],[carpet_area]]</f>
        <v>844.73953013278856</v>
      </c>
      <c r="N4834">
        <f>IF(OR(V3__67[[#This Row],[Estimated Value]]="",V3__67[[#This Row],[Estimated Value]]=0),"",V3__67[[#This Row],[Sale Price]]-V3__67[[#This Row],[Estimated Value]])</f>
        <v>243340</v>
      </c>
      <c r="O4834">
        <f>IF(OR(V3__67[[#This Row],[Estimated Value]]="",V3__67[[#This Row],[Estimated Value]]=0),"",(V3__67[[#This Row],[Sale Price]]-V3__67[[#This Row],[Estimated Value]])/V3__67[[#This Row],[Estimated Value]])</f>
        <v>0.41692081006065174</v>
      </c>
      <c r="P4834" t="str">
        <f t="shared" si="75"/>
        <v>Above Estimate</v>
      </c>
    </row>
    <row r="4835" spans="1:16" x14ac:dyDescent="0.3">
      <c r="A4835" s="1">
        <v>44396</v>
      </c>
      <c r="B4835">
        <v>2021</v>
      </c>
      <c r="C4835" t="s">
        <v>30</v>
      </c>
      <c r="D4835">
        <v>303690</v>
      </c>
      <c r="E4835">
        <v>410000</v>
      </c>
      <c r="F4835" t="s">
        <v>13</v>
      </c>
      <c r="G4835" t="s">
        <v>14</v>
      </c>
      <c r="H4835">
        <v>3</v>
      </c>
      <c r="I4835">
        <v>2</v>
      </c>
      <c r="J4835">
        <v>955</v>
      </c>
      <c r="K4835">
        <v>1.0234954999999999</v>
      </c>
      <c r="L4835" t="s">
        <v>15</v>
      </c>
      <c r="M4835">
        <f>V3__67[[#This Row],[Sale Price]]/V3__67[[#This Row],[carpet_area]]</f>
        <v>429.31937172774872</v>
      </c>
      <c r="N4835">
        <f>IF(OR(V3__67[[#This Row],[Estimated Value]]="",V3__67[[#This Row],[Estimated Value]]=0),"",V3__67[[#This Row],[Sale Price]]-V3__67[[#This Row],[Estimated Value]])</f>
        <v>106310</v>
      </c>
      <c r="O4835">
        <f>IF(OR(V3__67[[#This Row],[Estimated Value]]="",V3__67[[#This Row],[Estimated Value]]=0),"",(V3__67[[#This Row],[Sale Price]]-V3__67[[#This Row],[Estimated Value]])/V3__67[[#This Row],[Estimated Value]])</f>
        <v>0.35006091738285749</v>
      </c>
      <c r="P4835" t="str">
        <f t="shared" si="75"/>
        <v>Above Estimate</v>
      </c>
    </row>
    <row r="4836" spans="1:16" x14ac:dyDescent="0.3">
      <c r="A4836" s="1">
        <v>44396</v>
      </c>
      <c r="B4836">
        <v>2021</v>
      </c>
      <c r="C4836" t="s">
        <v>12</v>
      </c>
      <c r="D4836">
        <v>72060</v>
      </c>
      <c r="E4836">
        <v>51000</v>
      </c>
      <c r="F4836" t="s">
        <v>13</v>
      </c>
      <c r="G4836" t="s">
        <v>14</v>
      </c>
      <c r="H4836">
        <v>3</v>
      </c>
      <c r="I4836">
        <v>3</v>
      </c>
      <c r="J4836">
        <v>1050</v>
      </c>
      <c r="K4836">
        <v>1.0234954999999999</v>
      </c>
      <c r="L4836" t="s">
        <v>25</v>
      </c>
      <c r="M4836">
        <f>V3__67[[#This Row],[Sale Price]]/V3__67[[#This Row],[carpet_area]]</f>
        <v>48.571428571428569</v>
      </c>
      <c r="N4836">
        <f>IF(OR(V3__67[[#This Row],[Estimated Value]]="",V3__67[[#This Row],[Estimated Value]]=0),"",V3__67[[#This Row],[Sale Price]]-V3__67[[#This Row],[Estimated Value]])</f>
        <v>-21060</v>
      </c>
      <c r="O4836">
        <f>IF(OR(V3__67[[#This Row],[Estimated Value]]="",V3__67[[#This Row],[Estimated Value]]=0),"",(V3__67[[#This Row],[Sale Price]]-V3__67[[#This Row],[Estimated Value]])/V3__67[[#This Row],[Estimated Value]])</f>
        <v>-0.29225645295587011</v>
      </c>
      <c r="P4836" t="str">
        <f t="shared" si="75"/>
        <v>Below Estimate</v>
      </c>
    </row>
    <row r="4837" spans="1:16" x14ac:dyDescent="0.3">
      <c r="A4837" s="1">
        <v>44396</v>
      </c>
      <c r="B4837">
        <v>2021</v>
      </c>
      <c r="C4837" t="s">
        <v>21</v>
      </c>
      <c r="D4837">
        <v>2520000</v>
      </c>
      <c r="E4837">
        <v>2850000</v>
      </c>
      <c r="F4837" t="s">
        <v>13</v>
      </c>
      <c r="G4837" t="s">
        <v>14</v>
      </c>
      <c r="H4837">
        <v>3</v>
      </c>
      <c r="I4837">
        <v>2</v>
      </c>
      <c r="J4837">
        <v>1093</v>
      </c>
      <c r="K4837">
        <v>1.0234954999999999</v>
      </c>
      <c r="L4837" t="s">
        <v>22</v>
      </c>
      <c r="M4837">
        <f>V3__67[[#This Row],[Sale Price]]/V3__67[[#This Row],[carpet_area]]</f>
        <v>2607.502287282708</v>
      </c>
      <c r="N4837">
        <f>IF(OR(V3__67[[#This Row],[Estimated Value]]="",V3__67[[#This Row],[Estimated Value]]=0),"",V3__67[[#This Row],[Sale Price]]-V3__67[[#This Row],[Estimated Value]])</f>
        <v>330000</v>
      </c>
      <c r="O4837">
        <f>IF(OR(V3__67[[#This Row],[Estimated Value]]="",V3__67[[#This Row],[Estimated Value]]=0),"",(V3__67[[#This Row],[Sale Price]]-V3__67[[#This Row],[Estimated Value]])/V3__67[[#This Row],[Estimated Value]])</f>
        <v>0.13095238095238096</v>
      </c>
      <c r="P4837" t="str">
        <f t="shared" si="75"/>
        <v>Above Estimate</v>
      </c>
    </row>
    <row r="4838" spans="1:16" x14ac:dyDescent="0.3">
      <c r="A4838" s="1">
        <v>44396</v>
      </c>
      <c r="B4838">
        <v>2021</v>
      </c>
      <c r="C4838" t="s">
        <v>12</v>
      </c>
      <c r="D4838">
        <v>38750</v>
      </c>
      <c r="E4838">
        <v>110000</v>
      </c>
      <c r="F4838" t="s">
        <v>23</v>
      </c>
      <c r="G4838" t="s">
        <v>24</v>
      </c>
      <c r="H4838">
        <v>6</v>
      </c>
      <c r="I4838">
        <v>4</v>
      </c>
      <c r="J4838">
        <v>2069</v>
      </c>
      <c r="K4838">
        <v>1.0234954999999999</v>
      </c>
      <c r="L4838" t="s">
        <v>15</v>
      </c>
      <c r="M4838">
        <f>V3__67[[#This Row],[Sale Price]]/V3__67[[#This Row],[carpet_area]]</f>
        <v>53.165780570323825</v>
      </c>
      <c r="N4838">
        <f>IF(OR(V3__67[[#This Row],[Estimated Value]]="",V3__67[[#This Row],[Estimated Value]]=0),"",V3__67[[#This Row],[Sale Price]]-V3__67[[#This Row],[Estimated Value]])</f>
        <v>71250</v>
      </c>
      <c r="O4838">
        <f>IF(OR(V3__67[[#This Row],[Estimated Value]]="",V3__67[[#This Row],[Estimated Value]]=0),"",(V3__67[[#This Row],[Sale Price]]-V3__67[[#This Row],[Estimated Value]])/V3__67[[#This Row],[Estimated Value]])</f>
        <v>1.8387096774193548</v>
      </c>
      <c r="P4838" t="str">
        <f t="shared" si="75"/>
        <v>Above Estimate</v>
      </c>
    </row>
    <row r="4839" spans="1:16" x14ac:dyDescent="0.3">
      <c r="A4839" s="1">
        <v>44400</v>
      </c>
      <c r="B4839">
        <v>2021</v>
      </c>
      <c r="C4839" t="s">
        <v>17</v>
      </c>
      <c r="D4839">
        <v>91180</v>
      </c>
      <c r="E4839">
        <v>79900</v>
      </c>
      <c r="F4839" t="s">
        <v>13</v>
      </c>
      <c r="G4839" t="s">
        <v>14</v>
      </c>
      <c r="H4839">
        <v>3</v>
      </c>
      <c r="I4839">
        <v>2</v>
      </c>
      <c r="J4839">
        <v>949</v>
      </c>
      <c r="K4839">
        <v>1.0234954999999999</v>
      </c>
      <c r="L4839" t="s">
        <v>15</v>
      </c>
      <c r="M4839">
        <f>V3__67[[#This Row],[Sale Price]]/V3__67[[#This Row],[carpet_area]]</f>
        <v>84.193888303477351</v>
      </c>
      <c r="N4839">
        <f>IF(OR(V3__67[[#This Row],[Estimated Value]]="",V3__67[[#This Row],[Estimated Value]]=0),"",V3__67[[#This Row],[Sale Price]]-V3__67[[#This Row],[Estimated Value]])</f>
        <v>-11280</v>
      </c>
      <c r="O4839">
        <f>IF(OR(V3__67[[#This Row],[Estimated Value]]="",V3__67[[#This Row],[Estimated Value]]=0),"",(V3__67[[#This Row],[Sale Price]]-V3__67[[#This Row],[Estimated Value]])/V3__67[[#This Row],[Estimated Value]])</f>
        <v>-0.12371134020618557</v>
      </c>
      <c r="P4839" t="str">
        <f t="shared" si="75"/>
        <v>Below Estimate</v>
      </c>
    </row>
    <row r="4840" spans="1:16" x14ac:dyDescent="0.3">
      <c r="A4840" s="1">
        <v>44400</v>
      </c>
      <c r="B4840">
        <v>2021</v>
      </c>
      <c r="C4840" t="s">
        <v>29</v>
      </c>
      <c r="D4840">
        <v>188790</v>
      </c>
      <c r="E4840">
        <v>329000</v>
      </c>
      <c r="F4840" t="s">
        <v>13</v>
      </c>
      <c r="G4840" t="s">
        <v>14</v>
      </c>
      <c r="H4840">
        <v>3</v>
      </c>
      <c r="I4840">
        <v>3</v>
      </c>
      <c r="J4840">
        <v>903</v>
      </c>
      <c r="K4840">
        <v>1.0234954999999999</v>
      </c>
      <c r="L4840" t="s">
        <v>15</v>
      </c>
      <c r="M4840">
        <f>V3__67[[#This Row],[Sale Price]]/V3__67[[#This Row],[carpet_area]]</f>
        <v>364.34108527131781</v>
      </c>
      <c r="N4840">
        <f>IF(OR(V3__67[[#This Row],[Estimated Value]]="",V3__67[[#This Row],[Estimated Value]]=0),"",V3__67[[#This Row],[Sale Price]]-V3__67[[#This Row],[Estimated Value]])</f>
        <v>140210</v>
      </c>
      <c r="O4840">
        <f>IF(OR(V3__67[[#This Row],[Estimated Value]]="",V3__67[[#This Row],[Estimated Value]]=0),"",(V3__67[[#This Row],[Sale Price]]-V3__67[[#This Row],[Estimated Value]])/V3__67[[#This Row],[Estimated Value]])</f>
        <v>0.74267704857248795</v>
      </c>
      <c r="P4840" t="str">
        <f t="shared" si="75"/>
        <v>Above Estimate</v>
      </c>
    </row>
    <row r="4841" spans="1:16" x14ac:dyDescent="0.3">
      <c r="A4841" s="1">
        <v>44400</v>
      </c>
      <c r="B4841">
        <v>2021</v>
      </c>
      <c r="C4841" t="s">
        <v>26</v>
      </c>
      <c r="D4841">
        <v>315350</v>
      </c>
      <c r="E4841">
        <v>300000</v>
      </c>
      <c r="F4841" t="s">
        <v>13</v>
      </c>
      <c r="G4841" t="s">
        <v>14</v>
      </c>
      <c r="H4841">
        <v>3</v>
      </c>
      <c r="I4841">
        <v>1</v>
      </c>
      <c r="J4841">
        <v>1005</v>
      </c>
      <c r="K4841">
        <v>1.0234954999999999</v>
      </c>
      <c r="L4841" t="s">
        <v>15</v>
      </c>
      <c r="M4841">
        <f>V3__67[[#This Row],[Sale Price]]/V3__67[[#This Row],[carpet_area]]</f>
        <v>298.50746268656718</v>
      </c>
      <c r="N4841">
        <f>IF(OR(V3__67[[#This Row],[Estimated Value]]="",V3__67[[#This Row],[Estimated Value]]=0),"",V3__67[[#This Row],[Sale Price]]-V3__67[[#This Row],[Estimated Value]])</f>
        <v>-15350</v>
      </c>
      <c r="O4841">
        <f>IF(OR(V3__67[[#This Row],[Estimated Value]]="",V3__67[[#This Row],[Estimated Value]]=0),"",(V3__67[[#This Row],[Sale Price]]-V3__67[[#This Row],[Estimated Value]])/V3__67[[#This Row],[Estimated Value]])</f>
        <v>-4.8676074203266209E-2</v>
      </c>
      <c r="P4841" t="str">
        <f t="shared" si="75"/>
        <v>Below Estimate</v>
      </c>
    </row>
    <row r="4842" spans="1:16" x14ac:dyDescent="0.3">
      <c r="A4842" s="1">
        <v>44400</v>
      </c>
      <c r="B4842">
        <v>2021</v>
      </c>
      <c r="C4842" t="s">
        <v>17</v>
      </c>
      <c r="D4842">
        <v>113470</v>
      </c>
      <c r="E4842">
        <v>370000</v>
      </c>
      <c r="F4842" t="s">
        <v>19</v>
      </c>
      <c r="G4842" t="s">
        <v>20</v>
      </c>
      <c r="H4842">
        <v>4</v>
      </c>
      <c r="I4842">
        <v>2</v>
      </c>
      <c r="J4842">
        <v>1424</v>
      </c>
      <c r="K4842">
        <v>1.0234954999999999</v>
      </c>
      <c r="L4842" t="s">
        <v>22</v>
      </c>
      <c r="M4842">
        <f>V3__67[[#This Row],[Sale Price]]/V3__67[[#This Row],[carpet_area]]</f>
        <v>259.83146067415731</v>
      </c>
      <c r="N4842">
        <f>IF(OR(V3__67[[#This Row],[Estimated Value]]="",V3__67[[#This Row],[Estimated Value]]=0),"",V3__67[[#This Row],[Sale Price]]-V3__67[[#This Row],[Estimated Value]])</f>
        <v>256530</v>
      </c>
      <c r="O4842">
        <f>IF(OR(V3__67[[#This Row],[Estimated Value]]="",V3__67[[#This Row],[Estimated Value]]=0),"",(V3__67[[#This Row],[Sale Price]]-V3__67[[#This Row],[Estimated Value]])/V3__67[[#This Row],[Estimated Value]])</f>
        <v>2.2607737728033843</v>
      </c>
      <c r="P4842" t="str">
        <f t="shared" si="75"/>
        <v>Above Estimate</v>
      </c>
    </row>
    <row r="4843" spans="1:16" x14ac:dyDescent="0.3">
      <c r="A4843" s="1">
        <v>44400</v>
      </c>
      <c r="B4843">
        <v>2021</v>
      </c>
      <c r="C4843" t="s">
        <v>17</v>
      </c>
      <c r="D4843">
        <v>98440</v>
      </c>
      <c r="E4843">
        <v>160000</v>
      </c>
      <c r="F4843" t="s">
        <v>13</v>
      </c>
      <c r="G4843" t="s">
        <v>14</v>
      </c>
      <c r="H4843">
        <v>3</v>
      </c>
      <c r="I4843">
        <v>3</v>
      </c>
      <c r="J4843">
        <v>1015</v>
      </c>
      <c r="K4843">
        <v>1.0234954999999999</v>
      </c>
      <c r="L4843" t="s">
        <v>22</v>
      </c>
      <c r="M4843">
        <f>V3__67[[#This Row],[Sale Price]]/V3__67[[#This Row],[carpet_area]]</f>
        <v>157.63546798029557</v>
      </c>
      <c r="N4843">
        <f>IF(OR(V3__67[[#This Row],[Estimated Value]]="",V3__67[[#This Row],[Estimated Value]]=0),"",V3__67[[#This Row],[Sale Price]]-V3__67[[#This Row],[Estimated Value]])</f>
        <v>61560</v>
      </c>
      <c r="O4843">
        <f>IF(OR(V3__67[[#This Row],[Estimated Value]]="",V3__67[[#This Row],[Estimated Value]]=0),"",(V3__67[[#This Row],[Sale Price]]-V3__67[[#This Row],[Estimated Value]])/V3__67[[#This Row],[Estimated Value]])</f>
        <v>0.6253555465258025</v>
      </c>
      <c r="P4843" t="str">
        <f t="shared" si="75"/>
        <v>Above Estimate</v>
      </c>
    </row>
    <row r="4844" spans="1:16" x14ac:dyDescent="0.3">
      <c r="A4844" s="1">
        <v>44400</v>
      </c>
      <c r="B4844">
        <v>2021</v>
      </c>
      <c r="C4844" t="s">
        <v>21</v>
      </c>
      <c r="D4844">
        <v>461790</v>
      </c>
      <c r="E4844">
        <v>650000</v>
      </c>
      <c r="F4844" t="s">
        <v>13</v>
      </c>
      <c r="G4844" t="s">
        <v>14</v>
      </c>
      <c r="H4844">
        <v>3</v>
      </c>
      <c r="I4844">
        <v>1</v>
      </c>
      <c r="J4844">
        <v>986</v>
      </c>
      <c r="K4844">
        <v>1.0234954999999999</v>
      </c>
      <c r="L4844" t="s">
        <v>25</v>
      </c>
      <c r="M4844">
        <f>V3__67[[#This Row],[Sale Price]]/V3__67[[#This Row],[carpet_area]]</f>
        <v>659.22920892494926</v>
      </c>
      <c r="N4844">
        <f>IF(OR(V3__67[[#This Row],[Estimated Value]]="",V3__67[[#This Row],[Estimated Value]]=0),"",V3__67[[#This Row],[Sale Price]]-V3__67[[#This Row],[Estimated Value]])</f>
        <v>188210</v>
      </c>
      <c r="O4844">
        <f>IF(OR(V3__67[[#This Row],[Estimated Value]]="",V3__67[[#This Row],[Estimated Value]]=0),"",(V3__67[[#This Row],[Sale Price]]-V3__67[[#This Row],[Estimated Value]])/V3__67[[#This Row],[Estimated Value]])</f>
        <v>0.40756620974902014</v>
      </c>
      <c r="P4844" t="str">
        <f t="shared" si="75"/>
        <v>Above Estimate</v>
      </c>
    </row>
    <row r="4845" spans="1:16" x14ac:dyDescent="0.3">
      <c r="A4845" s="1">
        <v>44403</v>
      </c>
      <c r="B4845">
        <v>2021</v>
      </c>
      <c r="C4845" t="s">
        <v>26</v>
      </c>
      <c r="D4845">
        <v>544460</v>
      </c>
      <c r="E4845">
        <v>742000</v>
      </c>
      <c r="F4845" t="s">
        <v>13</v>
      </c>
      <c r="G4845" t="s">
        <v>14</v>
      </c>
      <c r="H4845">
        <v>3</v>
      </c>
      <c r="I4845">
        <v>2</v>
      </c>
      <c r="J4845">
        <v>1066</v>
      </c>
      <c r="K4845">
        <v>1.0234954999999999</v>
      </c>
      <c r="L4845" t="s">
        <v>25</v>
      </c>
      <c r="M4845">
        <f>V3__67[[#This Row],[Sale Price]]/V3__67[[#This Row],[carpet_area]]</f>
        <v>696.06003752345214</v>
      </c>
      <c r="N4845">
        <f>IF(OR(V3__67[[#This Row],[Estimated Value]]="",V3__67[[#This Row],[Estimated Value]]=0),"",V3__67[[#This Row],[Sale Price]]-V3__67[[#This Row],[Estimated Value]])</f>
        <v>197540</v>
      </c>
      <c r="O4845">
        <f>IF(OR(V3__67[[#This Row],[Estimated Value]]="",V3__67[[#This Row],[Estimated Value]]=0),"",(V3__67[[#This Row],[Sale Price]]-V3__67[[#This Row],[Estimated Value]])/V3__67[[#This Row],[Estimated Value]])</f>
        <v>0.36281820519413732</v>
      </c>
      <c r="P4845" t="str">
        <f t="shared" si="75"/>
        <v>Above Estimate</v>
      </c>
    </row>
    <row r="4846" spans="1:16" x14ac:dyDescent="0.3">
      <c r="A4846" s="1">
        <v>44407</v>
      </c>
      <c r="B4846">
        <v>2021</v>
      </c>
      <c r="C4846" t="s">
        <v>26</v>
      </c>
      <c r="D4846">
        <v>628600</v>
      </c>
      <c r="E4846">
        <v>829000</v>
      </c>
      <c r="F4846" t="s">
        <v>13</v>
      </c>
      <c r="G4846" t="s">
        <v>14</v>
      </c>
      <c r="H4846">
        <v>3</v>
      </c>
      <c r="I4846">
        <v>2</v>
      </c>
      <c r="J4846">
        <v>1047</v>
      </c>
      <c r="K4846">
        <v>1.0234954999999999</v>
      </c>
      <c r="L4846" t="s">
        <v>22</v>
      </c>
      <c r="M4846">
        <f>V3__67[[#This Row],[Sale Price]]/V3__67[[#This Row],[carpet_area]]</f>
        <v>791.78605539637056</v>
      </c>
      <c r="N4846">
        <f>IF(OR(V3__67[[#This Row],[Estimated Value]]="",V3__67[[#This Row],[Estimated Value]]=0),"",V3__67[[#This Row],[Sale Price]]-V3__67[[#This Row],[Estimated Value]])</f>
        <v>200400</v>
      </c>
      <c r="O4846">
        <f>IF(OR(V3__67[[#This Row],[Estimated Value]]="",V3__67[[#This Row],[Estimated Value]]=0),"",(V3__67[[#This Row],[Sale Price]]-V3__67[[#This Row],[Estimated Value]])/V3__67[[#This Row],[Estimated Value]])</f>
        <v>0.31880369074132991</v>
      </c>
      <c r="P4846" t="str">
        <f t="shared" si="75"/>
        <v>Above Estimate</v>
      </c>
    </row>
    <row r="4847" spans="1:16" x14ac:dyDescent="0.3">
      <c r="A4847" s="1">
        <v>44408</v>
      </c>
      <c r="B4847">
        <v>2021</v>
      </c>
      <c r="C4847" t="s">
        <v>12</v>
      </c>
      <c r="D4847">
        <v>48680</v>
      </c>
      <c r="E4847">
        <v>67600</v>
      </c>
      <c r="F4847" t="s">
        <v>23</v>
      </c>
      <c r="G4847" t="s">
        <v>24</v>
      </c>
      <c r="H4847">
        <v>6</v>
      </c>
      <c r="I4847">
        <v>4</v>
      </c>
      <c r="J4847">
        <v>1836</v>
      </c>
      <c r="K4847">
        <v>1.0234954999999999</v>
      </c>
      <c r="L4847" t="s">
        <v>15</v>
      </c>
      <c r="M4847">
        <f>V3__67[[#This Row],[Sale Price]]/V3__67[[#This Row],[carpet_area]]</f>
        <v>36.81917211328976</v>
      </c>
      <c r="N4847">
        <f>IF(OR(V3__67[[#This Row],[Estimated Value]]="",V3__67[[#This Row],[Estimated Value]]=0),"",V3__67[[#This Row],[Sale Price]]-V3__67[[#This Row],[Estimated Value]])</f>
        <v>18920</v>
      </c>
      <c r="O4847">
        <f>IF(OR(V3__67[[#This Row],[Estimated Value]]="",V3__67[[#This Row],[Estimated Value]]=0),"",(V3__67[[#This Row],[Sale Price]]-V3__67[[#This Row],[Estimated Value]])/V3__67[[#This Row],[Estimated Value]])</f>
        <v>0.38866064092029579</v>
      </c>
      <c r="P4847" t="str">
        <f t="shared" si="75"/>
        <v>Above Estimate</v>
      </c>
    </row>
    <row r="4848" spans="1:16" x14ac:dyDescent="0.3">
      <c r="A4848" s="1">
        <v>44409</v>
      </c>
      <c r="B4848">
        <v>2021</v>
      </c>
      <c r="C4848" t="s">
        <v>29</v>
      </c>
      <c r="D4848">
        <v>170870</v>
      </c>
      <c r="E4848">
        <v>279000</v>
      </c>
      <c r="F4848" t="s">
        <v>13</v>
      </c>
      <c r="G4848" t="s">
        <v>14</v>
      </c>
      <c r="H4848">
        <v>3</v>
      </c>
      <c r="I4848">
        <v>1</v>
      </c>
      <c r="J4848">
        <v>969</v>
      </c>
      <c r="K4848">
        <v>1.0234954999999999</v>
      </c>
      <c r="L4848" t="s">
        <v>15</v>
      </c>
      <c r="M4848">
        <f>V3__67[[#This Row],[Sale Price]]/V3__67[[#This Row],[carpet_area]]</f>
        <v>287.92569659442722</v>
      </c>
      <c r="N4848">
        <f>IF(OR(V3__67[[#This Row],[Estimated Value]]="",V3__67[[#This Row],[Estimated Value]]=0),"",V3__67[[#This Row],[Sale Price]]-V3__67[[#This Row],[Estimated Value]])</f>
        <v>108130</v>
      </c>
      <c r="O4848">
        <f>IF(OR(V3__67[[#This Row],[Estimated Value]]="",V3__67[[#This Row],[Estimated Value]]=0),"",(V3__67[[#This Row],[Sale Price]]-V3__67[[#This Row],[Estimated Value]])/V3__67[[#This Row],[Estimated Value]])</f>
        <v>0.6328202727219524</v>
      </c>
      <c r="P4848" t="str">
        <f t="shared" si="75"/>
        <v>Above Estimate</v>
      </c>
    </row>
    <row r="4849" spans="1:16" x14ac:dyDescent="0.3">
      <c r="A4849" s="1">
        <v>44410</v>
      </c>
      <c r="B4849">
        <v>2021</v>
      </c>
      <c r="C4849" t="s">
        <v>26</v>
      </c>
      <c r="D4849">
        <v>595000</v>
      </c>
      <c r="E4849">
        <v>810000</v>
      </c>
      <c r="F4849" t="s">
        <v>13</v>
      </c>
      <c r="G4849" t="s">
        <v>14</v>
      </c>
      <c r="H4849">
        <v>3</v>
      </c>
      <c r="I4849">
        <v>1</v>
      </c>
      <c r="J4849">
        <v>925</v>
      </c>
      <c r="K4849">
        <v>1.0234954999999999</v>
      </c>
      <c r="L4849" t="s">
        <v>25</v>
      </c>
      <c r="M4849">
        <f>V3__67[[#This Row],[Sale Price]]/V3__67[[#This Row],[carpet_area]]</f>
        <v>875.67567567567562</v>
      </c>
      <c r="N4849">
        <f>IF(OR(V3__67[[#This Row],[Estimated Value]]="",V3__67[[#This Row],[Estimated Value]]=0),"",V3__67[[#This Row],[Sale Price]]-V3__67[[#This Row],[Estimated Value]])</f>
        <v>215000</v>
      </c>
      <c r="O4849">
        <f>IF(OR(V3__67[[#This Row],[Estimated Value]]="",V3__67[[#This Row],[Estimated Value]]=0),"",(V3__67[[#This Row],[Sale Price]]-V3__67[[#This Row],[Estimated Value]])/V3__67[[#This Row],[Estimated Value]])</f>
        <v>0.36134453781512604</v>
      </c>
      <c r="P4849" t="str">
        <f t="shared" si="75"/>
        <v>Above Estimate</v>
      </c>
    </row>
    <row r="4850" spans="1:16" x14ac:dyDescent="0.3">
      <c r="A4850" s="1">
        <v>44414</v>
      </c>
      <c r="B4850">
        <v>2021</v>
      </c>
      <c r="C4850" t="s">
        <v>17</v>
      </c>
      <c r="D4850">
        <v>137180</v>
      </c>
      <c r="E4850">
        <v>275000</v>
      </c>
      <c r="F4850" t="s">
        <v>13</v>
      </c>
      <c r="G4850" t="s">
        <v>14</v>
      </c>
      <c r="H4850">
        <v>3</v>
      </c>
      <c r="I4850">
        <v>1</v>
      </c>
      <c r="J4850">
        <v>907</v>
      </c>
      <c r="K4850">
        <v>1.0234954999999999</v>
      </c>
      <c r="L4850" t="s">
        <v>15</v>
      </c>
      <c r="M4850">
        <f>V3__67[[#This Row],[Sale Price]]/V3__67[[#This Row],[carpet_area]]</f>
        <v>303.19735391400218</v>
      </c>
      <c r="N4850">
        <f>IF(OR(V3__67[[#This Row],[Estimated Value]]="",V3__67[[#This Row],[Estimated Value]]=0),"",V3__67[[#This Row],[Sale Price]]-V3__67[[#This Row],[Estimated Value]])</f>
        <v>137820</v>
      </c>
      <c r="O4850">
        <f>IF(OR(V3__67[[#This Row],[Estimated Value]]="",V3__67[[#This Row],[Estimated Value]]=0),"",(V3__67[[#This Row],[Sale Price]]-V3__67[[#This Row],[Estimated Value]])/V3__67[[#This Row],[Estimated Value]])</f>
        <v>1.0046654031199884</v>
      </c>
      <c r="P4850" t="str">
        <f t="shared" si="75"/>
        <v>Above Estimate</v>
      </c>
    </row>
    <row r="4851" spans="1:16" x14ac:dyDescent="0.3">
      <c r="A4851" s="1">
        <v>44415</v>
      </c>
      <c r="B4851">
        <v>2021</v>
      </c>
      <c r="C4851" t="s">
        <v>17</v>
      </c>
      <c r="D4851">
        <v>124470</v>
      </c>
      <c r="E4851">
        <v>215000</v>
      </c>
      <c r="F4851" t="s">
        <v>19</v>
      </c>
      <c r="G4851" t="s">
        <v>20</v>
      </c>
      <c r="H4851">
        <v>4</v>
      </c>
      <c r="I4851">
        <v>2</v>
      </c>
      <c r="J4851">
        <v>1285</v>
      </c>
      <c r="K4851">
        <v>1.0234954999999999</v>
      </c>
      <c r="L4851" t="s">
        <v>22</v>
      </c>
      <c r="M4851">
        <f>V3__67[[#This Row],[Sale Price]]/V3__67[[#This Row],[carpet_area]]</f>
        <v>167.31517509727627</v>
      </c>
      <c r="N4851">
        <f>IF(OR(V3__67[[#This Row],[Estimated Value]]="",V3__67[[#This Row],[Estimated Value]]=0),"",V3__67[[#This Row],[Sale Price]]-V3__67[[#This Row],[Estimated Value]])</f>
        <v>90530</v>
      </c>
      <c r="O4851">
        <f>IF(OR(V3__67[[#This Row],[Estimated Value]]="",V3__67[[#This Row],[Estimated Value]]=0),"",(V3__67[[#This Row],[Sale Price]]-V3__67[[#This Row],[Estimated Value]])/V3__67[[#This Row],[Estimated Value]])</f>
        <v>0.72732385313730219</v>
      </c>
      <c r="P4851" t="str">
        <f t="shared" si="75"/>
        <v>Above Estimate</v>
      </c>
    </row>
    <row r="4852" spans="1:16" x14ac:dyDescent="0.3">
      <c r="A4852" s="1">
        <v>44415</v>
      </c>
      <c r="B4852">
        <v>2021</v>
      </c>
      <c r="C4852" t="s">
        <v>30</v>
      </c>
      <c r="D4852">
        <v>370360</v>
      </c>
      <c r="E4852">
        <v>450000</v>
      </c>
      <c r="F4852" t="s">
        <v>13</v>
      </c>
      <c r="G4852" t="s">
        <v>14</v>
      </c>
      <c r="H4852">
        <v>3</v>
      </c>
      <c r="I4852">
        <v>2</v>
      </c>
      <c r="J4852">
        <v>987</v>
      </c>
      <c r="K4852">
        <v>1.0234954999999999</v>
      </c>
      <c r="L4852" t="s">
        <v>16</v>
      </c>
      <c r="M4852">
        <f>V3__67[[#This Row],[Sale Price]]/V3__67[[#This Row],[carpet_area]]</f>
        <v>455.9270516717325</v>
      </c>
      <c r="N4852">
        <f>IF(OR(V3__67[[#This Row],[Estimated Value]]="",V3__67[[#This Row],[Estimated Value]]=0),"",V3__67[[#This Row],[Sale Price]]-V3__67[[#This Row],[Estimated Value]])</f>
        <v>79640</v>
      </c>
      <c r="O4852">
        <f>IF(OR(V3__67[[#This Row],[Estimated Value]]="",V3__67[[#This Row],[Estimated Value]]=0),"",(V3__67[[#This Row],[Sale Price]]-V3__67[[#This Row],[Estimated Value]])/V3__67[[#This Row],[Estimated Value]])</f>
        <v>0.21503402095258667</v>
      </c>
      <c r="P4852" t="str">
        <f t="shared" si="75"/>
        <v>Above Estimate</v>
      </c>
    </row>
    <row r="4853" spans="1:16" x14ac:dyDescent="0.3">
      <c r="A4853" s="1">
        <v>44416</v>
      </c>
      <c r="B4853">
        <v>2021</v>
      </c>
      <c r="C4853" t="s">
        <v>17</v>
      </c>
      <c r="D4853">
        <v>135150</v>
      </c>
      <c r="E4853">
        <v>168610</v>
      </c>
      <c r="F4853" t="s">
        <v>13</v>
      </c>
      <c r="G4853" t="s">
        <v>14</v>
      </c>
      <c r="H4853">
        <v>3</v>
      </c>
      <c r="I4853">
        <v>3</v>
      </c>
      <c r="J4853">
        <v>1013</v>
      </c>
      <c r="K4853">
        <v>1.0234954999999999</v>
      </c>
      <c r="L4853" t="s">
        <v>16</v>
      </c>
      <c r="M4853">
        <f>V3__67[[#This Row],[Sale Price]]/V3__67[[#This Row],[carpet_area]]</f>
        <v>166.44619940769991</v>
      </c>
      <c r="N4853">
        <f>IF(OR(V3__67[[#This Row],[Estimated Value]]="",V3__67[[#This Row],[Estimated Value]]=0),"",V3__67[[#This Row],[Sale Price]]-V3__67[[#This Row],[Estimated Value]])</f>
        <v>33460</v>
      </c>
      <c r="O4853">
        <f>IF(OR(V3__67[[#This Row],[Estimated Value]]="",V3__67[[#This Row],[Estimated Value]]=0),"",(V3__67[[#This Row],[Sale Price]]-V3__67[[#This Row],[Estimated Value]])/V3__67[[#This Row],[Estimated Value]])</f>
        <v>0.24757676655567887</v>
      </c>
      <c r="P4853" t="str">
        <f t="shared" si="75"/>
        <v>Above Estimate</v>
      </c>
    </row>
    <row r="4854" spans="1:16" x14ac:dyDescent="0.3">
      <c r="A4854" s="1">
        <v>44416</v>
      </c>
      <c r="B4854">
        <v>2021</v>
      </c>
      <c r="C4854" t="s">
        <v>17</v>
      </c>
      <c r="D4854">
        <v>111440</v>
      </c>
      <c r="E4854">
        <v>265000</v>
      </c>
      <c r="F4854" t="s">
        <v>13</v>
      </c>
      <c r="G4854" t="s">
        <v>14</v>
      </c>
      <c r="H4854">
        <v>3</v>
      </c>
      <c r="I4854">
        <v>3</v>
      </c>
      <c r="J4854">
        <v>916</v>
      </c>
      <c r="K4854">
        <v>1.0234954999999999</v>
      </c>
      <c r="L4854" t="s">
        <v>22</v>
      </c>
      <c r="M4854">
        <f>V3__67[[#This Row],[Sale Price]]/V3__67[[#This Row],[carpet_area]]</f>
        <v>289.30131004366814</v>
      </c>
      <c r="N4854">
        <f>IF(OR(V3__67[[#This Row],[Estimated Value]]="",V3__67[[#This Row],[Estimated Value]]=0),"",V3__67[[#This Row],[Sale Price]]-V3__67[[#This Row],[Estimated Value]])</f>
        <v>153560</v>
      </c>
      <c r="O4854">
        <f>IF(OR(V3__67[[#This Row],[Estimated Value]]="",V3__67[[#This Row],[Estimated Value]]=0),"",(V3__67[[#This Row],[Sale Price]]-V3__67[[#This Row],[Estimated Value]])/V3__67[[#This Row],[Estimated Value]])</f>
        <v>1.3779612347451544</v>
      </c>
      <c r="P4854" t="str">
        <f t="shared" si="75"/>
        <v>Above Estimate</v>
      </c>
    </row>
    <row r="4855" spans="1:16" x14ac:dyDescent="0.3">
      <c r="A4855" s="1">
        <v>44417</v>
      </c>
      <c r="B4855">
        <v>2021</v>
      </c>
      <c r="C4855" t="s">
        <v>26</v>
      </c>
      <c r="D4855">
        <v>619990</v>
      </c>
      <c r="E4855">
        <v>901500</v>
      </c>
      <c r="F4855" t="s">
        <v>13</v>
      </c>
      <c r="G4855" t="s">
        <v>14</v>
      </c>
      <c r="H4855">
        <v>3</v>
      </c>
      <c r="I4855">
        <v>2</v>
      </c>
      <c r="J4855">
        <v>1087</v>
      </c>
      <c r="K4855">
        <v>1.0234954999999999</v>
      </c>
      <c r="L4855" t="s">
        <v>25</v>
      </c>
      <c r="M4855">
        <f>V3__67[[#This Row],[Sale Price]]/V3__67[[#This Row],[carpet_area]]</f>
        <v>829.34682612695497</v>
      </c>
      <c r="N4855">
        <f>IF(OR(V3__67[[#This Row],[Estimated Value]]="",V3__67[[#This Row],[Estimated Value]]=0),"",V3__67[[#This Row],[Sale Price]]-V3__67[[#This Row],[Estimated Value]])</f>
        <v>281510</v>
      </c>
      <c r="O4855">
        <f>IF(OR(V3__67[[#This Row],[Estimated Value]]="",V3__67[[#This Row],[Estimated Value]]=0),"",(V3__67[[#This Row],[Sale Price]]-V3__67[[#This Row],[Estimated Value]])/V3__67[[#This Row],[Estimated Value]])</f>
        <v>0.45405571057597705</v>
      </c>
      <c r="P4855" t="str">
        <f t="shared" si="75"/>
        <v>Above Estimate</v>
      </c>
    </row>
    <row r="4856" spans="1:16" x14ac:dyDescent="0.3">
      <c r="A4856" s="1">
        <v>44420</v>
      </c>
      <c r="B4856">
        <v>2021</v>
      </c>
      <c r="C4856" t="s">
        <v>26</v>
      </c>
      <c r="D4856">
        <v>389410</v>
      </c>
      <c r="E4856">
        <v>404000</v>
      </c>
      <c r="F4856" t="s">
        <v>13</v>
      </c>
      <c r="G4856" t="s">
        <v>14</v>
      </c>
      <c r="H4856">
        <v>3</v>
      </c>
      <c r="I4856">
        <v>2</v>
      </c>
      <c r="J4856">
        <v>1061</v>
      </c>
      <c r="K4856">
        <v>1.0234954999999999</v>
      </c>
      <c r="L4856" t="s">
        <v>22</v>
      </c>
      <c r="M4856">
        <f>V3__67[[#This Row],[Sale Price]]/V3__67[[#This Row],[carpet_area]]</f>
        <v>380.77285579641847</v>
      </c>
      <c r="N4856">
        <f>IF(OR(V3__67[[#This Row],[Estimated Value]]="",V3__67[[#This Row],[Estimated Value]]=0),"",V3__67[[#This Row],[Sale Price]]-V3__67[[#This Row],[Estimated Value]])</f>
        <v>14590</v>
      </c>
      <c r="O4856">
        <f>IF(OR(V3__67[[#This Row],[Estimated Value]]="",V3__67[[#This Row],[Estimated Value]]=0),"",(V3__67[[#This Row],[Sale Price]]-V3__67[[#This Row],[Estimated Value]])/V3__67[[#This Row],[Estimated Value]])</f>
        <v>3.746693716134665E-2</v>
      </c>
      <c r="P4856" t="str">
        <f t="shared" si="75"/>
        <v>Above Estimate</v>
      </c>
    </row>
    <row r="4857" spans="1:16" x14ac:dyDescent="0.3">
      <c r="A4857" s="1">
        <v>44420</v>
      </c>
      <c r="B4857">
        <v>2021</v>
      </c>
      <c r="C4857" t="s">
        <v>29</v>
      </c>
      <c r="D4857">
        <v>292880</v>
      </c>
      <c r="E4857">
        <v>540000</v>
      </c>
      <c r="F4857" t="s">
        <v>13</v>
      </c>
      <c r="G4857" t="s">
        <v>14</v>
      </c>
      <c r="H4857">
        <v>3</v>
      </c>
      <c r="I4857">
        <v>1</v>
      </c>
      <c r="J4857">
        <v>1028</v>
      </c>
      <c r="K4857">
        <v>1.0234954999999999</v>
      </c>
      <c r="L4857" t="s">
        <v>25</v>
      </c>
      <c r="M4857">
        <f>V3__67[[#This Row],[Sale Price]]/V3__67[[#This Row],[carpet_area]]</f>
        <v>525.29182879377436</v>
      </c>
      <c r="N4857">
        <f>IF(OR(V3__67[[#This Row],[Estimated Value]]="",V3__67[[#This Row],[Estimated Value]]=0),"",V3__67[[#This Row],[Sale Price]]-V3__67[[#This Row],[Estimated Value]])</f>
        <v>247120</v>
      </c>
      <c r="O4857">
        <f>IF(OR(V3__67[[#This Row],[Estimated Value]]="",V3__67[[#This Row],[Estimated Value]]=0),"",(V3__67[[#This Row],[Sale Price]]-V3__67[[#This Row],[Estimated Value]])/V3__67[[#This Row],[Estimated Value]])</f>
        <v>0.84375853591914773</v>
      </c>
      <c r="P4857" t="str">
        <f t="shared" si="75"/>
        <v>Above Estimate</v>
      </c>
    </row>
    <row r="4858" spans="1:16" x14ac:dyDescent="0.3">
      <c r="A4858" s="1">
        <v>44420</v>
      </c>
      <c r="B4858">
        <v>2021</v>
      </c>
      <c r="C4858" t="s">
        <v>17</v>
      </c>
      <c r="D4858">
        <v>87270</v>
      </c>
      <c r="E4858">
        <v>88500</v>
      </c>
      <c r="F4858" t="s">
        <v>13</v>
      </c>
      <c r="G4858" t="s">
        <v>14</v>
      </c>
      <c r="H4858">
        <v>3</v>
      </c>
      <c r="I4858">
        <v>2</v>
      </c>
      <c r="J4858">
        <v>908</v>
      </c>
      <c r="K4858">
        <v>1.0234954999999999</v>
      </c>
      <c r="L4858" t="s">
        <v>15</v>
      </c>
      <c r="M4858">
        <f>V3__67[[#This Row],[Sale Price]]/V3__67[[#This Row],[carpet_area]]</f>
        <v>97.466960352422902</v>
      </c>
      <c r="N4858">
        <f>IF(OR(V3__67[[#This Row],[Estimated Value]]="",V3__67[[#This Row],[Estimated Value]]=0),"",V3__67[[#This Row],[Sale Price]]-V3__67[[#This Row],[Estimated Value]])</f>
        <v>1230</v>
      </c>
      <c r="O4858">
        <f>IF(OR(V3__67[[#This Row],[Estimated Value]]="",V3__67[[#This Row],[Estimated Value]]=0),"",(V3__67[[#This Row],[Sale Price]]-V3__67[[#This Row],[Estimated Value]])/V3__67[[#This Row],[Estimated Value]])</f>
        <v>1.4094190443451358E-2</v>
      </c>
      <c r="P4858" t="str">
        <f t="shared" si="75"/>
        <v>Above Estimate</v>
      </c>
    </row>
    <row r="4859" spans="1:16" x14ac:dyDescent="0.3">
      <c r="A4859" s="1">
        <v>44421</v>
      </c>
      <c r="B4859">
        <v>2021</v>
      </c>
      <c r="C4859" t="s">
        <v>17</v>
      </c>
      <c r="D4859">
        <v>140060</v>
      </c>
      <c r="E4859">
        <v>225000</v>
      </c>
      <c r="F4859" t="s">
        <v>13</v>
      </c>
      <c r="G4859" t="s">
        <v>14</v>
      </c>
      <c r="H4859">
        <v>3</v>
      </c>
      <c r="I4859">
        <v>2</v>
      </c>
      <c r="J4859">
        <v>927</v>
      </c>
      <c r="K4859">
        <v>1.0234954999999999</v>
      </c>
      <c r="L4859" t="s">
        <v>22</v>
      </c>
      <c r="M4859">
        <f>V3__67[[#This Row],[Sale Price]]/V3__67[[#This Row],[carpet_area]]</f>
        <v>242.71844660194174</v>
      </c>
      <c r="N4859">
        <f>IF(OR(V3__67[[#This Row],[Estimated Value]]="",V3__67[[#This Row],[Estimated Value]]=0),"",V3__67[[#This Row],[Sale Price]]-V3__67[[#This Row],[Estimated Value]])</f>
        <v>84940</v>
      </c>
      <c r="O4859">
        <f>IF(OR(V3__67[[#This Row],[Estimated Value]]="",V3__67[[#This Row],[Estimated Value]]=0),"",(V3__67[[#This Row],[Sale Price]]-V3__67[[#This Row],[Estimated Value]])/V3__67[[#This Row],[Estimated Value]])</f>
        <v>0.60645437669570179</v>
      </c>
      <c r="P4859" t="str">
        <f t="shared" si="75"/>
        <v>Above Estimate</v>
      </c>
    </row>
    <row r="4860" spans="1:16" x14ac:dyDescent="0.3">
      <c r="A4860" s="1">
        <v>44422</v>
      </c>
      <c r="B4860">
        <v>2021</v>
      </c>
      <c r="C4860" t="s">
        <v>17</v>
      </c>
      <c r="D4860">
        <v>122450</v>
      </c>
      <c r="E4860">
        <v>220000</v>
      </c>
      <c r="F4860" t="s">
        <v>23</v>
      </c>
      <c r="G4860" t="s">
        <v>24</v>
      </c>
      <c r="H4860">
        <v>6</v>
      </c>
      <c r="I4860">
        <v>4</v>
      </c>
      <c r="J4860">
        <v>1848</v>
      </c>
      <c r="K4860">
        <v>1.0234954999999999</v>
      </c>
      <c r="L4860" t="s">
        <v>22</v>
      </c>
      <c r="M4860">
        <f>V3__67[[#This Row],[Sale Price]]/V3__67[[#This Row],[carpet_area]]</f>
        <v>119.04761904761905</v>
      </c>
      <c r="N4860">
        <f>IF(OR(V3__67[[#This Row],[Estimated Value]]="",V3__67[[#This Row],[Estimated Value]]=0),"",V3__67[[#This Row],[Sale Price]]-V3__67[[#This Row],[Estimated Value]])</f>
        <v>97550</v>
      </c>
      <c r="O4860">
        <f>IF(OR(V3__67[[#This Row],[Estimated Value]]="",V3__67[[#This Row],[Estimated Value]]=0),"",(V3__67[[#This Row],[Sale Price]]-V3__67[[#This Row],[Estimated Value]])/V3__67[[#This Row],[Estimated Value]])</f>
        <v>0.79665169456921192</v>
      </c>
      <c r="P4860" t="str">
        <f t="shared" si="75"/>
        <v>Above Estimate</v>
      </c>
    </row>
    <row r="4861" spans="1:16" x14ac:dyDescent="0.3">
      <c r="A4861" s="1">
        <v>44422</v>
      </c>
      <c r="B4861">
        <v>2021</v>
      </c>
      <c r="C4861" t="s">
        <v>29</v>
      </c>
      <c r="D4861">
        <v>439740</v>
      </c>
      <c r="E4861">
        <v>717500</v>
      </c>
      <c r="F4861" t="s">
        <v>13</v>
      </c>
      <c r="G4861" t="s">
        <v>14</v>
      </c>
      <c r="H4861">
        <v>3</v>
      </c>
      <c r="I4861">
        <v>1</v>
      </c>
      <c r="J4861">
        <v>1026</v>
      </c>
      <c r="K4861">
        <v>1.0234954999999999</v>
      </c>
      <c r="L4861" t="s">
        <v>15</v>
      </c>
      <c r="M4861">
        <f>V3__67[[#This Row],[Sale Price]]/V3__67[[#This Row],[carpet_area]]</f>
        <v>699.31773879142304</v>
      </c>
      <c r="N4861">
        <f>IF(OR(V3__67[[#This Row],[Estimated Value]]="",V3__67[[#This Row],[Estimated Value]]=0),"",V3__67[[#This Row],[Sale Price]]-V3__67[[#This Row],[Estimated Value]])</f>
        <v>277760</v>
      </c>
      <c r="O4861">
        <f>IF(OR(V3__67[[#This Row],[Estimated Value]]="",V3__67[[#This Row],[Estimated Value]]=0),"",(V3__67[[#This Row],[Sale Price]]-V3__67[[#This Row],[Estimated Value]])/V3__67[[#This Row],[Estimated Value]])</f>
        <v>0.63164597262018463</v>
      </c>
      <c r="P4861" t="str">
        <f t="shared" si="75"/>
        <v>Above Estimate</v>
      </c>
    </row>
    <row r="4862" spans="1:16" x14ac:dyDescent="0.3">
      <c r="A4862" s="1">
        <v>44422</v>
      </c>
      <c r="B4862">
        <v>2021</v>
      </c>
      <c r="C4862" t="s">
        <v>17</v>
      </c>
      <c r="D4862">
        <v>114260</v>
      </c>
      <c r="E4862">
        <v>398000</v>
      </c>
      <c r="F4862" t="s">
        <v>19</v>
      </c>
      <c r="G4862" t="s">
        <v>20</v>
      </c>
      <c r="H4862">
        <v>4</v>
      </c>
      <c r="I4862">
        <v>3</v>
      </c>
      <c r="J4862">
        <v>1444</v>
      </c>
      <c r="K4862">
        <v>1.0234954999999999</v>
      </c>
      <c r="L4862" t="s">
        <v>25</v>
      </c>
      <c r="M4862">
        <f>V3__67[[#This Row],[Sale Price]]/V3__67[[#This Row],[carpet_area]]</f>
        <v>275.62326869806094</v>
      </c>
      <c r="N4862">
        <f>IF(OR(V3__67[[#This Row],[Estimated Value]]="",V3__67[[#This Row],[Estimated Value]]=0),"",V3__67[[#This Row],[Sale Price]]-V3__67[[#This Row],[Estimated Value]])</f>
        <v>283740</v>
      </c>
      <c r="O4862">
        <f>IF(OR(V3__67[[#This Row],[Estimated Value]]="",V3__67[[#This Row],[Estimated Value]]=0),"",(V3__67[[#This Row],[Sale Price]]-V3__67[[#This Row],[Estimated Value]])/V3__67[[#This Row],[Estimated Value]])</f>
        <v>2.4832837388412394</v>
      </c>
      <c r="P4862" t="str">
        <f t="shared" si="75"/>
        <v>Above Estimate</v>
      </c>
    </row>
    <row r="4863" spans="1:16" x14ac:dyDescent="0.3">
      <c r="A4863" s="1">
        <v>44422</v>
      </c>
      <c r="B4863">
        <v>2021</v>
      </c>
      <c r="C4863" t="s">
        <v>17</v>
      </c>
      <c r="D4863">
        <v>124830</v>
      </c>
      <c r="E4863">
        <v>239000</v>
      </c>
      <c r="F4863" t="s">
        <v>13</v>
      </c>
      <c r="G4863" t="s">
        <v>14</v>
      </c>
      <c r="H4863">
        <v>3</v>
      </c>
      <c r="I4863">
        <v>1</v>
      </c>
      <c r="J4863">
        <v>1019</v>
      </c>
      <c r="K4863">
        <v>1.0234954999999999</v>
      </c>
      <c r="L4863" t="s">
        <v>25</v>
      </c>
      <c r="M4863">
        <f>V3__67[[#This Row],[Sale Price]]/V3__67[[#This Row],[carpet_area]]</f>
        <v>234.54367026496564</v>
      </c>
      <c r="N4863">
        <f>IF(OR(V3__67[[#This Row],[Estimated Value]]="",V3__67[[#This Row],[Estimated Value]]=0),"",V3__67[[#This Row],[Sale Price]]-V3__67[[#This Row],[Estimated Value]])</f>
        <v>114170</v>
      </c>
      <c r="O4863">
        <f>IF(OR(V3__67[[#This Row],[Estimated Value]]="",V3__67[[#This Row],[Estimated Value]]=0),"",(V3__67[[#This Row],[Sale Price]]-V3__67[[#This Row],[Estimated Value]])/V3__67[[#This Row],[Estimated Value]])</f>
        <v>0.91460386125130178</v>
      </c>
      <c r="P4863" t="str">
        <f t="shared" si="75"/>
        <v>Above Estimate</v>
      </c>
    </row>
    <row r="4864" spans="1:16" x14ac:dyDescent="0.3">
      <c r="A4864" s="1">
        <v>44422</v>
      </c>
      <c r="B4864">
        <v>2021</v>
      </c>
      <c r="C4864" t="s">
        <v>12</v>
      </c>
      <c r="D4864">
        <v>86970</v>
      </c>
      <c r="E4864">
        <v>156000</v>
      </c>
      <c r="F4864" t="s">
        <v>13</v>
      </c>
      <c r="G4864" t="s">
        <v>14</v>
      </c>
      <c r="H4864">
        <v>3</v>
      </c>
      <c r="I4864">
        <v>1</v>
      </c>
      <c r="J4864">
        <v>992</v>
      </c>
      <c r="K4864">
        <v>1.0234954999999999</v>
      </c>
      <c r="L4864" t="s">
        <v>22</v>
      </c>
      <c r="M4864">
        <f>V3__67[[#This Row],[Sale Price]]/V3__67[[#This Row],[carpet_area]]</f>
        <v>157.25806451612902</v>
      </c>
      <c r="N4864">
        <f>IF(OR(V3__67[[#This Row],[Estimated Value]]="",V3__67[[#This Row],[Estimated Value]]=0),"",V3__67[[#This Row],[Sale Price]]-V3__67[[#This Row],[Estimated Value]])</f>
        <v>69030</v>
      </c>
      <c r="O4864">
        <f>IF(OR(V3__67[[#This Row],[Estimated Value]]="",V3__67[[#This Row],[Estimated Value]]=0),"",(V3__67[[#This Row],[Sale Price]]-V3__67[[#This Row],[Estimated Value]])/V3__67[[#This Row],[Estimated Value]])</f>
        <v>0.79372197309417036</v>
      </c>
      <c r="P4864" t="str">
        <f t="shared" si="75"/>
        <v>Above Estimate</v>
      </c>
    </row>
    <row r="4865" spans="1:16" x14ac:dyDescent="0.3">
      <c r="A4865" s="1">
        <v>44423</v>
      </c>
      <c r="B4865">
        <v>2021</v>
      </c>
      <c r="C4865" t="s">
        <v>29</v>
      </c>
      <c r="D4865">
        <v>281960</v>
      </c>
      <c r="E4865">
        <v>395000</v>
      </c>
      <c r="F4865" t="s">
        <v>13</v>
      </c>
      <c r="G4865" t="s">
        <v>14</v>
      </c>
      <c r="H4865">
        <v>3</v>
      </c>
      <c r="I4865">
        <v>2</v>
      </c>
      <c r="J4865">
        <v>972</v>
      </c>
      <c r="K4865">
        <v>1.0234954999999999</v>
      </c>
      <c r="L4865" t="s">
        <v>22</v>
      </c>
      <c r="M4865">
        <f>V3__67[[#This Row],[Sale Price]]/V3__67[[#This Row],[carpet_area]]</f>
        <v>406.37860082304525</v>
      </c>
      <c r="N4865">
        <f>IF(OR(V3__67[[#This Row],[Estimated Value]]="",V3__67[[#This Row],[Estimated Value]]=0),"",V3__67[[#This Row],[Sale Price]]-V3__67[[#This Row],[Estimated Value]])</f>
        <v>113040</v>
      </c>
      <c r="O4865">
        <f>IF(OR(V3__67[[#This Row],[Estimated Value]]="",V3__67[[#This Row],[Estimated Value]]=0),"",(V3__67[[#This Row],[Sale Price]]-V3__67[[#This Row],[Estimated Value]])/V3__67[[#This Row],[Estimated Value]])</f>
        <v>0.40090793020286564</v>
      </c>
      <c r="P4865" t="str">
        <f t="shared" si="75"/>
        <v>Above Estimate</v>
      </c>
    </row>
    <row r="4866" spans="1:16" x14ac:dyDescent="0.3">
      <c r="A4866" s="1">
        <v>44423</v>
      </c>
      <c r="B4866">
        <v>2021</v>
      </c>
      <c r="C4866" t="s">
        <v>30</v>
      </c>
      <c r="D4866">
        <v>494120</v>
      </c>
      <c r="E4866">
        <v>746000</v>
      </c>
      <c r="F4866" t="s">
        <v>13</v>
      </c>
      <c r="G4866" t="s">
        <v>14</v>
      </c>
      <c r="H4866">
        <v>3</v>
      </c>
      <c r="I4866">
        <v>3</v>
      </c>
      <c r="J4866">
        <v>1058</v>
      </c>
      <c r="K4866">
        <v>1.0234954999999999</v>
      </c>
      <c r="L4866" t="s">
        <v>25</v>
      </c>
      <c r="M4866">
        <f>V3__67[[#This Row],[Sale Price]]/V3__67[[#This Row],[carpet_area]]</f>
        <v>705.10396975425328</v>
      </c>
      <c r="N4866">
        <f>IF(OR(V3__67[[#This Row],[Estimated Value]]="",V3__67[[#This Row],[Estimated Value]]=0),"",V3__67[[#This Row],[Sale Price]]-V3__67[[#This Row],[Estimated Value]])</f>
        <v>251880</v>
      </c>
      <c r="O4866">
        <f>IF(OR(V3__67[[#This Row],[Estimated Value]]="",V3__67[[#This Row],[Estimated Value]]=0),"",(V3__67[[#This Row],[Sale Price]]-V3__67[[#This Row],[Estimated Value]])/V3__67[[#This Row],[Estimated Value]])</f>
        <v>0.50975471545373596</v>
      </c>
      <c r="P4866" t="str">
        <f t="shared" ref="P4866:P4929" si="76">IF(N4866="","No Estimate",IF(N4866&gt;0,"Above Estimate",IF(N4866&lt;0,"Below Estimate","At Estimate")))</f>
        <v>Above Estimate</v>
      </c>
    </row>
    <row r="4867" spans="1:16" x14ac:dyDescent="0.3">
      <c r="A4867" s="1">
        <v>44424</v>
      </c>
      <c r="B4867">
        <v>2021</v>
      </c>
      <c r="C4867" t="s">
        <v>21</v>
      </c>
      <c r="D4867">
        <v>530040</v>
      </c>
      <c r="E4867">
        <v>802500</v>
      </c>
      <c r="F4867" t="s">
        <v>19</v>
      </c>
      <c r="G4867" t="s">
        <v>20</v>
      </c>
      <c r="H4867">
        <v>4</v>
      </c>
      <c r="I4867">
        <v>2</v>
      </c>
      <c r="J4867">
        <v>1329</v>
      </c>
      <c r="K4867">
        <v>1.0234954999999999</v>
      </c>
      <c r="L4867" t="s">
        <v>22</v>
      </c>
      <c r="M4867">
        <f>V3__67[[#This Row],[Sale Price]]/V3__67[[#This Row],[carpet_area]]</f>
        <v>603.83747178329565</v>
      </c>
      <c r="N4867">
        <f>IF(OR(V3__67[[#This Row],[Estimated Value]]="",V3__67[[#This Row],[Estimated Value]]=0),"",V3__67[[#This Row],[Sale Price]]-V3__67[[#This Row],[Estimated Value]])</f>
        <v>272460</v>
      </c>
      <c r="O4867">
        <f>IF(OR(V3__67[[#This Row],[Estimated Value]]="",V3__67[[#This Row],[Estimated Value]]=0),"",(V3__67[[#This Row],[Sale Price]]-V3__67[[#This Row],[Estimated Value]])/V3__67[[#This Row],[Estimated Value]])</f>
        <v>0.51403667647724705</v>
      </c>
      <c r="P4867" t="str">
        <f t="shared" si="76"/>
        <v>Above Estimate</v>
      </c>
    </row>
    <row r="4868" spans="1:16" x14ac:dyDescent="0.3">
      <c r="A4868" s="1">
        <v>44427</v>
      </c>
      <c r="B4868">
        <v>2021</v>
      </c>
      <c r="C4868" t="s">
        <v>26</v>
      </c>
      <c r="D4868">
        <v>291970</v>
      </c>
      <c r="E4868">
        <v>530000</v>
      </c>
      <c r="F4868" t="s">
        <v>13</v>
      </c>
      <c r="G4868" t="s">
        <v>14</v>
      </c>
      <c r="H4868">
        <v>3</v>
      </c>
      <c r="I4868">
        <v>3</v>
      </c>
      <c r="J4868">
        <v>912</v>
      </c>
      <c r="K4868">
        <v>1.0234954999999999</v>
      </c>
      <c r="L4868" t="s">
        <v>16</v>
      </c>
      <c r="M4868">
        <f>V3__67[[#This Row],[Sale Price]]/V3__67[[#This Row],[carpet_area]]</f>
        <v>581.14035087719299</v>
      </c>
      <c r="N4868">
        <f>IF(OR(V3__67[[#This Row],[Estimated Value]]="",V3__67[[#This Row],[Estimated Value]]=0),"",V3__67[[#This Row],[Sale Price]]-V3__67[[#This Row],[Estimated Value]])</f>
        <v>238030</v>
      </c>
      <c r="O4868">
        <f>IF(OR(V3__67[[#This Row],[Estimated Value]]="",V3__67[[#This Row],[Estimated Value]]=0),"",(V3__67[[#This Row],[Sale Price]]-V3__67[[#This Row],[Estimated Value]])/V3__67[[#This Row],[Estimated Value]])</f>
        <v>0.81525499195122786</v>
      </c>
      <c r="P4868" t="str">
        <f t="shared" si="76"/>
        <v>Above Estimate</v>
      </c>
    </row>
    <row r="4869" spans="1:16" x14ac:dyDescent="0.3">
      <c r="A4869" s="1">
        <v>44427</v>
      </c>
      <c r="B4869">
        <v>2021</v>
      </c>
      <c r="C4869" t="s">
        <v>26</v>
      </c>
      <c r="D4869">
        <v>286090</v>
      </c>
      <c r="E4869">
        <v>450000</v>
      </c>
      <c r="F4869" t="s">
        <v>13</v>
      </c>
      <c r="G4869" t="s">
        <v>14</v>
      </c>
      <c r="H4869">
        <v>3</v>
      </c>
      <c r="I4869">
        <v>3</v>
      </c>
      <c r="J4869">
        <v>992</v>
      </c>
      <c r="K4869">
        <v>1.0234954999999999</v>
      </c>
      <c r="L4869" t="s">
        <v>16</v>
      </c>
      <c r="M4869">
        <f>V3__67[[#This Row],[Sale Price]]/V3__67[[#This Row],[carpet_area]]</f>
        <v>453.62903225806451</v>
      </c>
      <c r="N4869">
        <f>IF(OR(V3__67[[#This Row],[Estimated Value]]="",V3__67[[#This Row],[Estimated Value]]=0),"",V3__67[[#This Row],[Sale Price]]-V3__67[[#This Row],[Estimated Value]])</f>
        <v>163910</v>
      </c>
      <c r="O4869">
        <f>IF(OR(V3__67[[#This Row],[Estimated Value]]="",V3__67[[#This Row],[Estimated Value]]=0),"",(V3__67[[#This Row],[Sale Price]]-V3__67[[#This Row],[Estimated Value]])/V3__67[[#This Row],[Estimated Value]])</f>
        <v>0.57293159495263724</v>
      </c>
      <c r="P4869" t="str">
        <f t="shared" si="76"/>
        <v>Above Estimate</v>
      </c>
    </row>
    <row r="4870" spans="1:16" x14ac:dyDescent="0.3">
      <c r="A4870" s="1">
        <v>44428</v>
      </c>
      <c r="B4870">
        <v>2021</v>
      </c>
      <c r="C4870" t="s">
        <v>12</v>
      </c>
      <c r="D4870">
        <v>85750</v>
      </c>
      <c r="E4870">
        <v>105000</v>
      </c>
      <c r="F4870" t="s">
        <v>13</v>
      </c>
      <c r="G4870" t="s">
        <v>14</v>
      </c>
      <c r="H4870">
        <v>3</v>
      </c>
      <c r="I4870">
        <v>2</v>
      </c>
      <c r="J4870">
        <v>1042</v>
      </c>
      <c r="K4870">
        <v>1.0234954999999999</v>
      </c>
      <c r="L4870" t="s">
        <v>15</v>
      </c>
      <c r="M4870">
        <f>V3__67[[#This Row],[Sale Price]]/V3__67[[#This Row],[carpet_area]]</f>
        <v>100.76775431861805</v>
      </c>
      <c r="N4870">
        <f>IF(OR(V3__67[[#This Row],[Estimated Value]]="",V3__67[[#This Row],[Estimated Value]]=0),"",V3__67[[#This Row],[Sale Price]]-V3__67[[#This Row],[Estimated Value]])</f>
        <v>19250</v>
      </c>
      <c r="O4870">
        <f>IF(OR(V3__67[[#This Row],[Estimated Value]]="",V3__67[[#This Row],[Estimated Value]]=0),"",(V3__67[[#This Row],[Sale Price]]-V3__67[[#This Row],[Estimated Value]])/V3__67[[#This Row],[Estimated Value]])</f>
        <v>0.22448979591836735</v>
      </c>
      <c r="P4870" t="str">
        <f t="shared" si="76"/>
        <v>Above Estimate</v>
      </c>
    </row>
    <row r="4871" spans="1:16" x14ac:dyDescent="0.3">
      <c r="A4871" s="1">
        <v>44429</v>
      </c>
      <c r="B4871">
        <v>2021</v>
      </c>
      <c r="C4871" t="s">
        <v>12</v>
      </c>
      <c r="D4871">
        <v>37370</v>
      </c>
      <c r="E4871">
        <v>129900</v>
      </c>
      <c r="F4871" t="s">
        <v>13</v>
      </c>
      <c r="G4871" t="s">
        <v>14</v>
      </c>
      <c r="H4871">
        <v>3</v>
      </c>
      <c r="I4871">
        <v>1</v>
      </c>
      <c r="J4871">
        <v>905</v>
      </c>
      <c r="K4871">
        <v>1.0234954999999999</v>
      </c>
      <c r="L4871" t="s">
        <v>25</v>
      </c>
      <c r="M4871">
        <f>V3__67[[#This Row],[Sale Price]]/V3__67[[#This Row],[carpet_area]]</f>
        <v>143.53591160220995</v>
      </c>
      <c r="N4871">
        <f>IF(OR(V3__67[[#This Row],[Estimated Value]]="",V3__67[[#This Row],[Estimated Value]]=0),"",V3__67[[#This Row],[Sale Price]]-V3__67[[#This Row],[Estimated Value]])</f>
        <v>92530</v>
      </c>
      <c r="O4871">
        <f>IF(OR(V3__67[[#This Row],[Estimated Value]]="",V3__67[[#This Row],[Estimated Value]]=0),"",(V3__67[[#This Row],[Sale Price]]-V3__67[[#This Row],[Estimated Value]])/V3__67[[#This Row],[Estimated Value]])</f>
        <v>2.4760503077334759</v>
      </c>
      <c r="P4871" t="str">
        <f t="shared" si="76"/>
        <v>Above Estimate</v>
      </c>
    </row>
    <row r="4872" spans="1:16" x14ac:dyDescent="0.3">
      <c r="A4872" s="1">
        <v>44429</v>
      </c>
      <c r="B4872">
        <v>2021</v>
      </c>
      <c r="C4872" t="s">
        <v>29</v>
      </c>
      <c r="D4872">
        <v>149310</v>
      </c>
      <c r="E4872">
        <v>243000</v>
      </c>
      <c r="F4872" t="s">
        <v>13</v>
      </c>
      <c r="G4872" t="s">
        <v>14</v>
      </c>
      <c r="H4872">
        <v>3</v>
      </c>
      <c r="I4872">
        <v>2</v>
      </c>
      <c r="J4872">
        <v>990</v>
      </c>
      <c r="K4872">
        <v>1.0234954999999999</v>
      </c>
      <c r="L4872" t="s">
        <v>25</v>
      </c>
      <c r="M4872">
        <f>V3__67[[#This Row],[Sale Price]]/V3__67[[#This Row],[carpet_area]]</f>
        <v>245.45454545454547</v>
      </c>
      <c r="N4872">
        <f>IF(OR(V3__67[[#This Row],[Estimated Value]]="",V3__67[[#This Row],[Estimated Value]]=0),"",V3__67[[#This Row],[Sale Price]]-V3__67[[#This Row],[Estimated Value]])</f>
        <v>93690</v>
      </c>
      <c r="O4872">
        <f>IF(OR(V3__67[[#This Row],[Estimated Value]]="",V3__67[[#This Row],[Estimated Value]]=0),"",(V3__67[[#This Row],[Sale Price]]-V3__67[[#This Row],[Estimated Value]])/V3__67[[#This Row],[Estimated Value]])</f>
        <v>0.62748643761301992</v>
      </c>
      <c r="P4872" t="str">
        <f t="shared" si="76"/>
        <v>Above Estimate</v>
      </c>
    </row>
    <row r="4873" spans="1:16" x14ac:dyDescent="0.3">
      <c r="A4873" s="1">
        <v>44429</v>
      </c>
      <c r="B4873">
        <v>2021</v>
      </c>
      <c r="C4873" t="s">
        <v>12</v>
      </c>
      <c r="D4873">
        <v>20680</v>
      </c>
      <c r="E4873">
        <v>35000</v>
      </c>
      <c r="F4873" t="s">
        <v>13</v>
      </c>
      <c r="G4873" t="s">
        <v>14</v>
      </c>
      <c r="H4873">
        <v>3</v>
      </c>
      <c r="I4873">
        <v>2</v>
      </c>
      <c r="J4873">
        <v>954</v>
      </c>
      <c r="K4873">
        <v>1.0234954999999999</v>
      </c>
      <c r="L4873" t="s">
        <v>15</v>
      </c>
      <c r="M4873">
        <f>V3__67[[#This Row],[Sale Price]]/V3__67[[#This Row],[carpet_area]]</f>
        <v>36.687631027253666</v>
      </c>
      <c r="N4873">
        <f>IF(OR(V3__67[[#This Row],[Estimated Value]]="",V3__67[[#This Row],[Estimated Value]]=0),"",V3__67[[#This Row],[Sale Price]]-V3__67[[#This Row],[Estimated Value]])</f>
        <v>14320</v>
      </c>
      <c r="O4873">
        <f>IF(OR(V3__67[[#This Row],[Estimated Value]]="",V3__67[[#This Row],[Estimated Value]]=0),"",(V3__67[[#This Row],[Sale Price]]-V3__67[[#This Row],[Estimated Value]])/V3__67[[#This Row],[Estimated Value]])</f>
        <v>0.69245647969052226</v>
      </c>
      <c r="P4873" t="str">
        <f t="shared" si="76"/>
        <v>Above Estimate</v>
      </c>
    </row>
    <row r="4874" spans="1:16" x14ac:dyDescent="0.3">
      <c r="A4874" s="1">
        <v>44430</v>
      </c>
      <c r="B4874">
        <v>2021</v>
      </c>
      <c r="C4874" t="s">
        <v>30</v>
      </c>
      <c r="D4874">
        <v>330130</v>
      </c>
      <c r="E4874">
        <v>599950</v>
      </c>
      <c r="F4874" t="s">
        <v>19</v>
      </c>
      <c r="G4874" t="s">
        <v>20</v>
      </c>
      <c r="H4874">
        <v>4</v>
      </c>
      <c r="I4874">
        <v>4</v>
      </c>
      <c r="J4874">
        <v>1277</v>
      </c>
      <c r="K4874">
        <v>1.0234954999999999</v>
      </c>
      <c r="L4874" t="s">
        <v>25</v>
      </c>
      <c r="M4874">
        <f>V3__67[[#This Row],[Sale Price]]/V3__67[[#This Row],[carpet_area]]</f>
        <v>469.81205951448709</v>
      </c>
      <c r="N4874">
        <f>IF(OR(V3__67[[#This Row],[Estimated Value]]="",V3__67[[#This Row],[Estimated Value]]=0),"",V3__67[[#This Row],[Sale Price]]-V3__67[[#This Row],[Estimated Value]])</f>
        <v>269820</v>
      </c>
      <c r="O4874">
        <f>IF(OR(V3__67[[#This Row],[Estimated Value]]="",V3__67[[#This Row],[Estimated Value]]=0),"",(V3__67[[#This Row],[Sale Price]]-V3__67[[#This Row],[Estimated Value]])/V3__67[[#This Row],[Estimated Value]])</f>
        <v>0.81731439130039685</v>
      </c>
      <c r="P4874" t="str">
        <f t="shared" si="76"/>
        <v>Above Estimate</v>
      </c>
    </row>
    <row r="4875" spans="1:16" x14ac:dyDescent="0.3">
      <c r="A4875" s="1">
        <v>44430</v>
      </c>
      <c r="B4875">
        <v>2021</v>
      </c>
      <c r="C4875" t="s">
        <v>26</v>
      </c>
      <c r="D4875">
        <v>447090</v>
      </c>
      <c r="E4875">
        <v>670000</v>
      </c>
      <c r="F4875" t="s">
        <v>13</v>
      </c>
      <c r="G4875" t="s">
        <v>14</v>
      </c>
      <c r="H4875">
        <v>3</v>
      </c>
      <c r="I4875">
        <v>3</v>
      </c>
      <c r="J4875">
        <v>988</v>
      </c>
      <c r="K4875">
        <v>1.0234954999999999</v>
      </c>
      <c r="L4875" t="s">
        <v>22</v>
      </c>
      <c r="M4875">
        <f>V3__67[[#This Row],[Sale Price]]/V3__67[[#This Row],[carpet_area]]</f>
        <v>678.13765182186239</v>
      </c>
      <c r="N4875">
        <f>IF(OR(V3__67[[#This Row],[Estimated Value]]="",V3__67[[#This Row],[Estimated Value]]=0),"",V3__67[[#This Row],[Sale Price]]-V3__67[[#This Row],[Estimated Value]])</f>
        <v>222910</v>
      </c>
      <c r="O4875">
        <f>IF(OR(V3__67[[#This Row],[Estimated Value]]="",V3__67[[#This Row],[Estimated Value]]=0),"",(V3__67[[#This Row],[Sale Price]]-V3__67[[#This Row],[Estimated Value]])/V3__67[[#This Row],[Estimated Value]])</f>
        <v>0.49857970431009418</v>
      </c>
      <c r="P4875" t="str">
        <f t="shared" si="76"/>
        <v>Above Estimate</v>
      </c>
    </row>
    <row r="4876" spans="1:16" x14ac:dyDescent="0.3">
      <c r="A4876" s="1">
        <v>44434</v>
      </c>
      <c r="B4876">
        <v>2021</v>
      </c>
      <c r="C4876" t="s">
        <v>21</v>
      </c>
      <c r="D4876">
        <v>580790</v>
      </c>
      <c r="E4876">
        <v>275000</v>
      </c>
      <c r="F4876" t="s">
        <v>13</v>
      </c>
      <c r="G4876" t="s">
        <v>14</v>
      </c>
      <c r="H4876">
        <v>3</v>
      </c>
      <c r="I4876">
        <v>3</v>
      </c>
      <c r="J4876">
        <v>909</v>
      </c>
      <c r="K4876">
        <v>1.0234954999999999</v>
      </c>
      <c r="L4876" t="s">
        <v>25</v>
      </c>
      <c r="M4876">
        <f>V3__67[[#This Row],[Sale Price]]/V3__67[[#This Row],[carpet_area]]</f>
        <v>302.53025302530256</v>
      </c>
      <c r="N4876">
        <f>IF(OR(V3__67[[#This Row],[Estimated Value]]="",V3__67[[#This Row],[Estimated Value]]=0),"",V3__67[[#This Row],[Sale Price]]-V3__67[[#This Row],[Estimated Value]])</f>
        <v>-305790</v>
      </c>
      <c r="O4876">
        <f>IF(OR(V3__67[[#This Row],[Estimated Value]]="",V3__67[[#This Row],[Estimated Value]]=0),"",(V3__67[[#This Row],[Sale Price]]-V3__67[[#This Row],[Estimated Value]])/V3__67[[#This Row],[Estimated Value]])</f>
        <v>-0.5265069990874498</v>
      </c>
      <c r="P4876" t="str">
        <f t="shared" si="76"/>
        <v>Below Estimate</v>
      </c>
    </row>
    <row r="4877" spans="1:16" x14ac:dyDescent="0.3">
      <c r="A4877" s="1">
        <v>44434</v>
      </c>
      <c r="B4877">
        <v>2021</v>
      </c>
      <c r="C4877" t="s">
        <v>17</v>
      </c>
      <c r="D4877">
        <v>90310</v>
      </c>
      <c r="E4877">
        <v>180000</v>
      </c>
      <c r="F4877" t="s">
        <v>23</v>
      </c>
      <c r="G4877" t="s">
        <v>24</v>
      </c>
      <c r="H4877">
        <v>6</v>
      </c>
      <c r="I4877">
        <v>5</v>
      </c>
      <c r="J4877">
        <v>1803</v>
      </c>
      <c r="K4877">
        <v>1.0234954999999999</v>
      </c>
      <c r="L4877" t="s">
        <v>16</v>
      </c>
      <c r="M4877">
        <f>V3__67[[#This Row],[Sale Price]]/V3__67[[#This Row],[carpet_area]]</f>
        <v>99.833610648918466</v>
      </c>
      <c r="N4877">
        <f>IF(OR(V3__67[[#This Row],[Estimated Value]]="",V3__67[[#This Row],[Estimated Value]]=0),"",V3__67[[#This Row],[Sale Price]]-V3__67[[#This Row],[Estimated Value]])</f>
        <v>89690</v>
      </c>
      <c r="O4877">
        <f>IF(OR(V3__67[[#This Row],[Estimated Value]]="",V3__67[[#This Row],[Estimated Value]]=0),"",(V3__67[[#This Row],[Sale Price]]-V3__67[[#This Row],[Estimated Value]])/V3__67[[#This Row],[Estimated Value]])</f>
        <v>0.99313475805558626</v>
      </c>
      <c r="P4877" t="str">
        <f t="shared" si="76"/>
        <v>Above Estimate</v>
      </c>
    </row>
    <row r="4878" spans="1:16" x14ac:dyDescent="0.3">
      <c r="A4878" s="1">
        <v>44434</v>
      </c>
      <c r="B4878">
        <v>2021</v>
      </c>
      <c r="C4878" t="s">
        <v>29</v>
      </c>
      <c r="D4878">
        <v>248640</v>
      </c>
      <c r="E4878">
        <v>395000</v>
      </c>
      <c r="F4878" t="s">
        <v>13</v>
      </c>
      <c r="G4878" t="s">
        <v>14</v>
      </c>
      <c r="H4878">
        <v>3</v>
      </c>
      <c r="I4878">
        <v>2</v>
      </c>
      <c r="J4878">
        <v>1076</v>
      </c>
      <c r="K4878">
        <v>1.0234954999999999</v>
      </c>
      <c r="L4878" t="s">
        <v>22</v>
      </c>
      <c r="M4878">
        <f>V3__67[[#This Row],[Sale Price]]/V3__67[[#This Row],[carpet_area]]</f>
        <v>367.10037174721191</v>
      </c>
      <c r="N4878">
        <f>IF(OR(V3__67[[#This Row],[Estimated Value]]="",V3__67[[#This Row],[Estimated Value]]=0),"",V3__67[[#This Row],[Sale Price]]-V3__67[[#This Row],[Estimated Value]])</f>
        <v>146360</v>
      </c>
      <c r="O4878">
        <f>IF(OR(V3__67[[#This Row],[Estimated Value]]="",V3__67[[#This Row],[Estimated Value]]=0),"",(V3__67[[#This Row],[Sale Price]]-V3__67[[#This Row],[Estimated Value]])/V3__67[[#This Row],[Estimated Value]])</f>
        <v>0.5886422136422137</v>
      </c>
      <c r="P4878" t="str">
        <f t="shared" si="76"/>
        <v>Above Estimate</v>
      </c>
    </row>
    <row r="4879" spans="1:16" x14ac:dyDescent="0.3">
      <c r="A4879" s="1">
        <v>44435</v>
      </c>
      <c r="B4879">
        <v>2021</v>
      </c>
      <c r="C4879" t="s">
        <v>17</v>
      </c>
      <c r="D4879">
        <v>206330</v>
      </c>
      <c r="E4879">
        <v>265000</v>
      </c>
      <c r="F4879" t="s">
        <v>27</v>
      </c>
      <c r="G4879" t="s">
        <v>28</v>
      </c>
      <c r="H4879">
        <v>8</v>
      </c>
      <c r="I4879">
        <v>7</v>
      </c>
      <c r="J4879">
        <v>2632</v>
      </c>
      <c r="K4879">
        <v>1.0234954999999999</v>
      </c>
      <c r="L4879" t="s">
        <v>25</v>
      </c>
      <c r="M4879">
        <f>V3__67[[#This Row],[Sale Price]]/V3__67[[#This Row],[carpet_area]]</f>
        <v>100.6838905775076</v>
      </c>
      <c r="N4879">
        <f>IF(OR(V3__67[[#This Row],[Estimated Value]]="",V3__67[[#This Row],[Estimated Value]]=0),"",V3__67[[#This Row],[Sale Price]]-V3__67[[#This Row],[Estimated Value]])</f>
        <v>58670</v>
      </c>
      <c r="O4879">
        <f>IF(OR(V3__67[[#This Row],[Estimated Value]]="",V3__67[[#This Row],[Estimated Value]]=0),"",(V3__67[[#This Row],[Sale Price]]-V3__67[[#This Row],[Estimated Value]])/V3__67[[#This Row],[Estimated Value]])</f>
        <v>0.28435031260601951</v>
      </c>
      <c r="P4879" t="str">
        <f t="shared" si="76"/>
        <v>Above Estimate</v>
      </c>
    </row>
    <row r="4880" spans="1:16" x14ac:dyDescent="0.3">
      <c r="A4880" s="1">
        <v>44435</v>
      </c>
      <c r="B4880">
        <v>2021</v>
      </c>
      <c r="C4880" t="s">
        <v>29</v>
      </c>
      <c r="D4880">
        <v>194460</v>
      </c>
      <c r="E4880">
        <v>285000</v>
      </c>
      <c r="F4880" t="s">
        <v>13</v>
      </c>
      <c r="G4880" t="s">
        <v>14</v>
      </c>
      <c r="H4880">
        <v>3</v>
      </c>
      <c r="I4880">
        <v>2</v>
      </c>
      <c r="J4880">
        <v>1064</v>
      </c>
      <c r="K4880">
        <v>1.0234954999999999</v>
      </c>
      <c r="L4880" t="s">
        <v>15</v>
      </c>
      <c r="M4880">
        <f>V3__67[[#This Row],[Sale Price]]/V3__67[[#This Row],[carpet_area]]</f>
        <v>267.85714285714283</v>
      </c>
      <c r="N4880">
        <f>IF(OR(V3__67[[#This Row],[Estimated Value]]="",V3__67[[#This Row],[Estimated Value]]=0),"",V3__67[[#This Row],[Sale Price]]-V3__67[[#This Row],[Estimated Value]])</f>
        <v>90540</v>
      </c>
      <c r="O4880">
        <f>IF(OR(V3__67[[#This Row],[Estimated Value]]="",V3__67[[#This Row],[Estimated Value]]=0),"",(V3__67[[#This Row],[Sale Price]]-V3__67[[#This Row],[Estimated Value]])/V3__67[[#This Row],[Estimated Value]])</f>
        <v>0.46559703795124963</v>
      </c>
      <c r="P4880" t="str">
        <f t="shared" si="76"/>
        <v>Above Estimate</v>
      </c>
    </row>
    <row r="4881" spans="1:16" x14ac:dyDescent="0.3">
      <c r="A4881" s="1">
        <v>44435</v>
      </c>
      <c r="B4881">
        <v>2021</v>
      </c>
      <c r="C4881" t="s">
        <v>29</v>
      </c>
      <c r="D4881">
        <v>319200</v>
      </c>
      <c r="E4881">
        <v>507500</v>
      </c>
      <c r="F4881" t="s">
        <v>13</v>
      </c>
      <c r="G4881" t="s">
        <v>14</v>
      </c>
      <c r="H4881">
        <v>3</v>
      </c>
      <c r="I4881">
        <v>2</v>
      </c>
      <c r="J4881">
        <v>974</v>
      </c>
      <c r="K4881">
        <v>1.0234954999999999</v>
      </c>
      <c r="L4881" t="s">
        <v>16</v>
      </c>
      <c r="M4881">
        <f>V3__67[[#This Row],[Sale Price]]/V3__67[[#This Row],[carpet_area]]</f>
        <v>521.04722792607799</v>
      </c>
      <c r="N4881">
        <f>IF(OR(V3__67[[#This Row],[Estimated Value]]="",V3__67[[#This Row],[Estimated Value]]=0),"",V3__67[[#This Row],[Sale Price]]-V3__67[[#This Row],[Estimated Value]])</f>
        <v>188300</v>
      </c>
      <c r="O4881">
        <f>IF(OR(V3__67[[#This Row],[Estimated Value]]="",V3__67[[#This Row],[Estimated Value]]=0),"",(V3__67[[#This Row],[Sale Price]]-V3__67[[#This Row],[Estimated Value]])/V3__67[[#This Row],[Estimated Value]])</f>
        <v>0.58991228070175439</v>
      </c>
      <c r="P4881" t="str">
        <f t="shared" si="76"/>
        <v>Above Estimate</v>
      </c>
    </row>
    <row r="4882" spans="1:16" x14ac:dyDescent="0.3">
      <c r="A4882" s="1">
        <v>44436</v>
      </c>
      <c r="B4882">
        <v>2021</v>
      </c>
      <c r="C4882" t="s">
        <v>29</v>
      </c>
      <c r="D4882">
        <v>158830</v>
      </c>
      <c r="E4882">
        <v>256000</v>
      </c>
      <c r="F4882" t="s">
        <v>19</v>
      </c>
      <c r="G4882" t="s">
        <v>20</v>
      </c>
      <c r="H4882">
        <v>4</v>
      </c>
      <c r="I4882">
        <v>4</v>
      </c>
      <c r="J4882">
        <v>1203</v>
      </c>
      <c r="K4882">
        <v>1.0234954999999999</v>
      </c>
      <c r="L4882" t="s">
        <v>22</v>
      </c>
      <c r="M4882">
        <f>V3__67[[#This Row],[Sale Price]]/V3__67[[#This Row],[carpet_area]]</f>
        <v>212.80133000831256</v>
      </c>
      <c r="N4882">
        <f>IF(OR(V3__67[[#This Row],[Estimated Value]]="",V3__67[[#This Row],[Estimated Value]]=0),"",V3__67[[#This Row],[Sale Price]]-V3__67[[#This Row],[Estimated Value]])</f>
        <v>97170</v>
      </c>
      <c r="O4882">
        <f>IF(OR(V3__67[[#This Row],[Estimated Value]]="",V3__67[[#This Row],[Estimated Value]]=0),"",(V3__67[[#This Row],[Sale Price]]-V3__67[[#This Row],[Estimated Value]])/V3__67[[#This Row],[Estimated Value]])</f>
        <v>0.61178618648869865</v>
      </c>
      <c r="P4882" t="str">
        <f t="shared" si="76"/>
        <v>Above Estimate</v>
      </c>
    </row>
    <row r="4883" spans="1:16" x14ac:dyDescent="0.3">
      <c r="A4883" s="1">
        <v>44436</v>
      </c>
      <c r="B4883">
        <v>2021</v>
      </c>
      <c r="C4883" t="s">
        <v>30</v>
      </c>
      <c r="D4883">
        <v>448060</v>
      </c>
      <c r="E4883">
        <v>670000</v>
      </c>
      <c r="F4883" t="s">
        <v>13</v>
      </c>
      <c r="G4883" t="s">
        <v>14</v>
      </c>
      <c r="H4883">
        <v>3</v>
      </c>
      <c r="I4883">
        <v>3</v>
      </c>
      <c r="J4883">
        <v>929</v>
      </c>
      <c r="K4883">
        <v>1.0234954999999999</v>
      </c>
      <c r="L4883" t="s">
        <v>15</v>
      </c>
      <c r="M4883">
        <f>V3__67[[#This Row],[Sale Price]]/V3__67[[#This Row],[carpet_area]]</f>
        <v>721.20559741657701</v>
      </c>
      <c r="N4883">
        <f>IF(OR(V3__67[[#This Row],[Estimated Value]]="",V3__67[[#This Row],[Estimated Value]]=0),"",V3__67[[#This Row],[Sale Price]]-V3__67[[#This Row],[Estimated Value]])</f>
        <v>221940</v>
      </c>
      <c r="O4883">
        <f>IF(OR(V3__67[[#This Row],[Estimated Value]]="",V3__67[[#This Row],[Estimated Value]]=0),"",(V3__67[[#This Row],[Sale Price]]-V3__67[[#This Row],[Estimated Value]])/V3__67[[#This Row],[Estimated Value]])</f>
        <v>0.49533544614560548</v>
      </c>
      <c r="P4883" t="str">
        <f t="shared" si="76"/>
        <v>Above Estimate</v>
      </c>
    </row>
    <row r="4884" spans="1:16" x14ac:dyDescent="0.3">
      <c r="A4884" s="1">
        <v>44437</v>
      </c>
      <c r="B4884">
        <v>2021</v>
      </c>
      <c r="C4884" t="s">
        <v>30</v>
      </c>
      <c r="D4884">
        <v>938580</v>
      </c>
      <c r="E4884">
        <v>1350000</v>
      </c>
      <c r="F4884" t="s">
        <v>13</v>
      </c>
      <c r="G4884" t="s">
        <v>14</v>
      </c>
      <c r="H4884">
        <v>3</v>
      </c>
      <c r="I4884">
        <v>2</v>
      </c>
      <c r="J4884">
        <v>986</v>
      </c>
      <c r="K4884">
        <v>1.0234954999999999</v>
      </c>
      <c r="L4884" t="s">
        <v>15</v>
      </c>
      <c r="M4884">
        <f>V3__67[[#This Row],[Sale Price]]/V3__67[[#This Row],[carpet_area]]</f>
        <v>1369.1683569979716</v>
      </c>
      <c r="N4884">
        <f>IF(OR(V3__67[[#This Row],[Estimated Value]]="",V3__67[[#This Row],[Estimated Value]]=0),"",V3__67[[#This Row],[Sale Price]]-V3__67[[#This Row],[Estimated Value]])</f>
        <v>411420</v>
      </c>
      <c r="O4884">
        <f>IF(OR(V3__67[[#This Row],[Estimated Value]]="",V3__67[[#This Row],[Estimated Value]]=0),"",(V3__67[[#This Row],[Sale Price]]-V3__67[[#This Row],[Estimated Value]])/V3__67[[#This Row],[Estimated Value]])</f>
        <v>0.43834302883078691</v>
      </c>
      <c r="P4884" t="str">
        <f t="shared" si="76"/>
        <v>Above Estimate</v>
      </c>
    </row>
    <row r="4885" spans="1:16" x14ac:dyDescent="0.3">
      <c r="A4885" s="1">
        <v>44438</v>
      </c>
      <c r="B4885">
        <v>2021</v>
      </c>
      <c r="C4885" t="s">
        <v>26</v>
      </c>
      <c r="D4885">
        <v>629510</v>
      </c>
      <c r="E4885">
        <v>865000</v>
      </c>
      <c r="F4885" t="s">
        <v>13</v>
      </c>
      <c r="G4885" t="s">
        <v>14</v>
      </c>
      <c r="H4885">
        <v>3</v>
      </c>
      <c r="I4885">
        <v>3</v>
      </c>
      <c r="J4885">
        <v>1058</v>
      </c>
      <c r="K4885">
        <v>1.0234954999999999</v>
      </c>
      <c r="L4885" t="s">
        <v>25</v>
      </c>
      <c r="M4885">
        <f>V3__67[[#This Row],[Sale Price]]/V3__67[[#This Row],[carpet_area]]</f>
        <v>817.58034026465032</v>
      </c>
      <c r="N4885">
        <f>IF(OR(V3__67[[#This Row],[Estimated Value]]="",V3__67[[#This Row],[Estimated Value]]=0),"",V3__67[[#This Row],[Sale Price]]-V3__67[[#This Row],[Estimated Value]])</f>
        <v>235490</v>
      </c>
      <c r="O4885">
        <f>IF(OR(V3__67[[#This Row],[Estimated Value]]="",V3__67[[#This Row],[Estimated Value]]=0),"",(V3__67[[#This Row],[Sale Price]]-V3__67[[#This Row],[Estimated Value]])/V3__67[[#This Row],[Estimated Value]])</f>
        <v>0.37408460548680722</v>
      </c>
      <c r="P4885" t="str">
        <f t="shared" si="76"/>
        <v>Above Estimate</v>
      </c>
    </row>
    <row r="4886" spans="1:16" x14ac:dyDescent="0.3">
      <c r="A4886" s="1">
        <v>44438</v>
      </c>
      <c r="B4886">
        <v>2021</v>
      </c>
      <c r="C4886" t="s">
        <v>26</v>
      </c>
      <c r="D4886">
        <v>797020</v>
      </c>
      <c r="E4886">
        <v>1199000</v>
      </c>
      <c r="F4886" t="s">
        <v>13</v>
      </c>
      <c r="G4886" t="s">
        <v>14</v>
      </c>
      <c r="H4886">
        <v>3</v>
      </c>
      <c r="I4886">
        <v>1</v>
      </c>
      <c r="J4886">
        <v>1029</v>
      </c>
      <c r="K4886">
        <v>1.0234954999999999</v>
      </c>
      <c r="L4886" t="s">
        <v>16</v>
      </c>
      <c r="M4886">
        <f>V3__67[[#This Row],[Sale Price]]/V3__67[[#This Row],[carpet_area]]</f>
        <v>1165.2089407191447</v>
      </c>
      <c r="N4886">
        <f>IF(OR(V3__67[[#This Row],[Estimated Value]]="",V3__67[[#This Row],[Estimated Value]]=0),"",V3__67[[#This Row],[Sale Price]]-V3__67[[#This Row],[Estimated Value]])</f>
        <v>401980</v>
      </c>
      <c r="O4886">
        <f>IF(OR(V3__67[[#This Row],[Estimated Value]]="",V3__67[[#This Row],[Estimated Value]]=0),"",(V3__67[[#This Row],[Sale Price]]-V3__67[[#This Row],[Estimated Value]])/V3__67[[#This Row],[Estimated Value]])</f>
        <v>0.5043537175980527</v>
      </c>
      <c r="P4886" t="str">
        <f t="shared" si="76"/>
        <v>Above Estimate</v>
      </c>
    </row>
    <row r="4887" spans="1:16" x14ac:dyDescent="0.3">
      <c r="A4887" s="1">
        <v>44438</v>
      </c>
      <c r="B4887">
        <v>2021</v>
      </c>
      <c r="C4887" t="s">
        <v>30</v>
      </c>
      <c r="D4887">
        <v>486620</v>
      </c>
      <c r="E4887">
        <v>730000</v>
      </c>
      <c r="F4887" t="s">
        <v>13</v>
      </c>
      <c r="G4887" t="s">
        <v>14</v>
      </c>
      <c r="H4887">
        <v>3</v>
      </c>
      <c r="I4887">
        <v>1</v>
      </c>
      <c r="J4887">
        <v>1031</v>
      </c>
      <c r="K4887">
        <v>1.0234954999999999</v>
      </c>
      <c r="L4887" t="s">
        <v>22</v>
      </c>
      <c r="M4887">
        <f>V3__67[[#This Row],[Sale Price]]/V3__67[[#This Row],[carpet_area]]</f>
        <v>708.05043646944716</v>
      </c>
      <c r="N4887">
        <f>IF(OR(V3__67[[#This Row],[Estimated Value]]="",V3__67[[#This Row],[Estimated Value]]=0),"",V3__67[[#This Row],[Sale Price]]-V3__67[[#This Row],[Estimated Value]])</f>
        <v>243380</v>
      </c>
      <c r="O4887">
        <f>IF(OR(V3__67[[#This Row],[Estimated Value]]="",V3__67[[#This Row],[Estimated Value]]=0),"",(V3__67[[#This Row],[Sale Price]]-V3__67[[#This Row],[Estimated Value]])/V3__67[[#This Row],[Estimated Value]])</f>
        <v>0.50014384941021739</v>
      </c>
      <c r="P4887" t="str">
        <f t="shared" si="76"/>
        <v>Above Estimate</v>
      </c>
    </row>
    <row r="4888" spans="1:16" x14ac:dyDescent="0.3">
      <c r="A4888" s="1">
        <v>44442</v>
      </c>
      <c r="B4888">
        <v>2021</v>
      </c>
      <c r="C4888" t="s">
        <v>26</v>
      </c>
      <c r="D4888">
        <v>293440</v>
      </c>
      <c r="E4888">
        <v>360000</v>
      </c>
      <c r="F4888" t="s">
        <v>13</v>
      </c>
      <c r="G4888" t="s">
        <v>14</v>
      </c>
      <c r="H4888">
        <v>3</v>
      </c>
      <c r="I4888">
        <v>3</v>
      </c>
      <c r="J4888">
        <v>925</v>
      </c>
      <c r="K4888">
        <v>1.0234954999999999</v>
      </c>
      <c r="L4888" t="s">
        <v>15</v>
      </c>
      <c r="M4888">
        <f>V3__67[[#This Row],[Sale Price]]/V3__67[[#This Row],[carpet_area]]</f>
        <v>389.18918918918916</v>
      </c>
      <c r="N4888">
        <f>IF(OR(V3__67[[#This Row],[Estimated Value]]="",V3__67[[#This Row],[Estimated Value]]=0),"",V3__67[[#This Row],[Sale Price]]-V3__67[[#This Row],[Estimated Value]])</f>
        <v>66560</v>
      </c>
      <c r="O4888">
        <f>IF(OR(V3__67[[#This Row],[Estimated Value]]="",V3__67[[#This Row],[Estimated Value]]=0),"",(V3__67[[#This Row],[Sale Price]]-V3__67[[#This Row],[Estimated Value]])/V3__67[[#This Row],[Estimated Value]])</f>
        <v>0.22682660850599781</v>
      </c>
      <c r="P4888" t="str">
        <f t="shared" si="76"/>
        <v>Above Estimate</v>
      </c>
    </row>
    <row r="4889" spans="1:16" x14ac:dyDescent="0.3">
      <c r="A4889" s="1">
        <v>44442</v>
      </c>
      <c r="B4889">
        <v>2021</v>
      </c>
      <c r="C4889" t="s">
        <v>30</v>
      </c>
      <c r="D4889">
        <v>724430</v>
      </c>
      <c r="E4889">
        <v>1000000</v>
      </c>
      <c r="F4889" t="s">
        <v>13</v>
      </c>
      <c r="G4889" t="s">
        <v>14</v>
      </c>
      <c r="H4889">
        <v>3</v>
      </c>
      <c r="I4889">
        <v>3</v>
      </c>
      <c r="J4889">
        <v>1068</v>
      </c>
      <c r="K4889">
        <v>1.0234954999999999</v>
      </c>
      <c r="L4889" t="s">
        <v>15</v>
      </c>
      <c r="M4889">
        <f>V3__67[[#This Row],[Sale Price]]/V3__67[[#This Row],[carpet_area]]</f>
        <v>936.32958801498125</v>
      </c>
      <c r="N4889">
        <f>IF(OR(V3__67[[#This Row],[Estimated Value]]="",V3__67[[#This Row],[Estimated Value]]=0),"",V3__67[[#This Row],[Sale Price]]-V3__67[[#This Row],[Estimated Value]])</f>
        <v>275570</v>
      </c>
      <c r="O4889">
        <f>IF(OR(V3__67[[#This Row],[Estimated Value]]="",V3__67[[#This Row],[Estimated Value]]=0),"",(V3__67[[#This Row],[Sale Price]]-V3__67[[#This Row],[Estimated Value]])/V3__67[[#This Row],[Estimated Value]])</f>
        <v>0.38039562138508898</v>
      </c>
      <c r="P4889" t="str">
        <f t="shared" si="76"/>
        <v>Above Estimate</v>
      </c>
    </row>
    <row r="4890" spans="1:16" x14ac:dyDescent="0.3">
      <c r="A4890" s="1">
        <v>44442</v>
      </c>
      <c r="B4890">
        <v>2021</v>
      </c>
      <c r="C4890" t="s">
        <v>29</v>
      </c>
      <c r="D4890">
        <v>251790</v>
      </c>
      <c r="E4890">
        <v>399000</v>
      </c>
      <c r="F4890" t="s">
        <v>13</v>
      </c>
      <c r="G4890" t="s">
        <v>14</v>
      </c>
      <c r="H4890">
        <v>3</v>
      </c>
      <c r="I4890">
        <v>1</v>
      </c>
      <c r="J4890">
        <v>1091</v>
      </c>
      <c r="K4890">
        <v>1.0234954999999999</v>
      </c>
      <c r="L4890" t="s">
        <v>25</v>
      </c>
      <c r="M4890">
        <f>V3__67[[#This Row],[Sale Price]]/V3__67[[#This Row],[carpet_area]]</f>
        <v>365.71952337305225</v>
      </c>
      <c r="N4890">
        <f>IF(OR(V3__67[[#This Row],[Estimated Value]]="",V3__67[[#This Row],[Estimated Value]]=0),"",V3__67[[#This Row],[Sale Price]]-V3__67[[#This Row],[Estimated Value]])</f>
        <v>147210</v>
      </c>
      <c r="O4890">
        <f>IF(OR(V3__67[[#This Row],[Estimated Value]]="",V3__67[[#This Row],[Estimated Value]]=0),"",(V3__67[[#This Row],[Sale Price]]-V3__67[[#This Row],[Estimated Value]])/V3__67[[#This Row],[Estimated Value]])</f>
        <v>0.58465387823185988</v>
      </c>
      <c r="P4890" t="str">
        <f t="shared" si="76"/>
        <v>Above Estimate</v>
      </c>
    </row>
    <row r="4891" spans="1:16" x14ac:dyDescent="0.3">
      <c r="A4891" s="1">
        <v>44443</v>
      </c>
      <c r="B4891">
        <v>2021</v>
      </c>
      <c r="C4891" t="s">
        <v>30</v>
      </c>
      <c r="D4891">
        <v>330350</v>
      </c>
      <c r="E4891">
        <v>438000</v>
      </c>
      <c r="F4891" t="s">
        <v>13</v>
      </c>
      <c r="G4891" t="s">
        <v>14</v>
      </c>
      <c r="H4891">
        <v>3</v>
      </c>
      <c r="I4891">
        <v>1</v>
      </c>
      <c r="J4891">
        <v>1023</v>
      </c>
      <c r="K4891">
        <v>1.0234954999999999</v>
      </c>
      <c r="L4891" t="s">
        <v>25</v>
      </c>
      <c r="M4891">
        <f>V3__67[[#This Row],[Sale Price]]/V3__67[[#This Row],[carpet_area]]</f>
        <v>428.15249266862168</v>
      </c>
      <c r="N4891">
        <f>IF(OR(V3__67[[#This Row],[Estimated Value]]="",V3__67[[#This Row],[Estimated Value]]=0),"",V3__67[[#This Row],[Sale Price]]-V3__67[[#This Row],[Estimated Value]])</f>
        <v>107650</v>
      </c>
      <c r="O4891">
        <f>IF(OR(V3__67[[#This Row],[Estimated Value]]="",V3__67[[#This Row],[Estimated Value]]=0),"",(V3__67[[#This Row],[Sale Price]]-V3__67[[#This Row],[Estimated Value]])/V3__67[[#This Row],[Estimated Value]])</f>
        <v>0.32586650522173455</v>
      </c>
      <c r="P4891" t="str">
        <f t="shared" si="76"/>
        <v>Above Estimate</v>
      </c>
    </row>
    <row r="4892" spans="1:16" x14ac:dyDescent="0.3">
      <c r="A4892" s="1">
        <v>44444</v>
      </c>
      <c r="B4892">
        <v>2021</v>
      </c>
      <c r="C4892" t="s">
        <v>30</v>
      </c>
      <c r="D4892">
        <v>640290</v>
      </c>
      <c r="E4892">
        <v>775300</v>
      </c>
      <c r="F4892" t="s">
        <v>13</v>
      </c>
      <c r="G4892" t="s">
        <v>14</v>
      </c>
      <c r="H4892">
        <v>3</v>
      </c>
      <c r="I4892">
        <v>2</v>
      </c>
      <c r="J4892">
        <v>982</v>
      </c>
      <c r="K4892">
        <v>1.0234954999999999</v>
      </c>
      <c r="L4892" t="s">
        <v>15</v>
      </c>
      <c r="M4892">
        <f>V3__67[[#This Row],[Sale Price]]/V3__67[[#This Row],[carpet_area]]</f>
        <v>789.51120162932796</v>
      </c>
      <c r="N4892">
        <f>IF(OR(V3__67[[#This Row],[Estimated Value]]="",V3__67[[#This Row],[Estimated Value]]=0),"",V3__67[[#This Row],[Sale Price]]-V3__67[[#This Row],[Estimated Value]])</f>
        <v>135010</v>
      </c>
      <c r="O4892">
        <f>IF(OR(V3__67[[#This Row],[Estimated Value]]="",V3__67[[#This Row],[Estimated Value]]=0),"",(V3__67[[#This Row],[Sale Price]]-V3__67[[#This Row],[Estimated Value]])/V3__67[[#This Row],[Estimated Value]])</f>
        <v>0.21085758015899045</v>
      </c>
      <c r="P4892" t="str">
        <f t="shared" si="76"/>
        <v>Above Estimate</v>
      </c>
    </row>
    <row r="4893" spans="1:16" x14ac:dyDescent="0.3">
      <c r="A4893" s="1">
        <v>44444</v>
      </c>
      <c r="B4893">
        <v>2021</v>
      </c>
      <c r="C4893" t="s">
        <v>29</v>
      </c>
      <c r="D4893">
        <v>116970</v>
      </c>
      <c r="E4893">
        <v>203000</v>
      </c>
      <c r="F4893" t="s">
        <v>13</v>
      </c>
      <c r="G4893" t="s">
        <v>14</v>
      </c>
      <c r="H4893">
        <v>3</v>
      </c>
      <c r="I4893">
        <v>3</v>
      </c>
      <c r="J4893">
        <v>1032</v>
      </c>
      <c r="K4893">
        <v>1.0234954999999999</v>
      </c>
      <c r="L4893" t="s">
        <v>15</v>
      </c>
      <c r="M4893">
        <f>V3__67[[#This Row],[Sale Price]]/V3__67[[#This Row],[carpet_area]]</f>
        <v>196.70542635658916</v>
      </c>
      <c r="N4893">
        <f>IF(OR(V3__67[[#This Row],[Estimated Value]]="",V3__67[[#This Row],[Estimated Value]]=0),"",V3__67[[#This Row],[Sale Price]]-V3__67[[#This Row],[Estimated Value]])</f>
        <v>86030</v>
      </c>
      <c r="O4893">
        <f>IF(OR(V3__67[[#This Row],[Estimated Value]]="",V3__67[[#This Row],[Estimated Value]]=0),"",(V3__67[[#This Row],[Sale Price]]-V3__67[[#This Row],[Estimated Value]])/V3__67[[#This Row],[Estimated Value]])</f>
        <v>0.73548773189706762</v>
      </c>
      <c r="P4893" t="str">
        <f t="shared" si="76"/>
        <v>Above Estimate</v>
      </c>
    </row>
    <row r="4894" spans="1:16" x14ac:dyDescent="0.3">
      <c r="A4894" s="1">
        <v>44448</v>
      </c>
      <c r="B4894">
        <v>2021</v>
      </c>
      <c r="C4894" t="s">
        <v>17</v>
      </c>
      <c r="D4894">
        <v>144070</v>
      </c>
      <c r="E4894">
        <v>230000</v>
      </c>
      <c r="F4894" t="s">
        <v>13</v>
      </c>
      <c r="G4894" t="s">
        <v>14</v>
      </c>
      <c r="H4894">
        <v>3</v>
      </c>
      <c r="I4894">
        <v>1</v>
      </c>
      <c r="J4894">
        <v>971</v>
      </c>
      <c r="K4894">
        <v>1.0234954999999999</v>
      </c>
      <c r="L4894" t="s">
        <v>22</v>
      </c>
      <c r="M4894">
        <f>V3__67[[#This Row],[Sale Price]]/V3__67[[#This Row],[carpet_area]]</f>
        <v>236.8692070030896</v>
      </c>
      <c r="N4894">
        <f>IF(OR(V3__67[[#This Row],[Estimated Value]]="",V3__67[[#This Row],[Estimated Value]]=0),"",V3__67[[#This Row],[Sale Price]]-V3__67[[#This Row],[Estimated Value]])</f>
        <v>85930</v>
      </c>
      <c r="O4894">
        <f>IF(OR(V3__67[[#This Row],[Estimated Value]]="",V3__67[[#This Row],[Estimated Value]]=0),"",(V3__67[[#This Row],[Sale Price]]-V3__67[[#This Row],[Estimated Value]])/V3__67[[#This Row],[Estimated Value]])</f>
        <v>0.59644617199972239</v>
      </c>
      <c r="P4894" t="str">
        <f t="shared" si="76"/>
        <v>Above Estimate</v>
      </c>
    </row>
    <row r="4895" spans="1:16" x14ac:dyDescent="0.3">
      <c r="A4895" s="1">
        <v>44449</v>
      </c>
      <c r="B4895">
        <v>2021</v>
      </c>
      <c r="C4895" t="s">
        <v>30</v>
      </c>
      <c r="D4895">
        <v>311070</v>
      </c>
      <c r="E4895">
        <v>453000</v>
      </c>
      <c r="F4895" t="s">
        <v>13</v>
      </c>
      <c r="G4895" t="s">
        <v>14</v>
      </c>
      <c r="H4895">
        <v>3</v>
      </c>
      <c r="I4895">
        <v>1</v>
      </c>
      <c r="J4895">
        <v>917</v>
      </c>
      <c r="K4895">
        <v>1.0234954999999999</v>
      </c>
      <c r="L4895" t="s">
        <v>15</v>
      </c>
      <c r="M4895">
        <f>V3__67[[#This Row],[Sale Price]]/V3__67[[#This Row],[carpet_area]]</f>
        <v>494.00218102508177</v>
      </c>
      <c r="N4895">
        <f>IF(OR(V3__67[[#This Row],[Estimated Value]]="",V3__67[[#This Row],[Estimated Value]]=0),"",V3__67[[#This Row],[Sale Price]]-V3__67[[#This Row],[Estimated Value]])</f>
        <v>141930</v>
      </c>
      <c r="O4895">
        <f>IF(OR(V3__67[[#This Row],[Estimated Value]]="",V3__67[[#This Row],[Estimated Value]]=0),"",(V3__67[[#This Row],[Sale Price]]-V3__67[[#This Row],[Estimated Value]])/V3__67[[#This Row],[Estimated Value]])</f>
        <v>0.45626386343909731</v>
      </c>
      <c r="P4895" t="str">
        <f t="shared" si="76"/>
        <v>Above Estimate</v>
      </c>
    </row>
    <row r="4896" spans="1:16" x14ac:dyDescent="0.3">
      <c r="A4896" s="1">
        <v>44449</v>
      </c>
      <c r="B4896">
        <v>2021</v>
      </c>
      <c r="C4896" t="s">
        <v>12</v>
      </c>
      <c r="D4896">
        <v>57520</v>
      </c>
      <c r="E4896">
        <v>164900</v>
      </c>
      <c r="F4896" t="s">
        <v>23</v>
      </c>
      <c r="G4896" t="s">
        <v>24</v>
      </c>
      <c r="H4896">
        <v>6</v>
      </c>
      <c r="I4896">
        <v>4</v>
      </c>
      <c r="J4896">
        <v>1918</v>
      </c>
      <c r="K4896">
        <v>1.0234954999999999</v>
      </c>
      <c r="L4896" t="s">
        <v>16</v>
      </c>
      <c r="M4896">
        <f>V3__67[[#This Row],[Sale Price]]/V3__67[[#This Row],[carpet_area]]</f>
        <v>85.974973931178312</v>
      </c>
      <c r="N4896">
        <f>IF(OR(V3__67[[#This Row],[Estimated Value]]="",V3__67[[#This Row],[Estimated Value]]=0),"",V3__67[[#This Row],[Sale Price]]-V3__67[[#This Row],[Estimated Value]])</f>
        <v>107380</v>
      </c>
      <c r="O4896">
        <f>IF(OR(V3__67[[#This Row],[Estimated Value]]="",V3__67[[#This Row],[Estimated Value]]=0),"",(V3__67[[#This Row],[Sale Price]]-V3__67[[#This Row],[Estimated Value]])/V3__67[[#This Row],[Estimated Value]])</f>
        <v>1.8668289290681501</v>
      </c>
      <c r="P4896" t="str">
        <f t="shared" si="76"/>
        <v>Above Estimate</v>
      </c>
    </row>
    <row r="4897" spans="1:16" x14ac:dyDescent="0.3">
      <c r="A4897" s="1">
        <v>44450</v>
      </c>
      <c r="B4897">
        <v>2021</v>
      </c>
      <c r="C4897" t="s">
        <v>12</v>
      </c>
      <c r="D4897">
        <v>76960</v>
      </c>
      <c r="E4897">
        <v>121000</v>
      </c>
      <c r="F4897" t="s">
        <v>13</v>
      </c>
      <c r="G4897" t="s">
        <v>14</v>
      </c>
      <c r="H4897">
        <v>3</v>
      </c>
      <c r="I4897">
        <v>1</v>
      </c>
      <c r="J4897">
        <v>903</v>
      </c>
      <c r="K4897">
        <v>1.0234954999999999</v>
      </c>
      <c r="L4897" t="s">
        <v>15</v>
      </c>
      <c r="M4897">
        <f>V3__67[[#This Row],[Sale Price]]/V3__67[[#This Row],[carpet_area]]</f>
        <v>133.99778516057586</v>
      </c>
      <c r="N4897">
        <f>IF(OR(V3__67[[#This Row],[Estimated Value]]="",V3__67[[#This Row],[Estimated Value]]=0),"",V3__67[[#This Row],[Sale Price]]-V3__67[[#This Row],[Estimated Value]])</f>
        <v>44040</v>
      </c>
      <c r="O4897">
        <f>IF(OR(V3__67[[#This Row],[Estimated Value]]="",V3__67[[#This Row],[Estimated Value]]=0),"",(V3__67[[#This Row],[Sale Price]]-V3__67[[#This Row],[Estimated Value]])/V3__67[[#This Row],[Estimated Value]])</f>
        <v>0.57224532224532221</v>
      </c>
      <c r="P4897" t="str">
        <f t="shared" si="76"/>
        <v>Above Estimate</v>
      </c>
    </row>
    <row r="4898" spans="1:16" x14ac:dyDescent="0.3">
      <c r="A4898" s="1">
        <v>44450</v>
      </c>
      <c r="B4898">
        <v>2021</v>
      </c>
      <c r="C4898" t="s">
        <v>29</v>
      </c>
      <c r="D4898">
        <v>224140</v>
      </c>
      <c r="E4898">
        <v>335000</v>
      </c>
      <c r="F4898" t="s">
        <v>13</v>
      </c>
      <c r="G4898" t="s">
        <v>14</v>
      </c>
      <c r="H4898">
        <v>3</v>
      </c>
      <c r="I4898">
        <v>1</v>
      </c>
      <c r="J4898">
        <v>999</v>
      </c>
      <c r="K4898">
        <v>1.0234954999999999</v>
      </c>
      <c r="L4898" t="s">
        <v>16</v>
      </c>
      <c r="M4898">
        <f>V3__67[[#This Row],[Sale Price]]/V3__67[[#This Row],[carpet_area]]</f>
        <v>335.33533533533534</v>
      </c>
      <c r="N4898">
        <f>IF(OR(V3__67[[#This Row],[Estimated Value]]="",V3__67[[#This Row],[Estimated Value]]=0),"",V3__67[[#This Row],[Sale Price]]-V3__67[[#This Row],[Estimated Value]])</f>
        <v>110860</v>
      </c>
      <c r="O4898">
        <f>IF(OR(V3__67[[#This Row],[Estimated Value]]="",V3__67[[#This Row],[Estimated Value]]=0),"",(V3__67[[#This Row],[Sale Price]]-V3__67[[#This Row],[Estimated Value]])/V3__67[[#This Row],[Estimated Value]])</f>
        <v>0.49460158829303114</v>
      </c>
      <c r="P4898" t="str">
        <f t="shared" si="76"/>
        <v>Above Estimate</v>
      </c>
    </row>
    <row r="4899" spans="1:16" x14ac:dyDescent="0.3">
      <c r="A4899" s="1">
        <v>44451</v>
      </c>
      <c r="B4899">
        <v>2021</v>
      </c>
      <c r="C4899" t="s">
        <v>26</v>
      </c>
      <c r="D4899">
        <v>331660</v>
      </c>
      <c r="E4899">
        <v>550000</v>
      </c>
      <c r="F4899" t="s">
        <v>13</v>
      </c>
      <c r="G4899" t="s">
        <v>14</v>
      </c>
      <c r="H4899">
        <v>3</v>
      </c>
      <c r="I4899">
        <v>3</v>
      </c>
      <c r="J4899">
        <v>1014</v>
      </c>
      <c r="K4899">
        <v>1.0234954999999999</v>
      </c>
      <c r="L4899" t="s">
        <v>25</v>
      </c>
      <c r="M4899">
        <f>V3__67[[#This Row],[Sale Price]]/V3__67[[#This Row],[carpet_area]]</f>
        <v>542.40631163708088</v>
      </c>
      <c r="N4899">
        <f>IF(OR(V3__67[[#This Row],[Estimated Value]]="",V3__67[[#This Row],[Estimated Value]]=0),"",V3__67[[#This Row],[Sale Price]]-V3__67[[#This Row],[Estimated Value]])</f>
        <v>218340</v>
      </c>
      <c r="O4899">
        <f>IF(OR(V3__67[[#This Row],[Estimated Value]]="",V3__67[[#This Row],[Estimated Value]]=0),"",(V3__67[[#This Row],[Sale Price]]-V3__67[[#This Row],[Estimated Value]])/V3__67[[#This Row],[Estimated Value]])</f>
        <v>0.65832479044804926</v>
      </c>
      <c r="P4899" t="str">
        <f t="shared" si="76"/>
        <v>Above Estimate</v>
      </c>
    </row>
    <row r="4900" spans="1:16" x14ac:dyDescent="0.3">
      <c r="A4900" s="1">
        <v>44451</v>
      </c>
      <c r="B4900">
        <v>2021</v>
      </c>
      <c r="C4900" t="s">
        <v>17</v>
      </c>
      <c r="D4900">
        <v>82810</v>
      </c>
      <c r="E4900">
        <v>145000</v>
      </c>
      <c r="F4900" t="s">
        <v>13</v>
      </c>
      <c r="G4900" t="s">
        <v>14</v>
      </c>
      <c r="H4900">
        <v>3</v>
      </c>
      <c r="I4900">
        <v>3</v>
      </c>
      <c r="J4900">
        <v>1056</v>
      </c>
      <c r="K4900">
        <v>1.0234954999999999</v>
      </c>
      <c r="L4900" t="s">
        <v>22</v>
      </c>
      <c r="M4900">
        <f>V3__67[[#This Row],[Sale Price]]/V3__67[[#This Row],[carpet_area]]</f>
        <v>137.31060606060606</v>
      </c>
      <c r="N4900">
        <f>IF(OR(V3__67[[#This Row],[Estimated Value]]="",V3__67[[#This Row],[Estimated Value]]=0),"",V3__67[[#This Row],[Sale Price]]-V3__67[[#This Row],[Estimated Value]])</f>
        <v>62190</v>
      </c>
      <c r="O4900">
        <f>IF(OR(V3__67[[#This Row],[Estimated Value]]="",V3__67[[#This Row],[Estimated Value]]=0),"",(V3__67[[#This Row],[Sale Price]]-V3__67[[#This Row],[Estimated Value]])/V3__67[[#This Row],[Estimated Value]])</f>
        <v>0.75099625649076196</v>
      </c>
      <c r="P4900" t="str">
        <f t="shared" si="76"/>
        <v>Above Estimate</v>
      </c>
    </row>
    <row r="4901" spans="1:16" x14ac:dyDescent="0.3">
      <c r="A4901" s="1">
        <v>44451</v>
      </c>
      <c r="B4901">
        <v>2021</v>
      </c>
      <c r="C4901" t="s">
        <v>17</v>
      </c>
      <c r="D4901">
        <v>132740</v>
      </c>
      <c r="E4901">
        <v>250000</v>
      </c>
      <c r="F4901" t="s">
        <v>23</v>
      </c>
      <c r="G4901" t="s">
        <v>24</v>
      </c>
      <c r="H4901">
        <v>6</v>
      </c>
      <c r="I4901">
        <v>6</v>
      </c>
      <c r="J4901">
        <v>1963</v>
      </c>
      <c r="K4901">
        <v>1.0234954999999999</v>
      </c>
      <c r="L4901" t="s">
        <v>22</v>
      </c>
      <c r="M4901">
        <f>V3__67[[#This Row],[Sale Price]]/V3__67[[#This Row],[carpet_area]]</f>
        <v>127.35608762098828</v>
      </c>
      <c r="N4901">
        <f>IF(OR(V3__67[[#This Row],[Estimated Value]]="",V3__67[[#This Row],[Estimated Value]]=0),"",V3__67[[#This Row],[Sale Price]]-V3__67[[#This Row],[Estimated Value]])</f>
        <v>117260</v>
      </c>
      <c r="O4901">
        <f>IF(OR(V3__67[[#This Row],[Estimated Value]]="",V3__67[[#This Row],[Estimated Value]]=0),"",(V3__67[[#This Row],[Sale Price]]-V3__67[[#This Row],[Estimated Value]])/V3__67[[#This Row],[Estimated Value]])</f>
        <v>0.88338104565315656</v>
      </c>
      <c r="P4901" t="str">
        <f t="shared" si="76"/>
        <v>Above Estimate</v>
      </c>
    </row>
    <row r="4902" spans="1:16" x14ac:dyDescent="0.3">
      <c r="A4902" s="1">
        <v>44451</v>
      </c>
      <c r="B4902">
        <v>2021</v>
      </c>
      <c r="C4902" t="s">
        <v>30</v>
      </c>
      <c r="D4902">
        <v>265430</v>
      </c>
      <c r="E4902">
        <v>510000</v>
      </c>
      <c r="F4902" t="s">
        <v>19</v>
      </c>
      <c r="G4902" t="s">
        <v>20</v>
      </c>
      <c r="H4902">
        <v>4</v>
      </c>
      <c r="I4902">
        <v>3</v>
      </c>
      <c r="J4902">
        <v>1432</v>
      </c>
      <c r="K4902">
        <v>1.0234954999999999</v>
      </c>
      <c r="L4902" t="s">
        <v>22</v>
      </c>
      <c r="M4902">
        <f>V3__67[[#This Row],[Sale Price]]/V3__67[[#This Row],[carpet_area]]</f>
        <v>356.14525139664806</v>
      </c>
      <c r="N4902">
        <f>IF(OR(V3__67[[#This Row],[Estimated Value]]="",V3__67[[#This Row],[Estimated Value]]=0),"",V3__67[[#This Row],[Sale Price]]-V3__67[[#This Row],[Estimated Value]])</f>
        <v>244570</v>
      </c>
      <c r="O4902">
        <f>IF(OR(V3__67[[#This Row],[Estimated Value]]="",V3__67[[#This Row],[Estimated Value]]=0),"",(V3__67[[#This Row],[Sale Price]]-V3__67[[#This Row],[Estimated Value]])/V3__67[[#This Row],[Estimated Value]])</f>
        <v>0.92141054138567602</v>
      </c>
      <c r="P4902" t="str">
        <f t="shared" si="76"/>
        <v>Above Estimate</v>
      </c>
    </row>
    <row r="4903" spans="1:16" x14ac:dyDescent="0.3">
      <c r="A4903" s="1">
        <v>44452</v>
      </c>
      <c r="B4903">
        <v>2021</v>
      </c>
      <c r="C4903" t="s">
        <v>30</v>
      </c>
      <c r="D4903">
        <v>298550</v>
      </c>
      <c r="E4903">
        <v>491000</v>
      </c>
      <c r="F4903" t="s">
        <v>13</v>
      </c>
      <c r="G4903" t="s">
        <v>14</v>
      </c>
      <c r="H4903">
        <v>3</v>
      </c>
      <c r="I4903">
        <v>1</v>
      </c>
      <c r="J4903">
        <v>1079</v>
      </c>
      <c r="K4903">
        <v>1.0234954999999999</v>
      </c>
      <c r="L4903" t="s">
        <v>22</v>
      </c>
      <c r="M4903">
        <f>V3__67[[#This Row],[Sale Price]]/V3__67[[#This Row],[carpet_area]]</f>
        <v>455.05097312326228</v>
      </c>
      <c r="N4903">
        <f>IF(OR(V3__67[[#This Row],[Estimated Value]]="",V3__67[[#This Row],[Estimated Value]]=0),"",V3__67[[#This Row],[Sale Price]]-V3__67[[#This Row],[Estimated Value]])</f>
        <v>192450</v>
      </c>
      <c r="O4903">
        <f>IF(OR(V3__67[[#This Row],[Estimated Value]]="",V3__67[[#This Row],[Estimated Value]]=0),"",(V3__67[[#This Row],[Sale Price]]-V3__67[[#This Row],[Estimated Value]])/V3__67[[#This Row],[Estimated Value]])</f>
        <v>0.64461564227097634</v>
      </c>
      <c r="P4903" t="str">
        <f t="shared" si="76"/>
        <v>Above Estimate</v>
      </c>
    </row>
    <row r="4904" spans="1:16" x14ac:dyDescent="0.3">
      <c r="A4904" s="1">
        <v>44455</v>
      </c>
      <c r="B4904">
        <v>2021</v>
      </c>
      <c r="C4904" t="s">
        <v>12</v>
      </c>
      <c r="D4904">
        <v>95530</v>
      </c>
      <c r="E4904">
        <v>164600</v>
      </c>
      <c r="F4904" t="s">
        <v>13</v>
      </c>
      <c r="G4904" t="s">
        <v>14</v>
      </c>
      <c r="H4904">
        <v>3</v>
      </c>
      <c r="I4904">
        <v>2</v>
      </c>
      <c r="J4904">
        <v>1087</v>
      </c>
      <c r="K4904">
        <v>1.0234954999999999</v>
      </c>
      <c r="L4904" t="s">
        <v>15</v>
      </c>
      <c r="M4904">
        <f>V3__67[[#This Row],[Sale Price]]/V3__67[[#This Row],[carpet_area]]</f>
        <v>151.42594296228151</v>
      </c>
      <c r="N4904">
        <f>IF(OR(V3__67[[#This Row],[Estimated Value]]="",V3__67[[#This Row],[Estimated Value]]=0),"",V3__67[[#This Row],[Sale Price]]-V3__67[[#This Row],[Estimated Value]])</f>
        <v>69070</v>
      </c>
      <c r="O4904">
        <f>IF(OR(V3__67[[#This Row],[Estimated Value]]="",V3__67[[#This Row],[Estimated Value]]=0),"",(V3__67[[#This Row],[Sale Price]]-V3__67[[#This Row],[Estimated Value]])/V3__67[[#This Row],[Estimated Value]])</f>
        <v>0.72301894692766666</v>
      </c>
      <c r="P4904" t="str">
        <f t="shared" si="76"/>
        <v>Above Estimate</v>
      </c>
    </row>
    <row r="4905" spans="1:16" x14ac:dyDescent="0.3">
      <c r="A4905" s="1">
        <v>44455</v>
      </c>
      <c r="B4905">
        <v>2021</v>
      </c>
      <c r="C4905" t="s">
        <v>17</v>
      </c>
      <c r="D4905">
        <v>89640</v>
      </c>
      <c r="E4905">
        <v>125000</v>
      </c>
      <c r="F4905" t="s">
        <v>19</v>
      </c>
      <c r="G4905" t="s">
        <v>20</v>
      </c>
      <c r="H4905">
        <v>4</v>
      </c>
      <c r="I4905">
        <v>4</v>
      </c>
      <c r="J4905">
        <v>1435</v>
      </c>
      <c r="K4905">
        <v>1.0234954999999999</v>
      </c>
      <c r="L4905" t="s">
        <v>25</v>
      </c>
      <c r="M4905">
        <f>V3__67[[#This Row],[Sale Price]]/V3__67[[#This Row],[carpet_area]]</f>
        <v>87.108013937282223</v>
      </c>
      <c r="N4905">
        <f>IF(OR(V3__67[[#This Row],[Estimated Value]]="",V3__67[[#This Row],[Estimated Value]]=0),"",V3__67[[#This Row],[Sale Price]]-V3__67[[#This Row],[Estimated Value]])</f>
        <v>35360</v>
      </c>
      <c r="O4905">
        <f>IF(OR(V3__67[[#This Row],[Estimated Value]]="",V3__67[[#This Row],[Estimated Value]]=0),"",(V3__67[[#This Row],[Sale Price]]-V3__67[[#This Row],[Estimated Value]])/V3__67[[#This Row],[Estimated Value]])</f>
        <v>0.39446675591253905</v>
      </c>
      <c r="P4905" t="str">
        <f t="shared" si="76"/>
        <v>Above Estimate</v>
      </c>
    </row>
    <row r="4906" spans="1:16" x14ac:dyDescent="0.3">
      <c r="A4906" s="1">
        <v>44455</v>
      </c>
      <c r="B4906">
        <v>2021</v>
      </c>
      <c r="C4906" t="s">
        <v>30</v>
      </c>
      <c r="D4906">
        <v>449770</v>
      </c>
      <c r="E4906">
        <v>506000</v>
      </c>
      <c r="F4906" t="s">
        <v>13</v>
      </c>
      <c r="G4906" t="s">
        <v>14</v>
      </c>
      <c r="H4906">
        <v>3</v>
      </c>
      <c r="I4906">
        <v>3</v>
      </c>
      <c r="J4906">
        <v>977</v>
      </c>
      <c r="K4906">
        <v>1.0234954999999999</v>
      </c>
      <c r="L4906" t="s">
        <v>15</v>
      </c>
      <c r="M4906">
        <f>V3__67[[#This Row],[Sale Price]]/V3__67[[#This Row],[carpet_area]]</f>
        <v>517.91197543500516</v>
      </c>
      <c r="N4906">
        <f>IF(OR(V3__67[[#This Row],[Estimated Value]]="",V3__67[[#This Row],[Estimated Value]]=0),"",V3__67[[#This Row],[Sale Price]]-V3__67[[#This Row],[Estimated Value]])</f>
        <v>56230</v>
      </c>
      <c r="O4906">
        <f>IF(OR(V3__67[[#This Row],[Estimated Value]]="",V3__67[[#This Row],[Estimated Value]]=0),"",(V3__67[[#This Row],[Sale Price]]-V3__67[[#This Row],[Estimated Value]])/V3__67[[#This Row],[Estimated Value]])</f>
        <v>0.12501945438779821</v>
      </c>
      <c r="P4906" t="str">
        <f t="shared" si="76"/>
        <v>Above Estimate</v>
      </c>
    </row>
    <row r="4907" spans="1:16" x14ac:dyDescent="0.3">
      <c r="A4907" s="1">
        <v>44455</v>
      </c>
      <c r="B4907">
        <v>2021</v>
      </c>
      <c r="C4907" t="s">
        <v>26</v>
      </c>
      <c r="D4907">
        <v>191310</v>
      </c>
      <c r="E4907">
        <v>272000</v>
      </c>
      <c r="F4907" t="s">
        <v>13</v>
      </c>
      <c r="G4907" t="s">
        <v>14</v>
      </c>
      <c r="H4907">
        <v>3</v>
      </c>
      <c r="I4907">
        <v>1</v>
      </c>
      <c r="J4907">
        <v>970</v>
      </c>
      <c r="K4907">
        <v>1.0234954999999999</v>
      </c>
      <c r="L4907" t="s">
        <v>25</v>
      </c>
      <c r="M4907">
        <f>V3__67[[#This Row],[Sale Price]]/V3__67[[#This Row],[carpet_area]]</f>
        <v>280.41237113402065</v>
      </c>
      <c r="N4907">
        <f>IF(OR(V3__67[[#This Row],[Estimated Value]]="",V3__67[[#This Row],[Estimated Value]]=0),"",V3__67[[#This Row],[Sale Price]]-V3__67[[#This Row],[Estimated Value]])</f>
        <v>80690</v>
      </c>
      <c r="O4907">
        <f>IF(OR(V3__67[[#This Row],[Estimated Value]]="",V3__67[[#This Row],[Estimated Value]]=0),"",(V3__67[[#This Row],[Sale Price]]-V3__67[[#This Row],[Estimated Value]])/V3__67[[#This Row],[Estimated Value]])</f>
        <v>0.42177617479483559</v>
      </c>
      <c r="P4907" t="str">
        <f t="shared" si="76"/>
        <v>Above Estimate</v>
      </c>
    </row>
    <row r="4908" spans="1:16" x14ac:dyDescent="0.3">
      <c r="A4908" s="1">
        <v>44456</v>
      </c>
      <c r="B4908">
        <v>2021</v>
      </c>
      <c r="C4908" t="s">
        <v>17</v>
      </c>
      <c r="D4908">
        <v>177000</v>
      </c>
      <c r="E4908">
        <v>333900</v>
      </c>
      <c r="F4908" t="s">
        <v>13</v>
      </c>
      <c r="G4908" t="s">
        <v>14</v>
      </c>
      <c r="H4908">
        <v>3</v>
      </c>
      <c r="I4908">
        <v>2</v>
      </c>
      <c r="J4908">
        <v>1024</v>
      </c>
      <c r="K4908">
        <v>1.0234954999999999</v>
      </c>
      <c r="L4908" t="s">
        <v>25</v>
      </c>
      <c r="M4908">
        <f>V3__67[[#This Row],[Sale Price]]/V3__67[[#This Row],[carpet_area]]</f>
        <v>326.07421875</v>
      </c>
      <c r="N4908">
        <f>IF(OR(V3__67[[#This Row],[Estimated Value]]="",V3__67[[#This Row],[Estimated Value]]=0),"",V3__67[[#This Row],[Sale Price]]-V3__67[[#This Row],[Estimated Value]])</f>
        <v>156900</v>
      </c>
      <c r="O4908">
        <f>IF(OR(V3__67[[#This Row],[Estimated Value]]="",V3__67[[#This Row],[Estimated Value]]=0),"",(V3__67[[#This Row],[Sale Price]]-V3__67[[#This Row],[Estimated Value]])/V3__67[[#This Row],[Estimated Value]])</f>
        <v>0.88644067796610171</v>
      </c>
      <c r="P4908" t="str">
        <f t="shared" si="76"/>
        <v>Above Estimate</v>
      </c>
    </row>
    <row r="4909" spans="1:16" x14ac:dyDescent="0.3">
      <c r="A4909" s="1">
        <v>44457</v>
      </c>
      <c r="B4909">
        <v>2021</v>
      </c>
      <c r="C4909" t="s">
        <v>17</v>
      </c>
      <c r="D4909">
        <v>98590</v>
      </c>
      <c r="E4909">
        <v>174000</v>
      </c>
      <c r="F4909" t="s">
        <v>19</v>
      </c>
      <c r="G4909" t="s">
        <v>20</v>
      </c>
      <c r="H4909">
        <v>4</v>
      </c>
      <c r="I4909">
        <v>2</v>
      </c>
      <c r="J4909">
        <v>1451</v>
      </c>
      <c r="K4909">
        <v>1.0234954999999999</v>
      </c>
      <c r="L4909" t="s">
        <v>25</v>
      </c>
      <c r="M4909">
        <f>V3__67[[#This Row],[Sale Price]]/V3__67[[#This Row],[carpet_area]]</f>
        <v>119.91729841488629</v>
      </c>
      <c r="N4909">
        <f>IF(OR(V3__67[[#This Row],[Estimated Value]]="",V3__67[[#This Row],[Estimated Value]]=0),"",V3__67[[#This Row],[Sale Price]]-V3__67[[#This Row],[Estimated Value]])</f>
        <v>75410</v>
      </c>
      <c r="O4909">
        <f>IF(OR(V3__67[[#This Row],[Estimated Value]]="",V3__67[[#This Row],[Estimated Value]]=0),"",(V3__67[[#This Row],[Sale Price]]-V3__67[[#This Row],[Estimated Value]])/V3__67[[#This Row],[Estimated Value]])</f>
        <v>0.76488487676234918</v>
      </c>
      <c r="P4909" t="str">
        <f t="shared" si="76"/>
        <v>Above Estimate</v>
      </c>
    </row>
    <row r="4910" spans="1:16" x14ac:dyDescent="0.3">
      <c r="A4910" s="1">
        <v>44457</v>
      </c>
      <c r="B4910">
        <v>2021</v>
      </c>
      <c r="C4910" t="s">
        <v>21</v>
      </c>
      <c r="D4910">
        <v>582890</v>
      </c>
      <c r="E4910">
        <v>775000</v>
      </c>
      <c r="F4910" t="s">
        <v>13</v>
      </c>
      <c r="G4910" t="s">
        <v>14</v>
      </c>
      <c r="H4910">
        <v>3</v>
      </c>
      <c r="I4910">
        <v>1</v>
      </c>
      <c r="J4910">
        <v>928</v>
      </c>
      <c r="K4910">
        <v>1.0234954999999999</v>
      </c>
      <c r="L4910" t="s">
        <v>22</v>
      </c>
      <c r="M4910">
        <f>V3__67[[#This Row],[Sale Price]]/V3__67[[#This Row],[carpet_area]]</f>
        <v>835.12931034482756</v>
      </c>
      <c r="N4910">
        <f>IF(OR(V3__67[[#This Row],[Estimated Value]]="",V3__67[[#This Row],[Estimated Value]]=0),"",V3__67[[#This Row],[Sale Price]]-V3__67[[#This Row],[Estimated Value]])</f>
        <v>192110</v>
      </c>
      <c r="O4910">
        <f>IF(OR(V3__67[[#This Row],[Estimated Value]]="",V3__67[[#This Row],[Estimated Value]]=0),"",(V3__67[[#This Row],[Sale Price]]-V3__67[[#This Row],[Estimated Value]])/V3__67[[#This Row],[Estimated Value]])</f>
        <v>0.32958191082365457</v>
      </c>
      <c r="P4910" t="str">
        <f t="shared" si="76"/>
        <v>Above Estimate</v>
      </c>
    </row>
    <row r="4911" spans="1:16" x14ac:dyDescent="0.3">
      <c r="A4911" s="1">
        <v>44458</v>
      </c>
      <c r="B4911">
        <v>2021</v>
      </c>
      <c r="C4911" t="s">
        <v>17</v>
      </c>
      <c r="D4911">
        <v>49310</v>
      </c>
      <c r="E4911">
        <v>65000</v>
      </c>
      <c r="F4911" t="s">
        <v>13</v>
      </c>
      <c r="G4911" t="s">
        <v>14</v>
      </c>
      <c r="H4911">
        <v>3</v>
      </c>
      <c r="I4911">
        <v>3</v>
      </c>
      <c r="J4911">
        <v>930</v>
      </c>
      <c r="K4911">
        <v>1.0234954999999999</v>
      </c>
      <c r="L4911" t="s">
        <v>15</v>
      </c>
      <c r="M4911">
        <f>V3__67[[#This Row],[Sale Price]]/V3__67[[#This Row],[carpet_area]]</f>
        <v>69.892473118279568</v>
      </c>
      <c r="N4911">
        <f>IF(OR(V3__67[[#This Row],[Estimated Value]]="",V3__67[[#This Row],[Estimated Value]]=0),"",V3__67[[#This Row],[Sale Price]]-V3__67[[#This Row],[Estimated Value]])</f>
        <v>15690</v>
      </c>
      <c r="O4911">
        <f>IF(OR(V3__67[[#This Row],[Estimated Value]]="",V3__67[[#This Row],[Estimated Value]]=0),"",(V3__67[[#This Row],[Sale Price]]-V3__67[[#This Row],[Estimated Value]])/V3__67[[#This Row],[Estimated Value]])</f>
        <v>0.31819103630095313</v>
      </c>
      <c r="P4911" t="str">
        <f t="shared" si="76"/>
        <v>Above Estimate</v>
      </c>
    </row>
    <row r="4912" spans="1:16" x14ac:dyDescent="0.3">
      <c r="A4912" s="1">
        <v>44458</v>
      </c>
      <c r="B4912">
        <v>2021</v>
      </c>
      <c r="C4912" t="s">
        <v>29</v>
      </c>
      <c r="D4912">
        <v>319060</v>
      </c>
      <c r="E4912">
        <v>485000</v>
      </c>
      <c r="F4912" t="s">
        <v>13</v>
      </c>
      <c r="G4912" t="s">
        <v>14</v>
      </c>
      <c r="H4912">
        <v>3</v>
      </c>
      <c r="I4912">
        <v>2</v>
      </c>
      <c r="J4912">
        <v>1068</v>
      </c>
      <c r="K4912">
        <v>1.0234954999999999</v>
      </c>
      <c r="L4912" t="s">
        <v>22</v>
      </c>
      <c r="M4912">
        <f>V3__67[[#This Row],[Sale Price]]/V3__67[[#This Row],[carpet_area]]</f>
        <v>454.11985018726591</v>
      </c>
      <c r="N4912">
        <f>IF(OR(V3__67[[#This Row],[Estimated Value]]="",V3__67[[#This Row],[Estimated Value]]=0),"",V3__67[[#This Row],[Sale Price]]-V3__67[[#This Row],[Estimated Value]])</f>
        <v>165940</v>
      </c>
      <c r="O4912">
        <f>IF(OR(V3__67[[#This Row],[Estimated Value]]="",V3__67[[#This Row],[Estimated Value]]=0),"",(V3__67[[#This Row],[Sale Price]]-V3__67[[#This Row],[Estimated Value]])/V3__67[[#This Row],[Estimated Value]])</f>
        <v>0.52009026515388956</v>
      </c>
      <c r="P4912" t="str">
        <f t="shared" si="76"/>
        <v>Above Estimate</v>
      </c>
    </row>
    <row r="4913" spans="1:16" x14ac:dyDescent="0.3">
      <c r="A4913" s="1">
        <v>44458</v>
      </c>
      <c r="B4913">
        <v>2021</v>
      </c>
      <c r="C4913" t="s">
        <v>17</v>
      </c>
      <c r="D4913">
        <v>71700</v>
      </c>
      <c r="E4913">
        <v>174250</v>
      </c>
      <c r="F4913" t="s">
        <v>19</v>
      </c>
      <c r="G4913" t="s">
        <v>20</v>
      </c>
      <c r="H4913">
        <v>4</v>
      </c>
      <c r="I4913">
        <v>4</v>
      </c>
      <c r="J4913">
        <v>1419</v>
      </c>
      <c r="K4913">
        <v>1.0234954999999999</v>
      </c>
      <c r="L4913" t="s">
        <v>25</v>
      </c>
      <c r="M4913">
        <f>V3__67[[#This Row],[Sale Price]]/V3__67[[#This Row],[carpet_area]]</f>
        <v>122.79774489076814</v>
      </c>
      <c r="N4913">
        <f>IF(OR(V3__67[[#This Row],[Estimated Value]]="",V3__67[[#This Row],[Estimated Value]]=0),"",V3__67[[#This Row],[Sale Price]]-V3__67[[#This Row],[Estimated Value]])</f>
        <v>102550</v>
      </c>
      <c r="O4913">
        <f>IF(OR(V3__67[[#This Row],[Estimated Value]]="",V3__67[[#This Row],[Estimated Value]]=0),"",(V3__67[[#This Row],[Sale Price]]-V3__67[[#This Row],[Estimated Value]])/V3__67[[#This Row],[Estimated Value]])</f>
        <v>1.4302649930264992</v>
      </c>
      <c r="P4913" t="str">
        <f t="shared" si="76"/>
        <v>Above Estimate</v>
      </c>
    </row>
    <row r="4914" spans="1:16" x14ac:dyDescent="0.3">
      <c r="A4914" s="1">
        <v>44459</v>
      </c>
      <c r="B4914">
        <v>2021</v>
      </c>
      <c r="C4914" t="s">
        <v>30</v>
      </c>
      <c r="D4914">
        <v>518080</v>
      </c>
      <c r="E4914">
        <v>800000</v>
      </c>
      <c r="F4914" t="s">
        <v>13</v>
      </c>
      <c r="G4914" t="s">
        <v>14</v>
      </c>
      <c r="H4914">
        <v>3</v>
      </c>
      <c r="I4914">
        <v>2</v>
      </c>
      <c r="J4914">
        <v>1002</v>
      </c>
      <c r="K4914">
        <v>1.0234954999999999</v>
      </c>
      <c r="L4914" t="s">
        <v>15</v>
      </c>
      <c r="M4914">
        <f>V3__67[[#This Row],[Sale Price]]/V3__67[[#This Row],[carpet_area]]</f>
        <v>798.40319361277443</v>
      </c>
      <c r="N4914">
        <f>IF(OR(V3__67[[#This Row],[Estimated Value]]="",V3__67[[#This Row],[Estimated Value]]=0),"",V3__67[[#This Row],[Sale Price]]-V3__67[[#This Row],[Estimated Value]])</f>
        <v>281920</v>
      </c>
      <c r="O4914">
        <f>IF(OR(V3__67[[#This Row],[Estimated Value]]="",V3__67[[#This Row],[Estimated Value]]=0),"",(V3__67[[#This Row],[Sale Price]]-V3__67[[#This Row],[Estimated Value]])/V3__67[[#This Row],[Estimated Value]])</f>
        <v>0.54416306361951827</v>
      </c>
      <c r="P4914" t="str">
        <f t="shared" si="76"/>
        <v>Above Estimate</v>
      </c>
    </row>
    <row r="4915" spans="1:16" x14ac:dyDescent="0.3">
      <c r="A4915" s="1">
        <v>44459</v>
      </c>
      <c r="B4915">
        <v>2021</v>
      </c>
      <c r="C4915" t="s">
        <v>12</v>
      </c>
      <c r="D4915">
        <v>57170</v>
      </c>
      <c r="E4915">
        <v>60000</v>
      </c>
      <c r="F4915" t="s">
        <v>13</v>
      </c>
      <c r="G4915" t="s">
        <v>14</v>
      </c>
      <c r="H4915">
        <v>3</v>
      </c>
      <c r="I4915">
        <v>3</v>
      </c>
      <c r="J4915">
        <v>1050</v>
      </c>
      <c r="K4915">
        <v>1.0234954999999999</v>
      </c>
      <c r="L4915" t="s">
        <v>16</v>
      </c>
      <c r="M4915">
        <f>V3__67[[#This Row],[Sale Price]]/V3__67[[#This Row],[carpet_area]]</f>
        <v>57.142857142857146</v>
      </c>
      <c r="N4915">
        <f>IF(OR(V3__67[[#This Row],[Estimated Value]]="",V3__67[[#This Row],[Estimated Value]]=0),"",V3__67[[#This Row],[Sale Price]]-V3__67[[#This Row],[Estimated Value]])</f>
        <v>2830</v>
      </c>
      <c r="O4915">
        <f>IF(OR(V3__67[[#This Row],[Estimated Value]]="",V3__67[[#This Row],[Estimated Value]]=0),"",(V3__67[[#This Row],[Sale Price]]-V3__67[[#This Row],[Estimated Value]])/V3__67[[#This Row],[Estimated Value]])</f>
        <v>4.9501486793772954E-2</v>
      </c>
      <c r="P4915" t="str">
        <f t="shared" si="76"/>
        <v>Above Estimate</v>
      </c>
    </row>
    <row r="4916" spans="1:16" x14ac:dyDescent="0.3">
      <c r="A4916" s="1">
        <v>44462</v>
      </c>
      <c r="B4916">
        <v>2021</v>
      </c>
      <c r="C4916" t="s">
        <v>29</v>
      </c>
      <c r="D4916">
        <v>343280</v>
      </c>
      <c r="E4916">
        <v>485000</v>
      </c>
      <c r="F4916" t="s">
        <v>13</v>
      </c>
      <c r="G4916" t="s">
        <v>14</v>
      </c>
      <c r="H4916">
        <v>3</v>
      </c>
      <c r="I4916">
        <v>2</v>
      </c>
      <c r="J4916">
        <v>1035</v>
      </c>
      <c r="K4916">
        <v>1.0234954999999999</v>
      </c>
      <c r="L4916" t="s">
        <v>15</v>
      </c>
      <c r="M4916">
        <f>V3__67[[#This Row],[Sale Price]]/V3__67[[#This Row],[carpet_area]]</f>
        <v>468.59903381642511</v>
      </c>
      <c r="N4916">
        <f>IF(OR(V3__67[[#This Row],[Estimated Value]]="",V3__67[[#This Row],[Estimated Value]]=0),"",V3__67[[#This Row],[Sale Price]]-V3__67[[#This Row],[Estimated Value]])</f>
        <v>141720</v>
      </c>
      <c r="O4916">
        <f>IF(OR(V3__67[[#This Row],[Estimated Value]]="",V3__67[[#This Row],[Estimated Value]]=0),"",(V3__67[[#This Row],[Sale Price]]-V3__67[[#This Row],[Estimated Value]])/V3__67[[#This Row],[Estimated Value]])</f>
        <v>0.41284082964343977</v>
      </c>
      <c r="P4916" t="str">
        <f t="shared" si="76"/>
        <v>Above Estimate</v>
      </c>
    </row>
    <row r="4917" spans="1:16" x14ac:dyDescent="0.3">
      <c r="A4917" s="1">
        <v>44462</v>
      </c>
      <c r="B4917">
        <v>2021</v>
      </c>
      <c r="C4917" t="s">
        <v>17</v>
      </c>
      <c r="D4917">
        <v>84670</v>
      </c>
      <c r="E4917">
        <v>90000</v>
      </c>
      <c r="F4917" t="s">
        <v>13</v>
      </c>
      <c r="G4917" t="s">
        <v>14</v>
      </c>
      <c r="H4917">
        <v>3</v>
      </c>
      <c r="I4917">
        <v>1</v>
      </c>
      <c r="J4917">
        <v>990</v>
      </c>
      <c r="K4917">
        <v>1.0234954999999999</v>
      </c>
      <c r="L4917" t="s">
        <v>25</v>
      </c>
      <c r="M4917">
        <f>V3__67[[#This Row],[Sale Price]]/V3__67[[#This Row],[carpet_area]]</f>
        <v>90.909090909090907</v>
      </c>
      <c r="N4917">
        <f>IF(OR(V3__67[[#This Row],[Estimated Value]]="",V3__67[[#This Row],[Estimated Value]]=0),"",V3__67[[#This Row],[Sale Price]]-V3__67[[#This Row],[Estimated Value]])</f>
        <v>5330</v>
      </c>
      <c r="O4917">
        <f>IF(OR(V3__67[[#This Row],[Estimated Value]]="",V3__67[[#This Row],[Estimated Value]]=0),"",(V3__67[[#This Row],[Sale Price]]-V3__67[[#This Row],[Estimated Value]])/V3__67[[#This Row],[Estimated Value]])</f>
        <v>6.2950277548128028E-2</v>
      </c>
      <c r="P4917" t="str">
        <f t="shared" si="76"/>
        <v>Above Estimate</v>
      </c>
    </row>
    <row r="4918" spans="1:16" x14ac:dyDescent="0.3">
      <c r="A4918" s="1">
        <v>44463</v>
      </c>
      <c r="B4918">
        <v>2021</v>
      </c>
      <c r="C4918" t="s">
        <v>26</v>
      </c>
      <c r="D4918">
        <v>291480</v>
      </c>
      <c r="E4918">
        <v>330000</v>
      </c>
      <c r="F4918" t="s">
        <v>13</v>
      </c>
      <c r="G4918" t="s">
        <v>14</v>
      </c>
      <c r="H4918">
        <v>3</v>
      </c>
      <c r="I4918">
        <v>1</v>
      </c>
      <c r="J4918">
        <v>1090</v>
      </c>
      <c r="K4918">
        <v>1.0234954999999999</v>
      </c>
      <c r="L4918" t="s">
        <v>16</v>
      </c>
      <c r="M4918">
        <f>V3__67[[#This Row],[Sale Price]]/V3__67[[#This Row],[carpet_area]]</f>
        <v>302.75229357798167</v>
      </c>
      <c r="N4918">
        <f>IF(OR(V3__67[[#This Row],[Estimated Value]]="",V3__67[[#This Row],[Estimated Value]]=0),"",V3__67[[#This Row],[Sale Price]]-V3__67[[#This Row],[Estimated Value]])</f>
        <v>38520</v>
      </c>
      <c r="O4918">
        <f>IF(OR(V3__67[[#This Row],[Estimated Value]]="",V3__67[[#This Row],[Estimated Value]]=0),"",(V3__67[[#This Row],[Sale Price]]-V3__67[[#This Row],[Estimated Value]])/V3__67[[#This Row],[Estimated Value]])</f>
        <v>0.13215314944421572</v>
      </c>
      <c r="P4918" t="str">
        <f t="shared" si="76"/>
        <v>Above Estimate</v>
      </c>
    </row>
    <row r="4919" spans="1:16" x14ac:dyDescent="0.3">
      <c r="A4919" s="1">
        <v>44464</v>
      </c>
      <c r="B4919">
        <v>2021</v>
      </c>
      <c r="C4919" t="s">
        <v>21</v>
      </c>
      <c r="D4919">
        <v>2213470</v>
      </c>
      <c r="E4919">
        <v>1500000</v>
      </c>
      <c r="F4919" t="s">
        <v>13</v>
      </c>
      <c r="G4919" t="s">
        <v>14</v>
      </c>
      <c r="H4919">
        <v>3</v>
      </c>
      <c r="I4919">
        <v>3</v>
      </c>
      <c r="J4919">
        <v>916</v>
      </c>
      <c r="K4919">
        <v>1.0234954999999999</v>
      </c>
      <c r="L4919" t="s">
        <v>16</v>
      </c>
      <c r="M4919">
        <f>V3__67[[#This Row],[Sale Price]]/V3__67[[#This Row],[carpet_area]]</f>
        <v>1637.5545851528384</v>
      </c>
      <c r="N4919">
        <f>IF(OR(V3__67[[#This Row],[Estimated Value]]="",V3__67[[#This Row],[Estimated Value]]=0),"",V3__67[[#This Row],[Sale Price]]-V3__67[[#This Row],[Estimated Value]])</f>
        <v>-713470</v>
      </c>
      <c r="O4919">
        <f>IF(OR(V3__67[[#This Row],[Estimated Value]]="",V3__67[[#This Row],[Estimated Value]]=0),"",(V3__67[[#This Row],[Sale Price]]-V3__67[[#This Row],[Estimated Value]])/V3__67[[#This Row],[Estimated Value]])</f>
        <v>-0.32233100064604442</v>
      </c>
      <c r="P4919" t="str">
        <f t="shared" si="76"/>
        <v>Below Estimate</v>
      </c>
    </row>
    <row r="4920" spans="1:16" x14ac:dyDescent="0.3">
      <c r="A4920" s="1">
        <v>44464</v>
      </c>
      <c r="B4920">
        <v>2021</v>
      </c>
      <c r="C4920" t="s">
        <v>12</v>
      </c>
      <c r="D4920">
        <v>69110</v>
      </c>
      <c r="E4920">
        <v>130000</v>
      </c>
      <c r="F4920" t="s">
        <v>13</v>
      </c>
      <c r="G4920" t="s">
        <v>14</v>
      </c>
      <c r="H4920">
        <v>3</v>
      </c>
      <c r="I4920">
        <v>1</v>
      </c>
      <c r="J4920">
        <v>968</v>
      </c>
      <c r="K4920">
        <v>1.0234954999999999</v>
      </c>
      <c r="L4920" t="s">
        <v>15</v>
      </c>
      <c r="M4920">
        <f>V3__67[[#This Row],[Sale Price]]/V3__67[[#This Row],[carpet_area]]</f>
        <v>134.29752066115702</v>
      </c>
      <c r="N4920">
        <f>IF(OR(V3__67[[#This Row],[Estimated Value]]="",V3__67[[#This Row],[Estimated Value]]=0),"",V3__67[[#This Row],[Sale Price]]-V3__67[[#This Row],[Estimated Value]])</f>
        <v>60890</v>
      </c>
      <c r="O4920">
        <f>IF(OR(V3__67[[#This Row],[Estimated Value]]="",V3__67[[#This Row],[Estimated Value]]=0),"",(V3__67[[#This Row],[Sale Price]]-V3__67[[#This Row],[Estimated Value]])/V3__67[[#This Row],[Estimated Value]])</f>
        <v>0.88105918101577196</v>
      </c>
      <c r="P4920" t="str">
        <f t="shared" si="76"/>
        <v>Above Estimate</v>
      </c>
    </row>
    <row r="4921" spans="1:16" x14ac:dyDescent="0.3">
      <c r="A4921" s="1">
        <v>44465</v>
      </c>
      <c r="B4921">
        <v>2021</v>
      </c>
      <c r="C4921" t="s">
        <v>21</v>
      </c>
      <c r="D4921">
        <v>1091160</v>
      </c>
      <c r="E4921">
        <v>2286250</v>
      </c>
      <c r="F4921" t="s">
        <v>13</v>
      </c>
      <c r="G4921" t="s">
        <v>14</v>
      </c>
      <c r="H4921">
        <v>3</v>
      </c>
      <c r="I4921">
        <v>1</v>
      </c>
      <c r="J4921">
        <v>977</v>
      </c>
      <c r="K4921">
        <v>1.0234954999999999</v>
      </c>
      <c r="L4921" t="s">
        <v>25</v>
      </c>
      <c r="M4921">
        <f>V3__67[[#This Row],[Sale Price]]/V3__67[[#This Row],[carpet_area]]</f>
        <v>2340.0716479017401</v>
      </c>
      <c r="N4921">
        <f>IF(OR(V3__67[[#This Row],[Estimated Value]]="",V3__67[[#This Row],[Estimated Value]]=0),"",V3__67[[#This Row],[Sale Price]]-V3__67[[#This Row],[Estimated Value]])</f>
        <v>1195090</v>
      </c>
      <c r="O4921">
        <f>IF(OR(V3__67[[#This Row],[Estimated Value]]="",V3__67[[#This Row],[Estimated Value]]=0),"",(V3__67[[#This Row],[Sale Price]]-V3__67[[#This Row],[Estimated Value]])/V3__67[[#This Row],[Estimated Value]])</f>
        <v>1.0952472597969134</v>
      </c>
      <c r="P4921" t="str">
        <f t="shared" si="76"/>
        <v>Above Estimate</v>
      </c>
    </row>
    <row r="4922" spans="1:16" x14ac:dyDescent="0.3">
      <c r="A4922" s="1">
        <v>44465</v>
      </c>
      <c r="B4922">
        <v>2021</v>
      </c>
      <c r="C4922" t="s">
        <v>12</v>
      </c>
      <c r="D4922">
        <v>83910</v>
      </c>
      <c r="E4922">
        <v>140000</v>
      </c>
      <c r="F4922" t="s">
        <v>13</v>
      </c>
      <c r="G4922" t="s">
        <v>14</v>
      </c>
      <c r="H4922">
        <v>3</v>
      </c>
      <c r="I4922">
        <v>1</v>
      </c>
      <c r="J4922">
        <v>1025</v>
      </c>
      <c r="K4922">
        <v>1.0234954999999999</v>
      </c>
      <c r="L4922" t="s">
        <v>22</v>
      </c>
      <c r="M4922">
        <f>V3__67[[#This Row],[Sale Price]]/V3__67[[#This Row],[carpet_area]]</f>
        <v>136.58536585365854</v>
      </c>
      <c r="N4922">
        <f>IF(OR(V3__67[[#This Row],[Estimated Value]]="",V3__67[[#This Row],[Estimated Value]]=0),"",V3__67[[#This Row],[Sale Price]]-V3__67[[#This Row],[Estimated Value]])</f>
        <v>56090</v>
      </c>
      <c r="O4922">
        <f>IF(OR(V3__67[[#This Row],[Estimated Value]]="",V3__67[[#This Row],[Estimated Value]]=0),"",(V3__67[[#This Row],[Sale Price]]-V3__67[[#This Row],[Estimated Value]])/V3__67[[#This Row],[Estimated Value]])</f>
        <v>0.6684542962698129</v>
      </c>
      <c r="P4922" t="str">
        <f t="shared" si="76"/>
        <v>Above Estimate</v>
      </c>
    </row>
    <row r="4923" spans="1:16" x14ac:dyDescent="0.3">
      <c r="A4923" s="1">
        <v>44466</v>
      </c>
      <c r="B4923">
        <v>2021</v>
      </c>
      <c r="C4923" t="s">
        <v>12</v>
      </c>
      <c r="D4923">
        <v>64020</v>
      </c>
      <c r="E4923">
        <v>175000</v>
      </c>
      <c r="F4923" t="s">
        <v>27</v>
      </c>
      <c r="G4923" t="s">
        <v>28</v>
      </c>
      <c r="H4923">
        <v>8</v>
      </c>
      <c r="I4923">
        <v>8</v>
      </c>
      <c r="J4923">
        <v>2989</v>
      </c>
      <c r="K4923">
        <v>1.0234954999999999</v>
      </c>
      <c r="L4923" t="s">
        <v>25</v>
      </c>
      <c r="M4923">
        <f>V3__67[[#This Row],[Sale Price]]/V3__67[[#This Row],[carpet_area]]</f>
        <v>58.548009367681502</v>
      </c>
      <c r="N4923">
        <f>IF(OR(V3__67[[#This Row],[Estimated Value]]="",V3__67[[#This Row],[Estimated Value]]=0),"",V3__67[[#This Row],[Sale Price]]-V3__67[[#This Row],[Estimated Value]])</f>
        <v>110980</v>
      </c>
      <c r="O4923">
        <f>IF(OR(V3__67[[#This Row],[Estimated Value]]="",V3__67[[#This Row],[Estimated Value]]=0),"",(V3__67[[#This Row],[Sale Price]]-V3__67[[#This Row],[Estimated Value]])/V3__67[[#This Row],[Estimated Value]])</f>
        <v>1.7335207747578882</v>
      </c>
      <c r="P4923" t="str">
        <f t="shared" si="76"/>
        <v>Above Estimate</v>
      </c>
    </row>
    <row r="4924" spans="1:16" x14ac:dyDescent="0.3">
      <c r="A4924" s="1">
        <v>44466</v>
      </c>
      <c r="B4924">
        <v>2021</v>
      </c>
      <c r="C4924" t="s">
        <v>26</v>
      </c>
      <c r="D4924">
        <v>1029560</v>
      </c>
      <c r="E4924">
        <v>950000</v>
      </c>
      <c r="F4924" t="s">
        <v>13</v>
      </c>
      <c r="G4924" t="s">
        <v>14</v>
      </c>
      <c r="H4924">
        <v>3</v>
      </c>
      <c r="I4924">
        <v>1</v>
      </c>
      <c r="J4924">
        <v>1005</v>
      </c>
      <c r="K4924">
        <v>1.0234954999999999</v>
      </c>
      <c r="L4924" t="s">
        <v>22</v>
      </c>
      <c r="M4924">
        <f>V3__67[[#This Row],[Sale Price]]/V3__67[[#This Row],[carpet_area]]</f>
        <v>945.27363184079604</v>
      </c>
      <c r="N4924">
        <f>IF(OR(V3__67[[#This Row],[Estimated Value]]="",V3__67[[#This Row],[Estimated Value]]=0),"",V3__67[[#This Row],[Sale Price]]-V3__67[[#This Row],[Estimated Value]])</f>
        <v>-79560</v>
      </c>
      <c r="O4924">
        <f>IF(OR(V3__67[[#This Row],[Estimated Value]]="",V3__67[[#This Row],[Estimated Value]]=0),"",(V3__67[[#This Row],[Sale Price]]-V3__67[[#This Row],[Estimated Value]])/V3__67[[#This Row],[Estimated Value]])</f>
        <v>-7.7275729437818103E-2</v>
      </c>
      <c r="P4924" t="str">
        <f t="shared" si="76"/>
        <v>Below Estimate</v>
      </c>
    </row>
    <row r="4925" spans="1:16" x14ac:dyDescent="0.3">
      <c r="A4925" s="1">
        <v>44466</v>
      </c>
      <c r="B4925">
        <v>2021</v>
      </c>
      <c r="C4925" t="s">
        <v>12</v>
      </c>
      <c r="D4925">
        <v>83350</v>
      </c>
      <c r="E4925">
        <v>195000</v>
      </c>
      <c r="F4925" t="s">
        <v>13</v>
      </c>
      <c r="G4925" t="s">
        <v>14</v>
      </c>
      <c r="H4925">
        <v>3</v>
      </c>
      <c r="I4925">
        <v>1</v>
      </c>
      <c r="J4925">
        <v>1068</v>
      </c>
      <c r="K4925">
        <v>1.0234954999999999</v>
      </c>
      <c r="L4925" t="s">
        <v>22</v>
      </c>
      <c r="M4925">
        <f>V3__67[[#This Row],[Sale Price]]/V3__67[[#This Row],[carpet_area]]</f>
        <v>182.58426966292134</v>
      </c>
      <c r="N4925">
        <f>IF(OR(V3__67[[#This Row],[Estimated Value]]="",V3__67[[#This Row],[Estimated Value]]=0),"",V3__67[[#This Row],[Sale Price]]-V3__67[[#This Row],[Estimated Value]])</f>
        <v>111650</v>
      </c>
      <c r="O4925">
        <f>IF(OR(V3__67[[#This Row],[Estimated Value]]="",V3__67[[#This Row],[Estimated Value]]=0),"",(V3__67[[#This Row],[Sale Price]]-V3__67[[#This Row],[Estimated Value]])/V3__67[[#This Row],[Estimated Value]])</f>
        <v>1.3395320935812838</v>
      </c>
      <c r="P4925" t="str">
        <f t="shared" si="76"/>
        <v>Above Estimate</v>
      </c>
    </row>
    <row r="4926" spans="1:16" x14ac:dyDescent="0.3">
      <c r="A4926" s="1">
        <v>44466</v>
      </c>
      <c r="B4926">
        <v>2021</v>
      </c>
      <c r="C4926" t="s">
        <v>12</v>
      </c>
      <c r="D4926">
        <v>28020</v>
      </c>
      <c r="E4926">
        <v>50000</v>
      </c>
      <c r="F4926" t="s">
        <v>23</v>
      </c>
      <c r="G4926" t="s">
        <v>24</v>
      </c>
      <c r="H4926">
        <v>6</v>
      </c>
      <c r="I4926">
        <v>5</v>
      </c>
      <c r="J4926">
        <v>1911</v>
      </c>
      <c r="K4926">
        <v>1.0234954999999999</v>
      </c>
      <c r="L4926" t="s">
        <v>25</v>
      </c>
      <c r="M4926">
        <f>V3__67[[#This Row],[Sale Price]]/V3__67[[#This Row],[carpet_area]]</f>
        <v>26.164311878597594</v>
      </c>
      <c r="N4926">
        <f>IF(OR(V3__67[[#This Row],[Estimated Value]]="",V3__67[[#This Row],[Estimated Value]]=0),"",V3__67[[#This Row],[Sale Price]]-V3__67[[#This Row],[Estimated Value]])</f>
        <v>21980</v>
      </c>
      <c r="O4926">
        <f>IF(OR(V3__67[[#This Row],[Estimated Value]]="",V3__67[[#This Row],[Estimated Value]]=0),"",(V3__67[[#This Row],[Sale Price]]-V3__67[[#This Row],[Estimated Value]])/V3__67[[#This Row],[Estimated Value]])</f>
        <v>0.78443968593861524</v>
      </c>
      <c r="P4926" t="str">
        <f t="shared" si="76"/>
        <v>Above Estimate</v>
      </c>
    </row>
    <row r="4927" spans="1:16" x14ac:dyDescent="0.3">
      <c r="A4927" s="1">
        <v>44469</v>
      </c>
      <c r="B4927">
        <v>2021</v>
      </c>
      <c r="C4927" t="s">
        <v>26</v>
      </c>
      <c r="D4927">
        <v>376740</v>
      </c>
      <c r="E4927">
        <v>560000</v>
      </c>
      <c r="F4927" t="s">
        <v>13</v>
      </c>
      <c r="G4927" t="s">
        <v>14</v>
      </c>
      <c r="H4927">
        <v>3</v>
      </c>
      <c r="I4927">
        <v>1</v>
      </c>
      <c r="J4927">
        <v>915</v>
      </c>
      <c r="K4927">
        <v>1.0234954999999999</v>
      </c>
      <c r="L4927" t="s">
        <v>25</v>
      </c>
      <c r="M4927">
        <f>V3__67[[#This Row],[Sale Price]]/V3__67[[#This Row],[carpet_area]]</f>
        <v>612.02185792349724</v>
      </c>
      <c r="N4927">
        <f>IF(OR(V3__67[[#This Row],[Estimated Value]]="",V3__67[[#This Row],[Estimated Value]]=0),"",V3__67[[#This Row],[Sale Price]]-V3__67[[#This Row],[Estimated Value]])</f>
        <v>183260</v>
      </c>
      <c r="O4927">
        <f>IF(OR(V3__67[[#This Row],[Estimated Value]]="",V3__67[[#This Row],[Estimated Value]]=0),"",(V3__67[[#This Row],[Sale Price]]-V3__67[[#This Row],[Estimated Value]])/V3__67[[#This Row],[Estimated Value]])</f>
        <v>0.48643626904496468</v>
      </c>
      <c r="P4927" t="str">
        <f t="shared" si="76"/>
        <v>Above Estimate</v>
      </c>
    </row>
    <row r="4928" spans="1:16" x14ac:dyDescent="0.3">
      <c r="A4928" s="1">
        <v>44469</v>
      </c>
      <c r="B4928">
        <v>2021</v>
      </c>
      <c r="C4928" t="s">
        <v>29</v>
      </c>
      <c r="D4928">
        <v>332500</v>
      </c>
      <c r="E4928">
        <v>285000</v>
      </c>
      <c r="F4928" t="s">
        <v>13</v>
      </c>
      <c r="G4928" t="s">
        <v>14</v>
      </c>
      <c r="H4928">
        <v>3</v>
      </c>
      <c r="I4928">
        <v>3</v>
      </c>
      <c r="J4928">
        <v>1077</v>
      </c>
      <c r="K4928">
        <v>1.0234954999999999</v>
      </c>
      <c r="L4928" t="s">
        <v>16</v>
      </c>
      <c r="M4928">
        <f>V3__67[[#This Row],[Sale Price]]/V3__67[[#This Row],[carpet_area]]</f>
        <v>264.62395543175489</v>
      </c>
      <c r="N4928">
        <f>IF(OR(V3__67[[#This Row],[Estimated Value]]="",V3__67[[#This Row],[Estimated Value]]=0),"",V3__67[[#This Row],[Sale Price]]-V3__67[[#This Row],[Estimated Value]])</f>
        <v>-47500</v>
      </c>
      <c r="O4928">
        <f>IF(OR(V3__67[[#This Row],[Estimated Value]]="",V3__67[[#This Row],[Estimated Value]]=0),"",(V3__67[[#This Row],[Sale Price]]-V3__67[[#This Row],[Estimated Value]])/V3__67[[#This Row],[Estimated Value]])</f>
        <v>-0.14285714285714285</v>
      </c>
      <c r="P4928" t="str">
        <f t="shared" si="76"/>
        <v>Below Estimate</v>
      </c>
    </row>
    <row r="4929" spans="1:16" x14ac:dyDescent="0.3">
      <c r="A4929" s="1">
        <v>44469</v>
      </c>
      <c r="B4929">
        <v>2021</v>
      </c>
      <c r="C4929" t="s">
        <v>12</v>
      </c>
      <c r="D4929">
        <v>76840</v>
      </c>
      <c r="E4929">
        <v>90000</v>
      </c>
      <c r="F4929" t="s">
        <v>13</v>
      </c>
      <c r="G4929" t="s">
        <v>14</v>
      </c>
      <c r="H4929">
        <v>3</v>
      </c>
      <c r="I4929">
        <v>1</v>
      </c>
      <c r="J4929">
        <v>999</v>
      </c>
      <c r="K4929">
        <v>1.0234954999999999</v>
      </c>
      <c r="L4929" t="s">
        <v>15</v>
      </c>
      <c r="M4929">
        <f>V3__67[[#This Row],[Sale Price]]/V3__67[[#This Row],[carpet_area]]</f>
        <v>90.090090090090087</v>
      </c>
      <c r="N4929">
        <f>IF(OR(V3__67[[#This Row],[Estimated Value]]="",V3__67[[#This Row],[Estimated Value]]=0),"",V3__67[[#This Row],[Sale Price]]-V3__67[[#This Row],[Estimated Value]])</f>
        <v>13160</v>
      </c>
      <c r="O4929">
        <f>IF(OR(V3__67[[#This Row],[Estimated Value]]="",V3__67[[#This Row],[Estimated Value]]=0),"",(V3__67[[#This Row],[Sale Price]]-V3__67[[#This Row],[Estimated Value]])/V3__67[[#This Row],[Estimated Value]])</f>
        <v>0.17126496616345654</v>
      </c>
      <c r="P4929" t="str">
        <f t="shared" si="76"/>
        <v>Above Estimate</v>
      </c>
    </row>
    <row r="4930" spans="1:16" x14ac:dyDescent="0.3">
      <c r="A4930" s="1">
        <v>44470</v>
      </c>
      <c r="B4930">
        <v>2021</v>
      </c>
      <c r="C4930" t="s">
        <v>26</v>
      </c>
      <c r="D4930">
        <v>341040</v>
      </c>
      <c r="E4930">
        <v>405000</v>
      </c>
      <c r="F4930" t="s">
        <v>13</v>
      </c>
      <c r="G4930" t="s">
        <v>14</v>
      </c>
      <c r="H4930">
        <v>3</v>
      </c>
      <c r="I4930">
        <v>1</v>
      </c>
      <c r="J4930">
        <v>958</v>
      </c>
      <c r="K4930">
        <v>1.0234954999999999</v>
      </c>
      <c r="L4930" t="s">
        <v>16</v>
      </c>
      <c r="M4930">
        <f>V3__67[[#This Row],[Sale Price]]/V3__67[[#This Row],[carpet_area]]</f>
        <v>422.75574112734864</v>
      </c>
      <c r="N4930">
        <f>IF(OR(V3__67[[#This Row],[Estimated Value]]="",V3__67[[#This Row],[Estimated Value]]=0),"",V3__67[[#This Row],[Sale Price]]-V3__67[[#This Row],[Estimated Value]])</f>
        <v>63960</v>
      </c>
      <c r="O4930">
        <f>IF(OR(V3__67[[#This Row],[Estimated Value]]="",V3__67[[#This Row],[Estimated Value]]=0),"",(V3__67[[#This Row],[Sale Price]]-V3__67[[#This Row],[Estimated Value]])/V3__67[[#This Row],[Estimated Value]])</f>
        <v>0.18754398311048556</v>
      </c>
      <c r="P4930" t="str">
        <f t="shared" ref="P4930:P4993" si="77">IF(N4930="","No Estimate",IF(N4930&gt;0,"Above Estimate",IF(N4930&lt;0,"Below Estimate","At Estimate")))</f>
        <v>Above Estimate</v>
      </c>
    </row>
    <row r="4931" spans="1:16" x14ac:dyDescent="0.3">
      <c r="A4931" s="1">
        <v>44470</v>
      </c>
      <c r="B4931">
        <v>2021</v>
      </c>
      <c r="C4931" t="s">
        <v>17</v>
      </c>
      <c r="D4931">
        <v>136550</v>
      </c>
      <c r="E4931">
        <v>250000</v>
      </c>
      <c r="F4931" t="s">
        <v>13</v>
      </c>
      <c r="G4931" t="s">
        <v>14</v>
      </c>
      <c r="H4931">
        <v>3</v>
      </c>
      <c r="I4931">
        <v>3</v>
      </c>
      <c r="J4931">
        <v>1072</v>
      </c>
      <c r="K4931">
        <v>1.0234954999999999</v>
      </c>
      <c r="L4931" t="s">
        <v>25</v>
      </c>
      <c r="M4931">
        <f>V3__67[[#This Row],[Sale Price]]/V3__67[[#This Row],[carpet_area]]</f>
        <v>233.20895522388059</v>
      </c>
      <c r="N4931">
        <f>IF(OR(V3__67[[#This Row],[Estimated Value]]="",V3__67[[#This Row],[Estimated Value]]=0),"",V3__67[[#This Row],[Sale Price]]-V3__67[[#This Row],[Estimated Value]])</f>
        <v>113450</v>
      </c>
      <c r="O4931">
        <f>IF(OR(V3__67[[#This Row],[Estimated Value]]="",V3__67[[#This Row],[Estimated Value]]=0),"",(V3__67[[#This Row],[Sale Price]]-V3__67[[#This Row],[Estimated Value]])/V3__67[[#This Row],[Estimated Value]])</f>
        <v>0.83083119736360311</v>
      </c>
      <c r="P4931" t="str">
        <f t="shared" si="77"/>
        <v>Above Estimate</v>
      </c>
    </row>
    <row r="4932" spans="1:16" x14ac:dyDescent="0.3">
      <c r="A4932" s="1">
        <v>44471</v>
      </c>
      <c r="B4932">
        <v>2021</v>
      </c>
      <c r="C4932" t="s">
        <v>21</v>
      </c>
      <c r="D4932">
        <v>445760</v>
      </c>
      <c r="E4932">
        <v>560000</v>
      </c>
      <c r="F4932" t="s">
        <v>13</v>
      </c>
      <c r="G4932" t="s">
        <v>14</v>
      </c>
      <c r="H4932">
        <v>3</v>
      </c>
      <c r="I4932">
        <v>3</v>
      </c>
      <c r="J4932">
        <v>986</v>
      </c>
      <c r="K4932">
        <v>1.0234954999999999</v>
      </c>
      <c r="L4932" t="s">
        <v>16</v>
      </c>
      <c r="M4932">
        <f>V3__67[[#This Row],[Sale Price]]/V3__67[[#This Row],[carpet_area]]</f>
        <v>567.95131845841786</v>
      </c>
      <c r="N4932">
        <f>IF(OR(V3__67[[#This Row],[Estimated Value]]="",V3__67[[#This Row],[Estimated Value]]=0),"",V3__67[[#This Row],[Sale Price]]-V3__67[[#This Row],[Estimated Value]])</f>
        <v>114240</v>
      </c>
      <c r="O4932">
        <f>IF(OR(V3__67[[#This Row],[Estimated Value]]="",V3__67[[#This Row],[Estimated Value]]=0),"",(V3__67[[#This Row],[Sale Price]]-V3__67[[#This Row],[Estimated Value]])/V3__67[[#This Row],[Estimated Value]])</f>
        <v>0.25628140703517588</v>
      </c>
      <c r="P4932" t="str">
        <f t="shared" si="77"/>
        <v>Above Estimate</v>
      </c>
    </row>
    <row r="4933" spans="1:16" x14ac:dyDescent="0.3">
      <c r="A4933" s="1">
        <v>44472</v>
      </c>
      <c r="B4933">
        <v>2021</v>
      </c>
      <c r="C4933" t="s">
        <v>30</v>
      </c>
      <c r="D4933">
        <v>596820</v>
      </c>
      <c r="E4933">
        <v>475000</v>
      </c>
      <c r="F4933" t="s">
        <v>13</v>
      </c>
      <c r="G4933" t="s">
        <v>14</v>
      </c>
      <c r="H4933">
        <v>3</v>
      </c>
      <c r="I4933">
        <v>2</v>
      </c>
      <c r="J4933">
        <v>1092</v>
      </c>
      <c r="K4933">
        <v>1.0234954999999999</v>
      </c>
      <c r="L4933" t="s">
        <v>15</v>
      </c>
      <c r="M4933">
        <f>V3__67[[#This Row],[Sale Price]]/V3__67[[#This Row],[carpet_area]]</f>
        <v>434.98168498168496</v>
      </c>
      <c r="N4933">
        <f>IF(OR(V3__67[[#This Row],[Estimated Value]]="",V3__67[[#This Row],[Estimated Value]]=0),"",V3__67[[#This Row],[Sale Price]]-V3__67[[#This Row],[Estimated Value]])</f>
        <v>-121820</v>
      </c>
      <c r="O4933">
        <f>IF(OR(V3__67[[#This Row],[Estimated Value]]="",V3__67[[#This Row],[Estimated Value]]=0),"",(V3__67[[#This Row],[Sale Price]]-V3__67[[#This Row],[Estimated Value]])/V3__67[[#This Row],[Estimated Value]])</f>
        <v>-0.20411514359438357</v>
      </c>
      <c r="P4933" t="str">
        <f t="shared" si="77"/>
        <v>Below Estimate</v>
      </c>
    </row>
    <row r="4934" spans="1:16" x14ac:dyDescent="0.3">
      <c r="A4934" s="1">
        <v>44472</v>
      </c>
      <c r="B4934">
        <v>2021</v>
      </c>
      <c r="C4934" t="s">
        <v>17</v>
      </c>
      <c r="D4934">
        <v>144530</v>
      </c>
      <c r="E4934">
        <v>227500</v>
      </c>
      <c r="F4934" t="s">
        <v>23</v>
      </c>
      <c r="G4934" t="s">
        <v>24</v>
      </c>
      <c r="H4934">
        <v>6</v>
      </c>
      <c r="I4934">
        <v>5</v>
      </c>
      <c r="J4934">
        <v>2055</v>
      </c>
      <c r="K4934">
        <v>1.0234954999999999</v>
      </c>
      <c r="L4934" t="s">
        <v>25</v>
      </c>
      <c r="M4934">
        <f>V3__67[[#This Row],[Sale Price]]/V3__67[[#This Row],[carpet_area]]</f>
        <v>110.70559610705597</v>
      </c>
      <c r="N4934">
        <f>IF(OR(V3__67[[#This Row],[Estimated Value]]="",V3__67[[#This Row],[Estimated Value]]=0),"",V3__67[[#This Row],[Sale Price]]-V3__67[[#This Row],[Estimated Value]])</f>
        <v>82970</v>
      </c>
      <c r="O4934">
        <f>IF(OR(V3__67[[#This Row],[Estimated Value]]="",V3__67[[#This Row],[Estimated Value]]=0),"",(V3__67[[#This Row],[Sale Price]]-V3__67[[#This Row],[Estimated Value]])/V3__67[[#This Row],[Estimated Value]])</f>
        <v>0.57406766761226047</v>
      </c>
      <c r="P4934" t="str">
        <f t="shared" si="77"/>
        <v>Above Estimate</v>
      </c>
    </row>
    <row r="4935" spans="1:16" x14ac:dyDescent="0.3">
      <c r="A4935" s="1">
        <v>44473</v>
      </c>
      <c r="B4935">
        <v>2021</v>
      </c>
      <c r="C4935" t="s">
        <v>30</v>
      </c>
      <c r="D4935">
        <v>497140</v>
      </c>
      <c r="E4935">
        <v>685000</v>
      </c>
      <c r="F4935" t="s">
        <v>13</v>
      </c>
      <c r="G4935" t="s">
        <v>14</v>
      </c>
      <c r="H4935">
        <v>3</v>
      </c>
      <c r="I4935">
        <v>2</v>
      </c>
      <c r="J4935">
        <v>1039</v>
      </c>
      <c r="K4935">
        <v>1.0234954999999999</v>
      </c>
      <c r="L4935" t="s">
        <v>25</v>
      </c>
      <c r="M4935">
        <f>V3__67[[#This Row],[Sale Price]]/V3__67[[#This Row],[carpet_area]]</f>
        <v>659.28777670837349</v>
      </c>
      <c r="N4935">
        <f>IF(OR(V3__67[[#This Row],[Estimated Value]]="",V3__67[[#This Row],[Estimated Value]]=0),"",V3__67[[#This Row],[Sale Price]]-V3__67[[#This Row],[Estimated Value]])</f>
        <v>187860</v>
      </c>
      <c r="O4935">
        <f>IF(OR(V3__67[[#This Row],[Estimated Value]]="",V3__67[[#This Row],[Estimated Value]]=0),"",(V3__67[[#This Row],[Sale Price]]-V3__67[[#This Row],[Estimated Value]])/V3__67[[#This Row],[Estimated Value]])</f>
        <v>0.37788148207748318</v>
      </c>
      <c r="P4935" t="str">
        <f t="shared" si="77"/>
        <v>Above Estimate</v>
      </c>
    </row>
    <row r="4936" spans="1:16" x14ac:dyDescent="0.3">
      <c r="A4936" s="1">
        <v>44476</v>
      </c>
      <c r="B4936">
        <v>2021</v>
      </c>
      <c r="C4936" t="s">
        <v>12</v>
      </c>
      <c r="D4936">
        <v>81730</v>
      </c>
      <c r="E4936">
        <v>157000</v>
      </c>
      <c r="F4936" t="s">
        <v>23</v>
      </c>
      <c r="G4936" t="s">
        <v>24</v>
      </c>
      <c r="H4936">
        <v>6</v>
      </c>
      <c r="I4936">
        <v>5</v>
      </c>
      <c r="J4936">
        <v>1939</v>
      </c>
      <c r="K4936">
        <v>1.0234954999999999</v>
      </c>
      <c r="L4936" t="s">
        <v>15</v>
      </c>
      <c r="M4936">
        <f>V3__67[[#This Row],[Sale Price]]/V3__67[[#This Row],[carpet_area]]</f>
        <v>80.96957194430118</v>
      </c>
      <c r="N4936">
        <f>IF(OR(V3__67[[#This Row],[Estimated Value]]="",V3__67[[#This Row],[Estimated Value]]=0),"",V3__67[[#This Row],[Sale Price]]-V3__67[[#This Row],[Estimated Value]])</f>
        <v>75270</v>
      </c>
      <c r="O4936">
        <f>IF(OR(V3__67[[#This Row],[Estimated Value]]="",V3__67[[#This Row],[Estimated Value]]=0),"",(V3__67[[#This Row],[Sale Price]]-V3__67[[#This Row],[Estimated Value]])/V3__67[[#This Row],[Estimated Value]])</f>
        <v>0.92095925608711615</v>
      </c>
      <c r="P4936" t="str">
        <f t="shared" si="77"/>
        <v>Above Estimate</v>
      </c>
    </row>
    <row r="4937" spans="1:16" x14ac:dyDescent="0.3">
      <c r="A4937" s="1">
        <v>44476</v>
      </c>
      <c r="B4937">
        <v>2021</v>
      </c>
      <c r="C4937" t="s">
        <v>17</v>
      </c>
      <c r="D4937">
        <v>125670</v>
      </c>
      <c r="E4937">
        <v>340000</v>
      </c>
      <c r="F4937" t="s">
        <v>19</v>
      </c>
      <c r="G4937" t="s">
        <v>20</v>
      </c>
      <c r="H4937">
        <v>4</v>
      </c>
      <c r="I4937">
        <v>2</v>
      </c>
      <c r="J4937">
        <v>1472</v>
      </c>
      <c r="K4937">
        <v>1.0234954999999999</v>
      </c>
      <c r="L4937" t="s">
        <v>22</v>
      </c>
      <c r="M4937">
        <f>V3__67[[#This Row],[Sale Price]]/V3__67[[#This Row],[carpet_area]]</f>
        <v>230.97826086956522</v>
      </c>
      <c r="N4937">
        <f>IF(OR(V3__67[[#This Row],[Estimated Value]]="",V3__67[[#This Row],[Estimated Value]]=0),"",V3__67[[#This Row],[Sale Price]]-V3__67[[#This Row],[Estimated Value]])</f>
        <v>214330</v>
      </c>
      <c r="O4937">
        <f>IF(OR(V3__67[[#This Row],[Estimated Value]]="",V3__67[[#This Row],[Estimated Value]]=0),"",(V3__67[[#This Row],[Sale Price]]-V3__67[[#This Row],[Estimated Value]])/V3__67[[#This Row],[Estimated Value]])</f>
        <v>1.7054985278905068</v>
      </c>
      <c r="P4937" t="str">
        <f t="shared" si="77"/>
        <v>Above Estimate</v>
      </c>
    </row>
    <row r="4938" spans="1:16" x14ac:dyDescent="0.3">
      <c r="A4938" s="1">
        <v>44477</v>
      </c>
      <c r="B4938">
        <v>2021</v>
      </c>
      <c r="C4938" t="s">
        <v>30</v>
      </c>
      <c r="D4938">
        <v>436390</v>
      </c>
      <c r="E4938">
        <v>720000</v>
      </c>
      <c r="F4938" t="s">
        <v>13</v>
      </c>
      <c r="G4938" t="s">
        <v>14</v>
      </c>
      <c r="H4938">
        <v>3</v>
      </c>
      <c r="I4938">
        <v>1</v>
      </c>
      <c r="J4938">
        <v>966</v>
      </c>
      <c r="K4938">
        <v>1.0234954999999999</v>
      </c>
      <c r="L4938" t="s">
        <v>15</v>
      </c>
      <c r="M4938">
        <f>V3__67[[#This Row],[Sale Price]]/V3__67[[#This Row],[carpet_area]]</f>
        <v>745.34161490683232</v>
      </c>
      <c r="N4938">
        <f>IF(OR(V3__67[[#This Row],[Estimated Value]]="",V3__67[[#This Row],[Estimated Value]]=0),"",V3__67[[#This Row],[Sale Price]]-V3__67[[#This Row],[Estimated Value]])</f>
        <v>283610</v>
      </c>
      <c r="O4938">
        <f>IF(OR(V3__67[[#This Row],[Estimated Value]]="",V3__67[[#This Row],[Estimated Value]]=0),"",(V3__67[[#This Row],[Sale Price]]-V3__67[[#This Row],[Estimated Value]])/V3__67[[#This Row],[Estimated Value]])</f>
        <v>0.64990031852242258</v>
      </c>
      <c r="P4938" t="str">
        <f t="shared" si="77"/>
        <v>Above Estimate</v>
      </c>
    </row>
    <row r="4939" spans="1:16" x14ac:dyDescent="0.3">
      <c r="A4939" s="1">
        <v>44478</v>
      </c>
      <c r="B4939">
        <v>2021</v>
      </c>
      <c r="C4939" t="s">
        <v>30</v>
      </c>
      <c r="D4939">
        <v>374260</v>
      </c>
      <c r="E4939">
        <v>438000</v>
      </c>
      <c r="F4939" t="s">
        <v>13</v>
      </c>
      <c r="G4939" t="s">
        <v>14</v>
      </c>
      <c r="H4939">
        <v>3</v>
      </c>
      <c r="I4939">
        <v>2</v>
      </c>
      <c r="J4939">
        <v>932</v>
      </c>
      <c r="K4939">
        <v>1.0234954999999999</v>
      </c>
      <c r="L4939" t="s">
        <v>25</v>
      </c>
      <c r="M4939">
        <f>V3__67[[#This Row],[Sale Price]]/V3__67[[#This Row],[carpet_area]]</f>
        <v>469.9570815450644</v>
      </c>
      <c r="N4939">
        <f>IF(OR(V3__67[[#This Row],[Estimated Value]]="",V3__67[[#This Row],[Estimated Value]]=0),"",V3__67[[#This Row],[Sale Price]]-V3__67[[#This Row],[Estimated Value]])</f>
        <v>63740</v>
      </c>
      <c r="O4939">
        <f>IF(OR(V3__67[[#This Row],[Estimated Value]]="",V3__67[[#This Row],[Estimated Value]]=0),"",(V3__67[[#This Row],[Sale Price]]-V3__67[[#This Row],[Estimated Value]])/V3__67[[#This Row],[Estimated Value]])</f>
        <v>0.17030941057019183</v>
      </c>
      <c r="P4939" t="str">
        <f t="shared" si="77"/>
        <v>Above Estimate</v>
      </c>
    </row>
    <row r="4940" spans="1:16" x14ac:dyDescent="0.3">
      <c r="A4940" s="1">
        <v>44484</v>
      </c>
      <c r="B4940">
        <v>2021</v>
      </c>
      <c r="C4940" t="s">
        <v>29</v>
      </c>
      <c r="D4940">
        <v>234500</v>
      </c>
      <c r="E4940">
        <v>325000</v>
      </c>
      <c r="F4940" t="s">
        <v>13</v>
      </c>
      <c r="G4940" t="s">
        <v>14</v>
      </c>
      <c r="H4940">
        <v>3</v>
      </c>
      <c r="I4940">
        <v>2</v>
      </c>
      <c r="J4940">
        <v>1029</v>
      </c>
      <c r="K4940">
        <v>1.0234954999999999</v>
      </c>
      <c r="L4940" t="s">
        <v>15</v>
      </c>
      <c r="M4940">
        <f>V3__67[[#This Row],[Sale Price]]/V3__67[[#This Row],[carpet_area]]</f>
        <v>315.84062196307093</v>
      </c>
      <c r="N4940">
        <f>IF(OR(V3__67[[#This Row],[Estimated Value]]="",V3__67[[#This Row],[Estimated Value]]=0),"",V3__67[[#This Row],[Sale Price]]-V3__67[[#This Row],[Estimated Value]])</f>
        <v>90500</v>
      </c>
      <c r="O4940">
        <f>IF(OR(V3__67[[#This Row],[Estimated Value]]="",V3__67[[#This Row],[Estimated Value]]=0),"",(V3__67[[#This Row],[Sale Price]]-V3__67[[#This Row],[Estimated Value]])/V3__67[[#This Row],[Estimated Value]])</f>
        <v>0.38592750533049042</v>
      </c>
      <c r="P4940" t="str">
        <f t="shared" si="77"/>
        <v>Above Estimate</v>
      </c>
    </row>
    <row r="4941" spans="1:16" x14ac:dyDescent="0.3">
      <c r="A4941" s="1">
        <v>44484</v>
      </c>
      <c r="B4941">
        <v>2021</v>
      </c>
      <c r="C4941" t="s">
        <v>17</v>
      </c>
      <c r="D4941">
        <v>156760</v>
      </c>
      <c r="E4941">
        <v>272000</v>
      </c>
      <c r="F4941" t="s">
        <v>13</v>
      </c>
      <c r="G4941" t="s">
        <v>14</v>
      </c>
      <c r="H4941">
        <v>3</v>
      </c>
      <c r="I4941">
        <v>1</v>
      </c>
      <c r="J4941">
        <v>1047</v>
      </c>
      <c r="K4941">
        <v>1.0234954999999999</v>
      </c>
      <c r="L4941" t="s">
        <v>25</v>
      </c>
      <c r="M4941">
        <f>V3__67[[#This Row],[Sale Price]]/V3__67[[#This Row],[carpet_area]]</f>
        <v>259.78987583572109</v>
      </c>
      <c r="N4941">
        <f>IF(OR(V3__67[[#This Row],[Estimated Value]]="",V3__67[[#This Row],[Estimated Value]]=0),"",V3__67[[#This Row],[Sale Price]]-V3__67[[#This Row],[Estimated Value]])</f>
        <v>115240</v>
      </c>
      <c r="O4941">
        <f>IF(OR(V3__67[[#This Row],[Estimated Value]]="",V3__67[[#This Row],[Estimated Value]]=0),"",(V3__67[[#This Row],[Sale Price]]-V3__67[[#This Row],[Estimated Value]])/V3__67[[#This Row],[Estimated Value]])</f>
        <v>0.73513651441694305</v>
      </c>
      <c r="P4941" t="str">
        <f t="shared" si="77"/>
        <v>Above Estimate</v>
      </c>
    </row>
    <row r="4942" spans="1:16" x14ac:dyDescent="0.3">
      <c r="A4942" s="1">
        <v>44485</v>
      </c>
      <c r="B4942">
        <v>2021</v>
      </c>
      <c r="C4942" t="s">
        <v>26</v>
      </c>
      <c r="D4942">
        <v>693560</v>
      </c>
      <c r="E4942">
        <v>1150000</v>
      </c>
      <c r="F4942" t="s">
        <v>13</v>
      </c>
      <c r="G4942" t="s">
        <v>14</v>
      </c>
      <c r="H4942">
        <v>3</v>
      </c>
      <c r="I4942">
        <v>2</v>
      </c>
      <c r="J4942">
        <v>903</v>
      </c>
      <c r="K4942">
        <v>1.0234954999999999</v>
      </c>
      <c r="L4942" t="s">
        <v>15</v>
      </c>
      <c r="M4942">
        <f>V3__67[[#This Row],[Sale Price]]/V3__67[[#This Row],[carpet_area]]</f>
        <v>1273.5326688815062</v>
      </c>
      <c r="N4942">
        <f>IF(OR(V3__67[[#This Row],[Estimated Value]]="",V3__67[[#This Row],[Estimated Value]]=0),"",V3__67[[#This Row],[Sale Price]]-V3__67[[#This Row],[Estimated Value]])</f>
        <v>456440</v>
      </c>
      <c r="O4942">
        <f>IF(OR(V3__67[[#This Row],[Estimated Value]]="",V3__67[[#This Row],[Estimated Value]]=0),"",(V3__67[[#This Row],[Sale Price]]-V3__67[[#This Row],[Estimated Value]])/V3__67[[#This Row],[Estimated Value]])</f>
        <v>0.6581117711517388</v>
      </c>
      <c r="P4942" t="str">
        <f t="shared" si="77"/>
        <v>Above Estimate</v>
      </c>
    </row>
    <row r="4943" spans="1:16" x14ac:dyDescent="0.3">
      <c r="A4943" s="1">
        <v>44485</v>
      </c>
      <c r="B4943">
        <v>2021</v>
      </c>
      <c r="C4943" t="s">
        <v>30</v>
      </c>
      <c r="D4943">
        <v>298730</v>
      </c>
      <c r="E4943">
        <v>475000</v>
      </c>
      <c r="F4943" t="s">
        <v>13</v>
      </c>
      <c r="G4943" t="s">
        <v>14</v>
      </c>
      <c r="H4943">
        <v>3</v>
      </c>
      <c r="I4943">
        <v>3</v>
      </c>
      <c r="J4943">
        <v>965</v>
      </c>
      <c r="K4943">
        <v>1.0234954999999999</v>
      </c>
      <c r="L4943" t="s">
        <v>16</v>
      </c>
      <c r="M4943">
        <f>V3__67[[#This Row],[Sale Price]]/V3__67[[#This Row],[carpet_area]]</f>
        <v>492.22797927461141</v>
      </c>
      <c r="N4943">
        <f>IF(OR(V3__67[[#This Row],[Estimated Value]]="",V3__67[[#This Row],[Estimated Value]]=0),"",V3__67[[#This Row],[Sale Price]]-V3__67[[#This Row],[Estimated Value]])</f>
        <v>176270</v>
      </c>
      <c r="O4943">
        <f>IF(OR(V3__67[[#This Row],[Estimated Value]]="",V3__67[[#This Row],[Estimated Value]]=0),"",(V3__67[[#This Row],[Sale Price]]-V3__67[[#This Row],[Estimated Value]])/V3__67[[#This Row],[Estimated Value]])</f>
        <v>0.59006460683560402</v>
      </c>
      <c r="P4943" t="str">
        <f t="shared" si="77"/>
        <v>Above Estimate</v>
      </c>
    </row>
    <row r="4944" spans="1:16" x14ac:dyDescent="0.3">
      <c r="A4944" s="1">
        <v>44486</v>
      </c>
      <c r="B4944">
        <v>2021</v>
      </c>
      <c r="C4944" t="s">
        <v>17</v>
      </c>
      <c r="D4944">
        <v>106560</v>
      </c>
      <c r="E4944">
        <v>194000</v>
      </c>
      <c r="F4944" t="s">
        <v>19</v>
      </c>
      <c r="G4944" t="s">
        <v>20</v>
      </c>
      <c r="H4944">
        <v>4</v>
      </c>
      <c r="I4944">
        <v>4</v>
      </c>
      <c r="J4944">
        <v>1348</v>
      </c>
      <c r="K4944">
        <v>1.0234954999999999</v>
      </c>
      <c r="L4944" t="s">
        <v>16</v>
      </c>
      <c r="M4944">
        <f>V3__67[[#This Row],[Sale Price]]/V3__67[[#This Row],[carpet_area]]</f>
        <v>143.91691394658753</v>
      </c>
      <c r="N4944">
        <f>IF(OR(V3__67[[#This Row],[Estimated Value]]="",V3__67[[#This Row],[Estimated Value]]=0),"",V3__67[[#This Row],[Sale Price]]-V3__67[[#This Row],[Estimated Value]])</f>
        <v>87440</v>
      </c>
      <c r="O4944">
        <f>IF(OR(V3__67[[#This Row],[Estimated Value]]="",V3__67[[#This Row],[Estimated Value]]=0),"",(V3__67[[#This Row],[Sale Price]]-V3__67[[#This Row],[Estimated Value]])/V3__67[[#This Row],[Estimated Value]])</f>
        <v>0.82057057057057059</v>
      </c>
      <c r="P4944" t="str">
        <f t="shared" si="77"/>
        <v>Above Estimate</v>
      </c>
    </row>
    <row r="4945" spans="1:16" x14ac:dyDescent="0.3">
      <c r="A4945" s="1">
        <v>44486</v>
      </c>
      <c r="B4945">
        <v>2021</v>
      </c>
      <c r="C4945" t="s">
        <v>30</v>
      </c>
      <c r="D4945">
        <v>385030</v>
      </c>
      <c r="E4945">
        <v>600000</v>
      </c>
      <c r="F4945" t="s">
        <v>19</v>
      </c>
      <c r="G4945" t="s">
        <v>20</v>
      </c>
      <c r="H4945">
        <v>4</v>
      </c>
      <c r="I4945">
        <v>2</v>
      </c>
      <c r="J4945">
        <v>1230</v>
      </c>
      <c r="K4945">
        <v>1.0234954999999999</v>
      </c>
      <c r="L4945" t="s">
        <v>25</v>
      </c>
      <c r="M4945">
        <f>V3__67[[#This Row],[Sale Price]]/V3__67[[#This Row],[carpet_area]]</f>
        <v>487.80487804878049</v>
      </c>
      <c r="N4945">
        <f>IF(OR(V3__67[[#This Row],[Estimated Value]]="",V3__67[[#This Row],[Estimated Value]]=0),"",V3__67[[#This Row],[Sale Price]]-V3__67[[#This Row],[Estimated Value]])</f>
        <v>214970</v>
      </c>
      <c r="O4945">
        <f>IF(OR(V3__67[[#This Row],[Estimated Value]]="",V3__67[[#This Row],[Estimated Value]]=0),"",(V3__67[[#This Row],[Sale Price]]-V3__67[[#This Row],[Estimated Value]])/V3__67[[#This Row],[Estimated Value]])</f>
        <v>0.55832013089889099</v>
      </c>
      <c r="P4945" t="str">
        <f t="shared" si="77"/>
        <v>Above Estimate</v>
      </c>
    </row>
    <row r="4946" spans="1:16" x14ac:dyDescent="0.3">
      <c r="A4946" s="1">
        <v>44487</v>
      </c>
      <c r="B4946">
        <v>2021</v>
      </c>
      <c r="C4946" t="s">
        <v>12</v>
      </c>
      <c r="D4946">
        <v>62310</v>
      </c>
      <c r="E4946">
        <v>120000</v>
      </c>
      <c r="F4946" t="s">
        <v>23</v>
      </c>
      <c r="G4946" t="s">
        <v>24</v>
      </c>
      <c r="H4946">
        <v>6</v>
      </c>
      <c r="I4946">
        <v>5</v>
      </c>
      <c r="J4946">
        <v>2183</v>
      </c>
      <c r="K4946">
        <v>1.0234954999999999</v>
      </c>
      <c r="L4946" t="s">
        <v>16</v>
      </c>
      <c r="M4946">
        <f>V3__67[[#This Row],[Sale Price]]/V3__67[[#This Row],[carpet_area]]</f>
        <v>54.970224461749886</v>
      </c>
      <c r="N4946">
        <f>IF(OR(V3__67[[#This Row],[Estimated Value]]="",V3__67[[#This Row],[Estimated Value]]=0),"",V3__67[[#This Row],[Sale Price]]-V3__67[[#This Row],[Estimated Value]])</f>
        <v>57690</v>
      </c>
      <c r="O4946">
        <f>IF(OR(V3__67[[#This Row],[Estimated Value]]="",V3__67[[#This Row],[Estimated Value]]=0),"",(V3__67[[#This Row],[Sale Price]]-V3__67[[#This Row],[Estimated Value]])/V3__67[[#This Row],[Estimated Value]])</f>
        <v>0.92585459797785263</v>
      </c>
      <c r="P4946" t="str">
        <f t="shared" si="77"/>
        <v>Above Estimate</v>
      </c>
    </row>
    <row r="4947" spans="1:16" x14ac:dyDescent="0.3">
      <c r="A4947" s="1">
        <v>44487</v>
      </c>
      <c r="B4947">
        <v>2021</v>
      </c>
      <c r="C4947" t="s">
        <v>29</v>
      </c>
      <c r="D4947">
        <v>399000</v>
      </c>
      <c r="E4947">
        <v>326000</v>
      </c>
      <c r="F4947" t="s">
        <v>13</v>
      </c>
      <c r="G4947" t="s">
        <v>14</v>
      </c>
      <c r="H4947">
        <v>3</v>
      </c>
      <c r="I4947">
        <v>1</v>
      </c>
      <c r="J4947">
        <v>937</v>
      </c>
      <c r="K4947">
        <v>1.0234954999999999</v>
      </c>
      <c r="L4947" t="s">
        <v>16</v>
      </c>
      <c r="M4947">
        <f>V3__67[[#This Row],[Sale Price]]/V3__67[[#This Row],[carpet_area]]</f>
        <v>347.9188900747065</v>
      </c>
      <c r="N4947">
        <f>IF(OR(V3__67[[#This Row],[Estimated Value]]="",V3__67[[#This Row],[Estimated Value]]=0),"",V3__67[[#This Row],[Sale Price]]-V3__67[[#This Row],[Estimated Value]])</f>
        <v>-73000</v>
      </c>
      <c r="O4947">
        <f>IF(OR(V3__67[[#This Row],[Estimated Value]]="",V3__67[[#This Row],[Estimated Value]]=0),"",(V3__67[[#This Row],[Sale Price]]-V3__67[[#This Row],[Estimated Value]])/V3__67[[#This Row],[Estimated Value]])</f>
        <v>-0.18295739348370926</v>
      </c>
      <c r="P4947" t="str">
        <f t="shared" si="77"/>
        <v>Below Estimate</v>
      </c>
    </row>
    <row r="4948" spans="1:16" x14ac:dyDescent="0.3">
      <c r="A4948" s="1">
        <v>44487</v>
      </c>
      <c r="B4948">
        <v>2021</v>
      </c>
      <c r="C4948" t="s">
        <v>12</v>
      </c>
      <c r="D4948">
        <v>62310</v>
      </c>
      <c r="E4948">
        <v>60000</v>
      </c>
      <c r="F4948" t="s">
        <v>23</v>
      </c>
      <c r="G4948" t="s">
        <v>24</v>
      </c>
      <c r="H4948">
        <v>6</v>
      </c>
      <c r="I4948">
        <v>6</v>
      </c>
      <c r="J4948">
        <v>2029</v>
      </c>
      <c r="K4948">
        <v>1.0234954999999999</v>
      </c>
      <c r="L4948" t="s">
        <v>25</v>
      </c>
      <c r="M4948">
        <f>V3__67[[#This Row],[Sale Price]]/V3__67[[#This Row],[carpet_area]]</f>
        <v>29.571217348447512</v>
      </c>
      <c r="N4948">
        <f>IF(OR(V3__67[[#This Row],[Estimated Value]]="",V3__67[[#This Row],[Estimated Value]]=0),"",V3__67[[#This Row],[Sale Price]]-V3__67[[#This Row],[Estimated Value]])</f>
        <v>-2310</v>
      </c>
      <c r="O4948">
        <f>IF(OR(V3__67[[#This Row],[Estimated Value]]="",V3__67[[#This Row],[Estimated Value]]=0),"",(V3__67[[#This Row],[Sale Price]]-V3__67[[#This Row],[Estimated Value]])/V3__67[[#This Row],[Estimated Value]])</f>
        <v>-3.7072701011073662E-2</v>
      </c>
      <c r="P4948" t="str">
        <f t="shared" si="77"/>
        <v>Below Estimate</v>
      </c>
    </row>
    <row r="4949" spans="1:16" x14ac:dyDescent="0.3">
      <c r="A4949" s="1">
        <v>44490</v>
      </c>
      <c r="B4949">
        <v>2021</v>
      </c>
      <c r="C4949" t="s">
        <v>12</v>
      </c>
      <c r="D4949">
        <v>62220</v>
      </c>
      <c r="E4949">
        <v>147000</v>
      </c>
      <c r="F4949" t="s">
        <v>13</v>
      </c>
      <c r="G4949" t="s">
        <v>14</v>
      </c>
      <c r="H4949">
        <v>3</v>
      </c>
      <c r="I4949">
        <v>3</v>
      </c>
      <c r="J4949">
        <v>916</v>
      </c>
      <c r="K4949">
        <v>1.0234954999999999</v>
      </c>
      <c r="L4949" t="s">
        <v>16</v>
      </c>
      <c r="M4949">
        <f>V3__67[[#This Row],[Sale Price]]/V3__67[[#This Row],[carpet_area]]</f>
        <v>160.48034934497818</v>
      </c>
      <c r="N4949">
        <f>IF(OR(V3__67[[#This Row],[Estimated Value]]="",V3__67[[#This Row],[Estimated Value]]=0),"",V3__67[[#This Row],[Sale Price]]-V3__67[[#This Row],[Estimated Value]])</f>
        <v>84780</v>
      </c>
      <c r="O4949">
        <f>IF(OR(V3__67[[#This Row],[Estimated Value]]="",V3__67[[#This Row],[Estimated Value]]=0),"",(V3__67[[#This Row],[Sale Price]]-V3__67[[#This Row],[Estimated Value]])/V3__67[[#This Row],[Estimated Value]])</f>
        <v>1.3625843780135005</v>
      </c>
      <c r="P4949" t="str">
        <f t="shared" si="77"/>
        <v>Above Estimate</v>
      </c>
    </row>
    <row r="4950" spans="1:16" x14ac:dyDescent="0.3">
      <c r="A4950" s="1">
        <v>44490</v>
      </c>
      <c r="B4950">
        <v>2021</v>
      </c>
      <c r="C4950" t="s">
        <v>21</v>
      </c>
      <c r="D4950">
        <v>833140</v>
      </c>
      <c r="E4950">
        <v>1005000</v>
      </c>
      <c r="F4950" t="s">
        <v>13</v>
      </c>
      <c r="G4950" t="s">
        <v>14</v>
      </c>
      <c r="H4950">
        <v>3</v>
      </c>
      <c r="I4950">
        <v>1</v>
      </c>
      <c r="J4950">
        <v>911</v>
      </c>
      <c r="K4950">
        <v>1.0234954999999999</v>
      </c>
      <c r="L4950" t="s">
        <v>25</v>
      </c>
      <c r="M4950">
        <f>V3__67[[#This Row],[Sale Price]]/V3__67[[#This Row],[carpet_area]]</f>
        <v>1103.1833150384193</v>
      </c>
      <c r="N4950">
        <f>IF(OR(V3__67[[#This Row],[Estimated Value]]="",V3__67[[#This Row],[Estimated Value]]=0),"",V3__67[[#This Row],[Sale Price]]-V3__67[[#This Row],[Estimated Value]])</f>
        <v>171860</v>
      </c>
      <c r="O4950">
        <f>IF(OR(V3__67[[#This Row],[Estimated Value]]="",V3__67[[#This Row],[Estimated Value]]=0),"",(V3__67[[#This Row],[Sale Price]]-V3__67[[#This Row],[Estimated Value]])/V3__67[[#This Row],[Estimated Value]])</f>
        <v>0.20627985692680703</v>
      </c>
      <c r="P4950" t="str">
        <f t="shared" si="77"/>
        <v>Above Estimate</v>
      </c>
    </row>
    <row r="4951" spans="1:16" x14ac:dyDescent="0.3">
      <c r="A4951" s="1">
        <v>44490</v>
      </c>
      <c r="B4951">
        <v>2021</v>
      </c>
      <c r="C4951" t="s">
        <v>17</v>
      </c>
      <c r="D4951">
        <v>96060</v>
      </c>
      <c r="E4951">
        <v>110000</v>
      </c>
      <c r="F4951" t="s">
        <v>13</v>
      </c>
      <c r="G4951" t="s">
        <v>14</v>
      </c>
      <c r="H4951">
        <v>3</v>
      </c>
      <c r="I4951">
        <v>3</v>
      </c>
      <c r="J4951">
        <v>1040</v>
      </c>
      <c r="K4951">
        <v>1.0234954999999999</v>
      </c>
      <c r="L4951" t="s">
        <v>22</v>
      </c>
      <c r="M4951">
        <f>V3__67[[#This Row],[Sale Price]]/V3__67[[#This Row],[carpet_area]]</f>
        <v>105.76923076923077</v>
      </c>
      <c r="N4951">
        <f>IF(OR(V3__67[[#This Row],[Estimated Value]]="",V3__67[[#This Row],[Estimated Value]]=0),"",V3__67[[#This Row],[Sale Price]]-V3__67[[#This Row],[Estimated Value]])</f>
        <v>13940</v>
      </c>
      <c r="O4951">
        <f>IF(OR(V3__67[[#This Row],[Estimated Value]]="",V3__67[[#This Row],[Estimated Value]]=0),"",(V3__67[[#This Row],[Sale Price]]-V3__67[[#This Row],[Estimated Value]])/V3__67[[#This Row],[Estimated Value]])</f>
        <v>0.14511763481157611</v>
      </c>
      <c r="P4951" t="str">
        <f t="shared" si="77"/>
        <v>Above Estimate</v>
      </c>
    </row>
    <row r="4952" spans="1:16" x14ac:dyDescent="0.3">
      <c r="A4952" s="1">
        <v>44490</v>
      </c>
      <c r="B4952">
        <v>2021</v>
      </c>
      <c r="C4952" t="s">
        <v>17</v>
      </c>
      <c r="D4952">
        <v>111440</v>
      </c>
      <c r="E4952">
        <v>325000</v>
      </c>
      <c r="F4952" t="s">
        <v>23</v>
      </c>
      <c r="G4952" t="s">
        <v>24</v>
      </c>
      <c r="H4952">
        <v>6</v>
      </c>
      <c r="I4952">
        <v>5</v>
      </c>
      <c r="J4952">
        <v>1838</v>
      </c>
      <c r="K4952">
        <v>1.0234954999999999</v>
      </c>
      <c r="L4952" t="s">
        <v>15</v>
      </c>
      <c r="M4952">
        <f>V3__67[[#This Row],[Sale Price]]/V3__67[[#This Row],[carpet_area]]</f>
        <v>176.82263329706203</v>
      </c>
      <c r="N4952">
        <f>IF(OR(V3__67[[#This Row],[Estimated Value]]="",V3__67[[#This Row],[Estimated Value]]=0),"",V3__67[[#This Row],[Sale Price]]-V3__67[[#This Row],[Estimated Value]])</f>
        <v>213560</v>
      </c>
      <c r="O4952">
        <f>IF(OR(V3__67[[#This Row],[Estimated Value]]="",V3__67[[#This Row],[Estimated Value]]=0),"",(V3__67[[#This Row],[Sale Price]]-V3__67[[#This Row],[Estimated Value]])/V3__67[[#This Row],[Estimated Value]])</f>
        <v>1.916367552045944</v>
      </c>
      <c r="P4952" t="str">
        <f t="shared" si="77"/>
        <v>Above Estimate</v>
      </c>
    </row>
    <row r="4953" spans="1:16" x14ac:dyDescent="0.3">
      <c r="A4953" s="1">
        <v>44490</v>
      </c>
      <c r="B4953">
        <v>2021</v>
      </c>
      <c r="C4953" t="s">
        <v>29</v>
      </c>
      <c r="D4953">
        <v>146300</v>
      </c>
      <c r="E4953">
        <v>156000</v>
      </c>
      <c r="F4953" t="s">
        <v>13</v>
      </c>
      <c r="G4953" t="s">
        <v>14</v>
      </c>
      <c r="H4953">
        <v>3</v>
      </c>
      <c r="I4953">
        <v>3</v>
      </c>
      <c r="J4953">
        <v>998</v>
      </c>
      <c r="K4953">
        <v>1.0234954999999999</v>
      </c>
      <c r="L4953" t="s">
        <v>16</v>
      </c>
      <c r="M4953">
        <f>V3__67[[#This Row],[Sale Price]]/V3__67[[#This Row],[carpet_area]]</f>
        <v>156.31262525050101</v>
      </c>
      <c r="N4953">
        <f>IF(OR(V3__67[[#This Row],[Estimated Value]]="",V3__67[[#This Row],[Estimated Value]]=0),"",V3__67[[#This Row],[Sale Price]]-V3__67[[#This Row],[Estimated Value]])</f>
        <v>9700</v>
      </c>
      <c r="O4953">
        <f>IF(OR(V3__67[[#This Row],[Estimated Value]]="",V3__67[[#This Row],[Estimated Value]]=0),"",(V3__67[[#This Row],[Sale Price]]-V3__67[[#This Row],[Estimated Value]])/V3__67[[#This Row],[Estimated Value]])</f>
        <v>6.6302118933697876E-2</v>
      </c>
      <c r="P4953" t="str">
        <f t="shared" si="77"/>
        <v>Above Estimate</v>
      </c>
    </row>
    <row r="4954" spans="1:16" x14ac:dyDescent="0.3">
      <c r="A4954" s="1">
        <v>44492</v>
      </c>
      <c r="B4954">
        <v>2021</v>
      </c>
      <c r="C4954" t="s">
        <v>12</v>
      </c>
      <c r="D4954">
        <v>53800</v>
      </c>
      <c r="E4954">
        <v>68000</v>
      </c>
      <c r="F4954" t="s">
        <v>13</v>
      </c>
      <c r="G4954" t="s">
        <v>14</v>
      </c>
      <c r="H4954">
        <v>3</v>
      </c>
      <c r="I4954">
        <v>1</v>
      </c>
      <c r="J4954">
        <v>966</v>
      </c>
      <c r="K4954">
        <v>1.0234954999999999</v>
      </c>
      <c r="L4954" t="s">
        <v>25</v>
      </c>
      <c r="M4954">
        <f>V3__67[[#This Row],[Sale Price]]/V3__67[[#This Row],[carpet_area]]</f>
        <v>70.39337474120083</v>
      </c>
      <c r="N4954">
        <f>IF(OR(V3__67[[#This Row],[Estimated Value]]="",V3__67[[#This Row],[Estimated Value]]=0),"",V3__67[[#This Row],[Sale Price]]-V3__67[[#This Row],[Estimated Value]])</f>
        <v>14200</v>
      </c>
      <c r="O4954">
        <f>IF(OR(V3__67[[#This Row],[Estimated Value]]="",V3__67[[#This Row],[Estimated Value]]=0),"",(V3__67[[#This Row],[Sale Price]]-V3__67[[#This Row],[Estimated Value]])/V3__67[[#This Row],[Estimated Value]])</f>
        <v>0.26394052044609667</v>
      </c>
      <c r="P4954" t="str">
        <f t="shared" si="77"/>
        <v>Above Estimate</v>
      </c>
    </row>
    <row r="4955" spans="1:16" x14ac:dyDescent="0.3">
      <c r="A4955" s="1">
        <v>44492</v>
      </c>
      <c r="B4955">
        <v>2021</v>
      </c>
      <c r="C4955" t="s">
        <v>26</v>
      </c>
      <c r="D4955">
        <v>702520</v>
      </c>
      <c r="E4955">
        <v>986000</v>
      </c>
      <c r="F4955" t="s">
        <v>13</v>
      </c>
      <c r="G4955" t="s">
        <v>14</v>
      </c>
      <c r="H4955">
        <v>3</v>
      </c>
      <c r="I4955">
        <v>2</v>
      </c>
      <c r="J4955">
        <v>923</v>
      </c>
      <c r="K4955">
        <v>1.0234954999999999</v>
      </c>
      <c r="L4955" t="s">
        <v>22</v>
      </c>
      <c r="M4955">
        <f>V3__67[[#This Row],[Sale Price]]/V3__67[[#This Row],[carpet_area]]</f>
        <v>1068.2556879739977</v>
      </c>
      <c r="N4955">
        <f>IF(OR(V3__67[[#This Row],[Estimated Value]]="",V3__67[[#This Row],[Estimated Value]]=0),"",V3__67[[#This Row],[Sale Price]]-V3__67[[#This Row],[Estimated Value]])</f>
        <v>283480</v>
      </c>
      <c r="O4955">
        <f>IF(OR(V3__67[[#This Row],[Estimated Value]]="",V3__67[[#This Row],[Estimated Value]]=0),"",(V3__67[[#This Row],[Sale Price]]-V3__67[[#This Row],[Estimated Value]])/V3__67[[#This Row],[Estimated Value]])</f>
        <v>0.40351876103171441</v>
      </c>
      <c r="P4955" t="str">
        <f t="shared" si="77"/>
        <v>Above Estimate</v>
      </c>
    </row>
    <row r="4956" spans="1:16" x14ac:dyDescent="0.3">
      <c r="A4956" s="1">
        <v>44494</v>
      </c>
      <c r="B4956">
        <v>2021</v>
      </c>
      <c r="C4956" t="s">
        <v>17</v>
      </c>
      <c r="D4956">
        <v>103180</v>
      </c>
      <c r="E4956">
        <v>197500</v>
      </c>
      <c r="F4956" t="s">
        <v>13</v>
      </c>
      <c r="G4956" t="s">
        <v>14</v>
      </c>
      <c r="H4956">
        <v>3</v>
      </c>
      <c r="I4956">
        <v>2</v>
      </c>
      <c r="J4956">
        <v>1071</v>
      </c>
      <c r="K4956">
        <v>1.0234954999999999</v>
      </c>
      <c r="L4956" t="s">
        <v>16</v>
      </c>
      <c r="M4956">
        <f>V3__67[[#This Row],[Sale Price]]/V3__67[[#This Row],[carpet_area]]</f>
        <v>184.40709617180207</v>
      </c>
      <c r="N4956">
        <f>IF(OR(V3__67[[#This Row],[Estimated Value]]="",V3__67[[#This Row],[Estimated Value]]=0),"",V3__67[[#This Row],[Sale Price]]-V3__67[[#This Row],[Estimated Value]])</f>
        <v>94320</v>
      </c>
      <c r="O4956">
        <f>IF(OR(V3__67[[#This Row],[Estimated Value]]="",V3__67[[#This Row],[Estimated Value]]=0),"",(V3__67[[#This Row],[Sale Price]]-V3__67[[#This Row],[Estimated Value]])/V3__67[[#This Row],[Estimated Value]])</f>
        <v>0.91413064547392908</v>
      </c>
      <c r="P4956" t="str">
        <f t="shared" si="77"/>
        <v>Above Estimate</v>
      </c>
    </row>
    <row r="4957" spans="1:16" x14ac:dyDescent="0.3">
      <c r="A4957" s="1">
        <v>44497</v>
      </c>
      <c r="B4957">
        <v>2021</v>
      </c>
      <c r="C4957" t="s">
        <v>17</v>
      </c>
      <c r="D4957">
        <v>115680</v>
      </c>
      <c r="E4957">
        <v>240000</v>
      </c>
      <c r="F4957" t="s">
        <v>19</v>
      </c>
      <c r="G4957" t="s">
        <v>20</v>
      </c>
      <c r="H4957">
        <v>4</v>
      </c>
      <c r="I4957">
        <v>4</v>
      </c>
      <c r="J4957">
        <v>1392</v>
      </c>
      <c r="K4957">
        <v>1.0234954999999999</v>
      </c>
      <c r="L4957" t="s">
        <v>22</v>
      </c>
      <c r="M4957">
        <f>V3__67[[#This Row],[Sale Price]]/V3__67[[#This Row],[carpet_area]]</f>
        <v>172.41379310344828</v>
      </c>
      <c r="N4957">
        <f>IF(OR(V3__67[[#This Row],[Estimated Value]]="",V3__67[[#This Row],[Estimated Value]]=0),"",V3__67[[#This Row],[Sale Price]]-V3__67[[#This Row],[Estimated Value]])</f>
        <v>124320</v>
      </c>
      <c r="O4957">
        <f>IF(OR(V3__67[[#This Row],[Estimated Value]]="",V3__67[[#This Row],[Estimated Value]]=0),"",(V3__67[[#This Row],[Sale Price]]-V3__67[[#This Row],[Estimated Value]])/V3__67[[#This Row],[Estimated Value]])</f>
        <v>1.0746887966804979</v>
      </c>
      <c r="P4957" t="str">
        <f t="shared" si="77"/>
        <v>Above Estimate</v>
      </c>
    </row>
    <row r="4958" spans="1:16" x14ac:dyDescent="0.3">
      <c r="A4958" s="1">
        <v>44497</v>
      </c>
      <c r="B4958">
        <v>2021</v>
      </c>
      <c r="C4958" t="s">
        <v>26</v>
      </c>
      <c r="D4958">
        <v>785470</v>
      </c>
      <c r="E4958">
        <v>1075000</v>
      </c>
      <c r="F4958" t="s">
        <v>13</v>
      </c>
      <c r="G4958" t="s">
        <v>14</v>
      </c>
      <c r="H4958">
        <v>3</v>
      </c>
      <c r="I4958">
        <v>1</v>
      </c>
      <c r="J4958">
        <v>1046</v>
      </c>
      <c r="K4958">
        <v>1.0234954999999999</v>
      </c>
      <c r="L4958" t="s">
        <v>15</v>
      </c>
      <c r="M4958">
        <f>V3__67[[#This Row],[Sale Price]]/V3__67[[#This Row],[carpet_area]]</f>
        <v>1027.7246653919694</v>
      </c>
      <c r="N4958">
        <f>IF(OR(V3__67[[#This Row],[Estimated Value]]="",V3__67[[#This Row],[Estimated Value]]=0),"",V3__67[[#This Row],[Sale Price]]-V3__67[[#This Row],[Estimated Value]])</f>
        <v>289530</v>
      </c>
      <c r="O4958">
        <f>IF(OR(V3__67[[#This Row],[Estimated Value]]="",V3__67[[#This Row],[Estimated Value]]=0),"",(V3__67[[#This Row],[Sale Price]]-V3__67[[#This Row],[Estimated Value]])/V3__67[[#This Row],[Estimated Value]])</f>
        <v>0.36860733064279988</v>
      </c>
      <c r="P4958" t="str">
        <f t="shared" si="77"/>
        <v>Above Estimate</v>
      </c>
    </row>
    <row r="4959" spans="1:16" x14ac:dyDescent="0.3">
      <c r="A4959" s="1">
        <v>44497</v>
      </c>
      <c r="B4959">
        <v>2021</v>
      </c>
      <c r="C4959" t="s">
        <v>18</v>
      </c>
      <c r="D4959">
        <v>320840</v>
      </c>
      <c r="E4959">
        <v>415000</v>
      </c>
      <c r="F4959" t="s">
        <v>13</v>
      </c>
      <c r="G4959" t="s">
        <v>14</v>
      </c>
      <c r="H4959">
        <v>3</v>
      </c>
      <c r="I4959">
        <v>2</v>
      </c>
      <c r="J4959">
        <v>946</v>
      </c>
      <c r="K4959">
        <v>1.0234954999999999</v>
      </c>
      <c r="L4959" t="s">
        <v>25</v>
      </c>
      <c r="M4959">
        <f>V3__67[[#This Row],[Sale Price]]/V3__67[[#This Row],[carpet_area]]</f>
        <v>438.68921775898519</v>
      </c>
      <c r="N4959">
        <f>IF(OR(V3__67[[#This Row],[Estimated Value]]="",V3__67[[#This Row],[Estimated Value]]=0),"",V3__67[[#This Row],[Sale Price]]-V3__67[[#This Row],[Estimated Value]])</f>
        <v>94160</v>
      </c>
      <c r="O4959">
        <f>IF(OR(V3__67[[#This Row],[Estimated Value]]="",V3__67[[#This Row],[Estimated Value]]=0),"",(V3__67[[#This Row],[Sale Price]]-V3__67[[#This Row],[Estimated Value]])/V3__67[[#This Row],[Estimated Value]])</f>
        <v>0.29347961600797906</v>
      </c>
      <c r="P4959" t="str">
        <f t="shared" si="77"/>
        <v>Above Estimate</v>
      </c>
    </row>
    <row r="4960" spans="1:16" x14ac:dyDescent="0.3">
      <c r="A4960" s="1">
        <v>44498</v>
      </c>
      <c r="B4960">
        <v>2021</v>
      </c>
      <c r="C4960" t="s">
        <v>12</v>
      </c>
      <c r="D4960">
        <v>67030</v>
      </c>
      <c r="E4960">
        <v>155000</v>
      </c>
      <c r="F4960" t="s">
        <v>13</v>
      </c>
      <c r="G4960" t="s">
        <v>14</v>
      </c>
      <c r="H4960">
        <v>3</v>
      </c>
      <c r="I4960">
        <v>1</v>
      </c>
      <c r="J4960">
        <v>1015</v>
      </c>
      <c r="K4960">
        <v>1.0234954999999999</v>
      </c>
      <c r="L4960" t="s">
        <v>25</v>
      </c>
      <c r="M4960">
        <f>V3__67[[#This Row],[Sale Price]]/V3__67[[#This Row],[carpet_area]]</f>
        <v>152.70935960591132</v>
      </c>
      <c r="N4960">
        <f>IF(OR(V3__67[[#This Row],[Estimated Value]]="",V3__67[[#This Row],[Estimated Value]]=0),"",V3__67[[#This Row],[Sale Price]]-V3__67[[#This Row],[Estimated Value]])</f>
        <v>87970</v>
      </c>
      <c r="O4960">
        <f>IF(OR(V3__67[[#This Row],[Estimated Value]]="",V3__67[[#This Row],[Estimated Value]]=0),"",(V3__67[[#This Row],[Sale Price]]-V3__67[[#This Row],[Estimated Value]])/V3__67[[#This Row],[Estimated Value]])</f>
        <v>1.312397433984783</v>
      </c>
      <c r="P4960" t="str">
        <f t="shared" si="77"/>
        <v>Above Estimate</v>
      </c>
    </row>
    <row r="4961" spans="1:16" x14ac:dyDescent="0.3">
      <c r="A4961" s="1">
        <v>44498</v>
      </c>
      <c r="B4961">
        <v>2021</v>
      </c>
      <c r="C4961" t="s">
        <v>21</v>
      </c>
      <c r="D4961">
        <v>948780</v>
      </c>
      <c r="E4961">
        <v>2000000</v>
      </c>
      <c r="F4961" t="s">
        <v>13</v>
      </c>
      <c r="G4961" t="s">
        <v>14</v>
      </c>
      <c r="H4961">
        <v>3</v>
      </c>
      <c r="I4961">
        <v>3</v>
      </c>
      <c r="J4961">
        <v>1072</v>
      </c>
      <c r="K4961">
        <v>1.0234954999999999</v>
      </c>
      <c r="L4961" t="s">
        <v>25</v>
      </c>
      <c r="M4961">
        <f>V3__67[[#This Row],[Sale Price]]/V3__67[[#This Row],[carpet_area]]</f>
        <v>1865.6716417910447</v>
      </c>
      <c r="N4961">
        <f>IF(OR(V3__67[[#This Row],[Estimated Value]]="",V3__67[[#This Row],[Estimated Value]]=0),"",V3__67[[#This Row],[Sale Price]]-V3__67[[#This Row],[Estimated Value]])</f>
        <v>1051220</v>
      </c>
      <c r="O4961">
        <f>IF(OR(V3__67[[#This Row],[Estimated Value]]="",V3__67[[#This Row],[Estimated Value]]=0),"",(V3__67[[#This Row],[Sale Price]]-V3__67[[#This Row],[Estimated Value]])/V3__67[[#This Row],[Estimated Value]])</f>
        <v>1.1079702354602754</v>
      </c>
      <c r="P4961" t="str">
        <f t="shared" si="77"/>
        <v>Above Estimate</v>
      </c>
    </row>
    <row r="4962" spans="1:16" x14ac:dyDescent="0.3">
      <c r="A4962" s="1">
        <v>44498</v>
      </c>
      <c r="B4962">
        <v>2021</v>
      </c>
      <c r="C4962" t="s">
        <v>17</v>
      </c>
      <c r="D4962">
        <v>144800</v>
      </c>
      <c r="E4962">
        <v>96000</v>
      </c>
      <c r="F4962" t="s">
        <v>13</v>
      </c>
      <c r="G4962" t="s">
        <v>14</v>
      </c>
      <c r="H4962">
        <v>3</v>
      </c>
      <c r="I4962">
        <v>3</v>
      </c>
      <c r="J4962">
        <v>1063</v>
      </c>
      <c r="K4962">
        <v>1.0234954999999999</v>
      </c>
      <c r="L4962" t="s">
        <v>15</v>
      </c>
      <c r="M4962">
        <f>V3__67[[#This Row],[Sale Price]]/V3__67[[#This Row],[carpet_area]]</f>
        <v>90.310442144873008</v>
      </c>
      <c r="N4962">
        <f>IF(OR(V3__67[[#This Row],[Estimated Value]]="",V3__67[[#This Row],[Estimated Value]]=0),"",V3__67[[#This Row],[Sale Price]]-V3__67[[#This Row],[Estimated Value]])</f>
        <v>-48800</v>
      </c>
      <c r="O4962">
        <f>IF(OR(V3__67[[#This Row],[Estimated Value]]="",V3__67[[#This Row],[Estimated Value]]=0),"",(V3__67[[#This Row],[Sale Price]]-V3__67[[#This Row],[Estimated Value]])/V3__67[[#This Row],[Estimated Value]])</f>
        <v>-0.33701657458563539</v>
      </c>
      <c r="P4962" t="str">
        <f t="shared" si="77"/>
        <v>Below Estimate</v>
      </c>
    </row>
    <row r="4963" spans="1:16" x14ac:dyDescent="0.3">
      <c r="A4963" s="1">
        <v>44499</v>
      </c>
      <c r="B4963">
        <v>2021</v>
      </c>
      <c r="C4963" t="s">
        <v>17</v>
      </c>
      <c r="D4963">
        <v>118890</v>
      </c>
      <c r="E4963">
        <v>175000</v>
      </c>
      <c r="F4963" t="s">
        <v>13</v>
      </c>
      <c r="G4963" t="s">
        <v>14</v>
      </c>
      <c r="H4963">
        <v>3</v>
      </c>
      <c r="I4963">
        <v>3</v>
      </c>
      <c r="J4963">
        <v>1051</v>
      </c>
      <c r="K4963">
        <v>1.0234954999999999</v>
      </c>
      <c r="L4963" t="s">
        <v>15</v>
      </c>
      <c r="M4963">
        <f>V3__67[[#This Row],[Sale Price]]/V3__67[[#This Row],[carpet_area]]</f>
        <v>166.50808753568032</v>
      </c>
      <c r="N4963">
        <f>IF(OR(V3__67[[#This Row],[Estimated Value]]="",V3__67[[#This Row],[Estimated Value]]=0),"",V3__67[[#This Row],[Sale Price]]-V3__67[[#This Row],[Estimated Value]])</f>
        <v>56110</v>
      </c>
      <c r="O4963">
        <f>IF(OR(V3__67[[#This Row],[Estimated Value]]="",V3__67[[#This Row],[Estimated Value]]=0),"",(V3__67[[#This Row],[Sale Price]]-V3__67[[#This Row],[Estimated Value]])/V3__67[[#This Row],[Estimated Value]])</f>
        <v>0.47194886029102534</v>
      </c>
      <c r="P4963" t="str">
        <f t="shared" si="77"/>
        <v>Above Estimate</v>
      </c>
    </row>
    <row r="4964" spans="1:16" x14ac:dyDescent="0.3">
      <c r="A4964" s="1">
        <v>44499</v>
      </c>
      <c r="B4964">
        <v>2021</v>
      </c>
      <c r="C4964" t="s">
        <v>17</v>
      </c>
      <c r="D4964">
        <v>173990</v>
      </c>
      <c r="E4964">
        <v>260101</v>
      </c>
      <c r="F4964" t="s">
        <v>23</v>
      </c>
      <c r="G4964" t="s">
        <v>24</v>
      </c>
      <c r="H4964">
        <v>6</v>
      </c>
      <c r="I4964">
        <v>4</v>
      </c>
      <c r="J4964">
        <v>1840</v>
      </c>
      <c r="K4964">
        <v>1.0234954999999999</v>
      </c>
      <c r="L4964" t="s">
        <v>15</v>
      </c>
      <c r="M4964">
        <f>V3__67[[#This Row],[Sale Price]]/V3__67[[#This Row],[carpet_area]]</f>
        <v>141.35923913043479</v>
      </c>
      <c r="N4964">
        <f>IF(OR(V3__67[[#This Row],[Estimated Value]]="",V3__67[[#This Row],[Estimated Value]]=0),"",V3__67[[#This Row],[Sale Price]]-V3__67[[#This Row],[Estimated Value]])</f>
        <v>86111</v>
      </c>
      <c r="O4964">
        <f>IF(OR(V3__67[[#This Row],[Estimated Value]]="",V3__67[[#This Row],[Estimated Value]]=0),"",(V3__67[[#This Row],[Sale Price]]-V3__67[[#This Row],[Estimated Value]])/V3__67[[#This Row],[Estimated Value]])</f>
        <v>0.49491924823265704</v>
      </c>
      <c r="P4964" t="str">
        <f t="shared" si="77"/>
        <v>Above Estimate</v>
      </c>
    </row>
    <row r="4965" spans="1:16" x14ac:dyDescent="0.3">
      <c r="A4965" s="1">
        <v>44499</v>
      </c>
      <c r="B4965">
        <v>2021</v>
      </c>
      <c r="C4965" t="s">
        <v>17</v>
      </c>
      <c r="D4965">
        <v>147880</v>
      </c>
      <c r="E4965">
        <v>217000</v>
      </c>
      <c r="F4965" t="s">
        <v>13</v>
      </c>
      <c r="G4965" t="s">
        <v>14</v>
      </c>
      <c r="H4965">
        <v>3</v>
      </c>
      <c r="I4965">
        <v>2</v>
      </c>
      <c r="J4965">
        <v>993</v>
      </c>
      <c r="K4965">
        <v>1.0234954999999999</v>
      </c>
      <c r="L4965" t="s">
        <v>15</v>
      </c>
      <c r="M4965">
        <f>V3__67[[#This Row],[Sale Price]]/V3__67[[#This Row],[carpet_area]]</f>
        <v>218.52970795568982</v>
      </c>
      <c r="N4965">
        <f>IF(OR(V3__67[[#This Row],[Estimated Value]]="",V3__67[[#This Row],[Estimated Value]]=0),"",V3__67[[#This Row],[Sale Price]]-V3__67[[#This Row],[Estimated Value]])</f>
        <v>69120</v>
      </c>
      <c r="O4965">
        <f>IF(OR(V3__67[[#This Row],[Estimated Value]]="",V3__67[[#This Row],[Estimated Value]]=0),"",(V3__67[[#This Row],[Sale Price]]-V3__67[[#This Row],[Estimated Value]])/V3__67[[#This Row],[Estimated Value]])</f>
        <v>0.46740600486881256</v>
      </c>
      <c r="P4965" t="str">
        <f t="shared" si="77"/>
        <v>Above Estimate</v>
      </c>
    </row>
    <row r="4966" spans="1:16" x14ac:dyDescent="0.3">
      <c r="A4966" s="1">
        <v>44499</v>
      </c>
      <c r="B4966">
        <v>2021</v>
      </c>
      <c r="C4966" t="s">
        <v>26</v>
      </c>
      <c r="D4966">
        <v>511210</v>
      </c>
      <c r="E4966">
        <v>907500</v>
      </c>
      <c r="F4966" t="s">
        <v>13</v>
      </c>
      <c r="G4966" t="s">
        <v>14</v>
      </c>
      <c r="H4966">
        <v>3</v>
      </c>
      <c r="I4966">
        <v>3</v>
      </c>
      <c r="J4966">
        <v>1008</v>
      </c>
      <c r="K4966">
        <v>1.0234954999999999</v>
      </c>
      <c r="L4966" t="s">
        <v>25</v>
      </c>
      <c r="M4966">
        <f>V3__67[[#This Row],[Sale Price]]/V3__67[[#This Row],[carpet_area]]</f>
        <v>900.29761904761904</v>
      </c>
      <c r="N4966">
        <f>IF(OR(V3__67[[#This Row],[Estimated Value]]="",V3__67[[#This Row],[Estimated Value]]=0),"",V3__67[[#This Row],[Sale Price]]-V3__67[[#This Row],[Estimated Value]])</f>
        <v>396290</v>
      </c>
      <c r="O4966">
        <f>IF(OR(V3__67[[#This Row],[Estimated Value]]="",V3__67[[#This Row],[Estimated Value]]=0),"",(V3__67[[#This Row],[Sale Price]]-V3__67[[#This Row],[Estimated Value]])/V3__67[[#This Row],[Estimated Value]])</f>
        <v>0.77520001564914609</v>
      </c>
      <c r="P4966" t="str">
        <f t="shared" si="77"/>
        <v>Above Estimate</v>
      </c>
    </row>
    <row r="4967" spans="1:16" x14ac:dyDescent="0.3">
      <c r="A4967" s="1">
        <v>44500</v>
      </c>
      <c r="B4967">
        <v>2021</v>
      </c>
      <c r="C4967" t="s">
        <v>29</v>
      </c>
      <c r="D4967">
        <v>207200</v>
      </c>
      <c r="E4967">
        <v>297500</v>
      </c>
      <c r="F4967" t="s">
        <v>13</v>
      </c>
      <c r="G4967" t="s">
        <v>14</v>
      </c>
      <c r="H4967">
        <v>3</v>
      </c>
      <c r="I4967">
        <v>2</v>
      </c>
      <c r="J4967">
        <v>1065</v>
      </c>
      <c r="K4967">
        <v>1.0234954999999999</v>
      </c>
      <c r="L4967" t="s">
        <v>15</v>
      </c>
      <c r="M4967">
        <f>V3__67[[#This Row],[Sale Price]]/V3__67[[#This Row],[carpet_area]]</f>
        <v>279.34272300469485</v>
      </c>
      <c r="N4967">
        <f>IF(OR(V3__67[[#This Row],[Estimated Value]]="",V3__67[[#This Row],[Estimated Value]]=0),"",V3__67[[#This Row],[Sale Price]]-V3__67[[#This Row],[Estimated Value]])</f>
        <v>90300</v>
      </c>
      <c r="O4967">
        <f>IF(OR(V3__67[[#This Row],[Estimated Value]]="",V3__67[[#This Row],[Estimated Value]]=0),"",(V3__67[[#This Row],[Sale Price]]-V3__67[[#This Row],[Estimated Value]])/V3__67[[#This Row],[Estimated Value]])</f>
        <v>0.4358108108108108</v>
      </c>
      <c r="P4967" t="str">
        <f t="shared" si="77"/>
        <v>Above Estimate</v>
      </c>
    </row>
    <row r="4968" spans="1:16" x14ac:dyDescent="0.3">
      <c r="A4968" s="1">
        <v>44500</v>
      </c>
      <c r="B4968">
        <v>2021</v>
      </c>
      <c r="C4968" t="s">
        <v>12</v>
      </c>
      <c r="D4968">
        <v>106190</v>
      </c>
      <c r="E4968">
        <v>179000</v>
      </c>
      <c r="F4968" t="s">
        <v>19</v>
      </c>
      <c r="G4968" t="s">
        <v>20</v>
      </c>
      <c r="H4968">
        <v>4</v>
      </c>
      <c r="I4968">
        <v>4</v>
      </c>
      <c r="J4968">
        <v>1421</v>
      </c>
      <c r="K4968">
        <v>1.0234954999999999</v>
      </c>
      <c r="L4968" t="s">
        <v>25</v>
      </c>
      <c r="M4968">
        <f>V3__67[[#This Row],[Sale Price]]/V3__67[[#This Row],[carpet_area]]</f>
        <v>125.96762843068262</v>
      </c>
      <c r="N4968">
        <f>IF(OR(V3__67[[#This Row],[Estimated Value]]="",V3__67[[#This Row],[Estimated Value]]=0),"",V3__67[[#This Row],[Sale Price]]-V3__67[[#This Row],[Estimated Value]])</f>
        <v>72810</v>
      </c>
      <c r="O4968">
        <f>IF(OR(V3__67[[#This Row],[Estimated Value]]="",V3__67[[#This Row],[Estimated Value]]=0),"",(V3__67[[#This Row],[Sale Price]]-V3__67[[#This Row],[Estimated Value]])/V3__67[[#This Row],[Estimated Value]])</f>
        <v>0.68565778321875881</v>
      </c>
      <c r="P4968" t="str">
        <f t="shared" si="77"/>
        <v>Above Estimate</v>
      </c>
    </row>
    <row r="4969" spans="1:16" x14ac:dyDescent="0.3">
      <c r="A4969" s="1">
        <v>44504</v>
      </c>
      <c r="B4969">
        <v>2021</v>
      </c>
      <c r="C4969" t="s">
        <v>17</v>
      </c>
      <c r="D4969">
        <v>57950</v>
      </c>
      <c r="E4969">
        <v>32500</v>
      </c>
      <c r="F4969" t="s">
        <v>13</v>
      </c>
      <c r="G4969" t="s">
        <v>14</v>
      </c>
      <c r="H4969">
        <v>3</v>
      </c>
      <c r="I4969">
        <v>1</v>
      </c>
      <c r="J4969">
        <v>1037</v>
      </c>
      <c r="K4969">
        <v>1.0234954999999999</v>
      </c>
      <c r="L4969" t="s">
        <v>25</v>
      </c>
      <c r="M4969">
        <f>V3__67[[#This Row],[Sale Price]]/V3__67[[#This Row],[carpet_area]]</f>
        <v>31.340405014464803</v>
      </c>
      <c r="N4969">
        <f>IF(OR(V3__67[[#This Row],[Estimated Value]]="",V3__67[[#This Row],[Estimated Value]]=0),"",V3__67[[#This Row],[Sale Price]]-V3__67[[#This Row],[Estimated Value]])</f>
        <v>-25450</v>
      </c>
      <c r="O4969">
        <f>IF(OR(V3__67[[#This Row],[Estimated Value]]="",V3__67[[#This Row],[Estimated Value]]=0),"",(V3__67[[#This Row],[Sale Price]]-V3__67[[#This Row],[Estimated Value]])/V3__67[[#This Row],[Estimated Value]])</f>
        <v>-0.43917169974115616</v>
      </c>
      <c r="P4969" t="str">
        <f t="shared" si="77"/>
        <v>Below Estimate</v>
      </c>
    </row>
    <row r="4970" spans="1:16" x14ac:dyDescent="0.3">
      <c r="A4970" s="1">
        <v>44504</v>
      </c>
      <c r="B4970">
        <v>2021</v>
      </c>
      <c r="C4970" t="s">
        <v>29</v>
      </c>
      <c r="D4970">
        <v>264950</v>
      </c>
      <c r="E4970">
        <v>430000</v>
      </c>
      <c r="F4970" t="s">
        <v>13</v>
      </c>
      <c r="G4970" t="s">
        <v>14</v>
      </c>
      <c r="H4970">
        <v>3</v>
      </c>
      <c r="I4970">
        <v>1</v>
      </c>
      <c r="J4970">
        <v>921</v>
      </c>
      <c r="K4970">
        <v>1.0234954999999999</v>
      </c>
      <c r="L4970" t="s">
        <v>22</v>
      </c>
      <c r="M4970">
        <f>V3__67[[#This Row],[Sale Price]]/V3__67[[#This Row],[carpet_area]]</f>
        <v>466.88382193268188</v>
      </c>
      <c r="N4970">
        <f>IF(OR(V3__67[[#This Row],[Estimated Value]]="",V3__67[[#This Row],[Estimated Value]]=0),"",V3__67[[#This Row],[Sale Price]]-V3__67[[#This Row],[Estimated Value]])</f>
        <v>165050</v>
      </c>
      <c r="O4970">
        <f>IF(OR(V3__67[[#This Row],[Estimated Value]]="",V3__67[[#This Row],[Estimated Value]]=0),"",(V3__67[[#This Row],[Sale Price]]-V3__67[[#This Row],[Estimated Value]])/V3__67[[#This Row],[Estimated Value]])</f>
        <v>0.62294772598603509</v>
      </c>
      <c r="P4970" t="str">
        <f t="shared" si="77"/>
        <v>Above Estimate</v>
      </c>
    </row>
    <row r="4971" spans="1:16" x14ac:dyDescent="0.3">
      <c r="A4971" s="1">
        <v>44505</v>
      </c>
      <c r="B4971">
        <v>2021</v>
      </c>
      <c r="C4971" t="s">
        <v>30</v>
      </c>
      <c r="D4971">
        <v>398670</v>
      </c>
      <c r="E4971">
        <v>425000</v>
      </c>
      <c r="F4971" t="s">
        <v>13</v>
      </c>
      <c r="G4971" t="s">
        <v>14</v>
      </c>
      <c r="H4971">
        <v>3</v>
      </c>
      <c r="I4971">
        <v>3</v>
      </c>
      <c r="J4971">
        <v>1027</v>
      </c>
      <c r="K4971">
        <v>1.0234954999999999</v>
      </c>
      <c r="L4971" t="s">
        <v>22</v>
      </c>
      <c r="M4971">
        <f>V3__67[[#This Row],[Sale Price]]/V3__67[[#This Row],[carpet_area]]</f>
        <v>413.82667964946444</v>
      </c>
      <c r="N4971">
        <f>IF(OR(V3__67[[#This Row],[Estimated Value]]="",V3__67[[#This Row],[Estimated Value]]=0),"",V3__67[[#This Row],[Sale Price]]-V3__67[[#This Row],[Estimated Value]])</f>
        <v>26330</v>
      </c>
      <c r="O4971">
        <f>IF(OR(V3__67[[#This Row],[Estimated Value]]="",V3__67[[#This Row],[Estimated Value]]=0),"",(V3__67[[#This Row],[Sale Price]]-V3__67[[#This Row],[Estimated Value]])/V3__67[[#This Row],[Estimated Value]])</f>
        <v>6.6044598289311959E-2</v>
      </c>
      <c r="P4971" t="str">
        <f t="shared" si="77"/>
        <v>Above Estimate</v>
      </c>
    </row>
    <row r="4972" spans="1:16" x14ac:dyDescent="0.3">
      <c r="A4972" s="1">
        <v>44505</v>
      </c>
      <c r="B4972">
        <v>2021</v>
      </c>
      <c r="C4972" t="s">
        <v>29</v>
      </c>
      <c r="D4972">
        <v>155190</v>
      </c>
      <c r="E4972">
        <v>185000</v>
      </c>
      <c r="F4972" t="s">
        <v>13</v>
      </c>
      <c r="G4972" t="s">
        <v>14</v>
      </c>
      <c r="H4972">
        <v>3</v>
      </c>
      <c r="I4972">
        <v>3</v>
      </c>
      <c r="J4972">
        <v>1013</v>
      </c>
      <c r="K4972">
        <v>1.0234954999999999</v>
      </c>
      <c r="L4972" t="s">
        <v>25</v>
      </c>
      <c r="M4972">
        <f>V3__67[[#This Row],[Sale Price]]/V3__67[[#This Row],[carpet_area]]</f>
        <v>182.6258637709773</v>
      </c>
      <c r="N4972">
        <f>IF(OR(V3__67[[#This Row],[Estimated Value]]="",V3__67[[#This Row],[Estimated Value]]=0),"",V3__67[[#This Row],[Sale Price]]-V3__67[[#This Row],[Estimated Value]])</f>
        <v>29810</v>
      </c>
      <c r="O4972">
        <f>IF(OR(V3__67[[#This Row],[Estimated Value]]="",V3__67[[#This Row],[Estimated Value]]=0),"",(V3__67[[#This Row],[Sale Price]]-V3__67[[#This Row],[Estimated Value]])/V3__67[[#This Row],[Estimated Value]])</f>
        <v>0.19208711901540049</v>
      </c>
      <c r="P4972" t="str">
        <f t="shared" si="77"/>
        <v>Above Estimate</v>
      </c>
    </row>
    <row r="4973" spans="1:16" x14ac:dyDescent="0.3">
      <c r="A4973" s="1">
        <v>44507</v>
      </c>
      <c r="B4973">
        <v>2021</v>
      </c>
      <c r="C4973" t="s">
        <v>12</v>
      </c>
      <c r="D4973">
        <v>83960</v>
      </c>
      <c r="E4973">
        <v>125000</v>
      </c>
      <c r="F4973" t="s">
        <v>13</v>
      </c>
      <c r="G4973" t="s">
        <v>14</v>
      </c>
      <c r="H4973">
        <v>3</v>
      </c>
      <c r="I4973">
        <v>1</v>
      </c>
      <c r="J4973">
        <v>928</v>
      </c>
      <c r="K4973">
        <v>1.0234954999999999</v>
      </c>
      <c r="L4973" t="s">
        <v>15</v>
      </c>
      <c r="M4973">
        <f>V3__67[[#This Row],[Sale Price]]/V3__67[[#This Row],[carpet_area]]</f>
        <v>134.69827586206895</v>
      </c>
      <c r="N4973">
        <f>IF(OR(V3__67[[#This Row],[Estimated Value]]="",V3__67[[#This Row],[Estimated Value]]=0),"",V3__67[[#This Row],[Sale Price]]-V3__67[[#This Row],[Estimated Value]])</f>
        <v>41040</v>
      </c>
      <c r="O4973">
        <f>IF(OR(V3__67[[#This Row],[Estimated Value]]="",V3__67[[#This Row],[Estimated Value]]=0),"",(V3__67[[#This Row],[Sale Price]]-V3__67[[#This Row],[Estimated Value]])/V3__67[[#This Row],[Estimated Value]])</f>
        <v>0.48880419247260598</v>
      </c>
      <c r="P4973" t="str">
        <f t="shared" si="77"/>
        <v>Above Estimate</v>
      </c>
    </row>
    <row r="4974" spans="1:16" x14ac:dyDescent="0.3">
      <c r="A4974" s="1">
        <v>44507</v>
      </c>
      <c r="B4974">
        <v>2021</v>
      </c>
      <c r="C4974" t="s">
        <v>21</v>
      </c>
      <c r="D4974">
        <v>744660</v>
      </c>
      <c r="E4974">
        <v>1075000</v>
      </c>
      <c r="F4974" t="s">
        <v>13</v>
      </c>
      <c r="G4974" t="s">
        <v>14</v>
      </c>
      <c r="H4974">
        <v>3</v>
      </c>
      <c r="I4974">
        <v>3</v>
      </c>
      <c r="J4974">
        <v>1027</v>
      </c>
      <c r="K4974">
        <v>1.0234954999999999</v>
      </c>
      <c r="L4974" t="s">
        <v>25</v>
      </c>
      <c r="M4974">
        <f>V3__67[[#This Row],[Sale Price]]/V3__67[[#This Row],[carpet_area]]</f>
        <v>1046.7380720545277</v>
      </c>
      <c r="N4974">
        <f>IF(OR(V3__67[[#This Row],[Estimated Value]]="",V3__67[[#This Row],[Estimated Value]]=0),"",V3__67[[#This Row],[Sale Price]]-V3__67[[#This Row],[Estimated Value]])</f>
        <v>330340</v>
      </c>
      <c r="O4974">
        <f>IF(OR(V3__67[[#This Row],[Estimated Value]]="",V3__67[[#This Row],[Estimated Value]]=0),"",(V3__67[[#This Row],[Sale Price]]-V3__67[[#This Row],[Estimated Value]])/V3__67[[#This Row],[Estimated Value]])</f>
        <v>0.44361184970322026</v>
      </c>
      <c r="P4974" t="str">
        <f t="shared" si="77"/>
        <v>Above Estimate</v>
      </c>
    </row>
    <row r="4975" spans="1:16" x14ac:dyDescent="0.3">
      <c r="A4975" s="1">
        <v>44507</v>
      </c>
      <c r="B4975">
        <v>2021</v>
      </c>
      <c r="C4975" t="s">
        <v>18</v>
      </c>
      <c r="D4975">
        <v>288640</v>
      </c>
      <c r="E4975">
        <v>420000</v>
      </c>
      <c r="F4975" t="s">
        <v>13</v>
      </c>
      <c r="G4975" t="s">
        <v>14</v>
      </c>
      <c r="H4975">
        <v>3</v>
      </c>
      <c r="I4975">
        <v>2</v>
      </c>
      <c r="J4975">
        <v>1043</v>
      </c>
      <c r="K4975">
        <v>1.0234954999999999</v>
      </c>
      <c r="L4975" t="s">
        <v>22</v>
      </c>
      <c r="M4975">
        <f>V3__67[[#This Row],[Sale Price]]/V3__67[[#This Row],[carpet_area]]</f>
        <v>402.68456375838929</v>
      </c>
      <c r="N4975">
        <f>IF(OR(V3__67[[#This Row],[Estimated Value]]="",V3__67[[#This Row],[Estimated Value]]=0),"",V3__67[[#This Row],[Sale Price]]-V3__67[[#This Row],[Estimated Value]])</f>
        <v>131360</v>
      </c>
      <c r="O4975">
        <f>IF(OR(V3__67[[#This Row],[Estimated Value]]="",V3__67[[#This Row],[Estimated Value]]=0),"",(V3__67[[#This Row],[Sale Price]]-V3__67[[#This Row],[Estimated Value]])/V3__67[[#This Row],[Estimated Value]])</f>
        <v>0.45509977827050996</v>
      </c>
      <c r="P4975" t="str">
        <f t="shared" si="77"/>
        <v>Above Estimate</v>
      </c>
    </row>
    <row r="4976" spans="1:16" x14ac:dyDescent="0.3">
      <c r="A4976" s="1">
        <v>44508</v>
      </c>
      <c r="B4976">
        <v>2021</v>
      </c>
      <c r="C4976" t="s">
        <v>17</v>
      </c>
      <c r="D4976">
        <v>120150</v>
      </c>
      <c r="E4976">
        <v>225225</v>
      </c>
      <c r="F4976" t="s">
        <v>23</v>
      </c>
      <c r="G4976" t="s">
        <v>24</v>
      </c>
      <c r="H4976">
        <v>6</v>
      </c>
      <c r="I4976">
        <v>6</v>
      </c>
      <c r="J4976">
        <v>2097</v>
      </c>
      <c r="K4976">
        <v>1.0234954999999999</v>
      </c>
      <c r="L4976" t="s">
        <v>16</v>
      </c>
      <c r="M4976">
        <f>V3__67[[#This Row],[Sale Price]]/V3__67[[#This Row],[carpet_area]]</f>
        <v>107.40343347639485</v>
      </c>
      <c r="N4976">
        <f>IF(OR(V3__67[[#This Row],[Estimated Value]]="",V3__67[[#This Row],[Estimated Value]]=0),"",V3__67[[#This Row],[Sale Price]]-V3__67[[#This Row],[Estimated Value]])</f>
        <v>105075</v>
      </c>
      <c r="O4976">
        <f>IF(OR(V3__67[[#This Row],[Estimated Value]]="",V3__67[[#This Row],[Estimated Value]]=0),"",(V3__67[[#This Row],[Sale Price]]-V3__67[[#This Row],[Estimated Value]])/V3__67[[#This Row],[Estimated Value]])</f>
        <v>0.87453183520599254</v>
      </c>
      <c r="P4976" t="str">
        <f t="shared" si="77"/>
        <v>Above Estimate</v>
      </c>
    </row>
    <row r="4977" spans="1:16" x14ac:dyDescent="0.3">
      <c r="A4977" s="1">
        <v>44508</v>
      </c>
      <c r="B4977">
        <v>2021</v>
      </c>
      <c r="C4977" t="s">
        <v>12</v>
      </c>
      <c r="D4977">
        <v>69810</v>
      </c>
      <c r="E4977">
        <v>118000</v>
      </c>
      <c r="F4977" t="s">
        <v>13</v>
      </c>
      <c r="G4977" t="s">
        <v>14</v>
      </c>
      <c r="H4977">
        <v>3</v>
      </c>
      <c r="I4977">
        <v>2</v>
      </c>
      <c r="J4977">
        <v>955</v>
      </c>
      <c r="K4977">
        <v>1.0234954999999999</v>
      </c>
      <c r="L4977" t="s">
        <v>22</v>
      </c>
      <c r="M4977">
        <f>V3__67[[#This Row],[Sale Price]]/V3__67[[#This Row],[carpet_area]]</f>
        <v>123.56020942408377</v>
      </c>
      <c r="N4977">
        <f>IF(OR(V3__67[[#This Row],[Estimated Value]]="",V3__67[[#This Row],[Estimated Value]]=0),"",V3__67[[#This Row],[Sale Price]]-V3__67[[#This Row],[Estimated Value]])</f>
        <v>48190</v>
      </c>
      <c r="O4977">
        <f>IF(OR(V3__67[[#This Row],[Estimated Value]]="",V3__67[[#This Row],[Estimated Value]]=0),"",(V3__67[[#This Row],[Sale Price]]-V3__67[[#This Row],[Estimated Value]])/V3__67[[#This Row],[Estimated Value]])</f>
        <v>0.69030224896146686</v>
      </c>
      <c r="P4977" t="str">
        <f t="shared" si="77"/>
        <v>Above Estimate</v>
      </c>
    </row>
    <row r="4978" spans="1:16" x14ac:dyDescent="0.3">
      <c r="A4978" s="1">
        <v>44508</v>
      </c>
      <c r="B4978">
        <v>2021</v>
      </c>
      <c r="C4978" t="s">
        <v>17</v>
      </c>
      <c r="D4978">
        <v>139030</v>
      </c>
      <c r="E4978">
        <v>250000</v>
      </c>
      <c r="F4978" t="s">
        <v>13</v>
      </c>
      <c r="G4978" t="s">
        <v>14</v>
      </c>
      <c r="H4978">
        <v>3</v>
      </c>
      <c r="I4978">
        <v>1</v>
      </c>
      <c r="J4978">
        <v>990</v>
      </c>
      <c r="K4978">
        <v>1.0234954999999999</v>
      </c>
      <c r="L4978" t="s">
        <v>16</v>
      </c>
      <c r="M4978">
        <f>V3__67[[#This Row],[Sale Price]]/V3__67[[#This Row],[carpet_area]]</f>
        <v>252.52525252525251</v>
      </c>
      <c r="N4978">
        <f>IF(OR(V3__67[[#This Row],[Estimated Value]]="",V3__67[[#This Row],[Estimated Value]]=0),"",V3__67[[#This Row],[Sale Price]]-V3__67[[#This Row],[Estimated Value]])</f>
        <v>110970</v>
      </c>
      <c r="O4978">
        <f>IF(OR(V3__67[[#This Row],[Estimated Value]]="",V3__67[[#This Row],[Estimated Value]]=0),"",(V3__67[[#This Row],[Sale Price]]-V3__67[[#This Row],[Estimated Value]])/V3__67[[#This Row],[Estimated Value]])</f>
        <v>0.79817305617492629</v>
      </c>
      <c r="P4978" t="str">
        <f t="shared" si="77"/>
        <v>Above Estimate</v>
      </c>
    </row>
    <row r="4979" spans="1:16" x14ac:dyDescent="0.3">
      <c r="A4979" s="1">
        <v>44512</v>
      </c>
      <c r="B4979">
        <v>2021</v>
      </c>
      <c r="C4979" t="s">
        <v>12</v>
      </c>
      <c r="D4979">
        <v>27780</v>
      </c>
      <c r="E4979">
        <v>165000</v>
      </c>
      <c r="F4979" t="s">
        <v>23</v>
      </c>
      <c r="G4979" t="s">
        <v>24</v>
      </c>
      <c r="H4979">
        <v>6</v>
      </c>
      <c r="I4979">
        <v>4</v>
      </c>
      <c r="J4979">
        <v>2196</v>
      </c>
      <c r="K4979">
        <v>1.0234954999999999</v>
      </c>
      <c r="L4979" t="s">
        <v>16</v>
      </c>
      <c r="M4979">
        <f>V3__67[[#This Row],[Sale Price]]/V3__67[[#This Row],[carpet_area]]</f>
        <v>75.136612021857928</v>
      </c>
      <c r="N4979">
        <f>IF(OR(V3__67[[#This Row],[Estimated Value]]="",V3__67[[#This Row],[Estimated Value]]=0),"",V3__67[[#This Row],[Sale Price]]-V3__67[[#This Row],[Estimated Value]])</f>
        <v>137220</v>
      </c>
      <c r="O4979">
        <f>IF(OR(V3__67[[#This Row],[Estimated Value]]="",V3__67[[#This Row],[Estimated Value]]=0),"",(V3__67[[#This Row],[Sale Price]]-V3__67[[#This Row],[Estimated Value]])/V3__67[[#This Row],[Estimated Value]])</f>
        <v>4.9395248380129591</v>
      </c>
      <c r="P4979" t="str">
        <f t="shared" si="77"/>
        <v>Above Estimate</v>
      </c>
    </row>
    <row r="4980" spans="1:16" x14ac:dyDescent="0.3">
      <c r="A4980" s="1">
        <v>44512</v>
      </c>
      <c r="B4980">
        <v>2021</v>
      </c>
      <c r="C4980" t="s">
        <v>21</v>
      </c>
      <c r="D4980">
        <v>569240</v>
      </c>
      <c r="E4980">
        <v>1075000</v>
      </c>
      <c r="F4980" t="s">
        <v>13</v>
      </c>
      <c r="G4980" t="s">
        <v>14</v>
      </c>
      <c r="H4980">
        <v>3</v>
      </c>
      <c r="I4980">
        <v>3</v>
      </c>
      <c r="J4980">
        <v>943</v>
      </c>
      <c r="K4980">
        <v>1.0234954999999999</v>
      </c>
      <c r="L4980" t="s">
        <v>16</v>
      </c>
      <c r="M4980">
        <f>V3__67[[#This Row],[Sale Price]]/V3__67[[#This Row],[carpet_area]]</f>
        <v>1139.9787910922587</v>
      </c>
      <c r="N4980">
        <f>IF(OR(V3__67[[#This Row],[Estimated Value]]="",V3__67[[#This Row],[Estimated Value]]=0),"",V3__67[[#This Row],[Sale Price]]-V3__67[[#This Row],[Estimated Value]])</f>
        <v>505760</v>
      </c>
      <c r="O4980">
        <f>IF(OR(V3__67[[#This Row],[Estimated Value]]="",V3__67[[#This Row],[Estimated Value]]=0),"",(V3__67[[#This Row],[Sale Price]]-V3__67[[#This Row],[Estimated Value]])/V3__67[[#This Row],[Estimated Value]])</f>
        <v>0.88848288946665732</v>
      </c>
      <c r="P4980" t="str">
        <f t="shared" si="77"/>
        <v>Above Estimate</v>
      </c>
    </row>
    <row r="4981" spans="1:16" x14ac:dyDescent="0.3">
      <c r="A4981" s="1">
        <v>44513</v>
      </c>
      <c r="B4981">
        <v>2021</v>
      </c>
      <c r="C4981" t="s">
        <v>17</v>
      </c>
      <c r="D4981">
        <v>130250</v>
      </c>
      <c r="E4981">
        <v>268000</v>
      </c>
      <c r="F4981" t="s">
        <v>13</v>
      </c>
      <c r="G4981" t="s">
        <v>14</v>
      </c>
      <c r="H4981">
        <v>3</v>
      </c>
      <c r="I4981">
        <v>3</v>
      </c>
      <c r="J4981">
        <v>1013</v>
      </c>
      <c r="K4981">
        <v>1.0234954999999999</v>
      </c>
      <c r="L4981" t="s">
        <v>16</v>
      </c>
      <c r="M4981">
        <f>V3__67[[#This Row],[Sale Price]]/V3__67[[#This Row],[carpet_area]]</f>
        <v>264.56071076011847</v>
      </c>
      <c r="N4981">
        <f>IF(OR(V3__67[[#This Row],[Estimated Value]]="",V3__67[[#This Row],[Estimated Value]]=0),"",V3__67[[#This Row],[Sale Price]]-V3__67[[#This Row],[Estimated Value]])</f>
        <v>137750</v>
      </c>
      <c r="O4981">
        <f>IF(OR(V3__67[[#This Row],[Estimated Value]]="",V3__67[[#This Row],[Estimated Value]]=0),"",(V3__67[[#This Row],[Sale Price]]-V3__67[[#This Row],[Estimated Value]])/V3__67[[#This Row],[Estimated Value]])</f>
        <v>1.0575815738963532</v>
      </c>
      <c r="P4981" t="str">
        <f t="shared" si="77"/>
        <v>Above Estimate</v>
      </c>
    </row>
    <row r="4982" spans="1:16" x14ac:dyDescent="0.3">
      <c r="A4982" s="1">
        <v>44513</v>
      </c>
      <c r="B4982">
        <v>2021</v>
      </c>
      <c r="C4982" t="s">
        <v>12</v>
      </c>
      <c r="D4982">
        <v>109720</v>
      </c>
      <c r="E4982">
        <v>153100</v>
      </c>
      <c r="F4982" t="s">
        <v>13</v>
      </c>
      <c r="G4982" t="s">
        <v>14</v>
      </c>
      <c r="H4982">
        <v>3</v>
      </c>
      <c r="I4982">
        <v>1</v>
      </c>
      <c r="J4982">
        <v>1040</v>
      </c>
      <c r="K4982">
        <v>1.0234954999999999</v>
      </c>
      <c r="L4982" t="s">
        <v>22</v>
      </c>
      <c r="M4982">
        <f>V3__67[[#This Row],[Sale Price]]/V3__67[[#This Row],[carpet_area]]</f>
        <v>147.21153846153845</v>
      </c>
      <c r="N4982">
        <f>IF(OR(V3__67[[#This Row],[Estimated Value]]="",V3__67[[#This Row],[Estimated Value]]=0),"",V3__67[[#This Row],[Sale Price]]-V3__67[[#This Row],[Estimated Value]])</f>
        <v>43380</v>
      </c>
      <c r="O4982">
        <f>IF(OR(V3__67[[#This Row],[Estimated Value]]="",V3__67[[#This Row],[Estimated Value]]=0),"",(V3__67[[#This Row],[Sale Price]]-V3__67[[#This Row],[Estimated Value]])/V3__67[[#This Row],[Estimated Value]])</f>
        <v>0.39537003281079108</v>
      </c>
      <c r="P4982" t="str">
        <f t="shared" si="77"/>
        <v>Above Estimate</v>
      </c>
    </row>
    <row r="4983" spans="1:16" x14ac:dyDescent="0.3">
      <c r="A4983" s="1">
        <v>44513</v>
      </c>
      <c r="B4983">
        <v>2021</v>
      </c>
      <c r="C4983" t="s">
        <v>12</v>
      </c>
      <c r="D4983">
        <v>113390</v>
      </c>
      <c r="E4983">
        <v>175000</v>
      </c>
      <c r="F4983" t="s">
        <v>13</v>
      </c>
      <c r="G4983" t="s">
        <v>14</v>
      </c>
      <c r="H4983">
        <v>3</v>
      </c>
      <c r="I4983">
        <v>2</v>
      </c>
      <c r="J4983">
        <v>961</v>
      </c>
      <c r="K4983">
        <v>1.0234954999999999</v>
      </c>
      <c r="L4983" t="s">
        <v>25</v>
      </c>
      <c r="M4983">
        <f>V3__67[[#This Row],[Sale Price]]/V3__67[[#This Row],[carpet_area]]</f>
        <v>182.10197710718003</v>
      </c>
      <c r="N4983">
        <f>IF(OR(V3__67[[#This Row],[Estimated Value]]="",V3__67[[#This Row],[Estimated Value]]=0),"",V3__67[[#This Row],[Sale Price]]-V3__67[[#This Row],[Estimated Value]])</f>
        <v>61610</v>
      </c>
      <c r="O4983">
        <f>IF(OR(V3__67[[#This Row],[Estimated Value]]="",V3__67[[#This Row],[Estimated Value]]=0),"",(V3__67[[#This Row],[Sale Price]]-V3__67[[#This Row],[Estimated Value]])/V3__67[[#This Row],[Estimated Value]])</f>
        <v>0.54334597407178764</v>
      </c>
      <c r="P4983" t="str">
        <f t="shared" si="77"/>
        <v>Above Estimate</v>
      </c>
    </row>
    <row r="4984" spans="1:16" x14ac:dyDescent="0.3">
      <c r="A4984" s="1">
        <v>44514</v>
      </c>
      <c r="B4984">
        <v>2021</v>
      </c>
      <c r="C4984" t="s">
        <v>18</v>
      </c>
      <c r="D4984">
        <v>954160</v>
      </c>
      <c r="E4984">
        <v>2098444</v>
      </c>
      <c r="F4984" t="s">
        <v>13</v>
      </c>
      <c r="G4984" t="s">
        <v>14</v>
      </c>
      <c r="H4984">
        <v>3</v>
      </c>
      <c r="I4984">
        <v>1</v>
      </c>
      <c r="J4984">
        <v>924</v>
      </c>
      <c r="K4984">
        <v>1.0234954999999999</v>
      </c>
      <c r="L4984" t="s">
        <v>25</v>
      </c>
      <c r="M4984">
        <f>V3__67[[#This Row],[Sale Price]]/V3__67[[#This Row],[carpet_area]]</f>
        <v>2271.0432900432902</v>
      </c>
      <c r="N4984">
        <f>IF(OR(V3__67[[#This Row],[Estimated Value]]="",V3__67[[#This Row],[Estimated Value]]=0),"",V3__67[[#This Row],[Sale Price]]-V3__67[[#This Row],[Estimated Value]])</f>
        <v>1144284</v>
      </c>
      <c r="O4984">
        <f>IF(OR(V3__67[[#This Row],[Estimated Value]]="",V3__67[[#This Row],[Estimated Value]]=0),"",(V3__67[[#This Row],[Sale Price]]-V3__67[[#This Row],[Estimated Value]])/V3__67[[#This Row],[Estimated Value]])</f>
        <v>1.1992579860819987</v>
      </c>
      <c r="P4984" t="str">
        <f t="shared" si="77"/>
        <v>Above Estimate</v>
      </c>
    </row>
    <row r="4985" spans="1:16" x14ac:dyDescent="0.3">
      <c r="A4985" s="1">
        <v>44514</v>
      </c>
      <c r="B4985">
        <v>2021</v>
      </c>
      <c r="C4985" t="s">
        <v>21</v>
      </c>
      <c r="D4985">
        <v>1078910</v>
      </c>
      <c r="E4985">
        <v>1430000</v>
      </c>
      <c r="F4985" t="s">
        <v>13</v>
      </c>
      <c r="G4985" t="s">
        <v>14</v>
      </c>
      <c r="H4985">
        <v>3</v>
      </c>
      <c r="I4985">
        <v>3</v>
      </c>
      <c r="J4985">
        <v>951</v>
      </c>
      <c r="K4985">
        <v>1.0234954999999999</v>
      </c>
      <c r="L4985" t="s">
        <v>15</v>
      </c>
      <c r="M4985">
        <f>V3__67[[#This Row],[Sale Price]]/V3__67[[#This Row],[carpet_area]]</f>
        <v>1503.6803364879074</v>
      </c>
      <c r="N4985">
        <f>IF(OR(V3__67[[#This Row],[Estimated Value]]="",V3__67[[#This Row],[Estimated Value]]=0),"",V3__67[[#This Row],[Sale Price]]-V3__67[[#This Row],[Estimated Value]])</f>
        <v>351090</v>
      </c>
      <c r="O4985">
        <f>IF(OR(V3__67[[#This Row],[Estimated Value]]="",V3__67[[#This Row],[Estimated Value]]=0),"",(V3__67[[#This Row],[Sale Price]]-V3__67[[#This Row],[Estimated Value]])/V3__67[[#This Row],[Estimated Value]])</f>
        <v>0.32541175816333151</v>
      </c>
      <c r="P4985" t="str">
        <f t="shared" si="77"/>
        <v>Above Estimate</v>
      </c>
    </row>
    <row r="4986" spans="1:16" x14ac:dyDescent="0.3">
      <c r="A4986" s="1">
        <v>44515</v>
      </c>
      <c r="B4986">
        <v>2021</v>
      </c>
      <c r="C4986" t="s">
        <v>30</v>
      </c>
      <c r="D4986">
        <v>674130</v>
      </c>
      <c r="E4986">
        <v>1025000</v>
      </c>
      <c r="F4986" t="s">
        <v>13</v>
      </c>
      <c r="G4986" t="s">
        <v>14</v>
      </c>
      <c r="H4986">
        <v>3</v>
      </c>
      <c r="I4986">
        <v>1</v>
      </c>
      <c r="J4986">
        <v>975</v>
      </c>
      <c r="K4986">
        <v>1.0234954999999999</v>
      </c>
      <c r="L4986" t="s">
        <v>15</v>
      </c>
      <c r="M4986">
        <f>V3__67[[#This Row],[Sale Price]]/V3__67[[#This Row],[carpet_area]]</f>
        <v>1051.2820512820513</v>
      </c>
      <c r="N4986">
        <f>IF(OR(V3__67[[#This Row],[Estimated Value]]="",V3__67[[#This Row],[Estimated Value]]=0),"",V3__67[[#This Row],[Sale Price]]-V3__67[[#This Row],[Estimated Value]])</f>
        <v>350870</v>
      </c>
      <c r="O4986">
        <f>IF(OR(V3__67[[#This Row],[Estimated Value]]="",V3__67[[#This Row],[Estimated Value]]=0),"",(V3__67[[#This Row],[Sale Price]]-V3__67[[#This Row],[Estimated Value]])/V3__67[[#This Row],[Estimated Value]])</f>
        <v>0.52047824603563109</v>
      </c>
      <c r="P4986" t="str">
        <f t="shared" si="77"/>
        <v>Above Estimate</v>
      </c>
    </row>
    <row r="4987" spans="1:16" x14ac:dyDescent="0.3">
      <c r="A4987" s="1">
        <v>44518</v>
      </c>
      <c r="B4987">
        <v>2021</v>
      </c>
      <c r="C4987" t="s">
        <v>30</v>
      </c>
      <c r="D4987">
        <v>388440</v>
      </c>
      <c r="E4987">
        <v>635000</v>
      </c>
      <c r="F4987" t="s">
        <v>13</v>
      </c>
      <c r="G4987" t="s">
        <v>14</v>
      </c>
      <c r="H4987">
        <v>3</v>
      </c>
      <c r="I4987">
        <v>1</v>
      </c>
      <c r="J4987">
        <v>931</v>
      </c>
      <c r="K4987">
        <v>1.0234954999999999</v>
      </c>
      <c r="L4987" t="s">
        <v>22</v>
      </c>
      <c r="M4987">
        <f>V3__67[[#This Row],[Sale Price]]/V3__67[[#This Row],[carpet_area]]</f>
        <v>682.06229860365204</v>
      </c>
      <c r="N4987">
        <f>IF(OR(V3__67[[#This Row],[Estimated Value]]="",V3__67[[#This Row],[Estimated Value]]=0),"",V3__67[[#This Row],[Sale Price]]-V3__67[[#This Row],[Estimated Value]])</f>
        <v>246560</v>
      </c>
      <c r="O4987">
        <f>IF(OR(V3__67[[#This Row],[Estimated Value]]="",V3__67[[#This Row],[Estimated Value]]=0),"",(V3__67[[#This Row],[Sale Price]]-V3__67[[#This Row],[Estimated Value]])/V3__67[[#This Row],[Estimated Value]])</f>
        <v>0.63474410462362274</v>
      </c>
      <c r="P4987" t="str">
        <f t="shared" si="77"/>
        <v>Above Estimate</v>
      </c>
    </row>
    <row r="4988" spans="1:16" x14ac:dyDescent="0.3">
      <c r="A4988" s="1">
        <v>44518</v>
      </c>
      <c r="B4988">
        <v>2021</v>
      </c>
      <c r="C4988" t="s">
        <v>17</v>
      </c>
      <c r="D4988">
        <v>128500</v>
      </c>
      <c r="E4988">
        <v>265000</v>
      </c>
      <c r="F4988" t="s">
        <v>13</v>
      </c>
      <c r="G4988" t="s">
        <v>14</v>
      </c>
      <c r="H4988">
        <v>3</v>
      </c>
      <c r="I4988">
        <v>1</v>
      </c>
      <c r="J4988">
        <v>924</v>
      </c>
      <c r="K4988">
        <v>1.0234954999999999</v>
      </c>
      <c r="L4988" t="s">
        <v>15</v>
      </c>
      <c r="M4988">
        <f>V3__67[[#This Row],[Sale Price]]/V3__67[[#This Row],[carpet_area]]</f>
        <v>286.79653679653677</v>
      </c>
      <c r="N4988">
        <f>IF(OR(V3__67[[#This Row],[Estimated Value]]="",V3__67[[#This Row],[Estimated Value]]=0),"",V3__67[[#This Row],[Sale Price]]-V3__67[[#This Row],[Estimated Value]])</f>
        <v>136500</v>
      </c>
      <c r="O4988">
        <f>IF(OR(V3__67[[#This Row],[Estimated Value]]="",V3__67[[#This Row],[Estimated Value]]=0),"",(V3__67[[#This Row],[Sale Price]]-V3__67[[#This Row],[Estimated Value]])/V3__67[[#This Row],[Estimated Value]])</f>
        <v>1.0622568093385214</v>
      </c>
      <c r="P4988" t="str">
        <f t="shared" si="77"/>
        <v>Above Estimate</v>
      </c>
    </row>
    <row r="4989" spans="1:16" x14ac:dyDescent="0.3">
      <c r="A4989" s="1">
        <v>44518</v>
      </c>
      <c r="B4989">
        <v>2021</v>
      </c>
      <c r="C4989" t="s">
        <v>17</v>
      </c>
      <c r="D4989">
        <v>102300</v>
      </c>
      <c r="E4989">
        <v>195000</v>
      </c>
      <c r="F4989" t="s">
        <v>13</v>
      </c>
      <c r="G4989" t="s">
        <v>14</v>
      </c>
      <c r="H4989">
        <v>3</v>
      </c>
      <c r="I4989">
        <v>3</v>
      </c>
      <c r="J4989">
        <v>1069</v>
      </c>
      <c r="K4989">
        <v>1.0234954999999999</v>
      </c>
      <c r="L4989" t="s">
        <v>16</v>
      </c>
      <c r="M4989">
        <f>V3__67[[#This Row],[Sale Price]]/V3__67[[#This Row],[carpet_area]]</f>
        <v>182.4134705332086</v>
      </c>
      <c r="N4989">
        <f>IF(OR(V3__67[[#This Row],[Estimated Value]]="",V3__67[[#This Row],[Estimated Value]]=0),"",V3__67[[#This Row],[Sale Price]]-V3__67[[#This Row],[Estimated Value]])</f>
        <v>92700</v>
      </c>
      <c r="O4989">
        <f>IF(OR(V3__67[[#This Row],[Estimated Value]]="",V3__67[[#This Row],[Estimated Value]]=0),"",(V3__67[[#This Row],[Sale Price]]-V3__67[[#This Row],[Estimated Value]])/V3__67[[#This Row],[Estimated Value]])</f>
        <v>0.90615835777126097</v>
      </c>
      <c r="P4989" t="str">
        <f t="shared" si="77"/>
        <v>Above Estimate</v>
      </c>
    </row>
    <row r="4990" spans="1:16" x14ac:dyDescent="0.3">
      <c r="A4990" s="1">
        <v>44518</v>
      </c>
      <c r="B4990">
        <v>2021</v>
      </c>
      <c r="C4990" t="s">
        <v>12</v>
      </c>
      <c r="D4990">
        <v>47810</v>
      </c>
      <c r="E4990">
        <v>76000</v>
      </c>
      <c r="F4990" t="s">
        <v>19</v>
      </c>
      <c r="G4990" t="s">
        <v>20</v>
      </c>
      <c r="H4990">
        <v>4</v>
      </c>
      <c r="I4990">
        <v>3</v>
      </c>
      <c r="J4990">
        <v>1343</v>
      </c>
      <c r="K4990">
        <v>1.0234954999999999</v>
      </c>
      <c r="L4990" t="s">
        <v>15</v>
      </c>
      <c r="M4990">
        <f>V3__67[[#This Row],[Sale Price]]/V3__67[[#This Row],[carpet_area]]</f>
        <v>56.589724497393895</v>
      </c>
      <c r="N4990">
        <f>IF(OR(V3__67[[#This Row],[Estimated Value]]="",V3__67[[#This Row],[Estimated Value]]=0),"",V3__67[[#This Row],[Sale Price]]-V3__67[[#This Row],[Estimated Value]])</f>
        <v>28190</v>
      </c>
      <c r="O4990">
        <f>IF(OR(V3__67[[#This Row],[Estimated Value]]="",V3__67[[#This Row],[Estimated Value]]=0),"",(V3__67[[#This Row],[Sale Price]]-V3__67[[#This Row],[Estimated Value]])/V3__67[[#This Row],[Estimated Value]])</f>
        <v>0.58962560133863207</v>
      </c>
      <c r="P4990" t="str">
        <f t="shared" si="77"/>
        <v>Above Estimate</v>
      </c>
    </row>
    <row r="4991" spans="1:16" x14ac:dyDescent="0.3">
      <c r="A4991" s="1">
        <v>44518</v>
      </c>
      <c r="B4991">
        <v>2021</v>
      </c>
      <c r="C4991" t="s">
        <v>26</v>
      </c>
      <c r="D4991">
        <v>617680</v>
      </c>
      <c r="E4991">
        <v>910000</v>
      </c>
      <c r="F4991" t="s">
        <v>13</v>
      </c>
      <c r="G4991" t="s">
        <v>14</v>
      </c>
      <c r="H4991">
        <v>3</v>
      </c>
      <c r="I4991">
        <v>2</v>
      </c>
      <c r="J4991">
        <v>1052</v>
      </c>
      <c r="K4991">
        <v>1.0234954999999999</v>
      </c>
      <c r="L4991" t="s">
        <v>15</v>
      </c>
      <c r="M4991">
        <f>V3__67[[#This Row],[Sale Price]]/V3__67[[#This Row],[carpet_area]]</f>
        <v>865.01901140684413</v>
      </c>
      <c r="N4991">
        <f>IF(OR(V3__67[[#This Row],[Estimated Value]]="",V3__67[[#This Row],[Estimated Value]]=0),"",V3__67[[#This Row],[Sale Price]]-V3__67[[#This Row],[Estimated Value]])</f>
        <v>292320</v>
      </c>
      <c r="O4991">
        <f>IF(OR(V3__67[[#This Row],[Estimated Value]]="",V3__67[[#This Row],[Estimated Value]]=0),"",(V3__67[[#This Row],[Sale Price]]-V3__67[[#This Row],[Estimated Value]])/V3__67[[#This Row],[Estimated Value]])</f>
        <v>0.47325475974614689</v>
      </c>
      <c r="P4991" t="str">
        <f t="shared" si="77"/>
        <v>Above Estimate</v>
      </c>
    </row>
    <row r="4992" spans="1:16" x14ac:dyDescent="0.3">
      <c r="A4992" s="1">
        <v>44519</v>
      </c>
      <c r="B4992">
        <v>2021</v>
      </c>
      <c r="C4992" t="s">
        <v>18</v>
      </c>
      <c r="D4992">
        <v>235400</v>
      </c>
      <c r="E4992">
        <v>375000</v>
      </c>
      <c r="F4992" t="s">
        <v>13</v>
      </c>
      <c r="G4992" t="s">
        <v>14</v>
      </c>
      <c r="H4992">
        <v>3</v>
      </c>
      <c r="I4992">
        <v>3</v>
      </c>
      <c r="J4992">
        <v>951</v>
      </c>
      <c r="K4992">
        <v>1.0234954999999999</v>
      </c>
      <c r="L4992" t="s">
        <v>25</v>
      </c>
      <c r="M4992">
        <f>V3__67[[#This Row],[Sale Price]]/V3__67[[#This Row],[carpet_area]]</f>
        <v>394.32176656151421</v>
      </c>
      <c r="N4992">
        <f>IF(OR(V3__67[[#This Row],[Estimated Value]]="",V3__67[[#This Row],[Estimated Value]]=0),"",V3__67[[#This Row],[Sale Price]]-V3__67[[#This Row],[Estimated Value]])</f>
        <v>139600</v>
      </c>
      <c r="O4992">
        <f>IF(OR(V3__67[[#This Row],[Estimated Value]]="",V3__67[[#This Row],[Estimated Value]]=0),"",(V3__67[[#This Row],[Sale Price]]-V3__67[[#This Row],[Estimated Value]])/V3__67[[#This Row],[Estimated Value]])</f>
        <v>0.59303313508920985</v>
      </c>
      <c r="P4992" t="str">
        <f t="shared" si="77"/>
        <v>Above Estimate</v>
      </c>
    </row>
    <row r="4993" spans="1:16" x14ac:dyDescent="0.3">
      <c r="A4993" s="1">
        <v>44519</v>
      </c>
      <c r="B4993">
        <v>2021</v>
      </c>
      <c r="C4993" t="s">
        <v>18</v>
      </c>
      <c r="D4993">
        <v>1317370</v>
      </c>
      <c r="E4993">
        <v>1700000</v>
      </c>
      <c r="F4993" t="s">
        <v>13</v>
      </c>
      <c r="G4993" t="s">
        <v>14</v>
      </c>
      <c r="H4993">
        <v>3</v>
      </c>
      <c r="I4993">
        <v>1</v>
      </c>
      <c r="J4993">
        <v>1045</v>
      </c>
      <c r="K4993">
        <v>1.0234954999999999</v>
      </c>
      <c r="L4993" t="s">
        <v>15</v>
      </c>
      <c r="M4993">
        <f>V3__67[[#This Row],[Sale Price]]/V3__67[[#This Row],[carpet_area]]</f>
        <v>1626.7942583732058</v>
      </c>
      <c r="N4993">
        <f>IF(OR(V3__67[[#This Row],[Estimated Value]]="",V3__67[[#This Row],[Estimated Value]]=0),"",V3__67[[#This Row],[Sale Price]]-V3__67[[#This Row],[Estimated Value]])</f>
        <v>382630</v>
      </c>
      <c r="O4993">
        <f>IF(OR(V3__67[[#This Row],[Estimated Value]]="",V3__67[[#This Row],[Estimated Value]]=0),"",(V3__67[[#This Row],[Sale Price]]-V3__67[[#This Row],[Estimated Value]])/V3__67[[#This Row],[Estimated Value]])</f>
        <v>0.29044991156622663</v>
      </c>
      <c r="P4993" t="str">
        <f t="shared" si="77"/>
        <v>Above Estimate</v>
      </c>
    </row>
    <row r="4994" spans="1:16" x14ac:dyDescent="0.3">
      <c r="A4994" s="1">
        <v>44519</v>
      </c>
      <c r="B4994">
        <v>2021</v>
      </c>
      <c r="C4994" t="s">
        <v>17</v>
      </c>
      <c r="D4994">
        <v>154620</v>
      </c>
      <c r="E4994">
        <v>310000</v>
      </c>
      <c r="F4994" t="s">
        <v>23</v>
      </c>
      <c r="G4994" t="s">
        <v>24</v>
      </c>
      <c r="H4994">
        <v>6</v>
      </c>
      <c r="I4994">
        <v>6</v>
      </c>
      <c r="J4994">
        <v>2076</v>
      </c>
      <c r="K4994">
        <v>1.0234954999999999</v>
      </c>
      <c r="L4994" t="s">
        <v>15</v>
      </c>
      <c r="M4994">
        <f>V3__67[[#This Row],[Sale Price]]/V3__67[[#This Row],[carpet_area]]</f>
        <v>149.32562620423892</v>
      </c>
      <c r="N4994">
        <f>IF(OR(V3__67[[#This Row],[Estimated Value]]="",V3__67[[#This Row],[Estimated Value]]=0),"",V3__67[[#This Row],[Sale Price]]-V3__67[[#This Row],[Estimated Value]])</f>
        <v>155380</v>
      </c>
      <c r="O4994">
        <f>IF(OR(V3__67[[#This Row],[Estimated Value]]="",V3__67[[#This Row],[Estimated Value]]=0),"",(V3__67[[#This Row],[Sale Price]]-V3__67[[#This Row],[Estimated Value]])/V3__67[[#This Row],[Estimated Value]])</f>
        <v>1.0049152761609106</v>
      </c>
      <c r="P4994" t="str">
        <f t="shared" ref="P4994:P5057" si="78">IF(N4994="","No Estimate",IF(N4994&gt;0,"Above Estimate",IF(N4994&lt;0,"Below Estimate","At Estimate")))</f>
        <v>Above Estimate</v>
      </c>
    </row>
    <row r="4995" spans="1:16" x14ac:dyDescent="0.3">
      <c r="A4995" s="1">
        <v>44519</v>
      </c>
      <c r="B4995">
        <v>2021</v>
      </c>
      <c r="C4995" t="s">
        <v>26</v>
      </c>
      <c r="D4995">
        <v>725690</v>
      </c>
      <c r="E4995">
        <v>940000</v>
      </c>
      <c r="F4995" t="s">
        <v>13</v>
      </c>
      <c r="G4995" t="s">
        <v>14</v>
      </c>
      <c r="H4995">
        <v>3</v>
      </c>
      <c r="I4995">
        <v>3</v>
      </c>
      <c r="J4995">
        <v>973</v>
      </c>
      <c r="K4995">
        <v>1.0234954999999999</v>
      </c>
      <c r="L4995" t="s">
        <v>16</v>
      </c>
      <c r="M4995">
        <f>V3__67[[#This Row],[Sale Price]]/V3__67[[#This Row],[carpet_area]]</f>
        <v>966.0842754367934</v>
      </c>
      <c r="N4995">
        <f>IF(OR(V3__67[[#This Row],[Estimated Value]]="",V3__67[[#This Row],[Estimated Value]]=0),"",V3__67[[#This Row],[Sale Price]]-V3__67[[#This Row],[Estimated Value]])</f>
        <v>214310</v>
      </c>
      <c r="O4995">
        <f>IF(OR(V3__67[[#This Row],[Estimated Value]]="",V3__67[[#This Row],[Estimated Value]]=0),"",(V3__67[[#This Row],[Sale Price]]-V3__67[[#This Row],[Estimated Value]])/V3__67[[#This Row],[Estimated Value]])</f>
        <v>0.29531893783847096</v>
      </c>
      <c r="P4995" t="str">
        <f t="shared" si="78"/>
        <v>Above Estimate</v>
      </c>
    </row>
    <row r="4996" spans="1:16" x14ac:dyDescent="0.3">
      <c r="A4996" s="1">
        <v>44520</v>
      </c>
      <c r="B4996">
        <v>2021</v>
      </c>
      <c r="C4996" t="s">
        <v>26</v>
      </c>
      <c r="D4996">
        <v>734720</v>
      </c>
      <c r="E4996">
        <v>735000</v>
      </c>
      <c r="F4996" t="s">
        <v>13</v>
      </c>
      <c r="G4996" t="s">
        <v>14</v>
      </c>
      <c r="H4996">
        <v>3</v>
      </c>
      <c r="I4996">
        <v>3</v>
      </c>
      <c r="J4996">
        <v>1044</v>
      </c>
      <c r="K4996">
        <v>1.0234954999999999</v>
      </c>
      <c r="L4996" t="s">
        <v>15</v>
      </c>
      <c r="M4996">
        <f>V3__67[[#This Row],[Sale Price]]/V3__67[[#This Row],[carpet_area]]</f>
        <v>704.02298850574709</v>
      </c>
      <c r="N4996">
        <f>IF(OR(V3__67[[#This Row],[Estimated Value]]="",V3__67[[#This Row],[Estimated Value]]=0),"",V3__67[[#This Row],[Sale Price]]-V3__67[[#This Row],[Estimated Value]])</f>
        <v>280</v>
      </c>
      <c r="O4996">
        <f>IF(OR(V3__67[[#This Row],[Estimated Value]]="",V3__67[[#This Row],[Estimated Value]]=0),"",(V3__67[[#This Row],[Sale Price]]-V3__67[[#This Row],[Estimated Value]])/V3__67[[#This Row],[Estimated Value]])</f>
        <v>3.8109756097560977E-4</v>
      </c>
      <c r="P4996" t="str">
        <f t="shared" si="78"/>
        <v>Above Estimate</v>
      </c>
    </row>
    <row r="4997" spans="1:16" x14ac:dyDescent="0.3">
      <c r="A4997" s="1">
        <v>44520</v>
      </c>
      <c r="B4997">
        <v>2021</v>
      </c>
      <c r="C4997" t="s">
        <v>12</v>
      </c>
      <c r="D4997">
        <v>84710</v>
      </c>
      <c r="E4997">
        <v>247500</v>
      </c>
      <c r="F4997" t="s">
        <v>23</v>
      </c>
      <c r="G4997" t="s">
        <v>24</v>
      </c>
      <c r="H4997">
        <v>6</v>
      </c>
      <c r="I4997">
        <v>4</v>
      </c>
      <c r="J4997">
        <v>2098</v>
      </c>
      <c r="K4997">
        <v>1.0234954999999999</v>
      </c>
      <c r="L4997" t="s">
        <v>22</v>
      </c>
      <c r="M4997">
        <f>V3__67[[#This Row],[Sale Price]]/V3__67[[#This Row],[carpet_area]]</f>
        <v>117.96949475691135</v>
      </c>
      <c r="N4997">
        <f>IF(OR(V3__67[[#This Row],[Estimated Value]]="",V3__67[[#This Row],[Estimated Value]]=0),"",V3__67[[#This Row],[Sale Price]]-V3__67[[#This Row],[Estimated Value]])</f>
        <v>162790</v>
      </c>
      <c r="O4997">
        <f>IF(OR(V3__67[[#This Row],[Estimated Value]]="",V3__67[[#This Row],[Estimated Value]]=0),"",(V3__67[[#This Row],[Sale Price]]-V3__67[[#This Row],[Estimated Value]])/V3__67[[#This Row],[Estimated Value]])</f>
        <v>1.9217329713138944</v>
      </c>
      <c r="P4997" t="str">
        <f t="shared" si="78"/>
        <v>Above Estimate</v>
      </c>
    </row>
    <row r="4998" spans="1:16" x14ac:dyDescent="0.3">
      <c r="A4998" s="1">
        <v>44520</v>
      </c>
      <c r="B4998">
        <v>2021</v>
      </c>
      <c r="C4998" t="s">
        <v>12</v>
      </c>
      <c r="D4998">
        <v>54730</v>
      </c>
      <c r="E4998">
        <v>89900</v>
      </c>
      <c r="F4998" t="s">
        <v>13</v>
      </c>
      <c r="G4998" t="s">
        <v>14</v>
      </c>
      <c r="H4998">
        <v>3</v>
      </c>
      <c r="I4998">
        <v>2</v>
      </c>
      <c r="J4998">
        <v>945</v>
      </c>
      <c r="K4998">
        <v>1.0234954999999999</v>
      </c>
      <c r="L4998" t="s">
        <v>22</v>
      </c>
      <c r="M4998">
        <f>V3__67[[#This Row],[Sale Price]]/V3__67[[#This Row],[carpet_area]]</f>
        <v>95.132275132275126</v>
      </c>
      <c r="N4998">
        <f>IF(OR(V3__67[[#This Row],[Estimated Value]]="",V3__67[[#This Row],[Estimated Value]]=0),"",V3__67[[#This Row],[Sale Price]]-V3__67[[#This Row],[Estimated Value]])</f>
        <v>35170</v>
      </c>
      <c r="O4998">
        <f>IF(OR(V3__67[[#This Row],[Estimated Value]]="",V3__67[[#This Row],[Estimated Value]]=0),"",(V3__67[[#This Row],[Sale Price]]-V3__67[[#This Row],[Estimated Value]])/V3__67[[#This Row],[Estimated Value]])</f>
        <v>0.64260917230038372</v>
      </c>
      <c r="P4998" t="str">
        <f t="shared" si="78"/>
        <v>Above Estimate</v>
      </c>
    </row>
    <row r="4999" spans="1:16" x14ac:dyDescent="0.3">
      <c r="A4999" s="1">
        <v>44520</v>
      </c>
      <c r="B4999">
        <v>2021</v>
      </c>
      <c r="C4999" t="s">
        <v>17</v>
      </c>
      <c r="D4999">
        <v>88890</v>
      </c>
      <c r="E4999">
        <v>137000</v>
      </c>
      <c r="F4999" t="s">
        <v>13</v>
      </c>
      <c r="G4999" t="s">
        <v>14</v>
      </c>
      <c r="H4999">
        <v>3</v>
      </c>
      <c r="I4999">
        <v>1</v>
      </c>
      <c r="J4999">
        <v>1061</v>
      </c>
      <c r="K4999">
        <v>1.0234954999999999</v>
      </c>
      <c r="L4999" t="s">
        <v>16</v>
      </c>
      <c r="M4999">
        <f>V3__67[[#This Row],[Sale Price]]/V3__67[[#This Row],[carpet_area]]</f>
        <v>129.1234684260132</v>
      </c>
      <c r="N4999">
        <f>IF(OR(V3__67[[#This Row],[Estimated Value]]="",V3__67[[#This Row],[Estimated Value]]=0),"",V3__67[[#This Row],[Sale Price]]-V3__67[[#This Row],[Estimated Value]])</f>
        <v>48110</v>
      </c>
      <c r="O4999">
        <f>IF(OR(V3__67[[#This Row],[Estimated Value]]="",V3__67[[#This Row],[Estimated Value]]=0),"",(V3__67[[#This Row],[Sale Price]]-V3__67[[#This Row],[Estimated Value]])/V3__67[[#This Row],[Estimated Value]])</f>
        <v>0.54123073461581728</v>
      </c>
      <c r="P4999" t="str">
        <f t="shared" si="78"/>
        <v>Above Estimate</v>
      </c>
    </row>
    <row r="5000" spans="1:16" x14ac:dyDescent="0.3">
      <c r="A5000" s="1">
        <v>44520</v>
      </c>
      <c r="B5000">
        <v>2021</v>
      </c>
      <c r="C5000" t="s">
        <v>30</v>
      </c>
      <c r="D5000">
        <v>347670</v>
      </c>
      <c r="E5000">
        <v>445000</v>
      </c>
      <c r="F5000" t="s">
        <v>13</v>
      </c>
      <c r="G5000" t="s">
        <v>14</v>
      </c>
      <c r="H5000">
        <v>3</v>
      </c>
      <c r="I5000">
        <v>1</v>
      </c>
      <c r="J5000">
        <v>1053</v>
      </c>
      <c r="K5000">
        <v>1.0234954999999999</v>
      </c>
      <c r="L5000" t="s">
        <v>22</v>
      </c>
      <c r="M5000">
        <f>V3__67[[#This Row],[Sale Price]]/V3__67[[#This Row],[carpet_area]]</f>
        <v>422.60208926875595</v>
      </c>
      <c r="N5000">
        <f>IF(OR(V3__67[[#This Row],[Estimated Value]]="",V3__67[[#This Row],[Estimated Value]]=0),"",V3__67[[#This Row],[Sale Price]]-V3__67[[#This Row],[Estimated Value]])</f>
        <v>97330</v>
      </c>
      <c r="O5000">
        <f>IF(OR(V3__67[[#This Row],[Estimated Value]]="",V3__67[[#This Row],[Estimated Value]]=0),"",(V3__67[[#This Row],[Sale Price]]-V3__67[[#This Row],[Estimated Value]])/V3__67[[#This Row],[Estimated Value]])</f>
        <v>0.27994937728305574</v>
      </c>
      <c r="P5000" t="str">
        <f t="shared" si="78"/>
        <v>Above Estimate</v>
      </c>
    </row>
    <row r="5001" spans="1:16" x14ac:dyDescent="0.3">
      <c r="A5001" s="1">
        <v>44521</v>
      </c>
      <c r="B5001">
        <v>2021</v>
      </c>
      <c r="C5001" t="s">
        <v>26</v>
      </c>
      <c r="D5001">
        <v>378910</v>
      </c>
      <c r="E5001">
        <v>535000</v>
      </c>
      <c r="F5001" t="s">
        <v>13</v>
      </c>
      <c r="G5001" t="s">
        <v>14</v>
      </c>
      <c r="H5001">
        <v>3</v>
      </c>
      <c r="I5001">
        <v>1</v>
      </c>
      <c r="J5001">
        <v>1003</v>
      </c>
      <c r="K5001">
        <v>1.0234954999999999</v>
      </c>
      <c r="L5001" t="s">
        <v>22</v>
      </c>
      <c r="M5001">
        <f>V3__67[[#This Row],[Sale Price]]/V3__67[[#This Row],[carpet_area]]</f>
        <v>533.39980059820539</v>
      </c>
      <c r="N5001">
        <f>IF(OR(V3__67[[#This Row],[Estimated Value]]="",V3__67[[#This Row],[Estimated Value]]=0),"",V3__67[[#This Row],[Sale Price]]-V3__67[[#This Row],[Estimated Value]])</f>
        <v>156090</v>
      </c>
      <c r="O5001">
        <f>IF(OR(V3__67[[#This Row],[Estimated Value]]="",V3__67[[#This Row],[Estimated Value]]=0),"",(V3__67[[#This Row],[Sale Price]]-V3__67[[#This Row],[Estimated Value]])/V3__67[[#This Row],[Estimated Value]])</f>
        <v>0.4119447890000264</v>
      </c>
      <c r="P5001" t="str">
        <f t="shared" si="78"/>
        <v>Above Estimate</v>
      </c>
    </row>
    <row r="5002" spans="1:16" x14ac:dyDescent="0.3">
      <c r="A5002" s="1">
        <v>44522</v>
      </c>
      <c r="B5002">
        <v>2021</v>
      </c>
      <c r="C5002" t="s">
        <v>17</v>
      </c>
      <c r="D5002">
        <v>120220</v>
      </c>
      <c r="E5002">
        <v>195000</v>
      </c>
      <c r="F5002" t="s">
        <v>19</v>
      </c>
      <c r="G5002" t="s">
        <v>20</v>
      </c>
      <c r="H5002">
        <v>4</v>
      </c>
      <c r="I5002">
        <v>2</v>
      </c>
      <c r="J5002">
        <v>1465</v>
      </c>
      <c r="K5002">
        <v>1.0234954999999999</v>
      </c>
      <c r="L5002" t="s">
        <v>22</v>
      </c>
      <c r="M5002">
        <f>V3__67[[#This Row],[Sale Price]]/V3__67[[#This Row],[carpet_area]]</f>
        <v>133.10580204778157</v>
      </c>
      <c r="N5002">
        <f>IF(OR(V3__67[[#This Row],[Estimated Value]]="",V3__67[[#This Row],[Estimated Value]]=0),"",V3__67[[#This Row],[Sale Price]]-V3__67[[#This Row],[Estimated Value]])</f>
        <v>74780</v>
      </c>
      <c r="O5002">
        <f>IF(OR(V3__67[[#This Row],[Estimated Value]]="",V3__67[[#This Row],[Estimated Value]]=0),"",(V3__67[[#This Row],[Sale Price]]-V3__67[[#This Row],[Estimated Value]])/V3__67[[#This Row],[Estimated Value]])</f>
        <v>0.62202628514390279</v>
      </c>
      <c r="P5002" t="str">
        <f t="shared" si="78"/>
        <v>Above Estimate</v>
      </c>
    </row>
    <row r="5003" spans="1:16" x14ac:dyDescent="0.3">
      <c r="A5003" s="1">
        <v>44522</v>
      </c>
      <c r="B5003">
        <v>2021</v>
      </c>
      <c r="C5003" t="s">
        <v>30</v>
      </c>
      <c r="D5003">
        <v>501620</v>
      </c>
      <c r="E5003">
        <v>715000</v>
      </c>
      <c r="F5003" t="s">
        <v>13</v>
      </c>
      <c r="G5003" t="s">
        <v>14</v>
      </c>
      <c r="H5003">
        <v>3</v>
      </c>
      <c r="I5003">
        <v>2</v>
      </c>
      <c r="J5003">
        <v>1040</v>
      </c>
      <c r="K5003">
        <v>1.0234954999999999</v>
      </c>
      <c r="L5003" t="s">
        <v>25</v>
      </c>
      <c r="M5003">
        <f>V3__67[[#This Row],[Sale Price]]/V3__67[[#This Row],[carpet_area]]</f>
        <v>687.5</v>
      </c>
      <c r="N5003">
        <f>IF(OR(V3__67[[#This Row],[Estimated Value]]="",V3__67[[#This Row],[Estimated Value]]=0),"",V3__67[[#This Row],[Sale Price]]-V3__67[[#This Row],[Estimated Value]])</f>
        <v>213380</v>
      </c>
      <c r="O5003">
        <f>IF(OR(V3__67[[#This Row],[Estimated Value]]="",V3__67[[#This Row],[Estimated Value]]=0),"",(V3__67[[#This Row],[Sale Price]]-V3__67[[#This Row],[Estimated Value]])/V3__67[[#This Row],[Estimated Value]])</f>
        <v>0.42538176308759618</v>
      </c>
      <c r="P5003" t="str">
        <f t="shared" si="78"/>
        <v>Above Estimate</v>
      </c>
    </row>
    <row r="5004" spans="1:16" x14ac:dyDescent="0.3">
      <c r="A5004" s="1">
        <v>44525</v>
      </c>
      <c r="B5004">
        <v>2021</v>
      </c>
      <c r="C5004" t="s">
        <v>30</v>
      </c>
      <c r="D5004">
        <v>503930</v>
      </c>
      <c r="E5004">
        <v>652222</v>
      </c>
      <c r="F5004" t="s">
        <v>13</v>
      </c>
      <c r="G5004" t="s">
        <v>14</v>
      </c>
      <c r="H5004">
        <v>3</v>
      </c>
      <c r="I5004">
        <v>1</v>
      </c>
      <c r="J5004">
        <v>1089</v>
      </c>
      <c r="K5004">
        <v>1.0234954999999999</v>
      </c>
      <c r="L5004" t="s">
        <v>16</v>
      </c>
      <c r="M5004">
        <f>V3__67[[#This Row],[Sale Price]]/V3__67[[#This Row],[carpet_area]]</f>
        <v>598.91827364554638</v>
      </c>
      <c r="N5004">
        <f>IF(OR(V3__67[[#This Row],[Estimated Value]]="",V3__67[[#This Row],[Estimated Value]]=0),"",V3__67[[#This Row],[Sale Price]]-V3__67[[#This Row],[Estimated Value]])</f>
        <v>148292</v>
      </c>
      <c r="O5004">
        <f>IF(OR(V3__67[[#This Row],[Estimated Value]]="",V3__67[[#This Row],[Estimated Value]]=0),"",(V3__67[[#This Row],[Sale Price]]-V3__67[[#This Row],[Estimated Value]])/V3__67[[#This Row],[Estimated Value]])</f>
        <v>0.29427102970650687</v>
      </c>
      <c r="P5004" t="str">
        <f t="shared" si="78"/>
        <v>Above Estimate</v>
      </c>
    </row>
    <row r="5005" spans="1:16" x14ac:dyDescent="0.3">
      <c r="A5005" s="1">
        <v>44525</v>
      </c>
      <c r="B5005">
        <v>2021</v>
      </c>
      <c r="C5005" t="s">
        <v>17</v>
      </c>
      <c r="D5005">
        <v>186700</v>
      </c>
      <c r="E5005">
        <v>375000</v>
      </c>
      <c r="F5005" t="s">
        <v>13</v>
      </c>
      <c r="G5005" t="s">
        <v>14</v>
      </c>
      <c r="H5005">
        <v>3</v>
      </c>
      <c r="I5005">
        <v>3</v>
      </c>
      <c r="J5005">
        <v>911</v>
      </c>
      <c r="K5005">
        <v>1.0234954999999999</v>
      </c>
      <c r="L5005" t="s">
        <v>16</v>
      </c>
      <c r="M5005">
        <f>V3__67[[#This Row],[Sale Price]]/V3__67[[#This Row],[carpet_area]]</f>
        <v>411.63556531284303</v>
      </c>
      <c r="N5005">
        <f>IF(OR(V3__67[[#This Row],[Estimated Value]]="",V3__67[[#This Row],[Estimated Value]]=0),"",V3__67[[#This Row],[Sale Price]]-V3__67[[#This Row],[Estimated Value]])</f>
        <v>188300</v>
      </c>
      <c r="O5005">
        <f>IF(OR(V3__67[[#This Row],[Estimated Value]]="",V3__67[[#This Row],[Estimated Value]]=0),"",(V3__67[[#This Row],[Sale Price]]-V3__67[[#This Row],[Estimated Value]])/V3__67[[#This Row],[Estimated Value]])</f>
        <v>1.0085698982324585</v>
      </c>
      <c r="P5005" t="str">
        <f t="shared" si="78"/>
        <v>Above Estimate</v>
      </c>
    </row>
    <row r="5006" spans="1:16" x14ac:dyDescent="0.3">
      <c r="A5006" s="1">
        <v>44525</v>
      </c>
      <c r="B5006">
        <v>2021</v>
      </c>
      <c r="C5006" t="s">
        <v>18</v>
      </c>
      <c r="D5006">
        <v>1729660</v>
      </c>
      <c r="E5006">
        <v>3775000</v>
      </c>
      <c r="F5006" t="s">
        <v>13</v>
      </c>
      <c r="G5006" t="s">
        <v>14</v>
      </c>
      <c r="H5006">
        <v>3</v>
      </c>
      <c r="I5006">
        <v>2</v>
      </c>
      <c r="J5006">
        <v>1088</v>
      </c>
      <c r="K5006">
        <v>1.0234954999999999</v>
      </c>
      <c r="L5006" t="s">
        <v>15</v>
      </c>
      <c r="M5006">
        <f>V3__67[[#This Row],[Sale Price]]/V3__67[[#This Row],[carpet_area]]</f>
        <v>3469.669117647059</v>
      </c>
      <c r="N5006">
        <f>IF(OR(V3__67[[#This Row],[Estimated Value]]="",V3__67[[#This Row],[Estimated Value]]=0),"",V3__67[[#This Row],[Sale Price]]-V3__67[[#This Row],[Estimated Value]])</f>
        <v>2045340</v>
      </c>
      <c r="O5006">
        <f>IF(OR(V3__67[[#This Row],[Estimated Value]]="",V3__67[[#This Row],[Estimated Value]]=0),"",(V3__67[[#This Row],[Sale Price]]-V3__67[[#This Row],[Estimated Value]])/V3__67[[#This Row],[Estimated Value]])</f>
        <v>1.1825098574286277</v>
      </c>
      <c r="P5006" t="str">
        <f t="shared" si="78"/>
        <v>Above Estimate</v>
      </c>
    </row>
    <row r="5007" spans="1:16" x14ac:dyDescent="0.3">
      <c r="A5007" s="1">
        <v>44527</v>
      </c>
      <c r="B5007">
        <v>2021</v>
      </c>
      <c r="C5007" t="s">
        <v>17</v>
      </c>
      <c r="D5007">
        <v>84650</v>
      </c>
      <c r="E5007">
        <v>150000</v>
      </c>
      <c r="F5007" t="s">
        <v>19</v>
      </c>
      <c r="G5007" t="s">
        <v>20</v>
      </c>
      <c r="H5007">
        <v>4</v>
      </c>
      <c r="I5007">
        <v>2</v>
      </c>
      <c r="J5007">
        <v>1290</v>
      </c>
      <c r="K5007">
        <v>1.0234954999999999</v>
      </c>
      <c r="L5007" t="s">
        <v>25</v>
      </c>
      <c r="M5007">
        <f>V3__67[[#This Row],[Sale Price]]/V3__67[[#This Row],[carpet_area]]</f>
        <v>116.27906976744185</v>
      </c>
      <c r="N5007">
        <f>IF(OR(V3__67[[#This Row],[Estimated Value]]="",V3__67[[#This Row],[Estimated Value]]=0),"",V3__67[[#This Row],[Sale Price]]-V3__67[[#This Row],[Estimated Value]])</f>
        <v>65350</v>
      </c>
      <c r="O5007">
        <f>IF(OR(V3__67[[#This Row],[Estimated Value]]="",V3__67[[#This Row],[Estimated Value]]=0),"",(V3__67[[#This Row],[Sale Price]]-V3__67[[#This Row],[Estimated Value]])/V3__67[[#This Row],[Estimated Value]])</f>
        <v>0.77200236266981692</v>
      </c>
      <c r="P5007" t="str">
        <f t="shared" si="78"/>
        <v>Above Estimate</v>
      </c>
    </row>
    <row r="5008" spans="1:16" x14ac:dyDescent="0.3">
      <c r="A5008" s="1">
        <v>44527</v>
      </c>
      <c r="B5008">
        <v>2021</v>
      </c>
      <c r="C5008" t="s">
        <v>17</v>
      </c>
      <c r="D5008">
        <v>146750</v>
      </c>
      <c r="E5008">
        <v>324000</v>
      </c>
      <c r="F5008" t="s">
        <v>13</v>
      </c>
      <c r="G5008" t="s">
        <v>14</v>
      </c>
      <c r="H5008">
        <v>3</v>
      </c>
      <c r="I5008">
        <v>2</v>
      </c>
      <c r="J5008">
        <v>960</v>
      </c>
      <c r="K5008">
        <v>1.0234954999999999</v>
      </c>
      <c r="L5008" t="s">
        <v>22</v>
      </c>
      <c r="M5008">
        <f>V3__67[[#This Row],[Sale Price]]/V3__67[[#This Row],[carpet_area]]</f>
        <v>337.5</v>
      </c>
      <c r="N5008">
        <f>IF(OR(V3__67[[#This Row],[Estimated Value]]="",V3__67[[#This Row],[Estimated Value]]=0),"",V3__67[[#This Row],[Sale Price]]-V3__67[[#This Row],[Estimated Value]])</f>
        <v>177250</v>
      </c>
      <c r="O5008">
        <f>IF(OR(V3__67[[#This Row],[Estimated Value]]="",V3__67[[#This Row],[Estimated Value]]=0),"",(V3__67[[#This Row],[Sale Price]]-V3__67[[#This Row],[Estimated Value]])/V3__67[[#This Row],[Estimated Value]])</f>
        <v>1.2078364565587734</v>
      </c>
      <c r="P5008" t="str">
        <f t="shared" si="78"/>
        <v>Above Estimate</v>
      </c>
    </row>
    <row r="5009" spans="1:16" x14ac:dyDescent="0.3">
      <c r="A5009" s="1">
        <v>44527</v>
      </c>
      <c r="B5009">
        <v>2021</v>
      </c>
      <c r="C5009" t="s">
        <v>17</v>
      </c>
      <c r="D5009">
        <v>54560</v>
      </c>
      <c r="E5009">
        <v>125000</v>
      </c>
      <c r="F5009" t="s">
        <v>13</v>
      </c>
      <c r="G5009" t="s">
        <v>14</v>
      </c>
      <c r="H5009">
        <v>3</v>
      </c>
      <c r="I5009">
        <v>1</v>
      </c>
      <c r="J5009">
        <v>1055</v>
      </c>
      <c r="K5009">
        <v>1.0234954999999999</v>
      </c>
      <c r="L5009" t="s">
        <v>15</v>
      </c>
      <c r="M5009">
        <f>V3__67[[#This Row],[Sale Price]]/V3__67[[#This Row],[carpet_area]]</f>
        <v>118.48341232227489</v>
      </c>
      <c r="N5009">
        <f>IF(OR(V3__67[[#This Row],[Estimated Value]]="",V3__67[[#This Row],[Estimated Value]]=0),"",V3__67[[#This Row],[Sale Price]]-V3__67[[#This Row],[Estimated Value]])</f>
        <v>70440</v>
      </c>
      <c r="O5009">
        <f>IF(OR(V3__67[[#This Row],[Estimated Value]]="",V3__67[[#This Row],[Estimated Value]]=0),"",(V3__67[[#This Row],[Sale Price]]-V3__67[[#This Row],[Estimated Value]])/V3__67[[#This Row],[Estimated Value]])</f>
        <v>1.2910557184750733</v>
      </c>
      <c r="P5009" t="str">
        <f t="shared" si="78"/>
        <v>Above Estimate</v>
      </c>
    </row>
    <row r="5010" spans="1:16" x14ac:dyDescent="0.3">
      <c r="A5010" s="1">
        <v>44527</v>
      </c>
      <c r="B5010">
        <v>2021</v>
      </c>
      <c r="C5010" t="s">
        <v>26</v>
      </c>
      <c r="D5010">
        <v>326480</v>
      </c>
      <c r="E5010">
        <v>436250</v>
      </c>
      <c r="F5010" t="s">
        <v>13</v>
      </c>
      <c r="G5010" t="s">
        <v>14</v>
      </c>
      <c r="H5010">
        <v>3</v>
      </c>
      <c r="I5010">
        <v>3</v>
      </c>
      <c r="J5010">
        <v>980</v>
      </c>
      <c r="K5010">
        <v>1.0234954999999999</v>
      </c>
      <c r="L5010" t="s">
        <v>16</v>
      </c>
      <c r="M5010">
        <f>V3__67[[#This Row],[Sale Price]]/V3__67[[#This Row],[carpet_area]]</f>
        <v>445.15306122448982</v>
      </c>
      <c r="N5010">
        <f>IF(OR(V3__67[[#This Row],[Estimated Value]]="",V3__67[[#This Row],[Estimated Value]]=0),"",V3__67[[#This Row],[Sale Price]]-V3__67[[#This Row],[Estimated Value]])</f>
        <v>109770</v>
      </c>
      <c r="O5010">
        <f>IF(OR(V3__67[[#This Row],[Estimated Value]]="",V3__67[[#This Row],[Estimated Value]]=0),"",(V3__67[[#This Row],[Sale Price]]-V3__67[[#This Row],[Estimated Value]])/V3__67[[#This Row],[Estimated Value]])</f>
        <v>0.33622273952462634</v>
      </c>
      <c r="P5010" t="str">
        <f t="shared" si="78"/>
        <v>Above Estimate</v>
      </c>
    </row>
    <row r="5011" spans="1:16" x14ac:dyDescent="0.3">
      <c r="A5011" s="1">
        <v>44527</v>
      </c>
      <c r="B5011">
        <v>2021</v>
      </c>
      <c r="C5011" t="s">
        <v>12</v>
      </c>
      <c r="D5011">
        <v>52640</v>
      </c>
      <c r="E5011">
        <v>46000</v>
      </c>
      <c r="F5011" t="s">
        <v>13</v>
      </c>
      <c r="G5011" t="s">
        <v>14</v>
      </c>
      <c r="H5011">
        <v>3</v>
      </c>
      <c r="I5011">
        <v>1</v>
      </c>
      <c r="J5011">
        <v>946</v>
      </c>
      <c r="K5011">
        <v>1.0234954999999999</v>
      </c>
      <c r="L5011" t="s">
        <v>25</v>
      </c>
      <c r="M5011">
        <f>V3__67[[#This Row],[Sale Price]]/V3__67[[#This Row],[carpet_area]]</f>
        <v>48.625792811839325</v>
      </c>
      <c r="N5011">
        <f>IF(OR(V3__67[[#This Row],[Estimated Value]]="",V3__67[[#This Row],[Estimated Value]]=0),"",V3__67[[#This Row],[Sale Price]]-V3__67[[#This Row],[Estimated Value]])</f>
        <v>-6640</v>
      </c>
      <c r="O5011">
        <f>IF(OR(V3__67[[#This Row],[Estimated Value]]="",V3__67[[#This Row],[Estimated Value]]=0),"",(V3__67[[#This Row],[Sale Price]]-V3__67[[#This Row],[Estimated Value]])/V3__67[[#This Row],[Estimated Value]])</f>
        <v>-0.12613981762917933</v>
      </c>
      <c r="P5011" t="str">
        <f t="shared" si="78"/>
        <v>Below Estimate</v>
      </c>
    </row>
    <row r="5012" spans="1:16" x14ac:dyDescent="0.3">
      <c r="A5012" s="1">
        <v>44532</v>
      </c>
      <c r="B5012">
        <v>2021</v>
      </c>
      <c r="C5012" t="s">
        <v>29</v>
      </c>
      <c r="D5012">
        <v>170800</v>
      </c>
      <c r="E5012">
        <v>358500</v>
      </c>
      <c r="F5012" t="s">
        <v>13</v>
      </c>
      <c r="G5012" t="s">
        <v>14</v>
      </c>
      <c r="H5012">
        <v>3</v>
      </c>
      <c r="I5012">
        <v>2</v>
      </c>
      <c r="J5012">
        <v>1066</v>
      </c>
      <c r="K5012">
        <v>1.0234954999999999</v>
      </c>
      <c r="L5012" t="s">
        <v>22</v>
      </c>
      <c r="M5012">
        <f>V3__67[[#This Row],[Sale Price]]/V3__67[[#This Row],[carpet_area]]</f>
        <v>336.30393996247653</v>
      </c>
      <c r="N5012">
        <f>IF(OR(V3__67[[#This Row],[Estimated Value]]="",V3__67[[#This Row],[Estimated Value]]=0),"",V3__67[[#This Row],[Sale Price]]-V3__67[[#This Row],[Estimated Value]])</f>
        <v>187700</v>
      </c>
      <c r="O5012">
        <f>IF(OR(V3__67[[#This Row],[Estimated Value]]="",V3__67[[#This Row],[Estimated Value]]=0),"",(V3__67[[#This Row],[Sale Price]]-V3__67[[#This Row],[Estimated Value]])/V3__67[[#This Row],[Estimated Value]])</f>
        <v>1.0989461358313817</v>
      </c>
      <c r="P5012" t="str">
        <f t="shared" si="78"/>
        <v>Above Estimate</v>
      </c>
    </row>
    <row r="5013" spans="1:16" x14ac:dyDescent="0.3">
      <c r="A5013" s="1">
        <v>44532</v>
      </c>
      <c r="B5013">
        <v>2021</v>
      </c>
      <c r="C5013" t="s">
        <v>21</v>
      </c>
      <c r="D5013">
        <v>3265010</v>
      </c>
      <c r="E5013">
        <v>2900000</v>
      </c>
      <c r="F5013" t="s">
        <v>13</v>
      </c>
      <c r="G5013" t="s">
        <v>14</v>
      </c>
      <c r="H5013">
        <v>3</v>
      </c>
      <c r="I5013">
        <v>3</v>
      </c>
      <c r="J5013">
        <v>957</v>
      </c>
      <c r="K5013">
        <v>1.0234954999999999</v>
      </c>
      <c r="L5013" t="s">
        <v>15</v>
      </c>
      <c r="M5013">
        <f>V3__67[[#This Row],[Sale Price]]/V3__67[[#This Row],[carpet_area]]</f>
        <v>3030.3030303030305</v>
      </c>
      <c r="N5013">
        <f>IF(OR(V3__67[[#This Row],[Estimated Value]]="",V3__67[[#This Row],[Estimated Value]]=0),"",V3__67[[#This Row],[Sale Price]]-V3__67[[#This Row],[Estimated Value]])</f>
        <v>-365010</v>
      </c>
      <c r="O5013">
        <f>IF(OR(V3__67[[#This Row],[Estimated Value]]="",V3__67[[#This Row],[Estimated Value]]=0),"",(V3__67[[#This Row],[Sale Price]]-V3__67[[#This Row],[Estimated Value]])/V3__67[[#This Row],[Estimated Value]])</f>
        <v>-0.1117944508592623</v>
      </c>
      <c r="P5013" t="str">
        <f t="shared" si="78"/>
        <v>Below Estimate</v>
      </c>
    </row>
    <row r="5014" spans="1:16" x14ac:dyDescent="0.3">
      <c r="A5014" s="1">
        <v>44533</v>
      </c>
      <c r="B5014">
        <v>2021</v>
      </c>
      <c r="C5014" t="s">
        <v>29</v>
      </c>
      <c r="D5014">
        <v>238560</v>
      </c>
      <c r="E5014">
        <v>295000</v>
      </c>
      <c r="F5014" t="s">
        <v>13</v>
      </c>
      <c r="G5014" t="s">
        <v>14</v>
      </c>
      <c r="H5014">
        <v>3</v>
      </c>
      <c r="I5014">
        <v>3</v>
      </c>
      <c r="J5014">
        <v>1076</v>
      </c>
      <c r="K5014">
        <v>1.0234954999999999</v>
      </c>
      <c r="L5014" t="s">
        <v>15</v>
      </c>
      <c r="M5014">
        <f>V3__67[[#This Row],[Sale Price]]/V3__67[[#This Row],[carpet_area]]</f>
        <v>274.1635687732342</v>
      </c>
      <c r="N5014">
        <f>IF(OR(V3__67[[#This Row],[Estimated Value]]="",V3__67[[#This Row],[Estimated Value]]=0),"",V3__67[[#This Row],[Sale Price]]-V3__67[[#This Row],[Estimated Value]])</f>
        <v>56440</v>
      </c>
      <c r="O5014">
        <f>IF(OR(V3__67[[#This Row],[Estimated Value]]="",V3__67[[#This Row],[Estimated Value]]=0),"",(V3__67[[#This Row],[Sale Price]]-V3__67[[#This Row],[Estimated Value]])/V3__67[[#This Row],[Estimated Value]])</f>
        <v>0.23658618376928237</v>
      </c>
      <c r="P5014" t="str">
        <f t="shared" si="78"/>
        <v>Above Estimate</v>
      </c>
    </row>
    <row r="5015" spans="1:16" x14ac:dyDescent="0.3">
      <c r="A5015" s="1">
        <v>44533</v>
      </c>
      <c r="B5015">
        <v>2021</v>
      </c>
      <c r="C5015" t="s">
        <v>12</v>
      </c>
      <c r="D5015">
        <v>13490</v>
      </c>
      <c r="E5015">
        <v>18000</v>
      </c>
      <c r="F5015" t="s">
        <v>13</v>
      </c>
      <c r="G5015" t="s">
        <v>14</v>
      </c>
      <c r="H5015">
        <v>3</v>
      </c>
      <c r="I5015">
        <v>1</v>
      </c>
      <c r="J5015">
        <v>935</v>
      </c>
      <c r="K5015">
        <v>1.0234954999999999</v>
      </c>
      <c r="L5015" t="s">
        <v>16</v>
      </c>
      <c r="M5015">
        <f>V3__67[[#This Row],[Sale Price]]/V3__67[[#This Row],[carpet_area]]</f>
        <v>19.251336898395721</v>
      </c>
      <c r="N5015">
        <f>IF(OR(V3__67[[#This Row],[Estimated Value]]="",V3__67[[#This Row],[Estimated Value]]=0),"",V3__67[[#This Row],[Sale Price]]-V3__67[[#This Row],[Estimated Value]])</f>
        <v>4510</v>
      </c>
      <c r="O5015">
        <f>IF(OR(V3__67[[#This Row],[Estimated Value]]="",V3__67[[#This Row],[Estimated Value]]=0),"",(V3__67[[#This Row],[Sale Price]]-V3__67[[#This Row],[Estimated Value]])/V3__67[[#This Row],[Estimated Value]])</f>
        <v>0.33432171979243885</v>
      </c>
      <c r="P5015" t="str">
        <f t="shared" si="78"/>
        <v>Above Estimate</v>
      </c>
    </row>
    <row r="5016" spans="1:16" x14ac:dyDescent="0.3">
      <c r="A5016" s="1">
        <v>44533</v>
      </c>
      <c r="B5016">
        <v>2021</v>
      </c>
      <c r="C5016" t="s">
        <v>29</v>
      </c>
      <c r="D5016">
        <v>182420</v>
      </c>
      <c r="E5016">
        <v>285000</v>
      </c>
      <c r="F5016" t="s">
        <v>13</v>
      </c>
      <c r="G5016" t="s">
        <v>14</v>
      </c>
      <c r="H5016">
        <v>3</v>
      </c>
      <c r="I5016">
        <v>1</v>
      </c>
      <c r="J5016">
        <v>985</v>
      </c>
      <c r="K5016">
        <v>1.0234954999999999</v>
      </c>
      <c r="L5016" t="s">
        <v>16</v>
      </c>
      <c r="M5016">
        <f>V3__67[[#This Row],[Sale Price]]/V3__67[[#This Row],[carpet_area]]</f>
        <v>289.34010152284264</v>
      </c>
      <c r="N5016">
        <f>IF(OR(V3__67[[#This Row],[Estimated Value]]="",V3__67[[#This Row],[Estimated Value]]=0),"",V3__67[[#This Row],[Sale Price]]-V3__67[[#This Row],[Estimated Value]])</f>
        <v>102580</v>
      </c>
      <c r="O5016">
        <f>IF(OR(V3__67[[#This Row],[Estimated Value]]="",V3__67[[#This Row],[Estimated Value]]=0),"",(V3__67[[#This Row],[Sale Price]]-V3__67[[#This Row],[Estimated Value]])/V3__67[[#This Row],[Estimated Value]])</f>
        <v>0.56232869202938274</v>
      </c>
      <c r="P5016" t="str">
        <f t="shared" si="78"/>
        <v>Above Estimate</v>
      </c>
    </row>
    <row r="5017" spans="1:16" x14ac:dyDescent="0.3">
      <c r="A5017" s="1">
        <v>44533</v>
      </c>
      <c r="B5017">
        <v>2021</v>
      </c>
      <c r="C5017" t="s">
        <v>17</v>
      </c>
      <c r="D5017">
        <v>85520</v>
      </c>
      <c r="E5017">
        <v>100000</v>
      </c>
      <c r="F5017" t="s">
        <v>13</v>
      </c>
      <c r="G5017" t="s">
        <v>14</v>
      </c>
      <c r="H5017">
        <v>3</v>
      </c>
      <c r="I5017">
        <v>2</v>
      </c>
      <c r="J5017">
        <v>1024</v>
      </c>
      <c r="K5017">
        <v>1.0234954999999999</v>
      </c>
      <c r="L5017" t="s">
        <v>16</v>
      </c>
      <c r="M5017">
        <f>V3__67[[#This Row],[Sale Price]]/V3__67[[#This Row],[carpet_area]]</f>
        <v>97.65625</v>
      </c>
      <c r="N5017">
        <f>IF(OR(V3__67[[#This Row],[Estimated Value]]="",V3__67[[#This Row],[Estimated Value]]=0),"",V3__67[[#This Row],[Sale Price]]-V3__67[[#This Row],[Estimated Value]])</f>
        <v>14480</v>
      </c>
      <c r="O5017">
        <f>IF(OR(V3__67[[#This Row],[Estimated Value]]="",V3__67[[#This Row],[Estimated Value]]=0),"",(V3__67[[#This Row],[Sale Price]]-V3__67[[#This Row],[Estimated Value]])/V3__67[[#This Row],[Estimated Value]])</f>
        <v>0.16931711880261927</v>
      </c>
      <c r="P5017" t="str">
        <f t="shared" si="78"/>
        <v>Above Estimate</v>
      </c>
    </row>
    <row r="5018" spans="1:16" x14ac:dyDescent="0.3">
      <c r="A5018" s="1">
        <v>44534</v>
      </c>
      <c r="B5018">
        <v>2021</v>
      </c>
      <c r="C5018" t="s">
        <v>29</v>
      </c>
      <c r="D5018">
        <v>193410</v>
      </c>
      <c r="E5018">
        <v>322500</v>
      </c>
      <c r="F5018" t="s">
        <v>13</v>
      </c>
      <c r="G5018" t="s">
        <v>14</v>
      </c>
      <c r="H5018">
        <v>3</v>
      </c>
      <c r="I5018">
        <v>3</v>
      </c>
      <c r="J5018">
        <v>988</v>
      </c>
      <c r="K5018">
        <v>1.0234954999999999</v>
      </c>
      <c r="L5018" t="s">
        <v>16</v>
      </c>
      <c r="M5018">
        <f>V3__67[[#This Row],[Sale Price]]/V3__67[[#This Row],[carpet_area]]</f>
        <v>326.41700404858301</v>
      </c>
      <c r="N5018">
        <f>IF(OR(V3__67[[#This Row],[Estimated Value]]="",V3__67[[#This Row],[Estimated Value]]=0),"",V3__67[[#This Row],[Sale Price]]-V3__67[[#This Row],[Estimated Value]])</f>
        <v>129090</v>
      </c>
      <c r="O5018">
        <f>IF(OR(V3__67[[#This Row],[Estimated Value]]="",V3__67[[#This Row],[Estimated Value]]=0),"",(V3__67[[#This Row],[Sale Price]]-V3__67[[#This Row],[Estimated Value]])/V3__67[[#This Row],[Estimated Value]])</f>
        <v>0.66744222118814955</v>
      </c>
      <c r="P5018" t="str">
        <f t="shared" si="78"/>
        <v>Above Estimate</v>
      </c>
    </row>
    <row r="5019" spans="1:16" x14ac:dyDescent="0.3">
      <c r="A5019" s="1">
        <v>44534</v>
      </c>
      <c r="B5019">
        <v>2021</v>
      </c>
      <c r="C5019" t="s">
        <v>21</v>
      </c>
      <c r="D5019">
        <v>1091720</v>
      </c>
      <c r="E5019">
        <v>1600000</v>
      </c>
      <c r="F5019" t="s">
        <v>13</v>
      </c>
      <c r="G5019" t="s">
        <v>14</v>
      </c>
      <c r="H5019">
        <v>3</v>
      </c>
      <c r="I5019">
        <v>1</v>
      </c>
      <c r="J5019">
        <v>1049</v>
      </c>
      <c r="K5019">
        <v>1.0234954999999999</v>
      </c>
      <c r="L5019" t="s">
        <v>22</v>
      </c>
      <c r="M5019">
        <f>V3__67[[#This Row],[Sale Price]]/V3__67[[#This Row],[carpet_area]]</f>
        <v>1525.2621544327931</v>
      </c>
      <c r="N5019">
        <f>IF(OR(V3__67[[#This Row],[Estimated Value]]="",V3__67[[#This Row],[Estimated Value]]=0),"",V3__67[[#This Row],[Sale Price]]-V3__67[[#This Row],[Estimated Value]])</f>
        <v>508280</v>
      </c>
      <c r="O5019">
        <f>IF(OR(V3__67[[#This Row],[Estimated Value]]="",V3__67[[#This Row],[Estimated Value]]=0),"",(V3__67[[#This Row],[Sale Price]]-V3__67[[#This Row],[Estimated Value]])/V3__67[[#This Row],[Estimated Value]])</f>
        <v>0.4655772542410142</v>
      </c>
      <c r="P5019" t="str">
        <f t="shared" si="78"/>
        <v>Above Estimate</v>
      </c>
    </row>
    <row r="5020" spans="1:16" x14ac:dyDescent="0.3">
      <c r="A5020" s="1">
        <v>44535</v>
      </c>
      <c r="B5020">
        <v>2021</v>
      </c>
      <c r="C5020" t="s">
        <v>17</v>
      </c>
      <c r="D5020">
        <v>120940</v>
      </c>
      <c r="E5020">
        <v>288000</v>
      </c>
      <c r="F5020" t="s">
        <v>19</v>
      </c>
      <c r="G5020" t="s">
        <v>20</v>
      </c>
      <c r="H5020">
        <v>4</v>
      </c>
      <c r="I5020">
        <v>2</v>
      </c>
      <c r="J5020">
        <v>1209</v>
      </c>
      <c r="K5020">
        <v>1.0234954999999999</v>
      </c>
      <c r="L5020" t="s">
        <v>25</v>
      </c>
      <c r="M5020">
        <f>V3__67[[#This Row],[Sale Price]]/V3__67[[#This Row],[carpet_area]]</f>
        <v>238.21339950372209</v>
      </c>
      <c r="N5020">
        <f>IF(OR(V3__67[[#This Row],[Estimated Value]]="",V3__67[[#This Row],[Estimated Value]]=0),"",V3__67[[#This Row],[Sale Price]]-V3__67[[#This Row],[Estimated Value]])</f>
        <v>167060</v>
      </c>
      <c r="O5020">
        <f>IF(OR(V3__67[[#This Row],[Estimated Value]]="",V3__67[[#This Row],[Estimated Value]]=0),"",(V3__67[[#This Row],[Sale Price]]-V3__67[[#This Row],[Estimated Value]])/V3__67[[#This Row],[Estimated Value]])</f>
        <v>1.3813461220439887</v>
      </c>
      <c r="P5020" t="str">
        <f t="shared" si="78"/>
        <v>Above Estimate</v>
      </c>
    </row>
    <row r="5021" spans="1:16" x14ac:dyDescent="0.3">
      <c r="A5021" s="1">
        <v>44535</v>
      </c>
      <c r="B5021">
        <v>2021</v>
      </c>
      <c r="C5021" t="s">
        <v>26</v>
      </c>
      <c r="D5021">
        <v>209300</v>
      </c>
      <c r="E5021">
        <v>243900</v>
      </c>
      <c r="F5021" t="s">
        <v>13</v>
      </c>
      <c r="G5021" t="s">
        <v>14</v>
      </c>
      <c r="H5021">
        <v>3</v>
      </c>
      <c r="I5021">
        <v>2</v>
      </c>
      <c r="J5021">
        <v>948</v>
      </c>
      <c r="K5021">
        <v>1.0234954999999999</v>
      </c>
      <c r="L5021" t="s">
        <v>16</v>
      </c>
      <c r="M5021">
        <f>V3__67[[#This Row],[Sale Price]]/V3__67[[#This Row],[carpet_area]]</f>
        <v>257.27848101265823</v>
      </c>
      <c r="N5021">
        <f>IF(OR(V3__67[[#This Row],[Estimated Value]]="",V3__67[[#This Row],[Estimated Value]]=0),"",V3__67[[#This Row],[Sale Price]]-V3__67[[#This Row],[Estimated Value]])</f>
        <v>34600</v>
      </c>
      <c r="O5021">
        <f>IF(OR(V3__67[[#This Row],[Estimated Value]]="",V3__67[[#This Row],[Estimated Value]]=0),"",(V3__67[[#This Row],[Sale Price]]-V3__67[[#This Row],[Estimated Value]])/V3__67[[#This Row],[Estimated Value]])</f>
        <v>0.16531294792164358</v>
      </c>
      <c r="P5021" t="str">
        <f t="shared" si="78"/>
        <v>Above Estimate</v>
      </c>
    </row>
    <row r="5022" spans="1:16" x14ac:dyDescent="0.3">
      <c r="A5022" s="1">
        <v>44535</v>
      </c>
      <c r="B5022">
        <v>2021</v>
      </c>
      <c r="C5022" t="s">
        <v>12</v>
      </c>
      <c r="D5022">
        <v>84800</v>
      </c>
      <c r="E5022">
        <v>65000</v>
      </c>
      <c r="F5022" t="s">
        <v>13</v>
      </c>
      <c r="G5022" t="s">
        <v>14</v>
      </c>
      <c r="H5022">
        <v>3</v>
      </c>
      <c r="I5022">
        <v>3</v>
      </c>
      <c r="J5022">
        <v>1090</v>
      </c>
      <c r="K5022">
        <v>1.0234954999999999</v>
      </c>
      <c r="L5022" t="s">
        <v>15</v>
      </c>
      <c r="M5022">
        <f>V3__67[[#This Row],[Sale Price]]/V3__67[[#This Row],[carpet_area]]</f>
        <v>59.633027522935777</v>
      </c>
      <c r="N5022">
        <f>IF(OR(V3__67[[#This Row],[Estimated Value]]="",V3__67[[#This Row],[Estimated Value]]=0),"",V3__67[[#This Row],[Sale Price]]-V3__67[[#This Row],[Estimated Value]])</f>
        <v>-19800</v>
      </c>
      <c r="O5022">
        <f>IF(OR(V3__67[[#This Row],[Estimated Value]]="",V3__67[[#This Row],[Estimated Value]]=0),"",(V3__67[[#This Row],[Sale Price]]-V3__67[[#This Row],[Estimated Value]])/V3__67[[#This Row],[Estimated Value]])</f>
        <v>-0.23349056603773585</v>
      </c>
      <c r="P5022" t="str">
        <f t="shared" si="78"/>
        <v>Below Estimate</v>
      </c>
    </row>
    <row r="5023" spans="1:16" x14ac:dyDescent="0.3">
      <c r="A5023" s="1">
        <v>44535</v>
      </c>
      <c r="B5023">
        <v>2021</v>
      </c>
      <c r="C5023" t="s">
        <v>12</v>
      </c>
      <c r="D5023">
        <v>70570</v>
      </c>
      <c r="E5023">
        <v>58000</v>
      </c>
      <c r="F5023" t="s">
        <v>13</v>
      </c>
      <c r="G5023" t="s">
        <v>14</v>
      </c>
      <c r="H5023">
        <v>3</v>
      </c>
      <c r="I5023">
        <v>3</v>
      </c>
      <c r="J5023">
        <v>994</v>
      </c>
      <c r="K5023">
        <v>1.0234954999999999</v>
      </c>
      <c r="L5023" t="s">
        <v>22</v>
      </c>
      <c r="M5023">
        <f>V3__67[[#This Row],[Sale Price]]/V3__67[[#This Row],[carpet_area]]</f>
        <v>58.350100603621733</v>
      </c>
      <c r="N5023">
        <f>IF(OR(V3__67[[#This Row],[Estimated Value]]="",V3__67[[#This Row],[Estimated Value]]=0),"",V3__67[[#This Row],[Sale Price]]-V3__67[[#This Row],[Estimated Value]])</f>
        <v>-12570</v>
      </c>
      <c r="O5023">
        <f>IF(OR(V3__67[[#This Row],[Estimated Value]]="",V3__67[[#This Row],[Estimated Value]]=0),"",(V3__67[[#This Row],[Sale Price]]-V3__67[[#This Row],[Estimated Value]])/V3__67[[#This Row],[Estimated Value]])</f>
        <v>-0.17812101459543717</v>
      </c>
      <c r="P5023" t="str">
        <f t="shared" si="78"/>
        <v>Below Estimate</v>
      </c>
    </row>
    <row r="5024" spans="1:16" x14ac:dyDescent="0.3">
      <c r="A5024" s="1">
        <v>44536</v>
      </c>
      <c r="B5024">
        <v>2021</v>
      </c>
      <c r="C5024" t="s">
        <v>30</v>
      </c>
      <c r="D5024">
        <v>1378070</v>
      </c>
      <c r="E5024">
        <v>3017500</v>
      </c>
      <c r="F5024" t="s">
        <v>13</v>
      </c>
      <c r="G5024" t="s">
        <v>14</v>
      </c>
      <c r="H5024">
        <v>3</v>
      </c>
      <c r="I5024">
        <v>3</v>
      </c>
      <c r="J5024">
        <v>1022</v>
      </c>
      <c r="K5024">
        <v>1.0234954999999999</v>
      </c>
      <c r="L5024" t="s">
        <v>16</v>
      </c>
      <c r="M5024">
        <f>V3__67[[#This Row],[Sale Price]]/V3__67[[#This Row],[carpet_area]]</f>
        <v>2952.5440313111544</v>
      </c>
      <c r="N5024">
        <f>IF(OR(V3__67[[#This Row],[Estimated Value]]="",V3__67[[#This Row],[Estimated Value]]=0),"",V3__67[[#This Row],[Sale Price]]-V3__67[[#This Row],[Estimated Value]])</f>
        <v>1639430</v>
      </c>
      <c r="O5024">
        <f>IF(OR(V3__67[[#This Row],[Estimated Value]]="",V3__67[[#This Row],[Estimated Value]]=0),"",(V3__67[[#This Row],[Sale Price]]-V3__67[[#This Row],[Estimated Value]])/V3__67[[#This Row],[Estimated Value]])</f>
        <v>1.1896565486513748</v>
      </c>
      <c r="P5024" t="str">
        <f t="shared" si="78"/>
        <v>Above Estimate</v>
      </c>
    </row>
    <row r="5025" spans="1:16" x14ac:dyDescent="0.3">
      <c r="A5025" s="1">
        <v>44536</v>
      </c>
      <c r="B5025">
        <v>2021</v>
      </c>
      <c r="C5025" t="s">
        <v>21</v>
      </c>
      <c r="D5025">
        <v>1858080</v>
      </c>
      <c r="E5025">
        <v>2875000</v>
      </c>
      <c r="F5025" t="s">
        <v>13</v>
      </c>
      <c r="G5025" t="s">
        <v>14</v>
      </c>
      <c r="H5025">
        <v>3</v>
      </c>
      <c r="I5025">
        <v>2</v>
      </c>
      <c r="J5025">
        <v>923</v>
      </c>
      <c r="K5025">
        <v>1.0234954999999999</v>
      </c>
      <c r="L5025" t="s">
        <v>25</v>
      </c>
      <c r="M5025">
        <f>V3__67[[#This Row],[Sale Price]]/V3__67[[#This Row],[carpet_area]]</f>
        <v>3114.8429035752979</v>
      </c>
      <c r="N5025">
        <f>IF(OR(V3__67[[#This Row],[Estimated Value]]="",V3__67[[#This Row],[Estimated Value]]=0),"",V3__67[[#This Row],[Sale Price]]-V3__67[[#This Row],[Estimated Value]])</f>
        <v>1016920</v>
      </c>
      <c r="O5025">
        <f>IF(OR(V3__67[[#This Row],[Estimated Value]]="",V3__67[[#This Row],[Estimated Value]]=0),"",(V3__67[[#This Row],[Sale Price]]-V3__67[[#This Row],[Estimated Value]])/V3__67[[#This Row],[Estimated Value]])</f>
        <v>0.54729613364333074</v>
      </c>
      <c r="P5025" t="str">
        <f t="shared" si="78"/>
        <v>Above Estimate</v>
      </c>
    </row>
    <row r="5026" spans="1:16" x14ac:dyDescent="0.3">
      <c r="A5026" s="1">
        <v>44536</v>
      </c>
      <c r="B5026">
        <v>2021</v>
      </c>
      <c r="C5026" t="s">
        <v>17</v>
      </c>
      <c r="D5026">
        <v>147010</v>
      </c>
      <c r="E5026">
        <v>180000</v>
      </c>
      <c r="F5026" t="s">
        <v>19</v>
      </c>
      <c r="G5026" t="s">
        <v>20</v>
      </c>
      <c r="H5026">
        <v>4</v>
      </c>
      <c r="I5026">
        <v>4</v>
      </c>
      <c r="J5026">
        <v>1259</v>
      </c>
      <c r="K5026">
        <v>1.0234954999999999</v>
      </c>
      <c r="L5026" t="s">
        <v>15</v>
      </c>
      <c r="M5026">
        <f>V3__67[[#This Row],[Sale Price]]/V3__67[[#This Row],[carpet_area]]</f>
        <v>142.97061159650517</v>
      </c>
      <c r="N5026">
        <f>IF(OR(V3__67[[#This Row],[Estimated Value]]="",V3__67[[#This Row],[Estimated Value]]=0),"",V3__67[[#This Row],[Sale Price]]-V3__67[[#This Row],[Estimated Value]])</f>
        <v>32990</v>
      </c>
      <c r="O5026">
        <f>IF(OR(V3__67[[#This Row],[Estimated Value]]="",V3__67[[#This Row],[Estimated Value]]=0),"",(V3__67[[#This Row],[Sale Price]]-V3__67[[#This Row],[Estimated Value]])/V3__67[[#This Row],[Estimated Value]])</f>
        <v>0.22440650295898237</v>
      </c>
      <c r="P5026" t="str">
        <f t="shared" si="78"/>
        <v>Above Estimate</v>
      </c>
    </row>
    <row r="5027" spans="1:16" x14ac:dyDescent="0.3">
      <c r="A5027" s="1">
        <v>44539</v>
      </c>
      <c r="B5027">
        <v>2021</v>
      </c>
      <c r="C5027" t="s">
        <v>12</v>
      </c>
      <c r="D5027">
        <v>38480</v>
      </c>
      <c r="E5027">
        <v>120000</v>
      </c>
      <c r="F5027" t="s">
        <v>23</v>
      </c>
      <c r="G5027" t="s">
        <v>24</v>
      </c>
      <c r="H5027">
        <v>6</v>
      </c>
      <c r="I5027">
        <v>4</v>
      </c>
      <c r="J5027">
        <v>2137</v>
      </c>
      <c r="K5027">
        <v>1.0234954999999999</v>
      </c>
      <c r="L5027" t="s">
        <v>15</v>
      </c>
      <c r="M5027">
        <f>V3__67[[#This Row],[Sale Price]]/V3__67[[#This Row],[carpet_area]]</f>
        <v>56.15348619560131</v>
      </c>
      <c r="N5027">
        <f>IF(OR(V3__67[[#This Row],[Estimated Value]]="",V3__67[[#This Row],[Estimated Value]]=0),"",V3__67[[#This Row],[Sale Price]]-V3__67[[#This Row],[Estimated Value]])</f>
        <v>81520</v>
      </c>
      <c r="O5027">
        <f>IF(OR(V3__67[[#This Row],[Estimated Value]]="",V3__67[[#This Row],[Estimated Value]]=0),"",(V3__67[[#This Row],[Sale Price]]-V3__67[[#This Row],[Estimated Value]])/V3__67[[#This Row],[Estimated Value]])</f>
        <v>2.1185031185031185</v>
      </c>
      <c r="P5027" t="str">
        <f t="shared" si="78"/>
        <v>Above Estimate</v>
      </c>
    </row>
    <row r="5028" spans="1:16" x14ac:dyDescent="0.3">
      <c r="A5028" s="1">
        <v>44539</v>
      </c>
      <c r="B5028">
        <v>2021</v>
      </c>
      <c r="C5028" t="s">
        <v>18</v>
      </c>
      <c r="D5028">
        <v>238980</v>
      </c>
      <c r="E5028">
        <v>336000</v>
      </c>
      <c r="F5028" t="s">
        <v>13</v>
      </c>
      <c r="G5028" t="s">
        <v>14</v>
      </c>
      <c r="H5028">
        <v>3</v>
      </c>
      <c r="I5028">
        <v>3</v>
      </c>
      <c r="J5028">
        <v>1073</v>
      </c>
      <c r="K5028">
        <v>1.0234954999999999</v>
      </c>
      <c r="L5028" t="s">
        <v>15</v>
      </c>
      <c r="M5028">
        <f>V3__67[[#This Row],[Sale Price]]/V3__67[[#This Row],[carpet_area]]</f>
        <v>313.14072693383036</v>
      </c>
      <c r="N5028">
        <f>IF(OR(V3__67[[#This Row],[Estimated Value]]="",V3__67[[#This Row],[Estimated Value]]=0),"",V3__67[[#This Row],[Sale Price]]-V3__67[[#This Row],[Estimated Value]])</f>
        <v>97020</v>
      </c>
      <c r="O5028">
        <f>IF(OR(V3__67[[#This Row],[Estimated Value]]="",V3__67[[#This Row],[Estimated Value]]=0),"",(V3__67[[#This Row],[Sale Price]]-V3__67[[#This Row],[Estimated Value]])/V3__67[[#This Row],[Estimated Value]])</f>
        <v>0.40597539543057998</v>
      </c>
      <c r="P5028" t="str">
        <f t="shared" si="78"/>
        <v>Above Estimate</v>
      </c>
    </row>
    <row r="5029" spans="1:16" x14ac:dyDescent="0.3">
      <c r="A5029" s="1">
        <v>44539</v>
      </c>
      <c r="B5029">
        <v>2021</v>
      </c>
      <c r="C5029" t="s">
        <v>12</v>
      </c>
      <c r="D5029">
        <v>86840</v>
      </c>
      <c r="E5029">
        <v>150000</v>
      </c>
      <c r="F5029" t="s">
        <v>13</v>
      </c>
      <c r="G5029" t="s">
        <v>14</v>
      </c>
      <c r="H5029">
        <v>3</v>
      </c>
      <c r="I5029">
        <v>1</v>
      </c>
      <c r="J5029">
        <v>977</v>
      </c>
      <c r="K5029">
        <v>1.0234954999999999</v>
      </c>
      <c r="L5029" t="s">
        <v>15</v>
      </c>
      <c r="M5029">
        <f>V3__67[[#This Row],[Sale Price]]/V3__67[[#This Row],[carpet_area]]</f>
        <v>153.53121801432957</v>
      </c>
      <c r="N5029">
        <f>IF(OR(V3__67[[#This Row],[Estimated Value]]="",V3__67[[#This Row],[Estimated Value]]=0),"",V3__67[[#This Row],[Sale Price]]-V3__67[[#This Row],[Estimated Value]])</f>
        <v>63160</v>
      </c>
      <c r="O5029">
        <f>IF(OR(V3__67[[#This Row],[Estimated Value]]="",V3__67[[#This Row],[Estimated Value]]=0),"",(V3__67[[#This Row],[Sale Price]]-V3__67[[#This Row],[Estimated Value]])/V3__67[[#This Row],[Estimated Value]])</f>
        <v>0.72731460156609862</v>
      </c>
      <c r="P5029" t="str">
        <f t="shared" si="78"/>
        <v>Above Estimate</v>
      </c>
    </row>
    <row r="5030" spans="1:16" x14ac:dyDescent="0.3">
      <c r="A5030" s="1">
        <v>44540</v>
      </c>
      <c r="B5030">
        <v>2021</v>
      </c>
      <c r="C5030" t="s">
        <v>21</v>
      </c>
      <c r="D5030">
        <v>1175650</v>
      </c>
      <c r="E5030">
        <v>2020000</v>
      </c>
      <c r="F5030" t="s">
        <v>13</v>
      </c>
      <c r="G5030" t="s">
        <v>14</v>
      </c>
      <c r="H5030">
        <v>3</v>
      </c>
      <c r="I5030">
        <v>2</v>
      </c>
      <c r="J5030">
        <v>922</v>
      </c>
      <c r="K5030">
        <v>1.0234954999999999</v>
      </c>
      <c r="L5030" t="s">
        <v>25</v>
      </c>
      <c r="M5030">
        <f>V3__67[[#This Row],[Sale Price]]/V3__67[[#This Row],[carpet_area]]</f>
        <v>2190.8893709327549</v>
      </c>
      <c r="N5030">
        <f>IF(OR(V3__67[[#This Row],[Estimated Value]]="",V3__67[[#This Row],[Estimated Value]]=0),"",V3__67[[#This Row],[Sale Price]]-V3__67[[#This Row],[Estimated Value]])</f>
        <v>844350</v>
      </c>
      <c r="O5030">
        <f>IF(OR(V3__67[[#This Row],[Estimated Value]]="",V3__67[[#This Row],[Estimated Value]]=0),"",(V3__67[[#This Row],[Sale Price]]-V3__67[[#This Row],[Estimated Value]])/V3__67[[#This Row],[Estimated Value]])</f>
        <v>0.71819844341428141</v>
      </c>
      <c r="P5030" t="str">
        <f t="shared" si="78"/>
        <v>Above Estimate</v>
      </c>
    </row>
    <row r="5031" spans="1:16" x14ac:dyDescent="0.3">
      <c r="A5031" s="1">
        <v>44540</v>
      </c>
      <c r="B5031">
        <v>2021</v>
      </c>
      <c r="C5031" t="s">
        <v>18</v>
      </c>
      <c r="D5031">
        <v>190040</v>
      </c>
      <c r="E5031">
        <v>253432</v>
      </c>
      <c r="F5031" t="s">
        <v>13</v>
      </c>
      <c r="G5031" t="s">
        <v>14</v>
      </c>
      <c r="H5031">
        <v>3</v>
      </c>
      <c r="I5031">
        <v>2</v>
      </c>
      <c r="J5031">
        <v>1084</v>
      </c>
      <c r="K5031">
        <v>1.0234954999999999</v>
      </c>
      <c r="L5031" t="s">
        <v>15</v>
      </c>
      <c r="M5031">
        <f>V3__67[[#This Row],[Sale Price]]/V3__67[[#This Row],[carpet_area]]</f>
        <v>233.79335793357933</v>
      </c>
      <c r="N5031">
        <f>IF(OR(V3__67[[#This Row],[Estimated Value]]="",V3__67[[#This Row],[Estimated Value]]=0),"",V3__67[[#This Row],[Sale Price]]-V3__67[[#This Row],[Estimated Value]])</f>
        <v>63392</v>
      </c>
      <c r="O5031">
        <f>IF(OR(V3__67[[#This Row],[Estimated Value]]="",V3__67[[#This Row],[Estimated Value]]=0),"",(V3__67[[#This Row],[Sale Price]]-V3__67[[#This Row],[Estimated Value]])/V3__67[[#This Row],[Estimated Value]])</f>
        <v>0.33357187960429385</v>
      </c>
      <c r="P5031" t="str">
        <f t="shared" si="78"/>
        <v>Above Estimate</v>
      </c>
    </row>
    <row r="5032" spans="1:16" x14ac:dyDescent="0.3">
      <c r="A5032" s="1">
        <v>44541</v>
      </c>
      <c r="B5032">
        <v>2021</v>
      </c>
      <c r="C5032" t="s">
        <v>30</v>
      </c>
      <c r="D5032">
        <v>436710</v>
      </c>
      <c r="E5032">
        <v>550000</v>
      </c>
      <c r="F5032" t="s">
        <v>13</v>
      </c>
      <c r="G5032" t="s">
        <v>14</v>
      </c>
      <c r="H5032">
        <v>3</v>
      </c>
      <c r="I5032">
        <v>1</v>
      </c>
      <c r="J5032">
        <v>1083</v>
      </c>
      <c r="K5032">
        <v>1.0234954999999999</v>
      </c>
      <c r="L5032" t="s">
        <v>15</v>
      </c>
      <c r="M5032">
        <f>V3__67[[#This Row],[Sale Price]]/V3__67[[#This Row],[carpet_area]]</f>
        <v>507.84856879039705</v>
      </c>
      <c r="N5032">
        <f>IF(OR(V3__67[[#This Row],[Estimated Value]]="",V3__67[[#This Row],[Estimated Value]]=0),"",V3__67[[#This Row],[Sale Price]]-V3__67[[#This Row],[Estimated Value]])</f>
        <v>113290</v>
      </c>
      <c r="O5032">
        <f>IF(OR(V3__67[[#This Row],[Estimated Value]]="",V3__67[[#This Row],[Estimated Value]]=0),"",(V3__67[[#This Row],[Sale Price]]-V3__67[[#This Row],[Estimated Value]])/V3__67[[#This Row],[Estimated Value]])</f>
        <v>0.25941700441940874</v>
      </c>
      <c r="P5032" t="str">
        <f t="shared" si="78"/>
        <v>Above Estimate</v>
      </c>
    </row>
    <row r="5033" spans="1:16" x14ac:dyDescent="0.3">
      <c r="A5033" s="1">
        <v>44542</v>
      </c>
      <c r="B5033">
        <v>2021</v>
      </c>
      <c r="C5033" t="s">
        <v>30</v>
      </c>
      <c r="D5033">
        <v>808260</v>
      </c>
      <c r="E5033">
        <v>875000</v>
      </c>
      <c r="F5033" t="s">
        <v>13</v>
      </c>
      <c r="G5033" t="s">
        <v>14</v>
      </c>
      <c r="H5033">
        <v>3</v>
      </c>
      <c r="I5033">
        <v>2</v>
      </c>
      <c r="J5033">
        <v>900</v>
      </c>
      <c r="K5033">
        <v>1.0234954999999999</v>
      </c>
      <c r="L5033" t="s">
        <v>15</v>
      </c>
      <c r="M5033">
        <f>V3__67[[#This Row],[Sale Price]]/V3__67[[#This Row],[carpet_area]]</f>
        <v>972.22222222222217</v>
      </c>
      <c r="N5033">
        <f>IF(OR(V3__67[[#This Row],[Estimated Value]]="",V3__67[[#This Row],[Estimated Value]]=0),"",V3__67[[#This Row],[Sale Price]]-V3__67[[#This Row],[Estimated Value]])</f>
        <v>66740</v>
      </c>
      <c r="O5033">
        <f>IF(OR(V3__67[[#This Row],[Estimated Value]]="",V3__67[[#This Row],[Estimated Value]]=0),"",(V3__67[[#This Row],[Sale Price]]-V3__67[[#This Row],[Estimated Value]])/V3__67[[#This Row],[Estimated Value]])</f>
        <v>8.2572439561527225E-2</v>
      </c>
      <c r="P5033" t="str">
        <f t="shared" si="78"/>
        <v>Above Estimate</v>
      </c>
    </row>
    <row r="5034" spans="1:16" x14ac:dyDescent="0.3">
      <c r="A5034" s="1">
        <v>44542</v>
      </c>
      <c r="B5034">
        <v>2021</v>
      </c>
      <c r="C5034" t="s">
        <v>12</v>
      </c>
      <c r="D5034">
        <v>108740</v>
      </c>
      <c r="E5034">
        <v>230000</v>
      </c>
      <c r="F5034" t="s">
        <v>13</v>
      </c>
      <c r="G5034" t="s">
        <v>14</v>
      </c>
      <c r="H5034">
        <v>3</v>
      </c>
      <c r="I5034">
        <v>2</v>
      </c>
      <c r="J5034">
        <v>1024</v>
      </c>
      <c r="K5034">
        <v>1.0234954999999999</v>
      </c>
      <c r="L5034" t="s">
        <v>25</v>
      </c>
      <c r="M5034">
        <f>V3__67[[#This Row],[Sale Price]]/V3__67[[#This Row],[carpet_area]]</f>
        <v>224.609375</v>
      </c>
      <c r="N5034">
        <f>IF(OR(V3__67[[#This Row],[Estimated Value]]="",V3__67[[#This Row],[Estimated Value]]=0),"",V3__67[[#This Row],[Sale Price]]-V3__67[[#This Row],[Estimated Value]])</f>
        <v>121260</v>
      </c>
      <c r="O5034">
        <f>IF(OR(V3__67[[#This Row],[Estimated Value]]="",V3__67[[#This Row],[Estimated Value]]=0),"",(V3__67[[#This Row],[Sale Price]]-V3__67[[#This Row],[Estimated Value]])/V3__67[[#This Row],[Estimated Value]])</f>
        <v>1.1151370240941696</v>
      </c>
      <c r="P5034" t="str">
        <f t="shared" si="78"/>
        <v>Above Estimate</v>
      </c>
    </row>
    <row r="5035" spans="1:16" x14ac:dyDescent="0.3">
      <c r="A5035" s="1">
        <v>44543</v>
      </c>
      <c r="B5035">
        <v>2021</v>
      </c>
      <c r="C5035" t="s">
        <v>29</v>
      </c>
      <c r="D5035">
        <v>180950</v>
      </c>
      <c r="E5035">
        <v>298000</v>
      </c>
      <c r="F5035" t="s">
        <v>13</v>
      </c>
      <c r="G5035" t="s">
        <v>14</v>
      </c>
      <c r="H5035">
        <v>3</v>
      </c>
      <c r="I5035">
        <v>2</v>
      </c>
      <c r="J5035">
        <v>977</v>
      </c>
      <c r="K5035">
        <v>1.0234954999999999</v>
      </c>
      <c r="L5035" t="s">
        <v>25</v>
      </c>
      <c r="M5035">
        <f>V3__67[[#This Row],[Sale Price]]/V3__67[[#This Row],[carpet_area]]</f>
        <v>305.01535312180141</v>
      </c>
      <c r="N5035">
        <f>IF(OR(V3__67[[#This Row],[Estimated Value]]="",V3__67[[#This Row],[Estimated Value]]=0),"",V3__67[[#This Row],[Sale Price]]-V3__67[[#This Row],[Estimated Value]])</f>
        <v>117050</v>
      </c>
      <c r="O5035">
        <f>IF(OR(V3__67[[#This Row],[Estimated Value]]="",V3__67[[#This Row],[Estimated Value]]=0),"",(V3__67[[#This Row],[Sale Price]]-V3__67[[#This Row],[Estimated Value]])/V3__67[[#This Row],[Estimated Value]])</f>
        <v>0.64686377452334898</v>
      </c>
      <c r="P5035" t="str">
        <f t="shared" si="78"/>
        <v>Above Estimate</v>
      </c>
    </row>
    <row r="5036" spans="1:16" x14ac:dyDescent="0.3">
      <c r="A5036" s="1">
        <v>44546</v>
      </c>
      <c r="B5036">
        <v>2021</v>
      </c>
      <c r="C5036" t="s">
        <v>17</v>
      </c>
      <c r="D5036">
        <v>130250</v>
      </c>
      <c r="E5036">
        <v>180000</v>
      </c>
      <c r="F5036" t="s">
        <v>23</v>
      </c>
      <c r="G5036" t="s">
        <v>24</v>
      </c>
      <c r="H5036">
        <v>6</v>
      </c>
      <c r="I5036">
        <v>6</v>
      </c>
      <c r="J5036">
        <v>1828</v>
      </c>
      <c r="K5036">
        <v>1.0234954999999999</v>
      </c>
      <c r="L5036" t="s">
        <v>22</v>
      </c>
      <c r="M5036">
        <f>V3__67[[#This Row],[Sale Price]]/V3__67[[#This Row],[carpet_area]]</f>
        <v>98.468271334792121</v>
      </c>
      <c r="N5036">
        <f>IF(OR(V3__67[[#This Row],[Estimated Value]]="",V3__67[[#This Row],[Estimated Value]]=0),"",V3__67[[#This Row],[Sale Price]]-V3__67[[#This Row],[Estimated Value]])</f>
        <v>49750</v>
      </c>
      <c r="O5036">
        <f>IF(OR(V3__67[[#This Row],[Estimated Value]]="",V3__67[[#This Row],[Estimated Value]]=0),"",(V3__67[[#This Row],[Sale Price]]-V3__67[[#This Row],[Estimated Value]])/V3__67[[#This Row],[Estimated Value]])</f>
        <v>0.38195777351247601</v>
      </c>
      <c r="P5036" t="str">
        <f t="shared" si="78"/>
        <v>Above Estimate</v>
      </c>
    </row>
    <row r="5037" spans="1:16" x14ac:dyDescent="0.3">
      <c r="A5037" s="1">
        <v>44547</v>
      </c>
      <c r="B5037">
        <v>2021</v>
      </c>
      <c r="C5037" t="s">
        <v>18</v>
      </c>
      <c r="D5037">
        <v>267090</v>
      </c>
      <c r="E5037">
        <v>350000</v>
      </c>
      <c r="F5037" t="s">
        <v>13</v>
      </c>
      <c r="G5037" t="s">
        <v>14</v>
      </c>
      <c r="H5037">
        <v>3</v>
      </c>
      <c r="I5037">
        <v>3</v>
      </c>
      <c r="J5037">
        <v>945</v>
      </c>
      <c r="K5037">
        <v>1.0234954999999999</v>
      </c>
      <c r="L5037" t="s">
        <v>15</v>
      </c>
      <c r="M5037">
        <f>V3__67[[#This Row],[Sale Price]]/V3__67[[#This Row],[carpet_area]]</f>
        <v>370.37037037037038</v>
      </c>
      <c r="N5037">
        <f>IF(OR(V3__67[[#This Row],[Estimated Value]]="",V3__67[[#This Row],[Estimated Value]]=0),"",V3__67[[#This Row],[Sale Price]]-V3__67[[#This Row],[Estimated Value]])</f>
        <v>82910</v>
      </c>
      <c r="O5037">
        <f>IF(OR(V3__67[[#This Row],[Estimated Value]]="",V3__67[[#This Row],[Estimated Value]]=0),"",(V3__67[[#This Row],[Sale Price]]-V3__67[[#This Row],[Estimated Value]])/V3__67[[#This Row],[Estimated Value]])</f>
        <v>0.31041970871241903</v>
      </c>
      <c r="P5037" t="str">
        <f t="shared" si="78"/>
        <v>Above Estimate</v>
      </c>
    </row>
    <row r="5038" spans="1:16" x14ac:dyDescent="0.3">
      <c r="A5038" s="1">
        <v>44547</v>
      </c>
      <c r="B5038">
        <v>2021</v>
      </c>
      <c r="C5038" t="s">
        <v>12</v>
      </c>
      <c r="D5038">
        <v>92010</v>
      </c>
      <c r="E5038">
        <v>160000</v>
      </c>
      <c r="F5038" t="s">
        <v>13</v>
      </c>
      <c r="G5038" t="s">
        <v>14</v>
      </c>
      <c r="H5038">
        <v>3</v>
      </c>
      <c r="I5038">
        <v>3</v>
      </c>
      <c r="J5038">
        <v>942</v>
      </c>
      <c r="K5038">
        <v>1.0234954999999999</v>
      </c>
      <c r="L5038" t="s">
        <v>25</v>
      </c>
      <c r="M5038">
        <f>V3__67[[#This Row],[Sale Price]]/V3__67[[#This Row],[carpet_area]]</f>
        <v>169.85138004246284</v>
      </c>
      <c r="N5038">
        <f>IF(OR(V3__67[[#This Row],[Estimated Value]]="",V3__67[[#This Row],[Estimated Value]]=0),"",V3__67[[#This Row],[Sale Price]]-V3__67[[#This Row],[Estimated Value]])</f>
        <v>67990</v>
      </c>
      <c r="O5038">
        <f>IF(OR(V3__67[[#This Row],[Estimated Value]]="",V3__67[[#This Row],[Estimated Value]]=0),"",(V3__67[[#This Row],[Sale Price]]-V3__67[[#This Row],[Estimated Value]])/V3__67[[#This Row],[Estimated Value]])</f>
        <v>0.73894141941093361</v>
      </c>
      <c r="P5038" t="str">
        <f t="shared" si="78"/>
        <v>Above Estimate</v>
      </c>
    </row>
    <row r="5039" spans="1:16" x14ac:dyDescent="0.3">
      <c r="A5039" s="1">
        <v>44548</v>
      </c>
      <c r="B5039">
        <v>2021</v>
      </c>
      <c r="C5039" t="s">
        <v>17</v>
      </c>
      <c r="D5039">
        <v>176350</v>
      </c>
      <c r="E5039">
        <v>220000</v>
      </c>
      <c r="F5039" t="s">
        <v>13</v>
      </c>
      <c r="G5039" t="s">
        <v>14</v>
      </c>
      <c r="H5039">
        <v>3</v>
      </c>
      <c r="I5039">
        <v>3</v>
      </c>
      <c r="J5039">
        <v>1077</v>
      </c>
      <c r="K5039">
        <v>1.0234954999999999</v>
      </c>
      <c r="L5039" t="s">
        <v>22</v>
      </c>
      <c r="M5039">
        <f>V3__67[[#This Row],[Sale Price]]/V3__67[[#This Row],[carpet_area]]</f>
        <v>204.2711234911792</v>
      </c>
      <c r="N5039">
        <f>IF(OR(V3__67[[#This Row],[Estimated Value]]="",V3__67[[#This Row],[Estimated Value]]=0),"",V3__67[[#This Row],[Sale Price]]-V3__67[[#This Row],[Estimated Value]])</f>
        <v>43650</v>
      </c>
      <c r="O5039">
        <f>IF(OR(V3__67[[#This Row],[Estimated Value]]="",V3__67[[#This Row],[Estimated Value]]=0),"",(V3__67[[#This Row],[Sale Price]]-V3__67[[#This Row],[Estimated Value]])/V3__67[[#This Row],[Estimated Value]])</f>
        <v>0.24751913807768641</v>
      </c>
      <c r="P5039" t="str">
        <f t="shared" si="78"/>
        <v>Above Estimate</v>
      </c>
    </row>
    <row r="5040" spans="1:16" x14ac:dyDescent="0.3">
      <c r="A5040" s="1">
        <v>44550</v>
      </c>
      <c r="B5040">
        <v>2021</v>
      </c>
      <c r="C5040" t="s">
        <v>29</v>
      </c>
      <c r="D5040">
        <v>194040</v>
      </c>
      <c r="E5040">
        <v>205000</v>
      </c>
      <c r="F5040" t="s">
        <v>13</v>
      </c>
      <c r="G5040" t="s">
        <v>14</v>
      </c>
      <c r="H5040">
        <v>3</v>
      </c>
      <c r="I5040">
        <v>2</v>
      </c>
      <c r="J5040">
        <v>996</v>
      </c>
      <c r="K5040">
        <v>1.0234954999999999</v>
      </c>
      <c r="L5040" t="s">
        <v>22</v>
      </c>
      <c r="M5040">
        <f>V3__67[[#This Row],[Sale Price]]/V3__67[[#This Row],[carpet_area]]</f>
        <v>205.82329317269077</v>
      </c>
      <c r="N5040">
        <f>IF(OR(V3__67[[#This Row],[Estimated Value]]="",V3__67[[#This Row],[Estimated Value]]=0),"",V3__67[[#This Row],[Sale Price]]-V3__67[[#This Row],[Estimated Value]])</f>
        <v>10960</v>
      </c>
      <c r="O5040">
        <f>IF(OR(V3__67[[#This Row],[Estimated Value]]="",V3__67[[#This Row],[Estimated Value]]=0),"",(V3__67[[#This Row],[Sale Price]]-V3__67[[#This Row],[Estimated Value]])/V3__67[[#This Row],[Estimated Value]])</f>
        <v>5.6483199340342197E-2</v>
      </c>
      <c r="P5040" t="str">
        <f t="shared" si="78"/>
        <v>Above Estimate</v>
      </c>
    </row>
    <row r="5041" spans="1:16" x14ac:dyDescent="0.3">
      <c r="A5041" s="1">
        <v>44553</v>
      </c>
      <c r="B5041">
        <v>2021</v>
      </c>
      <c r="C5041" t="s">
        <v>18</v>
      </c>
      <c r="D5041">
        <v>219400</v>
      </c>
      <c r="E5041">
        <v>360000</v>
      </c>
      <c r="F5041" t="s">
        <v>13</v>
      </c>
      <c r="G5041" t="s">
        <v>14</v>
      </c>
      <c r="H5041">
        <v>3</v>
      </c>
      <c r="I5041">
        <v>3</v>
      </c>
      <c r="J5041">
        <v>1007</v>
      </c>
      <c r="K5041">
        <v>1.0234954999999999</v>
      </c>
      <c r="L5041" t="s">
        <v>25</v>
      </c>
      <c r="M5041">
        <f>V3__67[[#This Row],[Sale Price]]/V3__67[[#This Row],[carpet_area]]</f>
        <v>357.49751737835152</v>
      </c>
      <c r="N5041">
        <f>IF(OR(V3__67[[#This Row],[Estimated Value]]="",V3__67[[#This Row],[Estimated Value]]=0),"",V3__67[[#This Row],[Sale Price]]-V3__67[[#This Row],[Estimated Value]])</f>
        <v>140600</v>
      </c>
      <c r="O5041">
        <f>IF(OR(V3__67[[#This Row],[Estimated Value]]="",V3__67[[#This Row],[Estimated Value]]=0),"",(V3__67[[#This Row],[Sale Price]]-V3__67[[#This Row],[Estimated Value]])/V3__67[[#This Row],[Estimated Value]])</f>
        <v>0.64083865086599823</v>
      </c>
      <c r="P5041" t="str">
        <f t="shared" si="78"/>
        <v>Above Estimate</v>
      </c>
    </row>
    <row r="5042" spans="1:16" x14ac:dyDescent="0.3">
      <c r="A5042" s="1">
        <v>44554</v>
      </c>
      <c r="B5042">
        <v>2021</v>
      </c>
      <c r="C5042" t="s">
        <v>26</v>
      </c>
      <c r="D5042">
        <v>354410</v>
      </c>
      <c r="E5042">
        <v>700000</v>
      </c>
      <c r="F5042" t="s">
        <v>13</v>
      </c>
      <c r="G5042" t="s">
        <v>14</v>
      </c>
      <c r="H5042">
        <v>3</v>
      </c>
      <c r="I5042">
        <v>3</v>
      </c>
      <c r="J5042">
        <v>953</v>
      </c>
      <c r="K5042">
        <v>1.0234954999999999</v>
      </c>
      <c r="L5042" t="s">
        <v>15</v>
      </c>
      <c r="M5042">
        <f>V3__67[[#This Row],[Sale Price]]/V3__67[[#This Row],[carpet_area]]</f>
        <v>734.52256033578169</v>
      </c>
      <c r="N5042">
        <f>IF(OR(V3__67[[#This Row],[Estimated Value]]="",V3__67[[#This Row],[Estimated Value]]=0),"",V3__67[[#This Row],[Sale Price]]-V3__67[[#This Row],[Estimated Value]])</f>
        <v>345590</v>
      </c>
      <c r="O5042">
        <f>IF(OR(V3__67[[#This Row],[Estimated Value]]="",V3__67[[#This Row],[Estimated Value]]=0),"",(V3__67[[#This Row],[Sale Price]]-V3__67[[#This Row],[Estimated Value]])/V3__67[[#This Row],[Estimated Value]])</f>
        <v>0.97511356903021928</v>
      </c>
      <c r="P5042" t="str">
        <f t="shared" si="78"/>
        <v>Above Estimate</v>
      </c>
    </row>
    <row r="5043" spans="1:16" x14ac:dyDescent="0.3">
      <c r="A5043" s="1">
        <v>44556</v>
      </c>
      <c r="B5043">
        <v>2021</v>
      </c>
      <c r="C5043" t="s">
        <v>29</v>
      </c>
      <c r="D5043">
        <v>198100</v>
      </c>
      <c r="E5043">
        <v>272950</v>
      </c>
      <c r="F5043" t="s">
        <v>13</v>
      </c>
      <c r="G5043" t="s">
        <v>14</v>
      </c>
      <c r="H5043">
        <v>3</v>
      </c>
      <c r="I5043">
        <v>2</v>
      </c>
      <c r="J5043">
        <v>1061</v>
      </c>
      <c r="K5043">
        <v>1.0234954999999999</v>
      </c>
      <c r="L5043" t="s">
        <v>22</v>
      </c>
      <c r="M5043">
        <f>V3__67[[#This Row],[Sale Price]]/V3__67[[#This Row],[carpet_area]]</f>
        <v>257.25730442978323</v>
      </c>
      <c r="N5043">
        <f>IF(OR(V3__67[[#This Row],[Estimated Value]]="",V3__67[[#This Row],[Estimated Value]]=0),"",V3__67[[#This Row],[Sale Price]]-V3__67[[#This Row],[Estimated Value]])</f>
        <v>74850</v>
      </c>
      <c r="O5043">
        <f>IF(OR(V3__67[[#This Row],[Estimated Value]]="",V3__67[[#This Row],[Estimated Value]]=0),"",(V3__67[[#This Row],[Sale Price]]-V3__67[[#This Row],[Estimated Value]])/V3__67[[#This Row],[Estimated Value]])</f>
        <v>0.37783947501261989</v>
      </c>
      <c r="P5043" t="str">
        <f t="shared" si="78"/>
        <v>Above Estimate</v>
      </c>
    </row>
    <row r="5044" spans="1:16" x14ac:dyDescent="0.3">
      <c r="A5044" s="1">
        <v>44556</v>
      </c>
      <c r="B5044">
        <v>2021</v>
      </c>
      <c r="C5044" t="s">
        <v>17</v>
      </c>
      <c r="D5044">
        <v>120790</v>
      </c>
      <c r="E5044">
        <v>244000</v>
      </c>
      <c r="F5044" t="s">
        <v>19</v>
      </c>
      <c r="G5044" t="s">
        <v>20</v>
      </c>
      <c r="H5044">
        <v>4</v>
      </c>
      <c r="I5044">
        <v>2</v>
      </c>
      <c r="J5044">
        <v>1393</v>
      </c>
      <c r="K5044">
        <v>1.0234954999999999</v>
      </c>
      <c r="L5044" t="s">
        <v>25</v>
      </c>
      <c r="M5044">
        <f>V3__67[[#This Row],[Sale Price]]/V3__67[[#This Row],[carpet_area]]</f>
        <v>175.16152189519025</v>
      </c>
      <c r="N5044">
        <f>IF(OR(V3__67[[#This Row],[Estimated Value]]="",V3__67[[#This Row],[Estimated Value]]=0),"",V3__67[[#This Row],[Sale Price]]-V3__67[[#This Row],[Estimated Value]])</f>
        <v>123210</v>
      </c>
      <c r="O5044">
        <f>IF(OR(V3__67[[#This Row],[Estimated Value]]="",V3__67[[#This Row],[Estimated Value]]=0),"",(V3__67[[#This Row],[Sale Price]]-V3__67[[#This Row],[Estimated Value]])/V3__67[[#This Row],[Estimated Value]])</f>
        <v>1.0200347710903221</v>
      </c>
      <c r="P5044" t="str">
        <f t="shared" si="78"/>
        <v>Above Estimate</v>
      </c>
    </row>
    <row r="5045" spans="1:16" x14ac:dyDescent="0.3">
      <c r="A5045" s="1">
        <v>44556</v>
      </c>
      <c r="B5045">
        <v>2021</v>
      </c>
      <c r="C5045" t="s">
        <v>30</v>
      </c>
      <c r="D5045">
        <v>530670</v>
      </c>
      <c r="E5045">
        <v>725000</v>
      </c>
      <c r="F5045" t="s">
        <v>13</v>
      </c>
      <c r="G5045" t="s">
        <v>14</v>
      </c>
      <c r="H5045">
        <v>3</v>
      </c>
      <c r="I5045">
        <v>2</v>
      </c>
      <c r="J5045">
        <v>1067</v>
      </c>
      <c r="K5045">
        <v>1.0234954999999999</v>
      </c>
      <c r="L5045" t="s">
        <v>25</v>
      </c>
      <c r="M5045">
        <f>V3__67[[#This Row],[Sale Price]]/V3__67[[#This Row],[carpet_area]]</f>
        <v>679.47516401124653</v>
      </c>
      <c r="N5045">
        <f>IF(OR(V3__67[[#This Row],[Estimated Value]]="",V3__67[[#This Row],[Estimated Value]]=0),"",V3__67[[#This Row],[Sale Price]]-V3__67[[#This Row],[Estimated Value]])</f>
        <v>194330</v>
      </c>
      <c r="O5045">
        <f>IF(OR(V3__67[[#This Row],[Estimated Value]]="",V3__67[[#This Row],[Estimated Value]]=0),"",(V3__67[[#This Row],[Sale Price]]-V3__67[[#This Row],[Estimated Value]])/V3__67[[#This Row],[Estimated Value]])</f>
        <v>0.36619744850848929</v>
      </c>
      <c r="P5045" t="str">
        <f t="shared" si="78"/>
        <v>Above Estimate</v>
      </c>
    </row>
    <row r="5046" spans="1:16" x14ac:dyDescent="0.3">
      <c r="A5046" s="1">
        <v>44556</v>
      </c>
      <c r="B5046">
        <v>2021</v>
      </c>
      <c r="C5046" t="s">
        <v>30</v>
      </c>
      <c r="D5046">
        <v>267700</v>
      </c>
      <c r="E5046">
        <v>425000</v>
      </c>
      <c r="F5046" t="s">
        <v>13</v>
      </c>
      <c r="G5046" t="s">
        <v>14</v>
      </c>
      <c r="H5046">
        <v>3</v>
      </c>
      <c r="I5046">
        <v>2</v>
      </c>
      <c r="J5046">
        <v>913</v>
      </c>
      <c r="K5046">
        <v>1.0234954999999999</v>
      </c>
      <c r="L5046" t="s">
        <v>22</v>
      </c>
      <c r="M5046">
        <f>V3__67[[#This Row],[Sale Price]]/V3__67[[#This Row],[carpet_area]]</f>
        <v>465.4983570646221</v>
      </c>
      <c r="N5046">
        <f>IF(OR(V3__67[[#This Row],[Estimated Value]]="",V3__67[[#This Row],[Estimated Value]]=0),"",V3__67[[#This Row],[Sale Price]]-V3__67[[#This Row],[Estimated Value]])</f>
        <v>157300</v>
      </c>
      <c r="O5046">
        <f>IF(OR(V3__67[[#This Row],[Estimated Value]]="",V3__67[[#This Row],[Estimated Value]]=0),"",(V3__67[[#This Row],[Sale Price]]-V3__67[[#This Row],[Estimated Value]])/V3__67[[#This Row],[Estimated Value]])</f>
        <v>0.58759805752708261</v>
      </c>
      <c r="P5046" t="str">
        <f t="shared" si="78"/>
        <v>Above Estimate</v>
      </c>
    </row>
    <row r="5047" spans="1:16" x14ac:dyDescent="0.3">
      <c r="A5047" s="1">
        <v>44557</v>
      </c>
      <c r="B5047">
        <v>2021</v>
      </c>
      <c r="C5047" t="s">
        <v>12</v>
      </c>
      <c r="D5047">
        <v>102560</v>
      </c>
      <c r="E5047">
        <v>90000</v>
      </c>
      <c r="F5047" t="s">
        <v>13</v>
      </c>
      <c r="G5047" t="s">
        <v>14</v>
      </c>
      <c r="H5047">
        <v>3</v>
      </c>
      <c r="I5047">
        <v>3</v>
      </c>
      <c r="J5047">
        <v>900</v>
      </c>
      <c r="K5047">
        <v>1.0234954999999999</v>
      </c>
      <c r="L5047" t="s">
        <v>25</v>
      </c>
      <c r="M5047">
        <f>V3__67[[#This Row],[Sale Price]]/V3__67[[#This Row],[carpet_area]]</f>
        <v>100</v>
      </c>
      <c r="N5047">
        <f>IF(OR(V3__67[[#This Row],[Estimated Value]]="",V3__67[[#This Row],[Estimated Value]]=0),"",V3__67[[#This Row],[Sale Price]]-V3__67[[#This Row],[Estimated Value]])</f>
        <v>-12560</v>
      </c>
      <c r="O5047">
        <f>IF(OR(V3__67[[#This Row],[Estimated Value]]="",V3__67[[#This Row],[Estimated Value]]=0),"",(V3__67[[#This Row],[Sale Price]]-V3__67[[#This Row],[Estimated Value]])/V3__67[[#This Row],[Estimated Value]])</f>
        <v>-0.12246489859594384</v>
      </c>
      <c r="P5047" t="str">
        <f t="shared" si="78"/>
        <v>Below Estimate</v>
      </c>
    </row>
    <row r="5048" spans="1:16" x14ac:dyDescent="0.3">
      <c r="A5048" s="1">
        <v>44557</v>
      </c>
      <c r="B5048">
        <v>2021</v>
      </c>
      <c r="C5048" t="s">
        <v>12</v>
      </c>
      <c r="D5048">
        <v>71100</v>
      </c>
      <c r="E5048">
        <v>57500</v>
      </c>
      <c r="F5048" t="s">
        <v>13</v>
      </c>
      <c r="G5048" t="s">
        <v>14</v>
      </c>
      <c r="H5048">
        <v>3</v>
      </c>
      <c r="I5048">
        <v>2</v>
      </c>
      <c r="J5048">
        <v>943</v>
      </c>
      <c r="K5048">
        <v>1.0234954999999999</v>
      </c>
      <c r="L5048" t="s">
        <v>15</v>
      </c>
      <c r="M5048">
        <f>V3__67[[#This Row],[Sale Price]]/V3__67[[#This Row],[carpet_area]]</f>
        <v>60.975609756097562</v>
      </c>
      <c r="N5048">
        <f>IF(OR(V3__67[[#This Row],[Estimated Value]]="",V3__67[[#This Row],[Estimated Value]]=0),"",V3__67[[#This Row],[Sale Price]]-V3__67[[#This Row],[Estimated Value]])</f>
        <v>-13600</v>
      </c>
      <c r="O5048">
        <f>IF(OR(V3__67[[#This Row],[Estimated Value]]="",V3__67[[#This Row],[Estimated Value]]=0),"",(V3__67[[#This Row],[Sale Price]]-V3__67[[#This Row],[Estimated Value]])/V3__67[[#This Row],[Estimated Value]])</f>
        <v>-0.19127988748241911</v>
      </c>
      <c r="P5048" t="str">
        <f t="shared" si="78"/>
        <v>Below Estimate</v>
      </c>
    </row>
    <row r="5049" spans="1:16" x14ac:dyDescent="0.3">
      <c r="A5049" s="1">
        <v>44561</v>
      </c>
      <c r="B5049">
        <v>2021</v>
      </c>
      <c r="C5049" t="s">
        <v>29</v>
      </c>
      <c r="D5049">
        <v>102830</v>
      </c>
      <c r="E5049">
        <v>190000</v>
      </c>
      <c r="F5049" t="s">
        <v>13</v>
      </c>
      <c r="G5049" t="s">
        <v>14</v>
      </c>
      <c r="H5049">
        <v>3</v>
      </c>
      <c r="I5049">
        <v>2</v>
      </c>
      <c r="J5049">
        <v>1013</v>
      </c>
      <c r="K5049">
        <v>1.0234954999999999</v>
      </c>
      <c r="L5049" t="s">
        <v>22</v>
      </c>
      <c r="M5049">
        <f>V3__67[[#This Row],[Sale Price]]/V3__67[[#This Row],[carpet_area]]</f>
        <v>187.56169792694965</v>
      </c>
      <c r="N5049">
        <f>IF(OR(V3__67[[#This Row],[Estimated Value]]="",V3__67[[#This Row],[Estimated Value]]=0),"",V3__67[[#This Row],[Sale Price]]-V3__67[[#This Row],[Estimated Value]])</f>
        <v>87170</v>
      </c>
      <c r="O5049">
        <f>IF(OR(V3__67[[#This Row],[Estimated Value]]="",V3__67[[#This Row],[Estimated Value]]=0),"",(V3__67[[#This Row],[Sale Price]]-V3__67[[#This Row],[Estimated Value]])/V3__67[[#This Row],[Estimated Value]])</f>
        <v>0.84770981231158227</v>
      </c>
      <c r="P5049" t="str">
        <f t="shared" si="78"/>
        <v>Above Estimate</v>
      </c>
    </row>
    <row r="5050" spans="1:16" x14ac:dyDescent="0.3">
      <c r="A5050" s="1">
        <v>44561</v>
      </c>
      <c r="B5050">
        <v>2021</v>
      </c>
      <c r="C5050" t="s">
        <v>30</v>
      </c>
      <c r="D5050">
        <v>391060</v>
      </c>
      <c r="E5050">
        <v>578000</v>
      </c>
      <c r="F5050" t="s">
        <v>13</v>
      </c>
      <c r="G5050" t="s">
        <v>14</v>
      </c>
      <c r="H5050">
        <v>3</v>
      </c>
      <c r="I5050">
        <v>1</v>
      </c>
      <c r="J5050">
        <v>1088</v>
      </c>
      <c r="K5050">
        <v>1.0234954999999999</v>
      </c>
      <c r="L5050" t="s">
        <v>16</v>
      </c>
      <c r="M5050">
        <f>V3__67[[#This Row],[Sale Price]]/V3__67[[#This Row],[carpet_area]]</f>
        <v>531.25</v>
      </c>
      <c r="N5050">
        <f>IF(OR(V3__67[[#This Row],[Estimated Value]]="",V3__67[[#This Row],[Estimated Value]]=0),"",V3__67[[#This Row],[Sale Price]]-V3__67[[#This Row],[Estimated Value]])</f>
        <v>186940</v>
      </c>
      <c r="O5050">
        <f>IF(OR(V3__67[[#This Row],[Estimated Value]]="",V3__67[[#This Row],[Estimated Value]]=0),"",(V3__67[[#This Row],[Sale Price]]-V3__67[[#This Row],[Estimated Value]])/V3__67[[#This Row],[Estimated Value]])</f>
        <v>0.47803406126937042</v>
      </c>
      <c r="P5050" t="str">
        <f t="shared" si="78"/>
        <v>Above Estimate</v>
      </c>
    </row>
    <row r="5051" spans="1:16" x14ac:dyDescent="0.3">
      <c r="A5051" s="1">
        <v>44563</v>
      </c>
      <c r="B5051">
        <v>2022</v>
      </c>
      <c r="C5051" t="s">
        <v>30</v>
      </c>
      <c r="D5051">
        <v>286190</v>
      </c>
      <c r="E5051">
        <v>393250</v>
      </c>
      <c r="F5051" t="s">
        <v>13</v>
      </c>
      <c r="G5051" t="s">
        <v>14</v>
      </c>
      <c r="H5051">
        <v>3</v>
      </c>
      <c r="I5051">
        <v>2</v>
      </c>
      <c r="J5051">
        <v>1025</v>
      </c>
      <c r="K5051">
        <v>1.003979</v>
      </c>
      <c r="L5051" t="s">
        <v>15</v>
      </c>
      <c r="M5051">
        <f>V3__67[[#This Row],[Sale Price]]/V3__67[[#This Row],[carpet_area]]</f>
        <v>383.65853658536588</v>
      </c>
      <c r="N5051">
        <f>IF(OR(V3__67[[#This Row],[Estimated Value]]="",V3__67[[#This Row],[Estimated Value]]=0),"",V3__67[[#This Row],[Sale Price]]-V3__67[[#This Row],[Estimated Value]])</f>
        <v>107060</v>
      </c>
      <c r="O5051">
        <f>IF(OR(V3__67[[#This Row],[Estimated Value]]="",V3__67[[#This Row],[Estimated Value]]=0),"",(V3__67[[#This Row],[Sale Price]]-V3__67[[#This Row],[Estimated Value]])/V3__67[[#This Row],[Estimated Value]])</f>
        <v>0.37408714490373529</v>
      </c>
      <c r="P5051" t="str">
        <f t="shared" si="78"/>
        <v>Above Estimate</v>
      </c>
    </row>
    <row r="5052" spans="1:16" x14ac:dyDescent="0.3">
      <c r="A5052" s="1">
        <v>44564</v>
      </c>
      <c r="B5052">
        <v>2022</v>
      </c>
      <c r="C5052" t="s">
        <v>12</v>
      </c>
      <c r="D5052">
        <v>89180</v>
      </c>
      <c r="E5052">
        <v>174000</v>
      </c>
      <c r="F5052" t="s">
        <v>13</v>
      </c>
      <c r="G5052" t="s">
        <v>14</v>
      </c>
      <c r="H5052">
        <v>3</v>
      </c>
      <c r="I5052">
        <v>3</v>
      </c>
      <c r="J5052">
        <v>1086</v>
      </c>
      <c r="K5052">
        <v>1.003979</v>
      </c>
      <c r="L5052" t="s">
        <v>25</v>
      </c>
      <c r="M5052">
        <f>V3__67[[#This Row],[Sale Price]]/V3__67[[#This Row],[carpet_area]]</f>
        <v>160.22099447513813</v>
      </c>
      <c r="N5052">
        <f>IF(OR(V3__67[[#This Row],[Estimated Value]]="",V3__67[[#This Row],[Estimated Value]]=0),"",V3__67[[#This Row],[Sale Price]]-V3__67[[#This Row],[Estimated Value]])</f>
        <v>84820</v>
      </c>
      <c r="O5052">
        <f>IF(OR(V3__67[[#This Row],[Estimated Value]]="",V3__67[[#This Row],[Estimated Value]]=0),"",(V3__67[[#This Row],[Sale Price]]-V3__67[[#This Row],[Estimated Value]])/V3__67[[#This Row],[Estimated Value]])</f>
        <v>0.95111011437542048</v>
      </c>
      <c r="P5052" t="str">
        <f t="shared" si="78"/>
        <v>Above Estimate</v>
      </c>
    </row>
    <row r="5053" spans="1:16" x14ac:dyDescent="0.3">
      <c r="A5053" s="1">
        <v>44564</v>
      </c>
      <c r="B5053">
        <v>2022</v>
      </c>
      <c r="C5053" t="s">
        <v>12</v>
      </c>
      <c r="D5053">
        <v>103590</v>
      </c>
      <c r="E5053">
        <v>186000</v>
      </c>
      <c r="F5053" t="s">
        <v>23</v>
      </c>
      <c r="G5053" t="s">
        <v>24</v>
      </c>
      <c r="H5053">
        <v>6</v>
      </c>
      <c r="I5053">
        <v>4</v>
      </c>
      <c r="J5053">
        <v>1839</v>
      </c>
      <c r="K5053">
        <v>1.003979</v>
      </c>
      <c r="L5053" t="s">
        <v>25</v>
      </c>
      <c r="M5053">
        <f>V3__67[[#This Row],[Sale Price]]/V3__67[[#This Row],[carpet_area]]</f>
        <v>101.14192495921696</v>
      </c>
      <c r="N5053">
        <f>IF(OR(V3__67[[#This Row],[Estimated Value]]="",V3__67[[#This Row],[Estimated Value]]=0),"",V3__67[[#This Row],[Sale Price]]-V3__67[[#This Row],[Estimated Value]])</f>
        <v>82410</v>
      </c>
      <c r="O5053">
        <f>IF(OR(V3__67[[#This Row],[Estimated Value]]="",V3__67[[#This Row],[Estimated Value]]=0),"",(V3__67[[#This Row],[Sale Price]]-V3__67[[#This Row],[Estimated Value]])/V3__67[[#This Row],[Estimated Value]])</f>
        <v>0.79554011004923253</v>
      </c>
      <c r="P5053" t="str">
        <f t="shared" si="78"/>
        <v>Above Estimate</v>
      </c>
    </row>
    <row r="5054" spans="1:16" x14ac:dyDescent="0.3">
      <c r="A5054" s="1">
        <v>44567</v>
      </c>
      <c r="B5054">
        <v>2022</v>
      </c>
      <c r="C5054" t="s">
        <v>18</v>
      </c>
      <c r="D5054">
        <v>142870</v>
      </c>
      <c r="E5054">
        <v>167000</v>
      </c>
      <c r="F5054" t="s">
        <v>13</v>
      </c>
      <c r="G5054" t="s">
        <v>14</v>
      </c>
      <c r="H5054">
        <v>3</v>
      </c>
      <c r="I5054">
        <v>2</v>
      </c>
      <c r="J5054">
        <v>971</v>
      </c>
      <c r="K5054">
        <v>1.003979</v>
      </c>
      <c r="L5054" t="s">
        <v>16</v>
      </c>
      <c r="M5054">
        <f>V3__67[[#This Row],[Sale Price]]/V3__67[[#This Row],[carpet_area]]</f>
        <v>171.98764160659115</v>
      </c>
      <c r="N5054">
        <f>IF(OR(V3__67[[#This Row],[Estimated Value]]="",V3__67[[#This Row],[Estimated Value]]=0),"",V3__67[[#This Row],[Sale Price]]-V3__67[[#This Row],[Estimated Value]])</f>
        <v>24130</v>
      </c>
      <c r="O5054">
        <f>IF(OR(V3__67[[#This Row],[Estimated Value]]="",V3__67[[#This Row],[Estimated Value]]=0),"",(V3__67[[#This Row],[Sale Price]]-V3__67[[#This Row],[Estimated Value]])/V3__67[[#This Row],[Estimated Value]])</f>
        <v>0.16889479946804786</v>
      </c>
      <c r="P5054" t="str">
        <f t="shared" si="78"/>
        <v>Above Estimate</v>
      </c>
    </row>
    <row r="5055" spans="1:16" x14ac:dyDescent="0.3">
      <c r="A5055" s="1">
        <v>44567</v>
      </c>
      <c r="B5055">
        <v>2022</v>
      </c>
      <c r="C5055" t="s">
        <v>30</v>
      </c>
      <c r="D5055">
        <v>216770</v>
      </c>
      <c r="E5055">
        <v>310000</v>
      </c>
      <c r="F5055" t="s">
        <v>13</v>
      </c>
      <c r="G5055" t="s">
        <v>14</v>
      </c>
      <c r="H5055">
        <v>3</v>
      </c>
      <c r="I5055">
        <v>3</v>
      </c>
      <c r="J5055">
        <v>1058</v>
      </c>
      <c r="K5055">
        <v>1.003979</v>
      </c>
      <c r="L5055" t="s">
        <v>22</v>
      </c>
      <c r="M5055">
        <f>V3__67[[#This Row],[Sale Price]]/V3__67[[#This Row],[carpet_area]]</f>
        <v>293.0056710775047</v>
      </c>
      <c r="N5055">
        <f>IF(OR(V3__67[[#This Row],[Estimated Value]]="",V3__67[[#This Row],[Estimated Value]]=0),"",V3__67[[#This Row],[Sale Price]]-V3__67[[#This Row],[Estimated Value]])</f>
        <v>93230</v>
      </c>
      <c r="O5055">
        <f>IF(OR(V3__67[[#This Row],[Estimated Value]]="",V3__67[[#This Row],[Estimated Value]]=0),"",(V3__67[[#This Row],[Sale Price]]-V3__67[[#This Row],[Estimated Value]])/V3__67[[#This Row],[Estimated Value]])</f>
        <v>0.43008718918669558</v>
      </c>
      <c r="P5055" t="str">
        <f t="shared" si="78"/>
        <v>Above Estimate</v>
      </c>
    </row>
    <row r="5056" spans="1:16" x14ac:dyDescent="0.3">
      <c r="A5056" s="1">
        <v>44568</v>
      </c>
      <c r="B5056">
        <v>2022</v>
      </c>
      <c r="C5056" t="s">
        <v>18</v>
      </c>
      <c r="D5056">
        <v>734670</v>
      </c>
      <c r="E5056">
        <v>1375000</v>
      </c>
      <c r="F5056" t="s">
        <v>13</v>
      </c>
      <c r="G5056" t="s">
        <v>14</v>
      </c>
      <c r="H5056">
        <v>3</v>
      </c>
      <c r="I5056">
        <v>1</v>
      </c>
      <c r="J5056">
        <v>1018</v>
      </c>
      <c r="K5056">
        <v>1.003979</v>
      </c>
      <c r="L5056" t="s">
        <v>16</v>
      </c>
      <c r="M5056">
        <f>V3__67[[#This Row],[Sale Price]]/V3__67[[#This Row],[carpet_area]]</f>
        <v>1350.687622789784</v>
      </c>
      <c r="N5056">
        <f>IF(OR(V3__67[[#This Row],[Estimated Value]]="",V3__67[[#This Row],[Estimated Value]]=0),"",V3__67[[#This Row],[Sale Price]]-V3__67[[#This Row],[Estimated Value]])</f>
        <v>640330</v>
      </c>
      <c r="O5056">
        <f>IF(OR(V3__67[[#This Row],[Estimated Value]]="",V3__67[[#This Row],[Estimated Value]]=0),"",(V3__67[[#This Row],[Sale Price]]-V3__67[[#This Row],[Estimated Value]])/V3__67[[#This Row],[Estimated Value]])</f>
        <v>0.87158860440742103</v>
      </c>
      <c r="P5056" t="str">
        <f t="shared" si="78"/>
        <v>Above Estimate</v>
      </c>
    </row>
    <row r="5057" spans="1:16" x14ac:dyDescent="0.3">
      <c r="A5057" s="1">
        <v>44571</v>
      </c>
      <c r="B5057">
        <v>2022</v>
      </c>
      <c r="C5057" t="s">
        <v>12</v>
      </c>
      <c r="D5057">
        <v>72210</v>
      </c>
      <c r="E5057">
        <v>120000</v>
      </c>
      <c r="F5057" t="s">
        <v>13</v>
      </c>
      <c r="G5057" t="s">
        <v>14</v>
      </c>
      <c r="H5057">
        <v>3</v>
      </c>
      <c r="I5057">
        <v>3</v>
      </c>
      <c r="J5057">
        <v>1046</v>
      </c>
      <c r="K5057">
        <v>1.003979</v>
      </c>
      <c r="L5057" t="s">
        <v>25</v>
      </c>
      <c r="M5057">
        <f>V3__67[[#This Row],[Sale Price]]/V3__67[[#This Row],[carpet_area]]</f>
        <v>114.72275334608031</v>
      </c>
      <c r="N5057">
        <f>IF(OR(V3__67[[#This Row],[Estimated Value]]="",V3__67[[#This Row],[Estimated Value]]=0),"",V3__67[[#This Row],[Sale Price]]-V3__67[[#This Row],[Estimated Value]])</f>
        <v>47790</v>
      </c>
      <c r="O5057">
        <f>IF(OR(V3__67[[#This Row],[Estimated Value]]="",V3__67[[#This Row],[Estimated Value]]=0),"",(V3__67[[#This Row],[Sale Price]]-V3__67[[#This Row],[Estimated Value]])/V3__67[[#This Row],[Estimated Value]])</f>
        <v>0.66181969256335682</v>
      </c>
      <c r="P5057" t="str">
        <f t="shared" si="78"/>
        <v>Above Estimate</v>
      </c>
    </row>
    <row r="5058" spans="1:16" x14ac:dyDescent="0.3">
      <c r="A5058" s="1">
        <v>44574</v>
      </c>
      <c r="B5058">
        <v>2022</v>
      </c>
      <c r="C5058" t="s">
        <v>30</v>
      </c>
      <c r="D5058">
        <v>319780</v>
      </c>
      <c r="E5058">
        <v>485000</v>
      </c>
      <c r="F5058" t="s">
        <v>13</v>
      </c>
      <c r="G5058" t="s">
        <v>14</v>
      </c>
      <c r="H5058">
        <v>3</v>
      </c>
      <c r="I5058">
        <v>1</v>
      </c>
      <c r="J5058">
        <v>991</v>
      </c>
      <c r="K5058">
        <v>1.003979</v>
      </c>
      <c r="L5058" t="s">
        <v>25</v>
      </c>
      <c r="M5058">
        <f>V3__67[[#This Row],[Sale Price]]/V3__67[[#This Row],[carpet_area]]</f>
        <v>489.40464177598386</v>
      </c>
      <c r="N5058">
        <f>IF(OR(V3__67[[#This Row],[Estimated Value]]="",V3__67[[#This Row],[Estimated Value]]=0),"",V3__67[[#This Row],[Sale Price]]-V3__67[[#This Row],[Estimated Value]])</f>
        <v>165220</v>
      </c>
      <c r="O5058">
        <f>IF(OR(V3__67[[#This Row],[Estimated Value]]="",V3__67[[#This Row],[Estimated Value]]=0),"",(V3__67[[#This Row],[Sale Price]]-V3__67[[#This Row],[Estimated Value]])/V3__67[[#This Row],[Estimated Value]])</f>
        <v>0.51666770904997184</v>
      </c>
      <c r="P5058" t="str">
        <f t="shared" ref="P5058:P5121" si="79">IF(N5058="","No Estimate",IF(N5058&gt;0,"Above Estimate",IF(N5058&lt;0,"Below Estimate","At Estimate")))</f>
        <v>Above Estimate</v>
      </c>
    </row>
    <row r="5059" spans="1:16" x14ac:dyDescent="0.3">
      <c r="A5059" s="1">
        <v>44575</v>
      </c>
      <c r="B5059">
        <v>2022</v>
      </c>
      <c r="C5059" t="s">
        <v>12</v>
      </c>
      <c r="D5059">
        <v>82590</v>
      </c>
      <c r="E5059">
        <v>171000</v>
      </c>
      <c r="F5059" t="s">
        <v>13</v>
      </c>
      <c r="G5059" t="s">
        <v>14</v>
      </c>
      <c r="H5059">
        <v>3</v>
      </c>
      <c r="I5059">
        <v>1</v>
      </c>
      <c r="J5059">
        <v>985</v>
      </c>
      <c r="K5059">
        <v>1.003979</v>
      </c>
      <c r="L5059" t="s">
        <v>22</v>
      </c>
      <c r="M5059">
        <f>V3__67[[#This Row],[Sale Price]]/V3__67[[#This Row],[carpet_area]]</f>
        <v>173.60406091370558</v>
      </c>
      <c r="N5059">
        <f>IF(OR(V3__67[[#This Row],[Estimated Value]]="",V3__67[[#This Row],[Estimated Value]]=0),"",V3__67[[#This Row],[Sale Price]]-V3__67[[#This Row],[Estimated Value]])</f>
        <v>88410</v>
      </c>
      <c r="O5059">
        <f>IF(OR(V3__67[[#This Row],[Estimated Value]]="",V3__67[[#This Row],[Estimated Value]]=0),"",(V3__67[[#This Row],[Sale Price]]-V3__67[[#This Row],[Estimated Value]])/V3__67[[#This Row],[Estimated Value]])</f>
        <v>1.0704685797312024</v>
      </c>
      <c r="P5059" t="str">
        <f t="shared" si="79"/>
        <v>Above Estimate</v>
      </c>
    </row>
    <row r="5060" spans="1:16" x14ac:dyDescent="0.3">
      <c r="A5060" s="1">
        <v>44577</v>
      </c>
      <c r="B5060">
        <v>2022</v>
      </c>
      <c r="C5060" t="s">
        <v>12</v>
      </c>
      <c r="D5060">
        <v>42970</v>
      </c>
      <c r="E5060">
        <v>12916</v>
      </c>
      <c r="F5060" t="s">
        <v>13</v>
      </c>
      <c r="G5060" t="s">
        <v>14</v>
      </c>
      <c r="H5060">
        <v>3</v>
      </c>
      <c r="I5060">
        <v>3</v>
      </c>
      <c r="J5060">
        <v>1047</v>
      </c>
      <c r="K5060">
        <v>1.003979</v>
      </c>
      <c r="L5060" t="s">
        <v>15</v>
      </c>
      <c r="M5060">
        <f>V3__67[[#This Row],[Sale Price]]/V3__67[[#This Row],[carpet_area]]</f>
        <v>12.336198662846227</v>
      </c>
      <c r="N5060">
        <f>IF(OR(V3__67[[#This Row],[Estimated Value]]="",V3__67[[#This Row],[Estimated Value]]=0),"",V3__67[[#This Row],[Sale Price]]-V3__67[[#This Row],[Estimated Value]])</f>
        <v>-30054</v>
      </c>
      <c r="O5060">
        <f>IF(OR(V3__67[[#This Row],[Estimated Value]]="",V3__67[[#This Row],[Estimated Value]]=0),"",(V3__67[[#This Row],[Sale Price]]-V3__67[[#This Row],[Estimated Value]])/V3__67[[#This Row],[Estimated Value]])</f>
        <v>-0.69941819874330924</v>
      </c>
      <c r="P5060" t="str">
        <f t="shared" si="79"/>
        <v>Below Estimate</v>
      </c>
    </row>
    <row r="5061" spans="1:16" x14ac:dyDescent="0.3">
      <c r="A5061" s="1">
        <v>44577</v>
      </c>
      <c r="B5061">
        <v>2022</v>
      </c>
      <c r="C5061" t="s">
        <v>12</v>
      </c>
      <c r="D5061">
        <v>87050</v>
      </c>
      <c r="E5061">
        <v>178000</v>
      </c>
      <c r="F5061" t="s">
        <v>13</v>
      </c>
      <c r="G5061" t="s">
        <v>14</v>
      </c>
      <c r="H5061">
        <v>3</v>
      </c>
      <c r="I5061">
        <v>3</v>
      </c>
      <c r="J5061">
        <v>954</v>
      </c>
      <c r="K5061">
        <v>1.003979</v>
      </c>
      <c r="L5061" t="s">
        <v>15</v>
      </c>
      <c r="M5061">
        <f>V3__67[[#This Row],[Sale Price]]/V3__67[[#This Row],[carpet_area]]</f>
        <v>186.58280922431865</v>
      </c>
      <c r="N5061">
        <f>IF(OR(V3__67[[#This Row],[Estimated Value]]="",V3__67[[#This Row],[Estimated Value]]=0),"",V3__67[[#This Row],[Sale Price]]-V3__67[[#This Row],[Estimated Value]])</f>
        <v>90950</v>
      </c>
      <c r="O5061">
        <f>IF(OR(V3__67[[#This Row],[Estimated Value]]="",V3__67[[#This Row],[Estimated Value]]=0),"",(V3__67[[#This Row],[Sale Price]]-V3__67[[#This Row],[Estimated Value]])/V3__67[[#This Row],[Estimated Value]])</f>
        <v>1.044801838024124</v>
      </c>
      <c r="P5061" t="str">
        <f t="shared" si="79"/>
        <v>Above Estimate</v>
      </c>
    </row>
    <row r="5062" spans="1:16" x14ac:dyDescent="0.3">
      <c r="A5062" s="1">
        <v>44577</v>
      </c>
      <c r="B5062">
        <v>2022</v>
      </c>
      <c r="C5062" t="s">
        <v>12</v>
      </c>
      <c r="D5062">
        <v>42970</v>
      </c>
      <c r="E5062">
        <v>12916</v>
      </c>
      <c r="F5062" t="s">
        <v>13</v>
      </c>
      <c r="G5062" t="s">
        <v>14</v>
      </c>
      <c r="H5062">
        <v>3</v>
      </c>
      <c r="I5062">
        <v>3</v>
      </c>
      <c r="J5062">
        <v>1034</v>
      </c>
      <c r="K5062">
        <v>1.003979</v>
      </c>
      <c r="L5062" t="s">
        <v>16</v>
      </c>
      <c r="M5062">
        <f>V3__67[[#This Row],[Sale Price]]/V3__67[[#This Row],[carpet_area]]</f>
        <v>12.491295938104448</v>
      </c>
      <c r="N5062">
        <f>IF(OR(V3__67[[#This Row],[Estimated Value]]="",V3__67[[#This Row],[Estimated Value]]=0),"",V3__67[[#This Row],[Sale Price]]-V3__67[[#This Row],[Estimated Value]])</f>
        <v>-30054</v>
      </c>
      <c r="O5062">
        <f>IF(OR(V3__67[[#This Row],[Estimated Value]]="",V3__67[[#This Row],[Estimated Value]]=0),"",(V3__67[[#This Row],[Sale Price]]-V3__67[[#This Row],[Estimated Value]])/V3__67[[#This Row],[Estimated Value]])</f>
        <v>-0.69941819874330924</v>
      </c>
      <c r="P5062" t="str">
        <f t="shared" si="79"/>
        <v>Below Estimate</v>
      </c>
    </row>
    <row r="5063" spans="1:16" x14ac:dyDescent="0.3">
      <c r="A5063" s="1">
        <v>44578</v>
      </c>
      <c r="B5063">
        <v>2022</v>
      </c>
      <c r="C5063" t="s">
        <v>12</v>
      </c>
      <c r="D5063">
        <v>69300</v>
      </c>
      <c r="E5063">
        <v>115000</v>
      </c>
      <c r="F5063" t="s">
        <v>23</v>
      </c>
      <c r="G5063" t="s">
        <v>24</v>
      </c>
      <c r="H5063">
        <v>6</v>
      </c>
      <c r="I5063">
        <v>5</v>
      </c>
      <c r="J5063">
        <v>2121</v>
      </c>
      <c r="K5063">
        <v>1.003979</v>
      </c>
      <c r="L5063" t="s">
        <v>22</v>
      </c>
      <c r="M5063">
        <f>V3__67[[#This Row],[Sale Price]]/V3__67[[#This Row],[carpet_area]]</f>
        <v>54.219707685054217</v>
      </c>
      <c r="N5063">
        <f>IF(OR(V3__67[[#This Row],[Estimated Value]]="",V3__67[[#This Row],[Estimated Value]]=0),"",V3__67[[#This Row],[Sale Price]]-V3__67[[#This Row],[Estimated Value]])</f>
        <v>45700</v>
      </c>
      <c r="O5063">
        <f>IF(OR(V3__67[[#This Row],[Estimated Value]]="",V3__67[[#This Row],[Estimated Value]]=0),"",(V3__67[[#This Row],[Sale Price]]-V3__67[[#This Row],[Estimated Value]])/V3__67[[#This Row],[Estimated Value]])</f>
        <v>0.6594516594516594</v>
      </c>
      <c r="P5063" t="str">
        <f t="shared" si="79"/>
        <v>Above Estimate</v>
      </c>
    </row>
    <row r="5064" spans="1:16" x14ac:dyDescent="0.3">
      <c r="A5064" s="1">
        <v>44582</v>
      </c>
      <c r="B5064">
        <v>2022</v>
      </c>
      <c r="C5064" t="s">
        <v>18</v>
      </c>
      <c r="D5064">
        <v>473720</v>
      </c>
      <c r="E5064">
        <v>867500</v>
      </c>
      <c r="F5064" t="s">
        <v>13</v>
      </c>
      <c r="G5064" t="s">
        <v>14</v>
      </c>
      <c r="H5064">
        <v>3</v>
      </c>
      <c r="I5064">
        <v>2</v>
      </c>
      <c r="J5064">
        <v>980</v>
      </c>
      <c r="K5064">
        <v>1.003979</v>
      </c>
      <c r="L5064" t="s">
        <v>25</v>
      </c>
      <c r="M5064">
        <f>V3__67[[#This Row],[Sale Price]]/V3__67[[#This Row],[carpet_area]]</f>
        <v>885.20408163265301</v>
      </c>
      <c r="N5064">
        <f>IF(OR(V3__67[[#This Row],[Estimated Value]]="",V3__67[[#This Row],[Estimated Value]]=0),"",V3__67[[#This Row],[Sale Price]]-V3__67[[#This Row],[Estimated Value]])</f>
        <v>393780</v>
      </c>
      <c r="O5064">
        <f>IF(OR(V3__67[[#This Row],[Estimated Value]]="",V3__67[[#This Row],[Estimated Value]]=0),"",(V3__67[[#This Row],[Sale Price]]-V3__67[[#This Row],[Estimated Value]])/V3__67[[#This Row],[Estimated Value]])</f>
        <v>0.8312505277379042</v>
      </c>
      <c r="P5064" t="str">
        <f t="shared" si="79"/>
        <v>Above Estimate</v>
      </c>
    </row>
    <row r="5065" spans="1:16" x14ac:dyDescent="0.3">
      <c r="A5065" s="1">
        <v>44582</v>
      </c>
      <c r="B5065">
        <v>2022</v>
      </c>
      <c r="C5065" t="s">
        <v>18</v>
      </c>
      <c r="D5065">
        <v>386620</v>
      </c>
      <c r="E5065">
        <v>750000</v>
      </c>
      <c r="F5065" t="s">
        <v>13</v>
      </c>
      <c r="G5065" t="s">
        <v>14</v>
      </c>
      <c r="H5065">
        <v>3</v>
      </c>
      <c r="I5065">
        <v>2</v>
      </c>
      <c r="J5065">
        <v>1059</v>
      </c>
      <c r="K5065">
        <v>1.003979</v>
      </c>
      <c r="L5065" t="s">
        <v>25</v>
      </c>
      <c r="M5065">
        <f>V3__67[[#This Row],[Sale Price]]/V3__67[[#This Row],[carpet_area]]</f>
        <v>708.21529745042494</v>
      </c>
      <c r="N5065">
        <f>IF(OR(V3__67[[#This Row],[Estimated Value]]="",V3__67[[#This Row],[Estimated Value]]=0),"",V3__67[[#This Row],[Sale Price]]-V3__67[[#This Row],[Estimated Value]])</f>
        <v>363380</v>
      </c>
      <c r="O5065">
        <f>IF(OR(V3__67[[#This Row],[Estimated Value]]="",V3__67[[#This Row],[Estimated Value]]=0),"",(V3__67[[#This Row],[Sale Price]]-V3__67[[#This Row],[Estimated Value]])/V3__67[[#This Row],[Estimated Value]])</f>
        <v>0.93988929698411883</v>
      </c>
      <c r="P5065" t="str">
        <f t="shared" si="79"/>
        <v>Above Estimate</v>
      </c>
    </row>
    <row r="5066" spans="1:16" x14ac:dyDescent="0.3">
      <c r="A5066" s="1">
        <v>44582</v>
      </c>
      <c r="B5066">
        <v>2022</v>
      </c>
      <c r="C5066" t="s">
        <v>21</v>
      </c>
      <c r="D5066">
        <v>3064040</v>
      </c>
      <c r="E5066">
        <v>4250000</v>
      </c>
      <c r="F5066" t="s">
        <v>13</v>
      </c>
      <c r="G5066" t="s">
        <v>14</v>
      </c>
      <c r="H5066">
        <v>3</v>
      </c>
      <c r="I5066">
        <v>2</v>
      </c>
      <c r="J5066">
        <v>1065</v>
      </c>
      <c r="K5066">
        <v>1.003979</v>
      </c>
      <c r="L5066" t="s">
        <v>15</v>
      </c>
      <c r="M5066">
        <f>V3__67[[#This Row],[Sale Price]]/V3__67[[#This Row],[carpet_area]]</f>
        <v>3990.6103286384978</v>
      </c>
      <c r="N5066">
        <f>IF(OR(V3__67[[#This Row],[Estimated Value]]="",V3__67[[#This Row],[Estimated Value]]=0),"",V3__67[[#This Row],[Sale Price]]-V3__67[[#This Row],[Estimated Value]])</f>
        <v>1185960</v>
      </c>
      <c r="O5066">
        <f>IF(OR(V3__67[[#This Row],[Estimated Value]]="",V3__67[[#This Row],[Estimated Value]]=0),"",(V3__67[[#This Row],[Sale Price]]-V3__67[[#This Row],[Estimated Value]])/V3__67[[#This Row],[Estimated Value]])</f>
        <v>0.3870576102139659</v>
      </c>
      <c r="P5066" t="str">
        <f t="shared" si="79"/>
        <v>Above Estimate</v>
      </c>
    </row>
    <row r="5067" spans="1:16" x14ac:dyDescent="0.3">
      <c r="A5067" s="1">
        <v>44582</v>
      </c>
      <c r="B5067">
        <v>2022</v>
      </c>
      <c r="C5067" t="s">
        <v>17</v>
      </c>
      <c r="D5067">
        <v>115370</v>
      </c>
      <c r="E5067">
        <v>319000</v>
      </c>
      <c r="F5067" t="s">
        <v>19</v>
      </c>
      <c r="G5067" t="s">
        <v>20</v>
      </c>
      <c r="H5067">
        <v>4</v>
      </c>
      <c r="I5067">
        <v>3</v>
      </c>
      <c r="J5067">
        <v>1322</v>
      </c>
      <c r="K5067">
        <v>1.003979</v>
      </c>
      <c r="L5067" t="s">
        <v>22</v>
      </c>
      <c r="M5067">
        <f>V3__67[[#This Row],[Sale Price]]/V3__67[[#This Row],[carpet_area]]</f>
        <v>241.30105900151287</v>
      </c>
      <c r="N5067">
        <f>IF(OR(V3__67[[#This Row],[Estimated Value]]="",V3__67[[#This Row],[Estimated Value]]=0),"",V3__67[[#This Row],[Sale Price]]-V3__67[[#This Row],[Estimated Value]])</f>
        <v>203630</v>
      </c>
      <c r="O5067">
        <f>IF(OR(V3__67[[#This Row],[Estimated Value]]="",V3__67[[#This Row],[Estimated Value]]=0),"",(V3__67[[#This Row],[Sale Price]]-V3__67[[#This Row],[Estimated Value]])/V3__67[[#This Row],[Estimated Value]])</f>
        <v>1.7650169021409379</v>
      </c>
      <c r="P5067" t="str">
        <f t="shared" si="79"/>
        <v>Above Estimate</v>
      </c>
    </row>
    <row r="5068" spans="1:16" x14ac:dyDescent="0.3">
      <c r="A5068" s="1">
        <v>44583</v>
      </c>
      <c r="B5068">
        <v>2022</v>
      </c>
      <c r="C5068" t="s">
        <v>17</v>
      </c>
      <c r="D5068">
        <v>115840</v>
      </c>
      <c r="E5068">
        <v>235000</v>
      </c>
      <c r="F5068" t="s">
        <v>13</v>
      </c>
      <c r="G5068" t="s">
        <v>14</v>
      </c>
      <c r="H5068">
        <v>3</v>
      </c>
      <c r="I5068">
        <v>2</v>
      </c>
      <c r="J5068">
        <v>919</v>
      </c>
      <c r="K5068">
        <v>1.003979</v>
      </c>
      <c r="L5068" t="s">
        <v>15</v>
      </c>
      <c r="M5068">
        <f>V3__67[[#This Row],[Sale Price]]/V3__67[[#This Row],[carpet_area]]</f>
        <v>255.71273122959738</v>
      </c>
      <c r="N5068">
        <f>IF(OR(V3__67[[#This Row],[Estimated Value]]="",V3__67[[#This Row],[Estimated Value]]=0),"",V3__67[[#This Row],[Sale Price]]-V3__67[[#This Row],[Estimated Value]])</f>
        <v>119160</v>
      </c>
      <c r="O5068">
        <f>IF(OR(V3__67[[#This Row],[Estimated Value]]="",V3__67[[#This Row],[Estimated Value]]=0),"",(V3__67[[#This Row],[Sale Price]]-V3__67[[#This Row],[Estimated Value]])/V3__67[[#This Row],[Estimated Value]])</f>
        <v>1.0286602209944751</v>
      </c>
      <c r="P5068" t="str">
        <f t="shared" si="79"/>
        <v>Above Estimate</v>
      </c>
    </row>
    <row r="5069" spans="1:16" x14ac:dyDescent="0.3">
      <c r="A5069" s="1">
        <v>44583</v>
      </c>
      <c r="B5069">
        <v>2022</v>
      </c>
      <c r="C5069" t="s">
        <v>29</v>
      </c>
      <c r="D5069">
        <v>201040</v>
      </c>
      <c r="E5069">
        <v>329000</v>
      </c>
      <c r="F5069" t="s">
        <v>13</v>
      </c>
      <c r="G5069" t="s">
        <v>14</v>
      </c>
      <c r="H5069">
        <v>3</v>
      </c>
      <c r="I5069">
        <v>1</v>
      </c>
      <c r="J5069">
        <v>1087</v>
      </c>
      <c r="K5069">
        <v>1.003979</v>
      </c>
      <c r="L5069" t="s">
        <v>15</v>
      </c>
      <c r="M5069">
        <f>V3__67[[#This Row],[Sale Price]]/V3__67[[#This Row],[carpet_area]]</f>
        <v>302.66789328426864</v>
      </c>
      <c r="N5069">
        <f>IF(OR(V3__67[[#This Row],[Estimated Value]]="",V3__67[[#This Row],[Estimated Value]]=0),"",V3__67[[#This Row],[Sale Price]]-V3__67[[#This Row],[Estimated Value]])</f>
        <v>127960</v>
      </c>
      <c r="O5069">
        <f>IF(OR(V3__67[[#This Row],[Estimated Value]]="",V3__67[[#This Row],[Estimated Value]]=0),"",(V3__67[[#This Row],[Sale Price]]-V3__67[[#This Row],[Estimated Value]])/V3__67[[#This Row],[Estimated Value]])</f>
        <v>0.63649025069637888</v>
      </c>
      <c r="P5069" t="str">
        <f t="shared" si="79"/>
        <v>Above Estimate</v>
      </c>
    </row>
    <row r="5070" spans="1:16" x14ac:dyDescent="0.3">
      <c r="A5070" s="1">
        <v>44583</v>
      </c>
      <c r="B5070">
        <v>2022</v>
      </c>
      <c r="C5070" t="s">
        <v>18</v>
      </c>
      <c r="D5070">
        <v>251960</v>
      </c>
      <c r="E5070">
        <v>283501</v>
      </c>
      <c r="F5070" t="s">
        <v>13</v>
      </c>
      <c r="G5070" t="s">
        <v>14</v>
      </c>
      <c r="H5070">
        <v>3</v>
      </c>
      <c r="I5070">
        <v>1</v>
      </c>
      <c r="J5070">
        <v>935</v>
      </c>
      <c r="K5070">
        <v>1.003979</v>
      </c>
      <c r="L5070" t="s">
        <v>16</v>
      </c>
      <c r="M5070">
        <f>V3__67[[#This Row],[Sale Price]]/V3__67[[#This Row],[carpet_area]]</f>
        <v>303.20962566844918</v>
      </c>
      <c r="N5070">
        <f>IF(OR(V3__67[[#This Row],[Estimated Value]]="",V3__67[[#This Row],[Estimated Value]]=0),"",V3__67[[#This Row],[Sale Price]]-V3__67[[#This Row],[Estimated Value]])</f>
        <v>31541</v>
      </c>
      <c r="O5070">
        <f>IF(OR(V3__67[[#This Row],[Estimated Value]]="",V3__67[[#This Row],[Estimated Value]]=0),"",(V3__67[[#This Row],[Sale Price]]-V3__67[[#This Row],[Estimated Value]])/V3__67[[#This Row],[Estimated Value]])</f>
        <v>0.12518256866169233</v>
      </c>
      <c r="P5070" t="str">
        <f t="shared" si="79"/>
        <v>Above Estimate</v>
      </c>
    </row>
    <row r="5071" spans="1:16" x14ac:dyDescent="0.3">
      <c r="A5071" s="1">
        <v>44585</v>
      </c>
      <c r="B5071">
        <v>2022</v>
      </c>
      <c r="C5071" t="s">
        <v>12</v>
      </c>
      <c r="D5071">
        <v>55670</v>
      </c>
      <c r="E5071">
        <v>169000</v>
      </c>
      <c r="F5071" t="s">
        <v>23</v>
      </c>
      <c r="G5071" t="s">
        <v>24</v>
      </c>
      <c r="H5071">
        <v>6</v>
      </c>
      <c r="I5071">
        <v>5</v>
      </c>
      <c r="J5071">
        <v>1983</v>
      </c>
      <c r="K5071">
        <v>1.003979</v>
      </c>
      <c r="L5071" t="s">
        <v>16</v>
      </c>
      <c r="M5071">
        <f>V3__67[[#This Row],[Sale Price]]/V3__67[[#This Row],[carpet_area]]</f>
        <v>85.224407463439235</v>
      </c>
      <c r="N5071">
        <f>IF(OR(V3__67[[#This Row],[Estimated Value]]="",V3__67[[#This Row],[Estimated Value]]=0),"",V3__67[[#This Row],[Sale Price]]-V3__67[[#This Row],[Estimated Value]])</f>
        <v>113330</v>
      </c>
      <c r="O5071">
        <f>IF(OR(V3__67[[#This Row],[Estimated Value]]="",V3__67[[#This Row],[Estimated Value]]=0),"",(V3__67[[#This Row],[Sale Price]]-V3__67[[#This Row],[Estimated Value]])/V3__67[[#This Row],[Estimated Value]])</f>
        <v>2.0357463624932639</v>
      </c>
      <c r="P5071" t="str">
        <f t="shared" si="79"/>
        <v>Above Estimate</v>
      </c>
    </row>
    <row r="5072" spans="1:16" x14ac:dyDescent="0.3">
      <c r="A5072" s="1">
        <v>44585</v>
      </c>
      <c r="B5072">
        <v>2022</v>
      </c>
      <c r="C5072" t="s">
        <v>18</v>
      </c>
      <c r="D5072">
        <v>413550</v>
      </c>
      <c r="E5072">
        <v>545000</v>
      </c>
      <c r="F5072" t="s">
        <v>13</v>
      </c>
      <c r="G5072" t="s">
        <v>14</v>
      </c>
      <c r="H5072">
        <v>3</v>
      </c>
      <c r="I5072">
        <v>3</v>
      </c>
      <c r="J5072">
        <v>1066</v>
      </c>
      <c r="K5072">
        <v>1.003979</v>
      </c>
      <c r="L5072" t="s">
        <v>15</v>
      </c>
      <c r="M5072">
        <f>V3__67[[#This Row],[Sale Price]]/V3__67[[#This Row],[carpet_area]]</f>
        <v>511.25703564727957</v>
      </c>
      <c r="N5072">
        <f>IF(OR(V3__67[[#This Row],[Estimated Value]]="",V3__67[[#This Row],[Estimated Value]]=0),"",V3__67[[#This Row],[Sale Price]]-V3__67[[#This Row],[Estimated Value]])</f>
        <v>131450</v>
      </c>
      <c r="O5072">
        <f>IF(OR(V3__67[[#This Row],[Estimated Value]]="",V3__67[[#This Row],[Estimated Value]]=0),"",(V3__67[[#This Row],[Sale Price]]-V3__67[[#This Row],[Estimated Value]])/V3__67[[#This Row],[Estimated Value]])</f>
        <v>0.31785757465844516</v>
      </c>
      <c r="P5072" t="str">
        <f t="shared" si="79"/>
        <v>Above Estimate</v>
      </c>
    </row>
    <row r="5073" spans="1:16" x14ac:dyDescent="0.3">
      <c r="A5073" s="1">
        <v>44585</v>
      </c>
      <c r="B5073">
        <v>2022</v>
      </c>
      <c r="C5073" t="s">
        <v>29</v>
      </c>
      <c r="D5073">
        <v>191730</v>
      </c>
      <c r="E5073">
        <v>321900</v>
      </c>
      <c r="F5073" t="s">
        <v>19</v>
      </c>
      <c r="G5073" t="s">
        <v>20</v>
      </c>
      <c r="H5073">
        <v>4</v>
      </c>
      <c r="I5073">
        <v>4</v>
      </c>
      <c r="J5073">
        <v>1400</v>
      </c>
      <c r="K5073">
        <v>1.003979</v>
      </c>
      <c r="L5073" t="s">
        <v>16</v>
      </c>
      <c r="M5073">
        <f>V3__67[[#This Row],[Sale Price]]/V3__67[[#This Row],[carpet_area]]</f>
        <v>229.92857142857142</v>
      </c>
      <c r="N5073">
        <f>IF(OR(V3__67[[#This Row],[Estimated Value]]="",V3__67[[#This Row],[Estimated Value]]=0),"",V3__67[[#This Row],[Sale Price]]-V3__67[[#This Row],[Estimated Value]])</f>
        <v>130170</v>
      </c>
      <c r="O5073">
        <f>IF(OR(V3__67[[#This Row],[Estimated Value]]="",V3__67[[#This Row],[Estimated Value]]=0),"",(V3__67[[#This Row],[Sale Price]]-V3__67[[#This Row],[Estimated Value]])/V3__67[[#This Row],[Estimated Value]])</f>
        <v>0.67892348615240183</v>
      </c>
      <c r="P5073" t="str">
        <f t="shared" si="79"/>
        <v>Above Estimate</v>
      </c>
    </row>
    <row r="5074" spans="1:16" x14ac:dyDescent="0.3">
      <c r="A5074" s="1">
        <v>44585</v>
      </c>
      <c r="B5074">
        <v>2022</v>
      </c>
      <c r="C5074" t="s">
        <v>18</v>
      </c>
      <c r="D5074">
        <v>305530</v>
      </c>
      <c r="E5074">
        <v>420000</v>
      </c>
      <c r="F5074" t="s">
        <v>13</v>
      </c>
      <c r="G5074" t="s">
        <v>14</v>
      </c>
      <c r="H5074">
        <v>3</v>
      </c>
      <c r="I5074">
        <v>3</v>
      </c>
      <c r="J5074">
        <v>944</v>
      </c>
      <c r="K5074">
        <v>1.003979</v>
      </c>
      <c r="L5074" t="s">
        <v>16</v>
      </c>
      <c r="M5074">
        <f>V3__67[[#This Row],[Sale Price]]/V3__67[[#This Row],[carpet_area]]</f>
        <v>444.91525423728814</v>
      </c>
      <c r="N5074">
        <f>IF(OR(V3__67[[#This Row],[Estimated Value]]="",V3__67[[#This Row],[Estimated Value]]=0),"",V3__67[[#This Row],[Sale Price]]-V3__67[[#This Row],[Estimated Value]])</f>
        <v>114470</v>
      </c>
      <c r="O5074">
        <f>IF(OR(V3__67[[#This Row],[Estimated Value]]="",V3__67[[#This Row],[Estimated Value]]=0),"",(V3__67[[#This Row],[Sale Price]]-V3__67[[#This Row],[Estimated Value]])/V3__67[[#This Row],[Estimated Value]])</f>
        <v>0.37466042614473211</v>
      </c>
      <c r="P5074" t="str">
        <f t="shared" si="79"/>
        <v>Above Estimate</v>
      </c>
    </row>
    <row r="5075" spans="1:16" x14ac:dyDescent="0.3">
      <c r="A5075" s="1">
        <v>44588</v>
      </c>
      <c r="B5075">
        <v>2022</v>
      </c>
      <c r="C5075" t="s">
        <v>17</v>
      </c>
      <c r="D5075">
        <v>119800</v>
      </c>
      <c r="E5075">
        <v>235000</v>
      </c>
      <c r="F5075" t="s">
        <v>13</v>
      </c>
      <c r="G5075" t="s">
        <v>14</v>
      </c>
      <c r="H5075">
        <v>3</v>
      </c>
      <c r="I5075">
        <v>3</v>
      </c>
      <c r="J5075">
        <v>905</v>
      </c>
      <c r="K5075">
        <v>1.003979</v>
      </c>
      <c r="L5075" t="s">
        <v>16</v>
      </c>
      <c r="M5075">
        <f>V3__67[[#This Row],[Sale Price]]/V3__67[[#This Row],[carpet_area]]</f>
        <v>259.66850828729281</v>
      </c>
      <c r="N5075">
        <f>IF(OR(V3__67[[#This Row],[Estimated Value]]="",V3__67[[#This Row],[Estimated Value]]=0),"",V3__67[[#This Row],[Sale Price]]-V3__67[[#This Row],[Estimated Value]])</f>
        <v>115200</v>
      </c>
      <c r="O5075">
        <f>IF(OR(V3__67[[#This Row],[Estimated Value]]="",V3__67[[#This Row],[Estimated Value]]=0),"",(V3__67[[#This Row],[Sale Price]]-V3__67[[#This Row],[Estimated Value]])/V3__67[[#This Row],[Estimated Value]])</f>
        <v>0.96160267111853093</v>
      </c>
      <c r="P5075" t="str">
        <f t="shared" si="79"/>
        <v>Above Estimate</v>
      </c>
    </row>
    <row r="5076" spans="1:16" x14ac:dyDescent="0.3">
      <c r="A5076" s="1">
        <v>44589</v>
      </c>
      <c r="B5076">
        <v>2022</v>
      </c>
      <c r="C5076" t="s">
        <v>17</v>
      </c>
      <c r="D5076">
        <v>119550</v>
      </c>
      <c r="E5076">
        <v>215000</v>
      </c>
      <c r="F5076" t="s">
        <v>13</v>
      </c>
      <c r="G5076" t="s">
        <v>14</v>
      </c>
      <c r="H5076">
        <v>3</v>
      </c>
      <c r="I5076">
        <v>1</v>
      </c>
      <c r="J5076">
        <v>1065</v>
      </c>
      <c r="K5076">
        <v>1.003979</v>
      </c>
      <c r="L5076" t="s">
        <v>25</v>
      </c>
      <c r="M5076">
        <f>V3__67[[#This Row],[Sale Price]]/V3__67[[#This Row],[carpet_area]]</f>
        <v>201.87793427230048</v>
      </c>
      <c r="N5076">
        <f>IF(OR(V3__67[[#This Row],[Estimated Value]]="",V3__67[[#This Row],[Estimated Value]]=0),"",V3__67[[#This Row],[Sale Price]]-V3__67[[#This Row],[Estimated Value]])</f>
        <v>95450</v>
      </c>
      <c r="O5076">
        <f>IF(OR(V3__67[[#This Row],[Estimated Value]]="",V3__67[[#This Row],[Estimated Value]]=0),"",(V3__67[[#This Row],[Sale Price]]-V3__67[[#This Row],[Estimated Value]])/V3__67[[#This Row],[Estimated Value]])</f>
        <v>0.79841070681723125</v>
      </c>
      <c r="P5076" t="str">
        <f t="shared" si="79"/>
        <v>Above Estimate</v>
      </c>
    </row>
    <row r="5077" spans="1:16" x14ac:dyDescent="0.3">
      <c r="A5077" s="1">
        <v>44589</v>
      </c>
      <c r="B5077">
        <v>2022</v>
      </c>
      <c r="C5077" t="s">
        <v>26</v>
      </c>
      <c r="D5077">
        <v>475230</v>
      </c>
      <c r="E5077">
        <v>825000</v>
      </c>
      <c r="F5077" t="s">
        <v>13</v>
      </c>
      <c r="G5077" t="s">
        <v>14</v>
      </c>
      <c r="H5077">
        <v>3</v>
      </c>
      <c r="I5077">
        <v>1</v>
      </c>
      <c r="J5077">
        <v>1011</v>
      </c>
      <c r="K5077">
        <v>1.003979</v>
      </c>
      <c r="L5077" t="s">
        <v>15</v>
      </c>
      <c r="M5077">
        <f>V3__67[[#This Row],[Sale Price]]/V3__67[[#This Row],[carpet_area]]</f>
        <v>816.02373887240356</v>
      </c>
      <c r="N5077">
        <f>IF(OR(V3__67[[#This Row],[Estimated Value]]="",V3__67[[#This Row],[Estimated Value]]=0),"",V3__67[[#This Row],[Sale Price]]-V3__67[[#This Row],[Estimated Value]])</f>
        <v>349770</v>
      </c>
      <c r="O5077">
        <f>IF(OR(V3__67[[#This Row],[Estimated Value]]="",V3__67[[#This Row],[Estimated Value]]=0),"",(V3__67[[#This Row],[Sale Price]]-V3__67[[#This Row],[Estimated Value]])/V3__67[[#This Row],[Estimated Value]])</f>
        <v>0.73600151505586764</v>
      </c>
      <c r="P5077" t="str">
        <f t="shared" si="79"/>
        <v>Above Estimate</v>
      </c>
    </row>
    <row r="5078" spans="1:16" x14ac:dyDescent="0.3">
      <c r="A5078" s="1">
        <v>44590</v>
      </c>
      <c r="B5078">
        <v>2022</v>
      </c>
      <c r="C5078" t="s">
        <v>17</v>
      </c>
      <c r="D5078">
        <v>127020</v>
      </c>
      <c r="E5078">
        <v>245000</v>
      </c>
      <c r="F5078" t="s">
        <v>19</v>
      </c>
      <c r="G5078" t="s">
        <v>20</v>
      </c>
      <c r="H5078">
        <v>4</v>
      </c>
      <c r="I5078">
        <v>3</v>
      </c>
      <c r="J5078">
        <v>1499</v>
      </c>
      <c r="K5078">
        <v>1.003979</v>
      </c>
      <c r="L5078" t="s">
        <v>16</v>
      </c>
      <c r="M5078">
        <f>V3__67[[#This Row],[Sale Price]]/V3__67[[#This Row],[carpet_area]]</f>
        <v>163.44229486324215</v>
      </c>
      <c r="N5078">
        <f>IF(OR(V3__67[[#This Row],[Estimated Value]]="",V3__67[[#This Row],[Estimated Value]]=0),"",V3__67[[#This Row],[Sale Price]]-V3__67[[#This Row],[Estimated Value]])</f>
        <v>117980</v>
      </c>
      <c r="O5078">
        <f>IF(OR(V3__67[[#This Row],[Estimated Value]]="",V3__67[[#This Row],[Estimated Value]]=0),"",(V3__67[[#This Row],[Sale Price]]-V3__67[[#This Row],[Estimated Value]])/V3__67[[#This Row],[Estimated Value]])</f>
        <v>0.92883010549519762</v>
      </c>
      <c r="P5078" t="str">
        <f t="shared" si="79"/>
        <v>Above Estimate</v>
      </c>
    </row>
    <row r="5079" spans="1:16" x14ac:dyDescent="0.3">
      <c r="A5079" s="1">
        <v>44590</v>
      </c>
      <c r="B5079">
        <v>2022</v>
      </c>
      <c r="C5079" t="s">
        <v>17</v>
      </c>
      <c r="D5079">
        <v>102880</v>
      </c>
      <c r="E5079">
        <v>147000</v>
      </c>
      <c r="F5079" t="s">
        <v>13</v>
      </c>
      <c r="G5079" t="s">
        <v>14</v>
      </c>
      <c r="H5079">
        <v>3</v>
      </c>
      <c r="I5079">
        <v>1</v>
      </c>
      <c r="J5079">
        <v>1082</v>
      </c>
      <c r="K5079">
        <v>1.003979</v>
      </c>
      <c r="L5079" t="s">
        <v>15</v>
      </c>
      <c r="M5079">
        <f>V3__67[[#This Row],[Sale Price]]/V3__67[[#This Row],[carpet_area]]</f>
        <v>135.85951940850276</v>
      </c>
      <c r="N5079">
        <f>IF(OR(V3__67[[#This Row],[Estimated Value]]="",V3__67[[#This Row],[Estimated Value]]=0),"",V3__67[[#This Row],[Sale Price]]-V3__67[[#This Row],[Estimated Value]])</f>
        <v>44120</v>
      </c>
      <c r="O5079">
        <f>IF(OR(V3__67[[#This Row],[Estimated Value]]="",V3__67[[#This Row],[Estimated Value]]=0),"",(V3__67[[#This Row],[Sale Price]]-V3__67[[#This Row],[Estimated Value]])/V3__67[[#This Row],[Estimated Value]])</f>
        <v>0.42884914463452567</v>
      </c>
      <c r="P5079" t="str">
        <f t="shared" si="79"/>
        <v>Above Estimate</v>
      </c>
    </row>
    <row r="5080" spans="1:16" x14ac:dyDescent="0.3">
      <c r="A5080" s="1">
        <v>44591</v>
      </c>
      <c r="B5080">
        <v>2022</v>
      </c>
      <c r="C5080" t="s">
        <v>30</v>
      </c>
      <c r="D5080">
        <v>678390</v>
      </c>
      <c r="E5080">
        <v>950000</v>
      </c>
      <c r="F5080" t="s">
        <v>13</v>
      </c>
      <c r="G5080" t="s">
        <v>14</v>
      </c>
      <c r="H5080">
        <v>3</v>
      </c>
      <c r="I5080">
        <v>3</v>
      </c>
      <c r="J5080">
        <v>986</v>
      </c>
      <c r="K5080">
        <v>1.003979</v>
      </c>
      <c r="L5080" t="s">
        <v>22</v>
      </c>
      <c r="M5080">
        <f>V3__67[[#This Row],[Sale Price]]/V3__67[[#This Row],[carpet_area]]</f>
        <v>963.48884381338746</v>
      </c>
      <c r="N5080">
        <f>IF(OR(V3__67[[#This Row],[Estimated Value]]="",V3__67[[#This Row],[Estimated Value]]=0),"",V3__67[[#This Row],[Sale Price]]-V3__67[[#This Row],[Estimated Value]])</f>
        <v>271610</v>
      </c>
      <c r="O5080">
        <f>IF(OR(V3__67[[#This Row],[Estimated Value]]="",V3__67[[#This Row],[Estimated Value]]=0),"",(V3__67[[#This Row],[Sale Price]]-V3__67[[#This Row],[Estimated Value]])/V3__67[[#This Row],[Estimated Value]])</f>
        <v>0.40037441589646072</v>
      </c>
      <c r="P5080" t="str">
        <f t="shared" si="79"/>
        <v>Above Estimate</v>
      </c>
    </row>
    <row r="5081" spans="1:16" x14ac:dyDescent="0.3">
      <c r="A5081" s="1">
        <v>44591</v>
      </c>
      <c r="B5081">
        <v>2022</v>
      </c>
      <c r="C5081" t="s">
        <v>17</v>
      </c>
      <c r="D5081">
        <v>113430</v>
      </c>
      <c r="E5081">
        <v>240000</v>
      </c>
      <c r="F5081" t="s">
        <v>19</v>
      </c>
      <c r="G5081" t="s">
        <v>20</v>
      </c>
      <c r="H5081">
        <v>4</v>
      </c>
      <c r="I5081">
        <v>3</v>
      </c>
      <c r="J5081">
        <v>1251</v>
      </c>
      <c r="K5081">
        <v>1.003979</v>
      </c>
      <c r="L5081" t="s">
        <v>15</v>
      </c>
      <c r="M5081">
        <f>V3__67[[#This Row],[Sale Price]]/V3__67[[#This Row],[carpet_area]]</f>
        <v>191.84652278177458</v>
      </c>
      <c r="N5081">
        <f>IF(OR(V3__67[[#This Row],[Estimated Value]]="",V3__67[[#This Row],[Estimated Value]]=0),"",V3__67[[#This Row],[Sale Price]]-V3__67[[#This Row],[Estimated Value]])</f>
        <v>126570</v>
      </c>
      <c r="O5081">
        <f>IF(OR(V3__67[[#This Row],[Estimated Value]]="",V3__67[[#This Row],[Estimated Value]]=0),"",(V3__67[[#This Row],[Sale Price]]-V3__67[[#This Row],[Estimated Value]])/V3__67[[#This Row],[Estimated Value]])</f>
        <v>1.1158423697434541</v>
      </c>
      <c r="P5081" t="str">
        <f t="shared" si="79"/>
        <v>Above Estimate</v>
      </c>
    </row>
    <row r="5082" spans="1:16" x14ac:dyDescent="0.3">
      <c r="A5082" s="1">
        <v>44592</v>
      </c>
      <c r="B5082">
        <v>2022</v>
      </c>
      <c r="C5082" t="s">
        <v>18</v>
      </c>
      <c r="D5082">
        <v>279400</v>
      </c>
      <c r="E5082">
        <v>390000</v>
      </c>
      <c r="F5082" t="s">
        <v>13</v>
      </c>
      <c r="G5082" t="s">
        <v>14</v>
      </c>
      <c r="H5082">
        <v>3</v>
      </c>
      <c r="I5082">
        <v>2</v>
      </c>
      <c r="J5082">
        <v>1041</v>
      </c>
      <c r="K5082">
        <v>1.003979</v>
      </c>
      <c r="L5082" t="s">
        <v>22</v>
      </c>
      <c r="M5082">
        <f>V3__67[[#This Row],[Sale Price]]/V3__67[[#This Row],[carpet_area]]</f>
        <v>374.63976945244957</v>
      </c>
      <c r="N5082">
        <f>IF(OR(V3__67[[#This Row],[Estimated Value]]="",V3__67[[#This Row],[Estimated Value]]=0),"",V3__67[[#This Row],[Sale Price]]-V3__67[[#This Row],[Estimated Value]])</f>
        <v>110600</v>
      </c>
      <c r="O5082">
        <f>IF(OR(V3__67[[#This Row],[Estimated Value]]="",V3__67[[#This Row],[Estimated Value]]=0),"",(V3__67[[#This Row],[Sale Price]]-V3__67[[#This Row],[Estimated Value]])/V3__67[[#This Row],[Estimated Value]])</f>
        <v>0.39584824624194703</v>
      </c>
      <c r="P5082" t="str">
        <f t="shared" si="79"/>
        <v>Above Estimate</v>
      </c>
    </row>
    <row r="5083" spans="1:16" x14ac:dyDescent="0.3">
      <c r="A5083" s="1">
        <v>44592</v>
      </c>
      <c r="B5083">
        <v>2022</v>
      </c>
      <c r="C5083" t="s">
        <v>12</v>
      </c>
      <c r="D5083">
        <v>45270</v>
      </c>
      <c r="E5083">
        <v>163000</v>
      </c>
      <c r="F5083" t="s">
        <v>19</v>
      </c>
      <c r="G5083" t="s">
        <v>20</v>
      </c>
      <c r="H5083">
        <v>4</v>
      </c>
      <c r="I5083">
        <v>3</v>
      </c>
      <c r="J5083">
        <v>1309</v>
      </c>
      <c r="K5083">
        <v>1.003979</v>
      </c>
      <c r="L5083" t="s">
        <v>25</v>
      </c>
      <c r="M5083">
        <f>V3__67[[#This Row],[Sale Price]]/V3__67[[#This Row],[carpet_area]]</f>
        <v>124.52253628724218</v>
      </c>
      <c r="N5083">
        <f>IF(OR(V3__67[[#This Row],[Estimated Value]]="",V3__67[[#This Row],[Estimated Value]]=0),"",V3__67[[#This Row],[Sale Price]]-V3__67[[#This Row],[Estimated Value]])</f>
        <v>117730</v>
      </c>
      <c r="O5083">
        <f>IF(OR(V3__67[[#This Row],[Estimated Value]]="",V3__67[[#This Row],[Estimated Value]]=0),"",(V3__67[[#This Row],[Sale Price]]-V3__67[[#This Row],[Estimated Value]])/V3__67[[#This Row],[Estimated Value]])</f>
        <v>2.6006185111552904</v>
      </c>
      <c r="P5083" t="str">
        <f t="shared" si="79"/>
        <v>Above Estimate</v>
      </c>
    </row>
    <row r="5084" spans="1:16" x14ac:dyDescent="0.3">
      <c r="A5084" s="1">
        <v>44592</v>
      </c>
      <c r="B5084">
        <v>2022</v>
      </c>
      <c r="C5084" t="s">
        <v>26</v>
      </c>
      <c r="D5084">
        <v>1140510</v>
      </c>
      <c r="E5084">
        <v>1350000</v>
      </c>
      <c r="F5084" t="s">
        <v>13</v>
      </c>
      <c r="G5084" t="s">
        <v>14</v>
      </c>
      <c r="H5084">
        <v>3</v>
      </c>
      <c r="I5084">
        <v>3</v>
      </c>
      <c r="J5084">
        <v>1035</v>
      </c>
      <c r="K5084">
        <v>1.003979</v>
      </c>
      <c r="L5084" t="s">
        <v>22</v>
      </c>
      <c r="M5084">
        <f>V3__67[[#This Row],[Sale Price]]/V3__67[[#This Row],[carpet_area]]</f>
        <v>1304.3478260869565</v>
      </c>
      <c r="N5084">
        <f>IF(OR(V3__67[[#This Row],[Estimated Value]]="",V3__67[[#This Row],[Estimated Value]]=0),"",V3__67[[#This Row],[Sale Price]]-V3__67[[#This Row],[Estimated Value]])</f>
        <v>209490</v>
      </c>
      <c r="O5084">
        <f>IF(OR(V3__67[[#This Row],[Estimated Value]]="",V3__67[[#This Row],[Estimated Value]]=0),"",(V3__67[[#This Row],[Sale Price]]-V3__67[[#This Row],[Estimated Value]])/V3__67[[#This Row],[Estimated Value]])</f>
        <v>0.18368098482257939</v>
      </c>
      <c r="P5084" t="str">
        <f t="shared" si="79"/>
        <v>Above Estimate</v>
      </c>
    </row>
    <row r="5085" spans="1:16" x14ac:dyDescent="0.3">
      <c r="A5085" s="1">
        <v>44592</v>
      </c>
      <c r="B5085">
        <v>2022</v>
      </c>
      <c r="C5085" t="s">
        <v>21</v>
      </c>
      <c r="D5085">
        <v>970200</v>
      </c>
      <c r="E5085">
        <v>1250000</v>
      </c>
      <c r="F5085" t="s">
        <v>13</v>
      </c>
      <c r="G5085" t="s">
        <v>14</v>
      </c>
      <c r="H5085">
        <v>3</v>
      </c>
      <c r="I5085">
        <v>2</v>
      </c>
      <c r="J5085">
        <v>922</v>
      </c>
      <c r="K5085">
        <v>1.003979</v>
      </c>
      <c r="L5085" t="s">
        <v>22</v>
      </c>
      <c r="M5085">
        <f>V3__67[[#This Row],[Sale Price]]/V3__67[[#This Row],[carpet_area]]</f>
        <v>1355.7483731019522</v>
      </c>
      <c r="N5085">
        <f>IF(OR(V3__67[[#This Row],[Estimated Value]]="",V3__67[[#This Row],[Estimated Value]]=0),"",V3__67[[#This Row],[Sale Price]]-V3__67[[#This Row],[Estimated Value]])</f>
        <v>279800</v>
      </c>
      <c r="O5085">
        <f>IF(OR(V3__67[[#This Row],[Estimated Value]]="",V3__67[[#This Row],[Estimated Value]]=0),"",(V3__67[[#This Row],[Sale Price]]-V3__67[[#This Row],[Estimated Value]])/V3__67[[#This Row],[Estimated Value]])</f>
        <v>0.28839414553700266</v>
      </c>
      <c r="P5085" t="str">
        <f t="shared" si="79"/>
        <v>Above Estimate</v>
      </c>
    </row>
    <row r="5086" spans="1:16" x14ac:dyDescent="0.3">
      <c r="A5086" s="1">
        <v>44595</v>
      </c>
      <c r="B5086">
        <v>2022</v>
      </c>
      <c r="C5086" t="s">
        <v>17</v>
      </c>
      <c r="D5086">
        <v>156430</v>
      </c>
      <c r="E5086">
        <v>287000</v>
      </c>
      <c r="F5086" t="s">
        <v>13</v>
      </c>
      <c r="G5086" t="s">
        <v>14</v>
      </c>
      <c r="H5086">
        <v>3</v>
      </c>
      <c r="I5086">
        <v>3</v>
      </c>
      <c r="J5086">
        <v>1009</v>
      </c>
      <c r="K5086">
        <v>1.003979</v>
      </c>
      <c r="L5086" t="s">
        <v>25</v>
      </c>
      <c r="M5086">
        <f>V3__67[[#This Row],[Sale Price]]/V3__67[[#This Row],[carpet_area]]</f>
        <v>284.44003964321109</v>
      </c>
      <c r="N5086">
        <f>IF(OR(V3__67[[#This Row],[Estimated Value]]="",V3__67[[#This Row],[Estimated Value]]=0),"",V3__67[[#This Row],[Sale Price]]-V3__67[[#This Row],[Estimated Value]])</f>
        <v>130570</v>
      </c>
      <c r="O5086">
        <f>IF(OR(V3__67[[#This Row],[Estimated Value]]="",V3__67[[#This Row],[Estimated Value]]=0),"",(V3__67[[#This Row],[Sale Price]]-V3__67[[#This Row],[Estimated Value]])/V3__67[[#This Row],[Estimated Value]])</f>
        <v>0.83468644121971491</v>
      </c>
      <c r="P5086" t="str">
        <f t="shared" si="79"/>
        <v>Above Estimate</v>
      </c>
    </row>
    <row r="5087" spans="1:16" x14ac:dyDescent="0.3">
      <c r="A5087" s="1">
        <v>44595</v>
      </c>
      <c r="B5087">
        <v>2022</v>
      </c>
      <c r="C5087" t="s">
        <v>12</v>
      </c>
      <c r="D5087">
        <v>62770</v>
      </c>
      <c r="E5087">
        <v>95000</v>
      </c>
      <c r="F5087" t="s">
        <v>13</v>
      </c>
      <c r="G5087" t="s">
        <v>14</v>
      </c>
      <c r="H5087">
        <v>3</v>
      </c>
      <c r="I5087">
        <v>3</v>
      </c>
      <c r="J5087">
        <v>1010</v>
      </c>
      <c r="K5087">
        <v>1.003979</v>
      </c>
      <c r="L5087" t="s">
        <v>25</v>
      </c>
      <c r="M5087">
        <f>V3__67[[#This Row],[Sale Price]]/V3__67[[#This Row],[carpet_area]]</f>
        <v>94.059405940594061</v>
      </c>
      <c r="N5087">
        <f>IF(OR(V3__67[[#This Row],[Estimated Value]]="",V3__67[[#This Row],[Estimated Value]]=0),"",V3__67[[#This Row],[Sale Price]]-V3__67[[#This Row],[Estimated Value]])</f>
        <v>32230</v>
      </c>
      <c r="O5087">
        <f>IF(OR(V3__67[[#This Row],[Estimated Value]]="",V3__67[[#This Row],[Estimated Value]]=0),"",(V3__67[[#This Row],[Sale Price]]-V3__67[[#This Row],[Estimated Value]])/V3__67[[#This Row],[Estimated Value]])</f>
        <v>0.51346184483033297</v>
      </c>
      <c r="P5087" t="str">
        <f t="shared" si="79"/>
        <v>Above Estimate</v>
      </c>
    </row>
    <row r="5088" spans="1:16" x14ac:dyDescent="0.3">
      <c r="A5088" s="1">
        <v>44595</v>
      </c>
      <c r="B5088">
        <v>2022</v>
      </c>
      <c r="C5088" t="s">
        <v>17</v>
      </c>
      <c r="D5088">
        <v>120220</v>
      </c>
      <c r="E5088">
        <v>390000</v>
      </c>
      <c r="F5088" t="s">
        <v>23</v>
      </c>
      <c r="G5088" t="s">
        <v>24</v>
      </c>
      <c r="H5088">
        <v>6</v>
      </c>
      <c r="I5088">
        <v>4</v>
      </c>
      <c r="J5088">
        <v>2072</v>
      </c>
      <c r="K5088">
        <v>1.003979</v>
      </c>
      <c r="L5088" t="s">
        <v>25</v>
      </c>
      <c r="M5088">
        <f>V3__67[[#This Row],[Sale Price]]/V3__67[[#This Row],[carpet_area]]</f>
        <v>188.22393822393823</v>
      </c>
      <c r="N5088">
        <f>IF(OR(V3__67[[#This Row],[Estimated Value]]="",V3__67[[#This Row],[Estimated Value]]=0),"",V3__67[[#This Row],[Sale Price]]-V3__67[[#This Row],[Estimated Value]])</f>
        <v>269780</v>
      </c>
      <c r="O5088">
        <f>IF(OR(V3__67[[#This Row],[Estimated Value]]="",V3__67[[#This Row],[Estimated Value]]=0),"",(V3__67[[#This Row],[Sale Price]]-V3__67[[#This Row],[Estimated Value]])/V3__67[[#This Row],[Estimated Value]])</f>
        <v>2.2440525702878058</v>
      </c>
      <c r="P5088" t="str">
        <f t="shared" si="79"/>
        <v>Above Estimate</v>
      </c>
    </row>
    <row r="5089" spans="1:16" x14ac:dyDescent="0.3">
      <c r="A5089" s="1">
        <v>44595</v>
      </c>
      <c r="B5089">
        <v>2022</v>
      </c>
      <c r="C5089" t="s">
        <v>17</v>
      </c>
      <c r="D5089">
        <v>87620</v>
      </c>
      <c r="E5089">
        <v>335000</v>
      </c>
      <c r="F5089" t="s">
        <v>13</v>
      </c>
      <c r="G5089" t="s">
        <v>14</v>
      </c>
      <c r="H5089">
        <v>3</v>
      </c>
      <c r="I5089">
        <v>2</v>
      </c>
      <c r="J5089">
        <v>1044</v>
      </c>
      <c r="K5089">
        <v>1.003979</v>
      </c>
      <c r="L5089" t="s">
        <v>25</v>
      </c>
      <c r="M5089">
        <f>V3__67[[#This Row],[Sale Price]]/V3__67[[#This Row],[carpet_area]]</f>
        <v>320.88122605363986</v>
      </c>
      <c r="N5089">
        <f>IF(OR(V3__67[[#This Row],[Estimated Value]]="",V3__67[[#This Row],[Estimated Value]]=0),"",V3__67[[#This Row],[Sale Price]]-V3__67[[#This Row],[Estimated Value]])</f>
        <v>247380</v>
      </c>
      <c r="O5089">
        <f>IF(OR(V3__67[[#This Row],[Estimated Value]]="",V3__67[[#This Row],[Estimated Value]]=0),"",(V3__67[[#This Row],[Sale Price]]-V3__67[[#This Row],[Estimated Value]])/V3__67[[#This Row],[Estimated Value]])</f>
        <v>2.8233280073042684</v>
      </c>
      <c r="P5089" t="str">
        <f t="shared" si="79"/>
        <v>Above Estimate</v>
      </c>
    </row>
    <row r="5090" spans="1:16" x14ac:dyDescent="0.3">
      <c r="A5090" s="1">
        <v>44595</v>
      </c>
      <c r="B5090">
        <v>2022</v>
      </c>
      <c r="C5090" t="s">
        <v>17</v>
      </c>
      <c r="D5090">
        <v>60980</v>
      </c>
      <c r="E5090">
        <v>80000</v>
      </c>
      <c r="F5090" t="s">
        <v>13</v>
      </c>
      <c r="G5090" t="s">
        <v>14</v>
      </c>
      <c r="H5090">
        <v>3</v>
      </c>
      <c r="I5090">
        <v>2</v>
      </c>
      <c r="J5090">
        <v>1055</v>
      </c>
      <c r="K5090">
        <v>1.003979</v>
      </c>
      <c r="L5090" t="s">
        <v>15</v>
      </c>
      <c r="M5090">
        <f>V3__67[[#This Row],[Sale Price]]/V3__67[[#This Row],[carpet_area]]</f>
        <v>75.829383886255926</v>
      </c>
      <c r="N5090">
        <f>IF(OR(V3__67[[#This Row],[Estimated Value]]="",V3__67[[#This Row],[Estimated Value]]=0),"",V3__67[[#This Row],[Sale Price]]-V3__67[[#This Row],[Estimated Value]])</f>
        <v>19020</v>
      </c>
      <c r="O5090">
        <f>IF(OR(V3__67[[#This Row],[Estimated Value]]="",V3__67[[#This Row],[Estimated Value]]=0),"",(V3__67[[#This Row],[Sale Price]]-V3__67[[#This Row],[Estimated Value]])/V3__67[[#This Row],[Estimated Value]])</f>
        <v>0.31190554280091831</v>
      </c>
      <c r="P5090" t="str">
        <f t="shared" si="79"/>
        <v>Above Estimate</v>
      </c>
    </row>
    <row r="5091" spans="1:16" x14ac:dyDescent="0.3">
      <c r="A5091" s="1">
        <v>44596</v>
      </c>
      <c r="B5091">
        <v>2022</v>
      </c>
      <c r="C5091" t="s">
        <v>21</v>
      </c>
      <c r="D5091">
        <v>2604140</v>
      </c>
      <c r="E5091">
        <v>3350000</v>
      </c>
      <c r="F5091" t="s">
        <v>13</v>
      </c>
      <c r="G5091" t="s">
        <v>14</v>
      </c>
      <c r="H5091">
        <v>3</v>
      </c>
      <c r="I5091">
        <v>2</v>
      </c>
      <c r="J5091">
        <v>914</v>
      </c>
      <c r="K5091">
        <v>1.003979</v>
      </c>
      <c r="L5091" t="s">
        <v>16</v>
      </c>
      <c r="M5091">
        <f>V3__67[[#This Row],[Sale Price]]/V3__67[[#This Row],[carpet_area]]</f>
        <v>3665.2078774617066</v>
      </c>
      <c r="N5091">
        <f>IF(OR(V3__67[[#This Row],[Estimated Value]]="",V3__67[[#This Row],[Estimated Value]]=0),"",V3__67[[#This Row],[Sale Price]]-V3__67[[#This Row],[Estimated Value]])</f>
        <v>745860</v>
      </c>
      <c r="O5091">
        <f>IF(OR(V3__67[[#This Row],[Estimated Value]]="",V3__67[[#This Row],[Estimated Value]]=0),"",(V3__67[[#This Row],[Sale Price]]-V3__67[[#This Row],[Estimated Value]])/V3__67[[#This Row],[Estimated Value]])</f>
        <v>0.28641317287089019</v>
      </c>
      <c r="P5091" t="str">
        <f t="shared" si="79"/>
        <v>Above Estimate</v>
      </c>
    </row>
    <row r="5092" spans="1:16" x14ac:dyDescent="0.3">
      <c r="A5092" s="1">
        <v>44597</v>
      </c>
      <c r="B5092">
        <v>2022</v>
      </c>
      <c r="C5092" t="s">
        <v>17</v>
      </c>
      <c r="D5092">
        <v>163560</v>
      </c>
      <c r="E5092">
        <v>212000</v>
      </c>
      <c r="F5092" t="s">
        <v>19</v>
      </c>
      <c r="G5092" t="s">
        <v>20</v>
      </c>
      <c r="H5092">
        <v>4</v>
      </c>
      <c r="I5092">
        <v>3</v>
      </c>
      <c r="J5092">
        <v>1271</v>
      </c>
      <c r="K5092">
        <v>1.003979</v>
      </c>
      <c r="L5092" t="s">
        <v>15</v>
      </c>
      <c r="M5092">
        <f>V3__67[[#This Row],[Sale Price]]/V3__67[[#This Row],[carpet_area]]</f>
        <v>166.79779701022818</v>
      </c>
      <c r="N5092">
        <f>IF(OR(V3__67[[#This Row],[Estimated Value]]="",V3__67[[#This Row],[Estimated Value]]=0),"",V3__67[[#This Row],[Sale Price]]-V3__67[[#This Row],[Estimated Value]])</f>
        <v>48440</v>
      </c>
      <c r="O5092">
        <f>IF(OR(V3__67[[#This Row],[Estimated Value]]="",V3__67[[#This Row],[Estimated Value]]=0),"",(V3__67[[#This Row],[Sale Price]]-V3__67[[#This Row],[Estimated Value]])/V3__67[[#This Row],[Estimated Value]])</f>
        <v>0.29616043042308632</v>
      </c>
      <c r="P5092" t="str">
        <f t="shared" si="79"/>
        <v>Above Estimate</v>
      </c>
    </row>
    <row r="5093" spans="1:16" x14ac:dyDescent="0.3">
      <c r="A5093" s="1">
        <v>44597</v>
      </c>
      <c r="B5093">
        <v>2022</v>
      </c>
      <c r="C5093" t="s">
        <v>26</v>
      </c>
      <c r="D5093">
        <v>250180</v>
      </c>
      <c r="E5093">
        <v>317500</v>
      </c>
      <c r="F5093" t="s">
        <v>13</v>
      </c>
      <c r="G5093" t="s">
        <v>14</v>
      </c>
      <c r="H5093">
        <v>3</v>
      </c>
      <c r="I5093">
        <v>3</v>
      </c>
      <c r="J5093">
        <v>966</v>
      </c>
      <c r="K5093">
        <v>1.003979</v>
      </c>
      <c r="L5093" t="s">
        <v>22</v>
      </c>
      <c r="M5093">
        <f>V3__67[[#This Row],[Sale Price]]/V3__67[[#This Row],[carpet_area]]</f>
        <v>328.67494824016563</v>
      </c>
      <c r="N5093">
        <f>IF(OR(V3__67[[#This Row],[Estimated Value]]="",V3__67[[#This Row],[Estimated Value]]=0),"",V3__67[[#This Row],[Sale Price]]-V3__67[[#This Row],[Estimated Value]])</f>
        <v>67320</v>
      </c>
      <c r="O5093">
        <f>IF(OR(V3__67[[#This Row],[Estimated Value]]="",V3__67[[#This Row],[Estimated Value]]=0),"",(V3__67[[#This Row],[Sale Price]]-V3__67[[#This Row],[Estimated Value]])/V3__67[[#This Row],[Estimated Value]])</f>
        <v>0.26908625789431612</v>
      </c>
      <c r="P5093" t="str">
        <f t="shared" si="79"/>
        <v>Above Estimate</v>
      </c>
    </row>
    <row r="5094" spans="1:16" x14ac:dyDescent="0.3">
      <c r="A5094" s="1">
        <v>44598</v>
      </c>
      <c r="B5094">
        <v>2022</v>
      </c>
      <c r="C5094" t="s">
        <v>26</v>
      </c>
      <c r="D5094">
        <v>273980</v>
      </c>
      <c r="E5094">
        <v>303000</v>
      </c>
      <c r="F5094" t="s">
        <v>13</v>
      </c>
      <c r="G5094" t="s">
        <v>14</v>
      </c>
      <c r="H5094">
        <v>3</v>
      </c>
      <c r="I5094">
        <v>3</v>
      </c>
      <c r="J5094">
        <v>910</v>
      </c>
      <c r="K5094">
        <v>1.003979</v>
      </c>
      <c r="L5094" t="s">
        <v>15</v>
      </c>
      <c r="M5094">
        <f>V3__67[[#This Row],[Sale Price]]/V3__67[[#This Row],[carpet_area]]</f>
        <v>332.96703296703299</v>
      </c>
      <c r="N5094">
        <f>IF(OR(V3__67[[#This Row],[Estimated Value]]="",V3__67[[#This Row],[Estimated Value]]=0),"",V3__67[[#This Row],[Sale Price]]-V3__67[[#This Row],[Estimated Value]])</f>
        <v>29020</v>
      </c>
      <c r="O5094">
        <f>IF(OR(V3__67[[#This Row],[Estimated Value]]="",V3__67[[#This Row],[Estimated Value]]=0),"",(V3__67[[#This Row],[Sale Price]]-V3__67[[#This Row],[Estimated Value]])/V3__67[[#This Row],[Estimated Value]])</f>
        <v>0.10592014015621579</v>
      </c>
      <c r="P5094" t="str">
        <f t="shared" si="79"/>
        <v>Above Estimate</v>
      </c>
    </row>
    <row r="5095" spans="1:16" x14ac:dyDescent="0.3">
      <c r="A5095" s="1">
        <v>44602</v>
      </c>
      <c r="B5095">
        <v>2022</v>
      </c>
      <c r="C5095" t="s">
        <v>21</v>
      </c>
      <c r="D5095">
        <v>797020</v>
      </c>
      <c r="E5095">
        <v>500000</v>
      </c>
      <c r="F5095" t="s">
        <v>13</v>
      </c>
      <c r="G5095" t="s">
        <v>14</v>
      </c>
      <c r="H5095">
        <v>3</v>
      </c>
      <c r="I5095">
        <v>2</v>
      </c>
      <c r="J5095">
        <v>1075</v>
      </c>
      <c r="K5095">
        <v>1.003979</v>
      </c>
      <c r="L5095" t="s">
        <v>16</v>
      </c>
      <c r="M5095">
        <f>V3__67[[#This Row],[Sale Price]]/V3__67[[#This Row],[carpet_area]]</f>
        <v>465.11627906976742</v>
      </c>
      <c r="N5095">
        <f>IF(OR(V3__67[[#This Row],[Estimated Value]]="",V3__67[[#This Row],[Estimated Value]]=0),"",V3__67[[#This Row],[Sale Price]]-V3__67[[#This Row],[Estimated Value]])</f>
        <v>-297020</v>
      </c>
      <c r="O5095">
        <f>IF(OR(V3__67[[#This Row],[Estimated Value]]="",V3__67[[#This Row],[Estimated Value]]=0),"",(V3__67[[#This Row],[Sale Price]]-V3__67[[#This Row],[Estimated Value]])/V3__67[[#This Row],[Estimated Value]])</f>
        <v>-0.37266317030940255</v>
      </c>
      <c r="P5095" t="str">
        <f t="shared" si="79"/>
        <v>Below Estimate</v>
      </c>
    </row>
    <row r="5096" spans="1:16" x14ac:dyDescent="0.3">
      <c r="A5096" s="1">
        <v>44602</v>
      </c>
      <c r="B5096">
        <v>2022</v>
      </c>
      <c r="C5096" t="s">
        <v>12</v>
      </c>
      <c r="D5096">
        <v>91440</v>
      </c>
      <c r="E5096">
        <v>140000</v>
      </c>
      <c r="F5096" t="s">
        <v>13</v>
      </c>
      <c r="G5096" t="s">
        <v>14</v>
      </c>
      <c r="H5096">
        <v>3</v>
      </c>
      <c r="I5096">
        <v>1</v>
      </c>
      <c r="J5096">
        <v>1070</v>
      </c>
      <c r="K5096">
        <v>1.003979</v>
      </c>
      <c r="L5096" t="s">
        <v>15</v>
      </c>
      <c r="M5096">
        <f>V3__67[[#This Row],[Sale Price]]/V3__67[[#This Row],[carpet_area]]</f>
        <v>130.84112149532712</v>
      </c>
      <c r="N5096">
        <f>IF(OR(V3__67[[#This Row],[Estimated Value]]="",V3__67[[#This Row],[Estimated Value]]=0),"",V3__67[[#This Row],[Sale Price]]-V3__67[[#This Row],[Estimated Value]])</f>
        <v>48560</v>
      </c>
      <c r="O5096">
        <f>IF(OR(V3__67[[#This Row],[Estimated Value]]="",V3__67[[#This Row],[Estimated Value]]=0),"",(V3__67[[#This Row],[Sale Price]]-V3__67[[#This Row],[Estimated Value]])/V3__67[[#This Row],[Estimated Value]])</f>
        <v>0.53105861767279094</v>
      </c>
      <c r="P5096" t="str">
        <f t="shared" si="79"/>
        <v>Above Estimate</v>
      </c>
    </row>
    <row r="5097" spans="1:16" x14ac:dyDescent="0.3">
      <c r="A5097" s="1">
        <v>44605</v>
      </c>
      <c r="B5097">
        <v>2022</v>
      </c>
      <c r="C5097" t="s">
        <v>18</v>
      </c>
      <c r="D5097">
        <v>228100</v>
      </c>
      <c r="E5097">
        <v>6200</v>
      </c>
      <c r="F5097" t="s">
        <v>13</v>
      </c>
      <c r="G5097" t="s">
        <v>14</v>
      </c>
      <c r="H5097">
        <v>3</v>
      </c>
      <c r="I5097">
        <v>3</v>
      </c>
      <c r="J5097">
        <v>942</v>
      </c>
      <c r="K5097">
        <v>1.003979</v>
      </c>
      <c r="L5097" t="s">
        <v>25</v>
      </c>
      <c r="M5097">
        <f>V3__67[[#This Row],[Sale Price]]/V3__67[[#This Row],[carpet_area]]</f>
        <v>6.5817409766454356</v>
      </c>
      <c r="N5097">
        <f>IF(OR(V3__67[[#This Row],[Estimated Value]]="",V3__67[[#This Row],[Estimated Value]]=0),"",V3__67[[#This Row],[Sale Price]]-V3__67[[#This Row],[Estimated Value]])</f>
        <v>-221900</v>
      </c>
      <c r="O5097">
        <f>IF(OR(V3__67[[#This Row],[Estimated Value]]="",V3__67[[#This Row],[Estimated Value]]=0),"",(V3__67[[#This Row],[Sale Price]]-V3__67[[#This Row],[Estimated Value]])/V3__67[[#This Row],[Estimated Value]])</f>
        <v>-0.97281893906181505</v>
      </c>
      <c r="P5097" t="str">
        <f t="shared" si="79"/>
        <v>Below Estimate</v>
      </c>
    </row>
    <row r="5098" spans="1:16" x14ac:dyDescent="0.3">
      <c r="A5098" s="1">
        <v>44606</v>
      </c>
      <c r="B5098">
        <v>2022</v>
      </c>
      <c r="C5098" t="s">
        <v>29</v>
      </c>
      <c r="D5098">
        <v>129010</v>
      </c>
      <c r="E5098">
        <v>219900</v>
      </c>
      <c r="F5098" t="s">
        <v>13</v>
      </c>
      <c r="G5098" t="s">
        <v>14</v>
      </c>
      <c r="H5098">
        <v>3</v>
      </c>
      <c r="I5098">
        <v>3</v>
      </c>
      <c r="J5098">
        <v>1076</v>
      </c>
      <c r="K5098">
        <v>1.003979</v>
      </c>
      <c r="L5098" t="s">
        <v>25</v>
      </c>
      <c r="M5098">
        <f>V3__67[[#This Row],[Sale Price]]/V3__67[[#This Row],[carpet_area]]</f>
        <v>204.36802973977694</v>
      </c>
      <c r="N5098">
        <f>IF(OR(V3__67[[#This Row],[Estimated Value]]="",V3__67[[#This Row],[Estimated Value]]=0),"",V3__67[[#This Row],[Sale Price]]-V3__67[[#This Row],[Estimated Value]])</f>
        <v>90890</v>
      </c>
      <c r="O5098">
        <f>IF(OR(V3__67[[#This Row],[Estimated Value]]="",V3__67[[#This Row],[Estimated Value]]=0),"",(V3__67[[#This Row],[Sale Price]]-V3__67[[#This Row],[Estimated Value]])/V3__67[[#This Row],[Estimated Value]])</f>
        <v>0.70451902953259438</v>
      </c>
      <c r="P5098" t="str">
        <f t="shared" si="79"/>
        <v>Above Estimate</v>
      </c>
    </row>
    <row r="5099" spans="1:16" x14ac:dyDescent="0.3">
      <c r="A5099" s="1">
        <v>44610</v>
      </c>
      <c r="B5099">
        <v>2022</v>
      </c>
      <c r="C5099" t="s">
        <v>12</v>
      </c>
      <c r="D5099">
        <v>139770</v>
      </c>
      <c r="E5099">
        <v>159000</v>
      </c>
      <c r="F5099" t="s">
        <v>13</v>
      </c>
      <c r="G5099" t="s">
        <v>14</v>
      </c>
      <c r="H5099">
        <v>3</v>
      </c>
      <c r="I5099">
        <v>1</v>
      </c>
      <c r="J5099">
        <v>1018</v>
      </c>
      <c r="K5099">
        <v>1.003979</v>
      </c>
      <c r="L5099" t="s">
        <v>15</v>
      </c>
      <c r="M5099">
        <f>V3__67[[#This Row],[Sale Price]]/V3__67[[#This Row],[carpet_area]]</f>
        <v>156.18860510805501</v>
      </c>
      <c r="N5099">
        <f>IF(OR(V3__67[[#This Row],[Estimated Value]]="",V3__67[[#This Row],[Estimated Value]]=0),"",V3__67[[#This Row],[Sale Price]]-V3__67[[#This Row],[Estimated Value]])</f>
        <v>19230</v>
      </c>
      <c r="O5099">
        <f>IF(OR(V3__67[[#This Row],[Estimated Value]]="",V3__67[[#This Row],[Estimated Value]]=0),"",(V3__67[[#This Row],[Sale Price]]-V3__67[[#This Row],[Estimated Value]])/V3__67[[#This Row],[Estimated Value]])</f>
        <v>0.13758317235458253</v>
      </c>
      <c r="P5099" t="str">
        <f t="shared" si="79"/>
        <v>Above Estimate</v>
      </c>
    </row>
    <row r="5100" spans="1:16" x14ac:dyDescent="0.3">
      <c r="A5100" s="1">
        <v>44610</v>
      </c>
      <c r="B5100">
        <v>2022</v>
      </c>
      <c r="C5100" t="s">
        <v>29</v>
      </c>
      <c r="D5100">
        <v>202580</v>
      </c>
      <c r="E5100">
        <v>221000</v>
      </c>
      <c r="F5100" t="s">
        <v>13</v>
      </c>
      <c r="G5100" t="s">
        <v>14</v>
      </c>
      <c r="H5100">
        <v>3</v>
      </c>
      <c r="I5100">
        <v>3</v>
      </c>
      <c r="J5100">
        <v>947</v>
      </c>
      <c r="K5100">
        <v>1.003979</v>
      </c>
      <c r="L5100" t="s">
        <v>15</v>
      </c>
      <c r="M5100">
        <f>V3__67[[#This Row],[Sale Price]]/V3__67[[#This Row],[carpet_area]]</f>
        <v>233.36853220696938</v>
      </c>
      <c r="N5100">
        <f>IF(OR(V3__67[[#This Row],[Estimated Value]]="",V3__67[[#This Row],[Estimated Value]]=0),"",V3__67[[#This Row],[Sale Price]]-V3__67[[#This Row],[Estimated Value]])</f>
        <v>18420</v>
      </c>
      <c r="O5100">
        <f>IF(OR(V3__67[[#This Row],[Estimated Value]]="",V3__67[[#This Row],[Estimated Value]]=0),"",(V3__67[[#This Row],[Sale Price]]-V3__67[[#This Row],[Estimated Value]])/V3__67[[#This Row],[Estimated Value]])</f>
        <v>9.0927041168920919E-2</v>
      </c>
      <c r="P5100" t="str">
        <f t="shared" si="79"/>
        <v>Above Estimate</v>
      </c>
    </row>
    <row r="5101" spans="1:16" x14ac:dyDescent="0.3">
      <c r="A5101" s="1">
        <v>44610</v>
      </c>
      <c r="B5101">
        <v>2022</v>
      </c>
      <c r="C5101" t="s">
        <v>18</v>
      </c>
      <c r="D5101">
        <v>314710</v>
      </c>
      <c r="E5101">
        <v>502000</v>
      </c>
      <c r="F5101" t="s">
        <v>13</v>
      </c>
      <c r="G5101" t="s">
        <v>14</v>
      </c>
      <c r="H5101">
        <v>3</v>
      </c>
      <c r="I5101">
        <v>2</v>
      </c>
      <c r="J5101">
        <v>1058</v>
      </c>
      <c r="K5101">
        <v>1.003979</v>
      </c>
      <c r="L5101" t="s">
        <v>25</v>
      </c>
      <c r="M5101">
        <f>V3__67[[#This Row],[Sale Price]]/V3__67[[#This Row],[carpet_area]]</f>
        <v>474.48015122873346</v>
      </c>
      <c r="N5101">
        <f>IF(OR(V3__67[[#This Row],[Estimated Value]]="",V3__67[[#This Row],[Estimated Value]]=0),"",V3__67[[#This Row],[Sale Price]]-V3__67[[#This Row],[Estimated Value]])</f>
        <v>187290</v>
      </c>
      <c r="O5101">
        <f>IF(OR(V3__67[[#This Row],[Estimated Value]]="",V3__67[[#This Row],[Estimated Value]]=0),"",(V3__67[[#This Row],[Sale Price]]-V3__67[[#This Row],[Estimated Value]])/V3__67[[#This Row],[Estimated Value]])</f>
        <v>0.59511931619586289</v>
      </c>
      <c r="P5101" t="str">
        <f t="shared" si="79"/>
        <v>Above Estimate</v>
      </c>
    </row>
    <row r="5102" spans="1:16" x14ac:dyDescent="0.3">
      <c r="A5102" s="1">
        <v>44611</v>
      </c>
      <c r="B5102">
        <v>2022</v>
      </c>
      <c r="C5102" t="s">
        <v>30</v>
      </c>
      <c r="D5102">
        <v>730670</v>
      </c>
      <c r="E5102">
        <v>625000</v>
      </c>
      <c r="F5102" t="s">
        <v>13</v>
      </c>
      <c r="G5102" t="s">
        <v>14</v>
      </c>
      <c r="H5102">
        <v>3</v>
      </c>
      <c r="I5102">
        <v>2</v>
      </c>
      <c r="J5102">
        <v>936</v>
      </c>
      <c r="K5102">
        <v>1.003979</v>
      </c>
      <c r="L5102" t="s">
        <v>25</v>
      </c>
      <c r="M5102">
        <f>V3__67[[#This Row],[Sale Price]]/V3__67[[#This Row],[carpet_area]]</f>
        <v>667.73504273504273</v>
      </c>
      <c r="N5102">
        <f>IF(OR(V3__67[[#This Row],[Estimated Value]]="",V3__67[[#This Row],[Estimated Value]]=0),"",V3__67[[#This Row],[Sale Price]]-V3__67[[#This Row],[Estimated Value]])</f>
        <v>-105670</v>
      </c>
      <c r="O5102">
        <f>IF(OR(V3__67[[#This Row],[Estimated Value]]="",V3__67[[#This Row],[Estimated Value]]=0),"",(V3__67[[#This Row],[Sale Price]]-V3__67[[#This Row],[Estimated Value]])/V3__67[[#This Row],[Estimated Value]])</f>
        <v>-0.14462069059903923</v>
      </c>
      <c r="P5102" t="str">
        <f t="shared" si="79"/>
        <v>Below Estimate</v>
      </c>
    </row>
    <row r="5103" spans="1:16" x14ac:dyDescent="0.3">
      <c r="A5103" s="1">
        <v>44612</v>
      </c>
      <c r="B5103">
        <v>2022</v>
      </c>
      <c r="C5103" t="s">
        <v>26</v>
      </c>
      <c r="D5103">
        <v>255430</v>
      </c>
      <c r="E5103">
        <v>302150</v>
      </c>
      <c r="F5103" t="s">
        <v>13</v>
      </c>
      <c r="G5103" t="s">
        <v>14</v>
      </c>
      <c r="H5103">
        <v>3</v>
      </c>
      <c r="I5103">
        <v>3</v>
      </c>
      <c r="J5103">
        <v>936</v>
      </c>
      <c r="K5103">
        <v>1.003979</v>
      </c>
      <c r="L5103" t="s">
        <v>22</v>
      </c>
      <c r="M5103">
        <f>V3__67[[#This Row],[Sale Price]]/V3__67[[#This Row],[carpet_area]]</f>
        <v>322.80982905982904</v>
      </c>
      <c r="N5103">
        <f>IF(OR(V3__67[[#This Row],[Estimated Value]]="",V3__67[[#This Row],[Estimated Value]]=0),"",V3__67[[#This Row],[Sale Price]]-V3__67[[#This Row],[Estimated Value]])</f>
        <v>46720</v>
      </c>
      <c r="O5103">
        <f>IF(OR(V3__67[[#This Row],[Estimated Value]]="",V3__67[[#This Row],[Estimated Value]]=0),"",(V3__67[[#This Row],[Sale Price]]-V3__67[[#This Row],[Estimated Value]])/V3__67[[#This Row],[Estimated Value]])</f>
        <v>0.18290725443370004</v>
      </c>
      <c r="P5103" t="str">
        <f t="shared" si="79"/>
        <v>Above Estimate</v>
      </c>
    </row>
    <row r="5104" spans="1:16" x14ac:dyDescent="0.3">
      <c r="A5104" s="1">
        <v>44613</v>
      </c>
      <c r="B5104">
        <v>2022</v>
      </c>
      <c r="C5104" t="s">
        <v>29</v>
      </c>
      <c r="D5104">
        <v>259630</v>
      </c>
      <c r="E5104">
        <v>370000</v>
      </c>
      <c r="F5104" t="s">
        <v>13</v>
      </c>
      <c r="G5104" t="s">
        <v>14</v>
      </c>
      <c r="H5104">
        <v>3</v>
      </c>
      <c r="I5104">
        <v>3</v>
      </c>
      <c r="J5104">
        <v>930</v>
      </c>
      <c r="K5104">
        <v>1.003979</v>
      </c>
      <c r="L5104" t="s">
        <v>16</v>
      </c>
      <c r="M5104">
        <f>V3__67[[#This Row],[Sale Price]]/V3__67[[#This Row],[carpet_area]]</f>
        <v>397.84946236559142</v>
      </c>
      <c r="N5104">
        <f>IF(OR(V3__67[[#This Row],[Estimated Value]]="",V3__67[[#This Row],[Estimated Value]]=0),"",V3__67[[#This Row],[Sale Price]]-V3__67[[#This Row],[Estimated Value]])</f>
        <v>110370</v>
      </c>
      <c r="O5104">
        <f>IF(OR(V3__67[[#This Row],[Estimated Value]]="",V3__67[[#This Row],[Estimated Value]]=0),"",(V3__67[[#This Row],[Sale Price]]-V3__67[[#This Row],[Estimated Value]])/V3__67[[#This Row],[Estimated Value]])</f>
        <v>0.42510495705426954</v>
      </c>
      <c r="P5104" t="str">
        <f t="shared" si="79"/>
        <v>Above Estimate</v>
      </c>
    </row>
    <row r="5105" spans="1:16" x14ac:dyDescent="0.3">
      <c r="A5105" s="1">
        <v>44616</v>
      </c>
      <c r="B5105">
        <v>2022</v>
      </c>
      <c r="C5105" t="s">
        <v>30</v>
      </c>
      <c r="D5105">
        <v>410660</v>
      </c>
      <c r="E5105">
        <v>748500</v>
      </c>
      <c r="F5105" t="s">
        <v>13</v>
      </c>
      <c r="G5105" t="s">
        <v>14</v>
      </c>
      <c r="H5105">
        <v>3</v>
      </c>
      <c r="I5105">
        <v>1</v>
      </c>
      <c r="J5105">
        <v>981</v>
      </c>
      <c r="K5105">
        <v>1.003979</v>
      </c>
      <c r="L5105" t="s">
        <v>25</v>
      </c>
      <c r="M5105">
        <f>V3__67[[#This Row],[Sale Price]]/V3__67[[#This Row],[carpet_area]]</f>
        <v>762.99694189602451</v>
      </c>
      <c r="N5105">
        <f>IF(OR(V3__67[[#This Row],[Estimated Value]]="",V3__67[[#This Row],[Estimated Value]]=0),"",V3__67[[#This Row],[Sale Price]]-V3__67[[#This Row],[Estimated Value]])</f>
        <v>337840</v>
      </c>
      <c r="O5105">
        <f>IF(OR(V3__67[[#This Row],[Estimated Value]]="",V3__67[[#This Row],[Estimated Value]]=0),"",(V3__67[[#This Row],[Sale Price]]-V3__67[[#This Row],[Estimated Value]])/V3__67[[#This Row],[Estimated Value]])</f>
        <v>0.82267569278722052</v>
      </c>
      <c r="P5105" t="str">
        <f t="shared" si="79"/>
        <v>Above Estimate</v>
      </c>
    </row>
    <row r="5106" spans="1:16" x14ac:dyDescent="0.3">
      <c r="A5106" s="1">
        <v>44616</v>
      </c>
      <c r="B5106">
        <v>2022</v>
      </c>
      <c r="C5106" t="s">
        <v>26</v>
      </c>
      <c r="D5106">
        <v>393610</v>
      </c>
      <c r="E5106">
        <v>1127000</v>
      </c>
      <c r="F5106" t="s">
        <v>13</v>
      </c>
      <c r="G5106" t="s">
        <v>14</v>
      </c>
      <c r="H5106">
        <v>3</v>
      </c>
      <c r="I5106">
        <v>2</v>
      </c>
      <c r="J5106">
        <v>936</v>
      </c>
      <c r="K5106">
        <v>1.003979</v>
      </c>
      <c r="L5106" t="s">
        <v>22</v>
      </c>
      <c r="M5106">
        <f>V3__67[[#This Row],[Sale Price]]/V3__67[[#This Row],[carpet_area]]</f>
        <v>1204.0598290598291</v>
      </c>
      <c r="N5106">
        <f>IF(OR(V3__67[[#This Row],[Estimated Value]]="",V3__67[[#This Row],[Estimated Value]]=0),"",V3__67[[#This Row],[Sale Price]]-V3__67[[#This Row],[Estimated Value]])</f>
        <v>733390</v>
      </c>
      <c r="O5106">
        <f>IF(OR(V3__67[[#This Row],[Estimated Value]]="",V3__67[[#This Row],[Estimated Value]]=0),"",(V3__67[[#This Row],[Sale Price]]-V3__67[[#This Row],[Estimated Value]])/V3__67[[#This Row],[Estimated Value]])</f>
        <v>1.8632402632046949</v>
      </c>
      <c r="P5106" t="str">
        <f t="shared" si="79"/>
        <v>Above Estimate</v>
      </c>
    </row>
    <row r="5107" spans="1:16" x14ac:dyDescent="0.3">
      <c r="A5107" s="1">
        <v>44616</v>
      </c>
      <c r="B5107">
        <v>2022</v>
      </c>
      <c r="C5107" t="s">
        <v>12</v>
      </c>
      <c r="D5107">
        <v>83550</v>
      </c>
      <c r="E5107">
        <v>107000</v>
      </c>
      <c r="F5107" t="s">
        <v>13</v>
      </c>
      <c r="G5107" t="s">
        <v>14</v>
      </c>
      <c r="H5107">
        <v>3</v>
      </c>
      <c r="I5107">
        <v>2</v>
      </c>
      <c r="J5107">
        <v>981</v>
      </c>
      <c r="K5107">
        <v>1.003979</v>
      </c>
      <c r="L5107" t="s">
        <v>25</v>
      </c>
      <c r="M5107">
        <f>V3__67[[#This Row],[Sale Price]]/V3__67[[#This Row],[carpet_area]]</f>
        <v>109.072375127421</v>
      </c>
      <c r="N5107">
        <f>IF(OR(V3__67[[#This Row],[Estimated Value]]="",V3__67[[#This Row],[Estimated Value]]=0),"",V3__67[[#This Row],[Sale Price]]-V3__67[[#This Row],[Estimated Value]])</f>
        <v>23450</v>
      </c>
      <c r="O5107">
        <f>IF(OR(V3__67[[#This Row],[Estimated Value]]="",V3__67[[#This Row],[Estimated Value]]=0),"",(V3__67[[#This Row],[Sale Price]]-V3__67[[#This Row],[Estimated Value]])/V3__67[[#This Row],[Estimated Value]])</f>
        <v>0.28067025733093953</v>
      </c>
      <c r="P5107" t="str">
        <f t="shared" si="79"/>
        <v>Above Estimate</v>
      </c>
    </row>
    <row r="5108" spans="1:16" x14ac:dyDescent="0.3">
      <c r="A5108" s="1">
        <v>44617</v>
      </c>
      <c r="B5108">
        <v>2022</v>
      </c>
      <c r="C5108" t="s">
        <v>17</v>
      </c>
      <c r="D5108">
        <v>148050</v>
      </c>
      <c r="E5108">
        <v>344000</v>
      </c>
      <c r="F5108" t="s">
        <v>13</v>
      </c>
      <c r="G5108" t="s">
        <v>14</v>
      </c>
      <c r="H5108">
        <v>3</v>
      </c>
      <c r="I5108">
        <v>1</v>
      </c>
      <c r="J5108">
        <v>1085</v>
      </c>
      <c r="K5108">
        <v>1.003979</v>
      </c>
      <c r="L5108" t="s">
        <v>25</v>
      </c>
      <c r="M5108">
        <f>V3__67[[#This Row],[Sale Price]]/V3__67[[#This Row],[carpet_area]]</f>
        <v>317.05069124423966</v>
      </c>
      <c r="N5108">
        <f>IF(OR(V3__67[[#This Row],[Estimated Value]]="",V3__67[[#This Row],[Estimated Value]]=0),"",V3__67[[#This Row],[Sale Price]]-V3__67[[#This Row],[Estimated Value]])</f>
        <v>195950</v>
      </c>
      <c r="O5108">
        <f>IF(OR(V3__67[[#This Row],[Estimated Value]]="",V3__67[[#This Row],[Estimated Value]]=0),"",(V3__67[[#This Row],[Sale Price]]-V3__67[[#This Row],[Estimated Value]])/V3__67[[#This Row],[Estimated Value]])</f>
        <v>1.3235393448159405</v>
      </c>
      <c r="P5108" t="str">
        <f t="shared" si="79"/>
        <v>Above Estimate</v>
      </c>
    </row>
    <row r="5109" spans="1:16" x14ac:dyDescent="0.3">
      <c r="A5109" s="1">
        <v>44618</v>
      </c>
      <c r="B5109">
        <v>2022</v>
      </c>
      <c r="C5109" t="s">
        <v>18</v>
      </c>
      <c r="D5109">
        <v>251370</v>
      </c>
      <c r="E5109">
        <v>270000</v>
      </c>
      <c r="F5109" t="s">
        <v>13</v>
      </c>
      <c r="G5109" t="s">
        <v>14</v>
      </c>
      <c r="H5109">
        <v>3</v>
      </c>
      <c r="I5109">
        <v>1</v>
      </c>
      <c r="J5109">
        <v>1002</v>
      </c>
      <c r="K5109">
        <v>1.003979</v>
      </c>
      <c r="L5109" t="s">
        <v>15</v>
      </c>
      <c r="M5109">
        <f>V3__67[[#This Row],[Sale Price]]/V3__67[[#This Row],[carpet_area]]</f>
        <v>269.46107784431138</v>
      </c>
      <c r="N5109">
        <f>IF(OR(V3__67[[#This Row],[Estimated Value]]="",V3__67[[#This Row],[Estimated Value]]=0),"",V3__67[[#This Row],[Sale Price]]-V3__67[[#This Row],[Estimated Value]])</f>
        <v>18630</v>
      </c>
      <c r="O5109">
        <f>IF(OR(V3__67[[#This Row],[Estimated Value]]="",V3__67[[#This Row],[Estimated Value]]=0),"",(V3__67[[#This Row],[Sale Price]]-V3__67[[#This Row],[Estimated Value]])/V3__67[[#This Row],[Estimated Value]])</f>
        <v>7.4113856068743281E-2</v>
      </c>
      <c r="P5109" t="str">
        <f t="shared" si="79"/>
        <v>Above Estimate</v>
      </c>
    </row>
    <row r="5110" spans="1:16" x14ac:dyDescent="0.3">
      <c r="A5110" s="1">
        <v>44619</v>
      </c>
      <c r="B5110">
        <v>2022</v>
      </c>
      <c r="C5110" t="s">
        <v>12</v>
      </c>
      <c r="D5110">
        <v>85490</v>
      </c>
      <c r="E5110">
        <v>190000</v>
      </c>
      <c r="F5110" t="s">
        <v>23</v>
      </c>
      <c r="G5110" t="s">
        <v>24</v>
      </c>
      <c r="H5110">
        <v>6</v>
      </c>
      <c r="I5110">
        <v>6</v>
      </c>
      <c r="J5110">
        <v>1951</v>
      </c>
      <c r="K5110">
        <v>1.003979</v>
      </c>
      <c r="L5110" t="s">
        <v>16</v>
      </c>
      <c r="M5110">
        <f>V3__67[[#This Row],[Sale Price]]/V3__67[[#This Row],[carpet_area]]</f>
        <v>97.385955920040999</v>
      </c>
      <c r="N5110">
        <f>IF(OR(V3__67[[#This Row],[Estimated Value]]="",V3__67[[#This Row],[Estimated Value]]=0),"",V3__67[[#This Row],[Sale Price]]-V3__67[[#This Row],[Estimated Value]])</f>
        <v>104510</v>
      </c>
      <c r="O5110">
        <f>IF(OR(V3__67[[#This Row],[Estimated Value]]="",V3__67[[#This Row],[Estimated Value]]=0),"",(V3__67[[#This Row],[Sale Price]]-V3__67[[#This Row],[Estimated Value]])/V3__67[[#This Row],[Estimated Value]])</f>
        <v>1.2224821616563342</v>
      </c>
      <c r="P5110" t="str">
        <f t="shared" si="79"/>
        <v>Above Estimate</v>
      </c>
    </row>
    <row r="5111" spans="1:16" x14ac:dyDescent="0.3">
      <c r="A5111" s="1">
        <v>44619</v>
      </c>
      <c r="B5111">
        <v>2022</v>
      </c>
      <c r="C5111" t="s">
        <v>12</v>
      </c>
      <c r="D5111">
        <v>59770</v>
      </c>
      <c r="E5111">
        <v>99417</v>
      </c>
      <c r="F5111" t="s">
        <v>13</v>
      </c>
      <c r="G5111" t="s">
        <v>14</v>
      </c>
      <c r="H5111">
        <v>3</v>
      </c>
      <c r="I5111">
        <v>2</v>
      </c>
      <c r="J5111">
        <v>944</v>
      </c>
      <c r="K5111">
        <v>1.003979</v>
      </c>
      <c r="L5111" t="s">
        <v>16</v>
      </c>
      <c r="M5111">
        <f>V3__67[[#This Row],[Sale Price]]/V3__67[[#This Row],[carpet_area]]</f>
        <v>105.31461864406779</v>
      </c>
      <c r="N5111">
        <f>IF(OR(V3__67[[#This Row],[Estimated Value]]="",V3__67[[#This Row],[Estimated Value]]=0),"",V3__67[[#This Row],[Sale Price]]-V3__67[[#This Row],[Estimated Value]])</f>
        <v>39647</v>
      </c>
      <c r="O5111">
        <f>IF(OR(V3__67[[#This Row],[Estimated Value]]="",V3__67[[#This Row],[Estimated Value]]=0),"",(V3__67[[#This Row],[Sale Price]]-V3__67[[#This Row],[Estimated Value]])/V3__67[[#This Row],[Estimated Value]])</f>
        <v>0.66332608331939102</v>
      </c>
      <c r="P5111" t="str">
        <f t="shared" si="79"/>
        <v>Above Estimate</v>
      </c>
    </row>
    <row r="5112" spans="1:16" x14ac:dyDescent="0.3">
      <c r="A5112" s="1">
        <v>44619</v>
      </c>
      <c r="B5112">
        <v>2022</v>
      </c>
      <c r="C5112" t="s">
        <v>18</v>
      </c>
      <c r="D5112">
        <v>289720</v>
      </c>
      <c r="E5112">
        <v>400000</v>
      </c>
      <c r="F5112" t="s">
        <v>19</v>
      </c>
      <c r="G5112" t="s">
        <v>20</v>
      </c>
      <c r="H5112">
        <v>4</v>
      </c>
      <c r="I5112">
        <v>2</v>
      </c>
      <c r="J5112">
        <v>1395</v>
      </c>
      <c r="K5112">
        <v>1.003979</v>
      </c>
      <c r="L5112" t="s">
        <v>22</v>
      </c>
      <c r="M5112">
        <f>V3__67[[#This Row],[Sale Price]]/V3__67[[#This Row],[carpet_area]]</f>
        <v>286.73835125448028</v>
      </c>
      <c r="N5112">
        <f>IF(OR(V3__67[[#This Row],[Estimated Value]]="",V3__67[[#This Row],[Estimated Value]]=0),"",V3__67[[#This Row],[Sale Price]]-V3__67[[#This Row],[Estimated Value]])</f>
        <v>110280</v>
      </c>
      <c r="O5112">
        <f>IF(OR(V3__67[[#This Row],[Estimated Value]]="",V3__67[[#This Row],[Estimated Value]]=0),"",(V3__67[[#This Row],[Sale Price]]-V3__67[[#This Row],[Estimated Value]])/V3__67[[#This Row],[Estimated Value]])</f>
        <v>0.3806433798149938</v>
      </c>
      <c r="P5112" t="str">
        <f t="shared" si="79"/>
        <v>Above Estimate</v>
      </c>
    </row>
    <row r="5113" spans="1:16" x14ac:dyDescent="0.3">
      <c r="A5113" s="1">
        <v>44620</v>
      </c>
      <c r="B5113">
        <v>2022</v>
      </c>
      <c r="C5113" t="s">
        <v>21</v>
      </c>
      <c r="D5113">
        <v>1190000</v>
      </c>
      <c r="E5113">
        <v>1630000</v>
      </c>
      <c r="F5113" t="s">
        <v>13</v>
      </c>
      <c r="G5113" t="s">
        <v>14</v>
      </c>
      <c r="H5113">
        <v>3</v>
      </c>
      <c r="I5113">
        <v>3</v>
      </c>
      <c r="J5113">
        <v>1082</v>
      </c>
      <c r="K5113">
        <v>1.003979</v>
      </c>
      <c r="L5113" t="s">
        <v>16</v>
      </c>
      <c r="M5113">
        <f>V3__67[[#This Row],[Sale Price]]/V3__67[[#This Row],[carpet_area]]</f>
        <v>1506.4695009242143</v>
      </c>
      <c r="N5113">
        <f>IF(OR(V3__67[[#This Row],[Estimated Value]]="",V3__67[[#This Row],[Estimated Value]]=0),"",V3__67[[#This Row],[Sale Price]]-V3__67[[#This Row],[Estimated Value]])</f>
        <v>440000</v>
      </c>
      <c r="O5113">
        <f>IF(OR(V3__67[[#This Row],[Estimated Value]]="",V3__67[[#This Row],[Estimated Value]]=0),"",(V3__67[[#This Row],[Sale Price]]-V3__67[[#This Row],[Estimated Value]])/V3__67[[#This Row],[Estimated Value]])</f>
        <v>0.36974789915966388</v>
      </c>
      <c r="P5113" t="str">
        <f t="shared" si="79"/>
        <v>Above Estimate</v>
      </c>
    </row>
    <row r="5114" spans="1:16" x14ac:dyDescent="0.3">
      <c r="A5114" s="1">
        <v>44620</v>
      </c>
      <c r="B5114">
        <v>2022</v>
      </c>
      <c r="C5114" t="s">
        <v>26</v>
      </c>
      <c r="D5114">
        <v>294700</v>
      </c>
      <c r="E5114">
        <v>520000</v>
      </c>
      <c r="F5114" t="s">
        <v>13</v>
      </c>
      <c r="G5114" t="s">
        <v>14</v>
      </c>
      <c r="H5114">
        <v>3</v>
      </c>
      <c r="I5114">
        <v>1</v>
      </c>
      <c r="J5114">
        <v>1042</v>
      </c>
      <c r="K5114">
        <v>1.003979</v>
      </c>
      <c r="L5114" t="s">
        <v>25</v>
      </c>
      <c r="M5114">
        <f>V3__67[[#This Row],[Sale Price]]/V3__67[[#This Row],[carpet_area]]</f>
        <v>499.04030710172742</v>
      </c>
      <c r="N5114">
        <f>IF(OR(V3__67[[#This Row],[Estimated Value]]="",V3__67[[#This Row],[Estimated Value]]=0),"",V3__67[[#This Row],[Sale Price]]-V3__67[[#This Row],[Estimated Value]])</f>
        <v>225300</v>
      </c>
      <c r="O5114">
        <f>IF(OR(V3__67[[#This Row],[Estimated Value]]="",V3__67[[#This Row],[Estimated Value]]=0),"",(V3__67[[#This Row],[Sale Price]]-V3__67[[#This Row],[Estimated Value]])/V3__67[[#This Row],[Estimated Value]])</f>
        <v>0.76450627757041056</v>
      </c>
      <c r="P5114" t="str">
        <f t="shared" si="79"/>
        <v>Above Estimate</v>
      </c>
    </row>
    <row r="5115" spans="1:16" x14ac:dyDescent="0.3">
      <c r="A5115" s="1">
        <v>44620</v>
      </c>
      <c r="B5115">
        <v>2022</v>
      </c>
      <c r="C5115" t="s">
        <v>12</v>
      </c>
      <c r="D5115">
        <v>74610</v>
      </c>
      <c r="E5115">
        <v>118000</v>
      </c>
      <c r="F5115" t="s">
        <v>13</v>
      </c>
      <c r="G5115" t="s">
        <v>14</v>
      </c>
      <c r="H5115">
        <v>3</v>
      </c>
      <c r="I5115">
        <v>2</v>
      </c>
      <c r="J5115">
        <v>1016</v>
      </c>
      <c r="K5115">
        <v>1.003979</v>
      </c>
      <c r="L5115" t="s">
        <v>25</v>
      </c>
      <c r="M5115">
        <f>V3__67[[#This Row],[Sale Price]]/V3__67[[#This Row],[carpet_area]]</f>
        <v>116.14173228346456</v>
      </c>
      <c r="N5115">
        <f>IF(OR(V3__67[[#This Row],[Estimated Value]]="",V3__67[[#This Row],[Estimated Value]]=0),"",V3__67[[#This Row],[Sale Price]]-V3__67[[#This Row],[Estimated Value]])</f>
        <v>43390</v>
      </c>
      <c r="O5115">
        <f>IF(OR(V3__67[[#This Row],[Estimated Value]]="",V3__67[[#This Row],[Estimated Value]]=0),"",(V3__67[[#This Row],[Sale Price]]-V3__67[[#This Row],[Estimated Value]])/V3__67[[#This Row],[Estimated Value]])</f>
        <v>0.58155743197962739</v>
      </c>
      <c r="P5115" t="str">
        <f t="shared" si="79"/>
        <v>Above Estimate</v>
      </c>
    </row>
    <row r="5116" spans="1:16" x14ac:dyDescent="0.3">
      <c r="A5116" s="1">
        <v>44622</v>
      </c>
      <c r="B5116">
        <v>2022</v>
      </c>
      <c r="C5116" t="s">
        <v>18</v>
      </c>
      <c r="D5116">
        <v>222180</v>
      </c>
      <c r="E5116">
        <v>361500</v>
      </c>
      <c r="F5116" t="s">
        <v>13</v>
      </c>
      <c r="G5116" t="s">
        <v>14</v>
      </c>
      <c r="H5116">
        <v>3</v>
      </c>
      <c r="I5116">
        <v>1</v>
      </c>
      <c r="J5116">
        <v>1078</v>
      </c>
      <c r="K5116">
        <v>1.003979</v>
      </c>
      <c r="L5116" t="s">
        <v>16</v>
      </c>
      <c r="M5116">
        <f>V3__67[[#This Row],[Sale Price]]/V3__67[[#This Row],[carpet_area]]</f>
        <v>335.34322820037107</v>
      </c>
      <c r="N5116">
        <f>IF(OR(V3__67[[#This Row],[Estimated Value]]="",V3__67[[#This Row],[Estimated Value]]=0),"",V3__67[[#This Row],[Sale Price]]-V3__67[[#This Row],[Estimated Value]])</f>
        <v>139320</v>
      </c>
      <c r="O5116">
        <f>IF(OR(V3__67[[#This Row],[Estimated Value]]="",V3__67[[#This Row],[Estimated Value]]=0),"",(V3__67[[#This Row],[Sale Price]]-V3__67[[#This Row],[Estimated Value]])/V3__67[[#This Row],[Estimated Value]])</f>
        <v>0.62705914123683504</v>
      </c>
      <c r="P5116" t="str">
        <f t="shared" si="79"/>
        <v>Above Estimate</v>
      </c>
    </row>
    <row r="5117" spans="1:16" x14ac:dyDescent="0.3">
      <c r="A5117" s="1">
        <v>44622</v>
      </c>
      <c r="B5117">
        <v>2022</v>
      </c>
      <c r="C5117" t="s">
        <v>17</v>
      </c>
      <c r="D5117">
        <v>271710</v>
      </c>
      <c r="E5117">
        <v>320500</v>
      </c>
      <c r="F5117" t="s">
        <v>23</v>
      </c>
      <c r="G5117" t="s">
        <v>24</v>
      </c>
      <c r="H5117">
        <v>6</v>
      </c>
      <c r="I5117">
        <v>4</v>
      </c>
      <c r="J5117">
        <v>2044</v>
      </c>
      <c r="K5117">
        <v>1.003979</v>
      </c>
      <c r="L5117" t="s">
        <v>25</v>
      </c>
      <c r="M5117">
        <f>V3__67[[#This Row],[Sale Price]]/V3__67[[#This Row],[carpet_area]]</f>
        <v>156.80039138943249</v>
      </c>
      <c r="N5117">
        <f>IF(OR(V3__67[[#This Row],[Estimated Value]]="",V3__67[[#This Row],[Estimated Value]]=0),"",V3__67[[#This Row],[Sale Price]]-V3__67[[#This Row],[Estimated Value]])</f>
        <v>48790</v>
      </c>
      <c r="O5117">
        <f>IF(OR(V3__67[[#This Row],[Estimated Value]]="",V3__67[[#This Row],[Estimated Value]]=0),"",(V3__67[[#This Row],[Sale Price]]-V3__67[[#This Row],[Estimated Value]])/V3__67[[#This Row],[Estimated Value]])</f>
        <v>0.1795664495233889</v>
      </c>
      <c r="P5117" t="str">
        <f t="shared" si="79"/>
        <v>Above Estimate</v>
      </c>
    </row>
    <row r="5118" spans="1:16" x14ac:dyDescent="0.3">
      <c r="A5118" s="1">
        <v>44622</v>
      </c>
      <c r="B5118">
        <v>2022</v>
      </c>
      <c r="C5118" t="s">
        <v>30</v>
      </c>
      <c r="D5118">
        <v>433640</v>
      </c>
      <c r="E5118">
        <v>565000</v>
      </c>
      <c r="F5118" t="s">
        <v>19</v>
      </c>
      <c r="G5118" t="s">
        <v>20</v>
      </c>
      <c r="H5118">
        <v>4</v>
      </c>
      <c r="I5118">
        <v>3</v>
      </c>
      <c r="J5118">
        <v>1456</v>
      </c>
      <c r="K5118">
        <v>1.003979</v>
      </c>
      <c r="L5118" t="s">
        <v>22</v>
      </c>
      <c r="M5118">
        <f>V3__67[[#This Row],[Sale Price]]/V3__67[[#This Row],[carpet_area]]</f>
        <v>388.04945054945057</v>
      </c>
      <c r="N5118">
        <f>IF(OR(V3__67[[#This Row],[Estimated Value]]="",V3__67[[#This Row],[Estimated Value]]=0),"",V3__67[[#This Row],[Sale Price]]-V3__67[[#This Row],[Estimated Value]])</f>
        <v>131360</v>
      </c>
      <c r="O5118">
        <f>IF(OR(V3__67[[#This Row],[Estimated Value]]="",V3__67[[#This Row],[Estimated Value]]=0),"",(V3__67[[#This Row],[Sale Price]]-V3__67[[#This Row],[Estimated Value]])/V3__67[[#This Row],[Estimated Value]])</f>
        <v>0.30292408449405034</v>
      </c>
      <c r="P5118" t="str">
        <f t="shared" si="79"/>
        <v>Above Estimate</v>
      </c>
    </row>
    <row r="5119" spans="1:16" x14ac:dyDescent="0.3">
      <c r="A5119" s="1">
        <v>44623</v>
      </c>
      <c r="B5119">
        <v>2022</v>
      </c>
      <c r="C5119" t="s">
        <v>17</v>
      </c>
      <c r="D5119">
        <v>191190</v>
      </c>
      <c r="E5119">
        <v>425800</v>
      </c>
      <c r="F5119" t="s">
        <v>23</v>
      </c>
      <c r="G5119" t="s">
        <v>24</v>
      </c>
      <c r="H5119">
        <v>6</v>
      </c>
      <c r="I5119">
        <v>4</v>
      </c>
      <c r="J5119">
        <v>1810</v>
      </c>
      <c r="K5119">
        <v>1.003979</v>
      </c>
      <c r="L5119" t="s">
        <v>22</v>
      </c>
      <c r="M5119">
        <f>V3__67[[#This Row],[Sale Price]]/V3__67[[#This Row],[carpet_area]]</f>
        <v>235.24861878453038</v>
      </c>
      <c r="N5119">
        <f>IF(OR(V3__67[[#This Row],[Estimated Value]]="",V3__67[[#This Row],[Estimated Value]]=0),"",V3__67[[#This Row],[Sale Price]]-V3__67[[#This Row],[Estimated Value]])</f>
        <v>234610</v>
      </c>
      <c r="O5119">
        <f>IF(OR(V3__67[[#This Row],[Estimated Value]]="",V3__67[[#This Row],[Estimated Value]]=0),"",(V3__67[[#This Row],[Sale Price]]-V3__67[[#This Row],[Estimated Value]])/V3__67[[#This Row],[Estimated Value]])</f>
        <v>1.2271039280297087</v>
      </c>
      <c r="P5119" t="str">
        <f t="shared" si="79"/>
        <v>Above Estimate</v>
      </c>
    </row>
    <row r="5120" spans="1:16" x14ac:dyDescent="0.3">
      <c r="A5120" s="1">
        <v>44623</v>
      </c>
      <c r="B5120">
        <v>2022</v>
      </c>
      <c r="C5120" t="s">
        <v>29</v>
      </c>
      <c r="D5120">
        <v>340060</v>
      </c>
      <c r="E5120">
        <v>458750</v>
      </c>
      <c r="F5120" t="s">
        <v>13</v>
      </c>
      <c r="G5120" t="s">
        <v>14</v>
      </c>
      <c r="H5120">
        <v>3</v>
      </c>
      <c r="I5120">
        <v>1</v>
      </c>
      <c r="J5120">
        <v>1065</v>
      </c>
      <c r="K5120">
        <v>1.003979</v>
      </c>
      <c r="L5120" t="s">
        <v>22</v>
      </c>
      <c r="M5120">
        <f>V3__67[[#This Row],[Sale Price]]/V3__67[[#This Row],[carpet_area]]</f>
        <v>430.75117370892019</v>
      </c>
      <c r="N5120">
        <f>IF(OR(V3__67[[#This Row],[Estimated Value]]="",V3__67[[#This Row],[Estimated Value]]=0),"",V3__67[[#This Row],[Sale Price]]-V3__67[[#This Row],[Estimated Value]])</f>
        <v>118690</v>
      </c>
      <c r="O5120">
        <f>IF(OR(V3__67[[#This Row],[Estimated Value]]="",V3__67[[#This Row],[Estimated Value]]=0),"",(V3__67[[#This Row],[Sale Price]]-V3__67[[#This Row],[Estimated Value]])/V3__67[[#This Row],[Estimated Value]])</f>
        <v>0.34902664235723108</v>
      </c>
      <c r="P5120" t="str">
        <f t="shared" si="79"/>
        <v>Above Estimate</v>
      </c>
    </row>
    <row r="5121" spans="1:16" x14ac:dyDescent="0.3">
      <c r="A5121" s="1">
        <v>44623</v>
      </c>
      <c r="B5121">
        <v>2022</v>
      </c>
      <c r="C5121" t="s">
        <v>21</v>
      </c>
      <c r="D5121">
        <v>607390</v>
      </c>
      <c r="E5121">
        <v>1075000</v>
      </c>
      <c r="F5121" t="s">
        <v>13</v>
      </c>
      <c r="G5121" t="s">
        <v>14</v>
      </c>
      <c r="H5121">
        <v>3</v>
      </c>
      <c r="I5121">
        <v>1</v>
      </c>
      <c r="J5121">
        <v>988</v>
      </c>
      <c r="K5121">
        <v>1.003979</v>
      </c>
      <c r="L5121" t="s">
        <v>15</v>
      </c>
      <c r="M5121">
        <f>V3__67[[#This Row],[Sale Price]]/V3__67[[#This Row],[carpet_area]]</f>
        <v>1088.0566801619434</v>
      </c>
      <c r="N5121">
        <f>IF(OR(V3__67[[#This Row],[Estimated Value]]="",V3__67[[#This Row],[Estimated Value]]=0),"",V3__67[[#This Row],[Sale Price]]-V3__67[[#This Row],[Estimated Value]])</f>
        <v>467610</v>
      </c>
      <c r="O5121">
        <f>IF(OR(V3__67[[#This Row],[Estimated Value]]="",V3__67[[#This Row],[Estimated Value]]=0),"",(V3__67[[#This Row],[Sale Price]]-V3__67[[#This Row],[Estimated Value]])/V3__67[[#This Row],[Estimated Value]])</f>
        <v>0.76986779499168578</v>
      </c>
      <c r="P5121" t="str">
        <f t="shared" si="79"/>
        <v>Above Estimate</v>
      </c>
    </row>
    <row r="5122" spans="1:16" x14ac:dyDescent="0.3">
      <c r="A5122" s="1">
        <v>44623</v>
      </c>
      <c r="B5122">
        <v>2022</v>
      </c>
      <c r="C5122" t="s">
        <v>29</v>
      </c>
      <c r="D5122">
        <v>115080</v>
      </c>
      <c r="E5122">
        <v>238000</v>
      </c>
      <c r="F5122" t="s">
        <v>13</v>
      </c>
      <c r="G5122" t="s">
        <v>14</v>
      </c>
      <c r="H5122">
        <v>3</v>
      </c>
      <c r="I5122">
        <v>3</v>
      </c>
      <c r="J5122">
        <v>1034</v>
      </c>
      <c r="K5122">
        <v>1.003979</v>
      </c>
      <c r="L5122" t="s">
        <v>16</v>
      </c>
      <c r="M5122">
        <f>V3__67[[#This Row],[Sale Price]]/V3__67[[#This Row],[carpet_area]]</f>
        <v>230.17408123791103</v>
      </c>
      <c r="N5122">
        <f>IF(OR(V3__67[[#This Row],[Estimated Value]]="",V3__67[[#This Row],[Estimated Value]]=0),"",V3__67[[#This Row],[Sale Price]]-V3__67[[#This Row],[Estimated Value]])</f>
        <v>122920</v>
      </c>
      <c r="O5122">
        <f>IF(OR(V3__67[[#This Row],[Estimated Value]]="",V3__67[[#This Row],[Estimated Value]]=0),"",(V3__67[[#This Row],[Sale Price]]-V3__67[[#This Row],[Estimated Value]])/V3__67[[#This Row],[Estimated Value]])</f>
        <v>1.0681265206812651</v>
      </c>
      <c r="P5122" t="str">
        <f t="shared" ref="P5122:P5185" si="80">IF(N5122="","No Estimate",IF(N5122&gt;0,"Above Estimate",IF(N5122&lt;0,"Below Estimate","At Estimate")))</f>
        <v>Above Estimate</v>
      </c>
    </row>
    <row r="5123" spans="1:16" x14ac:dyDescent="0.3">
      <c r="A5123" s="1">
        <v>44624</v>
      </c>
      <c r="B5123">
        <v>2022</v>
      </c>
      <c r="C5123" t="s">
        <v>18</v>
      </c>
      <c r="D5123">
        <v>320090</v>
      </c>
      <c r="E5123">
        <v>444000</v>
      </c>
      <c r="F5123" t="s">
        <v>13</v>
      </c>
      <c r="G5123" t="s">
        <v>14</v>
      </c>
      <c r="H5123">
        <v>3</v>
      </c>
      <c r="I5123">
        <v>2</v>
      </c>
      <c r="J5123">
        <v>991</v>
      </c>
      <c r="K5123">
        <v>1.003979</v>
      </c>
      <c r="L5123" t="s">
        <v>15</v>
      </c>
      <c r="M5123">
        <f>V3__67[[#This Row],[Sale Price]]/V3__67[[#This Row],[carpet_area]]</f>
        <v>448.03229061553986</v>
      </c>
      <c r="N5123">
        <f>IF(OR(V3__67[[#This Row],[Estimated Value]]="",V3__67[[#This Row],[Estimated Value]]=0),"",V3__67[[#This Row],[Sale Price]]-V3__67[[#This Row],[Estimated Value]])</f>
        <v>123910</v>
      </c>
      <c r="O5123">
        <f>IF(OR(V3__67[[#This Row],[Estimated Value]]="",V3__67[[#This Row],[Estimated Value]]=0),"",(V3__67[[#This Row],[Sale Price]]-V3__67[[#This Row],[Estimated Value]])/V3__67[[#This Row],[Estimated Value]])</f>
        <v>0.38710987534755847</v>
      </c>
      <c r="P5123" t="str">
        <f t="shared" si="80"/>
        <v>Above Estimate</v>
      </c>
    </row>
    <row r="5124" spans="1:16" x14ac:dyDescent="0.3">
      <c r="A5124" s="1">
        <v>44624</v>
      </c>
      <c r="B5124">
        <v>2022</v>
      </c>
      <c r="C5124" t="s">
        <v>18</v>
      </c>
      <c r="D5124">
        <v>184410</v>
      </c>
      <c r="E5124">
        <v>376000</v>
      </c>
      <c r="F5124" t="s">
        <v>13</v>
      </c>
      <c r="G5124" t="s">
        <v>14</v>
      </c>
      <c r="H5124">
        <v>3</v>
      </c>
      <c r="I5124">
        <v>3</v>
      </c>
      <c r="J5124">
        <v>976</v>
      </c>
      <c r="K5124">
        <v>1.003979</v>
      </c>
      <c r="L5124" t="s">
        <v>16</v>
      </c>
      <c r="M5124">
        <f>V3__67[[#This Row],[Sale Price]]/V3__67[[#This Row],[carpet_area]]</f>
        <v>385.24590163934425</v>
      </c>
      <c r="N5124">
        <f>IF(OR(V3__67[[#This Row],[Estimated Value]]="",V3__67[[#This Row],[Estimated Value]]=0),"",V3__67[[#This Row],[Sale Price]]-V3__67[[#This Row],[Estimated Value]])</f>
        <v>191590</v>
      </c>
      <c r="O5124">
        <f>IF(OR(V3__67[[#This Row],[Estimated Value]]="",V3__67[[#This Row],[Estimated Value]]=0),"",(V3__67[[#This Row],[Sale Price]]-V3__67[[#This Row],[Estimated Value]])/V3__67[[#This Row],[Estimated Value]])</f>
        <v>1.038934981833957</v>
      </c>
      <c r="P5124" t="str">
        <f t="shared" si="80"/>
        <v>Above Estimate</v>
      </c>
    </row>
    <row r="5125" spans="1:16" x14ac:dyDescent="0.3">
      <c r="A5125" s="1">
        <v>44624</v>
      </c>
      <c r="B5125">
        <v>2022</v>
      </c>
      <c r="C5125" t="s">
        <v>17</v>
      </c>
      <c r="D5125">
        <v>166710</v>
      </c>
      <c r="E5125">
        <v>350000</v>
      </c>
      <c r="F5125" t="s">
        <v>23</v>
      </c>
      <c r="G5125" t="s">
        <v>24</v>
      </c>
      <c r="H5125">
        <v>6</v>
      </c>
      <c r="I5125">
        <v>5</v>
      </c>
      <c r="J5125">
        <v>2041</v>
      </c>
      <c r="K5125">
        <v>1.003979</v>
      </c>
      <c r="L5125" t="s">
        <v>22</v>
      </c>
      <c r="M5125">
        <f>V3__67[[#This Row],[Sale Price]]/V3__67[[#This Row],[carpet_area]]</f>
        <v>171.48456638902499</v>
      </c>
      <c r="N5125">
        <f>IF(OR(V3__67[[#This Row],[Estimated Value]]="",V3__67[[#This Row],[Estimated Value]]=0),"",V3__67[[#This Row],[Sale Price]]-V3__67[[#This Row],[Estimated Value]])</f>
        <v>183290</v>
      </c>
      <c r="O5125">
        <f>IF(OR(V3__67[[#This Row],[Estimated Value]]="",V3__67[[#This Row],[Estimated Value]]=0),"",(V3__67[[#This Row],[Sale Price]]-V3__67[[#This Row],[Estimated Value]])/V3__67[[#This Row],[Estimated Value]])</f>
        <v>1.0994541419231001</v>
      </c>
      <c r="P5125" t="str">
        <f t="shared" si="80"/>
        <v>Above Estimate</v>
      </c>
    </row>
    <row r="5126" spans="1:16" x14ac:dyDescent="0.3">
      <c r="A5126" s="1">
        <v>44625</v>
      </c>
      <c r="B5126">
        <v>2022</v>
      </c>
      <c r="C5126" t="s">
        <v>26</v>
      </c>
      <c r="D5126">
        <v>1995000</v>
      </c>
      <c r="E5126">
        <v>2525000</v>
      </c>
      <c r="F5126" t="s">
        <v>13</v>
      </c>
      <c r="G5126" t="s">
        <v>14</v>
      </c>
      <c r="H5126">
        <v>3</v>
      </c>
      <c r="I5126">
        <v>3</v>
      </c>
      <c r="J5126">
        <v>985</v>
      </c>
      <c r="K5126">
        <v>1.003979</v>
      </c>
      <c r="L5126" t="s">
        <v>25</v>
      </c>
      <c r="M5126">
        <f>V3__67[[#This Row],[Sale Price]]/V3__67[[#This Row],[carpet_area]]</f>
        <v>2563.4517766497461</v>
      </c>
      <c r="N5126">
        <f>IF(OR(V3__67[[#This Row],[Estimated Value]]="",V3__67[[#This Row],[Estimated Value]]=0),"",V3__67[[#This Row],[Sale Price]]-V3__67[[#This Row],[Estimated Value]])</f>
        <v>530000</v>
      </c>
      <c r="O5126">
        <f>IF(OR(V3__67[[#This Row],[Estimated Value]]="",V3__67[[#This Row],[Estimated Value]]=0),"",(V3__67[[#This Row],[Sale Price]]-V3__67[[#This Row],[Estimated Value]])/V3__67[[#This Row],[Estimated Value]])</f>
        <v>0.26566416040100249</v>
      </c>
      <c r="P5126" t="str">
        <f t="shared" si="80"/>
        <v>Above Estimate</v>
      </c>
    </row>
    <row r="5127" spans="1:16" x14ac:dyDescent="0.3">
      <c r="A5127" s="1">
        <v>44626</v>
      </c>
      <c r="B5127">
        <v>2022</v>
      </c>
      <c r="C5127" t="s">
        <v>30</v>
      </c>
      <c r="D5127">
        <v>428600</v>
      </c>
      <c r="E5127">
        <v>620000</v>
      </c>
      <c r="F5127" t="s">
        <v>13</v>
      </c>
      <c r="G5127" t="s">
        <v>14</v>
      </c>
      <c r="H5127">
        <v>3</v>
      </c>
      <c r="I5127">
        <v>1</v>
      </c>
      <c r="J5127">
        <v>1095</v>
      </c>
      <c r="K5127">
        <v>1.003979</v>
      </c>
      <c r="L5127" t="s">
        <v>15</v>
      </c>
      <c r="M5127">
        <f>V3__67[[#This Row],[Sale Price]]/V3__67[[#This Row],[carpet_area]]</f>
        <v>566.21004566210047</v>
      </c>
      <c r="N5127">
        <f>IF(OR(V3__67[[#This Row],[Estimated Value]]="",V3__67[[#This Row],[Estimated Value]]=0),"",V3__67[[#This Row],[Sale Price]]-V3__67[[#This Row],[Estimated Value]])</f>
        <v>191400</v>
      </c>
      <c r="O5127">
        <f>IF(OR(V3__67[[#This Row],[Estimated Value]]="",V3__67[[#This Row],[Estimated Value]]=0),"",(V3__67[[#This Row],[Sale Price]]-V3__67[[#This Row],[Estimated Value]])/V3__67[[#This Row],[Estimated Value]])</f>
        <v>0.44657022865142326</v>
      </c>
      <c r="P5127" t="str">
        <f t="shared" si="80"/>
        <v>Above Estimate</v>
      </c>
    </row>
    <row r="5128" spans="1:16" x14ac:dyDescent="0.3">
      <c r="A5128" s="1">
        <v>44629</v>
      </c>
      <c r="B5128">
        <v>2022</v>
      </c>
      <c r="C5128" t="s">
        <v>18</v>
      </c>
      <c r="D5128">
        <v>348970</v>
      </c>
      <c r="E5128">
        <v>470000</v>
      </c>
      <c r="F5128" t="s">
        <v>13</v>
      </c>
      <c r="G5128" t="s">
        <v>14</v>
      </c>
      <c r="H5128">
        <v>3</v>
      </c>
      <c r="I5128">
        <v>3</v>
      </c>
      <c r="J5128">
        <v>943</v>
      </c>
      <c r="K5128">
        <v>1.003979</v>
      </c>
      <c r="L5128" t="s">
        <v>22</v>
      </c>
      <c r="M5128">
        <f>V3__67[[#This Row],[Sale Price]]/V3__67[[#This Row],[carpet_area]]</f>
        <v>498.40933191940616</v>
      </c>
      <c r="N5128">
        <f>IF(OR(V3__67[[#This Row],[Estimated Value]]="",V3__67[[#This Row],[Estimated Value]]=0),"",V3__67[[#This Row],[Sale Price]]-V3__67[[#This Row],[Estimated Value]])</f>
        <v>121030</v>
      </c>
      <c r="O5128">
        <f>IF(OR(V3__67[[#This Row],[Estimated Value]]="",V3__67[[#This Row],[Estimated Value]]=0),"",(V3__67[[#This Row],[Sale Price]]-V3__67[[#This Row],[Estimated Value]])/V3__67[[#This Row],[Estimated Value]])</f>
        <v>0.34682064360833309</v>
      </c>
      <c r="P5128" t="str">
        <f t="shared" si="80"/>
        <v>Above Estimate</v>
      </c>
    </row>
    <row r="5129" spans="1:16" x14ac:dyDescent="0.3">
      <c r="A5129" s="1">
        <v>44630</v>
      </c>
      <c r="B5129">
        <v>2022</v>
      </c>
      <c r="C5129" t="s">
        <v>21</v>
      </c>
      <c r="D5129">
        <v>1069110</v>
      </c>
      <c r="E5129">
        <v>1300000</v>
      </c>
      <c r="F5129" t="s">
        <v>13</v>
      </c>
      <c r="G5129" t="s">
        <v>14</v>
      </c>
      <c r="H5129">
        <v>3</v>
      </c>
      <c r="I5129">
        <v>3</v>
      </c>
      <c r="J5129">
        <v>1009</v>
      </c>
      <c r="K5129">
        <v>1.003979</v>
      </c>
      <c r="L5129" t="s">
        <v>15</v>
      </c>
      <c r="M5129">
        <f>V3__67[[#This Row],[Sale Price]]/V3__67[[#This Row],[carpet_area]]</f>
        <v>1288.404360753221</v>
      </c>
      <c r="N5129">
        <f>IF(OR(V3__67[[#This Row],[Estimated Value]]="",V3__67[[#This Row],[Estimated Value]]=0),"",V3__67[[#This Row],[Sale Price]]-V3__67[[#This Row],[Estimated Value]])</f>
        <v>230890</v>
      </c>
      <c r="O5129">
        <f>IF(OR(V3__67[[#This Row],[Estimated Value]]="",V3__67[[#This Row],[Estimated Value]]=0),"",(V3__67[[#This Row],[Sale Price]]-V3__67[[#This Row],[Estimated Value]])/V3__67[[#This Row],[Estimated Value]])</f>
        <v>0.21596468090280702</v>
      </c>
      <c r="P5129" t="str">
        <f t="shared" si="80"/>
        <v>Above Estimate</v>
      </c>
    </row>
    <row r="5130" spans="1:16" x14ac:dyDescent="0.3">
      <c r="A5130" s="1">
        <v>44630</v>
      </c>
      <c r="B5130">
        <v>2022</v>
      </c>
      <c r="C5130" t="s">
        <v>18</v>
      </c>
      <c r="D5130">
        <v>288870</v>
      </c>
      <c r="E5130">
        <v>345000</v>
      </c>
      <c r="F5130" t="s">
        <v>19</v>
      </c>
      <c r="G5130" t="s">
        <v>20</v>
      </c>
      <c r="H5130">
        <v>4</v>
      </c>
      <c r="I5130">
        <v>2</v>
      </c>
      <c r="J5130">
        <v>1359</v>
      </c>
      <c r="K5130">
        <v>1.003979</v>
      </c>
      <c r="L5130" t="s">
        <v>22</v>
      </c>
      <c r="M5130">
        <f>V3__67[[#This Row],[Sale Price]]/V3__67[[#This Row],[carpet_area]]</f>
        <v>253.86313465783664</v>
      </c>
      <c r="N5130">
        <f>IF(OR(V3__67[[#This Row],[Estimated Value]]="",V3__67[[#This Row],[Estimated Value]]=0),"",V3__67[[#This Row],[Sale Price]]-V3__67[[#This Row],[Estimated Value]])</f>
        <v>56130</v>
      </c>
      <c r="O5130">
        <f>IF(OR(V3__67[[#This Row],[Estimated Value]]="",V3__67[[#This Row],[Estimated Value]]=0),"",(V3__67[[#This Row],[Sale Price]]-V3__67[[#This Row],[Estimated Value]])/V3__67[[#This Row],[Estimated Value]])</f>
        <v>0.19430885865614289</v>
      </c>
      <c r="P5130" t="str">
        <f t="shared" si="80"/>
        <v>Above Estimate</v>
      </c>
    </row>
    <row r="5131" spans="1:16" x14ac:dyDescent="0.3">
      <c r="A5131" s="1">
        <v>44633</v>
      </c>
      <c r="B5131">
        <v>2022</v>
      </c>
      <c r="C5131" t="s">
        <v>21</v>
      </c>
      <c r="D5131">
        <v>2506910</v>
      </c>
      <c r="E5131">
        <v>3262500</v>
      </c>
      <c r="F5131" t="s">
        <v>13</v>
      </c>
      <c r="G5131" t="s">
        <v>14</v>
      </c>
      <c r="H5131">
        <v>3</v>
      </c>
      <c r="I5131">
        <v>1</v>
      </c>
      <c r="J5131">
        <v>1084</v>
      </c>
      <c r="K5131">
        <v>1.003979</v>
      </c>
      <c r="L5131" t="s">
        <v>25</v>
      </c>
      <c r="M5131">
        <f>V3__67[[#This Row],[Sale Price]]/V3__67[[#This Row],[carpet_area]]</f>
        <v>3009.6863468634688</v>
      </c>
      <c r="N5131">
        <f>IF(OR(V3__67[[#This Row],[Estimated Value]]="",V3__67[[#This Row],[Estimated Value]]=0),"",V3__67[[#This Row],[Sale Price]]-V3__67[[#This Row],[Estimated Value]])</f>
        <v>755590</v>
      </c>
      <c r="O5131">
        <f>IF(OR(V3__67[[#This Row],[Estimated Value]]="",V3__67[[#This Row],[Estimated Value]]=0),"",(V3__67[[#This Row],[Sale Price]]-V3__67[[#This Row],[Estimated Value]])/V3__67[[#This Row],[Estimated Value]])</f>
        <v>0.30140292232270005</v>
      </c>
      <c r="P5131" t="str">
        <f t="shared" si="80"/>
        <v>Above Estimate</v>
      </c>
    </row>
    <row r="5132" spans="1:16" x14ac:dyDescent="0.3">
      <c r="A5132" s="1">
        <v>44633</v>
      </c>
      <c r="B5132">
        <v>2022</v>
      </c>
      <c r="C5132" t="s">
        <v>30</v>
      </c>
      <c r="D5132">
        <v>269690</v>
      </c>
      <c r="E5132">
        <v>415000</v>
      </c>
      <c r="F5132" t="s">
        <v>13</v>
      </c>
      <c r="G5132" t="s">
        <v>14</v>
      </c>
      <c r="H5132">
        <v>3</v>
      </c>
      <c r="I5132">
        <v>3</v>
      </c>
      <c r="J5132">
        <v>906</v>
      </c>
      <c r="K5132">
        <v>1.003979</v>
      </c>
      <c r="L5132" t="s">
        <v>25</v>
      </c>
      <c r="M5132">
        <f>V3__67[[#This Row],[Sale Price]]/V3__67[[#This Row],[carpet_area]]</f>
        <v>458.05739514348784</v>
      </c>
      <c r="N5132">
        <f>IF(OR(V3__67[[#This Row],[Estimated Value]]="",V3__67[[#This Row],[Estimated Value]]=0),"",V3__67[[#This Row],[Sale Price]]-V3__67[[#This Row],[Estimated Value]])</f>
        <v>145310</v>
      </c>
      <c r="O5132">
        <f>IF(OR(V3__67[[#This Row],[Estimated Value]]="",V3__67[[#This Row],[Estimated Value]]=0),"",(V3__67[[#This Row],[Sale Price]]-V3__67[[#This Row],[Estimated Value]])/V3__67[[#This Row],[Estimated Value]])</f>
        <v>0.53880381178390002</v>
      </c>
      <c r="P5132" t="str">
        <f t="shared" si="80"/>
        <v>Above Estimate</v>
      </c>
    </row>
    <row r="5133" spans="1:16" x14ac:dyDescent="0.3">
      <c r="A5133" s="1">
        <v>44636</v>
      </c>
      <c r="B5133">
        <v>2022</v>
      </c>
      <c r="C5133" t="s">
        <v>26</v>
      </c>
      <c r="D5133">
        <v>337750</v>
      </c>
      <c r="E5133">
        <v>450000</v>
      </c>
      <c r="F5133" t="s">
        <v>19</v>
      </c>
      <c r="G5133" t="s">
        <v>20</v>
      </c>
      <c r="H5133">
        <v>4</v>
      </c>
      <c r="I5133">
        <v>3</v>
      </c>
      <c r="J5133">
        <v>1302</v>
      </c>
      <c r="K5133">
        <v>1.003979</v>
      </c>
      <c r="L5133" t="s">
        <v>25</v>
      </c>
      <c r="M5133">
        <f>V3__67[[#This Row],[Sale Price]]/V3__67[[#This Row],[carpet_area]]</f>
        <v>345.62211981566821</v>
      </c>
      <c r="N5133">
        <f>IF(OR(V3__67[[#This Row],[Estimated Value]]="",V3__67[[#This Row],[Estimated Value]]=0),"",V3__67[[#This Row],[Sale Price]]-V3__67[[#This Row],[Estimated Value]])</f>
        <v>112250</v>
      </c>
      <c r="O5133">
        <f>IF(OR(V3__67[[#This Row],[Estimated Value]]="",V3__67[[#This Row],[Estimated Value]]=0),"",(V3__67[[#This Row],[Sale Price]]-V3__67[[#This Row],[Estimated Value]])/V3__67[[#This Row],[Estimated Value]])</f>
        <v>0.3323464100666173</v>
      </c>
      <c r="P5133" t="str">
        <f t="shared" si="80"/>
        <v>Above Estimate</v>
      </c>
    </row>
    <row r="5134" spans="1:16" x14ac:dyDescent="0.3">
      <c r="A5134" s="1">
        <v>44636</v>
      </c>
      <c r="B5134">
        <v>2022</v>
      </c>
      <c r="C5134" t="s">
        <v>21</v>
      </c>
      <c r="D5134">
        <v>631260</v>
      </c>
      <c r="E5134">
        <v>867500</v>
      </c>
      <c r="F5134" t="s">
        <v>13</v>
      </c>
      <c r="G5134" t="s">
        <v>14</v>
      </c>
      <c r="H5134">
        <v>3</v>
      </c>
      <c r="I5134">
        <v>1</v>
      </c>
      <c r="J5134">
        <v>1040</v>
      </c>
      <c r="K5134">
        <v>1.003979</v>
      </c>
      <c r="L5134" t="s">
        <v>25</v>
      </c>
      <c r="M5134">
        <f>V3__67[[#This Row],[Sale Price]]/V3__67[[#This Row],[carpet_area]]</f>
        <v>834.13461538461536</v>
      </c>
      <c r="N5134">
        <f>IF(OR(V3__67[[#This Row],[Estimated Value]]="",V3__67[[#This Row],[Estimated Value]]=0),"",V3__67[[#This Row],[Sale Price]]-V3__67[[#This Row],[Estimated Value]])</f>
        <v>236240</v>
      </c>
      <c r="O5134">
        <f>IF(OR(V3__67[[#This Row],[Estimated Value]]="",V3__67[[#This Row],[Estimated Value]]=0),"",(V3__67[[#This Row],[Sale Price]]-V3__67[[#This Row],[Estimated Value]])/V3__67[[#This Row],[Estimated Value]])</f>
        <v>0.37423565567278144</v>
      </c>
      <c r="P5134" t="str">
        <f t="shared" si="80"/>
        <v>Above Estimate</v>
      </c>
    </row>
    <row r="5135" spans="1:16" x14ac:dyDescent="0.3">
      <c r="A5135" s="1">
        <v>44636</v>
      </c>
      <c r="B5135">
        <v>2022</v>
      </c>
      <c r="C5135" t="s">
        <v>26</v>
      </c>
      <c r="D5135">
        <v>297570</v>
      </c>
      <c r="E5135">
        <v>500000</v>
      </c>
      <c r="F5135" t="s">
        <v>13</v>
      </c>
      <c r="G5135" t="s">
        <v>14</v>
      </c>
      <c r="H5135">
        <v>3</v>
      </c>
      <c r="I5135">
        <v>1</v>
      </c>
      <c r="J5135">
        <v>911</v>
      </c>
      <c r="K5135">
        <v>1.003979</v>
      </c>
      <c r="L5135" t="s">
        <v>16</v>
      </c>
      <c r="M5135">
        <f>V3__67[[#This Row],[Sale Price]]/V3__67[[#This Row],[carpet_area]]</f>
        <v>548.847420417124</v>
      </c>
      <c r="N5135">
        <f>IF(OR(V3__67[[#This Row],[Estimated Value]]="",V3__67[[#This Row],[Estimated Value]]=0),"",V3__67[[#This Row],[Sale Price]]-V3__67[[#This Row],[Estimated Value]])</f>
        <v>202430</v>
      </c>
      <c r="O5135">
        <f>IF(OR(V3__67[[#This Row],[Estimated Value]]="",V3__67[[#This Row],[Estimated Value]]=0),"",(V3__67[[#This Row],[Sale Price]]-V3__67[[#This Row],[Estimated Value]])/V3__67[[#This Row],[Estimated Value]])</f>
        <v>0.68027690963470777</v>
      </c>
      <c r="P5135" t="str">
        <f t="shared" si="80"/>
        <v>Above Estimate</v>
      </c>
    </row>
    <row r="5136" spans="1:16" x14ac:dyDescent="0.3">
      <c r="A5136" s="1">
        <v>44636</v>
      </c>
      <c r="B5136">
        <v>2022</v>
      </c>
      <c r="C5136" t="s">
        <v>21</v>
      </c>
      <c r="D5136">
        <v>1282400</v>
      </c>
      <c r="E5136">
        <v>1965750</v>
      </c>
      <c r="F5136" t="s">
        <v>13</v>
      </c>
      <c r="G5136" t="s">
        <v>14</v>
      </c>
      <c r="H5136">
        <v>3</v>
      </c>
      <c r="I5136">
        <v>3</v>
      </c>
      <c r="J5136">
        <v>1009</v>
      </c>
      <c r="K5136">
        <v>1.003979</v>
      </c>
      <c r="L5136" t="s">
        <v>25</v>
      </c>
      <c r="M5136">
        <f>V3__67[[#This Row],[Sale Price]]/V3__67[[#This Row],[carpet_area]]</f>
        <v>1948.2160555004955</v>
      </c>
      <c r="N5136">
        <f>IF(OR(V3__67[[#This Row],[Estimated Value]]="",V3__67[[#This Row],[Estimated Value]]=0),"",V3__67[[#This Row],[Sale Price]]-V3__67[[#This Row],[Estimated Value]])</f>
        <v>683350</v>
      </c>
      <c r="O5136">
        <f>IF(OR(V3__67[[#This Row],[Estimated Value]]="",V3__67[[#This Row],[Estimated Value]]=0),"",(V3__67[[#This Row],[Sale Price]]-V3__67[[#This Row],[Estimated Value]])/V3__67[[#This Row],[Estimated Value]])</f>
        <v>0.53286805988771058</v>
      </c>
      <c r="P5136" t="str">
        <f t="shared" si="80"/>
        <v>Above Estimate</v>
      </c>
    </row>
    <row r="5137" spans="1:16" x14ac:dyDescent="0.3">
      <c r="A5137" s="1">
        <v>44637</v>
      </c>
      <c r="B5137">
        <v>2022</v>
      </c>
      <c r="C5137" t="s">
        <v>30</v>
      </c>
      <c r="D5137">
        <v>596380</v>
      </c>
      <c r="E5137">
        <v>575000</v>
      </c>
      <c r="F5137" t="s">
        <v>13</v>
      </c>
      <c r="G5137" t="s">
        <v>14</v>
      </c>
      <c r="H5137">
        <v>3</v>
      </c>
      <c r="I5137">
        <v>1</v>
      </c>
      <c r="J5137">
        <v>1055</v>
      </c>
      <c r="K5137">
        <v>1.003979</v>
      </c>
      <c r="L5137" t="s">
        <v>22</v>
      </c>
      <c r="M5137">
        <f>V3__67[[#This Row],[Sale Price]]/V3__67[[#This Row],[carpet_area]]</f>
        <v>545.02369668246445</v>
      </c>
      <c r="N5137">
        <f>IF(OR(V3__67[[#This Row],[Estimated Value]]="",V3__67[[#This Row],[Estimated Value]]=0),"",V3__67[[#This Row],[Sale Price]]-V3__67[[#This Row],[Estimated Value]])</f>
        <v>-21380</v>
      </c>
      <c r="O5137">
        <f>IF(OR(V3__67[[#This Row],[Estimated Value]]="",V3__67[[#This Row],[Estimated Value]]=0),"",(V3__67[[#This Row],[Sale Price]]-V3__67[[#This Row],[Estimated Value]])/V3__67[[#This Row],[Estimated Value]])</f>
        <v>-3.5849626077333246E-2</v>
      </c>
      <c r="P5137" t="str">
        <f t="shared" si="80"/>
        <v>Below Estimate</v>
      </c>
    </row>
    <row r="5138" spans="1:16" x14ac:dyDescent="0.3">
      <c r="A5138" s="1">
        <v>44637</v>
      </c>
      <c r="B5138">
        <v>2022</v>
      </c>
      <c r="C5138" t="s">
        <v>12</v>
      </c>
      <c r="D5138">
        <v>102460</v>
      </c>
      <c r="E5138">
        <v>105000</v>
      </c>
      <c r="F5138" t="s">
        <v>13</v>
      </c>
      <c r="G5138" t="s">
        <v>14</v>
      </c>
      <c r="H5138">
        <v>3</v>
      </c>
      <c r="I5138">
        <v>3</v>
      </c>
      <c r="J5138">
        <v>952</v>
      </c>
      <c r="K5138">
        <v>1.003979</v>
      </c>
      <c r="L5138" t="s">
        <v>15</v>
      </c>
      <c r="M5138">
        <f>V3__67[[#This Row],[Sale Price]]/V3__67[[#This Row],[carpet_area]]</f>
        <v>110.29411764705883</v>
      </c>
      <c r="N5138">
        <f>IF(OR(V3__67[[#This Row],[Estimated Value]]="",V3__67[[#This Row],[Estimated Value]]=0),"",V3__67[[#This Row],[Sale Price]]-V3__67[[#This Row],[Estimated Value]])</f>
        <v>2540</v>
      </c>
      <c r="O5138">
        <f>IF(OR(V3__67[[#This Row],[Estimated Value]]="",V3__67[[#This Row],[Estimated Value]]=0),"",(V3__67[[#This Row],[Sale Price]]-V3__67[[#This Row],[Estimated Value]])/V3__67[[#This Row],[Estimated Value]])</f>
        <v>2.4790162014444662E-2</v>
      </c>
      <c r="P5138" t="str">
        <f t="shared" si="80"/>
        <v>Above Estimate</v>
      </c>
    </row>
    <row r="5139" spans="1:16" x14ac:dyDescent="0.3">
      <c r="A5139" s="1">
        <v>44638</v>
      </c>
      <c r="B5139">
        <v>2022</v>
      </c>
      <c r="C5139" t="s">
        <v>12</v>
      </c>
      <c r="D5139">
        <v>41380</v>
      </c>
      <c r="E5139">
        <v>47000</v>
      </c>
      <c r="F5139" t="s">
        <v>13</v>
      </c>
      <c r="G5139" t="s">
        <v>14</v>
      </c>
      <c r="H5139">
        <v>3</v>
      </c>
      <c r="I5139">
        <v>3</v>
      </c>
      <c r="J5139">
        <v>984</v>
      </c>
      <c r="K5139">
        <v>1.003979</v>
      </c>
      <c r="L5139" t="s">
        <v>15</v>
      </c>
      <c r="M5139">
        <f>V3__67[[#This Row],[Sale Price]]/V3__67[[#This Row],[carpet_area]]</f>
        <v>47.764227642276424</v>
      </c>
      <c r="N5139">
        <f>IF(OR(V3__67[[#This Row],[Estimated Value]]="",V3__67[[#This Row],[Estimated Value]]=0),"",V3__67[[#This Row],[Sale Price]]-V3__67[[#This Row],[Estimated Value]])</f>
        <v>5620</v>
      </c>
      <c r="O5139">
        <f>IF(OR(V3__67[[#This Row],[Estimated Value]]="",V3__67[[#This Row],[Estimated Value]]=0),"",(V3__67[[#This Row],[Sale Price]]-V3__67[[#This Row],[Estimated Value]])/V3__67[[#This Row],[Estimated Value]])</f>
        <v>0.13581440309328177</v>
      </c>
      <c r="P5139" t="str">
        <f t="shared" si="80"/>
        <v>Above Estimate</v>
      </c>
    </row>
    <row r="5140" spans="1:16" x14ac:dyDescent="0.3">
      <c r="A5140" s="1">
        <v>44638</v>
      </c>
      <c r="B5140">
        <v>2022</v>
      </c>
      <c r="C5140" t="s">
        <v>12</v>
      </c>
      <c r="D5140">
        <v>77920</v>
      </c>
      <c r="E5140">
        <v>149000</v>
      </c>
      <c r="F5140" t="s">
        <v>13</v>
      </c>
      <c r="G5140" t="s">
        <v>14</v>
      </c>
      <c r="H5140">
        <v>3</v>
      </c>
      <c r="I5140">
        <v>2</v>
      </c>
      <c r="J5140">
        <v>1065</v>
      </c>
      <c r="K5140">
        <v>1.003979</v>
      </c>
      <c r="L5140" t="s">
        <v>25</v>
      </c>
      <c r="M5140">
        <f>V3__67[[#This Row],[Sale Price]]/V3__67[[#This Row],[carpet_area]]</f>
        <v>139.90610328638499</v>
      </c>
      <c r="N5140">
        <f>IF(OR(V3__67[[#This Row],[Estimated Value]]="",V3__67[[#This Row],[Estimated Value]]=0),"",V3__67[[#This Row],[Sale Price]]-V3__67[[#This Row],[Estimated Value]])</f>
        <v>71080</v>
      </c>
      <c r="O5140">
        <f>IF(OR(V3__67[[#This Row],[Estimated Value]]="",V3__67[[#This Row],[Estimated Value]]=0),"",(V3__67[[#This Row],[Sale Price]]-V3__67[[#This Row],[Estimated Value]])/V3__67[[#This Row],[Estimated Value]])</f>
        <v>0.91221765913757702</v>
      </c>
      <c r="P5140" t="str">
        <f t="shared" si="80"/>
        <v>Above Estimate</v>
      </c>
    </row>
    <row r="5141" spans="1:16" x14ac:dyDescent="0.3">
      <c r="A5141" s="1">
        <v>44639</v>
      </c>
      <c r="B5141">
        <v>2022</v>
      </c>
      <c r="C5141" t="s">
        <v>12</v>
      </c>
      <c r="D5141">
        <v>87110</v>
      </c>
      <c r="E5141">
        <v>165000</v>
      </c>
      <c r="F5141" t="s">
        <v>19</v>
      </c>
      <c r="G5141" t="s">
        <v>20</v>
      </c>
      <c r="H5141">
        <v>4</v>
      </c>
      <c r="I5141">
        <v>2</v>
      </c>
      <c r="J5141">
        <v>1476</v>
      </c>
      <c r="K5141">
        <v>1.003979</v>
      </c>
      <c r="L5141" t="s">
        <v>25</v>
      </c>
      <c r="M5141">
        <f>V3__67[[#This Row],[Sale Price]]/V3__67[[#This Row],[carpet_area]]</f>
        <v>111.78861788617886</v>
      </c>
      <c r="N5141">
        <f>IF(OR(V3__67[[#This Row],[Estimated Value]]="",V3__67[[#This Row],[Estimated Value]]=0),"",V3__67[[#This Row],[Sale Price]]-V3__67[[#This Row],[Estimated Value]])</f>
        <v>77890</v>
      </c>
      <c r="O5141">
        <f>IF(OR(V3__67[[#This Row],[Estimated Value]]="",V3__67[[#This Row],[Estimated Value]]=0),"",(V3__67[[#This Row],[Sale Price]]-V3__67[[#This Row],[Estimated Value]])/V3__67[[#This Row],[Estimated Value]])</f>
        <v>0.89415681322465845</v>
      </c>
      <c r="P5141" t="str">
        <f t="shared" si="80"/>
        <v>Above Estimate</v>
      </c>
    </row>
    <row r="5142" spans="1:16" x14ac:dyDescent="0.3">
      <c r="A5142" s="1">
        <v>44640</v>
      </c>
      <c r="B5142">
        <v>2022</v>
      </c>
      <c r="C5142" t="s">
        <v>21</v>
      </c>
      <c r="D5142">
        <v>346080</v>
      </c>
      <c r="E5142">
        <v>715000</v>
      </c>
      <c r="F5142" t="s">
        <v>19</v>
      </c>
      <c r="G5142" t="s">
        <v>20</v>
      </c>
      <c r="H5142">
        <v>4</v>
      </c>
      <c r="I5142">
        <v>3</v>
      </c>
      <c r="J5142">
        <v>1284</v>
      </c>
      <c r="K5142">
        <v>1.003979</v>
      </c>
      <c r="L5142" t="s">
        <v>25</v>
      </c>
      <c r="M5142">
        <f>V3__67[[#This Row],[Sale Price]]/V3__67[[#This Row],[carpet_area]]</f>
        <v>556.85358255451717</v>
      </c>
      <c r="N5142">
        <f>IF(OR(V3__67[[#This Row],[Estimated Value]]="",V3__67[[#This Row],[Estimated Value]]=0),"",V3__67[[#This Row],[Sale Price]]-V3__67[[#This Row],[Estimated Value]])</f>
        <v>368920</v>
      </c>
      <c r="O5142">
        <f>IF(OR(V3__67[[#This Row],[Estimated Value]]="",V3__67[[#This Row],[Estimated Value]]=0),"",(V3__67[[#This Row],[Sale Price]]-V3__67[[#This Row],[Estimated Value]])/V3__67[[#This Row],[Estimated Value]])</f>
        <v>1.0659963014331946</v>
      </c>
      <c r="P5142" t="str">
        <f t="shared" si="80"/>
        <v>Above Estimate</v>
      </c>
    </row>
    <row r="5143" spans="1:16" x14ac:dyDescent="0.3">
      <c r="A5143" s="1">
        <v>44640</v>
      </c>
      <c r="B5143">
        <v>2022</v>
      </c>
      <c r="C5143" t="s">
        <v>12</v>
      </c>
      <c r="D5143">
        <v>52260</v>
      </c>
      <c r="E5143">
        <v>32500</v>
      </c>
      <c r="F5143" t="s">
        <v>13</v>
      </c>
      <c r="G5143" t="s">
        <v>14</v>
      </c>
      <c r="H5143">
        <v>3</v>
      </c>
      <c r="I5143">
        <v>3</v>
      </c>
      <c r="J5143">
        <v>917</v>
      </c>
      <c r="K5143">
        <v>1.003979</v>
      </c>
      <c r="L5143" t="s">
        <v>16</v>
      </c>
      <c r="M5143">
        <f>V3__67[[#This Row],[Sale Price]]/V3__67[[#This Row],[carpet_area]]</f>
        <v>35.441657579062159</v>
      </c>
      <c r="N5143">
        <f>IF(OR(V3__67[[#This Row],[Estimated Value]]="",V3__67[[#This Row],[Estimated Value]]=0),"",V3__67[[#This Row],[Sale Price]]-V3__67[[#This Row],[Estimated Value]])</f>
        <v>-19760</v>
      </c>
      <c r="O5143">
        <f>IF(OR(V3__67[[#This Row],[Estimated Value]]="",V3__67[[#This Row],[Estimated Value]]=0),"",(V3__67[[#This Row],[Sale Price]]-V3__67[[#This Row],[Estimated Value]])/V3__67[[#This Row],[Estimated Value]])</f>
        <v>-0.37810945273631841</v>
      </c>
      <c r="P5143" t="str">
        <f t="shared" si="80"/>
        <v>Below Estimate</v>
      </c>
    </row>
    <row r="5144" spans="1:16" x14ac:dyDescent="0.3">
      <c r="A5144" s="1">
        <v>44643</v>
      </c>
      <c r="B5144">
        <v>2022</v>
      </c>
      <c r="C5144" t="s">
        <v>30</v>
      </c>
      <c r="D5144">
        <v>339610</v>
      </c>
      <c r="E5144">
        <v>533000</v>
      </c>
      <c r="F5144" t="s">
        <v>19</v>
      </c>
      <c r="G5144" t="s">
        <v>20</v>
      </c>
      <c r="H5144">
        <v>4</v>
      </c>
      <c r="I5144">
        <v>2</v>
      </c>
      <c r="J5144">
        <v>1421</v>
      </c>
      <c r="K5144">
        <v>1.003979</v>
      </c>
      <c r="L5144" t="s">
        <v>16</v>
      </c>
      <c r="M5144">
        <f>V3__67[[#This Row],[Sale Price]]/V3__67[[#This Row],[carpet_area]]</f>
        <v>375.08796622097117</v>
      </c>
      <c r="N5144">
        <f>IF(OR(V3__67[[#This Row],[Estimated Value]]="",V3__67[[#This Row],[Estimated Value]]=0),"",V3__67[[#This Row],[Sale Price]]-V3__67[[#This Row],[Estimated Value]])</f>
        <v>193390</v>
      </c>
      <c r="O5144">
        <f>IF(OR(V3__67[[#This Row],[Estimated Value]]="",V3__67[[#This Row],[Estimated Value]]=0),"",(V3__67[[#This Row],[Sale Price]]-V3__67[[#This Row],[Estimated Value]])/V3__67[[#This Row],[Estimated Value]])</f>
        <v>0.56944730720532377</v>
      </c>
      <c r="P5144" t="str">
        <f t="shared" si="80"/>
        <v>Above Estimate</v>
      </c>
    </row>
    <row r="5145" spans="1:16" x14ac:dyDescent="0.3">
      <c r="A5145" s="1">
        <v>44645</v>
      </c>
      <c r="B5145">
        <v>2022</v>
      </c>
      <c r="C5145" t="s">
        <v>17</v>
      </c>
      <c r="D5145">
        <v>116830</v>
      </c>
      <c r="E5145">
        <v>245000</v>
      </c>
      <c r="F5145" t="s">
        <v>13</v>
      </c>
      <c r="G5145" t="s">
        <v>14</v>
      </c>
      <c r="H5145">
        <v>3</v>
      </c>
      <c r="I5145">
        <v>2</v>
      </c>
      <c r="J5145">
        <v>1043</v>
      </c>
      <c r="K5145">
        <v>1.003979</v>
      </c>
      <c r="L5145" t="s">
        <v>16</v>
      </c>
      <c r="M5145">
        <f>V3__67[[#This Row],[Sale Price]]/V3__67[[#This Row],[carpet_area]]</f>
        <v>234.8993288590604</v>
      </c>
      <c r="N5145">
        <f>IF(OR(V3__67[[#This Row],[Estimated Value]]="",V3__67[[#This Row],[Estimated Value]]=0),"",V3__67[[#This Row],[Sale Price]]-V3__67[[#This Row],[Estimated Value]])</f>
        <v>128170</v>
      </c>
      <c r="O5145">
        <f>IF(OR(V3__67[[#This Row],[Estimated Value]]="",V3__67[[#This Row],[Estimated Value]]=0),"",(V3__67[[#This Row],[Sale Price]]-V3__67[[#This Row],[Estimated Value]])/V3__67[[#This Row],[Estimated Value]])</f>
        <v>1.097064110245656</v>
      </c>
      <c r="P5145" t="str">
        <f t="shared" si="80"/>
        <v>Above Estimate</v>
      </c>
    </row>
    <row r="5146" spans="1:16" x14ac:dyDescent="0.3">
      <c r="A5146" s="1">
        <v>44647</v>
      </c>
      <c r="B5146">
        <v>2022</v>
      </c>
      <c r="C5146" t="s">
        <v>21</v>
      </c>
      <c r="D5146">
        <v>3856580</v>
      </c>
      <c r="E5146">
        <v>5100000</v>
      </c>
      <c r="F5146" t="s">
        <v>13</v>
      </c>
      <c r="G5146" t="s">
        <v>14</v>
      </c>
      <c r="H5146">
        <v>3</v>
      </c>
      <c r="I5146">
        <v>3</v>
      </c>
      <c r="J5146">
        <v>1025</v>
      </c>
      <c r="K5146">
        <v>1.003979</v>
      </c>
      <c r="L5146" t="s">
        <v>25</v>
      </c>
      <c r="M5146">
        <f>V3__67[[#This Row],[Sale Price]]/V3__67[[#This Row],[carpet_area]]</f>
        <v>4975.6097560975613</v>
      </c>
      <c r="N5146">
        <f>IF(OR(V3__67[[#This Row],[Estimated Value]]="",V3__67[[#This Row],[Estimated Value]]=0),"",V3__67[[#This Row],[Sale Price]]-V3__67[[#This Row],[Estimated Value]])</f>
        <v>1243420</v>
      </c>
      <c r="O5146">
        <f>IF(OR(V3__67[[#This Row],[Estimated Value]]="",V3__67[[#This Row],[Estimated Value]]=0),"",(V3__67[[#This Row],[Sale Price]]-V3__67[[#This Row],[Estimated Value]])/V3__67[[#This Row],[Estimated Value]])</f>
        <v>0.3224151968842861</v>
      </c>
      <c r="P5146" t="str">
        <f t="shared" si="80"/>
        <v>Above Estimate</v>
      </c>
    </row>
    <row r="5147" spans="1:16" x14ac:dyDescent="0.3">
      <c r="A5147" s="1">
        <v>44647</v>
      </c>
      <c r="B5147">
        <v>2022</v>
      </c>
      <c r="C5147" t="s">
        <v>29</v>
      </c>
      <c r="D5147">
        <v>184100</v>
      </c>
      <c r="E5147">
        <v>280000</v>
      </c>
      <c r="F5147" t="s">
        <v>13</v>
      </c>
      <c r="G5147" t="s">
        <v>14</v>
      </c>
      <c r="H5147">
        <v>3</v>
      </c>
      <c r="I5147">
        <v>3</v>
      </c>
      <c r="J5147">
        <v>989</v>
      </c>
      <c r="K5147">
        <v>1.003979</v>
      </c>
      <c r="L5147" t="s">
        <v>25</v>
      </c>
      <c r="M5147">
        <f>V3__67[[#This Row],[Sale Price]]/V3__67[[#This Row],[carpet_area]]</f>
        <v>283.11425682507581</v>
      </c>
      <c r="N5147">
        <f>IF(OR(V3__67[[#This Row],[Estimated Value]]="",V3__67[[#This Row],[Estimated Value]]=0),"",V3__67[[#This Row],[Sale Price]]-V3__67[[#This Row],[Estimated Value]])</f>
        <v>95900</v>
      </c>
      <c r="O5147">
        <f>IF(OR(V3__67[[#This Row],[Estimated Value]]="",V3__67[[#This Row],[Estimated Value]]=0),"",(V3__67[[#This Row],[Sale Price]]-V3__67[[#This Row],[Estimated Value]])/V3__67[[#This Row],[Estimated Value]])</f>
        <v>0.52091254752851712</v>
      </c>
      <c r="P5147" t="str">
        <f t="shared" si="80"/>
        <v>Above Estimate</v>
      </c>
    </row>
    <row r="5148" spans="1:16" x14ac:dyDescent="0.3">
      <c r="A5148" s="1">
        <v>44647</v>
      </c>
      <c r="B5148">
        <v>2022</v>
      </c>
      <c r="C5148" t="s">
        <v>17</v>
      </c>
      <c r="D5148">
        <v>133060</v>
      </c>
      <c r="E5148">
        <v>240000</v>
      </c>
      <c r="F5148" t="s">
        <v>13</v>
      </c>
      <c r="G5148" t="s">
        <v>14</v>
      </c>
      <c r="H5148">
        <v>3</v>
      </c>
      <c r="I5148">
        <v>1</v>
      </c>
      <c r="J5148">
        <v>907</v>
      </c>
      <c r="K5148">
        <v>1.003979</v>
      </c>
      <c r="L5148" t="s">
        <v>15</v>
      </c>
      <c r="M5148">
        <f>V3__67[[#This Row],[Sale Price]]/V3__67[[#This Row],[carpet_area]]</f>
        <v>264.60859977949281</v>
      </c>
      <c r="N5148">
        <f>IF(OR(V3__67[[#This Row],[Estimated Value]]="",V3__67[[#This Row],[Estimated Value]]=0),"",V3__67[[#This Row],[Sale Price]]-V3__67[[#This Row],[Estimated Value]])</f>
        <v>106940</v>
      </c>
      <c r="O5148">
        <f>IF(OR(V3__67[[#This Row],[Estimated Value]]="",V3__67[[#This Row],[Estimated Value]]=0),"",(V3__67[[#This Row],[Sale Price]]-V3__67[[#This Row],[Estimated Value]])/V3__67[[#This Row],[Estimated Value]])</f>
        <v>0.8036975800390801</v>
      </c>
      <c r="P5148" t="str">
        <f t="shared" si="80"/>
        <v>Above Estimate</v>
      </c>
    </row>
    <row r="5149" spans="1:16" x14ac:dyDescent="0.3">
      <c r="A5149" s="1">
        <v>44650</v>
      </c>
      <c r="B5149">
        <v>2022</v>
      </c>
      <c r="C5149" t="s">
        <v>12</v>
      </c>
      <c r="D5149">
        <v>89130</v>
      </c>
      <c r="E5149">
        <v>49810</v>
      </c>
      <c r="F5149" t="s">
        <v>13</v>
      </c>
      <c r="G5149" t="s">
        <v>14</v>
      </c>
      <c r="H5149">
        <v>3</v>
      </c>
      <c r="I5149">
        <v>1</v>
      </c>
      <c r="J5149">
        <v>984</v>
      </c>
      <c r="K5149">
        <v>1.003979</v>
      </c>
      <c r="L5149" t="s">
        <v>22</v>
      </c>
      <c r="M5149">
        <f>V3__67[[#This Row],[Sale Price]]/V3__67[[#This Row],[carpet_area]]</f>
        <v>50.619918699186989</v>
      </c>
      <c r="N5149">
        <f>IF(OR(V3__67[[#This Row],[Estimated Value]]="",V3__67[[#This Row],[Estimated Value]]=0),"",V3__67[[#This Row],[Sale Price]]-V3__67[[#This Row],[Estimated Value]])</f>
        <v>-39320</v>
      </c>
      <c r="O5149">
        <f>IF(OR(V3__67[[#This Row],[Estimated Value]]="",V3__67[[#This Row],[Estimated Value]]=0),"",(V3__67[[#This Row],[Sale Price]]-V3__67[[#This Row],[Estimated Value]])/V3__67[[#This Row],[Estimated Value]])</f>
        <v>-0.44115337147986089</v>
      </c>
      <c r="P5149" t="str">
        <f t="shared" si="80"/>
        <v>Below Estimate</v>
      </c>
    </row>
    <row r="5150" spans="1:16" x14ac:dyDescent="0.3">
      <c r="A5150" s="1">
        <v>44650</v>
      </c>
      <c r="B5150">
        <v>2022</v>
      </c>
      <c r="C5150" t="s">
        <v>21</v>
      </c>
      <c r="D5150">
        <v>585130</v>
      </c>
      <c r="E5150">
        <v>1028000</v>
      </c>
      <c r="F5150" t="s">
        <v>13</v>
      </c>
      <c r="G5150" t="s">
        <v>14</v>
      </c>
      <c r="H5150">
        <v>3</v>
      </c>
      <c r="I5150">
        <v>1</v>
      </c>
      <c r="J5150">
        <v>1045</v>
      </c>
      <c r="K5150">
        <v>1.003979</v>
      </c>
      <c r="L5150" t="s">
        <v>25</v>
      </c>
      <c r="M5150">
        <f>V3__67[[#This Row],[Sale Price]]/V3__67[[#This Row],[carpet_area]]</f>
        <v>983.73205741626793</v>
      </c>
      <c r="N5150">
        <f>IF(OR(V3__67[[#This Row],[Estimated Value]]="",V3__67[[#This Row],[Estimated Value]]=0),"",V3__67[[#This Row],[Sale Price]]-V3__67[[#This Row],[Estimated Value]])</f>
        <v>442870</v>
      </c>
      <c r="O5150">
        <f>IF(OR(V3__67[[#This Row],[Estimated Value]]="",V3__67[[#This Row],[Estimated Value]]=0),"",(V3__67[[#This Row],[Sale Price]]-V3__67[[#This Row],[Estimated Value]])/V3__67[[#This Row],[Estimated Value]])</f>
        <v>0.7568745407003572</v>
      </c>
      <c r="P5150" t="str">
        <f t="shared" si="80"/>
        <v>Above Estimate</v>
      </c>
    </row>
    <row r="5151" spans="1:16" x14ac:dyDescent="0.3">
      <c r="A5151" s="1">
        <v>44650</v>
      </c>
      <c r="B5151">
        <v>2022</v>
      </c>
      <c r="C5151" t="s">
        <v>17</v>
      </c>
      <c r="D5151">
        <v>122740</v>
      </c>
      <c r="E5151">
        <v>147500</v>
      </c>
      <c r="F5151" t="s">
        <v>19</v>
      </c>
      <c r="G5151" t="s">
        <v>20</v>
      </c>
      <c r="H5151">
        <v>4</v>
      </c>
      <c r="I5151">
        <v>2</v>
      </c>
      <c r="J5151">
        <v>1285</v>
      </c>
      <c r="K5151">
        <v>1.003979</v>
      </c>
      <c r="L5151" t="s">
        <v>15</v>
      </c>
      <c r="M5151">
        <f>V3__67[[#This Row],[Sale Price]]/V3__67[[#This Row],[carpet_area]]</f>
        <v>114.78599221789884</v>
      </c>
      <c r="N5151">
        <f>IF(OR(V3__67[[#This Row],[Estimated Value]]="",V3__67[[#This Row],[Estimated Value]]=0),"",V3__67[[#This Row],[Sale Price]]-V3__67[[#This Row],[Estimated Value]])</f>
        <v>24760</v>
      </c>
      <c r="O5151">
        <f>IF(OR(V3__67[[#This Row],[Estimated Value]]="",V3__67[[#This Row],[Estimated Value]]=0),"",(V3__67[[#This Row],[Sale Price]]-V3__67[[#This Row],[Estimated Value]])/V3__67[[#This Row],[Estimated Value]])</f>
        <v>0.20172722828743686</v>
      </c>
      <c r="P5151" t="str">
        <f t="shared" si="80"/>
        <v>Above Estimate</v>
      </c>
    </row>
    <row r="5152" spans="1:16" x14ac:dyDescent="0.3">
      <c r="A5152" s="1">
        <v>44652</v>
      </c>
      <c r="B5152">
        <v>2022</v>
      </c>
      <c r="C5152" t="s">
        <v>29</v>
      </c>
      <c r="D5152">
        <v>277830</v>
      </c>
      <c r="E5152">
        <v>490000</v>
      </c>
      <c r="F5152" t="s">
        <v>13</v>
      </c>
      <c r="G5152" t="s">
        <v>14</v>
      </c>
      <c r="H5152">
        <v>3</v>
      </c>
      <c r="I5152">
        <v>2</v>
      </c>
      <c r="J5152">
        <v>953</v>
      </c>
      <c r="K5152">
        <v>1.003979</v>
      </c>
      <c r="L5152" t="s">
        <v>15</v>
      </c>
      <c r="M5152">
        <f>V3__67[[#This Row],[Sale Price]]/V3__67[[#This Row],[carpet_area]]</f>
        <v>514.16579223504721</v>
      </c>
      <c r="N5152">
        <f>IF(OR(V3__67[[#This Row],[Estimated Value]]="",V3__67[[#This Row],[Estimated Value]]=0),"",V3__67[[#This Row],[Sale Price]]-V3__67[[#This Row],[Estimated Value]])</f>
        <v>212170</v>
      </c>
      <c r="O5152">
        <f>IF(OR(V3__67[[#This Row],[Estimated Value]]="",V3__67[[#This Row],[Estimated Value]]=0),"",(V3__67[[#This Row],[Sale Price]]-V3__67[[#This Row],[Estimated Value]])/V3__67[[#This Row],[Estimated Value]])</f>
        <v>0.76366843033509701</v>
      </c>
      <c r="P5152" t="str">
        <f t="shared" si="80"/>
        <v>Above Estimate</v>
      </c>
    </row>
    <row r="5153" spans="1:16" x14ac:dyDescent="0.3">
      <c r="A5153" s="1">
        <v>44652</v>
      </c>
      <c r="B5153">
        <v>2022</v>
      </c>
      <c r="C5153" t="s">
        <v>26</v>
      </c>
      <c r="D5153">
        <v>857220</v>
      </c>
      <c r="E5153">
        <v>1080000</v>
      </c>
      <c r="F5153" t="s">
        <v>13</v>
      </c>
      <c r="G5153" t="s">
        <v>14</v>
      </c>
      <c r="H5153">
        <v>3</v>
      </c>
      <c r="I5153">
        <v>2</v>
      </c>
      <c r="J5153">
        <v>916</v>
      </c>
      <c r="K5153">
        <v>1.003979</v>
      </c>
      <c r="L5153" t="s">
        <v>25</v>
      </c>
      <c r="M5153">
        <f>V3__67[[#This Row],[Sale Price]]/V3__67[[#This Row],[carpet_area]]</f>
        <v>1179.0393013100436</v>
      </c>
      <c r="N5153">
        <f>IF(OR(V3__67[[#This Row],[Estimated Value]]="",V3__67[[#This Row],[Estimated Value]]=0),"",V3__67[[#This Row],[Sale Price]]-V3__67[[#This Row],[Estimated Value]])</f>
        <v>222780</v>
      </c>
      <c r="O5153">
        <f>IF(OR(V3__67[[#This Row],[Estimated Value]]="",V3__67[[#This Row],[Estimated Value]]=0),"",(V3__67[[#This Row],[Sale Price]]-V3__67[[#This Row],[Estimated Value]])/V3__67[[#This Row],[Estimated Value]])</f>
        <v>0.25988661020508153</v>
      </c>
      <c r="P5153" t="str">
        <f t="shared" si="80"/>
        <v>Above Estimate</v>
      </c>
    </row>
    <row r="5154" spans="1:16" x14ac:dyDescent="0.3">
      <c r="A5154" s="1">
        <v>44652</v>
      </c>
      <c r="B5154">
        <v>2022</v>
      </c>
      <c r="C5154" t="s">
        <v>17</v>
      </c>
      <c r="D5154">
        <v>81790</v>
      </c>
      <c r="E5154">
        <v>215000</v>
      </c>
      <c r="F5154" t="s">
        <v>13</v>
      </c>
      <c r="G5154" t="s">
        <v>14</v>
      </c>
      <c r="H5154">
        <v>3</v>
      </c>
      <c r="I5154">
        <v>2</v>
      </c>
      <c r="J5154">
        <v>1054</v>
      </c>
      <c r="K5154">
        <v>1.003979</v>
      </c>
      <c r="L5154" t="s">
        <v>22</v>
      </c>
      <c r="M5154">
        <f>V3__67[[#This Row],[Sale Price]]/V3__67[[#This Row],[carpet_area]]</f>
        <v>203.98481973434536</v>
      </c>
      <c r="N5154">
        <f>IF(OR(V3__67[[#This Row],[Estimated Value]]="",V3__67[[#This Row],[Estimated Value]]=0),"",V3__67[[#This Row],[Sale Price]]-V3__67[[#This Row],[Estimated Value]])</f>
        <v>133210</v>
      </c>
      <c r="O5154">
        <f>IF(OR(V3__67[[#This Row],[Estimated Value]]="",V3__67[[#This Row],[Estimated Value]]=0),"",(V3__67[[#This Row],[Sale Price]]-V3__67[[#This Row],[Estimated Value]])/V3__67[[#This Row],[Estimated Value]])</f>
        <v>1.6286832131067368</v>
      </c>
      <c r="P5154" t="str">
        <f t="shared" si="80"/>
        <v>Above Estimate</v>
      </c>
    </row>
    <row r="5155" spans="1:16" x14ac:dyDescent="0.3">
      <c r="A5155" s="1">
        <v>44654</v>
      </c>
      <c r="B5155">
        <v>2022</v>
      </c>
      <c r="C5155" t="s">
        <v>18</v>
      </c>
      <c r="D5155">
        <v>357480</v>
      </c>
      <c r="E5155">
        <v>390000</v>
      </c>
      <c r="F5155" t="s">
        <v>27</v>
      </c>
      <c r="G5155" t="s">
        <v>28</v>
      </c>
      <c r="H5155">
        <v>8</v>
      </c>
      <c r="I5155">
        <v>7</v>
      </c>
      <c r="J5155">
        <v>2499</v>
      </c>
      <c r="K5155">
        <v>1.003979</v>
      </c>
      <c r="L5155" t="s">
        <v>16</v>
      </c>
      <c r="M5155">
        <f>V3__67[[#This Row],[Sale Price]]/V3__67[[#This Row],[carpet_area]]</f>
        <v>156.062424969988</v>
      </c>
      <c r="N5155">
        <f>IF(OR(V3__67[[#This Row],[Estimated Value]]="",V3__67[[#This Row],[Estimated Value]]=0),"",V3__67[[#This Row],[Sale Price]]-V3__67[[#This Row],[Estimated Value]])</f>
        <v>32520</v>
      </c>
      <c r="O5155">
        <f>IF(OR(V3__67[[#This Row],[Estimated Value]]="",V3__67[[#This Row],[Estimated Value]]=0),"",(V3__67[[#This Row],[Sale Price]]-V3__67[[#This Row],[Estimated Value]])/V3__67[[#This Row],[Estimated Value]])</f>
        <v>9.0970124202752606E-2</v>
      </c>
      <c r="P5155" t="str">
        <f t="shared" si="80"/>
        <v>Above Estimate</v>
      </c>
    </row>
    <row r="5156" spans="1:16" x14ac:dyDescent="0.3">
      <c r="A5156" s="1">
        <v>44659</v>
      </c>
      <c r="B5156">
        <v>2022</v>
      </c>
      <c r="C5156" t="s">
        <v>21</v>
      </c>
      <c r="D5156">
        <v>1797180</v>
      </c>
      <c r="E5156">
        <v>2300000</v>
      </c>
      <c r="F5156" t="s">
        <v>13</v>
      </c>
      <c r="G5156" t="s">
        <v>14</v>
      </c>
      <c r="H5156">
        <v>3</v>
      </c>
      <c r="I5156">
        <v>3</v>
      </c>
      <c r="J5156">
        <v>904</v>
      </c>
      <c r="K5156">
        <v>1.003979</v>
      </c>
      <c r="L5156" t="s">
        <v>25</v>
      </c>
      <c r="M5156">
        <f>V3__67[[#This Row],[Sale Price]]/V3__67[[#This Row],[carpet_area]]</f>
        <v>2544.2477876106195</v>
      </c>
      <c r="N5156">
        <f>IF(OR(V3__67[[#This Row],[Estimated Value]]="",V3__67[[#This Row],[Estimated Value]]=0),"",V3__67[[#This Row],[Sale Price]]-V3__67[[#This Row],[Estimated Value]])</f>
        <v>502820</v>
      </c>
      <c r="O5156">
        <f>IF(OR(V3__67[[#This Row],[Estimated Value]]="",V3__67[[#This Row],[Estimated Value]]=0),"",(V3__67[[#This Row],[Sale Price]]-V3__67[[#This Row],[Estimated Value]])/V3__67[[#This Row],[Estimated Value]])</f>
        <v>0.27978277078534147</v>
      </c>
      <c r="P5156" t="str">
        <f t="shared" si="80"/>
        <v>Above Estimate</v>
      </c>
    </row>
    <row r="5157" spans="1:16" x14ac:dyDescent="0.3">
      <c r="A5157" s="1">
        <v>44660</v>
      </c>
      <c r="B5157">
        <v>2022</v>
      </c>
      <c r="C5157" t="s">
        <v>18</v>
      </c>
      <c r="D5157">
        <v>208830</v>
      </c>
      <c r="E5157">
        <v>465000</v>
      </c>
      <c r="F5157" t="s">
        <v>13</v>
      </c>
      <c r="G5157" t="s">
        <v>14</v>
      </c>
      <c r="H5157">
        <v>3</v>
      </c>
      <c r="I5157">
        <v>2</v>
      </c>
      <c r="J5157">
        <v>937</v>
      </c>
      <c r="K5157">
        <v>1.003979</v>
      </c>
      <c r="L5157" t="s">
        <v>15</v>
      </c>
      <c r="M5157">
        <f>V3__67[[#This Row],[Sale Price]]/V3__67[[#This Row],[carpet_area]]</f>
        <v>496.26467449306296</v>
      </c>
      <c r="N5157">
        <f>IF(OR(V3__67[[#This Row],[Estimated Value]]="",V3__67[[#This Row],[Estimated Value]]=0),"",V3__67[[#This Row],[Sale Price]]-V3__67[[#This Row],[Estimated Value]])</f>
        <v>256170</v>
      </c>
      <c r="O5157">
        <f>IF(OR(V3__67[[#This Row],[Estimated Value]]="",V3__67[[#This Row],[Estimated Value]]=0),"",(V3__67[[#This Row],[Sale Price]]-V3__67[[#This Row],[Estimated Value]])/V3__67[[#This Row],[Estimated Value]])</f>
        <v>1.2266915673035483</v>
      </c>
      <c r="P5157" t="str">
        <f t="shared" si="80"/>
        <v>Above Estimate</v>
      </c>
    </row>
    <row r="5158" spans="1:16" x14ac:dyDescent="0.3">
      <c r="A5158" s="1">
        <v>44664</v>
      </c>
      <c r="B5158">
        <v>2022</v>
      </c>
      <c r="C5158" t="s">
        <v>29</v>
      </c>
      <c r="D5158">
        <v>152110</v>
      </c>
      <c r="E5158">
        <v>264000</v>
      </c>
      <c r="F5158" t="s">
        <v>13</v>
      </c>
      <c r="G5158" t="s">
        <v>14</v>
      </c>
      <c r="H5158">
        <v>3</v>
      </c>
      <c r="I5158">
        <v>3</v>
      </c>
      <c r="J5158">
        <v>1024</v>
      </c>
      <c r="K5158">
        <v>1.003979</v>
      </c>
      <c r="L5158" t="s">
        <v>25</v>
      </c>
      <c r="M5158">
        <f>V3__67[[#This Row],[Sale Price]]/V3__67[[#This Row],[carpet_area]]</f>
        <v>257.8125</v>
      </c>
      <c r="N5158">
        <f>IF(OR(V3__67[[#This Row],[Estimated Value]]="",V3__67[[#This Row],[Estimated Value]]=0),"",V3__67[[#This Row],[Sale Price]]-V3__67[[#This Row],[Estimated Value]])</f>
        <v>111890</v>
      </c>
      <c r="O5158">
        <f>IF(OR(V3__67[[#This Row],[Estimated Value]]="",V3__67[[#This Row],[Estimated Value]]=0),"",(V3__67[[#This Row],[Sale Price]]-V3__67[[#This Row],[Estimated Value]])/V3__67[[#This Row],[Estimated Value]])</f>
        <v>0.73558608901452893</v>
      </c>
      <c r="P5158" t="str">
        <f t="shared" si="80"/>
        <v>Above Estimate</v>
      </c>
    </row>
    <row r="5159" spans="1:16" x14ac:dyDescent="0.3">
      <c r="A5159" s="1">
        <v>44664</v>
      </c>
      <c r="B5159">
        <v>2022</v>
      </c>
      <c r="C5159" t="s">
        <v>21</v>
      </c>
      <c r="D5159">
        <v>3313240</v>
      </c>
      <c r="E5159">
        <v>4850000</v>
      </c>
      <c r="F5159" t="s">
        <v>19</v>
      </c>
      <c r="G5159" t="s">
        <v>20</v>
      </c>
      <c r="H5159">
        <v>4</v>
      </c>
      <c r="I5159">
        <v>2</v>
      </c>
      <c r="J5159">
        <v>1313</v>
      </c>
      <c r="K5159">
        <v>1.003979</v>
      </c>
      <c r="L5159" t="s">
        <v>25</v>
      </c>
      <c r="M5159">
        <f>V3__67[[#This Row],[Sale Price]]/V3__67[[#This Row],[carpet_area]]</f>
        <v>3693.8309215536938</v>
      </c>
      <c r="N5159">
        <f>IF(OR(V3__67[[#This Row],[Estimated Value]]="",V3__67[[#This Row],[Estimated Value]]=0),"",V3__67[[#This Row],[Sale Price]]-V3__67[[#This Row],[Estimated Value]])</f>
        <v>1536760</v>
      </c>
      <c r="O5159">
        <f>IF(OR(V3__67[[#This Row],[Estimated Value]]="",V3__67[[#This Row],[Estimated Value]]=0),"",(V3__67[[#This Row],[Sale Price]]-V3__67[[#This Row],[Estimated Value]])/V3__67[[#This Row],[Estimated Value]])</f>
        <v>0.4638239306539822</v>
      </c>
      <c r="P5159" t="str">
        <f t="shared" si="80"/>
        <v>Above Estimate</v>
      </c>
    </row>
    <row r="5160" spans="1:16" x14ac:dyDescent="0.3">
      <c r="A5160" s="1">
        <v>44664</v>
      </c>
      <c r="B5160">
        <v>2022</v>
      </c>
      <c r="C5160" t="s">
        <v>29</v>
      </c>
      <c r="D5160">
        <v>144480</v>
      </c>
      <c r="E5160">
        <v>279000</v>
      </c>
      <c r="F5160" t="s">
        <v>13</v>
      </c>
      <c r="G5160" t="s">
        <v>14</v>
      </c>
      <c r="H5160">
        <v>3</v>
      </c>
      <c r="I5160">
        <v>2</v>
      </c>
      <c r="J5160">
        <v>976</v>
      </c>
      <c r="K5160">
        <v>1.003979</v>
      </c>
      <c r="L5160" t="s">
        <v>22</v>
      </c>
      <c r="M5160">
        <f>V3__67[[#This Row],[Sale Price]]/V3__67[[#This Row],[carpet_area]]</f>
        <v>285.86065573770492</v>
      </c>
      <c r="N5160">
        <f>IF(OR(V3__67[[#This Row],[Estimated Value]]="",V3__67[[#This Row],[Estimated Value]]=0),"",V3__67[[#This Row],[Sale Price]]-V3__67[[#This Row],[Estimated Value]])</f>
        <v>134520</v>
      </c>
      <c r="O5160">
        <f>IF(OR(V3__67[[#This Row],[Estimated Value]]="",V3__67[[#This Row],[Estimated Value]]=0),"",(V3__67[[#This Row],[Sale Price]]-V3__67[[#This Row],[Estimated Value]])/V3__67[[#This Row],[Estimated Value]])</f>
        <v>0.93106312292358806</v>
      </c>
      <c r="P5160" t="str">
        <f t="shared" si="80"/>
        <v>Above Estimate</v>
      </c>
    </row>
    <row r="5161" spans="1:16" x14ac:dyDescent="0.3">
      <c r="A5161" s="1">
        <v>44665</v>
      </c>
      <c r="B5161">
        <v>2022</v>
      </c>
      <c r="C5161" t="s">
        <v>18</v>
      </c>
      <c r="D5161">
        <v>326010</v>
      </c>
      <c r="E5161">
        <v>450000</v>
      </c>
      <c r="F5161" t="s">
        <v>19</v>
      </c>
      <c r="G5161" t="s">
        <v>20</v>
      </c>
      <c r="H5161">
        <v>4</v>
      </c>
      <c r="I5161">
        <v>2</v>
      </c>
      <c r="J5161">
        <v>1261</v>
      </c>
      <c r="K5161">
        <v>1.003979</v>
      </c>
      <c r="L5161" t="s">
        <v>16</v>
      </c>
      <c r="M5161">
        <f>V3__67[[#This Row],[Sale Price]]/V3__67[[#This Row],[carpet_area]]</f>
        <v>356.85963521015066</v>
      </c>
      <c r="N5161">
        <f>IF(OR(V3__67[[#This Row],[Estimated Value]]="",V3__67[[#This Row],[Estimated Value]]=0),"",V3__67[[#This Row],[Sale Price]]-V3__67[[#This Row],[Estimated Value]])</f>
        <v>123990</v>
      </c>
      <c r="O5161">
        <f>IF(OR(V3__67[[#This Row],[Estimated Value]]="",V3__67[[#This Row],[Estimated Value]]=0),"",(V3__67[[#This Row],[Sale Price]]-V3__67[[#This Row],[Estimated Value]])/V3__67[[#This Row],[Estimated Value]])</f>
        <v>0.38032575687862336</v>
      </c>
      <c r="P5161" t="str">
        <f t="shared" si="80"/>
        <v>Above Estimate</v>
      </c>
    </row>
    <row r="5162" spans="1:16" x14ac:dyDescent="0.3">
      <c r="A5162" s="1">
        <v>44666</v>
      </c>
      <c r="B5162">
        <v>2022</v>
      </c>
      <c r="C5162" t="s">
        <v>29</v>
      </c>
      <c r="D5162">
        <v>223930</v>
      </c>
      <c r="E5162">
        <v>325000</v>
      </c>
      <c r="F5162" t="s">
        <v>13</v>
      </c>
      <c r="G5162" t="s">
        <v>14</v>
      </c>
      <c r="H5162">
        <v>3</v>
      </c>
      <c r="I5162">
        <v>2</v>
      </c>
      <c r="J5162">
        <v>1029</v>
      </c>
      <c r="K5162">
        <v>1.003979</v>
      </c>
      <c r="L5162" t="s">
        <v>16</v>
      </c>
      <c r="M5162">
        <f>V3__67[[#This Row],[Sale Price]]/V3__67[[#This Row],[carpet_area]]</f>
        <v>315.84062196307093</v>
      </c>
      <c r="N5162">
        <f>IF(OR(V3__67[[#This Row],[Estimated Value]]="",V3__67[[#This Row],[Estimated Value]]=0),"",V3__67[[#This Row],[Sale Price]]-V3__67[[#This Row],[Estimated Value]])</f>
        <v>101070</v>
      </c>
      <c r="O5162">
        <f>IF(OR(V3__67[[#This Row],[Estimated Value]]="",V3__67[[#This Row],[Estimated Value]]=0),"",(V3__67[[#This Row],[Sale Price]]-V3__67[[#This Row],[Estimated Value]])/V3__67[[#This Row],[Estimated Value]])</f>
        <v>0.45134640289376143</v>
      </c>
      <c r="P5162" t="str">
        <f t="shared" si="80"/>
        <v>Above Estimate</v>
      </c>
    </row>
    <row r="5163" spans="1:16" x14ac:dyDescent="0.3">
      <c r="A5163" s="1">
        <v>44667</v>
      </c>
      <c r="B5163">
        <v>2022</v>
      </c>
      <c r="C5163" t="s">
        <v>30</v>
      </c>
      <c r="D5163">
        <v>419550</v>
      </c>
      <c r="E5163">
        <v>311000</v>
      </c>
      <c r="F5163" t="s">
        <v>13</v>
      </c>
      <c r="G5163" t="s">
        <v>14</v>
      </c>
      <c r="H5163">
        <v>3</v>
      </c>
      <c r="I5163">
        <v>3</v>
      </c>
      <c r="J5163">
        <v>1004</v>
      </c>
      <c r="K5163">
        <v>1.003979</v>
      </c>
      <c r="L5163" t="s">
        <v>22</v>
      </c>
      <c r="M5163">
        <f>V3__67[[#This Row],[Sale Price]]/V3__67[[#This Row],[carpet_area]]</f>
        <v>309.76095617529882</v>
      </c>
      <c r="N5163">
        <f>IF(OR(V3__67[[#This Row],[Estimated Value]]="",V3__67[[#This Row],[Estimated Value]]=0),"",V3__67[[#This Row],[Sale Price]]-V3__67[[#This Row],[Estimated Value]])</f>
        <v>-108550</v>
      </c>
      <c r="O5163">
        <f>IF(OR(V3__67[[#This Row],[Estimated Value]]="",V3__67[[#This Row],[Estimated Value]]=0),"",(V3__67[[#This Row],[Sale Price]]-V3__67[[#This Row],[Estimated Value]])/V3__67[[#This Row],[Estimated Value]])</f>
        <v>-0.25872959122869743</v>
      </c>
      <c r="P5163" t="str">
        <f t="shared" si="80"/>
        <v>Below Estimate</v>
      </c>
    </row>
    <row r="5164" spans="1:16" x14ac:dyDescent="0.3">
      <c r="A5164" s="1">
        <v>44672</v>
      </c>
      <c r="B5164">
        <v>2022</v>
      </c>
      <c r="C5164" t="s">
        <v>29</v>
      </c>
      <c r="D5164">
        <v>143430</v>
      </c>
      <c r="E5164">
        <v>238000</v>
      </c>
      <c r="F5164" t="s">
        <v>13</v>
      </c>
      <c r="G5164" t="s">
        <v>14</v>
      </c>
      <c r="H5164">
        <v>3</v>
      </c>
      <c r="I5164">
        <v>1</v>
      </c>
      <c r="J5164">
        <v>1049</v>
      </c>
      <c r="K5164">
        <v>1.003979</v>
      </c>
      <c r="L5164" t="s">
        <v>25</v>
      </c>
      <c r="M5164">
        <f>V3__67[[#This Row],[Sale Price]]/V3__67[[#This Row],[carpet_area]]</f>
        <v>226.88274547187797</v>
      </c>
      <c r="N5164">
        <f>IF(OR(V3__67[[#This Row],[Estimated Value]]="",V3__67[[#This Row],[Estimated Value]]=0),"",V3__67[[#This Row],[Sale Price]]-V3__67[[#This Row],[Estimated Value]])</f>
        <v>94570</v>
      </c>
      <c r="O5164">
        <f>IF(OR(V3__67[[#This Row],[Estimated Value]]="",V3__67[[#This Row],[Estimated Value]]=0),"",(V3__67[[#This Row],[Sale Price]]-V3__67[[#This Row],[Estimated Value]])/V3__67[[#This Row],[Estimated Value]])</f>
        <v>0.65934602244997564</v>
      </c>
      <c r="P5164" t="str">
        <f t="shared" si="80"/>
        <v>Above Estimate</v>
      </c>
    </row>
    <row r="5165" spans="1:16" x14ac:dyDescent="0.3">
      <c r="A5165" s="1">
        <v>44673</v>
      </c>
      <c r="B5165">
        <v>2022</v>
      </c>
      <c r="C5165" t="s">
        <v>18</v>
      </c>
      <c r="D5165">
        <v>873040</v>
      </c>
      <c r="E5165">
        <v>1150000</v>
      </c>
      <c r="F5165" t="s">
        <v>13</v>
      </c>
      <c r="G5165" t="s">
        <v>14</v>
      </c>
      <c r="H5165">
        <v>3</v>
      </c>
      <c r="I5165">
        <v>2</v>
      </c>
      <c r="J5165">
        <v>981</v>
      </c>
      <c r="K5165">
        <v>1.003979</v>
      </c>
      <c r="L5165" t="s">
        <v>16</v>
      </c>
      <c r="M5165">
        <f>V3__67[[#This Row],[Sale Price]]/V3__67[[#This Row],[carpet_area]]</f>
        <v>1172.2731906218144</v>
      </c>
      <c r="N5165">
        <f>IF(OR(V3__67[[#This Row],[Estimated Value]]="",V3__67[[#This Row],[Estimated Value]]=0),"",V3__67[[#This Row],[Sale Price]]-V3__67[[#This Row],[Estimated Value]])</f>
        <v>276960</v>
      </c>
      <c r="O5165">
        <f>IF(OR(V3__67[[#This Row],[Estimated Value]]="",V3__67[[#This Row],[Estimated Value]]=0),"",(V3__67[[#This Row],[Sale Price]]-V3__67[[#This Row],[Estimated Value]])/V3__67[[#This Row],[Estimated Value]])</f>
        <v>0.31723632365069182</v>
      </c>
      <c r="P5165" t="str">
        <f t="shared" si="80"/>
        <v>Above Estimate</v>
      </c>
    </row>
    <row r="5166" spans="1:16" x14ac:dyDescent="0.3">
      <c r="A5166" s="1">
        <v>44674</v>
      </c>
      <c r="B5166">
        <v>2022</v>
      </c>
      <c r="C5166" t="s">
        <v>12</v>
      </c>
      <c r="D5166">
        <v>186750</v>
      </c>
      <c r="E5166">
        <v>180000</v>
      </c>
      <c r="F5166" t="s">
        <v>13</v>
      </c>
      <c r="G5166" t="s">
        <v>14</v>
      </c>
      <c r="H5166">
        <v>3</v>
      </c>
      <c r="I5166">
        <v>3</v>
      </c>
      <c r="J5166">
        <v>1080</v>
      </c>
      <c r="K5166">
        <v>1.003979</v>
      </c>
      <c r="L5166" t="s">
        <v>25</v>
      </c>
      <c r="M5166">
        <f>V3__67[[#This Row],[Sale Price]]/V3__67[[#This Row],[carpet_area]]</f>
        <v>166.66666666666666</v>
      </c>
      <c r="N5166">
        <f>IF(OR(V3__67[[#This Row],[Estimated Value]]="",V3__67[[#This Row],[Estimated Value]]=0),"",V3__67[[#This Row],[Sale Price]]-V3__67[[#This Row],[Estimated Value]])</f>
        <v>-6750</v>
      </c>
      <c r="O5166">
        <f>IF(OR(V3__67[[#This Row],[Estimated Value]]="",V3__67[[#This Row],[Estimated Value]]=0),"",(V3__67[[#This Row],[Sale Price]]-V3__67[[#This Row],[Estimated Value]])/V3__67[[#This Row],[Estimated Value]])</f>
        <v>-3.614457831325301E-2</v>
      </c>
      <c r="P5166" t="str">
        <f t="shared" si="80"/>
        <v>Below Estimate</v>
      </c>
    </row>
    <row r="5167" spans="1:16" x14ac:dyDescent="0.3">
      <c r="A5167" s="1">
        <v>44674</v>
      </c>
      <c r="B5167">
        <v>2022</v>
      </c>
      <c r="C5167" t="s">
        <v>26</v>
      </c>
      <c r="D5167">
        <v>388500</v>
      </c>
      <c r="E5167">
        <v>682000</v>
      </c>
      <c r="F5167" t="s">
        <v>13</v>
      </c>
      <c r="G5167" t="s">
        <v>14</v>
      </c>
      <c r="H5167">
        <v>3</v>
      </c>
      <c r="I5167">
        <v>1</v>
      </c>
      <c r="J5167">
        <v>980</v>
      </c>
      <c r="K5167">
        <v>1.003979</v>
      </c>
      <c r="L5167" t="s">
        <v>15</v>
      </c>
      <c r="M5167">
        <f>V3__67[[#This Row],[Sale Price]]/V3__67[[#This Row],[carpet_area]]</f>
        <v>695.91836734693879</v>
      </c>
      <c r="N5167">
        <f>IF(OR(V3__67[[#This Row],[Estimated Value]]="",V3__67[[#This Row],[Estimated Value]]=0),"",V3__67[[#This Row],[Sale Price]]-V3__67[[#This Row],[Estimated Value]])</f>
        <v>293500</v>
      </c>
      <c r="O5167">
        <f>IF(OR(V3__67[[#This Row],[Estimated Value]]="",V3__67[[#This Row],[Estimated Value]]=0),"",(V3__67[[#This Row],[Sale Price]]-V3__67[[#This Row],[Estimated Value]])/V3__67[[#This Row],[Estimated Value]])</f>
        <v>0.75546975546975548</v>
      </c>
      <c r="P5167" t="str">
        <f t="shared" si="80"/>
        <v>Above Estimate</v>
      </c>
    </row>
    <row r="5168" spans="1:16" x14ac:dyDescent="0.3">
      <c r="A5168" s="1">
        <v>44675</v>
      </c>
      <c r="B5168">
        <v>2022</v>
      </c>
      <c r="C5168" t="s">
        <v>12</v>
      </c>
      <c r="D5168">
        <v>63030</v>
      </c>
      <c r="E5168">
        <v>62000</v>
      </c>
      <c r="F5168" t="s">
        <v>13</v>
      </c>
      <c r="G5168" t="s">
        <v>14</v>
      </c>
      <c r="H5168">
        <v>3</v>
      </c>
      <c r="I5168">
        <v>2</v>
      </c>
      <c r="J5168">
        <v>950</v>
      </c>
      <c r="K5168">
        <v>1.003979</v>
      </c>
      <c r="L5168" t="s">
        <v>15</v>
      </c>
      <c r="M5168">
        <f>V3__67[[#This Row],[Sale Price]]/V3__67[[#This Row],[carpet_area]]</f>
        <v>65.263157894736835</v>
      </c>
      <c r="N5168">
        <f>IF(OR(V3__67[[#This Row],[Estimated Value]]="",V3__67[[#This Row],[Estimated Value]]=0),"",V3__67[[#This Row],[Sale Price]]-V3__67[[#This Row],[Estimated Value]])</f>
        <v>-1030</v>
      </c>
      <c r="O5168">
        <f>IF(OR(V3__67[[#This Row],[Estimated Value]]="",V3__67[[#This Row],[Estimated Value]]=0),"",(V3__67[[#This Row],[Sale Price]]-V3__67[[#This Row],[Estimated Value]])/V3__67[[#This Row],[Estimated Value]])</f>
        <v>-1.6341424718388068E-2</v>
      </c>
      <c r="P5168" t="str">
        <f t="shared" si="80"/>
        <v>Below Estimate</v>
      </c>
    </row>
    <row r="5169" spans="1:16" x14ac:dyDescent="0.3">
      <c r="A5169" s="1">
        <v>44679</v>
      </c>
      <c r="B5169">
        <v>2022</v>
      </c>
      <c r="C5169" t="s">
        <v>26</v>
      </c>
      <c r="D5169">
        <v>245770</v>
      </c>
      <c r="E5169">
        <v>394500</v>
      </c>
      <c r="F5169" t="s">
        <v>13</v>
      </c>
      <c r="G5169" t="s">
        <v>14</v>
      </c>
      <c r="H5169">
        <v>3</v>
      </c>
      <c r="I5169">
        <v>3</v>
      </c>
      <c r="J5169">
        <v>950</v>
      </c>
      <c r="K5169">
        <v>1.003979</v>
      </c>
      <c r="L5169" t="s">
        <v>25</v>
      </c>
      <c r="M5169">
        <f>V3__67[[#This Row],[Sale Price]]/V3__67[[#This Row],[carpet_area]]</f>
        <v>415.26315789473682</v>
      </c>
      <c r="N5169">
        <f>IF(OR(V3__67[[#This Row],[Estimated Value]]="",V3__67[[#This Row],[Estimated Value]]=0),"",V3__67[[#This Row],[Sale Price]]-V3__67[[#This Row],[Estimated Value]])</f>
        <v>148730</v>
      </c>
      <c r="O5169">
        <f>IF(OR(V3__67[[#This Row],[Estimated Value]]="",V3__67[[#This Row],[Estimated Value]]=0),"",(V3__67[[#This Row],[Sale Price]]-V3__67[[#This Row],[Estimated Value]])/V3__67[[#This Row],[Estimated Value]])</f>
        <v>0.60515929527607115</v>
      </c>
      <c r="P5169" t="str">
        <f t="shared" si="80"/>
        <v>Above Estimate</v>
      </c>
    </row>
    <row r="5170" spans="1:16" x14ac:dyDescent="0.3">
      <c r="A5170" s="1">
        <v>44680</v>
      </c>
      <c r="B5170">
        <v>2022</v>
      </c>
      <c r="C5170" t="s">
        <v>26</v>
      </c>
      <c r="D5170">
        <v>358120</v>
      </c>
      <c r="E5170">
        <v>535000</v>
      </c>
      <c r="F5170" t="s">
        <v>13</v>
      </c>
      <c r="G5170" t="s">
        <v>14</v>
      </c>
      <c r="H5170">
        <v>3</v>
      </c>
      <c r="I5170">
        <v>1</v>
      </c>
      <c r="J5170">
        <v>930</v>
      </c>
      <c r="K5170">
        <v>1.003979</v>
      </c>
      <c r="L5170" t="s">
        <v>25</v>
      </c>
      <c r="M5170">
        <f>V3__67[[#This Row],[Sale Price]]/V3__67[[#This Row],[carpet_area]]</f>
        <v>575.26881720430106</v>
      </c>
      <c r="N5170">
        <f>IF(OR(V3__67[[#This Row],[Estimated Value]]="",V3__67[[#This Row],[Estimated Value]]=0),"",V3__67[[#This Row],[Sale Price]]-V3__67[[#This Row],[Estimated Value]])</f>
        <v>176880</v>
      </c>
      <c r="O5170">
        <f>IF(OR(V3__67[[#This Row],[Estimated Value]]="",V3__67[[#This Row],[Estimated Value]]=0),"",(V3__67[[#This Row],[Sale Price]]-V3__67[[#This Row],[Estimated Value]])/V3__67[[#This Row],[Estimated Value]])</f>
        <v>0.49391265497598569</v>
      </c>
      <c r="P5170" t="str">
        <f t="shared" si="80"/>
        <v>Above Estimate</v>
      </c>
    </row>
    <row r="5171" spans="1:16" x14ac:dyDescent="0.3">
      <c r="A5171" s="1">
        <v>44680</v>
      </c>
      <c r="B5171">
        <v>2022</v>
      </c>
      <c r="C5171" t="s">
        <v>29</v>
      </c>
      <c r="D5171">
        <v>265440</v>
      </c>
      <c r="E5171">
        <v>215000</v>
      </c>
      <c r="F5171" t="s">
        <v>13</v>
      </c>
      <c r="G5171" t="s">
        <v>14</v>
      </c>
      <c r="H5171">
        <v>3</v>
      </c>
      <c r="I5171">
        <v>1</v>
      </c>
      <c r="J5171">
        <v>983</v>
      </c>
      <c r="K5171">
        <v>1.003979</v>
      </c>
      <c r="L5171" t="s">
        <v>25</v>
      </c>
      <c r="M5171">
        <f>V3__67[[#This Row],[Sale Price]]/V3__67[[#This Row],[carpet_area]]</f>
        <v>218.71820956256357</v>
      </c>
      <c r="N5171">
        <f>IF(OR(V3__67[[#This Row],[Estimated Value]]="",V3__67[[#This Row],[Estimated Value]]=0),"",V3__67[[#This Row],[Sale Price]]-V3__67[[#This Row],[Estimated Value]])</f>
        <v>-50440</v>
      </c>
      <c r="O5171">
        <f>IF(OR(V3__67[[#This Row],[Estimated Value]]="",V3__67[[#This Row],[Estimated Value]]=0),"",(V3__67[[#This Row],[Sale Price]]-V3__67[[#This Row],[Estimated Value]])/V3__67[[#This Row],[Estimated Value]])</f>
        <v>-0.19002411091018687</v>
      </c>
      <c r="P5171" t="str">
        <f t="shared" si="80"/>
        <v>Below Estimate</v>
      </c>
    </row>
    <row r="5172" spans="1:16" x14ac:dyDescent="0.3">
      <c r="A5172" s="1">
        <v>44681</v>
      </c>
      <c r="B5172">
        <v>2022</v>
      </c>
      <c r="C5172" t="s">
        <v>21</v>
      </c>
      <c r="D5172">
        <v>1400980</v>
      </c>
      <c r="E5172">
        <v>2647838</v>
      </c>
      <c r="F5172" t="s">
        <v>13</v>
      </c>
      <c r="G5172" t="s">
        <v>14</v>
      </c>
      <c r="H5172">
        <v>3</v>
      </c>
      <c r="I5172">
        <v>2</v>
      </c>
      <c r="J5172">
        <v>984</v>
      </c>
      <c r="K5172">
        <v>1.003979</v>
      </c>
      <c r="L5172" t="s">
        <v>25</v>
      </c>
      <c r="M5172">
        <f>V3__67[[#This Row],[Sale Price]]/V3__67[[#This Row],[carpet_area]]</f>
        <v>2690.8922764227641</v>
      </c>
      <c r="N5172">
        <f>IF(OR(V3__67[[#This Row],[Estimated Value]]="",V3__67[[#This Row],[Estimated Value]]=0),"",V3__67[[#This Row],[Sale Price]]-V3__67[[#This Row],[Estimated Value]])</f>
        <v>1246858</v>
      </c>
      <c r="O5172">
        <f>IF(OR(V3__67[[#This Row],[Estimated Value]]="",V3__67[[#This Row],[Estimated Value]]=0),"",(V3__67[[#This Row],[Sale Price]]-V3__67[[#This Row],[Estimated Value]])/V3__67[[#This Row],[Estimated Value]])</f>
        <v>0.88998986423789062</v>
      </c>
      <c r="P5172" t="str">
        <f t="shared" si="80"/>
        <v>Above Estimate</v>
      </c>
    </row>
    <row r="5173" spans="1:16" x14ac:dyDescent="0.3">
      <c r="A5173" s="1">
        <v>44682</v>
      </c>
      <c r="B5173">
        <v>2022</v>
      </c>
      <c r="C5173" t="s">
        <v>30</v>
      </c>
      <c r="D5173">
        <v>679160</v>
      </c>
      <c r="E5173">
        <v>802000</v>
      </c>
      <c r="F5173" t="s">
        <v>13</v>
      </c>
      <c r="G5173" t="s">
        <v>14</v>
      </c>
      <c r="H5173">
        <v>3</v>
      </c>
      <c r="I5173">
        <v>1</v>
      </c>
      <c r="J5173">
        <v>1015</v>
      </c>
      <c r="K5173">
        <v>1.003979</v>
      </c>
      <c r="L5173" t="s">
        <v>22</v>
      </c>
      <c r="M5173">
        <f>V3__67[[#This Row],[Sale Price]]/V3__67[[#This Row],[carpet_area]]</f>
        <v>790.14778325123154</v>
      </c>
      <c r="N5173">
        <f>IF(OR(V3__67[[#This Row],[Estimated Value]]="",V3__67[[#This Row],[Estimated Value]]=0),"",V3__67[[#This Row],[Sale Price]]-V3__67[[#This Row],[Estimated Value]])</f>
        <v>122840</v>
      </c>
      <c r="O5173">
        <f>IF(OR(V3__67[[#This Row],[Estimated Value]]="",V3__67[[#This Row],[Estimated Value]]=0),"",(V3__67[[#This Row],[Sale Price]]-V3__67[[#This Row],[Estimated Value]])/V3__67[[#This Row],[Estimated Value]])</f>
        <v>0.18087048707226575</v>
      </c>
      <c r="P5173" t="str">
        <f t="shared" si="80"/>
        <v>Above Estimate</v>
      </c>
    </row>
    <row r="5174" spans="1:16" x14ac:dyDescent="0.3">
      <c r="A5174" s="1">
        <v>44682</v>
      </c>
      <c r="B5174">
        <v>2022</v>
      </c>
      <c r="C5174" t="s">
        <v>21</v>
      </c>
      <c r="D5174">
        <v>2170000</v>
      </c>
      <c r="E5174">
        <v>2750000</v>
      </c>
      <c r="F5174" t="s">
        <v>13</v>
      </c>
      <c r="G5174" t="s">
        <v>14</v>
      </c>
      <c r="H5174">
        <v>3</v>
      </c>
      <c r="I5174">
        <v>3</v>
      </c>
      <c r="J5174">
        <v>927</v>
      </c>
      <c r="K5174">
        <v>1.003979</v>
      </c>
      <c r="L5174" t="s">
        <v>16</v>
      </c>
      <c r="M5174">
        <f>V3__67[[#This Row],[Sale Price]]/V3__67[[#This Row],[carpet_area]]</f>
        <v>2966.5587918015103</v>
      </c>
      <c r="N5174">
        <f>IF(OR(V3__67[[#This Row],[Estimated Value]]="",V3__67[[#This Row],[Estimated Value]]=0),"",V3__67[[#This Row],[Sale Price]]-V3__67[[#This Row],[Estimated Value]])</f>
        <v>580000</v>
      </c>
      <c r="O5174">
        <f>IF(OR(V3__67[[#This Row],[Estimated Value]]="",V3__67[[#This Row],[Estimated Value]]=0),"",(V3__67[[#This Row],[Sale Price]]-V3__67[[#This Row],[Estimated Value]])/V3__67[[#This Row],[Estimated Value]])</f>
        <v>0.26728110599078342</v>
      </c>
      <c r="P5174" t="str">
        <f t="shared" si="80"/>
        <v>Above Estimate</v>
      </c>
    </row>
    <row r="5175" spans="1:16" x14ac:dyDescent="0.3">
      <c r="A5175" s="1">
        <v>44682</v>
      </c>
      <c r="B5175">
        <v>2022</v>
      </c>
      <c r="C5175" t="s">
        <v>29</v>
      </c>
      <c r="D5175">
        <v>170100</v>
      </c>
      <c r="E5175">
        <v>242000</v>
      </c>
      <c r="F5175" t="s">
        <v>13</v>
      </c>
      <c r="G5175" t="s">
        <v>14</v>
      </c>
      <c r="H5175">
        <v>3</v>
      </c>
      <c r="I5175">
        <v>2</v>
      </c>
      <c r="J5175">
        <v>928</v>
      </c>
      <c r="K5175">
        <v>1.003979</v>
      </c>
      <c r="L5175" t="s">
        <v>22</v>
      </c>
      <c r="M5175">
        <f>V3__67[[#This Row],[Sale Price]]/V3__67[[#This Row],[carpet_area]]</f>
        <v>260.77586206896552</v>
      </c>
      <c r="N5175">
        <f>IF(OR(V3__67[[#This Row],[Estimated Value]]="",V3__67[[#This Row],[Estimated Value]]=0),"",V3__67[[#This Row],[Sale Price]]-V3__67[[#This Row],[Estimated Value]])</f>
        <v>71900</v>
      </c>
      <c r="O5175">
        <f>IF(OR(V3__67[[#This Row],[Estimated Value]]="",V3__67[[#This Row],[Estimated Value]]=0),"",(V3__67[[#This Row],[Sale Price]]-V3__67[[#This Row],[Estimated Value]])/V3__67[[#This Row],[Estimated Value]])</f>
        <v>0.42269253380364491</v>
      </c>
      <c r="P5175" t="str">
        <f t="shared" si="80"/>
        <v>Above Estimate</v>
      </c>
    </row>
    <row r="5176" spans="1:16" x14ac:dyDescent="0.3">
      <c r="A5176" s="1">
        <v>44686</v>
      </c>
      <c r="B5176">
        <v>2022</v>
      </c>
      <c r="C5176" t="s">
        <v>30</v>
      </c>
      <c r="D5176">
        <v>467190</v>
      </c>
      <c r="E5176">
        <v>682550</v>
      </c>
      <c r="F5176" t="s">
        <v>13</v>
      </c>
      <c r="G5176" t="s">
        <v>14</v>
      </c>
      <c r="H5176">
        <v>3</v>
      </c>
      <c r="I5176">
        <v>1</v>
      </c>
      <c r="J5176">
        <v>947</v>
      </c>
      <c r="K5176">
        <v>1.003979</v>
      </c>
      <c r="L5176" t="s">
        <v>25</v>
      </c>
      <c r="M5176">
        <f>V3__67[[#This Row],[Sale Price]]/V3__67[[#This Row],[carpet_area]]</f>
        <v>720.74973600844771</v>
      </c>
      <c r="N5176">
        <f>IF(OR(V3__67[[#This Row],[Estimated Value]]="",V3__67[[#This Row],[Estimated Value]]=0),"",V3__67[[#This Row],[Sale Price]]-V3__67[[#This Row],[Estimated Value]])</f>
        <v>215360</v>
      </c>
      <c r="O5176">
        <f>IF(OR(V3__67[[#This Row],[Estimated Value]]="",V3__67[[#This Row],[Estimated Value]]=0),"",(V3__67[[#This Row],[Sale Price]]-V3__67[[#This Row],[Estimated Value]])/V3__67[[#This Row],[Estimated Value]])</f>
        <v>0.46096877073567499</v>
      </c>
      <c r="P5176" t="str">
        <f t="shared" si="80"/>
        <v>Above Estimate</v>
      </c>
    </row>
    <row r="5177" spans="1:16" x14ac:dyDescent="0.3">
      <c r="A5177" s="1">
        <v>44686</v>
      </c>
      <c r="B5177">
        <v>2022</v>
      </c>
      <c r="C5177" t="s">
        <v>12</v>
      </c>
      <c r="D5177">
        <v>38020</v>
      </c>
      <c r="E5177">
        <v>75000</v>
      </c>
      <c r="F5177" t="s">
        <v>13</v>
      </c>
      <c r="G5177" t="s">
        <v>14</v>
      </c>
      <c r="H5177">
        <v>3</v>
      </c>
      <c r="I5177">
        <v>1</v>
      </c>
      <c r="J5177">
        <v>1069</v>
      </c>
      <c r="K5177">
        <v>1.003979</v>
      </c>
      <c r="L5177" t="s">
        <v>16</v>
      </c>
      <c r="M5177">
        <f>V3__67[[#This Row],[Sale Price]]/V3__67[[#This Row],[carpet_area]]</f>
        <v>70.159027128157163</v>
      </c>
      <c r="N5177">
        <f>IF(OR(V3__67[[#This Row],[Estimated Value]]="",V3__67[[#This Row],[Estimated Value]]=0),"",V3__67[[#This Row],[Sale Price]]-V3__67[[#This Row],[Estimated Value]])</f>
        <v>36980</v>
      </c>
      <c r="O5177">
        <f>IF(OR(V3__67[[#This Row],[Estimated Value]]="",V3__67[[#This Row],[Estimated Value]]=0),"",(V3__67[[#This Row],[Sale Price]]-V3__67[[#This Row],[Estimated Value]])/V3__67[[#This Row],[Estimated Value]])</f>
        <v>0.97264597580220935</v>
      </c>
      <c r="P5177" t="str">
        <f t="shared" si="80"/>
        <v>Above Estimate</v>
      </c>
    </row>
    <row r="5178" spans="1:16" x14ac:dyDescent="0.3">
      <c r="A5178" s="1">
        <v>44686</v>
      </c>
      <c r="B5178">
        <v>2022</v>
      </c>
      <c r="C5178" t="s">
        <v>18</v>
      </c>
      <c r="D5178">
        <v>398940</v>
      </c>
      <c r="E5178">
        <v>589426</v>
      </c>
      <c r="F5178" t="s">
        <v>13</v>
      </c>
      <c r="G5178" t="s">
        <v>14</v>
      </c>
      <c r="H5178">
        <v>3</v>
      </c>
      <c r="I5178">
        <v>3</v>
      </c>
      <c r="J5178">
        <v>1095</v>
      </c>
      <c r="K5178">
        <v>1.003979</v>
      </c>
      <c r="L5178" t="s">
        <v>16</v>
      </c>
      <c r="M5178">
        <f>V3__67[[#This Row],[Sale Price]]/V3__67[[#This Row],[carpet_area]]</f>
        <v>538.28858447488585</v>
      </c>
      <c r="N5178">
        <f>IF(OR(V3__67[[#This Row],[Estimated Value]]="",V3__67[[#This Row],[Estimated Value]]=0),"",V3__67[[#This Row],[Sale Price]]-V3__67[[#This Row],[Estimated Value]])</f>
        <v>190486</v>
      </c>
      <c r="O5178">
        <f>IF(OR(V3__67[[#This Row],[Estimated Value]]="",V3__67[[#This Row],[Estimated Value]]=0),"",(V3__67[[#This Row],[Sale Price]]-V3__67[[#This Row],[Estimated Value]])/V3__67[[#This Row],[Estimated Value]])</f>
        <v>0.47748032285556724</v>
      </c>
      <c r="P5178" t="str">
        <f t="shared" si="80"/>
        <v>Above Estimate</v>
      </c>
    </row>
    <row r="5179" spans="1:16" x14ac:dyDescent="0.3">
      <c r="A5179" s="1">
        <v>44687</v>
      </c>
      <c r="B5179">
        <v>2022</v>
      </c>
      <c r="C5179" t="s">
        <v>21</v>
      </c>
      <c r="D5179">
        <v>2034620</v>
      </c>
      <c r="E5179">
        <v>2180000</v>
      </c>
      <c r="F5179" t="s">
        <v>13</v>
      </c>
      <c r="G5179" t="s">
        <v>14</v>
      </c>
      <c r="H5179">
        <v>3</v>
      </c>
      <c r="I5179">
        <v>2</v>
      </c>
      <c r="J5179">
        <v>1050</v>
      </c>
      <c r="K5179">
        <v>1.003979</v>
      </c>
      <c r="L5179" t="s">
        <v>25</v>
      </c>
      <c r="M5179">
        <f>V3__67[[#This Row],[Sale Price]]/V3__67[[#This Row],[carpet_area]]</f>
        <v>2076.1904761904761</v>
      </c>
      <c r="N5179">
        <f>IF(OR(V3__67[[#This Row],[Estimated Value]]="",V3__67[[#This Row],[Estimated Value]]=0),"",V3__67[[#This Row],[Sale Price]]-V3__67[[#This Row],[Estimated Value]])</f>
        <v>145380</v>
      </c>
      <c r="O5179">
        <f>IF(OR(V3__67[[#This Row],[Estimated Value]]="",V3__67[[#This Row],[Estimated Value]]=0),"",(V3__67[[#This Row],[Sale Price]]-V3__67[[#This Row],[Estimated Value]])/V3__67[[#This Row],[Estimated Value]])</f>
        <v>7.1453146042012763E-2</v>
      </c>
      <c r="P5179" t="str">
        <f t="shared" si="80"/>
        <v>Above Estimate</v>
      </c>
    </row>
    <row r="5180" spans="1:16" x14ac:dyDescent="0.3">
      <c r="A5180" s="1">
        <v>44687</v>
      </c>
      <c r="B5180">
        <v>2022</v>
      </c>
      <c r="C5180" t="s">
        <v>12</v>
      </c>
      <c r="D5180">
        <v>185970</v>
      </c>
      <c r="E5180">
        <v>256000</v>
      </c>
      <c r="F5180" t="s">
        <v>19</v>
      </c>
      <c r="G5180" t="s">
        <v>20</v>
      </c>
      <c r="H5180">
        <v>4</v>
      </c>
      <c r="I5180">
        <v>4</v>
      </c>
      <c r="J5180">
        <v>1258</v>
      </c>
      <c r="K5180">
        <v>1.003979</v>
      </c>
      <c r="L5180" t="s">
        <v>15</v>
      </c>
      <c r="M5180">
        <f>V3__67[[#This Row],[Sale Price]]/V3__67[[#This Row],[carpet_area]]</f>
        <v>203.49761526232115</v>
      </c>
      <c r="N5180">
        <f>IF(OR(V3__67[[#This Row],[Estimated Value]]="",V3__67[[#This Row],[Estimated Value]]=0),"",V3__67[[#This Row],[Sale Price]]-V3__67[[#This Row],[Estimated Value]])</f>
        <v>70030</v>
      </c>
      <c r="O5180">
        <f>IF(OR(V3__67[[#This Row],[Estimated Value]]="",V3__67[[#This Row],[Estimated Value]]=0),"",(V3__67[[#This Row],[Sale Price]]-V3__67[[#This Row],[Estimated Value]])/V3__67[[#This Row],[Estimated Value]])</f>
        <v>0.37656611281389474</v>
      </c>
      <c r="P5180" t="str">
        <f t="shared" si="80"/>
        <v>Above Estimate</v>
      </c>
    </row>
    <row r="5181" spans="1:16" x14ac:dyDescent="0.3">
      <c r="A5181" s="1">
        <v>44687</v>
      </c>
      <c r="B5181">
        <v>2022</v>
      </c>
      <c r="C5181" t="s">
        <v>26</v>
      </c>
      <c r="D5181">
        <v>560630</v>
      </c>
      <c r="E5181">
        <v>919000</v>
      </c>
      <c r="F5181" t="s">
        <v>13</v>
      </c>
      <c r="G5181" t="s">
        <v>14</v>
      </c>
      <c r="H5181">
        <v>3</v>
      </c>
      <c r="I5181">
        <v>1</v>
      </c>
      <c r="J5181">
        <v>1040</v>
      </c>
      <c r="K5181">
        <v>1.003979</v>
      </c>
      <c r="L5181" t="s">
        <v>25</v>
      </c>
      <c r="M5181">
        <f>V3__67[[#This Row],[Sale Price]]/V3__67[[#This Row],[carpet_area]]</f>
        <v>883.65384615384619</v>
      </c>
      <c r="N5181">
        <f>IF(OR(V3__67[[#This Row],[Estimated Value]]="",V3__67[[#This Row],[Estimated Value]]=0),"",V3__67[[#This Row],[Sale Price]]-V3__67[[#This Row],[Estimated Value]])</f>
        <v>358370</v>
      </c>
      <c r="O5181">
        <f>IF(OR(V3__67[[#This Row],[Estimated Value]]="",V3__67[[#This Row],[Estimated Value]]=0),"",(V3__67[[#This Row],[Sale Price]]-V3__67[[#This Row],[Estimated Value]])/V3__67[[#This Row],[Estimated Value]])</f>
        <v>0.63922729786133459</v>
      </c>
      <c r="P5181" t="str">
        <f t="shared" si="80"/>
        <v>Above Estimate</v>
      </c>
    </row>
    <row r="5182" spans="1:16" x14ac:dyDescent="0.3">
      <c r="A5182" s="1">
        <v>44687</v>
      </c>
      <c r="B5182">
        <v>2022</v>
      </c>
      <c r="C5182" t="s">
        <v>12</v>
      </c>
      <c r="D5182">
        <v>70980</v>
      </c>
      <c r="E5182">
        <v>162000</v>
      </c>
      <c r="F5182" t="s">
        <v>13</v>
      </c>
      <c r="G5182" t="s">
        <v>14</v>
      </c>
      <c r="H5182">
        <v>3</v>
      </c>
      <c r="I5182">
        <v>3</v>
      </c>
      <c r="J5182">
        <v>1006</v>
      </c>
      <c r="K5182">
        <v>1.003979</v>
      </c>
      <c r="L5182" t="s">
        <v>22</v>
      </c>
      <c r="M5182">
        <f>V3__67[[#This Row],[Sale Price]]/V3__67[[#This Row],[carpet_area]]</f>
        <v>161.03379721669981</v>
      </c>
      <c r="N5182">
        <f>IF(OR(V3__67[[#This Row],[Estimated Value]]="",V3__67[[#This Row],[Estimated Value]]=0),"",V3__67[[#This Row],[Sale Price]]-V3__67[[#This Row],[Estimated Value]])</f>
        <v>91020</v>
      </c>
      <c r="O5182">
        <f>IF(OR(V3__67[[#This Row],[Estimated Value]]="",V3__67[[#This Row],[Estimated Value]]=0),"",(V3__67[[#This Row],[Sale Price]]-V3__67[[#This Row],[Estimated Value]])/V3__67[[#This Row],[Estimated Value]])</f>
        <v>1.2823330515638207</v>
      </c>
      <c r="P5182" t="str">
        <f t="shared" si="80"/>
        <v>Above Estimate</v>
      </c>
    </row>
    <row r="5183" spans="1:16" x14ac:dyDescent="0.3">
      <c r="A5183" s="1">
        <v>44687</v>
      </c>
      <c r="B5183">
        <v>2022</v>
      </c>
      <c r="C5183" t="s">
        <v>29</v>
      </c>
      <c r="D5183">
        <v>180740</v>
      </c>
      <c r="E5183">
        <v>215000</v>
      </c>
      <c r="F5183" t="s">
        <v>13</v>
      </c>
      <c r="G5183" t="s">
        <v>14</v>
      </c>
      <c r="H5183">
        <v>3</v>
      </c>
      <c r="I5183">
        <v>2</v>
      </c>
      <c r="J5183">
        <v>1098</v>
      </c>
      <c r="K5183">
        <v>1.003979</v>
      </c>
      <c r="L5183" t="s">
        <v>16</v>
      </c>
      <c r="M5183">
        <f>V3__67[[#This Row],[Sale Price]]/V3__67[[#This Row],[carpet_area]]</f>
        <v>195.81056466302368</v>
      </c>
      <c r="N5183">
        <f>IF(OR(V3__67[[#This Row],[Estimated Value]]="",V3__67[[#This Row],[Estimated Value]]=0),"",V3__67[[#This Row],[Sale Price]]-V3__67[[#This Row],[Estimated Value]])</f>
        <v>34260</v>
      </c>
      <c r="O5183">
        <f>IF(OR(V3__67[[#This Row],[Estimated Value]]="",V3__67[[#This Row],[Estimated Value]]=0),"",(V3__67[[#This Row],[Sale Price]]-V3__67[[#This Row],[Estimated Value]])/V3__67[[#This Row],[Estimated Value]])</f>
        <v>0.18955405554940799</v>
      </c>
      <c r="P5183" t="str">
        <f t="shared" si="80"/>
        <v>Above Estimate</v>
      </c>
    </row>
    <row r="5184" spans="1:16" x14ac:dyDescent="0.3">
      <c r="A5184" s="1">
        <v>44688</v>
      </c>
      <c r="B5184">
        <v>2022</v>
      </c>
      <c r="C5184" t="s">
        <v>26</v>
      </c>
      <c r="D5184">
        <v>238770</v>
      </c>
      <c r="E5184">
        <v>290000</v>
      </c>
      <c r="F5184" t="s">
        <v>13</v>
      </c>
      <c r="G5184" t="s">
        <v>14</v>
      </c>
      <c r="H5184">
        <v>3</v>
      </c>
      <c r="I5184">
        <v>2</v>
      </c>
      <c r="J5184">
        <v>1041</v>
      </c>
      <c r="K5184">
        <v>1.003979</v>
      </c>
      <c r="L5184" t="s">
        <v>16</v>
      </c>
      <c r="M5184">
        <f>V3__67[[#This Row],[Sale Price]]/V3__67[[#This Row],[carpet_area]]</f>
        <v>278.57829010566763</v>
      </c>
      <c r="N5184">
        <f>IF(OR(V3__67[[#This Row],[Estimated Value]]="",V3__67[[#This Row],[Estimated Value]]=0),"",V3__67[[#This Row],[Sale Price]]-V3__67[[#This Row],[Estimated Value]])</f>
        <v>51230</v>
      </c>
      <c r="O5184">
        <f>IF(OR(V3__67[[#This Row],[Estimated Value]]="",V3__67[[#This Row],[Estimated Value]]=0),"",(V3__67[[#This Row],[Sale Price]]-V3__67[[#This Row],[Estimated Value]])/V3__67[[#This Row],[Estimated Value]])</f>
        <v>0.21455794279013277</v>
      </c>
      <c r="P5184" t="str">
        <f t="shared" si="80"/>
        <v>Above Estimate</v>
      </c>
    </row>
    <row r="5185" spans="1:16" x14ac:dyDescent="0.3">
      <c r="A5185" s="1">
        <v>44689</v>
      </c>
      <c r="B5185">
        <v>2022</v>
      </c>
      <c r="C5185" t="s">
        <v>30</v>
      </c>
      <c r="D5185">
        <v>362220</v>
      </c>
      <c r="E5185">
        <v>510000</v>
      </c>
      <c r="F5185" t="s">
        <v>13</v>
      </c>
      <c r="G5185" t="s">
        <v>14</v>
      </c>
      <c r="H5185">
        <v>3</v>
      </c>
      <c r="I5185">
        <v>3</v>
      </c>
      <c r="J5185">
        <v>1088</v>
      </c>
      <c r="K5185">
        <v>1.003979</v>
      </c>
      <c r="L5185" t="s">
        <v>15</v>
      </c>
      <c r="M5185">
        <f>V3__67[[#This Row],[Sale Price]]/V3__67[[#This Row],[carpet_area]]</f>
        <v>468.75</v>
      </c>
      <c r="N5185">
        <f>IF(OR(V3__67[[#This Row],[Estimated Value]]="",V3__67[[#This Row],[Estimated Value]]=0),"",V3__67[[#This Row],[Sale Price]]-V3__67[[#This Row],[Estimated Value]])</f>
        <v>147780</v>
      </c>
      <c r="O5185">
        <f>IF(OR(V3__67[[#This Row],[Estimated Value]]="",V3__67[[#This Row],[Estimated Value]]=0),"",(V3__67[[#This Row],[Sale Price]]-V3__67[[#This Row],[Estimated Value]])/V3__67[[#This Row],[Estimated Value]])</f>
        <v>0.40798409806195129</v>
      </c>
      <c r="P5185" t="str">
        <f t="shared" si="80"/>
        <v>Above Estimate</v>
      </c>
    </row>
    <row r="5186" spans="1:16" x14ac:dyDescent="0.3">
      <c r="A5186" s="1">
        <v>44689</v>
      </c>
      <c r="B5186">
        <v>2022</v>
      </c>
      <c r="C5186" t="s">
        <v>21</v>
      </c>
      <c r="D5186">
        <v>366240</v>
      </c>
      <c r="E5186">
        <v>50000</v>
      </c>
      <c r="F5186" t="s">
        <v>13</v>
      </c>
      <c r="G5186" t="s">
        <v>14</v>
      </c>
      <c r="H5186">
        <v>3</v>
      </c>
      <c r="I5186">
        <v>3</v>
      </c>
      <c r="J5186">
        <v>1052</v>
      </c>
      <c r="K5186">
        <v>1.003979</v>
      </c>
      <c r="L5186" t="s">
        <v>25</v>
      </c>
      <c r="M5186">
        <f>V3__67[[#This Row],[Sale Price]]/V3__67[[#This Row],[carpet_area]]</f>
        <v>47.528517110266158</v>
      </c>
      <c r="N5186">
        <f>IF(OR(V3__67[[#This Row],[Estimated Value]]="",V3__67[[#This Row],[Estimated Value]]=0),"",V3__67[[#This Row],[Sale Price]]-V3__67[[#This Row],[Estimated Value]])</f>
        <v>-316240</v>
      </c>
      <c r="O5186">
        <f>IF(OR(V3__67[[#This Row],[Estimated Value]]="",V3__67[[#This Row],[Estimated Value]]=0),"",(V3__67[[#This Row],[Sale Price]]-V3__67[[#This Row],[Estimated Value]])/V3__67[[#This Row],[Estimated Value]])</f>
        <v>-0.86347750109218002</v>
      </c>
      <c r="P5186" t="str">
        <f t="shared" ref="P5186:P5249" si="81">IF(N5186="","No Estimate",IF(N5186&gt;0,"Above Estimate",IF(N5186&lt;0,"Below Estimate","At Estimate")))</f>
        <v>Below Estimate</v>
      </c>
    </row>
    <row r="5187" spans="1:16" x14ac:dyDescent="0.3">
      <c r="A5187" s="1">
        <v>44692</v>
      </c>
      <c r="B5187">
        <v>2022</v>
      </c>
      <c r="C5187" t="s">
        <v>30</v>
      </c>
      <c r="D5187">
        <v>523920</v>
      </c>
      <c r="E5187">
        <v>729000</v>
      </c>
      <c r="F5187" t="s">
        <v>13</v>
      </c>
      <c r="G5187" t="s">
        <v>14</v>
      </c>
      <c r="H5187">
        <v>3</v>
      </c>
      <c r="I5187">
        <v>3</v>
      </c>
      <c r="J5187">
        <v>939</v>
      </c>
      <c r="K5187">
        <v>1.003979</v>
      </c>
      <c r="L5187" t="s">
        <v>22</v>
      </c>
      <c r="M5187">
        <f>V3__67[[#This Row],[Sale Price]]/V3__67[[#This Row],[carpet_area]]</f>
        <v>776.35782747603832</v>
      </c>
      <c r="N5187">
        <f>IF(OR(V3__67[[#This Row],[Estimated Value]]="",V3__67[[#This Row],[Estimated Value]]=0),"",V3__67[[#This Row],[Sale Price]]-V3__67[[#This Row],[Estimated Value]])</f>
        <v>205080</v>
      </c>
      <c r="O5187">
        <f>IF(OR(V3__67[[#This Row],[Estimated Value]]="",V3__67[[#This Row],[Estimated Value]]=0),"",(V3__67[[#This Row],[Sale Price]]-V3__67[[#This Row],[Estimated Value]])/V3__67[[#This Row],[Estimated Value]])</f>
        <v>0.39143380668804395</v>
      </c>
      <c r="P5187" t="str">
        <f t="shared" si="81"/>
        <v>Above Estimate</v>
      </c>
    </row>
    <row r="5188" spans="1:16" x14ac:dyDescent="0.3">
      <c r="A5188" s="1">
        <v>44692</v>
      </c>
      <c r="B5188">
        <v>2022</v>
      </c>
      <c r="C5188" t="s">
        <v>30</v>
      </c>
      <c r="D5188">
        <v>278100</v>
      </c>
      <c r="E5188">
        <v>410000</v>
      </c>
      <c r="F5188" t="s">
        <v>13</v>
      </c>
      <c r="G5188" t="s">
        <v>14</v>
      </c>
      <c r="H5188">
        <v>3</v>
      </c>
      <c r="I5188">
        <v>2</v>
      </c>
      <c r="J5188">
        <v>958</v>
      </c>
      <c r="K5188">
        <v>1.003979</v>
      </c>
      <c r="L5188" t="s">
        <v>15</v>
      </c>
      <c r="M5188">
        <f>V3__67[[#This Row],[Sale Price]]/V3__67[[#This Row],[carpet_area]]</f>
        <v>427.97494780793318</v>
      </c>
      <c r="N5188">
        <f>IF(OR(V3__67[[#This Row],[Estimated Value]]="",V3__67[[#This Row],[Estimated Value]]=0),"",V3__67[[#This Row],[Sale Price]]-V3__67[[#This Row],[Estimated Value]])</f>
        <v>131900</v>
      </c>
      <c r="O5188">
        <f>IF(OR(V3__67[[#This Row],[Estimated Value]]="",V3__67[[#This Row],[Estimated Value]]=0),"",(V3__67[[#This Row],[Sale Price]]-V3__67[[#This Row],[Estimated Value]])/V3__67[[#This Row],[Estimated Value]])</f>
        <v>0.47428982380438689</v>
      </c>
      <c r="P5188" t="str">
        <f t="shared" si="81"/>
        <v>Above Estimate</v>
      </c>
    </row>
    <row r="5189" spans="1:16" x14ac:dyDescent="0.3">
      <c r="A5189" s="1">
        <v>44692</v>
      </c>
      <c r="B5189">
        <v>2022</v>
      </c>
      <c r="C5189" t="s">
        <v>21</v>
      </c>
      <c r="D5189">
        <v>518980</v>
      </c>
      <c r="E5189">
        <v>800000</v>
      </c>
      <c r="F5189" t="s">
        <v>13</v>
      </c>
      <c r="G5189" t="s">
        <v>14</v>
      </c>
      <c r="H5189">
        <v>3</v>
      </c>
      <c r="I5189">
        <v>3</v>
      </c>
      <c r="J5189">
        <v>1064</v>
      </c>
      <c r="K5189">
        <v>1.003979</v>
      </c>
      <c r="L5189" t="s">
        <v>15</v>
      </c>
      <c r="M5189">
        <f>V3__67[[#This Row],[Sale Price]]/V3__67[[#This Row],[carpet_area]]</f>
        <v>751.87969924812035</v>
      </c>
      <c r="N5189">
        <f>IF(OR(V3__67[[#This Row],[Estimated Value]]="",V3__67[[#This Row],[Estimated Value]]=0),"",V3__67[[#This Row],[Sale Price]]-V3__67[[#This Row],[Estimated Value]])</f>
        <v>281020</v>
      </c>
      <c r="O5189">
        <f>IF(OR(V3__67[[#This Row],[Estimated Value]]="",V3__67[[#This Row],[Estimated Value]]=0),"",(V3__67[[#This Row],[Sale Price]]-V3__67[[#This Row],[Estimated Value]])/V3__67[[#This Row],[Estimated Value]])</f>
        <v>0.54148522101044361</v>
      </c>
      <c r="P5189" t="str">
        <f t="shared" si="81"/>
        <v>Above Estimate</v>
      </c>
    </row>
    <row r="5190" spans="1:16" x14ac:dyDescent="0.3">
      <c r="A5190" s="1">
        <v>44692</v>
      </c>
      <c r="B5190">
        <v>2022</v>
      </c>
      <c r="C5190" t="s">
        <v>29</v>
      </c>
      <c r="D5190">
        <v>320810</v>
      </c>
      <c r="E5190">
        <v>491500</v>
      </c>
      <c r="F5190" t="s">
        <v>13</v>
      </c>
      <c r="G5190" t="s">
        <v>14</v>
      </c>
      <c r="H5190">
        <v>3</v>
      </c>
      <c r="I5190">
        <v>2</v>
      </c>
      <c r="J5190">
        <v>976</v>
      </c>
      <c r="K5190">
        <v>1.003979</v>
      </c>
      <c r="L5190" t="s">
        <v>22</v>
      </c>
      <c r="M5190">
        <f>V3__67[[#This Row],[Sale Price]]/V3__67[[#This Row],[carpet_area]]</f>
        <v>503.5860655737705</v>
      </c>
      <c r="N5190">
        <f>IF(OR(V3__67[[#This Row],[Estimated Value]]="",V3__67[[#This Row],[Estimated Value]]=0),"",V3__67[[#This Row],[Sale Price]]-V3__67[[#This Row],[Estimated Value]])</f>
        <v>170690</v>
      </c>
      <c r="O5190">
        <f>IF(OR(V3__67[[#This Row],[Estimated Value]]="",V3__67[[#This Row],[Estimated Value]]=0),"",(V3__67[[#This Row],[Sale Price]]-V3__67[[#This Row],[Estimated Value]])/V3__67[[#This Row],[Estimated Value]])</f>
        <v>0.53205947445528501</v>
      </c>
      <c r="P5190" t="str">
        <f t="shared" si="81"/>
        <v>Above Estimate</v>
      </c>
    </row>
    <row r="5191" spans="1:16" x14ac:dyDescent="0.3">
      <c r="A5191" s="1">
        <v>44692</v>
      </c>
      <c r="B5191">
        <v>2022</v>
      </c>
      <c r="C5191" t="s">
        <v>17</v>
      </c>
      <c r="D5191">
        <v>94890</v>
      </c>
      <c r="E5191">
        <v>95000</v>
      </c>
      <c r="F5191" t="s">
        <v>13</v>
      </c>
      <c r="G5191" t="s">
        <v>14</v>
      </c>
      <c r="H5191">
        <v>3</v>
      </c>
      <c r="I5191">
        <v>3</v>
      </c>
      <c r="J5191">
        <v>950</v>
      </c>
      <c r="K5191">
        <v>1.003979</v>
      </c>
      <c r="L5191" t="s">
        <v>25</v>
      </c>
      <c r="M5191">
        <f>V3__67[[#This Row],[Sale Price]]/V3__67[[#This Row],[carpet_area]]</f>
        <v>100</v>
      </c>
      <c r="N5191">
        <f>IF(OR(V3__67[[#This Row],[Estimated Value]]="",V3__67[[#This Row],[Estimated Value]]=0),"",V3__67[[#This Row],[Sale Price]]-V3__67[[#This Row],[Estimated Value]])</f>
        <v>110</v>
      </c>
      <c r="O5191">
        <f>IF(OR(V3__67[[#This Row],[Estimated Value]]="",V3__67[[#This Row],[Estimated Value]]=0),"",(V3__67[[#This Row],[Sale Price]]-V3__67[[#This Row],[Estimated Value]])/V3__67[[#This Row],[Estimated Value]])</f>
        <v>1.1592370112762146E-3</v>
      </c>
      <c r="P5191" t="str">
        <f t="shared" si="81"/>
        <v>Above Estimate</v>
      </c>
    </row>
    <row r="5192" spans="1:16" x14ac:dyDescent="0.3">
      <c r="A5192" s="1">
        <v>44692</v>
      </c>
      <c r="B5192">
        <v>2022</v>
      </c>
      <c r="C5192" t="s">
        <v>26</v>
      </c>
      <c r="D5192">
        <v>375550</v>
      </c>
      <c r="E5192">
        <v>549900</v>
      </c>
      <c r="F5192" t="s">
        <v>13</v>
      </c>
      <c r="G5192" t="s">
        <v>14</v>
      </c>
      <c r="H5192">
        <v>3</v>
      </c>
      <c r="I5192">
        <v>3</v>
      </c>
      <c r="J5192">
        <v>926</v>
      </c>
      <c r="K5192">
        <v>1.003979</v>
      </c>
      <c r="L5192" t="s">
        <v>25</v>
      </c>
      <c r="M5192">
        <f>V3__67[[#This Row],[Sale Price]]/V3__67[[#This Row],[carpet_area]]</f>
        <v>593.84449244060477</v>
      </c>
      <c r="N5192">
        <f>IF(OR(V3__67[[#This Row],[Estimated Value]]="",V3__67[[#This Row],[Estimated Value]]=0),"",V3__67[[#This Row],[Sale Price]]-V3__67[[#This Row],[Estimated Value]])</f>
        <v>174350</v>
      </c>
      <c r="O5192">
        <f>IF(OR(V3__67[[#This Row],[Estimated Value]]="",V3__67[[#This Row],[Estimated Value]]=0),"",(V3__67[[#This Row],[Sale Price]]-V3__67[[#This Row],[Estimated Value]])/V3__67[[#This Row],[Estimated Value]])</f>
        <v>0.46425242976967113</v>
      </c>
      <c r="P5192" t="str">
        <f t="shared" si="81"/>
        <v>Above Estimate</v>
      </c>
    </row>
    <row r="5193" spans="1:16" x14ac:dyDescent="0.3">
      <c r="A5193" s="1">
        <v>44693</v>
      </c>
      <c r="B5193">
        <v>2022</v>
      </c>
      <c r="C5193" t="s">
        <v>12</v>
      </c>
      <c r="D5193">
        <v>98500</v>
      </c>
      <c r="E5193">
        <v>98500</v>
      </c>
      <c r="F5193" t="s">
        <v>13</v>
      </c>
      <c r="G5193" t="s">
        <v>14</v>
      </c>
      <c r="H5193">
        <v>3</v>
      </c>
      <c r="I5193">
        <v>2</v>
      </c>
      <c r="J5193">
        <v>967</v>
      </c>
      <c r="K5193">
        <v>1.003979</v>
      </c>
      <c r="L5193" t="s">
        <v>15</v>
      </c>
      <c r="M5193">
        <f>V3__67[[#This Row],[Sale Price]]/V3__67[[#This Row],[carpet_area]]</f>
        <v>101.86142709410548</v>
      </c>
      <c r="N5193">
        <f>IF(OR(V3__67[[#This Row],[Estimated Value]]="",V3__67[[#This Row],[Estimated Value]]=0),"",V3__67[[#This Row],[Sale Price]]-V3__67[[#This Row],[Estimated Value]])</f>
        <v>0</v>
      </c>
      <c r="O5193">
        <f>IF(OR(V3__67[[#This Row],[Estimated Value]]="",V3__67[[#This Row],[Estimated Value]]=0),"",(V3__67[[#This Row],[Sale Price]]-V3__67[[#This Row],[Estimated Value]])/V3__67[[#This Row],[Estimated Value]])</f>
        <v>0</v>
      </c>
      <c r="P5193" t="str">
        <f t="shared" si="81"/>
        <v>At Estimate</v>
      </c>
    </row>
    <row r="5194" spans="1:16" x14ac:dyDescent="0.3">
      <c r="A5194" s="1">
        <v>44694</v>
      </c>
      <c r="B5194">
        <v>2022</v>
      </c>
      <c r="C5194" t="s">
        <v>17</v>
      </c>
      <c r="D5194">
        <v>89070</v>
      </c>
      <c r="E5194">
        <v>260000</v>
      </c>
      <c r="F5194" t="s">
        <v>13</v>
      </c>
      <c r="G5194" t="s">
        <v>14</v>
      </c>
      <c r="H5194">
        <v>3</v>
      </c>
      <c r="I5194">
        <v>3</v>
      </c>
      <c r="J5194">
        <v>913</v>
      </c>
      <c r="K5194">
        <v>1.003979</v>
      </c>
      <c r="L5194" t="s">
        <v>22</v>
      </c>
      <c r="M5194">
        <f>V3__67[[#This Row],[Sale Price]]/V3__67[[#This Row],[carpet_area]]</f>
        <v>284.77546549835705</v>
      </c>
      <c r="N5194">
        <f>IF(OR(V3__67[[#This Row],[Estimated Value]]="",V3__67[[#This Row],[Estimated Value]]=0),"",V3__67[[#This Row],[Sale Price]]-V3__67[[#This Row],[Estimated Value]])</f>
        <v>170930</v>
      </c>
      <c r="O5194">
        <f>IF(OR(V3__67[[#This Row],[Estimated Value]]="",V3__67[[#This Row],[Estimated Value]]=0),"",(V3__67[[#This Row],[Sale Price]]-V3__67[[#This Row],[Estimated Value]])/V3__67[[#This Row],[Estimated Value]])</f>
        <v>1.9190524306725047</v>
      </c>
      <c r="P5194" t="str">
        <f t="shared" si="81"/>
        <v>Above Estimate</v>
      </c>
    </row>
    <row r="5195" spans="1:16" x14ac:dyDescent="0.3">
      <c r="A5195" s="1">
        <v>44694</v>
      </c>
      <c r="B5195">
        <v>2022</v>
      </c>
      <c r="C5195" t="s">
        <v>26</v>
      </c>
      <c r="D5195">
        <v>272020</v>
      </c>
      <c r="E5195">
        <v>280000</v>
      </c>
      <c r="F5195" t="s">
        <v>13</v>
      </c>
      <c r="G5195" t="s">
        <v>14</v>
      </c>
      <c r="H5195">
        <v>3</v>
      </c>
      <c r="I5195">
        <v>1</v>
      </c>
      <c r="J5195">
        <v>1061</v>
      </c>
      <c r="K5195">
        <v>1.003979</v>
      </c>
      <c r="L5195" t="s">
        <v>25</v>
      </c>
      <c r="M5195">
        <f>V3__67[[#This Row],[Sale Price]]/V3__67[[#This Row],[carpet_area]]</f>
        <v>263.9019792648445</v>
      </c>
      <c r="N5195">
        <f>IF(OR(V3__67[[#This Row],[Estimated Value]]="",V3__67[[#This Row],[Estimated Value]]=0),"",V3__67[[#This Row],[Sale Price]]-V3__67[[#This Row],[Estimated Value]])</f>
        <v>7980</v>
      </c>
      <c r="O5195">
        <f>IF(OR(V3__67[[#This Row],[Estimated Value]]="",V3__67[[#This Row],[Estimated Value]]=0),"",(V3__67[[#This Row],[Sale Price]]-V3__67[[#This Row],[Estimated Value]])/V3__67[[#This Row],[Estimated Value]])</f>
        <v>2.9336078229541946E-2</v>
      </c>
      <c r="P5195" t="str">
        <f t="shared" si="81"/>
        <v>Above Estimate</v>
      </c>
    </row>
    <row r="5196" spans="1:16" x14ac:dyDescent="0.3">
      <c r="A5196" s="1">
        <v>44694</v>
      </c>
      <c r="B5196">
        <v>2022</v>
      </c>
      <c r="C5196" t="s">
        <v>30</v>
      </c>
      <c r="D5196">
        <v>347000</v>
      </c>
      <c r="E5196">
        <v>595000</v>
      </c>
      <c r="F5196" t="s">
        <v>19</v>
      </c>
      <c r="G5196" t="s">
        <v>20</v>
      </c>
      <c r="H5196">
        <v>4</v>
      </c>
      <c r="I5196">
        <v>3</v>
      </c>
      <c r="J5196">
        <v>1487</v>
      </c>
      <c r="K5196">
        <v>1.003979</v>
      </c>
      <c r="L5196" t="s">
        <v>15</v>
      </c>
      <c r="M5196">
        <f>V3__67[[#This Row],[Sale Price]]/V3__67[[#This Row],[carpet_area]]</f>
        <v>400.13449899125754</v>
      </c>
      <c r="N5196">
        <f>IF(OR(V3__67[[#This Row],[Estimated Value]]="",V3__67[[#This Row],[Estimated Value]]=0),"",V3__67[[#This Row],[Sale Price]]-V3__67[[#This Row],[Estimated Value]])</f>
        <v>248000</v>
      </c>
      <c r="O5196">
        <f>IF(OR(V3__67[[#This Row],[Estimated Value]]="",V3__67[[#This Row],[Estimated Value]]=0),"",(V3__67[[#This Row],[Sale Price]]-V3__67[[#This Row],[Estimated Value]])/V3__67[[#This Row],[Estimated Value]])</f>
        <v>0.71469740634005763</v>
      </c>
      <c r="P5196" t="str">
        <f t="shared" si="81"/>
        <v>Above Estimate</v>
      </c>
    </row>
    <row r="5197" spans="1:16" x14ac:dyDescent="0.3">
      <c r="A5197" s="1">
        <v>44694</v>
      </c>
      <c r="B5197">
        <v>2022</v>
      </c>
      <c r="C5197" t="s">
        <v>17</v>
      </c>
      <c r="D5197">
        <v>106440</v>
      </c>
      <c r="E5197">
        <v>279500</v>
      </c>
      <c r="F5197" t="s">
        <v>13</v>
      </c>
      <c r="G5197" t="s">
        <v>14</v>
      </c>
      <c r="H5197">
        <v>3</v>
      </c>
      <c r="I5197">
        <v>2</v>
      </c>
      <c r="J5197">
        <v>978</v>
      </c>
      <c r="K5197">
        <v>1.003979</v>
      </c>
      <c r="L5197" t="s">
        <v>25</v>
      </c>
      <c r="M5197">
        <f>V3__67[[#This Row],[Sale Price]]/V3__67[[#This Row],[carpet_area]]</f>
        <v>285.7873210633947</v>
      </c>
      <c r="N5197">
        <f>IF(OR(V3__67[[#This Row],[Estimated Value]]="",V3__67[[#This Row],[Estimated Value]]=0),"",V3__67[[#This Row],[Sale Price]]-V3__67[[#This Row],[Estimated Value]])</f>
        <v>173060</v>
      </c>
      <c r="O5197">
        <f>IF(OR(V3__67[[#This Row],[Estimated Value]]="",V3__67[[#This Row],[Estimated Value]]=0),"",(V3__67[[#This Row],[Sale Price]]-V3__67[[#This Row],[Estimated Value]])/V3__67[[#This Row],[Estimated Value]])</f>
        <v>1.6258925216084179</v>
      </c>
      <c r="P5197" t="str">
        <f t="shared" si="81"/>
        <v>Above Estimate</v>
      </c>
    </row>
    <row r="5198" spans="1:16" x14ac:dyDescent="0.3">
      <c r="A5198" s="1">
        <v>44695</v>
      </c>
      <c r="B5198">
        <v>2022</v>
      </c>
      <c r="C5198" t="s">
        <v>18</v>
      </c>
      <c r="D5198">
        <v>301880</v>
      </c>
      <c r="E5198">
        <v>469000</v>
      </c>
      <c r="F5198" t="s">
        <v>13</v>
      </c>
      <c r="G5198" t="s">
        <v>14</v>
      </c>
      <c r="H5198">
        <v>3</v>
      </c>
      <c r="I5198">
        <v>2</v>
      </c>
      <c r="J5198">
        <v>1086</v>
      </c>
      <c r="K5198">
        <v>1.003979</v>
      </c>
      <c r="L5198" t="s">
        <v>25</v>
      </c>
      <c r="M5198">
        <f>V3__67[[#This Row],[Sale Price]]/V3__67[[#This Row],[carpet_area]]</f>
        <v>431.8600368324125</v>
      </c>
      <c r="N5198">
        <f>IF(OR(V3__67[[#This Row],[Estimated Value]]="",V3__67[[#This Row],[Estimated Value]]=0),"",V3__67[[#This Row],[Sale Price]]-V3__67[[#This Row],[Estimated Value]])</f>
        <v>167120</v>
      </c>
      <c r="O5198">
        <f>IF(OR(V3__67[[#This Row],[Estimated Value]]="",V3__67[[#This Row],[Estimated Value]]=0),"",(V3__67[[#This Row],[Sale Price]]-V3__67[[#This Row],[Estimated Value]])/V3__67[[#This Row],[Estimated Value]])</f>
        <v>0.55359745594275866</v>
      </c>
      <c r="P5198" t="str">
        <f t="shared" si="81"/>
        <v>Above Estimate</v>
      </c>
    </row>
    <row r="5199" spans="1:16" x14ac:dyDescent="0.3">
      <c r="A5199" s="1">
        <v>44695</v>
      </c>
      <c r="B5199">
        <v>2022</v>
      </c>
      <c r="C5199" t="s">
        <v>29</v>
      </c>
      <c r="D5199">
        <v>201250</v>
      </c>
      <c r="E5199">
        <v>385000</v>
      </c>
      <c r="F5199" t="s">
        <v>13</v>
      </c>
      <c r="G5199" t="s">
        <v>14</v>
      </c>
      <c r="H5199">
        <v>3</v>
      </c>
      <c r="I5199">
        <v>1</v>
      </c>
      <c r="J5199">
        <v>915</v>
      </c>
      <c r="K5199">
        <v>1.003979</v>
      </c>
      <c r="L5199" t="s">
        <v>25</v>
      </c>
      <c r="M5199">
        <f>V3__67[[#This Row],[Sale Price]]/V3__67[[#This Row],[carpet_area]]</f>
        <v>420.76502732240436</v>
      </c>
      <c r="N5199">
        <f>IF(OR(V3__67[[#This Row],[Estimated Value]]="",V3__67[[#This Row],[Estimated Value]]=0),"",V3__67[[#This Row],[Sale Price]]-V3__67[[#This Row],[Estimated Value]])</f>
        <v>183750</v>
      </c>
      <c r="O5199">
        <f>IF(OR(V3__67[[#This Row],[Estimated Value]]="",V3__67[[#This Row],[Estimated Value]]=0),"",(V3__67[[#This Row],[Sale Price]]-V3__67[[#This Row],[Estimated Value]])/V3__67[[#This Row],[Estimated Value]])</f>
        <v>0.91304347826086951</v>
      </c>
      <c r="P5199" t="str">
        <f t="shared" si="81"/>
        <v>Above Estimate</v>
      </c>
    </row>
    <row r="5200" spans="1:16" x14ac:dyDescent="0.3">
      <c r="A5200" s="1">
        <v>44695</v>
      </c>
      <c r="B5200">
        <v>2022</v>
      </c>
      <c r="C5200" t="s">
        <v>29</v>
      </c>
      <c r="D5200">
        <v>530250</v>
      </c>
      <c r="E5200">
        <v>610000</v>
      </c>
      <c r="F5200" t="s">
        <v>13</v>
      </c>
      <c r="G5200" t="s">
        <v>14</v>
      </c>
      <c r="H5200">
        <v>3</v>
      </c>
      <c r="I5200">
        <v>2</v>
      </c>
      <c r="J5200">
        <v>993</v>
      </c>
      <c r="K5200">
        <v>1.003979</v>
      </c>
      <c r="L5200" t="s">
        <v>15</v>
      </c>
      <c r="M5200">
        <f>V3__67[[#This Row],[Sale Price]]/V3__67[[#This Row],[carpet_area]]</f>
        <v>614.30010070493449</v>
      </c>
      <c r="N5200">
        <f>IF(OR(V3__67[[#This Row],[Estimated Value]]="",V3__67[[#This Row],[Estimated Value]]=0),"",V3__67[[#This Row],[Sale Price]]-V3__67[[#This Row],[Estimated Value]])</f>
        <v>79750</v>
      </c>
      <c r="O5200">
        <f>IF(OR(V3__67[[#This Row],[Estimated Value]]="",V3__67[[#This Row],[Estimated Value]]=0),"",(V3__67[[#This Row],[Sale Price]]-V3__67[[#This Row],[Estimated Value]])/V3__67[[#This Row],[Estimated Value]])</f>
        <v>0.15040075436115041</v>
      </c>
      <c r="P5200" t="str">
        <f t="shared" si="81"/>
        <v>Above Estimate</v>
      </c>
    </row>
    <row r="5201" spans="1:16" x14ac:dyDescent="0.3">
      <c r="A5201" s="1">
        <v>44696</v>
      </c>
      <c r="B5201">
        <v>2022</v>
      </c>
      <c r="C5201" t="s">
        <v>17</v>
      </c>
      <c r="D5201">
        <v>124750</v>
      </c>
      <c r="E5201">
        <v>146913</v>
      </c>
      <c r="F5201" t="s">
        <v>13</v>
      </c>
      <c r="G5201" t="s">
        <v>14</v>
      </c>
      <c r="H5201">
        <v>3</v>
      </c>
      <c r="I5201">
        <v>2</v>
      </c>
      <c r="J5201">
        <v>1048</v>
      </c>
      <c r="K5201">
        <v>1.003979</v>
      </c>
      <c r="L5201" t="s">
        <v>15</v>
      </c>
      <c r="M5201">
        <f>V3__67[[#This Row],[Sale Price]]/V3__67[[#This Row],[carpet_area]]</f>
        <v>140.18416030534351</v>
      </c>
      <c r="N5201">
        <f>IF(OR(V3__67[[#This Row],[Estimated Value]]="",V3__67[[#This Row],[Estimated Value]]=0),"",V3__67[[#This Row],[Sale Price]]-V3__67[[#This Row],[Estimated Value]])</f>
        <v>22163</v>
      </c>
      <c r="O5201">
        <f>IF(OR(V3__67[[#This Row],[Estimated Value]]="",V3__67[[#This Row],[Estimated Value]]=0),"",(V3__67[[#This Row],[Sale Price]]-V3__67[[#This Row],[Estimated Value]])/V3__67[[#This Row],[Estimated Value]])</f>
        <v>0.17765931863727455</v>
      </c>
      <c r="P5201" t="str">
        <f t="shared" si="81"/>
        <v>Above Estimate</v>
      </c>
    </row>
    <row r="5202" spans="1:16" x14ac:dyDescent="0.3">
      <c r="A5202" s="1">
        <v>44696</v>
      </c>
      <c r="B5202">
        <v>2022</v>
      </c>
      <c r="C5202" t="s">
        <v>21</v>
      </c>
      <c r="D5202">
        <v>940100</v>
      </c>
      <c r="E5202">
        <v>1150000</v>
      </c>
      <c r="F5202" t="s">
        <v>13</v>
      </c>
      <c r="G5202" t="s">
        <v>14</v>
      </c>
      <c r="H5202">
        <v>3</v>
      </c>
      <c r="I5202">
        <v>2</v>
      </c>
      <c r="J5202">
        <v>1088</v>
      </c>
      <c r="K5202">
        <v>1.003979</v>
      </c>
      <c r="L5202" t="s">
        <v>16</v>
      </c>
      <c r="M5202">
        <f>V3__67[[#This Row],[Sale Price]]/V3__67[[#This Row],[carpet_area]]</f>
        <v>1056.9852941176471</v>
      </c>
      <c r="N5202">
        <f>IF(OR(V3__67[[#This Row],[Estimated Value]]="",V3__67[[#This Row],[Estimated Value]]=0),"",V3__67[[#This Row],[Sale Price]]-V3__67[[#This Row],[Estimated Value]])</f>
        <v>209900</v>
      </c>
      <c r="O5202">
        <f>IF(OR(V3__67[[#This Row],[Estimated Value]]="",V3__67[[#This Row],[Estimated Value]]=0),"",(V3__67[[#This Row],[Sale Price]]-V3__67[[#This Row],[Estimated Value]])/V3__67[[#This Row],[Estimated Value]])</f>
        <v>0.22327411977449207</v>
      </c>
      <c r="P5202" t="str">
        <f t="shared" si="81"/>
        <v>Above Estimate</v>
      </c>
    </row>
    <row r="5203" spans="1:16" x14ac:dyDescent="0.3">
      <c r="A5203" s="1">
        <v>44696</v>
      </c>
      <c r="B5203">
        <v>2022</v>
      </c>
      <c r="C5203" t="s">
        <v>30</v>
      </c>
      <c r="D5203">
        <v>271910</v>
      </c>
      <c r="E5203">
        <v>25000</v>
      </c>
      <c r="F5203" t="s">
        <v>13</v>
      </c>
      <c r="G5203" t="s">
        <v>14</v>
      </c>
      <c r="H5203">
        <v>3</v>
      </c>
      <c r="I5203">
        <v>1</v>
      </c>
      <c r="J5203">
        <v>943</v>
      </c>
      <c r="K5203">
        <v>1.003979</v>
      </c>
      <c r="L5203" t="s">
        <v>22</v>
      </c>
      <c r="M5203">
        <f>V3__67[[#This Row],[Sale Price]]/V3__67[[#This Row],[carpet_area]]</f>
        <v>26.511134676564158</v>
      </c>
      <c r="N5203">
        <f>IF(OR(V3__67[[#This Row],[Estimated Value]]="",V3__67[[#This Row],[Estimated Value]]=0),"",V3__67[[#This Row],[Sale Price]]-V3__67[[#This Row],[Estimated Value]])</f>
        <v>-246910</v>
      </c>
      <c r="O5203">
        <f>IF(OR(V3__67[[#This Row],[Estimated Value]]="",V3__67[[#This Row],[Estimated Value]]=0),"",(V3__67[[#This Row],[Sale Price]]-V3__67[[#This Row],[Estimated Value]])/V3__67[[#This Row],[Estimated Value]])</f>
        <v>-0.90805781324703028</v>
      </c>
      <c r="P5203" t="str">
        <f t="shared" si="81"/>
        <v>Below Estimate</v>
      </c>
    </row>
    <row r="5204" spans="1:16" x14ac:dyDescent="0.3">
      <c r="A5204" s="1">
        <v>44699</v>
      </c>
      <c r="B5204">
        <v>2022</v>
      </c>
      <c r="C5204" t="s">
        <v>18</v>
      </c>
      <c r="D5204">
        <v>268300</v>
      </c>
      <c r="E5204">
        <v>450000</v>
      </c>
      <c r="F5204" t="s">
        <v>13</v>
      </c>
      <c r="G5204" t="s">
        <v>14</v>
      </c>
      <c r="H5204">
        <v>3</v>
      </c>
      <c r="I5204">
        <v>2</v>
      </c>
      <c r="J5204">
        <v>941</v>
      </c>
      <c r="K5204">
        <v>1.003979</v>
      </c>
      <c r="L5204" t="s">
        <v>22</v>
      </c>
      <c r="M5204">
        <f>V3__67[[#This Row],[Sale Price]]/V3__67[[#This Row],[carpet_area]]</f>
        <v>478.21466524973431</v>
      </c>
      <c r="N5204">
        <f>IF(OR(V3__67[[#This Row],[Estimated Value]]="",V3__67[[#This Row],[Estimated Value]]=0),"",V3__67[[#This Row],[Sale Price]]-V3__67[[#This Row],[Estimated Value]])</f>
        <v>181700</v>
      </c>
      <c r="O5204">
        <f>IF(OR(V3__67[[#This Row],[Estimated Value]]="",V3__67[[#This Row],[Estimated Value]]=0),"",(V3__67[[#This Row],[Sale Price]]-V3__67[[#This Row],[Estimated Value]])/V3__67[[#This Row],[Estimated Value]])</f>
        <v>0.67722698471859855</v>
      </c>
      <c r="P5204" t="str">
        <f t="shared" si="81"/>
        <v>Above Estimate</v>
      </c>
    </row>
    <row r="5205" spans="1:16" x14ac:dyDescent="0.3">
      <c r="A5205" s="1">
        <v>44699</v>
      </c>
      <c r="B5205">
        <v>2022</v>
      </c>
      <c r="C5205" t="s">
        <v>26</v>
      </c>
      <c r="D5205">
        <v>630070</v>
      </c>
      <c r="E5205">
        <v>899000</v>
      </c>
      <c r="F5205" t="s">
        <v>13</v>
      </c>
      <c r="G5205" t="s">
        <v>14</v>
      </c>
      <c r="H5205">
        <v>3</v>
      </c>
      <c r="I5205">
        <v>1</v>
      </c>
      <c r="J5205">
        <v>947</v>
      </c>
      <c r="K5205">
        <v>1.003979</v>
      </c>
      <c r="L5205" t="s">
        <v>15</v>
      </c>
      <c r="M5205">
        <f>V3__67[[#This Row],[Sale Price]]/V3__67[[#This Row],[carpet_area]]</f>
        <v>949.31362196409714</v>
      </c>
      <c r="N5205">
        <f>IF(OR(V3__67[[#This Row],[Estimated Value]]="",V3__67[[#This Row],[Estimated Value]]=0),"",V3__67[[#This Row],[Sale Price]]-V3__67[[#This Row],[Estimated Value]])</f>
        <v>268930</v>
      </c>
      <c r="O5205">
        <f>IF(OR(V3__67[[#This Row],[Estimated Value]]="",V3__67[[#This Row],[Estimated Value]]=0),"",(V3__67[[#This Row],[Sale Price]]-V3__67[[#This Row],[Estimated Value]])/V3__67[[#This Row],[Estimated Value]])</f>
        <v>0.42682559080737059</v>
      </c>
      <c r="P5205" t="str">
        <f t="shared" si="81"/>
        <v>Above Estimate</v>
      </c>
    </row>
    <row r="5206" spans="1:16" x14ac:dyDescent="0.3">
      <c r="A5206" s="1">
        <v>44699</v>
      </c>
      <c r="B5206">
        <v>2022</v>
      </c>
      <c r="C5206" t="s">
        <v>17</v>
      </c>
      <c r="D5206">
        <v>211300</v>
      </c>
      <c r="E5206">
        <v>349900</v>
      </c>
      <c r="F5206" t="s">
        <v>13</v>
      </c>
      <c r="G5206" t="s">
        <v>14</v>
      </c>
      <c r="H5206">
        <v>3</v>
      </c>
      <c r="I5206">
        <v>3</v>
      </c>
      <c r="J5206">
        <v>1049</v>
      </c>
      <c r="K5206">
        <v>1.003979</v>
      </c>
      <c r="L5206" t="s">
        <v>22</v>
      </c>
      <c r="M5206">
        <f>V3__67[[#This Row],[Sale Price]]/V3__67[[#This Row],[carpet_area]]</f>
        <v>333.55576739752144</v>
      </c>
      <c r="N5206">
        <f>IF(OR(V3__67[[#This Row],[Estimated Value]]="",V3__67[[#This Row],[Estimated Value]]=0),"",V3__67[[#This Row],[Sale Price]]-V3__67[[#This Row],[Estimated Value]])</f>
        <v>138600</v>
      </c>
      <c r="O5206">
        <f>IF(OR(V3__67[[#This Row],[Estimated Value]]="",V3__67[[#This Row],[Estimated Value]]=0),"",(V3__67[[#This Row],[Sale Price]]-V3__67[[#This Row],[Estimated Value]])/V3__67[[#This Row],[Estimated Value]])</f>
        <v>0.65593942262186467</v>
      </c>
      <c r="P5206" t="str">
        <f t="shared" si="81"/>
        <v>Above Estimate</v>
      </c>
    </row>
    <row r="5207" spans="1:16" x14ac:dyDescent="0.3">
      <c r="A5207" s="1">
        <v>44699</v>
      </c>
      <c r="B5207">
        <v>2022</v>
      </c>
      <c r="C5207" t="s">
        <v>21</v>
      </c>
      <c r="D5207">
        <v>1297940</v>
      </c>
      <c r="E5207">
        <v>2200000</v>
      </c>
      <c r="F5207" t="s">
        <v>13</v>
      </c>
      <c r="G5207" t="s">
        <v>14</v>
      </c>
      <c r="H5207">
        <v>3</v>
      </c>
      <c r="I5207">
        <v>2</v>
      </c>
      <c r="J5207">
        <v>1041</v>
      </c>
      <c r="K5207">
        <v>1.003979</v>
      </c>
      <c r="L5207" t="s">
        <v>22</v>
      </c>
      <c r="M5207">
        <f>V3__67[[#This Row],[Sale Price]]/V3__67[[#This Row],[carpet_area]]</f>
        <v>2113.3525456292027</v>
      </c>
      <c r="N5207">
        <f>IF(OR(V3__67[[#This Row],[Estimated Value]]="",V3__67[[#This Row],[Estimated Value]]=0),"",V3__67[[#This Row],[Sale Price]]-V3__67[[#This Row],[Estimated Value]])</f>
        <v>902060</v>
      </c>
      <c r="O5207">
        <f>IF(OR(V3__67[[#This Row],[Estimated Value]]="",V3__67[[#This Row],[Estimated Value]]=0),"",(V3__67[[#This Row],[Sale Price]]-V3__67[[#This Row],[Estimated Value]])/V3__67[[#This Row],[Estimated Value]])</f>
        <v>0.69499360525139842</v>
      </c>
      <c r="P5207" t="str">
        <f t="shared" si="81"/>
        <v>Above Estimate</v>
      </c>
    </row>
    <row r="5208" spans="1:16" x14ac:dyDescent="0.3">
      <c r="A5208" s="1">
        <v>44699</v>
      </c>
      <c r="B5208">
        <v>2022</v>
      </c>
      <c r="C5208" t="s">
        <v>17</v>
      </c>
      <c r="D5208">
        <v>150220</v>
      </c>
      <c r="E5208">
        <v>283000</v>
      </c>
      <c r="F5208" t="s">
        <v>13</v>
      </c>
      <c r="G5208" t="s">
        <v>14</v>
      </c>
      <c r="H5208">
        <v>3</v>
      </c>
      <c r="I5208">
        <v>1</v>
      </c>
      <c r="J5208">
        <v>1003</v>
      </c>
      <c r="K5208">
        <v>1.003979</v>
      </c>
      <c r="L5208" t="s">
        <v>15</v>
      </c>
      <c r="M5208">
        <f>V3__67[[#This Row],[Sale Price]]/V3__67[[#This Row],[carpet_area]]</f>
        <v>282.15353938185444</v>
      </c>
      <c r="N5208">
        <f>IF(OR(V3__67[[#This Row],[Estimated Value]]="",V3__67[[#This Row],[Estimated Value]]=0),"",V3__67[[#This Row],[Sale Price]]-V3__67[[#This Row],[Estimated Value]])</f>
        <v>132780</v>
      </c>
      <c r="O5208">
        <f>IF(OR(V3__67[[#This Row],[Estimated Value]]="",V3__67[[#This Row],[Estimated Value]]=0),"",(V3__67[[#This Row],[Sale Price]]-V3__67[[#This Row],[Estimated Value]])/V3__67[[#This Row],[Estimated Value]])</f>
        <v>0.88390360804153911</v>
      </c>
      <c r="P5208" t="str">
        <f t="shared" si="81"/>
        <v>Above Estimate</v>
      </c>
    </row>
    <row r="5209" spans="1:16" x14ac:dyDescent="0.3">
      <c r="A5209" s="1">
        <v>44699</v>
      </c>
      <c r="B5209">
        <v>2022</v>
      </c>
      <c r="C5209" t="s">
        <v>21</v>
      </c>
      <c r="D5209">
        <v>1213170</v>
      </c>
      <c r="E5209">
        <v>1825000</v>
      </c>
      <c r="F5209" t="s">
        <v>13</v>
      </c>
      <c r="G5209" t="s">
        <v>14</v>
      </c>
      <c r="H5209">
        <v>3</v>
      </c>
      <c r="I5209">
        <v>2</v>
      </c>
      <c r="J5209">
        <v>975</v>
      </c>
      <c r="K5209">
        <v>1.003979</v>
      </c>
      <c r="L5209" t="s">
        <v>22</v>
      </c>
      <c r="M5209">
        <f>V3__67[[#This Row],[Sale Price]]/V3__67[[#This Row],[carpet_area]]</f>
        <v>1871.7948717948718</v>
      </c>
      <c r="N5209">
        <f>IF(OR(V3__67[[#This Row],[Estimated Value]]="",V3__67[[#This Row],[Estimated Value]]=0),"",V3__67[[#This Row],[Sale Price]]-V3__67[[#This Row],[Estimated Value]])</f>
        <v>611830</v>
      </c>
      <c r="O5209">
        <f>IF(OR(V3__67[[#This Row],[Estimated Value]]="",V3__67[[#This Row],[Estimated Value]]=0),"",(V3__67[[#This Row],[Sale Price]]-V3__67[[#This Row],[Estimated Value]])/V3__67[[#This Row],[Estimated Value]])</f>
        <v>0.50432338419182798</v>
      </c>
      <c r="P5209" t="str">
        <f t="shared" si="81"/>
        <v>Above Estimate</v>
      </c>
    </row>
    <row r="5210" spans="1:16" x14ac:dyDescent="0.3">
      <c r="A5210" s="1">
        <v>44699</v>
      </c>
      <c r="B5210">
        <v>2022</v>
      </c>
      <c r="C5210" t="s">
        <v>21</v>
      </c>
      <c r="D5210">
        <v>2082290</v>
      </c>
      <c r="E5210">
        <v>2500000</v>
      </c>
      <c r="F5210" t="s">
        <v>13</v>
      </c>
      <c r="G5210" t="s">
        <v>14</v>
      </c>
      <c r="H5210">
        <v>3</v>
      </c>
      <c r="I5210">
        <v>1</v>
      </c>
      <c r="J5210">
        <v>1074</v>
      </c>
      <c r="K5210">
        <v>1.003979</v>
      </c>
      <c r="L5210" t="s">
        <v>25</v>
      </c>
      <c r="M5210">
        <f>V3__67[[#This Row],[Sale Price]]/V3__67[[#This Row],[carpet_area]]</f>
        <v>2327.7467411545622</v>
      </c>
      <c r="N5210">
        <f>IF(OR(V3__67[[#This Row],[Estimated Value]]="",V3__67[[#This Row],[Estimated Value]]=0),"",V3__67[[#This Row],[Sale Price]]-V3__67[[#This Row],[Estimated Value]])</f>
        <v>417710</v>
      </c>
      <c r="O5210">
        <f>IF(OR(V3__67[[#This Row],[Estimated Value]]="",V3__67[[#This Row],[Estimated Value]]=0),"",(V3__67[[#This Row],[Sale Price]]-V3__67[[#This Row],[Estimated Value]])/V3__67[[#This Row],[Estimated Value]])</f>
        <v>0.20060126111156468</v>
      </c>
      <c r="P5210" t="str">
        <f t="shared" si="81"/>
        <v>Above Estimate</v>
      </c>
    </row>
    <row r="5211" spans="1:16" x14ac:dyDescent="0.3">
      <c r="A5211" s="1">
        <v>44700</v>
      </c>
      <c r="B5211">
        <v>2022</v>
      </c>
      <c r="C5211" t="s">
        <v>30</v>
      </c>
      <c r="D5211">
        <v>285770</v>
      </c>
      <c r="E5211">
        <v>310000</v>
      </c>
      <c r="F5211" t="s">
        <v>13</v>
      </c>
      <c r="G5211" t="s">
        <v>14</v>
      </c>
      <c r="H5211">
        <v>3</v>
      </c>
      <c r="I5211">
        <v>1</v>
      </c>
      <c r="J5211">
        <v>1046</v>
      </c>
      <c r="K5211">
        <v>1.003979</v>
      </c>
      <c r="L5211" t="s">
        <v>22</v>
      </c>
      <c r="M5211">
        <f>V3__67[[#This Row],[Sale Price]]/V3__67[[#This Row],[carpet_area]]</f>
        <v>296.36711281070745</v>
      </c>
      <c r="N5211">
        <f>IF(OR(V3__67[[#This Row],[Estimated Value]]="",V3__67[[#This Row],[Estimated Value]]=0),"",V3__67[[#This Row],[Sale Price]]-V3__67[[#This Row],[Estimated Value]])</f>
        <v>24230</v>
      </c>
      <c r="O5211">
        <f>IF(OR(V3__67[[#This Row],[Estimated Value]]="",V3__67[[#This Row],[Estimated Value]]=0),"",(V3__67[[#This Row],[Sale Price]]-V3__67[[#This Row],[Estimated Value]])/V3__67[[#This Row],[Estimated Value]])</f>
        <v>8.4788466249081429E-2</v>
      </c>
      <c r="P5211" t="str">
        <f t="shared" si="81"/>
        <v>Above Estimate</v>
      </c>
    </row>
    <row r="5212" spans="1:16" x14ac:dyDescent="0.3">
      <c r="A5212" s="1">
        <v>44700</v>
      </c>
      <c r="B5212">
        <v>2022</v>
      </c>
      <c r="C5212" t="s">
        <v>26</v>
      </c>
      <c r="D5212">
        <v>390320</v>
      </c>
      <c r="E5212">
        <v>580000</v>
      </c>
      <c r="F5212" t="s">
        <v>13</v>
      </c>
      <c r="G5212" t="s">
        <v>14</v>
      </c>
      <c r="H5212">
        <v>3</v>
      </c>
      <c r="I5212">
        <v>2</v>
      </c>
      <c r="J5212">
        <v>1008</v>
      </c>
      <c r="K5212">
        <v>1.003979</v>
      </c>
      <c r="L5212" t="s">
        <v>16</v>
      </c>
      <c r="M5212">
        <f>V3__67[[#This Row],[Sale Price]]/V3__67[[#This Row],[carpet_area]]</f>
        <v>575.39682539682542</v>
      </c>
      <c r="N5212">
        <f>IF(OR(V3__67[[#This Row],[Estimated Value]]="",V3__67[[#This Row],[Estimated Value]]=0),"",V3__67[[#This Row],[Sale Price]]-V3__67[[#This Row],[Estimated Value]])</f>
        <v>189680</v>
      </c>
      <c r="O5212">
        <f>IF(OR(V3__67[[#This Row],[Estimated Value]]="",V3__67[[#This Row],[Estimated Value]]=0),"",(V3__67[[#This Row],[Sale Price]]-V3__67[[#This Row],[Estimated Value]])/V3__67[[#This Row],[Estimated Value]])</f>
        <v>0.48596023775363806</v>
      </c>
      <c r="P5212" t="str">
        <f t="shared" si="81"/>
        <v>Above Estimate</v>
      </c>
    </row>
    <row r="5213" spans="1:16" x14ac:dyDescent="0.3">
      <c r="A5213" s="1">
        <v>44700</v>
      </c>
      <c r="B5213">
        <v>2022</v>
      </c>
      <c r="C5213" t="s">
        <v>18</v>
      </c>
      <c r="D5213">
        <v>292030</v>
      </c>
      <c r="E5213">
        <v>406000</v>
      </c>
      <c r="F5213" t="s">
        <v>19</v>
      </c>
      <c r="G5213" t="s">
        <v>20</v>
      </c>
      <c r="H5213">
        <v>4</v>
      </c>
      <c r="I5213">
        <v>3</v>
      </c>
      <c r="J5213">
        <v>1428</v>
      </c>
      <c r="K5213">
        <v>1.003979</v>
      </c>
      <c r="L5213" t="s">
        <v>15</v>
      </c>
      <c r="M5213">
        <f>V3__67[[#This Row],[Sale Price]]/V3__67[[#This Row],[carpet_area]]</f>
        <v>284.31372549019608</v>
      </c>
      <c r="N5213">
        <f>IF(OR(V3__67[[#This Row],[Estimated Value]]="",V3__67[[#This Row],[Estimated Value]]=0),"",V3__67[[#This Row],[Sale Price]]-V3__67[[#This Row],[Estimated Value]])</f>
        <v>113970</v>
      </c>
      <c r="O5213">
        <f>IF(OR(V3__67[[#This Row],[Estimated Value]]="",V3__67[[#This Row],[Estimated Value]]=0),"",(V3__67[[#This Row],[Sale Price]]-V3__67[[#This Row],[Estimated Value]])/V3__67[[#This Row],[Estimated Value]])</f>
        <v>0.39026812313803377</v>
      </c>
      <c r="P5213" t="str">
        <f t="shared" si="81"/>
        <v>Above Estimate</v>
      </c>
    </row>
    <row r="5214" spans="1:16" x14ac:dyDescent="0.3">
      <c r="A5214" s="1">
        <v>44701</v>
      </c>
      <c r="B5214">
        <v>2022</v>
      </c>
      <c r="C5214" t="s">
        <v>26</v>
      </c>
      <c r="D5214">
        <v>236110</v>
      </c>
      <c r="E5214">
        <v>352000</v>
      </c>
      <c r="F5214" t="s">
        <v>13</v>
      </c>
      <c r="G5214" t="s">
        <v>14</v>
      </c>
      <c r="H5214">
        <v>3</v>
      </c>
      <c r="I5214">
        <v>3</v>
      </c>
      <c r="J5214">
        <v>977</v>
      </c>
      <c r="K5214">
        <v>1.003979</v>
      </c>
      <c r="L5214" t="s">
        <v>22</v>
      </c>
      <c r="M5214">
        <f>V3__67[[#This Row],[Sale Price]]/V3__67[[#This Row],[carpet_area]]</f>
        <v>360.28659160696009</v>
      </c>
      <c r="N5214">
        <f>IF(OR(V3__67[[#This Row],[Estimated Value]]="",V3__67[[#This Row],[Estimated Value]]=0),"",V3__67[[#This Row],[Sale Price]]-V3__67[[#This Row],[Estimated Value]])</f>
        <v>115890</v>
      </c>
      <c r="O5214">
        <f>IF(OR(V3__67[[#This Row],[Estimated Value]]="",V3__67[[#This Row],[Estimated Value]]=0),"",(V3__67[[#This Row],[Sale Price]]-V3__67[[#This Row],[Estimated Value]])/V3__67[[#This Row],[Estimated Value]])</f>
        <v>0.49083054508491802</v>
      </c>
      <c r="P5214" t="str">
        <f t="shared" si="81"/>
        <v>Above Estimate</v>
      </c>
    </row>
    <row r="5215" spans="1:16" x14ac:dyDescent="0.3">
      <c r="A5215" s="1">
        <v>44702</v>
      </c>
      <c r="B5215">
        <v>2022</v>
      </c>
      <c r="C5215" t="s">
        <v>30</v>
      </c>
      <c r="D5215">
        <v>433420</v>
      </c>
      <c r="E5215">
        <v>360000</v>
      </c>
      <c r="F5215" t="s">
        <v>13</v>
      </c>
      <c r="G5215" t="s">
        <v>14</v>
      </c>
      <c r="H5215">
        <v>3</v>
      </c>
      <c r="I5215">
        <v>3</v>
      </c>
      <c r="J5215">
        <v>945</v>
      </c>
      <c r="K5215">
        <v>1.003979</v>
      </c>
      <c r="L5215" t="s">
        <v>15</v>
      </c>
      <c r="M5215">
        <f>V3__67[[#This Row],[Sale Price]]/V3__67[[#This Row],[carpet_area]]</f>
        <v>380.95238095238096</v>
      </c>
      <c r="N5215">
        <f>IF(OR(V3__67[[#This Row],[Estimated Value]]="",V3__67[[#This Row],[Estimated Value]]=0),"",V3__67[[#This Row],[Sale Price]]-V3__67[[#This Row],[Estimated Value]])</f>
        <v>-73420</v>
      </c>
      <c r="O5215">
        <f>IF(OR(V3__67[[#This Row],[Estimated Value]]="",V3__67[[#This Row],[Estimated Value]]=0),"",(V3__67[[#This Row],[Sale Price]]-V3__67[[#This Row],[Estimated Value]])/V3__67[[#This Row],[Estimated Value]])</f>
        <v>-0.16939688985279866</v>
      </c>
      <c r="P5215" t="str">
        <f t="shared" si="81"/>
        <v>Below Estimate</v>
      </c>
    </row>
    <row r="5216" spans="1:16" x14ac:dyDescent="0.3">
      <c r="A5216" s="1">
        <v>44706</v>
      </c>
      <c r="B5216">
        <v>2022</v>
      </c>
      <c r="C5216" t="s">
        <v>17</v>
      </c>
      <c r="D5216">
        <v>197660</v>
      </c>
      <c r="E5216">
        <v>335000</v>
      </c>
      <c r="F5216" t="s">
        <v>13</v>
      </c>
      <c r="G5216" t="s">
        <v>14</v>
      </c>
      <c r="H5216">
        <v>3</v>
      </c>
      <c r="I5216">
        <v>3</v>
      </c>
      <c r="J5216">
        <v>906</v>
      </c>
      <c r="K5216">
        <v>1.003979</v>
      </c>
      <c r="L5216" t="s">
        <v>25</v>
      </c>
      <c r="M5216">
        <f>V3__67[[#This Row],[Sale Price]]/V3__67[[#This Row],[carpet_area]]</f>
        <v>369.75717439293601</v>
      </c>
      <c r="N5216">
        <f>IF(OR(V3__67[[#This Row],[Estimated Value]]="",V3__67[[#This Row],[Estimated Value]]=0),"",V3__67[[#This Row],[Sale Price]]-V3__67[[#This Row],[Estimated Value]])</f>
        <v>137340</v>
      </c>
      <c r="O5216">
        <f>IF(OR(V3__67[[#This Row],[Estimated Value]]="",V3__67[[#This Row],[Estimated Value]]=0),"",(V3__67[[#This Row],[Sale Price]]-V3__67[[#This Row],[Estimated Value]])/V3__67[[#This Row],[Estimated Value]])</f>
        <v>0.69482950521096831</v>
      </c>
      <c r="P5216" t="str">
        <f t="shared" si="81"/>
        <v>Above Estimate</v>
      </c>
    </row>
    <row r="5217" spans="1:16" x14ac:dyDescent="0.3">
      <c r="A5217" s="1">
        <v>44707</v>
      </c>
      <c r="B5217">
        <v>2022</v>
      </c>
      <c r="C5217" t="s">
        <v>26</v>
      </c>
      <c r="D5217">
        <v>267540</v>
      </c>
      <c r="E5217">
        <v>435000</v>
      </c>
      <c r="F5217" t="s">
        <v>13</v>
      </c>
      <c r="G5217" t="s">
        <v>14</v>
      </c>
      <c r="H5217">
        <v>3</v>
      </c>
      <c r="I5217">
        <v>2</v>
      </c>
      <c r="J5217">
        <v>1061</v>
      </c>
      <c r="K5217">
        <v>1.003979</v>
      </c>
      <c r="L5217" t="s">
        <v>22</v>
      </c>
      <c r="M5217">
        <f>V3__67[[#This Row],[Sale Price]]/V3__67[[#This Row],[carpet_area]]</f>
        <v>409.99057492931195</v>
      </c>
      <c r="N5217">
        <f>IF(OR(V3__67[[#This Row],[Estimated Value]]="",V3__67[[#This Row],[Estimated Value]]=0),"",V3__67[[#This Row],[Sale Price]]-V3__67[[#This Row],[Estimated Value]])</f>
        <v>167460</v>
      </c>
      <c r="O5217">
        <f>IF(OR(V3__67[[#This Row],[Estimated Value]]="",V3__67[[#This Row],[Estimated Value]]=0),"",(V3__67[[#This Row],[Sale Price]]-V3__67[[#This Row],[Estimated Value]])/V3__67[[#This Row],[Estimated Value]])</f>
        <v>0.62592509531285045</v>
      </c>
      <c r="P5217" t="str">
        <f t="shared" si="81"/>
        <v>Above Estimate</v>
      </c>
    </row>
    <row r="5218" spans="1:16" x14ac:dyDescent="0.3">
      <c r="A5218" s="1">
        <v>44707</v>
      </c>
      <c r="B5218">
        <v>2022</v>
      </c>
      <c r="C5218" t="s">
        <v>12</v>
      </c>
      <c r="D5218">
        <v>19560</v>
      </c>
      <c r="E5218">
        <v>30000</v>
      </c>
      <c r="F5218" t="s">
        <v>23</v>
      </c>
      <c r="G5218" t="s">
        <v>24</v>
      </c>
      <c r="H5218">
        <v>6</v>
      </c>
      <c r="I5218">
        <v>6</v>
      </c>
      <c r="J5218">
        <v>2047</v>
      </c>
      <c r="K5218">
        <v>1.003979</v>
      </c>
      <c r="L5218" t="s">
        <v>16</v>
      </c>
      <c r="M5218">
        <f>V3__67[[#This Row],[Sale Price]]/V3__67[[#This Row],[carpet_area]]</f>
        <v>14.655593551538837</v>
      </c>
      <c r="N5218">
        <f>IF(OR(V3__67[[#This Row],[Estimated Value]]="",V3__67[[#This Row],[Estimated Value]]=0),"",V3__67[[#This Row],[Sale Price]]-V3__67[[#This Row],[Estimated Value]])</f>
        <v>10440</v>
      </c>
      <c r="O5218">
        <f>IF(OR(V3__67[[#This Row],[Estimated Value]]="",V3__67[[#This Row],[Estimated Value]]=0),"",(V3__67[[#This Row],[Sale Price]]-V3__67[[#This Row],[Estimated Value]])/V3__67[[#This Row],[Estimated Value]])</f>
        <v>0.53374233128834359</v>
      </c>
      <c r="P5218" t="str">
        <f t="shared" si="81"/>
        <v>Above Estimate</v>
      </c>
    </row>
    <row r="5219" spans="1:16" x14ac:dyDescent="0.3">
      <c r="A5219" s="1">
        <v>44707</v>
      </c>
      <c r="B5219">
        <v>2022</v>
      </c>
      <c r="C5219" t="s">
        <v>29</v>
      </c>
      <c r="D5219">
        <v>148190</v>
      </c>
      <c r="E5219">
        <v>295000</v>
      </c>
      <c r="F5219" t="s">
        <v>13</v>
      </c>
      <c r="G5219" t="s">
        <v>14</v>
      </c>
      <c r="H5219">
        <v>3</v>
      </c>
      <c r="I5219">
        <v>1</v>
      </c>
      <c r="J5219">
        <v>950</v>
      </c>
      <c r="K5219">
        <v>1.003979</v>
      </c>
      <c r="L5219" t="s">
        <v>16</v>
      </c>
      <c r="M5219">
        <f>V3__67[[#This Row],[Sale Price]]/V3__67[[#This Row],[carpet_area]]</f>
        <v>310.5263157894737</v>
      </c>
      <c r="N5219">
        <f>IF(OR(V3__67[[#This Row],[Estimated Value]]="",V3__67[[#This Row],[Estimated Value]]=0),"",V3__67[[#This Row],[Sale Price]]-V3__67[[#This Row],[Estimated Value]])</f>
        <v>146810</v>
      </c>
      <c r="O5219">
        <f>IF(OR(V3__67[[#This Row],[Estimated Value]]="",V3__67[[#This Row],[Estimated Value]]=0),"",(V3__67[[#This Row],[Sale Price]]-V3__67[[#This Row],[Estimated Value]])/V3__67[[#This Row],[Estimated Value]])</f>
        <v>0.99068763074431476</v>
      </c>
      <c r="P5219" t="str">
        <f t="shared" si="81"/>
        <v>Above Estimate</v>
      </c>
    </row>
    <row r="5220" spans="1:16" x14ac:dyDescent="0.3">
      <c r="A5220" s="1">
        <v>44708</v>
      </c>
      <c r="B5220">
        <v>2022</v>
      </c>
      <c r="C5220" t="s">
        <v>18</v>
      </c>
      <c r="D5220">
        <v>193560</v>
      </c>
      <c r="E5220">
        <v>261000</v>
      </c>
      <c r="F5220" t="s">
        <v>13</v>
      </c>
      <c r="G5220" t="s">
        <v>14</v>
      </c>
      <c r="H5220">
        <v>3</v>
      </c>
      <c r="I5220">
        <v>3</v>
      </c>
      <c r="J5220">
        <v>930</v>
      </c>
      <c r="K5220">
        <v>1.003979</v>
      </c>
      <c r="L5220" t="s">
        <v>15</v>
      </c>
      <c r="M5220">
        <f>V3__67[[#This Row],[Sale Price]]/V3__67[[#This Row],[carpet_area]]</f>
        <v>280.64516129032256</v>
      </c>
      <c r="N5220">
        <f>IF(OR(V3__67[[#This Row],[Estimated Value]]="",V3__67[[#This Row],[Estimated Value]]=0),"",V3__67[[#This Row],[Sale Price]]-V3__67[[#This Row],[Estimated Value]])</f>
        <v>67440</v>
      </c>
      <c r="O5220">
        <f>IF(OR(V3__67[[#This Row],[Estimated Value]]="",V3__67[[#This Row],[Estimated Value]]=0),"",(V3__67[[#This Row],[Sale Price]]-V3__67[[#This Row],[Estimated Value]])/V3__67[[#This Row],[Estimated Value]])</f>
        <v>0.34841909485430872</v>
      </c>
      <c r="P5220" t="str">
        <f t="shared" si="81"/>
        <v>Above Estimate</v>
      </c>
    </row>
    <row r="5221" spans="1:16" x14ac:dyDescent="0.3">
      <c r="A5221" s="1">
        <v>44708</v>
      </c>
      <c r="B5221">
        <v>2022</v>
      </c>
      <c r="C5221" t="s">
        <v>21</v>
      </c>
      <c r="D5221">
        <v>747600</v>
      </c>
      <c r="E5221">
        <v>1050000</v>
      </c>
      <c r="F5221" t="s">
        <v>13</v>
      </c>
      <c r="G5221" t="s">
        <v>14</v>
      </c>
      <c r="H5221">
        <v>3</v>
      </c>
      <c r="I5221">
        <v>2</v>
      </c>
      <c r="J5221">
        <v>1039</v>
      </c>
      <c r="K5221">
        <v>1.003979</v>
      </c>
      <c r="L5221" t="s">
        <v>15</v>
      </c>
      <c r="M5221">
        <f>V3__67[[#This Row],[Sale Price]]/V3__67[[#This Row],[carpet_area]]</f>
        <v>1010.5871029836381</v>
      </c>
      <c r="N5221">
        <f>IF(OR(V3__67[[#This Row],[Estimated Value]]="",V3__67[[#This Row],[Estimated Value]]=0),"",V3__67[[#This Row],[Sale Price]]-V3__67[[#This Row],[Estimated Value]])</f>
        <v>302400</v>
      </c>
      <c r="O5221">
        <f>IF(OR(V3__67[[#This Row],[Estimated Value]]="",V3__67[[#This Row],[Estimated Value]]=0),"",(V3__67[[#This Row],[Sale Price]]-V3__67[[#This Row],[Estimated Value]])/V3__67[[#This Row],[Estimated Value]])</f>
        <v>0.4044943820224719</v>
      </c>
      <c r="P5221" t="str">
        <f t="shared" si="81"/>
        <v>Above Estimate</v>
      </c>
    </row>
    <row r="5222" spans="1:16" x14ac:dyDescent="0.3">
      <c r="A5222" s="1">
        <v>44708</v>
      </c>
      <c r="B5222">
        <v>2022</v>
      </c>
      <c r="C5222" t="s">
        <v>18</v>
      </c>
      <c r="D5222">
        <v>367290</v>
      </c>
      <c r="E5222">
        <v>557500</v>
      </c>
      <c r="F5222" t="s">
        <v>13</v>
      </c>
      <c r="G5222" t="s">
        <v>14</v>
      </c>
      <c r="H5222">
        <v>3</v>
      </c>
      <c r="I5222">
        <v>3</v>
      </c>
      <c r="J5222">
        <v>1089</v>
      </c>
      <c r="K5222">
        <v>1.003979</v>
      </c>
      <c r="L5222" t="s">
        <v>16</v>
      </c>
      <c r="M5222">
        <f>V3__67[[#This Row],[Sale Price]]/V3__67[[#This Row],[carpet_area]]</f>
        <v>511.93755739210286</v>
      </c>
      <c r="N5222">
        <f>IF(OR(V3__67[[#This Row],[Estimated Value]]="",V3__67[[#This Row],[Estimated Value]]=0),"",V3__67[[#This Row],[Sale Price]]-V3__67[[#This Row],[Estimated Value]])</f>
        <v>190210</v>
      </c>
      <c r="O5222">
        <f>IF(OR(V3__67[[#This Row],[Estimated Value]]="",V3__67[[#This Row],[Estimated Value]]=0),"",(V3__67[[#This Row],[Sale Price]]-V3__67[[#This Row],[Estimated Value]])/V3__67[[#This Row],[Estimated Value]])</f>
        <v>0.51787415938359338</v>
      </c>
      <c r="P5222" t="str">
        <f t="shared" si="81"/>
        <v>Above Estimate</v>
      </c>
    </row>
    <row r="5223" spans="1:16" x14ac:dyDescent="0.3">
      <c r="A5223" s="1">
        <v>44709</v>
      </c>
      <c r="B5223">
        <v>2022</v>
      </c>
      <c r="C5223" t="s">
        <v>12</v>
      </c>
      <c r="D5223">
        <v>69410</v>
      </c>
      <c r="E5223">
        <v>111500</v>
      </c>
      <c r="F5223" t="s">
        <v>13</v>
      </c>
      <c r="G5223" t="s">
        <v>14</v>
      </c>
      <c r="H5223">
        <v>3</v>
      </c>
      <c r="I5223">
        <v>3</v>
      </c>
      <c r="J5223">
        <v>1037</v>
      </c>
      <c r="K5223">
        <v>1.003979</v>
      </c>
      <c r="L5223" t="s">
        <v>15</v>
      </c>
      <c r="M5223">
        <f>V3__67[[#This Row],[Sale Price]]/V3__67[[#This Row],[carpet_area]]</f>
        <v>107.52169720347155</v>
      </c>
      <c r="N5223">
        <f>IF(OR(V3__67[[#This Row],[Estimated Value]]="",V3__67[[#This Row],[Estimated Value]]=0),"",V3__67[[#This Row],[Sale Price]]-V3__67[[#This Row],[Estimated Value]])</f>
        <v>42090</v>
      </c>
      <c r="O5223">
        <f>IF(OR(V3__67[[#This Row],[Estimated Value]]="",V3__67[[#This Row],[Estimated Value]]=0),"",(V3__67[[#This Row],[Sale Price]]-V3__67[[#This Row],[Estimated Value]])/V3__67[[#This Row],[Estimated Value]])</f>
        <v>0.60639677279930848</v>
      </c>
      <c r="P5223" t="str">
        <f t="shared" si="81"/>
        <v>Above Estimate</v>
      </c>
    </row>
    <row r="5224" spans="1:16" x14ac:dyDescent="0.3">
      <c r="A5224" s="1">
        <v>44709</v>
      </c>
      <c r="B5224">
        <v>2022</v>
      </c>
      <c r="C5224" t="s">
        <v>12</v>
      </c>
      <c r="D5224">
        <v>63220</v>
      </c>
      <c r="E5224">
        <v>115000</v>
      </c>
      <c r="F5224" t="s">
        <v>13</v>
      </c>
      <c r="G5224" t="s">
        <v>14</v>
      </c>
      <c r="H5224">
        <v>3</v>
      </c>
      <c r="I5224">
        <v>2</v>
      </c>
      <c r="J5224">
        <v>1029</v>
      </c>
      <c r="K5224">
        <v>1.003979</v>
      </c>
      <c r="L5224" t="s">
        <v>22</v>
      </c>
      <c r="M5224">
        <f>V3__67[[#This Row],[Sale Price]]/V3__67[[#This Row],[carpet_area]]</f>
        <v>111.75898931000972</v>
      </c>
      <c r="N5224">
        <f>IF(OR(V3__67[[#This Row],[Estimated Value]]="",V3__67[[#This Row],[Estimated Value]]=0),"",V3__67[[#This Row],[Sale Price]]-V3__67[[#This Row],[Estimated Value]])</f>
        <v>51780</v>
      </c>
      <c r="O5224">
        <f>IF(OR(V3__67[[#This Row],[Estimated Value]]="",V3__67[[#This Row],[Estimated Value]]=0),"",(V3__67[[#This Row],[Sale Price]]-V3__67[[#This Row],[Estimated Value]])/V3__67[[#This Row],[Estimated Value]])</f>
        <v>0.81904460613729835</v>
      </c>
      <c r="P5224" t="str">
        <f t="shared" si="81"/>
        <v>Above Estimate</v>
      </c>
    </row>
    <row r="5225" spans="1:16" x14ac:dyDescent="0.3">
      <c r="A5225" s="1">
        <v>44710</v>
      </c>
      <c r="B5225">
        <v>2022</v>
      </c>
      <c r="C5225" t="s">
        <v>17</v>
      </c>
      <c r="D5225">
        <v>135900</v>
      </c>
      <c r="E5225">
        <v>234000</v>
      </c>
      <c r="F5225" t="s">
        <v>23</v>
      </c>
      <c r="G5225" t="s">
        <v>24</v>
      </c>
      <c r="H5225">
        <v>6</v>
      </c>
      <c r="I5225">
        <v>5</v>
      </c>
      <c r="J5225">
        <v>1980</v>
      </c>
      <c r="K5225">
        <v>1.003979</v>
      </c>
      <c r="L5225" t="s">
        <v>15</v>
      </c>
      <c r="M5225">
        <f>V3__67[[#This Row],[Sale Price]]/V3__67[[#This Row],[carpet_area]]</f>
        <v>118.18181818181819</v>
      </c>
      <c r="N5225">
        <f>IF(OR(V3__67[[#This Row],[Estimated Value]]="",V3__67[[#This Row],[Estimated Value]]=0),"",V3__67[[#This Row],[Sale Price]]-V3__67[[#This Row],[Estimated Value]])</f>
        <v>98100</v>
      </c>
      <c r="O5225">
        <f>IF(OR(V3__67[[#This Row],[Estimated Value]]="",V3__67[[#This Row],[Estimated Value]]=0),"",(V3__67[[#This Row],[Sale Price]]-V3__67[[#This Row],[Estimated Value]])/V3__67[[#This Row],[Estimated Value]])</f>
        <v>0.72185430463576161</v>
      </c>
      <c r="P5225" t="str">
        <f t="shared" si="81"/>
        <v>Above Estimate</v>
      </c>
    </row>
    <row r="5226" spans="1:16" x14ac:dyDescent="0.3">
      <c r="A5226" s="1">
        <v>44713</v>
      </c>
      <c r="B5226">
        <v>2022</v>
      </c>
      <c r="C5226" t="s">
        <v>29</v>
      </c>
      <c r="D5226">
        <v>143360</v>
      </c>
      <c r="E5226">
        <v>139000</v>
      </c>
      <c r="F5226" t="s">
        <v>13</v>
      </c>
      <c r="G5226" t="s">
        <v>14</v>
      </c>
      <c r="H5226">
        <v>3</v>
      </c>
      <c r="I5226">
        <v>2</v>
      </c>
      <c r="J5226">
        <v>1031</v>
      </c>
      <c r="K5226">
        <v>1.003979</v>
      </c>
      <c r="L5226" t="s">
        <v>15</v>
      </c>
      <c r="M5226">
        <f>V3__67[[#This Row],[Sale Price]]/V3__67[[#This Row],[carpet_area]]</f>
        <v>134.82056256062074</v>
      </c>
      <c r="N5226">
        <f>IF(OR(V3__67[[#This Row],[Estimated Value]]="",V3__67[[#This Row],[Estimated Value]]=0),"",V3__67[[#This Row],[Sale Price]]-V3__67[[#This Row],[Estimated Value]])</f>
        <v>-4360</v>
      </c>
      <c r="O5226">
        <f>IF(OR(V3__67[[#This Row],[Estimated Value]]="",V3__67[[#This Row],[Estimated Value]]=0),"",(V3__67[[#This Row],[Sale Price]]-V3__67[[#This Row],[Estimated Value]])/V3__67[[#This Row],[Estimated Value]])</f>
        <v>-3.0412946428571428E-2</v>
      </c>
      <c r="P5226" t="str">
        <f t="shared" si="81"/>
        <v>Below Estimate</v>
      </c>
    </row>
    <row r="5227" spans="1:16" x14ac:dyDescent="0.3">
      <c r="A5227" s="1">
        <v>44713</v>
      </c>
      <c r="B5227">
        <v>2022</v>
      </c>
      <c r="C5227" t="s">
        <v>26</v>
      </c>
      <c r="D5227">
        <v>301280</v>
      </c>
      <c r="E5227">
        <v>570000</v>
      </c>
      <c r="F5227" t="s">
        <v>13</v>
      </c>
      <c r="G5227" t="s">
        <v>14</v>
      </c>
      <c r="H5227">
        <v>3</v>
      </c>
      <c r="I5227">
        <v>1</v>
      </c>
      <c r="J5227">
        <v>966</v>
      </c>
      <c r="K5227">
        <v>1.003979</v>
      </c>
      <c r="L5227" t="s">
        <v>16</v>
      </c>
      <c r="M5227">
        <f>V3__67[[#This Row],[Sale Price]]/V3__67[[#This Row],[carpet_area]]</f>
        <v>590.06211180124228</v>
      </c>
      <c r="N5227">
        <f>IF(OR(V3__67[[#This Row],[Estimated Value]]="",V3__67[[#This Row],[Estimated Value]]=0),"",V3__67[[#This Row],[Sale Price]]-V3__67[[#This Row],[Estimated Value]])</f>
        <v>268720</v>
      </c>
      <c r="O5227">
        <f>IF(OR(V3__67[[#This Row],[Estimated Value]]="",V3__67[[#This Row],[Estimated Value]]=0),"",(V3__67[[#This Row],[Sale Price]]-V3__67[[#This Row],[Estimated Value]])/V3__67[[#This Row],[Estimated Value]])</f>
        <v>0.89192777482740304</v>
      </c>
      <c r="P5227" t="str">
        <f t="shared" si="81"/>
        <v>Above Estimate</v>
      </c>
    </row>
    <row r="5228" spans="1:16" x14ac:dyDescent="0.3">
      <c r="A5228" s="1">
        <v>44713</v>
      </c>
      <c r="B5228">
        <v>2022</v>
      </c>
      <c r="C5228" t="s">
        <v>17</v>
      </c>
      <c r="D5228">
        <v>178710</v>
      </c>
      <c r="E5228">
        <v>155000</v>
      </c>
      <c r="F5228" t="s">
        <v>13</v>
      </c>
      <c r="G5228" t="s">
        <v>14</v>
      </c>
      <c r="H5228">
        <v>3</v>
      </c>
      <c r="I5228">
        <v>1</v>
      </c>
      <c r="J5228">
        <v>919</v>
      </c>
      <c r="K5228">
        <v>1.003979</v>
      </c>
      <c r="L5228" t="s">
        <v>16</v>
      </c>
      <c r="M5228">
        <f>V3__67[[#This Row],[Sale Price]]/V3__67[[#This Row],[carpet_area]]</f>
        <v>168.66158868335148</v>
      </c>
      <c r="N5228">
        <f>IF(OR(V3__67[[#This Row],[Estimated Value]]="",V3__67[[#This Row],[Estimated Value]]=0),"",V3__67[[#This Row],[Sale Price]]-V3__67[[#This Row],[Estimated Value]])</f>
        <v>-23710</v>
      </c>
      <c r="O5228">
        <f>IF(OR(V3__67[[#This Row],[Estimated Value]]="",V3__67[[#This Row],[Estimated Value]]=0),"",(V3__67[[#This Row],[Sale Price]]-V3__67[[#This Row],[Estimated Value]])/V3__67[[#This Row],[Estimated Value]])</f>
        <v>-0.13267304571652397</v>
      </c>
      <c r="P5228" t="str">
        <f t="shared" si="81"/>
        <v>Below Estimate</v>
      </c>
    </row>
    <row r="5229" spans="1:16" x14ac:dyDescent="0.3">
      <c r="A5229" s="1">
        <v>44713</v>
      </c>
      <c r="B5229">
        <v>2022</v>
      </c>
      <c r="C5229" t="s">
        <v>18</v>
      </c>
      <c r="D5229">
        <v>373050</v>
      </c>
      <c r="E5229">
        <v>530000</v>
      </c>
      <c r="F5229" t="s">
        <v>13</v>
      </c>
      <c r="G5229" t="s">
        <v>14</v>
      </c>
      <c r="H5229">
        <v>3</v>
      </c>
      <c r="I5229">
        <v>3</v>
      </c>
      <c r="J5229">
        <v>996</v>
      </c>
      <c r="K5229">
        <v>1.003979</v>
      </c>
      <c r="L5229" t="s">
        <v>25</v>
      </c>
      <c r="M5229">
        <f>V3__67[[#This Row],[Sale Price]]/V3__67[[#This Row],[carpet_area]]</f>
        <v>532.12851405622484</v>
      </c>
      <c r="N5229">
        <f>IF(OR(V3__67[[#This Row],[Estimated Value]]="",V3__67[[#This Row],[Estimated Value]]=0),"",V3__67[[#This Row],[Sale Price]]-V3__67[[#This Row],[Estimated Value]])</f>
        <v>156950</v>
      </c>
      <c r="O5229">
        <f>IF(OR(V3__67[[#This Row],[Estimated Value]]="",V3__67[[#This Row],[Estimated Value]]=0),"",(V3__67[[#This Row],[Sale Price]]-V3__67[[#This Row],[Estimated Value]])/V3__67[[#This Row],[Estimated Value]])</f>
        <v>0.42072108296475003</v>
      </c>
      <c r="P5229" t="str">
        <f t="shared" si="81"/>
        <v>Above Estimate</v>
      </c>
    </row>
    <row r="5230" spans="1:16" x14ac:dyDescent="0.3">
      <c r="A5230" s="1">
        <v>44713</v>
      </c>
      <c r="B5230">
        <v>2022</v>
      </c>
      <c r="C5230" t="s">
        <v>17</v>
      </c>
      <c r="D5230">
        <v>169160</v>
      </c>
      <c r="E5230">
        <v>418000</v>
      </c>
      <c r="F5230" t="s">
        <v>23</v>
      </c>
      <c r="G5230" t="s">
        <v>24</v>
      </c>
      <c r="H5230">
        <v>6</v>
      </c>
      <c r="I5230">
        <v>6</v>
      </c>
      <c r="J5230">
        <v>1802</v>
      </c>
      <c r="K5230">
        <v>1.003979</v>
      </c>
      <c r="L5230" t="s">
        <v>22</v>
      </c>
      <c r="M5230">
        <f>V3__67[[#This Row],[Sale Price]]/V3__67[[#This Row],[carpet_area]]</f>
        <v>231.96448390677025</v>
      </c>
      <c r="N5230">
        <f>IF(OR(V3__67[[#This Row],[Estimated Value]]="",V3__67[[#This Row],[Estimated Value]]=0),"",V3__67[[#This Row],[Sale Price]]-V3__67[[#This Row],[Estimated Value]])</f>
        <v>248840</v>
      </c>
      <c r="O5230">
        <f>IF(OR(V3__67[[#This Row],[Estimated Value]]="",V3__67[[#This Row],[Estimated Value]]=0),"",(V3__67[[#This Row],[Sale Price]]-V3__67[[#This Row],[Estimated Value]])/V3__67[[#This Row],[Estimated Value]])</f>
        <v>1.4710333412154173</v>
      </c>
      <c r="P5230" t="str">
        <f t="shared" si="81"/>
        <v>Above Estimate</v>
      </c>
    </row>
    <row r="5231" spans="1:16" x14ac:dyDescent="0.3">
      <c r="A5231" s="1">
        <v>44714</v>
      </c>
      <c r="B5231">
        <v>2022</v>
      </c>
      <c r="C5231" t="s">
        <v>12</v>
      </c>
      <c r="D5231">
        <v>110030</v>
      </c>
      <c r="E5231">
        <v>150000</v>
      </c>
      <c r="F5231" t="s">
        <v>19</v>
      </c>
      <c r="G5231" t="s">
        <v>20</v>
      </c>
      <c r="H5231">
        <v>4</v>
      </c>
      <c r="I5231">
        <v>4</v>
      </c>
      <c r="J5231">
        <v>1449</v>
      </c>
      <c r="K5231">
        <v>1.003979</v>
      </c>
      <c r="L5231" t="s">
        <v>25</v>
      </c>
      <c r="M5231">
        <f>V3__67[[#This Row],[Sale Price]]/V3__67[[#This Row],[carpet_area]]</f>
        <v>103.51966873706004</v>
      </c>
      <c r="N5231">
        <f>IF(OR(V3__67[[#This Row],[Estimated Value]]="",V3__67[[#This Row],[Estimated Value]]=0),"",V3__67[[#This Row],[Sale Price]]-V3__67[[#This Row],[Estimated Value]])</f>
        <v>39970</v>
      </c>
      <c r="O5231">
        <f>IF(OR(V3__67[[#This Row],[Estimated Value]]="",V3__67[[#This Row],[Estimated Value]]=0),"",(V3__67[[#This Row],[Sale Price]]-V3__67[[#This Row],[Estimated Value]])/V3__67[[#This Row],[Estimated Value]])</f>
        <v>0.363264564209761</v>
      </c>
      <c r="P5231" t="str">
        <f t="shared" si="81"/>
        <v>Above Estimate</v>
      </c>
    </row>
    <row r="5232" spans="1:16" x14ac:dyDescent="0.3">
      <c r="A5232" s="1">
        <v>44714</v>
      </c>
      <c r="B5232">
        <v>2022</v>
      </c>
      <c r="C5232" t="s">
        <v>30</v>
      </c>
      <c r="D5232">
        <v>377020</v>
      </c>
      <c r="E5232">
        <v>567000</v>
      </c>
      <c r="F5232" t="s">
        <v>19</v>
      </c>
      <c r="G5232" t="s">
        <v>20</v>
      </c>
      <c r="H5232">
        <v>4</v>
      </c>
      <c r="I5232">
        <v>3</v>
      </c>
      <c r="J5232">
        <v>1366</v>
      </c>
      <c r="K5232">
        <v>1.003979</v>
      </c>
      <c r="L5232" t="s">
        <v>15</v>
      </c>
      <c r="M5232">
        <f>V3__67[[#This Row],[Sale Price]]/V3__67[[#This Row],[carpet_area]]</f>
        <v>415.0805270863836</v>
      </c>
      <c r="N5232">
        <f>IF(OR(V3__67[[#This Row],[Estimated Value]]="",V3__67[[#This Row],[Estimated Value]]=0),"",V3__67[[#This Row],[Sale Price]]-V3__67[[#This Row],[Estimated Value]])</f>
        <v>189980</v>
      </c>
      <c r="O5232">
        <f>IF(OR(V3__67[[#This Row],[Estimated Value]]="",V3__67[[#This Row],[Estimated Value]]=0),"",(V3__67[[#This Row],[Sale Price]]-V3__67[[#This Row],[Estimated Value]])/V3__67[[#This Row],[Estimated Value]])</f>
        <v>0.50389899740066835</v>
      </c>
      <c r="P5232" t="str">
        <f t="shared" si="81"/>
        <v>Above Estimate</v>
      </c>
    </row>
    <row r="5233" spans="1:16" x14ac:dyDescent="0.3">
      <c r="A5233" s="1">
        <v>44715</v>
      </c>
      <c r="B5233">
        <v>2022</v>
      </c>
      <c r="C5233" t="s">
        <v>30</v>
      </c>
      <c r="D5233">
        <v>624640</v>
      </c>
      <c r="E5233">
        <v>866700</v>
      </c>
      <c r="F5233" t="s">
        <v>13</v>
      </c>
      <c r="G5233" t="s">
        <v>14</v>
      </c>
      <c r="H5233">
        <v>3</v>
      </c>
      <c r="I5233">
        <v>2</v>
      </c>
      <c r="J5233">
        <v>981</v>
      </c>
      <c r="K5233">
        <v>1.003979</v>
      </c>
      <c r="L5233" t="s">
        <v>22</v>
      </c>
      <c r="M5233">
        <f>V3__67[[#This Row],[Sale Price]]/V3__67[[#This Row],[carpet_area]]</f>
        <v>883.48623853211006</v>
      </c>
      <c r="N5233">
        <f>IF(OR(V3__67[[#This Row],[Estimated Value]]="",V3__67[[#This Row],[Estimated Value]]=0),"",V3__67[[#This Row],[Sale Price]]-V3__67[[#This Row],[Estimated Value]])</f>
        <v>242060</v>
      </c>
      <c r="O5233">
        <f>IF(OR(V3__67[[#This Row],[Estimated Value]]="",V3__67[[#This Row],[Estimated Value]]=0),"",(V3__67[[#This Row],[Sale Price]]-V3__67[[#This Row],[Estimated Value]])/V3__67[[#This Row],[Estimated Value]])</f>
        <v>0.38751921106557374</v>
      </c>
      <c r="P5233" t="str">
        <f t="shared" si="81"/>
        <v>Above Estimate</v>
      </c>
    </row>
    <row r="5234" spans="1:16" x14ac:dyDescent="0.3">
      <c r="A5234" s="1">
        <v>44715</v>
      </c>
      <c r="B5234">
        <v>2022</v>
      </c>
      <c r="C5234" t="s">
        <v>18</v>
      </c>
      <c r="D5234">
        <v>211070</v>
      </c>
      <c r="E5234">
        <v>380000</v>
      </c>
      <c r="F5234" t="s">
        <v>13</v>
      </c>
      <c r="G5234" t="s">
        <v>14</v>
      </c>
      <c r="H5234">
        <v>3</v>
      </c>
      <c r="I5234">
        <v>1</v>
      </c>
      <c r="J5234">
        <v>983</v>
      </c>
      <c r="K5234">
        <v>1.003979</v>
      </c>
      <c r="L5234" t="s">
        <v>15</v>
      </c>
      <c r="M5234">
        <f>V3__67[[#This Row],[Sale Price]]/V3__67[[#This Row],[carpet_area]]</f>
        <v>386.57171922685654</v>
      </c>
      <c r="N5234">
        <f>IF(OR(V3__67[[#This Row],[Estimated Value]]="",V3__67[[#This Row],[Estimated Value]]=0),"",V3__67[[#This Row],[Sale Price]]-V3__67[[#This Row],[Estimated Value]])</f>
        <v>168930</v>
      </c>
      <c r="O5234">
        <f>IF(OR(V3__67[[#This Row],[Estimated Value]]="",V3__67[[#This Row],[Estimated Value]]=0),"",(V3__67[[#This Row],[Sale Price]]-V3__67[[#This Row],[Estimated Value]])/V3__67[[#This Row],[Estimated Value]])</f>
        <v>0.80035059458947266</v>
      </c>
      <c r="P5234" t="str">
        <f t="shared" si="81"/>
        <v>Above Estimate</v>
      </c>
    </row>
    <row r="5235" spans="1:16" x14ac:dyDescent="0.3">
      <c r="A5235" s="1">
        <v>44715</v>
      </c>
      <c r="B5235">
        <v>2022</v>
      </c>
      <c r="C5235" t="s">
        <v>18</v>
      </c>
      <c r="D5235">
        <v>380060</v>
      </c>
      <c r="E5235">
        <v>559500</v>
      </c>
      <c r="F5235" t="s">
        <v>13</v>
      </c>
      <c r="G5235" t="s">
        <v>14</v>
      </c>
      <c r="H5235">
        <v>3</v>
      </c>
      <c r="I5235">
        <v>3</v>
      </c>
      <c r="J5235">
        <v>1066</v>
      </c>
      <c r="K5235">
        <v>1.003979</v>
      </c>
      <c r="L5235" t="s">
        <v>16</v>
      </c>
      <c r="M5235">
        <f>V3__67[[#This Row],[Sale Price]]/V3__67[[#This Row],[carpet_area]]</f>
        <v>524.85928705440904</v>
      </c>
      <c r="N5235">
        <f>IF(OR(V3__67[[#This Row],[Estimated Value]]="",V3__67[[#This Row],[Estimated Value]]=0),"",V3__67[[#This Row],[Sale Price]]-V3__67[[#This Row],[Estimated Value]])</f>
        <v>179440</v>
      </c>
      <c r="O5235">
        <f>IF(OR(V3__67[[#This Row],[Estimated Value]]="",V3__67[[#This Row],[Estimated Value]]=0),"",(V3__67[[#This Row],[Sale Price]]-V3__67[[#This Row],[Estimated Value]])/V3__67[[#This Row],[Estimated Value]])</f>
        <v>0.47213597852970585</v>
      </c>
      <c r="P5235" t="str">
        <f t="shared" si="81"/>
        <v>Above Estimate</v>
      </c>
    </row>
    <row r="5236" spans="1:16" x14ac:dyDescent="0.3">
      <c r="A5236" s="1">
        <v>44716</v>
      </c>
      <c r="B5236">
        <v>2022</v>
      </c>
      <c r="C5236" t="s">
        <v>30</v>
      </c>
      <c r="D5236">
        <v>534000</v>
      </c>
      <c r="E5236">
        <v>700000</v>
      </c>
      <c r="F5236" t="s">
        <v>13</v>
      </c>
      <c r="G5236" t="s">
        <v>14</v>
      </c>
      <c r="H5236">
        <v>3</v>
      </c>
      <c r="I5236">
        <v>3</v>
      </c>
      <c r="J5236">
        <v>908</v>
      </c>
      <c r="K5236">
        <v>1.003979</v>
      </c>
      <c r="L5236" t="s">
        <v>25</v>
      </c>
      <c r="M5236">
        <f>V3__67[[#This Row],[Sale Price]]/V3__67[[#This Row],[carpet_area]]</f>
        <v>770.92511013215858</v>
      </c>
      <c r="N5236">
        <f>IF(OR(V3__67[[#This Row],[Estimated Value]]="",V3__67[[#This Row],[Estimated Value]]=0),"",V3__67[[#This Row],[Sale Price]]-V3__67[[#This Row],[Estimated Value]])</f>
        <v>166000</v>
      </c>
      <c r="O5236">
        <f>IF(OR(V3__67[[#This Row],[Estimated Value]]="",V3__67[[#This Row],[Estimated Value]]=0),"",(V3__67[[#This Row],[Sale Price]]-V3__67[[#This Row],[Estimated Value]])/V3__67[[#This Row],[Estimated Value]])</f>
        <v>0.31086142322097376</v>
      </c>
      <c r="P5236" t="str">
        <f t="shared" si="81"/>
        <v>Above Estimate</v>
      </c>
    </row>
    <row r="5237" spans="1:16" x14ac:dyDescent="0.3">
      <c r="A5237" s="1">
        <v>44716</v>
      </c>
      <c r="B5237">
        <v>2022</v>
      </c>
      <c r="C5237" t="s">
        <v>26</v>
      </c>
      <c r="D5237">
        <v>363790</v>
      </c>
      <c r="E5237">
        <v>450000</v>
      </c>
      <c r="F5237" t="s">
        <v>13</v>
      </c>
      <c r="G5237" t="s">
        <v>14</v>
      </c>
      <c r="H5237">
        <v>3</v>
      </c>
      <c r="I5237">
        <v>2</v>
      </c>
      <c r="J5237">
        <v>1048</v>
      </c>
      <c r="K5237">
        <v>1.003979</v>
      </c>
      <c r="L5237" t="s">
        <v>25</v>
      </c>
      <c r="M5237">
        <f>V3__67[[#This Row],[Sale Price]]/V3__67[[#This Row],[carpet_area]]</f>
        <v>429.38931297709922</v>
      </c>
      <c r="N5237">
        <f>IF(OR(V3__67[[#This Row],[Estimated Value]]="",V3__67[[#This Row],[Estimated Value]]=0),"",V3__67[[#This Row],[Sale Price]]-V3__67[[#This Row],[Estimated Value]])</f>
        <v>86210</v>
      </c>
      <c r="O5237">
        <f>IF(OR(V3__67[[#This Row],[Estimated Value]]="",V3__67[[#This Row],[Estimated Value]]=0),"",(V3__67[[#This Row],[Sale Price]]-V3__67[[#This Row],[Estimated Value]])/V3__67[[#This Row],[Estimated Value]])</f>
        <v>0.23697737705819291</v>
      </c>
      <c r="P5237" t="str">
        <f t="shared" si="81"/>
        <v>Above Estimate</v>
      </c>
    </row>
    <row r="5238" spans="1:16" x14ac:dyDescent="0.3">
      <c r="A5238" s="1">
        <v>44716</v>
      </c>
      <c r="B5238">
        <v>2022</v>
      </c>
      <c r="C5238" t="s">
        <v>17</v>
      </c>
      <c r="D5238">
        <v>116600</v>
      </c>
      <c r="E5238">
        <v>250000</v>
      </c>
      <c r="F5238" t="s">
        <v>13</v>
      </c>
      <c r="G5238" t="s">
        <v>14</v>
      </c>
      <c r="H5238">
        <v>3</v>
      </c>
      <c r="I5238">
        <v>1</v>
      </c>
      <c r="J5238">
        <v>947</v>
      </c>
      <c r="K5238">
        <v>1.003979</v>
      </c>
      <c r="L5238" t="s">
        <v>16</v>
      </c>
      <c r="M5238">
        <f>V3__67[[#This Row],[Sale Price]]/V3__67[[#This Row],[carpet_area]]</f>
        <v>263.99155227032736</v>
      </c>
      <c r="N5238">
        <f>IF(OR(V3__67[[#This Row],[Estimated Value]]="",V3__67[[#This Row],[Estimated Value]]=0),"",V3__67[[#This Row],[Sale Price]]-V3__67[[#This Row],[Estimated Value]])</f>
        <v>133400</v>
      </c>
      <c r="O5238">
        <f>IF(OR(V3__67[[#This Row],[Estimated Value]]="",V3__67[[#This Row],[Estimated Value]]=0),"",(V3__67[[#This Row],[Sale Price]]-V3__67[[#This Row],[Estimated Value]])/V3__67[[#This Row],[Estimated Value]])</f>
        <v>1.1440823327615781</v>
      </c>
      <c r="P5238" t="str">
        <f t="shared" si="81"/>
        <v>Above Estimate</v>
      </c>
    </row>
    <row r="5239" spans="1:16" x14ac:dyDescent="0.3">
      <c r="A5239" s="1">
        <v>44716</v>
      </c>
      <c r="B5239">
        <v>2022</v>
      </c>
      <c r="C5239" t="s">
        <v>12</v>
      </c>
      <c r="D5239">
        <v>76250</v>
      </c>
      <c r="E5239">
        <v>200000</v>
      </c>
      <c r="F5239" t="s">
        <v>19</v>
      </c>
      <c r="G5239" t="s">
        <v>20</v>
      </c>
      <c r="H5239">
        <v>4</v>
      </c>
      <c r="I5239">
        <v>4</v>
      </c>
      <c r="J5239">
        <v>1253</v>
      </c>
      <c r="K5239">
        <v>1.003979</v>
      </c>
      <c r="L5239" t="s">
        <v>25</v>
      </c>
      <c r="M5239">
        <f>V3__67[[#This Row],[Sale Price]]/V3__67[[#This Row],[carpet_area]]</f>
        <v>159.6169193934557</v>
      </c>
      <c r="N5239">
        <f>IF(OR(V3__67[[#This Row],[Estimated Value]]="",V3__67[[#This Row],[Estimated Value]]=0),"",V3__67[[#This Row],[Sale Price]]-V3__67[[#This Row],[Estimated Value]])</f>
        <v>123750</v>
      </c>
      <c r="O5239">
        <f>IF(OR(V3__67[[#This Row],[Estimated Value]]="",V3__67[[#This Row],[Estimated Value]]=0),"",(V3__67[[#This Row],[Sale Price]]-V3__67[[#This Row],[Estimated Value]])/V3__67[[#This Row],[Estimated Value]])</f>
        <v>1.6229508196721312</v>
      </c>
      <c r="P5239" t="str">
        <f t="shared" si="81"/>
        <v>Above Estimate</v>
      </c>
    </row>
    <row r="5240" spans="1:16" x14ac:dyDescent="0.3">
      <c r="A5240" s="1">
        <v>44717</v>
      </c>
      <c r="B5240">
        <v>2022</v>
      </c>
      <c r="C5240" t="s">
        <v>17</v>
      </c>
      <c r="D5240">
        <v>104780</v>
      </c>
      <c r="E5240">
        <v>123500</v>
      </c>
      <c r="F5240" t="s">
        <v>13</v>
      </c>
      <c r="G5240" t="s">
        <v>14</v>
      </c>
      <c r="H5240">
        <v>3</v>
      </c>
      <c r="I5240">
        <v>3</v>
      </c>
      <c r="J5240">
        <v>1069</v>
      </c>
      <c r="K5240">
        <v>1.003979</v>
      </c>
      <c r="L5240" t="s">
        <v>22</v>
      </c>
      <c r="M5240">
        <f>V3__67[[#This Row],[Sale Price]]/V3__67[[#This Row],[carpet_area]]</f>
        <v>115.52853133769878</v>
      </c>
      <c r="N5240">
        <f>IF(OR(V3__67[[#This Row],[Estimated Value]]="",V3__67[[#This Row],[Estimated Value]]=0),"",V3__67[[#This Row],[Sale Price]]-V3__67[[#This Row],[Estimated Value]])</f>
        <v>18720</v>
      </c>
      <c r="O5240">
        <f>IF(OR(V3__67[[#This Row],[Estimated Value]]="",V3__67[[#This Row],[Estimated Value]]=0),"",(V3__67[[#This Row],[Sale Price]]-V3__67[[#This Row],[Estimated Value]])/V3__67[[#This Row],[Estimated Value]])</f>
        <v>0.17866004962779156</v>
      </c>
      <c r="P5240" t="str">
        <f t="shared" si="81"/>
        <v>Above Estimate</v>
      </c>
    </row>
    <row r="5241" spans="1:16" x14ac:dyDescent="0.3">
      <c r="A5241" s="1">
        <v>44720</v>
      </c>
      <c r="B5241">
        <v>2022</v>
      </c>
      <c r="C5241" t="s">
        <v>29</v>
      </c>
      <c r="D5241">
        <v>226450</v>
      </c>
      <c r="E5241">
        <v>390000</v>
      </c>
      <c r="F5241" t="s">
        <v>13</v>
      </c>
      <c r="G5241" t="s">
        <v>14</v>
      </c>
      <c r="H5241">
        <v>3</v>
      </c>
      <c r="I5241">
        <v>1</v>
      </c>
      <c r="J5241">
        <v>931</v>
      </c>
      <c r="K5241">
        <v>1.003979</v>
      </c>
      <c r="L5241" t="s">
        <v>25</v>
      </c>
      <c r="M5241">
        <f>V3__67[[#This Row],[Sale Price]]/V3__67[[#This Row],[carpet_area]]</f>
        <v>418.9044038668099</v>
      </c>
      <c r="N5241">
        <f>IF(OR(V3__67[[#This Row],[Estimated Value]]="",V3__67[[#This Row],[Estimated Value]]=0),"",V3__67[[#This Row],[Sale Price]]-V3__67[[#This Row],[Estimated Value]])</f>
        <v>163550</v>
      </c>
      <c r="O5241">
        <f>IF(OR(V3__67[[#This Row],[Estimated Value]]="",V3__67[[#This Row],[Estimated Value]]=0),"",(V3__67[[#This Row],[Sale Price]]-V3__67[[#This Row],[Estimated Value]])/V3__67[[#This Row],[Estimated Value]])</f>
        <v>0.7222344888496357</v>
      </c>
      <c r="P5241" t="str">
        <f t="shared" si="81"/>
        <v>Above Estimate</v>
      </c>
    </row>
    <row r="5242" spans="1:16" x14ac:dyDescent="0.3">
      <c r="A5242" s="1">
        <v>44720</v>
      </c>
      <c r="B5242">
        <v>2022</v>
      </c>
      <c r="C5242" t="s">
        <v>17</v>
      </c>
      <c r="D5242">
        <v>89740</v>
      </c>
      <c r="E5242">
        <v>162886</v>
      </c>
      <c r="F5242" t="s">
        <v>13</v>
      </c>
      <c r="G5242" t="s">
        <v>14</v>
      </c>
      <c r="H5242">
        <v>3</v>
      </c>
      <c r="I5242">
        <v>2</v>
      </c>
      <c r="J5242">
        <v>957</v>
      </c>
      <c r="K5242">
        <v>1.003979</v>
      </c>
      <c r="L5242" t="s">
        <v>16</v>
      </c>
      <c r="M5242">
        <f>V3__67[[#This Row],[Sale Price]]/V3__67[[#This Row],[carpet_area]]</f>
        <v>170.20480668756531</v>
      </c>
      <c r="N5242">
        <f>IF(OR(V3__67[[#This Row],[Estimated Value]]="",V3__67[[#This Row],[Estimated Value]]=0),"",V3__67[[#This Row],[Sale Price]]-V3__67[[#This Row],[Estimated Value]])</f>
        <v>73146</v>
      </c>
      <c r="O5242">
        <f>IF(OR(V3__67[[#This Row],[Estimated Value]]="",V3__67[[#This Row],[Estimated Value]]=0),"",(V3__67[[#This Row],[Sale Price]]-V3__67[[#This Row],[Estimated Value]])/V3__67[[#This Row],[Estimated Value]])</f>
        <v>0.8150880320927123</v>
      </c>
      <c r="P5242" t="str">
        <f t="shared" si="81"/>
        <v>Above Estimate</v>
      </c>
    </row>
    <row r="5243" spans="1:16" x14ac:dyDescent="0.3">
      <c r="A5243" s="1">
        <v>44721</v>
      </c>
      <c r="B5243">
        <v>2022</v>
      </c>
      <c r="C5243" t="s">
        <v>21</v>
      </c>
      <c r="D5243">
        <v>3264450</v>
      </c>
      <c r="E5243">
        <v>4250000</v>
      </c>
      <c r="F5243" t="s">
        <v>13</v>
      </c>
      <c r="G5243" t="s">
        <v>14</v>
      </c>
      <c r="H5243">
        <v>3</v>
      </c>
      <c r="I5243">
        <v>1</v>
      </c>
      <c r="J5243">
        <v>1077</v>
      </c>
      <c r="K5243">
        <v>1.003979</v>
      </c>
      <c r="L5243" t="s">
        <v>16</v>
      </c>
      <c r="M5243">
        <f>V3__67[[#This Row],[Sale Price]]/V3__67[[#This Row],[carpet_area]]</f>
        <v>3946.1467038068708</v>
      </c>
      <c r="N5243">
        <f>IF(OR(V3__67[[#This Row],[Estimated Value]]="",V3__67[[#This Row],[Estimated Value]]=0),"",V3__67[[#This Row],[Sale Price]]-V3__67[[#This Row],[Estimated Value]])</f>
        <v>985550</v>
      </c>
      <c r="O5243">
        <f>IF(OR(V3__67[[#This Row],[Estimated Value]]="",V3__67[[#This Row],[Estimated Value]]=0),"",(V3__67[[#This Row],[Sale Price]]-V3__67[[#This Row],[Estimated Value]])/V3__67[[#This Row],[Estimated Value]])</f>
        <v>0.30190384291381395</v>
      </c>
      <c r="P5243" t="str">
        <f t="shared" si="81"/>
        <v>Above Estimate</v>
      </c>
    </row>
    <row r="5244" spans="1:16" x14ac:dyDescent="0.3">
      <c r="A5244" s="1">
        <v>44721</v>
      </c>
      <c r="B5244">
        <v>2022</v>
      </c>
      <c r="C5244" t="s">
        <v>30</v>
      </c>
      <c r="D5244">
        <v>342190</v>
      </c>
      <c r="E5244">
        <v>557000</v>
      </c>
      <c r="F5244" t="s">
        <v>13</v>
      </c>
      <c r="G5244" t="s">
        <v>14</v>
      </c>
      <c r="H5244">
        <v>3</v>
      </c>
      <c r="I5244">
        <v>2</v>
      </c>
      <c r="J5244">
        <v>1098</v>
      </c>
      <c r="K5244">
        <v>1.003979</v>
      </c>
      <c r="L5244" t="s">
        <v>16</v>
      </c>
      <c r="M5244">
        <f>V3__67[[#This Row],[Sale Price]]/V3__67[[#This Row],[carpet_area]]</f>
        <v>507.28597449908926</v>
      </c>
      <c r="N5244">
        <f>IF(OR(V3__67[[#This Row],[Estimated Value]]="",V3__67[[#This Row],[Estimated Value]]=0),"",V3__67[[#This Row],[Sale Price]]-V3__67[[#This Row],[Estimated Value]])</f>
        <v>214810</v>
      </c>
      <c r="O5244">
        <f>IF(OR(V3__67[[#This Row],[Estimated Value]]="",V3__67[[#This Row],[Estimated Value]]=0),"",(V3__67[[#This Row],[Sale Price]]-V3__67[[#This Row],[Estimated Value]])/V3__67[[#This Row],[Estimated Value]])</f>
        <v>0.62775066483532538</v>
      </c>
      <c r="P5244" t="str">
        <f t="shared" si="81"/>
        <v>Above Estimate</v>
      </c>
    </row>
    <row r="5245" spans="1:16" x14ac:dyDescent="0.3">
      <c r="A5245" s="1">
        <v>44722</v>
      </c>
      <c r="B5245">
        <v>2022</v>
      </c>
      <c r="C5245" t="s">
        <v>17</v>
      </c>
      <c r="D5245">
        <v>107080</v>
      </c>
      <c r="E5245">
        <v>249900</v>
      </c>
      <c r="F5245" t="s">
        <v>19</v>
      </c>
      <c r="G5245" t="s">
        <v>20</v>
      </c>
      <c r="H5245">
        <v>4</v>
      </c>
      <c r="I5245">
        <v>2</v>
      </c>
      <c r="J5245">
        <v>1398</v>
      </c>
      <c r="K5245">
        <v>1.003979</v>
      </c>
      <c r="L5245" t="s">
        <v>16</v>
      </c>
      <c r="M5245">
        <f>V3__67[[#This Row],[Sale Price]]/V3__67[[#This Row],[carpet_area]]</f>
        <v>178.75536480686696</v>
      </c>
      <c r="N5245">
        <f>IF(OR(V3__67[[#This Row],[Estimated Value]]="",V3__67[[#This Row],[Estimated Value]]=0),"",V3__67[[#This Row],[Sale Price]]-V3__67[[#This Row],[Estimated Value]])</f>
        <v>142820</v>
      </c>
      <c r="O5245">
        <f>IF(OR(V3__67[[#This Row],[Estimated Value]]="",V3__67[[#This Row],[Estimated Value]]=0),"",(V3__67[[#This Row],[Sale Price]]-V3__67[[#This Row],[Estimated Value]])/V3__67[[#This Row],[Estimated Value]])</f>
        <v>1.3337691445648114</v>
      </c>
      <c r="P5245" t="str">
        <f t="shared" si="81"/>
        <v>Above Estimate</v>
      </c>
    </row>
    <row r="5246" spans="1:16" x14ac:dyDescent="0.3">
      <c r="A5246" s="1">
        <v>44724</v>
      </c>
      <c r="B5246">
        <v>2022</v>
      </c>
      <c r="C5246" t="s">
        <v>17</v>
      </c>
      <c r="D5246">
        <v>62830</v>
      </c>
      <c r="E5246">
        <v>115000</v>
      </c>
      <c r="F5246" t="s">
        <v>13</v>
      </c>
      <c r="G5246" t="s">
        <v>14</v>
      </c>
      <c r="H5246">
        <v>3</v>
      </c>
      <c r="I5246">
        <v>2</v>
      </c>
      <c r="J5246">
        <v>1032</v>
      </c>
      <c r="K5246">
        <v>1.003979</v>
      </c>
      <c r="L5246" t="s">
        <v>16</v>
      </c>
      <c r="M5246">
        <f>V3__67[[#This Row],[Sale Price]]/V3__67[[#This Row],[carpet_area]]</f>
        <v>111.43410852713178</v>
      </c>
      <c r="N5246">
        <f>IF(OR(V3__67[[#This Row],[Estimated Value]]="",V3__67[[#This Row],[Estimated Value]]=0),"",V3__67[[#This Row],[Sale Price]]-V3__67[[#This Row],[Estimated Value]])</f>
        <v>52170</v>
      </c>
      <c r="O5246">
        <f>IF(OR(V3__67[[#This Row],[Estimated Value]]="",V3__67[[#This Row],[Estimated Value]]=0),"",(V3__67[[#This Row],[Sale Price]]-V3__67[[#This Row],[Estimated Value]])/V3__67[[#This Row],[Estimated Value]])</f>
        <v>0.83033582683431484</v>
      </c>
      <c r="P5246" t="str">
        <f t="shared" si="81"/>
        <v>Above Estimate</v>
      </c>
    </row>
    <row r="5247" spans="1:16" x14ac:dyDescent="0.3">
      <c r="A5247" s="1">
        <v>44724</v>
      </c>
      <c r="B5247">
        <v>2022</v>
      </c>
      <c r="C5247" t="s">
        <v>30</v>
      </c>
      <c r="D5247">
        <v>553010</v>
      </c>
      <c r="E5247">
        <v>795000</v>
      </c>
      <c r="F5247" t="s">
        <v>13</v>
      </c>
      <c r="G5247" t="s">
        <v>14</v>
      </c>
      <c r="H5247">
        <v>3</v>
      </c>
      <c r="I5247">
        <v>1</v>
      </c>
      <c r="J5247">
        <v>1083</v>
      </c>
      <c r="K5247">
        <v>1.003979</v>
      </c>
      <c r="L5247" t="s">
        <v>16</v>
      </c>
      <c r="M5247">
        <f>V3__67[[#This Row],[Sale Price]]/V3__67[[#This Row],[carpet_area]]</f>
        <v>734.0720221606648</v>
      </c>
      <c r="N5247">
        <f>IF(OR(V3__67[[#This Row],[Estimated Value]]="",V3__67[[#This Row],[Estimated Value]]=0),"",V3__67[[#This Row],[Sale Price]]-V3__67[[#This Row],[Estimated Value]])</f>
        <v>241990</v>
      </c>
      <c r="O5247">
        <f>IF(OR(V3__67[[#This Row],[Estimated Value]]="",V3__67[[#This Row],[Estimated Value]]=0),"",(V3__67[[#This Row],[Sale Price]]-V3__67[[#This Row],[Estimated Value]])/V3__67[[#This Row],[Estimated Value]])</f>
        <v>0.43758702374278946</v>
      </c>
      <c r="P5247" t="str">
        <f t="shared" si="81"/>
        <v>Above Estimate</v>
      </c>
    </row>
    <row r="5248" spans="1:16" x14ac:dyDescent="0.3">
      <c r="A5248" s="1">
        <v>44724</v>
      </c>
      <c r="B5248">
        <v>2022</v>
      </c>
      <c r="C5248" t="s">
        <v>17</v>
      </c>
      <c r="D5248">
        <v>106690</v>
      </c>
      <c r="E5248">
        <v>150900</v>
      </c>
      <c r="F5248" t="s">
        <v>13</v>
      </c>
      <c r="G5248" t="s">
        <v>14</v>
      </c>
      <c r="H5248">
        <v>3</v>
      </c>
      <c r="I5248">
        <v>2</v>
      </c>
      <c r="J5248">
        <v>1098</v>
      </c>
      <c r="K5248">
        <v>1.003979</v>
      </c>
      <c r="L5248" t="s">
        <v>22</v>
      </c>
      <c r="M5248">
        <f>V3__67[[#This Row],[Sale Price]]/V3__67[[#This Row],[carpet_area]]</f>
        <v>137.43169398907105</v>
      </c>
      <c r="N5248">
        <f>IF(OR(V3__67[[#This Row],[Estimated Value]]="",V3__67[[#This Row],[Estimated Value]]=0),"",V3__67[[#This Row],[Sale Price]]-V3__67[[#This Row],[Estimated Value]])</f>
        <v>44210</v>
      </c>
      <c r="O5248">
        <f>IF(OR(V3__67[[#This Row],[Estimated Value]]="",V3__67[[#This Row],[Estimated Value]]=0),"",(V3__67[[#This Row],[Sale Price]]-V3__67[[#This Row],[Estimated Value]])/V3__67[[#This Row],[Estimated Value]])</f>
        <v>0.41437810478957726</v>
      </c>
      <c r="P5248" t="str">
        <f t="shared" si="81"/>
        <v>Above Estimate</v>
      </c>
    </row>
    <row r="5249" spans="1:16" x14ac:dyDescent="0.3">
      <c r="A5249" s="1">
        <v>44724</v>
      </c>
      <c r="B5249">
        <v>2022</v>
      </c>
      <c r="C5249" t="s">
        <v>17</v>
      </c>
      <c r="D5249">
        <v>151260</v>
      </c>
      <c r="E5249">
        <v>270000</v>
      </c>
      <c r="F5249" t="s">
        <v>13</v>
      </c>
      <c r="G5249" t="s">
        <v>14</v>
      </c>
      <c r="H5249">
        <v>3</v>
      </c>
      <c r="I5249">
        <v>3</v>
      </c>
      <c r="J5249">
        <v>1017</v>
      </c>
      <c r="K5249">
        <v>1.003979</v>
      </c>
      <c r="L5249" t="s">
        <v>25</v>
      </c>
      <c r="M5249">
        <f>V3__67[[#This Row],[Sale Price]]/V3__67[[#This Row],[carpet_area]]</f>
        <v>265.48672566371681</v>
      </c>
      <c r="N5249">
        <f>IF(OR(V3__67[[#This Row],[Estimated Value]]="",V3__67[[#This Row],[Estimated Value]]=0),"",V3__67[[#This Row],[Sale Price]]-V3__67[[#This Row],[Estimated Value]])</f>
        <v>118740</v>
      </c>
      <c r="O5249">
        <f>IF(OR(V3__67[[#This Row],[Estimated Value]]="",V3__67[[#This Row],[Estimated Value]]=0),"",(V3__67[[#This Row],[Sale Price]]-V3__67[[#This Row],[Estimated Value]])/V3__67[[#This Row],[Estimated Value]])</f>
        <v>0.78500595001983342</v>
      </c>
      <c r="P5249" t="str">
        <f t="shared" si="81"/>
        <v>Above Estimate</v>
      </c>
    </row>
    <row r="5250" spans="1:16" x14ac:dyDescent="0.3">
      <c r="A5250" s="1">
        <v>44727</v>
      </c>
      <c r="B5250">
        <v>2022</v>
      </c>
      <c r="C5250" t="s">
        <v>18</v>
      </c>
      <c r="D5250">
        <v>349510</v>
      </c>
      <c r="E5250">
        <v>490000</v>
      </c>
      <c r="F5250" t="s">
        <v>13</v>
      </c>
      <c r="G5250" t="s">
        <v>14</v>
      </c>
      <c r="H5250">
        <v>3</v>
      </c>
      <c r="I5250">
        <v>1</v>
      </c>
      <c r="J5250">
        <v>1082</v>
      </c>
      <c r="K5250">
        <v>1.003979</v>
      </c>
      <c r="L5250" t="s">
        <v>15</v>
      </c>
      <c r="M5250">
        <f>V3__67[[#This Row],[Sale Price]]/V3__67[[#This Row],[carpet_area]]</f>
        <v>452.86506469500927</v>
      </c>
      <c r="N5250">
        <f>IF(OR(V3__67[[#This Row],[Estimated Value]]="",V3__67[[#This Row],[Estimated Value]]=0),"",V3__67[[#This Row],[Sale Price]]-V3__67[[#This Row],[Estimated Value]])</f>
        <v>140490</v>
      </c>
      <c r="O5250">
        <f>IF(OR(V3__67[[#This Row],[Estimated Value]]="",V3__67[[#This Row],[Estimated Value]]=0),"",(V3__67[[#This Row],[Sale Price]]-V3__67[[#This Row],[Estimated Value]])/V3__67[[#This Row],[Estimated Value]])</f>
        <v>0.40196274784698577</v>
      </c>
      <c r="P5250" t="str">
        <f t="shared" ref="P5250:P5313" si="82">IF(N5250="","No Estimate",IF(N5250&gt;0,"Above Estimate",IF(N5250&lt;0,"Below Estimate","At Estimate")))</f>
        <v>Above Estimate</v>
      </c>
    </row>
    <row r="5251" spans="1:16" x14ac:dyDescent="0.3">
      <c r="A5251" s="1">
        <v>44727</v>
      </c>
      <c r="B5251">
        <v>2022</v>
      </c>
      <c r="C5251" t="s">
        <v>29</v>
      </c>
      <c r="D5251">
        <v>187530</v>
      </c>
      <c r="E5251">
        <v>280000</v>
      </c>
      <c r="F5251" t="s">
        <v>13</v>
      </c>
      <c r="G5251" t="s">
        <v>14</v>
      </c>
      <c r="H5251">
        <v>3</v>
      </c>
      <c r="I5251">
        <v>2</v>
      </c>
      <c r="J5251">
        <v>1030</v>
      </c>
      <c r="K5251">
        <v>1.003979</v>
      </c>
      <c r="L5251" t="s">
        <v>22</v>
      </c>
      <c r="M5251">
        <f>V3__67[[#This Row],[Sale Price]]/V3__67[[#This Row],[carpet_area]]</f>
        <v>271.84466019417476</v>
      </c>
      <c r="N5251">
        <f>IF(OR(V3__67[[#This Row],[Estimated Value]]="",V3__67[[#This Row],[Estimated Value]]=0),"",V3__67[[#This Row],[Sale Price]]-V3__67[[#This Row],[Estimated Value]])</f>
        <v>92470</v>
      </c>
      <c r="O5251">
        <f>IF(OR(V3__67[[#This Row],[Estimated Value]]="",V3__67[[#This Row],[Estimated Value]]=0),"",(V3__67[[#This Row],[Sale Price]]-V3__67[[#This Row],[Estimated Value]])/V3__67[[#This Row],[Estimated Value]])</f>
        <v>0.49309443822321763</v>
      </c>
      <c r="P5251" t="str">
        <f t="shared" si="82"/>
        <v>Above Estimate</v>
      </c>
    </row>
    <row r="5252" spans="1:16" x14ac:dyDescent="0.3">
      <c r="A5252" s="1">
        <v>44727</v>
      </c>
      <c r="B5252">
        <v>2022</v>
      </c>
      <c r="C5252" t="s">
        <v>17</v>
      </c>
      <c r="D5252">
        <v>112950</v>
      </c>
      <c r="E5252">
        <v>90000</v>
      </c>
      <c r="F5252" t="s">
        <v>13</v>
      </c>
      <c r="G5252" t="s">
        <v>14</v>
      </c>
      <c r="H5252">
        <v>3</v>
      </c>
      <c r="I5252">
        <v>3</v>
      </c>
      <c r="J5252">
        <v>1082</v>
      </c>
      <c r="K5252">
        <v>1.003979</v>
      </c>
      <c r="L5252" t="s">
        <v>15</v>
      </c>
      <c r="M5252">
        <f>V3__67[[#This Row],[Sale Price]]/V3__67[[#This Row],[carpet_area]]</f>
        <v>83.17929759704252</v>
      </c>
      <c r="N5252">
        <f>IF(OR(V3__67[[#This Row],[Estimated Value]]="",V3__67[[#This Row],[Estimated Value]]=0),"",V3__67[[#This Row],[Sale Price]]-V3__67[[#This Row],[Estimated Value]])</f>
        <v>-22950</v>
      </c>
      <c r="O5252">
        <f>IF(OR(V3__67[[#This Row],[Estimated Value]]="",V3__67[[#This Row],[Estimated Value]]=0),"",(V3__67[[#This Row],[Sale Price]]-V3__67[[#This Row],[Estimated Value]])/V3__67[[#This Row],[Estimated Value]])</f>
        <v>-0.20318725099601595</v>
      </c>
      <c r="P5252" t="str">
        <f t="shared" si="82"/>
        <v>Below Estimate</v>
      </c>
    </row>
    <row r="5253" spans="1:16" x14ac:dyDescent="0.3">
      <c r="A5253" s="1">
        <v>44727</v>
      </c>
      <c r="B5253">
        <v>2022</v>
      </c>
      <c r="C5253" t="s">
        <v>17</v>
      </c>
      <c r="D5253">
        <v>196910</v>
      </c>
      <c r="E5253">
        <v>314500</v>
      </c>
      <c r="F5253" t="s">
        <v>23</v>
      </c>
      <c r="G5253" t="s">
        <v>24</v>
      </c>
      <c r="H5253">
        <v>6</v>
      </c>
      <c r="I5253">
        <v>5</v>
      </c>
      <c r="J5253">
        <v>2116</v>
      </c>
      <c r="K5253">
        <v>1.003979</v>
      </c>
      <c r="L5253" t="s">
        <v>16</v>
      </c>
      <c r="M5253">
        <f>V3__67[[#This Row],[Sale Price]]/V3__67[[#This Row],[carpet_area]]</f>
        <v>148.62948960302458</v>
      </c>
      <c r="N5253">
        <f>IF(OR(V3__67[[#This Row],[Estimated Value]]="",V3__67[[#This Row],[Estimated Value]]=0),"",V3__67[[#This Row],[Sale Price]]-V3__67[[#This Row],[Estimated Value]])</f>
        <v>117590</v>
      </c>
      <c r="O5253">
        <f>IF(OR(V3__67[[#This Row],[Estimated Value]]="",V3__67[[#This Row],[Estimated Value]]=0),"",(V3__67[[#This Row],[Sale Price]]-V3__67[[#This Row],[Estimated Value]])/V3__67[[#This Row],[Estimated Value]])</f>
        <v>0.59717637499365195</v>
      </c>
      <c r="P5253" t="str">
        <f t="shared" si="82"/>
        <v>Above Estimate</v>
      </c>
    </row>
    <row r="5254" spans="1:16" x14ac:dyDescent="0.3">
      <c r="A5254" s="1">
        <v>44728</v>
      </c>
      <c r="B5254">
        <v>2022</v>
      </c>
      <c r="C5254" t="s">
        <v>12</v>
      </c>
      <c r="D5254">
        <v>25740</v>
      </c>
      <c r="E5254">
        <v>45000</v>
      </c>
      <c r="F5254" t="s">
        <v>23</v>
      </c>
      <c r="G5254" t="s">
        <v>24</v>
      </c>
      <c r="H5254">
        <v>6</v>
      </c>
      <c r="I5254">
        <v>5</v>
      </c>
      <c r="J5254">
        <v>1983</v>
      </c>
      <c r="K5254">
        <v>1.003979</v>
      </c>
      <c r="L5254" t="s">
        <v>22</v>
      </c>
      <c r="M5254">
        <f>V3__67[[#This Row],[Sale Price]]/V3__67[[#This Row],[carpet_area]]</f>
        <v>22.692889561270803</v>
      </c>
      <c r="N5254">
        <f>IF(OR(V3__67[[#This Row],[Estimated Value]]="",V3__67[[#This Row],[Estimated Value]]=0),"",V3__67[[#This Row],[Sale Price]]-V3__67[[#This Row],[Estimated Value]])</f>
        <v>19260</v>
      </c>
      <c r="O5254">
        <f>IF(OR(V3__67[[#This Row],[Estimated Value]]="",V3__67[[#This Row],[Estimated Value]]=0),"",(V3__67[[#This Row],[Sale Price]]-V3__67[[#This Row],[Estimated Value]])/V3__67[[#This Row],[Estimated Value]])</f>
        <v>0.74825174825174823</v>
      </c>
      <c r="P5254" t="str">
        <f t="shared" si="82"/>
        <v>Above Estimate</v>
      </c>
    </row>
    <row r="5255" spans="1:16" x14ac:dyDescent="0.3">
      <c r="A5255" s="1">
        <v>44729</v>
      </c>
      <c r="B5255">
        <v>2022</v>
      </c>
      <c r="C5255" t="s">
        <v>29</v>
      </c>
      <c r="D5255">
        <v>216300</v>
      </c>
      <c r="E5255">
        <v>395000</v>
      </c>
      <c r="F5255" t="s">
        <v>23</v>
      </c>
      <c r="G5255" t="s">
        <v>24</v>
      </c>
      <c r="H5255">
        <v>6</v>
      </c>
      <c r="I5255">
        <v>5</v>
      </c>
      <c r="J5255">
        <v>2043</v>
      </c>
      <c r="K5255">
        <v>1.003979</v>
      </c>
      <c r="L5255" t="s">
        <v>22</v>
      </c>
      <c r="M5255">
        <f>V3__67[[#This Row],[Sale Price]]/V3__67[[#This Row],[carpet_area]]</f>
        <v>193.34312285854136</v>
      </c>
      <c r="N5255">
        <f>IF(OR(V3__67[[#This Row],[Estimated Value]]="",V3__67[[#This Row],[Estimated Value]]=0),"",V3__67[[#This Row],[Sale Price]]-V3__67[[#This Row],[Estimated Value]])</f>
        <v>178700</v>
      </c>
      <c r="O5255">
        <f>IF(OR(V3__67[[#This Row],[Estimated Value]]="",V3__67[[#This Row],[Estimated Value]]=0),"",(V3__67[[#This Row],[Sale Price]]-V3__67[[#This Row],[Estimated Value]])/V3__67[[#This Row],[Estimated Value]])</f>
        <v>0.82616736014794268</v>
      </c>
      <c r="P5255" t="str">
        <f t="shared" si="82"/>
        <v>Above Estimate</v>
      </c>
    </row>
    <row r="5256" spans="1:16" x14ac:dyDescent="0.3">
      <c r="A5256" s="1">
        <v>44729</v>
      </c>
      <c r="B5256">
        <v>2022</v>
      </c>
      <c r="C5256" t="s">
        <v>12</v>
      </c>
      <c r="D5256">
        <v>70870</v>
      </c>
      <c r="E5256">
        <v>180000</v>
      </c>
      <c r="F5256" t="s">
        <v>19</v>
      </c>
      <c r="G5256" t="s">
        <v>20</v>
      </c>
      <c r="H5256">
        <v>4</v>
      </c>
      <c r="I5256">
        <v>2</v>
      </c>
      <c r="J5256">
        <v>1258</v>
      </c>
      <c r="K5256">
        <v>1.003979</v>
      </c>
      <c r="L5256" t="s">
        <v>16</v>
      </c>
      <c r="M5256">
        <f>V3__67[[#This Row],[Sale Price]]/V3__67[[#This Row],[carpet_area]]</f>
        <v>143.08426073131955</v>
      </c>
      <c r="N5256">
        <f>IF(OR(V3__67[[#This Row],[Estimated Value]]="",V3__67[[#This Row],[Estimated Value]]=0),"",V3__67[[#This Row],[Sale Price]]-V3__67[[#This Row],[Estimated Value]])</f>
        <v>109130</v>
      </c>
      <c r="O5256">
        <f>IF(OR(V3__67[[#This Row],[Estimated Value]]="",V3__67[[#This Row],[Estimated Value]]=0),"",(V3__67[[#This Row],[Sale Price]]-V3__67[[#This Row],[Estimated Value]])/V3__67[[#This Row],[Estimated Value]])</f>
        <v>1.539861718639763</v>
      </c>
      <c r="P5256" t="str">
        <f t="shared" si="82"/>
        <v>Above Estimate</v>
      </c>
    </row>
    <row r="5257" spans="1:16" x14ac:dyDescent="0.3">
      <c r="A5257" s="1">
        <v>44729</v>
      </c>
      <c r="B5257">
        <v>2022</v>
      </c>
      <c r="C5257" t="s">
        <v>17</v>
      </c>
      <c r="D5257">
        <v>88370</v>
      </c>
      <c r="E5257">
        <v>210000</v>
      </c>
      <c r="F5257" t="s">
        <v>13</v>
      </c>
      <c r="G5257" t="s">
        <v>14</v>
      </c>
      <c r="H5257">
        <v>3</v>
      </c>
      <c r="I5257">
        <v>1</v>
      </c>
      <c r="J5257">
        <v>1033</v>
      </c>
      <c r="K5257">
        <v>1.003979</v>
      </c>
      <c r="L5257" t="s">
        <v>25</v>
      </c>
      <c r="M5257">
        <f>V3__67[[#This Row],[Sale Price]]/V3__67[[#This Row],[carpet_area]]</f>
        <v>203.29138431752179</v>
      </c>
      <c r="N5257">
        <f>IF(OR(V3__67[[#This Row],[Estimated Value]]="",V3__67[[#This Row],[Estimated Value]]=0),"",V3__67[[#This Row],[Sale Price]]-V3__67[[#This Row],[Estimated Value]])</f>
        <v>121630</v>
      </c>
      <c r="O5257">
        <f>IF(OR(V3__67[[#This Row],[Estimated Value]]="",V3__67[[#This Row],[Estimated Value]]=0),"",(V3__67[[#This Row],[Sale Price]]-V3__67[[#This Row],[Estimated Value]])/V3__67[[#This Row],[Estimated Value]])</f>
        <v>1.3763720719701256</v>
      </c>
      <c r="P5257" t="str">
        <f t="shared" si="82"/>
        <v>Above Estimate</v>
      </c>
    </row>
    <row r="5258" spans="1:16" x14ac:dyDescent="0.3">
      <c r="A5258" s="1">
        <v>44729</v>
      </c>
      <c r="B5258">
        <v>2022</v>
      </c>
      <c r="C5258" t="s">
        <v>29</v>
      </c>
      <c r="D5258">
        <v>239050</v>
      </c>
      <c r="E5258">
        <v>452500</v>
      </c>
      <c r="F5258" t="s">
        <v>13</v>
      </c>
      <c r="G5258" t="s">
        <v>14</v>
      </c>
      <c r="H5258">
        <v>3</v>
      </c>
      <c r="I5258">
        <v>2</v>
      </c>
      <c r="J5258">
        <v>1070</v>
      </c>
      <c r="K5258">
        <v>1.003979</v>
      </c>
      <c r="L5258" t="s">
        <v>15</v>
      </c>
      <c r="M5258">
        <f>V3__67[[#This Row],[Sale Price]]/V3__67[[#This Row],[carpet_area]]</f>
        <v>422.89719626168227</v>
      </c>
      <c r="N5258">
        <f>IF(OR(V3__67[[#This Row],[Estimated Value]]="",V3__67[[#This Row],[Estimated Value]]=0),"",V3__67[[#This Row],[Sale Price]]-V3__67[[#This Row],[Estimated Value]])</f>
        <v>213450</v>
      </c>
      <c r="O5258">
        <f>IF(OR(V3__67[[#This Row],[Estimated Value]]="",V3__67[[#This Row],[Estimated Value]]=0),"",(V3__67[[#This Row],[Sale Price]]-V3__67[[#This Row],[Estimated Value]])/V3__67[[#This Row],[Estimated Value]])</f>
        <v>0.89290943317297633</v>
      </c>
      <c r="P5258" t="str">
        <f t="shared" si="82"/>
        <v>Above Estimate</v>
      </c>
    </row>
    <row r="5259" spans="1:16" x14ac:dyDescent="0.3">
      <c r="A5259" s="1">
        <v>44729</v>
      </c>
      <c r="B5259">
        <v>2022</v>
      </c>
      <c r="C5259" t="s">
        <v>30</v>
      </c>
      <c r="D5259">
        <v>426430</v>
      </c>
      <c r="E5259">
        <v>524475</v>
      </c>
      <c r="F5259" t="s">
        <v>19</v>
      </c>
      <c r="G5259" t="s">
        <v>20</v>
      </c>
      <c r="H5259">
        <v>4</v>
      </c>
      <c r="I5259">
        <v>2</v>
      </c>
      <c r="J5259">
        <v>1366</v>
      </c>
      <c r="K5259">
        <v>1.003979</v>
      </c>
      <c r="L5259" t="s">
        <v>16</v>
      </c>
      <c r="M5259">
        <f>V3__67[[#This Row],[Sale Price]]/V3__67[[#This Row],[carpet_area]]</f>
        <v>383.94948755490481</v>
      </c>
      <c r="N5259">
        <f>IF(OR(V3__67[[#This Row],[Estimated Value]]="",V3__67[[#This Row],[Estimated Value]]=0),"",V3__67[[#This Row],[Sale Price]]-V3__67[[#This Row],[Estimated Value]])</f>
        <v>98045</v>
      </c>
      <c r="O5259">
        <f>IF(OR(V3__67[[#This Row],[Estimated Value]]="",V3__67[[#This Row],[Estimated Value]]=0),"",(V3__67[[#This Row],[Sale Price]]-V3__67[[#This Row],[Estimated Value]])/V3__67[[#This Row],[Estimated Value]])</f>
        <v>0.22992050277888515</v>
      </c>
      <c r="P5259" t="str">
        <f t="shared" si="82"/>
        <v>Above Estimate</v>
      </c>
    </row>
    <row r="5260" spans="1:16" x14ac:dyDescent="0.3">
      <c r="A5260" s="1">
        <v>44731</v>
      </c>
      <c r="B5260">
        <v>2022</v>
      </c>
      <c r="C5260" t="s">
        <v>21</v>
      </c>
      <c r="D5260">
        <v>1070440</v>
      </c>
      <c r="E5260">
        <v>1800000</v>
      </c>
      <c r="F5260" t="s">
        <v>13</v>
      </c>
      <c r="G5260" t="s">
        <v>14</v>
      </c>
      <c r="H5260">
        <v>3</v>
      </c>
      <c r="I5260">
        <v>2</v>
      </c>
      <c r="J5260">
        <v>1098</v>
      </c>
      <c r="K5260">
        <v>1.003979</v>
      </c>
      <c r="L5260" t="s">
        <v>22</v>
      </c>
      <c r="M5260">
        <f>V3__67[[#This Row],[Sale Price]]/V3__67[[#This Row],[carpet_area]]</f>
        <v>1639.344262295082</v>
      </c>
      <c r="N5260">
        <f>IF(OR(V3__67[[#This Row],[Estimated Value]]="",V3__67[[#This Row],[Estimated Value]]=0),"",V3__67[[#This Row],[Sale Price]]-V3__67[[#This Row],[Estimated Value]])</f>
        <v>729560</v>
      </c>
      <c r="O5260">
        <f>IF(OR(V3__67[[#This Row],[Estimated Value]]="",V3__67[[#This Row],[Estimated Value]]=0),"",(V3__67[[#This Row],[Sale Price]]-V3__67[[#This Row],[Estimated Value]])/V3__67[[#This Row],[Estimated Value]])</f>
        <v>0.68155151152796978</v>
      </c>
      <c r="P5260" t="str">
        <f t="shared" si="82"/>
        <v>Above Estimate</v>
      </c>
    </row>
    <row r="5261" spans="1:16" x14ac:dyDescent="0.3">
      <c r="A5261" s="1">
        <v>44731</v>
      </c>
      <c r="B5261">
        <v>2022</v>
      </c>
      <c r="C5261" t="s">
        <v>17</v>
      </c>
      <c r="D5261">
        <v>123140</v>
      </c>
      <c r="E5261">
        <v>190000</v>
      </c>
      <c r="F5261" t="s">
        <v>19</v>
      </c>
      <c r="G5261" t="s">
        <v>20</v>
      </c>
      <c r="H5261">
        <v>4</v>
      </c>
      <c r="I5261">
        <v>2</v>
      </c>
      <c r="J5261">
        <v>1322</v>
      </c>
      <c r="K5261">
        <v>1.003979</v>
      </c>
      <c r="L5261" t="s">
        <v>15</v>
      </c>
      <c r="M5261">
        <f>V3__67[[#This Row],[Sale Price]]/V3__67[[#This Row],[carpet_area]]</f>
        <v>143.72163388804842</v>
      </c>
      <c r="N5261">
        <f>IF(OR(V3__67[[#This Row],[Estimated Value]]="",V3__67[[#This Row],[Estimated Value]]=0),"",V3__67[[#This Row],[Sale Price]]-V3__67[[#This Row],[Estimated Value]])</f>
        <v>66860</v>
      </c>
      <c r="O5261">
        <f>IF(OR(V3__67[[#This Row],[Estimated Value]]="",V3__67[[#This Row],[Estimated Value]]=0),"",(V3__67[[#This Row],[Sale Price]]-V3__67[[#This Row],[Estimated Value]])/V3__67[[#This Row],[Estimated Value]])</f>
        <v>0.5429592333928861</v>
      </c>
      <c r="P5261" t="str">
        <f t="shared" si="82"/>
        <v>Above Estimate</v>
      </c>
    </row>
    <row r="5262" spans="1:16" x14ac:dyDescent="0.3">
      <c r="A5262" s="1">
        <v>44731</v>
      </c>
      <c r="B5262">
        <v>2022</v>
      </c>
      <c r="C5262" t="s">
        <v>17</v>
      </c>
      <c r="D5262">
        <v>128130</v>
      </c>
      <c r="E5262">
        <v>120000</v>
      </c>
      <c r="F5262" t="s">
        <v>13</v>
      </c>
      <c r="G5262" t="s">
        <v>14</v>
      </c>
      <c r="H5262">
        <v>3</v>
      </c>
      <c r="I5262">
        <v>1</v>
      </c>
      <c r="J5262">
        <v>966</v>
      </c>
      <c r="K5262">
        <v>1.003979</v>
      </c>
      <c r="L5262" t="s">
        <v>22</v>
      </c>
      <c r="M5262">
        <f>V3__67[[#This Row],[Sale Price]]/V3__67[[#This Row],[carpet_area]]</f>
        <v>124.22360248447205</v>
      </c>
      <c r="N5262">
        <f>IF(OR(V3__67[[#This Row],[Estimated Value]]="",V3__67[[#This Row],[Estimated Value]]=0),"",V3__67[[#This Row],[Sale Price]]-V3__67[[#This Row],[Estimated Value]])</f>
        <v>-8130</v>
      </c>
      <c r="O5262">
        <f>IF(OR(V3__67[[#This Row],[Estimated Value]]="",V3__67[[#This Row],[Estimated Value]]=0),"",(V3__67[[#This Row],[Sale Price]]-V3__67[[#This Row],[Estimated Value]])/V3__67[[#This Row],[Estimated Value]])</f>
        <v>-6.3451182392882235E-2</v>
      </c>
      <c r="P5262" t="str">
        <f t="shared" si="82"/>
        <v>Below Estimate</v>
      </c>
    </row>
    <row r="5263" spans="1:16" x14ac:dyDescent="0.3">
      <c r="A5263" s="1">
        <v>44734</v>
      </c>
      <c r="B5263">
        <v>2022</v>
      </c>
      <c r="C5263" t="s">
        <v>29</v>
      </c>
      <c r="D5263">
        <v>206010</v>
      </c>
      <c r="E5263">
        <v>290000</v>
      </c>
      <c r="F5263" t="s">
        <v>13</v>
      </c>
      <c r="G5263" t="s">
        <v>14</v>
      </c>
      <c r="H5263">
        <v>3</v>
      </c>
      <c r="I5263">
        <v>2</v>
      </c>
      <c r="J5263">
        <v>963</v>
      </c>
      <c r="K5263">
        <v>1.003979</v>
      </c>
      <c r="L5263" t="s">
        <v>16</v>
      </c>
      <c r="M5263">
        <f>V3__67[[#This Row],[Sale Price]]/V3__67[[#This Row],[carpet_area]]</f>
        <v>301.14226375908618</v>
      </c>
      <c r="N5263">
        <f>IF(OR(V3__67[[#This Row],[Estimated Value]]="",V3__67[[#This Row],[Estimated Value]]=0),"",V3__67[[#This Row],[Sale Price]]-V3__67[[#This Row],[Estimated Value]])</f>
        <v>83990</v>
      </c>
      <c r="O5263">
        <f>IF(OR(V3__67[[#This Row],[Estimated Value]]="",V3__67[[#This Row],[Estimated Value]]=0),"",(V3__67[[#This Row],[Sale Price]]-V3__67[[#This Row],[Estimated Value]])/V3__67[[#This Row],[Estimated Value]])</f>
        <v>0.40769865540507744</v>
      </c>
      <c r="P5263" t="str">
        <f t="shared" si="82"/>
        <v>Above Estimate</v>
      </c>
    </row>
    <row r="5264" spans="1:16" x14ac:dyDescent="0.3">
      <c r="A5264" s="1">
        <v>44734</v>
      </c>
      <c r="B5264">
        <v>2022</v>
      </c>
      <c r="C5264" t="s">
        <v>17</v>
      </c>
      <c r="D5264">
        <v>177060</v>
      </c>
      <c r="E5264">
        <v>345000</v>
      </c>
      <c r="F5264" t="s">
        <v>13</v>
      </c>
      <c r="G5264" t="s">
        <v>14</v>
      </c>
      <c r="H5264">
        <v>3</v>
      </c>
      <c r="I5264">
        <v>2</v>
      </c>
      <c r="J5264">
        <v>1021</v>
      </c>
      <c r="K5264">
        <v>1.003979</v>
      </c>
      <c r="L5264" t="s">
        <v>15</v>
      </c>
      <c r="M5264">
        <f>V3__67[[#This Row],[Sale Price]]/V3__67[[#This Row],[carpet_area]]</f>
        <v>337.90401567091089</v>
      </c>
      <c r="N5264">
        <f>IF(OR(V3__67[[#This Row],[Estimated Value]]="",V3__67[[#This Row],[Estimated Value]]=0),"",V3__67[[#This Row],[Sale Price]]-V3__67[[#This Row],[Estimated Value]])</f>
        <v>167940</v>
      </c>
      <c r="O5264">
        <f>IF(OR(V3__67[[#This Row],[Estimated Value]]="",V3__67[[#This Row],[Estimated Value]]=0),"",(V3__67[[#This Row],[Sale Price]]-V3__67[[#This Row],[Estimated Value]])/V3__67[[#This Row],[Estimated Value]])</f>
        <v>0.94849203659776349</v>
      </c>
      <c r="P5264" t="str">
        <f t="shared" si="82"/>
        <v>Above Estimate</v>
      </c>
    </row>
    <row r="5265" spans="1:16" x14ac:dyDescent="0.3">
      <c r="A5265" s="1">
        <v>44734</v>
      </c>
      <c r="B5265">
        <v>2022</v>
      </c>
      <c r="C5265" t="s">
        <v>17</v>
      </c>
      <c r="D5265">
        <v>136560</v>
      </c>
      <c r="E5265">
        <v>260000</v>
      </c>
      <c r="F5265" t="s">
        <v>13</v>
      </c>
      <c r="G5265" t="s">
        <v>14</v>
      </c>
      <c r="H5265">
        <v>3</v>
      </c>
      <c r="I5265">
        <v>1</v>
      </c>
      <c r="J5265">
        <v>944</v>
      </c>
      <c r="K5265">
        <v>1.003979</v>
      </c>
      <c r="L5265" t="s">
        <v>22</v>
      </c>
      <c r="M5265">
        <f>V3__67[[#This Row],[Sale Price]]/V3__67[[#This Row],[carpet_area]]</f>
        <v>275.42372881355931</v>
      </c>
      <c r="N5265">
        <f>IF(OR(V3__67[[#This Row],[Estimated Value]]="",V3__67[[#This Row],[Estimated Value]]=0),"",V3__67[[#This Row],[Sale Price]]-V3__67[[#This Row],[Estimated Value]])</f>
        <v>123440</v>
      </c>
      <c r="O5265">
        <f>IF(OR(V3__67[[#This Row],[Estimated Value]]="",V3__67[[#This Row],[Estimated Value]]=0),"",(V3__67[[#This Row],[Sale Price]]-V3__67[[#This Row],[Estimated Value]])/V3__67[[#This Row],[Estimated Value]])</f>
        <v>0.90392501464557706</v>
      </c>
      <c r="P5265" t="str">
        <f t="shared" si="82"/>
        <v>Above Estimate</v>
      </c>
    </row>
    <row r="5266" spans="1:16" x14ac:dyDescent="0.3">
      <c r="A5266" s="1">
        <v>44736</v>
      </c>
      <c r="B5266">
        <v>2022</v>
      </c>
      <c r="C5266" t="s">
        <v>17</v>
      </c>
      <c r="D5266">
        <v>157610</v>
      </c>
      <c r="E5266">
        <v>201000</v>
      </c>
      <c r="F5266" t="s">
        <v>13</v>
      </c>
      <c r="G5266" t="s">
        <v>14</v>
      </c>
      <c r="H5266">
        <v>3</v>
      </c>
      <c r="I5266">
        <v>3</v>
      </c>
      <c r="J5266">
        <v>1056</v>
      </c>
      <c r="K5266">
        <v>1.003979</v>
      </c>
      <c r="L5266" t="s">
        <v>25</v>
      </c>
      <c r="M5266">
        <f>V3__67[[#This Row],[Sale Price]]/V3__67[[#This Row],[carpet_area]]</f>
        <v>190.34090909090909</v>
      </c>
      <c r="N5266">
        <f>IF(OR(V3__67[[#This Row],[Estimated Value]]="",V3__67[[#This Row],[Estimated Value]]=0),"",V3__67[[#This Row],[Sale Price]]-V3__67[[#This Row],[Estimated Value]])</f>
        <v>43390</v>
      </c>
      <c r="O5266">
        <f>IF(OR(V3__67[[#This Row],[Estimated Value]]="",V3__67[[#This Row],[Estimated Value]]=0),"",(V3__67[[#This Row],[Sale Price]]-V3__67[[#This Row],[Estimated Value]])/V3__67[[#This Row],[Estimated Value]])</f>
        <v>0.27529979062242244</v>
      </c>
      <c r="P5266" t="str">
        <f t="shared" si="82"/>
        <v>Above Estimate</v>
      </c>
    </row>
    <row r="5267" spans="1:16" x14ac:dyDescent="0.3">
      <c r="A5267" s="1">
        <v>44736</v>
      </c>
      <c r="B5267">
        <v>2022</v>
      </c>
      <c r="C5267" t="s">
        <v>17</v>
      </c>
      <c r="D5267">
        <v>164890</v>
      </c>
      <c r="E5267">
        <v>295000</v>
      </c>
      <c r="F5267" t="s">
        <v>13</v>
      </c>
      <c r="G5267" t="s">
        <v>14</v>
      </c>
      <c r="H5267">
        <v>3</v>
      </c>
      <c r="I5267">
        <v>1</v>
      </c>
      <c r="J5267">
        <v>909</v>
      </c>
      <c r="K5267">
        <v>1.003979</v>
      </c>
      <c r="L5267" t="s">
        <v>22</v>
      </c>
      <c r="M5267">
        <f>V3__67[[#This Row],[Sale Price]]/V3__67[[#This Row],[carpet_area]]</f>
        <v>324.53245324532452</v>
      </c>
      <c r="N5267">
        <f>IF(OR(V3__67[[#This Row],[Estimated Value]]="",V3__67[[#This Row],[Estimated Value]]=0),"",V3__67[[#This Row],[Sale Price]]-V3__67[[#This Row],[Estimated Value]])</f>
        <v>130110</v>
      </c>
      <c r="O5267">
        <f>IF(OR(V3__67[[#This Row],[Estimated Value]]="",V3__67[[#This Row],[Estimated Value]]=0),"",(V3__67[[#This Row],[Sale Price]]-V3__67[[#This Row],[Estimated Value]])/V3__67[[#This Row],[Estimated Value]])</f>
        <v>0.7890715022135969</v>
      </c>
      <c r="P5267" t="str">
        <f t="shared" si="82"/>
        <v>Above Estimate</v>
      </c>
    </row>
    <row r="5268" spans="1:16" x14ac:dyDescent="0.3">
      <c r="A5268" s="1">
        <v>44738</v>
      </c>
      <c r="B5268">
        <v>2022</v>
      </c>
      <c r="C5268" t="s">
        <v>17</v>
      </c>
      <c r="D5268">
        <v>79120</v>
      </c>
      <c r="E5268">
        <v>280000</v>
      </c>
      <c r="F5268" t="s">
        <v>19</v>
      </c>
      <c r="G5268" t="s">
        <v>20</v>
      </c>
      <c r="H5268">
        <v>4</v>
      </c>
      <c r="I5268">
        <v>4</v>
      </c>
      <c r="J5268">
        <v>1233</v>
      </c>
      <c r="K5268">
        <v>1.003979</v>
      </c>
      <c r="L5268" t="s">
        <v>15</v>
      </c>
      <c r="M5268">
        <f>V3__67[[#This Row],[Sale Price]]/V3__67[[#This Row],[carpet_area]]</f>
        <v>227.08840227088402</v>
      </c>
      <c r="N5268">
        <f>IF(OR(V3__67[[#This Row],[Estimated Value]]="",V3__67[[#This Row],[Estimated Value]]=0),"",V3__67[[#This Row],[Sale Price]]-V3__67[[#This Row],[Estimated Value]])</f>
        <v>200880</v>
      </c>
      <c r="O5268">
        <f>IF(OR(V3__67[[#This Row],[Estimated Value]]="",V3__67[[#This Row],[Estimated Value]]=0),"",(V3__67[[#This Row],[Sale Price]]-V3__67[[#This Row],[Estimated Value]])/V3__67[[#This Row],[Estimated Value]])</f>
        <v>2.5389282103134478</v>
      </c>
      <c r="P5268" t="str">
        <f t="shared" si="82"/>
        <v>Above Estimate</v>
      </c>
    </row>
    <row r="5269" spans="1:16" x14ac:dyDescent="0.3">
      <c r="A5269" s="1">
        <v>44738</v>
      </c>
      <c r="B5269">
        <v>2022</v>
      </c>
      <c r="C5269" t="s">
        <v>17</v>
      </c>
      <c r="D5269">
        <v>136210</v>
      </c>
      <c r="E5269">
        <v>225000</v>
      </c>
      <c r="F5269" t="s">
        <v>19</v>
      </c>
      <c r="G5269" t="s">
        <v>20</v>
      </c>
      <c r="H5269">
        <v>4</v>
      </c>
      <c r="I5269">
        <v>4</v>
      </c>
      <c r="J5269">
        <v>1405</v>
      </c>
      <c r="K5269">
        <v>1.003979</v>
      </c>
      <c r="L5269" t="s">
        <v>16</v>
      </c>
      <c r="M5269">
        <f>V3__67[[#This Row],[Sale Price]]/V3__67[[#This Row],[carpet_area]]</f>
        <v>160.14234875444839</v>
      </c>
      <c r="N5269">
        <f>IF(OR(V3__67[[#This Row],[Estimated Value]]="",V3__67[[#This Row],[Estimated Value]]=0),"",V3__67[[#This Row],[Sale Price]]-V3__67[[#This Row],[Estimated Value]])</f>
        <v>88790</v>
      </c>
      <c r="O5269">
        <f>IF(OR(V3__67[[#This Row],[Estimated Value]]="",V3__67[[#This Row],[Estimated Value]]=0),"",(V3__67[[#This Row],[Sale Price]]-V3__67[[#This Row],[Estimated Value]])/V3__67[[#This Row],[Estimated Value]])</f>
        <v>0.65186109683576832</v>
      </c>
      <c r="P5269" t="str">
        <f t="shared" si="82"/>
        <v>Above Estimate</v>
      </c>
    </row>
    <row r="5270" spans="1:16" x14ac:dyDescent="0.3">
      <c r="A5270" s="1">
        <v>44738</v>
      </c>
      <c r="B5270">
        <v>2022</v>
      </c>
      <c r="C5270" t="s">
        <v>21</v>
      </c>
      <c r="D5270">
        <v>3606190</v>
      </c>
      <c r="E5270">
        <v>3850000</v>
      </c>
      <c r="F5270" t="s">
        <v>13</v>
      </c>
      <c r="G5270" t="s">
        <v>14</v>
      </c>
      <c r="H5270">
        <v>3</v>
      </c>
      <c r="I5270">
        <v>3</v>
      </c>
      <c r="J5270">
        <v>1075</v>
      </c>
      <c r="K5270">
        <v>1.003979</v>
      </c>
      <c r="L5270" t="s">
        <v>25</v>
      </c>
      <c r="M5270">
        <f>V3__67[[#This Row],[Sale Price]]/V3__67[[#This Row],[carpet_area]]</f>
        <v>3581.3953488372094</v>
      </c>
      <c r="N5270">
        <f>IF(OR(V3__67[[#This Row],[Estimated Value]]="",V3__67[[#This Row],[Estimated Value]]=0),"",V3__67[[#This Row],[Sale Price]]-V3__67[[#This Row],[Estimated Value]])</f>
        <v>243810</v>
      </c>
      <c r="O5270">
        <f>IF(OR(V3__67[[#This Row],[Estimated Value]]="",V3__67[[#This Row],[Estimated Value]]=0),"",(V3__67[[#This Row],[Sale Price]]-V3__67[[#This Row],[Estimated Value]])/V3__67[[#This Row],[Estimated Value]])</f>
        <v>6.7608750509540544E-2</v>
      </c>
      <c r="P5270" t="str">
        <f t="shared" si="82"/>
        <v>Above Estimate</v>
      </c>
    </row>
    <row r="5271" spans="1:16" x14ac:dyDescent="0.3">
      <c r="A5271" s="1">
        <v>44738</v>
      </c>
      <c r="B5271">
        <v>2022</v>
      </c>
      <c r="C5271" t="s">
        <v>26</v>
      </c>
      <c r="D5271">
        <v>316890</v>
      </c>
      <c r="E5271">
        <v>435000</v>
      </c>
      <c r="F5271" t="s">
        <v>13</v>
      </c>
      <c r="G5271" t="s">
        <v>14</v>
      </c>
      <c r="H5271">
        <v>3</v>
      </c>
      <c r="I5271">
        <v>3</v>
      </c>
      <c r="J5271">
        <v>1048</v>
      </c>
      <c r="K5271">
        <v>1.003979</v>
      </c>
      <c r="L5271" t="s">
        <v>15</v>
      </c>
      <c r="M5271">
        <f>V3__67[[#This Row],[Sale Price]]/V3__67[[#This Row],[carpet_area]]</f>
        <v>415.07633587786262</v>
      </c>
      <c r="N5271">
        <f>IF(OR(V3__67[[#This Row],[Estimated Value]]="",V3__67[[#This Row],[Estimated Value]]=0),"",V3__67[[#This Row],[Sale Price]]-V3__67[[#This Row],[Estimated Value]])</f>
        <v>118110</v>
      </c>
      <c r="O5271">
        <f>IF(OR(V3__67[[#This Row],[Estimated Value]]="",V3__67[[#This Row],[Estimated Value]]=0),"",(V3__67[[#This Row],[Sale Price]]-V3__67[[#This Row],[Estimated Value]])/V3__67[[#This Row],[Estimated Value]])</f>
        <v>0.3727160844457067</v>
      </c>
      <c r="P5271" t="str">
        <f t="shared" si="82"/>
        <v>Above Estimate</v>
      </c>
    </row>
    <row r="5272" spans="1:16" x14ac:dyDescent="0.3">
      <c r="A5272" s="1">
        <v>44741</v>
      </c>
      <c r="B5272">
        <v>2022</v>
      </c>
      <c r="C5272" t="s">
        <v>12</v>
      </c>
      <c r="D5272">
        <v>70990</v>
      </c>
      <c r="E5272">
        <v>145000</v>
      </c>
      <c r="F5272" t="s">
        <v>13</v>
      </c>
      <c r="G5272" t="s">
        <v>14</v>
      </c>
      <c r="H5272">
        <v>3</v>
      </c>
      <c r="I5272">
        <v>2</v>
      </c>
      <c r="J5272">
        <v>907</v>
      </c>
      <c r="K5272">
        <v>1.003979</v>
      </c>
      <c r="L5272" t="s">
        <v>16</v>
      </c>
      <c r="M5272">
        <f>V3__67[[#This Row],[Sale Price]]/V3__67[[#This Row],[carpet_area]]</f>
        <v>159.86769570011026</v>
      </c>
      <c r="N5272">
        <f>IF(OR(V3__67[[#This Row],[Estimated Value]]="",V3__67[[#This Row],[Estimated Value]]=0),"",V3__67[[#This Row],[Sale Price]]-V3__67[[#This Row],[Estimated Value]])</f>
        <v>74010</v>
      </c>
      <c r="O5272">
        <f>IF(OR(V3__67[[#This Row],[Estimated Value]]="",V3__67[[#This Row],[Estimated Value]]=0),"",(V3__67[[#This Row],[Sale Price]]-V3__67[[#This Row],[Estimated Value]])/V3__67[[#This Row],[Estimated Value]])</f>
        <v>1.0425412029863361</v>
      </c>
      <c r="P5272" t="str">
        <f t="shared" si="82"/>
        <v>Above Estimate</v>
      </c>
    </row>
    <row r="5273" spans="1:16" x14ac:dyDescent="0.3">
      <c r="A5273" s="1">
        <v>44741</v>
      </c>
      <c r="B5273">
        <v>2022</v>
      </c>
      <c r="C5273" t="s">
        <v>26</v>
      </c>
      <c r="D5273">
        <v>414080</v>
      </c>
      <c r="E5273">
        <v>490000</v>
      </c>
      <c r="F5273" t="s">
        <v>13</v>
      </c>
      <c r="G5273" t="s">
        <v>14</v>
      </c>
      <c r="H5273">
        <v>3</v>
      </c>
      <c r="I5273">
        <v>3</v>
      </c>
      <c r="J5273">
        <v>985</v>
      </c>
      <c r="K5273">
        <v>1.003979</v>
      </c>
      <c r="L5273" t="s">
        <v>25</v>
      </c>
      <c r="M5273">
        <f>V3__67[[#This Row],[Sale Price]]/V3__67[[#This Row],[carpet_area]]</f>
        <v>497.46192893401013</v>
      </c>
      <c r="N5273">
        <f>IF(OR(V3__67[[#This Row],[Estimated Value]]="",V3__67[[#This Row],[Estimated Value]]=0),"",V3__67[[#This Row],[Sale Price]]-V3__67[[#This Row],[Estimated Value]])</f>
        <v>75920</v>
      </c>
      <c r="O5273">
        <f>IF(OR(V3__67[[#This Row],[Estimated Value]]="",V3__67[[#This Row],[Estimated Value]]=0),"",(V3__67[[#This Row],[Sale Price]]-V3__67[[#This Row],[Estimated Value]])/V3__67[[#This Row],[Estimated Value]])</f>
        <v>0.18334621329211748</v>
      </c>
      <c r="P5273" t="str">
        <f t="shared" si="82"/>
        <v>Above Estimate</v>
      </c>
    </row>
    <row r="5274" spans="1:16" x14ac:dyDescent="0.3">
      <c r="A5274" s="1">
        <v>44741</v>
      </c>
      <c r="B5274">
        <v>2022</v>
      </c>
      <c r="C5274" t="s">
        <v>17</v>
      </c>
      <c r="D5274">
        <v>88730</v>
      </c>
      <c r="E5274">
        <v>205000</v>
      </c>
      <c r="F5274" t="s">
        <v>13</v>
      </c>
      <c r="G5274" t="s">
        <v>14</v>
      </c>
      <c r="H5274">
        <v>3</v>
      </c>
      <c r="I5274">
        <v>2</v>
      </c>
      <c r="J5274">
        <v>1065</v>
      </c>
      <c r="K5274">
        <v>1.003979</v>
      </c>
      <c r="L5274" t="s">
        <v>16</v>
      </c>
      <c r="M5274">
        <f>V3__67[[#This Row],[Sale Price]]/V3__67[[#This Row],[carpet_area]]</f>
        <v>192.48826291079811</v>
      </c>
      <c r="N5274">
        <f>IF(OR(V3__67[[#This Row],[Estimated Value]]="",V3__67[[#This Row],[Estimated Value]]=0),"",V3__67[[#This Row],[Sale Price]]-V3__67[[#This Row],[Estimated Value]])</f>
        <v>116270</v>
      </c>
      <c r="O5274">
        <f>IF(OR(V3__67[[#This Row],[Estimated Value]]="",V3__67[[#This Row],[Estimated Value]]=0),"",(V3__67[[#This Row],[Sale Price]]-V3__67[[#This Row],[Estimated Value]])/V3__67[[#This Row],[Estimated Value]])</f>
        <v>1.3103798038994703</v>
      </c>
      <c r="P5274" t="str">
        <f t="shared" si="82"/>
        <v>Above Estimate</v>
      </c>
    </row>
    <row r="5275" spans="1:16" x14ac:dyDescent="0.3">
      <c r="A5275" s="1">
        <v>44741</v>
      </c>
      <c r="B5275">
        <v>2022</v>
      </c>
      <c r="C5275" t="s">
        <v>30</v>
      </c>
      <c r="D5275">
        <v>428540</v>
      </c>
      <c r="E5275">
        <v>635000</v>
      </c>
      <c r="F5275" t="s">
        <v>13</v>
      </c>
      <c r="G5275" t="s">
        <v>14</v>
      </c>
      <c r="H5275">
        <v>3</v>
      </c>
      <c r="I5275">
        <v>1</v>
      </c>
      <c r="J5275">
        <v>1010</v>
      </c>
      <c r="K5275">
        <v>1.003979</v>
      </c>
      <c r="L5275" t="s">
        <v>25</v>
      </c>
      <c r="M5275">
        <f>V3__67[[#This Row],[Sale Price]]/V3__67[[#This Row],[carpet_area]]</f>
        <v>628.71287128712868</v>
      </c>
      <c r="N5275">
        <f>IF(OR(V3__67[[#This Row],[Estimated Value]]="",V3__67[[#This Row],[Estimated Value]]=0),"",V3__67[[#This Row],[Sale Price]]-V3__67[[#This Row],[Estimated Value]])</f>
        <v>206460</v>
      </c>
      <c r="O5275">
        <f>IF(OR(V3__67[[#This Row],[Estimated Value]]="",V3__67[[#This Row],[Estimated Value]]=0),"",(V3__67[[#This Row],[Sale Price]]-V3__67[[#This Row],[Estimated Value]])/V3__67[[#This Row],[Estimated Value]])</f>
        <v>0.48177533019088065</v>
      </c>
      <c r="P5275" t="str">
        <f t="shared" si="82"/>
        <v>Above Estimate</v>
      </c>
    </row>
    <row r="5276" spans="1:16" x14ac:dyDescent="0.3">
      <c r="A5276" s="1">
        <v>44741</v>
      </c>
      <c r="B5276">
        <v>2022</v>
      </c>
      <c r="C5276" t="s">
        <v>26</v>
      </c>
      <c r="D5276">
        <v>2347730</v>
      </c>
      <c r="E5276">
        <v>4100000</v>
      </c>
      <c r="F5276" t="s">
        <v>13</v>
      </c>
      <c r="G5276" t="s">
        <v>14</v>
      </c>
      <c r="H5276">
        <v>3</v>
      </c>
      <c r="I5276">
        <v>3</v>
      </c>
      <c r="J5276">
        <v>968</v>
      </c>
      <c r="K5276">
        <v>1.003979</v>
      </c>
      <c r="L5276" t="s">
        <v>22</v>
      </c>
      <c r="M5276">
        <f>V3__67[[#This Row],[Sale Price]]/V3__67[[#This Row],[carpet_area]]</f>
        <v>4235.5371900826449</v>
      </c>
      <c r="N5276">
        <f>IF(OR(V3__67[[#This Row],[Estimated Value]]="",V3__67[[#This Row],[Estimated Value]]=0),"",V3__67[[#This Row],[Sale Price]]-V3__67[[#This Row],[Estimated Value]])</f>
        <v>1752270</v>
      </c>
      <c r="O5276">
        <f>IF(OR(V3__67[[#This Row],[Estimated Value]]="",V3__67[[#This Row],[Estimated Value]]=0),"",(V3__67[[#This Row],[Sale Price]]-V3__67[[#This Row],[Estimated Value]])/V3__67[[#This Row],[Estimated Value]])</f>
        <v>0.74636776801420945</v>
      </c>
      <c r="P5276" t="str">
        <f t="shared" si="82"/>
        <v>Above Estimate</v>
      </c>
    </row>
    <row r="5277" spans="1:16" x14ac:dyDescent="0.3">
      <c r="A5277" s="1">
        <v>44742</v>
      </c>
      <c r="B5277">
        <v>2022</v>
      </c>
      <c r="C5277" t="s">
        <v>30</v>
      </c>
      <c r="D5277">
        <v>653740</v>
      </c>
      <c r="E5277">
        <v>930000</v>
      </c>
      <c r="F5277" t="s">
        <v>13</v>
      </c>
      <c r="G5277" t="s">
        <v>14</v>
      </c>
      <c r="H5277">
        <v>3</v>
      </c>
      <c r="I5277">
        <v>1</v>
      </c>
      <c r="J5277">
        <v>939</v>
      </c>
      <c r="K5277">
        <v>1.003979</v>
      </c>
      <c r="L5277" t="s">
        <v>22</v>
      </c>
      <c r="M5277">
        <f>V3__67[[#This Row],[Sale Price]]/V3__67[[#This Row],[carpet_area]]</f>
        <v>990.41533546325877</v>
      </c>
      <c r="N5277">
        <f>IF(OR(V3__67[[#This Row],[Estimated Value]]="",V3__67[[#This Row],[Estimated Value]]=0),"",V3__67[[#This Row],[Sale Price]]-V3__67[[#This Row],[Estimated Value]])</f>
        <v>276260</v>
      </c>
      <c r="O5277">
        <f>IF(OR(V3__67[[#This Row],[Estimated Value]]="",V3__67[[#This Row],[Estimated Value]]=0),"",(V3__67[[#This Row],[Sale Price]]-V3__67[[#This Row],[Estimated Value]])/V3__67[[#This Row],[Estimated Value]])</f>
        <v>0.42258390185700739</v>
      </c>
      <c r="P5277" t="str">
        <f t="shared" si="82"/>
        <v>Above Estimate</v>
      </c>
    </row>
    <row r="5278" spans="1:16" x14ac:dyDescent="0.3">
      <c r="A5278" s="1">
        <v>44742</v>
      </c>
      <c r="B5278">
        <v>2022</v>
      </c>
      <c r="C5278" t="s">
        <v>30</v>
      </c>
      <c r="D5278">
        <v>280710</v>
      </c>
      <c r="E5278">
        <v>370000</v>
      </c>
      <c r="F5278" t="s">
        <v>13</v>
      </c>
      <c r="G5278" t="s">
        <v>14</v>
      </c>
      <c r="H5278">
        <v>3</v>
      </c>
      <c r="I5278">
        <v>2</v>
      </c>
      <c r="J5278">
        <v>1011</v>
      </c>
      <c r="K5278">
        <v>1.003979</v>
      </c>
      <c r="L5278" t="s">
        <v>25</v>
      </c>
      <c r="M5278">
        <f>V3__67[[#This Row],[Sale Price]]/V3__67[[#This Row],[carpet_area]]</f>
        <v>365.97428288822948</v>
      </c>
      <c r="N5278">
        <f>IF(OR(V3__67[[#This Row],[Estimated Value]]="",V3__67[[#This Row],[Estimated Value]]=0),"",V3__67[[#This Row],[Sale Price]]-V3__67[[#This Row],[Estimated Value]])</f>
        <v>89290</v>
      </c>
      <c r="O5278">
        <f>IF(OR(V3__67[[#This Row],[Estimated Value]]="",V3__67[[#This Row],[Estimated Value]]=0),"",(V3__67[[#This Row],[Sale Price]]-V3__67[[#This Row],[Estimated Value]])/V3__67[[#This Row],[Estimated Value]])</f>
        <v>0.31808628121548932</v>
      </c>
      <c r="P5278" t="str">
        <f t="shared" si="82"/>
        <v>Above Estimate</v>
      </c>
    </row>
    <row r="5279" spans="1:16" x14ac:dyDescent="0.3">
      <c r="A5279" s="1">
        <v>44742</v>
      </c>
      <c r="B5279">
        <v>2022</v>
      </c>
      <c r="C5279" t="s">
        <v>26</v>
      </c>
      <c r="D5279">
        <v>325640</v>
      </c>
      <c r="E5279">
        <v>375000</v>
      </c>
      <c r="F5279" t="s">
        <v>13</v>
      </c>
      <c r="G5279" t="s">
        <v>14</v>
      </c>
      <c r="H5279">
        <v>3</v>
      </c>
      <c r="I5279">
        <v>3</v>
      </c>
      <c r="J5279">
        <v>1095</v>
      </c>
      <c r="K5279">
        <v>1.003979</v>
      </c>
      <c r="L5279" t="s">
        <v>16</v>
      </c>
      <c r="M5279">
        <f>V3__67[[#This Row],[Sale Price]]/V3__67[[#This Row],[carpet_area]]</f>
        <v>342.46575342465752</v>
      </c>
      <c r="N5279">
        <f>IF(OR(V3__67[[#This Row],[Estimated Value]]="",V3__67[[#This Row],[Estimated Value]]=0),"",V3__67[[#This Row],[Sale Price]]-V3__67[[#This Row],[Estimated Value]])</f>
        <v>49360</v>
      </c>
      <c r="O5279">
        <f>IF(OR(V3__67[[#This Row],[Estimated Value]]="",V3__67[[#This Row],[Estimated Value]]=0),"",(V3__67[[#This Row],[Sale Price]]-V3__67[[#This Row],[Estimated Value]])/V3__67[[#This Row],[Estimated Value]])</f>
        <v>0.15157843016828398</v>
      </c>
      <c r="P5279" t="str">
        <f t="shared" si="82"/>
        <v>Above Estimate</v>
      </c>
    </row>
    <row r="5280" spans="1:16" x14ac:dyDescent="0.3">
      <c r="A5280" s="1">
        <v>44742</v>
      </c>
      <c r="B5280">
        <v>2022</v>
      </c>
      <c r="C5280" t="s">
        <v>26</v>
      </c>
      <c r="D5280">
        <v>541450</v>
      </c>
      <c r="E5280">
        <v>748000</v>
      </c>
      <c r="F5280" t="s">
        <v>13</v>
      </c>
      <c r="G5280" t="s">
        <v>14</v>
      </c>
      <c r="H5280">
        <v>3</v>
      </c>
      <c r="I5280">
        <v>1</v>
      </c>
      <c r="J5280">
        <v>1091</v>
      </c>
      <c r="K5280">
        <v>1.003979</v>
      </c>
      <c r="L5280" t="s">
        <v>16</v>
      </c>
      <c r="M5280">
        <f>V3__67[[#This Row],[Sale Price]]/V3__67[[#This Row],[carpet_area]]</f>
        <v>685.60953253895514</v>
      </c>
      <c r="N5280">
        <f>IF(OR(V3__67[[#This Row],[Estimated Value]]="",V3__67[[#This Row],[Estimated Value]]=0),"",V3__67[[#This Row],[Sale Price]]-V3__67[[#This Row],[Estimated Value]])</f>
        <v>206550</v>
      </c>
      <c r="O5280">
        <f>IF(OR(V3__67[[#This Row],[Estimated Value]]="",V3__67[[#This Row],[Estimated Value]]=0),"",(V3__67[[#This Row],[Sale Price]]-V3__67[[#This Row],[Estimated Value]])/V3__67[[#This Row],[Estimated Value]])</f>
        <v>0.38147566718995291</v>
      </c>
      <c r="P5280" t="str">
        <f t="shared" si="82"/>
        <v>Above Estimate</v>
      </c>
    </row>
    <row r="5281" spans="1:16" x14ac:dyDescent="0.3">
      <c r="A5281" s="1">
        <v>44743</v>
      </c>
      <c r="B5281">
        <v>2022</v>
      </c>
      <c r="C5281" t="s">
        <v>21</v>
      </c>
      <c r="D5281">
        <v>957740</v>
      </c>
      <c r="E5281">
        <v>1800000</v>
      </c>
      <c r="F5281" t="s">
        <v>13</v>
      </c>
      <c r="G5281" t="s">
        <v>14</v>
      </c>
      <c r="H5281">
        <v>3</v>
      </c>
      <c r="I5281">
        <v>2</v>
      </c>
      <c r="J5281">
        <v>1033</v>
      </c>
      <c r="K5281">
        <v>1.003979</v>
      </c>
      <c r="L5281" t="s">
        <v>22</v>
      </c>
      <c r="M5281">
        <f>V3__67[[#This Row],[Sale Price]]/V3__67[[#This Row],[carpet_area]]</f>
        <v>1742.4975798644723</v>
      </c>
      <c r="N5281">
        <f>IF(OR(V3__67[[#This Row],[Estimated Value]]="",V3__67[[#This Row],[Estimated Value]]=0),"",V3__67[[#This Row],[Sale Price]]-V3__67[[#This Row],[Estimated Value]])</f>
        <v>842260</v>
      </c>
      <c r="O5281">
        <f>IF(OR(V3__67[[#This Row],[Estimated Value]]="",V3__67[[#This Row],[Estimated Value]]=0),"",(V3__67[[#This Row],[Sale Price]]-V3__67[[#This Row],[Estimated Value]])/V3__67[[#This Row],[Estimated Value]])</f>
        <v>0.87942447845970728</v>
      </c>
      <c r="P5281" t="str">
        <f t="shared" si="82"/>
        <v>Above Estimate</v>
      </c>
    </row>
    <row r="5282" spans="1:16" x14ac:dyDescent="0.3">
      <c r="A5282" s="1">
        <v>44743</v>
      </c>
      <c r="B5282">
        <v>2022</v>
      </c>
      <c r="C5282" t="s">
        <v>26</v>
      </c>
      <c r="D5282">
        <v>267960</v>
      </c>
      <c r="E5282">
        <v>1010000</v>
      </c>
      <c r="F5282" t="s">
        <v>13</v>
      </c>
      <c r="G5282" t="s">
        <v>14</v>
      </c>
      <c r="H5282">
        <v>3</v>
      </c>
      <c r="I5282">
        <v>3</v>
      </c>
      <c r="J5282">
        <v>970</v>
      </c>
      <c r="K5282">
        <v>1.003979</v>
      </c>
      <c r="L5282" t="s">
        <v>25</v>
      </c>
      <c r="M5282">
        <f>V3__67[[#This Row],[Sale Price]]/V3__67[[#This Row],[carpet_area]]</f>
        <v>1041.2371134020618</v>
      </c>
      <c r="N5282">
        <f>IF(OR(V3__67[[#This Row],[Estimated Value]]="",V3__67[[#This Row],[Estimated Value]]=0),"",V3__67[[#This Row],[Sale Price]]-V3__67[[#This Row],[Estimated Value]])</f>
        <v>742040</v>
      </c>
      <c r="O5282">
        <f>IF(OR(V3__67[[#This Row],[Estimated Value]]="",V3__67[[#This Row],[Estimated Value]]=0),"",(V3__67[[#This Row],[Sale Price]]-V3__67[[#This Row],[Estimated Value]])/V3__67[[#This Row],[Estimated Value]])</f>
        <v>2.769219286460666</v>
      </c>
      <c r="P5282" t="str">
        <f t="shared" si="82"/>
        <v>Above Estimate</v>
      </c>
    </row>
    <row r="5283" spans="1:16" x14ac:dyDescent="0.3">
      <c r="A5283" s="1">
        <v>44743</v>
      </c>
      <c r="B5283">
        <v>2022</v>
      </c>
      <c r="C5283" t="s">
        <v>26</v>
      </c>
      <c r="D5283">
        <v>1052030</v>
      </c>
      <c r="E5283">
        <v>1039000</v>
      </c>
      <c r="F5283" t="s">
        <v>13</v>
      </c>
      <c r="G5283" t="s">
        <v>14</v>
      </c>
      <c r="H5283">
        <v>3</v>
      </c>
      <c r="I5283">
        <v>1</v>
      </c>
      <c r="J5283">
        <v>965</v>
      </c>
      <c r="K5283">
        <v>1.003979</v>
      </c>
      <c r="L5283" t="s">
        <v>25</v>
      </c>
      <c r="M5283">
        <f>V3__67[[#This Row],[Sale Price]]/V3__67[[#This Row],[carpet_area]]</f>
        <v>1076.6839378238342</v>
      </c>
      <c r="N5283">
        <f>IF(OR(V3__67[[#This Row],[Estimated Value]]="",V3__67[[#This Row],[Estimated Value]]=0),"",V3__67[[#This Row],[Sale Price]]-V3__67[[#This Row],[Estimated Value]])</f>
        <v>-13030</v>
      </c>
      <c r="O5283">
        <f>IF(OR(V3__67[[#This Row],[Estimated Value]]="",V3__67[[#This Row],[Estimated Value]]=0),"",(V3__67[[#This Row],[Sale Price]]-V3__67[[#This Row],[Estimated Value]])/V3__67[[#This Row],[Estimated Value]])</f>
        <v>-1.2385578358031614E-2</v>
      </c>
      <c r="P5283" t="str">
        <f t="shared" si="82"/>
        <v>Below Estimate</v>
      </c>
    </row>
    <row r="5284" spans="1:16" x14ac:dyDescent="0.3">
      <c r="A5284" s="1">
        <v>44744</v>
      </c>
      <c r="B5284">
        <v>2022</v>
      </c>
      <c r="C5284" t="s">
        <v>30</v>
      </c>
      <c r="D5284">
        <v>359300</v>
      </c>
      <c r="E5284">
        <v>630500</v>
      </c>
      <c r="F5284" t="s">
        <v>19</v>
      </c>
      <c r="G5284" t="s">
        <v>20</v>
      </c>
      <c r="H5284">
        <v>4</v>
      </c>
      <c r="I5284">
        <v>2</v>
      </c>
      <c r="J5284">
        <v>1428</v>
      </c>
      <c r="K5284">
        <v>1.003979</v>
      </c>
      <c r="L5284" t="s">
        <v>16</v>
      </c>
      <c r="M5284">
        <f>V3__67[[#This Row],[Sale Price]]/V3__67[[#This Row],[carpet_area]]</f>
        <v>441.52661064425769</v>
      </c>
      <c r="N5284">
        <f>IF(OR(V3__67[[#This Row],[Estimated Value]]="",V3__67[[#This Row],[Estimated Value]]=0),"",V3__67[[#This Row],[Sale Price]]-V3__67[[#This Row],[Estimated Value]])</f>
        <v>271200</v>
      </c>
      <c r="O5284">
        <f>IF(OR(V3__67[[#This Row],[Estimated Value]]="",V3__67[[#This Row],[Estimated Value]]=0),"",(V3__67[[#This Row],[Sale Price]]-V3__67[[#This Row],[Estimated Value]])/V3__67[[#This Row],[Estimated Value]])</f>
        <v>0.75480100194823263</v>
      </c>
      <c r="P5284" t="str">
        <f t="shared" si="82"/>
        <v>Above Estimate</v>
      </c>
    </row>
    <row r="5285" spans="1:16" x14ac:dyDescent="0.3">
      <c r="A5285" s="1">
        <v>44744</v>
      </c>
      <c r="B5285">
        <v>2022</v>
      </c>
      <c r="C5285" t="s">
        <v>18</v>
      </c>
      <c r="D5285">
        <v>253690</v>
      </c>
      <c r="E5285">
        <v>162500</v>
      </c>
      <c r="F5285" t="s">
        <v>13</v>
      </c>
      <c r="G5285" t="s">
        <v>14</v>
      </c>
      <c r="H5285">
        <v>3</v>
      </c>
      <c r="I5285">
        <v>1</v>
      </c>
      <c r="J5285">
        <v>974</v>
      </c>
      <c r="K5285">
        <v>1.003979</v>
      </c>
      <c r="L5285" t="s">
        <v>15</v>
      </c>
      <c r="M5285">
        <f>V3__67[[#This Row],[Sale Price]]/V3__67[[#This Row],[carpet_area]]</f>
        <v>166.83778234086242</v>
      </c>
      <c r="N5285">
        <f>IF(OR(V3__67[[#This Row],[Estimated Value]]="",V3__67[[#This Row],[Estimated Value]]=0),"",V3__67[[#This Row],[Sale Price]]-V3__67[[#This Row],[Estimated Value]])</f>
        <v>-91190</v>
      </c>
      <c r="O5285">
        <f>IF(OR(V3__67[[#This Row],[Estimated Value]]="",V3__67[[#This Row],[Estimated Value]]=0),"",(V3__67[[#This Row],[Sale Price]]-V3__67[[#This Row],[Estimated Value]])/V3__67[[#This Row],[Estimated Value]])</f>
        <v>-0.35945445228428397</v>
      </c>
      <c r="P5285" t="str">
        <f t="shared" si="82"/>
        <v>Below Estimate</v>
      </c>
    </row>
    <row r="5286" spans="1:16" x14ac:dyDescent="0.3">
      <c r="A5286" s="1">
        <v>44744</v>
      </c>
      <c r="B5286">
        <v>2022</v>
      </c>
      <c r="C5286" t="s">
        <v>30</v>
      </c>
      <c r="D5286">
        <v>296470</v>
      </c>
      <c r="E5286">
        <v>395000</v>
      </c>
      <c r="F5286" t="s">
        <v>13</v>
      </c>
      <c r="G5286" t="s">
        <v>14</v>
      </c>
      <c r="H5286">
        <v>3</v>
      </c>
      <c r="I5286">
        <v>2</v>
      </c>
      <c r="J5286">
        <v>1036</v>
      </c>
      <c r="K5286">
        <v>1.003979</v>
      </c>
      <c r="L5286" t="s">
        <v>25</v>
      </c>
      <c r="M5286">
        <f>V3__67[[#This Row],[Sale Price]]/V3__67[[#This Row],[carpet_area]]</f>
        <v>381.27413127413126</v>
      </c>
      <c r="N5286">
        <f>IF(OR(V3__67[[#This Row],[Estimated Value]]="",V3__67[[#This Row],[Estimated Value]]=0),"",V3__67[[#This Row],[Sale Price]]-V3__67[[#This Row],[Estimated Value]])</f>
        <v>98530</v>
      </c>
      <c r="O5286">
        <f>IF(OR(V3__67[[#This Row],[Estimated Value]]="",V3__67[[#This Row],[Estimated Value]]=0),"",(V3__67[[#This Row],[Sale Price]]-V3__67[[#This Row],[Estimated Value]])/V3__67[[#This Row],[Estimated Value]])</f>
        <v>0.33234391338078051</v>
      </c>
      <c r="P5286" t="str">
        <f t="shared" si="82"/>
        <v>Above Estimate</v>
      </c>
    </row>
    <row r="5287" spans="1:16" x14ac:dyDescent="0.3">
      <c r="A5287" s="1">
        <v>44744</v>
      </c>
      <c r="B5287">
        <v>2022</v>
      </c>
      <c r="C5287" t="s">
        <v>29</v>
      </c>
      <c r="D5287">
        <v>247870</v>
      </c>
      <c r="E5287">
        <v>262500</v>
      </c>
      <c r="F5287" t="s">
        <v>19</v>
      </c>
      <c r="G5287" t="s">
        <v>20</v>
      </c>
      <c r="H5287">
        <v>4</v>
      </c>
      <c r="I5287">
        <v>2</v>
      </c>
      <c r="J5287">
        <v>1450</v>
      </c>
      <c r="K5287">
        <v>1.003979</v>
      </c>
      <c r="L5287" t="s">
        <v>15</v>
      </c>
      <c r="M5287">
        <f>V3__67[[#This Row],[Sale Price]]/V3__67[[#This Row],[carpet_area]]</f>
        <v>181.0344827586207</v>
      </c>
      <c r="N5287">
        <f>IF(OR(V3__67[[#This Row],[Estimated Value]]="",V3__67[[#This Row],[Estimated Value]]=0),"",V3__67[[#This Row],[Sale Price]]-V3__67[[#This Row],[Estimated Value]])</f>
        <v>14630</v>
      </c>
      <c r="O5287">
        <f>IF(OR(V3__67[[#This Row],[Estimated Value]]="",V3__67[[#This Row],[Estimated Value]]=0),"",(V3__67[[#This Row],[Sale Price]]-V3__67[[#This Row],[Estimated Value]])/V3__67[[#This Row],[Estimated Value]])</f>
        <v>5.9022874894097715E-2</v>
      </c>
      <c r="P5287" t="str">
        <f t="shared" si="82"/>
        <v>Above Estimate</v>
      </c>
    </row>
    <row r="5288" spans="1:16" x14ac:dyDescent="0.3">
      <c r="A5288" s="1">
        <v>44744</v>
      </c>
      <c r="B5288">
        <v>2022</v>
      </c>
      <c r="C5288" t="s">
        <v>26</v>
      </c>
      <c r="D5288">
        <v>758940</v>
      </c>
      <c r="E5288">
        <v>892000</v>
      </c>
      <c r="F5288" t="s">
        <v>13</v>
      </c>
      <c r="G5288" t="s">
        <v>14</v>
      </c>
      <c r="H5288">
        <v>3</v>
      </c>
      <c r="I5288">
        <v>3</v>
      </c>
      <c r="J5288">
        <v>997</v>
      </c>
      <c r="K5288">
        <v>1.003979</v>
      </c>
      <c r="L5288" t="s">
        <v>25</v>
      </c>
      <c r="M5288">
        <f>V3__67[[#This Row],[Sale Price]]/V3__67[[#This Row],[carpet_area]]</f>
        <v>894.68405215646942</v>
      </c>
      <c r="N5288">
        <f>IF(OR(V3__67[[#This Row],[Estimated Value]]="",V3__67[[#This Row],[Estimated Value]]=0),"",V3__67[[#This Row],[Sale Price]]-V3__67[[#This Row],[Estimated Value]])</f>
        <v>133060</v>
      </c>
      <c r="O5288">
        <f>IF(OR(V3__67[[#This Row],[Estimated Value]]="",V3__67[[#This Row],[Estimated Value]]=0),"",(V3__67[[#This Row],[Sale Price]]-V3__67[[#This Row],[Estimated Value]])/V3__67[[#This Row],[Estimated Value]])</f>
        <v>0.17532347748175087</v>
      </c>
      <c r="P5288" t="str">
        <f t="shared" si="82"/>
        <v>Above Estimate</v>
      </c>
    </row>
    <row r="5289" spans="1:16" x14ac:dyDescent="0.3">
      <c r="A5289" s="1">
        <v>44748</v>
      </c>
      <c r="B5289">
        <v>2022</v>
      </c>
      <c r="C5289" t="s">
        <v>12</v>
      </c>
      <c r="D5289">
        <v>86720</v>
      </c>
      <c r="E5289">
        <v>160000</v>
      </c>
      <c r="F5289" t="s">
        <v>13</v>
      </c>
      <c r="G5289" t="s">
        <v>14</v>
      </c>
      <c r="H5289">
        <v>3</v>
      </c>
      <c r="I5289">
        <v>2</v>
      </c>
      <c r="J5289">
        <v>973</v>
      </c>
      <c r="K5289">
        <v>1.003979</v>
      </c>
      <c r="L5289" t="s">
        <v>22</v>
      </c>
      <c r="M5289">
        <f>V3__67[[#This Row],[Sale Price]]/V3__67[[#This Row],[carpet_area]]</f>
        <v>164.4398766700925</v>
      </c>
      <c r="N5289">
        <f>IF(OR(V3__67[[#This Row],[Estimated Value]]="",V3__67[[#This Row],[Estimated Value]]=0),"",V3__67[[#This Row],[Sale Price]]-V3__67[[#This Row],[Estimated Value]])</f>
        <v>73280</v>
      </c>
      <c r="O5289">
        <f>IF(OR(V3__67[[#This Row],[Estimated Value]]="",V3__67[[#This Row],[Estimated Value]]=0),"",(V3__67[[#This Row],[Sale Price]]-V3__67[[#This Row],[Estimated Value]])/V3__67[[#This Row],[Estimated Value]])</f>
        <v>0.84501845018450183</v>
      </c>
      <c r="P5289" t="str">
        <f t="shared" si="82"/>
        <v>Above Estimate</v>
      </c>
    </row>
    <row r="5290" spans="1:16" x14ac:dyDescent="0.3">
      <c r="A5290" s="1">
        <v>44748</v>
      </c>
      <c r="B5290">
        <v>2022</v>
      </c>
      <c r="C5290" t="s">
        <v>30</v>
      </c>
      <c r="D5290">
        <v>297970</v>
      </c>
      <c r="E5290">
        <v>345000</v>
      </c>
      <c r="F5290" t="s">
        <v>13</v>
      </c>
      <c r="G5290" t="s">
        <v>14</v>
      </c>
      <c r="H5290">
        <v>3</v>
      </c>
      <c r="I5290">
        <v>1</v>
      </c>
      <c r="J5290">
        <v>941</v>
      </c>
      <c r="K5290">
        <v>1.003979</v>
      </c>
      <c r="L5290" t="s">
        <v>22</v>
      </c>
      <c r="M5290">
        <f>V3__67[[#This Row],[Sale Price]]/V3__67[[#This Row],[carpet_area]]</f>
        <v>366.63124335812967</v>
      </c>
      <c r="N5290">
        <f>IF(OR(V3__67[[#This Row],[Estimated Value]]="",V3__67[[#This Row],[Estimated Value]]=0),"",V3__67[[#This Row],[Sale Price]]-V3__67[[#This Row],[Estimated Value]])</f>
        <v>47030</v>
      </c>
      <c r="O5290">
        <f>IF(OR(V3__67[[#This Row],[Estimated Value]]="",V3__67[[#This Row],[Estimated Value]]=0),"",(V3__67[[#This Row],[Sale Price]]-V3__67[[#This Row],[Estimated Value]])/V3__67[[#This Row],[Estimated Value]])</f>
        <v>0.15783468134375944</v>
      </c>
      <c r="P5290" t="str">
        <f t="shared" si="82"/>
        <v>Above Estimate</v>
      </c>
    </row>
    <row r="5291" spans="1:16" x14ac:dyDescent="0.3">
      <c r="A5291" s="1">
        <v>44750</v>
      </c>
      <c r="B5291">
        <v>2022</v>
      </c>
      <c r="C5291" t="s">
        <v>17</v>
      </c>
      <c r="D5291">
        <v>124900</v>
      </c>
      <c r="E5291">
        <v>280000</v>
      </c>
      <c r="F5291" t="s">
        <v>23</v>
      </c>
      <c r="G5291" t="s">
        <v>24</v>
      </c>
      <c r="H5291">
        <v>6</v>
      </c>
      <c r="I5291">
        <v>4</v>
      </c>
      <c r="J5291">
        <v>1872</v>
      </c>
      <c r="K5291">
        <v>1.003979</v>
      </c>
      <c r="L5291" t="s">
        <v>15</v>
      </c>
      <c r="M5291">
        <f>V3__67[[#This Row],[Sale Price]]/V3__67[[#This Row],[carpet_area]]</f>
        <v>149.57264957264957</v>
      </c>
      <c r="N5291">
        <f>IF(OR(V3__67[[#This Row],[Estimated Value]]="",V3__67[[#This Row],[Estimated Value]]=0),"",V3__67[[#This Row],[Sale Price]]-V3__67[[#This Row],[Estimated Value]])</f>
        <v>155100</v>
      </c>
      <c r="O5291">
        <f>IF(OR(V3__67[[#This Row],[Estimated Value]]="",V3__67[[#This Row],[Estimated Value]]=0),"",(V3__67[[#This Row],[Sale Price]]-V3__67[[#This Row],[Estimated Value]])/V3__67[[#This Row],[Estimated Value]])</f>
        <v>1.2417934347477981</v>
      </c>
      <c r="P5291" t="str">
        <f t="shared" si="82"/>
        <v>Above Estimate</v>
      </c>
    </row>
    <row r="5292" spans="1:16" x14ac:dyDescent="0.3">
      <c r="A5292" s="1">
        <v>44750</v>
      </c>
      <c r="B5292">
        <v>2022</v>
      </c>
      <c r="C5292" t="s">
        <v>21</v>
      </c>
      <c r="D5292">
        <v>387380</v>
      </c>
      <c r="E5292">
        <v>607620</v>
      </c>
      <c r="F5292" t="s">
        <v>13</v>
      </c>
      <c r="G5292" t="s">
        <v>14</v>
      </c>
      <c r="H5292">
        <v>3</v>
      </c>
      <c r="I5292">
        <v>2</v>
      </c>
      <c r="J5292">
        <v>1001</v>
      </c>
      <c r="K5292">
        <v>1.003979</v>
      </c>
      <c r="L5292" t="s">
        <v>15</v>
      </c>
      <c r="M5292">
        <f>V3__67[[#This Row],[Sale Price]]/V3__67[[#This Row],[carpet_area]]</f>
        <v>607.01298701298697</v>
      </c>
      <c r="N5292">
        <f>IF(OR(V3__67[[#This Row],[Estimated Value]]="",V3__67[[#This Row],[Estimated Value]]=0),"",V3__67[[#This Row],[Sale Price]]-V3__67[[#This Row],[Estimated Value]])</f>
        <v>220240</v>
      </c>
      <c r="O5292">
        <f>IF(OR(V3__67[[#This Row],[Estimated Value]]="",V3__67[[#This Row],[Estimated Value]]=0),"",(V3__67[[#This Row],[Sale Price]]-V3__67[[#This Row],[Estimated Value]])/V3__67[[#This Row],[Estimated Value]])</f>
        <v>0.56853735350302026</v>
      </c>
      <c r="P5292" t="str">
        <f t="shared" si="82"/>
        <v>Above Estimate</v>
      </c>
    </row>
    <row r="5293" spans="1:16" x14ac:dyDescent="0.3">
      <c r="A5293" s="1">
        <v>44750</v>
      </c>
      <c r="B5293">
        <v>2022</v>
      </c>
      <c r="C5293" t="s">
        <v>17</v>
      </c>
      <c r="D5293">
        <v>110690</v>
      </c>
      <c r="E5293">
        <v>210000</v>
      </c>
      <c r="F5293" t="s">
        <v>13</v>
      </c>
      <c r="G5293" t="s">
        <v>14</v>
      </c>
      <c r="H5293">
        <v>3</v>
      </c>
      <c r="I5293">
        <v>1</v>
      </c>
      <c r="J5293">
        <v>979</v>
      </c>
      <c r="K5293">
        <v>1.003979</v>
      </c>
      <c r="L5293" t="s">
        <v>15</v>
      </c>
      <c r="M5293">
        <f>V3__67[[#This Row],[Sale Price]]/V3__67[[#This Row],[carpet_area]]</f>
        <v>214.50459652706843</v>
      </c>
      <c r="N5293">
        <f>IF(OR(V3__67[[#This Row],[Estimated Value]]="",V3__67[[#This Row],[Estimated Value]]=0),"",V3__67[[#This Row],[Sale Price]]-V3__67[[#This Row],[Estimated Value]])</f>
        <v>99310</v>
      </c>
      <c r="O5293">
        <f>IF(OR(V3__67[[#This Row],[Estimated Value]]="",V3__67[[#This Row],[Estimated Value]]=0),"",(V3__67[[#This Row],[Sale Price]]-V3__67[[#This Row],[Estimated Value]])/V3__67[[#This Row],[Estimated Value]])</f>
        <v>0.89719035143192705</v>
      </c>
      <c r="P5293" t="str">
        <f t="shared" si="82"/>
        <v>Above Estimate</v>
      </c>
    </row>
    <row r="5294" spans="1:16" x14ac:dyDescent="0.3">
      <c r="A5294" s="1">
        <v>44750</v>
      </c>
      <c r="B5294">
        <v>2022</v>
      </c>
      <c r="C5294" t="s">
        <v>18</v>
      </c>
      <c r="D5294">
        <v>1132190</v>
      </c>
      <c r="E5294">
        <v>1650000</v>
      </c>
      <c r="F5294" t="s">
        <v>13</v>
      </c>
      <c r="G5294" t="s">
        <v>14</v>
      </c>
      <c r="H5294">
        <v>3</v>
      </c>
      <c r="I5294">
        <v>2</v>
      </c>
      <c r="J5294">
        <v>1062</v>
      </c>
      <c r="K5294">
        <v>1.003979</v>
      </c>
      <c r="L5294" t="s">
        <v>25</v>
      </c>
      <c r="M5294">
        <f>V3__67[[#This Row],[Sale Price]]/V3__67[[#This Row],[carpet_area]]</f>
        <v>1553.6723163841807</v>
      </c>
      <c r="N5294">
        <f>IF(OR(V3__67[[#This Row],[Estimated Value]]="",V3__67[[#This Row],[Estimated Value]]=0),"",V3__67[[#This Row],[Sale Price]]-V3__67[[#This Row],[Estimated Value]])</f>
        <v>517810</v>
      </c>
      <c r="O5294">
        <f>IF(OR(V3__67[[#This Row],[Estimated Value]]="",V3__67[[#This Row],[Estimated Value]]=0),"",(V3__67[[#This Row],[Sale Price]]-V3__67[[#This Row],[Estimated Value]])/V3__67[[#This Row],[Estimated Value]])</f>
        <v>0.45735256449889156</v>
      </c>
      <c r="P5294" t="str">
        <f t="shared" si="82"/>
        <v>Above Estimate</v>
      </c>
    </row>
    <row r="5295" spans="1:16" x14ac:dyDescent="0.3">
      <c r="A5295" s="1">
        <v>44751</v>
      </c>
      <c r="B5295">
        <v>2022</v>
      </c>
      <c r="C5295" t="s">
        <v>17</v>
      </c>
      <c r="D5295">
        <v>173050</v>
      </c>
      <c r="E5295">
        <v>178000</v>
      </c>
      <c r="F5295" t="s">
        <v>13</v>
      </c>
      <c r="G5295" t="s">
        <v>14</v>
      </c>
      <c r="H5295">
        <v>3</v>
      </c>
      <c r="I5295">
        <v>1</v>
      </c>
      <c r="J5295">
        <v>912</v>
      </c>
      <c r="K5295">
        <v>1.003979</v>
      </c>
      <c r="L5295" t="s">
        <v>16</v>
      </c>
      <c r="M5295">
        <f>V3__67[[#This Row],[Sale Price]]/V3__67[[#This Row],[carpet_area]]</f>
        <v>195.17543859649123</v>
      </c>
      <c r="N5295">
        <f>IF(OR(V3__67[[#This Row],[Estimated Value]]="",V3__67[[#This Row],[Estimated Value]]=0),"",V3__67[[#This Row],[Sale Price]]-V3__67[[#This Row],[Estimated Value]])</f>
        <v>4950</v>
      </c>
      <c r="O5295">
        <f>IF(OR(V3__67[[#This Row],[Estimated Value]]="",V3__67[[#This Row],[Estimated Value]]=0),"",(V3__67[[#This Row],[Sale Price]]-V3__67[[#This Row],[Estimated Value]])/V3__67[[#This Row],[Estimated Value]])</f>
        <v>2.8604449581045941E-2</v>
      </c>
      <c r="P5295" t="str">
        <f t="shared" si="82"/>
        <v>Above Estimate</v>
      </c>
    </row>
    <row r="5296" spans="1:16" x14ac:dyDescent="0.3">
      <c r="A5296" s="1">
        <v>44751</v>
      </c>
      <c r="B5296">
        <v>2022</v>
      </c>
      <c r="C5296" t="s">
        <v>29</v>
      </c>
      <c r="D5296">
        <v>264530</v>
      </c>
      <c r="E5296">
        <v>405000</v>
      </c>
      <c r="F5296" t="s">
        <v>13</v>
      </c>
      <c r="G5296" t="s">
        <v>14</v>
      </c>
      <c r="H5296">
        <v>3</v>
      </c>
      <c r="I5296">
        <v>2</v>
      </c>
      <c r="J5296">
        <v>919</v>
      </c>
      <c r="K5296">
        <v>1.003979</v>
      </c>
      <c r="L5296" t="s">
        <v>16</v>
      </c>
      <c r="M5296">
        <f>V3__67[[#This Row],[Sale Price]]/V3__67[[#This Row],[carpet_area]]</f>
        <v>440.69640914036995</v>
      </c>
      <c r="N5296">
        <f>IF(OR(V3__67[[#This Row],[Estimated Value]]="",V3__67[[#This Row],[Estimated Value]]=0),"",V3__67[[#This Row],[Sale Price]]-V3__67[[#This Row],[Estimated Value]])</f>
        <v>140470</v>
      </c>
      <c r="O5296">
        <f>IF(OR(V3__67[[#This Row],[Estimated Value]]="",V3__67[[#This Row],[Estimated Value]]=0),"",(V3__67[[#This Row],[Sale Price]]-V3__67[[#This Row],[Estimated Value]])/V3__67[[#This Row],[Estimated Value]])</f>
        <v>0.5310172759233357</v>
      </c>
      <c r="P5296" t="str">
        <f t="shared" si="82"/>
        <v>Above Estimate</v>
      </c>
    </row>
    <row r="5297" spans="1:16" x14ac:dyDescent="0.3">
      <c r="A5297" s="1">
        <v>44752</v>
      </c>
      <c r="B5297">
        <v>2022</v>
      </c>
      <c r="C5297" t="s">
        <v>30</v>
      </c>
      <c r="D5297">
        <v>719630</v>
      </c>
      <c r="E5297">
        <v>1100000</v>
      </c>
      <c r="F5297" t="s">
        <v>13</v>
      </c>
      <c r="G5297" t="s">
        <v>14</v>
      </c>
      <c r="H5297">
        <v>3</v>
      </c>
      <c r="I5297">
        <v>2</v>
      </c>
      <c r="J5297">
        <v>960</v>
      </c>
      <c r="K5297">
        <v>1.003979</v>
      </c>
      <c r="L5297" t="s">
        <v>16</v>
      </c>
      <c r="M5297">
        <f>V3__67[[#This Row],[Sale Price]]/V3__67[[#This Row],[carpet_area]]</f>
        <v>1145.8333333333333</v>
      </c>
      <c r="N5297">
        <f>IF(OR(V3__67[[#This Row],[Estimated Value]]="",V3__67[[#This Row],[Estimated Value]]=0),"",V3__67[[#This Row],[Sale Price]]-V3__67[[#This Row],[Estimated Value]])</f>
        <v>380370</v>
      </c>
      <c r="O5297">
        <f>IF(OR(V3__67[[#This Row],[Estimated Value]]="",V3__67[[#This Row],[Estimated Value]]=0),"",(V3__67[[#This Row],[Sale Price]]-V3__67[[#This Row],[Estimated Value]])/V3__67[[#This Row],[Estimated Value]])</f>
        <v>0.52856328946819897</v>
      </c>
      <c r="P5297" t="str">
        <f t="shared" si="82"/>
        <v>Above Estimate</v>
      </c>
    </row>
    <row r="5298" spans="1:16" x14ac:dyDescent="0.3">
      <c r="A5298" s="1">
        <v>44755</v>
      </c>
      <c r="B5298">
        <v>2022</v>
      </c>
      <c r="C5298" t="s">
        <v>29</v>
      </c>
      <c r="D5298">
        <v>174930</v>
      </c>
      <c r="E5298">
        <v>250000</v>
      </c>
      <c r="F5298" t="s">
        <v>13</v>
      </c>
      <c r="G5298" t="s">
        <v>14</v>
      </c>
      <c r="H5298">
        <v>3</v>
      </c>
      <c r="I5298">
        <v>3</v>
      </c>
      <c r="J5298">
        <v>992</v>
      </c>
      <c r="K5298">
        <v>1.003979</v>
      </c>
      <c r="L5298" t="s">
        <v>15</v>
      </c>
      <c r="M5298">
        <f>V3__67[[#This Row],[Sale Price]]/V3__67[[#This Row],[carpet_area]]</f>
        <v>252.01612903225808</v>
      </c>
      <c r="N5298">
        <f>IF(OR(V3__67[[#This Row],[Estimated Value]]="",V3__67[[#This Row],[Estimated Value]]=0),"",V3__67[[#This Row],[Sale Price]]-V3__67[[#This Row],[Estimated Value]])</f>
        <v>75070</v>
      </c>
      <c r="O5298">
        <f>IF(OR(V3__67[[#This Row],[Estimated Value]]="",V3__67[[#This Row],[Estimated Value]]=0),"",(V3__67[[#This Row],[Sale Price]]-V3__67[[#This Row],[Estimated Value]])/V3__67[[#This Row],[Estimated Value]])</f>
        <v>0.42914308580575089</v>
      </c>
      <c r="P5298" t="str">
        <f t="shared" si="82"/>
        <v>Above Estimate</v>
      </c>
    </row>
    <row r="5299" spans="1:16" x14ac:dyDescent="0.3">
      <c r="A5299" s="1">
        <v>44755</v>
      </c>
      <c r="B5299">
        <v>2022</v>
      </c>
      <c r="C5299" t="s">
        <v>30</v>
      </c>
      <c r="D5299">
        <v>409000</v>
      </c>
      <c r="E5299">
        <v>615000</v>
      </c>
      <c r="F5299" t="s">
        <v>13</v>
      </c>
      <c r="G5299" t="s">
        <v>14</v>
      </c>
      <c r="H5299">
        <v>3</v>
      </c>
      <c r="I5299">
        <v>1</v>
      </c>
      <c r="J5299">
        <v>1016</v>
      </c>
      <c r="K5299">
        <v>1.003979</v>
      </c>
      <c r="L5299" t="s">
        <v>16</v>
      </c>
      <c r="M5299">
        <f>V3__67[[#This Row],[Sale Price]]/V3__67[[#This Row],[carpet_area]]</f>
        <v>605.3149606299213</v>
      </c>
      <c r="N5299">
        <f>IF(OR(V3__67[[#This Row],[Estimated Value]]="",V3__67[[#This Row],[Estimated Value]]=0),"",V3__67[[#This Row],[Sale Price]]-V3__67[[#This Row],[Estimated Value]])</f>
        <v>206000</v>
      </c>
      <c r="O5299">
        <f>IF(OR(V3__67[[#This Row],[Estimated Value]]="",V3__67[[#This Row],[Estimated Value]]=0),"",(V3__67[[#This Row],[Sale Price]]-V3__67[[#This Row],[Estimated Value]])/V3__67[[#This Row],[Estimated Value]])</f>
        <v>0.50366748166259168</v>
      </c>
      <c r="P5299" t="str">
        <f t="shared" si="82"/>
        <v>Above Estimate</v>
      </c>
    </row>
    <row r="5300" spans="1:16" x14ac:dyDescent="0.3">
      <c r="A5300" s="1">
        <v>44755</v>
      </c>
      <c r="B5300">
        <v>2022</v>
      </c>
      <c r="C5300" t="s">
        <v>12</v>
      </c>
      <c r="D5300">
        <v>77500</v>
      </c>
      <c r="E5300">
        <v>111000</v>
      </c>
      <c r="F5300" t="s">
        <v>13</v>
      </c>
      <c r="G5300" t="s">
        <v>14</v>
      </c>
      <c r="H5300">
        <v>3</v>
      </c>
      <c r="I5300">
        <v>1</v>
      </c>
      <c r="J5300">
        <v>1088</v>
      </c>
      <c r="K5300">
        <v>1.003979</v>
      </c>
      <c r="L5300" t="s">
        <v>25</v>
      </c>
      <c r="M5300">
        <f>V3__67[[#This Row],[Sale Price]]/V3__67[[#This Row],[carpet_area]]</f>
        <v>102.02205882352941</v>
      </c>
      <c r="N5300">
        <f>IF(OR(V3__67[[#This Row],[Estimated Value]]="",V3__67[[#This Row],[Estimated Value]]=0),"",V3__67[[#This Row],[Sale Price]]-V3__67[[#This Row],[Estimated Value]])</f>
        <v>33500</v>
      </c>
      <c r="O5300">
        <f>IF(OR(V3__67[[#This Row],[Estimated Value]]="",V3__67[[#This Row],[Estimated Value]]=0),"",(V3__67[[#This Row],[Sale Price]]-V3__67[[#This Row],[Estimated Value]])/V3__67[[#This Row],[Estimated Value]])</f>
        <v>0.43225806451612903</v>
      </c>
      <c r="P5300" t="str">
        <f t="shared" si="82"/>
        <v>Above Estimate</v>
      </c>
    </row>
    <row r="5301" spans="1:16" x14ac:dyDescent="0.3">
      <c r="A5301" s="1">
        <v>44756</v>
      </c>
      <c r="B5301">
        <v>2022</v>
      </c>
      <c r="C5301" t="s">
        <v>29</v>
      </c>
      <c r="D5301">
        <v>195160</v>
      </c>
      <c r="E5301">
        <v>323000</v>
      </c>
      <c r="F5301" t="s">
        <v>13</v>
      </c>
      <c r="G5301" t="s">
        <v>14</v>
      </c>
      <c r="H5301">
        <v>3</v>
      </c>
      <c r="I5301">
        <v>3</v>
      </c>
      <c r="J5301">
        <v>984</v>
      </c>
      <c r="K5301">
        <v>1.003979</v>
      </c>
      <c r="L5301" t="s">
        <v>25</v>
      </c>
      <c r="M5301">
        <f>V3__67[[#This Row],[Sale Price]]/V3__67[[#This Row],[carpet_area]]</f>
        <v>328.2520325203252</v>
      </c>
      <c r="N5301">
        <f>IF(OR(V3__67[[#This Row],[Estimated Value]]="",V3__67[[#This Row],[Estimated Value]]=0),"",V3__67[[#This Row],[Sale Price]]-V3__67[[#This Row],[Estimated Value]])</f>
        <v>127840</v>
      </c>
      <c r="O5301">
        <f>IF(OR(V3__67[[#This Row],[Estimated Value]]="",V3__67[[#This Row],[Estimated Value]]=0),"",(V3__67[[#This Row],[Sale Price]]-V3__67[[#This Row],[Estimated Value]])/V3__67[[#This Row],[Estimated Value]])</f>
        <v>0.65505226480836232</v>
      </c>
      <c r="P5301" t="str">
        <f t="shared" si="82"/>
        <v>Above Estimate</v>
      </c>
    </row>
    <row r="5302" spans="1:16" x14ac:dyDescent="0.3">
      <c r="A5302" s="1">
        <v>44756</v>
      </c>
      <c r="B5302">
        <v>2022</v>
      </c>
      <c r="C5302" t="s">
        <v>18</v>
      </c>
      <c r="D5302">
        <v>351150</v>
      </c>
      <c r="E5302">
        <v>570000</v>
      </c>
      <c r="F5302" t="s">
        <v>13</v>
      </c>
      <c r="G5302" t="s">
        <v>14</v>
      </c>
      <c r="H5302">
        <v>3</v>
      </c>
      <c r="I5302">
        <v>1</v>
      </c>
      <c r="J5302">
        <v>1012</v>
      </c>
      <c r="K5302">
        <v>1.003979</v>
      </c>
      <c r="L5302" t="s">
        <v>15</v>
      </c>
      <c r="M5302">
        <f>V3__67[[#This Row],[Sale Price]]/V3__67[[#This Row],[carpet_area]]</f>
        <v>563.24110671936762</v>
      </c>
      <c r="N5302">
        <f>IF(OR(V3__67[[#This Row],[Estimated Value]]="",V3__67[[#This Row],[Estimated Value]]=0),"",V3__67[[#This Row],[Sale Price]]-V3__67[[#This Row],[Estimated Value]])</f>
        <v>218850</v>
      </c>
      <c r="O5302">
        <f>IF(OR(V3__67[[#This Row],[Estimated Value]]="",V3__67[[#This Row],[Estimated Value]]=0),"",(V3__67[[#This Row],[Sale Price]]-V3__67[[#This Row],[Estimated Value]])/V3__67[[#This Row],[Estimated Value]])</f>
        <v>0.62323793250747539</v>
      </c>
      <c r="P5302" t="str">
        <f t="shared" si="82"/>
        <v>Above Estimate</v>
      </c>
    </row>
    <row r="5303" spans="1:16" x14ac:dyDescent="0.3">
      <c r="A5303" s="1">
        <v>44756</v>
      </c>
      <c r="B5303">
        <v>2022</v>
      </c>
      <c r="C5303" t="s">
        <v>18</v>
      </c>
      <c r="D5303">
        <v>260750</v>
      </c>
      <c r="E5303">
        <v>490000</v>
      </c>
      <c r="F5303" t="s">
        <v>13</v>
      </c>
      <c r="G5303" t="s">
        <v>14</v>
      </c>
      <c r="H5303">
        <v>3</v>
      </c>
      <c r="I5303">
        <v>3</v>
      </c>
      <c r="J5303">
        <v>1021</v>
      </c>
      <c r="K5303">
        <v>1.003979</v>
      </c>
      <c r="L5303" t="s">
        <v>15</v>
      </c>
      <c r="M5303">
        <f>V3__67[[#This Row],[Sale Price]]/V3__67[[#This Row],[carpet_area]]</f>
        <v>479.9216454456415</v>
      </c>
      <c r="N5303">
        <f>IF(OR(V3__67[[#This Row],[Estimated Value]]="",V3__67[[#This Row],[Estimated Value]]=0),"",V3__67[[#This Row],[Sale Price]]-V3__67[[#This Row],[Estimated Value]])</f>
        <v>229250</v>
      </c>
      <c r="O5303">
        <f>IF(OR(V3__67[[#This Row],[Estimated Value]]="",V3__67[[#This Row],[Estimated Value]]=0),"",(V3__67[[#This Row],[Sale Price]]-V3__67[[#This Row],[Estimated Value]])/V3__67[[#This Row],[Estimated Value]])</f>
        <v>0.87919463087248317</v>
      </c>
      <c r="P5303" t="str">
        <f t="shared" si="82"/>
        <v>Above Estimate</v>
      </c>
    </row>
    <row r="5304" spans="1:16" x14ac:dyDescent="0.3">
      <c r="A5304" s="1">
        <v>44757</v>
      </c>
      <c r="B5304">
        <v>2022</v>
      </c>
      <c r="C5304" t="s">
        <v>30</v>
      </c>
      <c r="D5304">
        <v>424530</v>
      </c>
      <c r="E5304">
        <v>610000</v>
      </c>
      <c r="F5304" t="s">
        <v>13</v>
      </c>
      <c r="G5304" t="s">
        <v>14</v>
      </c>
      <c r="H5304">
        <v>3</v>
      </c>
      <c r="I5304">
        <v>1</v>
      </c>
      <c r="J5304">
        <v>945</v>
      </c>
      <c r="K5304">
        <v>1.003979</v>
      </c>
      <c r="L5304" t="s">
        <v>16</v>
      </c>
      <c r="M5304">
        <f>V3__67[[#This Row],[Sale Price]]/V3__67[[#This Row],[carpet_area]]</f>
        <v>645.50264550264546</v>
      </c>
      <c r="N5304">
        <f>IF(OR(V3__67[[#This Row],[Estimated Value]]="",V3__67[[#This Row],[Estimated Value]]=0),"",V3__67[[#This Row],[Sale Price]]-V3__67[[#This Row],[Estimated Value]])</f>
        <v>185470</v>
      </c>
      <c r="O5304">
        <f>IF(OR(V3__67[[#This Row],[Estimated Value]]="",V3__67[[#This Row],[Estimated Value]]=0),"",(V3__67[[#This Row],[Sale Price]]-V3__67[[#This Row],[Estimated Value]])/V3__67[[#This Row],[Estimated Value]])</f>
        <v>0.43688314135632345</v>
      </c>
      <c r="P5304" t="str">
        <f t="shared" si="82"/>
        <v>Above Estimate</v>
      </c>
    </row>
    <row r="5305" spans="1:16" x14ac:dyDescent="0.3">
      <c r="A5305" s="1">
        <v>44757</v>
      </c>
      <c r="B5305">
        <v>2022</v>
      </c>
      <c r="C5305" t="s">
        <v>26</v>
      </c>
      <c r="D5305">
        <v>470540</v>
      </c>
      <c r="E5305">
        <v>759000</v>
      </c>
      <c r="F5305" t="s">
        <v>13</v>
      </c>
      <c r="G5305" t="s">
        <v>14</v>
      </c>
      <c r="H5305">
        <v>3</v>
      </c>
      <c r="I5305">
        <v>2</v>
      </c>
      <c r="J5305">
        <v>1097</v>
      </c>
      <c r="K5305">
        <v>1.003979</v>
      </c>
      <c r="L5305" t="s">
        <v>16</v>
      </c>
      <c r="M5305">
        <f>V3__67[[#This Row],[Sale Price]]/V3__67[[#This Row],[carpet_area]]</f>
        <v>691.88696444849586</v>
      </c>
      <c r="N5305">
        <f>IF(OR(V3__67[[#This Row],[Estimated Value]]="",V3__67[[#This Row],[Estimated Value]]=0),"",V3__67[[#This Row],[Sale Price]]-V3__67[[#This Row],[Estimated Value]])</f>
        <v>288460</v>
      </c>
      <c r="O5305">
        <f>IF(OR(V3__67[[#This Row],[Estimated Value]]="",V3__67[[#This Row],[Estimated Value]]=0),"",(V3__67[[#This Row],[Sale Price]]-V3__67[[#This Row],[Estimated Value]])/V3__67[[#This Row],[Estimated Value]])</f>
        <v>0.61304033663450508</v>
      </c>
      <c r="P5305" t="str">
        <f t="shared" si="82"/>
        <v>Above Estimate</v>
      </c>
    </row>
    <row r="5306" spans="1:16" x14ac:dyDescent="0.3">
      <c r="A5306" s="1">
        <v>44757</v>
      </c>
      <c r="B5306">
        <v>2022</v>
      </c>
      <c r="C5306" t="s">
        <v>29</v>
      </c>
      <c r="D5306">
        <v>255290</v>
      </c>
      <c r="E5306">
        <v>405000</v>
      </c>
      <c r="F5306" t="s">
        <v>13</v>
      </c>
      <c r="G5306" t="s">
        <v>14</v>
      </c>
      <c r="H5306">
        <v>3</v>
      </c>
      <c r="I5306">
        <v>1</v>
      </c>
      <c r="J5306">
        <v>1045</v>
      </c>
      <c r="K5306">
        <v>1.003979</v>
      </c>
      <c r="L5306" t="s">
        <v>25</v>
      </c>
      <c r="M5306">
        <f>V3__67[[#This Row],[Sale Price]]/V3__67[[#This Row],[carpet_area]]</f>
        <v>387.55980861244018</v>
      </c>
      <c r="N5306">
        <f>IF(OR(V3__67[[#This Row],[Estimated Value]]="",V3__67[[#This Row],[Estimated Value]]=0),"",V3__67[[#This Row],[Sale Price]]-V3__67[[#This Row],[Estimated Value]])</f>
        <v>149710</v>
      </c>
      <c r="O5306">
        <f>IF(OR(V3__67[[#This Row],[Estimated Value]]="",V3__67[[#This Row],[Estimated Value]]=0),"",(V3__67[[#This Row],[Sale Price]]-V3__67[[#This Row],[Estimated Value]])/V3__67[[#This Row],[Estimated Value]])</f>
        <v>0.58643111755258726</v>
      </c>
      <c r="P5306" t="str">
        <f t="shared" si="82"/>
        <v>Above Estimate</v>
      </c>
    </row>
    <row r="5307" spans="1:16" x14ac:dyDescent="0.3">
      <c r="A5307" s="1">
        <v>44757</v>
      </c>
      <c r="B5307">
        <v>2022</v>
      </c>
      <c r="C5307" t="s">
        <v>12</v>
      </c>
      <c r="D5307">
        <v>57140</v>
      </c>
      <c r="E5307">
        <v>150000</v>
      </c>
      <c r="F5307" t="s">
        <v>27</v>
      </c>
      <c r="G5307" t="s">
        <v>28</v>
      </c>
      <c r="H5307">
        <v>8</v>
      </c>
      <c r="I5307">
        <v>6</v>
      </c>
      <c r="J5307">
        <v>2695</v>
      </c>
      <c r="K5307">
        <v>1.003979</v>
      </c>
      <c r="L5307" t="s">
        <v>16</v>
      </c>
      <c r="M5307">
        <f>V3__67[[#This Row],[Sale Price]]/V3__67[[#This Row],[carpet_area]]</f>
        <v>55.658627087198518</v>
      </c>
      <c r="N5307">
        <f>IF(OR(V3__67[[#This Row],[Estimated Value]]="",V3__67[[#This Row],[Estimated Value]]=0),"",V3__67[[#This Row],[Sale Price]]-V3__67[[#This Row],[Estimated Value]])</f>
        <v>92860</v>
      </c>
      <c r="O5307">
        <f>IF(OR(V3__67[[#This Row],[Estimated Value]]="",V3__67[[#This Row],[Estimated Value]]=0),"",(V3__67[[#This Row],[Sale Price]]-V3__67[[#This Row],[Estimated Value]])/V3__67[[#This Row],[Estimated Value]])</f>
        <v>1.6251312565628282</v>
      </c>
      <c r="P5307" t="str">
        <f t="shared" si="82"/>
        <v>Above Estimate</v>
      </c>
    </row>
    <row r="5308" spans="1:16" x14ac:dyDescent="0.3">
      <c r="A5308" s="1">
        <v>44757</v>
      </c>
      <c r="B5308">
        <v>2022</v>
      </c>
      <c r="C5308" t="s">
        <v>21</v>
      </c>
      <c r="D5308">
        <v>1197420</v>
      </c>
      <c r="E5308">
        <v>1795000</v>
      </c>
      <c r="F5308" t="s">
        <v>13</v>
      </c>
      <c r="G5308" t="s">
        <v>14</v>
      </c>
      <c r="H5308">
        <v>3</v>
      </c>
      <c r="I5308">
        <v>2</v>
      </c>
      <c r="J5308">
        <v>1015</v>
      </c>
      <c r="K5308">
        <v>1.003979</v>
      </c>
      <c r="L5308" t="s">
        <v>16</v>
      </c>
      <c r="M5308">
        <f>V3__67[[#This Row],[Sale Price]]/V3__67[[#This Row],[carpet_area]]</f>
        <v>1768.4729064039409</v>
      </c>
      <c r="N5308">
        <f>IF(OR(V3__67[[#This Row],[Estimated Value]]="",V3__67[[#This Row],[Estimated Value]]=0),"",V3__67[[#This Row],[Sale Price]]-V3__67[[#This Row],[Estimated Value]])</f>
        <v>597580</v>
      </c>
      <c r="O5308">
        <f>IF(OR(V3__67[[#This Row],[Estimated Value]]="",V3__67[[#This Row],[Estimated Value]]=0),"",(V3__67[[#This Row],[Sale Price]]-V3__67[[#This Row],[Estimated Value]])/V3__67[[#This Row],[Estimated Value]])</f>
        <v>0.49905630438776705</v>
      </c>
      <c r="P5308" t="str">
        <f t="shared" si="82"/>
        <v>Above Estimate</v>
      </c>
    </row>
    <row r="5309" spans="1:16" x14ac:dyDescent="0.3">
      <c r="A5309" s="1">
        <v>44757</v>
      </c>
      <c r="B5309">
        <v>2022</v>
      </c>
      <c r="C5309" t="s">
        <v>18</v>
      </c>
      <c r="D5309">
        <v>310220</v>
      </c>
      <c r="E5309">
        <v>520000</v>
      </c>
      <c r="F5309" t="s">
        <v>13</v>
      </c>
      <c r="G5309" t="s">
        <v>14</v>
      </c>
      <c r="H5309">
        <v>3</v>
      </c>
      <c r="I5309">
        <v>2</v>
      </c>
      <c r="J5309">
        <v>1083</v>
      </c>
      <c r="K5309">
        <v>1.003979</v>
      </c>
      <c r="L5309" t="s">
        <v>16</v>
      </c>
      <c r="M5309">
        <f>V3__67[[#This Row],[Sale Price]]/V3__67[[#This Row],[carpet_area]]</f>
        <v>480.14773776546627</v>
      </c>
      <c r="N5309">
        <f>IF(OR(V3__67[[#This Row],[Estimated Value]]="",V3__67[[#This Row],[Estimated Value]]=0),"",V3__67[[#This Row],[Sale Price]]-V3__67[[#This Row],[Estimated Value]])</f>
        <v>209780</v>
      </c>
      <c r="O5309">
        <f>IF(OR(V3__67[[#This Row],[Estimated Value]]="",V3__67[[#This Row],[Estimated Value]]=0),"",(V3__67[[#This Row],[Sale Price]]-V3__67[[#This Row],[Estimated Value]])/V3__67[[#This Row],[Estimated Value]])</f>
        <v>0.67622977241957316</v>
      </c>
      <c r="P5309" t="str">
        <f t="shared" si="82"/>
        <v>Above Estimate</v>
      </c>
    </row>
    <row r="5310" spans="1:16" x14ac:dyDescent="0.3">
      <c r="A5310" s="1">
        <v>44757</v>
      </c>
      <c r="B5310">
        <v>2022</v>
      </c>
      <c r="C5310" t="s">
        <v>17</v>
      </c>
      <c r="D5310">
        <v>169620</v>
      </c>
      <c r="E5310">
        <v>335000</v>
      </c>
      <c r="F5310" t="s">
        <v>13</v>
      </c>
      <c r="G5310" t="s">
        <v>14</v>
      </c>
      <c r="H5310">
        <v>3</v>
      </c>
      <c r="I5310">
        <v>3</v>
      </c>
      <c r="J5310">
        <v>907</v>
      </c>
      <c r="K5310">
        <v>1.003979</v>
      </c>
      <c r="L5310" t="s">
        <v>15</v>
      </c>
      <c r="M5310">
        <f>V3__67[[#This Row],[Sale Price]]/V3__67[[#This Row],[carpet_area]]</f>
        <v>369.34950385887544</v>
      </c>
      <c r="N5310">
        <f>IF(OR(V3__67[[#This Row],[Estimated Value]]="",V3__67[[#This Row],[Estimated Value]]=0),"",V3__67[[#This Row],[Sale Price]]-V3__67[[#This Row],[Estimated Value]])</f>
        <v>165380</v>
      </c>
      <c r="O5310">
        <f>IF(OR(V3__67[[#This Row],[Estimated Value]]="",V3__67[[#This Row],[Estimated Value]]=0),"",(V3__67[[#This Row],[Sale Price]]-V3__67[[#This Row],[Estimated Value]])/V3__67[[#This Row],[Estimated Value]])</f>
        <v>0.97500294776559371</v>
      </c>
      <c r="P5310" t="str">
        <f t="shared" si="82"/>
        <v>Above Estimate</v>
      </c>
    </row>
    <row r="5311" spans="1:16" x14ac:dyDescent="0.3">
      <c r="A5311" s="1">
        <v>44758</v>
      </c>
      <c r="B5311">
        <v>2022</v>
      </c>
      <c r="C5311" t="s">
        <v>26</v>
      </c>
      <c r="D5311">
        <v>318920</v>
      </c>
      <c r="E5311">
        <v>485000</v>
      </c>
      <c r="F5311" t="s">
        <v>13</v>
      </c>
      <c r="G5311" t="s">
        <v>14</v>
      </c>
      <c r="H5311">
        <v>3</v>
      </c>
      <c r="I5311">
        <v>3</v>
      </c>
      <c r="J5311">
        <v>1094</v>
      </c>
      <c r="K5311">
        <v>1.003979</v>
      </c>
      <c r="L5311" t="s">
        <v>22</v>
      </c>
      <c r="M5311">
        <f>V3__67[[#This Row],[Sale Price]]/V3__67[[#This Row],[carpet_area]]</f>
        <v>443.32723948811702</v>
      </c>
      <c r="N5311">
        <f>IF(OR(V3__67[[#This Row],[Estimated Value]]="",V3__67[[#This Row],[Estimated Value]]=0),"",V3__67[[#This Row],[Sale Price]]-V3__67[[#This Row],[Estimated Value]])</f>
        <v>166080</v>
      </c>
      <c r="O5311">
        <f>IF(OR(V3__67[[#This Row],[Estimated Value]]="",V3__67[[#This Row],[Estimated Value]]=0),"",(V3__67[[#This Row],[Sale Price]]-V3__67[[#This Row],[Estimated Value]])/V3__67[[#This Row],[Estimated Value]])</f>
        <v>0.52075755675404489</v>
      </c>
      <c r="P5311" t="str">
        <f t="shared" si="82"/>
        <v>Above Estimate</v>
      </c>
    </row>
    <row r="5312" spans="1:16" x14ac:dyDescent="0.3">
      <c r="A5312" s="1">
        <v>44758</v>
      </c>
      <c r="B5312">
        <v>2022</v>
      </c>
      <c r="C5312" t="s">
        <v>26</v>
      </c>
      <c r="D5312">
        <v>157690</v>
      </c>
      <c r="E5312">
        <v>400000</v>
      </c>
      <c r="F5312" t="s">
        <v>13</v>
      </c>
      <c r="G5312" t="s">
        <v>14</v>
      </c>
      <c r="H5312">
        <v>3</v>
      </c>
      <c r="I5312">
        <v>3</v>
      </c>
      <c r="J5312">
        <v>945</v>
      </c>
      <c r="K5312">
        <v>1.003979</v>
      </c>
      <c r="L5312" t="s">
        <v>22</v>
      </c>
      <c r="M5312">
        <f>V3__67[[#This Row],[Sale Price]]/V3__67[[#This Row],[carpet_area]]</f>
        <v>423.28042328042329</v>
      </c>
      <c r="N5312">
        <f>IF(OR(V3__67[[#This Row],[Estimated Value]]="",V3__67[[#This Row],[Estimated Value]]=0),"",V3__67[[#This Row],[Sale Price]]-V3__67[[#This Row],[Estimated Value]])</f>
        <v>242310</v>
      </c>
      <c r="O5312">
        <f>IF(OR(V3__67[[#This Row],[Estimated Value]]="",V3__67[[#This Row],[Estimated Value]]=0),"",(V3__67[[#This Row],[Sale Price]]-V3__67[[#This Row],[Estimated Value]])/V3__67[[#This Row],[Estimated Value]])</f>
        <v>1.5366224871583487</v>
      </c>
      <c r="P5312" t="str">
        <f t="shared" si="82"/>
        <v>Above Estimate</v>
      </c>
    </row>
    <row r="5313" spans="1:16" x14ac:dyDescent="0.3">
      <c r="A5313" s="1">
        <v>44758</v>
      </c>
      <c r="B5313">
        <v>2022</v>
      </c>
      <c r="C5313" t="s">
        <v>26</v>
      </c>
      <c r="D5313">
        <v>266700</v>
      </c>
      <c r="E5313">
        <v>418000</v>
      </c>
      <c r="F5313" t="s">
        <v>13</v>
      </c>
      <c r="G5313" t="s">
        <v>14</v>
      </c>
      <c r="H5313">
        <v>3</v>
      </c>
      <c r="I5313">
        <v>1</v>
      </c>
      <c r="J5313">
        <v>1095</v>
      </c>
      <c r="K5313">
        <v>1.003979</v>
      </c>
      <c r="L5313" t="s">
        <v>15</v>
      </c>
      <c r="M5313">
        <f>V3__67[[#This Row],[Sale Price]]/V3__67[[#This Row],[carpet_area]]</f>
        <v>381.73515981735159</v>
      </c>
      <c r="N5313">
        <f>IF(OR(V3__67[[#This Row],[Estimated Value]]="",V3__67[[#This Row],[Estimated Value]]=0),"",V3__67[[#This Row],[Sale Price]]-V3__67[[#This Row],[Estimated Value]])</f>
        <v>151300</v>
      </c>
      <c r="O5313">
        <f>IF(OR(V3__67[[#This Row],[Estimated Value]]="",V3__67[[#This Row],[Estimated Value]]=0),"",(V3__67[[#This Row],[Sale Price]]-V3__67[[#This Row],[Estimated Value]])/V3__67[[#This Row],[Estimated Value]])</f>
        <v>0.56730408698912638</v>
      </c>
      <c r="P5313" t="str">
        <f t="shared" si="82"/>
        <v>Above Estimate</v>
      </c>
    </row>
    <row r="5314" spans="1:16" x14ac:dyDescent="0.3">
      <c r="A5314" s="1">
        <v>44759</v>
      </c>
      <c r="B5314">
        <v>2022</v>
      </c>
      <c r="C5314" t="s">
        <v>30</v>
      </c>
      <c r="D5314">
        <v>393420</v>
      </c>
      <c r="E5314">
        <v>669000</v>
      </c>
      <c r="F5314" t="s">
        <v>13</v>
      </c>
      <c r="G5314" t="s">
        <v>14</v>
      </c>
      <c r="H5314">
        <v>3</v>
      </c>
      <c r="I5314">
        <v>2</v>
      </c>
      <c r="J5314">
        <v>958</v>
      </c>
      <c r="K5314">
        <v>1.003979</v>
      </c>
      <c r="L5314" t="s">
        <v>16</v>
      </c>
      <c r="M5314">
        <f>V3__67[[#This Row],[Sale Price]]/V3__67[[#This Row],[carpet_area]]</f>
        <v>698.32985386221299</v>
      </c>
      <c r="N5314">
        <f>IF(OR(V3__67[[#This Row],[Estimated Value]]="",V3__67[[#This Row],[Estimated Value]]=0),"",V3__67[[#This Row],[Sale Price]]-V3__67[[#This Row],[Estimated Value]])</f>
        <v>275580</v>
      </c>
      <c r="O5314">
        <f>IF(OR(V3__67[[#This Row],[Estimated Value]]="",V3__67[[#This Row],[Estimated Value]]=0),"",(V3__67[[#This Row],[Sale Price]]-V3__67[[#This Row],[Estimated Value]])/V3__67[[#This Row],[Estimated Value]])</f>
        <v>0.70047277718468814</v>
      </c>
      <c r="P5314" t="str">
        <f t="shared" ref="P5314:P5377" si="83">IF(N5314="","No Estimate",IF(N5314&gt;0,"Above Estimate",IF(N5314&lt;0,"Below Estimate","At Estimate")))</f>
        <v>Above Estimate</v>
      </c>
    </row>
    <row r="5315" spans="1:16" x14ac:dyDescent="0.3">
      <c r="A5315" s="1">
        <v>44759</v>
      </c>
      <c r="B5315">
        <v>2022</v>
      </c>
      <c r="C5315" t="s">
        <v>26</v>
      </c>
      <c r="D5315">
        <v>256130</v>
      </c>
      <c r="E5315">
        <v>340000</v>
      </c>
      <c r="F5315" t="s">
        <v>13</v>
      </c>
      <c r="G5315" t="s">
        <v>14</v>
      </c>
      <c r="H5315">
        <v>3</v>
      </c>
      <c r="I5315">
        <v>2</v>
      </c>
      <c r="J5315">
        <v>928</v>
      </c>
      <c r="K5315">
        <v>1.003979</v>
      </c>
      <c r="L5315" t="s">
        <v>25</v>
      </c>
      <c r="M5315">
        <f>V3__67[[#This Row],[Sale Price]]/V3__67[[#This Row],[carpet_area]]</f>
        <v>366.37931034482756</v>
      </c>
      <c r="N5315">
        <f>IF(OR(V3__67[[#This Row],[Estimated Value]]="",V3__67[[#This Row],[Estimated Value]]=0),"",V3__67[[#This Row],[Sale Price]]-V3__67[[#This Row],[Estimated Value]])</f>
        <v>83870</v>
      </c>
      <c r="O5315">
        <f>IF(OR(V3__67[[#This Row],[Estimated Value]]="",V3__67[[#This Row],[Estimated Value]]=0),"",(V3__67[[#This Row],[Sale Price]]-V3__67[[#This Row],[Estimated Value]])/V3__67[[#This Row],[Estimated Value]])</f>
        <v>0.32745090383789482</v>
      </c>
      <c r="P5315" t="str">
        <f t="shared" si="83"/>
        <v>Above Estimate</v>
      </c>
    </row>
    <row r="5316" spans="1:16" x14ac:dyDescent="0.3">
      <c r="A5316" s="1">
        <v>44759</v>
      </c>
      <c r="B5316">
        <v>2022</v>
      </c>
      <c r="C5316" t="s">
        <v>26</v>
      </c>
      <c r="D5316">
        <v>493290</v>
      </c>
      <c r="E5316">
        <v>799999</v>
      </c>
      <c r="F5316" t="s">
        <v>13</v>
      </c>
      <c r="G5316" t="s">
        <v>14</v>
      </c>
      <c r="H5316">
        <v>3</v>
      </c>
      <c r="I5316">
        <v>3</v>
      </c>
      <c r="J5316">
        <v>903</v>
      </c>
      <c r="K5316">
        <v>1.003979</v>
      </c>
      <c r="L5316" t="s">
        <v>25</v>
      </c>
      <c r="M5316">
        <f>V3__67[[#This Row],[Sale Price]]/V3__67[[#This Row],[carpet_area]]</f>
        <v>885.93466223698783</v>
      </c>
      <c r="N5316">
        <f>IF(OR(V3__67[[#This Row],[Estimated Value]]="",V3__67[[#This Row],[Estimated Value]]=0),"",V3__67[[#This Row],[Sale Price]]-V3__67[[#This Row],[Estimated Value]])</f>
        <v>306709</v>
      </c>
      <c r="O5316">
        <f>IF(OR(V3__67[[#This Row],[Estimated Value]]="",V3__67[[#This Row],[Estimated Value]]=0),"",(V3__67[[#This Row],[Sale Price]]-V3__67[[#This Row],[Estimated Value]])/V3__67[[#This Row],[Estimated Value]])</f>
        <v>0.62176204666626123</v>
      </c>
      <c r="P5316" t="str">
        <f t="shared" si="83"/>
        <v>Above Estimate</v>
      </c>
    </row>
    <row r="5317" spans="1:16" x14ac:dyDescent="0.3">
      <c r="A5317" s="1">
        <v>44759</v>
      </c>
      <c r="B5317">
        <v>2022</v>
      </c>
      <c r="C5317" t="s">
        <v>18</v>
      </c>
      <c r="D5317">
        <v>281300</v>
      </c>
      <c r="E5317">
        <v>86882</v>
      </c>
      <c r="F5317" t="s">
        <v>13</v>
      </c>
      <c r="G5317" t="s">
        <v>14</v>
      </c>
      <c r="H5317">
        <v>3</v>
      </c>
      <c r="I5317">
        <v>2</v>
      </c>
      <c r="J5317">
        <v>907</v>
      </c>
      <c r="K5317">
        <v>1.003979</v>
      </c>
      <c r="L5317" t="s">
        <v>16</v>
      </c>
      <c r="M5317">
        <f>V3__67[[#This Row],[Sale Price]]/V3__67[[#This Row],[carpet_area]]</f>
        <v>95.79051819184123</v>
      </c>
      <c r="N5317">
        <f>IF(OR(V3__67[[#This Row],[Estimated Value]]="",V3__67[[#This Row],[Estimated Value]]=0),"",V3__67[[#This Row],[Sale Price]]-V3__67[[#This Row],[Estimated Value]])</f>
        <v>-194418</v>
      </c>
      <c r="O5317">
        <f>IF(OR(V3__67[[#This Row],[Estimated Value]]="",V3__67[[#This Row],[Estimated Value]]=0),"",(V3__67[[#This Row],[Sale Price]]-V3__67[[#This Row],[Estimated Value]])/V3__67[[#This Row],[Estimated Value]])</f>
        <v>-0.69114113046569503</v>
      </c>
      <c r="P5317" t="str">
        <f t="shared" si="83"/>
        <v>Below Estimate</v>
      </c>
    </row>
    <row r="5318" spans="1:16" x14ac:dyDescent="0.3">
      <c r="A5318" s="1">
        <v>44759</v>
      </c>
      <c r="B5318">
        <v>2022</v>
      </c>
      <c r="C5318" t="s">
        <v>26</v>
      </c>
      <c r="D5318">
        <v>562310</v>
      </c>
      <c r="E5318">
        <v>575000</v>
      </c>
      <c r="F5318" t="s">
        <v>13</v>
      </c>
      <c r="G5318" t="s">
        <v>14</v>
      </c>
      <c r="H5318">
        <v>3</v>
      </c>
      <c r="I5318">
        <v>3</v>
      </c>
      <c r="J5318">
        <v>1059</v>
      </c>
      <c r="K5318">
        <v>1.003979</v>
      </c>
      <c r="L5318" t="s">
        <v>25</v>
      </c>
      <c r="M5318">
        <f>V3__67[[#This Row],[Sale Price]]/V3__67[[#This Row],[carpet_area]]</f>
        <v>542.96506137865913</v>
      </c>
      <c r="N5318">
        <f>IF(OR(V3__67[[#This Row],[Estimated Value]]="",V3__67[[#This Row],[Estimated Value]]=0),"",V3__67[[#This Row],[Sale Price]]-V3__67[[#This Row],[Estimated Value]])</f>
        <v>12690</v>
      </c>
      <c r="O5318">
        <f>IF(OR(V3__67[[#This Row],[Estimated Value]]="",V3__67[[#This Row],[Estimated Value]]=0),"",(V3__67[[#This Row],[Sale Price]]-V3__67[[#This Row],[Estimated Value]])/V3__67[[#This Row],[Estimated Value]])</f>
        <v>2.2567622841493128E-2</v>
      </c>
      <c r="P5318" t="str">
        <f t="shared" si="83"/>
        <v>Above Estimate</v>
      </c>
    </row>
    <row r="5319" spans="1:16" x14ac:dyDescent="0.3">
      <c r="A5319" s="1">
        <v>44762</v>
      </c>
      <c r="B5319">
        <v>2022</v>
      </c>
      <c r="C5319" t="s">
        <v>26</v>
      </c>
      <c r="D5319">
        <v>941850</v>
      </c>
      <c r="E5319">
        <v>1565000</v>
      </c>
      <c r="F5319" t="s">
        <v>13</v>
      </c>
      <c r="G5319" t="s">
        <v>14</v>
      </c>
      <c r="H5319">
        <v>3</v>
      </c>
      <c r="I5319">
        <v>3</v>
      </c>
      <c r="J5319">
        <v>994</v>
      </c>
      <c r="K5319">
        <v>1.003979</v>
      </c>
      <c r="L5319" t="s">
        <v>22</v>
      </c>
      <c r="M5319">
        <f>V3__67[[#This Row],[Sale Price]]/V3__67[[#This Row],[carpet_area]]</f>
        <v>1574.4466800804828</v>
      </c>
      <c r="N5319">
        <f>IF(OR(V3__67[[#This Row],[Estimated Value]]="",V3__67[[#This Row],[Estimated Value]]=0),"",V3__67[[#This Row],[Sale Price]]-V3__67[[#This Row],[Estimated Value]])</f>
        <v>623150</v>
      </c>
      <c r="O5319">
        <f>IF(OR(V3__67[[#This Row],[Estimated Value]]="",V3__67[[#This Row],[Estimated Value]]=0),"",(V3__67[[#This Row],[Sale Price]]-V3__67[[#This Row],[Estimated Value]])/V3__67[[#This Row],[Estimated Value]])</f>
        <v>0.66162340075383552</v>
      </c>
      <c r="P5319" t="str">
        <f t="shared" si="83"/>
        <v>Above Estimate</v>
      </c>
    </row>
    <row r="5320" spans="1:16" x14ac:dyDescent="0.3">
      <c r="A5320" s="1">
        <v>44762</v>
      </c>
      <c r="B5320">
        <v>2022</v>
      </c>
      <c r="C5320" t="s">
        <v>30</v>
      </c>
      <c r="D5320">
        <v>296980</v>
      </c>
      <c r="E5320">
        <v>415000</v>
      </c>
      <c r="F5320" t="s">
        <v>13</v>
      </c>
      <c r="G5320" t="s">
        <v>14</v>
      </c>
      <c r="H5320">
        <v>3</v>
      </c>
      <c r="I5320">
        <v>2</v>
      </c>
      <c r="J5320">
        <v>1029</v>
      </c>
      <c r="K5320">
        <v>1.003979</v>
      </c>
      <c r="L5320" t="s">
        <v>22</v>
      </c>
      <c r="M5320">
        <f>V3__67[[#This Row],[Sale Price]]/V3__67[[#This Row],[carpet_area]]</f>
        <v>403.30417881438291</v>
      </c>
      <c r="N5320">
        <f>IF(OR(V3__67[[#This Row],[Estimated Value]]="",V3__67[[#This Row],[Estimated Value]]=0),"",V3__67[[#This Row],[Sale Price]]-V3__67[[#This Row],[Estimated Value]])</f>
        <v>118020</v>
      </c>
      <c r="O5320">
        <f>IF(OR(V3__67[[#This Row],[Estimated Value]]="",V3__67[[#This Row],[Estimated Value]]=0),"",(V3__67[[#This Row],[Sale Price]]-V3__67[[#This Row],[Estimated Value]])/V3__67[[#This Row],[Estimated Value]])</f>
        <v>0.39740049835005725</v>
      </c>
      <c r="P5320" t="str">
        <f t="shared" si="83"/>
        <v>Above Estimate</v>
      </c>
    </row>
    <row r="5321" spans="1:16" x14ac:dyDescent="0.3">
      <c r="A5321" s="1">
        <v>44762</v>
      </c>
      <c r="B5321">
        <v>2022</v>
      </c>
      <c r="C5321" t="s">
        <v>26</v>
      </c>
      <c r="D5321">
        <v>486360</v>
      </c>
      <c r="E5321">
        <v>728500</v>
      </c>
      <c r="F5321" t="s">
        <v>13</v>
      </c>
      <c r="G5321" t="s">
        <v>14</v>
      </c>
      <c r="H5321">
        <v>3</v>
      </c>
      <c r="I5321">
        <v>2</v>
      </c>
      <c r="J5321">
        <v>1024</v>
      </c>
      <c r="K5321">
        <v>1.003979</v>
      </c>
      <c r="L5321" t="s">
        <v>25</v>
      </c>
      <c r="M5321">
        <f>V3__67[[#This Row],[Sale Price]]/V3__67[[#This Row],[carpet_area]]</f>
        <v>711.42578125</v>
      </c>
      <c r="N5321">
        <f>IF(OR(V3__67[[#This Row],[Estimated Value]]="",V3__67[[#This Row],[Estimated Value]]=0),"",V3__67[[#This Row],[Sale Price]]-V3__67[[#This Row],[Estimated Value]])</f>
        <v>242140</v>
      </c>
      <c r="O5321">
        <f>IF(OR(V3__67[[#This Row],[Estimated Value]]="",V3__67[[#This Row],[Estimated Value]]=0),"",(V3__67[[#This Row],[Sale Price]]-V3__67[[#This Row],[Estimated Value]])/V3__67[[#This Row],[Estimated Value]])</f>
        <v>0.49786166625544864</v>
      </c>
      <c r="P5321" t="str">
        <f t="shared" si="83"/>
        <v>Above Estimate</v>
      </c>
    </row>
    <row r="5322" spans="1:16" x14ac:dyDescent="0.3">
      <c r="A5322" s="1">
        <v>44762</v>
      </c>
      <c r="B5322">
        <v>2022</v>
      </c>
      <c r="C5322" t="s">
        <v>12</v>
      </c>
      <c r="D5322">
        <v>76560</v>
      </c>
      <c r="E5322">
        <v>140000</v>
      </c>
      <c r="F5322" t="s">
        <v>13</v>
      </c>
      <c r="G5322" t="s">
        <v>14</v>
      </c>
      <c r="H5322">
        <v>3</v>
      </c>
      <c r="I5322">
        <v>1</v>
      </c>
      <c r="J5322">
        <v>1069</v>
      </c>
      <c r="K5322">
        <v>1.003979</v>
      </c>
      <c r="L5322" t="s">
        <v>15</v>
      </c>
      <c r="M5322">
        <f>V3__67[[#This Row],[Sale Price]]/V3__67[[#This Row],[carpet_area]]</f>
        <v>130.96351730589336</v>
      </c>
      <c r="N5322">
        <f>IF(OR(V3__67[[#This Row],[Estimated Value]]="",V3__67[[#This Row],[Estimated Value]]=0),"",V3__67[[#This Row],[Sale Price]]-V3__67[[#This Row],[Estimated Value]])</f>
        <v>63440</v>
      </c>
      <c r="O5322">
        <f>IF(OR(V3__67[[#This Row],[Estimated Value]]="",V3__67[[#This Row],[Estimated Value]]=0),"",(V3__67[[#This Row],[Sale Price]]-V3__67[[#This Row],[Estimated Value]])/V3__67[[#This Row],[Estimated Value]])</f>
        <v>0.82863113897596652</v>
      </c>
      <c r="P5322" t="str">
        <f t="shared" si="83"/>
        <v>Above Estimate</v>
      </c>
    </row>
    <row r="5323" spans="1:16" x14ac:dyDescent="0.3">
      <c r="A5323" s="1">
        <v>44762</v>
      </c>
      <c r="B5323">
        <v>2022</v>
      </c>
      <c r="C5323" t="s">
        <v>18</v>
      </c>
      <c r="D5323">
        <v>345280</v>
      </c>
      <c r="E5323">
        <v>542000</v>
      </c>
      <c r="F5323" t="s">
        <v>13</v>
      </c>
      <c r="G5323" t="s">
        <v>14</v>
      </c>
      <c r="H5323">
        <v>3</v>
      </c>
      <c r="I5323">
        <v>1</v>
      </c>
      <c r="J5323">
        <v>999</v>
      </c>
      <c r="K5323">
        <v>1.003979</v>
      </c>
      <c r="L5323" t="s">
        <v>22</v>
      </c>
      <c r="M5323">
        <f>V3__67[[#This Row],[Sale Price]]/V3__67[[#This Row],[carpet_area]]</f>
        <v>542.54254254254249</v>
      </c>
      <c r="N5323">
        <f>IF(OR(V3__67[[#This Row],[Estimated Value]]="",V3__67[[#This Row],[Estimated Value]]=0),"",V3__67[[#This Row],[Sale Price]]-V3__67[[#This Row],[Estimated Value]])</f>
        <v>196720</v>
      </c>
      <c r="O5323">
        <f>IF(OR(V3__67[[#This Row],[Estimated Value]]="",V3__67[[#This Row],[Estimated Value]]=0),"",(V3__67[[#This Row],[Sale Price]]-V3__67[[#This Row],[Estimated Value]])/V3__67[[#This Row],[Estimated Value]])</f>
        <v>0.56974050046339197</v>
      </c>
      <c r="P5323" t="str">
        <f t="shared" si="83"/>
        <v>Above Estimate</v>
      </c>
    </row>
    <row r="5324" spans="1:16" x14ac:dyDescent="0.3">
      <c r="A5324" s="1">
        <v>44762</v>
      </c>
      <c r="B5324">
        <v>2022</v>
      </c>
      <c r="C5324" t="s">
        <v>17</v>
      </c>
      <c r="D5324">
        <v>475790</v>
      </c>
      <c r="E5324">
        <v>625000</v>
      </c>
      <c r="F5324" t="s">
        <v>13</v>
      </c>
      <c r="G5324" t="s">
        <v>14</v>
      </c>
      <c r="H5324">
        <v>3</v>
      </c>
      <c r="I5324">
        <v>2</v>
      </c>
      <c r="J5324">
        <v>1046</v>
      </c>
      <c r="K5324">
        <v>1.003979</v>
      </c>
      <c r="L5324" t="s">
        <v>16</v>
      </c>
      <c r="M5324">
        <f>V3__67[[#This Row],[Sale Price]]/V3__67[[#This Row],[carpet_area]]</f>
        <v>597.5143403441682</v>
      </c>
      <c r="N5324">
        <f>IF(OR(V3__67[[#This Row],[Estimated Value]]="",V3__67[[#This Row],[Estimated Value]]=0),"",V3__67[[#This Row],[Sale Price]]-V3__67[[#This Row],[Estimated Value]])</f>
        <v>149210</v>
      </c>
      <c r="O5324">
        <f>IF(OR(V3__67[[#This Row],[Estimated Value]]="",V3__67[[#This Row],[Estimated Value]]=0),"",(V3__67[[#This Row],[Sale Price]]-V3__67[[#This Row],[Estimated Value]])/V3__67[[#This Row],[Estimated Value]])</f>
        <v>0.31360474158767526</v>
      </c>
      <c r="P5324" t="str">
        <f t="shared" si="83"/>
        <v>Above Estimate</v>
      </c>
    </row>
    <row r="5325" spans="1:16" x14ac:dyDescent="0.3">
      <c r="A5325" s="1">
        <v>44763</v>
      </c>
      <c r="B5325">
        <v>2022</v>
      </c>
      <c r="C5325" t="s">
        <v>30</v>
      </c>
      <c r="D5325">
        <v>451970</v>
      </c>
      <c r="E5325">
        <v>890000</v>
      </c>
      <c r="F5325" t="s">
        <v>13</v>
      </c>
      <c r="G5325" t="s">
        <v>14</v>
      </c>
      <c r="H5325">
        <v>3</v>
      </c>
      <c r="I5325">
        <v>1</v>
      </c>
      <c r="J5325">
        <v>1031</v>
      </c>
      <c r="K5325">
        <v>1.003979</v>
      </c>
      <c r="L5325" t="s">
        <v>25</v>
      </c>
      <c r="M5325">
        <f>V3__67[[#This Row],[Sale Price]]/V3__67[[#This Row],[carpet_area]]</f>
        <v>863.23957322987394</v>
      </c>
      <c r="N5325">
        <f>IF(OR(V3__67[[#This Row],[Estimated Value]]="",V3__67[[#This Row],[Estimated Value]]=0),"",V3__67[[#This Row],[Sale Price]]-V3__67[[#This Row],[Estimated Value]])</f>
        <v>438030</v>
      </c>
      <c r="O5325">
        <f>IF(OR(V3__67[[#This Row],[Estimated Value]]="",V3__67[[#This Row],[Estimated Value]]=0),"",(V3__67[[#This Row],[Sale Price]]-V3__67[[#This Row],[Estimated Value]])/V3__67[[#This Row],[Estimated Value]])</f>
        <v>0.96915724494988609</v>
      </c>
      <c r="P5325" t="str">
        <f t="shared" si="83"/>
        <v>Above Estimate</v>
      </c>
    </row>
    <row r="5326" spans="1:16" x14ac:dyDescent="0.3">
      <c r="A5326" s="1">
        <v>44763</v>
      </c>
      <c r="B5326">
        <v>2022</v>
      </c>
      <c r="C5326" t="s">
        <v>26</v>
      </c>
      <c r="D5326">
        <v>186200</v>
      </c>
      <c r="E5326">
        <v>325000</v>
      </c>
      <c r="F5326" t="s">
        <v>13</v>
      </c>
      <c r="G5326" t="s">
        <v>14</v>
      </c>
      <c r="H5326">
        <v>3</v>
      </c>
      <c r="I5326">
        <v>3</v>
      </c>
      <c r="J5326">
        <v>978</v>
      </c>
      <c r="K5326">
        <v>1.003979</v>
      </c>
      <c r="L5326" t="s">
        <v>16</v>
      </c>
      <c r="M5326">
        <f>V3__67[[#This Row],[Sale Price]]/V3__67[[#This Row],[carpet_area]]</f>
        <v>332.31083844580775</v>
      </c>
      <c r="N5326">
        <f>IF(OR(V3__67[[#This Row],[Estimated Value]]="",V3__67[[#This Row],[Estimated Value]]=0),"",V3__67[[#This Row],[Sale Price]]-V3__67[[#This Row],[Estimated Value]])</f>
        <v>138800</v>
      </c>
      <c r="O5326">
        <f>IF(OR(V3__67[[#This Row],[Estimated Value]]="",V3__67[[#This Row],[Estimated Value]]=0),"",(V3__67[[#This Row],[Sale Price]]-V3__67[[#This Row],[Estimated Value]])/V3__67[[#This Row],[Estimated Value]])</f>
        <v>0.74543501611170782</v>
      </c>
      <c r="P5326" t="str">
        <f t="shared" si="83"/>
        <v>Above Estimate</v>
      </c>
    </row>
    <row r="5327" spans="1:16" x14ac:dyDescent="0.3">
      <c r="A5327" s="1">
        <v>44763</v>
      </c>
      <c r="B5327">
        <v>2022</v>
      </c>
      <c r="C5327" t="s">
        <v>18</v>
      </c>
      <c r="D5327">
        <v>335620</v>
      </c>
      <c r="E5327">
        <v>545000</v>
      </c>
      <c r="F5327" t="s">
        <v>13</v>
      </c>
      <c r="G5327" t="s">
        <v>14</v>
      </c>
      <c r="H5327">
        <v>3</v>
      </c>
      <c r="I5327">
        <v>1</v>
      </c>
      <c r="J5327">
        <v>947</v>
      </c>
      <c r="K5327">
        <v>1.003979</v>
      </c>
      <c r="L5327" t="s">
        <v>16</v>
      </c>
      <c r="M5327">
        <f>V3__67[[#This Row],[Sale Price]]/V3__67[[#This Row],[carpet_area]]</f>
        <v>575.50158394931361</v>
      </c>
      <c r="N5327">
        <f>IF(OR(V3__67[[#This Row],[Estimated Value]]="",V3__67[[#This Row],[Estimated Value]]=0),"",V3__67[[#This Row],[Sale Price]]-V3__67[[#This Row],[Estimated Value]])</f>
        <v>209380</v>
      </c>
      <c r="O5327">
        <f>IF(OR(V3__67[[#This Row],[Estimated Value]]="",V3__67[[#This Row],[Estimated Value]]=0),"",(V3__67[[#This Row],[Sale Price]]-V3__67[[#This Row],[Estimated Value]])/V3__67[[#This Row],[Estimated Value]])</f>
        <v>0.62386031821703114</v>
      </c>
      <c r="P5327" t="str">
        <f t="shared" si="83"/>
        <v>Above Estimate</v>
      </c>
    </row>
    <row r="5328" spans="1:16" x14ac:dyDescent="0.3">
      <c r="A5328" s="1">
        <v>44764</v>
      </c>
      <c r="B5328">
        <v>2022</v>
      </c>
      <c r="C5328" t="s">
        <v>29</v>
      </c>
      <c r="D5328">
        <v>124460</v>
      </c>
      <c r="E5328">
        <v>215000</v>
      </c>
      <c r="F5328" t="s">
        <v>13</v>
      </c>
      <c r="G5328" t="s">
        <v>14</v>
      </c>
      <c r="H5328">
        <v>3</v>
      </c>
      <c r="I5328">
        <v>1</v>
      </c>
      <c r="J5328">
        <v>1078</v>
      </c>
      <c r="K5328">
        <v>1.003979</v>
      </c>
      <c r="L5328" t="s">
        <v>15</v>
      </c>
      <c r="M5328">
        <f>V3__67[[#This Row],[Sale Price]]/V3__67[[#This Row],[carpet_area]]</f>
        <v>199.44341372912803</v>
      </c>
      <c r="N5328">
        <f>IF(OR(V3__67[[#This Row],[Estimated Value]]="",V3__67[[#This Row],[Estimated Value]]=0),"",V3__67[[#This Row],[Sale Price]]-V3__67[[#This Row],[Estimated Value]])</f>
        <v>90540</v>
      </c>
      <c r="O5328">
        <f>IF(OR(V3__67[[#This Row],[Estimated Value]]="",V3__67[[#This Row],[Estimated Value]]=0),"",(V3__67[[#This Row],[Sale Price]]-V3__67[[#This Row],[Estimated Value]])/V3__67[[#This Row],[Estimated Value]])</f>
        <v>0.7274626385987466</v>
      </c>
      <c r="P5328" t="str">
        <f t="shared" si="83"/>
        <v>Above Estimate</v>
      </c>
    </row>
    <row r="5329" spans="1:16" x14ac:dyDescent="0.3">
      <c r="A5329" s="1">
        <v>44764</v>
      </c>
      <c r="B5329">
        <v>2022</v>
      </c>
      <c r="C5329" t="s">
        <v>21</v>
      </c>
      <c r="D5329">
        <v>639100</v>
      </c>
      <c r="E5329">
        <v>975000</v>
      </c>
      <c r="F5329" t="s">
        <v>13</v>
      </c>
      <c r="G5329" t="s">
        <v>14</v>
      </c>
      <c r="H5329">
        <v>3</v>
      </c>
      <c r="I5329">
        <v>1</v>
      </c>
      <c r="J5329">
        <v>1002</v>
      </c>
      <c r="K5329">
        <v>1.003979</v>
      </c>
      <c r="L5329" t="s">
        <v>25</v>
      </c>
      <c r="M5329">
        <f>V3__67[[#This Row],[Sale Price]]/V3__67[[#This Row],[carpet_area]]</f>
        <v>973.05389221556891</v>
      </c>
      <c r="N5329">
        <f>IF(OR(V3__67[[#This Row],[Estimated Value]]="",V3__67[[#This Row],[Estimated Value]]=0),"",V3__67[[#This Row],[Sale Price]]-V3__67[[#This Row],[Estimated Value]])</f>
        <v>335900</v>
      </c>
      <c r="O5329">
        <f>IF(OR(V3__67[[#This Row],[Estimated Value]]="",V3__67[[#This Row],[Estimated Value]]=0),"",(V3__67[[#This Row],[Sale Price]]-V3__67[[#This Row],[Estimated Value]])/V3__67[[#This Row],[Estimated Value]])</f>
        <v>0.52558285088405565</v>
      </c>
      <c r="P5329" t="str">
        <f t="shared" si="83"/>
        <v>Above Estimate</v>
      </c>
    </row>
    <row r="5330" spans="1:16" x14ac:dyDescent="0.3">
      <c r="A5330" s="1">
        <v>44765</v>
      </c>
      <c r="B5330">
        <v>2022</v>
      </c>
      <c r="C5330" t="s">
        <v>21</v>
      </c>
      <c r="D5330">
        <v>389970</v>
      </c>
      <c r="E5330">
        <v>582000</v>
      </c>
      <c r="F5330" t="s">
        <v>13</v>
      </c>
      <c r="G5330" t="s">
        <v>14</v>
      </c>
      <c r="H5330">
        <v>3</v>
      </c>
      <c r="I5330">
        <v>1</v>
      </c>
      <c r="J5330">
        <v>1098</v>
      </c>
      <c r="K5330">
        <v>1.003979</v>
      </c>
      <c r="L5330" t="s">
        <v>15</v>
      </c>
      <c r="M5330">
        <f>V3__67[[#This Row],[Sale Price]]/V3__67[[#This Row],[carpet_area]]</f>
        <v>530.05464480874321</v>
      </c>
      <c r="N5330">
        <f>IF(OR(V3__67[[#This Row],[Estimated Value]]="",V3__67[[#This Row],[Estimated Value]]=0),"",V3__67[[#This Row],[Sale Price]]-V3__67[[#This Row],[Estimated Value]])</f>
        <v>192030</v>
      </c>
      <c r="O5330">
        <f>IF(OR(V3__67[[#This Row],[Estimated Value]]="",V3__67[[#This Row],[Estimated Value]]=0),"",(V3__67[[#This Row],[Sale Price]]-V3__67[[#This Row],[Estimated Value]])/V3__67[[#This Row],[Estimated Value]])</f>
        <v>0.49242249403800292</v>
      </c>
      <c r="P5330" t="str">
        <f t="shared" si="83"/>
        <v>Above Estimate</v>
      </c>
    </row>
    <row r="5331" spans="1:16" x14ac:dyDescent="0.3">
      <c r="A5331" s="1">
        <v>44765</v>
      </c>
      <c r="B5331">
        <v>2022</v>
      </c>
      <c r="C5331" t="s">
        <v>29</v>
      </c>
      <c r="D5331">
        <v>125580</v>
      </c>
      <c r="E5331">
        <v>250000</v>
      </c>
      <c r="F5331" t="s">
        <v>13</v>
      </c>
      <c r="G5331" t="s">
        <v>14</v>
      </c>
      <c r="H5331">
        <v>3</v>
      </c>
      <c r="I5331">
        <v>1</v>
      </c>
      <c r="J5331">
        <v>1013</v>
      </c>
      <c r="K5331">
        <v>1.003979</v>
      </c>
      <c r="L5331" t="s">
        <v>22</v>
      </c>
      <c r="M5331">
        <f>V3__67[[#This Row],[Sale Price]]/V3__67[[#This Row],[carpet_area]]</f>
        <v>246.79170779861798</v>
      </c>
      <c r="N5331">
        <f>IF(OR(V3__67[[#This Row],[Estimated Value]]="",V3__67[[#This Row],[Estimated Value]]=0),"",V3__67[[#This Row],[Sale Price]]-V3__67[[#This Row],[Estimated Value]])</f>
        <v>124420</v>
      </c>
      <c r="O5331">
        <f>IF(OR(V3__67[[#This Row],[Estimated Value]]="",V3__67[[#This Row],[Estimated Value]]=0),"",(V3__67[[#This Row],[Sale Price]]-V3__67[[#This Row],[Estimated Value]])/V3__67[[#This Row],[Estimated Value]])</f>
        <v>0.9907628603280777</v>
      </c>
      <c r="P5331" t="str">
        <f t="shared" si="83"/>
        <v>Above Estimate</v>
      </c>
    </row>
    <row r="5332" spans="1:16" x14ac:dyDescent="0.3">
      <c r="A5332" s="1">
        <v>44765</v>
      </c>
      <c r="B5332">
        <v>2022</v>
      </c>
      <c r="C5332" t="s">
        <v>29</v>
      </c>
      <c r="D5332">
        <v>160720</v>
      </c>
      <c r="E5332">
        <v>295000</v>
      </c>
      <c r="F5332" t="s">
        <v>13</v>
      </c>
      <c r="G5332" t="s">
        <v>14</v>
      </c>
      <c r="H5332">
        <v>3</v>
      </c>
      <c r="I5332">
        <v>1</v>
      </c>
      <c r="J5332">
        <v>1034</v>
      </c>
      <c r="K5332">
        <v>1.003979</v>
      </c>
      <c r="L5332" t="s">
        <v>22</v>
      </c>
      <c r="M5332">
        <f>V3__67[[#This Row],[Sale Price]]/V3__67[[#This Row],[carpet_area]]</f>
        <v>285.29980657640232</v>
      </c>
      <c r="N5332">
        <f>IF(OR(V3__67[[#This Row],[Estimated Value]]="",V3__67[[#This Row],[Estimated Value]]=0),"",V3__67[[#This Row],[Sale Price]]-V3__67[[#This Row],[Estimated Value]])</f>
        <v>134280</v>
      </c>
      <c r="O5332">
        <f>IF(OR(V3__67[[#This Row],[Estimated Value]]="",V3__67[[#This Row],[Estimated Value]]=0),"",(V3__67[[#This Row],[Sale Price]]-V3__67[[#This Row],[Estimated Value]])/V3__67[[#This Row],[Estimated Value]])</f>
        <v>0.83549029367844696</v>
      </c>
      <c r="P5332" t="str">
        <f t="shared" si="83"/>
        <v>Above Estimate</v>
      </c>
    </row>
    <row r="5333" spans="1:16" x14ac:dyDescent="0.3">
      <c r="A5333" s="1">
        <v>44765</v>
      </c>
      <c r="B5333">
        <v>2022</v>
      </c>
      <c r="C5333" t="s">
        <v>29</v>
      </c>
      <c r="D5333">
        <v>300440</v>
      </c>
      <c r="E5333">
        <v>450200</v>
      </c>
      <c r="F5333" t="s">
        <v>13</v>
      </c>
      <c r="G5333" t="s">
        <v>14</v>
      </c>
      <c r="H5333">
        <v>3</v>
      </c>
      <c r="I5333">
        <v>2</v>
      </c>
      <c r="J5333">
        <v>1098</v>
      </c>
      <c r="K5333">
        <v>1.003979</v>
      </c>
      <c r="L5333" t="s">
        <v>22</v>
      </c>
      <c r="M5333">
        <f>V3__67[[#This Row],[Sale Price]]/V3__67[[#This Row],[carpet_area]]</f>
        <v>410.01821493624772</v>
      </c>
      <c r="N5333">
        <f>IF(OR(V3__67[[#This Row],[Estimated Value]]="",V3__67[[#This Row],[Estimated Value]]=0),"",V3__67[[#This Row],[Sale Price]]-V3__67[[#This Row],[Estimated Value]])</f>
        <v>149760</v>
      </c>
      <c r="O5333">
        <f>IF(OR(V3__67[[#This Row],[Estimated Value]]="",V3__67[[#This Row],[Estimated Value]]=0),"",(V3__67[[#This Row],[Sale Price]]-V3__67[[#This Row],[Estimated Value]])/V3__67[[#This Row],[Estimated Value]])</f>
        <v>0.49846891226201573</v>
      </c>
      <c r="P5333" t="str">
        <f t="shared" si="83"/>
        <v>Above Estimate</v>
      </c>
    </row>
    <row r="5334" spans="1:16" x14ac:dyDescent="0.3">
      <c r="A5334" s="1">
        <v>44766</v>
      </c>
      <c r="B5334">
        <v>2022</v>
      </c>
      <c r="C5334" t="s">
        <v>21</v>
      </c>
      <c r="D5334">
        <v>1461180</v>
      </c>
      <c r="E5334">
        <v>2410000</v>
      </c>
      <c r="F5334" t="s">
        <v>13</v>
      </c>
      <c r="G5334" t="s">
        <v>14</v>
      </c>
      <c r="H5334">
        <v>3</v>
      </c>
      <c r="I5334">
        <v>3</v>
      </c>
      <c r="J5334">
        <v>1022</v>
      </c>
      <c r="K5334">
        <v>1.003979</v>
      </c>
      <c r="L5334" t="s">
        <v>16</v>
      </c>
      <c r="M5334">
        <f>V3__67[[#This Row],[Sale Price]]/V3__67[[#This Row],[carpet_area]]</f>
        <v>2358.1213307240705</v>
      </c>
      <c r="N5334">
        <f>IF(OR(V3__67[[#This Row],[Estimated Value]]="",V3__67[[#This Row],[Estimated Value]]=0),"",V3__67[[#This Row],[Sale Price]]-V3__67[[#This Row],[Estimated Value]])</f>
        <v>948820</v>
      </c>
      <c r="O5334">
        <f>IF(OR(V3__67[[#This Row],[Estimated Value]]="",V3__67[[#This Row],[Estimated Value]]=0),"",(V3__67[[#This Row],[Sale Price]]-V3__67[[#This Row],[Estimated Value]])/V3__67[[#This Row],[Estimated Value]])</f>
        <v>0.64935189367497503</v>
      </c>
      <c r="P5334" t="str">
        <f t="shared" si="83"/>
        <v>Above Estimate</v>
      </c>
    </row>
    <row r="5335" spans="1:16" x14ac:dyDescent="0.3">
      <c r="A5335" s="1">
        <v>44766</v>
      </c>
      <c r="B5335">
        <v>2022</v>
      </c>
      <c r="C5335" t="s">
        <v>17</v>
      </c>
      <c r="D5335">
        <v>75620</v>
      </c>
      <c r="E5335">
        <v>131000</v>
      </c>
      <c r="F5335" t="s">
        <v>13</v>
      </c>
      <c r="G5335" t="s">
        <v>14</v>
      </c>
      <c r="H5335">
        <v>3</v>
      </c>
      <c r="I5335">
        <v>2</v>
      </c>
      <c r="J5335">
        <v>1033</v>
      </c>
      <c r="K5335">
        <v>1.003979</v>
      </c>
      <c r="L5335" t="s">
        <v>25</v>
      </c>
      <c r="M5335">
        <f>V3__67[[#This Row],[Sale Price]]/V3__67[[#This Row],[carpet_area]]</f>
        <v>126.81510164569215</v>
      </c>
      <c r="N5335">
        <f>IF(OR(V3__67[[#This Row],[Estimated Value]]="",V3__67[[#This Row],[Estimated Value]]=0),"",V3__67[[#This Row],[Sale Price]]-V3__67[[#This Row],[Estimated Value]])</f>
        <v>55380</v>
      </c>
      <c r="O5335">
        <f>IF(OR(V3__67[[#This Row],[Estimated Value]]="",V3__67[[#This Row],[Estimated Value]]=0),"",(V3__67[[#This Row],[Sale Price]]-V3__67[[#This Row],[Estimated Value]])/V3__67[[#This Row],[Estimated Value]])</f>
        <v>0.73234594022745303</v>
      </c>
      <c r="P5335" t="str">
        <f t="shared" si="83"/>
        <v>Above Estimate</v>
      </c>
    </row>
    <row r="5336" spans="1:16" x14ac:dyDescent="0.3">
      <c r="A5336" s="1">
        <v>44766</v>
      </c>
      <c r="B5336">
        <v>2022</v>
      </c>
      <c r="C5336" t="s">
        <v>21</v>
      </c>
      <c r="D5336">
        <v>452060</v>
      </c>
      <c r="E5336">
        <v>800000</v>
      </c>
      <c r="F5336" t="s">
        <v>13</v>
      </c>
      <c r="G5336" t="s">
        <v>14</v>
      </c>
      <c r="H5336">
        <v>3</v>
      </c>
      <c r="I5336">
        <v>3</v>
      </c>
      <c r="J5336">
        <v>1020</v>
      </c>
      <c r="K5336">
        <v>1.003979</v>
      </c>
      <c r="L5336" t="s">
        <v>16</v>
      </c>
      <c r="M5336">
        <f>V3__67[[#This Row],[Sale Price]]/V3__67[[#This Row],[carpet_area]]</f>
        <v>784.31372549019613</v>
      </c>
      <c r="N5336">
        <f>IF(OR(V3__67[[#This Row],[Estimated Value]]="",V3__67[[#This Row],[Estimated Value]]=0),"",V3__67[[#This Row],[Sale Price]]-V3__67[[#This Row],[Estimated Value]])</f>
        <v>347940</v>
      </c>
      <c r="O5336">
        <f>IF(OR(V3__67[[#This Row],[Estimated Value]]="",V3__67[[#This Row],[Estimated Value]]=0),"",(V3__67[[#This Row],[Sale Price]]-V3__67[[#This Row],[Estimated Value]])/V3__67[[#This Row],[Estimated Value]])</f>
        <v>0.7696765916028846</v>
      </c>
      <c r="P5336" t="str">
        <f t="shared" si="83"/>
        <v>Above Estimate</v>
      </c>
    </row>
    <row r="5337" spans="1:16" x14ac:dyDescent="0.3">
      <c r="A5337" s="1">
        <v>44766</v>
      </c>
      <c r="B5337">
        <v>2022</v>
      </c>
      <c r="C5337" t="s">
        <v>29</v>
      </c>
      <c r="D5337">
        <v>165060</v>
      </c>
      <c r="E5337">
        <v>335000</v>
      </c>
      <c r="F5337" t="s">
        <v>13</v>
      </c>
      <c r="G5337" t="s">
        <v>14</v>
      </c>
      <c r="H5337">
        <v>3</v>
      </c>
      <c r="I5337">
        <v>3</v>
      </c>
      <c r="J5337">
        <v>918</v>
      </c>
      <c r="K5337">
        <v>1.003979</v>
      </c>
      <c r="L5337" t="s">
        <v>16</v>
      </c>
      <c r="M5337">
        <f>V3__67[[#This Row],[Sale Price]]/V3__67[[#This Row],[carpet_area]]</f>
        <v>364.92374727668846</v>
      </c>
      <c r="N5337">
        <f>IF(OR(V3__67[[#This Row],[Estimated Value]]="",V3__67[[#This Row],[Estimated Value]]=0),"",V3__67[[#This Row],[Sale Price]]-V3__67[[#This Row],[Estimated Value]])</f>
        <v>169940</v>
      </c>
      <c r="O5337">
        <f>IF(OR(V3__67[[#This Row],[Estimated Value]]="",V3__67[[#This Row],[Estimated Value]]=0),"",(V3__67[[#This Row],[Sale Price]]-V3__67[[#This Row],[Estimated Value]])/V3__67[[#This Row],[Estimated Value]])</f>
        <v>1.0295650066642432</v>
      </c>
      <c r="P5337" t="str">
        <f t="shared" si="83"/>
        <v>Above Estimate</v>
      </c>
    </row>
    <row r="5338" spans="1:16" x14ac:dyDescent="0.3">
      <c r="A5338" s="1">
        <v>44766</v>
      </c>
      <c r="B5338">
        <v>2022</v>
      </c>
      <c r="C5338" t="s">
        <v>17</v>
      </c>
      <c r="D5338">
        <v>69020</v>
      </c>
      <c r="E5338">
        <v>116000</v>
      </c>
      <c r="F5338" t="s">
        <v>19</v>
      </c>
      <c r="G5338" t="s">
        <v>20</v>
      </c>
      <c r="H5338">
        <v>4</v>
      </c>
      <c r="I5338">
        <v>2</v>
      </c>
      <c r="J5338">
        <v>1269</v>
      </c>
      <c r="K5338">
        <v>1.003979</v>
      </c>
      <c r="L5338" t="s">
        <v>25</v>
      </c>
      <c r="M5338">
        <f>V3__67[[#This Row],[Sale Price]]/V3__67[[#This Row],[carpet_area]]</f>
        <v>91.410559495665879</v>
      </c>
      <c r="N5338">
        <f>IF(OR(V3__67[[#This Row],[Estimated Value]]="",V3__67[[#This Row],[Estimated Value]]=0),"",V3__67[[#This Row],[Sale Price]]-V3__67[[#This Row],[Estimated Value]])</f>
        <v>46980</v>
      </c>
      <c r="O5338">
        <f>IF(OR(V3__67[[#This Row],[Estimated Value]]="",V3__67[[#This Row],[Estimated Value]]=0),"",(V3__67[[#This Row],[Sale Price]]-V3__67[[#This Row],[Estimated Value]])/V3__67[[#This Row],[Estimated Value]])</f>
        <v>0.68067226890756305</v>
      </c>
      <c r="P5338" t="str">
        <f t="shared" si="83"/>
        <v>Above Estimate</v>
      </c>
    </row>
    <row r="5339" spans="1:16" x14ac:dyDescent="0.3">
      <c r="A5339" s="1">
        <v>44766</v>
      </c>
      <c r="B5339">
        <v>2022</v>
      </c>
      <c r="C5339" t="s">
        <v>29</v>
      </c>
      <c r="D5339">
        <v>215740</v>
      </c>
      <c r="E5339">
        <v>401500</v>
      </c>
      <c r="F5339" t="s">
        <v>13</v>
      </c>
      <c r="G5339" t="s">
        <v>14</v>
      </c>
      <c r="H5339">
        <v>3</v>
      </c>
      <c r="I5339">
        <v>1</v>
      </c>
      <c r="J5339">
        <v>947</v>
      </c>
      <c r="K5339">
        <v>1.003979</v>
      </c>
      <c r="L5339" t="s">
        <v>22</v>
      </c>
      <c r="M5339">
        <f>V3__67[[#This Row],[Sale Price]]/V3__67[[#This Row],[carpet_area]]</f>
        <v>423.97043294614571</v>
      </c>
      <c r="N5339">
        <f>IF(OR(V3__67[[#This Row],[Estimated Value]]="",V3__67[[#This Row],[Estimated Value]]=0),"",V3__67[[#This Row],[Sale Price]]-V3__67[[#This Row],[Estimated Value]])</f>
        <v>185760</v>
      </c>
      <c r="O5339">
        <f>IF(OR(V3__67[[#This Row],[Estimated Value]]="",V3__67[[#This Row],[Estimated Value]]=0),"",(V3__67[[#This Row],[Sale Price]]-V3__67[[#This Row],[Estimated Value]])/V3__67[[#This Row],[Estimated Value]])</f>
        <v>0.8610364327431167</v>
      </c>
      <c r="P5339" t="str">
        <f t="shared" si="83"/>
        <v>Above Estimate</v>
      </c>
    </row>
    <row r="5340" spans="1:16" x14ac:dyDescent="0.3">
      <c r="A5340" s="1">
        <v>44766</v>
      </c>
      <c r="B5340">
        <v>2022</v>
      </c>
      <c r="C5340" t="s">
        <v>26</v>
      </c>
      <c r="D5340">
        <v>384370</v>
      </c>
      <c r="E5340">
        <v>325000</v>
      </c>
      <c r="F5340" t="s">
        <v>13</v>
      </c>
      <c r="G5340" t="s">
        <v>14</v>
      </c>
      <c r="H5340">
        <v>3</v>
      </c>
      <c r="I5340">
        <v>3</v>
      </c>
      <c r="J5340">
        <v>958</v>
      </c>
      <c r="K5340">
        <v>1.003979</v>
      </c>
      <c r="L5340" t="s">
        <v>25</v>
      </c>
      <c r="M5340">
        <f>V3__67[[#This Row],[Sale Price]]/V3__67[[#This Row],[carpet_area]]</f>
        <v>339.24843423799581</v>
      </c>
      <c r="N5340">
        <f>IF(OR(V3__67[[#This Row],[Estimated Value]]="",V3__67[[#This Row],[Estimated Value]]=0),"",V3__67[[#This Row],[Sale Price]]-V3__67[[#This Row],[Estimated Value]])</f>
        <v>-59370</v>
      </c>
      <c r="O5340">
        <f>IF(OR(V3__67[[#This Row],[Estimated Value]]="",V3__67[[#This Row],[Estimated Value]]=0),"",(V3__67[[#This Row],[Sale Price]]-V3__67[[#This Row],[Estimated Value]])/V3__67[[#This Row],[Estimated Value]])</f>
        <v>-0.15446054582823843</v>
      </c>
      <c r="P5340" t="str">
        <f t="shared" si="83"/>
        <v>Below Estimate</v>
      </c>
    </row>
    <row r="5341" spans="1:16" x14ac:dyDescent="0.3">
      <c r="A5341" s="1">
        <v>44769</v>
      </c>
      <c r="B5341">
        <v>2022</v>
      </c>
      <c r="C5341" t="s">
        <v>12</v>
      </c>
      <c r="D5341">
        <v>115000</v>
      </c>
      <c r="E5341">
        <v>220000</v>
      </c>
      <c r="F5341" t="s">
        <v>13</v>
      </c>
      <c r="G5341" t="s">
        <v>14</v>
      </c>
      <c r="H5341">
        <v>3</v>
      </c>
      <c r="I5341">
        <v>1</v>
      </c>
      <c r="J5341">
        <v>1088</v>
      </c>
      <c r="K5341">
        <v>1.003979</v>
      </c>
      <c r="L5341" t="s">
        <v>15</v>
      </c>
      <c r="M5341">
        <f>V3__67[[#This Row],[Sale Price]]/V3__67[[#This Row],[carpet_area]]</f>
        <v>202.20588235294119</v>
      </c>
      <c r="N5341">
        <f>IF(OR(V3__67[[#This Row],[Estimated Value]]="",V3__67[[#This Row],[Estimated Value]]=0),"",V3__67[[#This Row],[Sale Price]]-V3__67[[#This Row],[Estimated Value]])</f>
        <v>105000</v>
      </c>
      <c r="O5341">
        <f>IF(OR(V3__67[[#This Row],[Estimated Value]]="",V3__67[[#This Row],[Estimated Value]]=0),"",(V3__67[[#This Row],[Sale Price]]-V3__67[[#This Row],[Estimated Value]])/V3__67[[#This Row],[Estimated Value]])</f>
        <v>0.91304347826086951</v>
      </c>
      <c r="P5341" t="str">
        <f t="shared" si="83"/>
        <v>Above Estimate</v>
      </c>
    </row>
    <row r="5342" spans="1:16" x14ac:dyDescent="0.3">
      <c r="A5342" s="1">
        <v>44769</v>
      </c>
      <c r="B5342">
        <v>2022</v>
      </c>
      <c r="C5342" t="s">
        <v>26</v>
      </c>
      <c r="D5342">
        <v>1347500</v>
      </c>
      <c r="E5342">
        <v>2450000</v>
      </c>
      <c r="F5342" t="s">
        <v>13</v>
      </c>
      <c r="G5342" t="s">
        <v>14</v>
      </c>
      <c r="H5342">
        <v>3</v>
      </c>
      <c r="I5342">
        <v>2</v>
      </c>
      <c r="J5342">
        <v>939</v>
      </c>
      <c r="K5342">
        <v>1.003979</v>
      </c>
      <c r="L5342" t="s">
        <v>25</v>
      </c>
      <c r="M5342">
        <f>V3__67[[#This Row],[Sale Price]]/V3__67[[#This Row],[carpet_area]]</f>
        <v>2609.1586794462196</v>
      </c>
      <c r="N5342">
        <f>IF(OR(V3__67[[#This Row],[Estimated Value]]="",V3__67[[#This Row],[Estimated Value]]=0),"",V3__67[[#This Row],[Sale Price]]-V3__67[[#This Row],[Estimated Value]])</f>
        <v>1102500</v>
      </c>
      <c r="O5342">
        <f>IF(OR(V3__67[[#This Row],[Estimated Value]]="",V3__67[[#This Row],[Estimated Value]]=0),"",(V3__67[[#This Row],[Sale Price]]-V3__67[[#This Row],[Estimated Value]])/V3__67[[#This Row],[Estimated Value]])</f>
        <v>0.81818181818181823</v>
      </c>
      <c r="P5342" t="str">
        <f t="shared" si="83"/>
        <v>Above Estimate</v>
      </c>
    </row>
    <row r="5343" spans="1:16" x14ac:dyDescent="0.3">
      <c r="A5343" s="1">
        <v>44770</v>
      </c>
      <c r="B5343">
        <v>2022</v>
      </c>
      <c r="C5343" t="s">
        <v>29</v>
      </c>
      <c r="D5343">
        <v>179970</v>
      </c>
      <c r="E5343">
        <v>300000</v>
      </c>
      <c r="F5343" t="s">
        <v>13</v>
      </c>
      <c r="G5343" t="s">
        <v>14</v>
      </c>
      <c r="H5343">
        <v>3</v>
      </c>
      <c r="I5343">
        <v>3</v>
      </c>
      <c r="J5343">
        <v>987</v>
      </c>
      <c r="K5343">
        <v>1.003979</v>
      </c>
      <c r="L5343" t="s">
        <v>25</v>
      </c>
      <c r="M5343">
        <f>V3__67[[#This Row],[Sale Price]]/V3__67[[#This Row],[carpet_area]]</f>
        <v>303.951367781155</v>
      </c>
      <c r="N5343">
        <f>IF(OR(V3__67[[#This Row],[Estimated Value]]="",V3__67[[#This Row],[Estimated Value]]=0),"",V3__67[[#This Row],[Sale Price]]-V3__67[[#This Row],[Estimated Value]])</f>
        <v>120030</v>
      </c>
      <c r="O5343">
        <f>IF(OR(V3__67[[#This Row],[Estimated Value]]="",V3__67[[#This Row],[Estimated Value]]=0),"",(V3__67[[#This Row],[Sale Price]]-V3__67[[#This Row],[Estimated Value]])/V3__67[[#This Row],[Estimated Value]])</f>
        <v>0.66694449074845807</v>
      </c>
      <c r="P5343" t="str">
        <f t="shared" si="83"/>
        <v>Above Estimate</v>
      </c>
    </row>
    <row r="5344" spans="1:16" x14ac:dyDescent="0.3">
      <c r="A5344" s="1">
        <v>44770</v>
      </c>
      <c r="B5344">
        <v>2022</v>
      </c>
      <c r="C5344" t="s">
        <v>30</v>
      </c>
      <c r="D5344">
        <v>632130</v>
      </c>
      <c r="E5344">
        <v>777500</v>
      </c>
      <c r="F5344" t="s">
        <v>13</v>
      </c>
      <c r="G5344" t="s">
        <v>14</v>
      </c>
      <c r="H5344">
        <v>3</v>
      </c>
      <c r="I5344">
        <v>2</v>
      </c>
      <c r="J5344">
        <v>1098</v>
      </c>
      <c r="K5344">
        <v>1.003979</v>
      </c>
      <c r="L5344" t="s">
        <v>16</v>
      </c>
      <c r="M5344">
        <f>V3__67[[#This Row],[Sale Price]]/V3__67[[#This Row],[carpet_area]]</f>
        <v>708.10564663023683</v>
      </c>
      <c r="N5344">
        <f>IF(OR(V3__67[[#This Row],[Estimated Value]]="",V3__67[[#This Row],[Estimated Value]]=0),"",V3__67[[#This Row],[Sale Price]]-V3__67[[#This Row],[Estimated Value]])</f>
        <v>145370</v>
      </c>
      <c r="O5344">
        <f>IF(OR(V3__67[[#This Row],[Estimated Value]]="",V3__67[[#This Row],[Estimated Value]]=0),"",(V3__67[[#This Row],[Sale Price]]-V3__67[[#This Row],[Estimated Value]])/V3__67[[#This Row],[Estimated Value]])</f>
        <v>0.22996851913372249</v>
      </c>
      <c r="P5344" t="str">
        <f t="shared" si="83"/>
        <v>Above Estimate</v>
      </c>
    </row>
    <row r="5345" spans="1:16" x14ac:dyDescent="0.3">
      <c r="A5345" s="1">
        <v>44770</v>
      </c>
      <c r="B5345">
        <v>2022</v>
      </c>
      <c r="C5345" t="s">
        <v>26</v>
      </c>
      <c r="D5345">
        <v>2572300</v>
      </c>
      <c r="E5345">
        <v>2125000</v>
      </c>
      <c r="F5345" t="s">
        <v>13</v>
      </c>
      <c r="G5345" t="s">
        <v>14</v>
      </c>
      <c r="H5345">
        <v>3</v>
      </c>
      <c r="I5345">
        <v>2</v>
      </c>
      <c r="J5345">
        <v>998</v>
      </c>
      <c r="K5345">
        <v>1.003979</v>
      </c>
      <c r="L5345" t="s">
        <v>16</v>
      </c>
      <c r="M5345">
        <f>V3__67[[#This Row],[Sale Price]]/V3__67[[#This Row],[carpet_area]]</f>
        <v>2129.2585170340681</v>
      </c>
      <c r="N5345">
        <f>IF(OR(V3__67[[#This Row],[Estimated Value]]="",V3__67[[#This Row],[Estimated Value]]=0),"",V3__67[[#This Row],[Sale Price]]-V3__67[[#This Row],[Estimated Value]])</f>
        <v>-447300</v>
      </c>
      <c r="O5345">
        <f>IF(OR(V3__67[[#This Row],[Estimated Value]]="",V3__67[[#This Row],[Estimated Value]]=0),"",(V3__67[[#This Row],[Sale Price]]-V3__67[[#This Row],[Estimated Value]])/V3__67[[#This Row],[Estimated Value]])</f>
        <v>-0.17389107024841582</v>
      </c>
      <c r="P5345" t="str">
        <f t="shared" si="83"/>
        <v>Below Estimate</v>
      </c>
    </row>
    <row r="5346" spans="1:16" x14ac:dyDescent="0.3">
      <c r="A5346" s="1">
        <v>44771</v>
      </c>
      <c r="B5346">
        <v>2022</v>
      </c>
      <c r="C5346" t="s">
        <v>12</v>
      </c>
      <c r="D5346">
        <v>82080</v>
      </c>
      <c r="E5346">
        <v>170000</v>
      </c>
      <c r="F5346" t="s">
        <v>19</v>
      </c>
      <c r="G5346" t="s">
        <v>20</v>
      </c>
      <c r="H5346">
        <v>4</v>
      </c>
      <c r="I5346">
        <v>2</v>
      </c>
      <c r="J5346">
        <v>1313</v>
      </c>
      <c r="K5346">
        <v>1.003979</v>
      </c>
      <c r="L5346" t="s">
        <v>22</v>
      </c>
      <c r="M5346">
        <f>V3__67[[#This Row],[Sale Price]]/V3__67[[#This Row],[carpet_area]]</f>
        <v>129.47448591012949</v>
      </c>
      <c r="N5346">
        <f>IF(OR(V3__67[[#This Row],[Estimated Value]]="",V3__67[[#This Row],[Estimated Value]]=0),"",V3__67[[#This Row],[Sale Price]]-V3__67[[#This Row],[Estimated Value]])</f>
        <v>87920</v>
      </c>
      <c r="O5346">
        <f>IF(OR(V3__67[[#This Row],[Estimated Value]]="",V3__67[[#This Row],[Estimated Value]]=0),"",(V3__67[[#This Row],[Sale Price]]-V3__67[[#This Row],[Estimated Value]])/V3__67[[#This Row],[Estimated Value]])</f>
        <v>1.071150097465887</v>
      </c>
      <c r="P5346" t="str">
        <f t="shared" si="83"/>
        <v>Above Estimate</v>
      </c>
    </row>
    <row r="5347" spans="1:16" x14ac:dyDescent="0.3">
      <c r="A5347" s="1">
        <v>44771</v>
      </c>
      <c r="B5347">
        <v>2022</v>
      </c>
      <c r="C5347" t="s">
        <v>17</v>
      </c>
      <c r="D5347">
        <v>107090</v>
      </c>
      <c r="E5347">
        <v>267000</v>
      </c>
      <c r="F5347" t="s">
        <v>13</v>
      </c>
      <c r="G5347" t="s">
        <v>14</v>
      </c>
      <c r="H5347">
        <v>3</v>
      </c>
      <c r="I5347">
        <v>2</v>
      </c>
      <c r="J5347">
        <v>912</v>
      </c>
      <c r="K5347">
        <v>1.003979</v>
      </c>
      <c r="L5347" t="s">
        <v>15</v>
      </c>
      <c r="M5347">
        <f>V3__67[[#This Row],[Sale Price]]/V3__67[[#This Row],[carpet_area]]</f>
        <v>292.76315789473682</v>
      </c>
      <c r="N5347">
        <f>IF(OR(V3__67[[#This Row],[Estimated Value]]="",V3__67[[#This Row],[Estimated Value]]=0),"",V3__67[[#This Row],[Sale Price]]-V3__67[[#This Row],[Estimated Value]])</f>
        <v>159910</v>
      </c>
      <c r="O5347">
        <f>IF(OR(V3__67[[#This Row],[Estimated Value]]="",V3__67[[#This Row],[Estimated Value]]=0),"",(V3__67[[#This Row],[Sale Price]]-V3__67[[#This Row],[Estimated Value]])/V3__67[[#This Row],[Estimated Value]])</f>
        <v>1.4932299934634419</v>
      </c>
      <c r="P5347" t="str">
        <f t="shared" si="83"/>
        <v>Above Estimate</v>
      </c>
    </row>
    <row r="5348" spans="1:16" x14ac:dyDescent="0.3">
      <c r="A5348" s="1">
        <v>44771</v>
      </c>
      <c r="B5348">
        <v>2022</v>
      </c>
      <c r="C5348" t="s">
        <v>29</v>
      </c>
      <c r="D5348">
        <v>317800</v>
      </c>
      <c r="E5348">
        <v>400000</v>
      </c>
      <c r="F5348" t="s">
        <v>13</v>
      </c>
      <c r="G5348" t="s">
        <v>14</v>
      </c>
      <c r="H5348">
        <v>3</v>
      </c>
      <c r="I5348">
        <v>3</v>
      </c>
      <c r="J5348">
        <v>1003</v>
      </c>
      <c r="K5348">
        <v>1.003979</v>
      </c>
      <c r="L5348" t="s">
        <v>15</v>
      </c>
      <c r="M5348">
        <f>V3__67[[#This Row],[Sale Price]]/V3__67[[#This Row],[carpet_area]]</f>
        <v>398.80358923230307</v>
      </c>
      <c r="N5348">
        <f>IF(OR(V3__67[[#This Row],[Estimated Value]]="",V3__67[[#This Row],[Estimated Value]]=0),"",V3__67[[#This Row],[Sale Price]]-V3__67[[#This Row],[Estimated Value]])</f>
        <v>82200</v>
      </c>
      <c r="O5348">
        <f>IF(OR(V3__67[[#This Row],[Estimated Value]]="",V3__67[[#This Row],[Estimated Value]]=0),"",(V3__67[[#This Row],[Sale Price]]-V3__67[[#This Row],[Estimated Value]])/V3__67[[#This Row],[Estimated Value]])</f>
        <v>0.25865324103209564</v>
      </c>
      <c r="P5348" t="str">
        <f t="shared" si="83"/>
        <v>Above Estimate</v>
      </c>
    </row>
    <row r="5349" spans="1:16" x14ac:dyDescent="0.3">
      <c r="A5349" s="1">
        <v>44771</v>
      </c>
      <c r="B5349">
        <v>2022</v>
      </c>
      <c r="C5349" t="s">
        <v>17</v>
      </c>
      <c r="D5349">
        <v>177490</v>
      </c>
      <c r="E5349">
        <v>340000</v>
      </c>
      <c r="F5349" t="s">
        <v>23</v>
      </c>
      <c r="G5349" t="s">
        <v>24</v>
      </c>
      <c r="H5349">
        <v>6</v>
      </c>
      <c r="I5349">
        <v>4</v>
      </c>
      <c r="J5349">
        <v>2008</v>
      </c>
      <c r="K5349">
        <v>1.003979</v>
      </c>
      <c r="L5349" t="s">
        <v>25</v>
      </c>
      <c r="M5349">
        <f>V3__67[[#This Row],[Sale Price]]/V3__67[[#This Row],[carpet_area]]</f>
        <v>169.32270916334662</v>
      </c>
      <c r="N5349">
        <f>IF(OR(V3__67[[#This Row],[Estimated Value]]="",V3__67[[#This Row],[Estimated Value]]=0),"",V3__67[[#This Row],[Sale Price]]-V3__67[[#This Row],[Estimated Value]])</f>
        <v>162510</v>
      </c>
      <c r="O5349">
        <f>IF(OR(V3__67[[#This Row],[Estimated Value]]="",V3__67[[#This Row],[Estimated Value]]=0),"",(V3__67[[#This Row],[Sale Price]]-V3__67[[#This Row],[Estimated Value]])/V3__67[[#This Row],[Estimated Value]])</f>
        <v>0.91560087892275621</v>
      </c>
      <c r="P5349" t="str">
        <f t="shared" si="83"/>
        <v>Above Estimate</v>
      </c>
    </row>
    <row r="5350" spans="1:16" x14ac:dyDescent="0.3">
      <c r="A5350" s="1">
        <v>44772</v>
      </c>
      <c r="B5350">
        <v>2022</v>
      </c>
      <c r="C5350" t="s">
        <v>26</v>
      </c>
      <c r="D5350">
        <v>550480</v>
      </c>
      <c r="E5350">
        <v>565000</v>
      </c>
      <c r="F5350" t="s">
        <v>13</v>
      </c>
      <c r="G5350" t="s">
        <v>14</v>
      </c>
      <c r="H5350">
        <v>3</v>
      </c>
      <c r="I5350">
        <v>3</v>
      </c>
      <c r="J5350">
        <v>975</v>
      </c>
      <c r="K5350">
        <v>1.003979</v>
      </c>
      <c r="L5350" t="s">
        <v>16</v>
      </c>
      <c r="M5350">
        <f>V3__67[[#This Row],[Sale Price]]/V3__67[[#This Row],[carpet_area]]</f>
        <v>579.48717948717945</v>
      </c>
      <c r="N5350">
        <f>IF(OR(V3__67[[#This Row],[Estimated Value]]="",V3__67[[#This Row],[Estimated Value]]=0),"",V3__67[[#This Row],[Sale Price]]-V3__67[[#This Row],[Estimated Value]])</f>
        <v>14520</v>
      </c>
      <c r="O5350">
        <f>IF(OR(V3__67[[#This Row],[Estimated Value]]="",V3__67[[#This Row],[Estimated Value]]=0),"",(V3__67[[#This Row],[Sale Price]]-V3__67[[#This Row],[Estimated Value]])/V3__67[[#This Row],[Estimated Value]])</f>
        <v>2.6376980090103183E-2</v>
      </c>
      <c r="P5350" t="str">
        <f t="shared" si="83"/>
        <v>Above Estimate</v>
      </c>
    </row>
    <row r="5351" spans="1:16" x14ac:dyDescent="0.3">
      <c r="A5351" s="1">
        <v>44773</v>
      </c>
      <c r="B5351">
        <v>2022</v>
      </c>
      <c r="C5351" t="s">
        <v>26</v>
      </c>
      <c r="D5351">
        <v>311990</v>
      </c>
      <c r="E5351">
        <v>522500</v>
      </c>
      <c r="F5351" t="s">
        <v>13</v>
      </c>
      <c r="G5351" t="s">
        <v>14</v>
      </c>
      <c r="H5351">
        <v>3</v>
      </c>
      <c r="I5351">
        <v>2</v>
      </c>
      <c r="J5351">
        <v>965</v>
      </c>
      <c r="K5351">
        <v>1.003979</v>
      </c>
      <c r="L5351" t="s">
        <v>16</v>
      </c>
      <c r="M5351">
        <f>V3__67[[#This Row],[Sale Price]]/V3__67[[#This Row],[carpet_area]]</f>
        <v>541.45077720207257</v>
      </c>
      <c r="N5351">
        <f>IF(OR(V3__67[[#This Row],[Estimated Value]]="",V3__67[[#This Row],[Estimated Value]]=0),"",V3__67[[#This Row],[Sale Price]]-V3__67[[#This Row],[Estimated Value]])</f>
        <v>210510</v>
      </c>
      <c r="O5351">
        <f>IF(OR(V3__67[[#This Row],[Estimated Value]]="",V3__67[[#This Row],[Estimated Value]]=0),"",(V3__67[[#This Row],[Sale Price]]-V3__67[[#This Row],[Estimated Value]])/V3__67[[#This Row],[Estimated Value]])</f>
        <v>0.67473316452450394</v>
      </c>
      <c r="P5351" t="str">
        <f t="shared" si="83"/>
        <v>Above Estimate</v>
      </c>
    </row>
    <row r="5352" spans="1:16" x14ac:dyDescent="0.3">
      <c r="A5352" s="1">
        <v>44773</v>
      </c>
      <c r="B5352">
        <v>2022</v>
      </c>
      <c r="C5352" t="s">
        <v>18</v>
      </c>
      <c r="D5352">
        <v>681210</v>
      </c>
      <c r="E5352">
        <v>715000</v>
      </c>
      <c r="F5352" t="s">
        <v>13</v>
      </c>
      <c r="G5352" t="s">
        <v>14</v>
      </c>
      <c r="H5352">
        <v>3</v>
      </c>
      <c r="I5352">
        <v>2</v>
      </c>
      <c r="J5352">
        <v>1008</v>
      </c>
      <c r="K5352">
        <v>1.003979</v>
      </c>
      <c r="L5352" t="s">
        <v>25</v>
      </c>
      <c r="M5352">
        <f>V3__67[[#This Row],[Sale Price]]/V3__67[[#This Row],[carpet_area]]</f>
        <v>709.32539682539687</v>
      </c>
      <c r="N5352">
        <f>IF(OR(V3__67[[#This Row],[Estimated Value]]="",V3__67[[#This Row],[Estimated Value]]=0),"",V3__67[[#This Row],[Sale Price]]-V3__67[[#This Row],[Estimated Value]])</f>
        <v>33790</v>
      </c>
      <c r="O5352">
        <f>IF(OR(V3__67[[#This Row],[Estimated Value]]="",V3__67[[#This Row],[Estimated Value]]=0),"",(V3__67[[#This Row],[Sale Price]]-V3__67[[#This Row],[Estimated Value]])/V3__67[[#This Row],[Estimated Value]])</f>
        <v>4.9602912464585078E-2</v>
      </c>
      <c r="P5352" t="str">
        <f t="shared" si="83"/>
        <v>Above Estimate</v>
      </c>
    </row>
    <row r="5353" spans="1:16" x14ac:dyDescent="0.3">
      <c r="A5353" s="1">
        <v>44773</v>
      </c>
      <c r="B5353">
        <v>2022</v>
      </c>
      <c r="C5353" t="s">
        <v>29</v>
      </c>
      <c r="D5353">
        <v>257250</v>
      </c>
      <c r="E5353">
        <v>460000</v>
      </c>
      <c r="F5353" t="s">
        <v>13</v>
      </c>
      <c r="G5353" t="s">
        <v>14</v>
      </c>
      <c r="H5353">
        <v>3</v>
      </c>
      <c r="I5353">
        <v>3</v>
      </c>
      <c r="J5353">
        <v>917</v>
      </c>
      <c r="K5353">
        <v>1.003979</v>
      </c>
      <c r="L5353" t="s">
        <v>25</v>
      </c>
      <c r="M5353">
        <f>V3__67[[#This Row],[Sale Price]]/V3__67[[#This Row],[carpet_area]]</f>
        <v>501.63576881134134</v>
      </c>
      <c r="N5353">
        <f>IF(OR(V3__67[[#This Row],[Estimated Value]]="",V3__67[[#This Row],[Estimated Value]]=0),"",V3__67[[#This Row],[Sale Price]]-V3__67[[#This Row],[Estimated Value]])</f>
        <v>202750</v>
      </c>
      <c r="O5353">
        <f>IF(OR(V3__67[[#This Row],[Estimated Value]]="",V3__67[[#This Row],[Estimated Value]]=0),"",(V3__67[[#This Row],[Sale Price]]-V3__67[[#This Row],[Estimated Value]])/V3__67[[#This Row],[Estimated Value]])</f>
        <v>0.78814382896015545</v>
      </c>
      <c r="P5353" t="str">
        <f t="shared" si="83"/>
        <v>Above Estimate</v>
      </c>
    </row>
    <row r="5354" spans="1:16" x14ac:dyDescent="0.3">
      <c r="A5354" s="1">
        <v>44773</v>
      </c>
      <c r="B5354">
        <v>2022</v>
      </c>
      <c r="C5354" t="s">
        <v>21</v>
      </c>
      <c r="D5354">
        <v>1372350</v>
      </c>
      <c r="E5354">
        <v>2312000</v>
      </c>
      <c r="F5354" t="s">
        <v>13</v>
      </c>
      <c r="G5354" t="s">
        <v>14</v>
      </c>
      <c r="H5354">
        <v>3</v>
      </c>
      <c r="I5354">
        <v>3</v>
      </c>
      <c r="J5354">
        <v>1079</v>
      </c>
      <c r="K5354">
        <v>1.003979</v>
      </c>
      <c r="L5354" t="s">
        <v>22</v>
      </c>
      <c r="M5354">
        <f>V3__67[[#This Row],[Sale Price]]/V3__67[[#This Row],[carpet_area]]</f>
        <v>2142.7247451343837</v>
      </c>
      <c r="N5354">
        <f>IF(OR(V3__67[[#This Row],[Estimated Value]]="",V3__67[[#This Row],[Estimated Value]]=0),"",V3__67[[#This Row],[Sale Price]]-V3__67[[#This Row],[Estimated Value]])</f>
        <v>939650</v>
      </c>
      <c r="O5354">
        <f>IF(OR(V3__67[[#This Row],[Estimated Value]]="",V3__67[[#This Row],[Estimated Value]]=0),"",(V3__67[[#This Row],[Sale Price]]-V3__67[[#This Row],[Estimated Value]])/V3__67[[#This Row],[Estimated Value]])</f>
        <v>0.68470142456370464</v>
      </c>
      <c r="P5354" t="str">
        <f t="shared" si="83"/>
        <v>Above Estimate</v>
      </c>
    </row>
    <row r="5355" spans="1:16" x14ac:dyDescent="0.3">
      <c r="A5355" s="1">
        <v>44776</v>
      </c>
      <c r="B5355">
        <v>2022</v>
      </c>
      <c r="C5355" t="s">
        <v>21</v>
      </c>
      <c r="D5355">
        <v>709520</v>
      </c>
      <c r="E5355">
        <v>1050000</v>
      </c>
      <c r="F5355" t="s">
        <v>19</v>
      </c>
      <c r="G5355" t="s">
        <v>20</v>
      </c>
      <c r="H5355">
        <v>4</v>
      </c>
      <c r="I5355">
        <v>2</v>
      </c>
      <c r="J5355">
        <v>1489</v>
      </c>
      <c r="K5355">
        <v>1.003979</v>
      </c>
      <c r="L5355" t="s">
        <v>16</v>
      </c>
      <c r="M5355">
        <f>V3__67[[#This Row],[Sale Price]]/V3__67[[#This Row],[carpet_area]]</f>
        <v>705.17125587642715</v>
      </c>
      <c r="N5355">
        <f>IF(OR(V3__67[[#This Row],[Estimated Value]]="",V3__67[[#This Row],[Estimated Value]]=0),"",V3__67[[#This Row],[Sale Price]]-V3__67[[#This Row],[Estimated Value]])</f>
        <v>340480</v>
      </c>
      <c r="O5355">
        <f>IF(OR(V3__67[[#This Row],[Estimated Value]]="",V3__67[[#This Row],[Estimated Value]]=0),"",(V3__67[[#This Row],[Sale Price]]-V3__67[[#This Row],[Estimated Value]])/V3__67[[#This Row],[Estimated Value]])</f>
        <v>0.47987371744277824</v>
      </c>
      <c r="P5355" t="str">
        <f t="shared" si="83"/>
        <v>Above Estimate</v>
      </c>
    </row>
    <row r="5356" spans="1:16" x14ac:dyDescent="0.3">
      <c r="A5356" s="1">
        <v>44776</v>
      </c>
      <c r="B5356">
        <v>2022</v>
      </c>
      <c r="C5356" t="s">
        <v>21</v>
      </c>
      <c r="D5356">
        <v>2468830</v>
      </c>
      <c r="E5356">
        <v>4600000</v>
      </c>
      <c r="F5356" t="s">
        <v>13</v>
      </c>
      <c r="G5356" t="s">
        <v>14</v>
      </c>
      <c r="H5356">
        <v>3</v>
      </c>
      <c r="I5356">
        <v>1</v>
      </c>
      <c r="J5356">
        <v>946</v>
      </c>
      <c r="K5356">
        <v>1.003979</v>
      </c>
      <c r="L5356" t="s">
        <v>16</v>
      </c>
      <c r="M5356">
        <f>V3__67[[#This Row],[Sale Price]]/V3__67[[#This Row],[carpet_area]]</f>
        <v>4862.5792811839319</v>
      </c>
      <c r="N5356">
        <f>IF(OR(V3__67[[#This Row],[Estimated Value]]="",V3__67[[#This Row],[Estimated Value]]=0),"",V3__67[[#This Row],[Sale Price]]-V3__67[[#This Row],[Estimated Value]])</f>
        <v>2131170</v>
      </c>
      <c r="O5356">
        <f>IF(OR(V3__67[[#This Row],[Estimated Value]]="",V3__67[[#This Row],[Estimated Value]]=0),"",(V3__67[[#This Row],[Sale Price]]-V3__67[[#This Row],[Estimated Value]])/V3__67[[#This Row],[Estimated Value]])</f>
        <v>0.86323076112976593</v>
      </c>
      <c r="P5356" t="str">
        <f t="shared" si="83"/>
        <v>Above Estimate</v>
      </c>
    </row>
    <row r="5357" spans="1:16" x14ac:dyDescent="0.3">
      <c r="A5357" s="1">
        <v>44776</v>
      </c>
      <c r="B5357">
        <v>2022</v>
      </c>
      <c r="C5357" t="s">
        <v>30</v>
      </c>
      <c r="D5357">
        <v>283020</v>
      </c>
      <c r="E5357">
        <v>514000</v>
      </c>
      <c r="F5357" t="s">
        <v>13</v>
      </c>
      <c r="G5357" t="s">
        <v>14</v>
      </c>
      <c r="H5357">
        <v>3</v>
      </c>
      <c r="I5357">
        <v>2</v>
      </c>
      <c r="J5357">
        <v>964</v>
      </c>
      <c r="K5357">
        <v>1.003979</v>
      </c>
      <c r="L5357" t="s">
        <v>25</v>
      </c>
      <c r="M5357">
        <f>V3__67[[#This Row],[Sale Price]]/V3__67[[#This Row],[carpet_area]]</f>
        <v>533.19502074688796</v>
      </c>
      <c r="N5357">
        <f>IF(OR(V3__67[[#This Row],[Estimated Value]]="",V3__67[[#This Row],[Estimated Value]]=0),"",V3__67[[#This Row],[Sale Price]]-V3__67[[#This Row],[Estimated Value]])</f>
        <v>230980</v>
      </c>
      <c r="O5357">
        <f>IF(OR(V3__67[[#This Row],[Estimated Value]]="",V3__67[[#This Row],[Estimated Value]]=0),"",(V3__67[[#This Row],[Sale Price]]-V3__67[[#This Row],[Estimated Value]])/V3__67[[#This Row],[Estimated Value]])</f>
        <v>0.81612606882905803</v>
      </c>
      <c r="P5357" t="str">
        <f t="shared" si="83"/>
        <v>Above Estimate</v>
      </c>
    </row>
    <row r="5358" spans="1:16" x14ac:dyDescent="0.3">
      <c r="A5358" s="1">
        <v>44776</v>
      </c>
      <c r="B5358">
        <v>2022</v>
      </c>
      <c r="C5358" t="s">
        <v>18</v>
      </c>
      <c r="D5358">
        <v>303390</v>
      </c>
      <c r="E5358">
        <v>455000</v>
      </c>
      <c r="F5358" t="s">
        <v>13</v>
      </c>
      <c r="G5358" t="s">
        <v>14</v>
      </c>
      <c r="H5358">
        <v>3</v>
      </c>
      <c r="I5358">
        <v>3</v>
      </c>
      <c r="J5358">
        <v>1021</v>
      </c>
      <c r="K5358">
        <v>1.003979</v>
      </c>
      <c r="L5358" t="s">
        <v>25</v>
      </c>
      <c r="M5358">
        <f>V3__67[[#This Row],[Sale Price]]/V3__67[[#This Row],[carpet_area]]</f>
        <v>445.64152791380997</v>
      </c>
      <c r="N5358">
        <f>IF(OR(V3__67[[#This Row],[Estimated Value]]="",V3__67[[#This Row],[Estimated Value]]=0),"",V3__67[[#This Row],[Sale Price]]-V3__67[[#This Row],[Estimated Value]])</f>
        <v>151610</v>
      </c>
      <c r="O5358">
        <f>IF(OR(V3__67[[#This Row],[Estimated Value]]="",V3__67[[#This Row],[Estimated Value]]=0),"",(V3__67[[#This Row],[Sale Price]]-V3__67[[#This Row],[Estimated Value]])/V3__67[[#This Row],[Estimated Value]])</f>
        <v>0.49971983255875274</v>
      </c>
      <c r="P5358" t="str">
        <f t="shared" si="83"/>
        <v>Above Estimate</v>
      </c>
    </row>
    <row r="5359" spans="1:16" x14ac:dyDescent="0.3">
      <c r="A5359" s="1">
        <v>44776</v>
      </c>
      <c r="B5359">
        <v>2022</v>
      </c>
      <c r="C5359" t="s">
        <v>26</v>
      </c>
      <c r="D5359">
        <v>661150</v>
      </c>
      <c r="E5359">
        <v>758000</v>
      </c>
      <c r="F5359" t="s">
        <v>13</v>
      </c>
      <c r="G5359" t="s">
        <v>14</v>
      </c>
      <c r="H5359">
        <v>3</v>
      </c>
      <c r="I5359">
        <v>2</v>
      </c>
      <c r="J5359">
        <v>1060</v>
      </c>
      <c r="K5359">
        <v>1.003979</v>
      </c>
      <c r="L5359" t="s">
        <v>15</v>
      </c>
      <c r="M5359">
        <f>V3__67[[#This Row],[Sale Price]]/V3__67[[#This Row],[carpet_area]]</f>
        <v>715.09433962264154</v>
      </c>
      <c r="N5359">
        <f>IF(OR(V3__67[[#This Row],[Estimated Value]]="",V3__67[[#This Row],[Estimated Value]]=0),"",V3__67[[#This Row],[Sale Price]]-V3__67[[#This Row],[Estimated Value]])</f>
        <v>96850</v>
      </c>
      <c r="O5359">
        <f>IF(OR(V3__67[[#This Row],[Estimated Value]]="",V3__67[[#This Row],[Estimated Value]]=0),"",(V3__67[[#This Row],[Sale Price]]-V3__67[[#This Row],[Estimated Value]])/V3__67[[#This Row],[Estimated Value]])</f>
        <v>0.14648718142630265</v>
      </c>
      <c r="P5359" t="str">
        <f t="shared" si="83"/>
        <v>Above Estimate</v>
      </c>
    </row>
    <row r="5360" spans="1:16" x14ac:dyDescent="0.3">
      <c r="A5360" s="1">
        <v>44776</v>
      </c>
      <c r="B5360">
        <v>2022</v>
      </c>
      <c r="C5360" t="s">
        <v>21</v>
      </c>
      <c r="D5360">
        <v>1206450</v>
      </c>
      <c r="E5360">
        <v>1630000</v>
      </c>
      <c r="F5360" t="s">
        <v>13</v>
      </c>
      <c r="G5360" t="s">
        <v>14</v>
      </c>
      <c r="H5360">
        <v>3</v>
      </c>
      <c r="I5360">
        <v>1</v>
      </c>
      <c r="J5360">
        <v>1085</v>
      </c>
      <c r="K5360">
        <v>1.003979</v>
      </c>
      <c r="L5360" t="s">
        <v>15</v>
      </c>
      <c r="M5360">
        <f>V3__67[[#This Row],[Sale Price]]/V3__67[[#This Row],[carpet_area]]</f>
        <v>1502.3041474654378</v>
      </c>
      <c r="N5360">
        <f>IF(OR(V3__67[[#This Row],[Estimated Value]]="",V3__67[[#This Row],[Estimated Value]]=0),"",V3__67[[#This Row],[Sale Price]]-V3__67[[#This Row],[Estimated Value]])</f>
        <v>423550</v>
      </c>
      <c r="O5360">
        <f>IF(OR(V3__67[[#This Row],[Estimated Value]]="",V3__67[[#This Row],[Estimated Value]]=0),"",(V3__67[[#This Row],[Sale Price]]-V3__67[[#This Row],[Estimated Value]])/V3__67[[#This Row],[Estimated Value]])</f>
        <v>0.35107132496166438</v>
      </c>
      <c r="P5360" t="str">
        <f t="shared" si="83"/>
        <v>Above Estimate</v>
      </c>
    </row>
    <row r="5361" spans="1:16" x14ac:dyDescent="0.3">
      <c r="A5361" s="1">
        <v>44777</v>
      </c>
      <c r="B5361">
        <v>2022</v>
      </c>
      <c r="C5361" t="s">
        <v>26</v>
      </c>
      <c r="D5361">
        <v>276080</v>
      </c>
      <c r="E5361">
        <v>475000</v>
      </c>
      <c r="F5361" t="s">
        <v>13</v>
      </c>
      <c r="G5361" t="s">
        <v>14</v>
      </c>
      <c r="H5361">
        <v>3</v>
      </c>
      <c r="I5361">
        <v>2</v>
      </c>
      <c r="J5361">
        <v>1094</v>
      </c>
      <c r="K5361">
        <v>1.003979</v>
      </c>
      <c r="L5361" t="s">
        <v>25</v>
      </c>
      <c r="M5361">
        <f>V3__67[[#This Row],[Sale Price]]/V3__67[[#This Row],[carpet_area]]</f>
        <v>434.18647166361973</v>
      </c>
      <c r="N5361">
        <f>IF(OR(V3__67[[#This Row],[Estimated Value]]="",V3__67[[#This Row],[Estimated Value]]=0),"",V3__67[[#This Row],[Sale Price]]-V3__67[[#This Row],[Estimated Value]])</f>
        <v>198920</v>
      </c>
      <c r="O5361">
        <f>IF(OR(V3__67[[#This Row],[Estimated Value]]="",V3__67[[#This Row],[Estimated Value]]=0),"",(V3__67[[#This Row],[Sale Price]]-V3__67[[#This Row],[Estimated Value]])/V3__67[[#This Row],[Estimated Value]])</f>
        <v>0.72051579252390607</v>
      </c>
      <c r="P5361" t="str">
        <f t="shared" si="83"/>
        <v>Above Estimate</v>
      </c>
    </row>
    <row r="5362" spans="1:16" x14ac:dyDescent="0.3">
      <c r="A5362" s="1">
        <v>44777</v>
      </c>
      <c r="B5362">
        <v>2022</v>
      </c>
      <c r="C5362" t="s">
        <v>30</v>
      </c>
      <c r="D5362">
        <v>306030</v>
      </c>
      <c r="E5362">
        <v>557000</v>
      </c>
      <c r="F5362" t="s">
        <v>13</v>
      </c>
      <c r="G5362" t="s">
        <v>14</v>
      </c>
      <c r="H5362">
        <v>3</v>
      </c>
      <c r="I5362">
        <v>3</v>
      </c>
      <c r="J5362">
        <v>925</v>
      </c>
      <c r="K5362">
        <v>1.003979</v>
      </c>
      <c r="L5362" t="s">
        <v>25</v>
      </c>
      <c r="M5362">
        <f>V3__67[[#This Row],[Sale Price]]/V3__67[[#This Row],[carpet_area]]</f>
        <v>602.16216216216219</v>
      </c>
      <c r="N5362">
        <f>IF(OR(V3__67[[#This Row],[Estimated Value]]="",V3__67[[#This Row],[Estimated Value]]=0),"",V3__67[[#This Row],[Sale Price]]-V3__67[[#This Row],[Estimated Value]])</f>
        <v>250970</v>
      </c>
      <c r="O5362">
        <f>IF(OR(V3__67[[#This Row],[Estimated Value]]="",V3__67[[#This Row],[Estimated Value]]=0),"",(V3__67[[#This Row],[Sale Price]]-V3__67[[#This Row],[Estimated Value]])/V3__67[[#This Row],[Estimated Value]])</f>
        <v>0.82008299839884979</v>
      </c>
      <c r="P5362" t="str">
        <f t="shared" si="83"/>
        <v>Above Estimate</v>
      </c>
    </row>
    <row r="5363" spans="1:16" x14ac:dyDescent="0.3">
      <c r="A5363" s="1">
        <v>44778</v>
      </c>
      <c r="B5363">
        <v>2022</v>
      </c>
      <c r="C5363" t="s">
        <v>17</v>
      </c>
      <c r="D5363">
        <v>279160</v>
      </c>
      <c r="E5363">
        <v>429000</v>
      </c>
      <c r="F5363" t="s">
        <v>13</v>
      </c>
      <c r="G5363" t="s">
        <v>14</v>
      </c>
      <c r="H5363">
        <v>3</v>
      </c>
      <c r="I5363">
        <v>1</v>
      </c>
      <c r="J5363">
        <v>1050</v>
      </c>
      <c r="K5363">
        <v>1.003979</v>
      </c>
      <c r="L5363" t="s">
        <v>16</v>
      </c>
      <c r="M5363">
        <f>V3__67[[#This Row],[Sale Price]]/V3__67[[#This Row],[carpet_area]]</f>
        <v>408.57142857142856</v>
      </c>
      <c r="N5363">
        <f>IF(OR(V3__67[[#This Row],[Estimated Value]]="",V3__67[[#This Row],[Estimated Value]]=0),"",V3__67[[#This Row],[Sale Price]]-V3__67[[#This Row],[Estimated Value]])</f>
        <v>149840</v>
      </c>
      <c r="O5363">
        <f>IF(OR(V3__67[[#This Row],[Estimated Value]]="",V3__67[[#This Row],[Estimated Value]]=0),"",(V3__67[[#This Row],[Sale Price]]-V3__67[[#This Row],[Estimated Value]])/V3__67[[#This Row],[Estimated Value]])</f>
        <v>0.53675311649233415</v>
      </c>
      <c r="P5363" t="str">
        <f t="shared" si="83"/>
        <v>Above Estimate</v>
      </c>
    </row>
    <row r="5364" spans="1:16" x14ac:dyDescent="0.3">
      <c r="A5364" s="1">
        <v>44778</v>
      </c>
      <c r="B5364">
        <v>2022</v>
      </c>
      <c r="C5364" t="s">
        <v>17</v>
      </c>
      <c r="D5364">
        <v>40140</v>
      </c>
      <c r="E5364">
        <v>67500</v>
      </c>
      <c r="F5364" t="s">
        <v>13</v>
      </c>
      <c r="G5364" t="s">
        <v>14</v>
      </c>
      <c r="H5364">
        <v>3</v>
      </c>
      <c r="I5364">
        <v>3</v>
      </c>
      <c r="J5364">
        <v>1067</v>
      </c>
      <c r="K5364">
        <v>1.003979</v>
      </c>
      <c r="L5364" t="s">
        <v>22</v>
      </c>
      <c r="M5364">
        <f>V3__67[[#This Row],[Sale Price]]/V3__67[[#This Row],[carpet_area]]</f>
        <v>63.26148078725398</v>
      </c>
      <c r="N5364">
        <f>IF(OR(V3__67[[#This Row],[Estimated Value]]="",V3__67[[#This Row],[Estimated Value]]=0),"",V3__67[[#This Row],[Sale Price]]-V3__67[[#This Row],[Estimated Value]])</f>
        <v>27360</v>
      </c>
      <c r="O5364">
        <f>IF(OR(V3__67[[#This Row],[Estimated Value]]="",V3__67[[#This Row],[Estimated Value]]=0),"",(V3__67[[#This Row],[Sale Price]]-V3__67[[#This Row],[Estimated Value]])/V3__67[[#This Row],[Estimated Value]])</f>
        <v>0.68161434977578472</v>
      </c>
      <c r="P5364" t="str">
        <f t="shared" si="83"/>
        <v>Above Estimate</v>
      </c>
    </row>
    <row r="5365" spans="1:16" x14ac:dyDescent="0.3">
      <c r="A5365" s="1">
        <v>44778</v>
      </c>
      <c r="B5365">
        <v>2022</v>
      </c>
      <c r="C5365" t="s">
        <v>21</v>
      </c>
      <c r="D5365">
        <v>5195260</v>
      </c>
      <c r="E5365">
        <v>7650000</v>
      </c>
      <c r="F5365" t="s">
        <v>13</v>
      </c>
      <c r="G5365" t="s">
        <v>14</v>
      </c>
      <c r="H5365">
        <v>3</v>
      </c>
      <c r="I5365">
        <v>3</v>
      </c>
      <c r="J5365">
        <v>1072</v>
      </c>
      <c r="K5365">
        <v>1.003979</v>
      </c>
      <c r="L5365" t="s">
        <v>15</v>
      </c>
      <c r="M5365">
        <f>V3__67[[#This Row],[Sale Price]]/V3__67[[#This Row],[carpet_area]]</f>
        <v>7136.1940298507461</v>
      </c>
      <c r="N5365">
        <f>IF(OR(V3__67[[#This Row],[Estimated Value]]="",V3__67[[#This Row],[Estimated Value]]=0),"",V3__67[[#This Row],[Sale Price]]-V3__67[[#This Row],[Estimated Value]])</f>
        <v>2454740</v>
      </c>
      <c r="O5365">
        <f>IF(OR(V3__67[[#This Row],[Estimated Value]]="",V3__67[[#This Row],[Estimated Value]]=0),"",(V3__67[[#This Row],[Sale Price]]-V3__67[[#This Row],[Estimated Value]])/V3__67[[#This Row],[Estimated Value]])</f>
        <v>0.47249608296793616</v>
      </c>
      <c r="P5365" t="str">
        <f t="shared" si="83"/>
        <v>Above Estimate</v>
      </c>
    </row>
    <row r="5366" spans="1:16" x14ac:dyDescent="0.3">
      <c r="A5366" s="1">
        <v>44779</v>
      </c>
      <c r="B5366">
        <v>2022</v>
      </c>
      <c r="C5366" t="s">
        <v>26</v>
      </c>
      <c r="D5366">
        <v>552860</v>
      </c>
      <c r="E5366">
        <v>710000</v>
      </c>
      <c r="F5366" t="s">
        <v>13</v>
      </c>
      <c r="G5366" t="s">
        <v>14</v>
      </c>
      <c r="H5366">
        <v>3</v>
      </c>
      <c r="I5366">
        <v>1</v>
      </c>
      <c r="J5366">
        <v>941</v>
      </c>
      <c r="K5366">
        <v>1.003979</v>
      </c>
      <c r="L5366" t="s">
        <v>25</v>
      </c>
      <c r="M5366">
        <f>V3__67[[#This Row],[Sale Price]]/V3__67[[#This Row],[carpet_area]]</f>
        <v>754.51647183846967</v>
      </c>
      <c r="N5366">
        <f>IF(OR(V3__67[[#This Row],[Estimated Value]]="",V3__67[[#This Row],[Estimated Value]]=0),"",V3__67[[#This Row],[Sale Price]]-V3__67[[#This Row],[Estimated Value]])</f>
        <v>157140</v>
      </c>
      <c r="O5366">
        <f>IF(OR(V3__67[[#This Row],[Estimated Value]]="",V3__67[[#This Row],[Estimated Value]]=0),"",(V3__67[[#This Row],[Sale Price]]-V3__67[[#This Row],[Estimated Value]])/V3__67[[#This Row],[Estimated Value]])</f>
        <v>0.28423108924501683</v>
      </c>
      <c r="P5366" t="str">
        <f t="shared" si="83"/>
        <v>Above Estimate</v>
      </c>
    </row>
    <row r="5367" spans="1:16" x14ac:dyDescent="0.3">
      <c r="A5367" s="1">
        <v>44779</v>
      </c>
      <c r="B5367">
        <v>2022</v>
      </c>
      <c r="C5367" t="s">
        <v>17</v>
      </c>
      <c r="D5367">
        <v>119030</v>
      </c>
      <c r="E5367">
        <v>295000</v>
      </c>
      <c r="F5367" t="s">
        <v>19</v>
      </c>
      <c r="G5367" t="s">
        <v>20</v>
      </c>
      <c r="H5367">
        <v>4</v>
      </c>
      <c r="I5367">
        <v>2</v>
      </c>
      <c r="J5367">
        <v>1221</v>
      </c>
      <c r="K5367">
        <v>1.003979</v>
      </c>
      <c r="L5367" t="s">
        <v>15</v>
      </c>
      <c r="M5367">
        <f>V3__67[[#This Row],[Sale Price]]/V3__67[[#This Row],[carpet_area]]</f>
        <v>241.60524160524162</v>
      </c>
      <c r="N5367">
        <f>IF(OR(V3__67[[#This Row],[Estimated Value]]="",V3__67[[#This Row],[Estimated Value]]=0),"",V3__67[[#This Row],[Sale Price]]-V3__67[[#This Row],[Estimated Value]])</f>
        <v>175970</v>
      </c>
      <c r="O5367">
        <f>IF(OR(V3__67[[#This Row],[Estimated Value]]="",V3__67[[#This Row],[Estimated Value]]=0),"",(V3__67[[#This Row],[Sale Price]]-V3__67[[#This Row],[Estimated Value]])/V3__67[[#This Row],[Estimated Value]])</f>
        <v>1.4783667982861464</v>
      </c>
      <c r="P5367" t="str">
        <f t="shared" si="83"/>
        <v>Above Estimate</v>
      </c>
    </row>
    <row r="5368" spans="1:16" x14ac:dyDescent="0.3">
      <c r="A5368" s="1">
        <v>44779</v>
      </c>
      <c r="B5368">
        <v>2022</v>
      </c>
      <c r="C5368" t="s">
        <v>26</v>
      </c>
      <c r="D5368">
        <v>274190</v>
      </c>
      <c r="E5368">
        <v>375000</v>
      </c>
      <c r="F5368" t="s">
        <v>13</v>
      </c>
      <c r="G5368" t="s">
        <v>14</v>
      </c>
      <c r="H5368">
        <v>3</v>
      </c>
      <c r="I5368">
        <v>1</v>
      </c>
      <c r="J5368">
        <v>950</v>
      </c>
      <c r="K5368">
        <v>1.003979</v>
      </c>
      <c r="L5368" t="s">
        <v>22</v>
      </c>
      <c r="M5368">
        <f>V3__67[[#This Row],[Sale Price]]/V3__67[[#This Row],[carpet_area]]</f>
        <v>394.73684210526318</v>
      </c>
      <c r="N5368">
        <f>IF(OR(V3__67[[#This Row],[Estimated Value]]="",V3__67[[#This Row],[Estimated Value]]=0),"",V3__67[[#This Row],[Sale Price]]-V3__67[[#This Row],[Estimated Value]])</f>
        <v>100810</v>
      </c>
      <c r="O5368">
        <f>IF(OR(V3__67[[#This Row],[Estimated Value]]="",V3__67[[#This Row],[Estimated Value]]=0),"",(V3__67[[#This Row],[Sale Price]]-V3__67[[#This Row],[Estimated Value]])/V3__67[[#This Row],[Estimated Value]])</f>
        <v>0.36766475801451548</v>
      </c>
      <c r="P5368" t="str">
        <f t="shared" si="83"/>
        <v>Above Estimate</v>
      </c>
    </row>
    <row r="5369" spans="1:16" x14ac:dyDescent="0.3">
      <c r="A5369" s="1">
        <v>44780</v>
      </c>
      <c r="B5369">
        <v>2022</v>
      </c>
      <c r="C5369" t="s">
        <v>21</v>
      </c>
      <c r="D5369">
        <v>425320</v>
      </c>
      <c r="E5369">
        <v>745000</v>
      </c>
      <c r="F5369" t="s">
        <v>19</v>
      </c>
      <c r="G5369" t="s">
        <v>20</v>
      </c>
      <c r="H5369">
        <v>4</v>
      </c>
      <c r="I5369">
        <v>2</v>
      </c>
      <c r="J5369">
        <v>1399</v>
      </c>
      <c r="K5369">
        <v>1.003979</v>
      </c>
      <c r="L5369" t="s">
        <v>25</v>
      </c>
      <c r="M5369">
        <f>V3__67[[#This Row],[Sale Price]]/V3__67[[#This Row],[carpet_area]]</f>
        <v>532.52323087919945</v>
      </c>
      <c r="N5369">
        <f>IF(OR(V3__67[[#This Row],[Estimated Value]]="",V3__67[[#This Row],[Estimated Value]]=0),"",V3__67[[#This Row],[Sale Price]]-V3__67[[#This Row],[Estimated Value]])</f>
        <v>319680</v>
      </c>
      <c r="O5369">
        <f>IF(OR(V3__67[[#This Row],[Estimated Value]]="",V3__67[[#This Row],[Estimated Value]]=0),"",(V3__67[[#This Row],[Sale Price]]-V3__67[[#This Row],[Estimated Value]])/V3__67[[#This Row],[Estimated Value]])</f>
        <v>0.75162230790933882</v>
      </c>
      <c r="P5369" t="str">
        <f t="shared" si="83"/>
        <v>Above Estimate</v>
      </c>
    </row>
    <row r="5370" spans="1:16" x14ac:dyDescent="0.3">
      <c r="A5370" s="1">
        <v>44780</v>
      </c>
      <c r="B5370">
        <v>2022</v>
      </c>
      <c r="C5370" t="s">
        <v>21</v>
      </c>
      <c r="D5370">
        <v>1635480</v>
      </c>
      <c r="E5370">
        <v>2725000</v>
      </c>
      <c r="F5370" t="s">
        <v>13</v>
      </c>
      <c r="G5370" t="s">
        <v>14</v>
      </c>
      <c r="H5370">
        <v>3</v>
      </c>
      <c r="I5370">
        <v>2</v>
      </c>
      <c r="J5370">
        <v>928</v>
      </c>
      <c r="K5370">
        <v>1.003979</v>
      </c>
      <c r="L5370" t="s">
        <v>16</v>
      </c>
      <c r="M5370">
        <f>V3__67[[#This Row],[Sale Price]]/V3__67[[#This Row],[carpet_area]]</f>
        <v>2936.4224137931033</v>
      </c>
      <c r="N5370">
        <f>IF(OR(V3__67[[#This Row],[Estimated Value]]="",V3__67[[#This Row],[Estimated Value]]=0),"",V3__67[[#This Row],[Sale Price]]-V3__67[[#This Row],[Estimated Value]])</f>
        <v>1089520</v>
      </c>
      <c r="O5370">
        <f>IF(OR(V3__67[[#This Row],[Estimated Value]]="",V3__67[[#This Row],[Estimated Value]]=0),"",(V3__67[[#This Row],[Sale Price]]-V3__67[[#This Row],[Estimated Value]])/V3__67[[#This Row],[Estimated Value]])</f>
        <v>0.66617751363514077</v>
      </c>
      <c r="P5370" t="str">
        <f t="shared" si="83"/>
        <v>Above Estimate</v>
      </c>
    </row>
    <row r="5371" spans="1:16" x14ac:dyDescent="0.3">
      <c r="A5371" s="1">
        <v>44780</v>
      </c>
      <c r="B5371">
        <v>2022</v>
      </c>
      <c r="C5371" t="s">
        <v>29</v>
      </c>
      <c r="D5371">
        <v>279020</v>
      </c>
      <c r="E5371">
        <v>465000</v>
      </c>
      <c r="F5371" t="s">
        <v>13</v>
      </c>
      <c r="G5371" t="s">
        <v>14</v>
      </c>
      <c r="H5371">
        <v>3</v>
      </c>
      <c r="I5371">
        <v>3</v>
      </c>
      <c r="J5371">
        <v>990</v>
      </c>
      <c r="K5371">
        <v>1.003979</v>
      </c>
      <c r="L5371" t="s">
        <v>25</v>
      </c>
      <c r="M5371">
        <f>V3__67[[#This Row],[Sale Price]]/V3__67[[#This Row],[carpet_area]]</f>
        <v>469.69696969696969</v>
      </c>
      <c r="N5371">
        <f>IF(OR(V3__67[[#This Row],[Estimated Value]]="",V3__67[[#This Row],[Estimated Value]]=0),"",V3__67[[#This Row],[Sale Price]]-V3__67[[#This Row],[Estimated Value]])</f>
        <v>185980</v>
      </c>
      <c r="O5371">
        <f>IF(OR(V3__67[[#This Row],[Estimated Value]]="",V3__67[[#This Row],[Estimated Value]]=0),"",(V3__67[[#This Row],[Sale Price]]-V3__67[[#This Row],[Estimated Value]])/V3__67[[#This Row],[Estimated Value]])</f>
        <v>0.66654720091749697</v>
      </c>
      <c r="P5371" t="str">
        <f t="shared" si="83"/>
        <v>Above Estimate</v>
      </c>
    </row>
    <row r="5372" spans="1:16" x14ac:dyDescent="0.3">
      <c r="A5372" s="1">
        <v>44780</v>
      </c>
      <c r="B5372">
        <v>2022</v>
      </c>
      <c r="C5372" t="s">
        <v>17</v>
      </c>
      <c r="D5372">
        <v>264750</v>
      </c>
      <c r="E5372">
        <v>170000</v>
      </c>
      <c r="F5372" t="s">
        <v>13</v>
      </c>
      <c r="G5372" t="s">
        <v>14</v>
      </c>
      <c r="H5372">
        <v>3</v>
      </c>
      <c r="I5372">
        <v>1</v>
      </c>
      <c r="J5372">
        <v>980</v>
      </c>
      <c r="K5372">
        <v>1.003979</v>
      </c>
      <c r="L5372" t="s">
        <v>25</v>
      </c>
      <c r="M5372">
        <f>V3__67[[#This Row],[Sale Price]]/V3__67[[#This Row],[carpet_area]]</f>
        <v>173.46938775510205</v>
      </c>
      <c r="N5372">
        <f>IF(OR(V3__67[[#This Row],[Estimated Value]]="",V3__67[[#This Row],[Estimated Value]]=0),"",V3__67[[#This Row],[Sale Price]]-V3__67[[#This Row],[Estimated Value]])</f>
        <v>-94750</v>
      </c>
      <c r="O5372">
        <f>IF(OR(V3__67[[#This Row],[Estimated Value]]="",V3__67[[#This Row],[Estimated Value]]=0),"",(V3__67[[#This Row],[Sale Price]]-V3__67[[#This Row],[Estimated Value]])/V3__67[[#This Row],[Estimated Value]])</f>
        <v>-0.35788479697828141</v>
      </c>
      <c r="P5372" t="str">
        <f t="shared" si="83"/>
        <v>Below Estimate</v>
      </c>
    </row>
    <row r="5373" spans="1:16" x14ac:dyDescent="0.3">
      <c r="A5373" s="1">
        <v>44780</v>
      </c>
      <c r="B5373">
        <v>2022</v>
      </c>
      <c r="C5373" t="s">
        <v>26</v>
      </c>
      <c r="D5373">
        <v>597310</v>
      </c>
      <c r="E5373">
        <v>807500</v>
      </c>
      <c r="F5373" t="s">
        <v>13</v>
      </c>
      <c r="G5373" t="s">
        <v>14</v>
      </c>
      <c r="H5373">
        <v>3</v>
      </c>
      <c r="I5373">
        <v>3</v>
      </c>
      <c r="J5373">
        <v>1083</v>
      </c>
      <c r="K5373">
        <v>1.003979</v>
      </c>
      <c r="L5373" t="s">
        <v>16</v>
      </c>
      <c r="M5373">
        <f>V3__67[[#This Row],[Sale Price]]/V3__67[[#This Row],[carpet_area]]</f>
        <v>745.61403508771934</v>
      </c>
      <c r="N5373">
        <f>IF(OR(V3__67[[#This Row],[Estimated Value]]="",V3__67[[#This Row],[Estimated Value]]=0),"",V3__67[[#This Row],[Sale Price]]-V3__67[[#This Row],[Estimated Value]])</f>
        <v>210190</v>
      </c>
      <c r="O5373">
        <f>IF(OR(V3__67[[#This Row],[Estimated Value]]="",V3__67[[#This Row],[Estimated Value]]=0),"",(V3__67[[#This Row],[Sale Price]]-V3__67[[#This Row],[Estimated Value]])/V3__67[[#This Row],[Estimated Value]])</f>
        <v>0.3518943262292612</v>
      </c>
      <c r="P5373" t="str">
        <f t="shared" si="83"/>
        <v>Above Estimate</v>
      </c>
    </row>
    <row r="5374" spans="1:16" x14ac:dyDescent="0.3">
      <c r="A5374" s="1">
        <v>44783</v>
      </c>
      <c r="B5374">
        <v>2022</v>
      </c>
      <c r="C5374" t="s">
        <v>12</v>
      </c>
      <c r="D5374">
        <v>47140</v>
      </c>
      <c r="E5374">
        <v>65000</v>
      </c>
      <c r="F5374" t="s">
        <v>19</v>
      </c>
      <c r="G5374" t="s">
        <v>20</v>
      </c>
      <c r="H5374">
        <v>4</v>
      </c>
      <c r="I5374">
        <v>3</v>
      </c>
      <c r="J5374">
        <v>1298</v>
      </c>
      <c r="K5374">
        <v>1.003979</v>
      </c>
      <c r="L5374" t="s">
        <v>15</v>
      </c>
      <c r="M5374">
        <f>V3__67[[#This Row],[Sale Price]]/V3__67[[#This Row],[carpet_area]]</f>
        <v>50.077041602465329</v>
      </c>
      <c r="N5374">
        <f>IF(OR(V3__67[[#This Row],[Estimated Value]]="",V3__67[[#This Row],[Estimated Value]]=0),"",V3__67[[#This Row],[Sale Price]]-V3__67[[#This Row],[Estimated Value]])</f>
        <v>17860</v>
      </c>
      <c r="O5374">
        <f>IF(OR(V3__67[[#This Row],[Estimated Value]]="",V3__67[[#This Row],[Estimated Value]]=0),"",(V3__67[[#This Row],[Sale Price]]-V3__67[[#This Row],[Estimated Value]])/V3__67[[#This Row],[Estimated Value]])</f>
        <v>0.37887144675434875</v>
      </c>
      <c r="P5374" t="str">
        <f t="shared" si="83"/>
        <v>Above Estimate</v>
      </c>
    </row>
    <row r="5375" spans="1:16" x14ac:dyDescent="0.3">
      <c r="A5375" s="1">
        <v>44784</v>
      </c>
      <c r="B5375">
        <v>2022</v>
      </c>
      <c r="C5375" t="s">
        <v>12</v>
      </c>
      <c r="D5375">
        <v>88400</v>
      </c>
      <c r="E5375">
        <v>185000</v>
      </c>
      <c r="F5375" t="s">
        <v>13</v>
      </c>
      <c r="G5375" t="s">
        <v>14</v>
      </c>
      <c r="H5375">
        <v>3</v>
      </c>
      <c r="I5375">
        <v>3</v>
      </c>
      <c r="J5375">
        <v>1066</v>
      </c>
      <c r="K5375">
        <v>1.003979</v>
      </c>
      <c r="L5375" t="s">
        <v>22</v>
      </c>
      <c r="M5375">
        <f>V3__67[[#This Row],[Sale Price]]/V3__67[[#This Row],[carpet_area]]</f>
        <v>173.54596622889306</v>
      </c>
      <c r="N5375">
        <f>IF(OR(V3__67[[#This Row],[Estimated Value]]="",V3__67[[#This Row],[Estimated Value]]=0),"",V3__67[[#This Row],[Sale Price]]-V3__67[[#This Row],[Estimated Value]])</f>
        <v>96600</v>
      </c>
      <c r="O5375">
        <f>IF(OR(V3__67[[#This Row],[Estimated Value]]="",V3__67[[#This Row],[Estimated Value]]=0),"",(V3__67[[#This Row],[Sale Price]]-V3__67[[#This Row],[Estimated Value]])/V3__67[[#This Row],[Estimated Value]])</f>
        <v>1.092760180995475</v>
      </c>
      <c r="P5375" t="str">
        <f t="shared" si="83"/>
        <v>Above Estimate</v>
      </c>
    </row>
    <row r="5376" spans="1:16" x14ac:dyDescent="0.3">
      <c r="A5376" s="1">
        <v>44785</v>
      </c>
      <c r="B5376">
        <v>2022</v>
      </c>
      <c r="C5376" t="s">
        <v>21</v>
      </c>
      <c r="D5376">
        <v>1677410</v>
      </c>
      <c r="E5376">
        <v>2700000</v>
      </c>
      <c r="F5376" t="s">
        <v>13</v>
      </c>
      <c r="G5376" t="s">
        <v>14</v>
      </c>
      <c r="H5376">
        <v>3</v>
      </c>
      <c r="I5376">
        <v>2</v>
      </c>
      <c r="J5376">
        <v>936</v>
      </c>
      <c r="K5376">
        <v>1.003979</v>
      </c>
      <c r="L5376" t="s">
        <v>22</v>
      </c>
      <c r="M5376">
        <f>V3__67[[#This Row],[Sale Price]]/V3__67[[#This Row],[carpet_area]]</f>
        <v>2884.6153846153848</v>
      </c>
      <c r="N5376">
        <f>IF(OR(V3__67[[#This Row],[Estimated Value]]="",V3__67[[#This Row],[Estimated Value]]=0),"",V3__67[[#This Row],[Sale Price]]-V3__67[[#This Row],[Estimated Value]])</f>
        <v>1022590</v>
      </c>
      <c r="O5376">
        <f>IF(OR(V3__67[[#This Row],[Estimated Value]]="",V3__67[[#This Row],[Estimated Value]]=0),"",(V3__67[[#This Row],[Sale Price]]-V3__67[[#This Row],[Estimated Value]])/V3__67[[#This Row],[Estimated Value]])</f>
        <v>0.60962436136663067</v>
      </c>
      <c r="P5376" t="str">
        <f t="shared" si="83"/>
        <v>Above Estimate</v>
      </c>
    </row>
    <row r="5377" spans="1:16" x14ac:dyDescent="0.3">
      <c r="A5377" s="1">
        <v>44785</v>
      </c>
      <c r="B5377">
        <v>2022</v>
      </c>
      <c r="C5377" t="s">
        <v>26</v>
      </c>
      <c r="D5377">
        <v>344680</v>
      </c>
      <c r="E5377">
        <v>650000</v>
      </c>
      <c r="F5377" t="s">
        <v>13</v>
      </c>
      <c r="G5377" t="s">
        <v>14</v>
      </c>
      <c r="H5377">
        <v>3</v>
      </c>
      <c r="I5377">
        <v>3</v>
      </c>
      <c r="J5377">
        <v>990</v>
      </c>
      <c r="K5377">
        <v>1.003979</v>
      </c>
      <c r="L5377" t="s">
        <v>22</v>
      </c>
      <c r="M5377">
        <f>V3__67[[#This Row],[Sale Price]]/V3__67[[#This Row],[carpet_area]]</f>
        <v>656.56565656565658</v>
      </c>
      <c r="N5377">
        <f>IF(OR(V3__67[[#This Row],[Estimated Value]]="",V3__67[[#This Row],[Estimated Value]]=0),"",V3__67[[#This Row],[Sale Price]]-V3__67[[#This Row],[Estimated Value]])</f>
        <v>305320</v>
      </c>
      <c r="O5377">
        <f>IF(OR(V3__67[[#This Row],[Estimated Value]]="",V3__67[[#This Row],[Estimated Value]]=0),"",(V3__67[[#This Row],[Sale Price]]-V3__67[[#This Row],[Estimated Value]])/V3__67[[#This Row],[Estimated Value]])</f>
        <v>0.88580712544969242</v>
      </c>
      <c r="P5377" t="str">
        <f t="shared" si="83"/>
        <v>Above Estimate</v>
      </c>
    </row>
    <row r="5378" spans="1:16" x14ac:dyDescent="0.3">
      <c r="A5378" s="1">
        <v>44786</v>
      </c>
      <c r="B5378">
        <v>2022</v>
      </c>
      <c r="C5378" t="s">
        <v>30</v>
      </c>
      <c r="D5378">
        <v>442090</v>
      </c>
      <c r="E5378">
        <v>735000</v>
      </c>
      <c r="F5378" t="s">
        <v>13</v>
      </c>
      <c r="G5378" t="s">
        <v>14</v>
      </c>
      <c r="H5378">
        <v>3</v>
      </c>
      <c r="I5378">
        <v>1</v>
      </c>
      <c r="J5378">
        <v>1058</v>
      </c>
      <c r="K5378">
        <v>1.003979</v>
      </c>
      <c r="L5378" t="s">
        <v>15</v>
      </c>
      <c r="M5378">
        <f>V3__67[[#This Row],[Sale Price]]/V3__67[[#This Row],[carpet_area]]</f>
        <v>694.70699432892252</v>
      </c>
      <c r="N5378">
        <f>IF(OR(V3__67[[#This Row],[Estimated Value]]="",V3__67[[#This Row],[Estimated Value]]=0),"",V3__67[[#This Row],[Sale Price]]-V3__67[[#This Row],[Estimated Value]])</f>
        <v>292910</v>
      </c>
      <c r="O5378">
        <f>IF(OR(V3__67[[#This Row],[Estimated Value]]="",V3__67[[#This Row],[Estimated Value]]=0),"",(V3__67[[#This Row],[Sale Price]]-V3__67[[#This Row],[Estimated Value]])/V3__67[[#This Row],[Estimated Value]])</f>
        <v>0.66255739781492451</v>
      </c>
      <c r="P5378" t="str">
        <f t="shared" ref="P5378:P5441" si="84">IF(N5378="","No Estimate",IF(N5378&gt;0,"Above Estimate",IF(N5378&lt;0,"Below Estimate","At Estimate")))</f>
        <v>Above Estimate</v>
      </c>
    </row>
    <row r="5379" spans="1:16" x14ac:dyDescent="0.3">
      <c r="A5379" s="1">
        <v>44786</v>
      </c>
      <c r="B5379">
        <v>2022</v>
      </c>
      <c r="C5379" t="s">
        <v>26</v>
      </c>
      <c r="D5379">
        <v>612850</v>
      </c>
      <c r="E5379">
        <v>849900</v>
      </c>
      <c r="F5379" t="s">
        <v>13</v>
      </c>
      <c r="G5379" t="s">
        <v>14</v>
      </c>
      <c r="H5379">
        <v>3</v>
      </c>
      <c r="I5379">
        <v>1</v>
      </c>
      <c r="J5379">
        <v>1059</v>
      </c>
      <c r="K5379">
        <v>1.003979</v>
      </c>
      <c r="L5379" t="s">
        <v>15</v>
      </c>
      <c r="M5379">
        <f>V3__67[[#This Row],[Sale Price]]/V3__67[[#This Row],[carpet_area]]</f>
        <v>802.54957507082156</v>
      </c>
      <c r="N5379">
        <f>IF(OR(V3__67[[#This Row],[Estimated Value]]="",V3__67[[#This Row],[Estimated Value]]=0),"",V3__67[[#This Row],[Sale Price]]-V3__67[[#This Row],[Estimated Value]])</f>
        <v>237050</v>
      </c>
      <c r="O5379">
        <f>IF(OR(V3__67[[#This Row],[Estimated Value]]="",V3__67[[#This Row],[Estimated Value]]=0),"",(V3__67[[#This Row],[Sale Price]]-V3__67[[#This Row],[Estimated Value]])/V3__67[[#This Row],[Estimated Value]])</f>
        <v>0.38679937994615321</v>
      </c>
      <c r="P5379" t="str">
        <f t="shared" si="84"/>
        <v>Above Estimate</v>
      </c>
    </row>
    <row r="5380" spans="1:16" x14ac:dyDescent="0.3">
      <c r="A5380" s="1">
        <v>44787</v>
      </c>
      <c r="B5380">
        <v>2022</v>
      </c>
      <c r="C5380" t="s">
        <v>21</v>
      </c>
      <c r="D5380">
        <v>719250</v>
      </c>
      <c r="E5380">
        <v>712500</v>
      </c>
      <c r="F5380" t="s">
        <v>13</v>
      </c>
      <c r="G5380" t="s">
        <v>14</v>
      </c>
      <c r="H5380">
        <v>3</v>
      </c>
      <c r="I5380">
        <v>2</v>
      </c>
      <c r="J5380">
        <v>920</v>
      </c>
      <c r="K5380">
        <v>1.003979</v>
      </c>
      <c r="L5380" t="s">
        <v>25</v>
      </c>
      <c r="M5380">
        <f>V3__67[[#This Row],[Sale Price]]/V3__67[[#This Row],[carpet_area]]</f>
        <v>774.45652173913038</v>
      </c>
      <c r="N5380">
        <f>IF(OR(V3__67[[#This Row],[Estimated Value]]="",V3__67[[#This Row],[Estimated Value]]=0),"",V3__67[[#This Row],[Sale Price]]-V3__67[[#This Row],[Estimated Value]])</f>
        <v>-6750</v>
      </c>
      <c r="O5380">
        <f>IF(OR(V3__67[[#This Row],[Estimated Value]]="",V3__67[[#This Row],[Estimated Value]]=0),"",(V3__67[[#This Row],[Sale Price]]-V3__67[[#This Row],[Estimated Value]])/V3__67[[#This Row],[Estimated Value]])</f>
        <v>-9.384775808133473E-3</v>
      </c>
      <c r="P5380" t="str">
        <f t="shared" si="84"/>
        <v>Below Estimate</v>
      </c>
    </row>
    <row r="5381" spans="1:16" x14ac:dyDescent="0.3">
      <c r="A5381" s="1">
        <v>44787</v>
      </c>
      <c r="B5381">
        <v>2022</v>
      </c>
      <c r="C5381" t="s">
        <v>17</v>
      </c>
      <c r="D5381">
        <v>127070</v>
      </c>
      <c r="E5381">
        <v>270000</v>
      </c>
      <c r="F5381" t="s">
        <v>13</v>
      </c>
      <c r="G5381" t="s">
        <v>14</v>
      </c>
      <c r="H5381">
        <v>3</v>
      </c>
      <c r="I5381">
        <v>3</v>
      </c>
      <c r="J5381">
        <v>1094</v>
      </c>
      <c r="K5381">
        <v>1.003979</v>
      </c>
      <c r="L5381" t="s">
        <v>16</v>
      </c>
      <c r="M5381">
        <f>V3__67[[#This Row],[Sale Price]]/V3__67[[#This Row],[carpet_area]]</f>
        <v>246.80073126142597</v>
      </c>
      <c r="N5381">
        <f>IF(OR(V3__67[[#This Row],[Estimated Value]]="",V3__67[[#This Row],[Estimated Value]]=0),"",V3__67[[#This Row],[Sale Price]]-V3__67[[#This Row],[Estimated Value]])</f>
        <v>142930</v>
      </c>
      <c r="O5381">
        <f>IF(OR(V3__67[[#This Row],[Estimated Value]]="",V3__67[[#This Row],[Estimated Value]]=0),"",(V3__67[[#This Row],[Sale Price]]-V3__67[[#This Row],[Estimated Value]])/V3__67[[#This Row],[Estimated Value]])</f>
        <v>1.1248130951444086</v>
      </c>
      <c r="P5381" t="str">
        <f t="shared" si="84"/>
        <v>Above Estimate</v>
      </c>
    </row>
    <row r="5382" spans="1:16" x14ac:dyDescent="0.3">
      <c r="A5382" s="1">
        <v>44790</v>
      </c>
      <c r="B5382">
        <v>2022</v>
      </c>
      <c r="C5382" t="s">
        <v>17</v>
      </c>
      <c r="D5382">
        <v>150220</v>
      </c>
      <c r="E5382">
        <v>320000</v>
      </c>
      <c r="F5382" t="s">
        <v>19</v>
      </c>
      <c r="G5382" t="s">
        <v>20</v>
      </c>
      <c r="H5382">
        <v>4</v>
      </c>
      <c r="I5382">
        <v>3</v>
      </c>
      <c r="J5382">
        <v>1283</v>
      </c>
      <c r="K5382">
        <v>1.003979</v>
      </c>
      <c r="L5382" t="s">
        <v>15</v>
      </c>
      <c r="M5382">
        <f>V3__67[[#This Row],[Sale Price]]/V3__67[[#This Row],[carpet_area]]</f>
        <v>249.41543257989088</v>
      </c>
      <c r="N5382">
        <f>IF(OR(V3__67[[#This Row],[Estimated Value]]="",V3__67[[#This Row],[Estimated Value]]=0),"",V3__67[[#This Row],[Sale Price]]-V3__67[[#This Row],[Estimated Value]])</f>
        <v>169780</v>
      </c>
      <c r="O5382">
        <f>IF(OR(V3__67[[#This Row],[Estimated Value]]="",V3__67[[#This Row],[Estimated Value]]=0),"",(V3__67[[#This Row],[Sale Price]]-V3__67[[#This Row],[Estimated Value]])/V3__67[[#This Row],[Estimated Value]])</f>
        <v>1.130209026760751</v>
      </c>
      <c r="P5382" t="str">
        <f t="shared" si="84"/>
        <v>Above Estimate</v>
      </c>
    </row>
    <row r="5383" spans="1:16" x14ac:dyDescent="0.3">
      <c r="A5383" s="1">
        <v>44790</v>
      </c>
      <c r="B5383">
        <v>2022</v>
      </c>
      <c r="C5383" t="s">
        <v>18</v>
      </c>
      <c r="D5383">
        <v>296920</v>
      </c>
      <c r="E5383">
        <v>440000</v>
      </c>
      <c r="F5383" t="s">
        <v>13</v>
      </c>
      <c r="G5383" t="s">
        <v>14</v>
      </c>
      <c r="H5383">
        <v>3</v>
      </c>
      <c r="I5383">
        <v>2</v>
      </c>
      <c r="J5383">
        <v>1011</v>
      </c>
      <c r="K5383">
        <v>1.003979</v>
      </c>
      <c r="L5383" t="s">
        <v>22</v>
      </c>
      <c r="M5383">
        <f>V3__67[[#This Row],[Sale Price]]/V3__67[[#This Row],[carpet_area]]</f>
        <v>435.21266073194857</v>
      </c>
      <c r="N5383">
        <f>IF(OR(V3__67[[#This Row],[Estimated Value]]="",V3__67[[#This Row],[Estimated Value]]=0),"",V3__67[[#This Row],[Sale Price]]-V3__67[[#This Row],[Estimated Value]])</f>
        <v>143080</v>
      </c>
      <c r="O5383">
        <f>IF(OR(V3__67[[#This Row],[Estimated Value]]="",V3__67[[#This Row],[Estimated Value]]=0),"",(V3__67[[#This Row],[Sale Price]]-V3__67[[#This Row],[Estimated Value]])/V3__67[[#This Row],[Estimated Value]])</f>
        <v>0.48188064125016838</v>
      </c>
      <c r="P5383" t="str">
        <f t="shared" si="84"/>
        <v>Above Estimate</v>
      </c>
    </row>
    <row r="5384" spans="1:16" x14ac:dyDescent="0.3">
      <c r="A5384" s="1">
        <v>44790</v>
      </c>
      <c r="B5384">
        <v>2022</v>
      </c>
      <c r="C5384" t="s">
        <v>21</v>
      </c>
      <c r="D5384">
        <v>1301790</v>
      </c>
      <c r="E5384">
        <v>1985000</v>
      </c>
      <c r="F5384" t="s">
        <v>13</v>
      </c>
      <c r="G5384" t="s">
        <v>14</v>
      </c>
      <c r="H5384">
        <v>3</v>
      </c>
      <c r="I5384">
        <v>2</v>
      </c>
      <c r="J5384">
        <v>966</v>
      </c>
      <c r="K5384">
        <v>1.003979</v>
      </c>
      <c r="L5384" t="s">
        <v>22</v>
      </c>
      <c r="M5384">
        <f>V3__67[[#This Row],[Sale Price]]/V3__67[[#This Row],[carpet_area]]</f>
        <v>2054.8654244306417</v>
      </c>
      <c r="N5384">
        <f>IF(OR(V3__67[[#This Row],[Estimated Value]]="",V3__67[[#This Row],[Estimated Value]]=0),"",V3__67[[#This Row],[Sale Price]]-V3__67[[#This Row],[Estimated Value]])</f>
        <v>683210</v>
      </c>
      <c r="O5384">
        <f>IF(OR(V3__67[[#This Row],[Estimated Value]]="",V3__67[[#This Row],[Estimated Value]]=0),"",(V3__67[[#This Row],[Sale Price]]-V3__67[[#This Row],[Estimated Value]])/V3__67[[#This Row],[Estimated Value]])</f>
        <v>0.52482351224083756</v>
      </c>
      <c r="P5384" t="str">
        <f t="shared" si="84"/>
        <v>Above Estimate</v>
      </c>
    </row>
    <row r="5385" spans="1:16" x14ac:dyDescent="0.3">
      <c r="A5385" s="1">
        <v>44790</v>
      </c>
      <c r="B5385">
        <v>2022</v>
      </c>
      <c r="C5385" t="s">
        <v>26</v>
      </c>
      <c r="D5385">
        <v>209300</v>
      </c>
      <c r="E5385">
        <v>300000</v>
      </c>
      <c r="F5385" t="s">
        <v>13</v>
      </c>
      <c r="G5385" t="s">
        <v>14</v>
      </c>
      <c r="H5385">
        <v>3</v>
      </c>
      <c r="I5385">
        <v>1</v>
      </c>
      <c r="J5385">
        <v>1088</v>
      </c>
      <c r="K5385">
        <v>1.003979</v>
      </c>
      <c r="L5385" t="s">
        <v>25</v>
      </c>
      <c r="M5385">
        <f>V3__67[[#This Row],[Sale Price]]/V3__67[[#This Row],[carpet_area]]</f>
        <v>275.73529411764707</v>
      </c>
      <c r="N5385">
        <f>IF(OR(V3__67[[#This Row],[Estimated Value]]="",V3__67[[#This Row],[Estimated Value]]=0),"",V3__67[[#This Row],[Sale Price]]-V3__67[[#This Row],[Estimated Value]])</f>
        <v>90700</v>
      </c>
      <c r="O5385">
        <f>IF(OR(V3__67[[#This Row],[Estimated Value]]="",V3__67[[#This Row],[Estimated Value]]=0),"",(V3__67[[#This Row],[Sale Price]]-V3__67[[#This Row],[Estimated Value]])/V3__67[[#This Row],[Estimated Value]])</f>
        <v>0.43334925943621594</v>
      </c>
      <c r="P5385" t="str">
        <f t="shared" si="84"/>
        <v>Above Estimate</v>
      </c>
    </row>
    <row r="5386" spans="1:16" x14ac:dyDescent="0.3">
      <c r="A5386" s="1">
        <v>44790</v>
      </c>
      <c r="B5386">
        <v>2022</v>
      </c>
      <c r="C5386" t="s">
        <v>18</v>
      </c>
      <c r="D5386">
        <v>492630</v>
      </c>
      <c r="E5386">
        <v>1450000</v>
      </c>
      <c r="F5386" t="s">
        <v>13</v>
      </c>
      <c r="G5386" t="s">
        <v>14</v>
      </c>
      <c r="H5386">
        <v>3</v>
      </c>
      <c r="I5386">
        <v>3</v>
      </c>
      <c r="J5386">
        <v>1093</v>
      </c>
      <c r="K5386">
        <v>1.003979</v>
      </c>
      <c r="L5386" t="s">
        <v>22</v>
      </c>
      <c r="M5386">
        <f>V3__67[[#This Row],[Sale Price]]/V3__67[[#This Row],[carpet_area]]</f>
        <v>1326.6239707227812</v>
      </c>
      <c r="N5386">
        <f>IF(OR(V3__67[[#This Row],[Estimated Value]]="",V3__67[[#This Row],[Estimated Value]]=0),"",V3__67[[#This Row],[Sale Price]]-V3__67[[#This Row],[Estimated Value]])</f>
        <v>957370</v>
      </c>
      <c r="O5386">
        <f>IF(OR(V3__67[[#This Row],[Estimated Value]]="",V3__67[[#This Row],[Estimated Value]]=0),"",(V3__67[[#This Row],[Sale Price]]-V3__67[[#This Row],[Estimated Value]])/V3__67[[#This Row],[Estimated Value]])</f>
        <v>1.9433855023039603</v>
      </c>
      <c r="P5386" t="str">
        <f t="shared" si="84"/>
        <v>Above Estimate</v>
      </c>
    </row>
    <row r="5387" spans="1:16" x14ac:dyDescent="0.3">
      <c r="A5387" s="1">
        <v>44792</v>
      </c>
      <c r="B5387">
        <v>2022</v>
      </c>
      <c r="C5387" t="s">
        <v>26</v>
      </c>
      <c r="D5387">
        <v>292810</v>
      </c>
      <c r="E5387">
        <v>620000</v>
      </c>
      <c r="F5387" t="s">
        <v>13</v>
      </c>
      <c r="G5387" t="s">
        <v>14</v>
      </c>
      <c r="H5387">
        <v>3</v>
      </c>
      <c r="I5387">
        <v>2</v>
      </c>
      <c r="J5387">
        <v>1026</v>
      </c>
      <c r="K5387">
        <v>1.003979</v>
      </c>
      <c r="L5387" t="s">
        <v>15</v>
      </c>
      <c r="M5387">
        <f>V3__67[[#This Row],[Sale Price]]/V3__67[[#This Row],[carpet_area]]</f>
        <v>604.28849902534114</v>
      </c>
      <c r="N5387">
        <f>IF(OR(V3__67[[#This Row],[Estimated Value]]="",V3__67[[#This Row],[Estimated Value]]=0),"",V3__67[[#This Row],[Sale Price]]-V3__67[[#This Row],[Estimated Value]])</f>
        <v>327190</v>
      </c>
      <c r="O5387">
        <f>IF(OR(V3__67[[#This Row],[Estimated Value]]="",V3__67[[#This Row],[Estimated Value]]=0),"",(V3__67[[#This Row],[Sale Price]]-V3__67[[#This Row],[Estimated Value]])/V3__67[[#This Row],[Estimated Value]])</f>
        <v>1.1174140227451248</v>
      </c>
      <c r="P5387" t="str">
        <f t="shared" si="84"/>
        <v>Above Estimate</v>
      </c>
    </row>
    <row r="5388" spans="1:16" x14ac:dyDescent="0.3">
      <c r="A5388" s="1">
        <v>44792</v>
      </c>
      <c r="B5388">
        <v>2022</v>
      </c>
      <c r="C5388" t="s">
        <v>12</v>
      </c>
      <c r="D5388">
        <v>82450</v>
      </c>
      <c r="E5388">
        <v>204000</v>
      </c>
      <c r="F5388" t="s">
        <v>23</v>
      </c>
      <c r="G5388" t="s">
        <v>24</v>
      </c>
      <c r="H5388">
        <v>6</v>
      </c>
      <c r="I5388">
        <v>4</v>
      </c>
      <c r="J5388">
        <v>2024</v>
      </c>
      <c r="K5388">
        <v>1.003979</v>
      </c>
      <c r="L5388" t="s">
        <v>16</v>
      </c>
      <c r="M5388">
        <f>V3__67[[#This Row],[Sale Price]]/V3__67[[#This Row],[carpet_area]]</f>
        <v>100.79051383399209</v>
      </c>
      <c r="N5388">
        <f>IF(OR(V3__67[[#This Row],[Estimated Value]]="",V3__67[[#This Row],[Estimated Value]]=0),"",V3__67[[#This Row],[Sale Price]]-V3__67[[#This Row],[Estimated Value]])</f>
        <v>121550</v>
      </c>
      <c r="O5388">
        <f>IF(OR(V3__67[[#This Row],[Estimated Value]]="",V3__67[[#This Row],[Estimated Value]]=0),"",(V3__67[[#This Row],[Sale Price]]-V3__67[[#This Row],[Estimated Value]])/V3__67[[#This Row],[Estimated Value]])</f>
        <v>1.4742268041237114</v>
      </c>
      <c r="P5388" t="str">
        <f t="shared" si="84"/>
        <v>Above Estimate</v>
      </c>
    </row>
    <row r="5389" spans="1:16" x14ac:dyDescent="0.3">
      <c r="A5389" s="1">
        <v>44792</v>
      </c>
      <c r="B5389">
        <v>2022</v>
      </c>
      <c r="C5389" t="s">
        <v>17</v>
      </c>
      <c r="D5389">
        <v>156160</v>
      </c>
      <c r="E5389">
        <v>275000</v>
      </c>
      <c r="F5389" t="s">
        <v>13</v>
      </c>
      <c r="G5389" t="s">
        <v>14</v>
      </c>
      <c r="H5389">
        <v>3</v>
      </c>
      <c r="I5389">
        <v>2</v>
      </c>
      <c r="J5389">
        <v>1027</v>
      </c>
      <c r="K5389">
        <v>1.003979</v>
      </c>
      <c r="L5389" t="s">
        <v>16</v>
      </c>
      <c r="M5389">
        <f>V3__67[[#This Row],[Sale Price]]/V3__67[[#This Row],[carpet_area]]</f>
        <v>267.77020447906523</v>
      </c>
      <c r="N5389">
        <f>IF(OR(V3__67[[#This Row],[Estimated Value]]="",V3__67[[#This Row],[Estimated Value]]=0),"",V3__67[[#This Row],[Sale Price]]-V3__67[[#This Row],[Estimated Value]])</f>
        <v>118840</v>
      </c>
      <c r="O5389">
        <f>IF(OR(V3__67[[#This Row],[Estimated Value]]="",V3__67[[#This Row],[Estimated Value]]=0),"",(V3__67[[#This Row],[Sale Price]]-V3__67[[#This Row],[Estimated Value]])/V3__67[[#This Row],[Estimated Value]])</f>
        <v>0.76101434426229508</v>
      </c>
      <c r="P5389" t="str">
        <f t="shared" si="84"/>
        <v>Above Estimate</v>
      </c>
    </row>
    <row r="5390" spans="1:16" x14ac:dyDescent="0.3">
      <c r="A5390" s="1">
        <v>44792</v>
      </c>
      <c r="B5390">
        <v>2022</v>
      </c>
      <c r="C5390" t="s">
        <v>29</v>
      </c>
      <c r="D5390">
        <v>371560</v>
      </c>
      <c r="E5390">
        <v>477000</v>
      </c>
      <c r="F5390" t="s">
        <v>13</v>
      </c>
      <c r="G5390" t="s">
        <v>14</v>
      </c>
      <c r="H5390">
        <v>3</v>
      </c>
      <c r="I5390">
        <v>2</v>
      </c>
      <c r="J5390">
        <v>990</v>
      </c>
      <c r="K5390">
        <v>1.003979</v>
      </c>
      <c r="L5390" t="s">
        <v>16</v>
      </c>
      <c r="M5390">
        <f>V3__67[[#This Row],[Sale Price]]/V3__67[[#This Row],[carpet_area]]</f>
        <v>481.81818181818181</v>
      </c>
      <c r="N5390">
        <f>IF(OR(V3__67[[#This Row],[Estimated Value]]="",V3__67[[#This Row],[Estimated Value]]=0),"",V3__67[[#This Row],[Sale Price]]-V3__67[[#This Row],[Estimated Value]])</f>
        <v>105440</v>
      </c>
      <c r="O5390">
        <f>IF(OR(V3__67[[#This Row],[Estimated Value]]="",V3__67[[#This Row],[Estimated Value]]=0),"",(V3__67[[#This Row],[Sale Price]]-V3__67[[#This Row],[Estimated Value]])/V3__67[[#This Row],[Estimated Value]])</f>
        <v>0.28377650985036063</v>
      </c>
      <c r="P5390" t="str">
        <f t="shared" si="84"/>
        <v>Above Estimate</v>
      </c>
    </row>
    <row r="5391" spans="1:16" x14ac:dyDescent="0.3">
      <c r="A5391" s="1">
        <v>44793</v>
      </c>
      <c r="B5391">
        <v>2022</v>
      </c>
      <c r="C5391" t="s">
        <v>29</v>
      </c>
      <c r="D5391">
        <v>132930</v>
      </c>
      <c r="E5391">
        <v>265000</v>
      </c>
      <c r="F5391" t="s">
        <v>13</v>
      </c>
      <c r="G5391" t="s">
        <v>14</v>
      </c>
      <c r="H5391">
        <v>3</v>
      </c>
      <c r="I5391">
        <v>2</v>
      </c>
      <c r="J5391">
        <v>943</v>
      </c>
      <c r="K5391">
        <v>1.003979</v>
      </c>
      <c r="L5391" t="s">
        <v>22</v>
      </c>
      <c r="M5391">
        <f>V3__67[[#This Row],[Sale Price]]/V3__67[[#This Row],[carpet_area]]</f>
        <v>281.01802757158009</v>
      </c>
      <c r="N5391">
        <f>IF(OR(V3__67[[#This Row],[Estimated Value]]="",V3__67[[#This Row],[Estimated Value]]=0),"",V3__67[[#This Row],[Sale Price]]-V3__67[[#This Row],[Estimated Value]])</f>
        <v>132070</v>
      </c>
      <c r="O5391">
        <f>IF(OR(V3__67[[#This Row],[Estimated Value]]="",V3__67[[#This Row],[Estimated Value]]=0),"",(V3__67[[#This Row],[Sale Price]]-V3__67[[#This Row],[Estimated Value]])/V3__67[[#This Row],[Estimated Value]])</f>
        <v>0.99353042954938686</v>
      </c>
      <c r="P5391" t="str">
        <f t="shared" si="84"/>
        <v>Above Estimate</v>
      </c>
    </row>
    <row r="5392" spans="1:16" x14ac:dyDescent="0.3">
      <c r="A5392" s="1">
        <v>44794</v>
      </c>
      <c r="B5392">
        <v>2022</v>
      </c>
      <c r="C5392" t="s">
        <v>17</v>
      </c>
      <c r="D5392">
        <v>153780</v>
      </c>
      <c r="E5392">
        <v>445000</v>
      </c>
      <c r="F5392" t="s">
        <v>19</v>
      </c>
      <c r="G5392" t="s">
        <v>20</v>
      </c>
      <c r="H5392">
        <v>4</v>
      </c>
      <c r="I5392">
        <v>2</v>
      </c>
      <c r="J5392">
        <v>1441</v>
      </c>
      <c r="K5392">
        <v>1.003979</v>
      </c>
      <c r="L5392" t="s">
        <v>16</v>
      </c>
      <c r="M5392">
        <f>V3__67[[#This Row],[Sale Price]]/V3__67[[#This Row],[carpet_area]]</f>
        <v>308.81332408049963</v>
      </c>
      <c r="N5392">
        <f>IF(OR(V3__67[[#This Row],[Estimated Value]]="",V3__67[[#This Row],[Estimated Value]]=0),"",V3__67[[#This Row],[Sale Price]]-V3__67[[#This Row],[Estimated Value]])</f>
        <v>291220</v>
      </c>
      <c r="O5392">
        <f>IF(OR(V3__67[[#This Row],[Estimated Value]]="",V3__67[[#This Row],[Estimated Value]]=0),"",(V3__67[[#This Row],[Sale Price]]-V3__67[[#This Row],[Estimated Value]])/V3__67[[#This Row],[Estimated Value]])</f>
        <v>1.8937443100533229</v>
      </c>
      <c r="P5392" t="str">
        <f t="shared" si="84"/>
        <v>Above Estimate</v>
      </c>
    </row>
    <row r="5393" spans="1:16" x14ac:dyDescent="0.3">
      <c r="A5393" s="1">
        <v>44794</v>
      </c>
      <c r="B5393">
        <v>2022</v>
      </c>
      <c r="C5393" t="s">
        <v>17</v>
      </c>
      <c r="D5393">
        <v>88450</v>
      </c>
      <c r="E5393">
        <v>290000</v>
      </c>
      <c r="F5393" t="s">
        <v>19</v>
      </c>
      <c r="G5393" t="s">
        <v>20</v>
      </c>
      <c r="H5393">
        <v>4</v>
      </c>
      <c r="I5393">
        <v>2</v>
      </c>
      <c r="J5393">
        <v>1266</v>
      </c>
      <c r="K5393">
        <v>1.003979</v>
      </c>
      <c r="L5393" t="s">
        <v>25</v>
      </c>
      <c r="M5393">
        <f>V3__67[[#This Row],[Sale Price]]/V3__67[[#This Row],[carpet_area]]</f>
        <v>229.06793048973142</v>
      </c>
      <c r="N5393">
        <f>IF(OR(V3__67[[#This Row],[Estimated Value]]="",V3__67[[#This Row],[Estimated Value]]=0),"",V3__67[[#This Row],[Sale Price]]-V3__67[[#This Row],[Estimated Value]])</f>
        <v>201550</v>
      </c>
      <c r="O5393">
        <f>IF(OR(V3__67[[#This Row],[Estimated Value]]="",V3__67[[#This Row],[Estimated Value]]=0),"",(V3__67[[#This Row],[Sale Price]]-V3__67[[#This Row],[Estimated Value]])/V3__67[[#This Row],[Estimated Value]])</f>
        <v>2.278688524590164</v>
      </c>
      <c r="P5393" t="str">
        <f t="shared" si="84"/>
        <v>Above Estimate</v>
      </c>
    </row>
    <row r="5394" spans="1:16" x14ac:dyDescent="0.3">
      <c r="A5394" s="1">
        <v>44794</v>
      </c>
      <c r="B5394">
        <v>2022</v>
      </c>
      <c r="C5394" t="s">
        <v>17</v>
      </c>
      <c r="D5394">
        <v>169000</v>
      </c>
      <c r="E5394">
        <v>374000</v>
      </c>
      <c r="F5394" t="s">
        <v>23</v>
      </c>
      <c r="G5394" t="s">
        <v>24</v>
      </c>
      <c r="H5394">
        <v>6</v>
      </c>
      <c r="I5394">
        <v>5</v>
      </c>
      <c r="J5394">
        <v>2026</v>
      </c>
      <c r="K5394">
        <v>1.003979</v>
      </c>
      <c r="L5394" t="s">
        <v>15</v>
      </c>
      <c r="M5394">
        <f>V3__67[[#This Row],[Sale Price]]/V3__67[[#This Row],[carpet_area]]</f>
        <v>184.60019743336625</v>
      </c>
      <c r="N5394">
        <f>IF(OR(V3__67[[#This Row],[Estimated Value]]="",V3__67[[#This Row],[Estimated Value]]=0),"",V3__67[[#This Row],[Sale Price]]-V3__67[[#This Row],[Estimated Value]])</f>
        <v>205000</v>
      </c>
      <c r="O5394">
        <f>IF(OR(V3__67[[#This Row],[Estimated Value]]="",V3__67[[#This Row],[Estimated Value]]=0),"",(V3__67[[#This Row],[Sale Price]]-V3__67[[#This Row],[Estimated Value]])/V3__67[[#This Row],[Estimated Value]])</f>
        <v>1.2130177514792899</v>
      </c>
      <c r="P5394" t="str">
        <f t="shared" si="84"/>
        <v>Above Estimate</v>
      </c>
    </row>
    <row r="5395" spans="1:16" x14ac:dyDescent="0.3">
      <c r="A5395" s="1">
        <v>44797</v>
      </c>
      <c r="B5395">
        <v>2022</v>
      </c>
      <c r="C5395" t="s">
        <v>21</v>
      </c>
      <c r="D5395">
        <v>335230</v>
      </c>
      <c r="E5395">
        <v>655000</v>
      </c>
      <c r="F5395" t="s">
        <v>13</v>
      </c>
      <c r="G5395" t="s">
        <v>14</v>
      </c>
      <c r="H5395">
        <v>3</v>
      </c>
      <c r="I5395">
        <v>1</v>
      </c>
      <c r="J5395">
        <v>1036</v>
      </c>
      <c r="K5395">
        <v>1.003979</v>
      </c>
      <c r="L5395" t="s">
        <v>25</v>
      </c>
      <c r="M5395">
        <f>V3__67[[#This Row],[Sale Price]]/V3__67[[#This Row],[carpet_area]]</f>
        <v>632.23938223938228</v>
      </c>
      <c r="N5395">
        <f>IF(OR(V3__67[[#This Row],[Estimated Value]]="",V3__67[[#This Row],[Estimated Value]]=0),"",V3__67[[#This Row],[Sale Price]]-V3__67[[#This Row],[Estimated Value]])</f>
        <v>319770</v>
      </c>
      <c r="O5395">
        <f>IF(OR(V3__67[[#This Row],[Estimated Value]]="",V3__67[[#This Row],[Estimated Value]]=0),"",(V3__67[[#This Row],[Sale Price]]-V3__67[[#This Row],[Estimated Value]])/V3__67[[#This Row],[Estimated Value]])</f>
        <v>0.95388240909226496</v>
      </c>
      <c r="P5395" t="str">
        <f t="shared" si="84"/>
        <v>Above Estimate</v>
      </c>
    </row>
    <row r="5396" spans="1:16" x14ac:dyDescent="0.3">
      <c r="A5396" s="1">
        <v>44797</v>
      </c>
      <c r="B5396">
        <v>2022</v>
      </c>
      <c r="C5396" t="s">
        <v>12</v>
      </c>
      <c r="D5396">
        <v>103440</v>
      </c>
      <c r="E5396">
        <v>130000</v>
      </c>
      <c r="F5396" t="s">
        <v>13</v>
      </c>
      <c r="G5396" t="s">
        <v>14</v>
      </c>
      <c r="H5396">
        <v>3</v>
      </c>
      <c r="I5396">
        <v>3</v>
      </c>
      <c r="J5396">
        <v>1080</v>
      </c>
      <c r="K5396">
        <v>1.003979</v>
      </c>
      <c r="L5396" t="s">
        <v>22</v>
      </c>
      <c r="M5396">
        <f>V3__67[[#This Row],[Sale Price]]/V3__67[[#This Row],[carpet_area]]</f>
        <v>120.37037037037037</v>
      </c>
      <c r="N5396">
        <f>IF(OR(V3__67[[#This Row],[Estimated Value]]="",V3__67[[#This Row],[Estimated Value]]=0),"",V3__67[[#This Row],[Sale Price]]-V3__67[[#This Row],[Estimated Value]])</f>
        <v>26560</v>
      </c>
      <c r="O5396">
        <f>IF(OR(V3__67[[#This Row],[Estimated Value]]="",V3__67[[#This Row],[Estimated Value]]=0),"",(V3__67[[#This Row],[Sale Price]]-V3__67[[#This Row],[Estimated Value]])/V3__67[[#This Row],[Estimated Value]])</f>
        <v>0.25676720804331016</v>
      </c>
      <c r="P5396" t="str">
        <f t="shared" si="84"/>
        <v>Above Estimate</v>
      </c>
    </row>
    <row r="5397" spans="1:16" x14ac:dyDescent="0.3">
      <c r="A5397" s="1">
        <v>44797</v>
      </c>
      <c r="B5397">
        <v>2022</v>
      </c>
      <c r="C5397" t="s">
        <v>29</v>
      </c>
      <c r="D5397">
        <v>207690</v>
      </c>
      <c r="E5397">
        <v>342500</v>
      </c>
      <c r="F5397" t="s">
        <v>13</v>
      </c>
      <c r="G5397" t="s">
        <v>14</v>
      </c>
      <c r="H5397">
        <v>3</v>
      </c>
      <c r="I5397">
        <v>1</v>
      </c>
      <c r="J5397">
        <v>941</v>
      </c>
      <c r="K5397">
        <v>1.003979</v>
      </c>
      <c r="L5397" t="s">
        <v>16</v>
      </c>
      <c r="M5397">
        <f>V3__67[[#This Row],[Sale Price]]/V3__67[[#This Row],[carpet_area]]</f>
        <v>363.97449521785336</v>
      </c>
      <c r="N5397">
        <f>IF(OR(V3__67[[#This Row],[Estimated Value]]="",V3__67[[#This Row],[Estimated Value]]=0),"",V3__67[[#This Row],[Sale Price]]-V3__67[[#This Row],[Estimated Value]])</f>
        <v>134810</v>
      </c>
      <c r="O5397">
        <f>IF(OR(V3__67[[#This Row],[Estimated Value]]="",V3__67[[#This Row],[Estimated Value]]=0),"",(V3__67[[#This Row],[Sale Price]]-V3__67[[#This Row],[Estimated Value]])/V3__67[[#This Row],[Estimated Value]])</f>
        <v>0.64909239732293322</v>
      </c>
      <c r="P5397" t="str">
        <f t="shared" si="84"/>
        <v>Above Estimate</v>
      </c>
    </row>
    <row r="5398" spans="1:16" x14ac:dyDescent="0.3">
      <c r="A5398" s="1">
        <v>44797</v>
      </c>
      <c r="B5398">
        <v>2022</v>
      </c>
      <c r="C5398" t="s">
        <v>18</v>
      </c>
      <c r="D5398">
        <v>274060</v>
      </c>
      <c r="E5398">
        <v>490000</v>
      </c>
      <c r="F5398" t="s">
        <v>13</v>
      </c>
      <c r="G5398" t="s">
        <v>14</v>
      </c>
      <c r="H5398">
        <v>3</v>
      </c>
      <c r="I5398">
        <v>2</v>
      </c>
      <c r="J5398">
        <v>1046</v>
      </c>
      <c r="K5398">
        <v>1.003979</v>
      </c>
      <c r="L5398" t="s">
        <v>22</v>
      </c>
      <c r="M5398">
        <f>V3__67[[#This Row],[Sale Price]]/V3__67[[#This Row],[carpet_area]]</f>
        <v>468.45124282982789</v>
      </c>
      <c r="N5398">
        <f>IF(OR(V3__67[[#This Row],[Estimated Value]]="",V3__67[[#This Row],[Estimated Value]]=0),"",V3__67[[#This Row],[Sale Price]]-V3__67[[#This Row],[Estimated Value]])</f>
        <v>215940</v>
      </c>
      <c r="O5398">
        <f>IF(OR(V3__67[[#This Row],[Estimated Value]]="",V3__67[[#This Row],[Estimated Value]]=0),"",(V3__67[[#This Row],[Sale Price]]-V3__67[[#This Row],[Estimated Value]])/V3__67[[#This Row],[Estimated Value]])</f>
        <v>0.7879296504415092</v>
      </c>
      <c r="P5398" t="str">
        <f t="shared" si="84"/>
        <v>Above Estimate</v>
      </c>
    </row>
    <row r="5399" spans="1:16" x14ac:dyDescent="0.3">
      <c r="A5399" s="1">
        <v>44797</v>
      </c>
      <c r="B5399">
        <v>2022</v>
      </c>
      <c r="C5399" t="s">
        <v>18</v>
      </c>
      <c r="D5399">
        <v>446710</v>
      </c>
      <c r="E5399">
        <v>760000</v>
      </c>
      <c r="F5399" t="s">
        <v>13</v>
      </c>
      <c r="G5399" t="s">
        <v>14</v>
      </c>
      <c r="H5399">
        <v>3</v>
      </c>
      <c r="I5399">
        <v>2</v>
      </c>
      <c r="J5399">
        <v>1013</v>
      </c>
      <c r="K5399">
        <v>1.003979</v>
      </c>
      <c r="L5399" t="s">
        <v>15</v>
      </c>
      <c r="M5399">
        <f>V3__67[[#This Row],[Sale Price]]/V3__67[[#This Row],[carpet_area]]</f>
        <v>750.24679170779859</v>
      </c>
      <c r="N5399">
        <f>IF(OR(V3__67[[#This Row],[Estimated Value]]="",V3__67[[#This Row],[Estimated Value]]=0),"",V3__67[[#This Row],[Sale Price]]-V3__67[[#This Row],[Estimated Value]])</f>
        <v>313290</v>
      </c>
      <c r="O5399">
        <f>IF(OR(V3__67[[#This Row],[Estimated Value]]="",V3__67[[#This Row],[Estimated Value]]=0),"",(V3__67[[#This Row],[Sale Price]]-V3__67[[#This Row],[Estimated Value]])/V3__67[[#This Row],[Estimated Value]])</f>
        <v>0.70132748315461935</v>
      </c>
      <c r="P5399" t="str">
        <f t="shared" si="84"/>
        <v>Above Estimate</v>
      </c>
    </row>
    <row r="5400" spans="1:16" x14ac:dyDescent="0.3">
      <c r="A5400" s="1">
        <v>44798</v>
      </c>
      <c r="B5400">
        <v>2022</v>
      </c>
      <c r="C5400" t="s">
        <v>18</v>
      </c>
      <c r="D5400">
        <v>99000</v>
      </c>
      <c r="E5400">
        <v>221070</v>
      </c>
      <c r="F5400" t="s">
        <v>13</v>
      </c>
      <c r="G5400" t="s">
        <v>14</v>
      </c>
      <c r="H5400">
        <v>3</v>
      </c>
      <c r="I5400">
        <v>2</v>
      </c>
      <c r="J5400">
        <v>923</v>
      </c>
      <c r="K5400">
        <v>1.003979</v>
      </c>
      <c r="L5400" t="s">
        <v>16</v>
      </c>
      <c r="M5400">
        <f>V3__67[[#This Row],[Sale Price]]/V3__67[[#This Row],[carpet_area]]</f>
        <v>239.51245937161431</v>
      </c>
      <c r="N5400">
        <f>IF(OR(V3__67[[#This Row],[Estimated Value]]="",V3__67[[#This Row],[Estimated Value]]=0),"",V3__67[[#This Row],[Sale Price]]-V3__67[[#This Row],[Estimated Value]])</f>
        <v>122070</v>
      </c>
      <c r="O5400">
        <f>IF(OR(V3__67[[#This Row],[Estimated Value]]="",V3__67[[#This Row],[Estimated Value]]=0),"",(V3__67[[#This Row],[Sale Price]]-V3__67[[#This Row],[Estimated Value]])/V3__67[[#This Row],[Estimated Value]])</f>
        <v>1.2330303030303029</v>
      </c>
      <c r="P5400" t="str">
        <f t="shared" si="84"/>
        <v>Above Estimate</v>
      </c>
    </row>
    <row r="5401" spans="1:16" x14ac:dyDescent="0.3">
      <c r="A5401" s="1">
        <v>44799</v>
      </c>
      <c r="B5401">
        <v>2022</v>
      </c>
      <c r="C5401" t="s">
        <v>12</v>
      </c>
      <c r="D5401">
        <v>110670</v>
      </c>
      <c r="E5401">
        <v>210000</v>
      </c>
      <c r="F5401" t="s">
        <v>13</v>
      </c>
      <c r="G5401" t="s">
        <v>14</v>
      </c>
      <c r="H5401">
        <v>3</v>
      </c>
      <c r="I5401">
        <v>3</v>
      </c>
      <c r="J5401">
        <v>1092</v>
      </c>
      <c r="K5401">
        <v>1.003979</v>
      </c>
      <c r="L5401" t="s">
        <v>25</v>
      </c>
      <c r="M5401">
        <f>V3__67[[#This Row],[Sale Price]]/V3__67[[#This Row],[carpet_area]]</f>
        <v>192.30769230769232</v>
      </c>
      <c r="N5401">
        <f>IF(OR(V3__67[[#This Row],[Estimated Value]]="",V3__67[[#This Row],[Estimated Value]]=0),"",V3__67[[#This Row],[Sale Price]]-V3__67[[#This Row],[Estimated Value]])</f>
        <v>99330</v>
      </c>
      <c r="O5401">
        <f>IF(OR(V3__67[[#This Row],[Estimated Value]]="",V3__67[[#This Row],[Estimated Value]]=0),"",(V3__67[[#This Row],[Sale Price]]-V3__67[[#This Row],[Estimated Value]])/V3__67[[#This Row],[Estimated Value]])</f>
        <v>0.89753320683111959</v>
      </c>
      <c r="P5401" t="str">
        <f t="shared" si="84"/>
        <v>Above Estimate</v>
      </c>
    </row>
    <row r="5402" spans="1:16" x14ac:dyDescent="0.3">
      <c r="A5402" s="1">
        <v>44799</v>
      </c>
      <c r="B5402">
        <v>2022</v>
      </c>
      <c r="C5402" t="s">
        <v>26</v>
      </c>
      <c r="D5402">
        <v>555590</v>
      </c>
      <c r="E5402">
        <v>810000</v>
      </c>
      <c r="F5402" t="s">
        <v>13</v>
      </c>
      <c r="G5402" t="s">
        <v>14</v>
      </c>
      <c r="H5402">
        <v>3</v>
      </c>
      <c r="I5402">
        <v>2</v>
      </c>
      <c r="J5402">
        <v>1068</v>
      </c>
      <c r="K5402">
        <v>1.003979</v>
      </c>
      <c r="L5402" t="s">
        <v>22</v>
      </c>
      <c r="M5402">
        <f>V3__67[[#This Row],[Sale Price]]/V3__67[[#This Row],[carpet_area]]</f>
        <v>758.42696629213481</v>
      </c>
      <c r="N5402">
        <f>IF(OR(V3__67[[#This Row],[Estimated Value]]="",V3__67[[#This Row],[Estimated Value]]=0),"",V3__67[[#This Row],[Sale Price]]-V3__67[[#This Row],[Estimated Value]])</f>
        <v>254410</v>
      </c>
      <c r="O5402">
        <f>IF(OR(V3__67[[#This Row],[Estimated Value]]="",V3__67[[#This Row],[Estimated Value]]=0),"",(V3__67[[#This Row],[Sale Price]]-V3__67[[#This Row],[Estimated Value]])/V3__67[[#This Row],[Estimated Value]])</f>
        <v>0.45790960960420451</v>
      </c>
      <c r="P5402" t="str">
        <f t="shared" si="84"/>
        <v>Above Estimate</v>
      </c>
    </row>
    <row r="5403" spans="1:16" x14ac:dyDescent="0.3">
      <c r="A5403" s="1">
        <v>44799</v>
      </c>
      <c r="B5403">
        <v>2022</v>
      </c>
      <c r="C5403" t="s">
        <v>29</v>
      </c>
      <c r="D5403">
        <v>205520</v>
      </c>
      <c r="E5403">
        <v>395000</v>
      </c>
      <c r="F5403" t="s">
        <v>19</v>
      </c>
      <c r="G5403" t="s">
        <v>20</v>
      </c>
      <c r="H5403">
        <v>4</v>
      </c>
      <c r="I5403">
        <v>4</v>
      </c>
      <c r="J5403">
        <v>1263</v>
      </c>
      <c r="K5403">
        <v>1.003979</v>
      </c>
      <c r="L5403" t="s">
        <v>25</v>
      </c>
      <c r="M5403">
        <f>V3__67[[#This Row],[Sale Price]]/V3__67[[#This Row],[carpet_area]]</f>
        <v>312.74742676167853</v>
      </c>
      <c r="N5403">
        <f>IF(OR(V3__67[[#This Row],[Estimated Value]]="",V3__67[[#This Row],[Estimated Value]]=0),"",V3__67[[#This Row],[Sale Price]]-V3__67[[#This Row],[Estimated Value]])</f>
        <v>189480</v>
      </c>
      <c r="O5403">
        <f>IF(OR(V3__67[[#This Row],[Estimated Value]]="",V3__67[[#This Row],[Estimated Value]]=0),"",(V3__67[[#This Row],[Sale Price]]-V3__67[[#This Row],[Estimated Value]])/V3__67[[#This Row],[Estimated Value]])</f>
        <v>0.92195406773063449</v>
      </c>
      <c r="P5403" t="str">
        <f t="shared" si="84"/>
        <v>Above Estimate</v>
      </c>
    </row>
    <row r="5404" spans="1:16" x14ac:dyDescent="0.3">
      <c r="A5404" s="1">
        <v>44799</v>
      </c>
      <c r="B5404">
        <v>2022</v>
      </c>
      <c r="C5404" t="s">
        <v>26</v>
      </c>
      <c r="D5404">
        <v>291970</v>
      </c>
      <c r="E5404">
        <v>610100</v>
      </c>
      <c r="F5404" t="s">
        <v>13</v>
      </c>
      <c r="G5404" t="s">
        <v>14</v>
      </c>
      <c r="H5404">
        <v>3</v>
      </c>
      <c r="I5404">
        <v>1</v>
      </c>
      <c r="J5404">
        <v>993</v>
      </c>
      <c r="K5404">
        <v>1.003979</v>
      </c>
      <c r="L5404" t="s">
        <v>25</v>
      </c>
      <c r="M5404">
        <f>V3__67[[#This Row],[Sale Price]]/V3__67[[#This Row],[carpet_area]]</f>
        <v>614.40080563947629</v>
      </c>
      <c r="N5404">
        <f>IF(OR(V3__67[[#This Row],[Estimated Value]]="",V3__67[[#This Row],[Estimated Value]]=0),"",V3__67[[#This Row],[Sale Price]]-V3__67[[#This Row],[Estimated Value]])</f>
        <v>318130</v>
      </c>
      <c r="O5404">
        <f>IF(OR(V3__67[[#This Row],[Estimated Value]]="",V3__67[[#This Row],[Estimated Value]]=0),"",(V3__67[[#This Row],[Sale Price]]-V3__67[[#This Row],[Estimated Value]])/V3__67[[#This Row],[Estimated Value]])</f>
        <v>1.0895982463951777</v>
      </c>
      <c r="P5404" t="str">
        <f t="shared" si="84"/>
        <v>Above Estimate</v>
      </c>
    </row>
    <row r="5405" spans="1:16" x14ac:dyDescent="0.3">
      <c r="A5405" s="1">
        <v>44800</v>
      </c>
      <c r="B5405">
        <v>2022</v>
      </c>
      <c r="C5405" t="s">
        <v>18</v>
      </c>
      <c r="D5405">
        <v>178040</v>
      </c>
      <c r="E5405">
        <v>300000</v>
      </c>
      <c r="F5405" t="s">
        <v>13</v>
      </c>
      <c r="G5405" t="s">
        <v>14</v>
      </c>
      <c r="H5405">
        <v>3</v>
      </c>
      <c r="I5405">
        <v>1</v>
      </c>
      <c r="J5405">
        <v>1001</v>
      </c>
      <c r="K5405">
        <v>1.003979</v>
      </c>
      <c r="L5405" t="s">
        <v>15</v>
      </c>
      <c r="M5405">
        <f>V3__67[[#This Row],[Sale Price]]/V3__67[[#This Row],[carpet_area]]</f>
        <v>299.70029970029969</v>
      </c>
      <c r="N5405">
        <f>IF(OR(V3__67[[#This Row],[Estimated Value]]="",V3__67[[#This Row],[Estimated Value]]=0),"",V3__67[[#This Row],[Sale Price]]-V3__67[[#This Row],[Estimated Value]])</f>
        <v>121960</v>
      </c>
      <c r="O5405">
        <f>IF(OR(V3__67[[#This Row],[Estimated Value]]="",V3__67[[#This Row],[Estimated Value]]=0),"",(V3__67[[#This Row],[Sale Price]]-V3__67[[#This Row],[Estimated Value]])/V3__67[[#This Row],[Estimated Value]])</f>
        <v>0.68501460345989662</v>
      </c>
      <c r="P5405" t="str">
        <f t="shared" si="84"/>
        <v>Above Estimate</v>
      </c>
    </row>
    <row r="5406" spans="1:16" x14ac:dyDescent="0.3">
      <c r="A5406" s="1">
        <v>44800</v>
      </c>
      <c r="B5406">
        <v>2022</v>
      </c>
      <c r="C5406" t="s">
        <v>30</v>
      </c>
      <c r="D5406">
        <v>291980</v>
      </c>
      <c r="E5406">
        <v>360000</v>
      </c>
      <c r="F5406" t="s">
        <v>13</v>
      </c>
      <c r="G5406" t="s">
        <v>14</v>
      </c>
      <c r="H5406">
        <v>3</v>
      </c>
      <c r="I5406">
        <v>3</v>
      </c>
      <c r="J5406">
        <v>970</v>
      </c>
      <c r="K5406">
        <v>1.003979</v>
      </c>
      <c r="L5406" t="s">
        <v>22</v>
      </c>
      <c r="M5406">
        <f>V3__67[[#This Row],[Sale Price]]/V3__67[[#This Row],[carpet_area]]</f>
        <v>371.13402061855669</v>
      </c>
      <c r="N5406">
        <f>IF(OR(V3__67[[#This Row],[Estimated Value]]="",V3__67[[#This Row],[Estimated Value]]=0),"",V3__67[[#This Row],[Sale Price]]-V3__67[[#This Row],[Estimated Value]])</f>
        <v>68020</v>
      </c>
      <c r="O5406">
        <f>IF(OR(V3__67[[#This Row],[Estimated Value]]="",V3__67[[#This Row],[Estimated Value]]=0),"",(V3__67[[#This Row],[Sale Price]]-V3__67[[#This Row],[Estimated Value]])/V3__67[[#This Row],[Estimated Value]])</f>
        <v>0.23296116172340572</v>
      </c>
      <c r="P5406" t="str">
        <f t="shared" si="84"/>
        <v>Above Estimate</v>
      </c>
    </row>
    <row r="5407" spans="1:16" x14ac:dyDescent="0.3">
      <c r="A5407" s="1">
        <v>44800</v>
      </c>
      <c r="B5407">
        <v>2022</v>
      </c>
      <c r="C5407" t="s">
        <v>30</v>
      </c>
      <c r="D5407">
        <v>772090</v>
      </c>
      <c r="E5407">
        <v>1175000</v>
      </c>
      <c r="F5407" t="s">
        <v>13</v>
      </c>
      <c r="G5407" t="s">
        <v>14</v>
      </c>
      <c r="H5407">
        <v>3</v>
      </c>
      <c r="I5407">
        <v>3</v>
      </c>
      <c r="J5407">
        <v>1092</v>
      </c>
      <c r="K5407">
        <v>1.003979</v>
      </c>
      <c r="L5407" t="s">
        <v>16</v>
      </c>
      <c r="M5407">
        <f>V3__67[[#This Row],[Sale Price]]/V3__67[[#This Row],[carpet_area]]</f>
        <v>1076.0073260073259</v>
      </c>
      <c r="N5407">
        <f>IF(OR(V3__67[[#This Row],[Estimated Value]]="",V3__67[[#This Row],[Estimated Value]]=0),"",V3__67[[#This Row],[Sale Price]]-V3__67[[#This Row],[Estimated Value]])</f>
        <v>402910</v>
      </c>
      <c r="O5407">
        <f>IF(OR(V3__67[[#This Row],[Estimated Value]]="",V3__67[[#This Row],[Estimated Value]]=0),"",(V3__67[[#This Row],[Sale Price]]-V3__67[[#This Row],[Estimated Value]])/V3__67[[#This Row],[Estimated Value]])</f>
        <v>0.52184330842259319</v>
      </c>
      <c r="P5407" t="str">
        <f t="shared" si="84"/>
        <v>Above Estimate</v>
      </c>
    </row>
    <row r="5408" spans="1:16" x14ac:dyDescent="0.3">
      <c r="A5408" s="1">
        <v>44800</v>
      </c>
      <c r="B5408">
        <v>2022</v>
      </c>
      <c r="C5408" t="s">
        <v>29</v>
      </c>
      <c r="D5408">
        <v>236950</v>
      </c>
      <c r="E5408">
        <v>382500</v>
      </c>
      <c r="F5408" t="s">
        <v>13</v>
      </c>
      <c r="G5408" t="s">
        <v>14</v>
      </c>
      <c r="H5408">
        <v>3</v>
      </c>
      <c r="I5408">
        <v>2</v>
      </c>
      <c r="J5408">
        <v>901</v>
      </c>
      <c r="K5408">
        <v>1.003979</v>
      </c>
      <c r="L5408" t="s">
        <v>15</v>
      </c>
      <c r="M5408">
        <f>V3__67[[#This Row],[Sale Price]]/V3__67[[#This Row],[carpet_area]]</f>
        <v>424.52830188679246</v>
      </c>
      <c r="N5408">
        <f>IF(OR(V3__67[[#This Row],[Estimated Value]]="",V3__67[[#This Row],[Estimated Value]]=0),"",V3__67[[#This Row],[Sale Price]]-V3__67[[#This Row],[Estimated Value]])</f>
        <v>145550</v>
      </c>
      <c r="O5408">
        <f>IF(OR(V3__67[[#This Row],[Estimated Value]]="",V3__67[[#This Row],[Estimated Value]]=0),"",(V3__67[[#This Row],[Sale Price]]-V3__67[[#This Row],[Estimated Value]])/V3__67[[#This Row],[Estimated Value]])</f>
        <v>0.61426461278750788</v>
      </c>
      <c r="P5408" t="str">
        <f t="shared" si="84"/>
        <v>Above Estimate</v>
      </c>
    </row>
    <row r="5409" spans="1:16" x14ac:dyDescent="0.3">
      <c r="A5409" s="1">
        <v>44801</v>
      </c>
      <c r="B5409">
        <v>2022</v>
      </c>
      <c r="C5409" t="s">
        <v>21</v>
      </c>
      <c r="D5409">
        <v>2467780</v>
      </c>
      <c r="E5409">
        <v>2900000</v>
      </c>
      <c r="F5409" t="s">
        <v>13</v>
      </c>
      <c r="G5409" t="s">
        <v>14</v>
      </c>
      <c r="H5409">
        <v>3</v>
      </c>
      <c r="I5409">
        <v>3</v>
      </c>
      <c r="J5409">
        <v>914</v>
      </c>
      <c r="K5409">
        <v>1.003979</v>
      </c>
      <c r="L5409" t="s">
        <v>15</v>
      </c>
      <c r="M5409">
        <f>V3__67[[#This Row],[Sale Price]]/V3__67[[#This Row],[carpet_area]]</f>
        <v>3172.8665207877461</v>
      </c>
      <c r="N5409">
        <f>IF(OR(V3__67[[#This Row],[Estimated Value]]="",V3__67[[#This Row],[Estimated Value]]=0),"",V3__67[[#This Row],[Sale Price]]-V3__67[[#This Row],[Estimated Value]])</f>
        <v>432220</v>
      </c>
      <c r="O5409">
        <f>IF(OR(V3__67[[#This Row],[Estimated Value]]="",V3__67[[#This Row],[Estimated Value]]=0),"",(V3__67[[#This Row],[Sale Price]]-V3__67[[#This Row],[Estimated Value]])/V3__67[[#This Row],[Estimated Value]])</f>
        <v>0.17514527226900292</v>
      </c>
      <c r="P5409" t="str">
        <f t="shared" si="84"/>
        <v>Above Estimate</v>
      </c>
    </row>
    <row r="5410" spans="1:16" x14ac:dyDescent="0.3">
      <c r="A5410" s="1">
        <v>44801</v>
      </c>
      <c r="B5410">
        <v>2022</v>
      </c>
      <c r="C5410" t="s">
        <v>17</v>
      </c>
      <c r="D5410">
        <v>108890</v>
      </c>
      <c r="E5410">
        <v>170000</v>
      </c>
      <c r="F5410" t="s">
        <v>13</v>
      </c>
      <c r="G5410" t="s">
        <v>14</v>
      </c>
      <c r="H5410">
        <v>3</v>
      </c>
      <c r="I5410">
        <v>1</v>
      </c>
      <c r="J5410">
        <v>989</v>
      </c>
      <c r="K5410">
        <v>1.003979</v>
      </c>
      <c r="L5410" t="s">
        <v>16</v>
      </c>
      <c r="M5410">
        <f>V3__67[[#This Row],[Sale Price]]/V3__67[[#This Row],[carpet_area]]</f>
        <v>171.89079878665319</v>
      </c>
      <c r="N5410">
        <f>IF(OR(V3__67[[#This Row],[Estimated Value]]="",V3__67[[#This Row],[Estimated Value]]=0),"",V3__67[[#This Row],[Sale Price]]-V3__67[[#This Row],[Estimated Value]])</f>
        <v>61110</v>
      </c>
      <c r="O5410">
        <f>IF(OR(V3__67[[#This Row],[Estimated Value]]="",V3__67[[#This Row],[Estimated Value]]=0),"",(V3__67[[#This Row],[Sale Price]]-V3__67[[#This Row],[Estimated Value]])/V3__67[[#This Row],[Estimated Value]])</f>
        <v>0.56120855909633571</v>
      </c>
      <c r="P5410" t="str">
        <f t="shared" si="84"/>
        <v>Above Estimate</v>
      </c>
    </row>
    <row r="5411" spans="1:16" x14ac:dyDescent="0.3">
      <c r="A5411" s="1">
        <v>44801</v>
      </c>
      <c r="B5411">
        <v>2022</v>
      </c>
      <c r="C5411" t="s">
        <v>12</v>
      </c>
      <c r="D5411">
        <v>40660</v>
      </c>
      <c r="E5411">
        <v>88000</v>
      </c>
      <c r="F5411" t="s">
        <v>19</v>
      </c>
      <c r="G5411" t="s">
        <v>20</v>
      </c>
      <c r="H5411">
        <v>4</v>
      </c>
      <c r="I5411">
        <v>2</v>
      </c>
      <c r="J5411">
        <v>1310</v>
      </c>
      <c r="K5411">
        <v>1.003979</v>
      </c>
      <c r="L5411" t="s">
        <v>22</v>
      </c>
      <c r="M5411">
        <f>V3__67[[#This Row],[Sale Price]]/V3__67[[#This Row],[carpet_area]]</f>
        <v>67.175572519083971</v>
      </c>
      <c r="N5411">
        <f>IF(OR(V3__67[[#This Row],[Estimated Value]]="",V3__67[[#This Row],[Estimated Value]]=0),"",V3__67[[#This Row],[Sale Price]]-V3__67[[#This Row],[Estimated Value]])</f>
        <v>47340</v>
      </c>
      <c r="O5411">
        <f>IF(OR(V3__67[[#This Row],[Estimated Value]]="",V3__67[[#This Row],[Estimated Value]]=0),"",(V3__67[[#This Row],[Sale Price]]-V3__67[[#This Row],[Estimated Value]])/V3__67[[#This Row],[Estimated Value]])</f>
        <v>1.1642892277422527</v>
      </c>
      <c r="P5411" t="str">
        <f t="shared" si="84"/>
        <v>Above Estimate</v>
      </c>
    </row>
    <row r="5412" spans="1:16" x14ac:dyDescent="0.3">
      <c r="A5412" s="1">
        <v>44804</v>
      </c>
      <c r="B5412">
        <v>2022</v>
      </c>
      <c r="C5412" t="s">
        <v>26</v>
      </c>
      <c r="D5412">
        <v>314650</v>
      </c>
      <c r="E5412">
        <v>287000</v>
      </c>
      <c r="F5412" t="s">
        <v>13</v>
      </c>
      <c r="G5412" t="s">
        <v>14</v>
      </c>
      <c r="H5412">
        <v>3</v>
      </c>
      <c r="I5412">
        <v>3</v>
      </c>
      <c r="J5412">
        <v>1012</v>
      </c>
      <c r="K5412">
        <v>1.003979</v>
      </c>
      <c r="L5412" t="s">
        <v>22</v>
      </c>
      <c r="M5412">
        <f>V3__67[[#This Row],[Sale Price]]/V3__67[[#This Row],[carpet_area]]</f>
        <v>283.59683794466406</v>
      </c>
      <c r="N5412">
        <f>IF(OR(V3__67[[#This Row],[Estimated Value]]="",V3__67[[#This Row],[Estimated Value]]=0),"",V3__67[[#This Row],[Sale Price]]-V3__67[[#This Row],[Estimated Value]])</f>
        <v>-27650</v>
      </c>
      <c r="O5412">
        <f>IF(OR(V3__67[[#This Row],[Estimated Value]]="",V3__67[[#This Row],[Estimated Value]]=0),"",(V3__67[[#This Row],[Sale Price]]-V3__67[[#This Row],[Estimated Value]])/V3__67[[#This Row],[Estimated Value]])</f>
        <v>-8.7875417130144601E-2</v>
      </c>
      <c r="P5412" t="str">
        <f t="shared" si="84"/>
        <v>Below Estimate</v>
      </c>
    </row>
    <row r="5413" spans="1:16" x14ac:dyDescent="0.3">
      <c r="A5413" s="1">
        <v>44804</v>
      </c>
      <c r="B5413">
        <v>2022</v>
      </c>
      <c r="C5413" t="s">
        <v>30</v>
      </c>
      <c r="D5413">
        <v>450990</v>
      </c>
      <c r="E5413">
        <v>540000</v>
      </c>
      <c r="F5413" t="s">
        <v>13</v>
      </c>
      <c r="G5413" t="s">
        <v>14</v>
      </c>
      <c r="H5413">
        <v>3</v>
      </c>
      <c r="I5413">
        <v>1</v>
      </c>
      <c r="J5413">
        <v>1060</v>
      </c>
      <c r="K5413">
        <v>1.003979</v>
      </c>
      <c r="L5413" t="s">
        <v>22</v>
      </c>
      <c r="M5413">
        <f>V3__67[[#This Row],[Sale Price]]/V3__67[[#This Row],[carpet_area]]</f>
        <v>509.43396226415092</v>
      </c>
      <c r="N5413">
        <f>IF(OR(V3__67[[#This Row],[Estimated Value]]="",V3__67[[#This Row],[Estimated Value]]=0),"",V3__67[[#This Row],[Sale Price]]-V3__67[[#This Row],[Estimated Value]])</f>
        <v>89010</v>
      </c>
      <c r="O5413">
        <f>IF(OR(V3__67[[#This Row],[Estimated Value]]="",V3__67[[#This Row],[Estimated Value]]=0),"",(V3__67[[#This Row],[Sale Price]]-V3__67[[#This Row],[Estimated Value]])/V3__67[[#This Row],[Estimated Value]])</f>
        <v>0.19736579525044901</v>
      </c>
      <c r="P5413" t="str">
        <f t="shared" si="84"/>
        <v>Above Estimate</v>
      </c>
    </row>
    <row r="5414" spans="1:16" x14ac:dyDescent="0.3">
      <c r="A5414" s="1">
        <v>44804</v>
      </c>
      <c r="B5414">
        <v>2022</v>
      </c>
      <c r="C5414" t="s">
        <v>30</v>
      </c>
      <c r="D5414">
        <v>1193360</v>
      </c>
      <c r="E5414">
        <v>2225000</v>
      </c>
      <c r="F5414" t="s">
        <v>13</v>
      </c>
      <c r="G5414" t="s">
        <v>14</v>
      </c>
      <c r="H5414">
        <v>3</v>
      </c>
      <c r="I5414">
        <v>1</v>
      </c>
      <c r="J5414">
        <v>1086</v>
      </c>
      <c r="K5414">
        <v>1.003979</v>
      </c>
      <c r="L5414" t="s">
        <v>15</v>
      </c>
      <c r="M5414">
        <f>V3__67[[#This Row],[Sale Price]]/V3__67[[#This Row],[carpet_area]]</f>
        <v>2048.8029465930017</v>
      </c>
      <c r="N5414">
        <f>IF(OR(V3__67[[#This Row],[Estimated Value]]="",V3__67[[#This Row],[Estimated Value]]=0),"",V3__67[[#This Row],[Sale Price]]-V3__67[[#This Row],[Estimated Value]])</f>
        <v>1031640</v>
      </c>
      <c r="O5414">
        <f>IF(OR(V3__67[[#This Row],[Estimated Value]]="",V3__67[[#This Row],[Estimated Value]]=0),"",(V3__67[[#This Row],[Sale Price]]-V3__67[[#This Row],[Estimated Value]])/V3__67[[#This Row],[Estimated Value]])</f>
        <v>0.86448347522960378</v>
      </c>
      <c r="P5414" t="str">
        <f t="shared" si="84"/>
        <v>Above Estimate</v>
      </c>
    </row>
    <row r="5415" spans="1:16" x14ac:dyDescent="0.3">
      <c r="A5415" s="1">
        <v>44805</v>
      </c>
      <c r="B5415">
        <v>2022</v>
      </c>
      <c r="C5415" t="s">
        <v>30</v>
      </c>
      <c r="D5415">
        <v>690300</v>
      </c>
      <c r="E5415">
        <v>920000</v>
      </c>
      <c r="F5415" t="s">
        <v>13</v>
      </c>
      <c r="G5415" t="s">
        <v>14</v>
      </c>
      <c r="H5415">
        <v>3</v>
      </c>
      <c r="I5415">
        <v>3</v>
      </c>
      <c r="J5415">
        <v>1043</v>
      </c>
      <c r="K5415">
        <v>1.003979</v>
      </c>
      <c r="L5415" t="s">
        <v>22</v>
      </c>
      <c r="M5415">
        <f>V3__67[[#This Row],[Sale Price]]/V3__67[[#This Row],[carpet_area]]</f>
        <v>882.0709491850431</v>
      </c>
      <c r="N5415">
        <f>IF(OR(V3__67[[#This Row],[Estimated Value]]="",V3__67[[#This Row],[Estimated Value]]=0),"",V3__67[[#This Row],[Sale Price]]-V3__67[[#This Row],[Estimated Value]])</f>
        <v>229700</v>
      </c>
      <c r="O5415">
        <f>IF(OR(V3__67[[#This Row],[Estimated Value]]="",V3__67[[#This Row],[Estimated Value]]=0),"",(V3__67[[#This Row],[Sale Price]]-V3__67[[#This Row],[Estimated Value]])/V3__67[[#This Row],[Estimated Value]])</f>
        <v>0.33275387512675647</v>
      </c>
      <c r="P5415" t="str">
        <f t="shared" si="84"/>
        <v>Above Estimate</v>
      </c>
    </row>
    <row r="5416" spans="1:16" x14ac:dyDescent="0.3">
      <c r="A5416" s="1">
        <v>44805</v>
      </c>
      <c r="B5416">
        <v>2022</v>
      </c>
      <c r="C5416" t="s">
        <v>26</v>
      </c>
      <c r="D5416">
        <v>528640</v>
      </c>
      <c r="E5416">
        <v>1098000</v>
      </c>
      <c r="F5416" t="s">
        <v>13</v>
      </c>
      <c r="G5416" t="s">
        <v>14</v>
      </c>
      <c r="H5416">
        <v>3</v>
      </c>
      <c r="I5416">
        <v>1</v>
      </c>
      <c r="J5416">
        <v>1029</v>
      </c>
      <c r="K5416">
        <v>1.003979</v>
      </c>
      <c r="L5416" t="s">
        <v>22</v>
      </c>
      <c r="M5416">
        <f>V3__67[[#This Row],[Sale Price]]/V3__67[[#This Row],[carpet_area]]</f>
        <v>1067.0553935860057</v>
      </c>
      <c r="N5416">
        <f>IF(OR(V3__67[[#This Row],[Estimated Value]]="",V3__67[[#This Row],[Estimated Value]]=0),"",V3__67[[#This Row],[Sale Price]]-V3__67[[#This Row],[Estimated Value]])</f>
        <v>569360</v>
      </c>
      <c r="O5416">
        <f>IF(OR(V3__67[[#This Row],[Estimated Value]]="",V3__67[[#This Row],[Estimated Value]]=0),"",(V3__67[[#This Row],[Sale Price]]-V3__67[[#This Row],[Estimated Value]])/V3__67[[#This Row],[Estimated Value]])</f>
        <v>1.0770278450363195</v>
      </c>
      <c r="P5416" t="str">
        <f t="shared" si="84"/>
        <v>Above Estimate</v>
      </c>
    </row>
    <row r="5417" spans="1:16" x14ac:dyDescent="0.3">
      <c r="A5417" s="1">
        <v>44805</v>
      </c>
      <c r="B5417">
        <v>2022</v>
      </c>
      <c r="C5417" t="s">
        <v>26</v>
      </c>
      <c r="D5417">
        <v>415380</v>
      </c>
      <c r="E5417">
        <v>525000</v>
      </c>
      <c r="F5417" t="s">
        <v>13</v>
      </c>
      <c r="G5417" t="s">
        <v>14</v>
      </c>
      <c r="H5417">
        <v>3</v>
      </c>
      <c r="I5417">
        <v>2</v>
      </c>
      <c r="J5417">
        <v>1027</v>
      </c>
      <c r="K5417">
        <v>1.003979</v>
      </c>
      <c r="L5417" t="s">
        <v>15</v>
      </c>
      <c r="M5417">
        <f>V3__67[[#This Row],[Sale Price]]/V3__67[[#This Row],[carpet_area]]</f>
        <v>511.19766309639726</v>
      </c>
      <c r="N5417">
        <f>IF(OR(V3__67[[#This Row],[Estimated Value]]="",V3__67[[#This Row],[Estimated Value]]=0),"",V3__67[[#This Row],[Sale Price]]-V3__67[[#This Row],[Estimated Value]])</f>
        <v>109620</v>
      </c>
      <c r="O5417">
        <f>IF(OR(V3__67[[#This Row],[Estimated Value]]="",V3__67[[#This Row],[Estimated Value]]=0),"",(V3__67[[#This Row],[Sale Price]]-V3__67[[#This Row],[Estimated Value]])/V3__67[[#This Row],[Estimated Value]])</f>
        <v>0.26390293225480282</v>
      </c>
      <c r="P5417" t="str">
        <f t="shared" si="84"/>
        <v>Above Estimate</v>
      </c>
    </row>
    <row r="5418" spans="1:16" x14ac:dyDescent="0.3">
      <c r="A5418" s="1">
        <v>44805</v>
      </c>
      <c r="B5418">
        <v>2022</v>
      </c>
      <c r="C5418" t="s">
        <v>18</v>
      </c>
      <c r="D5418">
        <v>325570</v>
      </c>
      <c r="E5418">
        <v>635000</v>
      </c>
      <c r="F5418" t="s">
        <v>13</v>
      </c>
      <c r="G5418" t="s">
        <v>14</v>
      </c>
      <c r="H5418">
        <v>3</v>
      </c>
      <c r="I5418">
        <v>3</v>
      </c>
      <c r="J5418">
        <v>1081</v>
      </c>
      <c r="K5418">
        <v>1.003979</v>
      </c>
      <c r="L5418" t="s">
        <v>25</v>
      </c>
      <c r="M5418">
        <f>V3__67[[#This Row],[Sale Price]]/V3__67[[#This Row],[carpet_area]]</f>
        <v>587.41905642923223</v>
      </c>
      <c r="N5418">
        <f>IF(OR(V3__67[[#This Row],[Estimated Value]]="",V3__67[[#This Row],[Estimated Value]]=0),"",V3__67[[#This Row],[Sale Price]]-V3__67[[#This Row],[Estimated Value]])</f>
        <v>309430</v>
      </c>
      <c r="O5418">
        <f>IF(OR(V3__67[[#This Row],[Estimated Value]]="",V3__67[[#This Row],[Estimated Value]]=0),"",(V3__67[[#This Row],[Sale Price]]-V3__67[[#This Row],[Estimated Value]])/V3__67[[#This Row],[Estimated Value]])</f>
        <v>0.95042540774641393</v>
      </c>
      <c r="P5418" t="str">
        <f t="shared" si="84"/>
        <v>Above Estimate</v>
      </c>
    </row>
    <row r="5419" spans="1:16" x14ac:dyDescent="0.3">
      <c r="A5419" s="1">
        <v>44805</v>
      </c>
      <c r="B5419">
        <v>2022</v>
      </c>
      <c r="C5419" t="s">
        <v>26</v>
      </c>
      <c r="D5419">
        <v>326410</v>
      </c>
      <c r="E5419">
        <v>477405</v>
      </c>
      <c r="F5419" t="s">
        <v>13</v>
      </c>
      <c r="G5419" t="s">
        <v>14</v>
      </c>
      <c r="H5419">
        <v>3</v>
      </c>
      <c r="I5419">
        <v>1</v>
      </c>
      <c r="J5419">
        <v>1073</v>
      </c>
      <c r="K5419">
        <v>1.003979</v>
      </c>
      <c r="L5419" t="s">
        <v>22</v>
      </c>
      <c r="M5419">
        <f>V3__67[[#This Row],[Sale Price]]/V3__67[[#This Row],[carpet_area]]</f>
        <v>444.9254426840634</v>
      </c>
      <c r="N5419">
        <f>IF(OR(V3__67[[#This Row],[Estimated Value]]="",V3__67[[#This Row],[Estimated Value]]=0),"",V3__67[[#This Row],[Sale Price]]-V3__67[[#This Row],[Estimated Value]])</f>
        <v>150995</v>
      </c>
      <c r="O5419">
        <f>IF(OR(V3__67[[#This Row],[Estimated Value]]="",V3__67[[#This Row],[Estimated Value]]=0),"",(V3__67[[#This Row],[Sale Price]]-V3__67[[#This Row],[Estimated Value]])/V3__67[[#This Row],[Estimated Value]])</f>
        <v>0.46259305781072885</v>
      </c>
      <c r="P5419" t="str">
        <f t="shared" si="84"/>
        <v>Above Estimate</v>
      </c>
    </row>
    <row r="5420" spans="1:16" x14ac:dyDescent="0.3">
      <c r="A5420" s="1">
        <v>44805</v>
      </c>
      <c r="B5420">
        <v>2022</v>
      </c>
      <c r="C5420" t="s">
        <v>18</v>
      </c>
      <c r="D5420">
        <v>417860</v>
      </c>
      <c r="E5420">
        <v>585000</v>
      </c>
      <c r="F5420" t="s">
        <v>13</v>
      </c>
      <c r="G5420" t="s">
        <v>14</v>
      </c>
      <c r="H5420">
        <v>3</v>
      </c>
      <c r="I5420">
        <v>2</v>
      </c>
      <c r="J5420">
        <v>1073</v>
      </c>
      <c r="K5420">
        <v>1.003979</v>
      </c>
      <c r="L5420" t="s">
        <v>15</v>
      </c>
      <c r="M5420">
        <f>V3__67[[#This Row],[Sale Price]]/V3__67[[#This Row],[carpet_area]]</f>
        <v>545.20037278657969</v>
      </c>
      <c r="N5420">
        <f>IF(OR(V3__67[[#This Row],[Estimated Value]]="",V3__67[[#This Row],[Estimated Value]]=0),"",V3__67[[#This Row],[Sale Price]]-V3__67[[#This Row],[Estimated Value]])</f>
        <v>167140</v>
      </c>
      <c r="O5420">
        <f>IF(OR(V3__67[[#This Row],[Estimated Value]]="",V3__67[[#This Row],[Estimated Value]]=0),"",(V3__67[[#This Row],[Sale Price]]-V3__67[[#This Row],[Estimated Value]])/V3__67[[#This Row],[Estimated Value]])</f>
        <v>0.39999042741588092</v>
      </c>
      <c r="P5420" t="str">
        <f t="shared" si="84"/>
        <v>Above Estimate</v>
      </c>
    </row>
    <row r="5421" spans="1:16" x14ac:dyDescent="0.3">
      <c r="A5421" s="1">
        <v>44806</v>
      </c>
      <c r="B5421">
        <v>2022</v>
      </c>
      <c r="C5421" t="s">
        <v>29</v>
      </c>
      <c r="D5421">
        <v>250040</v>
      </c>
      <c r="E5421">
        <v>436500</v>
      </c>
      <c r="F5421" t="s">
        <v>13</v>
      </c>
      <c r="G5421" t="s">
        <v>14</v>
      </c>
      <c r="H5421">
        <v>3</v>
      </c>
      <c r="I5421">
        <v>1</v>
      </c>
      <c r="J5421">
        <v>930</v>
      </c>
      <c r="K5421">
        <v>1.003979</v>
      </c>
      <c r="L5421" t="s">
        <v>25</v>
      </c>
      <c r="M5421">
        <f>V3__67[[#This Row],[Sale Price]]/V3__67[[#This Row],[carpet_area]]</f>
        <v>469.35483870967744</v>
      </c>
      <c r="N5421">
        <f>IF(OR(V3__67[[#This Row],[Estimated Value]]="",V3__67[[#This Row],[Estimated Value]]=0),"",V3__67[[#This Row],[Sale Price]]-V3__67[[#This Row],[Estimated Value]])</f>
        <v>186460</v>
      </c>
      <c r="O5421">
        <f>IF(OR(V3__67[[#This Row],[Estimated Value]]="",V3__67[[#This Row],[Estimated Value]]=0),"",(V3__67[[#This Row],[Sale Price]]-V3__67[[#This Row],[Estimated Value]])/V3__67[[#This Row],[Estimated Value]])</f>
        <v>0.7457206846904495</v>
      </c>
      <c r="P5421" t="str">
        <f t="shared" si="84"/>
        <v>Above Estimate</v>
      </c>
    </row>
    <row r="5422" spans="1:16" x14ac:dyDescent="0.3">
      <c r="A5422" s="1">
        <v>44806</v>
      </c>
      <c r="B5422">
        <v>2022</v>
      </c>
      <c r="C5422" t="s">
        <v>30</v>
      </c>
      <c r="D5422">
        <v>684680</v>
      </c>
      <c r="E5422">
        <v>1110000</v>
      </c>
      <c r="F5422" t="s">
        <v>13</v>
      </c>
      <c r="G5422" t="s">
        <v>14</v>
      </c>
      <c r="H5422">
        <v>3</v>
      </c>
      <c r="I5422">
        <v>2</v>
      </c>
      <c r="J5422">
        <v>978</v>
      </c>
      <c r="K5422">
        <v>1.003979</v>
      </c>
      <c r="L5422" t="s">
        <v>15</v>
      </c>
      <c r="M5422">
        <f>V3__67[[#This Row],[Sale Price]]/V3__67[[#This Row],[carpet_area]]</f>
        <v>1134.9693251533743</v>
      </c>
      <c r="N5422">
        <f>IF(OR(V3__67[[#This Row],[Estimated Value]]="",V3__67[[#This Row],[Estimated Value]]=0),"",V3__67[[#This Row],[Sale Price]]-V3__67[[#This Row],[Estimated Value]])</f>
        <v>425320</v>
      </c>
      <c r="O5422">
        <f>IF(OR(V3__67[[#This Row],[Estimated Value]]="",V3__67[[#This Row],[Estimated Value]]=0),"",(V3__67[[#This Row],[Sale Price]]-V3__67[[#This Row],[Estimated Value]])/V3__67[[#This Row],[Estimated Value]])</f>
        <v>0.62119530291523051</v>
      </c>
      <c r="P5422" t="str">
        <f t="shared" si="84"/>
        <v>Above Estimate</v>
      </c>
    </row>
    <row r="5423" spans="1:16" x14ac:dyDescent="0.3">
      <c r="A5423" s="1">
        <v>44806</v>
      </c>
      <c r="B5423">
        <v>2022</v>
      </c>
      <c r="C5423" t="s">
        <v>26</v>
      </c>
      <c r="D5423">
        <v>915040</v>
      </c>
      <c r="E5423">
        <v>1137600</v>
      </c>
      <c r="F5423" t="s">
        <v>13</v>
      </c>
      <c r="G5423" t="s">
        <v>14</v>
      </c>
      <c r="H5423">
        <v>3</v>
      </c>
      <c r="I5423">
        <v>3</v>
      </c>
      <c r="J5423">
        <v>1059</v>
      </c>
      <c r="K5423">
        <v>1.003979</v>
      </c>
      <c r="L5423" t="s">
        <v>25</v>
      </c>
      <c r="M5423">
        <f>V3__67[[#This Row],[Sale Price]]/V3__67[[#This Row],[carpet_area]]</f>
        <v>1074.2209631728044</v>
      </c>
      <c r="N5423">
        <f>IF(OR(V3__67[[#This Row],[Estimated Value]]="",V3__67[[#This Row],[Estimated Value]]=0),"",V3__67[[#This Row],[Sale Price]]-V3__67[[#This Row],[Estimated Value]])</f>
        <v>222560</v>
      </c>
      <c r="O5423">
        <f>IF(OR(V3__67[[#This Row],[Estimated Value]]="",V3__67[[#This Row],[Estimated Value]]=0),"",(V3__67[[#This Row],[Sale Price]]-V3__67[[#This Row],[Estimated Value]])/V3__67[[#This Row],[Estimated Value]])</f>
        <v>0.24322433991956635</v>
      </c>
      <c r="P5423" t="str">
        <f t="shared" si="84"/>
        <v>Above Estimate</v>
      </c>
    </row>
    <row r="5424" spans="1:16" x14ac:dyDescent="0.3">
      <c r="A5424" s="1">
        <v>44806</v>
      </c>
      <c r="B5424">
        <v>2022</v>
      </c>
      <c r="C5424" t="s">
        <v>26</v>
      </c>
      <c r="D5424">
        <v>491260</v>
      </c>
      <c r="E5424">
        <v>801000</v>
      </c>
      <c r="F5424" t="s">
        <v>13</v>
      </c>
      <c r="G5424" t="s">
        <v>14</v>
      </c>
      <c r="H5424">
        <v>3</v>
      </c>
      <c r="I5424">
        <v>1</v>
      </c>
      <c r="J5424">
        <v>1070</v>
      </c>
      <c r="K5424">
        <v>1.003979</v>
      </c>
      <c r="L5424" t="s">
        <v>22</v>
      </c>
      <c r="M5424">
        <f>V3__67[[#This Row],[Sale Price]]/V3__67[[#This Row],[carpet_area]]</f>
        <v>748.59813084112147</v>
      </c>
      <c r="N5424">
        <f>IF(OR(V3__67[[#This Row],[Estimated Value]]="",V3__67[[#This Row],[Estimated Value]]=0),"",V3__67[[#This Row],[Sale Price]]-V3__67[[#This Row],[Estimated Value]])</f>
        <v>309740</v>
      </c>
      <c r="O5424">
        <f>IF(OR(V3__67[[#This Row],[Estimated Value]]="",V3__67[[#This Row],[Estimated Value]]=0),"",(V3__67[[#This Row],[Sale Price]]-V3__67[[#This Row],[Estimated Value]])/V3__67[[#This Row],[Estimated Value]])</f>
        <v>0.63050116028172454</v>
      </c>
      <c r="P5424" t="str">
        <f t="shared" si="84"/>
        <v>Above Estimate</v>
      </c>
    </row>
    <row r="5425" spans="1:16" x14ac:dyDescent="0.3">
      <c r="A5425" s="1">
        <v>44806</v>
      </c>
      <c r="B5425">
        <v>2022</v>
      </c>
      <c r="C5425" t="s">
        <v>26</v>
      </c>
      <c r="D5425">
        <v>1219050</v>
      </c>
      <c r="E5425">
        <v>1450000</v>
      </c>
      <c r="F5425" t="s">
        <v>13</v>
      </c>
      <c r="G5425" t="s">
        <v>14</v>
      </c>
      <c r="H5425">
        <v>3</v>
      </c>
      <c r="I5425">
        <v>1</v>
      </c>
      <c r="J5425">
        <v>1062</v>
      </c>
      <c r="K5425">
        <v>1.003979</v>
      </c>
      <c r="L5425" t="s">
        <v>25</v>
      </c>
      <c r="M5425">
        <f>V3__67[[#This Row],[Sale Price]]/V3__67[[#This Row],[carpet_area]]</f>
        <v>1365.3483992467043</v>
      </c>
      <c r="N5425">
        <f>IF(OR(V3__67[[#This Row],[Estimated Value]]="",V3__67[[#This Row],[Estimated Value]]=0),"",V3__67[[#This Row],[Sale Price]]-V3__67[[#This Row],[Estimated Value]])</f>
        <v>230950</v>
      </c>
      <c r="O5425">
        <f>IF(OR(V3__67[[#This Row],[Estimated Value]]="",V3__67[[#This Row],[Estimated Value]]=0),"",(V3__67[[#This Row],[Sale Price]]-V3__67[[#This Row],[Estimated Value]])/V3__67[[#This Row],[Estimated Value]])</f>
        <v>0.18945080185390262</v>
      </c>
      <c r="P5425" t="str">
        <f t="shared" si="84"/>
        <v>Above Estimate</v>
      </c>
    </row>
    <row r="5426" spans="1:16" x14ac:dyDescent="0.3">
      <c r="A5426" s="1">
        <v>44807</v>
      </c>
      <c r="B5426">
        <v>2022</v>
      </c>
      <c r="C5426" t="s">
        <v>29</v>
      </c>
      <c r="D5426">
        <v>279510</v>
      </c>
      <c r="E5426">
        <v>420000</v>
      </c>
      <c r="F5426" t="s">
        <v>23</v>
      </c>
      <c r="G5426" t="s">
        <v>24</v>
      </c>
      <c r="H5426">
        <v>6</v>
      </c>
      <c r="I5426">
        <v>4</v>
      </c>
      <c r="J5426">
        <v>1845</v>
      </c>
      <c r="K5426">
        <v>1.003979</v>
      </c>
      <c r="L5426" t="s">
        <v>22</v>
      </c>
      <c r="M5426">
        <f>V3__67[[#This Row],[Sale Price]]/V3__67[[#This Row],[carpet_area]]</f>
        <v>227.64227642276424</v>
      </c>
      <c r="N5426">
        <f>IF(OR(V3__67[[#This Row],[Estimated Value]]="",V3__67[[#This Row],[Estimated Value]]=0),"",V3__67[[#This Row],[Sale Price]]-V3__67[[#This Row],[Estimated Value]])</f>
        <v>140490</v>
      </c>
      <c r="O5426">
        <f>IF(OR(V3__67[[#This Row],[Estimated Value]]="",V3__67[[#This Row],[Estimated Value]]=0),"",(V3__67[[#This Row],[Sale Price]]-V3__67[[#This Row],[Estimated Value]])/V3__67[[#This Row],[Estimated Value]])</f>
        <v>0.50262960180315552</v>
      </c>
      <c r="P5426" t="str">
        <f t="shared" si="84"/>
        <v>Above Estimate</v>
      </c>
    </row>
    <row r="5427" spans="1:16" x14ac:dyDescent="0.3">
      <c r="A5427" s="1">
        <v>44807</v>
      </c>
      <c r="B5427">
        <v>2022</v>
      </c>
      <c r="C5427" t="s">
        <v>18</v>
      </c>
      <c r="D5427">
        <v>244190</v>
      </c>
      <c r="E5427">
        <v>399900</v>
      </c>
      <c r="F5427" t="s">
        <v>13</v>
      </c>
      <c r="G5427" t="s">
        <v>14</v>
      </c>
      <c r="H5427">
        <v>3</v>
      </c>
      <c r="I5427">
        <v>3</v>
      </c>
      <c r="J5427">
        <v>929</v>
      </c>
      <c r="K5427">
        <v>1.003979</v>
      </c>
      <c r="L5427" t="s">
        <v>15</v>
      </c>
      <c r="M5427">
        <f>V3__67[[#This Row],[Sale Price]]/V3__67[[#This Row],[carpet_area]]</f>
        <v>430.46286329386436</v>
      </c>
      <c r="N5427">
        <f>IF(OR(V3__67[[#This Row],[Estimated Value]]="",V3__67[[#This Row],[Estimated Value]]=0),"",V3__67[[#This Row],[Sale Price]]-V3__67[[#This Row],[Estimated Value]])</f>
        <v>155710</v>
      </c>
      <c r="O5427">
        <f>IF(OR(V3__67[[#This Row],[Estimated Value]]="",V3__67[[#This Row],[Estimated Value]]=0),"",(V3__67[[#This Row],[Sale Price]]-V3__67[[#This Row],[Estimated Value]])/V3__67[[#This Row],[Estimated Value]])</f>
        <v>0.63765919980343178</v>
      </c>
      <c r="P5427" t="str">
        <f t="shared" si="84"/>
        <v>Above Estimate</v>
      </c>
    </row>
    <row r="5428" spans="1:16" x14ac:dyDescent="0.3">
      <c r="A5428" s="1">
        <v>44807</v>
      </c>
      <c r="B5428">
        <v>2022</v>
      </c>
      <c r="C5428" t="s">
        <v>12</v>
      </c>
      <c r="D5428">
        <v>204720</v>
      </c>
      <c r="E5428">
        <v>299000</v>
      </c>
      <c r="F5428" t="s">
        <v>13</v>
      </c>
      <c r="G5428" t="s">
        <v>14</v>
      </c>
      <c r="H5428">
        <v>3</v>
      </c>
      <c r="I5428">
        <v>2</v>
      </c>
      <c r="J5428">
        <v>1067</v>
      </c>
      <c r="K5428">
        <v>1.003979</v>
      </c>
      <c r="L5428" t="s">
        <v>25</v>
      </c>
      <c r="M5428">
        <f>V3__67[[#This Row],[Sale Price]]/V3__67[[#This Row],[carpet_area]]</f>
        <v>280.22492970946581</v>
      </c>
      <c r="N5428">
        <f>IF(OR(V3__67[[#This Row],[Estimated Value]]="",V3__67[[#This Row],[Estimated Value]]=0),"",V3__67[[#This Row],[Sale Price]]-V3__67[[#This Row],[Estimated Value]])</f>
        <v>94280</v>
      </c>
      <c r="O5428">
        <f>IF(OR(V3__67[[#This Row],[Estimated Value]]="",V3__67[[#This Row],[Estimated Value]]=0),"",(V3__67[[#This Row],[Sale Price]]-V3__67[[#This Row],[Estimated Value]])/V3__67[[#This Row],[Estimated Value]])</f>
        <v>0.46053145760062525</v>
      </c>
      <c r="P5428" t="str">
        <f t="shared" si="84"/>
        <v>Above Estimate</v>
      </c>
    </row>
    <row r="5429" spans="1:16" x14ac:dyDescent="0.3">
      <c r="A5429" s="1">
        <v>44807</v>
      </c>
      <c r="B5429">
        <v>2022</v>
      </c>
      <c r="C5429" t="s">
        <v>30</v>
      </c>
      <c r="D5429">
        <v>301360</v>
      </c>
      <c r="E5429">
        <v>442350</v>
      </c>
      <c r="F5429" t="s">
        <v>13</v>
      </c>
      <c r="G5429" t="s">
        <v>14</v>
      </c>
      <c r="H5429">
        <v>3</v>
      </c>
      <c r="I5429">
        <v>1</v>
      </c>
      <c r="J5429">
        <v>1043</v>
      </c>
      <c r="K5429">
        <v>1.003979</v>
      </c>
      <c r="L5429" t="s">
        <v>15</v>
      </c>
      <c r="M5429">
        <f>V3__67[[#This Row],[Sale Price]]/V3__67[[#This Row],[carpet_area]]</f>
        <v>424.11313518696068</v>
      </c>
      <c r="N5429">
        <f>IF(OR(V3__67[[#This Row],[Estimated Value]]="",V3__67[[#This Row],[Estimated Value]]=0),"",V3__67[[#This Row],[Sale Price]]-V3__67[[#This Row],[Estimated Value]])</f>
        <v>140990</v>
      </c>
      <c r="O5429">
        <f>IF(OR(V3__67[[#This Row],[Estimated Value]]="",V3__67[[#This Row],[Estimated Value]]=0),"",(V3__67[[#This Row],[Sale Price]]-V3__67[[#This Row],[Estimated Value]])/V3__67[[#This Row],[Estimated Value]])</f>
        <v>0.46784576586142818</v>
      </c>
      <c r="P5429" t="str">
        <f t="shared" si="84"/>
        <v>Above Estimate</v>
      </c>
    </row>
    <row r="5430" spans="1:16" x14ac:dyDescent="0.3">
      <c r="A5430" s="1">
        <v>44808</v>
      </c>
      <c r="B5430">
        <v>2022</v>
      </c>
      <c r="C5430" t="s">
        <v>21</v>
      </c>
      <c r="D5430">
        <v>310660</v>
      </c>
      <c r="E5430">
        <v>500000</v>
      </c>
      <c r="F5430" t="s">
        <v>13</v>
      </c>
      <c r="G5430" t="s">
        <v>14</v>
      </c>
      <c r="H5430">
        <v>3</v>
      </c>
      <c r="I5430">
        <v>2</v>
      </c>
      <c r="J5430">
        <v>1060</v>
      </c>
      <c r="K5430">
        <v>1.003979</v>
      </c>
      <c r="L5430" t="s">
        <v>16</v>
      </c>
      <c r="M5430">
        <f>V3__67[[#This Row],[Sale Price]]/V3__67[[#This Row],[carpet_area]]</f>
        <v>471.69811320754718</v>
      </c>
      <c r="N5430">
        <f>IF(OR(V3__67[[#This Row],[Estimated Value]]="",V3__67[[#This Row],[Estimated Value]]=0),"",V3__67[[#This Row],[Sale Price]]-V3__67[[#This Row],[Estimated Value]])</f>
        <v>189340</v>
      </c>
      <c r="O5430">
        <f>IF(OR(V3__67[[#This Row],[Estimated Value]]="",V3__67[[#This Row],[Estimated Value]]=0),"",(V3__67[[#This Row],[Sale Price]]-V3__67[[#This Row],[Estimated Value]])/V3__67[[#This Row],[Estimated Value]])</f>
        <v>0.60947659821026201</v>
      </c>
      <c r="P5430" t="str">
        <f t="shared" si="84"/>
        <v>Above Estimate</v>
      </c>
    </row>
    <row r="5431" spans="1:16" x14ac:dyDescent="0.3">
      <c r="A5431" s="1">
        <v>44808</v>
      </c>
      <c r="B5431">
        <v>2022</v>
      </c>
      <c r="C5431" t="s">
        <v>26</v>
      </c>
      <c r="D5431">
        <v>432460</v>
      </c>
      <c r="E5431">
        <v>1150000</v>
      </c>
      <c r="F5431" t="s">
        <v>13</v>
      </c>
      <c r="G5431" t="s">
        <v>14</v>
      </c>
      <c r="H5431">
        <v>3</v>
      </c>
      <c r="I5431">
        <v>1</v>
      </c>
      <c r="J5431">
        <v>967</v>
      </c>
      <c r="K5431">
        <v>1.003979</v>
      </c>
      <c r="L5431" t="s">
        <v>22</v>
      </c>
      <c r="M5431">
        <f>V3__67[[#This Row],[Sale Price]]/V3__67[[#This Row],[carpet_area]]</f>
        <v>1189.245087900724</v>
      </c>
      <c r="N5431">
        <f>IF(OR(V3__67[[#This Row],[Estimated Value]]="",V3__67[[#This Row],[Estimated Value]]=0),"",V3__67[[#This Row],[Sale Price]]-V3__67[[#This Row],[Estimated Value]])</f>
        <v>717540</v>
      </c>
      <c r="O5431">
        <f>IF(OR(V3__67[[#This Row],[Estimated Value]]="",V3__67[[#This Row],[Estimated Value]]=0),"",(V3__67[[#This Row],[Sale Price]]-V3__67[[#This Row],[Estimated Value]])/V3__67[[#This Row],[Estimated Value]])</f>
        <v>1.6592054756509274</v>
      </c>
      <c r="P5431" t="str">
        <f t="shared" si="84"/>
        <v>Above Estimate</v>
      </c>
    </row>
    <row r="5432" spans="1:16" x14ac:dyDescent="0.3">
      <c r="A5432" s="1">
        <v>44808</v>
      </c>
      <c r="B5432">
        <v>2022</v>
      </c>
      <c r="C5432" t="s">
        <v>26</v>
      </c>
      <c r="D5432">
        <v>414680</v>
      </c>
      <c r="E5432">
        <v>799000</v>
      </c>
      <c r="F5432" t="s">
        <v>13</v>
      </c>
      <c r="G5432" t="s">
        <v>14</v>
      </c>
      <c r="H5432">
        <v>3</v>
      </c>
      <c r="I5432">
        <v>1</v>
      </c>
      <c r="J5432">
        <v>915</v>
      </c>
      <c r="K5432">
        <v>1.003979</v>
      </c>
      <c r="L5432" t="s">
        <v>22</v>
      </c>
      <c r="M5432">
        <f>V3__67[[#This Row],[Sale Price]]/V3__67[[#This Row],[carpet_area]]</f>
        <v>873.22404371584696</v>
      </c>
      <c r="N5432">
        <f>IF(OR(V3__67[[#This Row],[Estimated Value]]="",V3__67[[#This Row],[Estimated Value]]=0),"",V3__67[[#This Row],[Sale Price]]-V3__67[[#This Row],[Estimated Value]])</f>
        <v>384320</v>
      </c>
      <c r="O5432">
        <f>IF(OR(V3__67[[#This Row],[Estimated Value]]="",V3__67[[#This Row],[Estimated Value]]=0),"",(V3__67[[#This Row],[Sale Price]]-V3__67[[#This Row],[Estimated Value]])/V3__67[[#This Row],[Estimated Value]])</f>
        <v>0.92678692003472563</v>
      </c>
      <c r="P5432" t="str">
        <f t="shared" si="84"/>
        <v>Above Estimate</v>
      </c>
    </row>
    <row r="5433" spans="1:16" x14ac:dyDescent="0.3">
      <c r="A5433" s="1">
        <v>44812</v>
      </c>
      <c r="B5433">
        <v>2022</v>
      </c>
      <c r="C5433" t="s">
        <v>26</v>
      </c>
      <c r="D5433">
        <v>240170</v>
      </c>
      <c r="E5433">
        <v>450000</v>
      </c>
      <c r="F5433" t="s">
        <v>13</v>
      </c>
      <c r="G5433" t="s">
        <v>14</v>
      </c>
      <c r="H5433">
        <v>3</v>
      </c>
      <c r="I5433">
        <v>1</v>
      </c>
      <c r="J5433">
        <v>1078</v>
      </c>
      <c r="K5433">
        <v>1.003979</v>
      </c>
      <c r="L5433" t="s">
        <v>15</v>
      </c>
      <c r="M5433">
        <f>V3__67[[#This Row],[Sale Price]]/V3__67[[#This Row],[carpet_area]]</f>
        <v>417.43970315398889</v>
      </c>
      <c r="N5433">
        <f>IF(OR(V3__67[[#This Row],[Estimated Value]]="",V3__67[[#This Row],[Estimated Value]]=0),"",V3__67[[#This Row],[Sale Price]]-V3__67[[#This Row],[Estimated Value]])</f>
        <v>209830</v>
      </c>
      <c r="O5433">
        <f>IF(OR(V3__67[[#This Row],[Estimated Value]]="",V3__67[[#This Row],[Estimated Value]]=0),"",(V3__67[[#This Row],[Sale Price]]-V3__67[[#This Row],[Estimated Value]])/V3__67[[#This Row],[Estimated Value]])</f>
        <v>0.87367281508931172</v>
      </c>
      <c r="P5433" t="str">
        <f t="shared" si="84"/>
        <v>Above Estimate</v>
      </c>
    </row>
    <row r="5434" spans="1:16" x14ac:dyDescent="0.3">
      <c r="A5434" s="1">
        <v>44812</v>
      </c>
      <c r="B5434">
        <v>2022</v>
      </c>
      <c r="C5434" t="s">
        <v>21</v>
      </c>
      <c r="D5434">
        <v>1139600</v>
      </c>
      <c r="E5434">
        <v>1050000</v>
      </c>
      <c r="F5434" t="s">
        <v>13</v>
      </c>
      <c r="G5434" t="s">
        <v>14</v>
      </c>
      <c r="H5434">
        <v>3</v>
      </c>
      <c r="I5434">
        <v>2</v>
      </c>
      <c r="J5434">
        <v>1034</v>
      </c>
      <c r="K5434">
        <v>1.003979</v>
      </c>
      <c r="L5434" t="s">
        <v>16</v>
      </c>
      <c r="M5434">
        <f>V3__67[[#This Row],[Sale Price]]/V3__67[[#This Row],[carpet_area]]</f>
        <v>1015.4738878143133</v>
      </c>
      <c r="N5434">
        <f>IF(OR(V3__67[[#This Row],[Estimated Value]]="",V3__67[[#This Row],[Estimated Value]]=0),"",V3__67[[#This Row],[Sale Price]]-V3__67[[#This Row],[Estimated Value]])</f>
        <v>-89600</v>
      </c>
      <c r="O5434">
        <f>IF(OR(V3__67[[#This Row],[Estimated Value]]="",V3__67[[#This Row],[Estimated Value]]=0),"",(V3__67[[#This Row],[Sale Price]]-V3__67[[#This Row],[Estimated Value]])/V3__67[[#This Row],[Estimated Value]])</f>
        <v>-7.8624078624078622E-2</v>
      </c>
      <c r="P5434" t="str">
        <f t="shared" si="84"/>
        <v>Below Estimate</v>
      </c>
    </row>
    <row r="5435" spans="1:16" x14ac:dyDescent="0.3">
      <c r="A5435" s="1">
        <v>44812</v>
      </c>
      <c r="B5435">
        <v>2022</v>
      </c>
      <c r="C5435" t="s">
        <v>12</v>
      </c>
      <c r="D5435">
        <v>69460</v>
      </c>
      <c r="E5435">
        <v>140000</v>
      </c>
      <c r="F5435" t="s">
        <v>13</v>
      </c>
      <c r="G5435" t="s">
        <v>14</v>
      </c>
      <c r="H5435">
        <v>3</v>
      </c>
      <c r="I5435">
        <v>2</v>
      </c>
      <c r="J5435">
        <v>1024</v>
      </c>
      <c r="K5435">
        <v>1.003979</v>
      </c>
      <c r="L5435" t="s">
        <v>15</v>
      </c>
      <c r="M5435">
        <f>V3__67[[#This Row],[Sale Price]]/V3__67[[#This Row],[carpet_area]]</f>
        <v>136.71875</v>
      </c>
      <c r="N5435">
        <f>IF(OR(V3__67[[#This Row],[Estimated Value]]="",V3__67[[#This Row],[Estimated Value]]=0),"",V3__67[[#This Row],[Sale Price]]-V3__67[[#This Row],[Estimated Value]])</f>
        <v>70540</v>
      </c>
      <c r="O5435">
        <f>IF(OR(V3__67[[#This Row],[Estimated Value]]="",V3__67[[#This Row],[Estimated Value]]=0),"",(V3__67[[#This Row],[Sale Price]]-V3__67[[#This Row],[Estimated Value]])/V3__67[[#This Row],[Estimated Value]])</f>
        <v>1.0155485171321623</v>
      </c>
      <c r="P5435" t="str">
        <f t="shared" si="84"/>
        <v>Above Estimate</v>
      </c>
    </row>
    <row r="5436" spans="1:16" x14ac:dyDescent="0.3">
      <c r="A5436" s="1">
        <v>44812</v>
      </c>
      <c r="B5436">
        <v>2022</v>
      </c>
      <c r="C5436" t="s">
        <v>30</v>
      </c>
      <c r="D5436">
        <v>506820</v>
      </c>
      <c r="E5436">
        <v>875000</v>
      </c>
      <c r="F5436" t="s">
        <v>23</v>
      </c>
      <c r="G5436" t="s">
        <v>24</v>
      </c>
      <c r="H5436">
        <v>6</v>
      </c>
      <c r="I5436">
        <v>5</v>
      </c>
      <c r="J5436">
        <v>2194</v>
      </c>
      <c r="K5436">
        <v>1.003979</v>
      </c>
      <c r="L5436" t="s">
        <v>15</v>
      </c>
      <c r="M5436">
        <f>V3__67[[#This Row],[Sale Price]]/V3__67[[#This Row],[carpet_area]]</f>
        <v>398.81494986326345</v>
      </c>
      <c r="N5436">
        <f>IF(OR(V3__67[[#This Row],[Estimated Value]]="",V3__67[[#This Row],[Estimated Value]]=0),"",V3__67[[#This Row],[Sale Price]]-V3__67[[#This Row],[Estimated Value]])</f>
        <v>368180</v>
      </c>
      <c r="O5436">
        <f>IF(OR(V3__67[[#This Row],[Estimated Value]]="",V3__67[[#This Row],[Estimated Value]]=0),"",(V3__67[[#This Row],[Sale Price]]-V3__67[[#This Row],[Estimated Value]])/V3__67[[#This Row],[Estimated Value]])</f>
        <v>0.72645120555621323</v>
      </c>
      <c r="P5436" t="str">
        <f t="shared" si="84"/>
        <v>Above Estimate</v>
      </c>
    </row>
    <row r="5437" spans="1:16" x14ac:dyDescent="0.3">
      <c r="A5437" s="1">
        <v>44813</v>
      </c>
      <c r="B5437">
        <v>2022</v>
      </c>
      <c r="C5437" t="s">
        <v>21</v>
      </c>
      <c r="D5437">
        <v>792050</v>
      </c>
      <c r="E5437">
        <v>1500000</v>
      </c>
      <c r="F5437" t="s">
        <v>13</v>
      </c>
      <c r="G5437" t="s">
        <v>14</v>
      </c>
      <c r="H5437">
        <v>3</v>
      </c>
      <c r="I5437">
        <v>3</v>
      </c>
      <c r="J5437">
        <v>980</v>
      </c>
      <c r="K5437">
        <v>1.003979</v>
      </c>
      <c r="L5437" t="s">
        <v>16</v>
      </c>
      <c r="M5437">
        <f>V3__67[[#This Row],[Sale Price]]/V3__67[[#This Row],[carpet_area]]</f>
        <v>1530.6122448979593</v>
      </c>
      <c r="N5437">
        <f>IF(OR(V3__67[[#This Row],[Estimated Value]]="",V3__67[[#This Row],[Estimated Value]]=0),"",V3__67[[#This Row],[Sale Price]]-V3__67[[#This Row],[Estimated Value]])</f>
        <v>707950</v>
      </c>
      <c r="O5437">
        <f>IF(OR(V3__67[[#This Row],[Estimated Value]]="",V3__67[[#This Row],[Estimated Value]]=0),"",(V3__67[[#This Row],[Sale Price]]-V3__67[[#This Row],[Estimated Value]])/V3__67[[#This Row],[Estimated Value]])</f>
        <v>0.89381983460640113</v>
      </c>
      <c r="P5437" t="str">
        <f t="shared" si="84"/>
        <v>Above Estimate</v>
      </c>
    </row>
    <row r="5438" spans="1:16" x14ac:dyDescent="0.3">
      <c r="A5438" s="1">
        <v>44813</v>
      </c>
      <c r="B5438">
        <v>2022</v>
      </c>
      <c r="C5438" t="s">
        <v>26</v>
      </c>
      <c r="D5438">
        <v>1142470</v>
      </c>
      <c r="E5438">
        <v>1725000</v>
      </c>
      <c r="F5438" t="s">
        <v>13</v>
      </c>
      <c r="G5438" t="s">
        <v>14</v>
      </c>
      <c r="H5438">
        <v>3</v>
      </c>
      <c r="I5438">
        <v>3</v>
      </c>
      <c r="J5438">
        <v>1089</v>
      </c>
      <c r="K5438">
        <v>1.003979</v>
      </c>
      <c r="L5438" t="s">
        <v>22</v>
      </c>
      <c r="M5438">
        <f>V3__67[[#This Row],[Sale Price]]/V3__67[[#This Row],[carpet_area]]</f>
        <v>1584.0220385674932</v>
      </c>
      <c r="N5438">
        <f>IF(OR(V3__67[[#This Row],[Estimated Value]]="",V3__67[[#This Row],[Estimated Value]]=0),"",V3__67[[#This Row],[Sale Price]]-V3__67[[#This Row],[Estimated Value]])</f>
        <v>582530</v>
      </c>
      <c r="O5438">
        <f>IF(OR(V3__67[[#This Row],[Estimated Value]]="",V3__67[[#This Row],[Estimated Value]]=0),"",(V3__67[[#This Row],[Sale Price]]-V3__67[[#This Row],[Estimated Value]])/V3__67[[#This Row],[Estimated Value]])</f>
        <v>0.50988647404308207</v>
      </c>
      <c r="P5438" t="str">
        <f t="shared" si="84"/>
        <v>Above Estimate</v>
      </c>
    </row>
    <row r="5439" spans="1:16" x14ac:dyDescent="0.3">
      <c r="A5439" s="1">
        <v>44813</v>
      </c>
      <c r="B5439">
        <v>2022</v>
      </c>
      <c r="C5439" t="s">
        <v>18</v>
      </c>
      <c r="D5439">
        <v>544250</v>
      </c>
      <c r="E5439">
        <v>912000</v>
      </c>
      <c r="F5439" t="s">
        <v>13</v>
      </c>
      <c r="G5439" t="s">
        <v>14</v>
      </c>
      <c r="H5439">
        <v>3</v>
      </c>
      <c r="I5439">
        <v>2</v>
      </c>
      <c r="J5439">
        <v>1059</v>
      </c>
      <c r="K5439">
        <v>1.003979</v>
      </c>
      <c r="L5439" t="s">
        <v>22</v>
      </c>
      <c r="M5439">
        <f>V3__67[[#This Row],[Sale Price]]/V3__67[[#This Row],[carpet_area]]</f>
        <v>861.18980169971667</v>
      </c>
      <c r="N5439">
        <f>IF(OR(V3__67[[#This Row],[Estimated Value]]="",V3__67[[#This Row],[Estimated Value]]=0),"",V3__67[[#This Row],[Sale Price]]-V3__67[[#This Row],[Estimated Value]])</f>
        <v>367750</v>
      </c>
      <c r="O5439">
        <f>IF(OR(V3__67[[#This Row],[Estimated Value]]="",V3__67[[#This Row],[Estimated Value]]=0),"",(V3__67[[#This Row],[Sale Price]]-V3__67[[#This Row],[Estimated Value]])/V3__67[[#This Row],[Estimated Value]])</f>
        <v>0.67570050528249881</v>
      </c>
      <c r="P5439" t="str">
        <f t="shared" si="84"/>
        <v>Above Estimate</v>
      </c>
    </row>
    <row r="5440" spans="1:16" x14ac:dyDescent="0.3">
      <c r="A5440" s="1">
        <v>44813</v>
      </c>
      <c r="B5440">
        <v>2022</v>
      </c>
      <c r="C5440" t="s">
        <v>26</v>
      </c>
      <c r="D5440">
        <v>490280</v>
      </c>
      <c r="E5440">
        <v>685000</v>
      </c>
      <c r="F5440" t="s">
        <v>13</v>
      </c>
      <c r="G5440" t="s">
        <v>14</v>
      </c>
      <c r="H5440">
        <v>3</v>
      </c>
      <c r="I5440">
        <v>2</v>
      </c>
      <c r="J5440">
        <v>1077</v>
      </c>
      <c r="K5440">
        <v>1.003979</v>
      </c>
      <c r="L5440" t="s">
        <v>15</v>
      </c>
      <c r="M5440">
        <f>V3__67[[#This Row],[Sale Price]]/V3__67[[#This Row],[carpet_area]]</f>
        <v>636.02599814298981</v>
      </c>
      <c r="N5440">
        <f>IF(OR(V3__67[[#This Row],[Estimated Value]]="",V3__67[[#This Row],[Estimated Value]]=0),"",V3__67[[#This Row],[Sale Price]]-V3__67[[#This Row],[Estimated Value]])</f>
        <v>194720</v>
      </c>
      <c r="O5440">
        <f>IF(OR(V3__67[[#This Row],[Estimated Value]]="",V3__67[[#This Row],[Estimated Value]]=0),"",(V3__67[[#This Row],[Sale Price]]-V3__67[[#This Row],[Estimated Value]])/V3__67[[#This Row],[Estimated Value]])</f>
        <v>0.39716080607000082</v>
      </c>
      <c r="P5440" t="str">
        <f t="shared" si="84"/>
        <v>Above Estimate</v>
      </c>
    </row>
    <row r="5441" spans="1:16" x14ac:dyDescent="0.3">
      <c r="A5441" s="1">
        <v>44814</v>
      </c>
      <c r="B5441">
        <v>2022</v>
      </c>
      <c r="C5441" t="s">
        <v>29</v>
      </c>
      <c r="D5441">
        <v>193970</v>
      </c>
      <c r="E5441">
        <v>362500</v>
      </c>
      <c r="F5441" t="s">
        <v>13</v>
      </c>
      <c r="G5441" t="s">
        <v>14</v>
      </c>
      <c r="H5441">
        <v>3</v>
      </c>
      <c r="I5441">
        <v>3</v>
      </c>
      <c r="J5441">
        <v>927</v>
      </c>
      <c r="K5441">
        <v>1.003979</v>
      </c>
      <c r="L5441" t="s">
        <v>22</v>
      </c>
      <c r="M5441">
        <f>V3__67[[#This Row],[Sale Price]]/V3__67[[#This Row],[carpet_area]]</f>
        <v>391.04638619201728</v>
      </c>
      <c r="N5441">
        <f>IF(OR(V3__67[[#This Row],[Estimated Value]]="",V3__67[[#This Row],[Estimated Value]]=0),"",V3__67[[#This Row],[Sale Price]]-V3__67[[#This Row],[Estimated Value]])</f>
        <v>168530</v>
      </c>
      <c r="O5441">
        <f>IF(OR(V3__67[[#This Row],[Estimated Value]]="",V3__67[[#This Row],[Estimated Value]]=0),"",(V3__67[[#This Row],[Sale Price]]-V3__67[[#This Row],[Estimated Value]])/V3__67[[#This Row],[Estimated Value]])</f>
        <v>0.86884569778831777</v>
      </c>
      <c r="P5441" t="str">
        <f t="shared" si="84"/>
        <v>Above Estimate</v>
      </c>
    </row>
    <row r="5442" spans="1:16" x14ac:dyDescent="0.3">
      <c r="A5442" s="1">
        <v>44815</v>
      </c>
      <c r="B5442">
        <v>2022</v>
      </c>
      <c r="C5442" t="s">
        <v>12</v>
      </c>
      <c r="D5442">
        <v>76560</v>
      </c>
      <c r="E5442">
        <v>19798</v>
      </c>
      <c r="F5442" t="s">
        <v>13</v>
      </c>
      <c r="G5442" t="s">
        <v>14</v>
      </c>
      <c r="H5442">
        <v>3</v>
      </c>
      <c r="I5442">
        <v>3</v>
      </c>
      <c r="J5442">
        <v>950</v>
      </c>
      <c r="K5442">
        <v>1.003979</v>
      </c>
      <c r="L5442" t="s">
        <v>25</v>
      </c>
      <c r="M5442">
        <f>V3__67[[#This Row],[Sale Price]]/V3__67[[#This Row],[carpet_area]]</f>
        <v>20.84</v>
      </c>
      <c r="N5442">
        <f>IF(OR(V3__67[[#This Row],[Estimated Value]]="",V3__67[[#This Row],[Estimated Value]]=0),"",V3__67[[#This Row],[Sale Price]]-V3__67[[#This Row],[Estimated Value]])</f>
        <v>-56762</v>
      </c>
      <c r="O5442">
        <f>IF(OR(V3__67[[#This Row],[Estimated Value]]="",V3__67[[#This Row],[Estimated Value]]=0),"",(V3__67[[#This Row],[Sale Price]]-V3__67[[#This Row],[Estimated Value]])/V3__67[[#This Row],[Estimated Value]])</f>
        <v>-0.74140543364681299</v>
      </c>
      <c r="P5442" t="str">
        <f t="shared" ref="P5442:P5493" si="85">IF(N5442="","No Estimate",IF(N5442&gt;0,"Above Estimate",IF(N5442&lt;0,"Below Estimate","At Estimate")))</f>
        <v>Below Estimate</v>
      </c>
    </row>
    <row r="5443" spans="1:16" x14ac:dyDescent="0.3">
      <c r="A5443" s="1">
        <v>44815</v>
      </c>
      <c r="B5443">
        <v>2022</v>
      </c>
      <c r="C5443" t="s">
        <v>21</v>
      </c>
      <c r="D5443">
        <v>3023160</v>
      </c>
      <c r="E5443">
        <v>4200000</v>
      </c>
      <c r="F5443" t="s">
        <v>13</v>
      </c>
      <c r="G5443" t="s">
        <v>14</v>
      </c>
      <c r="H5443">
        <v>3</v>
      </c>
      <c r="I5443">
        <v>1</v>
      </c>
      <c r="J5443">
        <v>1082</v>
      </c>
      <c r="K5443">
        <v>1.003979</v>
      </c>
      <c r="L5443" t="s">
        <v>15</v>
      </c>
      <c r="M5443">
        <f>V3__67[[#This Row],[Sale Price]]/V3__67[[#This Row],[carpet_area]]</f>
        <v>3881.7005545286506</v>
      </c>
      <c r="N5443">
        <f>IF(OR(V3__67[[#This Row],[Estimated Value]]="",V3__67[[#This Row],[Estimated Value]]=0),"",V3__67[[#This Row],[Sale Price]]-V3__67[[#This Row],[Estimated Value]])</f>
        <v>1176840</v>
      </c>
      <c r="O5443">
        <f>IF(OR(V3__67[[#This Row],[Estimated Value]]="",V3__67[[#This Row],[Estimated Value]]=0),"",(V3__67[[#This Row],[Sale Price]]-V3__67[[#This Row],[Estimated Value]])/V3__67[[#This Row],[Estimated Value]])</f>
        <v>0.38927479855515423</v>
      </c>
      <c r="P5443" t="str">
        <f t="shared" si="85"/>
        <v>Above Estimate</v>
      </c>
    </row>
    <row r="5444" spans="1:16" x14ac:dyDescent="0.3">
      <c r="A5444" s="1">
        <v>44818</v>
      </c>
      <c r="B5444">
        <v>2022</v>
      </c>
      <c r="C5444" t="s">
        <v>18</v>
      </c>
      <c r="D5444">
        <v>239810</v>
      </c>
      <c r="E5444">
        <v>535000</v>
      </c>
      <c r="F5444" t="s">
        <v>13</v>
      </c>
      <c r="G5444" t="s">
        <v>14</v>
      </c>
      <c r="H5444">
        <v>3</v>
      </c>
      <c r="I5444">
        <v>1</v>
      </c>
      <c r="J5444">
        <v>998</v>
      </c>
      <c r="K5444">
        <v>1.003979</v>
      </c>
      <c r="L5444" t="s">
        <v>22</v>
      </c>
      <c r="M5444">
        <f>V3__67[[#This Row],[Sale Price]]/V3__67[[#This Row],[carpet_area]]</f>
        <v>536.07214428857719</v>
      </c>
      <c r="N5444">
        <f>IF(OR(V3__67[[#This Row],[Estimated Value]]="",V3__67[[#This Row],[Estimated Value]]=0),"",V3__67[[#This Row],[Sale Price]]-V3__67[[#This Row],[Estimated Value]])</f>
        <v>295190</v>
      </c>
      <c r="O5444">
        <f>IF(OR(V3__67[[#This Row],[Estimated Value]]="",V3__67[[#This Row],[Estimated Value]]=0),"",(V3__67[[#This Row],[Sale Price]]-V3__67[[#This Row],[Estimated Value]])/V3__67[[#This Row],[Estimated Value]])</f>
        <v>1.2309328218172719</v>
      </c>
      <c r="P5444" t="str">
        <f t="shared" si="85"/>
        <v>Above Estimate</v>
      </c>
    </row>
    <row r="5445" spans="1:16" x14ac:dyDescent="0.3">
      <c r="A5445" s="1">
        <v>44818</v>
      </c>
      <c r="B5445">
        <v>2022</v>
      </c>
      <c r="C5445" t="s">
        <v>12</v>
      </c>
      <c r="D5445">
        <v>64300</v>
      </c>
      <c r="E5445">
        <v>100000</v>
      </c>
      <c r="F5445" t="s">
        <v>13</v>
      </c>
      <c r="G5445" t="s">
        <v>14</v>
      </c>
      <c r="H5445">
        <v>3</v>
      </c>
      <c r="I5445">
        <v>1</v>
      </c>
      <c r="J5445">
        <v>1100</v>
      </c>
      <c r="K5445">
        <v>1.003979</v>
      </c>
      <c r="L5445" t="s">
        <v>15</v>
      </c>
      <c r="M5445">
        <f>V3__67[[#This Row],[Sale Price]]/V3__67[[#This Row],[carpet_area]]</f>
        <v>90.909090909090907</v>
      </c>
      <c r="N5445">
        <f>IF(OR(V3__67[[#This Row],[Estimated Value]]="",V3__67[[#This Row],[Estimated Value]]=0),"",V3__67[[#This Row],[Sale Price]]-V3__67[[#This Row],[Estimated Value]])</f>
        <v>35700</v>
      </c>
      <c r="O5445">
        <f>IF(OR(V3__67[[#This Row],[Estimated Value]]="",V3__67[[#This Row],[Estimated Value]]=0),"",(V3__67[[#This Row],[Sale Price]]-V3__67[[#This Row],[Estimated Value]])/V3__67[[#This Row],[Estimated Value]])</f>
        <v>0.55520995334370138</v>
      </c>
      <c r="P5445" t="str">
        <f t="shared" si="85"/>
        <v>Above Estimate</v>
      </c>
    </row>
    <row r="5446" spans="1:16" x14ac:dyDescent="0.3">
      <c r="A5446" s="1">
        <v>44818</v>
      </c>
      <c r="B5446">
        <v>2022</v>
      </c>
      <c r="C5446" t="s">
        <v>30</v>
      </c>
      <c r="D5446">
        <v>567490</v>
      </c>
      <c r="E5446">
        <v>845000</v>
      </c>
      <c r="F5446" t="s">
        <v>13</v>
      </c>
      <c r="G5446" t="s">
        <v>14</v>
      </c>
      <c r="H5446">
        <v>3</v>
      </c>
      <c r="I5446">
        <v>2</v>
      </c>
      <c r="J5446">
        <v>1046</v>
      </c>
      <c r="K5446">
        <v>1.003979</v>
      </c>
      <c r="L5446" t="s">
        <v>16</v>
      </c>
      <c r="M5446">
        <f>V3__67[[#This Row],[Sale Price]]/V3__67[[#This Row],[carpet_area]]</f>
        <v>807.83938814531552</v>
      </c>
      <c r="N5446">
        <f>IF(OR(V3__67[[#This Row],[Estimated Value]]="",V3__67[[#This Row],[Estimated Value]]=0),"",V3__67[[#This Row],[Sale Price]]-V3__67[[#This Row],[Estimated Value]])</f>
        <v>277510</v>
      </c>
      <c r="O5446">
        <f>IF(OR(V3__67[[#This Row],[Estimated Value]]="",V3__67[[#This Row],[Estimated Value]]=0),"",(V3__67[[#This Row],[Sale Price]]-V3__67[[#This Row],[Estimated Value]])/V3__67[[#This Row],[Estimated Value]])</f>
        <v>0.48901302225589877</v>
      </c>
      <c r="P5446" t="str">
        <f t="shared" si="85"/>
        <v>Above Estimate</v>
      </c>
    </row>
    <row r="5447" spans="1:16" x14ac:dyDescent="0.3">
      <c r="A5447" s="1">
        <v>44818</v>
      </c>
      <c r="B5447">
        <v>2022</v>
      </c>
      <c r="C5447" t="s">
        <v>12</v>
      </c>
      <c r="D5447">
        <v>59130</v>
      </c>
      <c r="E5447">
        <v>133500</v>
      </c>
      <c r="F5447" t="s">
        <v>13</v>
      </c>
      <c r="G5447" t="s">
        <v>14</v>
      </c>
      <c r="H5447">
        <v>3</v>
      </c>
      <c r="I5447">
        <v>1</v>
      </c>
      <c r="J5447">
        <v>1033</v>
      </c>
      <c r="K5447">
        <v>1.003979</v>
      </c>
      <c r="L5447" t="s">
        <v>16</v>
      </c>
      <c r="M5447">
        <f>V3__67[[#This Row],[Sale Price]]/V3__67[[#This Row],[carpet_area]]</f>
        <v>129.23523717328172</v>
      </c>
      <c r="N5447">
        <f>IF(OR(V3__67[[#This Row],[Estimated Value]]="",V3__67[[#This Row],[Estimated Value]]=0),"",V3__67[[#This Row],[Sale Price]]-V3__67[[#This Row],[Estimated Value]])</f>
        <v>74370</v>
      </c>
      <c r="O5447">
        <f>IF(OR(V3__67[[#This Row],[Estimated Value]]="",V3__67[[#This Row],[Estimated Value]]=0),"",(V3__67[[#This Row],[Sale Price]]-V3__67[[#This Row],[Estimated Value]])/V3__67[[#This Row],[Estimated Value]])</f>
        <v>1.2577371892440385</v>
      </c>
      <c r="P5447" t="str">
        <f t="shared" si="85"/>
        <v>Above Estimate</v>
      </c>
    </row>
    <row r="5448" spans="1:16" x14ac:dyDescent="0.3">
      <c r="A5448" s="1">
        <v>44818</v>
      </c>
      <c r="B5448">
        <v>2022</v>
      </c>
      <c r="C5448" t="s">
        <v>26</v>
      </c>
      <c r="D5448">
        <v>264390</v>
      </c>
      <c r="E5448">
        <v>585000</v>
      </c>
      <c r="F5448" t="s">
        <v>13</v>
      </c>
      <c r="G5448" t="s">
        <v>14</v>
      </c>
      <c r="H5448">
        <v>3</v>
      </c>
      <c r="I5448">
        <v>2</v>
      </c>
      <c r="J5448">
        <v>987</v>
      </c>
      <c r="K5448">
        <v>1.003979</v>
      </c>
      <c r="L5448" t="s">
        <v>16</v>
      </c>
      <c r="M5448">
        <f>V3__67[[#This Row],[Sale Price]]/V3__67[[#This Row],[carpet_area]]</f>
        <v>592.70516717325233</v>
      </c>
      <c r="N5448">
        <f>IF(OR(V3__67[[#This Row],[Estimated Value]]="",V3__67[[#This Row],[Estimated Value]]=0),"",V3__67[[#This Row],[Sale Price]]-V3__67[[#This Row],[Estimated Value]])</f>
        <v>320610</v>
      </c>
      <c r="O5448">
        <f>IF(OR(V3__67[[#This Row],[Estimated Value]]="",V3__67[[#This Row],[Estimated Value]]=0),"",(V3__67[[#This Row],[Sale Price]]-V3__67[[#This Row],[Estimated Value]])/V3__67[[#This Row],[Estimated Value]])</f>
        <v>1.2126404175649608</v>
      </c>
      <c r="P5448" t="str">
        <f t="shared" si="85"/>
        <v>Above Estimate</v>
      </c>
    </row>
    <row r="5449" spans="1:16" x14ac:dyDescent="0.3">
      <c r="A5449" s="1">
        <v>44819</v>
      </c>
      <c r="B5449">
        <v>2022</v>
      </c>
      <c r="C5449" t="s">
        <v>26</v>
      </c>
      <c r="D5449">
        <v>338380</v>
      </c>
      <c r="E5449">
        <v>475000</v>
      </c>
      <c r="F5449" t="s">
        <v>13</v>
      </c>
      <c r="G5449" t="s">
        <v>14</v>
      </c>
      <c r="H5449">
        <v>3</v>
      </c>
      <c r="I5449">
        <v>3</v>
      </c>
      <c r="J5449">
        <v>1001</v>
      </c>
      <c r="K5449">
        <v>1.003979</v>
      </c>
      <c r="L5449" t="s">
        <v>22</v>
      </c>
      <c r="M5449">
        <f>V3__67[[#This Row],[Sale Price]]/V3__67[[#This Row],[carpet_area]]</f>
        <v>474.52547452547452</v>
      </c>
      <c r="N5449">
        <f>IF(OR(V3__67[[#This Row],[Estimated Value]]="",V3__67[[#This Row],[Estimated Value]]=0),"",V3__67[[#This Row],[Sale Price]]-V3__67[[#This Row],[Estimated Value]])</f>
        <v>136620</v>
      </c>
      <c r="O5449">
        <f>IF(OR(V3__67[[#This Row],[Estimated Value]]="",V3__67[[#This Row],[Estimated Value]]=0),"",(V3__67[[#This Row],[Sale Price]]-V3__67[[#This Row],[Estimated Value]])/V3__67[[#This Row],[Estimated Value]])</f>
        <v>0.40374726638690228</v>
      </c>
      <c r="P5449" t="str">
        <f t="shared" si="85"/>
        <v>Above Estimate</v>
      </c>
    </row>
    <row r="5450" spans="1:16" x14ac:dyDescent="0.3">
      <c r="A5450" s="1">
        <v>44819</v>
      </c>
      <c r="B5450">
        <v>2022</v>
      </c>
      <c r="C5450" t="s">
        <v>12</v>
      </c>
      <c r="D5450">
        <v>73940</v>
      </c>
      <c r="E5450">
        <v>150000</v>
      </c>
      <c r="F5450" t="s">
        <v>13</v>
      </c>
      <c r="G5450" t="s">
        <v>14</v>
      </c>
      <c r="H5450">
        <v>3</v>
      </c>
      <c r="I5450">
        <v>2</v>
      </c>
      <c r="J5450">
        <v>928</v>
      </c>
      <c r="K5450">
        <v>1.003979</v>
      </c>
      <c r="L5450" t="s">
        <v>25</v>
      </c>
      <c r="M5450">
        <f>V3__67[[#This Row],[Sale Price]]/V3__67[[#This Row],[carpet_area]]</f>
        <v>161.63793103448276</v>
      </c>
      <c r="N5450">
        <f>IF(OR(V3__67[[#This Row],[Estimated Value]]="",V3__67[[#This Row],[Estimated Value]]=0),"",V3__67[[#This Row],[Sale Price]]-V3__67[[#This Row],[Estimated Value]])</f>
        <v>76060</v>
      </c>
      <c r="O5450">
        <f>IF(OR(V3__67[[#This Row],[Estimated Value]]="",V3__67[[#This Row],[Estimated Value]]=0),"",(V3__67[[#This Row],[Sale Price]]-V3__67[[#This Row],[Estimated Value]])/V3__67[[#This Row],[Estimated Value]])</f>
        <v>1.0286718961319989</v>
      </c>
      <c r="P5450" t="str">
        <f t="shared" si="85"/>
        <v>Above Estimate</v>
      </c>
    </row>
    <row r="5451" spans="1:16" x14ac:dyDescent="0.3">
      <c r="A5451" s="1">
        <v>44819</v>
      </c>
      <c r="B5451">
        <v>2022</v>
      </c>
      <c r="C5451" t="s">
        <v>18</v>
      </c>
      <c r="D5451">
        <v>591560</v>
      </c>
      <c r="E5451">
        <v>1030000</v>
      </c>
      <c r="F5451" t="s">
        <v>13</v>
      </c>
      <c r="G5451" t="s">
        <v>14</v>
      </c>
      <c r="H5451">
        <v>3</v>
      </c>
      <c r="I5451">
        <v>2</v>
      </c>
      <c r="J5451">
        <v>1025</v>
      </c>
      <c r="K5451">
        <v>1.003979</v>
      </c>
      <c r="L5451" t="s">
        <v>16</v>
      </c>
      <c r="M5451">
        <f>V3__67[[#This Row],[Sale Price]]/V3__67[[#This Row],[carpet_area]]</f>
        <v>1004.8780487804878</v>
      </c>
      <c r="N5451">
        <f>IF(OR(V3__67[[#This Row],[Estimated Value]]="",V3__67[[#This Row],[Estimated Value]]=0),"",V3__67[[#This Row],[Sale Price]]-V3__67[[#This Row],[Estimated Value]])</f>
        <v>438440</v>
      </c>
      <c r="O5451">
        <f>IF(OR(V3__67[[#This Row],[Estimated Value]]="",V3__67[[#This Row],[Estimated Value]]=0),"",(V3__67[[#This Row],[Sale Price]]-V3__67[[#This Row],[Estimated Value]])/V3__67[[#This Row],[Estimated Value]])</f>
        <v>0.74115896950436133</v>
      </c>
      <c r="P5451" t="str">
        <f t="shared" si="85"/>
        <v>Above Estimate</v>
      </c>
    </row>
    <row r="5452" spans="1:16" x14ac:dyDescent="0.3">
      <c r="A5452" s="1">
        <v>44819</v>
      </c>
      <c r="B5452">
        <v>2022</v>
      </c>
      <c r="C5452" t="s">
        <v>30</v>
      </c>
      <c r="D5452">
        <v>796000</v>
      </c>
      <c r="E5452">
        <v>1300000</v>
      </c>
      <c r="F5452" t="s">
        <v>13</v>
      </c>
      <c r="G5452" t="s">
        <v>14</v>
      </c>
      <c r="H5452">
        <v>3</v>
      </c>
      <c r="I5452">
        <v>2</v>
      </c>
      <c r="J5452">
        <v>938</v>
      </c>
      <c r="K5452">
        <v>1.003979</v>
      </c>
      <c r="L5452" t="s">
        <v>22</v>
      </c>
      <c r="M5452">
        <f>V3__67[[#This Row],[Sale Price]]/V3__67[[#This Row],[carpet_area]]</f>
        <v>1385.9275053304905</v>
      </c>
      <c r="N5452">
        <f>IF(OR(V3__67[[#This Row],[Estimated Value]]="",V3__67[[#This Row],[Estimated Value]]=0),"",V3__67[[#This Row],[Sale Price]]-V3__67[[#This Row],[Estimated Value]])</f>
        <v>504000</v>
      </c>
      <c r="O5452">
        <f>IF(OR(V3__67[[#This Row],[Estimated Value]]="",V3__67[[#This Row],[Estimated Value]]=0),"",(V3__67[[#This Row],[Sale Price]]-V3__67[[#This Row],[Estimated Value]])/V3__67[[#This Row],[Estimated Value]])</f>
        <v>0.63316582914572861</v>
      </c>
      <c r="P5452" t="str">
        <f t="shared" si="85"/>
        <v>Above Estimate</v>
      </c>
    </row>
    <row r="5453" spans="1:16" x14ac:dyDescent="0.3">
      <c r="A5453" s="1">
        <v>44820</v>
      </c>
      <c r="B5453">
        <v>2022</v>
      </c>
      <c r="C5453" t="s">
        <v>18</v>
      </c>
      <c r="D5453">
        <v>331420</v>
      </c>
      <c r="E5453">
        <v>454000</v>
      </c>
      <c r="F5453" t="s">
        <v>13</v>
      </c>
      <c r="G5453" t="s">
        <v>14</v>
      </c>
      <c r="H5453">
        <v>3</v>
      </c>
      <c r="I5453">
        <v>1</v>
      </c>
      <c r="J5453">
        <v>939</v>
      </c>
      <c r="K5453">
        <v>1.003979</v>
      </c>
      <c r="L5453" t="s">
        <v>22</v>
      </c>
      <c r="M5453">
        <f>V3__67[[#This Row],[Sale Price]]/V3__67[[#This Row],[carpet_area]]</f>
        <v>483.49307774227901</v>
      </c>
      <c r="N5453">
        <f>IF(OR(V3__67[[#This Row],[Estimated Value]]="",V3__67[[#This Row],[Estimated Value]]=0),"",V3__67[[#This Row],[Sale Price]]-V3__67[[#This Row],[Estimated Value]])</f>
        <v>122580</v>
      </c>
      <c r="O5453">
        <f>IF(OR(V3__67[[#This Row],[Estimated Value]]="",V3__67[[#This Row],[Estimated Value]]=0),"",(V3__67[[#This Row],[Sale Price]]-V3__67[[#This Row],[Estimated Value]])/V3__67[[#This Row],[Estimated Value]])</f>
        <v>0.36986301369863012</v>
      </c>
      <c r="P5453" t="str">
        <f t="shared" si="85"/>
        <v>Above Estimate</v>
      </c>
    </row>
    <row r="5454" spans="1:16" x14ac:dyDescent="0.3">
      <c r="A5454" s="1">
        <v>44820</v>
      </c>
      <c r="B5454">
        <v>2022</v>
      </c>
      <c r="C5454" t="s">
        <v>12</v>
      </c>
      <c r="D5454">
        <v>81310</v>
      </c>
      <c r="E5454">
        <v>180000</v>
      </c>
      <c r="F5454" t="s">
        <v>13</v>
      </c>
      <c r="G5454" t="s">
        <v>14</v>
      </c>
      <c r="H5454">
        <v>3</v>
      </c>
      <c r="I5454">
        <v>1</v>
      </c>
      <c r="J5454">
        <v>968</v>
      </c>
      <c r="K5454">
        <v>1.003979</v>
      </c>
      <c r="L5454" t="s">
        <v>15</v>
      </c>
      <c r="M5454">
        <f>V3__67[[#This Row],[Sale Price]]/V3__67[[#This Row],[carpet_area]]</f>
        <v>185.95041322314049</v>
      </c>
      <c r="N5454">
        <f>IF(OR(V3__67[[#This Row],[Estimated Value]]="",V3__67[[#This Row],[Estimated Value]]=0),"",V3__67[[#This Row],[Sale Price]]-V3__67[[#This Row],[Estimated Value]])</f>
        <v>98690</v>
      </c>
      <c r="O5454">
        <f>IF(OR(V3__67[[#This Row],[Estimated Value]]="",V3__67[[#This Row],[Estimated Value]]=0),"",(V3__67[[#This Row],[Sale Price]]-V3__67[[#This Row],[Estimated Value]])/V3__67[[#This Row],[Estimated Value]])</f>
        <v>1.2137498462673717</v>
      </c>
      <c r="P5454" t="str">
        <f t="shared" si="85"/>
        <v>Above Estimate</v>
      </c>
    </row>
    <row r="5455" spans="1:16" x14ac:dyDescent="0.3">
      <c r="A5455" s="1">
        <v>44821</v>
      </c>
      <c r="B5455">
        <v>2022</v>
      </c>
      <c r="C5455" t="s">
        <v>21</v>
      </c>
      <c r="D5455">
        <v>1740200</v>
      </c>
      <c r="E5455">
        <v>2400000</v>
      </c>
      <c r="F5455" t="s">
        <v>13</v>
      </c>
      <c r="G5455" t="s">
        <v>14</v>
      </c>
      <c r="H5455">
        <v>3</v>
      </c>
      <c r="I5455">
        <v>2</v>
      </c>
      <c r="J5455">
        <v>1089</v>
      </c>
      <c r="K5455">
        <v>1.003979</v>
      </c>
      <c r="L5455" t="s">
        <v>15</v>
      </c>
      <c r="M5455">
        <f>V3__67[[#This Row],[Sale Price]]/V3__67[[#This Row],[carpet_area]]</f>
        <v>2203.8567493112946</v>
      </c>
      <c r="N5455">
        <f>IF(OR(V3__67[[#This Row],[Estimated Value]]="",V3__67[[#This Row],[Estimated Value]]=0),"",V3__67[[#This Row],[Sale Price]]-V3__67[[#This Row],[Estimated Value]])</f>
        <v>659800</v>
      </c>
      <c r="O5455">
        <f>IF(OR(V3__67[[#This Row],[Estimated Value]]="",V3__67[[#This Row],[Estimated Value]]=0),"",(V3__67[[#This Row],[Sale Price]]-V3__67[[#This Row],[Estimated Value]])/V3__67[[#This Row],[Estimated Value]])</f>
        <v>0.37915182162969774</v>
      </c>
      <c r="P5455" t="str">
        <f t="shared" si="85"/>
        <v>Above Estimate</v>
      </c>
    </row>
    <row r="5456" spans="1:16" x14ac:dyDescent="0.3">
      <c r="A5456" s="1">
        <v>44821</v>
      </c>
      <c r="B5456">
        <v>2022</v>
      </c>
      <c r="C5456" t="s">
        <v>30</v>
      </c>
      <c r="D5456">
        <v>883500</v>
      </c>
      <c r="E5456">
        <v>2775000</v>
      </c>
      <c r="F5456" t="s">
        <v>13</v>
      </c>
      <c r="G5456" t="s">
        <v>14</v>
      </c>
      <c r="H5456">
        <v>3</v>
      </c>
      <c r="I5456">
        <v>3</v>
      </c>
      <c r="J5456">
        <v>1029</v>
      </c>
      <c r="K5456">
        <v>1.003979</v>
      </c>
      <c r="L5456" t="s">
        <v>15</v>
      </c>
      <c r="M5456">
        <f>V3__67[[#This Row],[Sale Price]]/V3__67[[#This Row],[carpet_area]]</f>
        <v>2696.7930029154518</v>
      </c>
      <c r="N5456">
        <f>IF(OR(V3__67[[#This Row],[Estimated Value]]="",V3__67[[#This Row],[Estimated Value]]=0),"",V3__67[[#This Row],[Sale Price]]-V3__67[[#This Row],[Estimated Value]])</f>
        <v>1891500</v>
      </c>
      <c r="O5456">
        <f>IF(OR(V3__67[[#This Row],[Estimated Value]]="",V3__67[[#This Row],[Estimated Value]]=0),"",(V3__67[[#This Row],[Sale Price]]-V3__67[[#This Row],[Estimated Value]])/V3__67[[#This Row],[Estimated Value]])</f>
        <v>2.1409168081494059</v>
      </c>
      <c r="P5456" t="str">
        <f t="shared" si="85"/>
        <v>Above Estimate</v>
      </c>
    </row>
    <row r="5457" spans="1:16" x14ac:dyDescent="0.3">
      <c r="A5457" s="1">
        <v>44822</v>
      </c>
      <c r="B5457">
        <v>2022</v>
      </c>
      <c r="C5457" t="s">
        <v>12</v>
      </c>
      <c r="D5457">
        <v>73970</v>
      </c>
      <c r="E5457">
        <v>65000</v>
      </c>
      <c r="F5457" t="s">
        <v>23</v>
      </c>
      <c r="G5457" t="s">
        <v>24</v>
      </c>
      <c r="H5457">
        <v>6</v>
      </c>
      <c r="I5457">
        <v>6</v>
      </c>
      <c r="J5457">
        <v>1984</v>
      </c>
      <c r="K5457">
        <v>1.003979</v>
      </c>
      <c r="L5457" t="s">
        <v>15</v>
      </c>
      <c r="M5457">
        <f>V3__67[[#This Row],[Sale Price]]/V3__67[[#This Row],[carpet_area]]</f>
        <v>32.762096774193552</v>
      </c>
      <c r="N5457">
        <f>IF(OR(V3__67[[#This Row],[Estimated Value]]="",V3__67[[#This Row],[Estimated Value]]=0),"",V3__67[[#This Row],[Sale Price]]-V3__67[[#This Row],[Estimated Value]])</f>
        <v>-8970</v>
      </c>
      <c r="O5457">
        <f>IF(OR(V3__67[[#This Row],[Estimated Value]]="",V3__67[[#This Row],[Estimated Value]]=0),"",(V3__67[[#This Row],[Sale Price]]-V3__67[[#This Row],[Estimated Value]])/V3__67[[#This Row],[Estimated Value]])</f>
        <v>-0.12126537785588752</v>
      </c>
      <c r="P5457" t="str">
        <f t="shared" si="85"/>
        <v>Below Estimate</v>
      </c>
    </row>
    <row r="5458" spans="1:16" x14ac:dyDescent="0.3">
      <c r="A5458" s="1">
        <v>44822</v>
      </c>
      <c r="B5458">
        <v>2022</v>
      </c>
      <c r="C5458" t="s">
        <v>30</v>
      </c>
      <c r="D5458">
        <v>539140</v>
      </c>
      <c r="E5458">
        <v>930000</v>
      </c>
      <c r="F5458" t="s">
        <v>13</v>
      </c>
      <c r="G5458" t="s">
        <v>14</v>
      </c>
      <c r="H5458">
        <v>3</v>
      </c>
      <c r="I5458">
        <v>3</v>
      </c>
      <c r="J5458">
        <v>986</v>
      </c>
      <c r="K5458">
        <v>1.003979</v>
      </c>
      <c r="L5458" t="s">
        <v>15</v>
      </c>
      <c r="M5458">
        <f>V3__67[[#This Row],[Sale Price]]/V3__67[[#This Row],[carpet_area]]</f>
        <v>943.20486815415825</v>
      </c>
      <c r="N5458">
        <f>IF(OR(V3__67[[#This Row],[Estimated Value]]="",V3__67[[#This Row],[Estimated Value]]=0),"",V3__67[[#This Row],[Sale Price]]-V3__67[[#This Row],[Estimated Value]])</f>
        <v>390860</v>
      </c>
      <c r="O5458">
        <f>IF(OR(V3__67[[#This Row],[Estimated Value]]="",V3__67[[#This Row],[Estimated Value]]=0),"",(V3__67[[#This Row],[Sale Price]]-V3__67[[#This Row],[Estimated Value]])/V3__67[[#This Row],[Estimated Value]])</f>
        <v>0.72496939570426977</v>
      </c>
      <c r="P5458" t="str">
        <f t="shared" si="85"/>
        <v>Above Estimate</v>
      </c>
    </row>
    <row r="5459" spans="1:16" x14ac:dyDescent="0.3">
      <c r="A5459" s="1">
        <v>44822</v>
      </c>
      <c r="B5459">
        <v>2022</v>
      </c>
      <c r="C5459" t="s">
        <v>17</v>
      </c>
      <c r="D5459">
        <v>94350</v>
      </c>
      <c r="E5459">
        <v>50000</v>
      </c>
      <c r="F5459" t="s">
        <v>19</v>
      </c>
      <c r="G5459" t="s">
        <v>20</v>
      </c>
      <c r="H5459">
        <v>4</v>
      </c>
      <c r="I5459">
        <v>4</v>
      </c>
      <c r="J5459">
        <v>1472</v>
      </c>
      <c r="K5459">
        <v>1.003979</v>
      </c>
      <c r="L5459" t="s">
        <v>15</v>
      </c>
      <c r="M5459">
        <f>V3__67[[#This Row],[Sale Price]]/V3__67[[#This Row],[carpet_area]]</f>
        <v>33.967391304347828</v>
      </c>
      <c r="N5459">
        <f>IF(OR(V3__67[[#This Row],[Estimated Value]]="",V3__67[[#This Row],[Estimated Value]]=0),"",V3__67[[#This Row],[Sale Price]]-V3__67[[#This Row],[Estimated Value]])</f>
        <v>-44350</v>
      </c>
      <c r="O5459">
        <f>IF(OR(V3__67[[#This Row],[Estimated Value]]="",V3__67[[#This Row],[Estimated Value]]=0),"",(V3__67[[#This Row],[Sale Price]]-V3__67[[#This Row],[Estimated Value]])/V3__67[[#This Row],[Estimated Value]])</f>
        <v>-0.47005829358770534</v>
      </c>
      <c r="P5459" t="str">
        <f t="shared" si="85"/>
        <v>Below Estimate</v>
      </c>
    </row>
    <row r="5460" spans="1:16" x14ac:dyDescent="0.3">
      <c r="A5460" s="1">
        <v>44822</v>
      </c>
      <c r="B5460">
        <v>2022</v>
      </c>
      <c r="C5460" t="s">
        <v>21</v>
      </c>
      <c r="D5460">
        <v>7649530</v>
      </c>
      <c r="E5460">
        <v>10000000</v>
      </c>
      <c r="F5460" t="s">
        <v>13</v>
      </c>
      <c r="G5460" t="s">
        <v>14</v>
      </c>
      <c r="H5460">
        <v>3</v>
      </c>
      <c r="I5460">
        <v>2</v>
      </c>
      <c r="J5460">
        <v>980</v>
      </c>
      <c r="K5460">
        <v>1.003979</v>
      </c>
      <c r="L5460" t="s">
        <v>15</v>
      </c>
      <c r="M5460">
        <f>V3__67[[#This Row],[Sale Price]]/V3__67[[#This Row],[carpet_area]]</f>
        <v>10204.081632653062</v>
      </c>
      <c r="N5460">
        <f>IF(OR(V3__67[[#This Row],[Estimated Value]]="",V3__67[[#This Row],[Estimated Value]]=0),"",V3__67[[#This Row],[Sale Price]]-V3__67[[#This Row],[Estimated Value]])</f>
        <v>2350470</v>
      </c>
      <c r="O5460">
        <f>IF(OR(V3__67[[#This Row],[Estimated Value]]="",V3__67[[#This Row],[Estimated Value]]=0),"",(V3__67[[#This Row],[Sale Price]]-V3__67[[#This Row],[Estimated Value]])/V3__67[[#This Row],[Estimated Value]])</f>
        <v>0.30726985840960164</v>
      </c>
      <c r="P5460" t="str">
        <f t="shared" si="85"/>
        <v>Above Estimate</v>
      </c>
    </row>
    <row r="5461" spans="1:16" x14ac:dyDescent="0.3">
      <c r="A5461" s="1">
        <v>44822</v>
      </c>
      <c r="B5461">
        <v>2022</v>
      </c>
      <c r="C5461" t="s">
        <v>17</v>
      </c>
      <c r="D5461">
        <v>147880</v>
      </c>
      <c r="E5461">
        <v>305000</v>
      </c>
      <c r="F5461" t="s">
        <v>13</v>
      </c>
      <c r="G5461" t="s">
        <v>14</v>
      </c>
      <c r="H5461">
        <v>3</v>
      </c>
      <c r="I5461">
        <v>1</v>
      </c>
      <c r="J5461">
        <v>1014</v>
      </c>
      <c r="K5461">
        <v>1.003979</v>
      </c>
      <c r="L5461" t="s">
        <v>15</v>
      </c>
      <c r="M5461">
        <f>V3__67[[#This Row],[Sale Price]]/V3__67[[#This Row],[carpet_area]]</f>
        <v>300.7889546351085</v>
      </c>
      <c r="N5461">
        <f>IF(OR(V3__67[[#This Row],[Estimated Value]]="",V3__67[[#This Row],[Estimated Value]]=0),"",V3__67[[#This Row],[Sale Price]]-V3__67[[#This Row],[Estimated Value]])</f>
        <v>157120</v>
      </c>
      <c r="O5461">
        <f>IF(OR(V3__67[[#This Row],[Estimated Value]]="",V3__67[[#This Row],[Estimated Value]]=0),"",(V3__67[[#This Row],[Sale Price]]-V3__67[[#This Row],[Estimated Value]])/V3__67[[#This Row],[Estimated Value]])</f>
        <v>1.0624830944008656</v>
      </c>
      <c r="P5461" t="str">
        <f t="shared" si="85"/>
        <v>Above Estimate</v>
      </c>
    </row>
    <row r="5462" spans="1:16" x14ac:dyDescent="0.3">
      <c r="A5462" s="1">
        <v>44822</v>
      </c>
      <c r="B5462">
        <v>2022</v>
      </c>
      <c r="C5462" t="s">
        <v>17</v>
      </c>
      <c r="D5462">
        <v>117690</v>
      </c>
      <c r="E5462">
        <v>380000</v>
      </c>
      <c r="F5462" t="s">
        <v>13</v>
      </c>
      <c r="G5462" t="s">
        <v>14</v>
      </c>
      <c r="H5462">
        <v>3</v>
      </c>
      <c r="I5462">
        <v>2</v>
      </c>
      <c r="J5462">
        <v>1078</v>
      </c>
      <c r="K5462">
        <v>1.003979</v>
      </c>
      <c r="L5462" t="s">
        <v>22</v>
      </c>
      <c r="M5462">
        <f>V3__67[[#This Row],[Sale Price]]/V3__67[[#This Row],[carpet_area]]</f>
        <v>352.50463821892396</v>
      </c>
      <c r="N5462">
        <f>IF(OR(V3__67[[#This Row],[Estimated Value]]="",V3__67[[#This Row],[Estimated Value]]=0),"",V3__67[[#This Row],[Sale Price]]-V3__67[[#This Row],[Estimated Value]])</f>
        <v>262310</v>
      </c>
      <c r="O5462">
        <f>IF(OR(V3__67[[#This Row],[Estimated Value]]="",V3__67[[#This Row],[Estimated Value]]=0),"",(V3__67[[#This Row],[Sale Price]]-V3__67[[#This Row],[Estimated Value]])/V3__67[[#This Row],[Estimated Value]])</f>
        <v>2.2288214801597417</v>
      </c>
      <c r="P5462" t="str">
        <f t="shared" si="85"/>
        <v>Above Estimate</v>
      </c>
    </row>
    <row r="5463" spans="1:16" x14ac:dyDescent="0.3">
      <c r="A5463" s="1">
        <v>44822</v>
      </c>
      <c r="B5463">
        <v>2022</v>
      </c>
      <c r="C5463" t="s">
        <v>21</v>
      </c>
      <c r="D5463">
        <v>933870</v>
      </c>
      <c r="E5463">
        <v>1325000</v>
      </c>
      <c r="F5463" t="s">
        <v>13</v>
      </c>
      <c r="G5463" t="s">
        <v>14</v>
      </c>
      <c r="H5463">
        <v>3</v>
      </c>
      <c r="I5463">
        <v>2</v>
      </c>
      <c r="J5463">
        <v>918</v>
      </c>
      <c r="K5463">
        <v>1.003979</v>
      </c>
      <c r="L5463" t="s">
        <v>22</v>
      </c>
      <c r="M5463">
        <f>V3__67[[#This Row],[Sale Price]]/V3__67[[#This Row],[carpet_area]]</f>
        <v>1443.355119825708</v>
      </c>
      <c r="N5463">
        <f>IF(OR(V3__67[[#This Row],[Estimated Value]]="",V3__67[[#This Row],[Estimated Value]]=0),"",V3__67[[#This Row],[Sale Price]]-V3__67[[#This Row],[Estimated Value]])</f>
        <v>391130</v>
      </c>
      <c r="O5463">
        <f>IF(OR(V3__67[[#This Row],[Estimated Value]]="",V3__67[[#This Row],[Estimated Value]]=0),"",(V3__67[[#This Row],[Sale Price]]-V3__67[[#This Row],[Estimated Value]])/V3__67[[#This Row],[Estimated Value]])</f>
        <v>0.41882703159968732</v>
      </c>
      <c r="P5463" t="str">
        <f t="shared" si="85"/>
        <v>Above Estimate</v>
      </c>
    </row>
    <row r="5464" spans="1:16" x14ac:dyDescent="0.3">
      <c r="A5464" s="1">
        <v>44825</v>
      </c>
      <c r="B5464">
        <v>2022</v>
      </c>
      <c r="C5464" t="s">
        <v>21</v>
      </c>
      <c r="D5464">
        <v>2786070</v>
      </c>
      <c r="E5464">
        <v>2600000</v>
      </c>
      <c r="F5464" t="s">
        <v>13</v>
      </c>
      <c r="G5464" t="s">
        <v>14</v>
      </c>
      <c r="H5464">
        <v>3</v>
      </c>
      <c r="I5464">
        <v>1</v>
      </c>
      <c r="J5464">
        <v>981</v>
      </c>
      <c r="K5464">
        <v>1.003979</v>
      </c>
      <c r="L5464" t="s">
        <v>25</v>
      </c>
      <c r="M5464">
        <f>V3__67[[#This Row],[Sale Price]]/V3__67[[#This Row],[carpet_area]]</f>
        <v>2650.3567787971456</v>
      </c>
      <c r="N5464">
        <f>IF(OR(V3__67[[#This Row],[Estimated Value]]="",V3__67[[#This Row],[Estimated Value]]=0),"",V3__67[[#This Row],[Sale Price]]-V3__67[[#This Row],[Estimated Value]])</f>
        <v>-186070</v>
      </c>
      <c r="O5464">
        <f>IF(OR(V3__67[[#This Row],[Estimated Value]]="",V3__67[[#This Row],[Estimated Value]]=0),"",(V3__67[[#This Row],[Sale Price]]-V3__67[[#This Row],[Estimated Value]])/V3__67[[#This Row],[Estimated Value]])</f>
        <v>-6.6785830937485413E-2</v>
      </c>
      <c r="P5464" t="str">
        <f t="shared" si="85"/>
        <v>Below Estimate</v>
      </c>
    </row>
    <row r="5465" spans="1:16" x14ac:dyDescent="0.3">
      <c r="A5465" s="1">
        <v>44825</v>
      </c>
      <c r="B5465">
        <v>2022</v>
      </c>
      <c r="C5465" t="s">
        <v>17</v>
      </c>
      <c r="D5465">
        <v>127020</v>
      </c>
      <c r="E5465">
        <v>250000</v>
      </c>
      <c r="F5465" t="s">
        <v>13</v>
      </c>
      <c r="G5465" t="s">
        <v>14</v>
      </c>
      <c r="H5465">
        <v>3</v>
      </c>
      <c r="I5465">
        <v>1</v>
      </c>
      <c r="J5465">
        <v>1061</v>
      </c>
      <c r="K5465">
        <v>1.003979</v>
      </c>
      <c r="L5465" t="s">
        <v>25</v>
      </c>
      <c r="M5465">
        <f>V3__67[[#This Row],[Sale Price]]/V3__67[[#This Row],[carpet_area]]</f>
        <v>235.62676720075402</v>
      </c>
      <c r="N5465">
        <f>IF(OR(V3__67[[#This Row],[Estimated Value]]="",V3__67[[#This Row],[Estimated Value]]=0),"",V3__67[[#This Row],[Sale Price]]-V3__67[[#This Row],[Estimated Value]])</f>
        <v>122980</v>
      </c>
      <c r="O5465">
        <f>IF(OR(V3__67[[#This Row],[Estimated Value]]="",V3__67[[#This Row],[Estimated Value]]=0),"",(V3__67[[#This Row],[Sale Price]]-V3__67[[#This Row],[Estimated Value]])/V3__67[[#This Row],[Estimated Value]])</f>
        <v>0.96819398519918121</v>
      </c>
      <c r="P5465" t="str">
        <f t="shared" si="85"/>
        <v>Above Estimate</v>
      </c>
    </row>
    <row r="5466" spans="1:16" x14ac:dyDescent="0.3">
      <c r="A5466" s="1">
        <v>44825</v>
      </c>
      <c r="B5466">
        <v>2022</v>
      </c>
      <c r="C5466" t="s">
        <v>17</v>
      </c>
      <c r="D5466">
        <v>150650</v>
      </c>
      <c r="E5466">
        <v>278000</v>
      </c>
      <c r="F5466" t="s">
        <v>13</v>
      </c>
      <c r="G5466" t="s">
        <v>14</v>
      </c>
      <c r="H5466">
        <v>3</v>
      </c>
      <c r="I5466">
        <v>2</v>
      </c>
      <c r="J5466">
        <v>1048</v>
      </c>
      <c r="K5466">
        <v>1.003979</v>
      </c>
      <c r="L5466" t="s">
        <v>16</v>
      </c>
      <c r="M5466">
        <f>V3__67[[#This Row],[Sale Price]]/V3__67[[#This Row],[carpet_area]]</f>
        <v>265.26717557251908</v>
      </c>
      <c r="N5466">
        <f>IF(OR(V3__67[[#This Row],[Estimated Value]]="",V3__67[[#This Row],[Estimated Value]]=0),"",V3__67[[#This Row],[Sale Price]]-V3__67[[#This Row],[Estimated Value]])</f>
        <v>127350</v>
      </c>
      <c r="O5466">
        <f>IF(OR(V3__67[[#This Row],[Estimated Value]]="",V3__67[[#This Row],[Estimated Value]]=0),"",(V3__67[[#This Row],[Sale Price]]-V3__67[[#This Row],[Estimated Value]])/V3__67[[#This Row],[Estimated Value]])</f>
        <v>0.84533687354795883</v>
      </c>
      <c r="P5466" t="str">
        <f t="shared" si="85"/>
        <v>Above Estimate</v>
      </c>
    </row>
    <row r="5467" spans="1:16" x14ac:dyDescent="0.3">
      <c r="A5467" s="1">
        <v>44825</v>
      </c>
      <c r="B5467">
        <v>2022</v>
      </c>
      <c r="C5467" t="s">
        <v>26</v>
      </c>
      <c r="D5467">
        <v>191520</v>
      </c>
      <c r="E5467">
        <v>325000</v>
      </c>
      <c r="F5467" t="s">
        <v>13</v>
      </c>
      <c r="G5467" t="s">
        <v>14</v>
      </c>
      <c r="H5467">
        <v>3</v>
      </c>
      <c r="I5467">
        <v>1</v>
      </c>
      <c r="J5467">
        <v>1044</v>
      </c>
      <c r="K5467">
        <v>1.003979</v>
      </c>
      <c r="L5467" t="s">
        <v>22</v>
      </c>
      <c r="M5467">
        <f>V3__67[[#This Row],[Sale Price]]/V3__67[[#This Row],[carpet_area]]</f>
        <v>311.30268199233717</v>
      </c>
      <c r="N5467">
        <f>IF(OR(V3__67[[#This Row],[Estimated Value]]="",V3__67[[#This Row],[Estimated Value]]=0),"",V3__67[[#This Row],[Sale Price]]-V3__67[[#This Row],[Estimated Value]])</f>
        <v>133480</v>
      </c>
      <c r="O5467">
        <f>IF(OR(V3__67[[#This Row],[Estimated Value]]="",V3__67[[#This Row],[Estimated Value]]=0),"",(V3__67[[#This Row],[Sale Price]]-V3__67[[#This Row],[Estimated Value]])/V3__67[[#This Row],[Estimated Value]])</f>
        <v>0.69695071010860488</v>
      </c>
      <c r="P5467" t="str">
        <f t="shared" si="85"/>
        <v>Above Estimate</v>
      </c>
    </row>
    <row r="5468" spans="1:16" x14ac:dyDescent="0.3">
      <c r="A5468" s="1">
        <v>44826</v>
      </c>
      <c r="B5468">
        <v>2022</v>
      </c>
      <c r="C5468" t="s">
        <v>21</v>
      </c>
      <c r="D5468">
        <v>1293950</v>
      </c>
      <c r="E5468">
        <v>1695000</v>
      </c>
      <c r="F5468" t="s">
        <v>13</v>
      </c>
      <c r="G5468" t="s">
        <v>14</v>
      </c>
      <c r="H5468">
        <v>3</v>
      </c>
      <c r="I5468">
        <v>3</v>
      </c>
      <c r="J5468">
        <v>1063</v>
      </c>
      <c r="K5468">
        <v>1.003979</v>
      </c>
      <c r="L5468" t="s">
        <v>22</v>
      </c>
      <c r="M5468">
        <f>V3__67[[#This Row],[Sale Price]]/V3__67[[#This Row],[carpet_area]]</f>
        <v>1594.543744120414</v>
      </c>
      <c r="N5468">
        <f>IF(OR(V3__67[[#This Row],[Estimated Value]]="",V3__67[[#This Row],[Estimated Value]]=0),"",V3__67[[#This Row],[Sale Price]]-V3__67[[#This Row],[Estimated Value]])</f>
        <v>401050</v>
      </c>
      <c r="O5468">
        <f>IF(OR(V3__67[[#This Row],[Estimated Value]]="",V3__67[[#This Row],[Estimated Value]]=0),"",(V3__67[[#This Row],[Sale Price]]-V3__67[[#This Row],[Estimated Value]])/V3__67[[#This Row],[Estimated Value]])</f>
        <v>0.3099424243595193</v>
      </c>
      <c r="P5468" t="str">
        <f t="shared" si="85"/>
        <v>Above Estimate</v>
      </c>
    </row>
    <row r="5469" spans="1:16" x14ac:dyDescent="0.3">
      <c r="A5469" s="1">
        <v>44826</v>
      </c>
      <c r="B5469">
        <v>2022</v>
      </c>
      <c r="C5469" t="s">
        <v>30</v>
      </c>
      <c r="D5469">
        <v>381120</v>
      </c>
      <c r="E5469">
        <v>745000</v>
      </c>
      <c r="F5469" t="s">
        <v>13</v>
      </c>
      <c r="G5469" t="s">
        <v>14</v>
      </c>
      <c r="H5469">
        <v>3</v>
      </c>
      <c r="I5469">
        <v>1</v>
      </c>
      <c r="J5469">
        <v>974</v>
      </c>
      <c r="K5469">
        <v>1.003979</v>
      </c>
      <c r="L5469" t="s">
        <v>25</v>
      </c>
      <c r="M5469">
        <f>V3__67[[#This Row],[Sale Price]]/V3__67[[#This Row],[carpet_area]]</f>
        <v>764.88706365503083</v>
      </c>
      <c r="N5469">
        <f>IF(OR(V3__67[[#This Row],[Estimated Value]]="",V3__67[[#This Row],[Estimated Value]]=0),"",V3__67[[#This Row],[Sale Price]]-V3__67[[#This Row],[Estimated Value]])</f>
        <v>363880</v>
      </c>
      <c r="O5469">
        <f>IF(OR(V3__67[[#This Row],[Estimated Value]]="",V3__67[[#This Row],[Estimated Value]]=0),"",(V3__67[[#This Row],[Sale Price]]-V3__67[[#This Row],[Estimated Value]])/V3__67[[#This Row],[Estimated Value]])</f>
        <v>0.95476490344248532</v>
      </c>
      <c r="P5469" t="str">
        <f t="shared" si="85"/>
        <v>Above Estimate</v>
      </c>
    </row>
    <row r="5470" spans="1:16" x14ac:dyDescent="0.3">
      <c r="A5470" s="1">
        <v>44826</v>
      </c>
      <c r="B5470">
        <v>2022</v>
      </c>
      <c r="C5470" t="s">
        <v>17</v>
      </c>
      <c r="D5470">
        <v>455000</v>
      </c>
      <c r="E5470">
        <v>569400</v>
      </c>
      <c r="F5470" t="s">
        <v>13</v>
      </c>
      <c r="G5470" t="s">
        <v>14</v>
      </c>
      <c r="H5470">
        <v>3</v>
      </c>
      <c r="I5470">
        <v>1</v>
      </c>
      <c r="J5470">
        <v>1060</v>
      </c>
      <c r="K5470">
        <v>1.003979</v>
      </c>
      <c r="L5470" t="s">
        <v>25</v>
      </c>
      <c r="M5470">
        <f>V3__67[[#This Row],[Sale Price]]/V3__67[[#This Row],[carpet_area]]</f>
        <v>537.16981132075466</v>
      </c>
      <c r="N5470">
        <f>IF(OR(V3__67[[#This Row],[Estimated Value]]="",V3__67[[#This Row],[Estimated Value]]=0),"",V3__67[[#This Row],[Sale Price]]-V3__67[[#This Row],[Estimated Value]])</f>
        <v>114400</v>
      </c>
      <c r="O5470">
        <f>IF(OR(V3__67[[#This Row],[Estimated Value]]="",V3__67[[#This Row],[Estimated Value]]=0),"",(V3__67[[#This Row],[Sale Price]]-V3__67[[#This Row],[Estimated Value]])/V3__67[[#This Row],[Estimated Value]])</f>
        <v>0.25142857142857145</v>
      </c>
      <c r="P5470" t="str">
        <f t="shared" si="85"/>
        <v>Above Estimate</v>
      </c>
    </row>
    <row r="5471" spans="1:16" x14ac:dyDescent="0.3">
      <c r="A5471" s="1">
        <v>44826</v>
      </c>
      <c r="B5471">
        <v>2022</v>
      </c>
      <c r="C5471" t="s">
        <v>21</v>
      </c>
      <c r="D5471">
        <v>570640</v>
      </c>
      <c r="E5471">
        <v>1045000</v>
      </c>
      <c r="F5471" t="s">
        <v>13</v>
      </c>
      <c r="G5471" t="s">
        <v>14</v>
      </c>
      <c r="H5471">
        <v>3</v>
      </c>
      <c r="I5471">
        <v>3</v>
      </c>
      <c r="J5471">
        <v>998</v>
      </c>
      <c r="K5471">
        <v>1.003979</v>
      </c>
      <c r="L5471" t="s">
        <v>25</v>
      </c>
      <c r="M5471">
        <f>V3__67[[#This Row],[Sale Price]]/V3__67[[#This Row],[carpet_area]]</f>
        <v>1047.0941883767534</v>
      </c>
      <c r="N5471">
        <f>IF(OR(V3__67[[#This Row],[Estimated Value]]="",V3__67[[#This Row],[Estimated Value]]=0),"",V3__67[[#This Row],[Sale Price]]-V3__67[[#This Row],[Estimated Value]])</f>
        <v>474360</v>
      </c>
      <c r="O5471">
        <f>IF(OR(V3__67[[#This Row],[Estimated Value]]="",V3__67[[#This Row],[Estimated Value]]=0),"",(V3__67[[#This Row],[Sale Price]]-V3__67[[#This Row],[Estimated Value]])/V3__67[[#This Row],[Estimated Value]])</f>
        <v>0.83127716248422823</v>
      </c>
      <c r="P5471" t="str">
        <f t="shared" si="85"/>
        <v>Above Estimate</v>
      </c>
    </row>
    <row r="5472" spans="1:16" x14ac:dyDescent="0.3">
      <c r="A5472" s="1">
        <v>44826</v>
      </c>
      <c r="B5472">
        <v>2022</v>
      </c>
      <c r="C5472" t="s">
        <v>26</v>
      </c>
      <c r="D5472">
        <v>495880</v>
      </c>
      <c r="E5472">
        <v>749900</v>
      </c>
      <c r="F5472" t="s">
        <v>13</v>
      </c>
      <c r="G5472" t="s">
        <v>14</v>
      </c>
      <c r="H5472">
        <v>3</v>
      </c>
      <c r="I5472">
        <v>1</v>
      </c>
      <c r="J5472">
        <v>935</v>
      </c>
      <c r="K5472">
        <v>1.003979</v>
      </c>
      <c r="L5472" t="s">
        <v>15</v>
      </c>
      <c r="M5472">
        <f>V3__67[[#This Row],[Sale Price]]/V3__67[[#This Row],[carpet_area]]</f>
        <v>802.0320855614973</v>
      </c>
      <c r="N5472">
        <f>IF(OR(V3__67[[#This Row],[Estimated Value]]="",V3__67[[#This Row],[Estimated Value]]=0),"",V3__67[[#This Row],[Sale Price]]-V3__67[[#This Row],[Estimated Value]])</f>
        <v>254020</v>
      </c>
      <c r="O5472">
        <f>IF(OR(V3__67[[#This Row],[Estimated Value]]="",V3__67[[#This Row],[Estimated Value]]=0),"",(V3__67[[#This Row],[Sale Price]]-V3__67[[#This Row],[Estimated Value]])/V3__67[[#This Row],[Estimated Value]])</f>
        <v>0.51226103089457131</v>
      </c>
      <c r="P5472" t="str">
        <f t="shared" si="85"/>
        <v>Above Estimate</v>
      </c>
    </row>
    <row r="5473" spans="1:16" x14ac:dyDescent="0.3">
      <c r="A5473" s="1">
        <v>44827</v>
      </c>
      <c r="B5473">
        <v>2022</v>
      </c>
      <c r="C5473" t="s">
        <v>26</v>
      </c>
      <c r="D5473">
        <v>1341340</v>
      </c>
      <c r="E5473">
        <v>2000000</v>
      </c>
      <c r="F5473" t="s">
        <v>13</v>
      </c>
      <c r="G5473" t="s">
        <v>14</v>
      </c>
      <c r="H5473">
        <v>3</v>
      </c>
      <c r="I5473">
        <v>3</v>
      </c>
      <c r="J5473">
        <v>930</v>
      </c>
      <c r="K5473">
        <v>1.003979</v>
      </c>
      <c r="L5473" t="s">
        <v>25</v>
      </c>
      <c r="M5473">
        <f>V3__67[[#This Row],[Sale Price]]/V3__67[[#This Row],[carpet_area]]</f>
        <v>2150.5376344086021</v>
      </c>
      <c r="N5473">
        <f>IF(OR(V3__67[[#This Row],[Estimated Value]]="",V3__67[[#This Row],[Estimated Value]]=0),"",V3__67[[#This Row],[Sale Price]]-V3__67[[#This Row],[Estimated Value]])</f>
        <v>658660</v>
      </c>
      <c r="O5473">
        <f>IF(OR(V3__67[[#This Row],[Estimated Value]]="",V3__67[[#This Row],[Estimated Value]]=0),"",(V3__67[[#This Row],[Sale Price]]-V3__67[[#This Row],[Estimated Value]])/V3__67[[#This Row],[Estimated Value]])</f>
        <v>0.49104626716567013</v>
      </c>
      <c r="P5473" t="str">
        <f t="shared" si="85"/>
        <v>Above Estimate</v>
      </c>
    </row>
    <row r="5474" spans="1:16" x14ac:dyDescent="0.3">
      <c r="A5474" s="1">
        <v>44827</v>
      </c>
      <c r="B5474">
        <v>2022</v>
      </c>
      <c r="C5474" t="s">
        <v>17</v>
      </c>
      <c r="D5474">
        <v>26010</v>
      </c>
      <c r="E5474">
        <v>65000</v>
      </c>
      <c r="F5474" t="s">
        <v>13</v>
      </c>
      <c r="G5474" t="s">
        <v>14</v>
      </c>
      <c r="H5474">
        <v>3</v>
      </c>
      <c r="I5474">
        <v>2</v>
      </c>
      <c r="J5474">
        <v>1085</v>
      </c>
      <c r="K5474">
        <v>1.003979</v>
      </c>
      <c r="L5474" t="s">
        <v>16</v>
      </c>
      <c r="M5474">
        <f>V3__67[[#This Row],[Sale Price]]/V3__67[[#This Row],[carpet_area]]</f>
        <v>59.907834101382491</v>
      </c>
      <c r="N5474">
        <f>IF(OR(V3__67[[#This Row],[Estimated Value]]="",V3__67[[#This Row],[Estimated Value]]=0),"",V3__67[[#This Row],[Sale Price]]-V3__67[[#This Row],[Estimated Value]])</f>
        <v>38990</v>
      </c>
      <c r="O5474">
        <f>IF(OR(V3__67[[#This Row],[Estimated Value]]="",V3__67[[#This Row],[Estimated Value]]=0),"",(V3__67[[#This Row],[Sale Price]]-V3__67[[#This Row],[Estimated Value]])/V3__67[[#This Row],[Estimated Value]])</f>
        <v>1.4990388312187619</v>
      </c>
      <c r="P5474" t="str">
        <f t="shared" si="85"/>
        <v>Above Estimate</v>
      </c>
    </row>
    <row r="5475" spans="1:16" x14ac:dyDescent="0.3">
      <c r="A5475" s="1">
        <v>44827</v>
      </c>
      <c r="B5475">
        <v>2022</v>
      </c>
      <c r="C5475" t="s">
        <v>30</v>
      </c>
      <c r="D5475">
        <v>419100</v>
      </c>
      <c r="E5475">
        <v>745000</v>
      </c>
      <c r="F5475" t="s">
        <v>13</v>
      </c>
      <c r="G5475" t="s">
        <v>14</v>
      </c>
      <c r="H5475">
        <v>3</v>
      </c>
      <c r="I5475">
        <v>2</v>
      </c>
      <c r="J5475">
        <v>1030</v>
      </c>
      <c r="K5475">
        <v>1.003979</v>
      </c>
      <c r="L5475" t="s">
        <v>16</v>
      </c>
      <c r="M5475">
        <f>V3__67[[#This Row],[Sale Price]]/V3__67[[#This Row],[carpet_area]]</f>
        <v>723.30097087378635</v>
      </c>
      <c r="N5475">
        <f>IF(OR(V3__67[[#This Row],[Estimated Value]]="",V3__67[[#This Row],[Estimated Value]]=0),"",V3__67[[#This Row],[Sale Price]]-V3__67[[#This Row],[Estimated Value]])</f>
        <v>325900</v>
      </c>
      <c r="O5475">
        <f>IF(OR(V3__67[[#This Row],[Estimated Value]]="",V3__67[[#This Row],[Estimated Value]]=0),"",(V3__67[[#This Row],[Sale Price]]-V3__67[[#This Row],[Estimated Value]])/V3__67[[#This Row],[Estimated Value]])</f>
        <v>0.77761870675256506</v>
      </c>
      <c r="P5475" t="str">
        <f t="shared" si="85"/>
        <v>Above Estimate</v>
      </c>
    </row>
    <row r="5476" spans="1:16" x14ac:dyDescent="0.3">
      <c r="A5476" s="1">
        <v>44828</v>
      </c>
      <c r="B5476">
        <v>2022</v>
      </c>
      <c r="C5476" t="s">
        <v>26</v>
      </c>
      <c r="D5476">
        <v>813680</v>
      </c>
      <c r="E5476">
        <v>1350000</v>
      </c>
      <c r="F5476" t="s">
        <v>13</v>
      </c>
      <c r="G5476" t="s">
        <v>14</v>
      </c>
      <c r="H5476">
        <v>3</v>
      </c>
      <c r="I5476">
        <v>1</v>
      </c>
      <c r="J5476">
        <v>933</v>
      </c>
      <c r="K5476">
        <v>1.003979</v>
      </c>
      <c r="L5476" t="s">
        <v>25</v>
      </c>
      <c r="M5476">
        <f>V3__67[[#This Row],[Sale Price]]/V3__67[[#This Row],[carpet_area]]</f>
        <v>1446.9453376205788</v>
      </c>
      <c r="N5476">
        <f>IF(OR(V3__67[[#This Row],[Estimated Value]]="",V3__67[[#This Row],[Estimated Value]]=0),"",V3__67[[#This Row],[Sale Price]]-V3__67[[#This Row],[Estimated Value]])</f>
        <v>536320</v>
      </c>
      <c r="O5476">
        <f>IF(OR(V3__67[[#This Row],[Estimated Value]]="",V3__67[[#This Row],[Estimated Value]]=0),"",(V3__67[[#This Row],[Sale Price]]-V3__67[[#This Row],[Estimated Value]])/V3__67[[#This Row],[Estimated Value]])</f>
        <v>0.65912889588044443</v>
      </c>
      <c r="P5476" t="str">
        <f t="shared" si="85"/>
        <v>Above Estimate</v>
      </c>
    </row>
    <row r="5477" spans="1:16" x14ac:dyDescent="0.3">
      <c r="A5477" s="1">
        <v>44828</v>
      </c>
      <c r="B5477">
        <v>2022</v>
      </c>
      <c r="C5477" t="s">
        <v>21</v>
      </c>
      <c r="D5477">
        <v>3162040</v>
      </c>
      <c r="E5477">
        <v>4900000</v>
      </c>
      <c r="F5477" t="s">
        <v>13</v>
      </c>
      <c r="G5477" t="s">
        <v>14</v>
      </c>
      <c r="H5477">
        <v>3</v>
      </c>
      <c r="I5477">
        <v>1</v>
      </c>
      <c r="J5477">
        <v>944</v>
      </c>
      <c r="K5477">
        <v>1.003979</v>
      </c>
      <c r="L5477" t="s">
        <v>15</v>
      </c>
      <c r="M5477">
        <f>V3__67[[#This Row],[Sale Price]]/V3__67[[#This Row],[carpet_area]]</f>
        <v>5190.6779661016953</v>
      </c>
      <c r="N5477">
        <f>IF(OR(V3__67[[#This Row],[Estimated Value]]="",V3__67[[#This Row],[Estimated Value]]=0),"",V3__67[[#This Row],[Sale Price]]-V3__67[[#This Row],[Estimated Value]])</f>
        <v>1737960</v>
      </c>
      <c r="O5477">
        <f>IF(OR(V3__67[[#This Row],[Estimated Value]]="",V3__67[[#This Row],[Estimated Value]]=0),"",(V3__67[[#This Row],[Sale Price]]-V3__67[[#This Row],[Estimated Value]])/V3__67[[#This Row],[Estimated Value]])</f>
        <v>0.54963251571770122</v>
      </c>
      <c r="P5477" t="str">
        <f t="shared" si="85"/>
        <v>Above Estimate</v>
      </c>
    </row>
    <row r="5478" spans="1:16" x14ac:dyDescent="0.3">
      <c r="A5478" s="1">
        <v>44829</v>
      </c>
      <c r="B5478">
        <v>2022</v>
      </c>
      <c r="C5478" t="s">
        <v>21</v>
      </c>
      <c r="D5478">
        <v>1074290</v>
      </c>
      <c r="E5478">
        <v>1700000</v>
      </c>
      <c r="F5478" t="s">
        <v>13</v>
      </c>
      <c r="G5478" t="s">
        <v>14</v>
      </c>
      <c r="H5478">
        <v>3</v>
      </c>
      <c r="I5478">
        <v>1</v>
      </c>
      <c r="J5478">
        <v>934</v>
      </c>
      <c r="K5478">
        <v>1.003979</v>
      </c>
      <c r="L5478" t="s">
        <v>15</v>
      </c>
      <c r="M5478">
        <f>V3__67[[#This Row],[Sale Price]]/V3__67[[#This Row],[carpet_area]]</f>
        <v>1820.1284796573875</v>
      </c>
      <c r="N5478">
        <f>IF(OR(V3__67[[#This Row],[Estimated Value]]="",V3__67[[#This Row],[Estimated Value]]=0),"",V3__67[[#This Row],[Sale Price]]-V3__67[[#This Row],[Estimated Value]])</f>
        <v>625710</v>
      </c>
      <c r="O5478">
        <f>IF(OR(V3__67[[#This Row],[Estimated Value]]="",V3__67[[#This Row],[Estimated Value]]=0),"",(V3__67[[#This Row],[Sale Price]]-V3__67[[#This Row],[Estimated Value]])/V3__67[[#This Row],[Estimated Value]])</f>
        <v>0.58244049558312927</v>
      </c>
      <c r="P5478" t="str">
        <f t="shared" si="85"/>
        <v>Above Estimate</v>
      </c>
    </row>
    <row r="5479" spans="1:16" x14ac:dyDescent="0.3">
      <c r="A5479" s="1">
        <v>44829</v>
      </c>
      <c r="B5479">
        <v>2022</v>
      </c>
      <c r="C5479" t="s">
        <v>17</v>
      </c>
      <c r="D5479">
        <v>118810</v>
      </c>
      <c r="E5479">
        <v>300000</v>
      </c>
      <c r="F5479" t="s">
        <v>19</v>
      </c>
      <c r="G5479" t="s">
        <v>20</v>
      </c>
      <c r="H5479">
        <v>4</v>
      </c>
      <c r="I5479">
        <v>2</v>
      </c>
      <c r="J5479">
        <v>1438</v>
      </c>
      <c r="K5479">
        <v>1.003979</v>
      </c>
      <c r="L5479" t="s">
        <v>25</v>
      </c>
      <c r="M5479">
        <f>V3__67[[#This Row],[Sale Price]]/V3__67[[#This Row],[carpet_area]]</f>
        <v>208.62308762169681</v>
      </c>
      <c r="N5479">
        <f>IF(OR(V3__67[[#This Row],[Estimated Value]]="",V3__67[[#This Row],[Estimated Value]]=0),"",V3__67[[#This Row],[Sale Price]]-V3__67[[#This Row],[Estimated Value]])</f>
        <v>181190</v>
      </c>
      <c r="O5479">
        <f>IF(OR(V3__67[[#This Row],[Estimated Value]]="",V3__67[[#This Row],[Estimated Value]]=0),"",(V3__67[[#This Row],[Sale Price]]-V3__67[[#This Row],[Estimated Value]])/V3__67[[#This Row],[Estimated Value]])</f>
        <v>1.5250399797996801</v>
      </c>
      <c r="P5479" t="str">
        <f t="shared" si="85"/>
        <v>Above Estimate</v>
      </c>
    </row>
    <row r="5480" spans="1:16" x14ac:dyDescent="0.3">
      <c r="A5480" s="1">
        <v>44829</v>
      </c>
      <c r="B5480">
        <v>2022</v>
      </c>
      <c r="C5480" t="s">
        <v>26</v>
      </c>
      <c r="D5480">
        <v>1424920</v>
      </c>
      <c r="E5480">
        <v>3300000</v>
      </c>
      <c r="F5480" t="s">
        <v>13</v>
      </c>
      <c r="G5480" t="s">
        <v>14</v>
      </c>
      <c r="H5480">
        <v>3</v>
      </c>
      <c r="I5480">
        <v>2</v>
      </c>
      <c r="J5480">
        <v>1033</v>
      </c>
      <c r="K5480">
        <v>1.003979</v>
      </c>
      <c r="L5480" t="s">
        <v>22</v>
      </c>
      <c r="M5480">
        <f>V3__67[[#This Row],[Sale Price]]/V3__67[[#This Row],[carpet_area]]</f>
        <v>3194.5788964181993</v>
      </c>
      <c r="N5480">
        <f>IF(OR(V3__67[[#This Row],[Estimated Value]]="",V3__67[[#This Row],[Estimated Value]]=0),"",V3__67[[#This Row],[Sale Price]]-V3__67[[#This Row],[Estimated Value]])</f>
        <v>1875080</v>
      </c>
      <c r="O5480">
        <f>IF(OR(V3__67[[#This Row],[Estimated Value]]="",V3__67[[#This Row],[Estimated Value]]=0),"",(V3__67[[#This Row],[Sale Price]]-V3__67[[#This Row],[Estimated Value]])/V3__67[[#This Row],[Estimated Value]])</f>
        <v>1.3159194902169946</v>
      </c>
      <c r="P5480" t="str">
        <f t="shared" si="85"/>
        <v>Above Estimate</v>
      </c>
    </row>
    <row r="5481" spans="1:16" x14ac:dyDescent="0.3">
      <c r="A5481" s="1">
        <v>44829</v>
      </c>
      <c r="B5481">
        <v>2022</v>
      </c>
      <c r="C5481" t="s">
        <v>17</v>
      </c>
      <c r="D5481">
        <v>164690</v>
      </c>
      <c r="E5481">
        <v>330000</v>
      </c>
      <c r="F5481" t="s">
        <v>19</v>
      </c>
      <c r="G5481" t="s">
        <v>20</v>
      </c>
      <c r="H5481">
        <v>4</v>
      </c>
      <c r="I5481">
        <v>3</v>
      </c>
      <c r="J5481">
        <v>1463</v>
      </c>
      <c r="K5481">
        <v>1.003979</v>
      </c>
      <c r="L5481" t="s">
        <v>15</v>
      </c>
      <c r="M5481">
        <f>V3__67[[#This Row],[Sale Price]]/V3__67[[#This Row],[carpet_area]]</f>
        <v>225.5639097744361</v>
      </c>
      <c r="N5481">
        <f>IF(OR(V3__67[[#This Row],[Estimated Value]]="",V3__67[[#This Row],[Estimated Value]]=0),"",V3__67[[#This Row],[Sale Price]]-V3__67[[#This Row],[Estimated Value]])</f>
        <v>165310</v>
      </c>
      <c r="O5481">
        <f>IF(OR(V3__67[[#This Row],[Estimated Value]]="",V3__67[[#This Row],[Estimated Value]]=0),"",(V3__67[[#This Row],[Sale Price]]-V3__67[[#This Row],[Estimated Value]])/V3__67[[#This Row],[Estimated Value]])</f>
        <v>1.0037646487339851</v>
      </c>
      <c r="P5481" t="str">
        <f t="shared" si="85"/>
        <v>Above Estimate</v>
      </c>
    </row>
    <row r="5482" spans="1:16" x14ac:dyDescent="0.3">
      <c r="A5482" s="1">
        <v>44829</v>
      </c>
      <c r="B5482">
        <v>2022</v>
      </c>
      <c r="C5482" t="s">
        <v>17</v>
      </c>
      <c r="D5482">
        <v>108800</v>
      </c>
      <c r="E5482">
        <v>285000</v>
      </c>
      <c r="F5482" t="s">
        <v>13</v>
      </c>
      <c r="G5482" t="s">
        <v>14</v>
      </c>
      <c r="H5482">
        <v>3</v>
      </c>
      <c r="I5482">
        <v>2</v>
      </c>
      <c r="J5482">
        <v>1002</v>
      </c>
      <c r="K5482">
        <v>1.003979</v>
      </c>
      <c r="L5482" t="s">
        <v>16</v>
      </c>
      <c r="M5482">
        <f>V3__67[[#This Row],[Sale Price]]/V3__67[[#This Row],[carpet_area]]</f>
        <v>284.43113772455092</v>
      </c>
      <c r="N5482">
        <f>IF(OR(V3__67[[#This Row],[Estimated Value]]="",V3__67[[#This Row],[Estimated Value]]=0),"",V3__67[[#This Row],[Sale Price]]-V3__67[[#This Row],[Estimated Value]])</f>
        <v>176200</v>
      </c>
      <c r="O5482">
        <f>IF(OR(V3__67[[#This Row],[Estimated Value]]="",V3__67[[#This Row],[Estimated Value]]=0),"",(V3__67[[#This Row],[Sale Price]]-V3__67[[#This Row],[Estimated Value]])/V3__67[[#This Row],[Estimated Value]])</f>
        <v>1.619485294117647</v>
      </c>
      <c r="P5482" t="str">
        <f t="shared" si="85"/>
        <v>Above Estimate</v>
      </c>
    </row>
    <row r="5483" spans="1:16" x14ac:dyDescent="0.3">
      <c r="A5483" s="1">
        <v>44832</v>
      </c>
      <c r="B5483">
        <v>2022</v>
      </c>
      <c r="C5483" t="s">
        <v>30</v>
      </c>
      <c r="D5483">
        <v>267670</v>
      </c>
      <c r="E5483">
        <v>458000</v>
      </c>
      <c r="F5483" t="s">
        <v>19</v>
      </c>
      <c r="G5483" t="s">
        <v>20</v>
      </c>
      <c r="H5483">
        <v>4</v>
      </c>
      <c r="I5483">
        <v>3</v>
      </c>
      <c r="J5483">
        <v>1411</v>
      </c>
      <c r="K5483">
        <v>1.003979</v>
      </c>
      <c r="L5483" t="s">
        <v>25</v>
      </c>
      <c r="M5483">
        <f>V3__67[[#This Row],[Sale Price]]/V3__67[[#This Row],[carpet_area]]</f>
        <v>324.59248759744861</v>
      </c>
      <c r="N5483">
        <f>IF(OR(V3__67[[#This Row],[Estimated Value]]="",V3__67[[#This Row],[Estimated Value]]=0),"",V3__67[[#This Row],[Sale Price]]-V3__67[[#This Row],[Estimated Value]])</f>
        <v>190330</v>
      </c>
      <c r="O5483">
        <f>IF(OR(V3__67[[#This Row],[Estimated Value]]="",V3__67[[#This Row],[Estimated Value]]=0),"",(V3__67[[#This Row],[Sale Price]]-V3__67[[#This Row],[Estimated Value]])/V3__67[[#This Row],[Estimated Value]])</f>
        <v>0.71106212874061347</v>
      </c>
      <c r="P5483" t="str">
        <f t="shared" si="85"/>
        <v>Above Estimate</v>
      </c>
    </row>
    <row r="5484" spans="1:16" x14ac:dyDescent="0.3">
      <c r="A5484" s="1">
        <v>44832</v>
      </c>
      <c r="B5484">
        <v>2022</v>
      </c>
      <c r="C5484" t="s">
        <v>26</v>
      </c>
      <c r="D5484">
        <v>827050</v>
      </c>
      <c r="E5484">
        <v>1069000</v>
      </c>
      <c r="F5484" t="s">
        <v>13</v>
      </c>
      <c r="G5484" t="s">
        <v>14</v>
      </c>
      <c r="H5484">
        <v>3</v>
      </c>
      <c r="I5484">
        <v>3</v>
      </c>
      <c r="J5484">
        <v>961</v>
      </c>
      <c r="K5484">
        <v>1.003979</v>
      </c>
      <c r="L5484" t="s">
        <v>22</v>
      </c>
      <c r="M5484">
        <f>V3__67[[#This Row],[Sale Price]]/V3__67[[#This Row],[carpet_area]]</f>
        <v>1112.3829344432881</v>
      </c>
      <c r="N5484">
        <f>IF(OR(V3__67[[#This Row],[Estimated Value]]="",V3__67[[#This Row],[Estimated Value]]=0),"",V3__67[[#This Row],[Sale Price]]-V3__67[[#This Row],[Estimated Value]])</f>
        <v>241950</v>
      </c>
      <c r="O5484">
        <f>IF(OR(V3__67[[#This Row],[Estimated Value]]="",V3__67[[#This Row],[Estimated Value]]=0),"",(V3__67[[#This Row],[Sale Price]]-V3__67[[#This Row],[Estimated Value]])/V3__67[[#This Row],[Estimated Value]])</f>
        <v>0.2925457952965359</v>
      </c>
      <c r="P5484" t="str">
        <f t="shared" si="85"/>
        <v>Above Estimate</v>
      </c>
    </row>
    <row r="5485" spans="1:16" x14ac:dyDescent="0.3">
      <c r="A5485" s="1">
        <v>44832</v>
      </c>
      <c r="B5485">
        <v>2022</v>
      </c>
      <c r="C5485" t="s">
        <v>30</v>
      </c>
      <c r="D5485">
        <v>495020</v>
      </c>
      <c r="E5485">
        <v>855000</v>
      </c>
      <c r="F5485" t="s">
        <v>13</v>
      </c>
      <c r="G5485" t="s">
        <v>14</v>
      </c>
      <c r="H5485">
        <v>3</v>
      </c>
      <c r="I5485">
        <v>1</v>
      </c>
      <c r="J5485">
        <v>981</v>
      </c>
      <c r="K5485">
        <v>1.003979</v>
      </c>
      <c r="L5485" t="s">
        <v>25</v>
      </c>
      <c r="M5485">
        <f>V3__67[[#This Row],[Sale Price]]/V3__67[[#This Row],[carpet_area]]</f>
        <v>871.55963302752298</v>
      </c>
      <c r="N5485">
        <f>IF(OR(V3__67[[#This Row],[Estimated Value]]="",V3__67[[#This Row],[Estimated Value]]=0),"",V3__67[[#This Row],[Sale Price]]-V3__67[[#This Row],[Estimated Value]])</f>
        <v>359980</v>
      </c>
      <c r="O5485">
        <f>IF(OR(V3__67[[#This Row],[Estimated Value]]="",V3__67[[#This Row],[Estimated Value]]=0),"",(V3__67[[#This Row],[Sale Price]]-V3__67[[#This Row],[Estimated Value]])/V3__67[[#This Row],[Estimated Value]])</f>
        <v>0.72720294129530116</v>
      </c>
      <c r="P5485" t="str">
        <f t="shared" si="85"/>
        <v>Above Estimate</v>
      </c>
    </row>
    <row r="5486" spans="1:16" x14ac:dyDescent="0.3">
      <c r="A5486" s="1">
        <v>44832</v>
      </c>
      <c r="B5486">
        <v>2022</v>
      </c>
      <c r="C5486" t="s">
        <v>21</v>
      </c>
      <c r="D5486">
        <v>439320</v>
      </c>
      <c r="E5486">
        <v>865000</v>
      </c>
      <c r="F5486" t="s">
        <v>13</v>
      </c>
      <c r="G5486" t="s">
        <v>14</v>
      </c>
      <c r="H5486">
        <v>3</v>
      </c>
      <c r="I5486">
        <v>1</v>
      </c>
      <c r="J5486">
        <v>1069</v>
      </c>
      <c r="K5486">
        <v>1.003979</v>
      </c>
      <c r="L5486" t="s">
        <v>16</v>
      </c>
      <c r="M5486">
        <f>V3__67[[#This Row],[Sale Price]]/V3__67[[#This Row],[carpet_area]]</f>
        <v>809.16744621141254</v>
      </c>
      <c r="N5486">
        <f>IF(OR(V3__67[[#This Row],[Estimated Value]]="",V3__67[[#This Row],[Estimated Value]]=0),"",V3__67[[#This Row],[Sale Price]]-V3__67[[#This Row],[Estimated Value]])</f>
        <v>425680</v>
      </c>
      <c r="O5486">
        <f>IF(OR(V3__67[[#This Row],[Estimated Value]]="",V3__67[[#This Row],[Estimated Value]]=0),"",(V3__67[[#This Row],[Sale Price]]-V3__67[[#This Row],[Estimated Value]])/V3__67[[#This Row],[Estimated Value]])</f>
        <v>0.968952016753164</v>
      </c>
      <c r="P5486" t="str">
        <f t="shared" si="85"/>
        <v>Above Estimate</v>
      </c>
    </row>
    <row r="5487" spans="1:16" x14ac:dyDescent="0.3">
      <c r="A5487" s="1">
        <v>44833</v>
      </c>
      <c r="B5487">
        <v>2022</v>
      </c>
      <c r="C5487" t="s">
        <v>12</v>
      </c>
      <c r="D5487">
        <v>55000</v>
      </c>
      <c r="E5487">
        <v>129900</v>
      </c>
      <c r="F5487" t="s">
        <v>13</v>
      </c>
      <c r="G5487" t="s">
        <v>14</v>
      </c>
      <c r="H5487">
        <v>3</v>
      </c>
      <c r="I5487">
        <v>2</v>
      </c>
      <c r="J5487">
        <v>974</v>
      </c>
      <c r="K5487">
        <v>1.003979</v>
      </c>
      <c r="L5487" t="s">
        <v>15</v>
      </c>
      <c r="M5487">
        <f>V3__67[[#This Row],[Sale Price]]/V3__67[[#This Row],[carpet_area]]</f>
        <v>133.36755646817249</v>
      </c>
      <c r="N5487">
        <f>IF(OR(V3__67[[#This Row],[Estimated Value]]="",V3__67[[#This Row],[Estimated Value]]=0),"",V3__67[[#This Row],[Sale Price]]-V3__67[[#This Row],[Estimated Value]])</f>
        <v>74900</v>
      </c>
      <c r="O5487">
        <f>IF(OR(V3__67[[#This Row],[Estimated Value]]="",V3__67[[#This Row],[Estimated Value]]=0),"",(V3__67[[#This Row],[Sale Price]]-V3__67[[#This Row],[Estimated Value]])/V3__67[[#This Row],[Estimated Value]])</f>
        <v>1.3618181818181818</v>
      </c>
      <c r="P5487" t="str">
        <f t="shared" si="85"/>
        <v>Above Estimate</v>
      </c>
    </row>
    <row r="5488" spans="1:16" x14ac:dyDescent="0.3">
      <c r="A5488" s="1">
        <v>44833</v>
      </c>
      <c r="B5488">
        <v>2022</v>
      </c>
      <c r="C5488" t="s">
        <v>30</v>
      </c>
      <c r="D5488">
        <v>295650</v>
      </c>
      <c r="E5488">
        <v>515000</v>
      </c>
      <c r="F5488" t="s">
        <v>13</v>
      </c>
      <c r="G5488" t="s">
        <v>14</v>
      </c>
      <c r="H5488">
        <v>3</v>
      </c>
      <c r="I5488">
        <v>1</v>
      </c>
      <c r="J5488">
        <v>995</v>
      </c>
      <c r="K5488">
        <v>1.003979</v>
      </c>
      <c r="L5488" t="s">
        <v>22</v>
      </c>
      <c r="M5488">
        <f>V3__67[[#This Row],[Sale Price]]/V3__67[[#This Row],[carpet_area]]</f>
        <v>517.58793969849251</v>
      </c>
      <c r="N5488">
        <f>IF(OR(V3__67[[#This Row],[Estimated Value]]="",V3__67[[#This Row],[Estimated Value]]=0),"",V3__67[[#This Row],[Sale Price]]-V3__67[[#This Row],[Estimated Value]])</f>
        <v>219350</v>
      </c>
      <c r="O5488">
        <f>IF(OR(V3__67[[#This Row],[Estimated Value]]="",V3__67[[#This Row],[Estimated Value]]=0),"",(V3__67[[#This Row],[Sale Price]]-V3__67[[#This Row],[Estimated Value]])/V3__67[[#This Row],[Estimated Value]])</f>
        <v>0.7419245729748013</v>
      </c>
      <c r="P5488" t="str">
        <f t="shared" si="85"/>
        <v>Above Estimate</v>
      </c>
    </row>
    <row r="5489" spans="1:16" x14ac:dyDescent="0.3">
      <c r="A5489" s="1">
        <v>44833</v>
      </c>
      <c r="B5489">
        <v>2022</v>
      </c>
      <c r="C5489" t="s">
        <v>30</v>
      </c>
      <c r="D5489">
        <v>700000</v>
      </c>
      <c r="E5489">
        <v>1575000</v>
      </c>
      <c r="F5489" t="s">
        <v>13</v>
      </c>
      <c r="G5489" t="s">
        <v>14</v>
      </c>
      <c r="H5489">
        <v>3</v>
      </c>
      <c r="I5489">
        <v>1</v>
      </c>
      <c r="J5489">
        <v>1073</v>
      </c>
      <c r="K5489">
        <v>1.003979</v>
      </c>
      <c r="L5489" t="s">
        <v>25</v>
      </c>
      <c r="M5489">
        <f>V3__67[[#This Row],[Sale Price]]/V3__67[[#This Row],[carpet_area]]</f>
        <v>1467.84715750233</v>
      </c>
      <c r="N5489">
        <f>IF(OR(V3__67[[#This Row],[Estimated Value]]="",V3__67[[#This Row],[Estimated Value]]=0),"",V3__67[[#This Row],[Sale Price]]-V3__67[[#This Row],[Estimated Value]])</f>
        <v>875000</v>
      </c>
      <c r="O5489">
        <f>IF(OR(V3__67[[#This Row],[Estimated Value]]="",V3__67[[#This Row],[Estimated Value]]=0),"",(V3__67[[#This Row],[Sale Price]]-V3__67[[#This Row],[Estimated Value]])/V3__67[[#This Row],[Estimated Value]])</f>
        <v>1.25</v>
      </c>
      <c r="P5489" t="str">
        <f t="shared" si="85"/>
        <v>Above Estimate</v>
      </c>
    </row>
    <row r="5490" spans="1:16" x14ac:dyDescent="0.3">
      <c r="A5490" s="1">
        <v>44833</v>
      </c>
      <c r="B5490">
        <v>2022</v>
      </c>
      <c r="C5490" t="s">
        <v>30</v>
      </c>
      <c r="D5490">
        <v>245260</v>
      </c>
      <c r="E5490">
        <v>437500</v>
      </c>
      <c r="F5490" t="s">
        <v>13</v>
      </c>
      <c r="G5490" t="s">
        <v>14</v>
      </c>
      <c r="H5490">
        <v>3</v>
      </c>
      <c r="I5490">
        <v>1</v>
      </c>
      <c r="J5490">
        <v>944</v>
      </c>
      <c r="K5490">
        <v>1.003979</v>
      </c>
      <c r="L5490" t="s">
        <v>15</v>
      </c>
      <c r="M5490">
        <f>V3__67[[#This Row],[Sale Price]]/V3__67[[#This Row],[carpet_area]]</f>
        <v>463.45338983050846</v>
      </c>
      <c r="N5490">
        <f>IF(OR(V3__67[[#This Row],[Estimated Value]]="",V3__67[[#This Row],[Estimated Value]]=0),"",V3__67[[#This Row],[Sale Price]]-V3__67[[#This Row],[Estimated Value]])</f>
        <v>192240</v>
      </c>
      <c r="O5490">
        <f>IF(OR(V3__67[[#This Row],[Estimated Value]]="",V3__67[[#This Row],[Estimated Value]]=0),"",(V3__67[[#This Row],[Sale Price]]-V3__67[[#This Row],[Estimated Value]])/V3__67[[#This Row],[Estimated Value]])</f>
        <v>0.78382125091739374</v>
      </c>
      <c r="P5490" t="str">
        <f t="shared" si="85"/>
        <v>Above Estimate</v>
      </c>
    </row>
    <row r="5491" spans="1:16" x14ac:dyDescent="0.3">
      <c r="A5491" s="1">
        <v>44834</v>
      </c>
      <c r="B5491">
        <v>2022</v>
      </c>
      <c r="C5491" t="s">
        <v>18</v>
      </c>
      <c r="D5491">
        <v>154920</v>
      </c>
      <c r="E5491">
        <v>196000</v>
      </c>
      <c r="F5491" t="s">
        <v>13</v>
      </c>
      <c r="G5491" t="s">
        <v>14</v>
      </c>
      <c r="H5491">
        <v>3</v>
      </c>
      <c r="I5491">
        <v>1</v>
      </c>
      <c r="J5491">
        <v>932</v>
      </c>
      <c r="K5491">
        <v>1.003979</v>
      </c>
      <c r="L5491" t="s">
        <v>16</v>
      </c>
      <c r="M5491">
        <f>V3__67[[#This Row],[Sale Price]]/V3__67[[#This Row],[carpet_area]]</f>
        <v>210.30042918454936</v>
      </c>
      <c r="N5491">
        <f>IF(OR(V3__67[[#This Row],[Estimated Value]]="",V3__67[[#This Row],[Estimated Value]]=0),"",V3__67[[#This Row],[Sale Price]]-V3__67[[#This Row],[Estimated Value]])</f>
        <v>41080</v>
      </c>
      <c r="O5491">
        <f>IF(OR(V3__67[[#This Row],[Estimated Value]]="",V3__67[[#This Row],[Estimated Value]]=0),"",(V3__67[[#This Row],[Sale Price]]-V3__67[[#This Row],[Estimated Value]])/V3__67[[#This Row],[Estimated Value]])</f>
        <v>0.26516911954557193</v>
      </c>
      <c r="P5491" t="str">
        <f t="shared" si="85"/>
        <v>Above Estimate</v>
      </c>
    </row>
    <row r="5492" spans="1:16" x14ac:dyDescent="0.3">
      <c r="A5492" s="1">
        <v>44834</v>
      </c>
      <c r="B5492">
        <v>2022</v>
      </c>
      <c r="C5492" t="s">
        <v>26</v>
      </c>
      <c r="D5492">
        <v>181020</v>
      </c>
      <c r="E5492">
        <v>340000</v>
      </c>
      <c r="F5492" t="s">
        <v>13</v>
      </c>
      <c r="G5492" t="s">
        <v>14</v>
      </c>
      <c r="H5492">
        <v>3</v>
      </c>
      <c r="I5492">
        <v>2</v>
      </c>
      <c r="J5492">
        <v>916</v>
      </c>
      <c r="K5492">
        <v>1.003979</v>
      </c>
      <c r="L5492" t="s">
        <v>16</v>
      </c>
      <c r="M5492">
        <f>V3__67[[#This Row],[Sale Price]]/V3__67[[#This Row],[carpet_area]]</f>
        <v>371.17903930131007</v>
      </c>
      <c r="N5492">
        <f>IF(OR(V3__67[[#This Row],[Estimated Value]]="",V3__67[[#This Row],[Estimated Value]]=0),"",V3__67[[#This Row],[Sale Price]]-V3__67[[#This Row],[Estimated Value]])</f>
        <v>158980</v>
      </c>
      <c r="O5492">
        <f>IF(OR(V3__67[[#This Row],[Estimated Value]]="",V3__67[[#This Row],[Estimated Value]]=0),"",(V3__67[[#This Row],[Sale Price]]-V3__67[[#This Row],[Estimated Value]])/V3__67[[#This Row],[Estimated Value]])</f>
        <v>0.87824549773505689</v>
      </c>
      <c r="P5492" t="str">
        <f t="shared" si="85"/>
        <v>Above Estimate</v>
      </c>
    </row>
    <row r="5493" spans="1:16" x14ac:dyDescent="0.3">
      <c r="A5493" s="1">
        <v>44834</v>
      </c>
      <c r="B5493">
        <v>2022</v>
      </c>
      <c r="C5493" t="s">
        <v>29</v>
      </c>
      <c r="D5493">
        <v>124740</v>
      </c>
      <c r="E5493">
        <v>225635</v>
      </c>
      <c r="F5493" t="s">
        <v>13</v>
      </c>
      <c r="G5493" t="s">
        <v>14</v>
      </c>
      <c r="H5493">
        <v>3</v>
      </c>
      <c r="I5493">
        <v>1</v>
      </c>
      <c r="J5493">
        <v>922</v>
      </c>
      <c r="K5493">
        <v>1.003979</v>
      </c>
      <c r="L5493" t="s">
        <v>25</v>
      </c>
      <c r="M5493">
        <f>V3__67[[#This Row],[Sale Price]]/V3__67[[#This Row],[carpet_area]]</f>
        <v>244.72342733188719</v>
      </c>
      <c r="N5493">
        <f>IF(OR(V3__67[[#This Row],[Estimated Value]]="",V3__67[[#This Row],[Estimated Value]]=0),"",V3__67[[#This Row],[Sale Price]]-V3__67[[#This Row],[Estimated Value]])</f>
        <v>100895</v>
      </c>
      <c r="O5493">
        <f>IF(OR(V3__67[[#This Row],[Estimated Value]]="",V3__67[[#This Row],[Estimated Value]]=0),"",(V3__67[[#This Row],[Sale Price]]-V3__67[[#This Row],[Estimated Value]])/V3__67[[#This Row],[Estimated Value]])</f>
        <v>0.80884239217572551</v>
      </c>
      <c r="P5493" t="str">
        <f t="shared" si="85"/>
        <v>Above Estimate</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88B191-724D-4C5A-84C5-77DE9CD62D5D}">
  <dimension ref="A1:L48"/>
  <sheetViews>
    <sheetView topLeftCell="A7" workbookViewId="0">
      <selection activeCell="L10" sqref="L10"/>
    </sheetView>
  </sheetViews>
  <sheetFormatPr defaultRowHeight="14.4" x14ac:dyDescent="0.3"/>
  <cols>
    <col min="1" max="1" width="19.5546875" style="2" customWidth="1"/>
    <col min="2" max="2" width="34.33203125" style="2" customWidth="1"/>
    <col min="3" max="3" width="25" style="2" customWidth="1"/>
    <col min="4" max="4" width="25.88671875" style="2" customWidth="1"/>
    <col min="5" max="5" width="17.6640625" customWidth="1"/>
    <col min="7" max="7" width="19" customWidth="1"/>
  </cols>
  <sheetData>
    <row r="1" spans="1:12" ht="21" x14ac:dyDescent="0.4">
      <c r="A1" s="3" t="s">
        <v>31</v>
      </c>
      <c r="B1" s="3" t="s">
        <v>32</v>
      </c>
      <c r="C1" s="3" t="s">
        <v>33</v>
      </c>
      <c r="D1" s="3" t="s">
        <v>54</v>
      </c>
    </row>
    <row r="2" spans="1:12" x14ac:dyDescent="0.3">
      <c r="A2" s="2" t="s">
        <v>50</v>
      </c>
      <c r="B2" s="2" t="s">
        <v>34</v>
      </c>
      <c r="C2" s="2" t="s">
        <v>45</v>
      </c>
      <c r="D2" s="2">
        <v>39815</v>
      </c>
      <c r="G2" s="6">
        <f>COUNTA('calculated data '!A:A)-1</f>
        <v>5492</v>
      </c>
    </row>
    <row r="3" spans="1:12" x14ac:dyDescent="0.3">
      <c r="A3" s="2" t="s">
        <v>51</v>
      </c>
      <c r="B3" s="2" t="s">
        <v>35</v>
      </c>
      <c r="C3" s="2" t="s">
        <v>47</v>
      </c>
      <c r="D3" s="2">
        <v>2009</v>
      </c>
      <c r="H3" t="s">
        <v>74</v>
      </c>
      <c r="I3">
        <f>AVERAGE(V3__67[[#All],[Sale Price]])</f>
        <v>625444.54861616902</v>
      </c>
    </row>
    <row r="4" spans="1:12" x14ac:dyDescent="0.3">
      <c r="A4" s="2" t="s">
        <v>52</v>
      </c>
      <c r="B4" s="2" t="s">
        <v>36</v>
      </c>
      <c r="C4" s="2" t="s">
        <v>48</v>
      </c>
      <c r="D4" s="2" t="s">
        <v>55</v>
      </c>
      <c r="K4" t="s">
        <v>73</v>
      </c>
      <c r="L4">
        <f>MIN(V3__67[Sale Price])</f>
        <v>2500</v>
      </c>
    </row>
    <row r="5" spans="1:12" x14ac:dyDescent="0.3">
      <c r="A5" s="2" t="s">
        <v>3</v>
      </c>
      <c r="B5" s="2" t="s">
        <v>37</v>
      </c>
      <c r="C5" s="2" t="s">
        <v>49</v>
      </c>
      <c r="D5" s="2">
        <v>250000</v>
      </c>
      <c r="G5" s="1"/>
      <c r="H5" t="s">
        <v>75</v>
      </c>
      <c r="I5">
        <f>MEDIAN(V3__67[Sale Price])</f>
        <v>336500</v>
      </c>
    </row>
    <row r="6" spans="1:12" x14ac:dyDescent="0.3">
      <c r="A6" s="2" t="s">
        <v>53</v>
      </c>
      <c r="B6" s="2" t="s">
        <v>38</v>
      </c>
      <c r="C6" s="2" t="s">
        <v>49</v>
      </c>
      <c r="D6" s="2">
        <v>300000</v>
      </c>
      <c r="F6" t="s">
        <v>76</v>
      </c>
      <c r="G6" s="6">
        <f>SUM(V3__67[Sale Price])</f>
        <v>3434941461</v>
      </c>
      <c r="K6" t="s">
        <v>72</v>
      </c>
      <c r="L6">
        <f>MAX(V3__67[Sale Price])</f>
        <v>18500000</v>
      </c>
    </row>
    <row r="7" spans="1:12" x14ac:dyDescent="0.3">
      <c r="A7" s="2" t="s">
        <v>46</v>
      </c>
      <c r="B7" s="2" t="s">
        <v>39</v>
      </c>
      <c r="C7" s="2" t="s">
        <v>48</v>
      </c>
      <c r="D7" s="2" t="s">
        <v>56</v>
      </c>
      <c r="G7" s="1"/>
    </row>
    <row r="8" spans="1:12" x14ac:dyDescent="0.3">
      <c r="A8" s="2" t="str">
        <f>V3_[[#Headers],[Residential]]</f>
        <v>Residential</v>
      </c>
      <c r="B8" s="2" t="s">
        <v>40</v>
      </c>
      <c r="C8" s="2" t="s">
        <v>48</v>
      </c>
      <c r="D8" s="2" t="s">
        <v>57</v>
      </c>
    </row>
    <row r="9" spans="1:12" x14ac:dyDescent="0.3">
      <c r="A9" s="2" t="str">
        <f>V3_[[#Headers],[num_rooms]]</f>
        <v>num_rooms</v>
      </c>
      <c r="B9" s="2" t="s">
        <v>41</v>
      </c>
      <c r="C9" s="2" t="s">
        <v>47</v>
      </c>
      <c r="D9" s="2">
        <v>3</v>
      </c>
    </row>
    <row r="10" spans="1:12" x14ac:dyDescent="0.3">
      <c r="A10" s="2" t="str">
        <f>V3_[[#Headers],[num_bathrooms]]</f>
        <v>num_bathrooms</v>
      </c>
      <c r="B10" s="2" t="s">
        <v>42</v>
      </c>
      <c r="C10" s="2" t="str">
        <f>C9</f>
        <v xml:space="preserve">integer </v>
      </c>
      <c r="D10" s="2">
        <v>2</v>
      </c>
      <c r="G10" t="s">
        <v>77</v>
      </c>
      <c r="H10">
        <f>AVERAGE(V3__67[carpet_area])</f>
        <v>1109.5558994901676</v>
      </c>
    </row>
    <row r="11" spans="1:12" x14ac:dyDescent="0.3">
      <c r="A11" s="2" t="str">
        <f>V3_[[#Headers],[carpet_area]]</f>
        <v>carpet_area</v>
      </c>
      <c r="B11" s="2" t="s">
        <v>43</v>
      </c>
      <c r="C11" s="2" t="str">
        <f>C5</f>
        <v xml:space="preserve">numeric </v>
      </c>
      <c r="D11" s="2">
        <v>996</v>
      </c>
    </row>
    <row r="12" spans="1:12" x14ac:dyDescent="0.3">
      <c r="A12" s="2" t="str">
        <f>V3_[[#Headers],[property_tax_rate]]</f>
        <v>property_tax_rate</v>
      </c>
      <c r="B12" s="2" t="s">
        <v>44</v>
      </c>
      <c r="C12" s="2" t="str">
        <f>C11</f>
        <v xml:space="preserve">numeric </v>
      </c>
      <c r="D12" s="2">
        <v>1.0259529999999999</v>
      </c>
      <c r="G12" t="s">
        <v>78</v>
      </c>
      <c r="H12">
        <f>AVERAGE(V3__67[price per. Sq. ft])</f>
        <v>612.6566160754744</v>
      </c>
    </row>
    <row r="13" spans="1:12" x14ac:dyDescent="0.3">
      <c r="A13" s="2" t="s">
        <v>58</v>
      </c>
      <c r="B13" s="2" t="s">
        <v>58</v>
      </c>
      <c r="C13" s="2" t="s">
        <v>58</v>
      </c>
      <c r="D13" s="2" t="s">
        <v>58</v>
      </c>
    </row>
    <row r="14" spans="1:12" x14ac:dyDescent="0.3">
      <c r="A14" s="2" t="s">
        <v>63</v>
      </c>
      <c r="B14" t="s">
        <v>66</v>
      </c>
      <c r="C14" s="2" t="s">
        <v>49</v>
      </c>
      <c r="D14" s="2">
        <v>5000</v>
      </c>
      <c r="G14" t="s">
        <v>79</v>
      </c>
      <c r="H14">
        <f>AVERAGE(V3__67[num_rooms])</f>
        <v>3.324107793153678</v>
      </c>
    </row>
    <row r="15" spans="1:12" x14ac:dyDescent="0.3">
      <c r="A15" s="2" t="s">
        <v>60</v>
      </c>
      <c r="B15" s="2" t="s">
        <v>67</v>
      </c>
      <c r="C15" s="2" t="s">
        <v>49</v>
      </c>
      <c r="D15" s="2">
        <v>70500</v>
      </c>
    </row>
    <row r="16" spans="1:12" ht="28.8" x14ac:dyDescent="0.3">
      <c r="A16" s="2" t="s">
        <v>64</v>
      </c>
      <c r="B16" s="4" t="s">
        <v>68</v>
      </c>
      <c r="C16" s="2" t="s">
        <v>70</v>
      </c>
      <c r="D16" s="5">
        <v>6.5000000000000002E-2</v>
      </c>
    </row>
    <row r="17" spans="1:4" ht="28.8" x14ac:dyDescent="0.3">
      <c r="A17" s="2" t="s">
        <v>65</v>
      </c>
      <c r="B17" s="4" t="s">
        <v>69</v>
      </c>
      <c r="C17" s="2" t="s">
        <v>48</v>
      </c>
      <c r="D17" s="2" t="s">
        <v>71</v>
      </c>
    </row>
    <row r="24" spans="1:4" x14ac:dyDescent="0.3">
      <c r="C24"/>
    </row>
    <row r="27" spans="1:4" ht="21" x14ac:dyDescent="0.4">
      <c r="A27" s="7" t="s">
        <v>6</v>
      </c>
      <c r="B27" s="8" t="s">
        <v>80</v>
      </c>
      <c r="C27" s="8" t="s">
        <v>81</v>
      </c>
      <c r="D27" s="8" t="s">
        <v>82</v>
      </c>
    </row>
    <row r="28" spans="1:4" x14ac:dyDescent="0.3">
      <c r="A28" s="4" t="s">
        <v>14</v>
      </c>
      <c r="B28" s="4">
        <f>COUNTIFS(V3__67[Residential],A28)</f>
        <v>4554</v>
      </c>
      <c r="C28" s="4">
        <f>AVERAGEIFS(V3__67[Sale Price],V3__67[Residential],'calculated data '!G5433)</f>
        <v>705426.36956521741</v>
      </c>
      <c r="D28" s="4">
        <f>SUMIFS(V3__67[Sale Price],V3__67[Residential],'calculated data '!G5431)</f>
        <v>3212511687</v>
      </c>
    </row>
    <row r="29" spans="1:4" x14ac:dyDescent="0.3">
      <c r="A29" s="4" t="s">
        <v>20</v>
      </c>
      <c r="B29" s="4">
        <f>COUNTIFS(V3__67[Residential],'calculated data '!G5411)</f>
        <v>568</v>
      </c>
      <c r="C29" s="4">
        <f>AVERAGEIFS('calculated data '!E1:E5483,'calculated data '!G1:G5483,'calculated data '!G6)</f>
        <v>270238.44718309859</v>
      </c>
      <c r="D29" s="4">
        <f>SUMIFS('calculated data '!E:E,'calculated data '!G:G,'calculated data '!G6)</f>
        <v>153495438</v>
      </c>
    </row>
    <row r="30" spans="1:4" x14ac:dyDescent="0.3">
      <c r="A30" s="4" t="s">
        <v>24</v>
      </c>
      <c r="B30" s="4">
        <f>COUNTIFS(V3__67[Residential],'calculated data '!G5426)</f>
        <v>319</v>
      </c>
      <c r="C30" s="4">
        <f>AVERAGEIFS('calculated data '!E:E,'calculated data '!G:G,'calculated data '!G15)</f>
        <v>181581.57993730408</v>
      </c>
      <c r="D30" s="4">
        <f>SUMIFS('calculated data '!E:E,'calculated data '!G:G,'calculated data '!G15)</f>
        <v>57924524</v>
      </c>
    </row>
    <row r="31" spans="1:4" x14ac:dyDescent="0.3">
      <c r="A31" s="4" t="s">
        <v>28</v>
      </c>
      <c r="B31">
        <v>51</v>
      </c>
      <c r="C31">
        <f>AVERAGEIFS('calculated data '!E:E,'calculated data '!G:G,'calculated data '!G47)</f>
        <v>215878.66666666666</v>
      </c>
      <c r="D31">
        <f>SUMIFS('calculated data '!E:E,'calculated data '!G:G,'calculated data '!G47)</f>
        <v>11009812</v>
      </c>
    </row>
    <row r="39" spans="1:5" ht="21" x14ac:dyDescent="0.4">
      <c r="B39" s="8" t="s">
        <v>83</v>
      </c>
    </row>
    <row r="41" spans="1:5" ht="21" x14ac:dyDescent="0.4">
      <c r="A41" s="7" t="s">
        <v>2</v>
      </c>
      <c r="B41" s="8" t="s">
        <v>80</v>
      </c>
      <c r="C41" s="8" t="s">
        <v>84</v>
      </c>
      <c r="D41" s="8" t="s">
        <v>85</v>
      </c>
      <c r="E41" s="8" t="s">
        <v>82</v>
      </c>
    </row>
    <row r="42" spans="1:5" x14ac:dyDescent="0.3">
      <c r="A42" s="4" t="s">
        <v>17</v>
      </c>
      <c r="B42" s="9">
        <f>COUNTIFS(V3__67[Locality],'calculated data '!C4)</f>
        <v>1065</v>
      </c>
      <c r="C42" s="9">
        <f>AVERAGEIFS(V3__67[Sale Price],V3__67[Locality],'calculated data '!C462)</f>
        <v>177767.69953051643</v>
      </c>
      <c r="D42" s="9">
        <f>AVERAGEIFS(V3__67[price per. Sq. ft],V3__67[Locality],data!A42)</f>
        <v>151.34315237702839</v>
      </c>
      <c r="E42" s="9">
        <f>SUMIFS(V3__67[Sale Price],V3__67[Locality],data!A42)</f>
        <v>189322600</v>
      </c>
    </row>
    <row r="43" spans="1:5" x14ac:dyDescent="0.3">
      <c r="A43" s="4" t="s">
        <v>26</v>
      </c>
      <c r="B43" s="9">
        <f>COUNTIFS(V3__67[Locality],'calculated data '!C27)</f>
        <v>850</v>
      </c>
      <c r="C43" s="9">
        <f>AVERAGEIFS(V3__67[Sale Price],V3__67[Locality],data!A43)</f>
        <v>738969.45058823528</v>
      </c>
      <c r="D43" s="9">
        <f>AVERAGEIFS(V3__67[price per. Sq. ft],V3__67[Locality],data!A43)</f>
        <v>740.78473352051321</v>
      </c>
      <c r="E43" s="9">
        <f>SUMIFS(V3__67[Sale Price],V3__67[Locality],data!A43)</f>
        <v>628124033</v>
      </c>
    </row>
    <row r="44" spans="1:5" x14ac:dyDescent="0.3">
      <c r="A44" s="4" t="s">
        <v>21</v>
      </c>
      <c r="B44" s="9">
        <f>COUNTIFS(V3__67[Locality],'calculated data '!C7)</f>
        <v>677</v>
      </c>
      <c r="C44" s="9">
        <f>AVERAGEIFS(V3__67[Sale Price],V3__67[Locality],data!A44)</f>
        <v>2229739.7119645495</v>
      </c>
      <c r="D44" s="9">
        <f>AVERAGEIFS(V3__67[price per. Sq. ft],V3__67[Locality],data!A44)</f>
        <v>2213.8073725223003</v>
      </c>
      <c r="E44" s="9">
        <f>SUMIFS(V3__67[Sale Price],V3__67[Locality],data!A44)</f>
        <v>1509533785</v>
      </c>
    </row>
    <row r="45" spans="1:5" x14ac:dyDescent="0.3">
      <c r="A45" s="4" t="s">
        <v>18</v>
      </c>
      <c r="B45" s="9">
        <f>COUNTIFS(V3__67[Locality],'calculated data '!C28)</f>
        <v>635</v>
      </c>
      <c r="C45" s="9">
        <f>AVERAGEIFS(V3__67[Sale Price],V3__67[Locality],data!A45)</f>
        <v>569822.75905511808</v>
      </c>
      <c r="D45" s="9">
        <f>AVERAGEIFS(V3__67[price per. Sq. ft],V3__67[Locality],data!A45)</f>
        <v>558.45667337798636</v>
      </c>
      <c r="E45" s="9">
        <f>SUMIFS(V3__67[Sale Price],V3__67[Locality],data!A45)</f>
        <v>361837452</v>
      </c>
    </row>
    <row r="46" spans="1:5" x14ac:dyDescent="0.3">
      <c r="A46" s="4" t="s">
        <v>30</v>
      </c>
      <c r="B46" s="9">
        <f>COUNTIFS(V3__67[Locality],data!A46)</f>
        <v>640</v>
      </c>
      <c r="C46" s="9">
        <f>AVERAGEIFS(V3__67[Sale Price],V3__67[Locality],data!A46)</f>
        <v>647855.45625000005</v>
      </c>
      <c r="D46" s="9">
        <f>AVERAGEIFS(V3__67[price per. Sq. ft],V3__67[Locality],data!A46)</f>
        <v>629.12242341806939</v>
      </c>
      <c r="E46" s="9">
        <f>SUMIFS(V3__67[Sale Price],V3__67[Locality],data!A46)</f>
        <v>414627492</v>
      </c>
    </row>
    <row r="47" spans="1:5" x14ac:dyDescent="0.3">
      <c r="A47" s="4" t="s">
        <v>12</v>
      </c>
      <c r="B47" s="9">
        <f>COUNTIFS(V3__67[Locality],data!A47)</f>
        <v>935</v>
      </c>
      <c r="C47" s="9">
        <f>AVERAGEIFS(V3__67[Sale Price],V3__67[Locality],data!A47)</f>
        <v>108362.86737967914</v>
      </c>
      <c r="D47" s="9">
        <f>AVERAGEIFS(V3__67[price per. Sq. ft],V3__67[Locality],data!A47)</f>
        <v>97.074145336095086</v>
      </c>
      <c r="E47" s="9">
        <f>SUMIFS(V3__67[Sale Price],V3__67[Locality],data!A47)</f>
        <v>101319281</v>
      </c>
    </row>
    <row r="48" spans="1:5" x14ac:dyDescent="0.3">
      <c r="A48" s="4" t="s">
        <v>29</v>
      </c>
      <c r="B48" s="9">
        <f>COUNTIFS(V3__67[Locality],'calculated data '!C468)</f>
        <v>690</v>
      </c>
      <c r="C48" s="9">
        <f>AVERAGEIFS(V3__67[Sale Price],V3__67[Locality],data!A48)</f>
        <v>333589.59130434785</v>
      </c>
      <c r="D48" s="9">
        <f>AVERAGEIFS(V3__67[price per. Sq. ft],V3__67[Locality],data!A48)</f>
        <v>329.11941890304581</v>
      </c>
      <c r="E48" s="9">
        <f>SUMIFS(V3__67[Sale Price],V3__67[Locality],data!A48)</f>
        <v>230176818</v>
      </c>
    </row>
  </sheetData>
  <pageMargins left="0.7" right="0.7" top="0.75" bottom="0.75" header="0.3" footer="0.3"/>
  <pageSetup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E8A23-9CC2-4AF7-A9A8-7F8700936F05}">
  <dimension ref="A1:BK1053"/>
  <sheetViews>
    <sheetView zoomScale="70" zoomScaleNormal="70" workbookViewId="0">
      <selection activeCell="O1" sqref="O1:O1048576"/>
    </sheetView>
  </sheetViews>
  <sheetFormatPr defaultRowHeight="14.4" x14ac:dyDescent="0.3"/>
  <cols>
    <col min="2" max="2" width="23.5546875" customWidth="1"/>
    <col min="4" max="4" width="25.33203125" bestFit="1" customWidth="1"/>
    <col min="6" max="6" width="15" customWidth="1"/>
    <col min="8" max="8" width="14.6640625" customWidth="1"/>
    <col min="10" max="10" width="11.77734375" customWidth="1"/>
  </cols>
  <sheetData>
    <row r="1" spans="1:63" ht="31.2" x14ac:dyDescent="0.6">
      <c r="A1" s="12"/>
      <c r="B1" s="13" t="s">
        <v>95</v>
      </c>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c r="AI1" s="12"/>
      <c r="AJ1" s="12"/>
      <c r="AK1" s="12"/>
      <c r="AL1" s="12"/>
      <c r="AM1" s="12"/>
      <c r="AN1" s="12"/>
      <c r="AO1" s="12"/>
      <c r="AP1" s="12"/>
      <c r="AQ1" s="12"/>
      <c r="AR1" s="12"/>
      <c r="AS1" s="12"/>
      <c r="AT1" s="12"/>
      <c r="AU1" s="12"/>
      <c r="AV1" s="12"/>
      <c r="AW1" s="12"/>
      <c r="AX1" s="12"/>
      <c r="AY1" s="12"/>
      <c r="AZ1" s="12"/>
      <c r="BA1" s="12"/>
      <c r="BB1" s="12"/>
      <c r="BC1" s="12"/>
      <c r="BD1" s="12"/>
      <c r="BE1" s="12"/>
      <c r="BF1" s="12"/>
      <c r="BG1" s="12"/>
      <c r="BH1" s="12"/>
      <c r="BI1" s="12"/>
      <c r="BJ1" s="12"/>
      <c r="BK1" s="12"/>
    </row>
    <row r="2" spans="1:63" x14ac:dyDescent="0.3">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c r="BF2" s="12"/>
      <c r="BG2" s="12"/>
      <c r="BH2" s="12"/>
      <c r="BI2" s="12"/>
      <c r="BJ2" s="12"/>
      <c r="BK2" s="12"/>
    </row>
    <row r="3" spans="1:63" x14ac:dyDescent="0.3">
      <c r="A3" s="12"/>
      <c r="B3" s="14"/>
      <c r="C3" s="14"/>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c r="BF3" s="12"/>
      <c r="BG3" s="12"/>
      <c r="BH3" s="12"/>
      <c r="BI3" s="12"/>
      <c r="BJ3" s="12"/>
      <c r="BK3" s="12"/>
    </row>
    <row r="4" spans="1:63" ht="21" x14ac:dyDescent="0.4">
      <c r="A4" s="12"/>
      <c r="B4" s="17">
        <f>data!G2</f>
        <v>5492</v>
      </c>
      <c r="C4" s="14"/>
      <c r="D4" s="17">
        <f>data!G6</f>
        <v>3434941461</v>
      </c>
      <c r="E4" s="12"/>
      <c r="F4" s="17">
        <f>data!I3</f>
        <v>625444.54861616902</v>
      </c>
      <c r="G4" s="12"/>
      <c r="H4" s="17">
        <f>data!I5</f>
        <v>336500</v>
      </c>
      <c r="I4" s="12"/>
      <c r="J4" s="17">
        <f>data!H12</f>
        <v>612.6566160754744</v>
      </c>
      <c r="K4" s="12"/>
      <c r="L4" s="12"/>
      <c r="M4" s="12"/>
      <c r="N4" s="1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c r="BF4" s="12"/>
      <c r="BG4" s="12"/>
      <c r="BH4" s="12"/>
      <c r="BI4" s="12"/>
      <c r="BJ4" s="12"/>
      <c r="BK4" s="12"/>
    </row>
    <row r="5" spans="1:63" ht="28.8" x14ac:dyDescent="0.3">
      <c r="A5" s="12"/>
      <c r="B5" s="16" t="s">
        <v>96</v>
      </c>
      <c r="C5" s="14"/>
      <c r="D5" s="16" t="s">
        <v>97</v>
      </c>
      <c r="E5" s="12"/>
      <c r="F5" s="16" t="s">
        <v>98</v>
      </c>
      <c r="G5" s="12"/>
      <c r="H5" s="16" t="s">
        <v>99</v>
      </c>
      <c r="I5" s="12"/>
      <c r="J5" s="16" t="s">
        <v>85</v>
      </c>
      <c r="K5" s="12"/>
      <c r="L5" s="12"/>
      <c r="M5" s="12"/>
      <c r="N5" s="12"/>
      <c r="O5" s="12"/>
      <c r="P5" s="12"/>
      <c r="Q5" s="12"/>
      <c r="R5" s="12"/>
      <c r="S5" s="12"/>
      <c r="T5" s="12"/>
      <c r="U5" s="12"/>
      <c r="V5" s="12"/>
      <c r="W5" s="12"/>
      <c r="X5" s="12"/>
      <c r="Y5" s="12"/>
      <c r="Z5" s="12"/>
      <c r="AA5" s="12"/>
      <c r="AB5" s="12"/>
      <c r="AC5" s="1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c r="BF5" s="12"/>
      <c r="BG5" s="12"/>
      <c r="BH5" s="12"/>
      <c r="BI5" s="12"/>
      <c r="BJ5" s="12"/>
      <c r="BK5" s="12"/>
    </row>
    <row r="6" spans="1:63" x14ac:dyDescent="0.3">
      <c r="A6" s="12"/>
      <c r="B6" s="14"/>
      <c r="C6" s="14"/>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c r="BF6" s="12"/>
      <c r="BG6" s="12"/>
      <c r="BH6" s="12"/>
      <c r="BI6" s="12"/>
      <c r="BJ6" s="12"/>
      <c r="BK6" s="12"/>
    </row>
    <row r="7" spans="1:63" x14ac:dyDescent="0.3">
      <c r="A7" s="12"/>
      <c r="B7" s="12"/>
      <c r="C7" s="12"/>
      <c r="D7" s="12"/>
      <c r="E7" s="12"/>
      <c r="F7" s="14"/>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c r="BF7" s="12"/>
      <c r="BG7" s="12"/>
      <c r="BH7" s="12"/>
      <c r="BI7" s="12"/>
      <c r="BJ7" s="12"/>
      <c r="BK7" s="12"/>
    </row>
    <row r="8" spans="1:63" x14ac:dyDescent="0.3">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c r="BF8" s="12"/>
      <c r="BG8" s="12"/>
      <c r="BH8" s="12"/>
      <c r="BI8" s="12"/>
      <c r="BJ8" s="12"/>
      <c r="BK8" s="12"/>
    </row>
    <row r="9" spans="1:63" x14ac:dyDescent="0.3">
      <c r="A9" s="12"/>
      <c r="B9" s="12"/>
      <c r="C9" s="12"/>
      <c r="D9" s="12"/>
      <c r="E9" s="12"/>
      <c r="F9" s="12"/>
      <c r="G9" s="12"/>
      <c r="H9" s="12"/>
      <c r="I9" s="15"/>
      <c r="J9" s="12"/>
      <c r="K9" s="12"/>
      <c r="L9" s="12"/>
      <c r="M9" s="12"/>
      <c r="N9" s="12"/>
      <c r="O9" s="12"/>
      <c r="P9" s="12"/>
      <c r="Q9" s="12"/>
      <c r="R9" s="12"/>
      <c r="S9" s="12"/>
      <c r="T9" s="12"/>
      <c r="U9" s="12"/>
      <c r="V9" s="12"/>
      <c r="W9" s="12"/>
      <c r="X9" s="12"/>
      <c r="Y9" s="12"/>
      <c r="Z9" s="12"/>
      <c r="AA9" s="12"/>
      <c r="AB9" s="12"/>
      <c r="AC9" s="12"/>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c r="BF9" s="12"/>
      <c r="BG9" s="12"/>
      <c r="BH9" s="12"/>
      <c r="BI9" s="12"/>
      <c r="BJ9" s="12"/>
      <c r="BK9" s="12"/>
    </row>
    <row r="10" spans="1:63" x14ac:dyDescent="0.3">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c r="BF10" s="12"/>
      <c r="BG10" s="12"/>
      <c r="BH10" s="12"/>
      <c r="BI10" s="12"/>
      <c r="BJ10" s="12"/>
      <c r="BK10" s="12"/>
    </row>
    <row r="11" spans="1:63" x14ac:dyDescent="0.3">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c r="BF11" s="12"/>
      <c r="BG11" s="12"/>
      <c r="BH11" s="12"/>
      <c r="BI11" s="12"/>
      <c r="BJ11" s="12"/>
      <c r="BK11" s="12"/>
    </row>
    <row r="12" spans="1:63" x14ac:dyDescent="0.3">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c r="BF12" s="12"/>
      <c r="BG12" s="12"/>
      <c r="BH12" s="12"/>
      <c r="BI12" s="12"/>
      <c r="BJ12" s="12"/>
      <c r="BK12" s="12"/>
    </row>
    <row r="13" spans="1:63" x14ac:dyDescent="0.3">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c r="BF13" s="12"/>
      <c r="BG13" s="12"/>
      <c r="BH13" s="12"/>
      <c r="BI13" s="12"/>
      <c r="BJ13" s="12"/>
      <c r="BK13" s="12"/>
    </row>
    <row r="14" spans="1:63" x14ac:dyDescent="0.3">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c r="BF14" s="12"/>
      <c r="BG14" s="12"/>
      <c r="BH14" s="12"/>
      <c r="BI14" s="12"/>
      <c r="BJ14" s="12"/>
      <c r="BK14" s="12"/>
    </row>
    <row r="15" spans="1:63" x14ac:dyDescent="0.3">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row>
    <row r="16" spans="1:63" x14ac:dyDescent="0.3">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row>
    <row r="17" spans="1:63" x14ac:dyDescent="0.3">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row>
    <row r="18" spans="1:63" x14ac:dyDescent="0.3">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row>
    <row r="19" spans="1:63" x14ac:dyDescent="0.3">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row>
    <row r="20" spans="1:63" x14ac:dyDescent="0.3">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c r="BF20" s="12"/>
      <c r="BG20" s="12"/>
      <c r="BH20" s="12"/>
      <c r="BI20" s="12"/>
      <c r="BJ20" s="12"/>
      <c r="BK20" s="12"/>
    </row>
    <row r="21" spans="1:63" x14ac:dyDescent="0.3">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c r="BF21" s="12"/>
      <c r="BG21" s="12"/>
      <c r="BH21" s="12"/>
      <c r="BI21" s="12"/>
      <c r="BJ21" s="12"/>
      <c r="BK21" s="12"/>
    </row>
    <row r="22" spans="1:63" x14ac:dyDescent="0.3">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row>
    <row r="23" spans="1:63" x14ac:dyDescent="0.3">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row>
    <row r="24" spans="1:63" x14ac:dyDescent="0.3">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c r="BF24" s="12"/>
      <c r="BG24" s="12"/>
      <c r="BH24" s="12"/>
      <c r="BI24" s="12"/>
      <c r="BJ24" s="12"/>
      <c r="BK24" s="12"/>
    </row>
    <row r="25" spans="1:63" x14ac:dyDescent="0.3">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c r="BF25" s="12"/>
      <c r="BG25" s="12"/>
      <c r="BH25" s="12"/>
      <c r="BI25" s="12"/>
      <c r="BJ25" s="12"/>
      <c r="BK25" s="12"/>
    </row>
    <row r="26" spans="1:63" x14ac:dyDescent="0.3">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c r="BF26" s="12"/>
      <c r="BG26" s="12"/>
      <c r="BH26" s="12"/>
      <c r="BI26" s="12"/>
      <c r="BJ26" s="12"/>
      <c r="BK26" s="12"/>
    </row>
    <row r="27" spans="1:63" x14ac:dyDescent="0.3">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row>
    <row r="28" spans="1:63" x14ac:dyDescent="0.3">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row>
    <row r="29" spans="1:63" x14ac:dyDescent="0.3">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row>
    <row r="30" spans="1:63" x14ac:dyDescent="0.3">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c r="BF30" s="12"/>
      <c r="BG30" s="12"/>
      <c r="BH30" s="12"/>
      <c r="BI30" s="12"/>
      <c r="BJ30" s="12"/>
      <c r="BK30" s="12"/>
    </row>
    <row r="31" spans="1:63" x14ac:dyDescent="0.3">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c r="BF31" s="12"/>
      <c r="BG31" s="12"/>
      <c r="BH31" s="12"/>
      <c r="BI31" s="12"/>
      <c r="BJ31" s="12"/>
      <c r="BK31" s="12"/>
    </row>
    <row r="32" spans="1:63" x14ac:dyDescent="0.3">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c r="BF32" s="12"/>
      <c r="BG32" s="12"/>
      <c r="BH32" s="12"/>
      <c r="BI32" s="12"/>
      <c r="BJ32" s="12"/>
      <c r="BK32" s="12"/>
    </row>
    <row r="33" spans="1:63" x14ac:dyDescent="0.3">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c r="BF33" s="12"/>
      <c r="BG33" s="12"/>
      <c r="BH33" s="12"/>
      <c r="BI33" s="12"/>
      <c r="BJ33" s="12"/>
      <c r="BK33" s="12"/>
    </row>
    <row r="34" spans="1:63" x14ac:dyDescent="0.3">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c r="BF34" s="12"/>
      <c r="BG34" s="12"/>
      <c r="BH34" s="12"/>
      <c r="BI34" s="12"/>
      <c r="BJ34" s="12"/>
      <c r="BK34" s="12"/>
    </row>
    <row r="35" spans="1:63" x14ac:dyDescent="0.3">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c r="BF35" s="12"/>
      <c r="BG35" s="12"/>
      <c r="BH35" s="12"/>
      <c r="BI35" s="12"/>
      <c r="BJ35" s="12"/>
      <c r="BK35" s="12"/>
    </row>
    <row r="36" spans="1:63" x14ac:dyDescent="0.3">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row>
    <row r="37" spans="1:63" x14ac:dyDescent="0.3">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c r="BF37" s="12"/>
      <c r="BG37" s="12"/>
      <c r="BH37" s="12"/>
      <c r="BI37" s="12"/>
      <c r="BJ37" s="12"/>
      <c r="BK37" s="12"/>
    </row>
    <row r="38" spans="1:63" x14ac:dyDescent="0.3">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c r="BF38" s="12"/>
      <c r="BG38" s="12"/>
      <c r="BH38" s="12"/>
      <c r="BI38" s="12"/>
      <c r="BJ38" s="12"/>
      <c r="BK38" s="12"/>
    </row>
    <row r="39" spans="1:63" x14ac:dyDescent="0.3">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c r="BF39" s="12"/>
      <c r="BG39" s="12"/>
      <c r="BH39" s="12"/>
      <c r="BI39" s="12"/>
      <c r="BJ39" s="12"/>
      <c r="BK39" s="12"/>
    </row>
    <row r="40" spans="1:63" x14ac:dyDescent="0.3">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row>
    <row r="41" spans="1:63" x14ac:dyDescent="0.3">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row>
    <row r="42" spans="1:63" x14ac:dyDescent="0.3">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row>
    <row r="43" spans="1:63" x14ac:dyDescent="0.3">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row>
    <row r="44" spans="1:63" x14ac:dyDescent="0.3">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row>
    <row r="45" spans="1:63" x14ac:dyDescent="0.3">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c r="BF45" s="12"/>
      <c r="BG45" s="12"/>
      <c r="BH45" s="12"/>
      <c r="BI45" s="12"/>
      <c r="BJ45" s="12"/>
      <c r="BK45" s="12"/>
    </row>
    <row r="46" spans="1:63" x14ac:dyDescent="0.3">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row>
    <row r="47" spans="1:63" x14ac:dyDescent="0.3">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c r="BF47" s="12"/>
      <c r="BG47" s="12"/>
      <c r="BH47" s="12"/>
      <c r="BI47" s="12"/>
      <c r="BJ47" s="12"/>
      <c r="BK47" s="12"/>
    </row>
    <row r="48" spans="1:63" x14ac:dyDescent="0.3">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c r="BF48" s="12"/>
      <c r="BG48" s="12"/>
      <c r="BH48" s="12"/>
      <c r="BI48" s="12"/>
      <c r="BJ48" s="12"/>
      <c r="BK48" s="12"/>
    </row>
    <row r="49" spans="1:63" x14ac:dyDescent="0.3">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c r="BF49" s="12"/>
      <c r="BG49" s="12"/>
      <c r="BH49" s="12"/>
      <c r="BI49" s="12"/>
      <c r="BJ49" s="12"/>
      <c r="BK49" s="12"/>
    </row>
    <row r="50" spans="1:63" x14ac:dyDescent="0.3">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c r="BA50" s="12"/>
      <c r="BB50" s="12"/>
      <c r="BC50" s="12"/>
      <c r="BD50" s="12"/>
      <c r="BE50" s="12"/>
      <c r="BF50" s="12"/>
      <c r="BG50" s="12"/>
      <c r="BH50" s="12"/>
      <c r="BI50" s="12"/>
      <c r="BJ50" s="12"/>
      <c r="BK50" s="12"/>
    </row>
    <row r="51" spans="1:63" x14ac:dyDescent="0.3">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c r="BA51" s="12"/>
      <c r="BB51" s="12"/>
      <c r="BC51" s="12"/>
      <c r="BD51" s="12"/>
      <c r="BE51" s="12"/>
      <c r="BF51" s="12"/>
      <c r="BG51" s="12"/>
      <c r="BH51" s="12"/>
      <c r="BI51" s="12"/>
      <c r="BJ51" s="12"/>
      <c r="BK51" s="12"/>
    </row>
    <row r="52" spans="1:63" x14ac:dyDescent="0.3">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row>
    <row r="53" spans="1:63" x14ac:dyDescent="0.3">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c r="AV53" s="12"/>
      <c r="AW53" s="12"/>
      <c r="AX53" s="12"/>
      <c r="AY53" s="12"/>
      <c r="AZ53" s="12"/>
      <c r="BA53" s="12"/>
      <c r="BB53" s="12"/>
      <c r="BC53" s="12"/>
      <c r="BD53" s="12"/>
      <c r="BE53" s="12"/>
      <c r="BF53" s="12"/>
      <c r="BG53" s="12"/>
      <c r="BH53" s="12"/>
      <c r="BI53" s="12"/>
      <c r="BJ53" s="12"/>
      <c r="BK53" s="12"/>
    </row>
    <row r="54" spans="1:63" x14ac:dyDescent="0.3">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row>
    <row r="55" spans="1:63"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row>
    <row r="56" spans="1:63" x14ac:dyDescent="0.3">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c r="AV56" s="12"/>
      <c r="AW56" s="12"/>
      <c r="AX56" s="12"/>
      <c r="AY56" s="12"/>
      <c r="AZ56" s="12"/>
      <c r="BA56" s="12"/>
      <c r="BB56" s="12"/>
      <c r="BC56" s="12"/>
      <c r="BD56" s="12"/>
      <c r="BE56" s="12"/>
      <c r="BF56" s="12"/>
      <c r="BG56" s="12"/>
      <c r="BH56" s="12"/>
      <c r="BI56" s="12"/>
      <c r="BJ56" s="12"/>
      <c r="BK56" s="12"/>
    </row>
    <row r="57" spans="1:63" x14ac:dyDescent="0.3">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c r="AV57" s="12"/>
      <c r="AW57" s="12"/>
      <c r="AX57" s="12"/>
      <c r="AY57" s="12"/>
      <c r="AZ57" s="12"/>
      <c r="BA57" s="12"/>
      <c r="BB57" s="12"/>
      <c r="BC57" s="12"/>
      <c r="BD57" s="12"/>
      <c r="BE57" s="12"/>
      <c r="BF57" s="12"/>
      <c r="BG57" s="12"/>
      <c r="BH57" s="12"/>
      <c r="BI57" s="12"/>
      <c r="BJ57" s="12"/>
      <c r="BK57" s="12"/>
    </row>
    <row r="58" spans="1:63" x14ac:dyDescent="0.3">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row>
    <row r="59" spans="1:63" x14ac:dyDescent="0.3">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c r="AV59" s="12"/>
      <c r="AW59" s="12"/>
      <c r="AX59" s="12"/>
      <c r="AY59" s="12"/>
      <c r="AZ59" s="12"/>
      <c r="BA59" s="12"/>
      <c r="BB59" s="12"/>
      <c r="BC59" s="12"/>
      <c r="BD59" s="12"/>
      <c r="BE59" s="12"/>
      <c r="BF59" s="12"/>
      <c r="BG59" s="12"/>
      <c r="BH59" s="12"/>
      <c r="BI59" s="12"/>
      <c r="BJ59" s="12"/>
      <c r="BK59" s="12"/>
    </row>
    <row r="60" spans="1:63" x14ac:dyDescent="0.3">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c r="AV60" s="12"/>
      <c r="AW60" s="12"/>
      <c r="AX60" s="12"/>
      <c r="AY60" s="12"/>
      <c r="AZ60" s="12"/>
      <c r="BA60" s="12"/>
      <c r="BB60" s="12"/>
      <c r="BC60" s="12"/>
      <c r="BD60" s="12"/>
      <c r="BE60" s="12"/>
      <c r="BF60" s="12"/>
      <c r="BG60" s="12"/>
      <c r="BH60" s="12"/>
      <c r="BI60" s="12"/>
      <c r="BJ60" s="12"/>
      <c r="BK60" s="12"/>
    </row>
    <row r="61" spans="1:63" x14ac:dyDescent="0.3">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c r="AV61" s="12"/>
      <c r="AW61" s="12"/>
      <c r="AX61" s="12"/>
      <c r="AY61" s="12"/>
      <c r="AZ61" s="12"/>
      <c r="BA61" s="12"/>
      <c r="BB61" s="12"/>
      <c r="BC61" s="12"/>
      <c r="BD61" s="12"/>
      <c r="BE61" s="12"/>
      <c r="BF61" s="12"/>
      <c r="BG61" s="12"/>
      <c r="BH61" s="12"/>
      <c r="BI61" s="12"/>
      <c r="BJ61" s="12"/>
      <c r="BK61" s="12"/>
    </row>
    <row r="62" spans="1:63" x14ac:dyDescent="0.3">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c r="AV62" s="12"/>
      <c r="AW62" s="12"/>
      <c r="AX62" s="12"/>
      <c r="AY62" s="12"/>
      <c r="AZ62" s="12"/>
      <c r="BA62" s="12"/>
      <c r="BB62" s="12"/>
      <c r="BC62" s="12"/>
      <c r="BD62" s="12"/>
      <c r="BE62" s="12"/>
      <c r="BF62" s="12"/>
      <c r="BG62" s="12"/>
      <c r="BH62" s="12"/>
      <c r="BI62" s="12"/>
      <c r="BJ62" s="12"/>
      <c r="BK62" s="12"/>
    </row>
    <row r="63" spans="1:63" x14ac:dyDescent="0.3">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c r="BA63" s="12"/>
      <c r="BB63" s="12"/>
      <c r="BC63" s="12"/>
      <c r="BD63" s="12"/>
      <c r="BE63" s="12"/>
      <c r="BF63" s="12"/>
      <c r="BG63" s="12"/>
      <c r="BH63" s="12"/>
      <c r="BI63" s="12"/>
      <c r="BJ63" s="12"/>
      <c r="BK63" s="12"/>
    </row>
    <row r="64" spans="1:63" x14ac:dyDescent="0.3">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c r="BA64" s="12"/>
      <c r="BB64" s="12"/>
      <c r="BC64" s="12"/>
      <c r="BD64" s="12"/>
      <c r="BE64" s="12"/>
      <c r="BF64" s="12"/>
      <c r="BG64" s="12"/>
      <c r="BH64" s="12"/>
      <c r="BI64" s="12"/>
      <c r="BJ64" s="12"/>
      <c r="BK64" s="12"/>
    </row>
    <row r="65" spans="1:63" x14ac:dyDescent="0.3">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c r="BA65" s="12"/>
      <c r="BB65" s="12"/>
      <c r="BC65" s="12"/>
      <c r="BD65" s="12"/>
      <c r="BE65" s="12"/>
      <c r="BF65" s="12"/>
      <c r="BG65" s="12"/>
      <c r="BH65" s="12"/>
      <c r="BI65" s="12"/>
      <c r="BJ65" s="12"/>
      <c r="BK65" s="12"/>
    </row>
    <row r="66" spans="1:63" x14ac:dyDescent="0.3">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c r="BA66" s="12"/>
      <c r="BB66" s="12"/>
      <c r="BC66" s="12"/>
      <c r="BD66" s="12"/>
      <c r="BE66" s="12"/>
      <c r="BF66" s="12"/>
      <c r="BG66" s="12"/>
      <c r="BH66" s="12"/>
      <c r="BI66" s="12"/>
      <c r="BJ66" s="12"/>
      <c r="BK66" s="12"/>
    </row>
    <row r="67" spans="1:63" x14ac:dyDescent="0.3">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c r="BA67" s="12"/>
      <c r="BB67" s="12"/>
      <c r="BC67" s="12"/>
      <c r="BD67" s="12"/>
      <c r="BE67" s="12"/>
      <c r="BF67" s="12"/>
      <c r="BG67" s="12"/>
      <c r="BH67" s="12"/>
      <c r="BI67" s="12"/>
      <c r="BJ67" s="12"/>
      <c r="BK67" s="12"/>
    </row>
    <row r="68" spans="1:63" x14ac:dyDescent="0.3">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c r="BA68" s="12"/>
      <c r="BB68" s="12"/>
      <c r="BC68" s="12"/>
      <c r="BD68" s="12"/>
      <c r="BE68" s="12"/>
      <c r="BF68" s="12"/>
      <c r="BG68" s="12"/>
      <c r="BH68" s="12"/>
      <c r="BI68" s="12"/>
      <c r="BJ68" s="12"/>
      <c r="BK68" s="12"/>
    </row>
    <row r="69" spans="1:63" x14ac:dyDescent="0.3">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12"/>
      <c r="AP69" s="12"/>
      <c r="AQ69" s="12"/>
      <c r="AR69" s="12"/>
      <c r="AS69" s="12"/>
      <c r="AT69" s="12"/>
      <c r="AU69" s="12"/>
      <c r="AV69" s="12"/>
      <c r="AW69" s="12"/>
      <c r="AX69" s="12"/>
      <c r="AY69" s="12"/>
      <c r="AZ69" s="12"/>
      <c r="BA69" s="12"/>
      <c r="BB69" s="12"/>
      <c r="BC69" s="12"/>
      <c r="BD69" s="12"/>
      <c r="BE69" s="12"/>
      <c r="BF69" s="12"/>
      <c r="BG69" s="12"/>
      <c r="BH69" s="12"/>
      <c r="BI69" s="12"/>
      <c r="BJ69" s="12"/>
      <c r="BK69" s="12"/>
    </row>
    <row r="70" spans="1:63" x14ac:dyDescent="0.3">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12"/>
      <c r="AP70" s="12"/>
      <c r="AQ70" s="12"/>
      <c r="AR70" s="12"/>
      <c r="AS70" s="12"/>
      <c r="AT70" s="12"/>
      <c r="AU70" s="12"/>
      <c r="AV70" s="12"/>
      <c r="AW70" s="12"/>
      <c r="AX70" s="12"/>
      <c r="AY70" s="12"/>
      <c r="AZ70" s="12"/>
      <c r="BA70" s="12"/>
      <c r="BB70" s="12"/>
      <c r="BC70" s="12"/>
      <c r="BD70" s="12"/>
      <c r="BE70" s="12"/>
      <c r="BF70" s="12"/>
      <c r="BG70" s="12"/>
      <c r="BH70" s="12"/>
      <c r="BI70" s="12"/>
      <c r="BJ70" s="12"/>
      <c r="BK70" s="12"/>
    </row>
    <row r="71" spans="1:63" x14ac:dyDescent="0.3">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c r="AI71" s="12"/>
      <c r="AJ71" s="12"/>
      <c r="AK71" s="12"/>
      <c r="AL71" s="12"/>
      <c r="AM71" s="12"/>
      <c r="AN71" s="12"/>
      <c r="AO71" s="12"/>
      <c r="AP71" s="12"/>
      <c r="AQ71" s="12"/>
      <c r="AR71" s="12"/>
      <c r="AS71" s="12"/>
      <c r="AT71" s="12"/>
      <c r="AU71" s="12"/>
      <c r="AV71" s="12"/>
      <c r="AW71" s="12"/>
      <c r="AX71" s="12"/>
      <c r="AY71" s="12"/>
      <c r="AZ71" s="12"/>
      <c r="BA71" s="12"/>
      <c r="BB71" s="12"/>
      <c r="BC71" s="12"/>
      <c r="BD71" s="12"/>
      <c r="BE71" s="12"/>
      <c r="BF71" s="12"/>
      <c r="BG71" s="12"/>
      <c r="BH71" s="12"/>
      <c r="BI71" s="12"/>
      <c r="BJ71" s="12"/>
      <c r="BK71" s="12"/>
    </row>
    <row r="72" spans="1:63"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c r="AI72" s="12"/>
      <c r="AJ72" s="12"/>
      <c r="AK72" s="12"/>
      <c r="AL72" s="12"/>
      <c r="AM72" s="12"/>
      <c r="AN72" s="12"/>
      <c r="AO72" s="12"/>
      <c r="AP72" s="12"/>
      <c r="AQ72" s="12"/>
      <c r="AR72" s="12"/>
      <c r="AS72" s="12"/>
      <c r="AT72" s="12"/>
      <c r="AU72" s="12"/>
      <c r="AV72" s="12"/>
      <c r="AW72" s="12"/>
      <c r="AX72" s="12"/>
      <c r="AY72" s="12"/>
      <c r="AZ72" s="12"/>
      <c r="BA72" s="12"/>
      <c r="BB72" s="12"/>
      <c r="BC72" s="12"/>
      <c r="BD72" s="12"/>
      <c r="BE72" s="12"/>
      <c r="BF72" s="12"/>
      <c r="BG72" s="12"/>
      <c r="BH72" s="12"/>
      <c r="BI72" s="12"/>
      <c r="BJ72" s="12"/>
      <c r="BK72" s="12"/>
    </row>
    <row r="73" spans="1:63" x14ac:dyDescent="0.3">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row>
    <row r="74" spans="1:63" x14ac:dyDescent="0.3">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c r="AI74" s="12"/>
      <c r="AJ74" s="12"/>
      <c r="AK74" s="12"/>
      <c r="AL74" s="12"/>
      <c r="AM74" s="12"/>
      <c r="AN74" s="12"/>
      <c r="AO74" s="12"/>
      <c r="AP74" s="12"/>
      <c r="AQ74" s="12"/>
      <c r="AR74" s="12"/>
      <c r="AS74" s="12"/>
      <c r="AT74" s="12"/>
      <c r="AU74" s="12"/>
      <c r="AV74" s="12"/>
      <c r="AW74" s="12"/>
      <c r="AX74" s="12"/>
      <c r="AY74" s="12"/>
      <c r="AZ74" s="12"/>
      <c r="BA74" s="12"/>
      <c r="BB74" s="12"/>
      <c r="BC74" s="12"/>
      <c r="BD74" s="12"/>
      <c r="BE74" s="12"/>
      <c r="BF74" s="12"/>
      <c r="BG74" s="12"/>
      <c r="BH74" s="12"/>
      <c r="BI74" s="12"/>
      <c r="BJ74" s="12"/>
      <c r="BK74" s="12"/>
    </row>
    <row r="75" spans="1:63" x14ac:dyDescent="0.3">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c r="AI75" s="12"/>
      <c r="AJ75" s="12"/>
      <c r="AK75" s="12"/>
      <c r="AL75" s="12"/>
      <c r="AM75" s="12"/>
      <c r="AN75" s="12"/>
      <c r="AO75" s="12"/>
      <c r="AP75" s="12"/>
      <c r="AQ75" s="12"/>
      <c r="AR75" s="12"/>
      <c r="AS75" s="12"/>
      <c r="AT75" s="12"/>
      <c r="AU75" s="12"/>
      <c r="AV75" s="12"/>
      <c r="AW75" s="12"/>
      <c r="AX75" s="12"/>
      <c r="AY75" s="12"/>
      <c r="AZ75" s="12"/>
      <c r="BA75" s="12"/>
      <c r="BB75" s="12"/>
      <c r="BC75" s="12"/>
      <c r="BD75" s="12"/>
      <c r="BE75" s="12"/>
      <c r="BF75" s="12"/>
      <c r="BG75" s="12"/>
      <c r="BH75" s="12"/>
      <c r="BI75" s="12"/>
      <c r="BJ75" s="12"/>
      <c r="BK75" s="12"/>
    </row>
    <row r="76" spans="1:63" x14ac:dyDescent="0.3">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12"/>
      <c r="AJ76" s="12"/>
      <c r="AK76" s="12"/>
      <c r="AL76" s="12"/>
      <c r="AM76" s="12"/>
      <c r="AN76" s="12"/>
      <c r="AO76" s="12"/>
      <c r="AP76" s="12"/>
      <c r="AQ76" s="12"/>
      <c r="AR76" s="12"/>
      <c r="AS76" s="12"/>
      <c r="AT76" s="12"/>
      <c r="AU76" s="12"/>
      <c r="AV76" s="12"/>
      <c r="AW76" s="12"/>
      <c r="AX76" s="12"/>
      <c r="AY76" s="12"/>
      <c r="AZ76" s="12"/>
      <c r="BA76" s="12"/>
      <c r="BB76" s="12"/>
      <c r="BC76" s="12"/>
      <c r="BD76" s="12"/>
      <c r="BE76" s="12"/>
      <c r="BF76" s="12"/>
      <c r="BG76" s="12"/>
      <c r="BH76" s="12"/>
      <c r="BI76" s="12"/>
      <c r="BJ76" s="12"/>
      <c r="BK76" s="12"/>
    </row>
    <row r="77" spans="1:63" x14ac:dyDescent="0.3">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c r="AI77" s="12"/>
      <c r="AJ77" s="12"/>
      <c r="AK77" s="12"/>
      <c r="AL77" s="12"/>
      <c r="AM77" s="12"/>
      <c r="AN77" s="12"/>
      <c r="AO77" s="12"/>
      <c r="AP77" s="12"/>
      <c r="AQ77" s="12"/>
      <c r="AR77" s="12"/>
      <c r="AS77" s="12"/>
      <c r="AT77" s="12"/>
      <c r="AU77" s="12"/>
      <c r="AV77" s="12"/>
      <c r="AW77" s="12"/>
      <c r="AX77" s="12"/>
      <c r="AY77" s="12"/>
      <c r="AZ77" s="12"/>
      <c r="BA77" s="12"/>
      <c r="BB77" s="12"/>
      <c r="BC77" s="12"/>
      <c r="BD77" s="12"/>
      <c r="BE77" s="12"/>
      <c r="BF77" s="12"/>
      <c r="BG77" s="12"/>
      <c r="BH77" s="12"/>
      <c r="BI77" s="12"/>
      <c r="BJ77" s="12"/>
      <c r="BK77" s="12"/>
    </row>
    <row r="78" spans="1:63" x14ac:dyDescent="0.3">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12"/>
      <c r="AJ78" s="12"/>
      <c r="AK78" s="12"/>
      <c r="AL78" s="12"/>
      <c r="AM78" s="12"/>
      <c r="AN78" s="12"/>
      <c r="AO78" s="12"/>
      <c r="AP78" s="12"/>
      <c r="AQ78" s="12"/>
      <c r="AR78" s="12"/>
      <c r="AS78" s="12"/>
      <c r="AT78" s="12"/>
      <c r="AU78" s="12"/>
      <c r="AV78" s="12"/>
      <c r="AW78" s="12"/>
      <c r="AX78" s="12"/>
      <c r="AY78" s="12"/>
      <c r="AZ78" s="12"/>
      <c r="BA78" s="12"/>
      <c r="BB78" s="12"/>
      <c r="BC78" s="12"/>
      <c r="BD78" s="12"/>
      <c r="BE78" s="12"/>
      <c r="BF78" s="12"/>
      <c r="BG78" s="12"/>
      <c r="BH78" s="12"/>
      <c r="BI78" s="12"/>
      <c r="BJ78" s="12"/>
      <c r="BK78" s="12"/>
    </row>
    <row r="79" spans="1:63" x14ac:dyDescent="0.3">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c r="AI79" s="12"/>
      <c r="AJ79" s="12"/>
      <c r="AK79" s="12"/>
      <c r="AL79" s="12"/>
      <c r="AM79" s="12"/>
      <c r="AN79" s="12"/>
      <c r="AO79" s="12"/>
      <c r="AP79" s="12"/>
      <c r="AQ79" s="12"/>
      <c r="AR79" s="12"/>
      <c r="AS79" s="12"/>
      <c r="AT79" s="12"/>
      <c r="AU79" s="12"/>
      <c r="AV79" s="12"/>
      <c r="AW79" s="12"/>
      <c r="AX79" s="12"/>
      <c r="AY79" s="12"/>
      <c r="AZ79" s="12"/>
      <c r="BA79" s="12"/>
      <c r="BB79" s="12"/>
      <c r="BC79" s="12"/>
      <c r="BD79" s="12"/>
      <c r="BE79" s="12"/>
      <c r="BF79" s="12"/>
      <c r="BG79" s="12"/>
      <c r="BH79" s="12"/>
      <c r="BI79" s="12"/>
      <c r="BJ79" s="12"/>
      <c r="BK79" s="12"/>
    </row>
    <row r="80" spans="1:63" x14ac:dyDescent="0.3">
      <c r="A80" s="12"/>
      <c r="B80" s="12"/>
      <c r="C80" s="12"/>
      <c r="D80" s="12"/>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12"/>
      <c r="AJ80" s="12"/>
      <c r="AK80" s="12"/>
      <c r="AL80" s="12"/>
      <c r="AM80" s="12"/>
      <c r="AN80" s="12"/>
      <c r="AO80" s="12"/>
      <c r="AP80" s="12"/>
      <c r="AQ80" s="12"/>
      <c r="AR80" s="12"/>
      <c r="AS80" s="12"/>
      <c r="AT80" s="12"/>
      <c r="AU80" s="12"/>
      <c r="AV80" s="12"/>
      <c r="AW80" s="12"/>
      <c r="AX80" s="12"/>
      <c r="AY80" s="12"/>
      <c r="AZ80" s="12"/>
      <c r="BA80" s="12"/>
      <c r="BB80" s="12"/>
      <c r="BC80" s="12"/>
      <c r="BD80" s="12"/>
      <c r="BE80" s="12"/>
      <c r="BF80" s="12"/>
      <c r="BG80" s="12"/>
      <c r="BH80" s="12"/>
      <c r="BI80" s="12"/>
      <c r="BJ80" s="12"/>
      <c r="BK80" s="12"/>
    </row>
    <row r="81" spans="1:63" x14ac:dyDescent="0.3">
      <c r="A81" s="12"/>
      <c r="B81" s="12"/>
      <c r="C81" s="12"/>
      <c r="D81" s="12"/>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c r="AE81" s="12"/>
      <c r="AF81" s="12"/>
      <c r="AG81" s="12"/>
      <c r="AH81" s="12"/>
      <c r="AI81" s="12"/>
      <c r="AJ81" s="12"/>
      <c r="AK81" s="12"/>
      <c r="AL81" s="12"/>
      <c r="AM81" s="12"/>
      <c r="AN81" s="12"/>
      <c r="AO81" s="12"/>
      <c r="AP81" s="12"/>
      <c r="AQ81" s="12"/>
      <c r="AR81" s="12"/>
      <c r="AS81" s="12"/>
      <c r="AT81" s="12"/>
      <c r="AU81" s="12"/>
      <c r="AV81" s="12"/>
      <c r="AW81" s="12"/>
      <c r="AX81" s="12"/>
      <c r="AY81" s="12"/>
      <c r="AZ81" s="12"/>
      <c r="BA81" s="12"/>
      <c r="BB81" s="12"/>
      <c r="BC81" s="12"/>
      <c r="BD81" s="12"/>
      <c r="BE81" s="12"/>
      <c r="BF81" s="12"/>
      <c r="BG81" s="12"/>
      <c r="BH81" s="12"/>
      <c r="BI81" s="12"/>
      <c r="BJ81" s="12"/>
      <c r="BK81" s="12"/>
    </row>
    <row r="82" spans="1:63"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12"/>
      <c r="AJ82" s="12"/>
      <c r="AK82" s="12"/>
      <c r="AL82" s="12"/>
      <c r="AM82" s="12"/>
      <c r="AN82" s="12"/>
      <c r="AO82" s="12"/>
      <c r="AP82" s="12"/>
      <c r="AQ82" s="12"/>
      <c r="AR82" s="12"/>
      <c r="AS82" s="12"/>
      <c r="AT82" s="12"/>
      <c r="AU82" s="12"/>
      <c r="AV82" s="12"/>
      <c r="AW82" s="12"/>
      <c r="AX82" s="12"/>
      <c r="AY82" s="12"/>
      <c r="AZ82" s="12"/>
      <c r="BA82" s="12"/>
      <c r="BB82" s="12"/>
      <c r="BC82" s="12"/>
      <c r="BD82" s="12"/>
      <c r="BE82" s="12"/>
      <c r="BF82" s="12"/>
      <c r="BG82" s="12"/>
      <c r="BH82" s="12"/>
      <c r="BI82" s="12"/>
      <c r="BJ82" s="12"/>
      <c r="BK82" s="12"/>
    </row>
    <row r="83" spans="1:63" x14ac:dyDescent="0.3">
      <c r="A83" s="12"/>
      <c r="B83" s="12"/>
      <c r="C83" s="12"/>
      <c r="D83" s="12"/>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c r="AE83" s="12"/>
      <c r="AF83" s="12"/>
      <c r="AG83" s="12"/>
      <c r="AH83" s="12"/>
      <c r="AI83" s="12"/>
      <c r="AJ83" s="12"/>
      <c r="AK83" s="12"/>
      <c r="AL83" s="12"/>
      <c r="AM83" s="12"/>
      <c r="AN83" s="12"/>
      <c r="AO83" s="12"/>
      <c r="AP83" s="12"/>
      <c r="AQ83" s="12"/>
      <c r="AR83" s="12"/>
      <c r="AS83" s="12"/>
      <c r="AT83" s="12"/>
      <c r="AU83" s="12"/>
      <c r="AV83" s="12"/>
      <c r="AW83" s="12"/>
      <c r="AX83" s="12"/>
      <c r="AY83" s="12"/>
      <c r="AZ83" s="12"/>
      <c r="BA83" s="12"/>
      <c r="BB83" s="12"/>
      <c r="BC83" s="12"/>
      <c r="BD83" s="12"/>
      <c r="BE83" s="12"/>
      <c r="BF83" s="12"/>
      <c r="BG83" s="12"/>
      <c r="BH83" s="12"/>
      <c r="BI83" s="12"/>
      <c r="BJ83" s="12"/>
      <c r="BK83" s="12"/>
    </row>
    <row r="84" spans="1:63" x14ac:dyDescent="0.3">
      <c r="A84" s="12"/>
      <c r="B84" s="12"/>
      <c r="C84" s="12"/>
      <c r="D84" s="12"/>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12"/>
      <c r="AJ84" s="12"/>
      <c r="AK84" s="12"/>
      <c r="AL84" s="12"/>
      <c r="AM84" s="12"/>
      <c r="AN84" s="12"/>
      <c r="AO84" s="12"/>
      <c r="AP84" s="12"/>
      <c r="AQ84" s="12"/>
      <c r="AR84" s="12"/>
      <c r="AS84" s="12"/>
      <c r="AT84" s="12"/>
      <c r="AU84" s="12"/>
      <c r="AV84" s="12"/>
      <c r="AW84" s="12"/>
      <c r="AX84" s="12"/>
      <c r="AY84" s="12"/>
      <c r="AZ84" s="12"/>
      <c r="BA84" s="12"/>
      <c r="BB84" s="12"/>
      <c r="BC84" s="12"/>
      <c r="BD84" s="12"/>
      <c r="BE84" s="12"/>
      <c r="BF84" s="12"/>
      <c r="BG84" s="12"/>
      <c r="BH84" s="12"/>
      <c r="BI84" s="12"/>
      <c r="BJ84" s="12"/>
      <c r="BK84" s="12"/>
    </row>
    <row r="85" spans="1:63" x14ac:dyDescent="0.3">
      <c r="A85" s="12"/>
      <c r="B85" s="12"/>
      <c r="C85" s="12"/>
      <c r="D85" s="12"/>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12"/>
      <c r="AP85" s="12"/>
      <c r="AQ85" s="12"/>
      <c r="AR85" s="12"/>
      <c r="AS85" s="12"/>
      <c r="AT85" s="12"/>
      <c r="AU85" s="12"/>
      <c r="AV85" s="12"/>
      <c r="AW85" s="12"/>
      <c r="AX85" s="12"/>
      <c r="AY85" s="12"/>
      <c r="AZ85" s="12"/>
      <c r="BA85" s="12"/>
      <c r="BB85" s="12"/>
      <c r="BC85" s="12"/>
      <c r="BD85" s="12"/>
      <c r="BE85" s="12"/>
      <c r="BF85" s="12"/>
      <c r="BG85" s="12"/>
      <c r="BH85" s="12"/>
      <c r="BI85" s="12"/>
      <c r="BJ85" s="12"/>
      <c r="BK85" s="12"/>
    </row>
    <row r="86" spans="1:63" x14ac:dyDescent="0.3">
      <c r="A86" s="12"/>
      <c r="B86" s="12"/>
      <c r="C86" s="12"/>
      <c r="D86" s="12"/>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12"/>
      <c r="AP86" s="12"/>
      <c r="AQ86" s="12"/>
      <c r="AR86" s="12"/>
      <c r="AS86" s="12"/>
      <c r="AT86" s="12"/>
      <c r="AU86" s="12"/>
      <c r="AV86" s="12"/>
      <c r="AW86" s="12"/>
      <c r="AX86" s="12"/>
      <c r="AY86" s="12"/>
      <c r="AZ86" s="12"/>
      <c r="BA86" s="12"/>
      <c r="BB86" s="12"/>
      <c r="BC86" s="12"/>
      <c r="BD86" s="12"/>
      <c r="BE86" s="12"/>
      <c r="BF86" s="12"/>
      <c r="BG86" s="12"/>
      <c r="BH86" s="12"/>
      <c r="BI86" s="12"/>
      <c r="BJ86" s="12"/>
      <c r="BK86" s="12"/>
    </row>
    <row r="87" spans="1:63" x14ac:dyDescent="0.3">
      <c r="A87" s="12"/>
      <c r="B87" s="12"/>
      <c r="C87" s="12"/>
      <c r="D87" s="12"/>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12"/>
      <c r="AP87" s="12"/>
      <c r="AQ87" s="12"/>
      <c r="AR87" s="12"/>
      <c r="AS87" s="12"/>
      <c r="AT87" s="12"/>
      <c r="AU87" s="12"/>
      <c r="AV87" s="12"/>
      <c r="AW87" s="12"/>
      <c r="AX87" s="12"/>
      <c r="AY87" s="12"/>
      <c r="AZ87" s="12"/>
      <c r="BA87" s="12"/>
      <c r="BB87" s="12"/>
      <c r="BC87" s="12"/>
      <c r="BD87" s="12"/>
      <c r="BE87" s="12"/>
      <c r="BF87" s="12"/>
      <c r="BG87" s="12"/>
      <c r="BH87" s="12"/>
      <c r="BI87" s="12"/>
      <c r="BJ87" s="12"/>
      <c r="BK87" s="12"/>
    </row>
    <row r="88" spans="1:63" x14ac:dyDescent="0.3">
      <c r="A88" s="12"/>
      <c r="B88" s="12"/>
      <c r="C88" s="12"/>
      <c r="D88" s="12"/>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12"/>
      <c r="AZ88" s="12"/>
      <c r="BA88" s="12"/>
      <c r="BB88" s="12"/>
      <c r="BC88" s="12"/>
      <c r="BD88" s="12"/>
      <c r="BE88" s="12"/>
      <c r="BF88" s="12"/>
      <c r="BG88" s="12"/>
      <c r="BH88" s="12"/>
      <c r="BI88" s="12"/>
      <c r="BJ88" s="12"/>
      <c r="BK88" s="12"/>
    </row>
    <row r="89" spans="1:63" x14ac:dyDescent="0.3">
      <c r="A89" s="12"/>
      <c r="B89" s="12"/>
      <c r="C89" s="12"/>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2"/>
      <c r="BD89" s="12"/>
      <c r="BE89" s="12"/>
      <c r="BF89" s="12"/>
      <c r="BG89" s="12"/>
      <c r="BH89" s="12"/>
      <c r="BI89" s="12"/>
      <c r="BJ89" s="12"/>
      <c r="BK89" s="12"/>
    </row>
    <row r="90" spans="1:63" x14ac:dyDescent="0.3">
      <c r="A90" s="12"/>
      <c r="B90" s="12"/>
      <c r="C90" s="12"/>
      <c r="D90" s="12"/>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12"/>
      <c r="AZ90" s="12"/>
      <c r="BA90" s="12"/>
      <c r="BB90" s="12"/>
      <c r="BC90" s="12"/>
      <c r="BD90" s="12"/>
      <c r="BE90" s="12"/>
      <c r="BF90" s="12"/>
      <c r="BG90" s="12"/>
      <c r="BH90" s="12"/>
      <c r="BI90" s="12"/>
      <c r="BJ90" s="12"/>
      <c r="BK90" s="12"/>
    </row>
    <row r="91" spans="1:63" x14ac:dyDescent="0.3">
      <c r="A91" s="12"/>
      <c r="B91" s="12"/>
      <c r="C91" s="12"/>
      <c r="D91" s="12"/>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2"/>
      <c r="BD91" s="12"/>
      <c r="BE91" s="12"/>
      <c r="BF91" s="12"/>
      <c r="BG91" s="12"/>
      <c r="BH91" s="12"/>
      <c r="BI91" s="12"/>
      <c r="BJ91" s="12"/>
      <c r="BK91" s="12"/>
    </row>
    <row r="92" spans="1:63" x14ac:dyDescent="0.3">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2"/>
      <c r="BG92" s="12"/>
      <c r="BH92" s="12"/>
      <c r="BI92" s="12"/>
      <c r="BJ92" s="12"/>
      <c r="BK92" s="12"/>
    </row>
    <row r="93" spans="1:63" x14ac:dyDescent="0.3">
      <c r="A93" s="12"/>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12"/>
      <c r="BA93" s="12"/>
      <c r="BB93" s="12"/>
      <c r="BC93" s="12"/>
      <c r="BD93" s="12"/>
      <c r="BE93" s="12"/>
      <c r="BF93" s="12"/>
      <c r="BG93" s="12"/>
      <c r="BH93" s="12"/>
      <c r="BI93" s="12"/>
      <c r="BJ93" s="12"/>
      <c r="BK93" s="12"/>
    </row>
    <row r="94" spans="1:63" x14ac:dyDescent="0.3">
      <c r="A94" s="12"/>
      <c r="B94" s="12"/>
      <c r="C94" s="12"/>
      <c r="D94" s="12"/>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2"/>
      <c r="AP94" s="12"/>
      <c r="AQ94" s="12"/>
      <c r="AR94" s="12"/>
      <c r="AS94" s="12"/>
      <c r="AT94" s="12"/>
      <c r="AU94" s="12"/>
      <c r="AV94" s="12"/>
      <c r="AW94" s="12"/>
      <c r="AX94" s="12"/>
      <c r="AY94" s="12"/>
      <c r="AZ94" s="12"/>
      <c r="BA94" s="12"/>
      <c r="BB94" s="12"/>
      <c r="BC94" s="12"/>
      <c r="BD94" s="12"/>
      <c r="BE94" s="12"/>
      <c r="BF94" s="12"/>
      <c r="BG94" s="12"/>
      <c r="BH94" s="12"/>
      <c r="BI94" s="12"/>
      <c r="BJ94" s="12"/>
      <c r="BK94" s="12"/>
    </row>
    <row r="95" spans="1:63" x14ac:dyDescent="0.3">
      <c r="A95" s="12"/>
      <c r="B95" s="12"/>
      <c r="C95" s="12"/>
      <c r="D95" s="12"/>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12"/>
      <c r="AP95" s="12"/>
      <c r="AQ95" s="12"/>
      <c r="AR95" s="12"/>
      <c r="AS95" s="12"/>
      <c r="AT95" s="12"/>
      <c r="AU95" s="12"/>
      <c r="AV95" s="12"/>
      <c r="AW95" s="12"/>
      <c r="AX95" s="12"/>
      <c r="AY95" s="12"/>
      <c r="AZ95" s="12"/>
      <c r="BA95" s="12"/>
      <c r="BB95" s="12"/>
      <c r="BC95" s="12"/>
      <c r="BD95" s="12"/>
      <c r="BE95" s="12"/>
      <c r="BF95" s="12"/>
      <c r="BG95" s="12"/>
      <c r="BH95" s="12"/>
      <c r="BI95" s="12"/>
      <c r="BJ95" s="12"/>
      <c r="BK95" s="12"/>
    </row>
    <row r="96" spans="1:63"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12"/>
      <c r="AP96" s="12"/>
      <c r="AQ96" s="12"/>
      <c r="AR96" s="12"/>
      <c r="AS96" s="12"/>
      <c r="AT96" s="12"/>
      <c r="AU96" s="12"/>
      <c r="AV96" s="12"/>
      <c r="AW96" s="12"/>
      <c r="AX96" s="12"/>
      <c r="AY96" s="12"/>
      <c r="AZ96" s="12"/>
      <c r="BA96" s="12"/>
      <c r="BB96" s="12"/>
      <c r="BC96" s="12"/>
      <c r="BD96" s="12"/>
      <c r="BE96" s="12"/>
      <c r="BF96" s="12"/>
      <c r="BG96" s="12"/>
      <c r="BH96" s="12"/>
      <c r="BI96" s="12"/>
      <c r="BJ96" s="12"/>
      <c r="BK96" s="12"/>
    </row>
    <row r="97" spans="1:63" x14ac:dyDescent="0.3">
      <c r="A97" s="12"/>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row>
    <row r="98" spans="1:63" x14ac:dyDescent="0.3">
      <c r="A98" s="12"/>
      <c r="B98" s="12"/>
      <c r="C98" s="12"/>
      <c r="D98" s="12"/>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12"/>
      <c r="AP98" s="12"/>
      <c r="AQ98" s="12"/>
      <c r="AR98" s="12"/>
      <c r="AS98" s="12"/>
      <c r="AT98" s="12"/>
      <c r="AU98" s="12"/>
      <c r="AV98" s="12"/>
      <c r="AW98" s="12"/>
      <c r="AX98" s="12"/>
      <c r="AY98" s="12"/>
      <c r="AZ98" s="12"/>
      <c r="BA98" s="12"/>
      <c r="BB98" s="12"/>
      <c r="BC98" s="12"/>
      <c r="BD98" s="12"/>
      <c r="BE98" s="12"/>
      <c r="BF98" s="12"/>
      <c r="BG98" s="12"/>
      <c r="BH98" s="12"/>
      <c r="BI98" s="12"/>
      <c r="BJ98" s="12"/>
      <c r="BK98" s="12"/>
    </row>
    <row r="99" spans="1:63" x14ac:dyDescent="0.3">
      <c r="A99" s="12"/>
      <c r="B99" s="12"/>
      <c r="C99" s="12"/>
      <c r="D99" s="12"/>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12"/>
      <c r="AP99" s="12"/>
      <c r="AQ99" s="12"/>
      <c r="AR99" s="12"/>
      <c r="AS99" s="12"/>
      <c r="AT99" s="12"/>
      <c r="AU99" s="12"/>
      <c r="AV99" s="12"/>
      <c r="AW99" s="12"/>
      <c r="AX99" s="12"/>
      <c r="AY99" s="12"/>
      <c r="AZ99" s="12"/>
      <c r="BA99" s="12"/>
      <c r="BB99" s="12"/>
      <c r="BC99" s="12"/>
      <c r="BD99" s="12"/>
      <c r="BE99" s="12"/>
      <c r="BF99" s="12"/>
      <c r="BG99" s="12"/>
      <c r="BH99" s="12"/>
      <c r="BI99" s="12"/>
      <c r="BJ99" s="12"/>
      <c r="BK99" s="12"/>
    </row>
    <row r="100" spans="1:63" x14ac:dyDescent="0.3">
      <c r="A100" s="12"/>
      <c r="B100" s="12"/>
      <c r="C100" s="12"/>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12"/>
      <c r="AP100" s="12"/>
      <c r="AQ100" s="12"/>
      <c r="AR100" s="12"/>
      <c r="AS100" s="12"/>
      <c r="AT100" s="12"/>
      <c r="AU100" s="12"/>
      <c r="AV100" s="12"/>
      <c r="AW100" s="12"/>
      <c r="AX100" s="12"/>
      <c r="AY100" s="12"/>
      <c r="AZ100" s="12"/>
      <c r="BA100" s="12"/>
      <c r="BB100" s="12"/>
      <c r="BC100" s="12"/>
      <c r="BD100" s="12"/>
      <c r="BE100" s="12"/>
      <c r="BF100" s="12"/>
      <c r="BG100" s="12"/>
      <c r="BH100" s="12"/>
      <c r="BI100" s="12"/>
      <c r="BJ100" s="12"/>
      <c r="BK100" s="12"/>
    </row>
    <row r="101" spans="1:63" x14ac:dyDescent="0.3">
      <c r="A101" s="12"/>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row>
    <row r="102" spans="1:63" x14ac:dyDescent="0.3">
      <c r="A102" s="12"/>
      <c r="B102" s="12"/>
      <c r="C102" s="12"/>
      <c r="D102" s="12"/>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12"/>
      <c r="AP102" s="12"/>
      <c r="AQ102" s="12"/>
      <c r="AR102" s="12"/>
      <c r="AS102" s="12"/>
      <c r="AT102" s="12"/>
      <c r="AU102" s="12"/>
      <c r="AV102" s="12"/>
      <c r="AW102" s="12"/>
      <c r="AX102" s="12"/>
      <c r="AY102" s="12"/>
      <c r="AZ102" s="12"/>
      <c r="BA102" s="12"/>
      <c r="BB102" s="12"/>
      <c r="BC102" s="12"/>
      <c r="BD102" s="12"/>
      <c r="BE102" s="12"/>
      <c r="BF102" s="12"/>
      <c r="BG102" s="12"/>
      <c r="BH102" s="12"/>
      <c r="BI102" s="12"/>
      <c r="BJ102" s="12"/>
      <c r="BK102" s="12"/>
    </row>
    <row r="103" spans="1:63" x14ac:dyDescent="0.3">
      <c r="A103" s="12"/>
      <c r="B103" s="12"/>
      <c r="C103" s="12"/>
      <c r="D103" s="12"/>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12"/>
      <c r="AP103" s="12"/>
      <c r="AQ103" s="12"/>
      <c r="AR103" s="12"/>
      <c r="AS103" s="12"/>
      <c r="AT103" s="12"/>
      <c r="AU103" s="12"/>
      <c r="AV103" s="12"/>
      <c r="AW103" s="12"/>
      <c r="AX103" s="12"/>
      <c r="AY103" s="12"/>
      <c r="AZ103" s="12"/>
      <c r="BA103" s="12"/>
      <c r="BB103" s="12"/>
      <c r="BC103" s="12"/>
      <c r="BD103" s="12"/>
      <c r="BE103" s="12"/>
      <c r="BF103" s="12"/>
      <c r="BG103" s="12"/>
      <c r="BH103" s="12"/>
      <c r="BI103" s="12"/>
      <c r="BJ103" s="12"/>
      <c r="BK103" s="12"/>
    </row>
    <row r="104" spans="1:63" x14ac:dyDescent="0.3">
      <c r="A104" s="12"/>
      <c r="B104" s="12"/>
      <c r="C104" s="12"/>
      <c r="D104" s="12"/>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12"/>
      <c r="AP104" s="12"/>
      <c r="AQ104" s="12"/>
      <c r="AR104" s="12"/>
      <c r="AS104" s="12"/>
      <c r="AT104" s="12"/>
      <c r="AU104" s="12"/>
      <c r="AV104" s="12"/>
      <c r="AW104" s="12"/>
      <c r="AX104" s="12"/>
      <c r="AY104" s="12"/>
      <c r="AZ104" s="12"/>
      <c r="BA104" s="12"/>
      <c r="BB104" s="12"/>
      <c r="BC104" s="12"/>
      <c r="BD104" s="12"/>
      <c r="BE104" s="12"/>
      <c r="BF104" s="12"/>
      <c r="BG104" s="12"/>
      <c r="BH104" s="12"/>
      <c r="BI104" s="12"/>
      <c r="BJ104" s="12"/>
      <c r="BK104" s="12"/>
    </row>
    <row r="105" spans="1:63" x14ac:dyDescent="0.3">
      <c r="A105" s="12"/>
      <c r="B105" s="12"/>
      <c r="C105" s="12"/>
      <c r="D105" s="12"/>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12"/>
      <c r="AP105" s="12"/>
      <c r="AQ105" s="12"/>
      <c r="AR105" s="12"/>
      <c r="AS105" s="12"/>
      <c r="AT105" s="12"/>
      <c r="AU105" s="12"/>
      <c r="AV105" s="12"/>
      <c r="AW105" s="12"/>
      <c r="AX105" s="12"/>
      <c r="AY105" s="12"/>
      <c r="AZ105" s="12"/>
      <c r="BA105" s="12"/>
      <c r="BB105" s="12"/>
      <c r="BC105" s="12"/>
      <c r="BD105" s="12"/>
      <c r="BE105" s="12"/>
      <c r="BF105" s="12"/>
      <c r="BG105" s="12"/>
      <c r="BH105" s="12"/>
      <c r="BI105" s="12"/>
      <c r="BJ105" s="12"/>
      <c r="BK105" s="12"/>
    </row>
    <row r="106" spans="1:63" x14ac:dyDescent="0.3">
      <c r="A106" s="12"/>
      <c r="B106" s="12"/>
      <c r="C106" s="12"/>
      <c r="D106" s="12"/>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12"/>
      <c r="AP106" s="12"/>
      <c r="AQ106" s="12"/>
      <c r="AR106" s="12"/>
      <c r="AS106" s="12"/>
      <c r="AT106" s="12"/>
      <c r="AU106" s="12"/>
      <c r="AV106" s="12"/>
      <c r="AW106" s="12"/>
      <c r="AX106" s="12"/>
      <c r="AY106" s="12"/>
      <c r="AZ106" s="12"/>
      <c r="BA106" s="12"/>
      <c r="BB106" s="12"/>
      <c r="BC106" s="12"/>
      <c r="BD106" s="12"/>
      <c r="BE106" s="12"/>
      <c r="BF106" s="12"/>
      <c r="BG106" s="12"/>
      <c r="BH106" s="12"/>
      <c r="BI106" s="12"/>
      <c r="BJ106" s="12"/>
      <c r="BK106" s="12"/>
    </row>
    <row r="107" spans="1:63" x14ac:dyDescent="0.3">
      <c r="A107" s="12"/>
      <c r="B107" s="12"/>
      <c r="C107" s="12"/>
      <c r="D107" s="12"/>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2"/>
      <c r="BG107" s="12"/>
      <c r="BH107" s="12"/>
      <c r="BI107" s="12"/>
      <c r="BJ107" s="12"/>
      <c r="BK107" s="12"/>
    </row>
    <row r="108" spans="1:63" x14ac:dyDescent="0.3">
      <c r="A108" s="12"/>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row>
    <row r="109" spans="1:63" x14ac:dyDescent="0.3">
      <c r="A109" s="12"/>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2"/>
      <c r="BG109" s="12"/>
      <c r="BH109" s="12"/>
      <c r="BI109" s="12"/>
      <c r="BJ109" s="12"/>
      <c r="BK109" s="12"/>
    </row>
    <row r="110" spans="1:63"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2"/>
      <c r="BG110" s="12"/>
      <c r="BH110" s="12"/>
      <c r="BI110" s="12"/>
      <c r="BJ110" s="12"/>
      <c r="BK110" s="12"/>
    </row>
    <row r="111" spans="1:63" x14ac:dyDescent="0.3">
      <c r="A111" s="12"/>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2"/>
      <c r="BG111" s="12"/>
      <c r="BH111" s="12"/>
      <c r="BI111" s="12"/>
      <c r="BJ111" s="12"/>
      <c r="BK111" s="12"/>
    </row>
    <row r="112" spans="1:63" x14ac:dyDescent="0.3">
      <c r="A112" s="12"/>
      <c r="B112" s="12"/>
      <c r="C112" s="12"/>
      <c r="D112" s="12"/>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2"/>
      <c r="BG112" s="12"/>
      <c r="BH112" s="12"/>
      <c r="BI112" s="12"/>
      <c r="BJ112" s="12"/>
      <c r="BK112" s="12"/>
    </row>
    <row r="113" spans="1:63" x14ac:dyDescent="0.3">
      <c r="A113" s="12"/>
      <c r="B113" s="12"/>
      <c r="C113" s="12"/>
      <c r="D113" s="12"/>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2"/>
      <c r="BG113" s="12"/>
      <c r="BH113" s="12"/>
      <c r="BI113" s="12"/>
      <c r="BJ113" s="12"/>
      <c r="BK113" s="12"/>
    </row>
    <row r="114" spans="1:63" x14ac:dyDescent="0.3">
      <c r="A114" s="12"/>
      <c r="B114" s="12"/>
      <c r="C114" s="12"/>
      <c r="D114" s="12"/>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2"/>
      <c r="BG114" s="12"/>
      <c r="BH114" s="12"/>
      <c r="BI114" s="12"/>
      <c r="BJ114" s="12"/>
      <c r="BK114" s="12"/>
    </row>
    <row r="115" spans="1:63" x14ac:dyDescent="0.3">
      <c r="A115" s="12"/>
      <c r="B115" s="12"/>
      <c r="C115" s="12"/>
      <c r="D115" s="12"/>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2"/>
      <c r="BG115" s="12"/>
      <c r="BH115" s="12"/>
      <c r="BI115" s="12"/>
      <c r="BJ115" s="12"/>
      <c r="BK115" s="12"/>
    </row>
    <row r="116" spans="1:63" x14ac:dyDescent="0.3">
      <c r="A116" s="12"/>
      <c r="B116" s="12"/>
      <c r="C116" s="12"/>
      <c r="D116" s="12"/>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2"/>
      <c r="BG116" s="12"/>
      <c r="BH116" s="12"/>
      <c r="BI116" s="12"/>
      <c r="BJ116" s="12"/>
      <c r="BK116" s="12"/>
    </row>
    <row r="117" spans="1:63" x14ac:dyDescent="0.3">
      <c r="A117" s="12"/>
      <c r="B117" s="12"/>
      <c r="C117" s="12"/>
      <c r="D117" s="12"/>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2"/>
      <c r="BG117" s="12"/>
      <c r="BH117" s="12"/>
      <c r="BI117" s="12"/>
      <c r="BJ117" s="12"/>
      <c r="BK117" s="12"/>
    </row>
    <row r="118" spans="1:63" x14ac:dyDescent="0.3">
      <c r="A118" s="12"/>
      <c r="B118" s="12"/>
      <c r="C118" s="12"/>
      <c r="D118" s="12"/>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2"/>
      <c r="BG118" s="12"/>
      <c r="BH118" s="12"/>
      <c r="BI118" s="12"/>
      <c r="BJ118" s="12"/>
      <c r="BK118" s="12"/>
    </row>
    <row r="119" spans="1:63" x14ac:dyDescent="0.3">
      <c r="A119" s="12"/>
      <c r="B119" s="12"/>
      <c r="C119" s="12"/>
      <c r="D119" s="12"/>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2"/>
      <c r="BG119" s="12"/>
      <c r="BH119" s="12"/>
      <c r="BI119" s="12"/>
      <c r="BJ119" s="12"/>
      <c r="BK119" s="12"/>
    </row>
    <row r="120" spans="1:63"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2"/>
      <c r="BG120" s="12"/>
      <c r="BH120" s="12"/>
      <c r="BI120" s="12"/>
      <c r="BJ120" s="12"/>
      <c r="BK120" s="12"/>
    </row>
    <row r="121" spans="1:63"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2"/>
      <c r="BG121" s="12"/>
      <c r="BH121" s="12"/>
      <c r="BI121" s="12"/>
      <c r="BJ121" s="12"/>
      <c r="BK121" s="12"/>
    </row>
    <row r="122" spans="1:63" x14ac:dyDescent="0.3">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row>
    <row r="123" spans="1:63" x14ac:dyDescent="0.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row>
    <row r="124" spans="1:63" x14ac:dyDescent="0.3">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2"/>
      <c r="BG124" s="12"/>
      <c r="BH124" s="12"/>
      <c r="BI124" s="12"/>
      <c r="BJ124" s="12"/>
      <c r="BK124" s="12"/>
    </row>
    <row r="125" spans="1:63"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12"/>
      <c r="BG125" s="12"/>
      <c r="BH125" s="12"/>
      <c r="BI125" s="12"/>
      <c r="BJ125" s="12"/>
      <c r="BK125" s="12"/>
    </row>
    <row r="126" spans="1:63"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row>
    <row r="127" spans="1:63"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12"/>
      <c r="BG127" s="12"/>
      <c r="BH127" s="12"/>
      <c r="BI127" s="12"/>
      <c r="BJ127" s="12"/>
      <c r="BK127" s="12"/>
    </row>
    <row r="128" spans="1:63"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2"/>
      <c r="BG128" s="12"/>
      <c r="BH128" s="12"/>
      <c r="BI128" s="12"/>
      <c r="BJ128" s="12"/>
      <c r="BK128" s="12"/>
    </row>
    <row r="129" spans="1:63"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2"/>
      <c r="BG129" s="12"/>
      <c r="BH129" s="12"/>
      <c r="BI129" s="12"/>
      <c r="BJ129" s="12"/>
      <c r="BK129" s="12"/>
    </row>
    <row r="130" spans="1:63"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12"/>
      <c r="BG130" s="12"/>
      <c r="BH130" s="12"/>
      <c r="BI130" s="12"/>
      <c r="BJ130" s="12"/>
      <c r="BK130" s="12"/>
    </row>
    <row r="131" spans="1:63"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row>
    <row r="132" spans="1:63"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2"/>
      <c r="BG132" s="12"/>
      <c r="BH132" s="12"/>
      <c r="BI132" s="12"/>
      <c r="BJ132" s="12"/>
      <c r="BK132" s="12"/>
    </row>
    <row r="133" spans="1:63"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
      <c r="BG133" s="12"/>
      <c r="BH133" s="12"/>
      <c r="BI133" s="12"/>
      <c r="BJ133" s="12"/>
      <c r="BK133" s="12"/>
    </row>
    <row r="134" spans="1:63"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
      <c r="BG134" s="12"/>
      <c r="BH134" s="12"/>
      <c r="BI134" s="12"/>
      <c r="BJ134" s="12"/>
      <c r="BK134" s="12"/>
    </row>
    <row r="135" spans="1:63"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
      <c r="BG135" s="12"/>
      <c r="BH135" s="12"/>
      <c r="BI135" s="12"/>
      <c r="BJ135" s="12"/>
      <c r="BK135" s="12"/>
    </row>
    <row r="136" spans="1:63"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
      <c r="BG136" s="12"/>
      <c r="BH136" s="12"/>
      <c r="BI136" s="12"/>
      <c r="BJ136" s="12"/>
      <c r="BK136" s="12"/>
    </row>
    <row r="137" spans="1:63"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
      <c r="BG137" s="12"/>
      <c r="BH137" s="12"/>
      <c r="BI137" s="12"/>
      <c r="BJ137" s="12"/>
      <c r="BK137" s="12"/>
    </row>
    <row r="138" spans="1:63"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12"/>
      <c r="BG138" s="12"/>
      <c r="BH138" s="12"/>
      <c r="BI138" s="12"/>
      <c r="BJ138" s="12"/>
      <c r="BK138" s="12"/>
    </row>
    <row r="139" spans="1:63"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12"/>
      <c r="BG139" s="12"/>
      <c r="BH139" s="12"/>
      <c r="BI139" s="12"/>
      <c r="BJ139" s="12"/>
      <c r="BK139" s="12"/>
    </row>
    <row r="140" spans="1:63"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12"/>
      <c r="BG140" s="12"/>
      <c r="BH140" s="12"/>
      <c r="BI140" s="12"/>
      <c r="BJ140" s="12"/>
      <c r="BK140" s="12"/>
    </row>
    <row r="141" spans="1:63"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12"/>
      <c r="BG141" s="12"/>
      <c r="BH141" s="12"/>
      <c r="BI141" s="12"/>
      <c r="BJ141" s="12"/>
      <c r="BK141" s="12"/>
    </row>
    <row r="142" spans="1:63"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2"/>
      <c r="BH142" s="12"/>
      <c r="BI142" s="12"/>
      <c r="BJ142" s="12"/>
      <c r="BK142" s="12"/>
    </row>
    <row r="143" spans="1:63"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2"/>
      <c r="BH143" s="12"/>
      <c r="BI143" s="12"/>
      <c r="BJ143" s="12"/>
      <c r="BK143" s="12"/>
    </row>
    <row r="144" spans="1:63"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2"/>
      <c r="BH144" s="12"/>
      <c r="BI144" s="12"/>
      <c r="BJ144" s="12"/>
      <c r="BK144" s="12"/>
    </row>
    <row r="145" spans="1:63"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2"/>
      <c r="BH145" s="12"/>
      <c r="BI145" s="12"/>
      <c r="BJ145" s="12"/>
      <c r="BK145" s="12"/>
    </row>
    <row r="146" spans="1:63"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2"/>
      <c r="BH146" s="12"/>
      <c r="BI146" s="12"/>
      <c r="BJ146" s="12"/>
      <c r="BK146" s="12"/>
    </row>
    <row r="147" spans="1:63"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2"/>
      <c r="BH147" s="12"/>
      <c r="BI147" s="12"/>
      <c r="BJ147" s="12"/>
      <c r="BK147" s="12"/>
    </row>
    <row r="148" spans="1:63"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row>
    <row r="149" spans="1:63"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2"/>
      <c r="BG149" s="12"/>
      <c r="BH149" s="12"/>
      <c r="BI149" s="12"/>
      <c r="BJ149" s="12"/>
      <c r="BK149" s="12"/>
    </row>
    <row r="150" spans="1:63"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row>
    <row r="151" spans="1:63"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12"/>
      <c r="BG151" s="12"/>
      <c r="BH151" s="12"/>
      <c r="BI151" s="12"/>
      <c r="BJ151" s="12"/>
      <c r="BK151" s="12"/>
    </row>
    <row r="152" spans="1:63"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2"/>
      <c r="BG152" s="12"/>
      <c r="BH152" s="12"/>
      <c r="BI152" s="12"/>
      <c r="BJ152" s="12"/>
      <c r="BK152" s="12"/>
    </row>
    <row r="153" spans="1:63"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12"/>
      <c r="BG153" s="12"/>
      <c r="BH153" s="12"/>
      <c r="BI153" s="12"/>
      <c r="BJ153" s="12"/>
      <c r="BK153" s="12"/>
    </row>
    <row r="154" spans="1:63"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row>
    <row r="155" spans="1:63"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12"/>
      <c r="BG155" s="12"/>
      <c r="BH155" s="12"/>
      <c r="BI155" s="12"/>
      <c r="BJ155" s="12"/>
      <c r="BK155" s="12"/>
    </row>
    <row r="156" spans="1:63"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row>
    <row r="157" spans="1:63"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row>
    <row r="158" spans="1:63"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row>
    <row r="159" spans="1:63"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row>
    <row r="160" spans="1:63"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row>
    <row r="161" spans="1:63"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row>
    <row r="162" spans="1:63"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row>
    <row r="163" spans="1:63"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2"/>
      <c r="BF163" s="12"/>
      <c r="BG163" s="12"/>
      <c r="BH163" s="12"/>
      <c r="BI163" s="12"/>
      <c r="BJ163" s="12"/>
      <c r="BK163" s="12"/>
    </row>
    <row r="164" spans="1:63"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2"/>
      <c r="BF164" s="12"/>
      <c r="BG164" s="12"/>
      <c r="BH164" s="12"/>
      <c r="BI164" s="12"/>
      <c r="BJ164" s="12"/>
      <c r="BK164" s="12"/>
    </row>
    <row r="165" spans="1:63"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2"/>
      <c r="BF165" s="12"/>
      <c r="BG165" s="12"/>
      <c r="BH165" s="12"/>
      <c r="BI165" s="12"/>
      <c r="BJ165" s="12"/>
      <c r="BK165" s="12"/>
    </row>
    <row r="166" spans="1:63"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2"/>
      <c r="BF166" s="12"/>
      <c r="BG166" s="12"/>
      <c r="BH166" s="12"/>
      <c r="BI166" s="12"/>
      <c r="BJ166" s="12"/>
      <c r="BK166" s="12"/>
    </row>
    <row r="167" spans="1:63"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2"/>
      <c r="BF167" s="12"/>
      <c r="BG167" s="12"/>
      <c r="BH167" s="12"/>
      <c r="BI167" s="12"/>
      <c r="BJ167" s="12"/>
      <c r="BK167" s="12"/>
    </row>
    <row r="168" spans="1:63"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2"/>
      <c r="BF168" s="12"/>
      <c r="BG168" s="12"/>
      <c r="BH168" s="12"/>
      <c r="BI168" s="12"/>
      <c r="BJ168" s="12"/>
      <c r="BK168" s="12"/>
    </row>
    <row r="169" spans="1:63"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2"/>
      <c r="BF169" s="12"/>
      <c r="BG169" s="12"/>
      <c r="BH169" s="12"/>
      <c r="BI169" s="12"/>
      <c r="BJ169" s="12"/>
      <c r="BK169" s="12"/>
    </row>
    <row r="170" spans="1:63"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2"/>
      <c r="BF170" s="12"/>
      <c r="BG170" s="12"/>
      <c r="BH170" s="12"/>
      <c r="BI170" s="12"/>
      <c r="BJ170" s="12"/>
      <c r="BK170" s="12"/>
    </row>
    <row r="171" spans="1:63"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2"/>
      <c r="BF171" s="12"/>
      <c r="BG171" s="12"/>
      <c r="BH171" s="12"/>
      <c r="BI171" s="12"/>
      <c r="BJ171" s="12"/>
      <c r="BK171" s="12"/>
    </row>
    <row r="172" spans="1:63"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2"/>
      <c r="BF172" s="12"/>
      <c r="BG172" s="12"/>
      <c r="BH172" s="12"/>
      <c r="BI172" s="12"/>
      <c r="BJ172" s="12"/>
      <c r="BK172" s="12"/>
    </row>
    <row r="173" spans="1:63"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2"/>
      <c r="BF173" s="12"/>
      <c r="BG173" s="12"/>
      <c r="BH173" s="12"/>
      <c r="BI173" s="12"/>
      <c r="BJ173" s="12"/>
      <c r="BK173" s="12"/>
    </row>
    <row r="174" spans="1:63"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2"/>
      <c r="BF174" s="12"/>
      <c r="BG174" s="12"/>
      <c r="BH174" s="12"/>
      <c r="BI174" s="12"/>
      <c r="BJ174" s="12"/>
      <c r="BK174" s="12"/>
    </row>
    <row r="175" spans="1:63"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2"/>
      <c r="BF175" s="12"/>
      <c r="BG175" s="12"/>
      <c r="BH175" s="12"/>
      <c r="BI175" s="12"/>
      <c r="BJ175" s="12"/>
      <c r="BK175" s="12"/>
    </row>
    <row r="176" spans="1:63"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2"/>
      <c r="BF176" s="12"/>
      <c r="BG176" s="12"/>
      <c r="BH176" s="12"/>
      <c r="BI176" s="12"/>
      <c r="BJ176" s="12"/>
      <c r="BK176" s="12"/>
    </row>
    <row r="177" spans="1:63"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2"/>
      <c r="BF177" s="12"/>
      <c r="BG177" s="12"/>
      <c r="BH177" s="12"/>
      <c r="BI177" s="12"/>
      <c r="BJ177" s="12"/>
      <c r="BK177" s="12"/>
    </row>
    <row r="178" spans="1:63" x14ac:dyDescent="0.3">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2"/>
      <c r="BF178" s="12"/>
      <c r="BG178" s="12"/>
      <c r="BH178" s="12"/>
      <c r="BI178" s="12"/>
      <c r="BJ178" s="12"/>
      <c r="BK178" s="12"/>
    </row>
    <row r="179" spans="1:63" x14ac:dyDescent="0.3">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2"/>
      <c r="BF179" s="12"/>
      <c r="BG179" s="12"/>
      <c r="BH179" s="12"/>
      <c r="BI179" s="12"/>
      <c r="BJ179" s="12"/>
      <c r="BK179" s="12"/>
    </row>
    <row r="180" spans="1:63" x14ac:dyDescent="0.3">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2"/>
      <c r="BF180" s="12"/>
      <c r="BG180" s="12"/>
      <c r="BH180" s="12"/>
      <c r="BI180" s="12"/>
      <c r="BJ180" s="12"/>
      <c r="BK180" s="12"/>
    </row>
    <row r="181" spans="1:63" x14ac:dyDescent="0.3">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2"/>
      <c r="BF181" s="12"/>
      <c r="BG181" s="12"/>
      <c r="BH181" s="12"/>
      <c r="BI181" s="12"/>
      <c r="BJ181" s="12"/>
      <c r="BK181" s="12"/>
    </row>
    <row r="182" spans="1:63" x14ac:dyDescent="0.3">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2"/>
      <c r="BG182" s="12"/>
      <c r="BH182" s="12"/>
      <c r="BI182" s="12"/>
      <c r="BJ182" s="12"/>
      <c r="BK182" s="12"/>
    </row>
    <row r="183" spans="1:63" x14ac:dyDescent="0.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2"/>
      <c r="BF183" s="12"/>
      <c r="BG183" s="12"/>
      <c r="BH183" s="12"/>
      <c r="BI183" s="12"/>
      <c r="BJ183" s="12"/>
      <c r="BK183" s="12"/>
    </row>
    <row r="184" spans="1:63" x14ac:dyDescent="0.3">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2"/>
      <c r="BF184" s="12"/>
      <c r="BG184" s="12"/>
      <c r="BH184" s="12"/>
      <c r="BI184" s="12"/>
      <c r="BJ184" s="12"/>
      <c r="BK184" s="12"/>
    </row>
    <row r="185" spans="1:63" x14ac:dyDescent="0.3">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2"/>
      <c r="BF185" s="12"/>
      <c r="BG185" s="12"/>
      <c r="BH185" s="12"/>
      <c r="BI185" s="12"/>
      <c r="BJ185" s="12"/>
      <c r="BK185" s="12"/>
    </row>
    <row r="186" spans="1:63" x14ac:dyDescent="0.3">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2"/>
      <c r="BF186" s="12"/>
      <c r="BG186" s="12"/>
      <c r="BH186" s="12"/>
      <c r="BI186" s="12"/>
      <c r="BJ186" s="12"/>
      <c r="BK186" s="12"/>
    </row>
    <row r="187" spans="1:63" x14ac:dyDescent="0.3">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2"/>
      <c r="BF187" s="12"/>
      <c r="BG187" s="12"/>
      <c r="BH187" s="12"/>
      <c r="BI187" s="12"/>
      <c r="BJ187" s="12"/>
      <c r="BK187" s="12"/>
    </row>
    <row r="188" spans="1:63" x14ac:dyDescent="0.3">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2"/>
      <c r="BF188" s="12"/>
      <c r="BG188" s="12"/>
      <c r="BH188" s="12"/>
      <c r="BI188" s="12"/>
      <c r="BJ188" s="12"/>
      <c r="BK188" s="12"/>
    </row>
    <row r="189" spans="1:63" x14ac:dyDescent="0.3">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2"/>
      <c r="BF189" s="12"/>
      <c r="BG189" s="12"/>
      <c r="BH189" s="12"/>
      <c r="BI189" s="12"/>
      <c r="BJ189" s="12"/>
      <c r="BK189" s="12"/>
    </row>
    <row r="190" spans="1:63" x14ac:dyDescent="0.3">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2"/>
      <c r="BF190" s="12"/>
      <c r="BG190" s="12"/>
      <c r="BH190" s="12"/>
      <c r="BI190" s="12"/>
      <c r="BJ190" s="12"/>
      <c r="BK190" s="12"/>
    </row>
    <row r="191" spans="1:63" x14ac:dyDescent="0.3">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2"/>
      <c r="BF191" s="12"/>
      <c r="BG191" s="12"/>
      <c r="BH191" s="12"/>
      <c r="BI191" s="12"/>
      <c r="BJ191" s="12"/>
      <c r="BK191" s="12"/>
    </row>
    <row r="192" spans="1:63" x14ac:dyDescent="0.3">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2"/>
      <c r="BF192" s="12"/>
      <c r="BG192" s="12"/>
      <c r="BH192" s="12"/>
      <c r="BI192" s="12"/>
      <c r="BJ192" s="12"/>
      <c r="BK192" s="12"/>
    </row>
    <row r="193" spans="1:63" x14ac:dyDescent="0.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c r="AE193" s="12"/>
      <c r="AF193" s="12"/>
      <c r="AG193" s="12"/>
      <c r="AH193" s="12"/>
      <c r="AI193" s="12"/>
      <c r="AJ193" s="12"/>
      <c r="AK193" s="12"/>
      <c r="AL193" s="12"/>
      <c r="AM193" s="12"/>
      <c r="AN193" s="12"/>
      <c r="AO193" s="12"/>
      <c r="AP193" s="12"/>
      <c r="AQ193" s="12"/>
      <c r="AR193" s="12"/>
      <c r="AS193" s="12"/>
      <c r="AT193" s="12"/>
      <c r="AU193" s="12"/>
      <c r="AV193" s="12"/>
      <c r="AW193" s="12"/>
      <c r="AX193" s="12"/>
      <c r="AY193" s="12"/>
      <c r="AZ193" s="12"/>
      <c r="BA193" s="12"/>
      <c r="BB193" s="12"/>
      <c r="BC193" s="12"/>
      <c r="BD193" s="12"/>
      <c r="BE193" s="12"/>
      <c r="BF193" s="12"/>
      <c r="BG193" s="12"/>
      <c r="BH193" s="12"/>
      <c r="BI193" s="12"/>
      <c r="BJ193" s="12"/>
      <c r="BK193" s="12"/>
    </row>
    <row r="194" spans="1:63" x14ac:dyDescent="0.3">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c r="AE194" s="12"/>
      <c r="AF194" s="12"/>
      <c r="AG194" s="12"/>
      <c r="AH194" s="12"/>
      <c r="AI194" s="12"/>
      <c r="AJ194" s="12"/>
      <c r="AK194" s="12"/>
      <c r="AL194" s="12"/>
      <c r="AM194" s="12"/>
      <c r="AN194" s="12"/>
      <c r="AO194" s="12"/>
      <c r="AP194" s="12"/>
      <c r="AQ194" s="12"/>
      <c r="AR194" s="12"/>
      <c r="AS194" s="12"/>
      <c r="AT194" s="12"/>
      <c r="AU194" s="12"/>
      <c r="AV194" s="12"/>
      <c r="AW194" s="12"/>
      <c r="AX194" s="12"/>
      <c r="AY194" s="12"/>
      <c r="AZ194" s="12"/>
      <c r="BA194" s="12"/>
      <c r="BB194" s="12"/>
      <c r="BC194" s="12"/>
      <c r="BD194" s="12"/>
      <c r="BE194" s="12"/>
      <c r="BF194" s="12"/>
      <c r="BG194" s="12"/>
      <c r="BH194" s="12"/>
      <c r="BI194" s="12"/>
      <c r="BJ194" s="12"/>
      <c r="BK194" s="12"/>
    </row>
    <row r="195" spans="1:63" x14ac:dyDescent="0.3">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c r="AE195" s="12"/>
      <c r="AF195" s="12"/>
      <c r="AG195" s="12"/>
      <c r="AH195" s="12"/>
      <c r="AI195" s="12"/>
      <c r="AJ195" s="12"/>
      <c r="AK195" s="12"/>
      <c r="AL195" s="12"/>
      <c r="AM195" s="12"/>
      <c r="AN195" s="12"/>
      <c r="AO195" s="12"/>
      <c r="AP195" s="12"/>
      <c r="AQ195" s="12"/>
      <c r="AR195" s="12"/>
      <c r="AS195" s="12"/>
      <c r="AT195" s="12"/>
      <c r="AU195" s="12"/>
      <c r="AV195" s="12"/>
      <c r="AW195" s="12"/>
      <c r="AX195" s="12"/>
      <c r="AY195" s="12"/>
      <c r="AZ195" s="12"/>
      <c r="BA195" s="12"/>
      <c r="BB195" s="12"/>
      <c r="BC195" s="12"/>
      <c r="BD195" s="12"/>
      <c r="BE195" s="12"/>
      <c r="BF195" s="12"/>
      <c r="BG195" s="12"/>
      <c r="BH195" s="12"/>
      <c r="BI195" s="12"/>
      <c r="BJ195" s="12"/>
      <c r="BK195" s="12"/>
    </row>
    <row r="196" spans="1:63" x14ac:dyDescent="0.3">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c r="AE196" s="12"/>
      <c r="AF196" s="12"/>
      <c r="AG196" s="12"/>
      <c r="AH196" s="12"/>
      <c r="AI196" s="12"/>
      <c r="AJ196" s="12"/>
      <c r="AK196" s="12"/>
      <c r="AL196" s="12"/>
      <c r="AM196" s="12"/>
      <c r="AN196" s="12"/>
      <c r="AO196" s="12"/>
      <c r="AP196" s="12"/>
      <c r="AQ196" s="12"/>
      <c r="AR196" s="12"/>
      <c r="AS196" s="12"/>
      <c r="AT196" s="12"/>
      <c r="AU196" s="12"/>
      <c r="AV196" s="12"/>
      <c r="AW196" s="12"/>
      <c r="AX196" s="12"/>
      <c r="AY196" s="12"/>
      <c r="AZ196" s="12"/>
      <c r="BA196" s="12"/>
      <c r="BB196" s="12"/>
      <c r="BC196" s="12"/>
      <c r="BD196" s="12"/>
      <c r="BE196" s="12"/>
      <c r="BF196" s="12"/>
      <c r="BG196" s="12"/>
      <c r="BH196" s="12"/>
      <c r="BI196" s="12"/>
      <c r="BJ196" s="12"/>
      <c r="BK196" s="12"/>
    </row>
    <row r="197" spans="1:63" x14ac:dyDescent="0.3">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c r="AE197" s="12"/>
      <c r="AF197" s="12"/>
      <c r="AG197" s="12"/>
      <c r="AH197" s="12"/>
      <c r="AI197" s="12"/>
      <c r="AJ197" s="12"/>
      <c r="AK197" s="12"/>
      <c r="AL197" s="12"/>
      <c r="AM197" s="12"/>
      <c r="AN197" s="12"/>
      <c r="AO197" s="12"/>
      <c r="AP197" s="12"/>
      <c r="AQ197" s="12"/>
      <c r="AR197" s="12"/>
      <c r="AS197" s="12"/>
      <c r="AT197" s="12"/>
      <c r="AU197" s="12"/>
      <c r="AV197" s="12"/>
      <c r="AW197" s="12"/>
      <c r="AX197" s="12"/>
      <c r="AY197" s="12"/>
      <c r="AZ197" s="12"/>
      <c r="BA197" s="12"/>
      <c r="BB197" s="12"/>
      <c r="BC197" s="12"/>
      <c r="BD197" s="12"/>
      <c r="BE197" s="12"/>
      <c r="BF197" s="12"/>
      <c r="BG197" s="12"/>
      <c r="BH197" s="12"/>
      <c r="BI197" s="12"/>
      <c r="BJ197" s="12"/>
      <c r="BK197" s="12"/>
    </row>
    <row r="198" spans="1:63" x14ac:dyDescent="0.3">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c r="AE198" s="12"/>
      <c r="AF198" s="12"/>
      <c r="AG198" s="12"/>
      <c r="AH198" s="12"/>
      <c r="AI198" s="12"/>
      <c r="AJ198" s="12"/>
      <c r="AK198" s="12"/>
      <c r="AL198" s="12"/>
      <c r="AM198" s="12"/>
      <c r="AN198" s="12"/>
      <c r="AO198" s="12"/>
      <c r="AP198" s="12"/>
      <c r="AQ198" s="12"/>
      <c r="AR198" s="12"/>
      <c r="AS198" s="12"/>
      <c r="AT198" s="12"/>
      <c r="AU198" s="12"/>
      <c r="AV198" s="12"/>
      <c r="AW198" s="12"/>
      <c r="AX198" s="12"/>
      <c r="AY198" s="12"/>
      <c r="AZ198" s="12"/>
      <c r="BA198" s="12"/>
      <c r="BB198" s="12"/>
      <c r="BC198" s="12"/>
      <c r="BD198" s="12"/>
      <c r="BE198" s="12"/>
      <c r="BF198" s="12"/>
      <c r="BG198" s="12"/>
      <c r="BH198" s="12"/>
      <c r="BI198" s="12"/>
      <c r="BJ198" s="12"/>
      <c r="BK198" s="12"/>
    </row>
    <row r="199" spans="1:63" x14ac:dyDescent="0.3">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c r="AE199" s="12"/>
      <c r="AF199" s="12"/>
      <c r="AG199" s="12"/>
      <c r="AH199" s="12"/>
      <c r="AI199" s="12"/>
      <c r="AJ199" s="12"/>
      <c r="AK199" s="12"/>
      <c r="AL199" s="12"/>
      <c r="AM199" s="12"/>
      <c r="AN199" s="12"/>
      <c r="AO199" s="12"/>
      <c r="AP199" s="12"/>
      <c r="AQ199" s="12"/>
      <c r="AR199" s="12"/>
      <c r="AS199" s="12"/>
      <c r="AT199" s="12"/>
      <c r="AU199" s="12"/>
      <c r="AV199" s="12"/>
      <c r="AW199" s="12"/>
      <c r="AX199" s="12"/>
      <c r="AY199" s="12"/>
      <c r="AZ199" s="12"/>
      <c r="BA199" s="12"/>
      <c r="BB199" s="12"/>
      <c r="BC199" s="12"/>
      <c r="BD199" s="12"/>
      <c r="BE199" s="12"/>
      <c r="BF199" s="12"/>
      <c r="BG199" s="12"/>
      <c r="BH199" s="12"/>
      <c r="BI199" s="12"/>
      <c r="BJ199" s="12"/>
      <c r="BK199" s="12"/>
    </row>
    <row r="200" spans="1:63" x14ac:dyDescent="0.3">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c r="AE200" s="12"/>
      <c r="AF200" s="12"/>
      <c r="AG200" s="12"/>
      <c r="AH200" s="12"/>
      <c r="AI200" s="12"/>
      <c r="AJ200" s="12"/>
      <c r="AK200" s="12"/>
      <c r="AL200" s="12"/>
      <c r="AM200" s="12"/>
      <c r="AN200" s="12"/>
      <c r="AO200" s="12"/>
      <c r="AP200" s="12"/>
      <c r="AQ200" s="12"/>
      <c r="AR200" s="12"/>
      <c r="AS200" s="12"/>
      <c r="AT200" s="12"/>
      <c r="AU200" s="12"/>
      <c r="AV200" s="12"/>
      <c r="AW200" s="12"/>
      <c r="AX200" s="12"/>
      <c r="AY200" s="12"/>
      <c r="AZ200" s="12"/>
      <c r="BA200" s="12"/>
      <c r="BB200" s="12"/>
      <c r="BC200" s="12"/>
      <c r="BD200" s="12"/>
      <c r="BE200" s="12"/>
      <c r="BF200" s="12"/>
      <c r="BG200" s="12"/>
      <c r="BH200" s="12"/>
      <c r="BI200" s="12"/>
      <c r="BJ200" s="12"/>
      <c r="BK200" s="12"/>
    </row>
    <row r="201" spans="1:63" x14ac:dyDescent="0.3">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c r="AE201" s="12"/>
      <c r="AF201" s="12"/>
      <c r="AG201" s="12"/>
      <c r="AH201" s="12"/>
      <c r="AI201" s="12"/>
      <c r="AJ201" s="12"/>
      <c r="AK201" s="12"/>
      <c r="AL201" s="12"/>
      <c r="AM201" s="12"/>
      <c r="AN201" s="12"/>
      <c r="AO201" s="12"/>
      <c r="AP201" s="12"/>
      <c r="AQ201" s="12"/>
      <c r="AR201" s="12"/>
      <c r="AS201" s="12"/>
      <c r="AT201" s="12"/>
      <c r="AU201" s="12"/>
      <c r="AV201" s="12"/>
      <c r="AW201" s="12"/>
      <c r="AX201" s="12"/>
      <c r="AY201" s="12"/>
      <c r="AZ201" s="12"/>
      <c r="BA201" s="12"/>
      <c r="BB201" s="12"/>
      <c r="BC201" s="12"/>
      <c r="BD201" s="12"/>
      <c r="BE201" s="12"/>
      <c r="BF201" s="12"/>
      <c r="BG201" s="12"/>
      <c r="BH201" s="12"/>
      <c r="BI201" s="12"/>
      <c r="BJ201" s="12"/>
      <c r="BK201" s="12"/>
    </row>
    <row r="202" spans="1:63" x14ac:dyDescent="0.3">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c r="AE202" s="12"/>
      <c r="AF202" s="12"/>
      <c r="AG202" s="12"/>
      <c r="AH202" s="12"/>
      <c r="AI202" s="12"/>
      <c r="AJ202" s="12"/>
      <c r="AK202" s="12"/>
      <c r="AL202" s="12"/>
      <c r="AM202" s="12"/>
      <c r="AN202" s="12"/>
      <c r="AO202" s="12"/>
      <c r="AP202" s="12"/>
      <c r="AQ202" s="12"/>
      <c r="AR202" s="12"/>
      <c r="AS202" s="12"/>
      <c r="AT202" s="12"/>
      <c r="AU202" s="12"/>
      <c r="AV202" s="12"/>
      <c r="AW202" s="12"/>
      <c r="AX202" s="12"/>
      <c r="AY202" s="12"/>
      <c r="AZ202" s="12"/>
      <c r="BA202" s="12"/>
      <c r="BB202" s="12"/>
      <c r="BC202" s="12"/>
      <c r="BD202" s="12"/>
      <c r="BE202" s="12"/>
      <c r="BF202" s="12"/>
      <c r="BG202" s="12"/>
      <c r="BH202" s="12"/>
      <c r="BI202" s="12"/>
      <c r="BJ202" s="12"/>
      <c r="BK202" s="12"/>
    </row>
    <row r="203" spans="1:63" x14ac:dyDescent="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c r="AE203" s="12"/>
      <c r="AF203" s="12"/>
      <c r="AG203" s="12"/>
      <c r="AH203" s="12"/>
      <c r="AI203" s="12"/>
      <c r="AJ203" s="12"/>
      <c r="AK203" s="12"/>
      <c r="AL203" s="12"/>
      <c r="AM203" s="12"/>
      <c r="AN203" s="12"/>
      <c r="AO203" s="12"/>
      <c r="AP203" s="12"/>
      <c r="AQ203" s="12"/>
      <c r="AR203" s="12"/>
      <c r="AS203" s="12"/>
      <c r="AT203" s="12"/>
      <c r="AU203" s="12"/>
      <c r="AV203" s="12"/>
      <c r="AW203" s="12"/>
      <c r="AX203" s="12"/>
      <c r="AY203" s="12"/>
      <c r="AZ203" s="12"/>
      <c r="BA203" s="12"/>
      <c r="BB203" s="12"/>
      <c r="BC203" s="12"/>
      <c r="BD203" s="12"/>
      <c r="BE203" s="12"/>
      <c r="BF203" s="12"/>
      <c r="BG203" s="12"/>
      <c r="BH203" s="12"/>
      <c r="BI203" s="12"/>
      <c r="BJ203" s="12"/>
      <c r="BK203" s="12"/>
    </row>
    <row r="204" spans="1:63" x14ac:dyDescent="0.3">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c r="AE204" s="12"/>
      <c r="AF204" s="12"/>
      <c r="AG204" s="12"/>
      <c r="AH204" s="12"/>
      <c r="AI204" s="12"/>
      <c r="AJ204" s="12"/>
      <c r="AK204" s="12"/>
      <c r="AL204" s="12"/>
      <c r="AM204" s="12"/>
      <c r="AN204" s="12"/>
      <c r="AO204" s="12"/>
      <c r="AP204" s="12"/>
      <c r="AQ204" s="12"/>
      <c r="AR204" s="12"/>
      <c r="AS204" s="12"/>
      <c r="AT204" s="12"/>
      <c r="AU204" s="12"/>
      <c r="AV204" s="12"/>
      <c r="AW204" s="12"/>
      <c r="AX204" s="12"/>
      <c r="AY204" s="12"/>
      <c r="AZ204" s="12"/>
      <c r="BA204" s="12"/>
      <c r="BB204" s="12"/>
      <c r="BC204" s="12"/>
      <c r="BD204" s="12"/>
      <c r="BE204" s="12"/>
      <c r="BF204" s="12"/>
      <c r="BG204" s="12"/>
      <c r="BH204" s="12"/>
      <c r="BI204" s="12"/>
      <c r="BJ204" s="12"/>
      <c r="BK204" s="12"/>
    </row>
    <row r="205" spans="1:63" x14ac:dyDescent="0.3">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c r="AE205" s="12"/>
      <c r="AF205" s="12"/>
      <c r="AG205" s="12"/>
      <c r="AH205" s="12"/>
      <c r="AI205" s="12"/>
      <c r="AJ205" s="12"/>
      <c r="AK205" s="12"/>
      <c r="AL205" s="12"/>
      <c r="AM205" s="12"/>
      <c r="AN205" s="12"/>
      <c r="AO205" s="12"/>
      <c r="AP205" s="12"/>
      <c r="AQ205" s="12"/>
      <c r="AR205" s="12"/>
      <c r="AS205" s="12"/>
      <c r="AT205" s="12"/>
      <c r="AU205" s="12"/>
      <c r="AV205" s="12"/>
      <c r="AW205" s="12"/>
      <c r="AX205" s="12"/>
      <c r="AY205" s="12"/>
      <c r="AZ205" s="12"/>
      <c r="BA205" s="12"/>
      <c r="BB205" s="12"/>
      <c r="BC205" s="12"/>
      <c r="BD205" s="12"/>
      <c r="BE205" s="12"/>
      <c r="BF205" s="12"/>
      <c r="BG205" s="12"/>
      <c r="BH205" s="12"/>
      <c r="BI205" s="12"/>
      <c r="BJ205" s="12"/>
      <c r="BK205" s="12"/>
    </row>
    <row r="206" spans="1:63" x14ac:dyDescent="0.3">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c r="AE206" s="12"/>
      <c r="AF206" s="12"/>
      <c r="AG206" s="12"/>
      <c r="AH206" s="12"/>
      <c r="AI206" s="12"/>
      <c r="AJ206" s="12"/>
      <c r="AK206" s="12"/>
      <c r="AL206" s="12"/>
      <c r="AM206" s="12"/>
      <c r="AN206" s="12"/>
      <c r="AO206" s="12"/>
      <c r="AP206" s="12"/>
      <c r="AQ206" s="12"/>
      <c r="AR206" s="12"/>
      <c r="AS206" s="12"/>
      <c r="AT206" s="12"/>
      <c r="AU206" s="12"/>
      <c r="AV206" s="12"/>
      <c r="AW206" s="12"/>
      <c r="AX206" s="12"/>
      <c r="AY206" s="12"/>
      <c r="AZ206" s="12"/>
      <c r="BA206" s="12"/>
      <c r="BB206" s="12"/>
      <c r="BC206" s="12"/>
      <c r="BD206" s="12"/>
      <c r="BE206" s="12"/>
      <c r="BF206" s="12"/>
      <c r="BG206" s="12"/>
      <c r="BH206" s="12"/>
      <c r="BI206" s="12"/>
      <c r="BJ206" s="12"/>
      <c r="BK206" s="12"/>
    </row>
    <row r="207" spans="1:63" x14ac:dyDescent="0.3">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c r="AE207" s="12"/>
      <c r="AF207" s="12"/>
      <c r="AG207" s="12"/>
      <c r="AH207" s="12"/>
      <c r="AI207" s="12"/>
      <c r="AJ207" s="12"/>
      <c r="AK207" s="12"/>
      <c r="AL207" s="12"/>
      <c r="AM207" s="12"/>
      <c r="AN207" s="12"/>
      <c r="AO207" s="12"/>
      <c r="AP207" s="12"/>
      <c r="AQ207" s="12"/>
      <c r="AR207" s="12"/>
      <c r="AS207" s="12"/>
      <c r="AT207" s="12"/>
      <c r="AU207" s="12"/>
      <c r="AV207" s="12"/>
      <c r="AW207" s="12"/>
      <c r="AX207" s="12"/>
      <c r="AY207" s="12"/>
      <c r="AZ207" s="12"/>
      <c r="BA207" s="12"/>
      <c r="BB207" s="12"/>
      <c r="BC207" s="12"/>
      <c r="BD207" s="12"/>
      <c r="BE207" s="12"/>
      <c r="BF207" s="12"/>
      <c r="BG207" s="12"/>
      <c r="BH207" s="12"/>
      <c r="BI207" s="12"/>
      <c r="BJ207" s="12"/>
      <c r="BK207" s="12"/>
    </row>
    <row r="208" spans="1:63" x14ac:dyDescent="0.3">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c r="AE208" s="12"/>
      <c r="AF208" s="12"/>
      <c r="AG208" s="12"/>
      <c r="AH208" s="12"/>
      <c r="AI208" s="12"/>
      <c r="AJ208" s="12"/>
      <c r="AK208" s="12"/>
      <c r="AL208" s="12"/>
      <c r="AM208" s="12"/>
      <c r="AN208" s="12"/>
      <c r="AO208" s="12"/>
      <c r="AP208" s="12"/>
      <c r="AQ208" s="12"/>
      <c r="AR208" s="12"/>
      <c r="AS208" s="12"/>
      <c r="AT208" s="12"/>
      <c r="AU208" s="12"/>
      <c r="AV208" s="12"/>
      <c r="AW208" s="12"/>
      <c r="AX208" s="12"/>
      <c r="AY208" s="12"/>
      <c r="AZ208" s="12"/>
      <c r="BA208" s="12"/>
      <c r="BB208" s="12"/>
      <c r="BC208" s="12"/>
      <c r="BD208" s="12"/>
      <c r="BE208" s="12"/>
      <c r="BF208" s="12"/>
      <c r="BG208" s="12"/>
      <c r="BH208" s="12"/>
      <c r="BI208" s="12"/>
      <c r="BJ208" s="12"/>
      <c r="BK208" s="12"/>
    </row>
    <row r="209" spans="1:63" x14ac:dyDescent="0.3">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c r="AE209" s="12"/>
      <c r="AF209" s="12"/>
      <c r="AG209" s="12"/>
      <c r="AH209" s="12"/>
      <c r="AI209" s="12"/>
      <c r="AJ209" s="12"/>
      <c r="AK209" s="12"/>
      <c r="AL209" s="12"/>
      <c r="AM209" s="12"/>
      <c r="AN209" s="12"/>
      <c r="AO209" s="12"/>
      <c r="AP209" s="12"/>
      <c r="AQ209" s="12"/>
      <c r="AR209" s="12"/>
      <c r="AS209" s="12"/>
      <c r="AT209" s="12"/>
      <c r="AU209" s="12"/>
      <c r="AV209" s="12"/>
      <c r="AW209" s="12"/>
      <c r="AX209" s="12"/>
      <c r="AY209" s="12"/>
      <c r="AZ209" s="12"/>
      <c r="BA209" s="12"/>
      <c r="BB209" s="12"/>
      <c r="BC209" s="12"/>
      <c r="BD209" s="12"/>
      <c r="BE209" s="12"/>
      <c r="BF209" s="12"/>
      <c r="BG209" s="12"/>
      <c r="BH209" s="12"/>
      <c r="BI209" s="12"/>
      <c r="BJ209" s="12"/>
      <c r="BK209" s="12"/>
    </row>
    <row r="210" spans="1:63" x14ac:dyDescent="0.3">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c r="AE210" s="12"/>
      <c r="AF210" s="12"/>
      <c r="AG210" s="12"/>
      <c r="AH210" s="12"/>
      <c r="AI210" s="12"/>
      <c r="AJ210" s="12"/>
      <c r="AK210" s="12"/>
      <c r="AL210" s="12"/>
      <c r="AM210" s="12"/>
      <c r="AN210" s="12"/>
      <c r="AO210" s="12"/>
      <c r="AP210" s="12"/>
      <c r="AQ210" s="12"/>
      <c r="AR210" s="12"/>
      <c r="AS210" s="12"/>
      <c r="AT210" s="12"/>
      <c r="AU210" s="12"/>
      <c r="AV210" s="12"/>
      <c r="AW210" s="12"/>
      <c r="AX210" s="12"/>
      <c r="AY210" s="12"/>
      <c r="AZ210" s="12"/>
      <c r="BA210" s="12"/>
      <c r="BB210" s="12"/>
      <c r="BC210" s="12"/>
      <c r="BD210" s="12"/>
      <c r="BE210" s="12"/>
      <c r="BF210" s="12"/>
      <c r="BG210" s="12"/>
      <c r="BH210" s="12"/>
      <c r="BI210" s="12"/>
      <c r="BJ210" s="12"/>
      <c r="BK210" s="12"/>
    </row>
    <row r="211" spans="1:63" x14ac:dyDescent="0.3">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c r="AE211" s="12"/>
      <c r="AF211" s="12"/>
      <c r="AG211" s="12"/>
      <c r="AH211" s="12"/>
      <c r="AI211" s="12"/>
      <c r="AJ211" s="12"/>
      <c r="AK211" s="12"/>
      <c r="AL211" s="12"/>
      <c r="AM211" s="12"/>
      <c r="AN211" s="12"/>
      <c r="AO211" s="12"/>
      <c r="AP211" s="12"/>
      <c r="AQ211" s="12"/>
      <c r="AR211" s="12"/>
      <c r="AS211" s="12"/>
      <c r="AT211" s="12"/>
      <c r="AU211" s="12"/>
      <c r="AV211" s="12"/>
      <c r="AW211" s="12"/>
      <c r="AX211" s="12"/>
      <c r="AY211" s="12"/>
      <c r="AZ211" s="12"/>
      <c r="BA211" s="12"/>
      <c r="BB211" s="12"/>
      <c r="BC211" s="12"/>
      <c r="BD211" s="12"/>
      <c r="BE211" s="12"/>
      <c r="BF211" s="12"/>
      <c r="BG211" s="12"/>
      <c r="BH211" s="12"/>
      <c r="BI211" s="12"/>
      <c r="BJ211" s="12"/>
      <c r="BK211" s="12"/>
    </row>
    <row r="212" spans="1:63" x14ac:dyDescent="0.3">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c r="AE212" s="12"/>
      <c r="AF212" s="12"/>
      <c r="AG212" s="12"/>
      <c r="AH212" s="12"/>
      <c r="AI212" s="12"/>
      <c r="AJ212" s="12"/>
      <c r="AK212" s="12"/>
      <c r="AL212" s="12"/>
      <c r="AM212" s="12"/>
      <c r="AN212" s="12"/>
      <c r="AO212" s="12"/>
      <c r="AP212" s="12"/>
      <c r="AQ212" s="12"/>
      <c r="AR212" s="12"/>
      <c r="AS212" s="12"/>
      <c r="AT212" s="12"/>
      <c r="AU212" s="12"/>
      <c r="AV212" s="12"/>
      <c r="AW212" s="12"/>
      <c r="AX212" s="12"/>
      <c r="AY212" s="12"/>
      <c r="AZ212" s="12"/>
      <c r="BA212" s="12"/>
      <c r="BB212" s="12"/>
      <c r="BC212" s="12"/>
      <c r="BD212" s="12"/>
      <c r="BE212" s="12"/>
      <c r="BF212" s="12"/>
      <c r="BG212" s="12"/>
      <c r="BH212" s="12"/>
      <c r="BI212" s="12"/>
      <c r="BJ212" s="12"/>
      <c r="BK212" s="12"/>
    </row>
    <row r="213" spans="1:63" x14ac:dyDescent="0.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c r="AE213" s="12"/>
      <c r="AF213" s="12"/>
      <c r="AG213" s="12"/>
      <c r="AH213" s="12"/>
      <c r="AI213" s="12"/>
      <c r="AJ213" s="12"/>
      <c r="AK213" s="12"/>
      <c r="AL213" s="12"/>
      <c r="AM213" s="12"/>
      <c r="AN213" s="12"/>
      <c r="AO213" s="12"/>
      <c r="AP213" s="12"/>
      <c r="AQ213" s="12"/>
      <c r="AR213" s="12"/>
      <c r="AS213" s="12"/>
      <c r="AT213" s="12"/>
      <c r="AU213" s="12"/>
      <c r="AV213" s="12"/>
      <c r="AW213" s="12"/>
      <c r="AX213" s="12"/>
      <c r="AY213" s="12"/>
      <c r="AZ213" s="12"/>
      <c r="BA213" s="12"/>
      <c r="BB213" s="12"/>
      <c r="BC213" s="12"/>
      <c r="BD213" s="12"/>
      <c r="BE213" s="12"/>
      <c r="BF213" s="12"/>
      <c r="BG213" s="12"/>
      <c r="BH213" s="12"/>
      <c r="BI213" s="12"/>
      <c r="BJ213" s="12"/>
      <c r="BK213" s="12"/>
    </row>
    <row r="214" spans="1:63" x14ac:dyDescent="0.3">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c r="AE214" s="12"/>
      <c r="AF214" s="12"/>
      <c r="AG214" s="12"/>
      <c r="AH214" s="12"/>
      <c r="AI214" s="12"/>
      <c r="AJ214" s="12"/>
      <c r="AK214" s="12"/>
      <c r="AL214" s="12"/>
      <c r="AM214" s="12"/>
      <c r="AN214" s="12"/>
      <c r="AO214" s="12"/>
      <c r="AP214" s="12"/>
      <c r="AQ214" s="12"/>
      <c r="AR214" s="12"/>
      <c r="AS214" s="12"/>
      <c r="AT214" s="12"/>
      <c r="AU214" s="12"/>
      <c r="AV214" s="12"/>
      <c r="AW214" s="12"/>
      <c r="AX214" s="12"/>
      <c r="AY214" s="12"/>
      <c r="AZ214" s="12"/>
      <c r="BA214" s="12"/>
      <c r="BB214" s="12"/>
      <c r="BC214" s="12"/>
      <c r="BD214" s="12"/>
      <c r="BE214" s="12"/>
      <c r="BF214" s="12"/>
      <c r="BG214" s="12"/>
      <c r="BH214" s="12"/>
      <c r="BI214" s="12"/>
      <c r="BJ214" s="12"/>
      <c r="BK214" s="12"/>
    </row>
    <row r="215" spans="1:63" x14ac:dyDescent="0.3">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c r="AE215" s="12"/>
      <c r="AF215" s="12"/>
      <c r="AG215" s="12"/>
      <c r="AH215" s="12"/>
      <c r="AI215" s="12"/>
      <c r="AJ215" s="12"/>
      <c r="AK215" s="12"/>
      <c r="AL215" s="12"/>
      <c r="AM215" s="12"/>
      <c r="AN215" s="12"/>
      <c r="AO215" s="12"/>
      <c r="AP215" s="12"/>
      <c r="AQ215" s="12"/>
      <c r="AR215" s="12"/>
      <c r="AS215" s="12"/>
      <c r="AT215" s="12"/>
      <c r="AU215" s="12"/>
      <c r="AV215" s="12"/>
      <c r="AW215" s="12"/>
      <c r="AX215" s="12"/>
      <c r="AY215" s="12"/>
      <c r="AZ215" s="12"/>
      <c r="BA215" s="12"/>
      <c r="BB215" s="12"/>
      <c r="BC215" s="12"/>
      <c r="BD215" s="12"/>
      <c r="BE215" s="12"/>
      <c r="BF215" s="12"/>
      <c r="BG215" s="12"/>
      <c r="BH215" s="12"/>
      <c r="BI215" s="12"/>
      <c r="BJ215" s="12"/>
      <c r="BK215" s="12"/>
    </row>
    <row r="216" spans="1:63" x14ac:dyDescent="0.3">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c r="AE216" s="12"/>
      <c r="AF216" s="12"/>
      <c r="AG216" s="12"/>
      <c r="AH216" s="12"/>
      <c r="AI216" s="12"/>
      <c r="AJ216" s="12"/>
      <c r="AK216" s="12"/>
      <c r="AL216" s="12"/>
      <c r="AM216" s="12"/>
      <c r="AN216" s="12"/>
      <c r="AO216" s="12"/>
      <c r="AP216" s="12"/>
      <c r="AQ216" s="12"/>
      <c r="AR216" s="12"/>
      <c r="AS216" s="12"/>
      <c r="AT216" s="12"/>
      <c r="AU216" s="12"/>
      <c r="AV216" s="12"/>
      <c r="AW216" s="12"/>
      <c r="AX216" s="12"/>
      <c r="AY216" s="12"/>
      <c r="AZ216" s="12"/>
      <c r="BA216" s="12"/>
      <c r="BB216" s="12"/>
      <c r="BC216" s="12"/>
      <c r="BD216" s="12"/>
      <c r="BE216" s="12"/>
      <c r="BF216" s="12"/>
      <c r="BG216" s="12"/>
      <c r="BH216" s="12"/>
      <c r="BI216" s="12"/>
      <c r="BJ216" s="12"/>
      <c r="BK216" s="12"/>
    </row>
    <row r="217" spans="1:63" x14ac:dyDescent="0.3">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c r="AE217" s="12"/>
      <c r="AF217" s="12"/>
      <c r="AG217" s="12"/>
      <c r="AH217" s="12"/>
      <c r="AI217" s="12"/>
      <c r="AJ217" s="12"/>
      <c r="AK217" s="12"/>
      <c r="AL217" s="12"/>
      <c r="AM217" s="12"/>
      <c r="AN217" s="12"/>
      <c r="AO217" s="12"/>
      <c r="AP217" s="12"/>
      <c r="AQ217" s="12"/>
      <c r="AR217" s="12"/>
      <c r="AS217" s="12"/>
      <c r="AT217" s="12"/>
      <c r="AU217" s="12"/>
      <c r="AV217" s="12"/>
      <c r="AW217" s="12"/>
      <c r="AX217" s="12"/>
      <c r="AY217" s="12"/>
      <c r="AZ217" s="12"/>
      <c r="BA217" s="12"/>
      <c r="BB217" s="12"/>
      <c r="BC217" s="12"/>
      <c r="BD217" s="12"/>
      <c r="BE217" s="12"/>
      <c r="BF217" s="12"/>
      <c r="BG217" s="12"/>
      <c r="BH217" s="12"/>
      <c r="BI217" s="12"/>
      <c r="BJ217" s="12"/>
      <c r="BK217" s="12"/>
    </row>
    <row r="218" spans="1:63" x14ac:dyDescent="0.3">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c r="AE218" s="12"/>
      <c r="AF218" s="12"/>
      <c r="AG218" s="12"/>
      <c r="AH218" s="12"/>
      <c r="AI218" s="12"/>
      <c r="AJ218" s="12"/>
      <c r="AK218" s="12"/>
      <c r="AL218" s="12"/>
      <c r="AM218" s="12"/>
      <c r="AN218" s="12"/>
      <c r="AO218" s="12"/>
      <c r="AP218" s="12"/>
      <c r="AQ218" s="12"/>
      <c r="AR218" s="12"/>
      <c r="AS218" s="12"/>
      <c r="AT218" s="12"/>
      <c r="AU218" s="12"/>
      <c r="AV218" s="12"/>
      <c r="AW218" s="12"/>
      <c r="AX218" s="12"/>
      <c r="AY218" s="12"/>
      <c r="AZ218" s="12"/>
      <c r="BA218" s="12"/>
      <c r="BB218" s="12"/>
      <c r="BC218" s="12"/>
      <c r="BD218" s="12"/>
      <c r="BE218" s="12"/>
      <c r="BF218" s="12"/>
      <c r="BG218" s="12"/>
      <c r="BH218" s="12"/>
      <c r="BI218" s="12"/>
      <c r="BJ218" s="12"/>
      <c r="BK218" s="12"/>
    </row>
    <row r="219" spans="1:63" x14ac:dyDescent="0.3">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c r="AE219" s="12"/>
      <c r="AF219" s="12"/>
      <c r="AG219" s="12"/>
      <c r="AH219" s="12"/>
      <c r="AI219" s="12"/>
      <c r="AJ219" s="12"/>
      <c r="AK219" s="12"/>
      <c r="AL219" s="12"/>
      <c r="AM219" s="12"/>
      <c r="AN219" s="12"/>
      <c r="AO219" s="12"/>
      <c r="AP219" s="12"/>
      <c r="AQ219" s="12"/>
      <c r="AR219" s="12"/>
      <c r="AS219" s="12"/>
      <c r="AT219" s="12"/>
      <c r="AU219" s="12"/>
      <c r="AV219" s="12"/>
      <c r="AW219" s="12"/>
      <c r="AX219" s="12"/>
      <c r="AY219" s="12"/>
      <c r="AZ219" s="12"/>
      <c r="BA219" s="12"/>
      <c r="BB219" s="12"/>
      <c r="BC219" s="12"/>
      <c r="BD219" s="12"/>
      <c r="BE219" s="12"/>
      <c r="BF219" s="12"/>
      <c r="BG219" s="12"/>
      <c r="BH219" s="12"/>
      <c r="BI219" s="12"/>
      <c r="BJ219" s="12"/>
      <c r="BK219" s="12"/>
    </row>
    <row r="220" spans="1:63" x14ac:dyDescent="0.3">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c r="AE220" s="12"/>
      <c r="AF220" s="12"/>
      <c r="AG220" s="12"/>
      <c r="AH220" s="12"/>
      <c r="AI220" s="12"/>
      <c r="AJ220" s="12"/>
      <c r="AK220" s="12"/>
      <c r="AL220" s="12"/>
      <c r="AM220" s="12"/>
      <c r="AN220" s="12"/>
      <c r="AO220" s="12"/>
      <c r="AP220" s="12"/>
      <c r="AQ220" s="12"/>
      <c r="AR220" s="12"/>
      <c r="AS220" s="12"/>
      <c r="AT220" s="12"/>
      <c r="AU220" s="12"/>
      <c r="AV220" s="12"/>
      <c r="AW220" s="12"/>
      <c r="AX220" s="12"/>
      <c r="AY220" s="12"/>
      <c r="AZ220" s="12"/>
      <c r="BA220" s="12"/>
      <c r="BB220" s="12"/>
      <c r="BC220" s="12"/>
      <c r="BD220" s="12"/>
      <c r="BE220" s="12"/>
      <c r="BF220" s="12"/>
      <c r="BG220" s="12"/>
      <c r="BH220" s="12"/>
      <c r="BI220" s="12"/>
      <c r="BJ220" s="12"/>
      <c r="BK220" s="12"/>
    </row>
    <row r="221" spans="1:63" x14ac:dyDescent="0.3">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c r="AE221" s="12"/>
      <c r="AF221" s="12"/>
      <c r="AG221" s="12"/>
      <c r="AH221" s="12"/>
      <c r="AI221" s="12"/>
      <c r="AJ221" s="12"/>
      <c r="AK221" s="12"/>
      <c r="AL221" s="12"/>
      <c r="AM221" s="12"/>
      <c r="AN221" s="12"/>
      <c r="AO221" s="12"/>
      <c r="AP221" s="12"/>
      <c r="AQ221" s="12"/>
      <c r="AR221" s="12"/>
      <c r="AS221" s="12"/>
      <c r="AT221" s="12"/>
      <c r="AU221" s="12"/>
      <c r="AV221" s="12"/>
      <c r="AW221" s="12"/>
      <c r="AX221" s="12"/>
      <c r="AY221" s="12"/>
      <c r="AZ221" s="12"/>
      <c r="BA221" s="12"/>
      <c r="BB221" s="12"/>
      <c r="BC221" s="12"/>
      <c r="BD221" s="12"/>
      <c r="BE221" s="12"/>
      <c r="BF221" s="12"/>
      <c r="BG221" s="12"/>
      <c r="BH221" s="12"/>
      <c r="BI221" s="12"/>
      <c r="BJ221" s="12"/>
      <c r="BK221" s="12"/>
    </row>
    <row r="222" spans="1:63" x14ac:dyDescent="0.3">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c r="AE222" s="12"/>
      <c r="AF222" s="12"/>
      <c r="AG222" s="12"/>
      <c r="AH222" s="12"/>
      <c r="AI222" s="12"/>
      <c r="AJ222" s="12"/>
      <c r="AK222" s="12"/>
      <c r="AL222" s="12"/>
      <c r="AM222" s="12"/>
      <c r="AN222" s="12"/>
      <c r="AO222" s="12"/>
      <c r="AP222" s="12"/>
      <c r="AQ222" s="12"/>
      <c r="AR222" s="12"/>
      <c r="AS222" s="12"/>
      <c r="AT222" s="12"/>
      <c r="AU222" s="12"/>
      <c r="AV222" s="12"/>
      <c r="AW222" s="12"/>
      <c r="AX222" s="12"/>
      <c r="AY222" s="12"/>
      <c r="AZ222" s="12"/>
      <c r="BA222" s="12"/>
      <c r="BB222" s="12"/>
      <c r="BC222" s="12"/>
      <c r="BD222" s="12"/>
      <c r="BE222" s="12"/>
      <c r="BF222" s="12"/>
      <c r="BG222" s="12"/>
      <c r="BH222" s="12"/>
      <c r="BI222" s="12"/>
      <c r="BJ222" s="12"/>
      <c r="BK222" s="12"/>
    </row>
    <row r="223" spans="1:63" x14ac:dyDescent="0.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c r="AE223" s="12"/>
      <c r="AF223" s="12"/>
      <c r="AG223" s="12"/>
      <c r="AH223" s="12"/>
      <c r="AI223" s="12"/>
      <c r="AJ223" s="12"/>
      <c r="AK223" s="12"/>
      <c r="AL223" s="12"/>
      <c r="AM223" s="12"/>
      <c r="AN223" s="12"/>
      <c r="AO223" s="12"/>
      <c r="AP223" s="12"/>
      <c r="AQ223" s="12"/>
      <c r="AR223" s="12"/>
      <c r="AS223" s="12"/>
      <c r="AT223" s="12"/>
      <c r="AU223" s="12"/>
      <c r="AV223" s="12"/>
      <c r="AW223" s="12"/>
      <c r="AX223" s="12"/>
      <c r="AY223" s="12"/>
      <c r="AZ223" s="12"/>
      <c r="BA223" s="12"/>
      <c r="BB223" s="12"/>
      <c r="BC223" s="12"/>
      <c r="BD223" s="12"/>
      <c r="BE223" s="12"/>
      <c r="BF223" s="12"/>
      <c r="BG223" s="12"/>
      <c r="BH223" s="12"/>
      <c r="BI223" s="12"/>
      <c r="BJ223" s="12"/>
      <c r="BK223" s="12"/>
    </row>
    <row r="224" spans="1:63"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c r="AE224" s="12"/>
      <c r="AF224" s="12"/>
      <c r="AG224" s="12"/>
      <c r="AH224" s="12"/>
      <c r="AI224" s="12"/>
      <c r="AJ224" s="12"/>
      <c r="AK224" s="12"/>
      <c r="AL224" s="12"/>
      <c r="AM224" s="12"/>
      <c r="AN224" s="12"/>
      <c r="AO224" s="12"/>
      <c r="AP224" s="12"/>
      <c r="AQ224" s="12"/>
      <c r="AR224" s="12"/>
      <c r="AS224" s="12"/>
      <c r="AT224" s="12"/>
      <c r="AU224" s="12"/>
      <c r="AV224" s="12"/>
      <c r="AW224" s="12"/>
      <c r="AX224" s="12"/>
      <c r="AY224" s="12"/>
      <c r="AZ224" s="12"/>
      <c r="BA224" s="12"/>
      <c r="BB224" s="12"/>
      <c r="BC224" s="12"/>
      <c r="BD224" s="12"/>
      <c r="BE224" s="12"/>
      <c r="BF224" s="12"/>
      <c r="BG224" s="12"/>
      <c r="BH224" s="12"/>
      <c r="BI224" s="12"/>
      <c r="BJ224" s="12"/>
      <c r="BK224" s="12"/>
    </row>
    <row r="225" spans="1:63"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c r="AE225" s="12"/>
      <c r="AF225" s="12"/>
      <c r="AG225" s="12"/>
      <c r="AH225" s="12"/>
      <c r="AI225" s="12"/>
      <c r="AJ225" s="12"/>
      <c r="AK225" s="12"/>
      <c r="AL225" s="12"/>
      <c r="AM225" s="12"/>
      <c r="AN225" s="12"/>
      <c r="AO225" s="12"/>
      <c r="AP225" s="12"/>
      <c r="AQ225" s="12"/>
      <c r="AR225" s="12"/>
      <c r="AS225" s="12"/>
      <c r="AT225" s="12"/>
      <c r="AU225" s="12"/>
      <c r="AV225" s="12"/>
      <c r="AW225" s="12"/>
      <c r="AX225" s="12"/>
      <c r="AY225" s="12"/>
      <c r="AZ225" s="12"/>
      <c r="BA225" s="12"/>
      <c r="BB225" s="12"/>
      <c r="BC225" s="12"/>
      <c r="BD225" s="12"/>
      <c r="BE225" s="12"/>
      <c r="BF225" s="12"/>
      <c r="BG225" s="12"/>
      <c r="BH225" s="12"/>
      <c r="BI225" s="12"/>
      <c r="BJ225" s="12"/>
      <c r="BK225" s="12"/>
    </row>
    <row r="226" spans="1:63"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c r="AE226" s="12"/>
      <c r="AF226" s="12"/>
      <c r="AG226" s="12"/>
      <c r="AH226" s="12"/>
      <c r="AI226" s="12"/>
      <c r="AJ226" s="12"/>
      <c r="AK226" s="12"/>
      <c r="AL226" s="12"/>
      <c r="AM226" s="12"/>
      <c r="AN226" s="12"/>
      <c r="AO226" s="12"/>
      <c r="AP226" s="12"/>
      <c r="AQ226" s="12"/>
      <c r="AR226" s="12"/>
      <c r="AS226" s="12"/>
      <c r="AT226" s="12"/>
      <c r="AU226" s="12"/>
      <c r="AV226" s="12"/>
      <c r="AW226" s="12"/>
      <c r="AX226" s="12"/>
      <c r="AY226" s="12"/>
      <c r="AZ226" s="12"/>
      <c r="BA226" s="12"/>
      <c r="BB226" s="12"/>
      <c r="BC226" s="12"/>
      <c r="BD226" s="12"/>
      <c r="BE226" s="12"/>
      <c r="BF226" s="12"/>
      <c r="BG226" s="12"/>
      <c r="BH226" s="12"/>
      <c r="BI226" s="12"/>
      <c r="BJ226" s="12"/>
      <c r="BK226" s="12"/>
    </row>
    <row r="227" spans="1:63"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2"/>
      <c r="BG227" s="12"/>
      <c r="BH227" s="12"/>
      <c r="BI227" s="12"/>
      <c r="BJ227" s="12"/>
      <c r="BK227" s="12"/>
    </row>
    <row r="228" spans="1:63"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c r="AE228" s="12"/>
      <c r="AF228" s="12"/>
      <c r="AG228" s="12"/>
      <c r="AH228" s="12"/>
      <c r="AI228" s="12"/>
      <c r="AJ228" s="12"/>
      <c r="AK228" s="12"/>
      <c r="AL228" s="12"/>
      <c r="AM228" s="12"/>
      <c r="AN228" s="12"/>
      <c r="AO228" s="12"/>
      <c r="AP228" s="12"/>
      <c r="AQ228" s="12"/>
      <c r="AR228" s="12"/>
      <c r="AS228" s="12"/>
      <c r="AT228" s="12"/>
      <c r="AU228" s="12"/>
      <c r="AV228" s="12"/>
      <c r="AW228" s="12"/>
      <c r="AX228" s="12"/>
      <c r="AY228" s="12"/>
      <c r="AZ228" s="12"/>
      <c r="BA228" s="12"/>
      <c r="BB228" s="12"/>
      <c r="BC228" s="12"/>
      <c r="BD228" s="12"/>
      <c r="BE228" s="12"/>
      <c r="BF228" s="12"/>
      <c r="BG228" s="12"/>
      <c r="BH228" s="12"/>
      <c r="BI228" s="12"/>
      <c r="BJ228" s="12"/>
      <c r="BK228" s="12"/>
    </row>
    <row r="229" spans="1:63"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c r="AE229" s="12"/>
      <c r="AF229" s="12"/>
      <c r="AG229" s="12"/>
      <c r="AH229" s="12"/>
      <c r="AI229" s="12"/>
      <c r="AJ229" s="12"/>
      <c r="AK229" s="12"/>
      <c r="AL229" s="12"/>
      <c r="AM229" s="12"/>
      <c r="AN229" s="12"/>
      <c r="AO229" s="12"/>
      <c r="AP229" s="12"/>
      <c r="AQ229" s="12"/>
      <c r="AR229" s="12"/>
      <c r="AS229" s="12"/>
      <c r="AT229" s="12"/>
      <c r="AU229" s="12"/>
      <c r="AV229" s="12"/>
      <c r="AW229" s="12"/>
      <c r="AX229" s="12"/>
      <c r="AY229" s="12"/>
      <c r="AZ229" s="12"/>
      <c r="BA229" s="12"/>
      <c r="BB229" s="12"/>
      <c r="BC229" s="12"/>
      <c r="BD229" s="12"/>
      <c r="BE229" s="12"/>
      <c r="BF229" s="12"/>
      <c r="BG229" s="12"/>
      <c r="BH229" s="12"/>
      <c r="BI229" s="12"/>
      <c r="BJ229" s="12"/>
      <c r="BK229" s="12"/>
    </row>
    <row r="230" spans="1:63"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c r="AE230" s="12"/>
      <c r="AF230" s="12"/>
      <c r="AG230" s="12"/>
      <c r="AH230" s="12"/>
      <c r="AI230" s="12"/>
      <c r="AJ230" s="12"/>
      <c r="AK230" s="12"/>
      <c r="AL230" s="12"/>
      <c r="AM230" s="12"/>
      <c r="AN230" s="12"/>
      <c r="AO230" s="12"/>
      <c r="AP230" s="12"/>
      <c r="AQ230" s="12"/>
      <c r="AR230" s="12"/>
      <c r="AS230" s="12"/>
      <c r="AT230" s="12"/>
      <c r="AU230" s="12"/>
      <c r="AV230" s="12"/>
      <c r="AW230" s="12"/>
      <c r="AX230" s="12"/>
      <c r="AY230" s="12"/>
      <c r="AZ230" s="12"/>
      <c r="BA230" s="12"/>
      <c r="BB230" s="12"/>
      <c r="BC230" s="12"/>
      <c r="BD230" s="12"/>
      <c r="BE230" s="12"/>
      <c r="BF230" s="12"/>
      <c r="BG230" s="12"/>
      <c r="BH230" s="12"/>
      <c r="BI230" s="12"/>
      <c r="BJ230" s="12"/>
      <c r="BK230" s="12"/>
    </row>
    <row r="231" spans="1:63"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c r="AE231" s="12"/>
      <c r="AF231" s="12"/>
      <c r="AG231" s="12"/>
      <c r="AH231" s="12"/>
      <c r="AI231" s="12"/>
      <c r="AJ231" s="12"/>
      <c r="AK231" s="12"/>
      <c r="AL231" s="12"/>
      <c r="AM231" s="12"/>
      <c r="AN231" s="12"/>
      <c r="AO231" s="12"/>
      <c r="AP231" s="12"/>
      <c r="AQ231" s="12"/>
      <c r="AR231" s="12"/>
      <c r="AS231" s="12"/>
      <c r="AT231" s="12"/>
      <c r="AU231" s="12"/>
      <c r="AV231" s="12"/>
      <c r="AW231" s="12"/>
      <c r="AX231" s="12"/>
      <c r="AY231" s="12"/>
      <c r="AZ231" s="12"/>
      <c r="BA231" s="12"/>
      <c r="BB231" s="12"/>
      <c r="BC231" s="12"/>
      <c r="BD231" s="12"/>
      <c r="BE231" s="12"/>
      <c r="BF231" s="12"/>
      <c r="BG231" s="12"/>
      <c r="BH231" s="12"/>
      <c r="BI231" s="12"/>
      <c r="BJ231" s="12"/>
      <c r="BK231" s="12"/>
    </row>
    <row r="232" spans="1:63"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c r="AE232" s="12"/>
      <c r="AF232" s="12"/>
      <c r="AG232" s="12"/>
      <c r="AH232" s="12"/>
      <c r="AI232" s="12"/>
      <c r="AJ232" s="12"/>
      <c r="AK232" s="12"/>
      <c r="AL232" s="12"/>
      <c r="AM232" s="12"/>
      <c r="AN232" s="12"/>
      <c r="AO232" s="12"/>
      <c r="AP232" s="12"/>
      <c r="AQ232" s="12"/>
      <c r="AR232" s="12"/>
      <c r="AS232" s="12"/>
      <c r="AT232" s="12"/>
      <c r="AU232" s="12"/>
      <c r="AV232" s="12"/>
      <c r="AW232" s="12"/>
      <c r="AX232" s="12"/>
      <c r="AY232" s="12"/>
      <c r="AZ232" s="12"/>
      <c r="BA232" s="12"/>
      <c r="BB232" s="12"/>
      <c r="BC232" s="12"/>
      <c r="BD232" s="12"/>
      <c r="BE232" s="12"/>
      <c r="BF232" s="12"/>
      <c r="BG232" s="12"/>
      <c r="BH232" s="12"/>
      <c r="BI232" s="12"/>
      <c r="BJ232" s="12"/>
      <c r="BK232" s="12"/>
    </row>
    <row r="233" spans="1:63"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c r="AE233" s="12"/>
      <c r="AF233" s="12"/>
      <c r="AG233" s="12"/>
      <c r="AH233" s="12"/>
      <c r="AI233" s="12"/>
      <c r="AJ233" s="12"/>
      <c r="AK233" s="12"/>
      <c r="AL233" s="12"/>
      <c r="AM233" s="12"/>
      <c r="AN233" s="12"/>
      <c r="AO233" s="12"/>
      <c r="AP233" s="12"/>
      <c r="AQ233" s="12"/>
      <c r="AR233" s="12"/>
      <c r="AS233" s="12"/>
      <c r="AT233" s="12"/>
      <c r="AU233" s="12"/>
      <c r="AV233" s="12"/>
      <c r="AW233" s="12"/>
      <c r="AX233" s="12"/>
      <c r="AY233" s="12"/>
      <c r="AZ233" s="12"/>
      <c r="BA233" s="12"/>
      <c r="BB233" s="12"/>
      <c r="BC233" s="12"/>
      <c r="BD233" s="12"/>
      <c r="BE233" s="12"/>
      <c r="BF233" s="12"/>
      <c r="BG233" s="12"/>
      <c r="BH233" s="12"/>
      <c r="BI233" s="12"/>
      <c r="BJ233" s="12"/>
      <c r="BK233" s="12"/>
    </row>
    <row r="234" spans="1:63"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c r="AE234" s="12"/>
      <c r="AF234" s="12"/>
      <c r="AG234" s="12"/>
      <c r="AH234" s="12"/>
      <c r="AI234" s="12"/>
      <c r="AJ234" s="12"/>
      <c r="AK234" s="12"/>
      <c r="AL234" s="12"/>
      <c r="AM234" s="12"/>
      <c r="AN234" s="12"/>
      <c r="AO234" s="12"/>
      <c r="AP234" s="12"/>
      <c r="AQ234" s="12"/>
      <c r="AR234" s="12"/>
      <c r="AS234" s="12"/>
      <c r="AT234" s="12"/>
      <c r="AU234" s="12"/>
      <c r="AV234" s="12"/>
      <c r="AW234" s="12"/>
      <c r="AX234" s="12"/>
      <c r="AY234" s="12"/>
      <c r="AZ234" s="12"/>
      <c r="BA234" s="12"/>
      <c r="BB234" s="12"/>
      <c r="BC234" s="12"/>
      <c r="BD234" s="12"/>
      <c r="BE234" s="12"/>
      <c r="BF234" s="12"/>
      <c r="BG234" s="12"/>
      <c r="BH234" s="12"/>
      <c r="BI234" s="12"/>
      <c r="BJ234" s="12"/>
      <c r="BK234" s="12"/>
    </row>
    <row r="235" spans="1:63"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c r="AE235" s="12"/>
      <c r="AF235" s="12"/>
      <c r="AG235" s="12"/>
      <c r="AH235" s="12"/>
      <c r="AI235" s="12"/>
      <c r="AJ235" s="12"/>
      <c r="AK235" s="12"/>
      <c r="AL235" s="12"/>
      <c r="AM235" s="12"/>
      <c r="AN235" s="12"/>
      <c r="AO235" s="12"/>
      <c r="AP235" s="12"/>
      <c r="AQ235" s="12"/>
      <c r="AR235" s="12"/>
      <c r="AS235" s="12"/>
      <c r="AT235" s="12"/>
      <c r="AU235" s="12"/>
      <c r="AV235" s="12"/>
      <c r="AW235" s="12"/>
      <c r="AX235" s="12"/>
      <c r="AY235" s="12"/>
      <c r="AZ235" s="12"/>
      <c r="BA235" s="12"/>
      <c r="BB235" s="12"/>
      <c r="BC235" s="12"/>
      <c r="BD235" s="12"/>
      <c r="BE235" s="12"/>
      <c r="BF235" s="12"/>
      <c r="BG235" s="12"/>
      <c r="BH235" s="12"/>
      <c r="BI235" s="12"/>
      <c r="BJ235" s="12"/>
      <c r="BK235" s="12"/>
    </row>
    <row r="236" spans="1:63"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c r="AE236" s="12"/>
      <c r="AF236" s="12"/>
      <c r="AG236" s="12"/>
      <c r="AH236" s="12"/>
      <c r="AI236" s="12"/>
      <c r="AJ236" s="12"/>
      <c r="AK236" s="12"/>
      <c r="AL236" s="12"/>
      <c r="AM236" s="12"/>
      <c r="AN236" s="12"/>
      <c r="AO236" s="12"/>
      <c r="AP236" s="12"/>
      <c r="AQ236" s="12"/>
      <c r="AR236" s="12"/>
      <c r="AS236" s="12"/>
      <c r="AT236" s="12"/>
      <c r="AU236" s="12"/>
      <c r="AV236" s="12"/>
      <c r="AW236" s="12"/>
      <c r="AX236" s="12"/>
      <c r="AY236" s="12"/>
      <c r="AZ236" s="12"/>
      <c r="BA236" s="12"/>
      <c r="BB236" s="12"/>
      <c r="BC236" s="12"/>
      <c r="BD236" s="12"/>
      <c r="BE236" s="12"/>
      <c r="BF236" s="12"/>
      <c r="BG236" s="12"/>
      <c r="BH236" s="12"/>
      <c r="BI236" s="12"/>
      <c r="BJ236" s="12"/>
      <c r="BK236" s="12"/>
    </row>
    <row r="237" spans="1:63"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c r="AE237" s="12"/>
      <c r="AF237" s="12"/>
      <c r="AG237" s="12"/>
      <c r="AH237" s="12"/>
      <c r="AI237" s="12"/>
      <c r="AJ237" s="12"/>
      <c r="AK237" s="12"/>
      <c r="AL237" s="12"/>
      <c r="AM237" s="12"/>
      <c r="AN237" s="12"/>
      <c r="AO237" s="12"/>
      <c r="AP237" s="12"/>
      <c r="AQ237" s="12"/>
      <c r="AR237" s="12"/>
      <c r="AS237" s="12"/>
      <c r="AT237" s="12"/>
      <c r="AU237" s="12"/>
      <c r="AV237" s="12"/>
      <c r="AW237" s="12"/>
      <c r="AX237" s="12"/>
      <c r="AY237" s="12"/>
      <c r="AZ237" s="12"/>
      <c r="BA237" s="12"/>
      <c r="BB237" s="12"/>
      <c r="BC237" s="12"/>
      <c r="BD237" s="12"/>
      <c r="BE237" s="12"/>
      <c r="BF237" s="12"/>
      <c r="BG237" s="12"/>
      <c r="BH237" s="12"/>
      <c r="BI237" s="12"/>
      <c r="BJ237" s="12"/>
      <c r="BK237" s="12"/>
    </row>
    <row r="238" spans="1:63"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c r="AE238" s="12"/>
      <c r="AF238" s="12"/>
      <c r="AG238" s="12"/>
      <c r="AH238" s="12"/>
      <c r="AI238" s="12"/>
      <c r="AJ238" s="12"/>
      <c r="AK238" s="12"/>
      <c r="AL238" s="12"/>
      <c r="AM238" s="12"/>
      <c r="AN238" s="12"/>
      <c r="AO238" s="12"/>
      <c r="AP238" s="12"/>
      <c r="AQ238" s="12"/>
      <c r="AR238" s="12"/>
      <c r="AS238" s="12"/>
      <c r="AT238" s="12"/>
      <c r="AU238" s="12"/>
      <c r="AV238" s="12"/>
      <c r="AW238" s="12"/>
      <c r="AX238" s="12"/>
      <c r="AY238" s="12"/>
      <c r="AZ238" s="12"/>
      <c r="BA238" s="12"/>
      <c r="BB238" s="12"/>
      <c r="BC238" s="12"/>
      <c r="BD238" s="12"/>
      <c r="BE238" s="12"/>
      <c r="BF238" s="12"/>
      <c r="BG238" s="12"/>
      <c r="BH238" s="12"/>
      <c r="BI238" s="12"/>
      <c r="BJ238" s="12"/>
      <c r="BK238" s="12"/>
    </row>
    <row r="239" spans="1:63" x14ac:dyDescent="0.3">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c r="AE239" s="12"/>
      <c r="AF239" s="12"/>
      <c r="AG239" s="12"/>
      <c r="AH239" s="12"/>
      <c r="AI239" s="12"/>
      <c r="AJ239" s="12"/>
      <c r="AK239" s="12"/>
      <c r="AL239" s="12"/>
      <c r="AM239" s="12"/>
      <c r="AN239" s="12"/>
      <c r="AO239" s="12"/>
      <c r="AP239" s="12"/>
      <c r="AQ239" s="12"/>
      <c r="AR239" s="12"/>
      <c r="AS239" s="12"/>
      <c r="AT239" s="12"/>
      <c r="AU239" s="12"/>
      <c r="AV239" s="12"/>
      <c r="AW239" s="12"/>
      <c r="AX239" s="12"/>
      <c r="AY239" s="12"/>
      <c r="AZ239" s="12"/>
      <c r="BA239" s="12"/>
      <c r="BB239" s="12"/>
      <c r="BC239" s="12"/>
      <c r="BD239" s="12"/>
      <c r="BE239" s="12"/>
      <c r="BF239" s="12"/>
      <c r="BG239" s="12"/>
      <c r="BH239" s="12"/>
      <c r="BI239" s="12"/>
      <c r="BJ239" s="12"/>
      <c r="BK239" s="12"/>
    </row>
    <row r="240" spans="1:63" x14ac:dyDescent="0.3">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c r="AE240" s="12"/>
      <c r="AF240" s="12"/>
      <c r="AG240" s="12"/>
      <c r="AH240" s="12"/>
      <c r="AI240" s="12"/>
      <c r="AJ240" s="12"/>
      <c r="AK240" s="12"/>
      <c r="AL240" s="12"/>
      <c r="AM240" s="12"/>
      <c r="AN240" s="12"/>
      <c r="AO240" s="12"/>
      <c r="AP240" s="12"/>
      <c r="AQ240" s="12"/>
      <c r="AR240" s="12"/>
      <c r="AS240" s="12"/>
      <c r="AT240" s="12"/>
      <c r="AU240" s="12"/>
      <c r="AV240" s="12"/>
      <c r="AW240" s="12"/>
      <c r="AX240" s="12"/>
      <c r="AY240" s="12"/>
      <c r="AZ240" s="12"/>
      <c r="BA240" s="12"/>
      <c r="BB240" s="12"/>
      <c r="BC240" s="12"/>
      <c r="BD240" s="12"/>
      <c r="BE240" s="12"/>
      <c r="BF240" s="12"/>
      <c r="BG240" s="12"/>
      <c r="BH240" s="12"/>
      <c r="BI240" s="12"/>
      <c r="BJ240" s="12"/>
      <c r="BK240" s="12"/>
    </row>
    <row r="241" spans="1:63" x14ac:dyDescent="0.3">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c r="AE241" s="12"/>
      <c r="AF241" s="12"/>
      <c r="AG241" s="12"/>
      <c r="AH241" s="12"/>
      <c r="AI241" s="12"/>
      <c r="AJ241" s="12"/>
      <c r="AK241" s="12"/>
      <c r="AL241" s="12"/>
      <c r="AM241" s="12"/>
      <c r="AN241" s="12"/>
      <c r="AO241" s="12"/>
      <c r="AP241" s="12"/>
      <c r="AQ241" s="12"/>
      <c r="AR241" s="12"/>
      <c r="AS241" s="12"/>
      <c r="AT241" s="12"/>
      <c r="AU241" s="12"/>
      <c r="AV241" s="12"/>
      <c r="AW241" s="12"/>
      <c r="AX241" s="12"/>
      <c r="AY241" s="12"/>
      <c r="AZ241" s="12"/>
      <c r="BA241" s="12"/>
      <c r="BB241" s="12"/>
      <c r="BC241" s="12"/>
      <c r="BD241" s="12"/>
      <c r="BE241" s="12"/>
      <c r="BF241" s="12"/>
      <c r="BG241" s="12"/>
      <c r="BH241" s="12"/>
      <c r="BI241" s="12"/>
      <c r="BJ241" s="12"/>
      <c r="BK241" s="12"/>
    </row>
    <row r="242" spans="1:63" x14ac:dyDescent="0.3">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c r="AE242" s="12"/>
      <c r="AF242" s="12"/>
      <c r="AG242" s="12"/>
      <c r="AH242" s="12"/>
      <c r="AI242" s="12"/>
      <c r="AJ242" s="12"/>
      <c r="AK242" s="12"/>
      <c r="AL242" s="12"/>
      <c r="AM242" s="12"/>
      <c r="AN242" s="12"/>
      <c r="AO242" s="12"/>
      <c r="AP242" s="12"/>
      <c r="AQ242" s="12"/>
      <c r="AR242" s="12"/>
      <c r="AS242" s="12"/>
      <c r="AT242" s="12"/>
      <c r="AU242" s="12"/>
      <c r="AV242" s="12"/>
      <c r="AW242" s="12"/>
      <c r="AX242" s="12"/>
      <c r="AY242" s="12"/>
      <c r="AZ242" s="12"/>
      <c r="BA242" s="12"/>
      <c r="BB242" s="12"/>
      <c r="BC242" s="12"/>
      <c r="BD242" s="12"/>
      <c r="BE242" s="12"/>
      <c r="BF242" s="12"/>
      <c r="BG242" s="12"/>
      <c r="BH242" s="12"/>
      <c r="BI242" s="12"/>
      <c r="BJ242" s="12"/>
      <c r="BK242" s="12"/>
    </row>
    <row r="243" spans="1:63" x14ac:dyDescent="0.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c r="AE243" s="12"/>
      <c r="AF243" s="12"/>
      <c r="AG243" s="12"/>
      <c r="AH243" s="12"/>
      <c r="AI243" s="12"/>
      <c r="AJ243" s="12"/>
      <c r="AK243" s="12"/>
      <c r="AL243" s="12"/>
      <c r="AM243" s="12"/>
      <c r="AN243" s="12"/>
      <c r="AO243" s="12"/>
      <c r="AP243" s="12"/>
      <c r="AQ243" s="12"/>
      <c r="AR243" s="12"/>
      <c r="AS243" s="12"/>
      <c r="AT243" s="12"/>
      <c r="AU243" s="12"/>
      <c r="AV243" s="12"/>
      <c r="AW243" s="12"/>
      <c r="AX243" s="12"/>
      <c r="AY243" s="12"/>
      <c r="AZ243" s="12"/>
      <c r="BA243" s="12"/>
      <c r="BB243" s="12"/>
      <c r="BC243" s="12"/>
      <c r="BD243" s="12"/>
      <c r="BE243" s="12"/>
      <c r="BF243" s="12"/>
      <c r="BG243" s="12"/>
      <c r="BH243" s="12"/>
      <c r="BI243" s="12"/>
      <c r="BJ243" s="12"/>
      <c r="BK243" s="12"/>
    </row>
    <row r="244" spans="1:63" x14ac:dyDescent="0.3">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c r="AE244" s="12"/>
      <c r="AF244" s="12"/>
      <c r="AG244" s="12"/>
      <c r="AH244" s="12"/>
      <c r="AI244" s="12"/>
      <c r="AJ244" s="12"/>
      <c r="AK244" s="12"/>
      <c r="AL244" s="12"/>
      <c r="AM244" s="12"/>
      <c r="AN244" s="12"/>
      <c r="AO244" s="12"/>
      <c r="AP244" s="12"/>
      <c r="AQ244" s="12"/>
      <c r="AR244" s="12"/>
      <c r="AS244" s="12"/>
      <c r="AT244" s="12"/>
      <c r="AU244" s="12"/>
      <c r="AV244" s="12"/>
      <c r="AW244" s="12"/>
      <c r="AX244" s="12"/>
      <c r="AY244" s="12"/>
      <c r="AZ244" s="12"/>
      <c r="BA244" s="12"/>
      <c r="BB244" s="12"/>
      <c r="BC244" s="12"/>
      <c r="BD244" s="12"/>
      <c r="BE244" s="12"/>
      <c r="BF244" s="12"/>
      <c r="BG244" s="12"/>
      <c r="BH244" s="12"/>
      <c r="BI244" s="12"/>
      <c r="BJ244" s="12"/>
      <c r="BK244" s="12"/>
    </row>
    <row r="245" spans="1:63" x14ac:dyDescent="0.3">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c r="AE245" s="12"/>
      <c r="AF245" s="12"/>
      <c r="AG245" s="12"/>
      <c r="AH245" s="12"/>
      <c r="AI245" s="12"/>
      <c r="AJ245" s="12"/>
      <c r="AK245" s="12"/>
      <c r="AL245" s="12"/>
      <c r="AM245" s="12"/>
      <c r="AN245" s="12"/>
      <c r="AO245" s="12"/>
      <c r="AP245" s="12"/>
      <c r="AQ245" s="12"/>
      <c r="AR245" s="12"/>
      <c r="AS245" s="12"/>
      <c r="AT245" s="12"/>
      <c r="AU245" s="12"/>
      <c r="AV245" s="12"/>
      <c r="AW245" s="12"/>
      <c r="AX245" s="12"/>
      <c r="AY245" s="12"/>
      <c r="AZ245" s="12"/>
      <c r="BA245" s="12"/>
      <c r="BB245" s="12"/>
      <c r="BC245" s="12"/>
      <c r="BD245" s="12"/>
      <c r="BE245" s="12"/>
      <c r="BF245" s="12"/>
      <c r="BG245" s="12"/>
      <c r="BH245" s="12"/>
      <c r="BI245" s="12"/>
      <c r="BJ245" s="12"/>
      <c r="BK245" s="12"/>
    </row>
    <row r="246" spans="1:63" x14ac:dyDescent="0.3">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c r="AE246" s="12"/>
      <c r="AF246" s="12"/>
      <c r="AG246" s="12"/>
      <c r="AH246" s="12"/>
      <c r="AI246" s="12"/>
      <c r="AJ246" s="12"/>
      <c r="AK246" s="12"/>
      <c r="AL246" s="12"/>
      <c r="AM246" s="12"/>
      <c r="AN246" s="12"/>
      <c r="AO246" s="12"/>
      <c r="AP246" s="12"/>
      <c r="AQ246" s="12"/>
      <c r="AR246" s="12"/>
      <c r="AS246" s="12"/>
      <c r="AT246" s="12"/>
      <c r="AU246" s="12"/>
      <c r="AV246" s="12"/>
      <c r="AW246" s="12"/>
      <c r="AX246" s="12"/>
      <c r="AY246" s="12"/>
      <c r="AZ246" s="12"/>
      <c r="BA246" s="12"/>
      <c r="BB246" s="12"/>
      <c r="BC246" s="12"/>
      <c r="BD246" s="12"/>
      <c r="BE246" s="12"/>
      <c r="BF246" s="12"/>
      <c r="BG246" s="12"/>
      <c r="BH246" s="12"/>
      <c r="BI246" s="12"/>
      <c r="BJ246" s="12"/>
      <c r="BK246" s="12"/>
    </row>
    <row r="247" spans="1:63" x14ac:dyDescent="0.3">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c r="AE247" s="12"/>
      <c r="AF247" s="12"/>
      <c r="AG247" s="12"/>
      <c r="AH247" s="12"/>
      <c r="AI247" s="12"/>
      <c r="AJ247" s="12"/>
      <c r="AK247" s="12"/>
      <c r="AL247" s="12"/>
      <c r="AM247" s="12"/>
      <c r="AN247" s="12"/>
      <c r="AO247" s="12"/>
      <c r="AP247" s="12"/>
      <c r="AQ247" s="12"/>
      <c r="AR247" s="12"/>
      <c r="AS247" s="12"/>
      <c r="AT247" s="12"/>
      <c r="AU247" s="12"/>
      <c r="AV247" s="12"/>
      <c r="AW247" s="12"/>
      <c r="AX247" s="12"/>
      <c r="AY247" s="12"/>
      <c r="AZ247" s="12"/>
      <c r="BA247" s="12"/>
      <c r="BB247" s="12"/>
      <c r="BC247" s="12"/>
      <c r="BD247" s="12"/>
      <c r="BE247" s="12"/>
      <c r="BF247" s="12"/>
      <c r="BG247" s="12"/>
      <c r="BH247" s="12"/>
      <c r="BI247" s="12"/>
      <c r="BJ247" s="12"/>
      <c r="BK247" s="12"/>
    </row>
    <row r="248" spans="1:63" x14ac:dyDescent="0.3">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c r="AE248" s="12"/>
      <c r="AF248" s="12"/>
      <c r="AG248" s="12"/>
      <c r="AH248" s="12"/>
      <c r="AI248" s="12"/>
      <c r="AJ248" s="12"/>
      <c r="AK248" s="12"/>
      <c r="AL248" s="12"/>
      <c r="AM248" s="12"/>
      <c r="AN248" s="12"/>
      <c r="AO248" s="12"/>
      <c r="AP248" s="12"/>
      <c r="AQ248" s="12"/>
      <c r="AR248" s="12"/>
      <c r="AS248" s="12"/>
      <c r="AT248" s="12"/>
      <c r="AU248" s="12"/>
      <c r="AV248" s="12"/>
      <c r="AW248" s="12"/>
      <c r="AX248" s="12"/>
      <c r="AY248" s="12"/>
      <c r="AZ248" s="12"/>
      <c r="BA248" s="12"/>
      <c r="BB248" s="12"/>
      <c r="BC248" s="12"/>
      <c r="BD248" s="12"/>
      <c r="BE248" s="12"/>
      <c r="BF248" s="12"/>
      <c r="BG248" s="12"/>
      <c r="BH248" s="12"/>
      <c r="BI248" s="12"/>
      <c r="BJ248" s="12"/>
      <c r="BK248" s="12"/>
    </row>
    <row r="249" spans="1:63" x14ac:dyDescent="0.3">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c r="AE249" s="12"/>
      <c r="AF249" s="12"/>
      <c r="AG249" s="12"/>
      <c r="AH249" s="12"/>
      <c r="AI249" s="12"/>
      <c r="AJ249" s="12"/>
      <c r="AK249" s="12"/>
      <c r="AL249" s="12"/>
      <c r="AM249" s="12"/>
      <c r="AN249" s="12"/>
      <c r="AO249" s="12"/>
      <c r="AP249" s="12"/>
      <c r="AQ249" s="12"/>
      <c r="AR249" s="12"/>
      <c r="AS249" s="12"/>
      <c r="AT249" s="12"/>
      <c r="AU249" s="12"/>
      <c r="AV249" s="12"/>
      <c r="AW249" s="12"/>
      <c r="AX249" s="12"/>
      <c r="AY249" s="12"/>
      <c r="AZ249" s="12"/>
      <c r="BA249" s="12"/>
      <c r="BB249" s="12"/>
      <c r="BC249" s="12"/>
      <c r="BD249" s="12"/>
      <c r="BE249" s="12"/>
      <c r="BF249" s="12"/>
      <c r="BG249" s="12"/>
      <c r="BH249" s="12"/>
      <c r="BI249" s="12"/>
      <c r="BJ249" s="12"/>
      <c r="BK249" s="12"/>
    </row>
    <row r="250" spans="1:63" x14ac:dyDescent="0.3">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c r="AE250" s="12"/>
      <c r="AF250" s="12"/>
      <c r="AG250" s="12"/>
      <c r="AH250" s="12"/>
      <c r="AI250" s="12"/>
      <c r="AJ250" s="12"/>
      <c r="AK250" s="12"/>
      <c r="AL250" s="12"/>
      <c r="AM250" s="12"/>
      <c r="AN250" s="12"/>
      <c r="AO250" s="12"/>
      <c r="AP250" s="12"/>
      <c r="AQ250" s="12"/>
      <c r="AR250" s="12"/>
      <c r="AS250" s="12"/>
      <c r="AT250" s="12"/>
      <c r="AU250" s="12"/>
      <c r="AV250" s="12"/>
      <c r="AW250" s="12"/>
      <c r="AX250" s="12"/>
      <c r="AY250" s="12"/>
      <c r="AZ250" s="12"/>
      <c r="BA250" s="12"/>
      <c r="BB250" s="12"/>
      <c r="BC250" s="12"/>
      <c r="BD250" s="12"/>
      <c r="BE250" s="12"/>
      <c r="BF250" s="12"/>
      <c r="BG250" s="12"/>
      <c r="BH250" s="12"/>
      <c r="BI250" s="12"/>
      <c r="BJ250" s="12"/>
      <c r="BK250" s="12"/>
    </row>
    <row r="251" spans="1:63" x14ac:dyDescent="0.3">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c r="AE251" s="12"/>
      <c r="AF251" s="12"/>
      <c r="AG251" s="12"/>
      <c r="AH251" s="12"/>
      <c r="AI251" s="12"/>
      <c r="AJ251" s="12"/>
      <c r="AK251" s="12"/>
      <c r="AL251" s="12"/>
      <c r="AM251" s="12"/>
      <c r="AN251" s="12"/>
      <c r="AO251" s="12"/>
      <c r="AP251" s="12"/>
      <c r="AQ251" s="12"/>
      <c r="AR251" s="12"/>
      <c r="AS251" s="12"/>
      <c r="AT251" s="12"/>
      <c r="AU251" s="12"/>
      <c r="AV251" s="12"/>
      <c r="AW251" s="12"/>
      <c r="AX251" s="12"/>
      <c r="AY251" s="12"/>
      <c r="AZ251" s="12"/>
      <c r="BA251" s="12"/>
      <c r="BB251" s="12"/>
      <c r="BC251" s="12"/>
      <c r="BD251" s="12"/>
      <c r="BE251" s="12"/>
      <c r="BF251" s="12"/>
      <c r="BG251" s="12"/>
      <c r="BH251" s="12"/>
      <c r="BI251" s="12"/>
      <c r="BJ251" s="12"/>
      <c r="BK251" s="12"/>
    </row>
    <row r="252" spans="1:63" x14ac:dyDescent="0.3">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c r="AE252" s="12"/>
      <c r="AF252" s="12"/>
      <c r="AG252" s="12"/>
      <c r="AH252" s="12"/>
      <c r="AI252" s="12"/>
      <c r="AJ252" s="12"/>
      <c r="AK252" s="12"/>
      <c r="AL252" s="12"/>
      <c r="AM252" s="12"/>
      <c r="AN252" s="12"/>
      <c r="AO252" s="12"/>
      <c r="AP252" s="12"/>
      <c r="AQ252" s="12"/>
      <c r="AR252" s="12"/>
      <c r="AS252" s="12"/>
      <c r="AT252" s="12"/>
      <c r="AU252" s="12"/>
      <c r="AV252" s="12"/>
      <c r="AW252" s="12"/>
      <c r="AX252" s="12"/>
      <c r="AY252" s="12"/>
      <c r="AZ252" s="12"/>
      <c r="BA252" s="12"/>
      <c r="BB252" s="12"/>
      <c r="BC252" s="12"/>
      <c r="BD252" s="12"/>
      <c r="BE252" s="12"/>
      <c r="BF252" s="12"/>
      <c r="BG252" s="12"/>
      <c r="BH252" s="12"/>
      <c r="BI252" s="12"/>
      <c r="BJ252" s="12"/>
      <c r="BK252" s="12"/>
    </row>
    <row r="253" spans="1:63" x14ac:dyDescent="0.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c r="AE253" s="12"/>
      <c r="AF253" s="12"/>
      <c r="AG253" s="12"/>
      <c r="AH253" s="12"/>
      <c r="AI253" s="12"/>
      <c r="AJ253" s="12"/>
      <c r="AK253" s="12"/>
      <c r="AL253" s="12"/>
      <c r="AM253" s="12"/>
      <c r="AN253" s="12"/>
      <c r="AO253" s="12"/>
      <c r="AP253" s="12"/>
      <c r="AQ253" s="12"/>
      <c r="AR253" s="12"/>
      <c r="AS253" s="12"/>
      <c r="AT253" s="12"/>
      <c r="AU253" s="12"/>
      <c r="AV253" s="12"/>
      <c r="AW253" s="12"/>
      <c r="AX253" s="12"/>
      <c r="AY253" s="12"/>
      <c r="AZ253" s="12"/>
      <c r="BA253" s="12"/>
      <c r="BB253" s="12"/>
      <c r="BC253" s="12"/>
      <c r="BD253" s="12"/>
      <c r="BE253" s="12"/>
      <c r="BF253" s="12"/>
      <c r="BG253" s="12"/>
      <c r="BH253" s="12"/>
      <c r="BI253" s="12"/>
      <c r="BJ253" s="12"/>
      <c r="BK253" s="12"/>
    </row>
    <row r="254" spans="1:63" x14ac:dyDescent="0.3">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c r="AE254" s="12"/>
      <c r="AF254" s="12"/>
      <c r="AG254" s="12"/>
      <c r="AH254" s="12"/>
      <c r="AI254" s="12"/>
      <c r="AJ254" s="12"/>
      <c r="AK254" s="12"/>
      <c r="AL254" s="12"/>
      <c r="AM254" s="12"/>
      <c r="AN254" s="12"/>
      <c r="AO254" s="12"/>
      <c r="AP254" s="12"/>
      <c r="AQ254" s="12"/>
      <c r="AR254" s="12"/>
      <c r="AS254" s="12"/>
      <c r="AT254" s="12"/>
      <c r="AU254" s="12"/>
      <c r="AV254" s="12"/>
      <c r="AW254" s="12"/>
      <c r="AX254" s="12"/>
      <c r="AY254" s="12"/>
      <c r="AZ254" s="12"/>
      <c r="BA254" s="12"/>
      <c r="BB254" s="12"/>
      <c r="BC254" s="12"/>
      <c r="BD254" s="12"/>
      <c r="BE254" s="12"/>
      <c r="BF254" s="12"/>
      <c r="BG254" s="12"/>
      <c r="BH254" s="12"/>
      <c r="BI254" s="12"/>
      <c r="BJ254" s="12"/>
      <c r="BK254" s="12"/>
    </row>
    <row r="255" spans="1:63" x14ac:dyDescent="0.3">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c r="AE255" s="12"/>
      <c r="AF255" s="12"/>
      <c r="AG255" s="12"/>
      <c r="AH255" s="12"/>
      <c r="AI255" s="12"/>
      <c r="AJ255" s="12"/>
      <c r="AK255" s="12"/>
      <c r="AL255" s="12"/>
      <c r="AM255" s="12"/>
      <c r="AN255" s="12"/>
      <c r="AO255" s="12"/>
      <c r="AP255" s="12"/>
      <c r="AQ255" s="12"/>
      <c r="AR255" s="12"/>
      <c r="AS255" s="12"/>
      <c r="AT255" s="12"/>
      <c r="AU255" s="12"/>
      <c r="AV255" s="12"/>
      <c r="AW255" s="12"/>
      <c r="AX255" s="12"/>
      <c r="AY255" s="12"/>
      <c r="AZ255" s="12"/>
      <c r="BA255" s="12"/>
      <c r="BB255" s="12"/>
      <c r="BC255" s="12"/>
      <c r="BD255" s="12"/>
      <c r="BE255" s="12"/>
      <c r="BF255" s="12"/>
      <c r="BG255" s="12"/>
      <c r="BH255" s="12"/>
      <c r="BI255" s="12"/>
      <c r="BJ255" s="12"/>
      <c r="BK255" s="12"/>
    </row>
    <row r="256" spans="1:63" x14ac:dyDescent="0.3">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c r="AE256" s="12"/>
      <c r="AF256" s="12"/>
      <c r="AG256" s="12"/>
      <c r="AH256" s="12"/>
      <c r="AI256" s="12"/>
      <c r="AJ256" s="12"/>
      <c r="AK256" s="12"/>
      <c r="AL256" s="12"/>
      <c r="AM256" s="12"/>
      <c r="AN256" s="12"/>
      <c r="AO256" s="12"/>
      <c r="AP256" s="12"/>
      <c r="AQ256" s="12"/>
      <c r="AR256" s="12"/>
      <c r="AS256" s="12"/>
      <c r="AT256" s="12"/>
      <c r="AU256" s="12"/>
      <c r="AV256" s="12"/>
      <c r="AW256" s="12"/>
      <c r="AX256" s="12"/>
      <c r="AY256" s="12"/>
      <c r="AZ256" s="12"/>
      <c r="BA256" s="12"/>
      <c r="BB256" s="12"/>
      <c r="BC256" s="12"/>
      <c r="BD256" s="12"/>
      <c r="BE256" s="12"/>
      <c r="BF256" s="12"/>
      <c r="BG256" s="12"/>
      <c r="BH256" s="12"/>
      <c r="BI256" s="12"/>
      <c r="BJ256" s="12"/>
      <c r="BK256" s="12"/>
    </row>
    <row r="257" spans="1:63" x14ac:dyDescent="0.3">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c r="AE257" s="12"/>
      <c r="AF257" s="12"/>
      <c r="AG257" s="12"/>
      <c r="AH257" s="12"/>
      <c r="AI257" s="12"/>
      <c r="AJ257" s="12"/>
      <c r="AK257" s="12"/>
      <c r="AL257" s="12"/>
      <c r="AM257" s="12"/>
      <c r="AN257" s="12"/>
      <c r="AO257" s="12"/>
      <c r="AP257" s="12"/>
      <c r="AQ257" s="12"/>
      <c r="AR257" s="12"/>
      <c r="AS257" s="12"/>
      <c r="AT257" s="12"/>
      <c r="AU257" s="12"/>
      <c r="AV257" s="12"/>
      <c r="AW257" s="12"/>
      <c r="AX257" s="12"/>
      <c r="AY257" s="12"/>
      <c r="AZ257" s="12"/>
      <c r="BA257" s="12"/>
      <c r="BB257" s="12"/>
      <c r="BC257" s="12"/>
      <c r="BD257" s="12"/>
      <c r="BE257" s="12"/>
      <c r="BF257" s="12"/>
      <c r="BG257" s="12"/>
      <c r="BH257" s="12"/>
      <c r="BI257" s="12"/>
      <c r="BJ257" s="12"/>
      <c r="BK257" s="12"/>
    </row>
    <row r="258" spans="1:63" x14ac:dyDescent="0.3">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c r="AE258" s="12"/>
      <c r="AF258" s="12"/>
      <c r="AG258" s="12"/>
      <c r="AH258" s="12"/>
      <c r="AI258" s="12"/>
      <c r="AJ258" s="12"/>
      <c r="AK258" s="12"/>
      <c r="AL258" s="12"/>
      <c r="AM258" s="12"/>
      <c r="AN258" s="12"/>
      <c r="AO258" s="12"/>
      <c r="AP258" s="12"/>
      <c r="AQ258" s="12"/>
      <c r="AR258" s="12"/>
      <c r="AS258" s="12"/>
      <c r="AT258" s="12"/>
      <c r="AU258" s="12"/>
      <c r="AV258" s="12"/>
      <c r="AW258" s="12"/>
      <c r="AX258" s="12"/>
      <c r="AY258" s="12"/>
      <c r="AZ258" s="12"/>
      <c r="BA258" s="12"/>
      <c r="BB258" s="12"/>
      <c r="BC258" s="12"/>
      <c r="BD258" s="12"/>
      <c r="BE258" s="12"/>
      <c r="BF258" s="12"/>
      <c r="BG258" s="12"/>
      <c r="BH258" s="12"/>
      <c r="BI258" s="12"/>
      <c r="BJ258" s="12"/>
      <c r="BK258" s="12"/>
    </row>
    <row r="259" spans="1:63" x14ac:dyDescent="0.3">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c r="AE259" s="12"/>
      <c r="AF259" s="12"/>
      <c r="AG259" s="12"/>
      <c r="AH259" s="12"/>
      <c r="AI259" s="12"/>
      <c r="AJ259" s="12"/>
      <c r="AK259" s="12"/>
      <c r="AL259" s="12"/>
      <c r="AM259" s="12"/>
      <c r="AN259" s="12"/>
      <c r="AO259" s="12"/>
      <c r="AP259" s="12"/>
      <c r="AQ259" s="12"/>
      <c r="AR259" s="12"/>
      <c r="AS259" s="12"/>
      <c r="AT259" s="12"/>
      <c r="AU259" s="12"/>
      <c r="AV259" s="12"/>
      <c r="AW259" s="12"/>
      <c r="AX259" s="12"/>
      <c r="AY259" s="12"/>
      <c r="AZ259" s="12"/>
      <c r="BA259" s="12"/>
      <c r="BB259" s="12"/>
      <c r="BC259" s="12"/>
      <c r="BD259" s="12"/>
      <c r="BE259" s="12"/>
      <c r="BF259" s="12"/>
      <c r="BG259" s="12"/>
      <c r="BH259" s="12"/>
      <c r="BI259" s="12"/>
      <c r="BJ259" s="12"/>
      <c r="BK259" s="12"/>
    </row>
    <row r="260" spans="1:63" x14ac:dyDescent="0.3">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c r="AE260" s="12"/>
      <c r="AF260" s="12"/>
      <c r="AG260" s="12"/>
      <c r="AH260" s="12"/>
      <c r="AI260" s="12"/>
      <c r="AJ260" s="12"/>
      <c r="AK260" s="12"/>
      <c r="AL260" s="12"/>
      <c r="AM260" s="12"/>
      <c r="AN260" s="12"/>
      <c r="AO260" s="12"/>
      <c r="AP260" s="12"/>
      <c r="AQ260" s="12"/>
      <c r="AR260" s="12"/>
      <c r="AS260" s="12"/>
      <c r="AT260" s="12"/>
      <c r="AU260" s="12"/>
      <c r="AV260" s="12"/>
      <c r="AW260" s="12"/>
      <c r="AX260" s="12"/>
      <c r="AY260" s="12"/>
      <c r="AZ260" s="12"/>
      <c r="BA260" s="12"/>
      <c r="BB260" s="12"/>
      <c r="BC260" s="12"/>
      <c r="BD260" s="12"/>
      <c r="BE260" s="12"/>
      <c r="BF260" s="12"/>
      <c r="BG260" s="12"/>
      <c r="BH260" s="12"/>
      <c r="BI260" s="12"/>
      <c r="BJ260" s="12"/>
      <c r="BK260" s="12"/>
    </row>
    <row r="261" spans="1:63" x14ac:dyDescent="0.3">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c r="AE261" s="12"/>
      <c r="AF261" s="12"/>
      <c r="AG261" s="12"/>
      <c r="AH261" s="12"/>
      <c r="AI261" s="12"/>
      <c r="AJ261" s="12"/>
      <c r="AK261" s="12"/>
      <c r="AL261" s="12"/>
      <c r="AM261" s="12"/>
      <c r="AN261" s="12"/>
      <c r="AO261" s="12"/>
      <c r="AP261" s="12"/>
      <c r="AQ261" s="12"/>
      <c r="AR261" s="12"/>
      <c r="AS261" s="12"/>
      <c r="AT261" s="12"/>
      <c r="AU261" s="12"/>
      <c r="AV261" s="12"/>
      <c r="AW261" s="12"/>
      <c r="AX261" s="12"/>
      <c r="AY261" s="12"/>
      <c r="AZ261" s="12"/>
      <c r="BA261" s="12"/>
      <c r="BB261" s="12"/>
      <c r="BC261" s="12"/>
      <c r="BD261" s="12"/>
      <c r="BE261" s="12"/>
      <c r="BF261" s="12"/>
      <c r="BG261" s="12"/>
      <c r="BH261" s="12"/>
      <c r="BI261" s="12"/>
      <c r="BJ261" s="12"/>
      <c r="BK261" s="12"/>
    </row>
    <row r="262" spans="1:63" x14ac:dyDescent="0.3">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c r="AE262" s="12"/>
      <c r="AF262" s="12"/>
      <c r="AG262" s="12"/>
      <c r="AH262" s="12"/>
      <c r="AI262" s="12"/>
      <c r="AJ262" s="12"/>
      <c r="AK262" s="12"/>
      <c r="AL262" s="12"/>
      <c r="AM262" s="12"/>
      <c r="AN262" s="12"/>
      <c r="AO262" s="12"/>
      <c r="AP262" s="12"/>
      <c r="AQ262" s="12"/>
      <c r="AR262" s="12"/>
      <c r="AS262" s="12"/>
      <c r="AT262" s="12"/>
      <c r="AU262" s="12"/>
      <c r="AV262" s="12"/>
      <c r="AW262" s="12"/>
      <c r="AX262" s="12"/>
      <c r="AY262" s="12"/>
      <c r="AZ262" s="12"/>
      <c r="BA262" s="12"/>
      <c r="BB262" s="12"/>
      <c r="BC262" s="12"/>
      <c r="BD262" s="12"/>
      <c r="BE262" s="12"/>
      <c r="BF262" s="12"/>
      <c r="BG262" s="12"/>
      <c r="BH262" s="12"/>
      <c r="BI262" s="12"/>
      <c r="BJ262" s="12"/>
      <c r="BK262" s="12"/>
    </row>
    <row r="263" spans="1:63" x14ac:dyDescent="0.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c r="AE263" s="12"/>
      <c r="AF263" s="12"/>
      <c r="AG263" s="12"/>
      <c r="AH263" s="12"/>
      <c r="AI263" s="12"/>
      <c r="AJ263" s="12"/>
      <c r="AK263" s="12"/>
      <c r="AL263" s="12"/>
      <c r="AM263" s="12"/>
      <c r="AN263" s="12"/>
      <c r="AO263" s="12"/>
      <c r="AP263" s="12"/>
      <c r="AQ263" s="12"/>
      <c r="AR263" s="12"/>
      <c r="AS263" s="12"/>
      <c r="AT263" s="12"/>
      <c r="AU263" s="12"/>
      <c r="AV263" s="12"/>
      <c r="AW263" s="12"/>
      <c r="AX263" s="12"/>
      <c r="AY263" s="12"/>
      <c r="AZ263" s="12"/>
      <c r="BA263" s="12"/>
      <c r="BB263" s="12"/>
      <c r="BC263" s="12"/>
      <c r="BD263" s="12"/>
      <c r="BE263" s="12"/>
      <c r="BF263" s="12"/>
      <c r="BG263" s="12"/>
      <c r="BH263" s="12"/>
      <c r="BI263" s="12"/>
      <c r="BJ263" s="12"/>
      <c r="BK263" s="12"/>
    </row>
    <row r="264" spans="1:63" x14ac:dyDescent="0.3">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c r="AE264" s="12"/>
      <c r="AF264" s="12"/>
      <c r="AG264" s="12"/>
      <c r="AH264" s="12"/>
      <c r="AI264" s="12"/>
      <c r="AJ264" s="12"/>
      <c r="AK264" s="12"/>
      <c r="AL264" s="12"/>
      <c r="AM264" s="12"/>
      <c r="AN264" s="12"/>
      <c r="AO264" s="12"/>
      <c r="AP264" s="12"/>
      <c r="AQ264" s="12"/>
      <c r="AR264" s="12"/>
      <c r="AS264" s="12"/>
      <c r="AT264" s="12"/>
      <c r="AU264" s="12"/>
      <c r="AV264" s="12"/>
      <c r="AW264" s="12"/>
      <c r="AX264" s="12"/>
      <c r="AY264" s="12"/>
      <c r="AZ264" s="12"/>
      <c r="BA264" s="12"/>
      <c r="BB264" s="12"/>
      <c r="BC264" s="12"/>
      <c r="BD264" s="12"/>
      <c r="BE264" s="12"/>
      <c r="BF264" s="12"/>
      <c r="BG264" s="12"/>
      <c r="BH264" s="12"/>
      <c r="BI264" s="12"/>
      <c r="BJ264" s="12"/>
      <c r="BK264" s="12"/>
    </row>
    <row r="265" spans="1:63" x14ac:dyDescent="0.3">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c r="AE265" s="12"/>
      <c r="AF265" s="12"/>
      <c r="AG265" s="12"/>
      <c r="AH265" s="12"/>
      <c r="AI265" s="12"/>
      <c r="AJ265" s="12"/>
      <c r="AK265" s="12"/>
      <c r="AL265" s="12"/>
      <c r="AM265" s="12"/>
      <c r="AN265" s="12"/>
      <c r="AO265" s="12"/>
      <c r="AP265" s="12"/>
      <c r="AQ265" s="12"/>
      <c r="AR265" s="12"/>
      <c r="AS265" s="12"/>
      <c r="AT265" s="12"/>
      <c r="AU265" s="12"/>
      <c r="AV265" s="12"/>
      <c r="AW265" s="12"/>
      <c r="AX265" s="12"/>
      <c r="AY265" s="12"/>
      <c r="AZ265" s="12"/>
      <c r="BA265" s="12"/>
      <c r="BB265" s="12"/>
      <c r="BC265" s="12"/>
      <c r="BD265" s="12"/>
      <c r="BE265" s="12"/>
      <c r="BF265" s="12"/>
      <c r="BG265" s="12"/>
      <c r="BH265" s="12"/>
      <c r="BI265" s="12"/>
      <c r="BJ265" s="12"/>
      <c r="BK265" s="12"/>
    </row>
    <row r="266" spans="1:63" x14ac:dyDescent="0.3">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c r="AE266" s="12"/>
      <c r="AF266" s="12"/>
      <c r="AG266" s="12"/>
      <c r="AH266" s="12"/>
      <c r="AI266" s="12"/>
      <c r="AJ266" s="12"/>
      <c r="AK266" s="12"/>
      <c r="AL266" s="12"/>
      <c r="AM266" s="12"/>
      <c r="AN266" s="12"/>
      <c r="AO266" s="12"/>
      <c r="AP266" s="12"/>
      <c r="AQ266" s="12"/>
      <c r="AR266" s="12"/>
      <c r="AS266" s="12"/>
      <c r="AT266" s="12"/>
      <c r="AU266" s="12"/>
      <c r="AV266" s="12"/>
      <c r="AW266" s="12"/>
      <c r="AX266" s="12"/>
      <c r="AY266" s="12"/>
      <c r="AZ266" s="12"/>
      <c r="BA266" s="12"/>
      <c r="BB266" s="12"/>
      <c r="BC266" s="12"/>
      <c r="BD266" s="12"/>
      <c r="BE266" s="12"/>
      <c r="BF266" s="12"/>
      <c r="BG266" s="12"/>
      <c r="BH266" s="12"/>
      <c r="BI266" s="12"/>
      <c r="BJ266" s="12"/>
      <c r="BK266" s="12"/>
    </row>
    <row r="267" spans="1:63" x14ac:dyDescent="0.3">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c r="AE267" s="12"/>
      <c r="AF267" s="12"/>
      <c r="AG267" s="12"/>
      <c r="AH267" s="12"/>
      <c r="AI267" s="12"/>
      <c r="AJ267" s="12"/>
      <c r="AK267" s="12"/>
      <c r="AL267" s="12"/>
      <c r="AM267" s="12"/>
      <c r="AN267" s="12"/>
      <c r="AO267" s="12"/>
      <c r="AP267" s="12"/>
      <c r="AQ267" s="12"/>
      <c r="AR267" s="12"/>
      <c r="AS267" s="12"/>
      <c r="AT267" s="12"/>
      <c r="AU267" s="12"/>
      <c r="AV267" s="12"/>
      <c r="AW267" s="12"/>
      <c r="AX267" s="12"/>
      <c r="AY267" s="12"/>
      <c r="AZ267" s="12"/>
      <c r="BA267" s="12"/>
      <c r="BB267" s="12"/>
      <c r="BC267" s="12"/>
      <c r="BD267" s="12"/>
      <c r="BE267" s="12"/>
      <c r="BF267" s="12"/>
      <c r="BG267" s="12"/>
      <c r="BH267" s="12"/>
      <c r="BI267" s="12"/>
      <c r="BJ267" s="12"/>
      <c r="BK267" s="12"/>
    </row>
    <row r="268" spans="1:63" x14ac:dyDescent="0.3">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c r="AE268" s="12"/>
      <c r="AF268" s="12"/>
      <c r="AG268" s="12"/>
      <c r="AH268" s="12"/>
      <c r="AI268" s="12"/>
      <c r="AJ268" s="12"/>
      <c r="AK268" s="12"/>
      <c r="AL268" s="12"/>
      <c r="AM268" s="12"/>
      <c r="AN268" s="12"/>
      <c r="AO268" s="12"/>
      <c r="AP268" s="12"/>
      <c r="AQ268" s="12"/>
      <c r="AR268" s="12"/>
      <c r="AS268" s="12"/>
      <c r="AT268" s="12"/>
      <c r="AU268" s="12"/>
      <c r="AV268" s="12"/>
      <c r="AW268" s="12"/>
      <c r="AX268" s="12"/>
      <c r="AY268" s="12"/>
      <c r="AZ268" s="12"/>
      <c r="BA268" s="12"/>
      <c r="BB268" s="12"/>
      <c r="BC268" s="12"/>
      <c r="BD268" s="12"/>
      <c r="BE268" s="12"/>
      <c r="BF268" s="12"/>
      <c r="BG268" s="12"/>
      <c r="BH268" s="12"/>
      <c r="BI268" s="12"/>
      <c r="BJ268" s="12"/>
      <c r="BK268" s="12"/>
    </row>
    <row r="269" spans="1:63" x14ac:dyDescent="0.3">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c r="AE269" s="12"/>
      <c r="AF269" s="12"/>
      <c r="AG269" s="12"/>
      <c r="AH269" s="12"/>
      <c r="AI269" s="12"/>
      <c r="AJ269" s="12"/>
      <c r="AK269" s="12"/>
      <c r="AL269" s="12"/>
      <c r="AM269" s="12"/>
      <c r="AN269" s="12"/>
      <c r="AO269" s="12"/>
      <c r="AP269" s="12"/>
      <c r="AQ269" s="12"/>
      <c r="AR269" s="12"/>
      <c r="AS269" s="12"/>
      <c r="AT269" s="12"/>
      <c r="AU269" s="12"/>
      <c r="AV269" s="12"/>
      <c r="AW269" s="12"/>
      <c r="AX269" s="12"/>
      <c r="AY269" s="12"/>
      <c r="AZ269" s="12"/>
      <c r="BA269" s="12"/>
      <c r="BB269" s="12"/>
      <c r="BC269" s="12"/>
      <c r="BD269" s="12"/>
      <c r="BE269" s="12"/>
      <c r="BF269" s="12"/>
      <c r="BG269" s="12"/>
      <c r="BH269" s="12"/>
      <c r="BI269" s="12"/>
      <c r="BJ269" s="12"/>
      <c r="BK269" s="12"/>
    </row>
    <row r="270" spans="1:63" x14ac:dyDescent="0.3">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c r="AE270" s="12"/>
      <c r="AF270" s="12"/>
      <c r="AG270" s="12"/>
      <c r="AH270" s="12"/>
      <c r="AI270" s="12"/>
      <c r="AJ270" s="12"/>
      <c r="AK270" s="12"/>
      <c r="AL270" s="12"/>
      <c r="AM270" s="12"/>
      <c r="AN270" s="12"/>
      <c r="AO270" s="12"/>
      <c r="AP270" s="12"/>
      <c r="AQ270" s="12"/>
      <c r="AR270" s="12"/>
      <c r="AS270" s="12"/>
      <c r="AT270" s="12"/>
      <c r="AU270" s="12"/>
      <c r="AV270" s="12"/>
      <c r="AW270" s="12"/>
      <c r="AX270" s="12"/>
      <c r="AY270" s="12"/>
      <c r="AZ270" s="12"/>
      <c r="BA270" s="12"/>
      <c r="BB270" s="12"/>
      <c r="BC270" s="12"/>
      <c r="BD270" s="12"/>
      <c r="BE270" s="12"/>
      <c r="BF270" s="12"/>
      <c r="BG270" s="12"/>
      <c r="BH270" s="12"/>
      <c r="BI270" s="12"/>
      <c r="BJ270" s="12"/>
      <c r="BK270" s="12"/>
    </row>
    <row r="271" spans="1:63" x14ac:dyDescent="0.3">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c r="AE271" s="12"/>
      <c r="AF271" s="12"/>
      <c r="AG271" s="12"/>
      <c r="AH271" s="12"/>
      <c r="AI271" s="12"/>
      <c r="AJ271" s="12"/>
      <c r="AK271" s="12"/>
      <c r="AL271" s="12"/>
      <c r="AM271" s="12"/>
      <c r="AN271" s="12"/>
      <c r="AO271" s="12"/>
      <c r="AP271" s="12"/>
      <c r="AQ271" s="12"/>
      <c r="AR271" s="12"/>
      <c r="AS271" s="12"/>
      <c r="AT271" s="12"/>
      <c r="AU271" s="12"/>
      <c r="AV271" s="12"/>
      <c r="AW271" s="12"/>
      <c r="AX271" s="12"/>
      <c r="AY271" s="12"/>
      <c r="AZ271" s="12"/>
      <c r="BA271" s="12"/>
      <c r="BB271" s="12"/>
      <c r="BC271" s="12"/>
      <c r="BD271" s="12"/>
      <c r="BE271" s="12"/>
      <c r="BF271" s="12"/>
      <c r="BG271" s="12"/>
      <c r="BH271" s="12"/>
      <c r="BI271" s="12"/>
      <c r="BJ271" s="12"/>
      <c r="BK271" s="12"/>
    </row>
    <row r="272" spans="1:63" x14ac:dyDescent="0.3">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2"/>
      <c r="BG272" s="12"/>
      <c r="BH272" s="12"/>
      <c r="BI272" s="12"/>
      <c r="BJ272" s="12"/>
      <c r="BK272" s="12"/>
    </row>
    <row r="273" spans="1:63" x14ac:dyDescent="0.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c r="AE273" s="12"/>
      <c r="AF273" s="12"/>
      <c r="AG273" s="12"/>
      <c r="AH273" s="12"/>
      <c r="AI273" s="12"/>
      <c r="AJ273" s="12"/>
      <c r="AK273" s="12"/>
      <c r="AL273" s="12"/>
      <c r="AM273" s="12"/>
      <c r="AN273" s="12"/>
      <c r="AO273" s="12"/>
      <c r="AP273" s="12"/>
      <c r="AQ273" s="12"/>
      <c r="AR273" s="12"/>
      <c r="AS273" s="12"/>
      <c r="AT273" s="12"/>
      <c r="AU273" s="12"/>
      <c r="AV273" s="12"/>
      <c r="AW273" s="12"/>
      <c r="AX273" s="12"/>
      <c r="AY273" s="12"/>
      <c r="AZ273" s="12"/>
      <c r="BA273" s="12"/>
      <c r="BB273" s="12"/>
      <c r="BC273" s="12"/>
      <c r="BD273" s="12"/>
      <c r="BE273" s="12"/>
      <c r="BF273" s="12"/>
      <c r="BG273" s="12"/>
      <c r="BH273" s="12"/>
      <c r="BI273" s="12"/>
      <c r="BJ273" s="12"/>
      <c r="BK273" s="12"/>
    </row>
    <row r="274" spans="1:63" x14ac:dyDescent="0.3">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c r="AE274" s="12"/>
      <c r="AF274" s="12"/>
      <c r="AG274" s="12"/>
      <c r="AH274" s="12"/>
      <c r="AI274" s="12"/>
      <c r="AJ274" s="12"/>
      <c r="AK274" s="12"/>
      <c r="AL274" s="12"/>
      <c r="AM274" s="12"/>
      <c r="AN274" s="12"/>
      <c r="AO274" s="12"/>
      <c r="AP274" s="12"/>
      <c r="AQ274" s="12"/>
      <c r="AR274" s="12"/>
      <c r="AS274" s="12"/>
      <c r="AT274" s="12"/>
      <c r="AU274" s="12"/>
      <c r="AV274" s="12"/>
      <c r="AW274" s="12"/>
      <c r="AX274" s="12"/>
      <c r="AY274" s="12"/>
      <c r="AZ274" s="12"/>
      <c r="BA274" s="12"/>
      <c r="BB274" s="12"/>
      <c r="BC274" s="12"/>
      <c r="BD274" s="12"/>
      <c r="BE274" s="12"/>
      <c r="BF274" s="12"/>
      <c r="BG274" s="12"/>
      <c r="BH274" s="12"/>
      <c r="BI274" s="12"/>
      <c r="BJ274" s="12"/>
      <c r="BK274" s="12"/>
    </row>
    <row r="275" spans="1:63" x14ac:dyDescent="0.3">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c r="AE275" s="12"/>
      <c r="AF275" s="12"/>
      <c r="AG275" s="12"/>
      <c r="AH275" s="12"/>
      <c r="AI275" s="12"/>
      <c r="AJ275" s="12"/>
      <c r="AK275" s="12"/>
      <c r="AL275" s="12"/>
      <c r="AM275" s="12"/>
      <c r="AN275" s="12"/>
      <c r="AO275" s="12"/>
      <c r="AP275" s="12"/>
      <c r="AQ275" s="12"/>
      <c r="AR275" s="12"/>
      <c r="AS275" s="12"/>
      <c r="AT275" s="12"/>
      <c r="AU275" s="12"/>
      <c r="AV275" s="12"/>
      <c r="AW275" s="12"/>
      <c r="AX275" s="12"/>
      <c r="AY275" s="12"/>
      <c r="AZ275" s="12"/>
      <c r="BA275" s="12"/>
      <c r="BB275" s="12"/>
      <c r="BC275" s="12"/>
      <c r="BD275" s="12"/>
      <c r="BE275" s="12"/>
      <c r="BF275" s="12"/>
      <c r="BG275" s="12"/>
      <c r="BH275" s="12"/>
      <c r="BI275" s="12"/>
      <c r="BJ275" s="12"/>
      <c r="BK275" s="12"/>
    </row>
    <row r="276" spans="1:63" x14ac:dyDescent="0.3">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c r="AE276" s="12"/>
      <c r="AF276" s="12"/>
      <c r="AG276" s="12"/>
      <c r="AH276" s="12"/>
      <c r="AI276" s="12"/>
      <c r="AJ276" s="12"/>
      <c r="AK276" s="12"/>
      <c r="AL276" s="12"/>
      <c r="AM276" s="12"/>
      <c r="AN276" s="12"/>
      <c r="AO276" s="12"/>
      <c r="AP276" s="12"/>
      <c r="AQ276" s="12"/>
      <c r="AR276" s="12"/>
      <c r="AS276" s="12"/>
      <c r="AT276" s="12"/>
      <c r="AU276" s="12"/>
      <c r="AV276" s="12"/>
      <c r="AW276" s="12"/>
      <c r="AX276" s="12"/>
      <c r="AY276" s="12"/>
      <c r="AZ276" s="12"/>
      <c r="BA276" s="12"/>
      <c r="BB276" s="12"/>
      <c r="BC276" s="12"/>
      <c r="BD276" s="12"/>
      <c r="BE276" s="12"/>
      <c r="BF276" s="12"/>
      <c r="BG276" s="12"/>
      <c r="BH276" s="12"/>
      <c r="BI276" s="12"/>
      <c r="BJ276" s="12"/>
      <c r="BK276" s="12"/>
    </row>
    <row r="277" spans="1:63" x14ac:dyDescent="0.3">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c r="AE277" s="12"/>
      <c r="AF277" s="12"/>
      <c r="AG277" s="12"/>
      <c r="AH277" s="12"/>
      <c r="AI277" s="12"/>
      <c r="AJ277" s="12"/>
      <c r="AK277" s="12"/>
      <c r="AL277" s="12"/>
      <c r="AM277" s="12"/>
      <c r="AN277" s="12"/>
      <c r="AO277" s="12"/>
      <c r="AP277" s="12"/>
      <c r="AQ277" s="12"/>
      <c r="AR277" s="12"/>
      <c r="AS277" s="12"/>
      <c r="AT277" s="12"/>
      <c r="AU277" s="12"/>
      <c r="AV277" s="12"/>
      <c r="AW277" s="12"/>
      <c r="AX277" s="12"/>
      <c r="AY277" s="12"/>
      <c r="AZ277" s="12"/>
      <c r="BA277" s="12"/>
      <c r="BB277" s="12"/>
      <c r="BC277" s="12"/>
      <c r="BD277" s="12"/>
      <c r="BE277" s="12"/>
      <c r="BF277" s="12"/>
      <c r="BG277" s="12"/>
      <c r="BH277" s="12"/>
      <c r="BI277" s="12"/>
      <c r="BJ277" s="12"/>
      <c r="BK277" s="12"/>
    </row>
    <row r="278" spans="1:63" x14ac:dyDescent="0.3">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c r="AE278" s="12"/>
      <c r="AF278" s="12"/>
      <c r="AG278" s="12"/>
      <c r="AH278" s="12"/>
      <c r="AI278" s="12"/>
      <c r="AJ278" s="12"/>
      <c r="AK278" s="12"/>
      <c r="AL278" s="12"/>
      <c r="AM278" s="12"/>
      <c r="AN278" s="12"/>
      <c r="AO278" s="12"/>
      <c r="AP278" s="12"/>
      <c r="AQ278" s="12"/>
      <c r="AR278" s="12"/>
      <c r="AS278" s="12"/>
      <c r="AT278" s="12"/>
      <c r="AU278" s="12"/>
      <c r="AV278" s="12"/>
      <c r="AW278" s="12"/>
      <c r="AX278" s="12"/>
      <c r="AY278" s="12"/>
      <c r="AZ278" s="12"/>
      <c r="BA278" s="12"/>
      <c r="BB278" s="12"/>
      <c r="BC278" s="12"/>
      <c r="BD278" s="12"/>
      <c r="BE278" s="12"/>
      <c r="BF278" s="12"/>
      <c r="BG278" s="12"/>
      <c r="BH278" s="12"/>
      <c r="BI278" s="12"/>
      <c r="BJ278" s="12"/>
      <c r="BK278" s="12"/>
    </row>
    <row r="279" spans="1:63" x14ac:dyDescent="0.3">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c r="AE279" s="12"/>
      <c r="AF279" s="12"/>
      <c r="AG279" s="12"/>
      <c r="AH279" s="12"/>
      <c r="AI279" s="12"/>
      <c r="AJ279" s="12"/>
      <c r="AK279" s="12"/>
      <c r="AL279" s="12"/>
      <c r="AM279" s="12"/>
      <c r="AN279" s="12"/>
      <c r="AO279" s="12"/>
      <c r="AP279" s="12"/>
      <c r="AQ279" s="12"/>
      <c r="AR279" s="12"/>
      <c r="AS279" s="12"/>
      <c r="AT279" s="12"/>
      <c r="AU279" s="12"/>
      <c r="AV279" s="12"/>
      <c r="AW279" s="12"/>
      <c r="AX279" s="12"/>
      <c r="AY279" s="12"/>
      <c r="AZ279" s="12"/>
      <c r="BA279" s="12"/>
      <c r="BB279" s="12"/>
      <c r="BC279" s="12"/>
      <c r="BD279" s="12"/>
      <c r="BE279" s="12"/>
      <c r="BF279" s="12"/>
      <c r="BG279" s="12"/>
      <c r="BH279" s="12"/>
      <c r="BI279" s="12"/>
      <c r="BJ279" s="12"/>
      <c r="BK279" s="12"/>
    </row>
    <row r="280" spans="1:63" x14ac:dyDescent="0.3">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c r="AE280" s="12"/>
      <c r="AF280" s="12"/>
      <c r="AG280" s="12"/>
      <c r="AH280" s="12"/>
      <c r="AI280" s="12"/>
      <c r="AJ280" s="12"/>
      <c r="AK280" s="12"/>
      <c r="AL280" s="12"/>
      <c r="AM280" s="12"/>
      <c r="AN280" s="12"/>
      <c r="AO280" s="12"/>
      <c r="AP280" s="12"/>
      <c r="AQ280" s="12"/>
      <c r="AR280" s="12"/>
      <c r="AS280" s="12"/>
      <c r="AT280" s="12"/>
      <c r="AU280" s="12"/>
      <c r="AV280" s="12"/>
      <c r="AW280" s="12"/>
      <c r="AX280" s="12"/>
      <c r="AY280" s="12"/>
      <c r="AZ280" s="12"/>
      <c r="BA280" s="12"/>
      <c r="BB280" s="12"/>
      <c r="BC280" s="12"/>
      <c r="BD280" s="12"/>
      <c r="BE280" s="12"/>
      <c r="BF280" s="12"/>
      <c r="BG280" s="12"/>
      <c r="BH280" s="12"/>
      <c r="BI280" s="12"/>
      <c r="BJ280" s="12"/>
      <c r="BK280" s="12"/>
    </row>
    <row r="281" spans="1:63" x14ac:dyDescent="0.3">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c r="AE281" s="12"/>
      <c r="AF281" s="12"/>
      <c r="AG281" s="12"/>
      <c r="AH281" s="12"/>
      <c r="AI281" s="12"/>
      <c r="AJ281" s="12"/>
      <c r="AK281" s="12"/>
      <c r="AL281" s="12"/>
      <c r="AM281" s="12"/>
      <c r="AN281" s="12"/>
      <c r="AO281" s="12"/>
      <c r="AP281" s="12"/>
      <c r="AQ281" s="12"/>
      <c r="AR281" s="12"/>
      <c r="AS281" s="12"/>
      <c r="AT281" s="12"/>
      <c r="AU281" s="12"/>
      <c r="AV281" s="12"/>
      <c r="AW281" s="12"/>
      <c r="AX281" s="12"/>
      <c r="AY281" s="12"/>
      <c r="AZ281" s="12"/>
      <c r="BA281" s="12"/>
      <c r="BB281" s="12"/>
      <c r="BC281" s="12"/>
      <c r="BD281" s="12"/>
      <c r="BE281" s="12"/>
      <c r="BF281" s="12"/>
      <c r="BG281" s="12"/>
      <c r="BH281" s="12"/>
      <c r="BI281" s="12"/>
      <c r="BJ281" s="12"/>
      <c r="BK281" s="12"/>
    </row>
    <row r="282" spans="1:63" x14ac:dyDescent="0.3">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c r="AE282" s="12"/>
      <c r="AF282" s="12"/>
      <c r="AG282" s="12"/>
      <c r="AH282" s="12"/>
      <c r="AI282" s="12"/>
      <c r="AJ282" s="12"/>
      <c r="AK282" s="12"/>
      <c r="AL282" s="12"/>
      <c r="AM282" s="12"/>
      <c r="AN282" s="12"/>
      <c r="AO282" s="12"/>
      <c r="AP282" s="12"/>
      <c r="AQ282" s="12"/>
      <c r="AR282" s="12"/>
      <c r="AS282" s="12"/>
      <c r="AT282" s="12"/>
      <c r="AU282" s="12"/>
      <c r="AV282" s="12"/>
      <c r="AW282" s="12"/>
      <c r="AX282" s="12"/>
      <c r="AY282" s="12"/>
      <c r="AZ282" s="12"/>
      <c r="BA282" s="12"/>
      <c r="BB282" s="12"/>
      <c r="BC282" s="12"/>
      <c r="BD282" s="12"/>
      <c r="BE282" s="12"/>
      <c r="BF282" s="12"/>
      <c r="BG282" s="12"/>
      <c r="BH282" s="12"/>
      <c r="BI282" s="12"/>
      <c r="BJ282" s="12"/>
      <c r="BK282" s="12"/>
    </row>
    <row r="283" spans="1:63" x14ac:dyDescent="0.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c r="AE283" s="12"/>
      <c r="AF283" s="12"/>
      <c r="AG283" s="12"/>
      <c r="AH283" s="12"/>
      <c r="AI283" s="12"/>
      <c r="AJ283" s="12"/>
      <c r="AK283" s="12"/>
      <c r="AL283" s="12"/>
      <c r="AM283" s="12"/>
      <c r="AN283" s="12"/>
      <c r="AO283" s="12"/>
      <c r="AP283" s="12"/>
      <c r="AQ283" s="12"/>
      <c r="AR283" s="12"/>
      <c r="AS283" s="12"/>
      <c r="AT283" s="12"/>
      <c r="AU283" s="12"/>
      <c r="AV283" s="12"/>
      <c r="AW283" s="12"/>
      <c r="AX283" s="12"/>
      <c r="AY283" s="12"/>
      <c r="AZ283" s="12"/>
      <c r="BA283" s="12"/>
      <c r="BB283" s="12"/>
      <c r="BC283" s="12"/>
      <c r="BD283" s="12"/>
      <c r="BE283" s="12"/>
      <c r="BF283" s="12"/>
      <c r="BG283" s="12"/>
      <c r="BH283" s="12"/>
      <c r="BI283" s="12"/>
      <c r="BJ283" s="12"/>
      <c r="BK283" s="12"/>
    </row>
    <row r="284" spans="1:63" x14ac:dyDescent="0.3">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c r="AE284" s="12"/>
      <c r="AF284" s="12"/>
      <c r="AG284" s="12"/>
      <c r="AH284" s="12"/>
      <c r="AI284" s="12"/>
      <c r="AJ284" s="12"/>
      <c r="AK284" s="12"/>
      <c r="AL284" s="12"/>
      <c r="AM284" s="12"/>
      <c r="AN284" s="12"/>
      <c r="AO284" s="12"/>
      <c r="AP284" s="12"/>
      <c r="AQ284" s="12"/>
      <c r="AR284" s="12"/>
      <c r="AS284" s="12"/>
      <c r="AT284" s="12"/>
      <c r="AU284" s="12"/>
      <c r="AV284" s="12"/>
      <c r="AW284" s="12"/>
      <c r="AX284" s="12"/>
      <c r="AY284" s="12"/>
      <c r="AZ284" s="12"/>
      <c r="BA284" s="12"/>
      <c r="BB284" s="12"/>
      <c r="BC284" s="12"/>
      <c r="BD284" s="12"/>
      <c r="BE284" s="12"/>
      <c r="BF284" s="12"/>
      <c r="BG284" s="12"/>
      <c r="BH284" s="12"/>
      <c r="BI284" s="12"/>
      <c r="BJ284" s="12"/>
      <c r="BK284" s="12"/>
    </row>
    <row r="285" spans="1:63" x14ac:dyDescent="0.3">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c r="AE285" s="12"/>
      <c r="AF285" s="12"/>
      <c r="AG285" s="12"/>
      <c r="AH285" s="12"/>
      <c r="AI285" s="12"/>
      <c r="AJ285" s="12"/>
      <c r="AK285" s="12"/>
      <c r="AL285" s="12"/>
      <c r="AM285" s="12"/>
      <c r="AN285" s="12"/>
      <c r="AO285" s="12"/>
      <c r="AP285" s="12"/>
      <c r="AQ285" s="12"/>
      <c r="AR285" s="12"/>
      <c r="AS285" s="12"/>
      <c r="AT285" s="12"/>
      <c r="AU285" s="12"/>
      <c r="AV285" s="12"/>
      <c r="AW285" s="12"/>
      <c r="AX285" s="12"/>
      <c r="AY285" s="12"/>
      <c r="AZ285" s="12"/>
      <c r="BA285" s="12"/>
      <c r="BB285" s="12"/>
      <c r="BC285" s="12"/>
      <c r="BD285" s="12"/>
      <c r="BE285" s="12"/>
      <c r="BF285" s="12"/>
      <c r="BG285" s="12"/>
      <c r="BH285" s="12"/>
      <c r="BI285" s="12"/>
      <c r="BJ285" s="12"/>
      <c r="BK285" s="12"/>
    </row>
    <row r="286" spans="1:63"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c r="AE286" s="12"/>
      <c r="AF286" s="12"/>
      <c r="AG286" s="12"/>
      <c r="AH286" s="12"/>
      <c r="AI286" s="12"/>
      <c r="AJ286" s="12"/>
      <c r="AK286" s="12"/>
      <c r="AL286" s="12"/>
      <c r="AM286" s="12"/>
      <c r="AN286" s="12"/>
      <c r="AO286" s="12"/>
      <c r="AP286" s="12"/>
      <c r="AQ286" s="12"/>
      <c r="AR286" s="12"/>
      <c r="AS286" s="12"/>
      <c r="AT286" s="12"/>
      <c r="AU286" s="12"/>
      <c r="AV286" s="12"/>
      <c r="AW286" s="12"/>
      <c r="AX286" s="12"/>
      <c r="AY286" s="12"/>
      <c r="AZ286" s="12"/>
      <c r="BA286" s="12"/>
      <c r="BB286" s="12"/>
      <c r="BC286" s="12"/>
      <c r="BD286" s="12"/>
      <c r="BE286" s="12"/>
      <c r="BF286" s="12"/>
      <c r="BG286" s="12"/>
      <c r="BH286" s="12"/>
      <c r="BI286" s="12"/>
      <c r="BJ286" s="12"/>
      <c r="BK286" s="12"/>
    </row>
    <row r="287" spans="1:63"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c r="AE287" s="12"/>
      <c r="AF287" s="12"/>
      <c r="AG287" s="12"/>
      <c r="AH287" s="12"/>
      <c r="AI287" s="12"/>
      <c r="AJ287" s="12"/>
      <c r="AK287" s="12"/>
      <c r="AL287" s="12"/>
      <c r="AM287" s="12"/>
      <c r="AN287" s="12"/>
      <c r="AO287" s="12"/>
      <c r="AP287" s="12"/>
      <c r="AQ287" s="12"/>
      <c r="AR287" s="12"/>
      <c r="AS287" s="12"/>
      <c r="AT287" s="12"/>
      <c r="AU287" s="12"/>
      <c r="AV287" s="12"/>
      <c r="AW287" s="12"/>
      <c r="AX287" s="12"/>
      <c r="AY287" s="12"/>
      <c r="AZ287" s="12"/>
      <c r="BA287" s="12"/>
      <c r="BB287" s="12"/>
      <c r="BC287" s="12"/>
      <c r="BD287" s="12"/>
      <c r="BE287" s="12"/>
      <c r="BF287" s="12"/>
      <c r="BG287" s="12"/>
      <c r="BH287" s="12"/>
      <c r="BI287" s="12"/>
      <c r="BJ287" s="12"/>
      <c r="BK287" s="12"/>
    </row>
    <row r="288" spans="1:63"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c r="AE288" s="12"/>
      <c r="AF288" s="12"/>
      <c r="AG288" s="12"/>
      <c r="AH288" s="12"/>
      <c r="AI288" s="12"/>
      <c r="AJ288" s="12"/>
      <c r="AK288" s="12"/>
      <c r="AL288" s="12"/>
      <c r="AM288" s="12"/>
      <c r="AN288" s="12"/>
      <c r="AO288" s="12"/>
      <c r="AP288" s="12"/>
      <c r="AQ288" s="12"/>
      <c r="AR288" s="12"/>
      <c r="AS288" s="12"/>
      <c r="AT288" s="12"/>
      <c r="AU288" s="12"/>
      <c r="AV288" s="12"/>
      <c r="AW288" s="12"/>
      <c r="AX288" s="12"/>
      <c r="AY288" s="12"/>
      <c r="AZ288" s="12"/>
      <c r="BA288" s="12"/>
      <c r="BB288" s="12"/>
      <c r="BC288" s="12"/>
      <c r="BD288" s="12"/>
      <c r="BE288" s="12"/>
      <c r="BF288" s="12"/>
      <c r="BG288" s="12"/>
      <c r="BH288" s="12"/>
      <c r="BI288" s="12"/>
      <c r="BJ288" s="12"/>
      <c r="BK288" s="12"/>
    </row>
    <row r="289" spans="1:63"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c r="AE289" s="12"/>
      <c r="AF289" s="12"/>
      <c r="AG289" s="12"/>
      <c r="AH289" s="12"/>
      <c r="AI289" s="12"/>
      <c r="AJ289" s="12"/>
      <c r="AK289" s="12"/>
      <c r="AL289" s="12"/>
      <c r="AM289" s="12"/>
      <c r="AN289" s="12"/>
      <c r="AO289" s="12"/>
      <c r="AP289" s="12"/>
      <c r="AQ289" s="12"/>
      <c r="AR289" s="12"/>
      <c r="AS289" s="12"/>
      <c r="AT289" s="12"/>
      <c r="AU289" s="12"/>
      <c r="AV289" s="12"/>
      <c r="AW289" s="12"/>
      <c r="AX289" s="12"/>
      <c r="AY289" s="12"/>
      <c r="AZ289" s="12"/>
      <c r="BA289" s="12"/>
      <c r="BB289" s="12"/>
      <c r="BC289" s="12"/>
      <c r="BD289" s="12"/>
      <c r="BE289" s="12"/>
      <c r="BF289" s="12"/>
      <c r="BG289" s="12"/>
      <c r="BH289" s="12"/>
      <c r="BI289" s="12"/>
      <c r="BJ289" s="12"/>
      <c r="BK289" s="12"/>
    </row>
    <row r="290" spans="1:63"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c r="AE290" s="12"/>
      <c r="AF290" s="12"/>
      <c r="AG290" s="12"/>
      <c r="AH290" s="12"/>
      <c r="AI290" s="12"/>
      <c r="AJ290" s="12"/>
      <c r="AK290" s="12"/>
      <c r="AL290" s="12"/>
      <c r="AM290" s="12"/>
      <c r="AN290" s="12"/>
      <c r="AO290" s="12"/>
      <c r="AP290" s="12"/>
      <c r="AQ290" s="12"/>
      <c r="AR290" s="12"/>
      <c r="AS290" s="12"/>
      <c r="AT290" s="12"/>
      <c r="AU290" s="12"/>
      <c r="AV290" s="12"/>
      <c r="AW290" s="12"/>
      <c r="AX290" s="12"/>
      <c r="AY290" s="12"/>
      <c r="AZ290" s="12"/>
      <c r="BA290" s="12"/>
      <c r="BB290" s="12"/>
      <c r="BC290" s="12"/>
      <c r="BD290" s="12"/>
      <c r="BE290" s="12"/>
      <c r="BF290" s="12"/>
      <c r="BG290" s="12"/>
      <c r="BH290" s="12"/>
      <c r="BI290" s="12"/>
      <c r="BJ290" s="12"/>
      <c r="BK290" s="12"/>
    </row>
    <row r="291" spans="1:63"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c r="AE291" s="12"/>
      <c r="AF291" s="12"/>
      <c r="AG291" s="12"/>
      <c r="AH291" s="12"/>
      <c r="AI291" s="12"/>
      <c r="AJ291" s="12"/>
      <c r="AK291" s="12"/>
      <c r="AL291" s="12"/>
      <c r="AM291" s="12"/>
      <c r="AN291" s="12"/>
      <c r="AO291" s="12"/>
      <c r="AP291" s="12"/>
      <c r="AQ291" s="12"/>
      <c r="AR291" s="12"/>
      <c r="AS291" s="12"/>
      <c r="AT291" s="12"/>
      <c r="AU291" s="12"/>
      <c r="AV291" s="12"/>
      <c r="AW291" s="12"/>
      <c r="AX291" s="12"/>
      <c r="AY291" s="12"/>
      <c r="AZ291" s="12"/>
      <c r="BA291" s="12"/>
      <c r="BB291" s="12"/>
      <c r="BC291" s="12"/>
      <c r="BD291" s="12"/>
      <c r="BE291" s="12"/>
      <c r="BF291" s="12"/>
      <c r="BG291" s="12"/>
      <c r="BH291" s="12"/>
      <c r="BI291" s="12"/>
      <c r="BJ291" s="12"/>
      <c r="BK291" s="12"/>
    </row>
    <row r="292" spans="1:63"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c r="AE292" s="12"/>
      <c r="AF292" s="12"/>
      <c r="AG292" s="12"/>
      <c r="AH292" s="12"/>
      <c r="AI292" s="12"/>
      <c r="AJ292" s="12"/>
      <c r="AK292" s="12"/>
      <c r="AL292" s="12"/>
      <c r="AM292" s="12"/>
      <c r="AN292" s="12"/>
      <c r="AO292" s="12"/>
      <c r="AP292" s="12"/>
      <c r="AQ292" s="12"/>
      <c r="AR292" s="12"/>
      <c r="AS292" s="12"/>
      <c r="AT292" s="12"/>
      <c r="AU292" s="12"/>
      <c r="AV292" s="12"/>
      <c r="AW292" s="12"/>
      <c r="AX292" s="12"/>
      <c r="AY292" s="12"/>
      <c r="AZ292" s="12"/>
      <c r="BA292" s="12"/>
      <c r="BB292" s="12"/>
      <c r="BC292" s="12"/>
      <c r="BD292" s="12"/>
      <c r="BE292" s="12"/>
      <c r="BF292" s="12"/>
      <c r="BG292" s="12"/>
      <c r="BH292" s="12"/>
      <c r="BI292" s="12"/>
      <c r="BJ292" s="12"/>
      <c r="BK292" s="12"/>
    </row>
    <row r="293" spans="1:63"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c r="AE293" s="12"/>
      <c r="AF293" s="12"/>
      <c r="AG293" s="12"/>
      <c r="AH293" s="12"/>
      <c r="AI293" s="12"/>
      <c r="AJ293" s="12"/>
      <c r="AK293" s="12"/>
      <c r="AL293" s="12"/>
      <c r="AM293" s="12"/>
      <c r="AN293" s="12"/>
      <c r="AO293" s="12"/>
      <c r="AP293" s="12"/>
      <c r="AQ293" s="12"/>
      <c r="AR293" s="12"/>
      <c r="AS293" s="12"/>
      <c r="AT293" s="12"/>
      <c r="AU293" s="12"/>
      <c r="AV293" s="12"/>
      <c r="AW293" s="12"/>
      <c r="AX293" s="12"/>
      <c r="AY293" s="12"/>
      <c r="AZ293" s="12"/>
      <c r="BA293" s="12"/>
      <c r="BB293" s="12"/>
      <c r="BC293" s="12"/>
      <c r="BD293" s="12"/>
      <c r="BE293" s="12"/>
      <c r="BF293" s="12"/>
      <c r="BG293" s="12"/>
      <c r="BH293" s="12"/>
      <c r="BI293" s="12"/>
      <c r="BJ293" s="12"/>
      <c r="BK293" s="12"/>
    </row>
    <row r="294" spans="1:63"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c r="AE294" s="12"/>
      <c r="AF294" s="12"/>
      <c r="AG294" s="12"/>
      <c r="AH294" s="12"/>
      <c r="AI294" s="12"/>
      <c r="AJ294" s="12"/>
      <c r="AK294" s="12"/>
      <c r="AL294" s="12"/>
      <c r="AM294" s="12"/>
      <c r="AN294" s="12"/>
      <c r="AO294" s="12"/>
      <c r="AP294" s="12"/>
      <c r="AQ294" s="12"/>
      <c r="AR294" s="12"/>
      <c r="AS294" s="12"/>
      <c r="AT294" s="12"/>
      <c r="AU294" s="12"/>
      <c r="AV294" s="12"/>
      <c r="AW294" s="12"/>
      <c r="AX294" s="12"/>
      <c r="AY294" s="12"/>
      <c r="AZ294" s="12"/>
      <c r="BA294" s="12"/>
      <c r="BB294" s="12"/>
      <c r="BC294" s="12"/>
      <c r="BD294" s="12"/>
      <c r="BE294" s="12"/>
      <c r="BF294" s="12"/>
      <c r="BG294" s="12"/>
      <c r="BH294" s="12"/>
      <c r="BI294" s="12"/>
      <c r="BJ294" s="12"/>
      <c r="BK294" s="12"/>
    </row>
    <row r="295" spans="1:63"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c r="AE295" s="12"/>
      <c r="AF295" s="12"/>
      <c r="AG295" s="12"/>
      <c r="AH295" s="12"/>
      <c r="AI295" s="12"/>
      <c r="AJ295" s="12"/>
      <c r="AK295" s="12"/>
      <c r="AL295" s="12"/>
      <c r="AM295" s="12"/>
      <c r="AN295" s="12"/>
      <c r="AO295" s="12"/>
      <c r="AP295" s="12"/>
      <c r="AQ295" s="12"/>
      <c r="AR295" s="12"/>
      <c r="AS295" s="12"/>
      <c r="AT295" s="12"/>
      <c r="AU295" s="12"/>
      <c r="AV295" s="12"/>
      <c r="AW295" s="12"/>
      <c r="AX295" s="12"/>
      <c r="AY295" s="12"/>
      <c r="AZ295" s="12"/>
      <c r="BA295" s="12"/>
      <c r="BB295" s="12"/>
      <c r="BC295" s="12"/>
      <c r="BD295" s="12"/>
      <c r="BE295" s="12"/>
      <c r="BF295" s="12"/>
      <c r="BG295" s="12"/>
      <c r="BH295" s="12"/>
      <c r="BI295" s="12"/>
      <c r="BJ295" s="12"/>
      <c r="BK295" s="12"/>
    </row>
    <row r="296" spans="1:63"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c r="AE296" s="12"/>
      <c r="AF296" s="12"/>
      <c r="AG296" s="12"/>
      <c r="AH296" s="12"/>
      <c r="AI296" s="12"/>
      <c r="AJ296" s="12"/>
      <c r="AK296" s="12"/>
      <c r="AL296" s="12"/>
      <c r="AM296" s="12"/>
      <c r="AN296" s="12"/>
      <c r="AO296" s="12"/>
      <c r="AP296" s="12"/>
      <c r="AQ296" s="12"/>
      <c r="AR296" s="12"/>
      <c r="AS296" s="12"/>
      <c r="AT296" s="12"/>
      <c r="AU296" s="12"/>
      <c r="AV296" s="12"/>
      <c r="AW296" s="12"/>
      <c r="AX296" s="12"/>
      <c r="AY296" s="12"/>
      <c r="AZ296" s="12"/>
      <c r="BA296" s="12"/>
      <c r="BB296" s="12"/>
      <c r="BC296" s="12"/>
      <c r="BD296" s="12"/>
      <c r="BE296" s="12"/>
      <c r="BF296" s="12"/>
      <c r="BG296" s="12"/>
      <c r="BH296" s="12"/>
      <c r="BI296" s="12"/>
      <c r="BJ296" s="12"/>
      <c r="BK296" s="12"/>
    </row>
    <row r="297" spans="1:63"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c r="AE297" s="12"/>
      <c r="AF297" s="12"/>
      <c r="AG297" s="12"/>
      <c r="AH297" s="12"/>
      <c r="AI297" s="12"/>
      <c r="AJ297" s="12"/>
      <c r="AK297" s="12"/>
      <c r="AL297" s="12"/>
      <c r="AM297" s="12"/>
      <c r="AN297" s="12"/>
      <c r="AO297" s="12"/>
      <c r="AP297" s="12"/>
      <c r="AQ297" s="12"/>
      <c r="AR297" s="12"/>
      <c r="AS297" s="12"/>
      <c r="AT297" s="12"/>
      <c r="AU297" s="12"/>
      <c r="AV297" s="12"/>
      <c r="AW297" s="12"/>
      <c r="AX297" s="12"/>
      <c r="AY297" s="12"/>
      <c r="AZ297" s="12"/>
      <c r="BA297" s="12"/>
      <c r="BB297" s="12"/>
      <c r="BC297" s="12"/>
      <c r="BD297" s="12"/>
      <c r="BE297" s="12"/>
      <c r="BF297" s="12"/>
      <c r="BG297" s="12"/>
      <c r="BH297" s="12"/>
      <c r="BI297" s="12"/>
      <c r="BJ297" s="12"/>
      <c r="BK297" s="12"/>
    </row>
    <row r="298" spans="1:63"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c r="AE298" s="12"/>
      <c r="AF298" s="12"/>
      <c r="AG298" s="12"/>
      <c r="AH298" s="12"/>
      <c r="AI298" s="12"/>
      <c r="AJ298" s="12"/>
      <c r="AK298" s="12"/>
      <c r="AL298" s="12"/>
      <c r="AM298" s="12"/>
      <c r="AN298" s="12"/>
      <c r="AO298" s="12"/>
      <c r="AP298" s="12"/>
      <c r="AQ298" s="12"/>
      <c r="AR298" s="12"/>
      <c r="AS298" s="12"/>
      <c r="AT298" s="12"/>
      <c r="AU298" s="12"/>
      <c r="AV298" s="12"/>
      <c r="AW298" s="12"/>
      <c r="AX298" s="12"/>
      <c r="AY298" s="12"/>
      <c r="AZ298" s="12"/>
      <c r="BA298" s="12"/>
      <c r="BB298" s="12"/>
      <c r="BC298" s="12"/>
      <c r="BD298" s="12"/>
      <c r="BE298" s="12"/>
      <c r="BF298" s="12"/>
      <c r="BG298" s="12"/>
      <c r="BH298" s="12"/>
      <c r="BI298" s="12"/>
      <c r="BJ298" s="12"/>
      <c r="BK298" s="12"/>
    </row>
    <row r="299" spans="1:63"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c r="AE299" s="12"/>
      <c r="AF299" s="12"/>
      <c r="AG299" s="12"/>
      <c r="AH299" s="12"/>
      <c r="AI299" s="12"/>
      <c r="AJ299" s="12"/>
      <c r="AK299" s="12"/>
      <c r="AL299" s="12"/>
      <c r="AM299" s="12"/>
      <c r="AN299" s="12"/>
      <c r="AO299" s="12"/>
      <c r="AP299" s="12"/>
      <c r="AQ299" s="12"/>
      <c r="AR299" s="12"/>
      <c r="AS299" s="12"/>
      <c r="AT299" s="12"/>
      <c r="AU299" s="12"/>
      <c r="AV299" s="12"/>
      <c r="AW299" s="12"/>
      <c r="AX299" s="12"/>
      <c r="AY299" s="12"/>
      <c r="AZ299" s="12"/>
      <c r="BA299" s="12"/>
      <c r="BB299" s="12"/>
      <c r="BC299" s="12"/>
      <c r="BD299" s="12"/>
      <c r="BE299" s="12"/>
      <c r="BF299" s="12"/>
      <c r="BG299" s="12"/>
      <c r="BH299" s="12"/>
      <c r="BI299" s="12"/>
      <c r="BJ299" s="12"/>
      <c r="BK299" s="12"/>
    </row>
    <row r="300" spans="1:63"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c r="AE300" s="12"/>
      <c r="AF300" s="12"/>
      <c r="AG300" s="12"/>
      <c r="AH300" s="12"/>
      <c r="AI300" s="12"/>
      <c r="AJ300" s="12"/>
      <c r="AK300" s="12"/>
      <c r="AL300" s="12"/>
      <c r="AM300" s="12"/>
      <c r="AN300" s="12"/>
      <c r="AO300" s="12"/>
      <c r="AP300" s="12"/>
      <c r="AQ300" s="12"/>
      <c r="AR300" s="12"/>
      <c r="AS300" s="12"/>
      <c r="AT300" s="12"/>
      <c r="AU300" s="12"/>
      <c r="AV300" s="12"/>
      <c r="AW300" s="12"/>
      <c r="AX300" s="12"/>
      <c r="AY300" s="12"/>
      <c r="AZ300" s="12"/>
      <c r="BA300" s="12"/>
      <c r="BB300" s="12"/>
      <c r="BC300" s="12"/>
      <c r="BD300" s="12"/>
      <c r="BE300" s="12"/>
      <c r="BF300" s="12"/>
      <c r="BG300" s="12"/>
      <c r="BH300" s="12"/>
      <c r="BI300" s="12"/>
      <c r="BJ300" s="12"/>
      <c r="BK300" s="12"/>
    </row>
    <row r="301" spans="1:63"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c r="AE301" s="12"/>
      <c r="AF301" s="12"/>
      <c r="AG301" s="12"/>
      <c r="AH301" s="12"/>
      <c r="AI301" s="12"/>
      <c r="AJ301" s="12"/>
      <c r="AK301" s="12"/>
      <c r="AL301" s="12"/>
      <c r="AM301" s="12"/>
      <c r="AN301" s="12"/>
      <c r="AO301" s="12"/>
      <c r="AP301" s="12"/>
      <c r="AQ301" s="12"/>
      <c r="AR301" s="12"/>
      <c r="AS301" s="12"/>
      <c r="AT301" s="12"/>
      <c r="AU301" s="12"/>
      <c r="AV301" s="12"/>
      <c r="AW301" s="12"/>
      <c r="AX301" s="12"/>
      <c r="AY301" s="12"/>
      <c r="AZ301" s="12"/>
      <c r="BA301" s="12"/>
      <c r="BB301" s="12"/>
      <c r="BC301" s="12"/>
      <c r="BD301" s="12"/>
      <c r="BE301" s="12"/>
      <c r="BF301" s="12"/>
      <c r="BG301" s="12"/>
      <c r="BH301" s="12"/>
      <c r="BI301" s="12"/>
      <c r="BJ301" s="12"/>
      <c r="BK301" s="12"/>
    </row>
    <row r="302" spans="1:63"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c r="AE302" s="12"/>
      <c r="AF302" s="12"/>
      <c r="AG302" s="12"/>
      <c r="AH302" s="12"/>
      <c r="AI302" s="12"/>
      <c r="AJ302" s="12"/>
      <c r="AK302" s="12"/>
      <c r="AL302" s="12"/>
      <c r="AM302" s="12"/>
      <c r="AN302" s="12"/>
      <c r="AO302" s="12"/>
      <c r="AP302" s="12"/>
      <c r="AQ302" s="12"/>
      <c r="AR302" s="12"/>
      <c r="AS302" s="12"/>
      <c r="AT302" s="12"/>
      <c r="AU302" s="12"/>
      <c r="AV302" s="12"/>
      <c r="AW302" s="12"/>
      <c r="AX302" s="12"/>
      <c r="AY302" s="12"/>
      <c r="AZ302" s="12"/>
      <c r="BA302" s="12"/>
      <c r="BB302" s="12"/>
      <c r="BC302" s="12"/>
      <c r="BD302" s="12"/>
      <c r="BE302" s="12"/>
      <c r="BF302" s="12"/>
      <c r="BG302" s="12"/>
      <c r="BH302" s="12"/>
      <c r="BI302" s="12"/>
      <c r="BJ302" s="12"/>
      <c r="BK302" s="12"/>
    </row>
    <row r="303" spans="1:63"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c r="AE303" s="12"/>
      <c r="AF303" s="12"/>
      <c r="AG303" s="12"/>
      <c r="AH303" s="12"/>
      <c r="AI303" s="12"/>
      <c r="AJ303" s="12"/>
      <c r="AK303" s="12"/>
      <c r="AL303" s="12"/>
      <c r="AM303" s="12"/>
      <c r="AN303" s="12"/>
      <c r="AO303" s="12"/>
      <c r="AP303" s="12"/>
      <c r="AQ303" s="12"/>
      <c r="AR303" s="12"/>
      <c r="AS303" s="12"/>
      <c r="AT303" s="12"/>
      <c r="AU303" s="12"/>
      <c r="AV303" s="12"/>
      <c r="AW303" s="12"/>
      <c r="AX303" s="12"/>
      <c r="AY303" s="12"/>
      <c r="AZ303" s="12"/>
      <c r="BA303" s="12"/>
      <c r="BB303" s="12"/>
      <c r="BC303" s="12"/>
      <c r="BD303" s="12"/>
      <c r="BE303" s="12"/>
      <c r="BF303" s="12"/>
      <c r="BG303" s="12"/>
      <c r="BH303" s="12"/>
      <c r="BI303" s="12"/>
      <c r="BJ303" s="12"/>
      <c r="BK303" s="12"/>
    </row>
    <row r="304" spans="1:63"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c r="AE304" s="12"/>
      <c r="AF304" s="12"/>
      <c r="AG304" s="12"/>
      <c r="AH304" s="12"/>
      <c r="AI304" s="12"/>
      <c r="AJ304" s="12"/>
      <c r="AK304" s="12"/>
      <c r="AL304" s="12"/>
      <c r="AM304" s="12"/>
      <c r="AN304" s="12"/>
      <c r="AO304" s="12"/>
      <c r="AP304" s="12"/>
      <c r="AQ304" s="12"/>
      <c r="AR304" s="12"/>
      <c r="AS304" s="12"/>
      <c r="AT304" s="12"/>
      <c r="AU304" s="12"/>
      <c r="AV304" s="12"/>
      <c r="AW304" s="12"/>
      <c r="AX304" s="12"/>
      <c r="AY304" s="12"/>
      <c r="AZ304" s="12"/>
      <c r="BA304" s="12"/>
      <c r="BB304" s="12"/>
      <c r="BC304" s="12"/>
      <c r="BD304" s="12"/>
      <c r="BE304" s="12"/>
      <c r="BF304" s="12"/>
      <c r="BG304" s="12"/>
      <c r="BH304" s="12"/>
      <c r="BI304" s="12"/>
      <c r="BJ304" s="12"/>
      <c r="BK304" s="12"/>
    </row>
    <row r="305" spans="1:63"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c r="AE305" s="12"/>
      <c r="AF305" s="12"/>
      <c r="AG305" s="12"/>
      <c r="AH305" s="12"/>
      <c r="AI305" s="12"/>
      <c r="AJ305" s="12"/>
      <c r="AK305" s="12"/>
      <c r="AL305" s="12"/>
      <c r="AM305" s="12"/>
      <c r="AN305" s="12"/>
      <c r="AO305" s="12"/>
      <c r="AP305" s="12"/>
      <c r="AQ305" s="12"/>
      <c r="AR305" s="12"/>
      <c r="AS305" s="12"/>
      <c r="AT305" s="12"/>
      <c r="AU305" s="12"/>
      <c r="AV305" s="12"/>
      <c r="AW305" s="12"/>
      <c r="AX305" s="12"/>
      <c r="AY305" s="12"/>
      <c r="AZ305" s="12"/>
      <c r="BA305" s="12"/>
      <c r="BB305" s="12"/>
      <c r="BC305" s="12"/>
      <c r="BD305" s="12"/>
      <c r="BE305" s="12"/>
      <c r="BF305" s="12"/>
      <c r="BG305" s="12"/>
      <c r="BH305" s="12"/>
      <c r="BI305" s="12"/>
      <c r="BJ305" s="12"/>
      <c r="BK305" s="12"/>
    </row>
    <row r="306" spans="1:63"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c r="AE306" s="12"/>
      <c r="AF306" s="12"/>
      <c r="AG306" s="12"/>
      <c r="AH306" s="12"/>
      <c r="AI306" s="12"/>
      <c r="AJ306" s="12"/>
      <c r="AK306" s="12"/>
      <c r="AL306" s="12"/>
      <c r="AM306" s="12"/>
      <c r="AN306" s="12"/>
      <c r="AO306" s="12"/>
      <c r="AP306" s="12"/>
      <c r="AQ306" s="12"/>
      <c r="AR306" s="12"/>
      <c r="AS306" s="12"/>
      <c r="AT306" s="12"/>
      <c r="AU306" s="12"/>
      <c r="AV306" s="12"/>
      <c r="AW306" s="12"/>
      <c r="AX306" s="12"/>
      <c r="AY306" s="12"/>
      <c r="AZ306" s="12"/>
      <c r="BA306" s="12"/>
      <c r="BB306" s="12"/>
      <c r="BC306" s="12"/>
      <c r="BD306" s="12"/>
      <c r="BE306" s="12"/>
      <c r="BF306" s="12"/>
      <c r="BG306" s="12"/>
      <c r="BH306" s="12"/>
      <c r="BI306" s="12"/>
      <c r="BJ306" s="12"/>
      <c r="BK306" s="12"/>
    </row>
    <row r="307" spans="1:63"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c r="AE307" s="12"/>
      <c r="AF307" s="12"/>
      <c r="AG307" s="12"/>
      <c r="AH307" s="12"/>
      <c r="AI307" s="12"/>
      <c r="AJ307" s="12"/>
      <c r="AK307" s="12"/>
      <c r="AL307" s="12"/>
      <c r="AM307" s="12"/>
      <c r="AN307" s="12"/>
      <c r="AO307" s="12"/>
      <c r="AP307" s="12"/>
      <c r="AQ307" s="12"/>
      <c r="AR307" s="12"/>
      <c r="AS307" s="12"/>
      <c r="AT307" s="12"/>
      <c r="AU307" s="12"/>
      <c r="AV307" s="12"/>
      <c r="AW307" s="12"/>
      <c r="AX307" s="12"/>
      <c r="AY307" s="12"/>
      <c r="AZ307" s="12"/>
      <c r="BA307" s="12"/>
      <c r="BB307" s="12"/>
      <c r="BC307" s="12"/>
      <c r="BD307" s="12"/>
      <c r="BE307" s="12"/>
      <c r="BF307" s="12"/>
      <c r="BG307" s="12"/>
      <c r="BH307" s="12"/>
      <c r="BI307" s="12"/>
      <c r="BJ307" s="12"/>
      <c r="BK307" s="12"/>
    </row>
    <row r="308" spans="1:63"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c r="AE308" s="12"/>
      <c r="AF308" s="12"/>
      <c r="AG308" s="12"/>
      <c r="AH308" s="12"/>
      <c r="AI308" s="12"/>
      <c r="AJ308" s="12"/>
      <c r="AK308" s="12"/>
      <c r="AL308" s="12"/>
      <c r="AM308" s="12"/>
      <c r="AN308" s="12"/>
      <c r="AO308" s="12"/>
      <c r="AP308" s="12"/>
      <c r="AQ308" s="12"/>
      <c r="AR308" s="12"/>
      <c r="AS308" s="12"/>
      <c r="AT308" s="12"/>
      <c r="AU308" s="12"/>
      <c r="AV308" s="12"/>
      <c r="AW308" s="12"/>
      <c r="AX308" s="12"/>
      <c r="AY308" s="12"/>
      <c r="AZ308" s="12"/>
      <c r="BA308" s="12"/>
      <c r="BB308" s="12"/>
      <c r="BC308" s="12"/>
      <c r="BD308" s="12"/>
      <c r="BE308" s="12"/>
      <c r="BF308" s="12"/>
      <c r="BG308" s="12"/>
      <c r="BH308" s="12"/>
      <c r="BI308" s="12"/>
      <c r="BJ308" s="12"/>
      <c r="BK308" s="12"/>
    </row>
    <row r="309" spans="1:63"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c r="AE309" s="12"/>
      <c r="AF309" s="12"/>
      <c r="AG309" s="12"/>
      <c r="AH309" s="12"/>
      <c r="AI309" s="12"/>
      <c r="AJ309" s="12"/>
      <c r="AK309" s="12"/>
      <c r="AL309" s="12"/>
      <c r="AM309" s="12"/>
      <c r="AN309" s="12"/>
      <c r="AO309" s="12"/>
      <c r="AP309" s="12"/>
      <c r="AQ309" s="12"/>
      <c r="AR309" s="12"/>
      <c r="AS309" s="12"/>
      <c r="AT309" s="12"/>
      <c r="AU309" s="12"/>
      <c r="AV309" s="12"/>
      <c r="AW309" s="12"/>
      <c r="AX309" s="12"/>
      <c r="AY309" s="12"/>
      <c r="AZ309" s="12"/>
      <c r="BA309" s="12"/>
      <c r="BB309" s="12"/>
      <c r="BC309" s="12"/>
      <c r="BD309" s="12"/>
      <c r="BE309" s="12"/>
      <c r="BF309" s="12"/>
      <c r="BG309" s="12"/>
      <c r="BH309" s="12"/>
      <c r="BI309" s="12"/>
      <c r="BJ309" s="12"/>
      <c r="BK309" s="12"/>
    </row>
    <row r="310" spans="1:63"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c r="AE310" s="12"/>
      <c r="AF310" s="12"/>
      <c r="AG310" s="12"/>
      <c r="AH310" s="12"/>
      <c r="AI310" s="12"/>
      <c r="AJ310" s="12"/>
      <c r="AK310" s="12"/>
      <c r="AL310" s="12"/>
      <c r="AM310" s="12"/>
      <c r="AN310" s="12"/>
      <c r="AO310" s="12"/>
      <c r="AP310" s="12"/>
      <c r="AQ310" s="12"/>
      <c r="AR310" s="12"/>
      <c r="AS310" s="12"/>
      <c r="AT310" s="12"/>
      <c r="AU310" s="12"/>
      <c r="AV310" s="12"/>
      <c r="AW310" s="12"/>
      <c r="AX310" s="12"/>
      <c r="AY310" s="12"/>
      <c r="AZ310" s="12"/>
      <c r="BA310" s="12"/>
      <c r="BB310" s="12"/>
      <c r="BC310" s="12"/>
      <c r="BD310" s="12"/>
      <c r="BE310" s="12"/>
      <c r="BF310" s="12"/>
      <c r="BG310" s="12"/>
      <c r="BH310" s="12"/>
      <c r="BI310" s="12"/>
      <c r="BJ310" s="12"/>
      <c r="BK310" s="12"/>
    </row>
    <row r="311" spans="1:63"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c r="AE311" s="12"/>
      <c r="AF311" s="12"/>
      <c r="AG311" s="12"/>
      <c r="AH311" s="12"/>
      <c r="AI311" s="12"/>
      <c r="AJ311" s="12"/>
      <c r="AK311" s="12"/>
      <c r="AL311" s="12"/>
      <c r="AM311" s="12"/>
      <c r="AN311" s="12"/>
      <c r="AO311" s="12"/>
      <c r="AP311" s="12"/>
      <c r="AQ311" s="12"/>
      <c r="AR311" s="12"/>
      <c r="AS311" s="12"/>
      <c r="AT311" s="12"/>
      <c r="AU311" s="12"/>
      <c r="AV311" s="12"/>
      <c r="AW311" s="12"/>
      <c r="AX311" s="12"/>
      <c r="AY311" s="12"/>
      <c r="AZ311" s="12"/>
      <c r="BA311" s="12"/>
      <c r="BB311" s="12"/>
      <c r="BC311" s="12"/>
      <c r="BD311" s="12"/>
      <c r="BE311" s="12"/>
      <c r="BF311" s="12"/>
      <c r="BG311" s="12"/>
      <c r="BH311" s="12"/>
      <c r="BI311" s="12"/>
      <c r="BJ311" s="12"/>
      <c r="BK311" s="12"/>
    </row>
    <row r="312" spans="1:63"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c r="AE312" s="12"/>
      <c r="AF312" s="12"/>
      <c r="AG312" s="12"/>
      <c r="AH312" s="12"/>
      <c r="AI312" s="12"/>
      <c r="AJ312" s="12"/>
      <c r="AK312" s="12"/>
      <c r="AL312" s="12"/>
      <c r="AM312" s="12"/>
      <c r="AN312" s="12"/>
      <c r="AO312" s="12"/>
      <c r="AP312" s="12"/>
      <c r="AQ312" s="12"/>
      <c r="AR312" s="12"/>
      <c r="AS312" s="12"/>
      <c r="AT312" s="12"/>
      <c r="AU312" s="12"/>
      <c r="AV312" s="12"/>
      <c r="AW312" s="12"/>
      <c r="AX312" s="12"/>
      <c r="AY312" s="12"/>
      <c r="AZ312" s="12"/>
      <c r="BA312" s="12"/>
      <c r="BB312" s="12"/>
      <c r="BC312" s="12"/>
      <c r="BD312" s="12"/>
      <c r="BE312" s="12"/>
      <c r="BF312" s="12"/>
      <c r="BG312" s="12"/>
      <c r="BH312" s="12"/>
      <c r="BI312" s="12"/>
      <c r="BJ312" s="12"/>
      <c r="BK312" s="12"/>
    </row>
    <row r="313" spans="1:63"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c r="AE313" s="12"/>
      <c r="AF313" s="12"/>
      <c r="AG313" s="12"/>
      <c r="AH313" s="12"/>
      <c r="AI313" s="12"/>
      <c r="AJ313" s="12"/>
      <c r="AK313" s="12"/>
      <c r="AL313" s="12"/>
      <c r="AM313" s="12"/>
      <c r="AN313" s="12"/>
      <c r="AO313" s="12"/>
      <c r="AP313" s="12"/>
      <c r="AQ313" s="12"/>
      <c r="AR313" s="12"/>
      <c r="AS313" s="12"/>
      <c r="AT313" s="12"/>
      <c r="AU313" s="12"/>
      <c r="AV313" s="12"/>
      <c r="AW313" s="12"/>
      <c r="AX313" s="12"/>
      <c r="AY313" s="12"/>
      <c r="AZ313" s="12"/>
      <c r="BA313" s="12"/>
      <c r="BB313" s="12"/>
      <c r="BC313" s="12"/>
      <c r="BD313" s="12"/>
      <c r="BE313" s="12"/>
      <c r="BF313" s="12"/>
      <c r="BG313" s="12"/>
      <c r="BH313" s="12"/>
      <c r="BI313" s="12"/>
      <c r="BJ313" s="12"/>
      <c r="BK313" s="12"/>
    </row>
    <row r="314" spans="1:63"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c r="AE314" s="12"/>
      <c r="AF314" s="12"/>
      <c r="AG314" s="12"/>
      <c r="AH314" s="12"/>
      <c r="AI314" s="12"/>
      <c r="AJ314" s="12"/>
      <c r="AK314" s="12"/>
      <c r="AL314" s="12"/>
      <c r="AM314" s="12"/>
      <c r="AN314" s="12"/>
      <c r="AO314" s="12"/>
      <c r="AP314" s="12"/>
      <c r="AQ314" s="12"/>
      <c r="AR314" s="12"/>
      <c r="AS314" s="12"/>
      <c r="AT314" s="12"/>
      <c r="AU314" s="12"/>
      <c r="AV314" s="12"/>
      <c r="AW314" s="12"/>
      <c r="AX314" s="12"/>
      <c r="AY314" s="12"/>
      <c r="AZ314" s="12"/>
      <c r="BA314" s="12"/>
      <c r="BB314" s="12"/>
      <c r="BC314" s="12"/>
      <c r="BD314" s="12"/>
      <c r="BE314" s="12"/>
      <c r="BF314" s="12"/>
      <c r="BG314" s="12"/>
      <c r="BH314" s="12"/>
      <c r="BI314" s="12"/>
      <c r="BJ314" s="12"/>
      <c r="BK314" s="12"/>
    </row>
    <row r="315" spans="1:63"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c r="AE315" s="12"/>
      <c r="AF315" s="12"/>
      <c r="AG315" s="12"/>
      <c r="AH315" s="12"/>
      <c r="AI315" s="12"/>
      <c r="AJ315" s="12"/>
      <c r="AK315" s="12"/>
      <c r="AL315" s="12"/>
      <c r="AM315" s="12"/>
      <c r="AN315" s="12"/>
      <c r="AO315" s="12"/>
      <c r="AP315" s="12"/>
      <c r="AQ315" s="12"/>
      <c r="AR315" s="12"/>
      <c r="AS315" s="12"/>
      <c r="AT315" s="12"/>
      <c r="AU315" s="12"/>
      <c r="AV315" s="12"/>
      <c r="AW315" s="12"/>
      <c r="AX315" s="12"/>
      <c r="AY315" s="12"/>
      <c r="AZ315" s="12"/>
      <c r="BA315" s="12"/>
      <c r="BB315" s="12"/>
      <c r="BC315" s="12"/>
      <c r="BD315" s="12"/>
      <c r="BE315" s="12"/>
      <c r="BF315" s="12"/>
      <c r="BG315" s="12"/>
      <c r="BH315" s="12"/>
      <c r="BI315" s="12"/>
      <c r="BJ315" s="12"/>
      <c r="BK315" s="12"/>
    </row>
    <row r="316" spans="1:63"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c r="AE316" s="12"/>
      <c r="AF316" s="12"/>
      <c r="AG316" s="12"/>
      <c r="AH316" s="12"/>
      <c r="AI316" s="12"/>
      <c r="AJ316" s="12"/>
      <c r="AK316" s="12"/>
      <c r="AL316" s="12"/>
      <c r="AM316" s="12"/>
      <c r="AN316" s="12"/>
      <c r="AO316" s="12"/>
      <c r="AP316" s="12"/>
      <c r="AQ316" s="12"/>
      <c r="AR316" s="12"/>
      <c r="AS316" s="12"/>
      <c r="AT316" s="12"/>
      <c r="AU316" s="12"/>
      <c r="AV316" s="12"/>
      <c r="AW316" s="12"/>
      <c r="AX316" s="12"/>
      <c r="AY316" s="12"/>
      <c r="AZ316" s="12"/>
      <c r="BA316" s="12"/>
      <c r="BB316" s="12"/>
      <c r="BC316" s="12"/>
      <c r="BD316" s="12"/>
      <c r="BE316" s="12"/>
      <c r="BF316" s="12"/>
      <c r="BG316" s="12"/>
      <c r="BH316" s="12"/>
      <c r="BI316" s="12"/>
      <c r="BJ316" s="12"/>
      <c r="BK316" s="12"/>
    </row>
    <row r="317" spans="1:63"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2"/>
      <c r="BG317" s="12"/>
      <c r="BH317" s="12"/>
      <c r="BI317" s="12"/>
      <c r="BJ317" s="12"/>
      <c r="BK317" s="12"/>
    </row>
    <row r="318" spans="1:63"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c r="AE318" s="12"/>
      <c r="AF318" s="12"/>
      <c r="AG318" s="12"/>
      <c r="AH318" s="12"/>
      <c r="AI318" s="12"/>
      <c r="AJ318" s="12"/>
      <c r="AK318" s="12"/>
      <c r="AL318" s="12"/>
      <c r="AM318" s="12"/>
      <c r="AN318" s="12"/>
      <c r="AO318" s="12"/>
      <c r="AP318" s="12"/>
      <c r="AQ318" s="12"/>
      <c r="AR318" s="12"/>
      <c r="AS318" s="12"/>
      <c r="AT318" s="12"/>
      <c r="AU318" s="12"/>
      <c r="AV318" s="12"/>
      <c r="AW318" s="12"/>
      <c r="AX318" s="12"/>
      <c r="AY318" s="12"/>
      <c r="AZ318" s="12"/>
      <c r="BA318" s="12"/>
      <c r="BB318" s="12"/>
      <c r="BC318" s="12"/>
      <c r="BD318" s="12"/>
      <c r="BE318" s="12"/>
      <c r="BF318" s="12"/>
      <c r="BG318" s="12"/>
      <c r="BH318" s="12"/>
      <c r="BI318" s="12"/>
      <c r="BJ318" s="12"/>
      <c r="BK318" s="12"/>
    </row>
    <row r="319" spans="1:63"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c r="AE319" s="12"/>
      <c r="AF319" s="12"/>
      <c r="AG319" s="12"/>
      <c r="AH319" s="12"/>
      <c r="AI319" s="12"/>
      <c r="AJ319" s="12"/>
      <c r="AK319" s="12"/>
      <c r="AL319" s="12"/>
      <c r="AM319" s="12"/>
      <c r="AN319" s="12"/>
      <c r="AO319" s="12"/>
      <c r="AP319" s="12"/>
      <c r="AQ319" s="12"/>
      <c r="AR319" s="12"/>
      <c r="AS319" s="12"/>
      <c r="AT319" s="12"/>
      <c r="AU319" s="12"/>
      <c r="AV319" s="12"/>
      <c r="AW319" s="12"/>
      <c r="AX319" s="12"/>
      <c r="AY319" s="12"/>
      <c r="AZ319" s="12"/>
      <c r="BA319" s="12"/>
      <c r="BB319" s="12"/>
      <c r="BC319" s="12"/>
      <c r="BD319" s="12"/>
      <c r="BE319" s="12"/>
      <c r="BF319" s="12"/>
      <c r="BG319" s="12"/>
      <c r="BH319" s="12"/>
      <c r="BI319" s="12"/>
      <c r="BJ319" s="12"/>
      <c r="BK319" s="12"/>
    </row>
    <row r="320" spans="1:63"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c r="AE320" s="12"/>
      <c r="AF320" s="12"/>
      <c r="AG320" s="12"/>
      <c r="AH320" s="12"/>
      <c r="AI320" s="12"/>
      <c r="AJ320" s="12"/>
      <c r="AK320" s="12"/>
      <c r="AL320" s="12"/>
      <c r="AM320" s="12"/>
      <c r="AN320" s="12"/>
      <c r="AO320" s="12"/>
      <c r="AP320" s="12"/>
      <c r="AQ320" s="12"/>
      <c r="AR320" s="12"/>
      <c r="AS320" s="12"/>
      <c r="AT320" s="12"/>
      <c r="AU320" s="12"/>
      <c r="AV320" s="12"/>
      <c r="AW320" s="12"/>
      <c r="AX320" s="12"/>
      <c r="AY320" s="12"/>
      <c r="AZ320" s="12"/>
      <c r="BA320" s="12"/>
      <c r="BB320" s="12"/>
      <c r="BC320" s="12"/>
      <c r="BD320" s="12"/>
      <c r="BE320" s="12"/>
      <c r="BF320" s="12"/>
      <c r="BG320" s="12"/>
      <c r="BH320" s="12"/>
      <c r="BI320" s="12"/>
      <c r="BJ320" s="12"/>
      <c r="BK320" s="12"/>
    </row>
    <row r="321" spans="1:63"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c r="AE321" s="12"/>
      <c r="AF321" s="12"/>
      <c r="AG321" s="12"/>
      <c r="AH321" s="12"/>
      <c r="AI321" s="12"/>
      <c r="AJ321" s="12"/>
      <c r="AK321" s="12"/>
      <c r="AL321" s="12"/>
      <c r="AM321" s="12"/>
      <c r="AN321" s="12"/>
      <c r="AO321" s="12"/>
      <c r="AP321" s="12"/>
      <c r="AQ321" s="12"/>
      <c r="AR321" s="12"/>
      <c r="AS321" s="12"/>
      <c r="AT321" s="12"/>
      <c r="AU321" s="12"/>
      <c r="AV321" s="12"/>
      <c r="AW321" s="12"/>
      <c r="AX321" s="12"/>
      <c r="AY321" s="12"/>
      <c r="AZ321" s="12"/>
      <c r="BA321" s="12"/>
      <c r="BB321" s="12"/>
      <c r="BC321" s="12"/>
      <c r="BD321" s="12"/>
      <c r="BE321" s="12"/>
      <c r="BF321" s="12"/>
      <c r="BG321" s="12"/>
      <c r="BH321" s="12"/>
      <c r="BI321" s="12"/>
      <c r="BJ321" s="12"/>
      <c r="BK321" s="12"/>
    </row>
    <row r="322" spans="1:63"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c r="AE322" s="12"/>
      <c r="AF322" s="12"/>
      <c r="AG322" s="12"/>
      <c r="AH322" s="12"/>
      <c r="AI322" s="12"/>
      <c r="AJ322" s="12"/>
      <c r="AK322" s="12"/>
      <c r="AL322" s="12"/>
      <c r="AM322" s="12"/>
      <c r="AN322" s="12"/>
      <c r="AO322" s="12"/>
      <c r="AP322" s="12"/>
      <c r="AQ322" s="12"/>
      <c r="AR322" s="12"/>
      <c r="AS322" s="12"/>
      <c r="AT322" s="12"/>
      <c r="AU322" s="12"/>
      <c r="AV322" s="12"/>
      <c r="AW322" s="12"/>
      <c r="AX322" s="12"/>
      <c r="AY322" s="12"/>
      <c r="AZ322" s="12"/>
      <c r="BA322" s="12"/>
      <c r="BB322" s="12"/>
      <c r="BC322" s="12"/>
      <c r="BD322" s="12"/>
      <c r="BE322" s="12"/>
      <c r="BF322" s="12"/>
      <c r="BG322" s="12"/>
      <c r="BH322" s="12"/>
      <c r="BI322" s="12"/>
      <c r="BJ322" s="12"/>
      <c r="BK322" s="12"/>
    </row>
    <row r="323" spans="1:63"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c r="AE323" s="12"/>
      <c r="AF323" s="12"/>
      <c r="AG323" s="12"/>
      <c r="AH323" s="12"/>
      <c r="AI323" s="12"/>
      <c r="AJ323" s="12"/>
      <c r="AK323" s="12"/>
      <c r="AL323" s="12"/>
      <c r="AM323" s="12"/>
      <c r="AN323" s="12"/>
      <c r="AO323" s="12"/>
      <c r="AP323" s="12"/>
      <c r="AQ323" s="12"/>
      <c r="AR323" s="12"/>
      <c r="AS323" s="12"/>
      <c r="AT323" s="12"/>
      <c r="AU323" s="12"/>
      <c r="AV323" s="12"/>
      <c r="AW323" s="12"/>
      <c r="AX323" s="12"/>
      <c r="AY323" s="12"/>
      <c r="AZ323" s="12"/>
      <c r="BA323" s="12"/>
      <c r="BB323" s="12"/>
      <c r="BC323" s="12"/>
      <c r="BD323" s="12"/>
      <c r="BE323" s="12"/>
      <c r="BF323" s="12"/>
      <c r="BG323" s="12"/>
      <c r="BH323" s="12"/>
      <c r="BI323" s="12"/>
      <c r="BJ323" s="12"/>
      <c r="BK323" s="12"/>
    </row>
    <row r="324" spans="1:63"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c r="AE324" s="12"/>
      <c r="AF324" s="12"/>
      <c r="AG324" s="12"/>
      <c r="AH324" s="12"/>
      <c r="AI324" s="12"/>
      <c r="AJ324" s="12"/>
      <c r="AK324" s="12"/>
      <c r="AL324" s="12"/>
      <c r="AM324" s="12"/>
      <c r="AN324" s="12"/>
      <c r="AO324" s="12"/>
      <c r="AP324" s="12"/>
      <c r="AQ324" s="12"/>
      <c r="AR324" s="12"/>
      <c r="AS324" s="12"/>
      <c r="AT324" s="12"/>
      <c r="AU324" s="12"/>
      <c r="AV324" s="12"/>
      <c r="AW324" s="12"/>
      <c r="AX324" s="12"/>
      <c r="AY324" s="12"/>
      <c r="AZ324" s="12"/>
      <c r="BA324" s="12"/>
      <c r="BB324" s="12"/>
      <c r="BC324" s="12"/>
      <c r="BD324" s="12"/>
      <c r="BE324" s="12"/>
      <c r="BF324" s="12"/>
      <c r="BG324" s="12"/>
      <c r="BH324" s="12"/>
      <c r="BI324" s="12"/>
      <c r="BJ324" s="12"/>
      <c r="BK324" s="12"/>
    </row>
    <row r="325" spans="1:63"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c r="AE325" s="12"/>
      <c r="AF325" s="12"/>
      <c r="AG325" s="12"/>
      <c r="AH325" s="12"/>
      <c r="AI325" s="12"/>
      <c r="AJ325" s="12"/>
      <c r="AK325" s="12"/>
      <c r="AL325" s="12"/>
      <c r="AM325" s="12"/>
      <c r="AN325" s="12"/>
      <c r="AO325" s="12"/>
      <c r="AP325" s="12"/>
      <c r="AQ325" s="12"/>
      <c r="AR325" s="12"/>
      <c r="AS325" s="12"/>
      <c r="AT325" s="12"/>
      <c r="AU325" s="12"/>
      <c r="AV325" s="12"/>
      <c r="AW325" s="12"/>
      <c r="AX325" s="12"/>
      <c r="AY325" s="12"/>
      <c r="AZ325" s="12"/>
      <c r="BA325" s="12"/>
      <c r="BB325" s="12"/>
      <c r="BC325" s="12"/>
      <c r="BD325" s="12"/>
      <c r="BE325" s="12"/>
      <c r="BF325" s="12"/>
      <c r="BG325" s="12"/>
      <c r="BH325" s="12"/>
      <c r="BI325" s="12"/>
      <c r="BJ325" s="12"/>
      <c r="BK325" s="12"/>
    </row>
    <row r="326" spans="1:63"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c r="AE326" s="12"/>
      <c r="AF326" s="12"/>
      <c r="AG326" s="12"/>
      <c r="AH326" s="12"/>
      <c r="AI326" s="12"/>
      <c r="AJ326" s="12"/>
      <c r="AK326" s="12"/>
      <c r="AL326" s="12"/>
      <c r="AM326" s="12"/>
      <c r="AN326" s="12"/>
      <c r="AO326" s="12"/>
      <c r="AP326" s="12"/>
      <c r="AQ326" s="12"/>
      <c r="AR326" s="12"/>
      <c r="AS326" s="12"/>
      <c r="AT326" s="12"/>
      <c r="AU326" s="12"/>
      <c r="AV326" s="12"/>
      <c r="AW326" s="12"/>
      <c r="AX326" s="12"/>
      <c r="AY326" s="12"/>
      <c r="AZ326" s="12"/>
      <c r="BA326" s="12"/>
      <c r="BB326" s="12"/>
      <c r="BC326" s="12"/>
      <c r="BD326" s="12"/>
      <c r="BE326" s="12"/>
      <c r="BF326" s="12"/>
      <c r="BG326" s="12"/>
      <c r="BH326" s="12"/>
      <c r="BI326" s="12"/>
      <c r="BJ326" s="12"/>
      <c r="BK326" s="12"/>
    </row>
    <row r="327" spans="1:63"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c r="AE327" s="12"/>
      <c r="AF327" s="12"/>
      <c r="AG327" s="12"/>
      <c r="AH327" s="12"/>
      <c r="AI327" s="12"/>
      <c r="AJ327" s="12"/>
      <c r="AK327" s="12"/>
      <c r="AL327" s="12"/>
      <c r="AM327" s="12"/>
      <c r="AN327" s="12"/>
      <c r="AO327" s="12"/>
      <c r="AP327" s="12"/>
      <c r="AQ327" s="12"/>
      <c r="AR327" s="12"/>
      <c r="AS327" s="12"/>
      <c r="AT327" s="12"/>
      <c r="AU327" s="12"/>
      <c r="AV327" s="12"/>
      <c r="AW327" s="12"/>
      <c r="AX327" s="12"/>
      <c r="AY327" s="12"/>
      <c r="AZ327" s="12"/>
      <c r="BA327" s="12"/>
      <c r="BB327" s="12"/>
      <c r="BC327" s="12"/>
      <c r="BD327" s="12"/>
      <c r="BE327" s="12"/>
      <c r="BF327" s="12"/>
      <c r="BG327" s="12"/>
      <c r="BH327" s="12"/>
      <c r="BI327" s="12"/>
      <c r="BJ327" s="12"/>
      <c r="BK327" s="12"/>
    </row>
    <row r="328" spans="1:63"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c r="AE328" s="12"/>
      <c r="AF328" s="12"/>
      <c r="AG328" s="12"/>
      <c r="AH328" s="12"/>
      <c r="AI328" s="12"/>
      <c r="AJ328" s="12"/>
      <c r="AK328" s="12"/>
      <c r="AL328" s="12"/>
      <c r="AM328" s="12"/>
      <c r="AN328" s="12"/>
      <c r="AO328" s="12"/>
      <c r="AP328" s="12"/>
      <c r="AQ328" s="12"/>
      <c r="AR328" s="12"/>
      <c r="AS328" s="12"/>
      <c r="AT328" s="12"/>
      <c r="AU328" s="12"/>
      <c r="AV328" s="12"/>
      <c r="AW328" s="12"/>
      <c r="AX328" s="12"/>
      <c r="AY328" s="12"/>
      <c r="AZ328" s="12"/>
      <c r="BA328" s="12"/>
      <c r="BB328" s="12"/>
      <c r="BC328" s="12"/>
      <c r="BD328" s="12"/>
      <c r="BE328" s="12"/>
      <c r="BF328" s="12"/>
      <c r="BG328" s="12"/>
      <c r="BH328" s="12"/>
      <c r="BI328" s="12"/>
      <c r="BJ328" s="12"/>
      <c r="BK328" s="12"/>
    </row>
    <row r="329" spans="1:63"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c r="AE329" s="12"/>
      <c r="AF329" s="12"/>
      <c r="AG329" s="12"/>
      <c r="AH329" s="12"/>
      <c r="AI329" s="12"/>
      <c r="AJ329" s="12"/>
      <c r="AK329" s="12"/>
      <c r="AL329" s="12"/>
      <c r="AM329" s="12"/>
      <c r="AN329" s="12"/>
      <c r="AO329" s="12"/>
      <c r="AP329" s="12"/>
      <c r="AQ329" s="12"/>
      <c r="AR329" s="12"/>
      <c r="AS329" s="12"/>
      <c r="AT329" s="12"/>
      <c r="AU329" s="12"/>
      <c r="AV329" s="12"/>
      <c r="AW329" s="12"/>
      <c r="AX329" s="12"/>
      <c r="AY329" s="12"/>
      <c r="AZ329" s="12"/>
      <c r="BA329" s="12"/>
      <c r="BB329" s="12"/>
      <c r="BC329" s="12"/>
      <c r="BD329" s="12"/>
      <c r="BE329" s="12"/>
      <c r="BF329" s="12"/>
      <c r="BG329" s="12"/>
      <c r="BH329" s="12"/>
      <c r="BI329" s="12"/>
      <c r="BJ329" s="12"/>
      <c r="BK329" s="12"/>
    </row>
    <row r="330" spans="1:63"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c r="AE330" s="12"/>
      <c r="AF330" s="12"/>
      <c r="AG330" s="12"/>
      <c r="AH330" s="12"/>
      <c r="AI330" s="12"/>
      <c r="AJ330" s="12"/>
      <c r="AK330" s="12"/>
      <c r="AL330" s="12"/>
      <c r="AM330" s="12"/>
      <c r="AN330" s="12"/>
      <c r="AO330" s="12"/>
      <c r="AP330" s="12"/>
      <c r="AQ330" s="12"/>
      <c r="AR330" s="12"/>
      <c r="AS330" s="12"/>
      <c r="AT330" s="12"/>
      <c r="AU330" s="12"/>
      <c r="AV330" s="12"/>
      <c r="AW330" s="12"/>
      <c r="AX330" s="12"/>
      <c r="AY330" s="12"/>
      <c r="AZ330" s="12"/>
      <c r="BA330" s="12"/>
      <c r="BB330" s="12"/>
      <c r="BC330" s="12"/>
      <c r="BD330" s="12"/>
      <c r="BE330" s="12"/>
      <c r="BF330" s="12"/>
      <c r="BG330" s="12"/>
      <c r="BH330" s="12"/>
      <c r="BI330" s="12"/>
      <c r="BJ330" s="12"/>
      <c r="BK330" s="12"/>
    </row>
    <row r="331" spans="1:63"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c r="AE331" s="12"/>
      <c r="AF331" s="12"/>
      <c r="AG331" s="12"/>
      <c r="AH331" s="12"/>
      <c r="AI331" s="12"/>
      <c r="AJ331" s="12"/>
      <c r="AK331" s="12"/>
      <c r="AL331" s="12"/>
      <c r="AM331" s="12"/>
      <c r="AN331" s="12"/>
      <c r="AO331" s="12"/>
      <c r="AP331" s="12"/>
      <c r="AQ331" s="12"/>
      <c r="AR331" s="12"/>
      <c r="AS331" s="12"/>
      <c r="AT331" s="12"/>
      <c r="AU331" s="12"/>
      <c r="AV331" s="12"/>
      <c r="AW331" s="12"/>
      <c r="AX331" s="12"/>
      <c r="AY331" s="12"/>
      <c r="AZ331" s="12"/>
      <c r="BA331" s="12"/>
      <c r="BB331" s="12"/>
      <c r="BC331" s="12"/>
      <c r="BD331" s="12"/>
      <c r="BE331" s="12"/>
      <c r="BF331" s="12"/>
      <c r="BG331" s="12"/>
      <c r="BH331" s="12"/>
      <c r="BI331" s="12"/>
      <c r="BJ331" s="12"/>
      <c r="BK331" s="12"/>
    </row>
    <row r="332" spans="1:63"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c r="AE332" s="12"/>
      <c r="AF332" s="12"/>
      <c r="AG332" s="12"/>
      <c r="AH332" s="12"/>
      <c r="AI332" s="12"/>
      <c r="AJ332" s="12"/>
      <c r="AK332" s="12"/>
      <c r="AL332" s="12"/>
      <c r="AM332" s="12"/>
      <c r="AN332" s="12"/>
      <c r="AO332" s="12"/>
      <c r="AP332" s="12"/>
      <c r="AQ332" s="12"/>
      <c r="AR332" s="12"/>
      <c r="AS332" s="12"/>
      <c r="AT332" s="12"/>
      <c r="AU332" s="12"/>
      <c r="AV332" s="12"/>
      <c r="AW332" s="12"/>
      <c r="AX332" s="12"/>
      <c r="AY332" s="12"/>
      <c r="AZ332" s="12"/>
      <c r="BA332" s="12"/>
      <c r="BB332" s="12"/>
      <c r="BC332" s="12"/>
      <c r="BD332" s="12"/>
      <c r="BE332" s="12"/>
      <c r="BF332" s="12"/>
      <c r="BG332" s="12"/>
      <c r="BH332" s="12"/>
      <c r="BI332" s="12"/>
      <c r="BJ332" s="12"/>
      <c r="BK332" s="12"/>
    </row>
    <row r="333" spans="1:63"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c r="AE333" s="12"/>
      <c r="AF333" s="12"/>
      <c r="AG333" s="12"/>
      <c r="AH333" s="12"/>
      <c r="AI333" s="12"/>
      <c r="AJ333" s="12"/>
      <c r="AK333" s="12"/>
      <c r="AL333" s="12"/>
      <c r="AM333" s="12"/>
      <c r="AN333" s="12"/>
      <c r="AO333" s="12"/>
      <c r="AP333" s="12"/>
      <c r="AQ333" s="12"/>
      <c r="AR333" s="12"/>
      <c r="AS333" s="12"/>
      <c r="AT333" s="12"/>
      <c r="AU333" s="12"/>
      <c r="AV333" s="12"/>
      <c r="AW333" s="12"/>
      <c r="AX333" s="12"/>
      <c r="AY333" s="12"/>
      <c r="AZ333" s="12"/>
      <c r="BA333" s="12"/>
      <c r="BB333" s="12"/>
      <c r="BC333" s="12"/>
      <c r="BD333" s="12"/>
      <c r="BE333" s="12"/>
      <c r="BF333" s="12"/>
      <c r="BG333" s="12"/>
      <c r="BH333" s="12"/>
      <c r="BI333" s="12"/>
      <c r="BJ333" s="12"/>
      <c r="BK333" s="12"/>
    </row>
    <row r="334" spans="1:63"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c r="AE334" s="12"/>
      <c r="AF334" s="12"/>
      <c r="AG334" s="12"/>
      <c r="AH334" s="12"/>
      <c r="AI334" s="12"/>
      <c r="AJ334" s="12"/>
      <c r="AK334" s="12"/>
      <c r="AL334" s="12"/>
      <c r="AM334" s="12"/>
      <c r="AN334" s="12"/>
      <c r="AO334" s="12"/>
      <c r="AP334" s="12"/>
      <c r="AQ334" s="12"/>
      <c r="AR334" s="12"/>
      <c r="AS334" s="12"/>
      <c r="AT334" s="12"/>
      <c r="AU334" s="12"/>
      <c r="AV334" s="12"/>
      <c r="AW334" s="12"/>
      <c r="AX334" s="12"/>
      <c r="AY334" s="12"/>
      <c r="AZ334" s="12"/>
      <c r="BA334" s="12"/>
      <c r="BB334" s="12"/>
      <c r="BC334" s="12"/>
      <c r="BD334" s="12"/>
      <c r="BE334" s="12"/>
      <c r="BF334" s="12"/>
      <c r="BG334" s="12"/>
      <c r="BH334" s="12"/>
      <c r="BI334" s="12"/>
      <c r="BJ334" s="12"/>
      <c r="BK334" s="12"/>
    </row>
    <row r="335" spans="1:63"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c r="AE335" s="12"/>
      <c r="AF335" s="12"/>
      <c r="AG335" s="12"/>
      <c r="AH335" s="12"/>
      <c r="AI335" s="12"/>
      <c r="AJ335" s="12"/>
      <c r="AK335" s="12"/>
      <c r="AL335" s="12"/>
      <c r="AM335" s="12"/>
      <c r="AN335" s="12"/>
      <c r="AO335" s="12"/>
      <c r="AP335" s="12"/>
      <c r="AQ335" s="12"/>
      <c r="AR335" s="12"/>
      <c r="AS335" s="12"/>
      <c r="AT335" s="12"/>
      <c r="AU335" s="12"/>
      <c r="AV335" s="12"/>
      <c r="AW335" s="12"/>
      <c r="AX335" s="12"/>
      <c r="AY335" s="12"/>
      <c r="AZ335" s="12"/>
      <c r="BA335" s="12"/>
      <c r="BB335" s="12"/>
      <c r="BC335" s="12"/>
      <c r="BD335" s="12"/>
      <c r="BE335" s="12"/>
      <c r="BF335" s="12"/>
      <c r="BG335" s="12"/>
      <c r="BH335" s="12"/>
      <c r="BI335" s="12"/>
      <c r="BJ335" s="12"/>
      <c r="BK335" s="12"/>
    </row>
    <row r="336" spans="1:63"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c r="AE336" s="12"/>
      <c r="AF336" s="12"/>
      <c r="AG336" s="12"/>
      <c r="AH336" s="12"/>
      <c r="AI336" s="12"/>
      <c r="AJ336" s="12"/>
      <c r="AK336" s="12"/>
      <c r="AL336" s="12"/>
      <c r="AM336" s="12"/>
      <c r="AN336" s="12"/>
      <c r="AO336" s="12"/>
      <c r="AP336" s="12"/>
      <c r="AQ336" s="12"/>
      <c r="AR336" s="12"/>
      <c r="AS336" s="12"/>
      <c r="AT336" s="12"/>
      <c r="AU336" s="12"/>
      <c r="AV336" s="12"/>
      <c r="AW336" s="12"/>
      <c r="AX336" s="12"/>
      <c r="AY336" s="12"/>
      <c r="AZ336" s="12"/>
      <c r="BA336" s="12"/>
      <c r="BB336" s="12"/>
      <c r="BC336" s="12"/>
      <c r="BD336" s="12"/>
      <c r="BE336" s="12"/>
      <c r="BF336" s="12"/>
      <c r="BG336" s="12"/>
      <c r="BH336" s="12"/>
      <c r="BI336" s="12"/>
      <c r="BJ336" s="12"/>
      <c r="BK336" s="12"/>
    </row>
    <row r="337" spans="1:63"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c r="AE337" s="12"/>
      <c r="AF337" s="12"/>
      <c r="AG337" s="12"/>
      <c r="AH337" s="12"/>
      <c r="AI337" s="12"/>
      <c r="AJ337" s="12"/>
      <c r="AK337" s="12"/>
      <c r="AL337" s="12"/>
      <c r="AM337" s="12"/>
      <c r="AN337" s="12"/>
      <c r="AO337" s="12"/>
      <c r="AP337" s="12"/>
      <c r="AQ337" s="12"/>
      <c r="AR337" s="12"/>
      <c r="AS337" s="12"/>
      <c r="AT337" s="12"/>
      <c r="AU337" s="12"/>
      <c r="AV337" s="12"/>
      <c r="AW337" s="12"/>
      <c r="AX337" s="12"/>
      <c r="AY337" s="12"/>
      <c r="AZ337" s="12"/>
      <c r="BA337" s="12"/>
      <c r="BB337" s="12"/>
      <c r="BC337" s="12"/>
      <c r="BD337" s="12"/>
      <c r="BE337" s="12"/>
      <c r="BF337" s="12"/>
      <c r="BG337" s="12"/>
      <c r="BH337" s="12"/>
      <c r="BI337" s="12"/>
      <c r="BJ337" s="12"/>
      <c r="BK337" s="12"/>
    </row>
    <row r="338" spans="1:63"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c r="AE338" s="12"/>
      <c r="AF338" s="12"/>
      <c r="AG338" s="12"/>
      <c r="AH338" s="12"/>
      <c r="AI338" s="12"/>
      <c r="AJ338" s="12"/>
      <c r="AK338" s="12"/>
      <c r="AL338" s="12"/>
      <c r="AM338" s="12"/>
      <c r="AN338" s="12"/>
      <c r="AO338" s="12"/>
      <c r="AP338" s="12"/>
      <c r="AQ338" s="12"/>
      <c r="AR338" s="12"/>
      <c r="AS338" s="12"/>
      <c r="AT338" s="12"/>
      <c r="AU338" s="12"/>
      <c r="AV338" s="12"/>
      <c r="AW338" s="12"/>
      <c r="AX338" s="12"/>
      <c r="AY338" s="12"/>
      <c r="AZ338" s="12"/>
      <c r="BA338" s="12"/>
      <c r="BB338" s="12"/>
      <c r="BC338" s="12"/>
      <c r="BD338" s="12"/>
      <c r="BE338" s="12"/>
      <c r="BF338" s="12"/>
      <c r="BG338" s="12"/>
      <c r="BH338" s="12"/>
      <c r="BI338" s="12"/>
      <c r="BJ338" s="12"/>
      <c r="BK338" s="12"/>
    </row>
    <row r="339" spans="1:63"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c r="AE339" s="12"/>
      <c r="AF339" s="12"/>
      <c r="AG339" s="12"/>
      <c r="AH339" s="12"/>
      <c r="AI339" s="12"/>
      <c r="AJ339" s="12"/>
      <c r="AK339" s="12"/>
      <c r="AL339" s="12"/>
      <c r="AM339" s="12"/>
      <c r="AN339" s="12"/>
      <c r="AO339" s="12"/>
      <c r="AP339" s="12"/>
      <c r="AQ339" s="12"/>
      <c r="AR339" s="12"/>
      <c r="AS339" s="12"/>
      <c r="AT339" s="12"/>
      <c r="AU339" s="12"/>
      <c r="AV339" s="12"/>
      <c r="AW339" s="12"/>
      <c r="AX339" s="12"/>
      <c r="AY339" s="12"/>
      <c r="AZ339" s="12"/>
      <c r="BA339" s="12"/>
      <c r="BB339" s="12"/>
      <c r="BC339" s="12"/>
      <c r="BD339" s="12"/>
      <c r="BE339" s="12"/>
      <c r="BF339" s="12"/>
      <c r="BG339" s="12"/>
      <c r="BH339" s="12"/>
      <c r="BI339" s="12"/>
      <c r="BJ339" s="12"/>
      <c r="BK339" s="12"/>
    </row>
    <row r="340" spans="1:63"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c r="AE340" s="12"/>
      <c r="AF340" s="12"/>
      <c r="AG340" s="12"/>
      <c r="AH340" s="12"/>
      <c r="AI340" s="12"/>
      <c r="AJ340" s="12"/>
      <c r="AK340" s="12"/>
      <c r="AL340" s="12"/>
      <c r="AM340" s="12"/>
      <c r="AN340" s="12"/>
      <c r="AO340" s="12"/>
      <c r="AP340" s="12"/>
      <c r="AQ340" s="12"/>
      <c r="AR340" s="12"/>
      <c r="AS340" s="12"/>
      <c r="AT340" s="12"/>
      <c r="AU340" s="12"/>
      <c r="AV340" s="12"/>
      <c r="AW340" s="12"/>
      <c r="AX340" s="12"/>
      <c r="AY340" s="12"/>
      <c r="AZ340" s="12"/>
      <c r="BA340" s="12"/>
      <c r="BB340" s="12"/>
      <c r="BC340" s="12"/>
      <c r="BD340" s="12"/>
      <c r="BE340" s="12"/>
      <c r="BF340" s="12"/>
      <c r="BG340" s="12"/>
      <c r="BH340" s="12"/>
      <c r="BI340" s="12"/>
      <c r="BJ340" s="12"/>
      <c r="BK340" s="12"/>
    </row>
    <row r="341" spans="1:63"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c r="AE341" s="12"/>
      <c r="AF341" s="12"/>
      <c r="AG341" s="12"/>
      <c r="AH341" s="12"/>
      <c r="AI341" s="12"/>
      <c r="AJ341" s="12"/>
      <c r="AK341" s="12"/>
      <c r="AL341" s="12"/>
      <c r="AM341" s="12"/>
      <c r="AN341" s="12"/>
      <c r="AO341" s="12"/>
      <c r="AP341" s="12"/>
      <c r="AQ341" s="12"/>
      <c r="AR341" s="12"/>
      <c r="AS341" s="12"/>
      <c r="AT341" s="12"/>
      <c r="AU341" s="12"/>
      <c r="AV341" s="12"/>
      <c r="AW341" s="12"/>
      <c r="AX341" s="12"/>
      <c r="AY341" s="12"/>
      <c r="AZ341" s="12"/>
      <c r="BA341" s="12"/>
      <c r="BB341" s="12"/>
      <c r="BC341" s="12"/>
      <c r="BD341" s="12"/>
      <c r="BE341" s="12"/>
      <c r="BF341" s="12"/>
      <c r="BG341" s="12"/>
      <c r="BH341" s="12"/>
      <c r="BI341" s="12"/>
      <c r="BJ341" s="12"/>
      <c r="BK341" s="12"/>
    </row>
    <row r="342" spans="1:63"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c r="AE342" s="12"/>
      <c r="AF342" s="12"/>
      <c r="AG342" s="12"/>
      <c r="AH342" s="12"/>
      <c r="AI342" s="12"/>
      <c r="AJ342" s="12"/>
      <c r="AK342" s="12"/>
      <c r="AL342" s="12"/>
      <c r="AM342" s="12"/>
      <c r="AN342" s="12"/>
      <c r="AO342" s="12"/>
      <c r="AP342" s="12"/>
      <c r="AQ342" s="12"/>
      <c r="AR342" s="12"/>
      <c r="AS342" s="12"/>
      <c r="AT342" s="12"/>
      <c r="AU342" s="12"/>
      <c r="AV342" s="12"/>
      <c r="AW342" s="12"/>
      <c r="AX342" s="12"/>
      <c r="AY342" s="12"/>
      <c r="AZ342" s="12"/>
      <c r="BA342" s="12"/>
      <c r="BB342" s="12"/>
      <c r="BC342" s="12"/>
      <c r="BD342" s="12"/>
      <c r="BE342" s="12"/>
      <c r="BF342" s="12"/>
      <c r="BG342" s="12"/>
      <c r="BH342" s="12"/>
      <c r="BI342" s="12"/>
      <c r="BJ342" s="12"/>
      <c r="BK342" s="12"/>
    </row>
    <row r="343" spans="1:63"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c r="AE343" s="12"/>
      <c r="AF343" s="12"/>
      <c r="AG343" s="12"/>
      <c r="AH343" s="12"/>
      <c r="AI343" s="12"/>
      <c r="AJ343" s="12"/>
      <c r="AK343" s="12"/>
      <c r="AL343" s="12"/>
      <c r="AM343" s="12"/>
      <c r="AN343" s="12"/>
      <c r="AO343" s="12"/>
      <c r="AP343" s="12"/>
      <c r="AQ343" s="12"/>
      <c r="AR343" s="12"/>
      <c r="AS343" s="12"/>
      <c r="AT343" s="12"/>
      <c r="AU343" s="12"/>
      <c r="AV343" s="12"/>
      <c r="AW343" s="12"/>
      <c r="AX343" s="12"/>
      <c r="AY343" s="12"/>
      <c r="AZ343" s="12"/>
      <c r="BA343" s="12"/>
      <c r="BB343" s="12"/>
      <c r="BC343" s="12"/>
      <c r="BD343" s="12"/>
      <c r="BE343" s="12"/>
      <c r="BF343" s="12"/>
      <c r="BG343" s="12"/>
      <c r="BH343" s="12"/>
      <c r="BI343" s="12"/>
      <c r="BJ343" s="12"/>
      <c r="BK343" s="12"/>
    </row>
    <row r="344" spans="1:63"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c r="AE344" s="12"/>
      <c r="AF344" s="12"/>
      <c r="AG344" s="12"/>
      <c r="AH344" s="12"/>
      <c r="AI344" s="12"/>
      <c r="AJ344" s="12"/>
      <c r="AK344" s="12"/>
      <c r="AL344" s="12"/>
      <c r="AM344" s="12"/>
      <c r="AN344" s="12"/>
      <c r="AO344" s="12"/>
      <c r="AP344" s="12"/>
      <c r="AQ344" s="12"/>
      <c r="AR344" s="12"/>
      <c r="AS344" s="12"/>
      <c r="AT344" s="12"/>
      <c r="AU344" s="12"/>
      <c r="AV344" s="12"/>
      <c r="AW344" s="12"/>
      <c r="AX344" s="12"/>
      <c r="AY344" s="12"/>
      <c r="AZ344" s="12"/>
      <c r="BA344" s="12"/>
      <c r="BB344" s="12"/>
      <c r="BC344" s="12"/>
      <c r="BD344" s="12"/>
      <c r="BE344" s="12"/>
      <c r="BF344" s="12"/>
      <c r="BG344" s="12"/>
      <c r="BH344" s="12"/>
      <c r="BI344" s="12"/>
      <c r="BJ344" s="12"/>
      <c r="BK344" s="12"/>
    </row>
    <row r="345" spans="1:63"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c r="AE345" s="12"/>
      <c r="AF345" s="12"/>
      <c r="AG345" s="12"/>
      <c r="AH345" s="12"/>
      <c r="AI345" s="12"/>
      <c r="AJ345" s="12"/>
      <c r="AK345" s="12"/>
      <c r="AL345" s="12"/>
      <c r="AM345" s="12"/>
      <c r="AN345" s="12"/>
      <c r="AO345" s="12"/>
      <c r="AP345" s="12"/>
      <c r="AQ345" s="12"/>
      <c r="AR345" s="12"/>
      <c r="AS345" s="12"/>
      <c r="AT345" s="12"/>
      <c r="AU345" s="12"/>
      <c r="AV345" s="12"/>
      <c r="AW345" s="12"/>
      <c r="AX345" s="12"/>
      <c r="AY345" s="12"/>
      <c r="AZ345" s="12"/>
      <c r="BA345" s="12"/>
      <c r="BB345" s="12"/>
      <c r="BC345" s="12"/>
      <c r="BD345" s="12"/>
      <c r="BE345" s="12"/>
      <c r="BF345" s="12"/>
      <c r="BG345" s="12"/>
      <c r="BH345" s="12"/>
      <c r="BI345" s="12"/>
      <c r="BJ345" s="12"/>
      <c r="BK345" s="12"/>
    </row>
    <row r="346" spans="1:63"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c r="AE346" s="12"/>
      <c r="AF346" s="12"/>
      <c r="AG346" s="12"/>
      <c r="AH346" s="12"/>
      <c r="AI346" s="12"/>
      <c r="AJ346" s="12"/>
      <c r="AK346" s="12"/>
      <c r="AL346" s="12"/>
      <c r="AM346" s="12"/>
      <c r="AN346" s="12"/>
      <c r="AO346" s="12"/>
      <c r="AP346" s="12"/>
      <c r="AQ346" s="12"/>
      <c r="AR346" s="12"/>
      <c r="AS346" s="12"/>
      <c r="AT346" s="12"/>
      <c r="AU346" s="12"/>
      <c r="AV346" s="12"/>
      <c r="AW346" s="12"/>
      <c r="AX346" s="12"/>
      <c r="AY346" s="12"/>
      <c r="AZ346" s="12"/>
      <c r="BA346" s="12"/>
      <c r="BB346" s="12"/>
      <c r="BC346" s="12"/>
      <c r="BD346" s="12"/>
      <c r="BE346" s="12"/>
      <c r="BF346" s="12"/>
      <c r="BG346" s="12"/>
      <c r="BH346" s="12"/>
      <c r="BI346" s="12"/>
      <c r="BJ346" s="12"/>
      <c r="BK346" s="12"/>
    </row>
    <row r="347" spans="1:63"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c r="AE347" s="12"/>
      <c r="AF347" s="12"/>
      <c r="AG347" s="12"/>
      <c r="AH347" s="12"/>
      <c r="AI347" s="12"/>
      <c r="AJ347" s="12"/>
      <c r="AK347" s="12"/>
      <c r="AL347" s="12"/>
      <c r="AM347" s="12"/>
      <c r="AN347" s="12"/>
      <c r="AO347" s="12"/>
      <c r="AP347" s="12"/>
      <c r="AQ347" s="12"/>
      <c r="AR347" s="12"/>
      <c r="AS347" s="12"/>
      <c r="AT347" s="12"/>
      <c r="AU347" s="12"/>
      <c r="AV347" s="12"/>
      <c r="AW347" s="12"/>
      <c r="AX347" s="12"/>
      <c r="AY347" s="12"/>
      <c r="AZ347" s="12"/>
      <c r="BA347" s="12"/>
      <c r="BB347" s="12"/>
      <c r="BC347" s="12"/>
      <c r="BD347" s="12"/>
      <c r="BE347" s="12"/>
      <c r="BF347" s="12"/>
      <c r="BG347" s="12"/>
      <c r="BH347" s="12"/>
      <c r="BI347" s="12"/>
      <c r="BJ347" s="12"/>
      <c r="BK347" s="12"/>
    </row>
    <row r="348" spans="1:63"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c r="AE348" s="12"/>
      <c r="AF348" s="12"/>
      <c r="AG348" s="12"/>
      <c r="AH348" s="12"/>
      <c r="AI348" s="12"/>
      <c r="AJ348" s="12"/>
      <c r="AK348" s="12"/>
      <c r="AL348" s="12"/>
      <c r="AM348" s="12"/>
      <c r="AN348" s="12"/>
      <c r="AO348" s="12"/>
      <c r="AP348" s="12"/>
      <c r="AQ348" s="12"/>
      <c r="AR348" s="12"/>
      <c r="AS348" s="12"/>
      <c r="AT348" s="12"/>
      <c r="AU348" s="12"/>
      <c r="AV348" s="12"/>
      <c r="AW348" s="12"/>
      <c r="AX348" s="12"/>
      <c r="AY348" s="12"/>
      <c r="AZ348" s="12"/>
      <c r="BA348" s="12"/>
      <c r="BB348" s="12"/>
      <c r="BC348" s="12"/>
      <c r="BD348" s="12"/>
      <c r="BE348" s="12"/>
      <c r="BF348" s="12"/>
      <c r="BG348" s="12"/>
      <c r="BH348" s="12"/>
      <c r="BI348" s="12"/>
      <c r="BJ348" s="12"/>
      <c r="BK348" s="12"/>
    </row>
    <row r="349" spans="1:63"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c r="AE349" s="12"/>
      <c r="AF349" s="12"/>
      <c r="AG349" s="12"/>
      <c r="AH349" s="12"/>
      <c r="AI349" s="12"/>
      <c r="AJ349" s="12"/>
      <c r="AK349" s="12"/>
      <c r="AL349" s="12"/>
      <c r="AM349" s="12"/>
      <c r="AN349" s="12"/>
      <c r="AO349" s="12"/>
      <c r="AP349" s="12"/>
      <c r="AQ349" s="12"/>
      <c r="AR349" s="12"/>
      <c r="AS349" s="12"/>
      <c r="AT349" s="12"/>
      <c r="AU349" s="12"/>
      <c r="AV349" s="12"/>
      <c r="AW349" s="12"/>
      <c r="AX349" s="12"/>
      <c r="AY349" s="12"/>
      <c r="AZ349" s="12"/>
      <c r="BA349" s="12"/>
      <c r="BB349" s="12"/>
      <c r="BC349" s="12"/>
      <c r="BD349" s="12"/>
      <c r="BE349" s="12"/>
      <c r="BF349" s="12"/>
      <c r="BG349" s="12"/>
      <c r="BH349" s="12"/>
      <c r="BI349" s="12"/>
      <c r="BJ349" s="12"/>
      <c r="BK349" s="12"/>
    </row>
    <row r="350" spans="1:63"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c r="AE350" s="12"/>
      <c r="AF350" s="12"/>
      <c r="AG350" s="12"/>
      <c r="AH350" s="12"/>
      <c r="AI350" s="12"/>
      <c r="AJ350" s="12"/>
      <c r="AK350" s="12"/>
      <c r="AL350" s="12"/>
      <c r="AM350" s="12"/>
      <c r="AN350" s="12"/>
      <c r="AO350" s="12"/>
      <c r="AP350" s="12"/>
      <c r="AQ350" s="12"/>
      <c r="AR350" s="12"/>
      <c r="AS350" s="12"/>
      <c r="AT350" s="12"/>
      <c r="AU350" s="12"/>
      <c r="AV350" s="12"/>
      <c r="AW350" s="12"/>
      <c r="AX350" s="12"/>
      <c r="AY350" s="12"/>
      <c r="AZ350" s="12"/>
      <c r="BA350" s="12"/>
      <c r="BB350" s="12"/>
      <c r="BC350" s="12"/>
      <c r="BD350" s="12"/>
      <c r="BE350" s="12"/>
      <c r="BF350" s="12"/>
      <c r="BG350" s="12"/>
      <c r="BH350" s="12"/>
      <c r="BI350" s="12"/>
      <c r="BJ350" s="12"/>
      <c r="BK350" s="12"/>
    </row>
    <row r="351" spans="1:63"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c r="AE351" s="12"/>
      <c r="AF351" s="12"/>
      <c r="AG351" s="12"/>
      <c r="AH351" s="12"/>
      <c r="AI351" s="12"/>
      <c r="AJ351" s="12"/>
      <c r="AK351" s="12"/>
      <c r="AL351" s="12"/>
      <c r="AM351" s="12"/>
      <c r="AN351" s="12"/>
      <c r="AO351" s="12"/>
      <c r="AP351" s="12"/>
      <c r="AQ351" s="12"/>
      <c r="AR351" s="12"/>
      <c r="AS351" s="12"/>
      <c r="AT351" s="12"/>
      <c r="AU351" s="12"/>
      <c r="AV351" s="12"/>
      <c r="AW351" s="12"/>
      <c r="AX351" s="12"/>
      <c r="AY351" s="12"/>
      <c r="AZ351" s="12"/>
      <c r="BA351" s="12"/>
      <c r="BB351" s="12"/>
      <c r="BC351" s="12"/>
      <c r="BD351" s="12"/>
      <c r="BE351" s="12"/>
      <c r="BF351" s="12"/>
      <c r="BG351" s="12"/>
      <c r="BH351" s="12"/>
      <c r="BI351" s="12"/>
      <c r="BJ351" s="12"/>
      <c r="BK351" s="12"/>
    </row>
    <row r="352" spans="1:63"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c r="AE352" s="12"/>
      <c r="AF352" s="12"/>
      <c r="AG352" s="12"/>
      <c r="AH352" s="12"/>
      <c r="AI352" s="12"/>
      <c r="AJ352" s="12"/>
      <c r="AK352" s="12"/>
      <c r="AL352" s="12"/>
      <c r="AM352" s="12"/>
      <c r="AN352" s="12"/>
      <c r="AO352" s="12"/>
      <c r="AP352" s="12"/>
      <c r="AQ352" s="12"/>
      <c r="AR352" s="12"/>
      <c r="AS352" s="12"/>
      <c r="AT352" s="12"/>
      <c r="AU352" s="12"/>
      <c r="AV352" s="12"/>
      <c r="AW352" s="12"/>
      <c r="AX352" s="12"/>
      <c r="AY352" s="12"/>
      <c r="AZ352" s="12"/>
      <c r="BA352" s="12"/>
      <c r="BB352" s="12"/>
      <c r="BC352" s="12"/>
      <c r="BD352" s="12"/>
      <c r="BE352" s="12"/>
      <c r="BF352" s="12"/>
      <c r="BG352" s="12"/>
      <c r="BH352" s="12"/>
      <c r="BI352" s="12"/>
      <c r="BJ352" s="12"/>
      <c r="BK352" s="12"/>
    </row>
    <row r="353" spans="1:63"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c r="AE353" s="12"/>
      <c r="AF353" s="12"/>
      <c r="AG353" s="12"/>
      <c r="AH353" s="12"/>
      <c r="AI353" s="12"/>
      <c r="AJ353" s="12"/>
      <c r="AK353" s="12"/>
      <c r="AL353" s="12"/>
      <c r="AM353" s="12"/>
      <c r="AN353" s="12"/>
      <c r="AO353" s="12"/>
      <c r="AP353" s="12"/>
      <c r="AQ353" s="12"/>
      <c r="AR353" s="12"/>
      <c r="AS353" s="12"/>
      <c r="AT353" s="12"/>
      <c r="AU353" s="12"/>
      <c r="AV353" s="12"/>
      <c r="AW353" s="12"/>
      <c r="AX353" s="12"/>
      <c r="AY353" s="12"/>
      <c r="AZ353" s="12"/>
      <c r="BA353" s="12"/>
      <c r="BB353" s="12"/>
      <c r="BC353" s="12"/>
      <c r="BD353" s="12"/>
      <c r="BE353" s="12"/>
      <c r="BF353" s="12"/>
      <c r="BG353" s="12"/>
      <c r="BH353" s="12"/>
      <c r="BI353" s="12"/>
      <c r="BJ353" s="12"/>
      <c r="BK353" s="12"/>
    </row>
    <row r="354" spans="1:63"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c r="AE354" s="12"/>
      <c r="AF354" s="12"/>
      <c r="AG354" s="12"/>
      <c r="AH354" s="12"/>
      <c r="AI354" s="12"/>
      <c r="AJ354" s="12"/>
      <c r="AK354" s="12"/>
      <c r="AL354" s="12"/>
      <c r="AM354" s="12"/>
      <c r="AN354" s="12"/>
      <c r="AO354" s="12"/>
      <c r="AP354" s="12"/>
      <c r="AQ354" s="12"/>
      <c r="AR354" s="12"/>
      <c r="AS354" s="12"/>
      <c r="AT354" s="12"/>
      <c r="AU354" s="12"/>
      <c r="AV354" s="12"/>
      <c r="AW354" s="12"/>
      <c r="AX354" s="12"/>
      <c r="AY354" s="12"/>
      <c r="AZ354" s="12"/>
      <c r="BA354" s="12"/>
      <c r="BB354" s="12"/>
      <c r="BC354" s="12"/>
      <c r="BD354" s="12"/>
      <c r="BE354" s="12"/>
      <c r="BF354" s="12"/>
      <c r="BG354" s="12"/>
      <c r="BH354" s="12"/>
      <c r="BI354" s="12"/>
      <c r="BJ354" s="12"/>
      <c r="BK354" s="12"/>
    </row>
    <row r="355" spans="1:63"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c r="AE355" s="12"/>
      <c r="AF355" s="12"/>
      <c r="AG355" s="12"/>
      <c r="AH355" s="12"/>
      <c r="AI355" s="12"/>
      <c r="AJ355" s="12"/>
      <c r="AK355" s="12"/>
      <c r="AL355" s="12"/>
      <c r="AM355" s="12"/>
      <c r="AN355" s="12"/>
      <c r="AO355" s="12"/>
      <c r="AP355" s="12"/>
      <c r="AQ355" s="12"/>
      <c r="AR355" s="12"/>
      <c r="AS355" s="12"/>
      <c r="AT355" s="12"/>
      <c r="AU355" s="12"/>
      <c r="AV355" s="12"/>
      <c r="AW355" s="12"/>
      <c r="AX355" s="12"/>
      <c r="AY355" s="12"/>
      <c r="AZ355" s="12"/>
      <c r="BA355" s="12"/>
      <c r="BB355" s="12"/>
      <c r="BC355" s="12"/>
      <c r="BD355" s="12"/>
      <c r="BE355" s="12"/>
      <c r="BF355" s="12"/>
      <c r="BG355" s="12"/>
      <c r="BH355" s="12"/>
      <c r="BI355" s="12"/>
      <c r="BJ355" s="12"/>
      <c r="BK355" s="12"/>
    </row>
    <row r="356" spans="1:63"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c r="AE356" s="12"/>
      <c r="AF356" s="12"/>
      <c r="AG356" s="12"/>
      <c r="AH356" s="12"/>
      <c r="AI356" s="12"/>
      <c r="AJ356" s="12"/>
      <c r="AK356" s="12"/>
      <c r="AL356" s="12"/>
      <c r="AM356" s="12"/>
      <c r="AN356" s="12"/>
      <c r="AO356" s="12"/>
      <c r="AP356" s="12"/>
      <c r="AQ356" s="12"/>
      <c r="AR356" s="12"/>
      <c r="AS356" s="12"/>
      <c r="AT356" s="12"/>
      <c r="AU356" s="12"/>
      <c r="AV356" s="12"/>
      <c r="AW356" s="12"/>
      <c r="AX356" s="12"/>
      <c r="AY356" s="12"/>
      <c r="AZ356" s="12"/>
      <c r="BA356" s="12"/>
      <c r="BB356" s="12"/>
      <c r="BC356" s="12"/>
      <c r="BD356" s="12"/>
      <c r="BE356" s="12"/>
      <c r="BF356" s="12"/>
      <c r="BG356" s="12"/>
      <c r="BH356" s="12"/>
      <c r="BI356" s="12"/>
      <c r="BJ356" s="12"/>
      <c r="BK356" s="12"/>
    </row>
    <row r="357" spans="1:63"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c r="AE357" s="12"/>
      <c r="AF357" s="12"/>
      <c r="AG357" s="12"/>
      <c r="AH357" s="12"/>
      <c r="AI357" s="12"/>
      <c r="AJ357" s="12"/>
      <c r="AK357" s="12"/>
      <c r="AL357" s="12"/>
      <c r="AM357" s="12"/>
      <c r="AN357" s="12"/>
      <c r="AO357" s="12"/>
      <c r="AP357" s="12"/>
      <c r="AQ357" s="12"/>
      <c r="AR357" s="12"/>
      <c r="AS357" s="12"/>
      <c r="AT357" s="12"/>
      <c r="AU357" s="12"/>
      <c r="AV357" s="12"/>
      <c r="AW357" s="12"/>
      <c r="AX357" s="12"/>
      <c r="AY357" s="12"/>
      <c r="AZ357" s="12"/>
      <c r="BA357" s="12"/>
      <c r="BB357" s="12"/>
      <c r="BC357" s="12"/>
      <c r="BD357" s="12"/>
      <c r="BE357" s="12"/>
      <c r="BF357" s="12"/>
      <c r="BG357" s="12"/>
      <c r="BH357" s="12"/>
      <c r="BI357" s="12"/>
      <c r="BJ357" s="12"/>
      <c r="BK357" s="12"/>
    </row>
    <row r="358" spans="1:63"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c r="AE358" s="12"/>
      <c r="AF358" s="12"/>
      <c r="AG358" s="12"/>
      <c r="AH358" s="12"/>
      <c r="AI358" s="12"/>
      <c r="AJ358" s="12"/>
      <c r="AK358" s="12"/>
      <c r="AL358" s="12"/>
      <c r="AM358" s="12"/>
      <c r="AN358" s="12"/>
      <c r="AO358" s="12"/>
      <c r="AP358" s="12"/>
      <c r="AQ358" s="12"/>
      <c r="AR358" s="12"/>
      <c r="AS358" s="12"/>
      <c r="AT358" s="12"/>
      <c r="AU358" s="12"/>
      <c r="AV358" s="12"/>
      <c r="AW358" s="12"/>
      <c r="AX358" s="12"/>
      <c r="AY358" s="12"/>
      <c r="AZ358" s="12"/>
      <c r="BA358" s="12"/>
      <c r="BB358" s="12"/>
      <c r="BC358" s="12"/>
      <c r="BD358" s="12"/>
      <c r="BE358" s="12"/>
      <c r="BF358" s="12"/>
      <c r="BG358" s="12"/>
      <c r="BH358" s="12"/>
      <c r="BI358" s="12"/>
      <c r="BJ358" s="12"/>
      <c r="BK358" s="12"/>
    </row>
    <row r="359" spans="1:63"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c r="AE359" s="12"/>
      <c r="AF359" s="12"/>
      <c r="AG359" s="12"/>
      <c r="AH359" s="12"/>
      <c r="AI359" s="12"/>
      <c r="AJ359" s="12"/>
      <c r="AK359" s="12"/>
      <c r="AL359" s="12"/>
      <c r="AM359" s="12"/>
      <c r="AN359" s="12"/>
      <c r="AO359" s="12"/>
      <c r="AP359" s="12"/>
      <c r="AQ359" s="12"/>
      <c r="AR359" s="12"/>
      <c r="AS359" s="12"/>
      <c r="AT359" s="12"/>
      <c r="AU359" s="12"/>
      <c r="AV359" s="12"/>
      <c r="AW359" s="12"/>
      <c r="AX359" s="12"/>
      <c r="AY359" s="12"/>
      <c r="AZ359" s="12"/>
      <c r="BA359" s="12"/>
      <c r="BB359" s="12"/>
      <c r="BC359" s="12"/>
      <c r="BD359" s="12"/>
      <c r="BE359" s="12"/>
      <c r="BF359" s="12"/>
      <c r="BG359" s="12"/>
      <c r="BH359" s="12"/>
      <c r="BI359" s="12"/>
      <c r="BJ359" s="12"/>
      <c r="BK359" s="12"/>
    </row>
    <row r="360" spans="1:63"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c r="AE360" s="12"/>
      <c r="AF360" s="12"/>
      <c r="AG360" s="12"/>
      <c r="AH360" s="12"/>
      <c r="AI360" s="12"/>
      <c r="AJ360" s="12"/>
      <c r="AK360" s="12"/>
      <c r="AL360" s="12"/>
      <c r="AM360" s="12"/>
      <c r="AN360" s="12"/>
      <c r="AO360" s="12"/>
      <c r="AP360" s="12"/>
      <c r="AQ360" s="12"/>
      <c r="AR360" s="12"/>
      <c r="AS360" s="12"/>
      <c r="AT360" s="12"/>
      <c r="AU360" s="12"/>
      <c r="AV360" s="12"/>
      <c r="AW360" s="12"/>
      <c r="AX360" s="12"/>
      <c r="AY360" s="12"/>
      <c r="AZ360" s="12"/>
      <c r="BA360" s="12"/>
      <c r="BB360" s="12"/>
      <c r="BC360" s="12"/>
      <c r="BD360" s="12"/>
      <c r="BE360" s="12"/>
      <c r="BF360" s="12"/>
      <c r="BG360" s="12"/>
      <c r="BH360" s="12"/>
      <c r="BI360" s="12"/>
      <c r="BJ360" s="12"/>
      <c r="BK360" s="12"/>
    </row>
    <row r="361" spans="1:63"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c r="AE361" s="12"/>
      <c r="AF361" s="12"/>
      <c r="AG361" s="12"/>
      <c r="AH361" s="12"/>
      <c r="AI361" s="12"/>
      <c r="AJ361" s="12"/>
      <c r="AK361" s="12"/>
      <c r="AL361" s="12"/>
      <c r="AM361" s="12"/>
      <c r="AN361" s="12"/>
      <c r="AO361" s="12"/>
      <c r="AP361" s="12"/>
      <c r="AQ361" s="12"/>
      <c r="AR361" s="12"/>
      <c r="AS361" s="12"/>
      <c r="AT361" s="12"/>
      <c r="AU361" s="12"/>
      <c r="AV361" s="12"/>
      <c r="AW361" s="12"/>
      <c r="AX361" s="12"/>
      <c r="AY361" s="12"/>
      <c r="AZ361" s="12"/>
      <c r="BA361" s="12"/>
      <c r="BB361" s="12"/>
      <c r="BC361" s="12"/>
      <c r="BD361" s="12"/>
      <c r="BE361" s="12"/>
      <c r="BF361" s="12"/>
      <c r="BG361" s="12"/>
      <c r="BH361" s="12"/>
      <c r="BI361" s="12"/>
      <c r="BJ361" s="12"/>
      <c r="BK361" s="12"/>
    </row>
    <row r="362" spans="1:63"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2"/>
      <c r="BG362" s="12"/>
      <c r="BH362" s="12"/>
      <c r="BI362" s="12"/>
      <c r="BJ362" s="12"/>
      <c r="BK362" s="12"/>
    </row>
    <row r="363" spans="1:63"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c r="AE363" s="12"/>
      <c r="AF363" s="12"/>
      <c r="AG363" s="12"/>
      <c r="AH363" s="12"/>
      <c r="AI363" s="12"/>
      <c r="AJ363" s="12"/>
      <c r="AK363" s="12"/>
      <c r="AL363" s="12"/>
      <c r="AM363" s="12"/>
      <c r="AN363" s="12"/>
      <c r="AO363" s="12"/>
      <c r="AP363" s="12"/>
      <c r="AQ363" s="12"/>
      <c r="AR363" s="12"/>
      <c r="AS363" s="12"/>
      <c r="AT363" s="12"/>
      <c r="AU363" s="12"/>
      <c r="AV363" s="12"/>
      <c r="AW363" s="12"/>
      <c r="AX363" s="12"/>
      <c r="AY363" s="12"/>
      <c r="AZ363" s="12"/>
      <c r="BA363" s="12"/>
      <c r="BB363" s="12"/>
      <c r="BC363" s="12"/>
      <c r="BD363" s="12"/>
      <c r="BE363" s="12"/>
      <c r="BF363" s="12"/>
      <c r="BG363" s="12"/>
      <c r="BH363" s="12"/>
      <c r="BI363" s="12"/>
      <c r="BJ363" s="12"/>
      <c r="BK363" s="12"/>
    </row>
    <row r="364" spans="1:63"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c r="AE364" s="12"/>
      <c r="AF364" s="12"/>
      <c r="AG364" s="12"/>
      <c r="AH364" s="12"/>
      <c r="AI364" s="12"/>
      <c r="AJ364" s="12"/>
      <c r="AK364" s="12"/>
      <c r="AL364" s="12"/>
      <c r="AM364" s="12"/>
      <c r="AN364" s="12"/>
      <c r="AO364" s="12"/>
      <c r="AP364" s="12"/>
      <c r="AQ364" s="12"/>
      <c r="AR364" s="12"/>
      <c r="AS364" s="12"/>
      <c r="AT364" s="12"/>
      <c r="AU364" s="12"/>
      <c r="AV364" s="12"/>
      <c r="AW364" s="12"/>
      <c r="AX364" s="12"/>
      <c r="AY364" s="12"/>
      <c r="AZ364" s="12"/>
      <c r="BA364" s="12"/>
      <c r="BB364" s="12"/>
      <c r="BC364" s="12"/>
      <c r="BD364" s="12"/>
      <c r="BE364" s="12"/>
      <c r="BF364" s="12"/>
      <c r="BG364" s="12"/>
      <c r="BH364" s="12"/>
      <c r="BI364" s="12"/>
      <c r="BJ364" s="12"/>
      <c r="BK364" s="12"/>
    </row>
    <row r="365" spans="1:63"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c r="AE365" s="12"/>
      <c r="AF365" s="12"/>
      <c r="AG365" s="12"/>
      <c r="AH365" s="12"/>
      <c r="AI365" s="12"/>
      <c r="AJ365" s="12"/>
      <c r="AK365" s="12"/>
      <c r="AL365" s="12"/>
      <c r="AM365" s="12"/>
      <c r="AN365" s="12"/>
      <c r="AO365" s="12"/>
      <c r="AP365" s="12"/>
      <c r="AQ365" s="12"/>
      <c r="AR365" s="12"/>
      <c r="AS365" s="12"/>
      <c r="AT365" s="12"/>
      <c r="AU365" s="12"/>
      <c r="AV365" s="12"/>
      <c r="AW365" s="12"/>
      <c r="AX365" s="12"/>
      <c r="AY365" s="12"/>
      <c r="AZ365" s="12"/>
      <c r="BA365" s="12"/>
      <c r="BB365" s="12"/>
      <c r="BC365" s="12"/>
      <c r="BD365" s="12"/>
      <c r="BE365" s="12"/>
      <c r="BF365" s="12"/>
      <c r="BG365" s="12"/>
      <c r="BH365" s="12"/>
      <c r="BI365" s="12"/>
      <c r="BJ365" s="12"/>
      <c r="BK365" s="12"/>
    </row>
    <row r="366" spans="1:63"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c r="AE366" s="12"/>
      <c r="AF366" s="12"/>
      <c r="AG366" s="12"/>
      <c r="AH366" s="12"/>
      <c r="AI366" s="12"/>
      <c r="AJ366" s="12"/>
      <c r="AK366" s="12"/>
      <c r="AL366" s="12"/>
      <c r="AM366" s="12"/>
      <c r="AN366" s="12"/>
      <c r="AO366" s="12"/>
      <c r="AP366" s="12"/>
      <c r="AQ366" s="12"/>
      <c r="AR366" s="12"/>
      <c r="AS366" s="12"/>
      <c r="AT366" s="12"/>
      <c r="AU366" s="12"/>
      <c r="AV366" s="12"/>
      <c r="AW366" s="12"/>
      <c r="AX366" s="12"/>
      <c r="AY366" s="12"/>
      <c r="AZ366" s="12"/>
      <c r="BA366" s="12"/>
      <c r="BB366" s="12"/>
      <c r="BC366" s="12"/>
      <c r="BD366" s="12"/>
      <c r="BE366" s="12"/>
      <c r="BF366" s="12"/>
      <c r="BG366" s="12"/>
      <c r="BH366" s="12"/>
      <c r="BI366" s="12"/>
      <c r="BJ366" s="12"/>
      <c r="BK366" s="12"/>
    </row>
    <row r="367" spans="1:63"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c r="AE367" s="12"/>
      <c r="AF367" s="12"/>
      <c r="AG367" s="12"/>
      <c r="AH367" s="12"/>
      <c r="AI367" s="12"/>
      <c r="AJ367" s="12"/>
      <c r="AK367" s="12"/>
      <c r="AL367" s="12"/>
      <c r="AM367" s="12"/>
      <c r="AN367" s="12"/>
      <c r="AO367" s="12"/>
      <c r="AP367" s="12"/>
      <c r="AQ367" s="12"/>
      <c r="AR367" s="12"/>
      <c r="AS367" s="12"/>
      <c r="AT367" s="12"/>
      <c r="AU367" s="12"/>
      <c r="AV367" s="12"/>
      <c r="AW367" s="12"/>
      <c r="AX367" s="12"/>
      <c r="AY367" s="12"/>
      <c r="AZ367" s="12"/>
      <c r="BA367" s="12"/>
      <c r="BB367" s="12"/>
      <c r="BC367" s="12"/>
      <c r="BD367" s="12"/>
      <c r="BE367" s="12"/>
      <c r="BF367" s="12"/>
      <c r="BG367" s="12"/>
      <c r="BH367" s="12"/>
      <c r="BI367" s="12"/>
      <c r="BJ367" s="12"/>
      <c r="BK367" s="12"/>
    </row>
    <row r="368" spans="1:63"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c r="AE368" s="12"/>
      <c r="AF368" s="12"/>
      <c r="AG368" s="12"/>
      <c r="AH368" s="12"/>
      <c r="AI368" s="12"/>
      <c r="AJ368" s="12"/>
      <c r="AK368" s="12"/>
      <c r="AL368" s="12"/>
      <c r="AM368" s="12"/>
      <c r="AN368" s="12"/>
      <c r="AO368" s="12"/>
      <c r="AP368" s="12"/>
      <c r="AQ368" s="12"/>
      <c r="AR368" s="12"/>
      <c r="AS368" s="12"/>
      <c r="AT368" s="12"/>
      <c r="AU368" s="12"/>
      <c r="AV368" s="12"/>
      <c r="AW368" s="12"/>
      <c r="AX368" s="12"/>
      <c r="AY368" s="12"/>
      <c r="AZ368" s="12"/>
      <c r="BA368" s="12"/>
      <c r="BB368" s="12"/>
      <c r="BC368" s="12"/>
      <c r="BD368" s="12"/>
      <c r="BE368" s="12"/>
      <c r="BF368" s="12"/>
      <c r="BG368" s="12"/>
      <c r="BH368" s="12"/>
      <c r="BI368" s="12"/>
      <c r="BJ368" s="12"/>
      <c r="BK368" s="12"/>
    </row>
    <row r="369" spans="1:63"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c r="AE369" s="12"/>
      <c r="AF369" s="12"/>
      <c r="AG369" s="12"/>
      <c r="AH369" s="12"/>
      <c r="AI369" s="12"/>
      <c r="AJ369" s="12"/>
      <c r="AK369" s="12"/>
      <c r="AL369" s="12"/>
      <c r="AM369" s="12"/>
      <c r="AN369" s="12"/>
      <c r="AO369" s="12"/>
      <c r="AP369" s="12"/>
      <c r="AQ369" s="12"/>
      <c r="AR369" s="12"/>
      <c r="AS369" s="12"/>
      <c r="AT369" s="12"/>
      <c r="AU369" s="12"/>
      <c r="AV369" s="12"/>
      <c r="AW369" s="12"/>
      <c r="AX369" s="12"/>
      <c r="AY369" s="12"/>
      <c r="AZ369" s="12"/>
      <c r="BA369" s="12"/>
      <c r="BB369" s="12"/>
      <c r="BC369" s="12"/>
      <c r="BD369" s="12"/>
      <c r="BE369" s="12"/>
      <c r="BF369" s="12"/>
      <c r="BG369" s="12"/>
      <c r="BH369" s="12"/>
      <c r="BI369" s="12"/>
      <c r="BJ369" s="12"/>
      <c r="BK369" s="12"/>
    </row>
    <row r="370" spans="1:63"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c r="AE370" s="12"/>
      <c r="AF370" s="12"/>
      <c r="AG370" s="12"/>
      <c r="AH370" s="12"/>
      <c r="AI370" s="12"/>
      <c r="AJ370" s="12"/>
      <c r="AK370" s="12"/>
      <c r="AL370" s="12"/>
      <c r="AM370" s="12"/>
      <c r="AN370" s="12"/>
      <c r="AO370" s="12"/>
      <c r="AP370" s="12"/>
      <c r="AQ370" s="12"/>
      <c r="AR370" s="12"/>
      <c r="AS370" s="12"/>
      <c r="AT370" s="12"/>
      <c r="AU370" s="12"/>
      <c r="AV370" s="12"/>
      <c r="AW370" s="12"/>
      <c r="AX370" s="12"/>
      <c r="AY370" s="12"/>
      <c r="AZ370" s="12"/>
      <c r="BA370" s="12"/>
      <c r="BB370" s="12"/>
      <c r="BC370" s="12"/>
      <c r="BD370" s="12"/>
      <c r="BE370" s="12"/>
      <c r="BF370" s="12"/>
      <c r="BG370" s="12"/>
      <c r="BH370" s="12"/>
      <c r="BI370" s="12"/>
      <c r="BJ370" s="12"/>
      <c r="BK370" s="12"/>
    </row>
    <row r="371" spans="1:63"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c r="AE371" s="12"/>
      <c r="AF371" s="12"/>
      <c r="AG371" s="12"/>
      <c r="AH371" s="12"/>
      <c r="AI371" s="12"/>
      <c r="AJ371" s="12"/>
      <c r="AK371" s="12"/>
      <c r="AL371" s="12"/>
      <c r="AM371" s="12"/>
      <c r="AN371" s="12"/>
      <c r="AO371" s="12"/>
      <c r="AP371" s="12"/>
      <c r="AQ371" s="12"/>
      <c r="AR371" s="12"/>
      <c r="AS371" s="12"/>
      <c r="AT371" s="12"/>
      <c r="AU371" s="12"/>
      <c r="AV371" s="12"/>
      <c r="AW371" s="12"/>
      <c r="AX371" s="12"/>
      <c r="AY371" s="12"/>
      <c r="AZ371" s="12"/>
      <c r="BA371" s="12"/>
      <c r="BB371" s="12"/>
      <c r="BC371" s="12"/>
      <c r="BD371" s="12"/>
      <c r="BE371" s="12"/>
      <c r="BF371" s="12"/>
      <c r="BG371" s="12"/>
      <c r="BH371" s="12"/>
      <c r="BI371" s="12"/>
      <c r="BJ371" s="12"/>
      <c r="BK371" s="12"/>
    </row>
    <row r="372" spans="1:63"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c r="AE372" s="12"/>
      <c r="AF372" s="12"/>
      <c r="AG372" s="12"/>
      <c r="AH372" s="12"/>
      <c r="AI372" s="12"/>
      <c r="AJ372" s="12"/>
      <c r="AK372" s="12"/>
      <c r="AL372" s="12"/>
      <c r="AM372" s="12"/>
      <c r="AN372" s="12"/>
      <c r="AO372" s="12"/>
      <c r="AP372" s="12"/>
      <c r="AQ372" s="12"/>
      <c r="AR372" s="12"/>
      <c r="AS372" s="12"/>
      <c r="AT372" s="12"/>
      <c r="AU372" s="12"/>
      <c r="AV372" s="12"/>
      <c r="AW372" s="12"/>
      <c r="AX372" s="12"/>
      <c r="AY372" s="12"/>
      <c r="AZ372" s="12"/>
      <c r="BA372" s="12"/>
      <c r="BB372" s="12"/>
      <c r="BC372" s="12"/>
      <c r="BD372" s="12"/>
      <c r="BE372" s="12"/>
      <c r="BF372" s="12"/>
      <c r="BG372" s="12"/>
      <c r="BH372" s="12"/>
      <c r="BI372" s="12"/>
      <c r="BJ372" s="12"/>
      <c r="BK372" s="12"/>
    </row>
    <row r="373" spans="1:63"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c r="AE373" s="12"/>
      <c r="AF373" s="12"/>
      <c r="AG373" s="12"/>
      <c r="AH373" s="12"/>
      <c r="AI373" s="12"/>
      <c r="AJ373" s="12"/>
      <c r="AK373" s="12"/>
      <c r="AL373" s="12"/>
      <c r="AM373" s="12"/>
      <c r="AN373" s="12"/>
      <c r="AO373" s="12"/>
      <c r="AP373" s="12"/>
      <c r="AQ373" s="12"/>
      <c r="AR373" s="12"/>
      <c r="AS373" s="12"/>
      <c r="AT373" s="12"/>
      <c r="AU373" s="12"/>
      <c r="AV373" s="12"/>
      <c r="AW373" s="12"/>
      <c r="AX373" s="12"/>
      <c r="AY373" s="12"/>
      <c r="AZ373" s="12"/>
      <c r="BA373" s="12"/>
      <c r="BB373" s="12"/>
      <c r="BC373" s="12"/>
      <c r="BD373" s="12"/>
      <c r="BE373" s="12"/>
      <c r="BF373" s="12"/>
      <c r="BG373" s="12"/>
      <c r="BH373" s="12"/>
      <c r="BI373" s="12"/>
      <c r="BJ373" s="12"/>
      <c r="BK373" s="12"/>
    </row>
    <row r="374" spans="1:63"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c r="AE374" s="12"/>
      <c r="AF374" s="12"/>
      <c r="AG374" s="12"/>
      <c r="AH374" s="12"/>
      <c r="AI374" s="12"/>
      <c r="AJ374" s="12"/>
      <c r="AK374" s="12"/>
      <c r="AL374" s="12"/>
      <c r="AM374" s="12"/>
      <c r="AN374" s="12"/>
      <c r="AO374" s="12"/>
      <c r="AP374" s="12"/>
      <c r="AQ374" s="12"/>
      <c r="AR374" s="12"/>
      <c r="AS374" s="12"/>
      <c r="AT374" s="12"/>
      <c r="AU374" s="12"/>
      <c r="AV374" s="12"/>
      <c r="AW374" s="12"/>
      <c r="AX374" s="12"/>
      <c r="AY374" s="12"/>
      <c r="AZ374" s="12"/>
      <c r="BA374" s="12"/>
      <c r="BB374" s="12"/>
      <c r="BC374" s="12"/>
      <c r="BD374" s="12"/>
      <c r="BE374" s="12"/>
      <c r="BF374" s="12"/>
      <c r="BG374" s="12"/>
      <c r="BH374" s="12"/>
      <c r="BI374" s="12"/>
      <c r="BJ374" s="12"/>
      <c r="BK374" s="12"/>
    </row>
    <row r="375" spans="1:63"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c r="AE375" s="12"/>
      <c r="AF375" s="12"/>
      <c r="AG375" s="12"/>
      <c r="AH375" s="12"/>
      <c r="AI375" s="12"/>
      <c r="AJ375" s="12"/>
      <c r="AK375" s="12"/>
      <c r="AL375" s="12"/>
      <c r="AM375" s="12"/>
      <c r="AN375" s="12"/>
      <c r="AO375" s="12"/>
      <c r="AP375" s="12"/>
      <c r="AQ375" s="12"/>
      <c r="AR375" s="12"/>
      <c r="AS375" s="12"/>
      <c r="AT375" s="12"/>
      <c r="AU375" s="12"/>
      <c r="AV375" s="12"/>
      <c r="AW375" s="12"/>
      <c r="AX375" s="12"/>
      <c r="AY375" s="12"/>
      <c r="AZ375" s="12"/>
      <c r="BA375" s="12"/>
      <c r="BB375" s="12"/>
      <c r="BC375" s="12"/>
      <c r="BD375" s="12"/>
      <c r="BE375" s="12"/>
      <c r="BF375" s="12"/>
      <c r="BG375" s="12"/>
      <c r="BH375" s="12"/>
      <c r="BI375" s="12"/>
      <c r="BJ375" s="12"/>
      <c r="BK375" s="12"/>
    </row>
    <row r="376" spans="1:63"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row>
    <row r="377" spans="1:63"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row>
    <row r="378" spans="1:63"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c r="AE378" s="12"/>
      <c r="AF378" s="12"/>
      <c r="AG378" s="12"/>
      <c r="AH378" s="12"/>
      <c r="AI378" s="12"/>
      <c r="AJ378" s="12"/>
      <c r="AK378" s="12"/>
      <c r="AL378" s="12"/>
      <c r="AM378" s="12"/>
      <c r="AN378" s="12"/>
      <c r="AO378" s="12"/>
      <c r="AP378" s="12"/>
      <c r="AQ378" s="12"/>
      <c r="AR378" s="12"/>
      <c r="AS378" s="12"/>
      <c r="AT378" s="12"/>
      <c r="AU378" s="12"/>
      <c r="AV378" s="12"/>
      <c r="AW378" s="12"/>
      <c r="AX378" s="12"/>
      <c r="AY378" s="12"/>
      <c r="AZ378" s="12"/>
      <c r="BA378" s="12"/>
      <c r="BB378" s="12"/>
      <c r="BC378" s="12"/>
      <c r="BD378" s="12"/>
      <c r="BE378" s="12"/>
      <c r="BF378" s="12"/>
      <c r="BG378" s="12"/>
      <c r="BH378" s="12"/>
      <c r="BI378" s="12"/>
      <c r="BJ378" s="12"/>
      <c r="BK378" s="12"/>
    </row>
    <row r="379" spans="1:63"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c r="AE379" s="12"/>
      <c r="AF379" s="12"/>
      <c r="AG379" s="12"/>
      <c r="AH379" s="12"/>
      <c r="AI379" s="12"/>
      <c r="AJ379" s="12"/>
      <c r="AK379" s="12"/>
      <c r="AL379" s="12"/>
      <c r="AM379" s="12"/>
      <c r="AN379" s="12"/>
      <c r="AO379" s="12"/>
      <c r="AP379" s="12"/>
      <c r="AQ379" s="12"/>
      <c r="AR379" s="12"/>
      <c r="AS379" s="12"/>
      <c r="AT379" s="12"/>
      <c r="AU379" s="12"/>
      <c r="AV379" s="12"/>
      <c r="AW379" s="12"/>
      <c r="AX379" s="12"/>
      <c r="AY379" s="12"/>
      <c r="AZ379" s="12"/>
      <c r="BA379" s="12"/>
      <c r="BB379" s="12"/>
      <c r="BC379" s="12"/>
      <c r="BD379" s="12"/>
      <c r="BE379" s="12"/>
      <c r="BF379" s="12"/>
      <c r="BG379" s="12"/>
      <c r="BH379" s="12"/>
      <c r="BI379" s="12"/>
      <c r="BJ379" s="12"/>
      <c r="BK379" s="12"/>
    </row>
    <row r="380" spans="1:63"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c r="AE380" s="12"/>
      <c r="AF380" s="12"/>
      <c r="AG380" s="12"/>
      <c r="AH380" s="12"/>
      <c r="AI380" s="12"/>
      <c r="AJ380" s="12"/>
      <c r="AK380" s="12"/>
      <c r="AL380" s="12"/>
      <c r="AM380" s="12"/>
      <c r="AN380" s="12"/>
      <c r="AO380" s="12"/>
      <c r="AP380" s="12"/>
      <c r="AQ380" s="12"/>
      <c r="AR380" s="12"/>
      <c r="AS380" s="12"/>
      <c r="AT380" s="12"/>
      <c r="AU380" s="12"/>
      <c r="AV380" s="12"/>
      <c r="AW380" s="12"/>
      <c r="AX380" s="12"/>
      <c r="AY380" s="12"/>
      <c r="AZ380" s="12"/>
      <c r="BA380" s="12"/>
      <c r="BB380" s="12"/>
      <c r="BC380" s="12"/>
      <c r="BD380" s="12"/>
      <c r="BE380" s="12"/>
      <c r="BF380" s="12"/>
      <c r="BG380" s="12"/>
      <c r="BH380" s="12"/>
      <c r="BI380" s="12"/>
      <c r="BJ380" s="12"/>
      <c r="BK380" s="12"/>
    </row>
    <row r="381" spans="1:63"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c r="AE381" s="12"/>
      <c r="AF381" s="12"/>
      <c r="AG381" s="12"/>
      <c r="AH381" s="12"/>
      <c r="AI381" s="12"/>
      <c r="AJ381" s="12"/>
      <c r="AK381" s="12"/>
      <c r="AL381" s="12"/>
      <c r="AM381" s="12"/>
      <c r="AN381" s="12"/>
      <c r="AO381" s="12"/>
      <c r="AP381" s="12"/>
      <c r="AQ381" s="12"/>
      <c r="AR381" s="12"/>
      <c r="AS381" s="12"/>
      <c r="AT381" s="12"/>
      <c r="AU381" s="12"/>
      <c r="AV381" s="12"/>
      <c r="AW381" s="12"/>
      <c r="AX381" s="12"/>
      <c r="AY381" s="12"/>
      <c r="AZ381" s="12"/>
      <c r="BA381" s="12"/>
      <c r="BB381" s="12"/>
      <c r="BC381" s="12"/>
      <c r="BD381" s="12"/>
      <c r="BE381" s="12"/>
      <c r="BF381" s="12"/>
      <c r="BG381" s="12"/>
      <c r="BH381" s="12"/>
      <c r="BI381" s="12"/>
      <c r="BJ381" s="12"/>
      <c r="BK381" s="12"/>
    </row>
    <row r="382" spans="1:63"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c r="AE382" s="12"/>
      <c r="AF382" s="12"/>
      <c r="AG382" s="12"/>
      <c r="AH382" s="12"/>
      <c r="AI382" s="12"/>
      <c r="AJ382" s="12"/>
      <c r="AK382" s="12"/>
      <c r="AL382" s="12"/>
      <c r="AM382" s="12"/>
      <c r="AN382" s="12"/>
      <c r="AO382" s="12"/>
      <c r="AP382" s="12"/>
      <c r="AQ382" s="12"/>
      <c r="AR382" s="12"/>
      <c r="AS382" s="12"/>
      <c r="AT382" s="12"/>
      <c r="AU382" s="12"/>
      <c r="AV382" s="12"/>
      <c r="AW382" s="12"/>
      <c r="AX382" s="12"/>
      <c r="AY382" s="12"/>
      <c r="AZ382" s="12"/>
      <c r="BA382" s="12"/>
      <c r="BB382" s="12"/>
      <c r="BC382" s="12"/>
      <c r="BD382" s="12"/>
      <c r="BE382" s="12"/>
      <c r="BF382" s="12"/>
      <c r="BG382" s="12"/>
      <c r="BH382" s="12"/>
      <c r="BI382" s="12"/>
      <c r="BJ382" s="12"/>
      <c r="BK382" s="12"/>
    </row>
    <row r="383" spans="1:63"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c r="AE383" s="12"/>
      <c r="AF383" s="12"/>
      <c r="AG383" s="12"/>
      <c r="AH383" s="12"/>
      <c r="AI383" s="12"/>
      <c r="AJ383" s="12"/>
      <c r="AK383" s="12"/>
      <c r="AL383" s="12"/>
      <c r="AM383" s="12"/>
      <c r="AN383" s="12"/>
      <c r="AO383" s="12"/>
      <c r="AP383" s="12"/>
      <c r="AQ383" s="12"/>
      <c r="AR383" s="12"/>
      <c r="AS383" s="12"/>
      <c r="AT383" s="12"/>
      <c r="AU383" s="12"/>
      <c r="AV383" s="12"/>
      <c r="AW383" s="12"/>
      <c r="AX383" s="12"/>
      <c r="AY383" s="12"/>
      <c r="AZ383" s="12"/>
      <c r="BA383" s="12"/>
      <c r="BB383" s="12"/>
      <c r="BC383" s="12"/>
      <c r="BD383" s="12"/>
      <c r="BE383" s="12"/>
      <c r="BF383" s="12"/>
      <c r="BG383" s="12"/>
      <c r="BH383" s="12"/>
      <c r="BI383" s="12"/>
      <c r="BJ383" s="12"/>
      <c r="BK383" s="12"/>
    </row>
    <row r="384" spans="1:63"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c r="AE384" s="12"/>
      <c r="AF384" s="12"/>
      <c r="AG384" s="12"/>
      <c r="AH384" s="12"/>
      <c r="AI384" s="12"/>
      <c r="AJ384" s="12"/>
      <c r="AK384" s="12"/>
      <c r="AL384" s="12"/>
      <c r="AM384" s="12"/>
      <c r="AN384" s="12"/>
      <c r="AO384" s="12"/>
      <c r="AP384" s="12"/>
      <c r="AQ384" s="12"/>
      <c r="AR384" s="12"/>
      <c r="AS384" s="12"/>
      <c r="AT384" s="12"/>
      <c r="AU384" s="12"/>
      <c r="AV384" s="12"/>
      <c r="AW384" s="12"/>
      <c r="AX384" s="12"/>
      <c r="AY384" s="12"/>
      <c r="AZ384" s="12"/>
      <c r="BA384" s="12"/>
      <c r="BB384" s="12"/>
      <c r="BC384" s="12"/>
      <c r="BD384" s="12"/>
      <c r="BE384" s="12"/>
      <c r="BF384" s="12"/>
      <c r="BG384" s="12"/>
      <c r="BH384" s="12"/>
      <c r="BI384" s="12"/>
      <c r="BJ384" s="12"/>
      <c r="BK384" s="12"/>
    </row>
    <row r="385" spans="1:63"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c r="AE385" s="12"/>
      <c r="AF385" s="12"/>
      <c r="AG385" s="12"/>
      <c r="AH385" s="12"/>
      <c r="AI385" s="12"/>
      <c r="AJ385" s="12"/>
      <c r="AK385" s="12"/>
      <c r="AL385" s="12"/>
      <c r="AM385" s="12"/>
      <c r="AN385" s="12"/>
      <c r="AO385" s="12"/>
      <c r="AP385" s="12"/>
      <c r="AQ385" s="12"/>
      <c r="AR385" s="12"/>
      <c r="AS385" s="12"/>
      <c r="AT385" s="12"/>
      <c r="AU385" s="12"/>
      <c r="AV385" s="12"/>
      <c r="AW385" s="12"/>
      <c r="AX385" s="12"/>
      <c r="AY385" s="12"/>
      <c r="AZ385" s="12"/>
      <c r="BA385" s="12"/>
      <c r="BB385" s="12"/>
      <c r="BC385" s="12"/>
      <c r="BD385" s="12"/>
      <c r="BE385" s="12"/>
      <c r="BF385" s="12"/>
      <c r="BG385" s="12"/>
      <c r="BH385" s="12"/>
      <c r="BI385" s="12"/>
      <c r="BJ385" s="12"/>
      <c r="BK385" s="12"/>
    </row>
    <row r="386" spans="1:63"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c r="AE386" s="12"/>
      <c r="AF386" s="12"/>
      <c r="AG386" s="12"/>
      <c r="AH386" s="12"/>
      <c r="AI386" s="12"/>
      <c r="AJ386" s="12"/>
      <c r="AK386" s="12"/>
      <c r="AL386" s="12"/>
      <c r="AM386" s="12"/>
      <c r="AN386" s="12"/>
      <c r="AO386" s="12"/>
      <c r="AP386" s="12"/>
      <c r="AQ386" s="12"/>
      <c r="AR386" s="12"/>
      <c r="AS386" s="12"/>
      <c r="AT386" s="12"/>
      <c r="AU386" s="12"/>
      <c r="AV386" s="12"/>
      <c r="AW386" s="12"/>
      <c r="AX386" s="12"/>
      <c r="AY386" s="12"/>
      <c r="AZ386" s="12"/>
      <c r="BA386" s="12"/>
      <c r="BB386" s="12"/>
      <c r="BC386" s="12"/>
      <c r="BD386" s="12"/>
      <c r="BE386" s="12"/>
      <c r="BF386" s="12"/>
      <c r="BG386" s="12"/>
      <c r="BH386" s="12"/>
      <c r="BI386" s="12"/>
      <c r="BJ386" s="12"/>
      <c r="BK386" s="12"/>
    </row>
    <row r="387" spans="1:63"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c r="AE387" s="12"/>
      <c r="AF387" s="12"/>
      <c r="AG387" s="12"/>
      <c r="AH387" s="12"/>
      <c r="AI387" s="12"/>
      <c r="AJ387" s="12"/>
      <c r="AK387" s="12"/>
      <c r="AL387" s="12"/>
      <c r="AM387" s="12"/>
      <c r="AN387" s="12"/>
      <c r="AO387" s="12"/>
      <c r="AP387" s="12"/>
      <c r="AQ387" s="12"/>
      <c r="AR387" s="12"/>
      <c r="AS387" s="12"/>
      <c r="AT387" s="12"/>
      <c r="AU387" s="12"/>
      <c r="AV387" s="12"/>
      <c r="AW387" s="12"/>
      <c r="AX387" s="12"/>
      <c r="AY387" s="12"/>
      <c r="AZ387" s="12"/>
      <c r="BA387" s="12"/>
      <c r="BB387" s="12"/>
      <c r="BC387" s="12"/>
      <c r="BD387" s="12"/>
      <c r="BE387" s="12"/>
      <c r="BF387" s="12"/>
      <c r="BG387" s="12"/>
      <c r="BH387" s="12"/>
      <c r="BI387" s="12"/>
      <c r="BJ387" s="12"/>
      <c r="BK387" s="12"/>
    </row>
    <row r="388" spans="1:63"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c r="AE388" s="12"/>
      <c r="AF388" s="12"/>
      <c r="AG388" s="12"/>
      <c r="AH388" s="12"/>
      <c r="AI388" s="12"/>
      <c r="AJ388" s="12"/>
      <c r="AK388" s="12"/>
      <c r="AL388" s="12"/>
      <c r="AM388" s="12"/>
      <c r="AN388" s="12"/>
      <c r="AO388" s="12"/>
      <c r="AP388" s="12"/>
      <c r="AQ388" s="12"/>
      <c r="AR388" s="12"/>
      <c r="AS388" s="12"/>
      <c r="AT388" s="12"/>
      <c r="AU388" s="12"/>
      <c r="AV388" s="12"/>
      <c r="AW388" s="12"/>
      <c r="AX388" s="12"/>
      <c r="AY388" s="12"/>
      <c r="AZ388" s="12"/>
      <c r="BA388" s="12"/>
      <c r="BB388" s="12"/>
      <c r="BC388" s="12"/>
      <c r="BD388" s="12"/>
      <c r="BE388" s="12"/>
      <c r="BF388" s="12"/>
      <c r="BG388" s="12"/>
      <c r="BH388" s="12"/>
      <c r="BI388" s="12"/>
      <c r="BJ388" s="12"/>
      <c r="BK388" s="12"/>
    </row>
    <row r="389" spans="1:63" x14ac:dyDescent="0.3">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c r="AE389" s="12"/>
      <c r="AF389" s="12"/>
      <c r="AG389" s="12"/>
      <c r="AH389" s="12"/>
      <c r="AI389" s="12"/>
      <c r="AJ389" s="12"/>
      <c r="AK389" s="12"/>
      <c r="AL389" s="12"/>
      <c r="AM389" s="12"/>
      <c r="AN389" s="12"/>
      <c r="AO389" s="12"/>
      <c r="AP389" s="12"/>
      <c r="AQ389" s="12"/>
      <c r="AR389" s="12"/>
      <c r="AS389" s="12"/>
      <c r="AT389" s="12"/>
      <c r="AU389" s="12"/>
      <c r="AV389" s="12"/>
      <c r="AW389" s="12"/>
      <c r="AX389" s="12"/>
      <c r="AY389" s="12"/>
      <c r="AZ389" s="12"/>
      <c r="BA389" s="12"/>
      <c r="BB389" s="12"/>
      <c r="BC389" s="12"/>
      <c r="BD389" s="12"/>
      <c r="BE389" s="12"/>
      <c r="BF389" s="12"/>
      <c r="BG389" s="12"/>
      <c r="BH389" s="12"/>
      <c r="BI389" s="12"/>
      <c r="BJ389" s="12"/>
      <c r="BK389" s="12"/>
    </row>
    <row r="390" spans="1:63" x14ac:dyDescent="0.3">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c r="AE390" s="12"/>
      <c r="AF390" s="12"/>
      <c r="AG390" s="12"/>
      <c r="AH390" s="12"/>
      <c r="AI390" s="12"/>
      <c r="AJ390" s="12"/>
      <c r="AK390" s="12"/>
      <c r="AL390" s="12"/>
      <c r="AM390" s="12"/>
      <c r="AN390" s="12"/>
      <c r="AO390" s="12"/>
      <c r="AP390" s="12"/>
      <c r="AQ390" s="12"/>
      <c r="AR390" s="12"/>
      <c r="AS390" s="12"/>
      <c r="AT390" s="12"/>
      <c r="AU390" s="12"/>
      <c r="AV390" s="12"/>
      <c r="AW390" s="12"/>
      <c r="AX390" s="12"/>
      <c r="AY390" s="12"/>
      <c r="AZ390" s="12"/>
      <c r="BA390" s="12"/>
      <c r="BB390" s="12"/>
      <c r="BC390" s="12"/>
      <c r="BD390" s="12"/>
      <c r="BE390" s="12"/>
      <c r="BF390" s="12"/>
      <c r="BG390" s="12"/>
      <c r="BH390" s="12"/>
      <c r="BI390" s="12"/>
      <c r="BJ390" s="12"/>
      <c r="BK390" s="12"/>
    </row>
    <row r="391" spans="1:63" x14ac:dyDescent="0.3">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c r="AE391" s="12"/>
      <c r="AF391" s="12"/>
      <c r="AG391" s="12"/>
      <c r="AH391" s="12"/>
      <c r="AI391" s="12"/>
      <c r="AJ391" s="12"/>
      <c r="AK391" s="12"/>
      <c r="AL391" s="12"/>
      <c r="AM391" s="12"/>
      <c r="AN391" s="12"/>
      <c r="AO391" s="12"/>
      <c r="AP391" s="12"/>
      <c r="AQ391" s="12"/>
      <c r="AR391" s="12"/>
      <c r="AS391" s="12"/>
      <c r="AT391" s="12"/>
      <c r="AU391" s="12"/>
      <c r="AV391" s="12"/>
      <c r="AW391" s="12"/>
      <c r="AX391" s="12"/>
      <c r="AY391" s="12"/>
      <c r="AZ391" s="12"/>
      <c r="BA391" s="12"/>
      <c r="BB391" s="12"/>
      <c r="BC391" s="12"/>
      <c r="BD391" s="12"/>
      <c r="BE391" s="12"/>
      <c r="BF391" s="12"/>
      <c r="BG391" s="12"/>
      <c r="BH391" s="12"/>
      <c r="BI391" s="12"/>
      <c r="BJ391" s="12"/>
      <c r="BK391" s="12"/>
    </row>
    <row r="392" spans="1:63" x14ac:dyDescent="0.3">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c r="AE392" s="12"/>
      <c r="AF392" s="12"/>
      <c r="AG392" s="12"/>
      <c r="AH392" s="12"/>
      <c r="AI392" s="12"/>
      <c r="AJ392" s="12"/>
      <c r="AK392" s="12"/>
      <c r="AL392" s="12"/>
      <c r="AM392" s="12"/>
      <c r="AN392" s="12"/>
      <c r="AO392" s="12"/>
      <c r="AP392" s="12"/>
      <c r="AQ392" s="12"/>
      <c r="AR392" s="12"/>
      <c r="AS392" s="12"/>
      <c r="AT392" s="12"/>
      <c r="AU392" s="12"/>
      <c r="AV392" s="12"/>
      <c r="AW392" s="12"/>
      <c r="AX392" s="12"/>
      <c r="AY392" s="12"/>
      <c r="AZ392" s="12"/>
      <c r="BA392" s="12"/>
      <c r="BB392" s="12"/>
      <c r="BC392" s="12"/>
      <c r="BD392" s="12"/>
      <c r="BE392" s="12"/>
      <c r="BF392" s="12"/>
      <c r="BG392" s="12"/>
      <c r="BH392" s="12"/>
      <c r="BI392" s="12"/>
      <c r="BJ392" s="12"/>
      <c r="BK392" s="12"/>
    </row>
    <row r="393" spans="1:63" x14ac:dyDescent="0.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c r="AE393" s="12"/>
      <c r="AF393" s="12"/>
      <c r="AG393" s="12"/>
      <c r="AH393" s="12"/>
      <c r="AI393" s="12"/>
      <c r="AJ393" s="12"/>
      <c r="AK393" s="12"/>
      <c r="AL393" s="12"/>
      <c r="AM393" s="12"/>
      <c r="AN393" s="12"/>
      <c r="AO393" s="12"/>
      <c r="AP393" s="12"/>
      <c r="AQ393" s="12"/>
      <c r="AR393" s="12"/>
      <c r="AS393" s="12"/>
      <c r="AT393" s="12"/>
      <c r="AU393" s="12"/>
      <c r="AV393" s="12"/>
      <c r="AW393" s="12"/>
      <c r="AX393" s="12"/>
      <c r="AY393" s="12"/>
      <c r="AZ393" s="12"/>
      <c r="BA393" s="12"/>
      <c r="BB393" s="12"/>
      <c r="BC393" s="12"/>
      <c r="BD393" s="12"/>
      <c r="BE393" s="12"/>
      <c r="BF393" s="12"/>
      <c r="BG393" s="12"/>
      <c r="BH393" s="12"/>
      <c r="BI393" s="12"/>
      <c r="BJ393" s="12"/>
      <c r="BK393" s="12"/>
    </row>
    <row r="394" spans="1:63" x14ac:dyDescent="0.3">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c r="AE394" s="12"/>
      <c r="AF394" s="12"/>
      <c r="AG394" s="12"/>
      <c r="AH394" s="12"/>
      <c r="AI394" s="12"/>
      <c r="AJ394" s="12"/>
      <c r="AK394" s="12"/>
      <c r="AL394" s="12"/>
      <c r="AM394" s="12"/>
      <c r="AN394" s="12"/>
      <c r="AO394" s="12"/>
      <c r="AP394" s="12"/>
      <c r="AQ394" s="12"/>
      <c r="AR394" s="12"/>
      <c r="AS394" s="12"/>
      <c r="AT394" s="12"/>
      <c r="AU394" s="12"/>
      <c r="AV394" s="12"/>
      <c r="AW394" s="12"/>
      <c r="AX394" s="12"/>
      <c r="AY394" s="12"/>
      <c r="AZ394" s="12"/>
      <c r="BA394" s="12"/>
      <c r="BB394" s="12"/>
      <c r="BC394" s="12"/>
      <c r="BD394" s="12"/>
      <c r="BE394" s="12"/>
      <c r="BF394" s="12"/>
      <c r="BG394" s="12"/>
      <c r="BH394" s="12"/>
      <c r="BI394" s="12"/>
      <c r="BJ394" s="12"/>
      <c r="BK394" s="12"/>
    </row>
    <row r="395" spans="1:63" x14ac:dyDescent="0.3">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c r="AE395" s="12"/>
      <c r="AF395" s="12"/>
      <c r="AG395" s="12"/>
      <c r="AH395" s="12"/>
      <c r="AI395" s="12"/>
      <c r="AJ395" s="12"/>
      <c r="AK395" s="12"/>
      <c r="AL395" s="12"/>
      <c r="AM395" s="12"/>
      <c r="AN395" s="12"/>
      <c r="AO395" s="12"/>
      <c r="AP395" s="12"/>
      <c r="AQ395" s="12"/>
      <c r="AR395" s="12"/>
      <c r="AS395" s="12"/>
      <c r="AT395" s="12"/>
      <c r="AU395" s="12"/>
      <c r="AV395" s="12"/>
      <c r="AW395" s="12"/>
      <c r="AX395" s="12"/>
      <c r="AY395" s="12"/>
      <c r="AZ395" s="12"/>
      <c r="BA395" s="12"/>
      <c r="BB395" s="12"/>
      <c r="BC395" s="12"/>
      <c r="BD395" s="12"/>
      <c r="BE395" s="12"/>
      <c r="BF395" s="12"/>
      <c r="BG395" s="12"/>
      <c r="BH395" s="12"/>
      <c r="BI395" s="12"/>
      <c r="BJ395" s="12"/>
      <c r="BK395" s="12"/>
    </row>
    <row r="396" spans="1:63" x14ac:dyDescent="0.3">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c r="AE396" s="12"/>
      <c r="AF396" s="12"/>
      <c r="AG396" s="12"/>
      <c r="AH396" s="12"/>
      <c r="AI396" s="12"/>
      <c r="AJ396" s="12"/>
      <c r="AK396" s="12"/>
      <c r="AL396" s="12"/>
      <c r="AM396" s="12"/>
      <c r="AN396" s="12"/>
      <c r="AO396" s="12"/>
      <c r="AP396" s="12"/>
      <c r="AQ396" s="12"/>
      <c r="AR396" s="12"/>
      <c r="AS396" s="12"/>
      <c r="AT396" s="12"/>
      <c r="AU396" s="12"/>
      <c r="AV396" s="12"/>
      <c r="AW396" s="12"/>
      <c r="AX396" s="12"/>
      <c r="AY396" s="12"/>
      <c r="AZ396" s="12"/>
      <c r="BA396" s="12"/>
      <c r="BB396" s="12"/>
      <c r="BC396" s="12"/>
      <c r="BD396" s="12"/>
      <c r="BE396" s="12"/>
      <c r="BF396" s="12"/>
      <c r="BG396" s="12"/>
      <c r="BH396" s="12"/>
      <c r="BI396" s="12"/>
      <c r="BJ396" s="12"/>
      <c r="BK396" s="12"/>
    </row>
    <row r="397" spans="1:63" x14ac:dyDescent="0.3">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c r="AE397" s="12"/>
      <c r="AF397" s="12"/>
      <c r="AG397" s="12"/>
      <c r="AH397" s="12"/>
      <c r="AI397" s="12"/>
      <c r="AJ397" s="12"/>
      <c r="AK397" s="12"/>
      <c r="AL397" s="12"/>
      <c r="AM397" s="12"/>
      <c r="AN397" s="12"/>
      <c r="AO397" s="12"/>
      <c r="AP397" s="12"/>
      <c r="AQ397" s="12"/>
      <c r="AR397" s="12"/>
      <c r="AS397" s="12"/>
      <c r="AT397" s="12"/>
      <c r="AU397" s="12"/>
      <c r="AV397" s="12"/>
      <c r="AW397" s="12"/>
      <c r="AX397" s="12"/>
      <c r="AY397" s="12"/>
      <c r="AZ397" s="12"/>
      <c r="BA397" s="12"/>
      <c r="BB397" s="12"/>
      <c r="BC397" s="12"/>
      <c r="BD397" s="12"/>
      <c r="BE397" s="12"/>
      <c r="BF397" s="12"/>
      <c r="BG397" s="12"/>
      <c r="BH397" s="12"/>
      <c r="BI397" s="12"/>
      <c r="BJ397" s="12"/>
      <c r="BK397" s="12"/>
    </row>
    <row r="398" spans="1:63" x14ac:dyDescent="0.3">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c r="AE398" s="12"/>
      <c r="AF398" s="12"/>
      <c r="AG398" s="12"/>
      <c r="AH398" s="12"/>
      <c r="AI398" s="12"/>
      <c r="AJ398" s="12"/>
      <c r="AK398" s="12"/>
      <c r="AL398" s="12"/>
      <c r="AM398" s="12"/>
      <c r="AN398" s="12"/>
      <c r="AO398" s="12"/>
      <c r="AP398" s="12"/>
      <c r="AQ398" s="12"/>
      <c r="AR398" s="12"/>
      <c r="AS398" s="12"/>
      <c r="AT398" s="12"/>
      <c r="AU398" s="12"/>
      <c r="AV398" s="12"/>
      <c r="AW398" s="12"/>
      <c r="AX398" s="12"/>
      <c r="AY398" s="12"/>
      <c r="AZ398" s="12"/>
      <c r="BA398" s="12"/>
      <c r="BB398" s="12"/>
      <c r="BC398" s="12"/>
      <c r="BD398" s="12"/>
      <c r="BE398" s="12"/>
      <c r="BF398" s="12"/>
      <c r="BG398" s="12"/>
      <c r="BH398" s="12"/>
      <c r="BI398" s="12"/>
      <c r="BJ398" s="12"/>
      <c r="BK398" s="12"/>
    </row>
    <row r="399" spans="1:63" x14ac:dyDescent="0.3">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c r="AE399" s="12"/>
      <c r="AF399" s="12"/>
      <c r="AG399" s="12"/>
      <c r="AH399" s="12"/>
      <c r="AI399" s="12"/>
      <c r="AJ399" s="12"/>
      <c r="AK399" s="12"/>
      <c r="AL399" s="12"/>
      <c r="AM399" s="12"/>
      <c r="AN399" s="12"/>
      <c r="AO399" s="12"/>
      <c r="AP399" s="12"/>
      <c r="AQ399" s="12"/>
      <c r="AR399" s="12"/>
      <c r="AS399" s="12"/>
      <c r="AT399" s="12"/>
      <c r="AU399" s="12"/>
      <c r="AV399" s="12"/>
      <c r="AW399" s="12"/>
      <c r="AX399" s="12"/>
      <c r="AY399" s="12"/>
      <c r="AZ399" s="12"/>
      <c r="BA399" s="12"/>
      <c r="BB399" s="12"/>
      <c r="BC399" s="12"/>
      <c r="BD399" s="12"/>
      <c r="BE399" s="12"/>
      <c r="BF399" s="12"/>
      <c r="BG399" s="12"/>
      <c r="BH399" s="12"/>
      <c r="BI399" s="12"/>
      <c r="BJ399" s="12"/>
      <c r="BK399" s="12"/>
    </row>
    <row r="400" spans="1:63" x14ac:dyDescent="0.3">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c r="AE400" s="12"/>
      <c r="AF400" s="12"/>
      <c r="AG400" s="12"/>
      <c r="AH400" s="12"/>
      <c r="AI400" s="12"/>
      <c r="AJ400" s="12"/>
      <c r="AK400" s="12"/>
      <c r="AL400" s="12"/>
      <c r="AM400" s="12"/>
      <c r="AN400" s="12"/>
      <c r="AO400" s="12"/>
      <c r="AP400" s="12"/>
      <c r="AQ400" s="12"/>
      <c r="AR400" s="12"/>
      <c r="AS400" s="12"/>
      <c r="AT400" s="12"/>
      <c r="AU400" s="12"/>
      <c r="AV400" s="12"/>
      <c r="AW400" s="12"/>
      <c r="AX400" s="12"/>
      <c r="AY400" s="12"/>
      <c r="AZ400" s="12"/>
      <c r="BA400" s="12"/>
      <c r="BB400" s="12"/>
      <c r="BC400" s="12"/>
      <c r="BD400" s="12"/>
      <c r="BE400" s="12"/>
      <c r="BF400" s="12"/>
      <c r="BG400" s="12"/>
      <c r="BH400" s="12"/>
      <c r="BI400" s="12"/>
      <c r="BJ400" s="12"/>
      <c r="BK400" s="12"/>
    </row>
    <row r="401" spans="1:63" x14ac:dyDescent="0.3">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c r="AE401" s="12"/>
      <c r="AF401" s="12"/>
      <c r="AG401" s="12"/>
      <c r="AH401" s="12"/>
      <c r="AI401" s="12"/>
      <c r="AJ401" s="12"/>
      <c r="AK401" s="12"/>
      <c r="AL401" s="12"/>
      <c r="AM401" s="12"/>
      <c r="AN401" s="12"/>
      <c r="AO401" s="12"/>
      <c r="AP401" s="12"/>
      <c r="AQ401" s="12"/>
      <c r="AR401" s="12"/>
      <c r="AS401" s="12"/>
      <c r="AT401" s="12"/>
      <c r="AU401" s="12"/>
      <c r="AV401" s="12"/>
      <c r="AW401" s="12"/>
      <c r="AX401" s="12"/>
      <c r="AY401" s="12"/>
      <c r="AZ401" s="12"/>
      <c r="BA401" s="12"/>
      <c r="BB401" s="12"/>
      <c r="BC401" s="12"/>
      <c r="BD401" s="12"/>
      <c r="BE401" s="12"/>
      <c r="BF401" s="12"/>
      <c r="BG401" s="12"/>
      <c r="BH401" s="12"/>
      <c r="BI401" s="12"/>
      <c r="BJ401" s="12"/>
      <c r="BK401" s="12"/>
    </row>
    <row r="402" spans="1:63" x14ac:dyDescent="0.3">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c r="AE402" s="12"/>
      <c r="AF402" s="12"/>
      <c r="AG402" s="12"/>
      <c r="AH402" s="12"/>
      <c r="AI402" s="12"/>
      <c r="AJ402" s="12"/>
      <c r="AK402" s="12"/>
      <c r="AL402" s="12"/>
      <c r="AM402" s="12"/>
      <c r="AN402" s="12"/>
      <c r="AO402" s="12"/>
      <c r="AP402" s="12"/>
      <c r="AQ402" s="12"/>
      <c r="AR402" s="12"/>
      <c r="AS402" s="12"/>
      <c r="AT402" s="12"/>
      <c r="AU402" s="12"/>
      <c r="AV402" s="12"/>
      <c r="AW402" s="12"/>
      <c r="AX402" s="12"/>
      <c r="AY402" s="12"/>
      <c r="AZ402" s="12"/>
      <c r="BA402" s="12"/>
      <c r="BB402" s="12"/>
      <c r="BC402" s="12"/>
      <c r="BD402" s="12"/>
      <c r="BE402" s="12"/>
      <c r="BF402" s="12"/>
      <c r="BG402" s="12"/>
      <c r="BH402" s="12"/>
      <c r="BI402" s="12"/>
      <c r="BJ402" s="12"/>
      <c r="BK402" s="12"/>
    </row>
    <row r="403" spans="1:63" x14ac:dyDescent="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c r="AE403" s="12"/>
      <c r="AF403" s="12"/>
      <c r="AG403" s="12"/>
      <c r="AH403" s="12"/>
      <c r="AI403" s="12"/>
      <c r="AJ403" s="12"/>
      <c r="AK403" s="12"/>
      <c r="AL403" s="12"/>
      <c r="AM403" s="12"/>
      <c r="AN403" s="12"/>
      <c r="AO403" s="12"/>
      <c r="AP403" s="12"/>
      <c r="AQ403" s="12"/>
      <c r="AR403" s="12"/>
      <c r="AS403" s="12"/>
      <c r="AT403" s="12"/>
      <c r="AU403" s="12"/>
      <c r="AV403" s="12"/>
      <c r="AW403" s="12"/>
      <c r="AX403" s="12"/>
      <c r="AY403" s="12"/>
      <c r="AZ403" s="12"/>
      <c r="BA403" s="12"/>
      <c r="BB403" s="12"/>
      <c r="BC403" s="12"/>
      <c r="BD403" s="12"/>
      <c r="BE403" s="12"/>
      <c r="BF403" s="12"/>
      <c r="BG403" s="12"/>
      <c r="BH403" s="12"/>
      <c r="BI403" s="12"/>
      <c r="BJ403" s="12"/>
      <c r="BK403" s="12"/>
    </row>
    <row r="404" spans="1:63" x14ac:dyDescent="0.3">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c r="AE404" s="12"/>
      <c r="AF404" s="12"/>
      <c r="AG404" s="12"/>
      <c r="AH404" s="12"/>
      <c r="AI404" s="12"/>
      <c r="AJ404" s="12"/>
      <c r="AK404" s="12"/>
      <c r="AL404" s="12"/>
      <c r="AM404" s="12"/>
      <c r="AN404" s="12"/>
      <c r="AO404" s="12"/>
      <c r="AP404" s="12"/>
      <c r="AQ404" s="12"/>
      <c r="AR404" s="12"/>
      <c r="AS404" s="12"/>
      <c r="AT404" s="12"/>
      <c r="AU404" s="12"/>
      <c r="AV404" s="12"/>
      <c r="AW404" s="12"/>
      <c r="AX404" s="12"/>
      <c r="AY404" s="12"/>
      <c r="AZ404" s="12"/>
      <c r="BA404" s="12"/>
      <c r="BB404" s="12"/>
      <c r="BC404" s="12"/>
      <c r="BD404" s="12"/>
      <c r="BE404" s="12"/>
      <c r="BF404" s="12"/>
      <c r="BG404" s="12"/>
      <c r="BH404" s="12"/>
      <c r="BI404" s="12"/>
      <c r="BJ404" s="12"/>
      <c r="BK404" s="12"/>
    </row>
    <row r="405" spans="1:63" x14ac:dyDescent="0.3">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c r="AE405" s="12"/>
      <c r="AF405" s="12"/>
      <c r="AG405" s="12"/>
      <c r="AH405" s="12"/>
      <c r="AI405" s="12"/>
      <c r="AJ405" s="12"/>
      <c r="AK405" s="12"/>
      <c r="AL405" s="12"/>
      <c r="AM405" s="12"/>
      <c r="AN405" s="12"/>
      <c r="AO405" s="12"/>
      <c r="AP405" s="12"/>
      <c r="AQ405" s="12"/>
      <c r="AR405" s="12"/>
      <c r="AS405" s="12"/>
      <c r="AT405" s="12"/>
      <c r="AU405" s="12"/>
      <c r="AV405" s="12"/>
      <c r="AW405" s="12"/>
      <c r="AX405" s="12"/>
      <c r="AY405" s="12"/>
      <c r="AZ405" s="12"/>
      <c r="BA405" s="12"/>
      <c r="BB405" s="12"/>
      <c r="BC405" s="12"/>
      <c r="BD405" s="12"/>
      <c r="BE405" s="12"/>
      <c r="BF405" s="12"/>
      <c r="BG405" s="12"/>
      <c r="BH405" s="12"/>
      <c r="BI405" s="12"/>
      <c r="BJ405" s="12"/>
      <c r="BK405" s="12"/>
    </row>
    <row r="406" spans="1:63" x14ac:dyDescent="0.3">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c r="AE406" s="12"/>
      <c r="AF406" s="12"/>
      <c r="AG406" s="12"/>
      <c r="AH406" s="12"/>
      <c r="AI406" s="12"/>
      <c r="AJ406" s="12"/>
      <c r="AK406" s="12"/>
      <c r="AL406" s="12"/>
      <c r="AM406" s="12"/>
      <c r="AN406" s="12"/>
      <c r="AO406" s="12"/>
      <c r="AP406" s="12"/>
      <c r="AQ406" s="12"/>
      <c r="AR406" s="12"/>
      <c r="AS406" s="12"/>
      <c r="AT406" s="12"/>
      <c r="AU406" s="12"/>
      <c r="AV406" s="12"/>
      <c r="AW406" s="12"/>
      <c r="AX406" s="12"/>
      <c r="AY406" s="12"/>
      <c r="AZ406" s="12"/>
      <c r="BA406" s="12"/>
      <c r="BB406" s="12"/>
      <c r="BC406" s="12"/>
      <c r="BD406" s="12"/>
      <c r="BE406" s="12"/>
      <c r="BF406" s="12"/>
      <c r="BG406" s="12"/>
      <c r="BH406" s="12"/>
      <c r="BI406" s="12"/>
      <c r="BJ406" s="12"/>
      <c r="BK406" s="12"/>
    </row>
    <row r="407" spans="1:63" x14ac:dyDescent="0.3">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2"/>
      <c r="BG407" s="12"/>
      <c r="BH407" s="12"/>
      <c r="BI407" s="12"/>
      <c r="BJ407" s="12"/>
      <c r="BK407" s="12"/>
    </row>
    <row r="408" spans="1:63" x14ac:dyDescent="0.3">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c r="AE408" s="12"/>
      <c r="AF408" s="12"/>
      <c r="AG408" s="12"/>
      <c r="AH408" s="12"/>
      <c r="AI408" s="12"/>
      <c r="AJ408" s="12"/>
      <c r="AK408" s="12"/>
      <c r="AL408" s="12"/>
      <c r="AM408" s="12"/>
      <c r="AN408" s="12"/>
      <c r="AO408" s="12"/>
      <c r="AP408" s="12"/>
      <c r="AQ408" s="12"/>
      <c r="AR408" s="12"/>
      <c r="AS408" s="12"/>
      <c r="AT408" s="12"/>
      <c r="AU408" s="12"/>
      <c r="AV408" s="12"/>
      <c r="AW408" s="12"/>
      <c r="AX408" s="12"/>
      <c r="AY408" s="12"/>
      <c r="AZ408" s="12"/>
      <c r="BA408" s="12"/>
      <c r="BB408" s="12"/>
      <c r="BC408" s="12"/>
      <c r="BD408" s="12"/>
      <c r="BE408" s="12"/>
      <c r="BF408" s="12"/>
      <c r="BG408" s="12"/>
      <c r="BH408" s="12"/>
      <c r="BI408" s="12"/>
      <c r="BJ408" s="12"/>
      <c r="BK408" s="12"/>
    </row>
    <row r="409" spans="1:63" x14ac:dyDescent="0.3">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c r="AE409" s="12"/>
      <c r="AF409" s="12"/>
      <c r="AG409" s="12"/>
      <c r="AH409" s="12"/>
      <c r="AI409" s="12"/>
      <c r="AJ409" s="12"/>
      <c r="AK409" s="12"/>
      <c r="AL409" s="12"/>
      <c r="AM409" s="12"/>
      <c r="AN409" s="12"/>
      <c r="AO409" s="12"/>
      <c r="AP409" s="12"/>
      <c r="AQ409" s="12"/>
      <c r="AR409" s="12"/>
      <c r="AS409" s="12"/>
      <c r="AT409" s="12"/>
      <c r="AU409" s="12"/>
      <c r="AV409" s="12"/>
      <c r="AW409" s="12"/>
      <c r="AX409" s="12"/>
      <c r="AY409" s="12"/>
      <c r="AZ409" s="12"/>
      <c r="BA409" s="12"/>
      <c r="BB409" s="12"/>
      <c r="BC409" s="12"/>
      <c r="BD409" s="12"/>
      <c r="BE409" s="12"/>
      <c r="BF409" s="12"/>
      <c r="BG409" s="12"/>
      <c r="BH409" s="12"/>
      <c r="BI409" s="12"/>
      <c r="BJ409" s="12"/>
      <c r="BK409" s="12"/>
    </row>
    <row r="410" spans="1:63" x14ac:dyDescent="0.3">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c r="AE410" s="12"/>
      <c r="AF410" s="12"/>
      <c r="AG410" s="12"/>
      <c r="AH410" s="12"/>
      <c r="AI410" s="12"/>
      <c r="AJ410" s="12"/>
      <c r="AK410" s="12"/>
      <c r="AL410" s="12"/>
      <c r="AM410" s="12"/>
      <c r="AN410" s="12"/>
      <c r="AO410" s="12"/>
      <c r="AP410" s="12"/>
      <c r="AQ410" s="12"/>
      <c r="AR410" s="12"/>
      <c r="AS410" s="12"/>
      <c r="AT410" s="12"/>
      <c r="AU410" s="12"/>
      <c r="AV410" s="12"/>
      <c r="AW410" s="12"/>
      <c r="AX410" s="12"/>
      <c r="AY410" s="12"/>
      <c r="AZ410" s="12"/>
      <c r="BA410" s="12"/>
      <c r="BB410" s="12"/>
      <c r="BC410" s="12"/>
      <c r="BD410" s="12"/>
      <c r="BE410" s="12"/>
      <c r="BF410" s="12"/>
      <c r="BG410" s="12"/>
      <c r="BH410" s="12"/>
      <c r="BI410" s="12"/>
      <c r="BJ410" s="12"/>
      <c r="BK410" s="12"/>
    </row>
    <row r="411" spans="1:63" x14ac:dyDescent="0.3">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c r="AE411" s="12"/>
      <c r="AF411" s="12"/>
      <c r="AG411" s="12"/>
      <c r="AH411" s="12"/>
      <c r="AI411" s="12"/>
      <c r="AJ411" s="12"/>
      <c r="AK411" s="12"/>
      <c r="AL411" s="12"/>
      <c r="AM411" s="12"/>
      <c r="AN411" s="12"/>
      <c r="AO411" s="12"/>
      <c r="AP411" s="12"/>
      <c r="AQ411" s="12"/>
      <c r="AR411" s="12"/>
      <c r="AS411" s="12"/>
      <c r="AT411" s="12"/>
      <c r="AU411" s="12"/>
      <c r="AV411" s="12"/>
      <c r="AW411" s="12"/>
      <c r="AX411" s="12"/>
      <c r="AY411" s="12"/>
      <c r="AZ411" s="12"/>
      <c r="BA411" s="12"/>
      <c r="BB411" s="12"/>
      <c r="BC411" s="12"/>
      <c r="BD411" s="12"/>
      <c r="BE411" s="12"/>
      <c r="BF411" s="12"/>
      <c r="BG411" s="12"/>
      <c r="BH411" s="12"/>
      <c r="BI411" s="12"/>
      <c r="BJ411" s="12"/>
      <c r="BK411" s="12"/>
    </row>
    <row r="412" spans="1:63" x14ac:dyDescent="0.3">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c r="AE412" s="12"/>
      <c r="AF412" s="12"/>
      <c r="AG412" s="12"/>
      <c r="AH412" s="12"/>
      <c r="AI412" s="12"/>
      <c r="AJ412" s="12"/>
      <c r="AK412" s="12"/>
      <c r="AL412" s="12"/>
      <c r="AM412" s="12"/>
      <c r="AN412" s="12"/>
      <c r="AO412" s="12"/>
      <c r="AP412" s="12"/>
      <c r="AQ412" s="12"/>
      <c r="AR412" s="12"/>
      <c r="AS412" s="12"/>
      <c r="AT412" s="12"/>
      <c r="AU412" s="12"/>
      <c r="AV412" s="12"/>
      <c r="AW412" s="12"/>
      <c r="AX412" s="12"/>
      <c r="AY412" s="12"/>
      <c r="AZ412" s="12"/>
      <c r="BA412" s="12"/>
      <c r="BB412" s="12"/>
      <c r="BC412" s="12"/>
      <c r="BD412" s="12"/>
      <c r="BE412" s="12"/>
      <c r="BF412" s="12"/>
      <c r="BG412" s="12"/>
      <c r="BH412" s="12"/>
      <c r="BI412" s="12"/>
      <c r="BJ412" s="12"/>
      <c r="BK412" s="12"/>
    </row>
    <row r="413" spans="1:63" x14ac:dyDescent="0.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c r="AE413" s="12"/>
      <c r="AF413" s="12"/>
      <c r="AG413" s="12"/>
      <c r="AH413" s="12"/>
      <c r="AI413" s="12"/>
      <c r="AJ413" s="12"/>
      <c r="AK413" s="12"/>
      <c r="AL413" s="12"/>
      <c r="AM413" s="12"/>
      <c r="AN413" s="12"/>
      <c r="AO413" s="12"/>
      <c r="AP413" s="12"/>
      <c r="AQ413" s="12"/>
      <c r="AR413" s="12"/>
      <c r="AS413" s="12"/>
      <c r="AT413" s="12"/>
      <c r="AU413" s="12"/>
      <c r="AV413" s="12"/>
      <c r="AW413" s="12"/>
      <c r="AX413" s="12"/>
      <c r="AY413" s="12"/>
      <c r="AZ413" s="12"/>
      <c r="BA413" s="12"/>
      <c r="BB413" s="12"/>
      <c r="BC413" s="12"/>
      <c r="BD413" s="12"/>
      <c r="BE413" s="12"/>
      <c r="BF413" s="12"/>
      <c r="BG413" s="12"/>
      <c r="BH413" s="12"/>
      <c r="BI413" s="12"/>
      <c r="BJ413" s="12"/>
      <c r="BK413" s="12"/>
    </row>
    <row r="414" spans="1:63" x14ac:dyDescent="0.3">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c r="AE414" s="12"/>
      <c r="AF414" s="12"/>
      <c r="AG414" s="12"/>
      <c r="AH414" s="12"/>
      <c r="AI414" s="12"/>
      <c r="AJ414" s="12"/>
      <c r="AK414" s="12"/>
      <c r="AL414" s="12"/>
      <c r="AM414" s="12"/>
      <c r="AN414" s="12"/>
      <c r="AO414" s="12"/>
      <c r="AP414" s="12"/>
      <c r="AQ414" s="12"/>
      <c r="AR414" s="12"/>
      <c r="AS414" s="12"/>
      <c r="AT414" s="12"/>
      <c r="AU414" s="12"/>
      <c r="AV414" s="12"/>
      <c r="AW414" s="12"/>
      <c r="AX414" s="12"/>
      <c r="AY414" s="12"/>
      <c r="AZ414" s="12"/>
      <c r="BA414" s="12"/>
      <c r="BB414" s="12"/>
      <c r="BC414" s="12"/>
      <c r="BD414" s="12"/>
      <c r="BE414" s="12"/>
      <c r="BF414" s="12"/>
      <c r="BG414" s="12"/>
      <c r="BH414" s="12"/>
      <c r="BI414" s="12"/>
      <c r="BJ414" s="12"/>
      <c r="BK414" s="12"/>
    </row>
    <row r="415" spans="1:63" x14ac:dyDescent="0.3">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c r="AE415" s="12"/>
      <c r="AF415" s="12"/>
      <c r="AG415" s="12"/>
      <c r="AH415" s="12"/>
      <c r="AI415" s="12"/>
      <c r="AJ415" s="12"/>
      <c r="AK415" s="12"/>
      <c r="AL415" s="12"/>
      <c r="AM415" s="12"/>
      <c r="AN415" s="12"/>
      <c r="AO415" s="12"/>
      <c r="AP415" s="12"/>
      <c r="AQ415" s="12"/>
      <c r="AR415" s="12"/>
      <c r="AS415" s="12"/>
      <c r="AT415" s="12"/>
      <c r="AU415" s="12"/>
      <c r="AV415" s="12"/>
      <c r="AW415" s="12"/>
      <c r="AX415" s="12"/>
      <c r="AY415" s="12"/>
      <c r="AZ415" s="12"/>
      <c r="BA415" s="12"/>
      <c r="BB415" s="12"/>
      <c r="BC415" s="12"/>
      <c r="BD415" s="12"/>
      <c r="BE415" s="12"/>
      <c r="BF415" s="12"/>
      <c r="BG415" s="12"/>
      <c r="BH415" s="12"/>
      <c r="BI415" s="12"/>
      <c r="BJ415" s="12"/>
      <c r="BK415" s="12"/>
    </row>
    <row r="416" spans="1:63" x14ac:dyDescent="0.3">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c r="AE416" s="12"/>
      <c r="AF416" s="12"/>
      <c r="AG416" s="12"/>
      <c r="AH416" s="12"/>
      <c r="AI416" s="12"/>
      <c r="AJ416" s="12"/>
      <c r="AK416" s="12"/>
      <c r="AL416" s="12"/>
      <c r="AM416" s="12"/>
      <c r="AN416" s="12"/>
      <c r="AO416" s="12"/>
      <c r="AP416" s="12"/>
      <c r="AQ416" s="12"/>
      <c r="AR416" s="12"/>
      <c r="AS416" s="12"/>
      <c r="AT416" s="12"/>
      <c r="AU416" s="12"/>
      <c r="AV416" s="12"/>
      <c r="AW416" s="12"/>
      <c r="AX416" s="12"/>
      <c r="AY416" s="12"/>
      <c r="AZ416" s="12"/>
      <c r="BA416" s="12"/>
      <c r="BB416" s="12"/>
      <c r="BC416" s="12"/>
      <c r="BD416" s="12"/>
      <c r="BE416" s="12"/>
      <c r="BF416" s="12"/>
      <c r="BG416" s="12"/>
      <c r="BH416" s="12"/>
      <c r="BI416" s="12"/>
      <c r="BJ416" s="12"/>
      <c r="BK416" s="12"/>
    </row>
    <row r="417" spans="1:63" x14ac:dyDescent="0.3">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c r="AE417" s="12"/>
      <c r="AF417" s="12"/>
      <c r="AG417" s="12"/>
      <c r="AH417" s="12"/>
      <c r="AI417" s="12"/>
      <c r="AJ417" s="12"/>
      <c r="AK417" s="12"/>
      <c r="AL417" s="12"/>
      <c r="AM417" s="12"/>
      <c r="AN417" s="12"/>
      <c r="AO417" s="12"/>
      <c r="AP417" s="12"/>
      <c r="AQ417" s="12"/>
      <c r="AR417" s="12"/>
      <c r="AS417" s="12"/>
      <c r="AT417" s="12"/>
      <c r="AU417" s="12"/>
      <c r="AV417" s="12"/>
      <c r="AW417" s="12"/>
      <c r="AX417" s="12"/>
      <c r="AY417" s="12"/>
      <c r="AZ417" s="12"/>
      <c r="BA417" s="12"/>
      <c r="BB417" s="12"/>
      <c r="BC417" s="12"/>
      <c r="BD417" s="12"/>
      <c r="BE417" s="12"/>
      <c r="BF417" s="12"/>
      <c r="BG417" s="12"/>
      <c r="BH417" s="12"/>
      <c r="BI417" s="12"/>
      <c r="BJ417" s="12"/>
      <c r="BK417" s="12"/>
    </row>
    <row r="418" spans="1:63" x14ac:dyDescent="0.3">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c r="AE418" s="12"/>
      <c r="AF418" s="12"/>
      <c r="AG418" s="12"/>
      <c r="AH418" s="12"/>
      <c r="AI418" s="12"/>
      <c r="AJ418" s="12"/>
      <c r="AK418" s="12"/>
      <c r="AL418" s="12"/>
      <c r="AM418" s="12"/>
      <c r="AN418" s="12"/>
      <c r="AO418" s="12"/>
      <c r="AP418" s="12"/>
      <c r="AQ418" s="12"/>
      <c r="AR418" s="12"/>
      <c r="AS418" s="12"/>
      <c r="AT418" s="12"/>
      <c r="AU418" s="12"/>
      <c r="AV418" s="12"/>
      <c r="AW418" s="12"/>
      <c r="AX418" s="12"/>
      <c r="AY418" s="12"/>
      <c r="AZ418" s="12"/>
      <c r="BA418" s="12"/>
      <c r="BB418" s="12"/>
      <c r="BC418" s="12"/>
      <c r="BD418" s="12"/>
      <c r="BE418" s="12"/>
      <c r="BF418" s="12"/>
      <c r="BG418" s="12"/>
      <c r="BH418" s="12"/>
      <c r="BI418" s="12"/>
      <c r="BJ418" s="12"/>
      <c r="BK418" s="12"/>
    </row>
    <row r="419" spans="1:63" x14ac:dyDescent="0.3">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c r="AE419" s="12"/>
      <c r="AF419" s="12"/>
      <c r="AG419" s="12"/>
      <c r="AH419" s="12"/>
      <c r="AI419" s="12"/>
      <c r="AJ419" s="12"/>
      <c r="AK419" s="12"/>
      <c r="AL419" s="12"/>
      <c r="AM419" s="12"/>
      <c r="AN419" s="12"/>
      <c r="AO419" s="12"/>
      <c r="AP419" s="12"/>
      <c r="AQ419" s="12"/>
      <c r="AR419" s="12"/>
      <c r="AS419" s="12"/>
      <c r="AT419" s="12"/>
      <c r="AU419" s="12"/>
      <c r="AV419" s="12"/>
      <c r="AW419" s="12"/>
      <c r="AX419" s="12"/>
      <c r="AY419" s="12"/>
      <c r="AZ419" s="12"/>
      <c r="BA419" s="12"/>
      <c r="BB419" s="12"/>
      <c r="BC419" s="12"/>
      <c r="BD419" s="12"/>
      <c r="BE419" s="12"/>
      <c r="BF419" s="12"/>
      <c r="BG419" s="12"/>
      <c r="BH419" s="12"/>
      <c r="BI419" s="12"/>
      <c r="BJ419" s="12"/>
      <c r="BK419" s="12"/>
    </row>
    <row r="420" spans="1:63" x14ac:dyDescent="0.3">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c r="AE420" s="12"/>
      <c r="AF420" s="12"/>
      <c r="AG420" s="12"/>
      <c r="AH420" s="12"/>
      <c r="AI420" s="12"/>
      <c r="AJ420" s="12"/>
      <c r="AK420" s="12"/>
      <c r="AL420" s="12"/>
      <c r="AM420" s="12"/>
      <c r="AN420" s="12"/>
      <c r="AO420" s="12"/>
      <c r="AP420" s="12"/>
      <c r="AQ420" s="12"/>
      <c r="AR420" s="12"/>
      <c r="AS420" s="12"/>
      <c r="AT420" s="12"/>
      <c r="AU420" s="12"/>
      <c r="AV420" s="12"/>
      <c r="AW420" s="12"/>
      <c r="AX420" s="12"/>
      <c r="AY420" s="12"/>
      <c r="AZ420" s="12"/>
      <c r="BA420" s="12"/>
      <c r="BB420" s="12"/>
      <c r="BC420" s="12"/>
      <c r="BD420" s="12"/>
      <c r="BE420" s="12"/>
      <c r="BF420" s="12"/>
      <c r="BG420" s="12"/>
      <c r="BH420" s="12"/>
      <c r="BI420" s="12"/>
      <c r="BJ420" s="12"/>
      <c r="BK420" s="12"/>
    </row>
    <row r="421" spans="1:63" x14ac:dyDescent="0.3">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c r="AE421" s="12"/>
      <c r="AF421" s="12"/>
      <c r="AG421" s="12"/>
      <c r="AH421" s="12"/>
      <c r="AI421" s="12"/>
      <c r="AJ421" s="12"/>
      <c r="AK421" s="12"/>
      <c r="AL421" s="12"/>
      <c r="AM421" s="12"/>
      <c r="AN421" s="12"/>
      <c r="AO421" s="12"/>
      <c r="AP421" s="12"/>
      <c r="AQ421" s="12"/>
      <c r="AR421" s="12"/>
      <c r="AS421" s="12"/>
      <c r="AT421" s="12"/>
      <c r="AU421" s="12"/>
      <c r="AV421" s="12"/>
      <c r="AW421" s="12"/>
      <c r="AX421" s="12"/>
      <c r="AY421" s="12"/>
      <c r="AZ421" s="12"/>
      <c r="BA421" s="12"/>
      <c r="BB421" s="12"/>
      <c r="BC421" s="12"/>
      <c r="BD421" s="12"/>
      <c r="BE421" s="12"/>
      <c r="BF421" s="12"/>
      <c r="BG421" s="12"/>
      <c r="BH421" s="12"/>
      <c r="BI421" s="12"/>
      <c r="BJ421" s="12"/>
      <c r="BK421" s="12"/>
    </row>
    <row r="422" spans="1:63" x14ac:dyDescent="0.3">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c r="AE422" s="12"/>
      <c r="AF422" s="12"/>
      <c r="AG422" s="12"/>
      <c r="AH422" s="12"/>
      <c r="AI422" s="12"/>
      <c r="AJ422" s="12"/>
      <c r="AK422" s="12"/>
      <c r="AL422" s="12"/>
      <c r="AM422" s="12"/>
      <c r="AN422" s="12"/>
      <c r="AO422" s="12"/>
      <c r="AP422" s="12"/>
      <c r="AQ422" s="12"/>
      <c r="AR422" s="12"/>
      <c r="AS422" s="12"/>
      <c r="AT422" s="12"/>
      <c r="AU422" s="12"/>
      <c r="AV422" s="12"/>
      <c r="AW422" s="12"/>
      <c r="AX422" s="12"/>
      <c r="AY422" s="12"/>
      <c r="AZ422" s="12"/>
      <c r="BA422" s="12"/>
      <c r="BB422" s="12"/>
      <c r="BC422" s="12"/>
      <c r="BD422" s="12"/>
      <c r="BE422" s="12"/>
      <c r="BF422" s="12"/>
      <c r="BG422" s="12"/>
      <c r="BH422" s="12"/>
      <c r="BI422" s="12"/>
      <c r="BJ422" s="12"/>
      <c r="BK422" s="12"/>
    </row>
    <row r="423" spans="1:63" x14ac:dyDescent="0.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c r="AE423" s="12"/>
      <c r="AF423" s="12"/>
      <c r="AG423" s="12"/>
      <c r="AH423" s="12"/>
      <c r="AI423" s="12"/>
      <c r="AJ423" s="12"/>
      <c r="AK423" s="12"/>
      <c r="AL423" s="12"/>
      <c r="AM423" s="12"/>
      <c r="AN423" s="12"/>
      <c r="AO423" s="12"/>
      <c r="AP423" s="12"/>
      <c r="AQ423" s="12"/>
      <c r="AR423" s="12"/>
      <c r="AS423" s="12"/>
      <c r="AT423" s="12"/>
      <c r="AU423" s="12"/>
      <c r="AV423" s="12"/>
      <c r="AW423" s="12"/>
      <c r="AX423" s="12"/>
      <c r="AY423" s="12"/>
      <c r="AZ423" s="12"/>
      <c r="BA423" s="12"/>
      <c r="BB423" s="12"/>
      <c r="BC423" s="12"/>
      <c r="BD423" s="12"/>
      <c r="BE423" s="12"/>
      <c r="BF423" s="12"/>
      <c r="BG423" s="12"/>
      <c r="BH423" s="12"/>
      <c r="BI423" s="12"/>
      <c r="BJ423" s="12"/>
      <c r="BK423" s="12"/>
    </row>
    <row r="424" spans="1:63" x14ac:dyDescent="0.3">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c r="AE424" s="12"/>
      <c r="AF424" s="12"/>
      <c r="AG424" s="12"/>
      <c r="AH424" s="12"/>
      <c r="AI424" s="12"/>
      <c r="AJ424" s="12"/>
      <c r="AK424" s="12"/>
      <c r="AL424" s="12"/>
      <c r="AM424" s="12"/>
      <c r="AN424" s="12"/>
      <c r="AO424" s="12"/>
      <c r="AP424" s="12"/>
      <c r="AQ424" s="12"/>
      <c r="AR424" s="12"/>
      <c r="AS424" s="12"/>
      <c r="AT424" s="12"/>
      <c r="AU424" s="12"/>
      <c r="AV424" s="12"/>
      <c r="AW424" s="12"/>
      <c r="AX424" s="12"/>
      <c r="AY424" s="12"/>
      <c r="AZ424" s="12"/>
      <c r="BA424" s="12"/>
      <c r="BB424" s="12"/>
      <c r="BC424" s="12"/>
      <c r="BD424" s="12"/>
      <c r="BE424" s="12"/>
      <c r="BF424" s="12"/>
      <c r="BG424" s="12"/>
      <c r="BH424" s="12"/>
      <c r="BI424" s="12"/>
      <c r="BJ424" s="12"/>
      <c r="BK424" s="12"/>
    </row>
    <row r="425" spans="1:63" x14ac:dyDescent="0.3">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c r="AE425" s="12"/>
      <c r="AF425" s="12"/>
      <c r="AG425" s="12"/>
      <c r="AH425" s="12"/>
      <c r="AI425" s="12"/>
      <c r="AJ425" s="12"/>
      <c r="AK425" s="12"/>
      <c r="AL425" s="12"/>
      <c r="AM425" s="12"/>
      <c r="AN425" s="12"/>
      <c r="AO425" s="12"/>
      <c r="AP425" s="12"/>
      <c r="AQ425" s="12"/>
      <c r="AR425" s="12"/>
      <c r="AS425" s="12"/>
      <c r="AT425" s="12"/>
      <c r="AU425" s="12"/>
      <c r="AV425" s="12"/>
      <c r="AW425" s="12"/>
      <c r="AX425" s="12"/>
      <c r="AY425" s="12"/>
      <c r="AZ425" s="12"/>
      <c r="BA425" s="12"/>
      <c r="BB425" s="12"/>
      <c r="BC425" s="12"/>
      <c r="BD425" s="12"/>
      <c r="BE425" s="12"/>
      <c r="BF425" s="12"/>
      <c r="BG425" s="12"/>
      <c r="BH425" s="12"/>
      <c r="BI425" s="12"/>
      <c r="BJ425" s="12"/>
      <c r="BK425" s="12"/>
    </row>
    <row r="426" spans="1:63" x14ac:dyDescent="0.3">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c r="AE426" s="12"/>
      <c r="AF426" s="12"/>
      <c r="AG426" s="12"/>
      <c r="AH426" s="12"/>
      <c r="AI426" s="12"/>
      <c r="AJ426" s="12"/>
      <c r="AK426" s="12"/>
      <c r="AL426" s="12"/>
      <c r="AM426" s="12"/>
      <c r="AN426" s="12"/>
      <c r="AO426" s="12"/>
      <c r="AP426" s="12"/>
      <c r="AQ426" s="12"/>
      <c r="AR426" s="12"/>
      <c r="AS426" s="12"/>
      <c r="AT426" s="12"/>
      <c r="AU426" s="12"/>
      <c r="AV426" s="12"/>
      <c r="AW426" s="12"/>
      <c r="AX426" s="12"/>
      <c r="AY426" s="12"/>
      <c r="AZ426" s="12"/>
      <c r="BA426" s="12"/>
      <c r="BB426" s="12"/>
      <c r="BC426" s="12"/>
      <c r="BD426" s="12"/>
      <c r="BE426" s="12"/>
      <c r="BF426" s="12"/>
      <c r="BG426" s="12"/>
      <c r="BH426" s="12"/>
      <c r="BI426" s="12"/>
      <c r="BJ426" s="12"/>
      <c r="BK426" s="12"/>
    </row>
    <row r="427" spans="1:63" x14ac:dyDescent="0.3">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c r="AE427" s="12"/>
      <c r="AF427" s="12"/>
      <c r="AG427" s="12"/>
      <c r="AH427" s="12"/>
      <c r="AI427" s="12"/>
      <c r="AJ427" s="12"/>
      <c r="AK427" s="12"/>
      <c r="AL427" s="12"/>
      <c r="AM427" s="12"/>
      <c r="AN427" s="12"/>
      <c r="AO427" s="12"/>
      <c r="AP427" s="12"/>
      <c r="AQ427" s="12"/>
      <c r="AR427" s="12"/>
      <c r="AS427" s="12"/>
      <c r="AT427" s="12"/>
      <c r="AU427" s="12"/>
      <c r="AV427" s="12"/>
      <c r="AW427" s="12"/>
      <c r="AX427" s="12"/>
      <c r="AY427" s="12"/>
      <c r="AZ427" s="12"/>
      <c r="BA427" s="12"/>
      <c r="BB427" s="12"/>
      <c r="BC427" s="12"/>
      <c r="BD427" s="12"/>
      <c r="BE427" s="12"/>
      <c r="BF427" s="12"/>
      <c r="BG427" s="12"/>
      <c r="BH427" s="12"/>
      <c r="BI427" s="12"/>
      <c r="BJ427" s="12"/>
      <c r="BK427" s="12"/>
    </row>
    <row r="428" spans="1:63" x14ac:dyDescent="0.3">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c r="AE428" s="12"/>
      <c r="AF428" s="12"/>
      <c r="AG428" s="12"/>
      <c r="AH428" s="12"/>
      <c r="AI428" s="12"/>
      <c r="AJ428" s="12"/>
      <c r="AK428" s="12"/>
      <c r="AL428" s="12"/>
      <c r="AM428" s="12"/>
      <c r="AN428" s="12"/>
      <c r="AO428" s="12"/>
      <c r="AP428" s="12"/>
      <c r="AQ428" s="12"/>
      <c r="AR428" s="12"/>
      <c r="AS428" s="12"/>
      <c r="AT428" s="12"/>
      <c r="AU428" s="12"/>
      <c r="AV428" s="12"/>
      <c r="AW428" s="12"/>
      <c r="AX428" s="12"/>
      <c r="AY428" s="12"/>
      <c r="AZ428" s="12"/>
      <c r="BA428" s="12"/>
      <c r="BB428" s="12"/>
      <c r="BC428" s="12"/>
      <c r="BD428" s="12"/>
      <c r="BE428" s="12"/>
      <c r="BF428" s="12"/>
      <c r="BG428" s="12"/>
      <c r="BH428" s="12"/>
      <c r="BI428" s="12"/>
      <c r="BJ428" s="12"/>
      <c r="BK428" s="12"/>
    </row>
    <row r="429" spans="1:63" x14ac:dyDescent="0.3">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c r="AE429" s="12"/>
      <c r="AF429" s="12"/>
      <c r="AG429" s="12"/>
      <c r="AH429" s="12"/>
      <c r="AI429" s="12"/>
      <c r="AJ429" s="12"/>
      <c r="AK429" s="12"/>
      <c r="AL429" s="12"/>
      <c r="AM429" s="12"/>
      <c r="AN429" s="12"/>
      <c r="AO429" s="12"/>
      <c r="AP429" s="12"/>
      <c r="AQ429" s="12"/>
      <c r="AR429" s="12"/>
      <c r="AS429" s="12"/>
      <c r="AT429" s="12"/>
      <c r="AU429" s="12"/>
      <c r="AV429" s="12"/>
      <c r="AW429" s="12"/>
      <c r="AX429" s="12"/>
      <c r="AY429" s="12"/>
      <c r="AZ429" s="12"/>
      <c r="BA429" s="12"/>
      <c r="BB429" s="12"/>
      <c r="BC429" s="12"/>
      <c r="BD429" s="12"/>
      <c r="BE429" s="12"/>
      <c r="BF429" s="12"/>
      <c r="BG429" s="12"/>
      <c r="BH429" s="12"/>
      <c r="BI429" s="12"/>
      <c r="BJ429" s="12"/>
      <c r="BK429" s="12"/>
    </row>
    <row r="430" spans="1:63" x14ac:dyDescent="0.3">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c r="AE430" s="12"/>
      <c r="AF430" s="12"/>
      <c r="AG430" s="12"/>
      <c r="AH430" s="12"/>
      <c r="AI430" s="12"/>
      <c r="AJ430" s="12"/>
      <c r="AK430" s="12"/>
      <c r="AL430" s="12"/>
      <c r="AM430" s="12"/>
      <c r="AN430" s="12"/>
      <c r="AO430" s="12"/>
      <c r="AP430" s="12"/>
      <c r="AQ430" s="12"/>
      <c r="AR430" s="12"/>
      <c r="AS430" s="12"/>
      <c r="AT430" s="12"/>
      <c r="AU430" s="12"/>
      <c r="AV430" s="12"/>
      <c r="AW430" s="12"/>
      <c r="AX430" s="12"/>
      <c r="AY430" s="12"/>
      <c r="AZ430" s="12"/>
      <c r="BA430" s="12"/>
      <c r="BB430" s="12"/>
      <c r="BC430" s="12"/>
      <c r="BD430" s="12"/>
      <c r="BE430" s="12"/>
      <c r="BF430" s="12"/>
      <c r="BG430" s="12"/>
      <c r="BH430" s="12"/>
      <c r="BI430" s="12"/>
      <c r="BJ430" s="12"/>
      <c r="BK430" s="12"/>
    </row>
    <row r="431" spans="1:63" x14ac:dyDescent="0.3">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c r="AE431" s="12"/>
      <c r="AF431" s="12"/>
      <c r="AG431" s="12"/>
      <c r="AH431" s="12"/>
      <c r="AI431" s="12"/>
      <c r="AJ431" s="12"/>
      <c r="AK431" s="12"/>
      <c r="AL431" s="12"/>
      <c r="AM431" s="12"/>
      <c r="AN431" s="12"/>
      <c r="AO431" s="12"/>
      <c r="AP431" s="12"/>
      <c r="AQ431" s="12"/>
      <c r="AR431" s="12"/>
      <c r="AS431" s="12"/>
      <c r="AT431" s="12"/>
      <c r="AU431" s="12"/>
      <c r="AV431" s="12"/>
      <c r="AW431" s="12"/>
      <c r="AX431" s="12"/>
      <c r="AY431" s="12"/>
      <c r="AZ431" s="12"/>
      <c r="BA431" s="12"/>
      <c r="BB431" s="12"/>
      <c r="BC431" s="12"/>
      <c r="BD431" s="12"/>
      <c r="BE431" s="12"/>
      <c r="BF431" s="12"/>
      <c r="BG431" s="12"/>
      <c r="BH431" s="12"/>
      <c r="BI431" s="12"/>
      <c r="BJ431" s="12"/>
      <c r="BK431" s="12"/>
    </row>
    <row r="432" spans="1:63" x14ac:dyDescent="0.3">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c r="AE432" s="12"/>
      <c r="AF432" s="12"/>
      <c r="AG432" s="12"/>
      <c r="AH432" s="12"/>
      <c r="AI432" s="12"/>
      <c r="AJ432" s="12"/>
      <c r="AK432" s="12"/>
      <c r="AL432" s="12"/>
      <c r="AM432" s="12"/>
      <c r="AN432" s="12"/>
      <c r="AO432" s="12"/>
      <c r="AP432" s="12"/>
      <c r="AQ432" s="12"/>
      <c r="AR432" s="12"/>
      <c r="AS432" s="12"/>
      <c r="AT432" s="12"/>
      <c r="AU432" s="12"/>
      <c r="AV432" s="12"/>
      <c r="AW432" s="12"/>
      <c r="AX432" s="12"/>
      <c r="AY432" s="12"/>
      <c r="AZ432" s="12"/>
      <c r="BA432" s="12"/>
      <c r="BB432" s="12"/>
      <c r="BC432" s="12"/>
      <c r="BD432" s="12"/>
      <c r="BE432" s="12"/>
      <c r="BF432" s="12"/>
      <c r="BG432" s="12"/>
      <c r="BH432" s="12"/>
      <c r="BI432" s="12"/>
      <c r="BJ432" s="12"/>
      <c r="BK432" s="12"/>
    </row>
    <row r="433" spans="1:63" x14ac:dyDescent="0.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c r="AE433" s="12"/>
      <c r="AF433" s="12"/>
      <c r="AG433" s="12"/>
      <c r="AH433" s="12"/>
      <c r="AI433" s="12"/>
      <c r="AJ433" s="12"/>
      <c r="AK433" s="12"/>
      <c r="AL433" s="12"/>
      <c r="AM433" s="12"/>
      <c r="AN433" s="12"/>
      <c r="AO433" s="12"/>
      <c r="AP433" s="12"/>
      <c r="AQ433" s="12"/>
      <c r="AR433" s="12"/>
      <c r="AS433" s="12"/>
      <c r="AT433" s="12"/>
      <c r="AU433" s="12"/>
      <c r="AV433" s="12"/>
      <c r="AW433" s="12"/>
      <c r="AX433" s="12"/>
      <c r="AY433" s="12"/>
      <c r="AZ433" s="12"/>
      <c r="BA433" s="12"/>
      <c r="BB433" s="12"/>
      <c r="BC433" s="12"/>
      <c r="BD433" s="12"/>
      <c r="BE433" s="12"/>
      <c r="BF433" s="12"/>
      <c r="BG433" s="12"/>
      <c r="BH433" s="12"/>
      <c r="BI433" s="12"/>
      <c r="BJ433" s="12"/>
      <c r="BK433" s="12"/>
    </row>
    <row r="434" spans="1:63" x14ac:dyDescent="0.3">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c r="AE434" s="12"/>
      <c r="AF434" s="12"/>
      <c r="AG434" s="12"/>
      <c r="AH434" s="12"/>
      <c r="AI434" s="12"/>
      <c r="AJ434" s="12"/>
      <c r="AK434" s="12"/>
      <c r="AL434" s="12"/>
      <c r="AM434" s="12"/>
      <c r="AN434" s="12"/>
      <c r="AO434" s="12"/>
      <c r="AP434" s="12"/>
      <c r="AQ434" s="12"/>
      <c r="AR434" s="12"/>
      <c r="AS434" s="12"/>
      <c r="AT434" s="12"/>
      <c r="AU434" s="12"/>
      <c r="AV434" s="12"/>
      <c r="AW434" s="12"/>
      <c r="AX434" s="12"/>
      <c r="AY434" s="12"/>
      <c r="AZ434" s="12"/>
      <c r="BA434" s="12"/>
      <c r="BB434" s="12"/>
      <c r="BC434" s="12"/>
      <c r="BD434" s="12"/>
      <c r="BE434" s="12"/>
      <c r="BF434" s="12"/>
      <c r="BG434" s="12"/>
      <c r="BH434" s="12"/>
      <c r="BI434" s="12"/>
      <c r="BJ434" s="12"/>
      <c r="BK434" s="12"/>
    </row>
    <row r="435" spans="1:63" x14ac:dyDescent="0.3">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c r="AE435" s="12"/>
      <c r="AF435" s="12"/>
      <c r="AG435" s="12"/>
      <c r="AH435" s="12"/>
      <c r="AI435" s="12"/>
      <c r="AJ435" s="12"/>
      <c r="AK435" s="12"/>
      <c r="AL435" s="12"/>
      <c r="AM435" s="12"/>
      <c r="AN435" s="12"/>
      <c r="AO435" s="12"/>
      <c r="AP435" s="12"/>
      <c r="AQ435" s="12"/>
      <c r="AR435" s="12"/>
      <c r="AS435" s="12"/>
      <c r="AT435" s="12"/>
      <c r="AU435" s="12"/>
      <c r="AV435" s="12"/>
      <c r="AW435" s="12"/>
      <c r="AX435" s="12"/>
      <c r="AY435" s="12"/>
      <c r="AZ435" s="12"/>
      <c r="BA435" s="12"/>
      <c r="BB435" s="12"/>
      <c r="BC435" s="12"/>
      <c r="BD435" s="12"/>
      <c r="BE435" s="12"/>
      <c r="BF435" s="12"/>
      <c r="BG435" s="12"/>
      <c r="BH435" s="12"/>
      <c r="BI435" s="12"/>
      <c r="BJ435" s="12"/>
      <c r="BK435" s="12"/>
    </row>
    <row r="436" spans="1:63" x14ac:dyDescent="0.3">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c r="AE436" s="12"/>
      <c r="AF436" s="12"/>
      <c r="AG436" s="12"/>
      <c r="AH436" s="12"/>
      <c r="AI436" s="12"/>
      <c r="AJ436" s="12"/>
      <c r="AK436" s="12"/>
      <c r="AL436" s="12"/>
      <c r="AM436" s="12"/>
      <c r="AN436" s="12"/>
      <c r="AO436" s="12"/>
      <c r="AP436" s="12"/>
      <c r="AQ436" s="12"/>
      <c r="AR436" s="12"/>
      <c r="AS436" s="12"/>
      <c r="AT436" s="12"/>
      <c r="AU436" s="12"/>
      <c r="AV436" s="12"/>
      <c r="AW436" s="12"/>
      <c r="AX436" s="12"/>
      <c r="AY436" s="12"/>
      <c r="AZ436" s="12"/>
      <c r="BA436" s="12"/>
      <c r="BB436" s="12"/>
      <c r="BC436" s="12"/>
      <c r="BD436" s="12"/>
      <c r="BE436" s="12"/>
      <c r="BF436" s="12"/>
      <c r="BG436" s="12"/>
      <c r="BH436" s="12"/>
      <c r="BI436" s="12"/>
      <c r="BJ436" s="12"/>
      <c r="BK436" s="12"/>
    </row>
    <row r="437" spans="1:63" x14ac:dyDescent="0.3">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c r="AE437" s="12"/>
      <c r="AF437" s="12"/>
      <c r="AG437" s="12"/>
      <c r="AH437" s="12"/>
      <c r="AI437" s="12"/>
      <c r="AJ437" s="12"/>
      <c r="AK437" s="12"/>
      <c r="AL437" s="12"/>
      <c r="AM437" s="12"/>
      <c r="AN437" s="12"/>
      <c r="AO437" s="12"/>
      <c r="AP437" s="12"/>
      <c r="AQ437" s="12"/>
      <c r="AR437" s="12"/>
      <c r="AS437" s="12"/>
      <c r="AT437" s="12"/>
      <c r="AU437" s="12"/>
      <c r="AV437" s="12"/>
      <c r="AW437" s="12"/>
      <c r="AX437" s="12"/>
      <c r="AY437" s="12"/>
      <c r="AZ437" s="12"/>
      <c r="BA437" s="12"/>
      <c r="BB437" s="12"/>
      <c r="BC437" s="12"/>
      <c r="BD437" s="12"/>
      <c r="BE437" s="12"/>
      <c r="BF437" s="12"/>
      <c r="BG437" s="12"/>
      <c r="BH437" s="12"/>
      <c r="BI437" s="12"/>
      <c r="BJ437" s="12"/>
      <c r="BK437" s="12"/>
    </row>
    <row r="438" spans="1:63" x14ac:dyDescent="0.3">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c r="AE438" s="12"/>
      <c r="AF438" s="12"/>
      <c r="AG438" s="12"/>
      <c r="AH438" s="12"/>
      <c r="AI438" s="12"/>
      <c r="AJ438" s="12"/>
      <c r="AK438" s="12"/>
      <c r="AL438" s="12"/>
      <c r="AM438" s="12"/>
      <c r="AN438" s="12"/>
      <c r="AO438" s="12"/>
      <c r="AP438" s="12"/>
      <c r="AQ438" s="12"/>
      <c r="AR438" s="12"/>
      <c r="AS438" s="12"/>
      <c r="AT438" s="12"/>
      <c r="AU438" s="12"/>
      <c r="AV438" s="12"/>
      <c r="AW438" s="12"/>
      <c r="AX438" s="12"/>
      <c r="AY438" s="12"/>
      <c r="AZ438" s="12"/>
      <c r="BA438" s="12"/>
      <c r="BB438" s="12"/>
      <c r="BC438" s="12"/>
      <c r="BD438" s="12"/>
      <c r="BE438" s="12"/>
      <c r="BF438" s="12"/>
      <c r="BG438" s="12"/>
      <c r="BH438" s="12"/>
      <c r="BI438" s="12"/>
      <c r="BJ438" s="12"/>
      <c r="BK438" s="12"/>
    </row>
    <row r="439" spans="1:63" x14ac:dyDescent="0.3">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c r="AE439" s="12"/>
      <c r="AF439" s="12"/>
      <c r="AG439" s="12"/>
      <c r="AH439" s="12"/>
      <c r="AI439" s="12"/>
      <c r="AJ439" s="12"/>
      <c r="AK439" s="12"/>
      <c r="AL439" s="12"/>
      <c r="AM439" s="12"/>
      <c r="AN439" s="12"/>
      <c r="AO439" s="12"/>
      <c r="AP439" s="12"/>
      <c r="AQ439" s="12"/>
      <c r="AR439" s="12"/>
      <c r="AS439" s="12"/>
      <c r="AT439" s="12"/>
      <c r="AU439" s="12"/>
      <c r="AV439" s="12"/>
      <c r="AW439" s="12"/>
      <c r="AX439" s="12"/>
      <c r="AY439" s="12"/>
      <c r="AZ439" s="12"/>
      <c r="BA439" s="12"/>
      <c r="BB439" s="12"/>
      <c r="BC439" s="12"/>
      <c r="BD439" s="12"/>
      <c r="BE439" s="12"/>
      <c r="BF439" s="12"/>
      <c r="BG439" s="12"/>
      <c r="BH439" s="12"/>
      <c r="BI439" s="12"/>
      <c r="BJ439" s="12"/>
      <c r="BK439" s="12"/>
    </row>
    <row r="440" spans="1:63" x14ac:dyDescent="0.3">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c r="AE440" s="12"/>
      <c r="AF440" s="12"/>
      <c r="AG440" s="12"/>
      <c r="AH440" s="12"/>
      <c r="AI440" s="12"/>
      <c r="AJ440" s="12"/>
      <c r="AK440" s="12"/>
      <c r="AL440" s="12"/>
      <c r="AM440" s="12"/>
      <c r="AN440" s="12"/>
      <c r="AO440" s="12"/>
      <c r="AP440" s="12"/>
      <c r="AQ440" s="12"/>
      <c r="AR440" s="12"/>
      <c r="AS440" s="12"/>
      <c r="AT440" s="12"/>
      <c r="AU440" s="12"/>
      <c r="AV440" s="12"/>
      <c r="AW440" s="12"/>
      <c r="AX440" s="12"/>
      <c r="AY440" s="12"/>
      <c r="AZ440" s="12"/>
      <c r="BA440" s="12"/>
      <c r="BB440" s="12"/>
      <c r="BC440" s="12"/>
      <c r="BD440" s="12"/>
      <c r="BE440" s="12"/>
      <c r="BF440" s="12"/>
      <c r="BG440" s="12"/>
      <c r="BH440" s="12"/>
      <c r="BI440" s="12"/>
      <c r="BJ440" s="12"/>
      <c r="BK440" s="12"/>
    </row>
    <row r="441" spans="1:63" x14ac:dyDescent="0.3">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c r="AE441" s="12"/>
      <c r="AF441" s="12"/>
      <c r="AG441" s="12"/>
      <c r="AH441" s="12"/>
      <c r="AI441" s="12"/>
      <c r="AJ441" s="12"/>
      <c r="AK441" s="12"/>
      <c r="AL441" s="12"/>
      <c r="AM441" s="12"/>
      <c r="AN441" s="12"/>
      <c r="AO441" s="12"/>
      <c r="AP441" s="12"/>
      <c r="AQ441" s="12"/>
      <c r="AR441" s="12"/>
      <c r="AS441" s="12"/>
      <c r="AT441" s="12"/>
      <c r="AU441" s="12"/>
      <c r="AV441" s="12"/>
      <c r="AW441" s="12"/>
      <c r="AX441" s="12"/>
      <c r="AY441" s="12"/>
      <c r="AZ441" s="12"/>
      <c r="BA441" s="12"/>
      <c r="BB441" s="12"/>
      <c r="BC441" s="12"/>
      <c r="BD441" s="12"/>
      <c r="BE441" s="12"/>
      <c r="BF441" s="12"/>
      <c r="BG441" s="12"/>
      <c r="BH441" s="12"/>
      <c r="BI441" s="12"/>
      <c r="BJ441" s="12"/>
      <c r="BK441" s="12"/>
    </row>
    <row r="442" spans="1:63" x14ac:dyDescent="0.3">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c r="AE442" s="12"/>
      <c r="AF442" s="12"/>
      <c r="AG442" s="12"/>
      <c r="AH442" s="12"/>
      <c r="AI442" s="12"/>
      <c r="AJ442" s="12"/>
      <c r="AK442" s="12"/>
      <c r="AL442" s="12"/>
      <c r="AM442" s="12"/>
      <c r="AN442" s="12"/>
      <c r="AO442" s="12"/>
      <c r="AP442" s="12"/>
      <c r="AQ442" s="12"/>
      <c r="AR442" s="12"/>
      <c r="AS442" s="12"/>
      <c r="AT442" s="12"/>
      <c r="AU442" s="12"/>
      <c r="AV442" s="12"/>
      <c r="AW442" s="12"/>
      <c r="AX442" s="12"/>
      <c r="AY442" s="12"/>
      <c r="AZ442" s="12"/>
      <c r="BA442" s="12"/>
      <c r="BB442" s="12"/>
      <c r="BC442" s="12"/>
      <c r="BD442" s="12"/>
      <c r="BE442" s="12"/>
      <c r="BF442" s="12"/>
      <c r="BG442" s="12"/>
      <c r="BH442" s="12"/>
      <c r="BI442" s="12"/>
      <c r="BJ442" s="12"/>
      <c r="BK442" s="12"/>
    </row>
    <row r="443" spans="1:63" x14ac:dyDescent="0.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c r="AE443" s="12"/>
      <c r="AF443" s="12"/>
      <c r="AG443" s="12"/>
      <c r="AH443" s="12"/>
      <c r="AI443" s="12"/>
      <c r="AJ443" s="12"/>
      <c r="AK443" s="12"/>
      <c r="AL443" s="12"/>
      <c r="AM443" s="12"/>
      <c r="AN443" s="12"/>
      <c r="AO443" s="12"/>
      <c r="AP443" s="12"/>
      <c r="AQ443" s="12"/>
      <c r="AR443" s="12"/>
      <c r="AS443" s="12"/>
      <c r="AT443" s="12"/>
      <c r="AU443" s="12"/>
      <c r="AV443" s="12"/>
      <c r="AW443" s="12"/>
      <c r="AX443" s="12"/>
      <c r="AY443" s="12"/>
      <c r="AZ443" s="12"/>
      <c r="BA443" s="12"/>
      <c r="BB443" s="12"/>
      <c r="BC443" s="12"/>
      <c r="BD443" s="12"/>
      <c r="BE443" s="12"/>
      <c r="BF443" s="12"/>
      <c r="BG443" s="12"/>
      <c r="BH443" s="12"/>
      <c r="BI443" s="12"/>
      <c r="BJ443" s="12"/>
      <c r="BK443" s="12"/>
    </row>
    <row r="444" spans="1:63" x14ac:dyDescent="0.3">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c r="AE444" s="12"/>
      <c r="AF444" s="12"/>
      <c r="AG444" s="12"/>
      <c r="AH444" s="12"/>
      <c r="AI444" s="12"/>
      <c r="AJ444" s="12"/>
      <c r="AK444" s="12"/>
      <c r="AL444" s="12"/>
      <c r="AM444" s="12"/>
      <c r="AN444" s="12"/>
      <c r="AO444" s="12"/>
      <c r="AP444" s="12"/>
      <c r="AQ444" s="12"/>
      <c r="AR444" s="12"/>
      <c r="AS444" s="12"/>
      <c r="AT444" s="12"/>
      <c r="AU444" s="12"/>
      <c r="AV444" s="12"/>
      <c r="AW444" s="12"/>
      <c r="AX444" s="12"/>
      <c r="AY444" s="12"/>
      <c r="AZ444" s="12"/>
      <c r="BA444" s="12"/>
      <c r="BB444" s="12"/>
      <c r="BC444" s="12"/>
      <c r="BD444" s="12"/>
      <c r="BE444" s="12"/>
      <c r="BF444" s="12"/>
      <c r="BG444" s="12"/>
      <c r="BH444" s="12"/>
      <c r="BI444" s="12"/>
      <c r="BJ444" s="12"/>
      <c r="BK444" s="12"/>
    </row>
    <row r="445" spans="1:63" x14ac:dyDescent="0.3">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c r="AE445" s="12"/>
      <c r="AF445" s="12"/>
      <c r="AG445" s="12"/>
      <c r="AH445" s="12"/>
      <c r="AI445" s="12"/>
      <c r="AJ445" s="12"/>
      <c r="AK445" s="12"/>
      <c r="AL445" s="12"/>
      <c r="AM445" s="12"/>
      <c r="AN445" s="12"/>
      <c r="AO445" s="12"/>
      <c r="AP445" s="12"/>
      <c r="AQ445" s="12"/>
      <c r="AR445" s="12"/>
      <c r="AS445" s="12"/>
      <c r="AT445" s="12"/>
      <c r="AU445" s="12"/>
      <c r="AV445" s="12"/>
      <c r="AW445" s="12"/>
      <c r="AX445" s="12"/>
      <c r="AY445" s="12"/>
      <c r="AZ445" s="12"/>
      <c r="BA445" s="12"/>
      <c r="BB445" s="12"/>
      <c r="BC445" s="12"/>
      <c r="BD445" s="12"/>
      <c r="BE445" s="12"/>
      <c r="BF445" s="12"/>
      <c r="BG445" s="12"/>
      <c r="BH445" s="12"/>
      <c r="BI445" s="12"/>
      <c r="BJ445" s="12"/>
      <c r="BK445" s="12"/>
    </row>
    <row r="446" spans="1:63" x14ac:dyDescent="0.3">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c r="AE446" s="12"/>
      <c r="AF446" s="12"/>
      <c r="AG446" s="12"/>
      <c r="AH446" s="12"/>
      <c r="AI446" s="12"/>
      <c r="AJ446" s="12"/>
      <c r="AK446" s="12"/>
      <c r="AL446" s="12"/>
      <c r="AM446" s="12"/>
      <c r="AN446" s="12"/>
      <c r="AO446" s="12"/>
      <c r="AP446" s="12"/>
      <c r="AQ446" s="12"/>
      <c r="AR446" s="12"/>
      <c r="AS446" s="12"/>
      <c r="AT446" s="12"/>
      <c r="AU446" s="12"/>
      <c r="AV446" s="12"/>
      <c r="AW446" s="12"/>
      <c r="AX446" s="12"/>
      <c r="AY446" s="12"/>
      <c r="AZ446" s="12"/>
      <c r="BA446" s="12"/>
      <c r="BB446" s="12"/>
      <c r="BC446" s="12"/>
      <c r="BD446" s="12"/>
      <c r="BE446" s="12"/>
      <c r="BF446" s="12"/>
      <c r="BG446" s="12"/>
      <c r="BH446" s="12"/>
      <c r="BI446" s="12"/>
      <c r="BJ446" s="12"/>
      <c r="BK446" s="12"/>
    </row>
    <row r="447" spans="1:63" x14ac:dyDescent="0.3">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c r="AE447" s="12"/>
      <c r="AF447" s="12"/>
      <c r="AG447" s="12"/>
      <c r="AH447" s="12"/>
      <c r="AI447" s="12"/>
      <c r="AJ447" s="12"/>
      <c r="AK447" s="12"/>
      <c r="AL447" s="12"/>
      <c r="AM447" s="12"/>
      <c r="AN447" s="12"/>
      <c r="AO447" s="12"/>
      <c r="AP447" s="12"/>
      <c r="AQ447" s="12"/>
      <c r="AR447" s="12"/>
      <c r="AS447" s="12"/>
      <c r="AT447" s="12"/>
      <c r="AU447" s="12"/>
      <c r="AV447" s="12"/>
      <c r="AW447" s="12"/>
      <c r="AX447" s="12"/>
      <c r="AY447" s="12"/>
      <c r="AZ447" s="12"/>
      <c r="BA447" s="12"/>
      <c r="BB447" s="12"/>
      <c r="BC447" s="12"/>
      <c r="BD447" s="12"/>
      <c r="BE447" s="12"/>
      <c r="BF447" s="12"/>
      <c r="BG447" s="12"/>
      <c r="BH447" s="12"/>
      <c r="BI447" s="12"/>
      <c r="BJ447" s="12"/>
      <c r="BK447" s="12"/>
    </row>
    <row r="448" spans="1:63" x14ac:dyDescent="0.3">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c r="AE448" s="12"/>
      <c r="AF448" s="12"/>
      <c r="AG448" s="12"/>
      <c r="AH448" s="12"/>
      <c r="AI448" s="12"/>
      <c r="AJ448" s="12"/>
      <c r="AK448" s="12"/>
      <c r="AL448" s="12"/>
      <c r="AM448" s="12"/>
      <c r="AN448" s="12"/>
      <c r="AO448" s="12"/>
      <c r="AP448" s="12"/>
      <c r="AQ448" s="12"/>
      <c r="AR448" s="12"/>
      <c r="AS448" s="12"/>
      <c r="AT448" s="12"/>
      <c r="AU448" s="12"/>
      <c r="AV448" s="12"/>
      <c r="AW448" s="12"/>
      <c r="AX448" s="12"/>
      <c r="AY448" s="12"/>
      <c r="AZ448" s="12"/>
      <c r="BA448" s="12"/>
      <c r="BB448" s="12"/>
      <c r="BC448" s="12"/>
      <c r="BD448" s="12"/>
      <c r="BE448" s="12"/>
      <c r="BF448" s="12"/>
      <c r="BG448" s="12"/>
      <c r="BH448" s="12"/>
      <c r="BI448" s="12"/>
      <c r="BJ448" s="12"/>
      <c r="BK448" s="12"/>
    </row>
    <row r="449" spans="1:63" x14ac:dyDescent="0.3">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c r="AE449" s="12"/>
      <c r="AF449" s="12"/>
      <c r="AG449" s="12"/>
      <c r="AH449" s="12"/>
      <c r="AI449" s="12"/>
      <c r="AJ449" s="12"/>
      <c r="AK449" s="12"/>
      <c r="AL449" s="12"/>
      <c r="AM449" s="12"/>
      <c r="AN449" s="12"/>
      <c r="AO449" s="12"/>
      <c r="AP449" s="12"/>
      <c r="AQ449" s="12"/>
      <c r="AR449" s="12"/>
      <c r="AS449" s="12"/>
      <c r="AT449" s="12"/>
      <c r="AU449" s="12"/>
      <c r="AV449" s="12"/>
      <c r="AW449" s="12"/>
      <c r="AX449" s="12"/>
      <c r="AY449" s="12"/>
      <c r="AZ449" s="12"/>
      <c r="BA449" s="12"/>
      <c r="BB449" s="12"/>
      <c r="BC449" s="12"/>
      <c r="BD449" s="12"/>
      <c r="BE449" s="12"/>
      <c r="BF449" s="12"/>
      <c r="BG449" s="12"/>
      <c r="BH449" s="12"/>
      <c r="BI449" s="12"/>
      <c r="BJ449" s="12"/>
      <c r="BK449" s="12"/>
    </row>
    <row r="450" spans="1:63" x14ac:dyDescent="0.3">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c r="AE450" s="12"/>
      <c r="AF450" s="12"/>
      <c r="AG450" s="12"/>
      <c r="AH450" s="12"/>
      <c r="AI450" s="12"/>
      <c r="AJ450" s="12"/>
      <c r="AK450" s="12"/>
      <c r="AL450" s="12"/>
      <c r="AM450" s="12"/>
      <c r="AN450" s="12"/>
      <c r="AO450" s="12"/>
      <c r="AP450" s="12"/>
      <c r="AQ450" s="12"/>
      <c r="AR450" s="12"/>
      <c r="AS450" s="12"/>
      <c r="AT450" s="12"/>
      <c r="AU450" s="12"/>
      <c r="AV450" s="12"/>
      <c r="AW450" s="12"/>
      <c r="AX450" s="12"/>
      <c r="AY450" s="12"/>
      <c r="AZ450" s="12"/>
      <c r="BA450" s="12"/>
      <c r="BB450" s="12"/>
      <c r="BC450" s="12"/>
      <c r="BD450" s="12"/>
      <c r="BE450" s="12"/>
      <c r="BF450" s="12"/>
      <c r="BG450" s="12"/>
      <c r="BH450" s="12"/>
      <c r="BI450" s="12"/>
      <c r="BJ450" s="12"/>
      <c r="BK450" s="12"/>
    </row>
    <row r="451" spans="1:63" x14ac:dyDescent="0.3">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c r="AE451" s="12"/>
      <c r="AF451" s="12"/>
      <c r="AG451" s="12"/>
      <c r="AH451" s="12"/>
      <c r="AI451" s="12"/>
      <c r="AJ451" s="12"/>
      <c r="AK451" s="12"/>
      <c r="AL451" s="12"/>
      <c r="AM451" s="12"/>
      <c r="AN451" s="12"/>
      <c r="AO451" s="12"/>
      <c r="AP451" s="12"/>
      <c r="AQ451" s="12"/>
      <c r="AR451" s="12"/>
      <c r="AS451" s="12"/>
      <c r="AT451" s="12"/>
      <c r="AU451" s="12"/>
      <c r="AV451" s="12"/>
      <c r="AW451" s="12"/>
      <c r="AX451" s="12"/>
      <c r="AY451" s="12"/>
      <c r="AZ451" s="12"/>
      <c r="BA451" s="12"/>
      <c r="BB451" s="12"/>
      <c r="BC451" s="12"/>
      <c r="BD451" s="12"/>
      <c r="BE451" s="12"/>
      <c r="BF451" s="12"/>
      <c r="BG451" s="12"/>
      <c r="BH451" s="12"/>
      <c r="BI451" s="12"/>
      <c r="BJ451" s="12"/>
      <c r="BK451" s="12"/>
    </row>
    <row r="452" spans="1:63" x14ac:dyDescent="0.3">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2"/>
      <c r="BG452" s="12"/>
      <c r="BH452" s="12"/>
      <c r="BI452" s="12"/>
      <c r="BJ452" s="12"/>
      <c r="BK452" s="12"/>
    </row>
    <row r="453" spans="1:63" x14ac:dyDescent="0.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c r="AE453" s="12"/>
      <c r="AF453" s="12"/>
      <c r="AG453" s="12"/>
      <c r="AH453" s="12"/>
      <c r="AI453" s="12"/>
      <c r="AJ453" s="12"/>
      <c r="AK453" s="12"/>
      <c r="AL453" s="12"/>
      <c r="AM453" s="12"/>
      <c r="AN453" s="12"/>
      <c r="AO453" s="12"/>
      <c r="AP453" s="12"/>
      <c r="AQ453" s="12"/>
      <c r="AR453" s="12"/>
      <c r="AS453" s="12"/>
      <c r="AT453" s="12"/>
      <c r="AU453" s="12"/>
      <c r="AV453" s="12"/>
      <c r="AW453" s="12"/>
      <c r="AX453" s="12"/>
      <c r="AY453" s="12"/>
      <c r="AZ453" s="12"/>
      <c r="BA453" s="12"/>
      <c r="BB453" s="12"/>
      <c r="BC453" s="12"/>
      <c r="BD453" s="12"/>
      <c r="BE453" s="12"/>
      <c r="BF453" s="12"/>
      <c r="BG453" s="12"/>
      <c r="BH453" s="12"/>
      <c r="BI453" s="12"/>
      <c r="BJ453" s="12"/>
      <c r="BK453" s="12"/>
    </row>
    <row r="454" spans="1:63" x14ac:dyDescent="0.3">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c r="AE454" s="12"/>
      <c r="AF454" s="12"/>
      <c r="AG454" s="12"/>
      <c r="AH454" s="12"/>
      <c r="AI454" s="12"/>
      <c r="AJ454" s="12"/>
      <c r="AK454" s="12"/>
      <c r="AL454" s="12"/>
      <c r="AM454" s="12"/>
      <c r="AN454" s="12"/>
      <c r="AO454" s="12"/>
      <c r="AP454" s="12"/>
      <c r="AQ454" s="12"/>
      <c r="AR454" s="12"/>
      <c r="AS454" s="12"/>
      <c r="AT454" s="12"/>
      <c r="AU454" s="12"/>
      <c r="AV454" s="12"/>
      <c r="AW454" s="12"/>
      <c r="AX454" s="12"/>
      <c r="AY454" s="12"/>
      <c r="AZ454" s="12"/>
      <c r="BA454" s="12"/>
      <c r="BB454" s="12"/>
      <c r="BC454" s="12"/>
      <c r="BD454" s="12"/>
      <c r="BE454" s="12"/>
      <c r="BF454" s="12"/>
      <c r="BG454" s="12"/>
      <c r="BH454" s="12"/>
      <c r="BI454" s="12"/>
      <c r="BJ454" s="12"/>
      <c r="BK454" s="12"/>
    </row>
    <row r="455" spans="1:63" x14ac:dyDescent="0.3">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c r="AE455" s="12"/>
      <c r="AF455" s="12"/>
      <c r="AG455" s="12"/>
      <c r="AH455" s="12"/>
      <c r="AI455" s="12"/>
      <c r="AJ455" s="12"/>
      <c r="AK455" s="12"/>
      <c r="AL455" s="12"/>
      <c r="AM455" s="12"/>
      <c r="AN455" s="12"/>
      <c r="AO455" s="12"/>
      <c r="AP455" s="12"/>
      <c r="AQ455" s="12"/>
      <c r="AR455" s="12"/>
      <c r="AS455" s="12"/>
      <c r="AT455" s="12"/>
      <c r="AU455" s="12"/>
      <c r="AV455" s="12"/>
      <c r="AW455" s="12"/>
      <c r="AX455" s="12"/>
      <c r="AY455" s="12"/>
      <c r="AZ455" s="12"/>
      <c r="BA455" s="12"/>
      <c r="BB455" s="12"/>
      <c r="BC455" s="12"/>
      <c r="BD455" s="12"/>
      <c r="BE455" s="12"/>
      <c r="BF455" s="12"/>
      <c r="BG455" s="12"/>
      <c r="BH455" s="12"/>
      <c r="BI455" s="12"/>
      <c r="BJ455" s="12"/>
      <c r="BK455" s="12"/>
    </row>
    <row r="456" spans="1:63" x14ac:dyDescent="0.3">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c r="AE456" s="12"/>
      <c r="AF456" s="12"/>
      <c r="AG456" s="12"/>
      <c r="AH456" s="12"/>
      <c r="AI456" s="12"/>
      <c r="AJ456" s="12"/>
      <c r="AK456" s="12"/>
      <c r="AL456" s="12"/>
      <c r="AM456" s="12"/>
      <c r="AN456" s="12"/>
      <c r="AO456" s="12"/>
      <c r="AP456" s="12"/>
      <c r="AQ456" s="12"/>
      <c r="AR456" s="12"/>
      <c r="AS456" s="12"/>
      <c r="AT456" s="12"/>
      <c r="AU456" s="12"/>
      <c r="AV456" s="12"/>
      <c r="AW456" s="12"/>
      <c r="AX456" s="12"/>
      <c r="AY456" s="12"/>
      <c r="AZ456" s="12"/>
      <c r="BA456" s="12"/>
      <c r="BB456" s="12"/>
      <c r="BC456" s="12"/>
      <c r="BD456" s="12"/>
      <c r="BE456" s="12"/>
      <c r="BF456" s="12"/>
      <c r="BG456" s="12"/>
      <c r="BH456" s="12"/>
      <c r="BI456" s="12"/>
      <c r="BJ456" s="12"/>
      <c r="BK456" s="12"/>
    </row>
    <row r="457" spans="1:63" x14ac:dyDescent="0.3">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c r="AE457" s="12"/>
      <c r="AF457" s="12"/>
      <c r="AG457" s="12"/>
      <c r="AH457" s="12"/>
      <c r="AI457" s="12"/>
      <c r="AJ457" s="12"/>
      <c r="AK457" s="12"/>
      <c r="AL457" s="12"/>
      <c r="AM457" s="12"/>
      <c r="AN457" s="12"/>
      <c r="AO457" s="12"/>
      <c r="AP457" s="12"/>
      <c r="AQ457" s="12"/>
      <c r="AR457" s="12"/>
      <c r="AS457" s="12"/>
      <c r="AT457" s="12"/>
      <c r="AU457" s="12"/>
      <c r="AV457" s="12"/>
      <c r="AW457" s="12"/>
      <c r="AX457" s="12"/>
      <c r="AY457" s="12"/>
      <c r="AZ457" s="12"/>
      <c r="BA457" s="12"/>
      <c r="BB457" s="12"/>
      <c r="BC457" s="12"/>
      <c r="BD457" s="12"/>
      <c r="BE457" s="12"/>
      <c r="BF457" s="12"/>
      <c r="BG457" s="12"/>
      <c r="BH457" s="12"/>
      <c r="BI457" s="12"/>
      <c r="BJ457" s="12"/>
      <c r="BK457" s="12"/>
    </row>
    <row r="458" spans="1:63" x14ac:dyDescent="0.3">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c r="AE458" s="12"/>
      <c r="AF458" s="12"/>
      <c r="AG458" s="12"/>
      <c r="AH458" s="12"/>
      <c r="AI458" s="12"/>
      <c r="AJ458" s="12"/>
      <c r="AK458" s="12"/>
      <c r="AL458" s="12"/>
      <c r="AM458" s="12"/>
      <c r="AN458" s="12"/>
      <c r="AO458" s="12"/>
      <c r="AP458" s="12"/>
      <c r="AQ458" s="12"/>
      <c r="AR458" s="12"/>
      <c r="AS458" s="12"/>
      <c r="AT458" s="12"/>
      <c r="AU458" s="12"/>
      <c r="AV458" s="12"/>
      <c r="AW458" s="12"/>
      <c r="AX458" s="12"/>
      <c r="AY458" s="12"/>
      <c r="AZ458" s="12"/>
      <c r="BA458" s="12"/>
      <c r="BB458" s="12"/>
      <c r="BC458" s="12"/>
      <c r="BD458" s="12"/>
      <c r="BE458" s="12"/>
      <c r="BF458" s="12"/>
      <c r="BG458" s="12"/>
      <c r="BH458" s="12"/>
      <c r="BI458" s="12"/>
      <c r="BJ458" s="12"/>
      <c r="BK458" s="12"/>
    </row>
    <row r="459" spans="1:63" x14ac:dyDescent="0.3">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c r="AE459" s="12"/>
      <c r="AF459" s="12"/>
      <c r="AG459" s="12"/>
      <c r="AH459" s="12"/>
      <c r="AI459" s="12"/>
      <c r="AJ459" s="12"/>
      <c r="AK459" s="12"/>
      <c r="AL459" s="12"/>
      <c r="AM459" s="12"/>
      <c r="AN459" s="12"/>
      <c r="AO459" s="12"/>
      <c r="AP459" s="12"/>
      <c r="AQ459" s="12"/>
      <c r="AR459" s="12"/>
      <c r="AS459" s="12"/>
      <c r="AT459" s="12"/>
      <c r="AU459" s="12"/>
      <c r="AV459" s="12"/>
      <c r="AW459" s="12"/>
      <c r="AX459" s="12"/>
      <c r="AY459" s="12"/>
      <c r="AZ459" s="12"/>
      <c r="BA459" s="12"/>
      <c r="BB459" s="12"/>
      <c r="BC459" s="12"/>
      <c r="BD459" s="12"/>
      <c r="BE459" s="12"/>
      <c r="BF459" s="12"/>
      <c r="BG459" s="12"/>
      <c r="BH459" s="12"/>
      <c r="BI459" s="12"/>
      <c r="BJ459" s="12"/>
      <c r="BK459" s="12"/>
    </row>
    <row r="460" spans="1:63" x14ac:dyDescent="0.3">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c r="AE460" s="12"/>
      <c r="AF460" s="12"/>
      <c r="AG460" s="12"/>
      <c r="AH460" s="12"/>
      <c r="AI460" s="12"/>
      <c r="AJ460" s="12"/>
      <c r="AK460" s="12"/>
      <c r="AL460" s="12"/>
      <c r="AM460" s="12"/>
      <c r="AN460" s="12"/>
      <c r="AO460" s="12"/>
      <c r="AP460" s="12"/>
      <c r="AQ460" s="12"/>
      <c r="AR460" s="12"/>
      <c r="AS460" s="12"/>
      <c r="AT460" s="12"/>
      <c r="AU460" s="12"/>
      <c r="AV460" s="12"/>
      <c r="AW460" s="12"/>
      <c r="AX460" s="12"/>
      <c r="AY460" s="12"/>
      <c r="AZ460" s="12"/>
      <c r="BA460" s="12"/>
      <c r="BB460" s="12"/>
      <c r="BC460" s="12"/>
      <c r="BD460" s="12"/>
      <c r="BE460" s="12"/>
      <c r="BF460" s="12"/>
      <c r="BG460" s="12"/>
      <c r="BH460" s="12"/>
      <c r="BI460" s="12"/>
      <c r="BJ460" s="12"/>
      <c r="BK460" s="12"/>
    </row>
    <row r="461" spans="1:63" x14ac:dyDescent="0.3">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c r="AE461" s="12"/>
      <c r="AF461" s="12"/>
      <c r="AG461" s="12"/>
      <c r="AH461" s="12"/>
      <c r="AI461" s="12"/>
      <c r="AJ461" s="12"/>
      <c r="AK461" s="12"/>
      <c r="AL461" s="12"/>
      <c r="AM461" s="12"/>
      <c r="AN461" s="12"/>
      <c r="AO461" s="12"/>
      <c r="AP461" s="12"/>
      <c r="AQ461" s="12"/>
      <c r="AR461" s="12"/>
      <c r="AS461" s="12"/>
      <c r="AT461" s="12"/>
      <c r="AU461" s="12"/>
      <c r="AV461" s="12"/>
      <c r="AW461" s="12"/>
      <c r="AX461" s="12"/>
      <c r="AY461" s="12"/>
      <c r="AZ461" s="12"/>
      <c r="BA461" s="12"/>
      <c r="BB461" s="12"/>
      <c r="BC461" s="12"/>
      <c r="BD461" s="12"/>
      <c r="BE461" s="12"/>
      <c r="BF461" s="12"/>
      <c r="BG461" s="12"/>
      <c r="BH461" s="12"/>
      <c r="BI461" s="12"/>
      <c r="BJ461" s="12"/>
      <c r="BK461" s="12"/>
    </row>
    <row r="462" spans="1:63" x14ac:dyDescent="0.3">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c r="AE462" s="12"/>
      <c r="AF462" s="12"/>
      <c r="AG462" s="12"/>
      <c r="AH462" s="12"/>
      <c r="AI462" s="12"/>
      <c r="AJ462" s="12"/>
      <c r="AK462" s="12"/>
      <c r="AL462" s="12"/>
      <c r="AM462" s="12"/>
      <c r="AN462" s="12"/>
      <c r="AO462" s="12"/>
      <c r="AP462" s="12"/>
      <c r="AQ462" s="12"/>
      <c r="AR462" s="12"/>
      <c r="AS462" s="12"/>
      <c r="AT462" s="12"/>
      <c r="AU462" s="12"/>
      <c r="AV462" s="12"/>
      <c r="AW462" s="12"/>
      <c r="AX462" s="12"/>
      <c r="AY462" s="12"/>
      <c r="AZ462" s="12"/>
      <c r="BA462" s="12"/>
      <c r="BB462" s="12"/>
      <c r="BC462" s="12"/>
      <c r="BD462" s="12"/>
      <c r="BE462" s="12"/>
      <c r="BF462" s="12"/>
      <c r="BG462" s="12"/>
      <c r="BH462" s="12"/>
      <c r="BI462" s="12"/>
      <c r="BJ462" s="12"/>
      <c r="BK462" s="12"/>
    </row>
    <row r="463" spans="1:63" x14ac:dyDescent="0.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c r="AE463" s="12"/>
      <c r="AF463" s="12"/>
      <c r="AG463" s="12"/>
      <c r="AH463" s="12"/>
      <c r="AI463" s="12"/>
      <c r="AJ463" s="12"/>
      <c r="AK463" s="12"/>
      <c r="AL463" s="12"/>
      <c r="AM463" s="12"/>
      <c r="AN463" s="12"/>
      <c r="AO463" s="12"/>
      <c r="AP463" s="12"/>
      <c r="AQ463" s="12"/>
      <c r="AR463" s="12"/>
      <c r="AS463" s="12"/>
      <c r="AT463" s="12"/>
      <c r="AU463" s="12"/>
      <c r="AV463" s="12"/>
      <c r="AW463" s="12"/>
      <c r="AX463" s="12"/>
      <c r="AY463" s="12"/>
      <c r="AZ463" s="12"/>
      <c r="BA463" s="12"/>
      <c r="BB463" s="12"/>
      <c r="BC463" s="12"/>
      <c r="BD463" s="12"/>
      <c r="BE463" s="12"/>
      <c r="BF463" s="12"/>
      <c r="BG463" s="12"/>
      <c r="BH463" s="12"/>
      <c r="BI463" s="12"/>
      <c r="BJ463" s="12"/>
      <c r="BK463" s="12"/>
    </row>
    <row r="464" spans="1:63" x14ac:dyDescent="0.3">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c r="AE464" s="12"/>
      <c r="AF464" s="12"/>
      <c r="AG464" s="12"/>
      <c r="AH464" s="12"/>
      <c r="AI464" s="12"/>
      <c r="AJ464" s="12"/>
      <c r="AK464" s="12"/>
      <c r="AL464" s="12"/>
      <c r="AM464" s="12"/>
      <c r="AN464" s="12"/>
      <c r="AO464" s="12"/>
      <c r="AP464" s="12"/>
      <c r="AQ464" s="12"/>
      <c r="AR464" s="12"/>
      <c r="AS464" s="12"/>
      <c r="AT464" s="12"/>
      <c r="AU464" s="12"/>
      <c r="AV464" s="12"/>
      <c r="AW464" s="12"/>
      <c r="AX464" s="12"/>
      <c r="AY464" s="12"/>
      <c r="AZ464" s="12"/>
      <c r="BA464" s="12"/>
      <c r="BB464" s="12"/>
      <c r="BC464" s="12"/>
      <c r="BD464" s="12"/>
      <c r="BE464" s="12"/>
      <c r="BF464" s="12"/>
      <c r="BG464" s="12"/>
      <c r="BH464" s="12"/>
      <c r="BI464" s="12"/>
      <c r="BJ464" s="12"/>
      <c r="BK464" s="12"/>
    </row>
    <row r="465" spans="1:63" x14ac:dyDescent="0.3">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c r="AE465" s="12"/>
      <c r="AF465" s="12"/>
      <c r="AG465" s="12"/>
      <c r="AH465" s="12"/>
      <c r="AI465" s="12"/>
      <c r="AJ465" s="12"/>
      <c r="AK465" s="12"/>
      <c r="AL465" s="12"/>
      <c r="AM465" s="12"/>
      <c r="AN465" s="12"/>
      <c r="AO465" s="12"/>
      <c r="AP465" s="12"/>
      <c r="AQ465" s="12"/>
      <c r="AR465" s="12"/>
      <c r="AS465" s="12"/>
      <c r="AT465" s="12"/>
      <c r="AU465" s="12"/>
      <c r="AV465" s="12"/>
      <c r="AW465" s="12"/>
      <c r="AX465" s="12"/>
      <c r="AY465" s="12"/>
      <c r="AZ465" s="12"/>
      <c r="BA465" s="12"/>
      <c r="BB465" s="12"/>
      <c r="BC465" s="12"/>
      <c r="BD465" s="12"/>
      <c r="BE465" s="12"/>
      <c r="BF465" s="12"/>
      <c r="BG465" s="12"/>
      <c r="BH465" s="12"/>
      <c r="BI465" s="12"/>
      <c r="BJ465" s="12"/>
      <c r="BK465" s="12"/>
    </row>
    <row r="466" spans="1:63" x14ac:dyDescent="0.3">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c r="AE466" s="12"/>
      <c r="AF466" s="12"/>
      <c r="AG466" s="12"/>
      <c r="AH466" s="12"/>
      <c r="AI466" s="12"/>
      <c r="AJ466" s="12"/>
      <c r="AK466" s="12"/>
      <c r="AL466" s="12"/>
      <c r="AM466" s="12"/>
      <c r="AN466" s="12"/>
      <c r="AO466" s="12"/>
      <c r="AP466" s="12"/>
      <c r="AQ466" s="12"/>
      <c r="AR466" s="12"/>
      <c r="AS466" s="12"/>
      <c r="AT466" s="12"/>
      <c r="AU466" s="12"/>
      <c r="AV466" s="12"/>
      <c r="AW466" s="12"/>
      <c r="AX466" s="12"/>
      <c r="AY466" s="12"/>
      <c r="AZ466" s="12"/>
      <c r="BA466" s="12"/>
      <c r="BB466" s="12"/>
      <c r="BC466" s="12"/>
      <c r="BD466" s="12"/>
      <c r="BE466" s="12"/>
      <c r="BF466" s="12"/>
      <c r="BG466" s="12"/>
      <c r="BH466" s="12"/>
      <c r="BI466" s="12"/>
      <c r="BJ466" s="12"/>
      <c r="BK466" s="12"/>
    </row>
    <row r="467" spans="1:63" x14ac:dyDescent="0.3">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c r="AE467" s="12"/>
      <c r="AF467" s="12"/>
      <c r="AG467" s="12"/>
      <c r="AH467" s="12"/>
      <c r="AI467" s="12"/>
      <c r="AJ467" s="12"/>
      <c r="AK467" s="12"/>
      <c r="AL467" s="12"/>
      <c r="AM467" s="12"/>
      <c r="AN467" s="12"/>
      <c r="AO467" s="12"/>
      <c r="AP467" s="12"/>
      <c r="AQ467" s="12"/>
      <c r="AR467" s="12"/>
      <c r="AS467" s="12"/>
      <c r="AT467" s="12"/>
      <c r="AU467" s="12"/>
      <c r="AV467" s="12"/>
      <c r="AW467" s="12"/>
      <c r="AX467" s="12"/>
      <c r="AY467" s="12"/>
      <c r="AZ467" s="12"/>
      <c r="BA467" s="12"/>
      <c r="BB467" s="12"/>
      <c r="BC467" s="12"/>
      <c r="BD467" s="12"/>
      <c r="BE467" s="12"/>
      <c r="BF467" s="12"/>
      <c r="BG467" s="12"/>
      <c r="BH467" s="12"/>
      <c r="BI467" s="12"/>
      <c r="BJ467" s="12"/>
      <c r="BK467" s="12"/>
    </row>
    <row r="468" spans="1:63" x14ac:dyDescent="0.3">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c r="AE468" s="12"/>
      <c r="AF468" s="12"/>
      <c r="AG468" s="12"/>
      <c r="AH468" s="12"/>
      <c r="AI468" s="12"/>
      <c r="AJ468" s="12"/>
      <c r="AK468" s="12"/>
      <c r="AL468" s="12"/>
      <c r="AM468" s="12"/>
      <c r="AN468" s="12"/>
      <c r="AO468" s="12"/>
      <c r="AP468" s="12"/>
      <c r="AQ468" s="12"/>
      <c r="AR468" s="12"/>
      <c r="AS468" s="12"/>
      <c r="AT468" s="12"/>
      <c r="AU468" s="12"/>
      <c r="AV468" s="12"/>
      <c r="AW468" s="12"/>
      <c r="AX468" s="12"/>
      <c r="AY468" s="12"/>
      <c r="AZ468" s="12"/>
      <c r="BA468" s="12"/>
      <c r="BB468" s="12"/>
      <c r="BC468" s="12"/>
      <c r="BD468" s="12"/>
      <c r="BE468" s="12"/>
      <c r="BF468" s="12"/>
      <c r="BG468" s="12"/>
      <c r="BH468" s="12"/>
      <c r="BI468" s="12"/>
      <c r="BJ468" s="12"/>
      <c r="BK468" s="12"/>
    </row>
    <row r="469" spans="1:63" x14ac:dyDescent="0.3">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c r="AE469" s="12"/>
      <c r="AF469" s="12"/>
      <c r="AG469" s="12"/>
      <c r="AH469" s="12"/>
      <c r="AI469" s="12"/>
      <c r="AJ469" s="12"/>
      <c r="AK469" s="12"/>
      <c r="AL469" s="12"/>
      <c r="AM469" s="12"/>
      <c r="AN469" s="12"/>
      <c r="AO469" s="12"/>
      <c r="AP469" s="12"/>
      <c r="AQ469" s="12"/>
      <c r="AR469" s="12"/>
      <c r="AS469" s="12"/>
      <c r="AT469" s="12"/>
      <c r="AU469" s="12"/>
      <c r="AV469" s="12"/>
      <c r="AW469" s="12"/>
      <c r="AX469" s="12"/>
      <c r="AY469" s="12"/>
      <c r="AZ469" s="12"/>
      <c r="BA469" s="12"/>
      <c r="BB469" s="12"/>
      <c r="BC469" s="12"/>
      <c r="BD469" s="12"/>
      <c r="BE469" s="12"/>
      <c r="BF469" s="12"/>
      <c r="BG469" s="12"/>
      <c r="BH469" s="12"/>
      <c r="BI469" s="12"/>
      <c r="BJ469" s="12"/>
      <c r="BK469" s="12"/>
    </row>
    <row r="470" spans="1:63" x14ac:dyDescent="0.3">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c r="AE470" s="12"/>
      <c r="AF470" s="12"/>
      <c r="AG470" s="12"/>
      <c r="AH470" s="12"/>
      <c r="AI470" s="12"/>
      <c r="AJ470" s="12"/>
      <c r="AK470" s="12"/>
      <c r="AL470" s="12"/>
      <c r="AM470" s="12"/>
      <c r="AN470" s="12"/>
      <c r="AO470" s="12"/>
      <c r="AP470" s="12"/>
      <c r="AQ470" s="12"/>
      <c r="AR470" s="12"/>
      <c r="AS470" s="12"/>
      <c r="AT470" s="12"/>
      <c r="AU470" s="12"/>
      <c r="AV470" s="12"/>
      <c r="AW470" s="12"/>
      <c r="AX470" s="12"/>
      <c r="AY470" s="12"/>
      <c r="AZ470" s="12"/>
      <c r="BA470" s="12"/>
      <c r="BB470" s="12"/>
      <c r="BC470" s="12"/>
      <c r="BD470" s="12"/>
      <c r="BE470" s="12"/>
      <c r="BF470" s="12"/>
      <c r="BG470" s="12"/>
      <c r="BH470" s="12"/>
      <c r="BI470" s="12"/>
      <c r="BJ470" s="12"/>
      <c r="BK470" s="12"/>
    </row>
    <row r="471" spans="1:63" x14ac:dyDescent="0.3">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c r="AE471" s="12"/>
      <c r="AF471" s="12"/>
      <c r="AG471" s="12"/>
      <c r="AH471" s="12"/>
      <c r="AI471" s="12"/>
      <c r="AJ471" s="12"/>
      <c r="AK471" s="12"/>
      <c r="AL471" s="12"/>
      <c r="AM471" s="12"/>
      <c r="AN471" s="12"/>
      <c r="AO471" s="12"/>
      <c r="AP471" s="12"/>
      <c r="AQ471" s="12"/>
      <c r="AR471" s="12"/>
      <c r="AS471" s="12"/>
      <c r="AT471" s="12"/>
      <c r="AU471" s="12"/>
      <c r="AV471" s="12"/>
      <c r="AW471" s="12"/>
      <c r="AX471" s="12"/>
      <c r="AY471" s="12"/>
      <c r="AZ471" s="12"/>
      <c r="BA471" s="12"/>
      <c r="BB471" s="12"/>
      <c r="BC471" s="12"/>
      <c r="BD471" s="12"/>
      <c r="BE471" s="12"/>
      <c r="BF471" s="12"/>
      <c r="BG471" s="12"/>
      <c r="BH471" s="12"/>
      <c r="BI471" s="12"/>
      <c r="BJ471" s="12"/>
      <c r="BK471" s="12"/>
    </row>
    <row r="472" spans="1:63" x14ac:dyDescent="0.3">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c r="AE472" s="12"/>
      <c r="AF472" s="12"/>
      <c r="AG472" s="12"/>
      <c r="AH472" s="12"/>
      <c r="AI472" s="12"/>
      <c r="AJ472" s="12"/>
      <c r="AK472" s="12"/>
      <c r="AL472" s="12"/>
      <c r="AM472" s="12"/>
      <c r="AN472" s="12"/>
      <c r="AO472" s="12"/>
      <c r="AP472" s="12"/>
      <c r="AQ472" s="12"/>
      <c r="AR472" s="12"/>
      <c r="AS472" s="12"/>
      <c r="AT472" s="12"/>
      <c r="AU472" s="12"/>
      <c r="AV472" s="12"/>
      <c r="AW472" s="12"/>
      <c r="AX472" s="12"/>
      <c r="AY472" s="12"/>
      <c r="AZ472" s="12"/>
      <c r="BA472" s="12"/>
      <c r="BB472" s="12"/>
      <c r="BC472" s="12"/>
      <c r="BD472" s="12"/>
      <c r="BE472" s="12"/>
      <c r="BF472" s="12"/>
      <c r="BG472" s="12"/>
      <c r="BH472" s="12"/>
      <c r="BI472" s="12"/>
      <c r="BJ472" s="12"/>
      <c r="BK472" s="12"/>
    </row>
    <row r="473" spans="1:63" x14ac:dyDescent="0.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c r="AE473" s="12"/>
      <c r="AF473" s="12"/>
      <c r="AG473" s="12"/>
      <c r="AH473" s="12"/>
      <c r="AI473" s="12"/>
      <c r="AJ473" s="12"/>
      <c r="AK473" s="12"/>
      <c r="AL473" s="12"/>
      <c r="AM473" s="12"/>
      <c r="AN473" s="12"/>
      <c r="AO473" s="12"/>
      <c r="AP473" s="12"/>
      <c r="AQ473" s="12"/>
      <c r="AR473" s="12"/>
      <c r="AS473" s="12"/>
      <c r="AT473" s="12"/>
      <c r="AU473" s="12"/>
      <c r="AV473" s="12"/>
      <c r="AW473" s="12"/>
      <c r="AX473" s="12"/>
      <c r="AY473" s="12"/>
      <c r="AZ473" s="12"/>
      <c r="BA473" s="12"/>
      <c r="BB473" s="12"/>
      <c r="BC473" s="12"/>
      <c r="BD473" s="12"/>
      <c r="BE473" s="12"/>
      <c r="BF473" s="12"/>
      <c r="BG473" s="12"/>
      <c r="BH473" s="12"/>
      <c r="BI473" s="12"/>
      <c r="BJ473" s="12"/>
      <c r="BK473" s="12"/>
    </row>
    <row r="474" spans="1:63" x14ac:dyDescent="0.3">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c r="AE474" s="12"/>
      <c r="AF474" s="12"/>
      <c r="AG474" s="12"/>
      <c r="AH474" s="12"/>
      <c r="AI474" s="12"/>
      <c r="AJ474" s="12"/>
      <c r="AK474" s="12"/>
      <c r="AL474" s="12"/>
      <c r="AM474" s="12"/>
      <c r="AN474" s="12"/>
      <c r="AO474" s="12"/>
      <c r="AP474" s="12"/>
      <c r="AQ474" s="12"/>
      <c r="AR474" s="12"/>
      <c r="AS474" s="12"/>
      <c r="AT474" s="12"/>
      <c r="AU474" s="12"/>
      <c r="AV474" s="12"/>
      <c r="AW474" s="12"/>
      <c r="AX474" s="12"/>
      <c r="AY474" s="12"/>
      <c r="AZ474" s="12"/>
      <c r="BA474" s="12"/>
      <c r="BB474" s="12"/>
      <c r="BC474" s="12"/>
      <c r="BD474" s="12"/>
      <c r="BE474" s="12"/>
      <c r="BF474" s="12"/>
      <c r="BG474" s="12"/>
      <c r="BH474" s="12"/>
      <c r="BI474" s="12"/>
      <c r="BJ474" s="12"/>
      <c r="BK474" s="12"/>
    </row>
    <row r="475" spans="1:63" x14ac:dyDescent="0.3">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c r="AE475" s="12"/>
      <c r="AF475" s="12"/>
      <c r="AG475" s="12"/>
      <c r="AH475" s="12"/>
      <c r="AI475" s="12"/>
      <c r="AJ475" s="12"/>
      <c r="AK475" s="12"/>
      <c r="AL475" s="12"/>
      <c r="AM475" s="12"/>
      <c r="AN475" s="12"/>
      <c r="AO475" s="12"/>
      <c r="AP475" s="12"/>
      <c r="AQ475" s="12"/>
      <c r="AR475" s="12"/>
      <c r="AS475" s="12"/>
      <c r="AT475" s="12"/>
      <c r="AU475" s="12"/>
      <c r="AV475" s="12"/>
      <c r="AW475" s="12"/>
      <c r="AX475" s="12"/>
      <c r="AY475" s="12"/>
      <c r="AZ475" s="12"/>
      <c r="BA475" s="12"/>
      <c r="BB475" s="12"/>
      <c r="BC475" s="12"/>
      <c r="BD475" s="12"/>
      <c r="BE475" s="12"/>
      <c r="BF475" s="12"/>
      <c r="BG475" s="12"/>
      <c r="BH475" s="12"/>
      <c r="BI475" s="12"/>
      <c r="BJ475" s="12"/>
      <c r="BK475" s="12"/>
    </row>
    <row r="476" spans="1:63" x14ac:dyDescent="0.3">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c r="AE476" s="12"/>
      <c r="AF476" s="12"/>
      <c r="AG476" s="12"/>
      <c r="AH476" s="12"/>
      <c r="AI476" s="12"/>
      <c r="AJ476" s="12"/>
      <c r="AK476" s="12"/>
      <c r="AL476" s="12"/>
      <c r="AM476" s="12"/>
      <c r="AN476" s="12"/>
      <c r="AO476" s="12"/>
      <c r="AP476" s="12"/>
      <c r="AQ476" s="12"/>
      <c r="AR476" s="12"/>
      <c r="AS476" s="12"/>
      <c r="AT476" s="12"/>
      <c r="AU476" s="12"/>
      <c r="AV476" s="12"/>
      <c r="AW476" s="12"/>
      <c r="AX476" s="12"/>
      <c r="AY476" s="12"/>
      <c r="AZ476" s="12"/>
      <c r="BA476" s="12"/>
      <c r="BB476" s="12"/>
      <c r="BC476" s="12"/>
      <c r="BD476" s="12"/>
      <c r="BE476" s="12"/>
      <c r="BF476" s="12"/>
      <c r="BG476" s="12"/>
      <c r="BH476" s="12"/>
      <c r="BI476" s="12"/>
      <c r="BJ476" s="12"/>
      <c r="BK476" s="12"/>
    </row>
    <row r="477" spans="1:63" x14ac:dyDescent="0.3">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c r="AE477" s="12"/>
      <c r="AF477" s="12"/>
      <c r="AG477" s="12"/>
      <c r="AH477" s="12"/>
      <c r="AI477" s="12"/>
      <c r="AJ477" s="12"/>
      <c r="AK477" s="12"/>
      <c r="AL477" s="12"/>
      <c r="AM477" s="12"/>
      <c r="AN477" s="12"/>
      <c r="AO477" s="12"/>
      <c r="AP477" s="12"/>
      <c r="AQ477" s="12"/>
      <c r="AR477" s="12"/>
      <c r="AS477" s="12"/>
      <c r="AT477" s="12"/>
      <c r="AU477" s="12"/>
      <c r="AV477" s="12"/>
      <c r="AW477" s="12"/>
      <c r="AX477" s="12"/>
      <c r="AY477" s="12"/>
      <c r="AZ477" s="12"/>
      <c r="BA477" s="12"/>
      <c r="BB477" s="12"/>
      <c r="BC477" s="12"/>
      <c r="BD477" s="12"/>
      <c r="BE477" s="12"/>
      <c r="BF477" s="12"/>
      <c r="BG477" s="12"/>
      <c r="BH477" s="12"/>
      <c r="BI477" s="12"/>
      <c r="BJ477" s="12"/>
      <c r="BK477" s="12"/>
    </row>
    <row r="478" spans="1:63" x14ac:dyDescent="0.3">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c r="AE478" s="12"/>
      <c r="AF478" s="12"/>
      <c r="AG478" s="12"/>
      <c r="AH478" s="12"/>
      <c r="AI478" s="12"/>
      <c r="AJ478" s="12"/>
      <c r="AK478" s="12"/>
      <c r="AL478" s="12"/>
      <c r="AM478" s="12"/>
      <c r="AN478" s="12"/>
      <c r="AO478" s="12"/>
      <c r="AP478" s="12"/>
      <c r="AQ478" s="12"/>
      <c r="AR478" s="12"/>
      <c r="AS478" s="12"/>
      <c r="AT478" s="12"/>
      <c r="AU478" s="12"/>
      <c r="AV478" s="12"/>
      <c r="AW478" s="12"/>
      <c r="AX478" s="12"/>
      <c r="AY478" s="12"/>
      <c r="AZ478" s="12"/>
      <c r="BA478" s="12"/>
      <c r="BB478" s="12"/>
      <c r="BC478" s="12"/>
      <c r="BD478" s="12"/>
      <c r="BE478" s="12"/>
      <c r="BF478" s="12"/>
      <c r="BG478" s="12"/>
      <c r="BH478" s="12"/>
      <c r="BI478" s="12"/>
      <c r="BJ478" s="12"/>
      <c r="BK478" s="12"/>
    </row>
    <row r="479" spans="1:63" x14ac:dyDescent="0.3">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c r="AE479" s="12"/>
      <c r="AF479" s="12"/>
      <c r="AG479" s="12"/>
      <c r="AH479" s="12"/>
      <c r="AI479" s="12"/>
      <c r="AJ479" s="12"/>
      <c r="AK479" s="12"/>
      <c r="AL479" s="12"/>
      <c r="AM479" s="12"/>
      <c r="AN479" s="12"/>
      <c r="AO479" s="12"/>
      <c r="AP479" s="12"/>
      <c r="AQ479" s="12"/>
      <c r="AR479" s="12"/>
      <c r="AS479" s="12"/>
      <c r="AT479" s="12"/>
      <c r="AU479" s="12"/>
      <c r="AV479" s="12"/>
      <c r="AW479" s="12"/>
      <c r="AX479" s="12"/>
      <c r="AY479" s="12"/>
      <c r="AZ479" s="12"/>
      <c r="BA479" s="12"/>
      <c r="BB479" s="12"/>
      <c r="BC479" s="12"/>
      <c r="BD479" s="12"/>
      <c r="BE479" s="12"/>
      <c r="BF479" s="12"/>
      <c r="BG479" s="12"/>
      <c r="BH479" s="12"/>
      <c r="BI479" s="12"/>
      <c r="BJ479" s="12"/>
      <c r="BK479" s="12"/>
    </row>
    <row r="480" spans="1:63" x14ac:dyDescent="0.3">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c r="AE480" s="12"/>
      <c r="AF480" s="12"/>
      <c r="AG480" s="12"/>
      <c r="AH480" s="12"/>
      <c r="AI480" s="12"/>
      <c r="AJ480" s="12"/>
      <c r="AK480" s="12"/>
      <c r="AL480" s="12"/>
      <c r="AM480" s="12"/>
      <c r="AN480" s="12"/>
      <c r="AO480" s="12"/>
      <c r="AP480" s="12"/>
      <c r="AQ480" s="12"/>
      <c r="AR480" s="12"/>
      <c r="AS480" s="12"/>
      <c r="AT480" s="12"/>
      <c r="AU480" s="12"/>
      <c r="AV480" s="12"/>
      <c r="AW480" s="12"/>
      <c r="AX480" s="12"/>
      <c r="AY480" s="12"/>
      <c r="AZ480" s="12"/>
      <c r="BA480" s="12"/>
      <c r="BB480" s="12"/>
      <c r="BC480" s="12"/>
      <c r="BD480" s="12"/>
      <c r="BE480" s="12"/>
      <c r="BF480" s="12"/>
      <c r="BG480" s="12"/>
      <c r="BH480" s="12"/>
      <c r="BI480" s="12"/>
      <c r="BJ480" s="12"/>
      <c r="BK480" s="12"/>
    </row>
    <row r="481" spans="1:63" x14ac:dyDescent="0.3">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c r="AE481" s="12"/>
      <c r="AF481" s="12"/>
      <c r="AG481" s="12"/>
      <c r="AH481" s="12"/>
      <c r="AI481" s="12"/>
      <c r="AJ481" s="12"/>
      <c r="AK481" s="12"/>
      <c r="AL481" s="12"/>
      <c r="AM481" s="12"/>
      <c r="AN481" s="12"/>
      <c r="AO481" s="12"/>
      <c r="AP481" s="12"/>
      <c r="AQ481" s="12"/>
      <c r="AR481" s="12"/>
      <c r="AS481" s="12"/>
      <c r="AT481" s="12"/>
      <c r="AU481" s="12"/>
      <c r="AV481" s="12"/>
      <c r="AW481" s="12"/>
      <c r="AX481" s="12"/>
      <c r="AY481" s="12"/>
      <c r="AZ481" s="12"/>
      <c r="BA481" s="12"/>
      <c r="BB481" s="12"/>
      <c r="BC481" s="12"/>
      <c r="BD481" s="12"/>
      <c r="BE481" s="12"/>
      <c r="BF481" s="12"/>
      <c r="BG481" s="12"/>
      <c r="BH481" s="12"/>
      <c r="BI481" s="12"/>
      <c r="BJ481" s="12"/>
      <c r="BK481" s="12"/>
    </row>
    <row r="482" spans="1:63" x14ac:dyDescent="0.3">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c r="AE482" s="12"/>
      <c r="AF482" s="12"/>
      <c r="AG482" s="12"/>
      <c r="AH482" s="12"/>
      <c r="AI482" s="12"/>
      <c r="AJ482" s="12"/>
      <c r="AK482" s="12"/>
      <c r="AL482" s="12"/>
      <c r="AM482" s="12"/>
      <c r="AN482" s="12"/>
      <c r="AO482" s="12"/>
      <c r="AP482" s="12"/>
      <c r="AQ482" s="12"/>
      <c r="AR482" s="12"/>
      <c r="AS482" s="12"/>
      <c r="AT482" s="12"/>
      <c r="AU482" s="12"/>
      <c r="AV482" s="12"/>
      <c r="AW482" s="12"/>
      <c r="AX482" s="12"/>
      <c r="AY482" s="12"/>
      <c r="AZ482" s="12"/>
      <c r="BA482" s="12"/>
      <c r="BB482" s="12"/>
      <c r="BC482" s="12"/>
      <c r="BD482" s="12"/>
      <c r="BE482" s="12"/>
      <c r="BF482" s="12"/>
      <c r="BG482" s="12"/>
      <c r="BH482" s="12"/>
      <c r="BI482" s="12"/>
      <c r="BJ482" s="12"/>
      <c r="BK482" s="12"/>
    </row>
    <row r="483" spans="1:63" x14ac:dyDescent="0.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c r="AE483" s="12"/>
      <c r="AF483" s="12"/>
      <c r="AG483" s="12"/>
      <c r="AH483" s="12"/>
      <c r="AI483" s="12"/>
      <c r="AJ483" s="12"/>
      <c r="AK483" s="12"/>
      <c r="AL483" s="12"/>
      <c r="AM483" s="12"/>
      <c r="AN483" s="12"/>
      <c r="AO483" s="12"/>
      <c r="AP483" s="12"/>
      <c r="AQ483" s="12"/>
      <c r="AR483" s="12"/>
      <c r="AS483" s="12"/>
      <c r="AT483" s="12"/>
      <c r="AU483" s="12"/>
      <c r="AV483" s="12"/>
      <c r="AW483" s="12"/>
      <c r="AX483" s="12"/>
      <c r="AY483" s="12"/>
      <c r="AZ483" s="12"/>
      <c r="BA483" s="12"/>
      <c r="BB483" s="12"/>
      <c r="BC483" s="12"/>
      <c r="BD483" s="12"/>
      <c r="BE483" s="12"/>
      <c r="BF483" s="12"/>
      <c r="BG483" s="12"/>
      <c r="BH483" s="12"/>
      <c r="BI483" s="12"/>
      <c r="BJ483" s="12"/>
      <c r="BK483" s="12"/>
    </row>
    <row r="484" spans="1:63" x14ac:dyDescent="0.3">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c r="AE484" s="12"/>
      <c r="AF484" s="12"/>
      <c r="AG484" s="12"/>
      <c r="AH484" s="12"/>
      <c r="AI484" s="12"/>
      <c r="AJ484" s="12"/>
      <c r="AK484" s="12"/>
      <c r="AL484" s="12"/>
      <c r="AM484" s="12"/>
      <c r="AN484" s="12"/>
      <c r="AO484" s="12"/>
      <c r="AP484" s="12"/>
      <c r="AQ484" s="12"/>
      <c r="AR484" s="12"/>
      <c r="AS484" s="12"/>
      <c r="AT484" s="12"/>
      <c r="AU484" s="12"/>
      <c r="AV484" s="12"/>
      <c r="AW484" s="12"/>
      <c r="AX484" s="12"/>
      <c r="AY484" s="12"/>
      <c r="AZ484" s="12"/>
      <c r="BA484" s="12"/>
      <c r="BB484" s="12"/>
      <c r="BC484" s="12"/>
      <c r="BD484" s="12"/>
      <c r="BE484" s="12"/>
      <c r="BF484" s="12"/>
      <c r="BG484" s="12"/>
      <c r="BH484" s="12"/>
      <c r="BI484" s="12"/>
      <c r="BJ484" s="12"/>
      <c r="BK484" s="12"/>
    </row>
    <row r="485" spans="1:63" x14ac:dyDescent="0.3">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c r="AE485" s="12"/>
      <c r="AF485" s="12"/>
      <c r="AG485" s="12"/>
      <c r="AH485" s="12"/>
      <c r="AI485" s="12"/>
      <c r="AJ485" s="12"/>
      <c r="AK485" s="12"/>
      <c r="AL485" s="12"/>
      <c r="AM485" s="12"/>
      <c r="AN485" s="12"/>
      <c r="AO485" s="12"/>
      <c r="AP485" s="12"/>
      <c r="AQ485" s="12"/>
      <c r="AR485" s="12"/>
      <c r="AS485" s="12"/>
      <c r="AT485" s="12"/>
      <c r="AU485" s="12"/>
      <c r="AV485" s="12"/>
      <c r="AW485" s="12"/>
      <c r="AX485" s="12"/>
      <c r="AY485" s="12"/>
      <c r="AZ485" s="12"/>
      <c r="BA485" s="12"/>
      <c r="BB485" s="12"/>
      <c r="BC485" s="12"/>
      <c r="BD485" s="12"/>
      <c r="BE485" s="12"/>
      <c r="BF485" s="12"/>
      <c r="BG485" s="12"/>
      <c r="BH485" s="12"/>
      <c r="BI485" s="12"/>
      <c r="BJ485" s="12"/>
      <c r="BK485" s="12"/>
    </row>
    <row r="486" spans="1:63" x14ac:dyDescent="0.3">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c r="AE486" s="12"/>
      <c r="AF486" s="12"/>
      <c r="AG486" s="12"/>
      <c r="AH486" s="12"/>
      <c r="AI486" s="12"/>
      <c r="AJ486" s="12"/>
      <c r="AK486" s="12"/>
      <c r="AL486" s="12"/>
      <c r="AM486" s="12"/>
      <c r="AN486" s="12"/>
      <c r="AO486" s="12"/>
      <c r="AP486" s="12"/>
      <c r="AQ486" s="12"/>
      <c r="AR486" s="12"/>
      <c r="AS486" s="12"/>
      <c r="AT486" s="12"/>
      <c r="AU486" s="12"/>
      <c r="AV486" s="12"/>
      <c r="AW486" s="12"/>
      <c r="AX486" s="12"/>
      <c r="AY486" s="12"/>
      <c r="AZ486" s="12"/>
      <c r="BA486" s="12"/>
      <c r="BB486" s="12"/>
      <c r="BC486" s="12"/>
      <c r="BD486" s="12"/>
      <c r="BE486" s="12"/>
      <c r="BF486" s="12"/>
      <c r="BG486" s="12"/>
      <c r="BH486" s="12"/>
      <c r="BI486" s="12"/>
      <c r="BJ486" s="12"/>
      <c r="BK486" s="12"/>
    </row>
    <row r="487" spans="1:63" x14ac:dyDescent="0.3">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c r="AE487" s="12"/>
      <c r="AF487" s="12"/>
      <c r="AG487" s="12"/>
      <c r="AH487" s="12"/>
      <c r="AI487" s="12"/>
      <c r="AJ487" s="12"/>
      <c r="AK487" s="12"/>
      <c r="AL487" s="12"/>
      <c r="AM487" s="12"/>
      <c r="AN487" s="12"/>
      <c r="AO487" s="12"/>
      <c r="AP487" s="12"/>
      <c r="AQ487" s="12"/>
      <c r="AR487" s="12"/>
      <c r="AS487" s="12"/>
      <c r="AT487" s="12"/>
      <c r="AU487" s="12"/>
      <c r="AV487" s="12"/>
      <c r="AW487" s="12"/>
      <c r="AX487" s="12"/>
      <c r="AY487" s="12"/>
      <c r="AZ487" s="12"/>
      <c r="BA487" s="12"/>
      <c r="BB487" s="12"/>
      <c r="BC487" s="12"/>
      <c r="BD487" s="12"/>
      <c r="BE487" s="12"/>
      <c r="BF487" s="12"/>
      <c r="BG487" s="12"/>
      <c r="BH487" s="12"/>
      <c r="BI487" s="12"/>
      <c r="BJ487" s="12"/>
      <c r="BK487" s="12"/>
    </row>
    <row r="488" spans="1:63" x14ac:dyDescent="0.3">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c r="AE488" s="12"/>
      <c r="AF488" s="12"/>
      <c r="AG488" s="12"/>
      <c r="AH488" s="12"/>
      <c r="AI488" s="12"/>
      <c r="AJ488" s="12"/>
      <c r="AK488" s="12"/>
      <c r="AL488" s="12"/>
      <c r="AM488" s="12"/>
      <c r="AN488" s="12"/>
      <c r="AO488" s="12"/>
      <c r="AP488" s="12"/>
      <c r="AQ488" s="12"/>
      <c r="AR488" s="12"/>
      <c r="AS488" s="12"/>
      <c r="AT488" s="12"/>
      <c r="AU488" s="12"/>
      <c r="AV488" s="12"/>
      <c r="AW488" s="12"/>
      <c r="AX488" s="12"/>
      <c r="AY488" s="12"/>
      <c r="AZ488" s="12"/>
      <c r="BA488" s="12"/>
      <c r="BB488" s="12"/>
      <c r="BC488" s="12"/>
      <c r="BD488" s="12"/>
      <c r="BE488" s="12"/>
      <c r="BF488" s="12"/>
      <c r="BG488" s="12"/>
      <c r="BH488" s="12"/>
      <c r="BI488" s="12"/>
      <c r="BJ488" s="12"/>
      <c r="BK488" s="12"/>
    </row>
    <row r="489" spans="1:63" x14ac:dyDescent="0.3">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c r="AE489" s="12"/>
      <c r="AF489" s="12"/>
      <c r="AG489" s="12"/>
      <c r="AH489" s="12"/>
      <c r="AI489" s="12"/>
      <c r="AJ489" s="12"/>
      <c r="AK489" s="12"/>
      <c r="AL489" s="12"/>
      <c r="AM489" s="12"/>
      <c r="AN489" s="12"/>
      <c r="AO489" s="12"/>
      <c r="AP489" s="12"/>
      <c r="AQ489" s="12"/>
      <c r="AR489" s="12"/>
      <c r="AS489" s="12"/>
      <c r="AT489" s="12"/>
      <c r="AU489" s="12"/>
      <c r="AV489" s="12"/>
      <c r="AW489" s="12"/>
      <c r="AX489" s="12"/>
      <c r="AY489" s="12"/>
      <c r="AZ489" s="12"/>
      <c r="BA489" s="12"/>
      <c r="BB489" s="12"/>
      <c r="BC489" s="12"/>
      <c r="BD489" s="12"/>
      <c r="BE489" s="12"/>
      <c r="BF489" s="12"/>
      <c r="BG489" s="12"/>
      <c r="BH489" s="12"/>
      <c r="BI489" s="12"/>
      <c r="BJ489" s="12"/>
      <c r="BK489" s="12"/>
    </row>
    <row r="490" spans="1:63" x14ac:dyDescent="0.3">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c r="AE490" s="12"/>
      <c r="AF490" s="12"/>
      <c r="AG490" s="12"/>
      <c r="AH490" s="12"/>
      <c r="AI490" s="12"/>
      <c r="AJ490" s="12"/>
      <c r="AK490" s="12"/>
      <c r="AL490" s="12"/>
      <c r="AM490" s="12"/>
      <c r="AN490" s="12"/>
      <c r="AO490" s="12"/>
      <c r="AP490" s="12"/>
      <c r="AQ490" s="12"/>
      <c r="AR490" s="12"/>
      <c r="AS490" s="12"/>
      <c r="AT490" s="12"/>
      <c r="AU490" s="12"/>
      <c r="AV490" s="12"/>
      <c r="AW490" s="12"/>
      <c r="AX490" s="12"/>
      <c r="AY490" s="12"/>
      <c r="AZ490" s="12"/>
      <c r="BA490" s="12"/>
      <c r="BB490" s="12"/>
      <c r="BC490" s="12"/>
      <c r="BD490" s="12"/>
      <c r="BE490" s="12"/>
      <c r="BF490" s="12"/>
      <c r="BG490" s="12"/>
      <c r="BH490" s="12"/>
      <c r="BI490" s="12"/>
      <c r="BJ490" s="12"/>
      <c r="BK490" s="12"/>
    </row>
    <row r="491" spans="1:63" x14ac:dyDescent="0.3">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c r="AE491" s="12"/>
      <c r="AF491" s="12"/>
      <c r="AG491" s="12"/>
      <c r="AH491" s="12"/>
      <c r="AI491" s="12"/>
      <c r="AJ491" s="12"/>
      <c r="AK491" s="12"/>
      <c r="AL491" s="12"/>
      <c r="AM491" s="12"/>
      <c r="AN491" s="12"/>
      <c r="AO491" s="12"/>
      <c r="AP491" s="12"/>
      <c r="AQ491" s="12"/>
      <c r="AR491" s="12"/>
      <c r="AS491" s="12"/>
      <c r="AT491" s="12"/>
      <c r="AU491" s="12"/>
      <c r="AV491" s="12"/>
      <c r="AW491" s="12"/>
      <c r="AX491" s="12"/>
      <c r="AY491" s="12"/>
      <c r="AZ491" s="12"/>
      <c r="BA491" s="12"/>
      <c r="BB491" s="12"/>
      <c r="BC491" s="12"/>
      <c r="BD491" s="12"/>
      <c r="BE491" s="12"/>
      <c r="BF491" s="12"/>
      <c r="BG491" s="12"/>
      <c r="BH491" s="12"/>
      <c r="BI491" s="12"/>
      <c r="BJ491" s="12"/>
      <c r="BK491" s="12"/>
    </row>
    <row r="492" spans="1:63" x14ac:dyDescent="0.3">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c r="AE492" s="12"/>
      <c r="AF492" s="12"/>
      <c r="AG492" s="12"/>
      <c r="AH492" s="12"/>
      <c r="AI492" s="12"/>
      <c r="AJ492" s="12"/>
      <c r="AK492" s="12"/>
      <c r="AL492" s="12"/>
      <c r="AM492" s="12"/>
      <c r="AN492" s="12"/>
      <c r="AO492" s="12"/>
      <c r="AP492" s="12"/>
      <c r="AQ492" s="12"/>
      <c r="AR492" s="12"/>
      <c r="AS492" s="12"/>
      <c r="AT492" s="12"/>
      <c r="AU492" s="12"/>
      <c r="AV492" s="12"/>
      <c r="AW492" s="12"/>
      <c r="AX492" s="12"/>
      <c r="AY492" s="12"/>
      <c r="AZ492" s="12"/>
      <c r="BA492" s="12"/>
      <c r="BB492" s="12"/>
      <c r="BC492" s="12"/>
      <c r="BD492" s="12"/>
      <c r="BE492" s="12"/>
      <c r="BF492" s="12"/>
      <c r="BG492" s="12"/>
      <c r="BH492" s="12"/>
      <c r="BI492" s="12"/>
      <c r="BJ492" s="12"/>
      <c r="BK492" s="12"/>
    </row>
    <row r="493" spans="1:63" x14ac:dyDescent="0.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c r="AE493" s="12"/>
      <c r="AF493" s="12"/>
      <c r="AG493" s="12"/>
      <c r="AH493" s="12"/>
      <c r="AI493" s="12"/>
      <c r="AJ493" s="12"/>
      <c r="AK493" s="12"/>
      <c r="AL493" s="12"/>
      <c r="AM493" s="12"/>
      <c r="AN493" s="12"/>
      <c r="AO493" s="12"/>
      <c r="AP493" s="12"/>
      <c r="AQ493" s="12"/>
      <c r="AR493" s="12"/>
      <c r="AS493" s="12"/>
      <c r="AT493" s="12"/>
      <c r="AU493" s="12"/>
      <c r="AV493" s="12"/>
      <c r="AW493" s="12"/>
      <c r="AX493" s="12"/>
      <c r="AY493" s="12"/>
      <c r="AZ493" s="12"/>
      <c r="BA493" s="12"/>
      <c r="BB493" s="12"/>
      <c r="BC493" s="12"/>
      <c r="BD493" s="12"/>
      <c r="BE493" s="12"/>
      <c r="BF493" s="12"/>
      <c r="BG493" s="12"/>
      <c r="BH493" s="12"/>
      <c r="BI493" s="12"/>
      <c r="BJ493" s="12"/>
      <c r="BK493" s="12"/>
    </row>
    <row r="494" spans="1:63" x14ac:dyDescent="0.3">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c r="AE494" s="12"/>
      <c r="AF494" s="12"/>
      <c r="AG494" s="12"/>
      <c r="AH494" s="12"/>
      <c r="AI494" s="12"/>
      <c r="AJ494" s="12"/>
      <c r="AK494" s="12"/>
      <c r="AL494" s="12"/>
      <c r="AM494" s="12"/>
      <c r="AN494" s="12"/>
      <c r="AO494" s="12"/>
      <c r="AP494" s="12"/>
      <c r="AQ494" s="12"/>
      <c r="AR494" s="12"/>
      <c r="AS494" s="12"/>
      <c r="AT494" s="12"/>
      <c r="AU494" s="12"/>
      <c r="AV494" s="12"/>
      <c r="AW494" s="12"/>
      <c r="AX494" s="12"/>
      <c r="AY494" s="12"/>
      <c r="AZ494" s="12"/>
      <c r="BA494" s="12"/>
      <c r="BB494" s="12"/>
      <c r="BC494" s="12"/>
      <c r="BD494" s="12"/>
      <c r="BE494" s="12"/>
      <c r="BF494" s="12"/>
      <c r="BG494" s="12"/>
      <c r="BH494" s="12"/>
      <c r="BI494" s="12"/>
      <c r="BJ494" s="12"/>
      <c r="BK494" s="12"/>
    </row>
    <row r="495" spans="1:63" x14ac:dyDescent="0.3">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c r="AE495" s="12"/>
      <c r="AF495" s="12"/>
      <c r="AG495" s="12"/>
      <c r="AH495" s="12"/>
      <c r="AI495" s="12"/>
      <c r="AJ495" s="12"/>
      <c r="AK495" s="12"/>
      <c r="AL495" s="12"/>
      <c r="AM495" s="12"/>
      <c r="AN495" s="12"/>
      <c r="AO495" s="12"/>
      <c r="AP495" s="12"/>
      <c r="AQ495" s="12"/>
      <c r="AR495" s="12"/>
      <c r="AS495" s="12"/>
      <c r="AT495" s="12"/>
      <c r="AU495" s="12"/>
      <c r="AV495" s="12"/>
      <c r="AW495" s="12"/>
      <c r="AX495" s="12"/>
      <c r="AY495" s="12"/>
      <c r="AZ495" s="12"/>
      <c r="BA495" s="12"/>
      <c r="BB495" s="12"/>
      <c r="BC495" s="12"/>
      <c r="BD495" s="12"/>
      <c r="BE495" s="12"/>
      <c r="BF495" s="12"/>
      <c r="BG495" s="12"/>
      <c r="BH495" s="12"/>
      <c r="BI495" s="12"/>
      <c r="BJ495" s="12"/>
      <c r="BK495" s="12"/>
    </row>
    <row r="496" spans="1:63" x14ac:dyDescent="0.3">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c r="AE496" s="12"/>
      <c r="AF496" s="12"/>
      <c r="AG496" s="12"/>
      <c r="AH496" s="12"/>
      <c r="AI496" s="12"/>
      <c r="AJ496" s="12"/>
      <c r="AK496" s="12"/>
      <c r="AL496" s="12"/>
      <c r="AM496" s="12"/>
      <c r="AN496" s="12"/>
      <c r="AO496" s="12"/>
      <c r="AP496" s="12"/>
      <c r="AQ496" s="12"/>
      <c r="AR496" s="12"/>
      <c r="AS496" s="12"/>
      <c r="AT496" s="12"/>
      <c r="AU496" s="12"/>
      <c r="AV496" s="12"/>
      <c r="AW496" s="12"/>
      <c r="AX496" s="12"/>
      <c r="AY496" s="12"/>
      <c r="AZ496" s="12"/>
      <c r="BA496" s="12"/>
      <c r="BB496" s="12"/>
      <c r="BC496" s="12"/>
      <c r="BD496" s="12"/>
      <c r="BE496" s="12"/>
      <c r="BF496" s="12"/>
      <c r="BG496" s="12"/>
      <c r="BH496" s="12"/>
      <c r="BI496" s="12"/>
      <c r="BJ496" s="12"/>
      <c r="BK496" s="12"/>
    </row>
    <row r="497" spans="1:63" x14ac:dyDescent="0.3">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2"/>
      <c r="BG497" s="12"/>
      <c r="BH497" s="12"/>
      <c r="BI497" s="12"/>
      <c r="BJ497" s="12"/>
      <c r="BK497" s="12"/>
    </row>
    <row r="498" spans="1:63" x14ac:dyDescent="0.3">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c r="AE498" s="12"/>
      <c r="AF498" s="12"/>
      <c r="AG498" s="12"/>
      <c r="AH498" s="12"/>
      <c r="AI498" s="12"/>
      <c r="AJ498" s="12"/>
      <c r="AK498" s="12"/>
      <c r="AL498" s="12"/>
      <c r="AM498" s="12"/>
      <c r="AN498" s="12"/>
      <c r="AO498" s="12"/>
      <c r="AP498" s="12"/>
      <c r="AQ498" s="12"/>
      <c r="AR498" s="12"/>
      <c r="AS498" s="12"/>
      <c r="AT498" s="12"/>
      <c r="AU498" s="12"/>
      <c r="AV498" s="12"/>
      <c r="AW498" s="12"/>
      <c r="AX498" s="12"/>
      <c r="AY498" s="12"/>
      <c r="AZ498" s="12"/>
      <c r="BA498" s="12"/>
      <c r="BB498" s="12"/>
      <c r="BC498" s="12"/>
      <c r="BD498" s="12"/>
      <c r="BE498" s="12"/>
      <c r="BF498" s="12"/>
      <c r="BG498" s="12"/>
      <c r="BH498" s="12"/>
      <c r="BI498" s="12"/>
      <c r="BJ498" s="12"/>
      <c r="BK498" s="12"/>
    </row>
    <row r="499" spans="1:63" x14ac:dyDescent="0.3">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c r="AE499" s="12"/>
      <c r="AF499" s="12"/>
      <c r="AG499" s="12"/>
      <c r="AH499" s="12"/>
      <c r="AI499" s="12"/>
      <c r="AJ499" s="12"/>
      <c r="AK499" s="12"/>
      <c r="AL499" s="12"/>
      <c r="AM499" s="12"/>
      <c r="AN499" s="12"/>
      <c r="AO499" s="12"/>
      <c r="AP499" s="12"/>
      <c r="AQ499" s="12"/>
      <c r="AR499" s="12"/>
      <c r="AS499" s="12"/>
      <c r="AT499" s="12"/>
      <c r="AU499" s="12"/>
      <c r="AV499" s="12"/>
      <c r="AW499" s="12"/>
      <c r="AX499" s="12"/>
      <c r="AY499" s="12"/>
      <c r="AZ499" s="12"/>
      <c r="BA499" s="12"/>
      <c r="BB499" s="12"/>
      <c r="BC499" s="12"/>
      <c r="BD499" s="12"/>
      <c r="BE499" s="12"/>
      <c r="BF499" s="12"/>
      <c r="BG499" s="12"/>
      <c r="BH499" s="12"/>
      <c r="BI499" s="12"/>
      <c r="BJ499" s="12"/>
      <c r="BK499" s="12"/>
    </row>
    <row r="500" spans="1:63" x14ac:dyDescent="0.3">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c r="AE500" s="12"/>
      <c r="AF500" s="12"/>
      <c r="AG500" s="12"/>
      <c r="AH500" s="12"/>
      <c r="AI500" s="12"/>
      <c r="AJ500" s="12"/>
      <c r="AK500" s="12"/>
      <c r="AL500" s="12"/>
      <c r="AM500" s="12"/>
      <c r="AN500" s="12"/>
      <c r="AO500" s="12"/>
      <c r="AP500" s="12"/>
      <c r="AQ500" s="12"/>
      <c r="AR500" s="12"/>
      <c r="AS500" s="12"/>
      <c r="AT500" s="12"/>
      <c r="AU500" s="12"/>
      <c r="AV500" s="12"/>
      <c r="AW500" s="12"/>
      <c r="AX500" s="12"/>
      <c r="AY500" s="12"/>
      <c r="AZ500" s="12"/>
      <c r="BA500" s="12"/>
      <c r="BB500" s="12"/>
      <c r="BC500" s="12"/>
      <c r="BD500" s="12"/>
      <c r="BE500" s="12"/>
      <c r="BF500" s="12"/>
      <c r="BG500" s="12"/>
      <c r="BH500" s="12"/>
      <c r="BI500" s="12"/>
      <c r="BJ500" s="12"/>
      <c r="BK500" s="12"/>
    </row>
    <row r="501" spans="1:63" x14ac:dyDescent="0.3">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c r="AE501" s="12"/>
      <c r="AF501" s="12"/>
      <c r="AG501" s="12"/>
      <c r="AH501" s="12"/>
      <c r="AI501" s="12"/>
      <c r="AJ501" s="12"/>
      <c r="AK501" s="12"/>
      <c r="AL501" s="12"/>
      <c r="AM501" s="12"/>
      <c r="AN501" s="12"/>
      <c r="AO501" s="12"/>
      <c r="AP501" s="12"/>
      <c r="AQ501" s="12"/>
      <c r="AR501" s="12"/>
      <c r="AS501" s="12"/>
      <c r="AT501" s="12"/>
      <c r="AU501" s="12"/>
      <c r="AV501" s="12"/>
      <c r="AW501" s="12"/>
      <c r="AX501" s="12"/>
      <c r="AY501" s="12"/>
      <c r="AZ501" s="12"/>
      <c r="BA501" s="12"/>
      <c r="BB501" s="12"/>
      <c r="BC501" s="12"/>
      <c r="BD501" s="12"/>
      <c r="BE501" s="12"/>
      <c r="BF501" s="12"/>
      <c r="BG501" s="12"/>
      <c r="BH501" s="12"/>
      <c r="BI501" s="12"/>
      <c r="BJ501" s="12"/>
      <c r="BK501" s="12"/>
    </row>
    <row r="502" spans="1:63" x14ac:dyDescent="0.3">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c r="AE502" s="12"/>
      <c r="AF502" s="12"/>
      <c r="AG502" s="12"/>
      <c r="AH502" s="12"/>
      <c r="AI502" s="12"/>
      <c r="AJ502" s="12"/>
      <c r="AK502" s="12"/>
      <c r="AL502" s="12"/>
      <c r="AM502" s="12"/>
      <c r="AN502" s="12"/>
      <c r="AO502" s="12"/>
      <c r="AP502" s="12"/>
      <c r="AQ502" s="12"/>
      <c r="AR502" s="12"/>
      <c r="AS502" s="12"/>
      <c r="AT502" s="12"/>
      <c r="AU502" s="12"/>
      <c r="AV502" s="12"/>
      <c r="AW502" s="12"/>
      <c r="AX502" s="12"/>
      <c r="AY502" s="12"/>
      <c r="AZ502" s="12"/>
      <c r="BA502" s="12"/>
      <c r="BB502" s="12"/>
      <c r="BC502" s="12"/>
      <c r="BD502" s="12"/>
      <c r="BE502" s="12"/>
      <c r="BF502" s="12"/>
      <c r="BG502" s="12"/>
      <c r="BH502" s="12"/>
      <c r="BI502" s="12"/>
      <c r="BJ502" s="12"/>
      <c r="BK502" s="12"/>
    </row>
    <row r="503" spans="1:63" x14ac:dyDescent="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c r="AE503" s="12"/>
      <c r="AF503" s="12"/>
      <c r="AG503" s="12"/>
      <c r="AH503" s="12"/>
      <c r="AI503" s="12"/>
      <c r="AJ503" s="12"/>
      <c r="AK503" s="12"/>
      <c r="AL503" s="12"/>
      <c r="AM503" s="12"/>
      <c r="AN503" s="12"/>
      <c r="AO503" s="12"/>
      <c r="AP503" s="12"/>
      <c r="AQ503" s="12"/>
      <c r="AR503" s="12"/>
      <c r="AS503" s="12"/>
      <c r="AT503" s="12"/>
      <c r="AU503" s="12"/>
      <c r="AV503" s="12"/>
      <c r="AW503" s="12"/>
      <c r="AX503" s="12"/>
      <c r="AY503" s="12"/>
      <c r="AZ503" s="12"/>
      <c r="BA503" s="12"/>
      <c r="BB503" s="12"/>
      <c r="BC503" s="12"/>
      <c r="BD503" s="12"/>
      <c r="BE503" s="12"/>
      <c r="BF503" s="12"/>
      <c r="BG503" s="12"/>
      <c r="BH503" s="12"/>
      <c r="BI503" s="12"/>
      <c r="BJ503" s="12"/>
      <c r="BK503" s="12"/>
    </row>
    <row r="504" spans="1:63" x14ac:dyDescent="0.3">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c r="AE504" s="12"/>
      <c r="AF504" s="12"/>
      <c r="AG504" s="12"/>
      <c r="AH504" s="12"/>
      <c r="AI504" s="12"/>
      <c r="AJ504" s="12"/>
      <c r="AK504" s="12"/>
      <c r="AL504" s="12"/>
      <c r="AM504" s="12"/>
      <c r="AN504" s="12"/>
      <c r="AO504" s="12"/>
      <c r="AP504" s="12"/>
      <c r="AQ504" s="12"/>
      <c r="AR504" s="12"/>
      <c r="AS504" s="12"/>
      <c r="AT504" s="12"/>
      <c r="AU504" s="12"/>
      <c r="AV504" s="12"/>
      <c r="AW504" s="12"/>
      <c r="AX504" s="12"/>
      <c r="AY504" s="12"/>
      <c r="AZ504" s="12"/>
      <c r="BA504" s="12"/>
      <c r="BB504" s="12"/>
      <c r="BC504" s="12"/>
      <c r="BD504" s="12"/>
      <c r="BE504" s="12"/>
      <c r="BF504" s="12"/>
      <c r="BG504" s="12"/>
      <c r="BH504" s="12"/>
      <c r="BI504" s="12"/>
      <c r="BJ504" s="12"/>
      <c r="BK504" s="12"/>
    </row>
    <row r="505" spans="1:63" x14ac:dyDescent="0.3">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c r="AE505" s="12"/>
      <c r="AF505" s="12"/>
      <c r="AG505" s="12"/>
      <c r="AH505" s="12"/>
      <c r="AI505" s="12"/>
      <c r="AJ505" s="12"/>
      <c r="AK505" s="12"/>
      <c r="AL505" s="12"/>
      <c r="AM505" s="12"/>
      <c r="AN505" s="12"/>
      <c r="AO505" s="12"/>
      <c r="AP505" s="12"/>
      <c r="AQ505" s="12"/>
      <c r="AR505" s="12"/>
      <c r="AS505" s="12"/>
      <c r="AT505" s="12"/>
      <c r="AU505" s="12"/>
      <c r="AV505" s="12"/>
      <c r="AW505" s="12"/>
      <c r="AX505" s="12"/>
      <c r="AY505" s="12"/>
      <c r="AZ505" s="12"/>
      <c r="BA505" s="12"/>
      <c r="BB505" s="12"/>
      <c r="BC505" s="12"/>
      <c r="BD505" s="12"/>
      <c r="BE505" s="12"/>
      <c r="BF505" s="12"/>
      <c r="BG505" s="12"/>
      <c r="BH505" s="12"/>
      <c r="BI505" s="12"/>
      <c r="BJ505" s="12"/>
      <c r="BK505" s="12"/>
    </row>
    <row r="506" spans="1:63" x14ac:dyDescent="0.3">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c r="AE506" s="12"/>
      <c r="AF506" s="12"/>
      <c r="AG506" s="12"/>
      <c r="AH506" s="12"/>
      <c r="AI506" s="12"/>
      <c r="AJ506" s="12"/>
      <c r="AK506" s="12"/>
      <c r="AL506" s="12"/>
      <c r="AM506" s="12"/>
      <c r="AN506" s="12"/>
      <c r="AO506" s="12"/>
      <c r="AP506" s="12"/>
      <c r="AQ506" s="12"/>
      <c r="AR506" s="12"/>
      <c r="AS506" s="12"/>
      <c r="AT506" s="12"/>
      <c r="AU506" s="12"/>
      <c r="AV506" s="12"/>
      <c r="AW506" s="12"/>
      <c r="AX506" s="12"/>
      <c r="AY506" s="12"/>
      <c r="AZ506" s="12"/>
      <c r="BA506" s="12"/>
      <c r="BB506" s="12"/>
      <c r="BC506" s="12"/>
      <c r="BD506" s="12"/>
      <c r="BE506" s="12"/>
      <c r="BF506" s="12"/>
      <c r="BG506" s="12"/>
      <c r="BH506" s="12"/>
      <c r="BI506" s="12"/>
      <c r="BJ506" s="12"/>
      <c r="BK506" s="12"/>
    </row>
    <row r="507" spans="1:63" x14ac:dyDescent="0.3">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c r="AE507" s="12"/>
      <c r="AF507" s="12"/>
      <c r="AG507" s="12"/>
      <c r="AH507" s="12"/>
      <c r="AI507" s="12"/>
      <c r="AJ507" s="12"/>
      <c r="AK507" s="12"/>
      <c r="AL507" s="12"/>
      <c r="AM507" s="12"/>
      <c r="AN507" s="12"/>
      <c r="AO507" s="12"/>
      <c r="AP507" s="12"/>
      <c r="AQ507" s="12"/>
      <c r="AR507" s="12"/>
      <c r="AS507" s="12"/>
      <c r="AT507" s="12"/>
      <c r="AU507" s="12"/>
      <c r="AV507" s="12"/>
      <c r="AW507" s="12"/>
      <c r="AX507" s="12"/>
      <c r="AY507" s="12"/>
      <c r="AZ507" s="12"/>
      <c r="BA507" s="12"/>
      <c r="BB507" s="12"/>
      <c r="BC507" s="12"/>
      <c r="BD507" s="12"/>
      <c r="BE507" s="12"/>
      <c r="BF507" s="12"/>
      <c r="BG507" s="12"/>
      <c r="BH507" s="12"/>
      <c r="BI507" s="12"/>
      <c r="BJ507" s="12"/>
      <c r="BK507" s="12"/>
    </row>
    <row r="508" spans="1:63" x14ac:dyDescent="0.3">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c r="AE508" s="12"/>
      <c r="AF508" s="12"/>
      <c r="AG508" s="12"/>
      <c r="AH508" s="12"/>
      <c r="AI508" s="12"/>
      <c r="AJ508" s="12"/>
      <c r="AK508" s="12"/>
      <c r="AL508" s="12"/>
      <c r="AM508" s="12"/>
      <c r="AN508" s="12"/>
      <c r="AO508" s="12"/>
      <c r="AP508" s="12"/>
      <c r="AQ508" s="12"/>
      <c r="AR508" s="12"/>
      <c r="AS508" s="12"/>
      <c r="AT508" s="12"/>
      <c r="AU508" s="12"/>
      <c r="AV508" s="12"/>
      <c r="AW508" s="12"/>
      <c r="AX508" s="12"/>
      <c r="AY508" s="12"/>
      <c r="AZ508" s="12"/>
      <c r="BA508" s="12"/>
      <c r="BB508" s="12"/>
      <c r="BC508" s="12"/>
      <c r="BD508" s="12"/>
      <c r="BE508" s="12"/>
      <c r="BF508" s="12"/>
      <c r="BG508" s="12"/>
      <c r="BH508" s="12"/>
      <c r="BI508" s="12"/>
      <c r="BJ508" s="12"/>
      <c r="BK508" s="12"/>
    </row>
    <row r="509" spans="1:63" x14ac:dyDescent="0.3">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c r="AE509" s="12"/>
      <c r="AF509" s="12"/>
      <c r="AG509" s="12"/>
      <c r="AH509" s="12"/>
      <c r="AI509" s="12"/>
      <c r="AJ509" s="12"/>
      <c r="AK509" s="12"/>
      <c r="AL509" s="12"/>
      <c r="AM509" s="12"/>
      <c r="AN509" s="12"/>
      <c r="AO509" s="12"/>
      <c r="AP509" s="12"/>
      <c r="AQ509" s="12"/>
      <c r="AR509" s="12"/>
      <c r="AS509" s="12"/>
      <c r="AT509" s="12"/>
      <c r="AU509" s="12"/>
      <c r="AV509" s="12"/>
      <c r="AW509" s="12"/>
      <c r="AX509" s="12"/>
      <c r="AY509" s="12"/>
      <c r="AZ509" s="12"/>
      <c r="BA509" s="12"/>
      <c r="BB509" s="12"/>
      <c r="BC509" s="12"/>
      <c r="BD509" s="12"/>
      <c r="BE509" s="12"/>
      <c r="BF509" s="12"/>
      <c r="BG509" s="12"/>
      <c r="BH509" s="12"/>
      <c r="BI509" s="12"/>
      <c r="BJ509" s="12"/>
      <c r="BK509" s="12"/>
    </row>
    <row r="510" spans="1:63" x14ac:dyDescent="0.3">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c r="AE510" s="12"/>
      <c r="AF510" s="12"/>
      <c r="AG510" s="12"/>
      <c r="AH510" s="12"/>
      <c r="AI510" s="12"/>
      <c r="AJ510" s="12"/>
      <c r="AK510" s="12"/>
      <c r="AL510" s="12"/>
      <c r="AM510" s="12"/>
      <c r="AN510" s="12"/>
      <c r="AO510" s="12"/>
      <c r="AP510" s="12"/>
      <c r="AQ510" s="12"/>
      <c r="AR510" s="12"/>
      <c r="AS510" s="12"/>
      <c r="AT510" s="12"/>
      <c r="AU510" s="12"/>
      <c r="AV510" s="12"/>
      <c r="AW510" s="12"/>
      <c r="AX510" s="12"/>
      <c r="AY510" s="12"/>
      <c r="AZ510" s="12"/>
      <c r="BA510" s="12"/>
      <c r="BB510" s="12"/>
      <c r="BC510" s="12"/>
      <c r="BD510" s="12"/>
      <c r="BE510" s="12"/>
      <c r="BF510" s="12"/>
      <c r="BG510" s="12"/>
      <c r="BH510" s="12"/>
      <c r="BI510" s="12"/>
      <c r="BJ510" s="12"/>
      <c r="BK510" s="12"/>
    </row>
    <row r="511" spans="1:63" x14ac:dyDescent="0.3">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c r="AE511" s="12"/>
      <c r="AF511" s="12"/>
      <c r="AG511" s="12"/>
      <c r="AH511" s="12"/>
      <c r="AI511" s="12"/>
      <c r="AJ511" s="12"/>
      <c r="AK511" s="12"/>
      <c r="AL511" s="12"/>
      <c r="AM511" s="12"/>
      <c r="AN511" s="12"/>
      <c r="AO511" s="12"/>
      <c r="AP511" s="12"/>
      <c r="AQ511" s="12"/>
      <c r="AR511" s="12"/>
      <c r="AS511" s="12"/>
      <c r="AT511" s="12"/>
      <c r="AU511" s="12"/>
      <c r="AV511" s="12"/>
      <c r="AW511" s="12"/>
      <c r="AX511" s="12"/>
      <c r="AY511" s="12"/>
      <c r="AZ511" s="12"/>
      <c r="BA511" s="12"/>
      <c r="BB511" s="12"/>
      <c r="BC511" s="12"/>
      <c r="BD511" s="12"/>
      <c r="BE511" s="12"/>
      <c r="BF511" s="12"/>
      <c r="BG511" s="12"/>
      <c r="BH511" s="12"/>
      <c r="BI511" s="12"/>
      <c r="BJ511" s="12"/>
      <c r="BK511" s="12"/>
    </row>
    <row r="512" spans="1:63" x14ac:dyDescent="0.3">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c r="AE512" s="12"/>
      <c r="AF512" s="12"/>
      <c r="AG512" s="12"/>
      <c r="AH512" s="12"/>
      <c r="AI512" s="12"/>
      <c r="AJ512" s="12"/>
      <c r="AK512" s="12"/>
      <c r="AL512" s="12"/>
      <c r="AM512" s="12"/>
      <c r="AN512" s="12"/>
      <c r="AO512" s="12"/>
      <c r="AP512" s="12"/>
      <c r="AQ512" s="12"/>
      <c r="AR512" s="12"/>
      <c r="AS512" s="12"/>
      <c r="AT512" s="12"/>
      <c r="AU512" s="12"/>
      <c r="AV512" s="12"/>
      <c r="AW512" s="12"/>
      <c r="AX512" s="12"/>
      <c r="AY512" s="12"/>
      <c r="AZ512" s="12"/>
      <c r="BA512" s="12"/>
      <c r="BB512" s="12"/>
      <c r="BC512" s="12"/>
      <c r="BD512" s="12"/>
      <c r="BE512" s="12"/>
      <c r="BF512" s="12"/>
      <c r="BG512" s="12"/>
      <c r="BH512" s="12"/>
      <c r="BI512" s="12"/>
      <c r="BJ512" s="12"/>
      <c r="BK512" s="12"/>
    </row>
    <row r="513" spans="1:63" x14ac:dyDescent="0.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c r="AE513" s="12"/>
      <c r="AF513" s="12"/>
      <c r="AG513" s="12"/>
      <c r="AH513" s="12"/>
      <c r="AI513" s="12"/>
      <c r="AJ513" s="12"/>
      <c r="AK513" s="12"/>
      <c r="AL513" s="12"/>
      <c r="AM513" s="12"/>
      <c r="AN513" s="12"/>
      <c r="AO513" s="12"/>
      <c r="AP513" s="12"/>
      <c r="AQ513" s="12"/>
      <c r="AR513" s="12"/>
      <c r="AS513" s="12"/>
      <c r="AT513" s="12"/>
      <c r="AU513" s="12"/>
      <c r="AV513" s="12"/>
      <c r="AW513" s="12"/>
      <c r="AX513" s="12"/>
      <c r="AY513" s="12"/>
      <c r="AZ513" s="12"/>
      <c r="BA513" s="12"/>
      <c r="BB513" s="12"/>
      <c r="BC513" s="12"/>
      <c r="BD513" s="12"/>
      <c r="BE513" s="12"/>
      <c r="BF513" s="12"/>
      <c r="BG513" s="12"/>
      <c r="BH513" s="12"/>
      <c r="BI513" s="12"/>
      <c r="BJ513" s="12"/>
      <c r="BK513" s="12"/>
    </row>
    <row r="514" spans="1:63" x14ac:dyDescent="0.3">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c r="AE514" s="12"/>
      <c r="AF514" s="12"/>
      <c r="AG514" s="12"/>
      <c r="AH514" s="12"/>
      <c r="AI514" s="12"/>
      <c r="AJ514" s="12"/>
      <c r="AK514" s="12"/>
      <c r="AL514" s="12"/>
      <c r="AM514" s="12"/>
      <c r="AN514" s="12"/>
      <c r="AO514" s="12"/>
      <c r="AP514" s="12"/>
      <c r="AQ514" s="12"/>
      <c r="AR514" s="12"/>
      <c r="AS514" s="12"/>
      <c r="AT514" s="12"/>
      <c r="AU514" s="12"/>
      <c r="AV514" s="12"/>
      <c r="AW514" s="12"/>
      <c r="AX514" s="12"/>
      <c r="AY514" s="12"/>
      <c r="AZ514" s="12"/>
      <c r="BA514" s="12"/>
      <c r="BB514" s="12"/>
      <c r="BC514" s="12"/>
      <c r="BD514" s="12"/>
      <c r="BE514" s="12"/>
      <c r="BF514" s="12"/>
      <c r="BG514" s="12"/>
      <c r="BH514" s="12"/>
      <c r="BI514" s="12"/>
      <c r="BJ514" s="12"/>
      <c r="BK514" s="12"/>
    </row>
    <row r="515" spans="1:63" x14ac:dyDescent="0.3">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c r="AE515" s="12"/>
      <c r="AF515" s="12"/>
      <c r="AG515" s="12"/>
      <c r="AH515" s="12"/>
      <c r="AI515" s="12"/>
      <c r="AJ515" s="12"/>
      <c r="AK515" s="12"/>
      <c r="AL515" s="12"/>
      <c r="AM515" s="12"/>
      <c r="AN515" s="12"/>
      <c r="AO515" s="12"/>
      <c r="AP515" s="12"/>
      <c r="AQ515" s="12"/>
      <c r="AR515" s="12"/>
      <c r="AS515" s="12"/>
      <c r="AT515" s="12"/>
      <c r="AU515" s="12"/>
      <c r="AV515" s="12"/>
      <c r="AW515" s="12"/>
      <c r="AX515" s="12"/>
      <c r="AY515" s="12"/>
      <c r="AZ515" s="12"/>
      <c r="BA515" s="12"/>
      <c r="BB515" s="12"/>
      <c r="BC515" s="12"/>
      <c r="BD515" s="12"/>
      <c r="BE515" s="12"/>
      <c r="BF515" s="12"/>
      <c r="BG515" s="12"/>
      <c r="BH515" s="12"/>
      <c r="BI515" s="12"/>
      <c r="BJ515" s="12"/>
      <c r="BK515" s="12"/>
    </row>
    <row r="516" spans="1:63" x14ac:dyDescent="0.3">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c r="AE516" s="12"/>
      <c r="AF516" s="12"/>
      <c r="AG516" s="12"/>
      <c r="AH516" s="12"/>
      <c r="AI516" s="12"/>
      <c r="AJ516" s="12"/>
      <c r="AK516" s="12"/>
      <c r="AL516" s="12"/>
      <c r="AM516" s="12"/>
      <c r="AN516" s="12"/>
      <c r="AO516" s="12"/>
      <c r="AP516" s="12"/>
      <c r="AQ516" s="12"/>
      <c r="AR516" s="12"/>
      <c r="AS516" s="12"/>
      <c r="AT516" s="12"/>
      <c r="AU516" s="12"/>
      <c r="AV516" s="12"/>
      <c r="AW516" s="12"/>
      <c r="AX516" s="12"/>
      <c r="AY516" s="12"/>
      <c r="AZ516" s="12"/>
      <c r="BA516" s="12"/>
      <c r="BB516" s="12"/>
      <c r="BC516" s="12"/>
      <c r="BD516" s="12"/>
      <c r="BE516" s="12"/>
      <c r="BF516" s="12"/>
      <c r="BG516" s="12"/>
      <c r="BH516" s="12"/>
      <c r="BI516" s="12"/>
      <c r="BJ516" s="12"/>
      <c r="BK516" s="12"/>
    </row>
    <row r="517" spans="1:63" x14ac:dyDescent="0.3">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c r="AE517" s="12"/>
      <c r="AF517" s="12"/>
      <c r="AG517" s="12"/>
      <c r="AH517" s="12"/>
      <c r="AI517" s="12"/>
      <c r="AJ517" s="12"/>
      <c r="AK517" s="12"/>
      <c r="AL517" s="12"/>
      <c r="AM517" s="12"/>
      <c r="AN517" s="12"/>
      <c r="AO517" s="12"/>
      <c r="AP517" s="12"/>
      <c r="AQ517" s="12"/>
      <c r="AR517" s="12"/>
      <c r="AS517" s="12"/>
      <c r="AT517" s="12"/>
      <c r="AU517" s="12"/>
      <c r="AV517" s="12"/>
      <c r="AW517" s="12"/>
      <c r="AX517" s="12"/>
      <c r="AY517" s="12"/>
      <c r="AZ517" s="12"/>
      <c r="BA517" s="12"/>
      <c r="BB517" s="12"/>
      <c r="BC517" s="12"/>
      <c r="BD517" s="12"/>
      <c r="BE517" s="12"/>
      <c r="BF517" s="12"/>
      <c r="BG517" s="12"/>
      <c r="BH517" s="12"/>
      <c r="BI517" s="12"/>
      <c r="BJ517" s="12"/>
      <c r="BK517" s="12"/>
    </row>
    <row r="518" spans="1:63" x14ac:dyDescent="0.3">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c r="AE518" s="12"/>
      <c r="AF518" s="12"/>
      <c r="AG518" s="12"/>
      <c r="AH518" s="12"/>
      <c r="AI518" s="12"/>
      <c r="AJ518" s="12"/>
      <c r="AK518" s="12"/>
      <c r="AL518" s="12"/>
      <c r="AM518" s="12"/>
      <c r="AN518" s="12"/>
      <c r="AO518" s="12"/>
      <c r="AP518" s="12"/>
      <c r="AQ518" s="12"/>
      <c r="AR518" s="12"/>
      <c r="AS518" s="12"/>
      <c r="AT518" s="12"/>
      <c r="AU518" s="12"/>
      <c r="AV518" s="12"/>
      <c r="AW518" s="12"/>
      <c r="AX518" s="12"/>
      <c r="AY518" s="12"/>
      <c r="AZ518" s="12"/>
      <c r="BA518" s="12"/>
      <c r="BB518" s="12"/>
      <c r="BC518" s="12"/>
      <c r="BD518" s="12"/>
      <c r="BE518" s="12"/>
      <c r="BF518" s="12"/>
      <c r="BG518" s="12"/>
      <c r="BH518" s="12"/>
      <c r="BI518" s="12"/>
      <c r="BJ518" s="12"/>
      <c r="BK518" s="12"/>
    </row>
    <row r="519" spans="1:63" x14ac:dyDescent="0.3">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c r="AE519" s="12"/>
      <c r="AF519" s="12"/>
      <c r="AG519" s="12"/>
      <c r="AH519" s="12"/>
      <c r="AI519" s="12"/>
      <c r="AJ519" s="12"/>
      <c r="AK519" s="12"/>
      <c r="AL519" s="12"/>
      <c r="AM519" s="12"/>
      <c r="AN519" s="12"/>
      <c r="AO519" s="12"/>
      <c r="AP519" s="12"/>
      <c r="AQ519" s="12"/>
      <c r="AR519" s="12"/>
      <c r="AS519" s="12"/>
      <c r="AT519" s="12"/>
      <c r="AU519" s="12"/>
      <c r="AV519" s="12"/>
      <c r="AW519" s="12"/>
      <c r="AX519" s="12"/>
      <c r="AY519" s="12"/>
      <c r="AZ519" s="12"/>
      <c r="BA519" s="12"/>
      <c r="BB519" s="12"/>
      <c r="BC519" s="12"/>
      <c r="BD519" s="12"/>
      <c r="BE519" s="12"/>
      <c r="BF519" s="12"/>
      <c r="BG519" s="12"/>
      <c r="BH519" s="12"/>
      <c r="BI519" s="12"/>
      <c r="BJ519" s="12"/>
      <c r="BK519" s="12"/>
    </row>
    <row r="520" spans="1:63" x14ac:dyDescent="0.3">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c r="AE520" s="12"/>
      <c r="AF520" s="12"/>
      <c r="AG520" s="12"/>
      <c r="AH520" s="12"/>
      <c r="AI520" s="12"/>
      <c r="AJ520" s="12"/>
      <c r="AK520" s="12"/>
      <c r="AL520" s="12"/>
      <c r="AM520" s="12"/>
      <c r="AN520" s="12"/>
      <c r="AO520" s="12"/>
      <c r="AP520" s="12"/>
      <c r="AQ520" s="12"/>
      <c r="AR520" s="12"/>
      <c r="AS520" s="12"/>
      <c r="AT520" s="12"/>
      <c r="AU520" s="12"/>
      <c r="AV520" s="12"/>
      <c r="AW520" s="12"/>
      <c r="AX520" s="12"/>
      <c r="AY520" s="12"/>
      <c r="AZ520" s="12"/>
      <c r="BA520" s="12"/>
      <c r="BB520" s="12"/>
      <c r="BC520" s="12"/>
      <c r="BD520" s="12"/>
      <c r="BE520" s="12"/>
      <c r="BF520" s="12"/>
      <c r="BG520" s="12"/>
      <c r="BH520" s="12"/>
      <c r="BI520" s="12"/>
      <c r="BJ520" s="12"/>
      <c r="BK520" s="12"/>
    </row>
    <row r="521" spans="1:63" x14ac:dyDescent="0.3">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c r="AE521" s="12"/>
      <c r="AF521" s="12"/>
      <c r="AG521" s="12"/>
      <c r="AH521" s="12"/>
      <c r="AI521" s="12"/>
      <c r="AJ521" s="12"/>
      <c r="AK521" s="12"/>
      <c r="AL521" s="12"/>
      <c r="AM521" s="12"/>
      <c r="AN521" s="12"/>
      <c r="AO521" s="12"/>
      <c r="AP521" s="12"/>
      <c r="AQ521" s="12"/>
      <c r="AR521" s="12"/>
      <c r="AS521" s="12"/>
      <c r="AT521" s="12"/>
      <c r="AU521" s="12"/>
      <c r="AV521" s="12"/>
      <c r="AW521" s="12"/>
      <c r="AX521" s="12"/>
      <c r="AY521" s="12"/>
      <c r="AZ521" s="12"/>
      <c r="BA521" s="12"/>
      <c r="BB521" s="12"/>
      <c r="BC521" s="12"/>
      <c r="BD521" s="12"/>
      <c r="BE521" s="12"/>
      <c r="BF521" s="12"/>
      <c r="BG521" s="12"/>
      <c r="BH521" s="12"/>
      <c r="BI521" s="12"/>
      <c r="BJ521" s="12"/>
      <c r="BK521" s="12"/>
    </row>
    <row r="522" spans="1:63" x14ac:dyDescent="0.3">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c r="AE522" s="12"/>
      <c r="AF522" s="12"/>
      <c r="AG522" s="12"/>
      <c r="AH522" s="12"/>
      <c r="AI522" s="12"/>
      <c r="AJ522" s="12"/>
      <c r="AK522" s="12"/>
      <c r="AL522" s="12"/>
      <c r="AM522" s="12"/>
      <c r="AN522" s="12"/>
      <c r="AO522" s="12"/>
      <c r="AP522" s="12"/>
      <c r="AQ522" s="12"/>
      <c r="AR522" s="12"/>
      <c r="AS522" s="12"/>
      <c r="AT522" s="12"/>
      <c r="AU522" s="12"/>
      <c r="AV522" s="12"/>
      <c r="AW522" s="12"/>
      <c r="AX522" s="12"/>
      <c r="AY522" s="12"/>
      <c r="AZ522" s="12"/>
      <c r="BA522" s="12"/>
      <c r="BB522" s="12"/>
      <c r="BC522" s="12"/>
      <c r="BD522" s="12"/>
      <c r="BE522" s="12"/>
      <c r="BF522" s="12"/>
      <c r="BG522" s="12"/>
      <c r="BH522" s="12"/>
      <c r="BI522" s="12"/>
      <c r="BJ522" s="12"/>
      <c r="BK522" s="12"/>
    </row>
    <row r="523" spans="1:63" x14ac:dyDescent="0.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c r="AE523" s="12"/>
      <c r="AF523" s="12"/>
      <c r="AG523" s="12"/>
      <c r="AH523" s="12"/>
      <c r="AI523" s="12"/>
      <c r="AJ523" s="12"/>
      <c r="AK523" s="12"/>
      <c r="AL523" s="12"/>
      <c r="AM523" s="12"/>
      <c r="AN523" s="12"/>
      <c r="AO523" s="12"/>
      <c r="AP523" s="12"/>
      <c r="AQ523" s="12"/>
      <c r="AR523" s="12"/>
      <c r="AS523" s="12"/>
      <c r="AT523" s="12"/>
      <c r="AU523" s="12"/>
      <c r="AV523" s="12"/>
      <c r="AW523" s="12"/>
      <c r="AX523" s="12"/>
      <c r="AY523" s="12"/>
      <c r="AZ523" s="12"/>
      <c r="BA523" s="12"/>
      <c r="BB523" s="12"/>
      <c r="BC523" s="12"/>
      <c r="BD523" s="12"/>
      <c r="BE523" s="12"/>
      <c r="BF523" s="12"/>
      <c r="BG523" s="12"/>
      <c r="BH523" s="12"/>
      <c r="BI523" s="12"/>
      <c r="BJ523" s="12"/>
      <c r="BK523" s="12"/>
    </row>
    <row r="524" spans="1:63" x14ac:dyDescent="0.3">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c r="AE524" s="12"/>
      <c r="AF524" s="12"/>
      <c r="AG524" s="12"/>
      <c r="AH524" s="12"/>
      <c r="AI524" s="12"/>
      <c r="AJ524" s="12"/>
      <c r="AK524" s="12"/>
      <c r="AL524" s="12"/>
      <c r="AM524" s="12"/>
      <c r="AN524" s="12"/>
      <c r="AO524" s="12"/>
      <c r="AP524" s="12"/>
      <c r="AQ524" s="12"/>
      <c r="AR524" s="12"/>
      <c r="AS524" s="12"/>
      <c r="AT524" s="12"/>
      <c r="AU524" s="12"/>
      <c r="AV524" s="12"/>
      <c r="AW524" s="12"/>
      <c r="AX524" s="12"/>
      <c r="AY524" s="12"/>
      <c r="AZ524" s="12"/>
      <c r="BA524" s="12"/>
      <c r="BB524" s="12"/>
      <c r="BC524" s="12"/>
      <c r="BD524" s="12"/>
      <c r="BE524" s="12"/>
      <c r="BF524" s="12"/>
      <c r="BG524" s="12"/>
      <c r="BH524" s="12"/>
      <c r="BI524" s="12"/>
      <c r="BJ524" s="12"/>
      <c r="BK524" s="12"/>
    </row>
    <row r="525" spans="1:63" x14ac:dyDescent="0.3">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c r="AE525" s="12"/>
      <c r="AF525" s="12"/>
      <c r="AG525" s="12"/>
      <c r="AH525" s="12"/>
      <c r="AI525" s="12"/>
      <c r="AJ525" s="12"/>
      <c r="AK525" s="12"/>
      <c r="AL525" s="12"/>
      <c r="AM525" s="12"/>
      <c r="AN525" s="12"/>
      <c r="AO525" s="12"/>
      <c r="AP525" s="12"/>
      <c r="AQ525" s="12"/>
      <c r="AR525" s="12"/>
      <c r="AS525" s="12"/>
      <c r="AT525" s="12"/>
      <c r="AU525" s="12"/>
      <c r="AV525" s="12"/>
      <c r="AW525" s="12"/>
      <c r="AX525" s="12"/>
      <c r="AY525" s="12"/>
      <c r="AZ525" s="12"/>
      <c r="BA525" s="12"/>
      <c r="BB525" s="12"/>
      <c r="BC525" s="12"/>
      <c r="BD525" s="12"/>
      <c r="BE525" s="12"/>
      <c r="BF525" s="12"/>
      <c r="BG525" s="12"/>
      <c r="BH525" s="12"/>
      <c r="BI525" s="12"/>
      <c r="BJ525" s="12"/>
      <c r="BK525" s="12"/>
    </row>
    <row r="526" spans="1:63" x14ac:dyDescent="0.3">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c r="AE526" s="12"/>
      <c r="AF526" s="12"/>
      <c r="AG526" s="12"/>
      <c r="AH526" s="12"/>
      <c r="AI526" s="12"/>
      <c r="AJ526" s="12"/>
      <c r="AK526" s="12"/>
      <c r="AL526" s="12"/>
      <c r="AM526" s="12"/>
      <c r="AN526" s="12"/>
      <c r="AO526" s="12"/>
      <c r="AP526" s="12"/>
      <c r="AQ526" s="12"/>
      <c r="AR526" s="12"/>
      <c r="AS526" s="12"/>
      <c r="AT526" s="12"/>
      <c r="AU526" s="12"/>
      <c r="AV526" s="12"/>
      <c r="AW526" s="12"/>
      <c r="AX526" s="12"/>
      <c r="AY526" s="12"/>
      <c r="AZ526" s="12"/>
      <c r="BA526" s="12"/>
      <c r="BB526" s="12"/>
      <c r="BC526" s="12"/>
      <c r="BD526" s="12"/>
      <c r="BE526" s="12"/>
      <c r="BF526" s="12"/>
      <c r="BG526" s="12"/>
      <c r="BH526" s="12"/>
      <c r="BI526" s="12"/>
      <c r="BJ526" s="12"/>
      <c r="BK526" s="12"/>
    </row>
    <row r="527" spans="1:63" x14ac:dyDescent="0.3">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c r="AE527" s="12"/>
      <c r="AF527" s="12"/>
      <c r="AG527" s="12"/>
      <c r="AH527" s="12"/>
      <c r="AI527" s="12"/>
      <c r="AJ527" s="12"/>
      <c r="AK527" s="12"/>
      <c r="AL527" s="12"/>
      <c r="AM527" s="12"/>
      <c r="AN527" s="12"/>
      <c r="AO527" s="12"/>
      <c r="AP527" s="12"/>
      <c r="AQ527" s="12"/>
      <c r="AR527" s="12"/>
      <c r="AS527" s="12"/>
      <c r="AT527" s="12"/>
      <c r="AU527" s="12"/>
      <c r="AV527" s="12"/>
      <c r="AW527" s="12"/>
      <c r="AX527" s="12"/>
      <c r="AY527" s="12"/>
      <c r="AZ527" s="12"/>
      <c r="BA527" s="12"/>
      <c r="BB527" s="12"/>
      <c r="BC527" s="12"/>
      <c r="BD527" s="12"/>
      <c r="BE527" s="12"/>
      <c r="BF527" s="12"/>
      <c r="BG527" s="12"/>
      <c r="BH527" s="12"/>
      <c r="BI527" s="12"/>
      <c r="BJ527" s="12"/>
      <c r="BK527" s="12"/>
    </row>
    <row r="528" spans="1:63" x14ac:dyDescent="0.3">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c r="AE528" s="12"/>
      <c r="AF528" s="12"/>
      <c r="AG528" s="12"/>
      <c r="AH528" s="12"/>
      <c r="AI528" s="12"/>
      <c r="AJ528" s="12"/>
      <c r="AK528" s="12"/>
      <c r="AL528" s="12"/>
      <c r="AM528" s="12"/>
      <c r="AN528" s="12"/>
      <c r="AO528" s="12"/>
      <c r="AP528" s="12"/>
      <c r="AQ528" s="12"/>
      <c r="AR528" s="12"/>
      <c r="AS528" s="12"/>
      <c r="AT528" s="12"/>
      <c r="AU528" s="12"/>
      <c r="AV528" s="12"/>
      <c r="AW528" s="12"/>
      <c r="AX528" s="12"/>
      <c r="AY528" s="12"/>
      <c r="AZ528" s="12"/>
      <c r="BA528" s="12"/>
      <c r="BB528" s="12"/>
      <c r="BC528" s="12"/>
      <c r="BD528" s="12"/>
      <c r="BE528" s="12"/>
      <c r="BF528" s="12"/>
      <c r="BG528" s="12"/>
      <c r="BH528" s="12"/>
      <c r="BI528" s="12"/>
      <c r="BJ528" s="12"/>
      <c r="BK528" s="12"/>
    </row>
    <row r="529" spans="1:63" x14ac:dyDescent="0.3">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c r="AE529" s="12"/>
      <c r="AF529" s="12"/>
      <c r="AG529" s="12"/>
      <c r="AH529" s="12"/>
      <c r="AI529" s="12"/>
      <c r="AJ529" s="12"/>
      <c r="AK529" s="12"/>
      <c r="AL529" s="12"/>
      <c r="AM529" s="12"/>
      <c r="AN529" s="12"/>
      <c r="AO529" s="12"/>
      <c r="AP529" s="12"/>
      <c r="AQ529" s="12"/>
      <c r="AR529" s="12"/>
      <c r="AS529" s="12"/>
      <c r="AT529" s="12"/>
      <c r="AU529" s="12"/>
      <c r="AV529" s="12"/>
      <c r="AW529" s="12"/>
      <c r="AX529" s="12"/>
      <c r="AY529" s="12"/>
      <c r="AZ529" s="12"/>
      <c r="BA529" s="12"/>
      <c r="BB529" s="12"/>
      <c r="BC529" s="12"/>
      <c r="BD529" s="12"/>
      <c r="BE529" s="12"/>
      <c r="BF529" s="12"/>
      <c r="BG529" s="12"/>
      <c r="BH529" s="12"/>
      <c r="BI529" s="12"/>
      <c r="BJ529" s="12"/>
      <c r="BK529" s="12"/>
    </row>
    <row r="530" spans="1:63" x14ac:dyDescent="0.3">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c r="AE530" s="12"/>
      <c r="AF530" s="12"/>
      <c r="AG530" s="12"/>
      <c r="AH530" s="12"/>
      <c r="AI530" s="12"/>
      <c r="AJ530" s="12"/>
      <c r="AK530" s="12"/>
      <c r="AL530" s="12"/>
      <c r="AM530" s="12"/>
      <c r="AN530" s="12"/>
      <c r="AO530" s="12"/>
      <c r="AP530" s="12"/>
      <c r="AQ530" s="12"/>
      <c r="AR530" s="12"/>
      <c r="AS530" s="12"/>
      <c r="AT530" s="12"/>
      <c r="AU530" s="12"/>
      <c r="AV530" s="12"/>
      <c r="AW530" s="12"/>
      <c r="AX530" s="12"/>
      <c r="AY530" s="12"/>
      <c r="AZ530" s="12"/>
      <c r="BA530" s="12"/>
      <c r="BB530" s="12"/>
      <c r="BC530" s="12"/>
      <c r="BD530" s="12"/>
      <c r="BE530" s="12"/>
      <c r="BF530" s="12"/>
      <c r="BG530" s="12"/>
      <c r="BH530" s="12"/>
      <c r="BI530" s="12"/>
      <c r="BJ530" s="12"/>
      <c r="BK530" s="12"/>
    </row>
    <row r="531" spans="1:63" x14ac:dyDescent="0.3">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c r="AE531" s="12"/>
      <c r="AF531" s="12"/>
      <c r="AG531" s="12"/>
      <c r="AH531" s="12"/>
      <c r="AI531" s="12"/>
      <c r="AJ531" s="12"/>
      <c r="AK531" s="12"/>
      <c r="AL531" s="12"/>
      <c r="AM531" s="12"/>
      <c r="AN531" s="12"/>
      <c r="AO531" s="12"/>
      <c r="AP531" s="12"/>
      <c r="AQ531" s="12"/>
      <c r="AR531" s="12"/>
      <c r="AS531" s="12"/>
      <c r="AT531" s="12"/>
      <c r="AU531" s="12"/>
      <c r="AV531" s="12"/>
      <c r="AW531" s="12"/>
      <c r="AX531" s="12"/>
      <c r="AY531" s="12"/>
      <c r="AZ531" s="12"/>
      <c r="BA531" s="12"/>
      <c r="BB531" s="12"/>
      <c r="BC531" s="12"/>
      <c r="BD531" s="12"/>
      <c r="BE531" s="12"/>
      <c r="BF531" s="12"/>
      <c r="BG531" s="12"/>
      <c r="BH531" s="12"/>
      <c r="BI531" s="12"/>
      <c r="BJ531" s="12"/>
      <c r="BK531" s="12"/>
    </row>
    <row r="532" spans="1:63" x14ac:dyDescent="0.3">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c r="AE532" s="12"/>
      <c r="AF532" s="12"/>
      <c r="AG532" s="12"/>
      <c r="AH532" s="12"/>
      <c r="AI532" s="12"/>
      <c r="AJ532" s="12"/>
      <c r="AK532" s="12"/>
      <c r="AL532" s="12"/>
      <c r="AM532" s="12"/>
      <c r="AN532" s="12"/>
      <c r="AO532" s="12"/>
      <c r="AP532" s="12"/>
      <c r="AQ532" s="12"/>
      <c r="AR532" s="12"/>
      <c r="AS532" s="12"/>
      <c r="AT532" s="12"/>
      <c r="AU532" s="12"/>
      <c r="AV532" s="12"/>
      <c r="AW532" s="12"/>
      <c r="AX532" s="12"/>
      <c r="AY532" s="12"/>
      <c r="AZ532" s="12"/>
      <c r="BA532" s="12"/>
      <c r="BB532" s="12"/>
      <c r="BC532" s="12"/>
      <c r="BD532" s="12"/>
      <c r="BE532" s="12"/>
      <c r="BF532" s="12"/>
      <c r="BG532" s="12"/>
      <c r="BH532" s="12"/>
      <c r="BI532" s="12"/>
      <c r="BJ532" s="12"/>
      <c r="BK532" s="12"/>
    </row>
    <row r="533" spans="1:63" x14ac:dyDescent="0.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c r="AE533" s="12"/>
      <c r="AF533" s="12"/>
      <c r="AG533" s="12"/>
      <c r="AH533" s="12"/>
      <c r="AI533" s="12"/>
      <c r="AJ533" s="12"/>
      <c r="AK533" s="12"/>
      <c r="AL533" s="12"/>
      <c r="AM533" s="12"/>
      <c r="AN533" s="12"/>
      <c r="AO533" s="12"/>
      <c r="AP533" s="12"/>
      <c r="AQ533" s="12"/>
      <c r="AR533" s="12"/>
      <c r="AS533" s="12"/>
      <c r="AT533" s="12"/>
      <c r="AU533" s="12"/>
      <c r="AV533" s="12"/>
      <c r="AW533" s="12"/>
      <c r="AX533" s="12"/>
      <c r="AY533" s="12"/>
      <c r="AZ533" s="12"/>
      <c r="BA533" s="12"/>
      <c r="BB533" s="12"/>
      <c r="BC533" s="12"/>
      <c r="BD533" s="12"/>
      <c r="BE533" s="12"/>
      <c r="BF533" s="12"/>
      <c r="BG533" s="12"/>
      <c r="BH533" s="12"/>
      <c r="BI533" s="12"/>
      <c r="BJ533" s="12"/>
      <c r="BK533" s="12"/>
    </row>
    <row r="534" spans="1:63" x14ac:dyDescent="0.3">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c r="AE534" s="12"/>
      <c r="AF534" s="12"/>
      <c r="AG534" s="12"/>
      <c r="AH534" s="12"/>
      <c r="AI534" s="12"/>
      <c r="AJ534" s="12"/>
      <c r="AK534" s="12"/>
      <c r="AL534" s="12"/>
      <c r="AM534" s="12"/>
      <c r="AN534" s="12"/>
      <c r="AO534" s="12"/>
      <c r="AP534" s="12"/>
      <c r="AQ534" s="12"/>
      <c r="AR534" s="12"/>
      <c r="AS534" s="12"/>
      <c r="AT534" s="12"/>
      <c r="AU534" s="12"/>
      <c r="AV534" s="12"/>
      <c r="AW534" s="12"/>
      <c r="AX534" s="12"/>
      <c r="AY534" s="12"/>
      <c r="AZ534" s="12"/>
      <c r="BA534" s="12"/>
      <c r="BB534" s="12"/>
      <c r="BC534" s="12"/>
      <c r="BD534" s="12"/>
      <c r="BE534" s="12"/>
      <c r="BF534" s="12"/>
      <c r="BG534" s="12"/>
      <c r="BH534" s="12"/>
      <c r="BI534" s="12"/>
      <c r="BJ534" s="12"/>
      <c r="BK534" s="12"/>
    </row>
    <row r="535" spans="1:63" x14ac:dyDescent="0.3">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c r="AE535" s="12"/>
      <c r="AF535" s="12"/>
      <c r="AG535" s="12"/>
      <c r="AH535" s="12"/>
      <c r="AI535" s="12"/>
      <c r="AJ535" s="12"/>
      <c r="AK535" s="12"/>
      <c r="AL535" s="12"/>
      <c r="AM535" s="12"/>
      <c r="AN535" s="12"/>
      <c r="AO535" s="12"/>
      <c r="AP535" s="12"/>
      <c r="AQ535" s="12"/>
      <c r="AR535" s="12"/>
      <c r="AS535" s="12"/>
      <c r="AT535" s="12"/>
      <c r="AU535" s="12"/>
      <c r="AV535" s="12"/>
      <c r="AW535" s="12"/>
      <c r="AX535" s="12"/>
      <c r="AY535" s="12"/>
      <c r="AZ535" s="12"/>
      <c r="BA535" s="12"/>
      <c r="BB535" s="12"/>
      <c r="BC535" s="12"/>
      <c r="BD535" s="12"/>
      <c r="BE535" s="12"/>
      <c r="BF535" s="12"/>
      <c r="BG535" s="12"/>
      <c r="BH535" s="12"/>
      <c r="BI535" s="12"/>
      <c r="BJ535" s="12"/>
      <c r="BK535" s="12"/>
    </row>
    <row r="536" spans="1:63" x14ac:dyDescent="0.3">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c r="AE536" s="12"/>
      <c r="AF536" s="12"/>
      <c r="AG536" s="12"/>
      <c r="AH536" s="12"/>
      <c r="AI536" s="12"/>
      <c r="AJ536" s="12"/>
      <c r="AK536" s="12"/>
      <c r="AL536" s="12"/>
      <c r="AM536" s="12"/>
      <c r="AN536" s="12"/>
      <c r="AO536" s="12"/>
      <c r="AP536" s="12"/>
      <c r="AQ536" s="12"/>
      <c r="AR536" s="12"/>
      <c r="AS536" s="12"/>
      <c r="AT536" s="12"/>
      <c r="AU536" s="12"/>
      <c r="AV536" s="12"/>
      <c r="AW536" s="12"/>
      <c r="AX536" s="12"/>
      <c r="AY536" s="12"/>
      <c r="AZ536" s="12"/>
      <c r="BA536" s="12"/>
      <c r="BB536" s="12"/>
      <c r="BC536" s="12"/>
      <c r="BD536" s="12"/>
      <c r="BE536" s="12"/>
      <c r="BF536" s="12"/>
      <c r="BG536" s="12"/>
      <c r="BH536" s="12"/>
      <c r="BI536" s="12"/>
      <c r="BJ536" s="12"/>
      <c r="BK536" s="12"/>
    </row>
    <row r="537" spans="1:63" x14ac:dyDescent="0.3">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c r="AE537" s="12"/>
      <c r="AF537" s="12"/>
      <c r="AG537" s="12"/>
      <c r="AH537" s="12"/>
      <c r="AI537" s="12"/>
      <c r="AJ537" s="12"/>
      <c r="AK537" s="12"/>
      <c r="AL537" s="12"/>
      <c r="AM537" s="12"/>
      <c r="AN537" s="12"/>
      <c r="AO537" s="12"/>
      <c r="AP537" s="12"/>
      <c r="AQ537" s="12"/>
      <c r="AR537" s="12"/>
      <c r="AS537" s="12"/>
      <c r="AT537" s="12"/>
      <c r="AU537" s="12"/>
      <c r="AV537" s="12"/>
      <c r="AW537" s="12"/>
      <c r="AX537" s="12"/>
      <c r="AY537" s="12"/>
      <c r="AZ537" s="12"/>
      <c r="BA537" s="12"/>
      <c r="BB537" s="12"/>
      <c r="BC537" s="12"/>
      <c r="BD537" s="12"/>
      <c r="BE537" s="12"/>
      <c r="BF537" s="12"/>
      <c r="BG537" s="12"/>
      <c r="BH537" s="12"/>
      <c r="BI537" s="12"/>
      <c r="BJ537" s="12"/>
      <c r="BK537" s="12"/>
    </row>
    <row r="538" spans="1:63" x14ac:dyDescent="0.3">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c r="AE538" s="12"/>
      <c r="AF538" s="12"/>
      <c r="AG538" s="12"/>
      <c r="AH538" s="12"/>
      <c r="AI538" s="12"/>
      <c r="AJ538" s="12"/>
      <c r="AK538" s="12"/>
      <c r="AL538" s="12"/>
      <c r="AM538" s="12"/>
      <c r="AN538" s="12"/>
      <c r="AO538" s="12"/>
      <c r="AP538" s="12"/>
      <c r="AQ538" s="12"/>
      <c r="AR538" s="12"/>
      <c r="AS538" s="12"/>
      <c r="AT538" s="12"/>
      <c r="AU538" s="12"/>
      <c r="AV538" s="12"/>
      <c r="AW538" s="12"/>
      <c r="AX538" s="12"/>
      <c r="AY538" s="12"/>
      <c r="AZ538" s="12"/>
      <c r="BA538" s="12"/>
      <c r="BB538" s="12"/>
      <c r="BC538" s="12"/>
      <c r="BD538" s="12"/>
      <c r="BE538" s="12"/>
      <c r="BF538" s="12"/>
      <c r="BG538" s="12"/>
      <c r="BH538" s="12"/>
      <c r="BI538" s="12"/>
      <c r="BJ538" s="12"/>
      <c r="BK538" s="12"/>
    </row>
    <row r="539" spans="1:63" x14ac:dyDescent="0.3">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c r="AE539" s="12"/>
      <c r="AF539" s="12"/>
      <c r="AG539" s="12"/>
      <c r="AH539" s="12"/>
      <c r="AI539" s="12"/>
      <c r="AJ539" s="12"/>
      <c r="AK539" s="12"/>
      <c r="AL539" s="12"/>
      <c r="AM539" s="12"/>
      <c r="AN539" s="12"/>
      <c r="AO539" s="12"/>
      <c r="AP539" s="12"/>
      <c r="AQ539" s="12"/>
      <c r="AR539" s="12"/>
      <c r="AS539" s="12"/>
      <c r="AT539" s="12"/>
      <c r="AU539" s="12"/>
      <c r="AV539" s="12"/>
      <c r="AW539" s="12"/>
      <c r="AX539" s="12"/>
      <c r="AY539" s="12"/>
      <c r="AZ539" s="12"/>
      <c r="BA539" s="12"/>
      <c r="BB539" s="12"/>
      <c r="BC539" s="12"/>
      <c r="BD539" s="12"/>
      <c r="BE539" s="12"/>
      <c r="BF539" s="12"/>
      <c r="BG539" s="12"/>
      <c r="BH539" s="12"/>
      <c r="BI539" s="12"/>
      <c r="BJ539" s="12"/>
      <c r="BK539" s="12"/>
    </row>
    <row r="540" spans="1:63" x14ac:dyDescent="0.3">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c r="AE540" s="12"/>
      <c r="AF540" s="12"/>
      <c r="AG540" s="12"/>
      <c r="AH540" s="12"/>
      <c r="AI540" s="12"/>
      <c r="AJ540" s="12"/>
      <c r="AK540" s="12"/>
      <c r="AL540" s="12"/>
      <c r="AM540" s="12"/>
      <c r="AN540" s="12"/>
      <c r="AO540" s="12"/>
      <c r="AP540" s="12"/>
      <c r="AQ540" s="12"/>
      <c r="AR540" s="12"/>
      <c r="AS540" s="12"/>
      <c r="AT540" s="12"/>
      <c r="AU540" s="12"/>
      <c r="AV540" s="12"/>
      <c r="AW540" s="12"/>
      <c r="AX540" s="12"/>
      <c r="AY540" s="12"/>
      <c r="AZ540" s="12"/>
      <c r="BA540" s="12"/>
      <c r="BB540" s="12"/>
      <c r="BC540" s="12"/>
      <c r="BD540" s="12"/>
      <c r="BE540" s="12"/>
      <c r="BF540" s="12"/>
      <c r="BG540" s="12"/>
      <c r="BH540" s="12"/>
      <c r="BI540" s="12"/>
      <c r="BJ540" s="12"/>
      <c r="BK540" s="12"/>
    </row>
    <row r="541" spans="1:63" x14ac:dyDescent="0.3">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c r="AE541" s="12"/>
      <c r="AF541" s="12"/>
      <c r="AG541" s="12"/>
      <c r="AH541" s="12"/>
      <c r="AI541" s="12"/>
      <c r="AJ541" s="12"/>
      <c r="AK541" s="12"/>
      <c r="AL541" s="12"/>
      <c r="AM541" s="12"/>
      <c r="AN541" s="12"/>
      <c r="AO541" s="12"/>
      <c r="AP541" s="12"/>
      <c r="AQ541" s="12"/>
      <c r="AR541" s="12"/>
      <c r="AS541" s="12"/>
      <c r="AT541" s="12"/>
      <c r="AU541" s="12"/>
      <c r="AV541" s="12"/>
      <c r="AW541" s="12"/>
      <c r="AX541" s="12"/>
      <c r="AY541" s="12"/>
      <c r="AZ541" s="12"/>
      <c r="BA541" s="12"/>
      <c r="BB541" s="12"/>
      <c r="BC541" s="12"/>
      <c r="BD541" s="12"/>
      <c r="BE541" s="12"/>
      <c r="BF541" s="12"/>
      <c r="BG541" s="12"/>
      <c r="BH541" s="12"/>
      <c r="BI541" s="12"/>
      <c r="BJ541" s="12"/>
      <c r="BK541" s="12"/>
    </row>
    <row r="542" spans="1:63" x14ac:dyDescent="0.3">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2"/>
      <c r="BG542" s="12"/>
      <c r="BH542" s="12"/>
      <c r="BI542" s="12"/>
      <c r="BJ542" s="12"/>
      <c r="BK542" s="12"/>
    </row>
    <row r="543" spans="1:63" x14ac:dyDescent="0.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c r="AE543" s="12"/>
      <c r="AF543" s="12"/>
      <c r="AG543" s="12"/>
      <c r="AH543" s="12"/>
      <c r="AI543" s="12"/>
      <c r="AJ543" s="12"/>
      <c r="AK543" s="12"/>
      <c r="AL543" s="12"/>
      <c r="AM543" s="12"/>
      <c r="AN543" s="12"/>
      <c r="AO543" s="12"/>
      <c r="AP543" s="12"/>
      <c r="AQ543" s="12"/>
      <c r="AR543" s="12"/>
      <c r="AS543" s="12"/>
      <c r="AT543" s="12"/>
      <c r="AU543" s="12"/>
      <c r="AV543" s="12"/>
      <c r="AW543" s="12"/>
      <c r="AX543" s="12"/>
      <c r="AY543" s="12"/>
      <c r="AZ543" s="12"/>
      <c r="BA543" s="12"/>
      <c r="BB543" s="12"/>
      <c r="BC543" s="12"/>
      <c r="BD543" s="12"/>
      <c r="BE543" s="12"/>
      <c r="BF543" s="12"/>
      <c r="BG543" s="12"/>
      <c r="BH543" s="12"/>
      <c r="BI543" s="12"/>
      <c r="BJ543" s="12"/>
      <c r="BK543" s="12"/>
    </row>
    <row r="544" spans="1:63" x14ac:dyDescent="0.3">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c r="AE544" s="12"/>
      <c r="AF544" s="12"/>
      <c r="AG544" s="12"/>
      <c r="AH544" s="12"/>
      <c r="AI544" s="12"/>
      <c r="AJ544" s="12"/>
      <c r="AK544" s="12"/>
      <c r="AL544" s="12"/>
      <c r="AM544" s="12"/>
      <c r="AN544" s="12"/>
      <c r="AO544" s="12"/>
      <c r="AP544" s="12"/>
      <c r="AQ544" s="12"/>
      <c r="AR544" s="12"/>
      <c r="AS544" s="12"/>
      <c r="AT544" s="12"/>
      <c r="AU544" s="12"/>
      <c r="AV544" s="12"/>
      <c r="AW544" s="12"/>
      <c r="AX544" s="12"/>
      <c r="AY544" s="12"/>
      <c r="AZ544" s="12"/>
      <c r="BA544" s="12"/>
      <c r="BB544" s="12"/>
      <c r="BC544" s="12"/>
      <c r="BD544" s="12"/>
      <c r="BE544" s="12"/>
      <c r="BF544" s="12"/>
      <c r="BG544" s="12"/>
      <c r="BH544" s="12"/>
      <c r="BI544" s="12"/>
      <c r="BJ544" s="12"/>
      <c r="BK544" s="12"/>
    </row>
    <row r="545" spans="1:63" x14ac:dyDescent="0.3">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c r="AE545" s="12"/>
      <c r="AF545" s="12"/>
      <c r="AG545" s="12"/>
      <c r="AH545" s="12"/>
      <c r="AI545" s="12"/>
      <c r="AJ545" s="12"/>
      <c r="AK545" s="12"/>
      <c r="AL545" s="12"/>
      <c r="AM545" s="12"/>
      <c r="AN545" s="12"/>
      <c r="AO545" s="12"/>
      <c r="AP545" s="12"/>
      <c r="AQ545" s="12"/>
      <c r="AR545" s="12"/>
      <c r="AS545" s="12"/>
      <c r="AT545" s="12"/>
      <c r="AU545" s="12"/>
      <c r="AV545" s="12"/>
      <c r="AW545" s="12"/>
      <c r="AX545" s="12"/>
      <c r="AY545" s="12"/>
      <c r="AZ545" s="12"/>
      <c r="BA545" s="12"/>
      <c r="BB545" s="12"/>
      <c r="BC545" s="12"/>
      <c r="BD545" s="12"/>
      <c r="BE545" s="12"/>
      <c r="BF545" s="12"/>
      <c r="BG545" s="12"/>
      <c r="BH545" s="12"/>
      <c r="BI545" s="12"/>
      <c r="BJ545" s="12"/>
      <c r="BK545" s="12"/>
    </row>
    <row r="546" spans="1:63" x14ac:dyDescent="0.3">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c r="AE546" s="12"/>
      <c r="AF546" s="12"/>
      <c r="AG546" s="12"/>
      <c r="AH546" s="12"/>
      <c r="AI546" s="12"/>
      <c r="AJ546" s="12"/>
      <c r="AK546" s="12"/>
      <c r="AL546" s="12"/>
      <c r="AM546" s="12"/>
      <c r="AN546" s="12"/>
      <c r="AO546" s="12"/>
      <c r="AP546" s="12"/>
      <c r="AQ546" s="12"/>
      <c r="AR546" s="12"/>
      <c r="AS546" s="12"/>
      <c r="AT546" s="12"/>
      <c r="AU546" s="12"/>
      <c r="AV546" s="12"/>
      <c r="AW546" s="12"/>
      <c r="AX546" s="12"/>
      <c r="AY546" s="12"/>
      <c r="AZ546" s="12"/>
      <c r="BA546" s="12"/>
      <c r="BB546" s="12"/>
      <c r="BC546" s="12"/>
      <c r="BD546" s="12"/>
      <c r="BE546" s="12"/>
      <c r="BF546" s="12"/>
      <c r="BG546" s="12"/>
      <c r="BH546" s="12"/>
      <c r="BI546" s="12"/>
      <c r="BJ546" s="12"/>
      <c r="BK546" s="12"/>
    </row>
    <row r="547" spans="1:63" x14ac:dyDescent="0.3">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c r="AE547" s="12"/>
      <c r="AF547" s="12"/>
      <c r="AG547" s="12"/>
      <c r="AH547" s="12"/>
      <c r="AI547" s="12"/>
      <c r="AJ547" s="12"/>
      <c r="AK547" s="12"/>
      <c r="AL547" s="12"/>
      <c r="AM547" s="12"/>
      <c r="AN547" s="12"/>
      <c r="AO547" s="12"/>
      <c r="AP547" s="12"/>
      <c r="AQ547" s="12"/>
      <c r="AR547" s="12"/>
      <c r="AS547" s="12"/>
      <c r="AT547" s="12"/>
      <c r="AU547" s="12"/>
      <c r="AV547" s="12"/>
      <c r="AW547" s="12"/>
      <c r="AX547" s="12"/>
      <c r="AY547" s="12"/>
      <c r="AZ547" s="12"/>
      <c r="BA547" s="12"/>
      <c r="BB547" s="12"/>
      <c r="BC547" s="12"/>
      <c r="BD547" s="12"/>
      <c r="BE547" s="12"/>
      <c r="BF547" s="12"/>
      <c r="BG547" s="12"/>
      <c r="BH547" s="12"/>
      <c r="BI547" s="12"/>
      <c r="BJ547" s="12"/>
      <c r="BK547" s="12"/>
    </row>
    <row r="548" spans="1:63" x14ac:dyDescent="0.3">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c r="AE548" s="12"/>
      <c r="AF548" s="12"/>
      <c r="AG548" s="12"/>
      <c r="AH548" s="12"/>
      <c r="AI548" s="12"/>
      <c r="AJ548" s="12"/>
      <c r="AK548" s="12"/>
      <c r="AL548" s="12"/>
      <c r="AM548" s="12"/>
      <c r="AN548" s="12"/>
      <c r="AO548" s="12"/>
      <c r="AP548" s="12"/>
      <c r="AQ548" s="12"/>
      <c r="AR548" s="12"/>
      <c r="AS548" s="12"/>
      <c r="AT548" s="12"/>
      <c r="AU548" s="12"/>
      <c r="AV548" s="12"/>
      <c r="AW548" s="12"/>
      <c r="AX548" s="12"/>
      <c r="AY548" s="12"/>
      <c r="AZ548" s="12"/>
      <c r="BA548" s="12"/>
      <c r="BB548" s="12"/>
      <c r="BC548" s="12"/>
      <c r="BD548" s="12"/>
      <c r="BE548" s="12"/>
      <c r="BF548" s="12"/>
      <c r="BG548" s="12"/>
      <c r="BH548" s="12"/>
      <c r="BI548" s="12"/>
      <c r="BJ548" s="12"/>
      <c r="BK548" s="12"/>
    </row>
    <row r="549" spans="1:63" x14ac:dyDescent="0.3">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c r="AE549" s="12"/>
      <c r="AF549" s="12"/>
      <c r="AG549" s="12"/>
      <c r="AH549" s="12"/>
      <c r="AI549" s="12"/>
      <c r="AJ549" s="12"/>
      <c r="AK549" s="12"/>
      <c r="AL549" s="12"/>
      <c r="AM549" s="12"/>
      <c r="AN549" s="12"/>
      <c r="AO549" s="12"/>
      <c r="AP549" s="12"/>
      <c r="AQ549" s="12"/>
      <c r="AR549" s="12"/>
      <c r="AS549" s="12"/>
      <c r="AT549" s="12"/>
      <c r="AU549" s="12"/>
      <c r="AV549" s="12"/>
      <c r="AW549" s="12"/>
      <c r="AX549" s="12"/>
      <c r="AY549" s="12"/>
      <c r="AZ549" s="12"/>
      <c r="BA549" s="12"/>
      <c r="BB549" s="12"/>
      <c r="BC549" s="12"/>
      <c r="BD549" s="12"/>
      <c r="BE549" s="12"/>
      <c r="BF549" s="12"/>
      <c r="BG549" s="12"/>
      <c r="BH549" s="12"/>
      <c r="BI549" s="12"/>
      <c r="BJ549" s="12"/>
      <c r="BK549" s="12"/>
    </row>
    <row r="550" spans="1:63" x14ac:dyDescent="0.3">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c r="AE550" s="12"/>
      <c r="AF550" s="12"/>
      <c r="AG550" s="12"/>
      <c r="AH550" s="12"/>
      <c r="AI550" s="12"/>
      <c r="AJ550" s="12"/>
      <c r="AK550" s="12"/>
      <c r="AL550" s="12"/>
      <c r="AM550" s="12"/>
      <c r="AN550" s="12"/>
      <c r="AO550" s="12"/>
      <c r="AP550" s="12"/>
      <c r="AQ550" s="12"/>
      <c r="AR550" s="12"/>
      <c r="AS550" s="12"/>
      <c r="AT550" s="12"/>
      <c r="AU550" s="12"/>
      <c r="AV550" s="12"/>
      <c r="AW550" s="12"/>
      <c r="AX550" s="12"/>
      <c r="AY550" s="12"/>
      <c r="AZ550" s="12"/>
      <c r="BA550" s="12"/>
      <c r="BB550" s="12"/>
      <c r="BC550" s="12"/>
      <c r="BD550" s="12"/>
      <c r="BE550" s="12"/>
      <c r="BF550" s="12"/>
      <c r="BG550" s="12"/>
      <c r="BH550" s="12"/>
      <c r="BI550" s="12"/>
      <c r="BJ550" s="12"/>
      <c r="BK550" s="12"/>
    </row>
    <row r="551" spans="1:63" x14ac:dyDescent="0.3">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c r="AE551" s="12"/>
      <c r="AF551" s="12"/>
      <c r="AG551" s="12"/>
      <c r="AH551" s="12"/>
      <c r="AI551" s="12"/>
      <c r="AJ551" s="12"/>
      <c r="AK551" s="12"/>
      <c r="AL551" s="12"/>
      <c r="AM551" s="12"/>
      <c r="AN551" s="12"/>
      <c r="AO551" s="12"/>
      <c r="AP551" s="12"/>
      <c r="AQ551" s="12"/>
      <c r="AR551" s="12"/>
      <c r="AS551" s="12"/>
      <c r="AT551" s="12"/>
      <c r="AU551" s="12"/>
      <c r="AV551" s="12"/>
      <c r="AW551" s="12"/>
      <c r="AX551" s="12"/>
      <c r="AY551" s="12"/>
      <c r="AZ551" s="12"/>
      <c r="BA551" s="12"/>
      <c r="BB551" s="12"/>
      <c r="BC551" s="12"/>
      <c r="BD551" s="12"/>
      <c r="BE551" s="12"/>
      <c r="BF551" s="12"/>
      <c r="BG551" s="12"/>
      <c r="BH551" s="12"/>
      <c r="BI551" s="12"/>
      <c r="BJ551" s="12"/>
      <c r="BK551" s="12"/>
    </row>
    <row r="552" spans="1:63" x14ac:dyDescent="0.3">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c r="AE552" s="12"/>
      <c r="AF552" s="12"/>
      <c r="AG552" s="12"/>
      <c r="AH552" s="12"/>
      <c r="AI552" s="12"/>
      <c r="AJ552" s="12"/>
      <c r="AK552" s="12"/>
      <c r="AL552" s="12"/>
      <c r="AM552" s="12"/>
      <c r="AN552" s="12"/>
      <c r="AO552" s="12"/>
      <c r="AP552" s="12"/>
      <c r="AQ552" s="12"/>
      <c r="AR552" s="12"/>
      <c r="AS552" s="12"/>
      <c r="AT552" s="12"/>
      <c r="AU552" s="12"/>
      <c r="AV552" s="12"/>
      <c r="AW552" s="12"/>
      <c r="AX552" s="12"/>
      <c r="AY552" s="12"/>
      <c r="AZ552" s="12"/>
      <c r="BA552" s="12"/>
      <c r="BB552" s="12"/>
      <c r="BC552" s="12"/>
      <c r="BD552" s="12"/>
      <c r="BE552" s="12"/>
      <c r="BF552" s="12"/>
      <c r="BG552" s="12"/>
      <c r="BH552" s="12"/>
      <c r="BI552" s="12"/>
      <c r="BJ552" s="12"/>
      <c r="BK552" s="12"/>
    </row>
    <row r="553" spans="1:63" x14ac:dyDescent="0.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c r="AE553" s="12"/>
      <c r="AF553" s="12"/>
      <c r="AG553" s="12"/>
      <c r="AH553" s="12"/>
      <c r="AI553" s="12"/>
      <c r="AJ553" s="12"/>
      <c r="AK553" s="12"/>
      <c r="AL553" s="12"/>
      <c r="AM553" s="12"/>
      <c r="AN553" s="12"/>
      <c r="AO553" s="12"/>
      <c r="AP553" s="12"/>
      <c r="AQ553" s="12"/>
      <c r="AR553" s="12"/>
      <c r="AS553" s="12"/>
      <c r="AT553" s="12"/>
      <c r="AU553" s="12"/>
      <c r="AV553" s="12"/>
      <c r="AW553" s="12"/>
      <c r="AX553" s="12"/>
      <c r="AY553" s="12"/>
      <c r="AZ553" s="12"/>
      <c r="BA553" s="12"/>
      <c r="BB553" s="12"/>
      <c r="BC553" s="12"/>
      <c r="BD553" s="12"/>
      <c r="BE553" s="12"/>
      <c r="BF553" s="12"/>
      <c r="BG553" s="12"/>
      <c r="BH553" s="12"/>
      <c r="BI553" s="12"/>
      <c r="BJ553" s="12"/>
      <c r="BK553" s="12"/>
    </row>
    <row r="554" spans="1:63" x14ac:dyDescent="0.3">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c r="AE554" s="12"/>
      <c r="AF554" s="12"/>
      <c r="AG554" s="12"/>
      <c r="AH554" s="12"/>
      <c r="AI554" s="12"/>
      <c r="AJ554" s="12"/>
      <c r="AK554" s="12"/>
      <c r="AL554" s="12"/>
      <c r="AM554" s="12"/>
      <c r="AN554" s="12"/>
      <c r="AO554" s="12"/>
      <c r="AP554" s="12"/>
      <c r="AQ554" s="12"/>
      <c r="AR554" s="12"/>
      <c r="AS554" s="12"/>
      <c r="AT554" s="12"/>
      <c r="AU554" s="12"/>
      <c r="AV554" s="12"/>
      <c r="AW554" s="12"/>
      <c r="AX554" s="12"/>
      <c r="AY554" s="12"/>
      <c r="AZ554" s="12"/>
      <c r="BA554" s="12"/>
      <c r="BB554" s="12"/>
      <c r="BC554" s="12"/>
      <c r="BD554" s="12"/>
      <c r="BE554" s="12"/>
      <c r="BF554" s="12"/>
      <c r="BG554" s="12"/>
      <c r="BH554" s="12"/>
      <c r="BI554" s="12"/>
      <c r="BJ554" s="12"/>
      <c r="BK554" s="12"/>
    </row>
    <row r="555" spans="1:63" x14ac:dyDescent="0.3">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c r="AE555" s="12"/>
      <c r="AF555" s="12"/>
      <c r="AG555" s="12"/>
      <c r="AH555" s="12"/>
      <c r="AI555" s="12"/>
      <c r="AJ555" s="12"/>
      <c r="AK555" s="12"/>
      <c r="AL555" s="12"/>
      <c r="AM555" s="12"/>
      <c r="AN555" s="12"/>
      <c r="AO555" s="12"/>
      <c r="AP555" s="12"/>
      <c r="AQ555" s="12"/>
      <c r="AR555" s="12"/>
      <c r="AS555" s="12"/>
      <c r="AT555" s="12"/>
      <c r="AU555" s="12"/>
      <c r="AV555" s="12"/>
      <c r="AW555" s="12"/>
      <c r="AX555" s="12"/>
      <c r="AY555" s="12"/>
      <c r="AZ555" s="12"/>
      <c r="BA555" s="12"/>
      <c r="BB555" s="12"/>
      <c r="BC555" s="12"/>
      <c r="BD555" s="12"/>
      <c r="BE555" s="12"/>
      <c r="BF555" s="12"/>
      <c r="BG555" s="12"/>
      <c r="BH555" s="12"/>
      <c r="BI555" s="12"/>
      <c r="BJ555" s="12"/>
      <c r="BK555" s="12"/>
    </row>
    <row r="556" spans="1:63" x14ac:dyDescent="0.3">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c r="AE556" s="12"/>
      <c r="AF556" s="12"/>
      <c r="AG556" s="12"/>
      <c r="AH556" s="12"/>
      <c r="AI556" s="12"/>
      <c r="AJ556" s="12"/>
      <c r="AK556" s="12"/>
      <c r="AL556" s="12"/>
      <c r="AM556" s="12"/>
      <c r="AN556" s="12"/>
      <c r="AO556" s="12"/>
      <c r="AP556" s="12"/>
      <c r="AQ556" s="12"/>
      <c r="AR556" s="12"/>
      <c r="AS556" s="12"/>
      <c r="AT556" s="12"/>
      <c r="AU556" s="12"/>
      <c r="AV556" s="12"/>
      <c r="AW556" s="12"/>
      <c r="AX556" s="12"/>
      <c r="AY556" s="12"/>
      <c r="AZ556" s="12"/>
      <c r="BA556" s="12"/>
      <c r="BB556" s="12"/>
      <c r="BC556" s="12"/>
      <c r="BD556" s="12"/>
      <c r="BE556" s="12"/>
      <c r="BF556" s="12"/>
      <c r="BG556" s="12"/>
      <c r="BH556" s="12"/>
      <c r="BI556" s="12"/>
      <c r="BJ556" s="12"/>
      <c r="BK556" s="12"/>
    </row>
    <row r="557" spans="1:63" x14ac:dyDescent="0.3">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c r="AE557" s="12"/>
      <c r="AF557" s="12"/>
      <c r="AG557" s="12"/>
      <c r="AH557" s="12"/>
      <c r="AI557" s="12"/>
      <c r="AJ557" s="12"/>
      <c r="AK557" s="12"/>
      <c r="AL557" s="12"/>
      <c r="AM557" s="12"/>
      <c r="AN557" s="12"/>
      <c r="AO557" s="12"/>
      <c r="AP557" s="12"/>
      <c r="AQ557" s="12"/>
      <c r="AR557" s="12"/>
      <c r="AS557" s="12"/>
      <c r="AT557" s="12"/>
      <c r="AU557" s="12"/>
      <c r="AV557" s="12"/>
      <c r="AW557" s="12"/>
      <c r="AX557" s="12"/>
      <c r="AY557" s="12"/>
      <c r="AZ557" s="12"/>
      <c r="BA557" s="12"/>
      <c r="BB557" s="12"/>
      <c r="BC557" s="12"/>
      <c r="BD557" s="12"/>
      <c r="BE557" s="12"/>
      <c r="BF557" s="12"/>
      <c r="BG557" s="12"/>
      <c r="BH557" s="12"/>
      <c r="BI557" s="12"/>
      <c r="BJ557" s="12"/>
      <c r="BK557" s="12"/>
    </row>
    <row r="558" spans="1:63" x14ac:dyDescent="0.3">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c r="AE558" s="12"/>
      <c r="AF558" s="12"/>
      <c r="AG558" s="12"/>
      <c r="AH558" s="12"/>
      <c r="AI558" s="12"/>
      <c r="AJ558" s="12"/>
      <c r="AK558" s="12"/>
      <c r="AL558" s="12"/>
      <c r="AM558" s="12"/>
      <c r="AN558" s="12"/>
      <c r="AO558" s="12"/>
      <c r="AP558" s="12"/>
      <c r="AQ558" s="12"/>
      <c r="AR558" s="12"/>
      <c r="AS558" s="12"/>
      <c r="AT558" s="12"/>
      <c r="AU558" s="12"/>
      <c r="AV558" s="12"/>
      <c r="AW558" s="12"/>
      <c r="AX558" s="12"/>
      <c r="AY558" s="12"/>
      <c r="AZ558" s="12"/>
      <c r="BA558" s="12"/>
      <c r="BB558" s="12"/>
      <c r="BC558" s="12"/>
      <c r="BD558" s="12"/>
      <c r="BE558" s="12"/>
      <c r="BF558" s="12"/>
      <c r="BG558" s="12"/>
      <c r="BH558" s="12"/>
      <c r="BI558" s="12"/>
      <c r="BJ558" s="12"/>
      <c r="BK558" s="12"/>
    </row>
    <row r="559" spans="1:63" x14ac:dyDescent="0.3">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c r="AE559" s="12"/>
      <c r="AF559" s="12"/>
      <c r="AG559" s="12"/>
      <c r="AH559" s="12"/>
      <c r="AI559" s="12"/>
      <c r="AJ559" s="12"/>
      <c r="AK559" s="12"/>
      <c r="AL559" s="12"/>
      <c r="AM559" s="12"/>
      <c r="AN559" s="12"/>
      <c r="AO559" s="12"/>
      <c r="AP559" s="12"/>
      <c r="AQ559" s="12"/>
      <c r="AR559" s="12"/>
      <c r="AS559" s="12"/>
      <c r="AT559" s="12"/>
      <c r="AU559" s="12"/>
      <c r="AV559" s="12"/>
      <c r="AW559" s="12"/>
      <c r="AX559" s="12"/>
      <c r="AY559" s="12"/>
      <c r="AZ559" s="12"/>
      <c r="BA559" s="12"/>
      <c r="BB559" s="12"/>
      <c r="BC559" s="12"/>
      <c r="BD559" s="12"/>
      <c r="BE559" s="12"/>
      <c r="BF559" s="12"/>
      <c r="BG559" s="12"/>
      <c r="BH559" s="12"/>
      <c r="BI559" s="12"/>
      <c r="BJ559" s="12"/>
      <c r="BK559" s="12"/>
    </row>
    <row r="560" spans="1:63" x14ac:dyDescent="0.3">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c r="AE560" s="12"/>
      <c r="AF560" s="12"/>
      <c r="AG560" s="12"/>
      <c r="AH560" s="12"/>
      <c r="AI560" s="12"/>
      <c r="AJ560" s="12"/>
      <c r="AK560" s="12"/>
      <c r="AL560" s="12"/>
      <c r="AM560" s="12"/>
      <c r="AN560" s="12"/>
      <c r="AO560" s="12"/>
      <c r="AP560" s="12"/>
      <c r="AQ560" s="12"/>
      <c r="AR560" s="12"/>
      <c r="AS560" s="12"/>
      <c r="AT560" s="12"/>
      <c r="AU560" s="12"/>
      <c r="AV560" s="12"/>
      <c r="AW560" s="12"/>
      <c r="AX560" s="12"/>
      <c r="AY560" s="12"/>
      <c r="AZ560" s="12"/>
      <c r="BA560" s="12"/>
      <c r="BB560" s="12"/>
      <c r="BC560" s="12"/>
      <c r="BD560" s="12"/>
      <c r="BE560" s="12"/>
      <c r="BF560" s="12"/>
      <c r="BG560" s="12"/>
      <c r="BH560" s="12"/>
      <c r="BI560" s="12"/>
      <c r="BJ560" s="12"/>
      <c r="BK560" s="12"/>
    </row>
    <row r="561" spans="1:63" x14ac:dyDescent="0.3">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c r="AE561" s="12"/>
      <c r="AF561" s="12"/>
      <c r="AG561" s="12"/>
      <c r="AH561" s="12"/>
      <c r="AI561" s="12"/>
      <c r="AJ561" s="12"/>
      <c r="AK561" s="12"/>
      <c r="AL561" s="12"/>
      <c r="AM561" s="12"/>
      <c r="AN561" s="12"/>
      <c r="AO561" s="12"/>
      <c r="AP561" s="12"/>
      <c r="AQ561" s="12"/>
      <c r="AR561" s="12"/>
      <c r="AS561" s="12"/>
      <c r="AT561" s="12"/>
      <c r="AU561" s="12"/>
      <c r="AV561" s="12"/>
      <c r="AW561" s="12"/>
      <c r="AX561" s="12"/>
      <c r="AY561" s="12"/>
      <c r="AZ561" s="12"/>
      <c r="BA561" s="12"/>
      <c r="BB561" s="12"/>
      <c r="BC561" s="12"/>
      <c r="BD561" s="12"/>
      <c r="BE561" s="12"/>
      <c r="BF561" s="12"/>
      <c r="BG561" s="12"/>
      <c r="BH561" s="12"/>
      <c r="BI561" s="12"/>
      <c r="BJ561" s="12"/>
      <c r="BK561" s="12"/>
    </row>
    <row r="562" spans="1:63" x14ac:dyDescent="0.3">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c r="AE562" s="12"/>
      <c r="AF562" s="12"/>
      <c r="AG562" s="12"/>
      <c r="AH562" s="12"/>
      <c r="AI562" s="12"/>
      <c r="AJ562" s="12"/>
      <c r="AK562" s="12"/>
      <c r="AL562" s="12"/>
      <c r="AM562" s="12"/>
      <c r="AN562" s="12"/>
      <c r="AO562" s="12"/>
      <c r="AP562" s="12"/>
      <c r="AQ562" s="12"/>
      <c r="AR562" s="12"/>
      <c r="AS562" s="12"/>
      <c r="AT562" s="12"/>
      <c r="AU562" s="12"/>
      <c r="AV562" s="12"/>
      <c r="AW562" s="12"/>
      <c r="AX562" s="12"/>
      <c r="AY562" s="12"/>
      <c r="AZ562" s="12"/>
      <c r="BA562" s="12"/>
      <c r="BB562" s="12"/>
      <c r="BC562" s="12"/>
      <c r="BD562" s="12"/>
      <c r="BE562" s="12"/>
      <c r="BF562" s="12"/>
      <c r="BG562" s="12"/>
      <c r="BH562" s="12"/>
      <c r="BI562" s="12"/>
      <c r="BJ562" s="12"/>
      <c r="BK562" s="12"/>
    </row>
    <row r="563" spans="1:63" x14ac:dyDescent="0.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c r="AE563" s="12"/>
      <c r="AF563" s="12"/>
      <c r="AG563" s="12"/>
      <c r="AH563" s="12"/>
      <c r="AI563" s="12"/>
      <c r="AJ563" s="12"/>
      <c r="AK563" s="12"/>
      <c r="AL563" s="12"/>
      <c r="AM563" s="12"/>
      <c r="AN563" s="12"/>
      <c r="AO563" s="12"/>
      <c r="AP563" s="12"/>
      <c r="AQ563" s="12"/>
      <c r="AR563" s="12"/>
      <c r="AS563" s="12"/>
      <c r="AT563" s="12"/>
      <c r="AU563" s="12"/>
      <c r="AV563" s="12"/>
      <c r="AW563" s="12"/>
      <c r="AX563" s="12"/>
      <c r="AY563" s="12"/>
      <c r="AZ563" s="12"/>
      <c r="BA563" s="12"/>
      <c r="BB563" s="12"/>
      <c r="BC563" s="12"/>
      <c r="BD563" s="12"/>
      <c r="BE563" s="12"/>
      <c r="BF563" s="12"/>
      <c r="BG563" s="12"/>
      <c r="BH563" s="12"/>
      <c r="BI563" s="12"/>
      <c r="BJ563" s="12"/>
      <c r="BK563" s="12"/>
    </row>
    <row r="564" spans="1:63" x14ac:dyDescent="0.3">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c r="AE564" s="12"/>
      <c r="AF564" s="12"/>
      <c r="AG564" s="12"/>
      <c r="AH564" s="12"/>
      <c r="AI564" s="12"/>
      <c r="AJ564" s="12"/>
      <c r="AK564" s="12"/>
      <c r="AL564" s="12"/>
      <c r="AM564" s="12"/>
      <c r="AN564" s="12"/>
      <c r="AO564" s="12"/>
      <c r="AP564" s="12"/>
      <c r="AQ564" s="12"/>
      <c r="AR564" s="12"/>
      <c r="AS564" s="12"/>
      <c r="AT564" s="12"/>
      <c r="AU564" s="12"/>
      <c r="AV564" s="12"/>
      <c r="AW564" s="12"/>
      <c r="AX564" s="12"/>
      <c r="AY564" s="12"/>
      <c r="AZ564" s="12"/>
      <c r="BA564" s="12"/>
      <c r="BB564" s="12"/>
      <c r="BC564" s="12"/>
      <c r="BD564" s="12"/>
      <c r="BE564" s="12"/>
      <c r="BF564" s="12"/>
      <c r="BG564" s="12"/>
      <c r="BH564" s="12"/>
      <c r="BI564" s="12"/>
      <c r="BJ564" s="12"/>
      <c r="BK564" s="12"/>
    </row>
    <row r="565" spans="1:63" x14ac:dyDescent="0.3">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c r="AE565" s="12"/>
      <c r="AF565" s="12"/>
      <c r="AG565" s="12"/>
      <c r="AH565" s="12"/>
      <c r="AI565" s="12"/>
      <c r="AJ565" s="12"/>
      <c r="AK565" s="12"/>
      <c r="AL565" s="12"/>
      <c r="AM565" s="12"/>
      <c r="AN565" s="12"/>
      <c r="AO565" s="12"/>
      <c r="AP565" s="12"/>
      <c r="AQ565" s="12"/>
      <c r="AR565" s="12"/>
      <c r="AS565" s="12"/>
      <c r="AT565" s="12"/>
      <c r="AU565" s="12"/>
      <c r="AV565" s="12"/>
      <c r="AW565" s="12"/>
      <c r="AX565" s="12"/>
      <c r="AY565" s="12"/>
      <c r="AZ565" s="12"/>
      <c r="BA565" s="12"/>
      <c r="BB565" s="12"/>
      <c r="BC565" s="12"/>
      <c r="BD565" s="12"/>
      <c r="BE565" s="12"/>
      <c r="BF565" s="12"/>
      <c r="BG565" s="12"/>
      <c r="BH565" s="12"/>
      <c r="BI565" s="12"/>
      <c r="BJ565" s="12"/>
      <c r="BK565" s="12"/>
    </row>
    <row r="566" spans="1:63" x14ac:dyDescent="0.3">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c r="AE566" s="12"/>
      <c r="AF566" s="12"/>
      <c r="AG566" s="12"/>
      <c r="AH566" s="12"/>
      <c r="AI566" s="12"/>
      <c r="AJ566" s="12"/>
      <c r="AK566" s="12"/>
      <c r="AL566" s="12"/>
      <c r="AM566" s="12"/>
      <c r="AN566" s="12"/>
      <c r="AO566" s="12"/>
      <c r="AP566" s="12"/>
      <c r="AQ566" s="12"/>
      <c r="AR566" s="12"/>
      <c r="AS566" s="12"/>
      <c r="AT566" s="12"/>
      <c r="AU566" s="12"/>
      <c r="AV566" s="12"/>
      <c r="AW566" s="12"/>
      <c r="AX566" s="12"/>
      <c r="AY566" s="12"/>
      <c r="AZ566" s="12"/>
      <c r="BA566" s="12"/>
      <c r="BB566" s="12"/>
      <c r="BC566" s="12"/>
      <c r="BD566" s="12"/>
      <c r="BE566" s="12"/>
      <c r="BF566" s="12"/>
      <c r="BG566" s="12"/>
      <c r="BH566" s="12"/>
      <c r="BI566" s="12"/>
      <c r="BJ566" s="12"/>
      <c r="BK566" s="12"/>
    </row>
    <row r="567" spans="1:63" x14ac:dyDescent="0.3">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c r="AE567" s="12"/>
      <c r="AF567" s="12"/>
      <c r="AG567" s="12"/>
      <c r="AH567" s="12"/>
      <c r="AI567" s="12"/>
      <c r="AJ567" s="12"/>
      <c r="AK567" s="12"/>
      <c r="AL567" s="12"/>
      <c r="AM567" s="12"/>
      <c r="AN567" s="12"/>
      <c r="AO567" s="12"/>
      <c r="AP567" s="12"/>
      <c r="AQ567" s="12"/>
      <c r="AR567" s="12"/>
      <c r="AS567" s="12"/>
      <c r="AT567" s="12"/>
      <c r="AU567" s="12"/>
      <c r="AV567" s="12"/>
      <c r="AW567" s="12"/>
      <c r="AX567" s="12"/>
      <c r="AY567" s="12"/>
      <c r="AZ567" s="12"/>
      <c r="BA567" s="12"/>
      <c r="BB567" s="12"/>
      <c r="BC567" s="12"/>
      <c r="BD567" s="12"/>
      <c r="BE567" s="12"/>
      <c r="BF567" s="12"/>
      <c r="BG567" s="12"/>
      <c r="BH567" s="12"/>
      <c r="BI567" s="12"/>
      <c r="BJ567" s="12"/>
      <c r="BK567" s="12"/>
    </row>
    <row r="568" spans="1:63" x14ac:dyDescent="0.3">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c r="AE568" s="12"/>
      <c r="AF568" s="12"/>
      <c r="AG568" s="12"/>
      <c r="AH568" s="12"/>
      <c r="AI568" s="12"/>
      <c r="AJ568" s="12"/>
      <c r="AK568" s="12"/>
      <c r="AL568" s="12"/>
      <c r="AM568" s="12"/>
      <c r="AN568" s="12"/>
      <c r="AO568" s="12"/>
      <c r="AP568" s="12"/>
      <c r="AQ568" s="12"/>
      <c r="AR568" s="12"/>
      <c r="AS568" s="12"/>
      <c r="AT568" s="12"/>
      <c r="AU568" s="12"/>
      <c r="AV568" s="12"/>
      <c r="AW568" s="12"/>
      <c r="AX568" s="12"/>
      <c r="AY568" s="12"/>
      <c r="AZ568" s="12"/>
      <c r="BA568" s="12"/>
      <c r="BB568" s="12"/>
      <c r="BC568" s="12"/>
      <c r="BD568" s="12"/>
      <c r="BE568" s="12"/>
      <c r="BF568" s="12"/>
      <c r="BG568" s="12"/>
      <c r="BH568" s="12"/>
      <c r="BI568" s="12"/>
      <c r="BJ568" s="12"/>
      <c r="BK568" s="12"/>
    </row>
    <row r="569" spans="1:63" x14ac:dyDescent="0.3">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c r="AE569" s="12"/>
      <c r="AF569" s="12"/>
      <c r="AG569" s="12"/>
      <c r="AH569" s="12"/>
      <c r="AI569" s="12"/>
      <c r="AJ569" s="12"/>
      <c r="AK569" s="12"/>
      <c r="AL569" s="12"/>
      <c r="AM569" s="12"/>
      <c r="AN569" s="12"/>
      <c r="AO569" s="12"/>
      <c r="AP569" s="12"/>
      <c r="AQ569" s="12"/>
      <c r="AR569" s="12"/>
      <c r="AS569" s="12"/>
      <c r="AT569" s="12"/>
      <c r="AU569" s="12"/>
      <c r="AV569" s="12"/>
      <c r="AW569" s="12"/>
      <c r="AX569" s="12"/>
      <c r="AY569" s="12"/>
      <c r="AZ569" s="12"/>
      <c r="BA569" s="12"/>
      <c r="BB569" s="12"/>
      <c r="BC569" s="12"/>
      <c r="BD569" s="12"/>
      <c r="BE569" s="12"/>
      <c r="BF569" s="12"/>
      <c r="BG569" s="12"/>
      <c r="BH569" s="12"/>
      <c r="BI569" s="12"/>
      <c r="BJ569" s="12"/>
      <c r="BK569" s="12"/>
    </row>
    <row r="570" spans="1:63" x14ac:dyDescent="0.3">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c r="AE570" s="12"/>
      <c r="AF570" s="12"/>
      <c r="AG570" s="12"/>
      <c r="AH570" s="12"/>
      <c r="AI570" s="12"/>
      <c r="AJ570" s="12"/>
      <c r="AK570" s="12"/>
      <c r="AL570" s="12"/>
      <c r="AM570" s="12"/>
      <c r="AN570" s="12"/>
      <c r="AO570" s="12"/>
      <c r="AP570" s="12"/>
      <c r="AQ570" s="12"/>
      <c r="AR570" s="12"/>
      <c r="AS570" s="12"/>
      <c r="AT570" s="12"/>
      <c r="AU570" s="12"/>
      <c r="AV570" s="12"/>
      <c r="AW570" s="12"/>
      <c r="AX570" s="12"/>
      <c r="AY570" s="12"/>
      <c r="AZ570" s="12"/>
      <c r="BA570" s="12"/>
      <c r="BB570" s="12"/>
      <c r="BC570" s="12"/>
      <c r="BD570" s="12"/>
      <c r="BE570" s="12"/>
      <c r="BF570" s="12"/>
      <c r="BG570" s="12"/>
      <c r="BH570" s="12"/>
      <c r="BI570" s="12"/>
      <c r="BJ570" s="12"/>
      <c r="BK570" s="12"/>
    </row>
    <row r="571" spans="1:63" x14ac:dyDescent="0.3">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c r="AE571" s="12"/>
      <c r="AF571" s="12"/>
      <c r="AG571" s="12"/>
      <c r="AH571" s="12"/>
      <c r="AI571" s="12"/>
      <c r="AJ571" s="12"/>
      <c r="AK571" s="12"/>
      <c r="AL571" s="12"/>
      <c r="AM571" s="12"/>
      <c r="AN571" s="12"/>
      <c r="AO571" s="12"/>
      <c r="AP571" s="12"/>
      <c r="AQ571" s="12"/>
      <c r="AR571" s="12"/>
      <c r="AS571" s="12"/>
      <c r="AT571" s="12"/>
      <c r="AU571" s="12"/>
      <c r="AV571" s="12"/>
      <c r="AW571" s="12"/>
      <c r="AX571" s="12"/>
      <c r="AY571" s="12"/>
      <c r="AZ571" s="12"/>
      <c r="BA571" s="12"/>
      <c r="BB571" s="12"/>
      <c r="BC571" s="12"/>
      <c r="BD571" s="12"/>
      <c r="BE571" s="12"/>
      <c r="BF571" s="12"/>
      <c r="BG571" s="12"/>
      <c r="BH571" s="12"/>
      <c r="BI571" s="12"/>
      <c r="BJ571" s="12"/>
      <c r="BK571" s="12"/>
    </row>
    <row r="572" spans="1:63" x14ac:dyDescent="0.3">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c r="AE572" s="12"/>
      <c r="AF572" s="12"/>
      <c r="AG572" s="12"/>
      <c r="AH572" s="12"/>
      <c r="AI572" s="12"/>
      <c r="AJ572" s="12"/>
      <c r="AK572" s="12"/>
      <c r="AL572" s="12"/>
      <c r="AM572" s="12"/>
      <c r="AN572" s="12"/>
      <c r="AO572" s="12"/>
      <c r="AP572" s="12"/>
      <c r="AQ572" s="12"/>
      <c r="AR572" s="12"/>
      <c r="AS572" s="12"/>
      <c r="AT572" s="12"/>
      <c r="AU572" s="12"/>
      <c r="AV572" s="12"/>
      <c r="AW572" s="12"/>
      <c r="AX572" s="12"/>
      <c r="AY572" s="12"/>
      <c r="AZ572" s="12"/>
      <c r="BA572" s="12"/>
      <c r="BB572" s="12"/>
      <c r="BC572" s="12"/>
      <c r="BD572" s="12"/>
      <c r="BE572" s="12"/>
      <c r="BF572" s="12"/>
      <c r="BG572" s="12"/>
      <c r="BH572" s="12"/>
      <c r="BI572" s="12"/>
      <c r="BJ572" s="12"/>
      <c r="BK572" s="12"/>
    </row>
    <row r="573" spans="1:63" x14ac:dyDescent="0.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c r="AE573" s="12"/>
      <c r="AF573" s="12"/>
      <c r="AG573" s="12"/>
      <c r="AH573" s="12"/>
      <c r="AI573" s="12"/>
      <c r="AJ573" s="12"/>
      <c r="AK573" s="12"/>
      <c r="AL573" s="12"/>
      <c r="AM573" s="12"/>
      <c r="AN573" s="12"/>
      <c r="AO573" s="12"/>
      <c r="AP573" s="12"/>
      <c r="AQ573" s="12"/>
      <c r="AR573" s="12"/>
      <c r="AS573" s="12"/>
      <c r="AT573" s="12"/>
      <c r="AU573" s="12"/>
      <c r="AV573" s="12"/>
      <c r="AW573" s="12"/>
      <c r="AX573" s="12"/>
      <c r="AY573" s="12"/>
      <c r="AZ573" s="12"/>
      <c r="BA573" s="12"/>
      <c r="BB573" s="12"/>
      <c r="BC573" s="12"/>
      <c r="BD573" s="12"/>
      <c r="BE573" s="12"/>
      <c r="BF573" s="12"/>
      <c r="BG573" s="12"/>
      <c r="BH573" s="12"/>
      <c r="BI573" s="12"/>
      <c r="BJ573" s="12"/>
      <c r="BK573" s="12"/>
    </row>
    <row r="574" spans="1:63" x14ac:dyDescent="0.3">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c r="AE574" s="12"/>
      <c r="AF574" s="12"/>
      <c r="AG574" s="12"/>
      <c r="AH574" s="12"/>
      <c r="AI574" s="12"/>
      <c r="AJ574" s="12"/>
      <c r="AK574" s="12"/>
      <c r="AL574" s="12"/>
      <c r="AM574" s="12"/>
      <c r="AN574" s="12"/>
      <c r="AO574" s="12"/>
      <c r="AP574" s="12"/>
      <c r="AQ574" s="12"/>
      <c r="AR574" s="12"/>
      <c r="AS574" s="12"/>
      <c r="AT574" s="12"/>
      <c r="AU574" s="12"/>
      <c r="AV574" s="12"/>
      <c r="AW574" s="12"/>
      <c r="AX574" s="12"/>
      <c r="AY574" s="12"/>
      <c r="AZ574" s="12"/>
      <c r="BA574" s="12"/>
      <c r="BB574" s="12"/>
      <c r="BC574" s="12"/>
      <c r="BD574" s="12"/>
      <c r="BE574" s="12"/>
      <c r="BF574" s="12"/>
      <c r="BG574" s="12"/>
      <c r="BH574" s="12"/>
      <c r="BI574" s="12"/>
      <c r="BJ574" s="12"/>
      <c r="BK574" s="12"/>
    </row>
    <row r="575" spans="1:63" x14ac:dyDescent="0.3">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c r="AE575" s="12"/>
      <c r="AF575" s="12"/>
      <c r="AG575" s="12"/>
      <c r="AH575" s="12"/>
      <c r="AI575" s="12"/>
      <c r="AJ575" s="12"/>
      <c r="AK575" s="12"/>
      <c r="AL575" s="12"/>
      <c r="AM575" s="12"/>
      <c r="AN575" s="12"/>
      <c r="AO575" s="12"/>
      <c r="AP575" s="12"/>
      <c r="AQ575" s="12"/>
      <c r="AR575" s="12"/>
      <c r="AS575" s="12"/>
      <c r="AT575" s="12"/>
      <c r="AU575" s="12"/>
      <c r="AV575" s="12"/>
      <c r="AW575" s="12"/>
      <c r="AX575" s="12"/>
      <c r="AY575" s="12"/>
      <c r="AZ575" s="12"/>
      <c r="BA575" s="12"/>
      <c r="BB575" s="12"/>
      <c r="BC575" s="12"/>
      <c r="BD575" s="12"/>
      <c r="BE575" s="12"/>
      <c r="BF575" s="12"/>
      <c r="BG575" s="12"/>
      <c r="BH575" s="12"/>
      <c r="BI575" s="12"/>
      <c r="BJ575" s="12"/>
      <c r="BK575" s="12"/>
    </row>
    <row r="576" spans="1:63" x14ac:dyDescent="0.3">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c r="AE576" s="12"/>
      <c r="AF576" s="12"/>
      <c r="AG576" s="12"/>
      <c r="AH576" s="12"/>
      <c r="AI576" s="12"/>
      <c r="AJ576" s="12"/>
      <c r="AK576" s="12"/>
      <c r="AL576" s="12"/>
      <c r="AM576" s="12"/>
      <c r="AN576" s="12"/>
      <c r="AO576" s="12"/>
      <c r="AP576" s="12"/>
      <c r="AQ576" s="12"/>
      <c r="AR576" s="12"/>
      <c r="AS576" s="12"/>
      <c r="AT576" s="12"/>
      <c r="AU576" s="12"/>
      <c r="AV576" s="12"/>
      <c r="AW576" s="12"/>
      <c r="AX576" s="12"/>
      <c r="AY576" s="12"/>
      <c r="AZ576" s="12"/>
      <c r="BA576" s="12"/>
      <c r="BB576" s="12"/>
      <c r="BC576" s="12"/>
      <c r="BD576" s="12"/>
      <c r="BE576" s="12"/>
      <c r="BF576" s="12"/>
      <c r="BG576" s="12"/>
      <c r="BH576" s="12"/>
      <c r="BI576" s="12"/>
      <c r="BJ576" s="12"/>
      <c r="BK576" s="12"/>
    </row>
    <row r="577" spans="1:63" x14ac:dyDescent="0.3">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c r="AE577" s="12"/>
      <c r="AF577" s="12"/>
      <c r="AG577" s="12"/>
      <c r="AH577" s="12"/>
      <c r="AI577" s="12"/>
      <c r="AJ577" s="12"/>
      <c r="AK577" s="12"/>
      <c r="AL577" s="12"/>
      <c r="AM577" s="12"/>
      <c r="AN577" s="12"/>
      <c r="AO577" s="12"/>
      <c r="AP577" s="12"/>
      <c r="AQ577" s="12"/>
      <c r="AR577" s="12"/>
      <c r="AS577" s="12"/>
      <c r="AT577" s="12"/>
      <c r="AU577" s="12"/>
      <c r="AV577" s="12"/>
      <c r="AW577" s="12"/>
      <c r="AX577" s="12"/>
      <c r="AY577" s="12"/>
      <c r="AZ577" s="12"/>
      <c r="BA577" s="12"/>
      <c r="BB577" s="12"/>
      <c r="BC577" s="12"/>
      <c r="BD577" s="12"/>
      <c r="BE577" s="12"/>
      <c r="BF577" s="12"/>
      <c r="BG577" s="12"/>
      <c r="BH577" s="12"/>
      <c r="BI577" s="12"/>
      <c r="BJ577" s="12"/>
      <c r="BK577" s="12"/>
    </row>
    <row r="578" spans="1:63" x14ac:dyDescent="0.3">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c r="AE578" s="12"/>
      <c r="AF578" s="12"/>
      <c r="AG578" s="12"/>
      <c r="AH578" s="12"/>
      <c r="AI578" s="12"/>
      <c r="AJ578" s="12"/>
      <c r="AK578" s="12"/>
      <c r="AL578" s="12"/>
      <c r="AM578" s="12"/>
      <c r="AN578" s="12"/>
      <c r="AO578" s="12"/>
      <c r="AP578" s="12"/>
      <c r="AQ578" s="12"/>
      <c r="AR578" s="12"/>
      <c r="AS578" s="12"/>
      <c r="AT578" s="12"/>
      <c r="AU578" s="12"/>
      <c r="AV578" s="12"/>
      <c r="AW578" s="12"/>
      <c r="AX578" s="12"/>
      <c r="AY578" s="12"/>
      <c r="AZ578" s="12"/>
      <c r="BA578" s="12"/>
      <c r="BB578" s="12"/>
      <c r="BC578" s="12"/>
      <c r="BD578" s="12"/>
      <c r="BE578" s="12"/>
      <c r="BF578" s="12"/>
      <c r="BG578" s="12"/>
      <c r="BH578" s="12"/>
      <c r="BI578" s="12"/>
      <c r="BJ578" s="12"/>
      <c r="BK578" s="12"/>
    </row>
    <row r="579" spans="1:63" x14ac:dyDescent="0.3">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c r="AE579" s="12"/>
      <c r="AF579" s="12"/>
      <c r="AG579" s="12"/>
      <c r="AH579" s="12"/>
      <c r="AI579" s="12"/>
      <c r="AJ579" s="12"/>
      <c r="AK579" s="12"/>
      <c r="AL579" s="12"/>
      <c r="AM579" s="12"/>
      <c r="AN579" s="12"/>
      <c r="AO579" s="12"/>
      <c r="AP579" s="12"/>
      <c r="AQ579" s="12"/>
      <c r="AR579" s="12"/>
      <c r="AS579" s="12"/>
      <c r="AT579" s="12"/>
      <c r="AU579" s="12"/>
      <c r="AV579" s="12"/>
      <c r="AW579" s="12"/>
      <c r="AX579" s="12"/>
      <c r="AY579" s="12"/>
      <c r="AZ579" s="12"/>
      <c r="BA579" s="12"/>
      <c r="BB579" s="12"/>
      <c r="BC579" s="12"/>
      <c r="BD579" s="12"/>
      <c r="BE579" s="12"/>
      <c r="BF579" s="12"/>
      <c r="BG579" s="12"/>
      <c r="BH579" s="12"/>
      <c r="BI579" s="12"/>
      <c r="BJ579" s="12"/>
      <c r="BK579" s="12"/>
    </row>
    <row r="580" spans="1:63" x14ac:dyDescent="0.3">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c r="AE580" s="12"/>
      <c r="AF580" s="12"/>
      <c r="AG580" s="12"/>
      <c r="AH580" s="12"/>
      <c r="AI580" s="12"/>
      <c r="AJ580" s="12"/>
      <c r="AK580" s="12"/>
      <c r="AL580" s="12"/>
      <c r="AM580" s="12"/>
      <c r="AN580" s="12"/>
      <c r="AO580" s="12"/>
      <c r="AP580" s="12"/>
      <c r="AQ580" s="12"/>
      <c r="AR580" s="12"/>
      <c r="AS580" s="12"/>
      <c r="AT580" s="12"/>
      <c r="AU580" s="12"/>
      <c r="AV580" s="12"/>
      <c r="AW580" s="12"/>
      <c r="AX580" s="12"/>
      <c r="AY580" s="12"/>
      <c r="AZ580" s="12"/>
      <c r="BA580" s="12"/>
      <c r="BB580" s="12"/>
      <c r="BC580" s="12"/>
      <c r="BD580" s="12"/>
      <c r="BE580" s="12"/>
      <c r="BF580" s="12"/>
      <c r="BG580" s="12"/>
      <c r="BH580" s="12"/>
      <c r="BI580" s="12"/>
      <c r="BJ580" s="12"/>
      <c r="BK580" s="12"/>
    </row>
    <row r="581" spans="1:63" x14ac:dyDescent="0.3">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c r="AE581" s="12"/>
      <c r="AF581" s="12"/>
      <c r="AG581" s="12"/>
      <c r="AH581" s="12"/>
      <c r="AI581" s="12"/>
      <c r="AJ581" s="12"/>
      <c r="AK581" s="12"/>
      <c r="AL581" s="12"/>
      <c r="AM581" s="12"/>
      <c r="AN581" s="12"/>
      <c r="AO581" s="12"/>
      <c r="AP581" s="12"/>
      <c r="AQ581" s="12"/>
      <c r="AR581" s="12"/>
      <c r="AS581" s="12"/>
      <c r="AT581" s="12"/>
      <c r="AU581" s="12"/>
      <c r="AV581" s="12"/>
      <c r="AW581" s="12"/>
      <c r="AX581" s="12"/>
      <c r="AY581" s="12"/>
      <c r="AZ581" s="12"/>
      <c r="BA581" s="12"/>
      <c r="BB581" s="12"/>
      <c r="BC581" s="12"/>
      <c r="BD581" s="12"/>
      <c r="BE581" s="12"/>
      <c r="BF581" s="12"/>
      <c r="BG581" s="12"/>
      <c r="BH581" s="12"/>
      <c r="BI581" s="12"/>
      <c r="BJ581" s="12"/>
      <c r="BK581" s="12"/>
    </row>
    <row r="582" spans="1:63" x14ac:dyDescent="0.3">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c r="AE582" s="12"/>
      <c r="AF582" s="12"/>
      <c r="AG582" s="12"/>
      <c r="AH582" s="12"/>
      <c r="AI582" s="12"/>
      <c r="AJ582" s="12"/>
      <c r="AK582" s="12"/>
      <c r="AL582" s="12"/>
      <c r="AM582" s="12"/>
      <c r="AN582" s="12"/>
      <c r="AO582" s="12"/>
      <c r="AP582" s="12"/>
      <c r="AQ582" s="12"/>
      <c r="AR582" s="12"/>
      <c r="AS582" s="12"/>
      <c r="AT582" s="12"/>
      <c r="AU582" s="12"/>
      <c r="AV582" s="12"/>
      <c r="AW582" s="12"/>
      <c r="AX582" s="12"/>
      <c r="AY582" s="12"/>
      <c r="AZ582" s="12"/>
      <c r="BA582" s="12"/>
      <c r="BB582" s="12"/>
      <c r="BC582" s="12"/>
      <c r="BD582" s="12"/>
      <c r="BE582" s="12"/>
      <c r="BF582" s="12"/>
      <c r="BG582" s="12"/>
      <c r="BH582" s="12"/>
      <c r="BI582" s="12"/>
      <c r="BJ582" s="12"/>
      <c r="BK582" s="12"/>
    </row>
    <row r="583" spans="1:63" x14ac:dyDescent="0.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c r="AE583" s="12"/>
      <c r="AF583" s="12"/>
      <c r="AG583" s="12"/>
      <c r="AH583" s="12"/>
      <c r="AI583" s="12"/>
      <c r="AJ583" s="12"/>
      <c r="AK583" s="12"/>
      <c r="AL583" s="12"/>
      <c r="AM583" s="12"/>
      <c r="AN583" s="12"/>
      <c r="AO583" s="12"/>
      <c r="AP583" s="12"/>
      <c r="AQ583" s="12"/>
      <c r="AR583" s="12"/>
      <c r="AS583" s="12"/>
      <c r="AT583" s="12"/>
      <c r="AU583" s="12"/>
      <c r="AV583" s="12"/>
      <c r="AW583" s="12"/>
      <c r="AX583" s="12"/>
      <c r="AY583" s="12"/>
      <c r="AZ583" s="12"/>
      <c r="BA583" s="12"/>
      <c r="BB583" s="12"/>
      <c r="BC583" s="12"/>
      <c r="BD583" s="12"/>
      <c r="BE583" s="12"/>
      <c r="BF583" s="12"/>
      <c r="BG583" s="12"/>
      <c r="BH583" s="12"/>
      <c r="BI583" s="12"/>
      <c r="BJ583" s="12"/>
      <c r="BK583" s="12"/>
    </row>
    <row r="584" spans="1:63" x14ac:dyDescent="0.3">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c r="AE584" s="12"/>
      <c r="AF584" s="12"/>
      <c r="AG584" s="12"/>
      <c r="AH584" s="12"/>
      <c r="AI584" s="12"/>
      <c r="AJ584" s="12"/>
      <c r="AK584" s="12"/>
      <c r="AL584" s="12"/>
      <c r="AM584" s="12"/>
      <c r="AN584" s="12"/>
      <c r="AO584" s="12"/>
      <c r="AP584" s="12"/>
      <c r="AQ584" s="12"/>
      <c r="AR584" s="12"/>
      <c r="AS584" s="12"/>
      <c r="AT584" s="12"/>
      <c r="AU584" s="12"/>
      <c r="AV584" s="12"/>
      <c r="AW584" s="12"/>
      <c r="AX584" s="12"/>
      <c r="AY584" s="12"/>
      <c r="AZ584" s="12"/>
      <c r="BA584" s="12"/>
      <c r="BB584" s="12"/>
      <c r="BC584" s="12"/>
      <c r="BD584" s="12"/>
      <c r="BE584" s="12"/>
      <c r="BF584" s="12"/>
      <c r="BG584" s="12"/>
      <c r="BH584" s="12"/>
      <c r="BI584" s="12"/>
      <c r="BJ584" s="12"/>
      <c r="BK584" s="12"/>
    </row>
    <row r="585" spans="1:63" x14ac:dyDescent="0.3">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c r="AE585" s="12"/>
      <c r="AF585" s="12"/>
      <c r="AG585" s="12"/>
      <c r="AH585" s="12"/>
      <c r="AI585" s="12"/>
      <c r="AJ585" s="12"/>
      <c r="AK585" s="12"/>
      <c r="AL585" s="12"/>
      <c r="AM585" s="12"/>
      <c r="AN585" s="12"/>
      <c r="AO585" s="12"/>
      <c r="AP585" s="12"/>
      <c r="AQ585" s="12"/>
      <c r="AR585" s="12"/>
      <c r="AS585" s="12"/>
      <c r="AT585" s="12"/>
      <c r="AU585" s="12"/>
      <c r="AV585" s="12"/>
      <c r="AW585" s="12"/>
      <c r="AX585" s="12"/>
      <c r="AY585" s="12"/>
      <c r="AZ585" s="12"/>
      <c r="BA585" s="12"/>
      <c r="BB585" s="12"/>
      <c r="BC585" s="12"/>
      <c r="BD585" s="12"/>
      <c r="BE585" s="12"/>
      <c r="BF585" s="12"/>
      <c r="BG585" s="12"/>
      <c r="BH585" s="12"/>
      <c r="BI585" s="12"/>
      <c r="BJ585" s="12"/>
      <c r="BK585" s="12"/>
    </row>
    <row r="586" spans="1:63" x14ac:dyDescent="0.3">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c r="AE586" s="12"/>
      <c r="AF586" s="12"/>
      <c r="AG586" s="12"/>
      <c r="AH586" s="12"/>
      <c r="AI586" s="12"/>
      <c r="AJ586" s="12"/>
      <c r="AK586" s="12"/>
      <c r="AL586" s="12"/>
      <c r="AM586" s="12"/>
      <c r="AN586" s="12"/>
      <c r="AO586" s="12"/>
      <c r="AP586" s="12"/>
      <c r="AQ586" s="12"/>
      <c r="AR586" s="12"/>
      <c r="AS586" s="12"/>
      <c r="AT586" s="12"/>
      <c r="AU586" s="12"/>
      <c r="AV586" s="12"/>
      <c r="AW586" s="12"/>
      <c r="AX586" s="12"/>
      <c r="AY586" s="12"/>
      <c r="AZ586" s="12"/>
      <c r="BA586" s="12"/>
      <c r="BB586" s="12"/>
      <c r="BC586" s="12"/>
      <c r="BD586" s="12"/>
      <c r="BE586" s="12"/>
      <c r="BF586" s="12"/>
      <c r="BG586" s="12"/>
      <c r="BH586" s="12"/>
      <c r="BI586" s="12"/>
      <c r="BJ586" s="12"/>
      <c r="BK586" s="12"/>
    </row>
    <row r="587" spans="1:63" x14ac:dyDescent="0.3">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2"/>
      <c r="BG587" s="12"/>
      <c r="BH587" s="12"/>
      <c r="BI587" s="12"/>
      <c r="BJ587" s="12"/>
      <c r="BK587" s="12"/>
    </row>
    <row r="588" spans="1:63" x14ac:dyDescent="0.3">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c r="AE588" s="12"/>
      <c r="AF588" s="12"/>
      <c r="AG588" s="12"/>
      <c r="AH588" s="12"/>
      <c r="AI588" s="12"/>
      <c r="AJ588" s="12"/>
      <c r="AK588" s="12"/>
      <c r="AL588" s="12"/>
      <c r="AM588" s="12"/>
      <c r="AN588" s="12"/>
      <c r="AO588" s="12"/>
      <c r="AP588" s="12"/>
      <c r="AQ588" s="12"/>
      <c r="AR588" s="12"/>
      <c r="AS588" s="12"/>
      <c r="AT588" s="12"/>
      <c r="AU588" s="12"/>
      <c r="AV588" s="12"/>
      <c r="AW588" s="12"/>
      <c r="AX588" s="12"/>
      <c r="AY588" s="12"/>
      <c r="AZ588" s="12"/>
      <c r="BA588" s="12"/>
      <c r="BB588" s="12"/>
      <c r="BC588" s="12"/>
      <c r="BD588" s="12"/>
      <c r="BE588" s="12"/>
      <c r="BF588" s="12"/>
      <c r="BG588" s="12"/>
      <c r="BH588" s="12"/>
      <c r="BI588" s="12"/>
      <c r="BJ588" s="12"/>
      <c r="BK588" s="12"/>
    </row>
    <row r="589" spans="1:63" x14ac:dyDescent="0.3">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c r="AE589" s="12"/>
      <c r="AF589" s="12"/>
      <c r="AG589" s="12"/>
      <c r="AH589" s="12"/>
      <c r="AI589" s="12"/>
      <c r="AJ589" s="12"/>
      <c r="AK589" s="12"/>
      <c r="AL589" s="12"/>
      <c r="AM589" s="12"/>
      <c r="AN589" s="12"/>
      <c r="AO589" s="12"/>
      <c r="AP589" s="12"/>
      <c r="AQ589" s="12"/>
      <c r="AR589" s="12"/>
      <c r="AS589" s="12"/>
      <c r="AT589" s="12"/>
      <c r="AU589" s="12"/>
      <c r="AV589" s="12"/>
      <c r="AW589" s="12"/>
      <c r="AX589" s="12"/>
      <c r="AY589" s="12"/>
      <c r="AZ589" s="12"/>
      <c r="BA589" s="12"/>
      <c r="BB589" s="12"/>
      <c r="BC589" s="12"/>
      <c r="BD589" s="12"/>
      <c r="BE589" s="12"/>
      <c r="BF589" s="12"/>
      <c r="BG589" s="12"/>
      <c r="BH589" s="12"/>
      <c r="BI589" s="12"/>
      <c r="BJ589" s="12"/>
      <c r="BK589" s="12"/>
    </row>
    <row r="590" spans="1:63" x14ac:dyDescent="0.3">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c r="AE590" s="12"/>
      <c r="AF590" s="12"/>
      <c r="AG590" s="12"/>
      <c r="AH590" s="12"/>
      <c r="AI590" s="12"/>
      <c r="AJ590" s="12"/>
      <c r="AK590" s="12"/>
      <c r="AL590" s="12"/>
      <c r="AM590" s="12"/>
      <c r="AN590" s="12"/>
      <c r="AO590" s="12"/>
      <c r="AP590" s="12"/>
      <c r="AQ590" s="12"/>
      <c r="AR590" s="12"/>
      <c r="AS590" s="12"/>
      <c r="AT590" s="12"/>
      <c r="AU590" s="12"/>
      <c r="AV590" s="12"/>
      <c r="AW590" s="12"/>
      <c r="AX590" s="12"/>
      <c r="AY590" s="12"/>
      <c r="AZ590" s="12"/>
      <c r="BA590" s="12"/>
      <c r="BB590" s="12"/>
      <c r="BC590" s="12"/>
      <c r="BD590" s="12"/>
      <c r="BE590" s="12"/>
      <c r="BF590" s="12"/>
      <c r="BG590" s="12"/>
      <c r="BH590" s="12"/>
      <c r="BI590" s="12"/>
      <c r="BJ590" s="12"/>
      <c r="BK590" s="12"/>
    </row>
    <row r="591" spans="1:63" x14ac:dyDescent="0.3">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c r="AE591" s="12"/>
      <c r="AF591" s="12"/>
      <c r="AG591" s="12"/>
      <c r="AH591" s="12"/>
      <c r="AI591" s="12"/>
      <c r="AJ591" s="12"/>
      <c r="AK591" s="12"/>
      <c r="AL591" s="12"/>
      <c r="AM591" s="12"/>
      <c r="AN591" s="12"/>
      <c r="AO591" s="12"/>
      <c r="AP591" s="12"/>
      <c r="AQ591" s="12"/>
      <c r="AR591" s="12"/>
      <c r="AS591" s="12"/>
      <c r="AT591" s="12"/>
      <c r="AU591" s="12"/>
      <c r="AV591" s="12"/>
      <c r="AW591" s="12"/>
      <c r="AX591" s="12"/>
      <c r="AY591" s="12"/>
      <c r="AZ591" s="12"/>
      <c r="BA591" s="12"/>
      <c r="BB591" s="12"/>
      <c r="BC591" s="12"/>
      <c r="BD591" s="12"/>
      <c r="BE591" s="12"/>
      <c r="BF591" s="12"/>
      <c r="BG591" s="12"/>
      <c r="BH591" s="12"/>
      <c r="BI591" s="12"/>
      <c r="BJ591" s="12"/>
      <c r="BK591" s="12"/>
    </row>
    <row r="592" spans="1:63" x14ac:dyDescent="0.3">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c r="AE592" s="12"/>
      <c r="AF592" s="12"/>
      <c r="AG592" s="12"/>
      <c r="AH592" s="12"/>
      <c r="AI592" s="12"/>
      <c r="AJ592" s="12"/>
      <c r="AK592" s="12"/>
      <c r="AL592" s="12"/>
      <c r="AM592" s="12"/>
      <c r="AN592" s="12"/>
      <c r="AO592" s="12"/>
      <c r="AP592" s="12"/>
      <c r="AQ592" s="12"/>
      <c r="AR592" s="12"/>
      <c r="AS592" s="12"/>
      <c r="AT592" s="12"/>
      <c r="AU592" s="12"/>
      <c r="AV592" s="12"/>
      <c r="AW592" s="12"/>
      <c r="AX592" s="12"/>
      <c r="AY592" s="12"/>
      <c r="AZ592" s="12"/>
      <c r="BA592" s="12"/>
      <c r="BB592" s="12"/>
      <c r="BC592" s="12"/>
      <c r="BD592" s="12"/>
      <c r="BE592" s="12"/>
      <c r="BF592" s="12"/>
      <c r="BG592" s="12"/>
      <c r="BH592" s="12"/>
      <c r="BI592" s="12"/>
      <c r="BJ592" s="12"/>
      <c r="BK592" s="12"/>
    </row>
    <row r="593" spans="1:63" x14ac:dyDescent="0.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c r="AE593" s="12"/>
      <c r="AF593" s="12"/>
      <c r="AG593" s="12"/>
      <c r="AH593" s="12"/>
      <c r="AI593" s="12"/>
      <c r="AJ593" s="12"/>
      <c r="AK593" s="12"/>
      <c r="AL593" s="12"/>
      <c r="AM593" s="12"/>
      <c r="AN593" s="12"/>
      <c r="AO593" s="12"/>
      <c r="AP593" s="12"/>
      <c r="AQ593" s="12"/>
      <c r="AR593" s="12"/>
      <c r="AS593" s="12"/>
      <c r="AT593" s="12"/>
      <c r="AU593" s="12"/>
      <c r="AV593" s="12"/>
      <c r="AW593" s="12"/>
      <c r="AX593" s="12"/>
      <c r="AY593" s="12"/>
      <c r="AZ593" s="12"/>
      <c r="BA593" s="12"/>
      <c r="BB593" s="12"/>
      <c r="BC593" s="12"/>
      <c r="BD593" s="12"/>
      <c r="BE593" s="12"/>
      <c r="BF593" s="12"/>
      <c r="BG593" s="12"/>
      <c r="BH593" s="12"/>
      <c r="BI593" s="12"/>
      <c r="BJ593" s="12"/>
      <c r="BK593" s="12"/>
    </row>
    <row r="594" spans="1:63" x14ac:dyDescent="0.3">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c r="AE594" s="12"/>
      <c r="AF594" s="12"/>
      <c r="AG594" s="12"/>
      <c r="AH594" s="12"/>
      <c r="AI594" s="12"/>
      <c r="AJ594" s="12"/>
      <c r="AK594" s="12"/>
      <c r="AL594" s="12"/>
      <c r="AM594" s="12"/>
      <c r="AN594" s="12"/>
      <c r="AO594" s="12"/>
      <c r="AP594" s="12"/>
      <c r="AQ594" s="12"/>
      <c r="AR594" s="12"/>
      <c r="AS594" s="12"/>
      <c r="AT594" s="12"/>
      <c r="AU594" s="12"/>
      <c r="AV594" s="12"/>
      <c r="AW594" s="12"/>
      <c r="AX594" s="12"/>
      <c r="AY594" s="12"/>
      <c r="AZ594" s="12"/>
      <c r="BA594" s="12"/>
      <c r="BB594" s="12"/>
      <c r="BC594" s="12"/>
      <c r="BD594" s="12"/>
      <c r="BE594" s="12"/>
      <c r="BF594" s="12"/>
      <c r="BG594" s="12"/>
      <c r="BH594" s="12"/>
      <c r="BI594" s="12"/>
      <c r="BJ594" s="12"/>
      <c r="BK594" s="12"/>
    </row>
    <row r="595" spans="1:63" x14ac:dyDescent="0.3">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c r="AE595" s="12"/>
      <c r="AF595" s="12"/>
      <c r="AG595" s="12"/>
      <c r="AH595" s="12"/>
      <c r="AI595" s="12"/>
      <c r="AJ595" s="12"/>
      <c r="AK595" s="12"/>
      <c r="AL595" s="12"/>
      <c r="AM595" s="12"/>
      <c r="AN595" s="12"/>
      <c r="AO595" s="12"/>
      <c r="AP595" s="12"/>
      <c r="AQ595" s="12"/>
      <c r="AR595" s="12"/>
      <c r="AS595" s="12"/>
      <c r="AT595" s="12"/>
      <c r="AU595" s="12"/>
      <c r="AV595" s="12"/>
      <c r="AW595" s="12"/>
      <c r="AX595" s="12"/>
      <c r="AY595" s="12"/>
      <c r="AZ595" s="12"/>
      <c r="BA595" s="12"/>
      <c r="BB595" s="12"/>
      <c r="BC595" s="12"/>
      <c r="BD595" s="12"/>
      <c r="BE595" s="12"/>
      <c r="BF595" s="12"/>
      <c r="BG595" s="12"/>
      <c r="BH595" s="12"/>
      <c r="BI595" s="12"/>
      <c r="BJ595" s="12"/>
      <c r="BK595" s="12"/>
    </row>
    <row r="596" spans="1:63" x14ac:dyDescent="0.3">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c r="AE596" s="12"/>
      <c r="AF596" s="12"/>
      <c r="AG596" s="12"/>
      <c r="AH596" s="12"/>
      <c r="AI596" s="12"/>
      <c r="AJ596" s="12"/>
      <c r="AK596" s="12"/>
      <c r="AL596" s="12"/>
      <c r="AM596" s="12"/>
      <c r="AN596" s="12"/>
      <c r="AO596" s="12"/>
      <c r="AP596" s="12"/>
      <c r="AQ596" s="12"/>
      <c r="AR596" s="12"/>
      <c r="AS596" s="12"/>
      <c r="AT596" s="12"/>
      <c r="AU596" s="12"/>
      <c r="AV596" s="12"/>
      <c r="AW596" s="12"/>
      <c r="AX596" s="12"/>
      <c r="AY596" s="12"/>
      <c r="AZ596" s="12"/>
      <c r="BA596" s="12"/>
      <c r="BB596" s="12"/>
      <c r="BC596" s="12"/>
      <c r="BD596" s="12"/>
      <c r="BE596" s="12"/>
      <c r="BF596" s="12"/>
      <c r="BG596" s="12"/>
      <c r="BH596" s="12"/>
      <c r="BI596" s="12"/>
      <c r="BJ596" s="12"/>
      <c r="BK596" s="12"/>
    </row>
    <row r="597" spans="1:63" x14ac:dyDescent="0.3">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c r="AE597" s="12"/>
      <c r="AF597" s="12"/>
      <c r="AG597" s="12"/>
      <c r="AH597" s="12"/>
      <c r="AI597" s="12"/>
      <c r="AJ597" s="12"/>
      <c r="AK597" s="12"/>
      <c r="AL597" s="12"/>
      <c r="AM597" s="12"/>
      <c r="AN597" s="12"/>
      <c r="AO597" s="12"/>
      <c r="AP597" s="12"/>
      <c r="AQ597" s="12"/>
      <c r="AR597" s="12"/>
      <c r="AS597" s="12"/>
      <c r="AT597" s="12"/>
      <c r="AU597" s="12"/>
      <c r="AV597" s="12"/>
      <c r="AW597" s="12"/>
      <c r="AX597" s="12"/>
      <c r="AY597" s="12"/>
      <c r="AZ597" s="12"/>
      <c r="BA597" s="12"/>
      <c r="BB597" s="12"/>
      <c r="BC597" s="12"/>
      <c r="BD597" s="12"/>
      <c r="BE597" s="12"/>
      <c r="BF597" s="12"/>
      <c r="BG597" s="12"/>
      <c r="BH597" s="12"/>
      <c r="BI597" s="12"/>
      <c r="BJ597" s="12"/>
      <c r="BK597" s="12"/>
    </row>
    <row r="598" spans="1:63" x14ac:dyDescent="0.3">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c r="AE598" s="12"/>
      <c r="AF598" s="12"/>
      <c r="AG598" s="12"/>
      <c r="AH598" s="12"/>
      <c r="AI598" s="12"/>
      <c r="AJ598" s="12"/>
      <c r="AK598" s="12"/>
      <c r="AL598" s="12"/>
      <c r="AM598" s="12"/>
      <c r="AN598" s="12"/>
      <c r="AO598" s="12"/>
      <c r="AP598" s="12"/>
      <c r="AQ598" s="12"/>
      <c r="AR598" s="12"/>
      <c r="AS598" s="12"/>
      <c r="AT598" s="12"/>
      <c r="AU598" s="12"/>
      <c r="AV598" s="12"/>
      <c r="AW598" s="12"/>
      <c r="AX598" s="12"/>
      <c r="AY598" s="12"/>
      <c r="AZ598" s="12"/>
      <c r="BA598" s="12"/>
      <c r="BB598" s="12"/>
      <c r="BC598" s="12"/>
      <c r="BD598" s="12"/>
      <c r="BE598" s="12"/>
      <c r="BF598" s="12"/>
      <c r="BG598" s="12"/>
      <c r="BH598" s="12"/>
      <c r="BI598" s="12"/>
      <c r="BJ598" s="12"/>
      <c r="BK598" s="12"/>
    </row>
    <row r="599" spans="1:63" x14ac:dyDescent="0.3">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c r="AE599" s="12"/>
      <c r="AF599" s="12"/>
      <c r="AG599" s="12"/>
      <c r="AH599" s="12"/>
      <c r="AI599" s="12"/>
      <c r="AJ599" s="12"/>
      <c r="AK599" s="12"/>
      <c r="AL599" s="12"/>
      <c r="AM599" s="12"/>
      <c r="AN599" s="12"/>
      <c r="AO599" s="12"/>
      <c r="AP599" s="12"/>
      <c r="AQ599" s="12"/>
      <c r="AR599" s="12"/>
      <c r="AS599" s="12"/>
      <c r="AT599" s="12"/>
      <c r="AU599" s="12"/>
      <c r="AV599" s="12"/>
      <c r="AW599" s="12"/>
      <c r="AX599" s="12"/>
      <c r="AY599" s="12"/>
      <c r="AZ599" s="12"/>
      <c r="BA599" s="12"/>
      <c r="BB599" s="12"/>
      <c r="BC599" s="12"/>
      <c r="BD599" s="12"/>
      <c r="BE599" s="12"/>
      <c r="BF599" s="12"/>
      <c r="BG599" s="12"/>
      <c r="BH599" s="12"/>
      <c r="BI599" s="12"/>
      <c r="BJ599" s="12"/>
      <c r="BK599" s="12"/>
    </row>
    <row r="600" spans="1:63" x14ac:dyDescent="0.3">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c r="AE600" s="12"/>
      <c r="AF600" s="12"/>
      <c r="AG600" s="12"/>
      <c r="AH600" s="12"/>
      <c r="AI600" s="12"/>
      <c r="AJ600" s="12"/>
      <c r="AK600" s="12"/>
      <c r="AL600" s="12"/>
      <c r="AM600" s="12"/>
      <c r="AN600" s="12"/>
      <c r="AO600" s="12"/>
      <c r="AP600" s="12"/>
      <c r="AQ600" s="12"/>
      <c r="AR600" s="12"/>
      <c r="AS600" s="12"/>
      <c r="AT600" s="12"/>
      <c r="AU600" s="12"/>
      <c r="AV600" s="12"/>
      <c r="AW600" s="12"/>
      <c r="AX600" s="12"/>
      <c r="AY600" s="12"/>
      <c r="AZ600" s="12"/>
      <c r="BA600" s="12"/>
      <c r="BB600" s="12"/>
      <c r="BC600" s="12"/>
      <c r="BD600" s="12"/>
      <c r="BE600" s="12"/>
      <c r="BF600" s="12"/>
      <c r="BG600" s="12"/>
      <c r="BH600" s="12"/>
      <c r="BI600" s="12"/>
      <c r="BJ600" s="12"/>
      <c r="BK600" s="12"/>
    </row>
    <row r="601" spans="1:63" x14ac:dyDescent="0.3">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c r="AE601" s="12"/>
      <c r="AF601" s="12"/>
      <c r="AG601" s="12"/>
      <c r="AH601" s="12"/>
      <c r="AI601" s="12"/>
      <c r="AJ601" s="12"/>
      <c r="AK601" s="12"/>
      <c r="AL601" s="12"/>
      <c r="AM601" s="12"/>
      <c r="AN601" s="12"/>
      <c r="AO601" s="12"/>
      <c r="AP601" s="12"/>
      <c r="AQ601" s="12"/>
      <c r="AR601" s="12"/>
      <c r="AS601" s="12"/>
      <c r="AT601" s="12"/>
      <c r="AU601" s="12"/>
      <c r="AV601" s="12"/>
      <c r="AW601" s="12"/>
      <c r="AX601" s="12"/>
      <c r="AY601" s="12"/>
      <c r="AZ601" s="12"/>
      <c r="BA601" s="12"/>
      <c r="BB601" s="12"/>
      <c r="BC601" s="12"/>
      <c r="BD601" s="12"/>
      <c r="BE601" s="12"/>
      <c r="BF601" s="12"/>
      <c r="BG601" s="12"/>
      <c r="BH601" s="12"/>
      <c r="BI601" s="12"/>
      <c r="BJ601" s="12"/>
      <c r="BK601" s="12"/>
    </row>
    <row r="602" spans="1:63" x14ac:dyDescent="0.3">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c r="AE602" s="12"/>
      <c r="AF602" s="12"/>
      <c r="AG602" s="12"/>
      <c r="AH602" s="12"/>
      <c r="AI602" s="12"/>
      <c r="AJ602" s="12"/>
      <c r="AK602" s="12"/>
      <c r="AL602" s="12"/>
      <c r="AM602" s="12"/>
      <c r="AN602" s="12"/>
      <c r="AO602" s="12"/>
      <c r="AP602" s="12"/>
      <c r="AQ602" s="12"/>
      <c r="AR602" s="12"/>
      <c r="AS602" s="12"/>
      <c r="AT602" s="12"/>
      <c r="AU602" s="12"/>
      <c r="AV602" s="12"/>
      <c r="AW602" s="12"/>
      <c r="AX602" s="12"/>
      <c r="AY602" s="12"/>
      <c r="AZ602" s="12"/>
      <c r="BA602" s="12"/>
      <c r="BB602" s="12"/>
      <c r="BC602" s="12"/>
      <c r="BD602" s="12"/>
      <c r="BE602" s="12"/>
      <c r="BF602" s="12"/>
      <c r="BG602" s="12"/>
      <c r="BH602" s="12"/>
      <c r="BI602" s="12"/>
      <c r="BJ602" s="12"/>
      <c r="BK602" s="12"/>
    </row>
    <row r="603" spans="1:63" x14ac:dyDescent="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c r="AE603" s="12"/>
      <c r="AF603" s="12"/>
      <c r="AG603" s="12"/>
      <c r="AH603" s="12"/>
      <c r="AI603" s="12"/>
      <c r="AJ603" s="12"/>
      <c r="AK603" s="12"/>
      <c r="AL603" s="12"/>
      <c r="AM603" s="12"/>
      <c r="AN603" s="12"/>
      <c r="AO603" s="12"/>
      <c r="AP603" s="12"/>
      <c r="AQ603" s="12"/>
      <c r="AR603" s="12"/>
      <c r="AS603" s="12"/>
      <c r="AT603" s="12"/>
      <c r="AU603" s="12"/>
      <c r="AV603" s="12"/>
      <c r="AW603" s="12"/>
      <c r="AX603" s="12"/>
      <c r="AY603" s="12"/>
      <c r="AZ603" s="12"/>
      <c r="BA603" s="12"/>
      <c r="BB603" s="12"/>
      <c r="BC603" s="12"/>
      <c r="BD603" s="12"/>
      <c r="BE603" s="12"/>
      <c r="BF603" s="12"/>
      <c r="BG603" s="12"/>
      <c r="BH603" s="12"/>
      <c r="BI603" s="12"/>
      <c r="BJ603" s="12"/>
      <c r="BK603" s="12"/>
    </row>
    <row r="604" spans="1:63" x14ac:dyDescent="0.3">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c r="AE604" s="12"/>
      <c r="AF604" s="12"/>
      <c r="AG604" s="12"/>
      <c r="AH604" s="12"/>
      <c r="AI604" s="12"/>
      <c r="AJ604" s="12"/>
      <c r="AK604" s="12"/>
      <c r="AL604" s="12"/>
      <c r="AM604" s="12"/>
      <c r="AN604" s="12"/>
      <c r="AO604" s="12"/>
      <c r="AP604" s="12"/>
      <c r="AQ604" s="12"/>
      <c r="AR604" s="12"/>
      <c r="AS604" s="12"/>
      <c r="AT604" s="12"/>
      <c r="AU604" s="12"/>
      <c r="AV604" s="12"/>
      <c r="AW604" s="12"/>
      <c r="AX604" s="12"/>
      <c r="AY604" s="12"/>
      <c r="AZ604" s="12"/>
      <c r="BA604" s="12"/>
      <c r="BB604" s="12"/>
      <c r="BC604" s="12"/>
      <c r="BD604" s="12"/>
      <c r="BE604" s="12"/>
      <c r="BF604" s="12"/>
      <c r="BG604" s="12"/>
      <c r="BH604" s="12"/>
      <c r="BI604" s="12"/>
      <c r="BJ604" s="12"/>
      <c r="BK604" s="12"/>
    </row>
    <row r="605" spans="1:63" x14ac:dyDescent="0.3">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c r="AE605" s="12"/>
      <c r="AF605" s="12"/>
      <c r="AG605" s="12"/>
      <c r="AH605" s="12"/>
      <c r="AI605" s="12"/>
      <c r="AJ605" s="12"/>
      <c r="AK605" s="12"/>
      <c r="AL605" s="12"/>
      <c r="AM605" s="12"/>
      <c r="AN605" s="12"/>
      <c r="AO605" s="12"/>
      <c r="AP605" s="12"/>
      <c r="AQ605" s="12"/>
      <c r="AR605" s="12"/>
      <c r="AS605" s="12"/>
      <c r="AT605" s="12"/>
      <c r="AU605" s="12"/>
      <c r="AV605" s="12"/>
      <c r="AW605" s="12"/>
      <c r="AX605" s="12"/>
      <c r="AY605" s="12"/>
      <c r="AZ605" s="12"/>
      <c r="BA605" s="12"/>
      <c r="BB605" s="12"/>
      <c r="BC605" s="12"/>
      <c r="BD605" s="12"/>
      <c r="BE605" s="12"/>
      <c r="BF605" s="12"/>
      <c r="BG605" s="12"/>
      <c r="BH605" s="12"/>
      <c r="BI605" s="12"/>
      <c r="BJ605" s="12"/>
      <c r="BK605" s="12"/>
    </row>
    <row r="606" spans="1:63" x14ac:dyDescent="0.3">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c r="AE606" s="12"/>
      <c r="AF606" s="12"/>
      <c r="AG606" s="12"/>
      <c r="AH606" s="12"/>
      <c r="AI606" s="12"/>
      <c r="AJ606" s="12"/>
      <c r="AK606" s="12"/>
      <c r="AL606" s="12"/>
      <c r="AM606" s="12"/>
      <c r="AN606" s="12"/>
      <c r="AO606" s="12"/>
      <c r="AP606" s="12"/>
      <c r="AQ606" s="12"/>
      <c r="AR606" s="12"/>
      <c r="AS606" s="12"/>
      <c r="AT606" s="12"/>
      <c r="AU606" s="12"/>
      <c r="AV606" s="12"/>
      <c r="AW606" s="12"/>
      <c r="AX606" s="12"/>
      <c r="AY606" s="12"/>
      <c r="AZ606" s="12"/>
      <c r="BA606" s="12"/>
      <c r="BB606" s="12"/>
      <c r="BC606" s="12"/>
      <c r="BD606" s="12"/>
      <c r="BE606" s="12"/>
      <c r="BF606" s="12"/>
      <c r="BG606" s="12"/>
      <c r="BH606" s="12"/>
      <c r="BI606" s="12"/>
      <c r="BJ606" s="12"/>
      <c r="BK606" s="12"/>
    </row>
    <row r="607" spans="1:63" x14ac:dyDescent="0.3">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c r="AE607" s="12"/>
      <c r="AF607" s="12"/>
      <c r="AG607" s="12"/>
      <c r="AH607" s="12"/>
      <c r="AI607" s="12"/>
      <c r="AJ607" s="12"/>
      <c r="AK607" s="12"/>
      <c r="AL607" s="12"/>
      <c r="AM607" s="12"/>
      <c r="AN607" s="12"/>
      <c r="AO607" s="12"/>
      <c r="AP607" s="12"/>
      <c r="AQ607" s="12"/>
      <c r="AR607" s="12"/>
      <c r="AS607" s="12"/>
      <c r="AT607" s="12"/>
      <c r="AU607" s="12"/>
      <c r="AV607" s="12"/>
      <c r="AW607" s="12"/>
      <c r="AX607" s="12"/>
      <c r="AY607" s="12"/>
      <c r="AZ607" s="12"/>
      <c r="BA607" s="12"/>
      <c r="BB607" s="12"/>
      <c r="BC607" s="12"/>
      <c r="BD607" s="12"/>
      <c r="BE607" s="12"/>
      <c r="BF607" s="12"/>
      <c r="BG607" s="12"/>
      <c r="BH607" s="12"/>
      <c r="BI607" s="12"/>
      <c r="BJ607" s="12"/>
      <c r="BK607" s="12"/>
    </row>
    <row r="608" spans="1:63" x14ac:dyDescent="0.3">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c r="AE608" s="12"/>
      <c r="AF608" s="12"/>
      <c r="AG608" s="12"/>
      <c r="AH608" s="12"/>
      <c r="AI608" s="12"/>
      <c r="AJ608" s="12"/>
      <c r="AK608" s="12"/>
      <c r="AL608" s="12"/>
      <c r="AM608" s="12"/>
      <c r="AN608" s="12"/>
      <c r="AO608" s="12"/>
      <c r="AP608" s="12"/>
      <c r="AQ608" s="12"/>
      <c r="AR608" s="12"/>
      <c r="AS608" s="12"/>
      <c r="AT608" s="12"/>
      <c r="AU608" s="12"/>
      <c r="AV608" s="12"/>
      <c r="AW608" s="12"/>
      <c r="AX608" s="12"/>
      <c r="AY608" s="12"/>
      <c r="AZ608" s="12"/>
      <c r="BA608" s="12"/>
      <c r="BB608" s="12"/>
      <c r="BC608" s="12"/>
      <c r="BD608" s="12"/>
      <c r="BE608" s="12"/>
      <c r="BF608" s="12"/>
      <c r="BG608" s="12"/>
      <c r="BH608" s="12"/>
      <c r="BI608" s="12"/>
      <c r="BJ608" s="12"/>
      <c r="BK608" s="12"/>
    </row>
    <row r="609" spans="1:63" x14ac:dyDescent="0.3">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c r="AE609" s="12"/>
      <c r="AF609" s="12"/>
      <c r="AG609" s="12"/>
      <c r="AH609" s="12"/>
      <c r="AI609" s="12"/>
      <c r="AJ609" s="12"/>
      <c r="AK609" s="12"/>
      <c r="AL609" s="12"/>
      <c r="AM609" s="12"/>
      <c r="AN609" s="12"/>
      <c r="AO609" s="12"/>
      <c r="AP609" s="12"/>
      <c r="AQ609" s="12"/>
      <c r="AR609" s="12"/>
      <c r="AS609" s="12"/>
      <c r="AT609" s="12"/>
      <c r="AU609" s="12"/>
      <c r="AV609" s="12"/>
      <c r="AW609" s="12"/>
      <c r="AX609" s="12"/>
      <c r="AY609" s="12"/>
      <c r="AZ609" s="12"/>
      <c r="BA609" s="12"/>
      <c r="BB609" s="12"/>
      <c r="BC609" s="12"/>
      <c r="BD609" s="12"/>
      <c r="BE609" s="12"/>
      <c r="BF609" s="12"/>
      <c r="BG609" s="12"/>
      <c r="BH609" s="12"/>
      <c r="BI609" s="12"/>
      <c r="BJ609" s="12"/>
      <c r="BK609" s="12"/>
    </row>
    <row r="610" spans="1:63" x14ac:dyDescent="0.3">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c r="AE610" s="12"/>
      <c r="AF610" s="12"/>
      <c r="AG610" s="12"/>
      <c r="AH610" s="12"/>
      <c r="AI610" s="12"/>
      <c r="AJ610" s="12"/>
      <c r="AK610" s="12"/>
      <c r="AL610" s="12"/>
      <c r="AM610" s="12"/>
      <c r="AN610" s="12"/>
      <c r="AO610" s="12"/>
      <c r="AP610" s="12"/>
      <c r="AQ610" s="12"/>
      <c r="AR610" s="12"/>
      <c r="AS610" s="12"/>
      <c r="AT610" s="12"/>
      <c r="AU610" s="12"/>
      <c r="AV610" s="12"/>
      <c r="AW610" s="12"/>
      <c r="AX610" s="12"/>
      <c r="AY610" s="12"/>
      <c r="AZ610" s="12"/>
      <c r="BA610" s="12"/>
      <c r="BB610" s="12"/>
      <c r="BC610" s="12"/>
      <c r="BD610" s="12"/>
      <c r="BE610" s="12"/>
      <c r="BF610" s="12"/>
      <c r="BG610" s="12"/>
      <c r="BH610" s="12"/>
      <c r="BI610" s="12"/>
      <c r="BJ610" s="12"/>
      <c r="BK610" s="12"/>
    </row>
    <row r="611" spans="1:63" x14ac:dyDescent="0.3">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c r="AE611" s="12"/>
      <c r="AF611" s="12"/>
      <c r="AG611" s="12"/>
      <c r="AH611" s="12"/>
      <c r="AI611" s="12"/>
      <c r="AJ611" s="12"/>
      <c r="AK611" s="12"/>
      <c r="AL611" s="12"/>
      <c r="AM611" s="12"/>
      <c r="AN611" s="12"/>
      <c r="AO611" s="12"/>
      <c r="AP611" s="12"/>
      <c r="AQ611" s="12"/>
      <c r="AR611" s="12"/>
      <c r="AS611" s="12"/>
      <c r="AT611" s="12"/>
      <c r="AU611" s="12"/>
      <c r="AV611" s="12"/>
      <c r="AW611" s="12"/>
      <c r="AX611" s="12"/>
      <c r="AY611" s="12"/>
      <c r="AZ611" s="12"/>
      <c r="BA611" s="12"/>
      <c r="BB611" s="12"/>
      <c r="BC611" s="12"/>
      <c r="BD611" s="12"/>
      <c r="BE611" s="12"/>
      <c r="BF611" s="12"/>
      <c r="BG611" s="12"/>
      <c r="BH611" s="12"/>
      <c r="BI611" s="12"/>
      <c r="BJ611" s="12"/>
      <c r="BK611" s="12"/>
    </row>
    <row r="612" spans="1:63" x14ac:dyDescent="0.3">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c r="AE612" s="12"/>
      <c r="AF612" s="12"/>
      <c r="AG612" s="12"/>
      <c r="AH612" s="12"/>
      <c r="AI612" s="12"/>
      <c r="AJ612" s="12"/>
      <c r="AK612" s="12"/>
      <c r="AL612" s="12"/>
      <c r="AM612" s="12"/>
      <c r="AN612" s="12"/>
      <c r="AO612" s="12"/>
      <c r="AP612" s="12"/>
      <c r="AQ612" s="12"/>
      <c r="AR612" s="12"/>
      <c r="AS612" s="12"/>
      <c r="AT612" s="12"/>
      <c r="AU612" s="12"/>
      <c r="AV612" s="12"/>
      <c r="AW612" s="12"/>
      <c r="AX612" s="12"/>
      <c r="AY612" s="12"/>
      <c r="AZ612" s="12"/>
      <c r="BA612" s="12"/>
      <c r="BB612" s="12"/>
      <c r="BC612" s="12"/>
      <c r="BD612" s="12"/>
      <c r="BE612" s="12"/>
      <c r="BF612" s="12"/>
      <c r="BG612" s="12"/>
      <c r="BH612" s="12"/>
      <c r="BI612" s="12"/>
      <c r="BJ612" s="12"/>
      <c r="BK612" s="12"/>
    </row>
    <row r="613" spans="1:63" x14ac:dyDescent="0.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c r="AE613" s="12"/>
      <c r="AF613" s="12"/>
      <c r="AG613" s="12"/>
      <c r="AH613" s="12"/>
      <c r="AI613" s="12"/>
      <c r="AJ613" s="12"/>
      <c r="AK613" s="12"/>
      <c r="AL613" s="12"/>
      <c r="AM613" s="12"/>
      <c r="AN613" s="12"/>
      <c r="AO613" s="12"/>
      <c r="AP613" s="12"/>
      <c r="AQ613" s="12"/>
      <c r="AR613" s="12"/>
      <c r="AS613" s="12"/>
      <c r="AT613" s="12"/>
      <c r="AU613" s="12"/>
      <c r="AV613" s="12"/>
      <c r="AW613" s="12"/>
      <c r="AX613" s="12"/>
      <c r="AY613" s="12"/>
      <c r="AZ613" s="12"/>
      <c r="BA613" s="12"/>
      <c r="BB613" s="12"/>
      <c r="BC613" s="12"/>
      <c r="BD613" s="12"/>
      <c r="BE613" s="12"/>
      <c r="BF613" s="12"/>
      <c r="BG613" s="12"/>
      <c r="BH613" s="12"/>
      <c r="BI613" s="12"/>
      <c r="BJ613" s="12"/>
      <c r="BK613" s="12"/>
    </row>
    <row r="614" spans="1:63" x14ac:dyDescent="0.3">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c r="AE614" s="12"/>
      <c r="AF614" s="12"/>
      <c r="AG614" s="12"/>
      <c r="AH614" s="12"/>
      <c r="AI614" s="12"/>
      <c r="AJ614" s="12"/>
      <c r="AK614" s="12"/>
      <c r="AL614" s="12"/>
      <c r="AM614" s="12"/>
      <c r="AN614" s="12"/>
      <c r="AO614" s="12"/>
      <c r="AP614" s="12"/>
      <c r="AQ614" s="12"/>
      <c r="AR614" s="12"/>
      <c r="AS614" s="12"/>
      <c r="AT614" s="12"/>
      <c r="AU614" s="12"/>
      <c r="AV614" s="12"/>
      <c r="AW614" s="12"/>
      <c r="AX614" s="12"/>
      <c r="AY614" s="12"/>
      <c r="AZ614" s="12"/>
      <c r="BA614" s="12"/>
      <c r="BB614" s="12"/>
      <c r="BC614" s="12"/>
      <c r="BD614" s="12"/>
      <c r="BE614" s="12"/>
      <c r="BF614" s="12"/>
      <c r="BG614" s="12"/>
      <c r="BH614" s="12"/>
      <c r="BI614" s="12"/>
      <c r="BJ614" s="12"/>
      <c r="BK614" s="12"/>
    </row>
    <row r="615" spans="1:63" x14ac:dyDescent="0.3">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c r="AE615" s="12"/>
      <c r="AF615" s="12"/>
      <c r="AG615" s="12"/>
      <c r="AH615" s="12"/>
      <c r="AI615" s="12"/>
      <c r="AJ615" s="12"/>
      <c r="AK615" s="12"/>
      <c r="AL615" s="12"/>
      <c r="AM615" s="12"/>
      <c r="AN615" s="12"/>
      <c r="AO615" s="12"/>
      <c r="AP615" s="12"/>
      <c r="AQ615" s="12"/>
      <c r="AR615" s="12"/>
      <c r="AS615" s="12"/>
      <c r="AT615" s="12"/>
      <c r="AU615" s="12"/>
      <c r="AV615" s="12"/>
      <c r="AW615" s="12"/>
      <c r="AX615" s="12"/>
      <c r="AY615" s="12"/>
      <c r="AZ615" s="12"/>
      <c r="BA615" s="12"/>
      <c r="BB615" s="12"/>
      <c r="BC615" s="12"/>
      <c r="BD615" s="12"/>
      <c r="BE615" s="12"/>
      <c r="BF615" s="12"/>
      <c r="BG615" s="12"/>
      <c r="BH615" s="12"/>
      <c r="BI615" s="12"/>
      <c r="BJ615" s="12"/>
      <c r="BK615" s="12"/>
    </row>
    <row r="616" spans="1:63" x14ac:dyDescent="0.3">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c r="AE616" s="12"/>
      <c r="AF616" s="12"/>
      <c r="AG616" s="12"/>
      <c r="AH616" s="12"/>
      <c r="AI616" s="12"/>
      <c r="AJ616" s="12"/>
      <c r="AK616" s="12"/>
      <c r="AL616" s="12"/>
      <c r="AM616" s="12"/>
      <c r="AN616" s="12"/>
      <c r="AO616" s="12"/>
      <c r="AP616" s="12"/>
      <c r="AQ616" s="12"/>
      <c r="AR616" s="12"/>
      <c r="AS616" s="12"/>
      <c r="AT616" s="12"/>
      <c r="AU616" s="12"/>
      <c r="AV616" s="12"/>
      <c r="AW616" s="12"/>
      <c r="AX616" s="12"/>
      <c r="AY616" s="12"/>
      <c r="AZ616" s="12"/>
      <c r="BA616" s="12"/>
      <c r="BB616" s="12"/>
      <c r="BC616" s="12"/>
      <c r="BD616" s="12"/>
      <c r="BE616" s="12"/>
      <c r="BF616" s="12"/>
      <c r="BG616" s="12"/>
      <c r="BH616" s="12"/>
      <c r="BI616" s="12"/>
      <c r="BJ616" s="12"/>
      <c r="BK616" s="12"/>
    </row>
    <row r="617" spans="1:63" x14ac:dyDescent="0.3">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c r="AE617" s="12"/>
      <c r="AF617" s="12"/>
      <c r="AG617" s="12"/>
      <c r="AH617" s="12"/>
      <c r="AI617" s="12"/>
      <c r="AJ617" s="12"/>
      <c r="AK617" s="12"/>
      <c r="AL617" s="12"/>
      <c r="AM617" s="12"/>
      <c r="AN617" s="12"/>
      <c r="AO617" s="12"/>
      <c r="AP617" s="12"/>
      <c r="AQ617" s="12"/>
      <c r="AR617" s="12"/>
      <c r="AS617" s="12"/>
      <c r="AT617" s="12"/>
      <c r="AU617" s="12"/>
      <c r="AV617" s="12"/>
      <c r="AW617" s="12"/>
      <c r="AX617" s="12"/>
      <c r="AY617" s="12"/>
      <c r="AZ617" s="12"/>
      <c r="BA617" s="12"/>
      <c r="BB617" s="12"/>
      <c r="BC617" s="12"/>
      <c r="BD617" s="12"/>
      <c r="BE617" s="12"/>
      <c r="BF617" s="12"/>
      <c r="BG617" s="12"/>
      <c r="BH617" s="12"/>
      <c r="BI617" s="12"/>
      <c r="BJ617" s="12"/>
      <c r="BK617" s="12"/>
    </row>
    <row r="618" spans="1:63" x14ac:dyDescent="0.3">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c r="AE618" s="12"/>
      <c r="AF618" s="12"/>
      <c r="AG618" s="12"/>
      <c r="AH618" s="12"/>
      <c r="AI618" s="12"/>
      <c r="AJ618" s="12"/>
      <c r="AK618" s="12"/>
      <c r="AL618" s="12"/>
      <c r="AM618" s="12"/>
      <c r="AN618" s="12"/>
      <c r="AO618" s="12"/>
      <c r="AP618" s="12"/>
      <c r="AQ618" s="12"/>
      <c r="AR618" s="12"/>
      <c r="AS618" s="12"/>
      <c r="AT618" s="12"/>
      <c r="AU618" s="12"/>
      <c r="AV618" s="12"/>
      <c r="AW618" s="12"/>
      <c r="AX618" s="12"/>
      <c r="AY618" s="12"/>
      <c r="AZ618" s="12"/>
      <c r="BA618" s="12"/>
      <c r="BB618" s="12"/>
      <c r="BC618" s="12"/>
      <c r="BD618" s="12"/>
      <c r="BE618" s="12"/>
      <c r="BF618" s="12"/>
      <c r="BG618" s="12"/>
      <c r="BH618" s="12"/>
      <c r="BI618" s="12"/>
      <c r="BJ618" s="12"/>
      <c r="BK618" s="12"/>
    </row>
    <row r="619" spans="1:63" x14ac:dyDescent="0.3">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c r="AE619" s="12"/>
      <c r="AF619" s="12"/>
      <c r="AG619" s="12"/>
      <c r="AH619" s="12"/>
      <c r="AI619" s="12"/>
      <c r="AJ619" s="12"/>
      <c r="AK619" s="12"/>
      <c r="AL619" s="12"/>
      <c r="AM619" s="12"/>
      <c r="AN619" s="12"/>
      <c r="AO619" s="12"/>
      <c r="AP619" s="12"/>
      <c r="AQ619" s="12"/>
      <c r="AR619" s="12"/>
      <c r="AS619" s="12"/>
      <c r="AT619" s="12"/>
      <c r="AU619" s="12"/>
      <c r="AV619" s="12"/>
      <c r="AW619" s="12"/>
      <c r="AX619" s="12"/>
      <c r="AY619" s="12"/>
      <c r="AZ619" s="12"/>
      <c r="BA619" s="12"/>
      <c r="BB619" s="12"/>
      <c r="BC619" s="12"/>
      <c r="BD619" s="12"/>
      <c r="BE619" s="12"/>
      <c r="BF619" s="12"/>
      <c r="BG619" s="12"/>
      <c r="BH619" s="12"/>
      <c r="BI619" s="12"/>
      <c r="BJ619" s="12"/>
      <c r="BK619" s="12"/>
    </row>
    <row r="620" spans="1:63" x14ac:dyDescent="0.3">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c r="AE620" s="12"/>
      <c r="AF620" s="12"/>
      <c r="AG620" s="12"/>
      <c r="AH620" s="12"/>
      <c r="AI620" s="12"/>
      <c r="AJ620" s="12"/>
      <c r="AK620" s="12"/>
      <c r="AL620" s="12"/>
      <c r="AM620" s="12"/>
      <c r="AN620" s="12"/>
      <c r="AO620" s="12"/>
      <c r="AP620" s="12"/>
      <c r="AQ620" s="12"/>
      <c r="AR620" s="12"/>
      <c r="AS620" s="12"/>
      <c r="AT620" s="12"/>
      <c r="AU620" s="12"/>
      <c r="AV620" s="12"/>
      <c r="AW620" s="12"/>
      <c r="AX620" s="12"/>
      <c r="AY620" s="12"/>
      <c r="AZ620" s="12"/>
      <c r="BA620" s="12"/>
      <c r="BB620" s="12"/>
      <c r="BC620" s="12"/>
      <c r="BD620" s="12"/>
      <c r="BE620" s="12"/>
      <c r="BF620" s="12"/>
      <c r="BG620" s="12"/>
      <c r="BH620" s="12"/>
      <c r="BI620" s="12"/>
      <c r="BJ620" s="12"/>
      <c r="BK620" s="12"/>
    </row>
    <row r="621" spans="1:63" x14ac:dyDescent="0.3">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c r="AE621" s="12"/>
      <c r="AF621" s="12"/>
      <c r="AG621" s="12"/>
      <c r="AH621" s="12"/>
      <c r="AI621" s="12"/>
      <c r="AJ621" s="12"/>
      <c r="AK621" s="12"/>
      <c r="AL621" s="12"/>
      <c r="AM621" s="12"/>
      <c r="AN621" s="12"/>
      <c r="AO621" s="12"/>
      <c r="AP621" s="12"/>
      <c r="AQ621" s="12"/>
      <c r="AR621" s="12"/>
      <c r="AS621" s="12"/>
      <c r="AT621" s="12"/>
      <c r="AU621" s="12"/>
      <c r="AV621" s="12"/>
      <c r="AW621" s="12"/>
      <c r="AX621" s="12"/>
      <c r="AY621" s="12"/>
      <c r="AZ621" s="12"/>
      <c r="BA621" s="12"/>
      <c r="BB621" s="12"/>
      <c r="BC621" s="12"/>
      <c r="BD621" s="12"/>
      <c r="BE621" s="12"/>
      <c r="BF621" s="12"/>
      <c r="BG621" s="12"/>
      <c r="BH621" s="12"/>
      <c r="BI621" s="12"/>
      <c r="BJ621" s="12"/>
      <c r="BK621" s="12"/>
    </row>
    <row r="622" spans="1:63" x14ac:dyDescent="0.3">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c r="AE622" s="12"/>
      <c r="AF622" s="12"/>
      <c r="AG622" s="12"/>
      <c r="AH622" s="12"/>
      <c r="AI622" s="12"/>
      <c r="AJ622" s="12"/>
      <c r="AK622" s="12"/>
      <c r="AL622" s="12"/>
      <c r="AM622" s="12"/>
      <c r="AN622" s="12"/>
      <c r="AO622" s="12"/>
      <c r="AP622" s="12"/>
      <c r="AQ622" s="12"/>
      <c r="AR622" s="12"/>
      <c r="AS622" s="12"/>
      <c r="AT622" s="12"/>
      <c r="AU622" s="12"/>
      <c r="AV622" s="12"/>
      <c r="AW622" s="12"/>
      <c r="AX622" s="12"/>
      <c r="AY622" s="12"/>
      <c r="AZ622" s="12"/>
      <c r="BA622" s="12"/>
      <c r="BB622" s="12"/>
      <c r="BC622" s="12"/>
      <c r="BD622" s="12"/>
      <c r="BE622" s="12"/>
      <c r="BF622" s="12"/>
      <c r="BG622" s="12"/>
      <c r="BH622" s="12"/>
      <c r="BI622" s="12"/>
      <c r="BJ622" s="12"/>
      <c r="BK622" s="12"/>
    </row>
    <row r="623" spans="1:63" x14ac:dyDescent="0.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c r="AE623" s="12"/>
      <c r="AF623" s="12"/>
      <c r="AG623" s="12"/>
      <c r="AH623" s="12"/>
      <c r="AI623" s="12"/>
      <c r="AJ623" s="12"/>
      <c r="AK623" s="12"/>
      <c r="AL623" s="12"/>
      <c r="AM623" s="12"/>
      <c r="AN623" s="12"/>
      <c r="AO623" s="12"/>
      <c r="AP623" s="12"/>
      <c r="AQ623" s="12"/>
      <c r="AR623" s="12"/>
      <c r="AS623" s="12"/>
      <c r="AT623" s="12"/>
      <c r="AU623" s="12"/>
      <c r="AV623" s="12"/>
      <c r="AW623" s="12"/>
      <c r="AX623" s="12"/>
      <c r="AY623" s="12"/>
      <c r="AZ623" s="12"/>
      <c r="BA623" s="12"/>
      <c r="BB623" s="12"/>
      <c r="BC623" s="12"/>
      <c r="BD623" s="12"/>
      <c r="BE623" s="12"/>
      <c r="BF623" s="12"/>
      <c r="BG623" s="12"/>
      <c r="BH623" s="12"/>
      <c r="BI623" s="12"/>
      <c r="BJ623" s="12"/>
      <c r="BK623" s="12"/>
    </row>
    <row r="624" spans="1:63" x14ac:dyDescent="0.3">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c r="AE624" s="12"/>
      <c r="AF624" s="12"/>
      <c r="AG624" s="12"/>
      <c r="AH624" s="12"/>
      <c r="AI624" s="12"/>
      <c r="AJ624" s="12"/>
      <c r="AK624" s="12"/>
      <c r="AL624" s="12"/>
      <c r="AM624" s="12"/>
      <c r="AN624" s="12"/>
      <c r="AO624" s="12"/>
      <c r="AP624" s="12"/>
      <c r="AQ624" s="12"/>
      <c r="AR624" s="12"/>
      <c r="AS624" s="12"/>
      <c r="AT624" s="12"/>
      <c r="AU624" s="12"/>
      <c r="AV624" s="12"/>
      <c r="AW624" s="12"/>
      <c r="AX624" s="12"/>
      <c r="AY624" s="12"/>
      <c r="AZ624" s="12"/>
      <c r="BA624" s="12"/>
      <c r="BB624" s="12"/>
      <c r="BC624" s="12"/>
      <c r="BD624" s="12"/>
      <c r="BE624" s="12"/>
      <c r="BF624" s="12"/>
      <c r="BG624" s="12"/>
      <c r="BH624" s="12"/>
      <c r="BI624" s="12"/>
      <c r="BJ624" s="12"/>
      <c r="BK624" s="12"/>
    </row>
    <row r="625" spans="1:63" x14ac:dyDescent="0.3">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c r="AE625" s="12"/>
      <c r="AF625" s="12"/>
      <c r="AG625" s="12"/>
      <c r="AH625" s="12"/>
      <c r="AI625" s="12"/>
      <c r="AJ625" s="12"/>
      <c r="AK625" s="12"/>
      <c r="AL625" s="12"/>
      <c r="AM625" s="12"/>
      <c r="AN625" s="12"/>
      <c r="AO625" s="12"/>
      <c r="AP625" s="12"/>
      <c r="AQ625" s="12"/>
      <c r="AR625" s="12"/>
      <c r="AS625" s="12"/>
      <c r="AT625" s="12"/>
      <c r="AU625" s="12"/>
      <c r="AV625" s="12"/>
      <c r="AW625" s="12"/>
      <c r="AX625" s="12"/>
      <c r="AY625" s="12"/>
      <c r="AZ625" s="12"/>
      <c r="BA625" s="12"/>
      <c r="BB625" s="12"/>
      <c r="BC625" s="12"/>
      <c r="BD625" s="12"/>
      <c r="BE625" s="12"/>
      <c r="BF625" s="12"/>
      <c r="BG625" s="12"/>
      <c r="BH625" s="12"/>
      <c r="BI625" s="12"/>
      <c r="BJ625" s="12"/>
      <c r="BK625" s="12"/>
    </row>
    <row r="626" spans="1:63" x14ac:dyDescent="0.3">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c r="AE626" s="12"/>
      <c r="AF626" s="12"/>
      <c r="AG626" s="12"/>
      <c r="AH626" s="12"/>
      <c r="AI626" s="12"/>
      <c r="AJ626" s="12"/>
      <c r="AK626" s="12"/>
      <c r="AL626" s="12"/>
      <c r="AM626" s="12"/>
      <c r="AN626" s="12"/>
      <c r="AO626" s="12"/>
      <c r="AP626" s="12"/>
      <c r="AQ626" s="12"/>
      <c r="AR626" s="12"/>
      <c r="AS626" s="12"/>
      <c r="AT626" s="12"/>
      <c r="AU626" s="12"/>
      <c r="AV626" s="12"/>
      <c r="AW626" s="12"/>
      <c r="AX626" s="12"/>
      <c r="AY626" s="12"/>
      <c r="AZ626" s="12"/>
      <c r="BA626" s="12"/>
      <c r="BB626" s="12"/>
      <c r="BC626" s="12"/>
      <c r="BD626" s="12"/>
      <c r="BE626" s="12"/>
      <c r="BF626" s="12"/>
      <c r="BG626" s="12"/>
      <c r="BH626" s="12"/>
      <c r="BI626" s="12"/>
      <c r="BJ626" s="12"/>
      <c r="BK626" s="12"/>
    </row>
    <row r="627" spans="1:63" x14ac:dyDescent="0.3">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c r="AE627" s="12"/>
      <c r="AF627" s="12"/>
      <c r="AG627" s="12"/>
      <c r="AH627" s="12"/>
      <c r="AI627" s="12"/>
      <c r="AJ627" s="12"/>
      <c r="AK627" s="12"/>
      <c r="AL627" s="12"/>
      <c r="AM627" s="12"/>
      <c r="AN627" s="12"/>
      <c r="AO627" s="12"/>
      <c r="AP627" s="12"/>
      <c r="AQ627" s="12"/>
      <c r="AR627" s="12"/>
      <c r="AS627" s="12"/>
      <c r="AT627" s="12"/>
      <c r="AU627" s="12"/>
      <c r="AV627" s="12"/>
      <c r="AW627" s="12"/>
      <c r="AX627" s="12"/>
      <c r="AY627" s="12"/>
      <c r="AZ627" s="12"/>
      <c r="BA627" s="12"/>
      <c r="BB627" s="12"/>
      <c r="BC627" s="12"/>
      <c r="BD627" s="12"/>
      <c r="BE627" s="12"/>
      <c r="BF627" s="12"/>
      <c r="BG627" s="12"/>
      <c r="BH627" s="12"/>
      <c r="BI627" s="12"/>
      <c r="BJ627" s="12"/>
      <c r="BK627" s="12"/>
    </row>
    <row r="628" spans="1:63" x14ac:dyDescent="0.3">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c r="AE628" s="12"/>
      <c r="AF628" s="12"/>
      <c r="AG628" s="12"/>
      <c r="AH628" s="12"/>
      <c r="AI628" s="12"/>
      <c r="AJ628" s="12"/>
      <c r="AK628" s="12"/>
      <c r="AL628" s="12"/>
      <c r="AM628" s="12"/>
      <c r="AN628" s="12"/>
      <c r="AO628" s="12"/>
      <c r="AP628" s="12"/>
      <c r="AQ628" s="12"/>
      <c r="AR628" s="12"/>
      <c r="AS628" s="12"/>
      <c r="AT628" s="12"/>
      <c r="AU628" s="12"/>
      <c r="AV628" s="12"/>
      <c r="AW628" s="12"/>
      <c r="AX628" s="12"/>
      <c r="AY628" s="12"/>
      <c r="AZ628" s="12"/>
      <c r="BA628" s="12"/>
      <c r="BB628" s="12"/>
      <c r="BC628" s="12"/>
      <c r="BD628" s="12"/>
      <c r="BE628" s="12"/>
      <c r="BF628" s="12"/>
      <c r="BG628" s="12"/>
      <c r="BH628" s="12"/>
      <c r="BI628" s="12"/>
      <c r="BJ628" s="12"/>
      <c r="BK628" s="12"/>
    </row>
    <row r="629" spans="1:63" x14ac:dyDescent="0.3">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c r="AE629" s="12"/>
      <c r="AF629" s="12"/>
      <c r="AG629" s="12"/>
      <c r="AH629" s="12"/>
      <c r="AI629" s="12"/>
      <c r="AJ629" s="12"/>
      <c r="AK629" s="12"/>
      <c r="AL629" s="12"/>
      <c r="AM629" s="12"/>
      <c r="AN629" s="12"/>
      <c r="AO629" s="12"/>
      <c r="AP629" s="12"/>
      <c r="AQ629" s="12"/>
      <c r="AR629" s="12"/>
      <c r="AS629" s="12"/>
      <c r="AT629" s="12"/>
      <c r="AU629" s="12"/>
      <c r="AV629" s="12"/>
      <c r="AW629" s="12"/>
      <c r="AX629" s="12"/>
      <c r="AY629" s="12"/>
      <c r="AZ629" s="12"/>
      <c r="BA629" s="12"/>
      <c r="BB629" s="12"/>
      <c r="BC629" s="12"/>
      <c r="BD629" s="12"/>
      <c r="BE629" s="12"/>
      <c r="BF629" s="12"/>
      <c r="BG629" s="12"/>
      <c r="BH629" s="12"/>
      <c r="BI629" s="12"/>
      <c r="BJ629" s="12"/>
      <c r="BK629" s="12"/>
    </row>
    <row r="630" spans="1:63" x14ac:dyDescent="0.3">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c r="AE630" s="12"/>
      <c r="AF630" s="12"/>
      <c r="AG630" s="12"/>
      <c r="AH630" s="12"/>
      <c r="AI630" s="12"/>
      <c r="AJ630" s="12"/>
      <c r="AK630" s="12"/>
      <c r="AL630" s="12"/>
      <c r="AM630" s="12"/>
      <c r="AN630" s="12"/>
      <c r="AO630" s="12"/>
      <c r="AP630" s="12"/>
      <c r="AQ630" s="12"/>
      <c r="AR630" s="12"/>
      <c r="AS630" s="12"/>
      <c r="AT630" s="12"/>
      <c r="AU630" s="12"/>
      <c r="AV630" s="12"/>
      <c r="AW630" s="12"/>
      <c r="AX630" s="12"/>
      <c r="AY630" s="12"/>
      <c r="AZ630" s="12"/>
      <c r="BA630" s="12"/>
      <c r="BB630" s="12"/>
      <c r="BC630" s="12"/>
      <c r="BD630" s="12"/>
      <c r="BE630" s="12"/>
      <c r="BF630" s="12"/>
      <c r="BG630" s="12"/>
      <c r="BH630" s="12"/>
      <c r="BI630" s="12"/>
      <c r="BJ630" s="12"/>
      <c r="BK630" s="12"/>
    </row>
    <row r="631" spans="1:63" x14ac:dyDescent="0.3">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c r="AE631" s="12"/>
      <c r="AF631" s="12"/>
      <c r="AG631" s="12"/>
      <c r="AH631" s="12"/>
      <c r="AI631" s="12"/>
      <c r="AJ631" s="12"/>
      <c r="AK631" s="12"/>
      <c r="AL631" s="12"/>
      <c r="AM631" s="12"/>
      <c r="AN631" s="12"/>
      <c r="AO631" s="12"/>
      <c r="AP631" s="12"/>
      <c r="AQ631" s="12"/>
      <c r="AR631" s="12"/>
      <c r="AS631" s="12"/>
      <c r="AT631" s="12"/>
      <c r="AU631" s="12"/>
      <c r="AV631" s="12"/>
      <c r="AW631" s="12"/>
      <c r="AX631" s="12"/>
      <c r="AY631" s="12"/>
      <c r="AZ631" s="12"/>
      <c r="BA631" s="12"/>
      <c r="BB631" s="12"/>
      <c r="BC631" s="12"/>
      <c r="BD631" s="12"/>
      <c r="BE631" s="12"/>
      <c r="BF631" s="12"/>
      <c r="BG631" s="12"/>
      <c r="BH631" s="12"/>
      <c r="BI631" s="12"/>
      <c r="BJ631" s="12"/>
      <c r="BK631" s="12"/>
    </row>
    <row r="632" spans="1:63" x14ac:dyDescent="0.3">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2"/>
      <c r="BG632" s="12"/>
      <c r="BH632" s="12"/>
      <c r="BI632" s="12"/>
      <c r="BJ632" s="12"/>
      <c r="BK632" s="12"/>
    </row>
    <row r="633" spans="1:63" x14ac:dyDescent="0.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c r="AE633" s="12"/>
      <c r="AF633" s="12"/>
      <c r="AG633" s="12"/>
      <c r="AH633" s="12"/>
      <c r="AI633" s="12"/>
      <c r="AJ633" s="12"/>
      <c r="AK633" s="12"/>
      <c r="AL633" s="12"/>
      <c r="AM633" s="12"/>
      <c r="AN633" s="12"/>
      <c r="AO633" s="12"/>
      <c r="AP633" s="12"/>
      <c r="AQ633" s="12"/>
      <c r="AR633" s="12"/>
      <c r="AS633" s="12"/>
      <c r="AT633" s="12"/>
      <c r="AU633" s="12"/>
      <c r="AV633" s="12"/>
      <c r="AW633" s="12"/>
      <c r="AX633" s="12"/>
      <c r="AY633" s="12"/>
      <c r="AZ633" s="12"/>
      <c r="BA633" s="12"/>
      <c r="BB633" s="12"/>
      <c r="BC633" s="12"/>
      <c r="BD633" s="12"/>
      <c r="BE633" s="12"/>
      <c r="BF633" s="12"/>
      <c r="BG633" s="12"/>
      <c r="BH633" s="12"/>
      <c r="BI633" s="12"/>
      <c r="BJ633" s="12"/>
      <c r="BK633" s="12"/>
    </row>
    <row r="634" spans="1:63" x14ac:dyDescent="0.3">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c r="AE634" s="12"/>
      <c r="AF634" s="12"/>
      <c r="AG634" s="12"/>
      <c r="AH634" s="12"/>
      <c r="AI634" s="12"/>
      <c r="AJ634" s="12"/>
      <c r="AK634" s="12"/>
      <c r="AL634" s="12"/>
      <c r="AM634" s="12"/>
      <c r="AN634" s="12"/>
      <c r="AO634" s="12"/>
      <c r="AP634" s="12"/>
      <c r="AQ634" s="12"/>
      <c r="AR634" s="12"/>
      <c r="AS634" s="12"/>
      <c r="AT634" s="12"/>
      <c r="AU634" s="12"/>
      <c r="AV634" s="12"/>
      <c r="AW634" s="12"/>
      <c r="AX634" s="12"/>
      <c r="AY634" s="12"/>
      <c r="AZ634" s="12"/>
      <c r="BA634" s="12"/>
      <c r="BB634" s="12"/>
      <c r="BC634" s="12"/>
      <c r="BD634" s="12"/>
      <c r="BE634" s="12"/>
      <c r="BF634" s="12"/>
      <c r="BG634" s="12"/>
      <c r="BH634" s="12"/>
      <c r="BI634" s="12"/>
      <c r="BJ634" s="12"/>
      <c r="BK634" s="12"/>
    </row>
    <row r="635" spans="1:63" x14ac:dyDescent="0.3">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c r="AE635" s="12"/>
      <c r="AF635" s="12"/>
      <c r="AG635" s="12"/>
      <c r="AH635" s="12"/>
      <c r="AI635" s="12"/>
      <c r="AJ635" s="12"/>
      <c r="AK635" s="12"/>
      <c r="AL635" s="12"/>
      <c r="AM635" s="12"/>
      <c r="AN635" s="12"/>
      <c r="AO635" s="12"/>
      <c r="AP635" s="12"/>
      <c r="AQ635" s="12"/>
      <c r="AR635" s="12"/>
      <c r="AS635" s="12"/>
      <c r="AT635" s="12"/>
      <c r="AU635" s="12"/>
      <c r="AV635" s="12"/>
      <c r="AW635" s="12"/>
      <c r="AX635" s="12"/>
      <c r="AY635" s="12"/>
      <c r="AZ635" s="12"/>
      <c r="BA635" s="12"/>
      <c r="BB635" s="12"/>
      <c r="BC635" s="12"/>
      <c r="BD635" s="12"/>
      <c r="BE635" s="12"/>
      <c r="BF635" s="12"/>
      <c r="BG635" s="12"/>
      <c r="BH635" s="12"/>
      <c r="BI635" s="12"/>
      <c r="BJ635" s="12"/>
      <c r="BK635" s="12"/>
    </row>
    <row r="636" spans="1:63" x14ac:dyDescent="0.3">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c r="AE636" s="12"/>
      <c r="AF636" s="12"/>
      <c r="AG636" s="12"/>
      <c r="AH636" s="12"/>
      <c r="AI636" s="12"/>
      <c r="AJ636" s="12"/>
      <c r="AK636" s="12"/>
      <c r="AL636" s="12"/>
      <c r="AM636" s="12"/>
      <c r="AN636" s="12"/>
      <c r="AO636" s="12"/>
      <c r="AP636" s="12"/>
      <c r="AQ636" s="12"/>
      <c r="AR636" s="12"/>
      <c r="AS636" s="12"/>
      <c r="AT636" s="12"/>
      <c r="AU636" s="12"/>
      <c r="AV636" s="12"/>
      <c r="AW636" s="12"/>
      <c r="AX636" s="12"/>
      <c r="AY636" s="12"/>
      <c r="AZ636" s="12"/>
      <c r="BA636" s="12"/>
      <c r="BB636" s="12"/>
      <c r="BC636" s="12"/>
      <c r="BD636" s="12"/>
      <c r="BE636" s="12"/>
      <c r="BF636" s="12"/>
      <c r="BG636" s="12"/>
      <c r="BH636" s="12"/>
      <c r="BI636" s="12"/>
      <c r="BJ636" s="12"/>
      <c r="BK636" s="12"/>
    </row>
    <row r="637" spans="1:63" x14ac:dyDescent="0.3">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c r="AE637" s="12"/>
      <c r="AF637" s="12"/>
      <c r="AG637" s="12"/>
      <c r="AH637" s="12"/>
      <c r="AI637" s="12"/>
      <c r="AJ637" s="12"/>
      <c r="AK637" s="12"/>
      <c r="AL637" s="12"/>
      <c r="AM637" s="12"/>
      <c r="AN637" s="12"/>
      <c r="AO637" s="12"/>
      <c r="AP637" s="12"/>
      <c r="AQ637" s="12"/>
      <c r="AR637" s="12"/>
      <c r="AS637" s="12"/>
      <c r="AT637" s="12"/>
      <c r="AU637" s="12"/>
      <c r="AV637" s="12"/>
      <c r="AW637" s="12"/>
      <c r="AX637" s="12"/>
      <c r="AY637" s="12"/>
      <c r="AZ637" s="12"/>
      <c r="BA637" s="12"/>
      <c r="BB637" s="12"/>
      <c r="BC637" s="12"/>
      <c r="BD637" s="12"/>
      <c r="BE637" s="12"/>
      <c r="BF637" s="12"/>
      <c r="BG637" s="12"/>
      <c r="BH637" s="12"/>
      <c r="BI637" s="12"/>
      <c r="BJ637" s="12"/>
      <c r="BK637" s="12"/>
    </row>
    <row r="638" spans="1:63" x14ac:dyDescent="0.3">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c r="AE638" s="12"/>
      <c r="AF638" s="12"/>
      <c r="AG638" s="12"/>
      <c r="AH638" s="12"/>
      <c r="AI638" s="12"/>
      <c r="AJ638" s="12"/>
      <c r="AK638" s="12"/>
      <c r="AL638" s="12"/>
      <c r="AM638" s="12"/>
      <c r="AN638" s="12"/>
      <c r="AO638" s="12"/>
      <c r="AP638" s="12"/>
      <c r="AQ638" s="12"/>
      <c r="AR638" s="12"/>
      <c r="AS638" s="12"/>
      <c r="AT638" s="12"/>
      <c r="AU638" s="12"/>
      <c r="AV638" s="12"/>
      <c r="AW638" s="12"/>
      <c r="AX638" s="12"/>
      <c r="AY638" s="12"/>
      <c r="AZ638" s="12"/>
      <c r="BA638" s="12"/>
      <c r="BB638" s="12"/>
      <c r="BC638" s="12"/>
      <c r="BD638" s="12"/>
      <c r="BE638" s="12"/>
      <c r="BF638" s="12"/>
      <c r="BG638" s="12"/>
      <c r="BH638" s="12"/>
      <c r="BI638" s="12"/>
      <c r="BJ638" s="12"/>
      <c r="BK638" s="12"/>
    </row>
    <row r="639" spans="1:63" x14ac:dyDescent="0.3">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c r="AE639" s="12"/>
      <c r="AF639" s="12"/>
      <c r="AG639" s="12"/>
      <c r="AH639" s="12"/>
      <c r="AI639" s="12"/>
      <c r="AJ639" s="12"/>
      <c r="AK639" s="12"/>
      <c r="AL639" s="12"/>
      <c r="AM639" s="12"/>
      <c r="AN639" s="12"/>
      <c r="AO639" s="12"/>
      <c r="AP639" s="12"/>
      <c r="AQ639" s="12"/>
      <c r="AR639" s="12"/>
      <c r="AS639" s="12"/>
      <c r="AT639" s="12"/>
      <c r="AU639" s="12"/>
      <c r="AV639" s="12"/>
      <c r="AW639" s="12"/>
      <c r="AX639" s="12"/>
      <c r="AY639" s="12"/>
      <c r="AZ639" s="12"/>
      <c r="BA639" s="12"/>
      <c r="BB639" s="12"/>
      <c r="BC639" s="12"/>
      <c r="BD639" s="12"/>
      <c r="BE639" s="12"/>
      <c r="BF639" s="12"/>
      <c r="BG639" s="12"/>
      <c r="BH639" s="12"/>
      <c r="BI639" s="12"/>
      <c r="BJ639" s="12"/>
      <c r="BK639" s="12"/>
    </row>
    <row r="640" spans="1:63" x14ac:dyDescent="0.3">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c r="AE640" s="12"/>
      <c r="AF640" s="12"/>
      <c r="AG640" s="12"/>
      <c r="AH640" s="12"/>
      <c r="AI640" s="12"/>
      <c r="AJ640" s="12"/>
      <c r="AK640" s="12"/>
      <c r="AL640" s="12"/>
      <c r="AM640" s="12"/>
      <c r="AN640" s="12"/>
      <c r="AO640" s="12"/>
      <c r="AP640" s="12"/>
      <c r="AQ640" s="12"/>
      <c r="AR640" s="12"/>
      <c r="AS640" s="12"/>
      <c r="AT640" s="12"/>
      <c r="AU640" s="12"/>
      <c r="AV640" s="12"/>
      <c r="AW640" s="12"/>
      <c r="AX640" s="12"/>
      <c r="AY640" s="12"/>
      <c r="AZ640" s="12"/>
      <c r="BA640" s="12"/>
      <c r="BB640" s="12"/>
      <c r="BC640" s="12"/>
      <c r="BD640" s="12"/>
      <c r="BE640" s="12"/>
      <c r="BF640" s="12"/>
      <c r="BG640" s="12"/>
      <c r="BH640" s="12"/>
      <c r="BI640" s="12"/>
      <c r="BJ640" s="12"/>
      <c r="BK640" s="12"/>
    </row>
    <row r="641" spans="1:63" x14ac:dyDescent="0.3">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c r="AE641" s="12"/>
      <c r="AF641" s="12"/>
      <c r="AG641" s="12"/>
      <c r="AH641" s="12"/>
      <c r="AI641" s="12"/>
      <c r="AJ641" s="12"/>
      <c r="AK641" s="12"/>
      <c r="AL641" s="12"/>
      <c r="AM641" s="12"/>
      <c r="AN641" s="12"/>
      <c r="AO641" s="12"/>
      <c r="AP641" s="12"/>
      <c r="AQ641" s="12"/>
      <c r="AR641" s="12"/>
      <c r="AS641" s="12"/>
      <c r="AT641" s="12"/>
      <c r="AU641" s="12"/>
      <c r="AV641" s="12"/>
      <c r="AW641" s="12"/>
      <c r="AX641" s="12"/>
      <c r="AY641" s="12"/>
      <c r="AZ641" s="12"/>
      <c r="BA641" s="12"/>
      <c r="BB641" s="12"/>
      <c r="BC641" s="12"/>
      <c r="BD641" s="12"/>
      <c r="BE641" s="12"/>
      <c r="BF641" s="12"/>
      <c r="BG641" s="12"/>
      <c r="BH641" s="12"/>
      <c r="BI641" s="12"/>
      <c r="BJ641" s="12"/>
      <c r="BK641" s="12"/>
    </row>
    <row r="642" spans="1:63" x14ac:dyDescent="0.3">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c r="AE642" s="12"/>
      <c r="AF642" s="12"/>
      <c r="AG642" s="12"/>
      <c r="AH642" s="12"/>
      <c r="AI642" s="12"/>
      <c r="AJ642" s="12"/>
      <c r="AK642" s="12"/>
      <c r="AL642" s="12"/>
      <c r="AM642" s="12"/>
      <c r="AN642" s="12"/>
      <c r="AO642" s="12"/>
      <c r="AP642" s="12"/>
      <c r="AQ642" s="12"/>
      <c r="AR642" s="12"/>
      <c r="AS642" s="12"/>
      <c r="AT642" s="12"/>
      <c r="AU642" s="12"/>
      <c r="AV642" s="12"/>
      <c r="AW642" s="12"/>
      <c r="AX642" s="12"/>
      <c r="AY642" s="12"/>
      <c r="AZ642" s="12"/>
      <c r="BA642" s="12"/>
      <c r="BB642" s="12"/>
      <c r="BC642" s="12"/>
      <c r="BD642" s="12"/>
      <c r="BE642" s="12"/>
      <c r="BF642" s="12"/>
      <c r="BG642" s="12"/>
      <c r="BH642" s="12"/>
      <c r="BI642" s="12"/>
      <c r="BJ642" s="12"/>
      <c r="BK642" s="12"/>
    </row>
    <row r="643" spans="1:63" x14ac:dyDescent="0.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c r="AE643" s="12"/>
      <c r="AF643" s="12"/>
      <c r="AG643" s="12"/>
      <c r="AH643" s="12"/>
      <c r="AI643" s="12"/>
      <c r="AJ643" s="12"/>
      <c r="AK643" s="12"/>
      <c r="AL643" s="12"/>
      <c r="AM643" s="12"/>
      <c r="AN643" s="12"/>
      <c r="AO643" s="12"/>
      <c r="AP643" s="12"/>
      <c r="AQ643" s="12"/>
      <c r="AR643" s="12"/>
      <c r="AS643" s="12"/>
      <c r="AT643" s="12"/>
      <c r="AU643" s="12"/>
      <c r="AV643" s="12"/>
      <c r="AW643" s="12"/>
      <c r="AX643" s="12"/>
      <c r="AY643" s="12"/>
      <c r="AZ643" s="12"/>
      <c r="BA643" s="12"/>
      <c r="BB643" s="12"/>
      <c r="BC643" s="12"/>
      <c r="BD643" s="12"/>
      <c r="BE643" s="12"/>
      <c r="BF643" s="12"/>
      <c r="BG643" s="12"/>
      <c r="BH643" s="12"/>
      <c r="BI643" s="12"/>
      <c r="BJ643" s="12"/>
      <c r="BK643" s="12"/>
    </row>
    <row r="644" spans="1:63" x14ac:dyDescent="0.3">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c r="AE644" s="12"/>
      <c r="AF644" s="12"/>
      <c r="AG644" s="12"/>
      <c r="AH644" s="12"/>
      <c r="AI644" s="12"/>
      <c r="AJ644" s="12"/>
      <c r="AK644" s="12"/>
      <c r="AL644" s="12"/>
      <c r="AM644" s="12"/>
      <c r="AN644" s="12"/>
      <c r="AO644" s="12"/>
      <c r="AP644" s="12"/>
      <c r="AQ644" s="12"/>
      <c r="AR644" s="12"/>
      <c r="AS644" s="12"/>
      <c r="AT644" s="12"/>
      <c r="AU644" s="12"/>
      <c r="AV644" s="12"/>
      <c r="AW644" s="12"/>
      <c r="AX644" s="12"/>
      <c r="AY644" s="12"/>
      <c r="AZ644" s="12"/>
      <c r="BA644" s="12"/>
      <c r="BB644" s="12"/>
      <c r="BC644" s="12"/>
      <c r="BD644" s="12"/>
      <c r="BE644" s="12"/>
      <c r="BF644" s="12"/>
      <c r="BG644" s="12"/>
      <c r="BH644" s="12"/>
      <c r="BI644" s="12"/>
      <c r="BJ644" s="12"/>
      <c r="BK644" s="12"/>
    </row>
    <row r="645" spans="1:63" x14ac:dyDescent="0.3">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c r="AE645" s="12"/>
      <c r="AF645" s="12"/>
      <c r="AG645" s="12"/>
      <c r="AH645" s="12"/>
      <c r="AI645" s="12"/>
      <c r="AJ645" s="12"/>
      <c r="AK645" s="12"/>
      <c r="AL645" s="12"/>
      <c r="AM645" s="12"/>
      <c r="AN645" s="12"/>
      <c r="AO645" s="12"/>
      <c r="AP645" s="12"/>
      <c r="AQ645" s="12"/>
      <c r="AR645" s="12"/>
      <c r="AS645" s="12"/>
      <c r="AT645" s="12"/>
      <c r="AU645" s="12"/>
      <c r="AV645" s="12"/>
      <c r="AW645" s="12"/>
      <c r="AX645" s="12"/>
      <c r="AY645" s="12"/>
      <c r="AZ645" s="12"/>
      <c r="BA645" s="12"/>
      <c r="BB645" s="12"/>
      <c r="BC645" s="12"/>
      <c r="BD645" s="12"/>
      <c r="BE645" s="12"/>
      <c r="BF645" s="12"/>
      <c r="BG645" s="12"/>
      <c r="BH645" s="12"/>
      <c r="BI645" s="12"/>
      <c r="BJ645" s="12"/>
      <c r="BK645" s="12"/>
    </row>
    <row r="646" spans="1:63" x14ac:dyDescent="0.3">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c r="AE646" s="12"/>
      <c r="AF646" s="12"/>
      <c r="AG646" s="12"/>
      <c r="AH646" s="12"/>
      <c r="AI646" s="12"/>
      <c r="AJ646" s="12"/>
      <c r="AK646" s="12"/>
      <c r="AL646" s="12"/>
      <c r="AM646" s="12"/>
      <c r="AN646" s="12"/>
      <c r="AO646" s="12"/>
      <c r="AP646" s="12"/>
      <c r="AQ646" s="12"/>
      <c r="AR646" s="12"/>
      <c r="AS646" s="12"/>
      <c r="AT646" s="12"/>
      <c r="AU646" s="12"/>
      <c r="AV646" s="12"/>
      <c r="AW646" s="12"/>
      <c r="AX646" s="12"/>
      <c r="AY646" s="12"/>
      <c r="AZ646" s="12"/>
      <c r="BA646" s="12"/>
      <c r="BB646" s="12"/>
      <c r="BC646" s="12"/>
      <c r="BD646" s="12"/>
      <c r="BE646" s="12"/>
      <c r="BF646" s="12"/>
      <c r="BG646" s="12"/>
      <c r="BH646" s="12"/>
      <c r="BI646" s="12"/>
      <c r="BJ646" s="12"/>
      <c r="BK646" s="12"/>
    </row>
    <row r="647" spans="1:63" x14ac:dyDescent="0.3">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c r="AE647" s="12"/>
      <c r="AF647" s="12"/>
      <c r="AG647" s="12"/>
      <c r="AH647" s="12"/>
      <c r="AI647" s="12"/>
      <c r="AJ647" s="12"/>
      <c r="AK647" s="12"/>
      <c r="AL647" s="12"/>
      <c r="AM647" s="12"/>
      <c r="AN647" s="12"/>
      <c r="AO647" s="12"/>
      <c r="AP647" s="12"/>
      <c r="AQ647" s="12"/>
      <c r="AR647" s="12"/>
      <c r="AS647" s="12"/>
      <c r="AT647" s="12"/>
      <c r="AU647" s="12"/>
      <c r="AV647" s="12"/>
      <c r="AW647" s="12"/>
      <c r="AX647" s="12"/>
      <c r="AY647" s="12"/>
      <c r="AZ647" s="12"/>
      <c r="BA647" s="12"/>
      <c r="BB647" s="12"/>
      <c r="BC647" s="12"/>
      <c r="BD647" s="12"/>
      <c r="BE647" s="12"/>
      <c r="BF647" s="12"/>
      <c r="BG647" s="12"/>
      <c r="BH647" s="12"/>
      <c r="BI647" s="12"/>
      <c r="BJ647" s="12"/>
      <c r="BK647" s="12"/>
    </row>
    <row r="648" spans="1:63" x14ac:dyDescent="0.3">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c r="AE648" s="12"/>
      <c r="AF648" s="12"/>
      <c r="AG648" s="12"/>
      <c r="AH648" s="12"/>
      <c r="AI648" s="12"/>
      <c r="AJ648" s="12"/>
      <c r="AK648" s="12"/>
      <c r="AL648" s="12"/>
      <c r="AM648" s="12"/>
      <c r="AN648" s="12"/>
      <c r="AO648" s="12"/>
      <c r="AP648" s="12"/>
      <c r="AQ648" s="12"/>
      <c r="AR648" s="12"/>
      <c r="AS648" s="12"/>
      <c r="AT648" s="12"/>
      <c r="AU648" s="12"/>
      <c r="AV648" s="12"/>
      <c r="AW648" s="12"/>
      <c r="AX648" s="12"/>
      <c r="AY648" s="12"/>
      <c r="AZ648" s="12"/>
      <c r="BA648" s="12"/>
      <c r="BB648" s="12"/>
      <c r="BC648" s="12"/>
      <c r="BD648" s="12"/>
      <c r="BE648" s="12"/>
      <c r="BF648" s="12"/>
      <c r="BG648" s="12"/>
      <c r="BH648" s="12"/>
      <c r="BI648" s="12"/>
      <c r="BJ648" s="12"/>
      <c r="BK648" s="12"/>
    </row>
    <row r="649" spans="1:63" x14ac:dyDescent="0.3">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c r="AE649" s="12"/>
      <c r="AF649" s="12"/>
      <c r="AG649" s="12"/>
      <c r="AH649" s="12"/>
      <c r="AI649" s="12"/>
      <c r="AJ649" s="12"/>
      <c r="AK649" s="12"/>
      <c r="AL649" s="12"/>
      <c r="AM649" s="12"/>
      <c r="AN649" s="12"/>
      <c r="AO649" s="12"/>
      <c r="AP649" s="12"/>
      <c r="AQ649" s="12"/>
      <c r="AR649" s="12"/>
      <c r="AS649" s="12"/>
      <c r="AT649" s="12"/>
      <c r="AU649" s="12"/>
      <c r="AV649" s="12"/>
      <c r="AW649" s="12"/>
      <c r="AX649" s="12"/>
      <c r="AY649" s="12"/>
      <c r="AZ649" s="12"/>
      <c r="BA649" s="12"/>
      <c r="BB649" s="12"/>
      <c r="BC649" s="12"/>
      <c r="BD649" s="12"/>
      <c r="BE649" s="12"/>
      <c r="BF649" s="12"/>
      <c r="BG649" s="12"/>
      <c r="BH649" s="12"/>
      <c r="BI649" s="12"/>
      <c r="BJ649" s="12"/>
      <c r="BK649" s="12"/>
    </row>
    <row r="650" spans="1:63" x14ac:dyDescent="0.3">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c r="AE650" s="12"/>
      <c r="AF650" s="12"/>
      <c r="AG650" s="12"/>
      <c r="AH650" s="12"/>
      <c r="AI650" s="12"/>
      <c r="AJ650" s="12"/>
      <c r="AK650" s="12"/>
      <c r="AL650" s="12"/>
      <c r="AM650" s="12"/>
      <c r="AN650" s="12"/>
      <c r="AO650" s="12"/>
      <c r="AP650" s="12"/>
      <c r="AQ650" s="12"/>
      <c r="AR650" s="12"/>
      <c r="AS650" s="12"/>
      <c r="AT650" s="12"/>
      <c r="AU650" s="12"/>
      <c r="AV650" s="12"/>
      <c r="AW650" s="12"/>
      <c r="AX650" s="12"/>
      <c r="AY650" s="12"/>
      <c r="AZ650" s="12"/>
      <c r="BA650" s="12"/>
      <c r="BB650" s="12"/>
      <c r="BC650" s="12"/>
      <c r="BD650" s="12"/>
      <c r="BE650" s="12"/>
      <c r="BF650" s="12"/>
      <c r="BG650" s="12"/>
      <c r="BH650" s="12"/>
      <c r="BI650" s="12"/>
      <c r="BJ650" s="12"/>
      <c r="BK650" s="12"/>
    </row>
    <row r="651" spans="1:63" x14ac:dyDescent="0.3">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c r="AE651" s="12"/>
      <c r="AF651" s="12"/>
      <c r="AG651" s="12"/>
      <c r="AH651" s="12"/>
      <c r="AI651" s="12"/>
      <c r="AJ651" s="12"/>
      <c r="AK651" s="12"/>
      <c r="AL651" s="12"/>
      <c r="AM651" s="12"/>
      <c r="AN651" s="12"/>
      <c r="AO651" s="12"/>
      <c r="AP651" s="12"/>
      <c r="AQ651" s="12"/>
      <c r="AR651" s="12"/>
      <c r="AS651" s="12"/>
      <c r="AT651" s="12"/>
      <c r="AU651" s="12"/>
      <c r="AV651" s="12"/>
      <c r="AW651" s="12"/>
      <c r="AX651" s="12"/>
      <c r="AY651" s="12"/>
      <c r="AZ651" s="12"/>
      <c r="BA651" s="12"/>
      <c r="BB651" s="12"/>
      <c r="BC651" s="12"/>
      <c r="BD651" s="12"/>
      <c r="BE651" s="12"/>
      <c r="BF651" s="12"/>
      <c r="BG651" s="12"/>
      <c r="BH651" s="12"/>
      <c r="BI651" s="12"/>
      <c r="BJ651" s="12"/>
      <c r="BK651" s="12"/>
    </row>
    <row r="652" spans="1:63" x14ac:dyDescent="0.3">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c r="AE652" s="12"/>
      <c r="AF652" s="12"/>
      <c r="AG652" s="12"/>
      <c r="AH652" s="12"/>
      <c r="AI652" s="12"/>
      <c r="AJ652" s="12"/>
      <c r="AK652" s="12"/>
      <c r="AL652" s="12"/>
      <c r="AM652" s="12"/>
      <c r="AN652" s="12"/>
      <c r="AO652" s="12"/>
      <c r="AP652" s="12"/>
      <c r="AQ652" s="12"/>
      <c r="AR652" s="12"/>
      <c r="AS652" s="12"/>
      <c r="AT652" s="12"/>
      <c r="AU652" s="12"/>
      <c r="AV652" s="12"/>
      <c r="AW652" s="12"/>
      <c r="AX652" s="12"/>
      <c r="AY652" s="12"/>
      <c r="AZ652" s="12"/>
      <c r="BA652" s="12"/>
      <c r="BB652" s="12"/>
      <c r="BC652" s="12"/>
      <c r="BD652" s="12"/>
      <c r="BE652" s="12"/>
      <c r="BF652" s="12"/>
      <c r="BG652" s="12"/>
      <c r="BH652" s="12"/>
      <c r="BI652" s="12"/>
      <c r="BJ652" s="12"/>
      <c r="BK652" s="12"/>
    </row>
    <row r="653" spans="1:63" x14ac:dyDescent="0.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c r="AE653" s="12"/>
      <c r="AF653" s="12"/>
      <c r="AG653" s="12"/>
      <c r="AH653" s="12"/>
      <c r="AI653" s="12"/>
      <c r="AJ653" s="12"/>
      <c r="AK653" s="12"/>
      <c r="AL653" s="12"/>
      <c r="AM653" s="12"/>
      <c r="AN653" s="12"/>
      <c r="AO653" s="12"/>
      <c r="AP653" s="12"/>
      <c r="AQ653" s="12"/>
      <c r="AR653" s="12"/>
      <c r="AS653" s="12"/>
      <c r="AT653" s="12"/>
      <c r="AU653" s="12"/>
      <c r="AV653" s="12"/>
      <c r="AW653" s="12"/>
      <c r="AX653" s="12"/>
      <c r="AY653" s="12"/>
      <c r="AZ653" s="12"/>
      <c r="BA653" s="12"/>
      <c r="BB653" s="12"/>
      <c r="BC653" s="12"/>
      <c r="BD653" s="12"/>
      <c r="BE653" s="12"/>
      <c r="BF653" s="12"/>
      <c r="BG653" s="12"/>
      <c r="BH653" s="12"/>
      <c r="BI653" s="12"/>
      <c r="BJ653" s="12"/>
      <c r="BK653" s="12"/>
    </row>
    <row r="654" spans="1:63" x14ac:dyDescent="0.3">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c r="AE654" s="12"/>
      <c r="AF654" s="12"/>
      <c r="AG654" s="12"/>
      <c r="AH654" s="12"/>
      <c r="AI654" s="12"/>
      <c r="AJ654" s="12"/>
      <c r="AK654" s="12"/>
      <c r="AL654" s="12"/>
      <c r="AM654" s="12"/>
      <c r="AN654" s="12"/>
      <c r="AO654" s="12"/>
      <c r="AP654" s="12"/>
      <c r="AQ654" s="12"/>
      <c r="AR654" s="12"/>
      <c r="AS654" s="12"/>
      <c r="AT654" s="12"/>
      <c r="AU654" s="12"/>
      <c r="AV654" s="12"/>
      <c r="AW654" s="12"/>
      <c r="AX654" s="12"/>
      <c r="AY654" s="12"/>
      <c r="AZ654" s="12"/>
      <c r="BA654" s="12"/>
      <c r="BB654" s="12"/>
      <c r="BC654" s="12"/>
      <c r="BD654" s="12"/>
      <c r="BE654" s="12"/>
      <c r="BF654" s="12"/>
      <c r="BG654" s="12"/>
      <c r="BH654" s="12"/>
      <c r="BI654" s="12"/>
      <c r="BJ654" s="12"/>
      <c r="BK654" s="12"/>
    </row>
    <row r="655" spans="1:63" x14ac:dyDescent="0.3">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c r="AE655" s="12"/>
      <c r="AF655" s="12"/>
      <c r="AG655" s="12"/>
      <c r="AH655" s="12"/>
      <c r="AI655" s="12"/>
      <c r="AJ655" s="12"/>
      <c r="AK655" s="12"/>
      <c r="AL655" s="12"/>
      <c r="AM655" s="12"/>
      <c r="AN655" s="12"/>
      <c r="AO655" s="12"/>
      <c r="AP655" s="12"/>
      <c r="AQ655" s="12"/>
      <c r="AR655" s="12"/>
      <c r="AS655" s="12"/>
      <c r="AT655" s="12"/>
      <c r="AU655" s="12"/>
      <c r="AV655" s="12"/>
      <c r="AW655" s="12"/>
      <c r="AX655" s="12"/>
      <c r="AY655" s="12"/>
      <c r="AZ655" s="12"/>
      <c r="BA655" s="12"/>
      <c r="BB655" s="12"/>
      <c r="BC655" s="12"/>
      <c r="BD655" s="12"/>
      <c r="BE655" s="12"/>
      <c r="BF655" s="12"/>
      <c r="BG655" s="12"/>
      <c r="BH655" s="12"/>
      <c r="BI655" s="12"/>
      <c r="BJ655" s="12"/>
      <c r="BK655" s="12"/>
    </row>
    <row r="656" spans="1:63" x14ac:dyDescent="0.3">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c r="AE656" s="12"/>
      <c r="AF656" s="12"/>
      <c r="AG656" s="12"/>
      <c r="AH656" s="12"/>
      <c r="AI656" s="12"/>
      <c r="AJ656" s="12"/>
      <c r="AK656" s="12"/>
      <c r="AL656" s="12"/>
      <c r="AM656" s="12"/>
      <c r="AN656" s="12"/>
      <c r="AO656" s="12"/>
      <c r="AP656" s="12"/>
      <c r="AQ656" s="12"/>
      <c r="AR656" s="12"/>
      <c r="AS656" s="12"/>
      <c r="AT656" s="12"/>
      <c r="AU656" s="12"/>
      <c r="AV656" s="12"/>
      <c r="AW656" s="12"/>
      <c r="AX656" s="12"/>
      <c r="AY656" s="12"/>
      <c r="AZ656" s="12"/>
      <c r="BA656" s="12"/>
      <c r="BB656" s="12"/>
      <c r="BC656" s="12"/>
      <c r="BD656" s="12"/>
      <c r="BE656" s="12"/>
      <c r="BF656" s="12"/>
      <c r="BG656" s="12"/>
      <c r="BH656" s="12"/>
      <c r="BI656" s="12"/>
      <c r="BJ656" s="12"/>
      <c r="BK656" s="12"/>
    </row>
    <row r="657" spans="1:63" x14ac:dyDescent="0.3">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c r="AE657" s="12"/>
      <c r="AF657" s="12"/>
      <c r="AG657" s="12"/>
      <c r="AH657" s="12"/>
      <c r="AI657" s="12"/>
      <c r="AJ657" s="12"/>
      <c r="AK657" s="12"/>
      <c r="AL657" s="12"/>
      <c r="AM657" s="12"/>
      <c r="AN657" s="12"/>
      <c r="AO657" s="12"/>
      <c r="AP657" s="12"/>
      <c r="AQ657" s="12"/>
      <c r="AR657" s="12"/>
      <c r="AS657" s="12"/>
      <c r="AT657" s="12"/>
      <c r="AU657" s="12"/>
      <c r="AV657" s="12"/>
      <c r="AW657" s="12"/>
      <c r="AX657" s="12"/>
      <c r="AY657" s="12"/>
      <c r="AZ657" s="12"/>
      <c r="BA657" s="12"/>
      <c r="BB657" s="12"/>
      <c r="BC657" s="12"/>
      <c r="BD657" s="12"/>
      <c r="BE657" s="12"/>
      <c r="BF657" s="12"/>
      <c r="BG657" s="12"/>
      <c r="BH657" s="12"/>
      <c r="BI657" s="12"/>
      <c r="BJ657" s="12"/>
      <c r="BK657" s="12"/>
    </row>
    <row r="658" spans="1:63" x14ac:dyDescent="0.3">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c r="AE658" s="12"/>
      <c r="AF658" s="12"/>
      <c r="AG658" s="12"/>
      <c r="AH658" s="12"/>
      <c r="AI658" s="12"/>
      <c r="AJ658" s="12"/>
      <c r="AK658" s="12"/>
      <c r="AL658" s="12"/>
      <c r="AM658" s="12"/>
      <c r="AN658" s="12"/>
      <c r="AO658" s="12"/>
      <c r="AP658" s="12"/>
      <c r="AQ658" s="12"/>
      <c r="AR658" s="12"/>
      <c r="AS658" s="12"/>
      <c r="AT658" s="12"/>
      <c r="AU658" s="12"/>
      <c r="AV658" s="12"/>
      <c r="AW658" s="12"/>
      <c r="AX658" s="12"/>
      <c r="AY658" s="12"/>
      <c r="AZ658" s="12"/>
      <c r="BA658" s="12"/>
      <c r="BB658" s="12"/>
      <c r="BC658" s="12"/>
      <c r="BD658" s="12"/>
      <c r="BE658" s="12"/>
      <c r="BF658" s="12"/>
      <c r="BG658" s="12"/>
      <c r="BH658" s="12"/>
      <c r="BI658" s="12"/>
      <c r="BJ658" s="12"/>
      <c r="BK658" s="12"/>
    </row>
    <row r="659" spans="1:63" x14ac:dyDescent="0.3">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c r="AE659" s="12"/>
      <c r="AF659" s="12"/>
      <c r="AG659" s="12"/>
      <c r="AH659" s="12"/>
      <c r="AI659" s="12"/>
      <c r="AJ659" s="12"/>
      <c r="AK659" s="12"/>
      <c r="AL659" s="12"/>
      <c r="AM659" s="12"/>
      <c r="AN659" s="12"/>
      <c r="AO659" s="12"/>
      <c r="AP659" s="12"/>
      <c r="AQ659" s="12"/>
      <c r="AR659" s="12"/>
      <c r="AS659" s="12"/>
      <c r="AT659" s="12"/>
      <c r="AU659" s="12"/>
      <c r="AV659" s="12"/>
      <c r="AW659" s="12"/>
      <c r="AX659" s="12"/>
      <c r="AY659" s="12"/>
      <c r="AZ659" s="12"/>
      <c r="BA659" s="12"/>
      <c r="BB659" s="12"/>
      <c r="BC659" s="12"/>
      <c r="BD659" s="12"/>
      <c r="BE659" s="12"/>
      <c r="BF659" s="12"/>
      <c r="BG659" s="12"/>
      <c r="BH659" s="12"/>
      <c r="BI659" s="12"/>
      <c r="BJ659" s="12"/>
      <c r="BK659" s="12"/>
    </row>
    <row r="660" spans="1:63" x14ac:dyDescent="0.3">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c r="AE660" s="12"/>
      <c r="AF660" s="12"/>
      <c r="AG660" s="12"/>
      <c r="AH660" s="12"/>
      <c r="AI660" s="12"/>
      <c r="AJ660" s="12"/>
      <c r="AK660" s="12"/>
      <c r="AL660" s="12"/>
      <c r="AM660" s="12"/>
      <c r="AN660" s="12"/>
      <c r="AO660" s="12"/>
      <c r="AP660" s="12"/>
      <c r="AQ660" s="12"/>
      <c r="AR660" s="12"/>
      <c r="AS660" s="12"/>
      <c r="AT660" s="12"/>
      <c r="AU660" s="12"/>
      <c r="AV660" s="12"/>
      <c r="AW660" s="12"/>
      <c r="AX660" s="12"/>
      <c r="AY660" s="12"/>
      <c r="AZ660" s="12"/>
      <c r="BA660" s="12"/>
      <c r="BB660" s="12"/>
      <c r="BC660" s="12"/>
      <c r="BD660" s="12"/>
      <c r="BE660" s="12"/>
      <c r="BF660" s="12"/>
      <c r="BG660" s="12"/>
      <c r="BH660" s="12"/>
      <c r="BI660" s="12"/>
      <c r="BJ660" s="12"/>
      <c r="BK660" s="12"/>
    </row>
    <row r="661" spans="1:63" x14ac:dyDescent="0.3">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c r="AE661" s="12"/>
      <c r="AF661" s="12"/>
      <c r="AG661" s="12"/>
      <c r="AH661" s="12"/>
      <c r="AI661" s="12"/>
      <c r="AJ661" s="12"/>
      <c r="AK661" s="12"/>
      <c r="AL661" s="12"/>
      <c r="AM661" s="12"/>
      <c r="AN661" s="12"/>
      <c r="AO661" s="12"/>
      <c r="AP661" s="12"/>
      <c r="AQ661" s="12"/>
      <c r="AR661" s="12"/>
      <c r="AS661" s="12"/>
      <c r="AT661" s="12"/>
      <c r="AU661" s="12"/>
      <c r="AV661" s="12"/>
      <c r="AW661" s="12"/>
      <c r="AX661" s="12"/>
      <c r="AY661" s="12"/>
      <c r="AZ661" s="12"/>
      <c r="BA661" s="12"/>
      <c r="BB661" s="12"/>
      <c r="BC661" s="12"/>
      <c r="BD661" s="12"/>
      <c r="BE661" s="12"/>
      <c r="BF661" s="12"/>
      <c r="BG661" s="12"/>
      <c r="BH661" s="12"/>
      <c r="BI661" s="12"/>
      <c r="BJ661" s="12"/>
      <c r="BK661" s="12"/>
    </row>
    <row r="662" spans="1:63" x14ac:dyDescent="0.3">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c r="AE662" s="12"/>
      <c r="AF662" s="12"/>
      <c r="AG662" s="12"/>
      <c r="AH662" s="12"/>
      <c r="AI662" s="12"/>
      <c r="AJ662" s="12"/>
      <c r="AK662" s="12"/>
      <c r="AL662" s="12"/>
      <c r="AM662" s="12"/>
      <c r="AN662" s="12"/>
      <c r="AO662" s="12"/>
      <c r="AP662" s="12"/>
      <c r="AQ662" s="12"/>
      <c r="AR662" s="12"/>
      <c r="AS662" s="12"/>
      <c r="AT662" s="12"/>
      <c r="AU662" s="12"/>
      <c r="AV662" s="12"/>
      <c r="AW662" s="12"/>
      <c r="AX662" s="12"/>
      <c r="AY662" s="12"/>
      <c r="AZ662" s="12"/>
      <c r="BA662" s="12"/>
      <c r="BB662" s="12"/>
      <c r="BC662" s="12"/>
      <c r="BD662" s="12"/>
      <c r="BE662" s="12"/>
      <c r="BF662" s="12"/>
      <c r="BG662" s="12"/>
      <c r="BH662" s="12"/>
      <c r="BI662" s="12"/>
      <c r="BJ662" s="12"/>
      <c r="BK662" s="12"/>
    </row>
    <row r="663" spans="1:63" x14ac:dyDescent="0.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c r="AE663" s="12"/>
      <c r="AF663" s="12"/>
      <c r="AG663" s="12"/>
      <c r="AH663" s="12"/>
      <c r="AI663" s="12"/>
      <c r="AJ663" s="12"/>
      <c r="AK663" s="12"/>
      <c r="AL663" s="12"/>
      <c r="AM663" s="12"/>
      <c r="AN663" s="12"/>
      <c r="AO663" s="12"/>
      <c r="AP663" s="12"/>
      <c r="AQ663" s="12"/>
      <c r="AR663" s="12"/>
      <c r="AS663" s="12"/>
      <c r="AT663" s="12"/>
      <c r="AU663" s="12"/>
      <c r="AV663" s="12"/>
      <c r="AW663" s="12"/>
      <c r="AX663" s="12"/>
      <c r="AY663" s="12"/>
      <c r="AZ663" s="12"/>
      <c r="BA663" s="12"/>
      <c r="BB663" s="12"/>
      <c r="BC663" s="12"/>
      <c r="BD663" s="12"/>
      <c r="BE663" s="12"/>
      <c r="BF663" s="12"/>
      <c r="BG663" s="12"/>
      <c r="BH663" s="12"/>
      <c r="BI663" s="12"/>
      <c r="BJ663" s="12"/>
      <c r="BK663" s="12"/>
    </row>
    <row r="664" spans="1:63" x14ac:dyDescent="0.3">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c r="AE664" s="12"/>
      <c r="AF664" s="12"/>
      <c r="AG664" s="12"/>
      <c r="AH664" s="12"/>
      <c r="AI664" s="12"/>
      <c r="AJ664" s="12"/>
      <c r="AK664" s="12"/>
      <c r="AL664" s="12"/>
      <c r="AM664" s="12"/>
      <c r="AN664" s="12"/>
      <c r="AO664" s="12"/>
      <c r="AP664" s="12"/>
      <c r="AQ664" s="12"/>
      <c r="AR664" s="12"/>
      <c r="AS664" s="12"/>
      <c r="AT664" s="12"/>
      <c r="AU664" s="12"/>
      <c r="AV664" s="12"/>
      <c r="AW664" s="12"/>
      <c r="AX664" s="12"/>
      <c r="AY664" s="12"/>
      <c r="AZ664" s="12"/>
      <c r="BA664" s="12"/>
      <c r="BB664" s="12"/>
      <c r="BC664" s="12"/>
      <c r="BD664" s="12"/>
      <c r="BE664" s="12"/>
      <c r="BF664" s="12"/>
      <c r="BG664" s="12"/>
      <c r="BH664" s="12"/>
      <c r="BI664" s="12"/>
      <c r="BJ664" s="12"/>
      <c r="BK664" s="12"/>
    </row>
    <row r="665" spans="1:63" x14ac:dyDescent="0.3">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c r="AE665" s="12"/>
      <c r="AF665" s="12"/>
      <c r="AG665" s="12"/>
      <c r="AH665" s="12"/>
      <c r="AI665" s="12"/>
      <c r="AJ665" s="12"/>
      <c r="AK665" s="12"/>
      <c r="AL665" s="12"/>
      <c r="AM665" s="12"/>
      <c r="AN665" s="12"/>
      <c r="AO665" s="12"/>
      <c r="AP665" s="12"/>
      <c r="AQ665" s="12"/>
      <c r="AR665" s="12"/>
      <c r="AS665" s="12"/>
      <c r="AT665" s="12"/>
      <c r="AU665" s="12"/>
      <c r="AV665" s="12"/>
      <c r="AW665" s="12"/>
      <c r="AX665" s="12"/>
      <c r="AY665" s="12"/>
      <c r="AZ665" s="12"/>
      <c r="BA665" s="12"/>
      <c r="BB665" s="12"/>
      <c r="BC665" s="12"/>
      <c r="BD665" s="12"/>
      <c r="BE665" s="12"/>
      <c r="BF665" s="12"/>
      <c r="BG665" s="12"/>
      <c r="BH665" s="12"/>
      <c r="BI665" s="12"/>
      <c r="BJ665" s="12"/>
      <c r="BK665" s="12"/>
    </row>
    <row r="666" spans="1:63" x14ac:dyDescent="0.3">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c r="AE666" s="12"/>
      <c r="AF666" s="12"/>
      <c r="AG666" s="12"/>
      <c r="AH666" s="12"/>
      <c r="AI666" s="12"/>
      <c r="AJ666" s="12"/>
      <c r="AK666" s="12"/>
      <c r="AL666" s="12"/>
      <c r="AM666" s="12"/>
      <c r="AN666" s="12"/>
      <c r="AO666" s="12"/>
      <c r="AP666" s="12"/>
      <c r="AQ666" s="12"/>
      <c r="AR666" s="12"/>
      <c r="AS666" s="12"/>
      <c r="AT666" s="12"/>
      <c r="AU666" s="12"/>
      <c r="AV666" s="12"/>
      <c r="AW666" s="12"/>
      <c r="AX666" s="12"/>
      <c r="AY666" s="12"/>
      <c r="AZ666" s="12"/>
      <c r="BA666" s="12"/>
      <c r="BB666" s="12"/>
      <c r="BC666" s="12"/>
      <c r="BD666" s="12"/>
      <c r="BE666" s="12"/>
      <c r="BF666" s="12"/>
      <c r="BG666" s="12"/>
      <c r="BH666" s="12"/>
      <c r="BI666" s="12"/>
      <c r="BJ666" s="12"/>
      <c r="BK666" s="12"/>
    </row>
    <row r="667" spans="1:63" x14ac:dyDescent="0.3">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c r="AE667" s="12"/>
      <c r="AF667" s="12"/>
      <c r="AG667" s="12"/>
      <c r="AH667" s="12"/>
      <c r="AI667" s="12"/>
      <c r="AJ667" s="12"/>
      <c r="AK667" s="12"/>
      <c r="AL667" s="12"/>
      <c r="AM667" s="12"/>
      <c r="AN667" s="12"/>
      <c r="AO667" s="12"/>
      <c r="AP667" s="12"/>
      <c r="AQ667" s="12"/>
      <c r="AR667" s="12"/>
      <c r="AS667" s="12"/>
      <c r="AT667" s="12"/>
      <c r="AU667" s="12"/>
      <c r="AV667" s="12"/>
      <c r="AW667" s="12"/>
      <c r="AX667" s="12"/>
      <c r="AY667" s="12"/>
      <c r="AZ667" s="12"/>
      <c r="BA667" s="12"/>
      <c r="BB667" s="12"/>
      <c r="BC667" s="12"/>
      <c r="BD667" s="12"/>
      <c r="BE667" s="12"/>
      <c r="BF667" s="12"/>
      <c r="BG667" s="12"/>
      <c r="BH667" s="12"/>
      <c r="BI667" s="12"/>
      <c r="BJ667" s="12"/>
      <c r="BK667" s="12"/>
    </row>
    <row r="668" spans="1:63" x14ac:dyDescent="0.3">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c r="AE668" s="12"/>
      <c r="AF668" s="12"/>
      <c r="AG668" s="12"/>
      <c r="AH668" s="12"/>
      <c r="AI668" s="12"/>
      <c r="AJ668" s="12"/>
      <c r="AK668" s="12"/>
      <c r="AL668" s="12"/>
      <c r="AM668" s="12"/>
      <c r="AN668" s="12"/>
      <c r="AO668" s="12"/>
      <c r="AP668" s="12"/>
      <c r="AQ668" s="12"/>
      <c r="AR668" s="12"/>
      <c r="AS668" s="12"/>
      <c r="AT668" s="12"/>
      <c r="AU668" s="12"/>
      <c r="AV668" s="12"/>
      <c r="AW668" s="12"/>
      <c r="AX668" s="12"/>
      <c r="AY668" s="12"/>
      <c r="AZ668" s="12"/>
      <c r="BA668" s="12"/>
      <c r="BB668" s="12"/>
      <c r="BC668" s="12"/>
      <c r="BD668" s="12"/>
      <c r="BE668" s="12"/>
      <c r="BF668" s="12"/>
      <c r="BG668" s="12"/>
      <c r="BH668" s="12"/>
      <c r="BI668" s="12"/>
      <c r="BJ668" s="12"/>
      <c r="BK668" s="12"/>
    </row>
    <row r="669" spans="1:63" x14ac:dyDescent="0.3">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c r="AE669" s="12"/>
      <c r="AF669" s="12"/>
      <c r="AG669" s="12"/>
      <c r="AH669" s="12"/>
      <c r="AI669" s="12"/>
      <c r="AJ669" s="12"/>
      <c r="AK669" s="12"/>
      <c r="AL669" s="12"/>
      <c r="AM669" s="12"/>
      <c r="AN669" s="12"/>
      <c r="AO669" s="12"/>
      <c r="AP669" s="12"/>
      <c r="AQ669" s="12"/>
      <c r="AR669" s="12"/>
      <c r="AS669" s="12"/>
      <c r="AT669" s="12"/>
      <c r="AU669" s="12"/>
      <c r="AV669" s="12"/>
      <c r="AW669" s="12"/>
      <c r="AX669" s="12"/>
      <c r="AY669" s="12"/>
      <c r="AZ669" s="12"/>
      <c r="BA669" s="12"/>
      <c r="BB669" s="12"/>
      <c r="BC669" s="12"/>
      <c r="BD669" s="12"/>
      <c r="BE669" s="12"/>
      <c r="BF669" s="12"/>
      <c r="BG669" s="12"/>
      <c r="BH669" s="12"/>
      <c r="BI669" s="12"/>
      <c r="BJ669" s="12"/>
      <c r="BK669" s="12"/>
    </row>
    <row r="670" spans="1:63" x14ac:dyDescent="0.3">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c r="AE670" s="12"/>
      <c r="AF670" s="12"/>
      <c r="AG670" s="12"/>
      <c r="AH670" s="12"/>
      <c r="AI670" s="12"/>
      <c r="AJ670" s="12"/>
      <c r="AK670" s="12"/>
      <c r="AL670" s="12"/>
      <c r="AM670" s="12"/>
      <c r="AN670" s="12"/>
      <c r="AO670" s="12"/>
      <c r="AP670" s="12"/>
      <c r="AQ670" s="12"/>
      <c r="AR670" s="12"/>
      <c r="AS670" s="12"/>
      <c r="AT670" s="12"/>
      <c r="AU670" s="12"/>
      <c r="AV670" s="12"/>
      <c r="AW670" s="12"/>
      <c r="AX670" s="12"/>
      <c r="AY670" s="12"/>
      <c r="AZ670" s="12"/>
      <c r="BA670" s="12"/>
      <c r="BB670" s="12"/>
      <c r="BC670" s="12"/>
      <c r="BD670" s="12"/>
      <c r="BE670" s="12"/>
      <c r="BF670" s="12"/>
      <c r="BG670" s="12"/>
      <c r="BH670" s="12"/>
      <c r="BI670" s="12"/>
      <c r="BJ670" s="12"/>
      <c r="BK670" s="12"/>
    </row>
    <row r="671" spans="1:63" x14ac:dyDescent="0.3">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c r="AE671" s="12"/>
      <c r="AF671" s="12"/>
      <c r="AG671" s="12"/>
      <c r="AH671" s="12"/>
      <c r="AI671" s="12"/>
      <c r="AJ671" s="12"/>
      <c r="AK671" s="12"/>
      <c r="AL671" s="12"/>
      <c r="AM671" s="12"/>
      <c r="AN671" s="12"/>
      <c r="AO671" s="12"/>
      <c r="AP671" s="12"/>
      <c r="AQ671" s="12"/>
      <c r="AR671" s="12"/>
      <c r="AS671" s="12"/>
      <c r="AT671" s="12"/>
      <c r="AU671" s="12"/>
      <c r="AV671" s="12"/>
      <c r="AW671" s="12"/>
      <c r="AX671" s="12"/>
      <c r="AY671" s="12"/>
      <c r="AZ671" s="12"/>
      <c r="BA671" s="12"/>
      <c r="BB671" s="12"/>
      <c r="BC671" s="12"/>
      <c r="BD671" s="12"/>
      <c r="BE671" s="12"/>
      <c r="BF671" s="12"/>
      <c r="BG671" s="12"/>
      <c r="BH671" s="12"/>
      <c r="BI671" s="12"/>
      <c r="BJ671" s="12"/>
      <c r="BK671" s="12"/>
    </row>
    <row r="672" spans="1:63" x14ac:dyDescent="0.3">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c r="AE672" s="12"/>
      <c r="AF672" s="12"/>
      <c r="AG672" s="12"/>
      <c r="AH672" s="12"/>
      <c r="AI672" s="12"/>
      <c r="AJ672" s="12"/>
      <c r="AK672" s="12"/>
      <c r="AL672" s="12"/>
      <c r="AM672" s="12"/>
      <c r="AN672" s="12"/>
      <c r="AO672" s="12"/>
      <c r="AP672" s="12"/>
      <c r="AQ672" s="12"/>
      <c r="AR672" s="12"/>
      <c r="AS672" s="12"/>
      <c r="AT672" s="12"/>
      <c r="AU672" s="12"/>
      <c r="AV672" s="12"/>
      <c r="AW672" s="12"/>
      <c r="AX672" s="12"/>
      <c r="AY672" s="12"/>
      <c r="AZ672" s="12"/>
      <c r="BA672" s="12"/>
      <c r="BB672" s="12"/>
      <c r="BC672" s="12"/>
      <c r="BD672" s="12"/>
      <c r="BE672" s="12"/>
      <c r="BF672" s="12"/>
      <c r="BG672" s="12"/>
      <c r="BH672" s="12"/>
      <c r="BI672" s="12"/>
      <c r="BJ672" s="12"/>
      <c r="BK672" s="12"/>
    </row>
    <row r="673" spans="1:63" x14ac:dyDescent="0.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c r="AE673" s="12"/>
      <c r="AF673" s="12"/>
      <c r="AG673" s="12"/>
      <c r="AH673" s="12"/>
      <c r="AI673" s="12"/>
      <c r="AJ673" s="12"/>
      <c r="AK673" s="12"/>
      <c r="AL673" s="12"/>
      <c r="AM673" s="12"/>
      <c r="AN673" s="12"/>
      <c r="AO673" s="12"/>
      <c r="AP673" s="12"/>
      <c r="AQ673" s="12"/>
      <c r="AR673" s="12"/>
      <c r="AS673" s="12"/>
      <c r="AT673" s="12"/>
      <c r="AU673" s="12"/>
      <c r="AV673" s="12"/>
      <c r="AW673" s="12"/>
      <c r="AX673" s="12"/>
      <c r="AY673" s="12"/>
      <c r="AZ673" s="12"/>
      <c r="BA673" s="12"/>
      <c r="BB673" s="12"/>
      <c r="BC673" s="12"/>
      <c r="BD673" s="12"/>
      <c r="BE673" s="12"/>
      <c r="BF673" s="12"/>
      <c r="BG673" s="12"/>
      <c r="BH673" s="12"/>
      <c r="BI673" s="12"/>
      <c r="BJ673" s="12"/>
      <c r="BK673" s="12"/>
    </row>
    <row r="674" spans="1:63" x14ac:dyDescent="0.3">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c r="AE674" s="12"/>
      <c r="AF674" s="12"/>
      <c r="AG674" s="12"/>
      <c r="AH674" s="12"/>
      <c r="AI674" s="12"/>
      <c r="AJ674" s="12"/>
      <c r="AK674" s="12"/>
      <c r="AL674" s="12"/>
      <c r="AM674" s="12"/>
      <c r="AN674" s="12"/>
      <c r="AO674" s="12"/>
      <c r="AP674" s="12"/>
      <c r="AQ674" s="12"/>
      <c r="AR674" s="12"/>
      <c r="AS674" s="12"/>
      <c r="AT674" s="12"/>
      <c r="AU674" s="12"/>
      <c r="AV674" s="12"/>
      <c r="AW674" s="12"/>
      <c r="AX674" s="12"/>
      <c r="AY674" s="12"/>
      <c r="AZ674" s="12"/>
      <c r="BA674" s="12"/>
      <c r="BB674" s="12"/>
      <c r="BC674" s="12"/>
      <c r="BD674" s="12"/>
      <c r="BE674" s="12"/>
      <c r="BF674" s="12"/>
      <c r="BG674" s="12"/>
      <c r="BH674" s="12"/>
      <c r="BI674" s="12"/>
      <c r="BJ674" s="12"/>
      <c r="BK674" s="12"/>
    </row>
    <row r="675" spans="1:63" x14ac:dyDescent="0.3">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c r="AE675" s="12"/>
      <c r="AF675" s="12"/>
      <c r="AG675" s="12"/>
      <c r="AH675" s="12"/>
      <c r="AI675" s="12"/>
      <c r="AJ675" s="12"/>
      <c r="AK675" s="12"/>
      <c r="AL675" s="12"/>
      <c r="AM675" s="12"/>
      <c r="AN675" s="12"/>
      <c r="AO675" s="12"/>
      <c r="AP675" s="12"/>
      <c r="AQ675" s="12"/>
      <c r="AR675" s="12"/>
      <c r="AS675" s="12"/>
      <c r="AT675" s="12"/>
      <c r="AU675" s="12"/>
      <c r="AV675" s="12"/>
      <c r="AW675" s="12"/>
      <c r="AX675" s="12"/>
      <c r="AY675" s="12"/>
      <c r="AZ675" s="12"/>
      <c r="BA675" s="12"/>
      <c r="BB675" s="12"/>
      <c r="BC675" s="12"/>
      <c r="BD675" s="12"/>
      <c r="BE675" s="12"/>
      <c r="BF675" s="12"/>
      <c r="BG675" s="12"/>
      <c r="BH675" s="12"/>
      <c r="BI675" s="12"/>
      <c r="BJ675" s="12"/>
      <c r="BK675" s="12"/>
    </row>
    <row r="676" spans="1:63" x14ac:dyDescent="0.3">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c r="AE676" s="12"/>
      <c r="AF676" s="12"/>
      <c r="AG676" s="12"/>
      <c r="AH676" s="12"/>
      <c r="AI676" s="12"/>
      <c r="AJ676" s="12"/>
      <c r="AK676" s="12"/>
      <c r="AL676" s="12"/>
      <c r="AM676" s="12"/>
      <c r="AN676" s="12"/>
      <c r="AO676" s="12"/>
      <c r="AP676" s="12"/>
      <c r="AQ676" s="12"/>
      <c r="AR676" s="12"/>
      <c r="AS676" s="12"/>
      <c r="AT676" s="12"/>
      <c r="AU676" s="12"/>
      <c r="AV676" s="12"/>
      <c r="AW676" s="12"/>
      <c r="AX676" s="12"/>
      <c r="AY676" s="12"/>
      <c r="AZ676" s="12"/>
      <c r="BA676" s="12"/>
      <c r="BB676" s="12"/>
      <c r="BC676" s="12"/>
      <c r="BD676" s="12"/>
      <c r="BE676" s="12"/>
      <c r="BF676" s="12"/>
      <c r="BG676" s="12"/>
      <c r="BH676" s="12"/>
      <c r="BI676" s="12"/>
      <c r="BJ676" s="12"/>
      <c r="BK676" s="12"/>
    </row>
    <row r="677" spans="1:63" x14ac:dyDescent="0.3">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2"/>
      <c r="BG677" s="12"/>
      <c r="BH677" s="12"/>
      <c r="BI677" s="12"/>
      <c r="BJ677" s="12"/>
      <c r="BK677" s="12"/>
    </row>
    <row r="678" spans="1:63" x14ac:dyDescent="0.3">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c r="AE678" s="12"/>
      <c r="AF678" s="12"/>
      <c r="AG678" s="12"/>
      <c r="AH678" s="12"/>
      <c r="AI678" s="12"/>
      <c r="AJ678" s="12"/>
      <c r="AK678" s="12"/>
      <c r="AL678" s="12"/>
      <c r="AM678" s="12"/>
      <c r="AN678" s="12"/>
      <c r="AO678" s="12"/>
      <c r="AP678" s="12"/>
      <c r="AQ678" s="12"/>
      <c r="AR678" s="12"/>
      <c r="AS678" s="12"/>
      <c r="AT678" s="12"/>
      <c r="AU678" s="12"/>
      <c r="AV678" s="12"/>
      <c r="AW678" s="12"/>
      <c r="AX678" s="12"/>
      <c r="AY678" s="12"/>
      <c r="AZ678" s="12"/>
      <c r="BA678" s="12"/>
      <c r="BB678" s="12"/>
      <c r="BC678" s="12"/>
      <c r="BD678" s="12"/>
      <c r="BE678" s="12"/>
      <c r="BF678" s="12"/>
      <c r="BG678" s="12"/>
      <c r="BH678" s="12"/>
      <c r="BI678" s="12"/>
      <c r="BJ678" s="12"/>
      <c r="BK678" s="12"/>
    </row>
    <row r="679" spans="1:63" x14ac:dyDescent="0.3">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c r="AE679" s="12"/>
      <c r="AF679" s="12"/>
      <c r="AG679" s="12"/>
      <c r="AH679" s="12"/>
      <c r="AI679" s="12"/>
      <c r="AJ679" s="12"/>
      <c r="AK679" s="12"/>
      <c r="AL679" s="12"/>
      <c r="AM679" s="12"/>
      <c r="AN679" s="12"/>
      <c r="AO679" s="12"/>
      <c r="AP679" s="12"/>
      <c r="AQ679" s="12"/>
      <c r="AR679" s="12"/>
      <c r="AS679" s="12"/>
      <c r="AT679" s="12"/>
      <c r="AU679" s="12"/>
      <c r="AV679" s="12"/>
      <c r="AW679" s="12"/>
      <c r="AX679" s="12"/>
      <c r="AY679" s="12"/>
      <c r="AZ679" s="12"/>
      <c r="BA679" s="12"/>
      <c r="BB679" s="12"/>
      <c r="BC679" s="12"/>
      <c r="BD679" s="12"/>
      <c r="BE679" s="12"/>
      <c r="BF679" s="12"/>
      <c r="BG679" s="12"/>
      <c r="BH679" s="12"/>
      <c r="BI679" s="12"/>
      <c r="BJ679" s="12"/>
      <c r="BK679" s="12"/>
    </row>
    <row r="680" spans="1:63" x14ac:dyDescent="0.3">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c r="AE680" s="12"/>
      <c r="AF680" s="12"/>
      <c r="AG680" s="12"/>
      <c r="AH680" s="12"/>
      <c r="AI680" s="12"/>
      <c r="AJ680" s="12"/>
      <c r="AK680" s="12"/>
      <c r="AL680" s="12"/>
      <c r="AM680" s="12"/>
      <c r="AN680" s="12"/>
      <c r="AO680" s="12"/>
      <c r="AP680" s="12"/>
      <c r="AQ680" s="12"/>
      <c r="AR680" s="12"/>
      <c r="AS680" s="12"/>
      <c r="AT680" s="12"/>
      <c r="AU680" s="12"/>
      <c r="AV680" s="12"/>
      <c r="AW680" s="12"/>
      <c r="AX680" s="12"/>
      <c r="AY680" s="12"/>
      <c r="AZ680" s="12"/>
      <c r="BA680" s="12"/>
      <c r="BB680" s="12"/>
      <c r="BC680" s="12"/>
      <c r="BD680" s="12"/>
      <c r="BE680" s="12"/>
      <c r="BF680" s="12"/>
      <c r="BG680" s="12"/>
      <c r="BH680" s="12"/>
      <c r="BI680" s="12"/>
      <c r="BJ680" s="12"/>
      <c r="BK680" s="12"/>
    </row>
    <row r="681" spans="1:63" x14ac:dyDescent="0.3">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c r="AE681" s="12"/>
      <c r="AF681" s="12"/>
      <c r="AG681" s="12"/>
      <c r="AH681" s="12"/>
      <c r="AI681" s="12"/>
      <c r="AJ681" s="12"/>
      <c r="AK681" s="12"/>
      <c r="AL681" s="12"/>
      <c r="AM681" s="12"/>
      <c r="AN681" s="12"/>
      <c r="AO681" s="12"/>
      <c r="AP681" s="12"/>
      <c r="AQ681" s="12"/>
      <c r="AR681" s="12"/>
      <c r="AS681" s="12"/>
      <c r="AT681" s="12"/>
      <c r="AU681" s="12"/>
      <c r="AV681" s="12"/>
      <c r="AW681" s="12"/>
      <c r="AX681" s="12"/>
      <c r="AY681" s="12"/>
      <c r="AZ681" s="12"/>
      <c r="BA681" s="12"/>
      <c r="BB681" s="12"/>
      <c r="BC681" s="12"/>
      <c r="BD681" s="12"/>
      <c r="BE681" s="12"/>
      <c r="BF681" s="12"/>
      <c r="BG681" s="12"/>
      <c r="BH681" s="12"/>
      <c r="BI681" s="12"/>
      <c r="BJ681" s="12"/>
      <c r="BK681" s="12"/>
    </row>
    <row r="682" spans="1:63" x14ac:dyDescent="0.3">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c r="AE682" s="12"/>
      <c r="AF682" s="12"/>
      <c r="AG682" s="12"/>
      <c r="AH682" s="12"/>
      <c r="AI682" s="12"/>
      <c r="AJ682" s="12"/>
      <c r="AK682" s="12"/>
      <c r="AL682" s="12"/>
      <c r="AM682" s="12"/>
      <c r="AN682" s="12"/>
      <c r="AO682" s="12"/>
      <c r="AP682" s="12"/>
      <c r="AQ682" s="12"/>
      <c r="AR682" s="12"/>
      <c r="AS682" s="12"/>
      <c r="AT682" s="12"/>
      <c r="AU682" s="12"/>
      <c r="AV682" s="12"/>
      <c r="AW682" s="12"/>
      <c r="AX682" s="12"/>
      <c r="AY682" s="12"/>
      <c r="AZ682" s="12"/>
      <c r="BA682" s="12"/>
      <c r="BB682" s="12"/>
      <c r="BC682" s="12"/>
      <c r="BD682" s="12"/>
      <c r="BE682" s="12"/>
      <c r="BF682" s="12"/>
      <c r="BG682" s="12"/>
      <c r="BH682" s="12"/>
      <c r="BI682" s="12"/>
      <c r="BJ682" s="12"/>
      <c r="BK682" s="12"/>
    </row>
    <row r="683" spans="1:63" x14ac:dyDescent="0.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c r="AE683" s="12"/>
      <c r="AF683" s="12"/>
      <c r="AG683" s="12"/>
      <c r="AH683" s="12"/>
      <c r="AI683" s="12"/>
      <c r="AJ683" s="12"/>
      <c r="AK683" s="12"/>
      <c r="AL683" s="12"/>
      <c r="AM683" s="12"/>
      <c r="AN683" s="12"/>
      <c r="AO683" s="12"/>
      <c r="AP683" s="12"/>
      <c r="AQ683" s="12"/>
      <c r="AR683" s="12"/>
      <c r="AS683" s="12"/>
      <c r="AT683" s="12"/>
      <c r="AU683" s="12"/>
      <c r="AV683" s="12"/>
      <c r="AW683" s="12"/>
      <c r="AX683" s="12"/>
      <c r="AY683" s="12"/>
      <c r="AZ683" s="12"/>
      <c r="BA683" s="12"/>
      <c r="BB683" s="12"/>
      <c r="BC683" s="12"/>
      <c r="BD683" s="12"/>
      <c r="BE683" s="12"/>
      <c r="BF683" s="12"/>
      <c r="BG683" s="12"/>
      <c r="BH683" s="12"/>
      <c r="BI683" s="12"/>
      <c r="BJ683" s="12"/>
      <c r="BK683" s="12"/>
    </row>
    <row r="684" spans="1:63" x14ac:dyDescent="0.3">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c r="AE684" s="12"/>
      <c r="AF684" s="12"/>
      <c r="AG684" s="12"/>
      <c r="AH684" s="12"/>
      <c r="AI684" s="12"/>
      <c r="AJ684" s="12"/>
      <c r="AK684" s="12"/>
      <c r="AL684" s="12"/>
      <c r="AM684" s="12"/>
      <c r="AN684" s="12"/>
      <c r="AO684" s="12"/>
      <c r="AP684" s="12"/>
      <c r="AQ684" s="12"/>
      <c r="AR684" s="12"/>
      <c r="AS684" s="12"/>
      <c r="AT684" s="12"/>
      <c r="AU684" s="12"/>
      <c r="AV684" s="12"/>
      <c r="AW684" s="12"/>
      <c r="AX684" s="12"/>
      <c r="AY684" s="12"/>
      <c r="AZ684" s="12"/>
      <c r="BA684" s="12"/>
      <c r="BB684" s="12"/>
      <c r="BC684" s="12"/>
      <c r="BD684" s="12"/>
      <c r="BE684" s="12"/>
      <c r="BF684" s="12"/>
      <c r="BG684" s="12"/>
      <c r="BH684" s="12"/>
      <c r="BI684" s="12"/>
      <c r="BJ684" s="12"/>
      <c r="BK684" s="12"/>
    </row>
    <row r="685" spans="1:63" x14ac:dyDescent="0.3">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c r="AE685" s="12"/>
      <c r="AF685" s="12"/>
      <c r="AG685" s="12"/>
      <c r="AH685" s="12"/>
      <c r="AI685" s="12"/>
      <c r="AJ685" s="12"/>
      <c r="AK685" s="12"/>
      <c r="AL685" s="12"/>
      <c r="AM685" s="12"/>
      <c r="AN685" s="12"/>
      <c r="AO685" s="12"/>
      <c r="AP685" s="12"/>
      <c r="AQ685" s="12"/>
      <c r="AR685" s="12"/>
      <c r="AS685" s="12"/>
      <c r="AT685" s="12"/>
      <c r="AU685" s="12"/>
      <c r="AV685" s="12"/>
      <c r="AW685" s="12"/>
      <c r="AX685" s="12"/>
      <c r="AY685" s="12"/>
      <c r="AZ685" s="12"/>
      <c r="BA685" s="12"/>
      <c r="BB685" s="12"/>
      <c r="BC685" s="12"/>
      <c r="BD685" s="12"/>
      <c r="BE685" s="12"/>
      <c r="BF685" s="12"/>
      <c r="BG685" s="12"/>
      <c r="BH685" s="12"/>
      <c r="BI685" s="12"/>
      <c r="BJ685" s="12"/>
      <c r="BK685" s="12"/>
    </row>
    <row r="686" spans="1:63" x14ac:dyDescent="0.3">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c r="AE686" s="12"/>
      <c r="AF686" s="12"/>
      <c r="AG686" s="12"/>
      <c r="AH686" s="12"/>
      <c r="AI686" s="12"/>
      <c r="AJ686" s="12"/>
      <c r="AK686" s="12"/>
      <c r="AL686" s="12"/>
      <c r="AM686" s="12"/>
      <c r="AN686" s="12"/>
      <c r="AO686" s="12"/>
      <c r="AP686" s="12"/>
      <c r="AQ686" s="12"/>
      <c r="AR686" s="12"/>
      <c r="AS686" s="12"/>
      <c r="AT686" s="12"/>
      <c r="AU686" s="12"/>
      <c r="AV686" s="12"/>
      <c r="AW686" s="12"/>
      <c r="AX686" s="12"/>
      <c r="AY686" s="12"/>
      <c r="AZ686" s="12"/>
      <c r="BA686" s="12"/>
      <c r="BB686" s="12"/>
      <c r="BC686" s="12"/>
      <c r="BD686" s="12"/>
      <c r="BE686" s="12"/>
      <c r="BF686" s="12"/>
      <c r="BG686" s="12"/>
      <c r="BH686" s="12"/>
      <c r="BI686" s="12"/>
      <c r="BJ686" s="12"/>
      <c r="BK686" s="12"/>
    </row>
    <row r="687" spans="1:63" x14ac:dyDescent="0.3">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c r="AE687" s="12"/>
      <c r="AF687" s="12"/>
      <c r="AG687" s="12"/>
      <c r="AH687" s="12"/>
      <c r="AI687" s="12"/>
      <c r="AJ687" s="12"/>
      <c r="AK687" s="12"/>
      <c r="AL687" s="12"/>
      <c r="AM687" s="12"/>
      <c r="AN687" s="12"/>
      <c r="AO687" s="12"/>
      <c r="AP687" s="12"/>
      <c r="AQ687" s="12"/>
      <c r="AR687" s="12"/>
      <c r="AS687" s="12"/>
      <c r="AT687" s="12"/>
      <c r="AU687" s="12"/>
      <c r="AV687" s="12"/>
      <c r="AW687" s="12"/>
      <c r="AX687" s="12"/>
      <c r="AY687" s="12"/>
      <c r="AZ687" s="12"/>
      <c r="BA687" s="12"/>
      <c r="BB687" s="12"/>
      <c r="BC687" s="12"/>
      <c r="BD687" s="12"/>
      <c r="BE687" s="12"/>
      <c r="BF687" s="12"/>
      <c r="BG687" s="12"/>
      <c r="BH687" s="12"/>
      <c r="BI687" s="12"/>
      <c r="BJ687" s="12"/>
      <c r="BK687" s="12"/>
    </row>
    <row r="688" spans="1:63" x14ac:dyDescent="0.3">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c r="AE688" s="12"/>
      <c r="AF688" s="12"/>
      <c r="AG688" s="12"/>
      <c r="AH688" s="12"/>
      <c r="AI688" s="12"/>
      <c r="AJ688" s="12"/>
      <c r="AK688" s="12"/>
      <c r="AL688" s="12"/>
      <c r="AM688" s="12"/>
      <c r="AN688" s="12"/>
      <c r="AO688" s="12"/>
      <c r="AP688" s="12"/>
      <c r="AQ688" s="12"/>
      <c r="AR688" s="12"/>
      <c r="AS688" s="12"/>
      <c r="AT688" s="12"/>
      <c r="AU688" s="12"/>
      <c r="AV688" s="12"/>
      <c r="AW688" s="12"/>
      <c r="AX688" s="12"/>
      <c r="AY688" s="12"/>
      <c r="AZ688" s="12"/>
      <c r="BA688" s="12"/>
      <c r="BB688" s="12"/>
      <c r="BC688" s="12"/>
      <c r="BD688" s="12"/>
      <c r="BE688" s="12"/>
      <c r="BF688" s="12"/>
      <c r="BG688" s="12"/>
      <c r="BH688" s="12"/>
      <c r="BI688" s="12"/>
      <c r="BJ688" s="12"/>
      <c r="BK688" s="12"/>
    </row>
    <row r="689" spans="1:63" x14ac:dyDescent="0.3">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c r="AE689" s="12"/>
      <c r="AF689" s="12"/>
      <c r="AG689" s="12"/>
      <c r="AH689" s="12"/>
      <c r="AI689" s="12"/>
      <c r="AJ689" s="12"/>
      <c r="AK689" s="12"/>
      <c r="AL689" s="12"/>
      <c r="AM689" s="12"/>
      <c r="AN689" s="12"/>
      <c r="AO689" s="12"/>
      <c r="AP689" s="12"/>
      <c r="AQ689" s="12"/>
      <c r="AR689" s="12"/>
      <c r="AS689" s="12"/>
      <c r="AT689" s="12"/>
      <c r="AU689" s="12"/>
      <c r="AV689" s="12"/>
      <c r="AW689" s="12"/>
      <c r="AX689" s="12"/>
      <c r="AY689" s="12"/>
      <c r="AZ689" s="12"/>
      <c r="BA689" s="12"/>
      <c r="BB689" s="12"/>
      <c r="BC689" s="12"/>
      <c r="BD689" s="12"/>
      <c r="BE689" s="12"/>
      <c r="BF689" s="12"/>
      <c r="BG689" s="12"/>
      <c r="BH689" s="12"/>
      <c r="BI689" s="12"/>
      <c r="BJ689" s="12"/>
      <c r="BK689" s="12"/>
    </row>
    <row r="690" spans="1:63" x14ac:dyDescent="0.3">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c r="AE690" s="12"/>
      <c r="AF690" s="12"/>
      <c r="AG690" s="12"/>
      <c r="AH690" s="12"/>
      <c r="AI690" s="12"/>
      <c r="AJ690" s="12"/>
      <c r="AK690" s="12"/>
      <c r="AL690" s="12"/>
      <c r="AM690" s="12"/>
      <c r="AN690" s="12"/>
      <c r="AO690" s="12"/>
      <c r="AP690" s="12"/>
      <c r="AQ690" s="12"/>
      <c r="AR690" s="12"/>
      <c r="AS690" s="12"/>
      <c r="AT690" s="12"/>
      <c r="AU690" s="12"/>
      <c r="AV690" s="12"/>
      <c r="AW690" s="12"/>
      <c r="AX690" s="12"/>
      <c r="AY690" s="12"/>
      <c r="AZ690" s="12"/>
      <c r="BA690" s="12"/>
      <c r="BB690" s="12"/>
      <c r="BC690" s="12"/>
      <c r="BD690" s="12"/>
      <c r="BE690" s="12"/>
      <c r="BF690" s="12"/>
      <c r="BG690" s="12"/>
      <c r="BH690" s="12"/>
      <c r="BI690" s="12"/>
      <c r="BJ690" s="12"/>
      <c r="BK690" s="12"/>
    </row>
    <row r="691" spans="1:63" x14ac:dyDescent="0.3">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c r="AE691" s="12"/>
      <c r="AF691" s="12"/>
      <c r="AG691" s="12"/>
      <c r="AH691" s="12"/>
      <c r="AI691" s="12"/>
      <c r="AJ691" s="12"/>
      <c r="AK691" s="12"/>
      <c r="AL691" s="12"/>
      <c r="AM691" s="12"/>
      <c r="AN691" s="12"/>
      <c r="AO691" s="12"/>
      <c r="AP691" s="12"/>
      <c r="AQ691" s="12"/>
      <c r="AR691" s="12"/>
      <c r="AS691" s="12"/>
      <c r="AT691" s="12"/>
      <c r="AU691" s="12"/>
      <c r="AV691" s="12"/>
      <c r="AW691" s="12"/>
      <c r="AX691" s="12"/>
      <c r="AY691" s="12"/>
      <c r="AZ691" s="12"/>
      <c r="BA691" s="12"/>
      <c r="BB691" s="12"/>
      <c r="BC691" s="12"/>
      <c r="BD691" s="12"/>
      <c r="BE691" s="12"/>
      <c r="BF691" s="12"/>
      <c r="BG691" s="12"/>
      <c r="BH691" s="12"/>
      <c r="BI691" s="12"/>
      <c r="BJ691" s="12"/>
      <c r="BK691" s="12"/>
    </row>
    <row r="692" spans="1:63" x14ac:dyDescent="0.3">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c r="AE692" s="12"/>
      <c r="AF692" s="12"/>
      <c r="AG692" s="12"/>
      <c r="AH692" s="12"/>
      <c r="AI692" s="12"/>
      <c r="AJ692" s="12"/>
      <c r="AK692" s="12"/>
      <c r="AL692" s="12"/>
      <c r="AM692" s="12"/>
      <c r="AN692" s="12"/>
      <c r="AO692" s="12"/>
      <c r="AP692" s="12"/>
      <c r="AQ692" s="12"/>
      <c r="AR692" s="12"/>
      <c r="AS692" s="12"/>
      <c r="AT692" s="12"/>
      <c r="AU692" s="12"/>
      <c r="AV692" s="12"/>
      <c r="AW692" s="12"/>
      <c r="AX692" s="12"/>
      <c r="AY692" s="12"/>
      <c r="AZ692" s="12"/>
      <c r="BA692" s="12"/>
      <c r="BB692" s="12"/>
      <c r="BC692" s="12"/>
      <c r="BD692" s="12"/>
      <c r="BE692" s="12"/>
      <c r="BF692" s="12"/>
      <c r="BG692" s="12"/>
      <c r="BH692" s="12"/>
      <c r="BI692" s="12"/>
      <c r="BJ692" s="12"/>
      <c r="BK692" s="12"/>
    </row>
    <row r="693" spans="1:63" x14ac:dyDescent="0.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c r="AE693" s="12"/>
      <c r="AF693" s="12"/>
      <c r="AG693" s="12"/>
      <c r="AH693" s="12"/>
      <c r="AI693" s="12"/>
      <c r="AJ693" s="12"/>
      <c r="AK693" s="12"/>
      <c r="AL693" s="12"/>
      <c r="AM693" s="12"/>
      <c r="AN693" s="12"/>
      <c r="AO693" s="12"/>
      <c r="AP693" s="12"/>
      <c r="AQ693" s="12"/>
      <c r="AR693" s="12"/>
      <c r="AS693" s="12"/>
      <c r="AT693" s="12"/>
      <c r="AU693" s="12"/>
      <c r="AV693" s="12"/>
      <c r="AW693" s="12"/>
      <c r="AX693" s="12"/>
      <c r="AY693" s="12"/>
      <c r="AZ693" s="12"/>
      <c r="BA693" s="12"/>
      <c r="BB693" s="12"/>
      <c r="BC693" s="12"/>
      <c r="BD693" s="12"/>
      <c r="BE693" s="12"/>
      <c r="BF693" s="12"/>
      <c r="BG693" s="12"/>
      <c r="BH693" s="12"/>
      <c r="BI693" s="12"/>
      <c r="BJ693" s="12"/>
      <c r="BK693" s="12"/>
    </row>
    <row r="694" spans="1:63" x14ac:dyDescent="0.3">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c r="AE694" s="12"/>
      <c r="AF694" s="12"/>
      <c r="AG694" s="12"/>
      <c r="AH694" s="12"/>
      <c r="AI694" s="12"/>
      <c r="AJ694" s="12"/>
      <c r="AK694" s="12"/>
      <c r="AL694" s="12"/>
      <c r="AM694" s="12"/>
      <c r="AN694" s="12"/>
      <c r="AO694" s="12"/>
      <c r="AP694" s="12"/>
      <c r="AQ694" s="12"/>
      <c r="AR694" s="12"/>
      <c r="AS694" s="12"/>
      <c r="AT694" s="12"/>
      <c r="AU694" s="12"/>
      <c r="AV694" s="12"/>
      <c r="AW694" s="12"/>
      <c r="AX694" s="12"/>
      <c r="AY694" s="12"/>
      <c r="AZ694" s="12"/>
      <c r="BA694" s="12"/>
      <c r="BB694" s="12"/>
      <c r="BC694" s="12"/>
      <c r="BD694" s="12"/>
      <c r="BE694" s="12"/>
      <c r="BF694" s="12"/>
      <c r="BG694" s="12"/>
      <c r="BH694" s="12"/>
      <c r="BI694" s="12"/>
      <c r="BJ694" s="12"/>
      <c r="BK694" s="12"/>
    </row>
    <row r="695" spans="1:63" x14ac:dyDescent="0.3">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c r="AE695" s="12"/>
      <c r="AF695" s="12"/>
      <c r="AG695" s="12"/>
      <c r="AH695" s="12"/>
      <c r="AI695" s="12"/>
      <c r="AJ695" s="12"/>
      <c r="AK695" s="12"/>
      <c r="AL695" s="12"/>
      <c r="AM695" s="12"/>
      <c r="AN695" s="12"/>
      <c r="AO695" s="12"/>
      <c r="AP695" s="12"/>
      <c r="AQ695" s="12"/>
      <c r="AR695" s="12"/>
      <c r="AS695" s="12"/>
      <c r="AT695" s="12"/>
      <c r="AU695" s="12"/>
      <c r="AV695" s="12"/>
      <c r="AW695" s="12"/>
      <c r="AX695" s="12"/>
      <c r="AY695" s="12"/>
      <c r="AZ695" s="12"/>
      <c r="BA695" s="12"/>
      <c r="BB695" s="12"/>
      <c r="BC695" s="12"/>
      <c r="BD695" s="12"/>
      <c r="BE695" s="12"/>
      <c r="BF695" s="12"/>
      <c r="BG695" s="12"/>
      <c r="BH695" s="12"/>
      <c r="BI695" s="12"/>
      <c r="BJ695" s="12"/>
      <c r="BK695" s="12"/>
    </row>
    <row r="696" spans="1:63" x14ac:dyDescent="0.3">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c r="AE696" s="12"/>
      <c r="AF696" s="12"/>
      <c r="AG696" s="12"/>
      <c r="AH696" s="12"/>
      <c r="AI696" s="12"/>
      <c r="AJ696" s="12"/>
      <c r="AK696" s="12"/>
      <c r="AL696" s="12"/>
      <c r="AM696" s="12"/>
      <c r="AN696" s="12"/>
      <c r="AO696" s="12"/>
      <c r="AP696" s="12"/>
      <c r="AQ696" s="12"/>
      <c r="AR696" s="12"/>
      <c r="AS696" s="12"/>
      <c r="AT696" s="12"/>
      <c r="AU696" s="12"/>
      <c r="AV696" s="12"/>
      <c r="AW696" s="12"/>
      <c r="AX696" s="12"/>
      <c r="AY696" s="12"/>
      <c r="AZ696" s="12"/>
      <c r="BA696" s="12"/>
      <c r="BB696" s="12"/>
      <c r="BC696" s="12"/>
      <c r="BD696" s="12"/>
      <c r="BE696" s="12"/>
      <c r="BF696" s="12"/>
      <c r="BG696" s="12"/>
      <c r="BH696" s="12"/>
      <c r="BI696" s="12"/>
      <c r="BJ696" s="12"/>
      <c r="BK696" s="12"/>
    </row>
    <row r="697" spans="1:63" x14ac:dyDescent="0.3">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c r="AE697" s="12"/>
      <c r="AF697" s="12"/>
      <c r="AG697" s="12"/>
      <c r="AH697" s="12"/>
      <c r="AI697" s="12"/>
      <c r="AJ697" s="12"/>
      <c r="AK697" s="12"/>
      <c r="AL697" s="12"/>
      <c r="AM697" s="12"/>
      <c r="AN697" s="12"/>
      <c r="AO697" s="12"/>
      <c r="AP697" s="12"/>
      <c r="AQ697" s="12"/>
      <c r="AR697" s="12"/>
      <c r="AS697" s="12"/>
      <c r="AT697" s="12"/>
      <c r="AU697" s="12"/>
      <c r="AV697" s="12"/>
      <c r="AW697" s="12"/>
      <c r="AX697" s="12"/>
      <c r="AY697" s="12"/>
      <c r="AZ697" s="12"/>
      <c r="BA697" s="12"/>
      <c r="BB697" s="12"/>
      <c r="BC697" s="12"/>
      <c r="BD697" s="12"/>
      <c r="BE697" s="12"/>
      <c r="BF697" s="12"/>
      <c r="BG697" s="12"/>
      <c r="BH697" s="12"/>
      <c r="BI697" s="12"/>
      <c r="BJ697" s="12"/>
      <c r="BK697" s="12"/>
    </row>
    <row r="698" spans="1:63" x14ac:dyDescent="0.3">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c r="AE698" s="12"/>
      <c r="AF698" s="12"/>
      <c r="AG698" s="12"/>
      <c r="AH698" s="12"/>
      <c r="AI698" s="12"/>
      <c r="AJ698" s="12"/>
      <c r="AK698" s="12"/>
      <c r="AL698" s="12"/>
      <c r="AM698" s="12"/>
      <c r="AN698" s="12"/>
      <c r="AO698" s="12"/>
      <c r="AP698" s="12"/>
      <c r="AQ698" s="12"/>
      <c r="AR698" s="12"/>
      <c r="AS698" s="12"/>
      <c r="AT698" s="12"/>
      <c r="AU698" s="12"/>
      <c r="AV698" s="12"/>
      <c r="AW698" s="12"/>
      <c r="AX698" s="12"/>
      <c r="AY698" s="12"/>
      <c r="AZ698" s="12"/>
      <c r="BA698" s="12"/>
      <c r="BB698" s="12"/>
      <c r="BC698" s="12"/>
      <c r="BD698" s="12"/>
      <c r="BE698" s="12"/>
      <c r="BF698" s="12"/>
      <c r="BG698" s="12"/>
      <c r="BH698" s="12"/>
      <c r="BI698" s="12"/>
      <c r="BJ698" s="12"/>
      <c r="BK698" s="12"/>
    </row>
    <row r="699" spans="1:63" x14ac:dyDescent="0.3">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c r="AE699" s="12"/>
      <c r="AF699" s="12"/>
      <c r="AG699" s="12"/>
      <c r="AH699" s="12"/>
      <c r="AI699" s="12"/>
      <c r="AJ699" s="12"/>
      <c r="AK699" s="12"/>
      <c r="AL699" s="12"/>
      <c r="AM699" s="12"/>
      <c r="AN699" s="12"/>
      <c r="AO699" s="12"/>
      <c r="AP699" s="12"/>
      <c r="AQ699" s="12"/>
      <c r="AR699" s="12"/>
      <c r="AS699" s="12"/>
      <c r="AT699" s="12"/>
      <c r="AU699" s="12"/>
      <c r="AV699" s="12"/>
      <c r="AW699" s="12"/>
      <c r="AX699" s="12"/>
      <c r="AY699" s="12"/>
      <c r="AZ699" s="12"/>
      <c r="BA699" s="12"/>
      <c r="BB699" s="12"/>
      <c r="BC699" s="12"/>
      <c r="BD699" s="12"/>
      <c r="BE699" s="12"/>
      <c r="BF699" s="12"/>
      <c r="BG699" s="12"/>
      <c r="BH699" s="12"/>
      <c r="BI699" s="12"/>
      <c r="BJ699" s="12"/>
      <c r="BK699" s="12"/>
    </row>
    <row r="700" spans="1:63" x14ac:dyDescent="0.3">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c r="AE700" s="12"/>
      <c r="AF700" s="12"/>
      <c r="AG700" s="12"/>
      <c r="AH700" s="12"/>
      <c r="AI700" s="12"/>
      <c r="AJ700" s="12"/>
      <c r="AK700" s="12"/>
      <c r="AL700" s="12"/>
      <c r="AM700" s="12"/>
      <c r="AN700" s="12"/>
      <c r="AO700" s="12"/>
      <c r="AP700" s="12"/>
      <c r="AQ700" s="12"/>
      <c r="AR700" s="12"/>
      <c r="AS700" s="12"/>
      <c r="AT700" s="12"/>
      <c r="AU700" s="12"/>
      <c r="AV700" s="12"/>
      <c r="AW700" s="12"/>
      <c r="AX700" s="12"/>
      <c r="AY700" s="12"/>
      <c r="AZ700" s="12"/>
      <c r="BA700" s="12"/>
      <c r="BB700" s="12"/>
      <c r="BC700" s="12"/>
      <c r="BD700" s="12"/>
      <c r="BE700" s="12"/>
      <c r="BF700" s="12"/>
      <c r="BG700" s="12"/>
      <c r="BH700" s="12"/>
      <c r="BI700" s="12"/>
      <c r="BJ700" s="12"/>
      <c r="BK700" s="12"/>
    </row>
    <row r="701" spans="1:63" x14ac:dyDescent="0.3">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c r="AE701" s="12"/>
      <c r="AF701" s="12"/>
      <c r="AG701" s="12"/>
      <c r="AH701" s="12"/>
      <c r="AI701" s="12"/>
      <c r="AJ701" s="12"/>
      <c r="AK701" s="12"/>
      <c r="AL701" s="12"/>
      <c r="AM701" s="12"/>
      <c r="AN701" s="12"/>
      <c r="AO701" s="12"/>
      <c r="AP701" s="12"/>
      <c r="AQ701" s="12"/>
      <c r="AR701" s="12"/>
      <c r="AS701" s="12"/>
      <c r="AT701" s="12"/>
      <c r="AU701" s="12"/>
      <c r="AV701" s="12"/>
      <c r="AW701" s="12"/>
      <c r="AX701" s="12"/>
      <c r="AY701" s="12"/>
      <c r="AZ701" s="12"/>
      <c r="BA701" s="12"/>
      <c r="BB701" s="12"/>
      <c r="BC701" s="12"/>
      <c r="BD701" s="12"/>
      <c r="BE701" s="12"/>
      <c r="BF701" s="12"/>
      <c r="BG701" s="12"/>
      <c r="BH701" s="12"/>
      <c r="BI701" s="12"/>
      <c r="BJ701" s="12"/>
      <c r="BK701" s="12"/>
    </row>
    <row r="702" spans="1:63" x14ac:dyDescent="0.3">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c r="AE702" s="12"/>
      <c r="AF702" s="12"/>
      <c r="AG702" s="12"/>
      <c r="AH702" s="12"/>
      <c r="AI702" s="12"/>
      <c r="AJ702" s="12"/>
      <c r="AK702" s="12"/>
      <c r="AL702" s="12"/>
      <c r="AM702" s="12"/>
      <c r="AN702" s="12"/>
      <c r="AO702" s="12"/>
      <c r="AP702" s="12"/>
      <c r="AQ702" s="12"/>
      <c r="AR702" s="12"/>
      <c r="AS702" s="12"/>
      <c r="AT702" s="12"/>
      <c r="AU702" s="12"/>
      <c r="AV702" s="12"/>
      <c r="AW702" s="12"/>
      <c r="AX702" s="12"/>
      <c r="AY702" s="12"/>
      <c r="AZ702" s="12"/>
      <c r="BA702" s="12"/>
      <c r="BB702" s="12"/>
      <c r="BC702" s="12"/>
      <c r="BD702" s="12"/>
      <c r="BE702" s="12"/>
      <c r="BF702" s="12"/>
      <c r="BG702" s="12"/>
      <c r="BH702" s="12"/>
      <c r="BI702" s="12"/>
      <c r="BJ702" s="12"/>
      <c r="BK702" s="12"/>
    </row>
    <row r="703" spans="1:63" x14ac:dyDescent="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c r="AE703" s="12"/>
      <c r="AF703" s="12"/>
      <c r="AG703" s="12"/>
      <c r="AH703" s="12"/>
      <c r="AI703" s="12"/>
      <c r="AJ703" s="12"/>
      <c r="AK703" s="12"/>
      <c r="AL703" s="12"/>
      <c r="AM703" s="12"/>
      <c r="AN703" s="12"/>
      <c r="AO703" s="12"/>
      <c r="AP703" s="12"/>
      <c r="AQ703" s="12"/>
      <c r="AR703" s="12"/>
      <c r="AS703" s="12"/>
      <c r="AT703" s="12"/>
      <c r="AU703" s="12"/>
      <c r="AV703" s="12"/>
      <c r="AW703" s="12"/>
      <c r="AX703" s="12"/>
      <c r="AY703" s="12"/>
      <c r="AZ703" s="12"/>
      <c r="BA703" s="12"/>
      <c r="BB703" s="12"/>
      <c r="BC703" s="12"/>
      <c r="BD703" s="12"/>
      <c r="BE703" s="12"/>
      <c r="BF703" s="12"/>
      <c r="BG703" s="12"/>
      <c r="BH703" s="12"/>
      <c r="BI703" s="12"/>
      <c r="BJ703" s="12"/>
      <c r="BK703" s="12"/>
    </row>
    <row r="704" spans="1:63" x14ac:dyDescent="0.3">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c r="AE704" s="12"/>
      <c r="AF704" s="12"/>
      <c r="AG704" s="12"/>
      <c r="AH704" s="12"/>
      <c r="AI704" s="12"/>
      <c r="AJ704" s="12"/>
      <c r="AK704" s="12"/>
      <c r="AL704" s="12"/>
      <c r="AM704" s="12"/>
      <c r="AN704" s="12"/>
      <c r="AO704" s="12"/>
      <c r="AP704" s="12"/>
      <c r="AQ704" s="12"/>
      <c r="AR704" s="12"/>
      <c r="AS704" s="12"/>
      <c r="AT704" s="12"/>
      <c r="AU704" s="12"/>
      <c r="AV704" s="12"/>
      <c r="AW704" s="12"/>
      <c r="AX704" s="12"/>
      <c r="AY704" s="12"/>
      <c r="AZ704" s="12"/>
      <c r="BA704" s="12"/>
      <c r="BB704" s="12"/>
      <c r="BC704" s="12"/>
      <c r="BD704" s="12"/>
      <c r="BE704" s="12"/>
      <c r="BF704" s="12"/>
      <c r="BG704" s="12"/>
      <c r="BH704" s="12"/>
      <c r="BI704" s="12"/>
      <c r="BJ704" s="12"/>
      <c r="BK704" s="12"/>
    </row>
    <row r="705" spans="1:63" x14ac:dyDescent="0.3">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c r="AE705" s="12"/>
      <c r="AF705" s="12"/>
      <c r="AG705" s="12"/>
      <c r="AH705" s="12"/>
      <c r="AI705" s="12"/>
      <c r="AJ705" s="12"/>
      <c r="AK705" s="12"/>
      <c r="AL705" s="12"/>
      <c r="AM705" s="12"/>
      <c r="AN705" s="12"/>
      <c r="AO705" s="12"/>
      <c r="AP705" s="12"/>
      <c r="AQ705" s="12"/>
      <c r="AR705" s="12"/>
      <c r="AS705" s="12"/>
      <c r="AT705" s="12"/>
      <c r="AU705" s="12"/>
      <c r="AV705" s="12"/>
      <c r="AW705" s="12"/>
      <c r="AX705" s="12"/>
      <c r="AY705" s="12"/>
      <c r="AZ705" s="12"/>
      <c r="BA705" s="12"/>
      <c r="BB705" s="12"/>
      <c r="BC705" s="12"/>
      <c r="BD705" s="12"/>
      <c r="BE705" s="12"/>
      <c r="BF705" s="12"/>
      <c r="BG705" s="12"/>
      <c r="BH705" s="12"/>
      <c r="BI705" s="12"/>
      <c r="BJ705" s="12"/>
      <c r="BK705" s="12"/>
    </row>
    <row r="706" spans="1:63" x14ac:dyDescent="0.3">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c r="AE706" s="12"/>
      <c r="AF706" s="12"/>
      <c r="AG706" s="12"/>
      <c r="AH706" s="12"/>
      <c r="AI706" s="12"/>
      <c r="AJ706" s="12"/>
      <c r="AK706" s="12"/>
      <c r="AL706" s="12"/>
      <c r="AM706" s="12"/>
      <c r="AN706" s="12"/>
      <c r="AO706" s="12"/>
      <c r="AP706" s="12"/>
      <c r="AQ706" s="12"/>
      <c r="AR706" s="12"/>
      <c r="AS706" s="12"/>
      <c r="AT706" s="12"/>
      <c r="AU706" s="12"/>
      <c r="AV706" s="12"/>
      <c r="AW706" s="12"/>
      <c r="AX706" s="12"/>
      <c r="AY706" s="12"/>
      <c r="AZ706" s="12"/>
      <c r="BA706" s="12"/>
      <c r="BB706" s="12"/>
      <c r="BC706" s="12"/>
      <c r="BD706" s="12"/>
      <c r="BE706" s="12"/>
      <c r="BF706" s="12"/>
      <c r="BG706" s="12"/>
      <c r="BH706" s="12"/>
      <c r="BI706" s="12"/>
      <c r="BJ706" s="12"/>
      <c r="BK706" s="12"/>
    </row>
    <row r="707" spans="1:63" x14ac:dyDescent="0.3">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c r="AE707" s="12"/>
      <c r="AF707" s="12"/>
      <c r="AG707" s="12"/>
      <c r="AH707" s="12"/>
      <c r="AI707" s="12"/>
      <c r="AJ707" s="12"/>
      <c r="AK707" s="12"/>
      <c r="AL707" s="12"/>
      <c r="AM707" s="12"/>
      <c r="AN707" s="12"/>
      <c r="AO707" s="12"/>
      <c r="AP707" s="12"/>
      <c r="AQ707" s="12"/>
      <c r="AR707" s="12"/>
      <c r="AS707" s="12"/>
      <c r="AT707" s="12"/>
      <c r="AU707" s="12"/>
      <c r="AV707" s="12"/>
      <c r="AW707" s="12"/>
      <c r="AX707" s="12"/>
      <c r="AY707" s="12"/>
      <c r="AZ707" s="12"/>
      <c r="BA707" s="12"/>
      <c r="BB707" s="12"/>
      <c r="BC707" s="12"/>
      <c r="BD707" s="12"/>
      <c r="BE707" s="12"/>
      <c r="BF707" s="12"/>
      <c r="BG707" s="12"/>
      <c r="BH707" s="12"/>
      <c r="BI707" s="12"/>
      <c r="BJ707" s="12"/>
      <c r="BK707" s="12"/>
    </row>
    <row r="708" spans="1:63" x14ac:dyDescent="0.3">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c r="AE708" s="12"/>
      <c r="AF708" s="12"/>
      <c r="AG708" s="12"/>
      <c r="AH708" s="12"/>
      <c r="AI708" s="12"/>
      <c r="AJ708" s="12"/>
      <c r="AK708" s="12"/>
      <c r="AL708" s="12"/>
      <c r="AM708" s="12"/>
      <c r="AN708" s="12"/>
      <c r="AO708" s="12"/>
      <c r="AP708" s="12"/>
      <c r="AQ708" s="12"/>
      <c r="AR708" s="12"/>
      <c r="AS708" s="12"/>
      <c r="AT708" s="12"/>
      <c r="AU708" s="12"/>
      <c r="AV708" s="12"/>
      <c r="AW708" s="12"/>
      <c r="AX708" s="12"/>
      <c r="AY708" s="12"/>
      <c r="AZ708" s="12"/>
      <c r="BA708" s="12"/>
      <c r="BB708" s="12"/>
      <c r="BC708" s="12"/>
      <c r="BD708" s="12"/>
      <c r="BE708" s="12"/>
      <c r="BF708" s="12"/>
      <c r="BG708" s="12"/>
      <c r="BH708" s="12"/>
      <c r="BI708" s="12"/>
      <c r="BJ708" s="12"/>
      <c r="BK708" s="12"/>
    </row>
    <row r="709" spans="1:63" x14ac:dyDescent="0.3">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c r="AE709" s="12"/>
      <c r="AF709" s="12"/>
      <c r="AG709" s="12"/>
      <c r="AH709" s="12"/>
      <c r="AI709" s="12"/>
      <c r="AJ709" s="12"/>
      <c r="AK709" s="12"/>
      <c r="AL709" s="12"/>
      <c r="AM709" s="12"/>
      <c r="AN709" s="12"/>
      <c r="AO709" s="12"/>
      <c r="AP709" s="12"/>
      <c r="AQ709" s="12"/>
      <c r="AR709" s="12"/>
      <c r="AS709" s="12"/>
      <c r="AT709" s="12"/>
      <c r="AU709" s="12"/>
      <c r="AV709" s="12"/>
      <c r="AW709" s="12"/>
      <c r="AX709" s="12"/>
      <c r="AY709" s="12"/>
      <c r="AZ709" s="12"/>
      <c r="BA709" s="12"/>
      <c r="BB709" s="12"/>
      <c r="BC709" s="12"/>
      <c r="BD709" s="12"/>
      <c r="BE709" s="12"/>
      <c r="BF709" s="12"/>
      <c r="BG709" s="12"/>
      <c r="BH709" s="12"/>
      <c r="BI709" s="12"/>
      <c r="BJ709" s="12"/>
      <c r="BK709" s="12"/>
    </row>
    <row r="710" spans="1:63" x14ac:dyDescent="0.3">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c r="AE710" s="12"/>
      <c r="AF710" s="12"/>
      <c r="AG710" s="12"/>
      <c r="AH710" s="12"/>
      <c r="AI710" s="12"/>
      <c r="AJ710" s="12"/>
      <c r="AK710" s="12"/>
      <c r="AL710" s="12"/>
      <c r="AM710" s="12"/>
      <c r="AN710" s="12"/>
      <c r="AO710" s="12"/>
      <c r="AP710" s="12"/>
      <c r="AQ710" s="12"/>
      <c r="AR710" s="12"/>
      <c r="AS710" s="12"/>
      <c r="AT710" s="12"/>
      <c r="AU710" s="12"/>
      <c r="AV710" s="12"/>
      <c r="AW710" s="12"/>
      <c r="AX710" s="12"/>
      <c r="AY710" s="12"/>
      <c r="AZ710" s="12"/>
      <c r="BA710" s="12"/>
      <c r="BB710" s="12"/>
      <c r="BC710" s="12"/>
      <c r="BD710" s="12"/>
      <c r="BE710" s="12"/>
      <c r="BF710" s="12"/>
      <c r="BG710" s="12"/>
      <c r="BH710" s="12"/>
      <c r="BI710" s="12"/>
      <c r="BJ710" s="12"/>
      <c r="BK710" s="12"/>
    </row>
    <row r="711" spans="1:63" x14ac:dyDescent="0.3">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c r="AE711" s="12"/>
      <c r="AF711" s="12"/>
      <c r="AG711" s="12"/>
      <c r="AH711" s="12"/>
      <c r="AI711" s="12"/>
      <c r="AJ711" s="12"/>
      <c r="AK711" s="12"/>
      <c r="AL711" s="12"/>
      <c r="AM711" s="12"/>
      <c r="AN711" s="12"/>
      <c r="AO711" s="12"/>
      <c r="AP711" s="12"/>
      <c r="AQ711" s="12"/>
      <c r="AR711" s="12"/>
      <c r="AS711" s="12"/>
      <c r="AT711" s="12"/>
      <c r="AU711" s="12"/>
      <c r="AV711" s="12"/>
      <c r="AW711" s="12"/>
      <c r="AX711" s="12"/>
      <c r="AY711" s="12"/>
      <c r="AZ711" s="12"/>
      <c r="BA711" s="12"/>
      <c r="BB711" s="12"/>
      <c r="BC711" s="12"/>
      <c r="BD711" s="12"/>
      <c r="BE711" s="12"/>
      <c r="BF711" s="12"/>
      <c r="BG711" s="12"/>
      <c r="BH711" s="12"/>
      <c r="BI711" s="12"/>
      <c r="BJ711" s="12"/>
      <c r="BK711" s="12"/>
    </row>
    <row r="712" spans="1:63" x14ac:dyDescent="0.3">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c r="AE712" s="12"/>
      <c r="AF712" s="12"/>
      <c r="AG712" s="12"/>
      <c r="AH712" s="12"/>
      <c r="AI712" s="12"/>
      <c r="AJ712" s="12"/>
      <c r="AK712" s="12"/>
      <c r="AL712" s="12"/>
      <c r="AM712" s="12"/>
      <c r="AN712" s="12"/>
      <c r="AO712" s="12"/>
      <c r="AP712" s="12"/>
      <c r="AQ712" s="12"/>
      <c r="AR712" s="12"/>
      <c r="AS712" s="12"/>
      <c r="AT712" s="12"/>
      <c r="AU712" s="12"/>
      <c r="AV712" s="12"/>
      <c r="AW712" s="12"/>
      <c r="AX712" s="12"/>
      <c r="AY712" s="12"/>
      <c r="AZ712" s="12"/>
      <c r="BA712" s="12"/>
      <c r="BB712" s="12"/>
      <c r="BC712" s="12"/>
      <c r="BD712" s="12"/>
      <c r="BE712" s="12"/>
      <c r="BF712" s="12"/>
      <c r="BG712" s="12"/>
      <c r="BH712" s="12"/>
      <c r="BI712" s="12"/>
      <c r="BJ712" s="12"/>
      <c r="BK712" s="12"/>
    </row>
    <row r="713" spans="1:63" x14ac:dyDescent="0.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c r="AE713" s="12"/>
      <c r="AF713" s="12"/>
      <c r="AG713" s="12"/>
      <c r="AH713" s="12"/>
      <c r="AI713" s="12"/>
      <c r="AJ713" s="12"/>
      <c r="AK713" s="12"/>
      <c r="AL713" s="12"/>
      <c r="AM713" s="12"/>
      <c r="AN713" s="12"/>
      <c r="AO713" s="12"/>
      <c r="AP713" s="12"/>
      <c r="AQ713" s="12"/>
      <c r="AR713" s="12"/>
      <c r="AS713" s="12"/>
      <c r="AT713" s="12"/>
      <c r="AU713" s="12"/>
      <c r="AV713" s="12"/>
      <c r="AW713" s="12"/>
      <c r="AX713" s="12"/>
      <c r="AY713" s="12"/>
      <c r="AZ713" s="12"/>
      <c r="BA713" s="12"/>
      <c r="BB713" s="12"/>
      <c r="BC713" s="12"/>
      <c r="BD713" s="12"/>
      <c r="BE713" s="12"/>
      <c r="BF713" s="12"/>
      <c r="BG713" s="12"/>
      <c r="BH713" s="12"/>
      <c r="BI713" s="12"/>
      <c r="BJ713" s="12"/>
      <c r="BK713" s="12"/>
    </row>
    <row r="714" spans="1:63" x14ac:dyDescent="0.3">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c r="AE714" s="12"/>
      <c r="AF714" s="12"/>
      <c r="AG714" s="12"/>
      <c r="AH714" s="12"/>
      <c r="AI714" s="12"/>
      <c r="AJ714" s="12"/>
      <c r="AK714" s="12"/>
      <c r="AL714" s="12"/>
      <c r="AM714" s="12"/>
      <c r="AN714" s="12"/>
      <c r="AO714" s="12"/>
      <c r="AP714" s="12"/>
      <c r="AQ714" s="12"/>
      <c r="AR714" s="12"/>
      <c r="AS714" s="12"/>
      <c r="AT714" s="12"/>
      <c r="AU714" s="12"/>
      <c r="AV714" s="12"/>
      <c r="AW714" s="12"/>
      <c r="AX714" s="12"/>
      <c r="AY714" s="12"/>
      <c r="AZ714" s="12"/>
      <c r="BA714" s="12"/>
      <c r="BB714" s="12"/>
      <c r="BC714" s="12"/>
      <c r="BD714" s="12"/>
      <c r="BE714" s="12"/>
      <c r="BF714" s="12"/>
      <c r="BG714" s="12"/>
      <c r="BH714" s="12"/>
      <c r="BI714" s="12"/>
      <c r="BJ714" s="12"/>
      <c r="BK714" s="12"/>
    </row>
    <row r="715" spans="1:63" x14ac:dyDescent="0.3">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c r="AE715" s="12"/>
      <c r="AF715" s="12"/>
      <c r="AG715" s="12"/>
      <c r="AH715" s="12"/>
      <c r="AI715" s="12"/>
      <c r="AJ715" s="12"/>
      <c r="AK715" s="12"/>
      <c r="AL715" s="12"/>
      <c r="AM715" s="12"/>
      <c r="AN715" s="12"/>
      <c r="AO715" s="12"/>
      <c r="AP715" s="12"/>
      <c r="AQ715" s="12"/>
      <c r="AR715" s="12"/>
      <c r="AS715" s="12"/>
      <c r="AT715" s="12"/>
      <c r="AU715" s="12"/>
      <c r="AV715" s="12"/>
      <c r="AW715" s="12"/>
      <c r="AX715" s="12"/>
      <c r="AY715" s="12"/>
      <c r="AZ715" s="12"/>
      <c r="BA715" s="12"/>
      <c r="BB715" s="12"/>
      <c r="BC715" s="12"/>
      <c r="BD715" s="12"/>
      <c r="BE715" s="12"/>
      <c r="BF715" s="12"/>
      <c r="BG715" s="12"/>
      <c r="BH715" s="12"/>
      <c r="BI715" s="12"/>
      <c r="BJ715" s="12"/>
      <c r="BK715" s="12"/>
    </row>
    <row r="716" spans="1:63" x14ac:dyDescent="0.3">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c r="AE716" s="12"/>
      <c r="AF716" s="12"/>
      <c r="AG716" s="12"/>
      <c r="AH716" s="12"/>
      <c r="AI716" s="12"/>
      <c r="AJ716" s="12"/>
      <c r="AK716" s="12"/>
      <c r="AL716" s="12"/>
      <c r="AM716" s="12"/>
      <c r="AN716" s="12"/>
      <c r="AO716" s="12"/>
      <c r="AP716" s="12"/>
      <c r="AQ716" s="12"/>
      <c r="AR716" s="12"/>
      <c r="AS716" s="12"/>
      <c r="AT716" s="12"/>
      <c r="AU716" s="12"/>
      <c r="AV716" s="12"/>
      <c r="AW716" s="12"/>
      <c r="AX716" s="12"/>
      <c r="AY716" s="12"/>
      <c r="AZ716" s="12"/>
      <c r="BA716" s="12"/>
      <c r="BB716" s="12"/>
      <c r="BC716" s="12"/>
      <c r="BD716" s="12"/>
      <c r="BE716" s="12"/>
      <c r="BF716" s="12"/>
      <c r="BG716" s="12"/>
      <c r="BH716" s="12"/>
      <c r="BI716" s="12"/>
      <c r="BJ716" s="12"/>
      <c r="BK716" s="12"/>
    </row>
    <row r="717" spans="1:63" x14ac:dyDescent="0.3">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c r="AE717" s="12"/>
      <c r="AF717" s="12"/>
      <c r="AG717" s="12"/>
      <c r="AH717" s="12"/>
      <c r="AI717" s="12"/>
      <c r="AJ717" s="12"/>
      <c r="AK717" s="12"/>
      <c r="AL717" s="12"/>
      <c r="AM717" s="12"/>
      <c r="AN717" s="12"/>
      <c r="AO717" s="12"/>
      <c r="AP717" s="12"/>
      <c r="AQ717" s="12"/>
      <c r="AR717" s="12"/>
      <c r="AS717" s="12"/>
      <c r="AT717" s="12"/>
      <c r="AU717" s="12"/>
      <c r="AV717" s="12"/>
      <c r="AW717" s="12"/>
      <c r="AX717" s="12"/>
      <c r="AY717" s="12"/>
      <c r="AZ717" s="12"/>
      <c r="BA717" s="12"/>
      <c r="BB717" s="12"/>
      <c r="BC717" s="12"/>
      <c r="BD717" s="12"/>
      <c r="BE717" s="12"/>
      <c r="BF717" s="12"/>
      <c r="BG717" s="12"/>
      <c r="BH717" s="12"/>
      <c r="BI717" s="12"/>
      <c r="BJ717" s="12"/>
      <c r="BK717" s="12"/>
    </row>
    <row r="718" spans="1:63" x14ac:dyDescent="0.3">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c r="AE718" s="12"/>
      <c r="AF718" s="12"/>
      <c r="AG718" s="12"/>
      <c r="AH718" s="12"/>
      <c r="AI718" s="12"/>
      <c r="AJ718" s="12"/>
      <c r="AK718" s="12"/>
      <c r="AL718" s="12"/>
      <c r="AM718" s="12"/>
      <c r="AN718" s="12"/>
      <c r="AO718" s="12"/>
      <c r="AP718" s="12"/>
      <c r="AQ718" s="12"/>
      <c r="AR718" s="12"/>
      <c r="AS718" s="12"/>
      <c r="AT718" s="12"/>
      <c r="AU718" s="12"/>
      <c r="AV718" s="12"/>
      <c r="AW718" s="12"/>
      <c r="AX718" s="12"/>
      <c r="AY718" s="12"/>
      <c r="AZ718" s="12"/>
      <c r="BA718" s="12"/>
      <c r="BB718" s="12"/>
      <c r="BC718" s="12"/>
      <c r="BD718" s="12"/>
      <c r="BE718" s="12"/>
      <c r="BF718" s="12"/>
      <c r="BG718" s="12"/>
      <c r="BH718" s="12"/>
      <c r="BI718" s="12"/>
      <c r="BJ718" s="12"/>
      <c r="BK718" s="12"/>
    </row>
    <row r="719" spans="1:63" x14ac:dyDescent="0.3">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c r="AE719" s="12"/>
      <c r="AF719" s="12"/>
      <c r="AG719" s="12"/>
      <c r="AH719" s="12"/>
      <c r="AI719" s="12"/>
      <c r="AJ719" s="12"/>
      <c r="AK719" s="12"/>
      <c r="AL719" s="12"/>
      <c r="AM719" s="12"/>
      <c r="AN719" s="12"/>
      <c r="AO719" s="12"/>
      <c r="AP719" s="12"/>
      <c r="AQ719" s="12"/>
      <c r="AR719" s="12"/>
      <c r="AS719" s="12"/>
      <c r="AT719" s="12"/>
      <c r="AU719" s="12"/>
      <c r="AV719" s="12"/>
      <c r="AW719" s="12"/>
      <c r="AX719" s="12"/>
      <c r="AY719" s="12"/>
      <c r="AZ719" s="12"/>
      <c r="BA719" s="12"/>
      <c r="BB719" s="12"/>
      <c r="BC719" s="12"/>
      <c r="BD719" s="12"/>
      <c r="BE719" s="12"/>
      <c r="BF719" s="12"/>
      <c r="BG719" s="12"/>
      <c r="BH719" s="12"/>
      <c r="BI719" s="12"/>
      <c r="BJ719" s="12"/>
      <c r="BK719" s="12"/>
    </row>
    <row r="720" spans="1:63" x14ac:dyDescent="0.3">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c r="AE720" s="12"/>
      <c r="AF720" s="12"/>
      <c r="AG720" s="12"/>
      <c r="AH720" s="12"/>
      <c r="AI720" s="12"/>
      <c r="AJ720" s="12"/>
      <c r="AK720" s="12"/>
      <c r="AL720" s="12"/>
      <c r="AM720" s="12"/>
      <c r="AN720" s="12"/>
      <c r="AO720" s="12"/>
      <c r="AP720" s="12"/>
      <c r="AQ720" s="12"/>
      <c r="AR720" s="12"/>
      <c r="AS720" s="12"/>
      <c r="AT720" s="12"/>
      <c r="AU720" s="12"/>
      <c r="AV720" s="12"/>
      <c r="AW720" s="12"/>
      <c r="AX720" s="12"/>
      <c r="AY720" s="12"/>
      <c r="AZ720" s="12"/>
      <c r="BA720" s="12"/>
      <c r="BB720" s="12"/>
      <c r="BC720" s="12"/>
      <c r="BD720" s="12"/>
      <c r="BE720" s="12"/>
      <c r="BF720" s="12"/>
      <c r="BG720" s="12"/>
      <c r="BH720" s="12"/>
      <c r="BI720" s="12"/>
      <c r="BJ720" s="12"/>
      <c r="BK720" s="12"/>
    </row>
    <row r="721" spans="1:63" x14ac:dyDescent="0.3">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c r="AE721" s="12"/>
      <c r="AF721" s="12"/>
      <c r="AG721" s="12"/>
      <c r="AH721" s="12"/>
      <c r="AI721" s="12"/>
      <c r="AJ721" s="12"/>
      <c r="AK721" s="12"/>
      <c r="AL721" s="12"/>
      <c r="AM721" s="12"/>
      <c r="AN721" s="12"/>
      <c r="AO721" s="12"/>
      <c r="AP721" s="12"/>
      <c r="AQ721" s="12"/>
      <c r="AR721" s="12"/>
      <c r="AS721" s="12"/>
      <c r="AT721" s="12"/>
      <c r="AU721" s="12"/>
      <c r="AV721" s="12"/>
      <c r="AW721" s="12"/>
      <c r="AX721" s="12"/>
      <c r="AY721" s="12"/>
      <c r="AZ721" s="12"/>
      <c r="BA721" s="12"/>
      <c r="BB721" s="12"/>
      <c r="BC721" s="12"/>
      <c r="BD721" s="12"/>
      <c r="BE721" s="12"/>
      <c r="BF721" s="12"/>
      <c r="BG721" s="12"/>
      <c r="BH721" s="12"/>
      <c r="BI721" s="12"/>
      <c r="BJ721" s="12"/>
      <c r="BK721" s="12"/>
    </row>
    <row r="722" spans="1:63" x14ac:dyDescent="0.3">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2"/>
      <c r="BG722" s="12"/>
      <c r="BH722" s="12"/>
      <c r="BI722" s="12"/>
      <c r="BJ722" s="12"/>
      <c r="BK722" s="12"/>
    </row>
    <row r="723" spans="1:63" x14ac:dyDescent="0.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c r="AE723" s="12"/>
      <c r="AF723" s="12"/>
      <c r="AG723" s="12"/>
      <c r="AH723" s="12"/>
      <c r="AI723" s="12"/>
      <c r="AJ723" s="12"/>
      <c r="AK723" s="12"/>
      <c r="AL723" s="12"/>
      <c r="AM723" s="12"/>
      <c r="AN723" s="12"/>
      <c r="AO723" s="12"/>
      <c r="AP723" s="12"/>
      <c r="AQ723" s="12"/>
      <c r="AR723" s="12"/>
      <c r="AS723" s="12"/>
      <c r="AT723" s="12"/>
      <c r="AU723" s="12"/>
      <c r="AV723" s="12"/>
      <c r="AW723" s="12"/>
      <c r="AX723" s="12"/>
      <c r="AY723" s="12"/>
      <c r="AZ723" s="12"/>
      <c r="BA723" s="12"/>
      <c r="BB723" s="12"/>
      <c r="BC723" s="12"/>
      <c r="BD723" s="12"/>
      <c r="BE723" s="12"/>
      <c r="BF723" s="12"/>
      <c r="BG723" s="12"/>
      <c r="BH723" s="12"/>
      <c r="BI723" s="12"/>
      <c r="BJ723" s="12"/>
      <c r="BK723" s="12"/>
    </row>
    <row r="724" spans="1:63" x14ac:dyDescent="0.3">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c r="AE724" s="12"/>
      <c r="AF724" s="12"/>
      <c r="AG724" s="12"/>
      <c r="AH724" s="12"/>
      <c r="AI724" s="12"/>
      <c r="AJ724" s="12"/>
      <c r="AK724" s="12"/>
      <c r="AL724" s="12"/>
      <c r="AM724" s="12"/>
      <c r="AN724" s="12"/>
      <c r="AO724" s="12"/>
      <c r="AP724" s="12"/>
      <c r="AQ724" s="12"/>
      <c r="AR724" s="12"/>
      <c r="AS724" s="12"/>
      <c r="AT724" s="12"/>
      <c r="AU724" s="12"/>
      <c r="AV724" s="12"/>
      <c r="AW724" s="12"/>
      <c r="AX724" s="12"/>
      <c r="AY724" s="12"/>
      <c r="AZ724" s="12"/>
      <c r="BA724" s="12"/>
      <c r="BB724" s="12"/>
      <c r="BC724" s="12"/>
      <c r="BD724" s="12"/>
      <c r="BE724" s="12"/>
      <c r="BF724" s="12"/>
      <c r="BG724" s="12"/>
      <c r="BH724" s="12"/>
      <c r="BI724" s="12"/>
      <c r="BJ724" s="12"/>
      <c r="BK724" s="12"/>
    </row>
    <row r="725" spans="1:63" x14ac:dyDescent="0.3">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c r="AE725" s="12"/>
      <c r="AF725" s="12"/>
      <c r="AG725" s="12"/>
      <c r="AH725" s="12"/>
      <c r="AI725" s="12"/>
      <c r="AJ725" s="12"/>
      <c r="AK725" s="12"/>
      <c r="AL725" s="12"/>
      <c r="AM725" s="12"/>
      <c r="AN725" s="12"/>
      <c r="AO725" s="12"/>
      <c r="AP725" s="12"/>
      <c r="AQ725" s="12"/>
      <c r="AR725" s="12"/>
      <c r="AS725" s="12"/>
      <c r="AT725" s="12"/>
      <c r="AU725" s="12"/>
      <c r="AV725" s="12"/>
      <c r="AW725" s="12"/>
      <c r="AX725" s="12"/>
      <c r="AY725" s="12"/>
      <c r="AZ725" s="12"/>
      <c r="BA725" s="12"/>
      <c r="BB725" s="12"/>
      <c r="BC725" s="12"/>
      <c r="BD725" s="12"/>
      <c r="BE725" s="12"/>
      <c r="BF725" s="12"/>
      <c r="BG725" s="12"/>
      <c r="BH725" s="12"/>
      <c r="BI725" s="12"/>
      <c r="BJ725" s="12"/>
      <c r="BK725" s="12"/>
    </row>
    <row r="726" spans="1:63" x14ac:dyDescent="0.3">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c r="AE726" s="12"/>
      <c r="AF726" s="12"/>
      <c r="AG726" s="12"/>
      <c r="AH726" s="12"/>
      <c r="AI726" s="12"/>
      <c r="AJ726" s="12"/>
      <c r="AK726" s="12"/>
      <c r="AL726" s="12"/>
      <c r="AM726" s="12"/>
      <c r="AN726" s="12"/>
      <c r="AO726" s="12"/>
      <c r="AP726" s="12"/>
      <c r="AQ726" s="12"/>
      <c r="AR726" s="12"/>
      <c r="AS726" s="12"/>
      <c r="AT726" s="12"/>
      <c r="AU726" s="12"/>
      <c r="AV726" s="12"/>
      <c r="AW726" s="12"/>
      <c r="AX726" s="12"/>
      <c r="AY726" s="12"/>
      <c r="AZ726" s="12"/>
      <c r="BA726" s="12"/>
      <c r="BB726" s="12"/>
      <c r="BC726" s="12"/>
      <c r="BD726" s="12"/>
      <c r="BE726" s="12"/>
      <c r="BF726" s="12"/>
      <c r="BG726" s="12"/>
      <c r="BH726" s="12"/>
      <c r="BI726" s="12"/>
      <c r="BJ726" s="12"/>
      <c r="BK726" s="12"/>
    </row>
    <row r="727" spans="1:63" x14ac:dyDescent="0.3">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c r="AE727" s="12"/>
      <c r="AF727" s="12"/>
      <c r="AG727" s="12"/>
      <c r="AH727" s="12"/>
      <c r="AI727" s="12"/>
      <c r="AJ727" s="12"/>
      <c r="AK727" s="12"/>
      <c r="AL727" s="12"/>
      <c r="AM727" s="12"/>
      <c r="AN727" s="12"/>
      <c r="AO727" s="12"/>
      <c r="AP727" s="12"/>
      <c r="AQ727" s="12"/>
      <c r="AR727" s="12"/>
      <c r="AS727" s="12"/>
      <c r="AT727" s="12"/>
      <c r="AU727" s="12"/>
      <c r="AV727" s="12"/>
      <c r="AW727" s="12"/>
      <c r="AX727" s="12"/>
      <c r="AY727" s="12"/>
      <c r="AZ727" s="12"/>
      <c r="BA727" s="12"/>
      <c r="BB727" s="12"/>
      <c r="BC727" s="12"/>
      <c r="BD727" s="12"/>
      <c r="BE727" s="12"/>
      <c r="BF727" s="12"/>
      <c r="BG727" s="12"/>
      <c r="BH727" s="12"/>
      <c r="BI727" s="12"/>
      <c r="BJ727" s="12"/>
      <c r="BK727" s="12"/>
    </row>
    <row r="728" spans="1:63" x14ac:dyDescent="0.3">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c r="AE728" s="12"/>
      <c r="AF728" s="12"/>
      <c r="AG728" s="12"/>
      <c r="AH728" s="12"/>
      <c r="AI728" s="12"/>
      <c r="AJ728" s="12"/>
      <c r="AK728" s="12"/>
      <c r="AL728" s="12"/>
      <c r="AM728" s="12"/>
      <c r="AN728" s="12"/>
      <c r="AO728" s="12"/>
      <c r="AP728" s="12"/>
      <c r="AQ728" s="12"/>
      <c r="AR728" s="12"/>
      <c r="AS728" s="12"/>
      <c r="AT728" s="12"/>
      <c r="AU728" s="12"/>
      <c r="AV728" s="12"/>
      <c r="AW728" s="12"/>
      <c r="AX728" s="12"/>
      <c r="AY728" s="12"/>
      <c r="AZ728" s="12"/>
      <c r="BA728" s="12"/>
      <c r="BB728" s="12"/>
      <c r="BC728" s="12"/>
      <c r="BD728" s="12"/>
      <c r="BE728" s="12"/>
      <c r="BF728" s="12"/>
      <c r="BG728" s="12"/>
      <c r="BH728" s="12"/>
      <c r="BI728" s="12"/>
      <c r="BJ728" s="12"/>
      <c r="BK728" s="12"/>
    </row>
    <row r="729" spans="1:63" x14ac:dyDescent="0.3">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c r="AE729" s="12"/>
      <c r="AF729" s="12"/>
      <c r="AG729" s="12"/>
      <c r="AH729" s="12"/>
      <c r="AI729" s="12"/>
      <c r="AJ729" s="12"/>
      <c r="AK729" s="12"/>
      <c r="AL729" s="12"/>
      <c r="AM729" s="12"/>
      <c r="AN729" s="12"/>
      <c r="AO729" s="12"/>
      <c r="AP729" s="12"/>
      <c r="AQ729" s="12"/>
      <c r="AR729" s="12"/>
      <c r="AS729" s="12"/>
      <c r="AT729" s="12"/>
      <c r="AU729" s="12"/>
      <c r="AV729" s="12"/>
      <c r="AW729" s="12"/>
      <c r="AX729" s="12"/>
      <c r="AY729" s="12"/>
      <c r="AZ729" s="12"/>
      <c r="BA729" s="12"/>
      <c r="BB729" s="12"/>
      <c r="BC729" s="12"/>
      <c r="BD729" s="12"/>
      <c r="BE729" s="12"/>
      <c r="BF729" s="12"/>
      <c r="BG729" s="12"/>
      <c r="BH729" s="12"/>
      <c r="BI729" s="12"/>
      <c r="BJ729" s="12"/>
      <c r="BK729" s="12"/>
    </row>
    <row r="730" spans="1:63" x14ac:dyDescent="0.3">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c r="AE730" s="12"/>
      <c r="AF730" s="12"/>
      <c r="AG730" s="12"/>
      <c r="AH730" s="12"/>
      <c r="AI730" s="12"/>
      <c r="AJ730" s="12"/>
      <c r="AK730" s="12"/>
      <c r="AL730" s="12"/>
      <c r="AM730" s="12"/>
      <c r="AN730" s="12"/>
      <c r="AO730" s="12"/>
      <c r="AP730" s="12"/>
      <c r="AQ730" s="12"/>
      <c r="AR730" s="12"/>
      <c r="AS730" s="12"/>
      <c r="AT730" s="12"/>
      <c r="AU730" s="12"/>
      <c r="AV730" s="12"/>
      <c r="AW730" s="12"/>
      <c r="AX730" s="12"/>
      <c r="AY730" s="12"/>
      <c r="AZ730" s="12"/>
      <c r="BA730" s="12"/>
      <c r="BB730" s="12"/>
      <c r="BC730" s="12"/>
      <c r="BD730" s="12"/>
      <c r="BE730" s="12"/>
      <c r="BF730" s="12"/>
      <c r="BG730" s="12"/>
      <c r="BH730" s="12"/>
      <c r="BI730" s="12"/>
      <c r="BJ730" s="12"/>
      <c r="BK730" s="12"/>
    </row>
    <row r="731" spans="1:63" x14ac:dyDescent="0.3">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c r="AE731" s="12"/>
      <c r="AF731" s="12"/>
      <c r="AG731" s="12"/>
      <c r="AH731" s="12"/>
      <c r="AI731" s="12"/>
      <c r="AJ731" s="12"/>
      <c r="AK731" s="12"/>
      <c r="AL731" s="12"/>
      <c r="AM731" s="12"/>
      <c r="AN731" s="12"/>
      <c r="AO731" s="12"/>
      <c r="AP731" s="12"/>
      <c r="AQ731" s="12"/>
      <c r="AR731" s="12"/>
      <c r="AS731" s="12"/>
      <c r="AT731" s="12"/>
      <c r="AU731" s="12"/>
      <c r="AV731" s="12"/>
      <c r="AW731" s="12"/>
      <c r="AX731" s="12"/>
      <c r="AY731" s="12"/>
      <c r="AZ731" s="12"/>
      <c r="BA731" s="12"/>
      <c r="BB731" s="12"/>
      <c r="BC731" s="12"/>
      <c r="BD731" s="12"/>
      <c r="BE731" s="12"/>
      <c r="BF731" s="12"/>
      <c r="BG731" s="12"/>
      <c r="BH731" s="12"/>
      <c r="BI731" s="12"/>
      <c r="BJ731" s="12"/>
      <c r="BK731" s="12"/>
    </row>
    <row r="732" spans="1:63" x14ac:dyDescent="0.3">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c r="AE732" s="12"/>
      <c r="AF732" s="12"/>
      <c r="AG732" s="12"/>
      <c r="AH732" s="12"/>
      <c r="AI732" s="12"/>
      <c r="AJ732" s="12"/>
      <c r="AK732" s="12"/>
      <c r="AL732" s="12"/>
      <c r="AM732" s="12"/>
      <c r="AN732" s="12"/>
      <c r="AO732" s="12"/>
      <c r="AP732" s="12"/>
      <c r="AQ732" s="12"/>
      <c r="AR732" s="12"/>
      <c r="AS732" s="12"/>
      <c r="AT732" s="12"/>
      <c r="AU732" s="12"/>
      <c r="AV732" s="12"/>
      <c r="AW732" s="12"/>
      <c r="AX732" s="12"/>
      <c r="AY732" s="12"/>
      <c r="AZ732" s="12"/>
      <c r="BA732" s="12"/>
      <c r="BB732" s="12"/>
      <c r="BC732" s="12"/>
      <c r="BD732" s="12"/>
      <c r="BE732" s="12"/>
      <c r="BF732" s="12"/>
      <c r="BG732" s="12"/>
      <c r="BH732" s="12"/>
      <c r="BI732" s="12"/>
      <c r="BJ732" s="12"/>
      <c r="BK732" s="12"/>
    </row>
    <row r="733" spans="1:63" x14ac:dyDescent="0.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c r="AE733" s="12"/>
      <c r="AF733" s="12"/>
      <c r="AG733" s="12"/>
      <c r="AH733" s="12"/>
      <c r="AI733" s="12"/>
      <c r="AJ733" s="12"/>
      <c r="AK733" s="12"/>
      <c r="AL733" s="12"/>
      <c r="AM733" s="12"/>
      <c r="AN733" s="12"/>
      <c r="AO733" s="12"/>
      <c r="AP733" s="12"/>
      <c r="AQ733" s="12"/>
      <c r="AR733" s="12"/>
      <c r="AS733" s="12"/>
      <c r="AT733" s="12"/>
      <c r="AU733" s="12"/>
      <c r="AV733" s="12"/>
      <c r="AW733" s="12"/>
      <c r="AX733" s="12"/>
      <c r="AY733" s="12"/>
      <c r="AZ733" s="12"/>
      <c r="BA733" s="12"/>
      <c r="BB733" s="12"/>
      <c r="BC733" s="12"/>
      <c r="BD733" s="12"/>
      <c r="BE733" s="12"/>
      <c r="BF733" s="12"/>
      <c r="BG733" s="12"/>
      <c r="BH733" s="12"/>
      <c r="BI733" s="12"/>
      <c r="BJ733" s="12"/>
      <c r="BK733" s="12"/>
    </row>
    <row r="734" spans="1:63" x14ac:dyDescent="0.3">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c r="AE734" s="12"/>
      <c r="AF734" s="12"/>
      <c r="AG734" s="12"/>
      <c r="AH734" s="12"/>
      <c r="AI734" s="12"/>
      <c r="AJ734" s="12"/>
      <c r="AK734" s="12"/>
      <c r="AL734" s="12"/>
      <c r="AM734" s="12"/>
      <c r="AN734" s="12"/>
      <c r="AO734" s="12"/>
      <c r="AP734" s="12"/>
      <c r="AQ734" s="12"/>
      <c r="AR734" s="12"/>
      <c r="AS734" s="12"/>
      <c r="AT734" s="12"/>
      <c r="AU734" s="12"/>
      <c r="AV734" s="12"/>
      <c r="AW734" s="12"/>
      <c r="AX734" s="12"/>
      <c r="AY734" s="12"/>
      <c r="AZ734" s="12"/>
      <c r="BA734" s="12"/>
      <c r="BB734" s="12"/>
      <c r="BC734" s="12"/>
      <c r="BD734" s="12"/>
      <c r="BE734" s="12"/>
      <c r="BF734" s="12"/>
      <c r="BG734" s="12"/>
      <c r="BH734" s="12"/>
      <c r="BI734" s="12"/>
      <c r="BJ734" s="12"/>
      <c r="BK734" s="12"/>
    </row>
    <row r="735" spans="1:63" x14ac:dyDescent="0.3">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c r="AE735" s="12"/>
      <c r="AF735" s="12"/>
      <c r="AG735" s="12"/>
      <c r="AH735" s="12"/>
      <c r="AI735" s="12"/>
      <c r="AJ735" s="12"/>
      <c r="AK735" s="12"/>
      <c r="AL735" s="12"/>
      <c r="AM735" s="12"/>
      <c r="AN735" s="12"/>
      <c r="AO735" s="12"/>
      <c r="AP735" s="12"/>
      <c r="AQ735" s="12"/>
      <c r="AR735" s="12"/>
      <c r="AS735" s="12"/>
      <c r="AT735" s="12"/>
      <c r="AU735" s="12"/>
      <c r="AV735" s="12"/>
      <c r="AW735" s="12"/>
      <c r="AX735" s="12"/>
      <c r="AY735" s="12"/>
      <c r="AZ735" s="12"/>
      <c r="BA735" s="12"/>
      <c r="BB735" s="12"/>
      <c r="BC735" s="12"/>
      <c r="BD735" s="12"/>
      <c r="BE735" s="12"/>
      <c r="BF735" s="12"/>
      <c r="BG735" s="12"/>
      <c r="BH735" s="12"/>
      <c r="BI735" s="12"/>
      <c r="BJ735" s="12"/>
      <c r="BK735" s="12"/>
    </row>
    <row r="736" spans="1:63" x14ac:dyDescent="0.3">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c r="AE736" s="12"/>
      <c r="AF736" s="12"/>
      <c r="AG736" s="12"/>
      <c r="AH736" s="12"/>
      <c r="AI736" s="12"/>
      <c r="AJ736" s="12"/>
      <c r="AK736" s="12"/>
      <c r="AL736" s="12"/>
      <c r="AM736" s="12"/>
      <c r="AN736" s="12"/>
      <c r="AO736" s="12"/>
      <c r="AP736" s="12"/>
      <c r="AQ736" s="12"/>
      <c r="AR736" s="12"/>
      <c r="AS736" s="12"/>
      <c r="AT736" s="12"/>
      <c r="AU736" s="12"/>
      <c r="AV736" s="12"/>
      <c r="AW736" s="12"/>
      <c r="AX736" s="12"/>
      <c r="AY736" s="12"/>
      <c r="AZ736" s="12"/>
      <c r="BA736" s="12"/>
      <c r="BB736" s="12"/>
      <c r="BC736" s="12"/>
      <c r="BD736" s="12"/>
      <c r="BE736" s="12"/>
      <c r="BF736" s="12"/>
      <c r="BG736" s="12"/>
      <c r="BH736" s="12"/>
      <c r="BI736" s="12"/>
      <c r="BJ736" s="12"/>
      <c r="BK736" s="12"/>
    </row>
    <row r="737" spans="1:63" x14ac:dyDescent="0.3">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c r="AE737" s="12"/>
      <c r="AF737" s="12"/>
      <c r="AG737" s="12"/>
      <c r="AH737" s="12"/>
      <c r="AI737" s="12"/>
      <c r="AJ737" s="12"/>
      <c r="AK737" s="12"/>
      <c r="AL737" s="12"/>
      <c r="AM737" s="12"/>
      <c r="AN737" s="12"/>
      <c r="AO737" s="12"/>
      <c r="AP737" s="12"/>
      <c r="AQ737" s="12"/>
      <c r="AR737" s="12"/>
      <c r="AS737" s="12"/>
      <c r="AT737" s="12"/>
      <c r="AU737" s="12"/>
      <c r="AV737" s="12"/>
      <c r="AW737" s="12"/>
      <c r="AX737" s="12"/>
      <c r="AY737" s="12"/>
      <c r="AZ737" s="12"/>
      <c r="BA737" s="12"/>
      <c r="BB737" s="12"/>
      <c r="BC737" s="12"/>
      <c r="BD737" s="12"/>
      <c r="BE737" s="12"/>
      <c r="BF737" s="12"/>
      <c r="BG737" s="12"/>
      <c r="BH737" s="12"/>
      <c r="BI737" s="12"/>
      <c r="BJ737" s="12"/>
      <c r="BK737" s="12"/>
    </row>
    <row r="738" spans="1:63" x14ac:dyDescent="0.3">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c r="AE738" s="12"/>
      <c r="AF738" s="12"/>
      <c r="AG738" s="12"/>
      <c r="AH738" s="12"/>
      <c r="AI738" s="12"/>
      <c r="AJ738" s="12"/>
      <c r="AK738" s="12"/>
      <c r="AL738" s="12"/>
      <c r="AM738" s="12"/>
      <c r="AN738" s="12"/>
      <c r="AO738" s="12"/>
      <c r="AP738" s="12"/>
      <c r="AQ738" s="12"/>
      <c r="AR738" s="12"/>
      <c r="AS738" s="12"/>
      <c r="AT738" s="12"/>
      <c r="AU738" s="12"/>
      <c r="AV738" s="12"/>
      <c r="AW738" s="12"/>
      <c r="AX738" s="12"/>
      <c r="AY738" s="12"/>
      <c r="AZ738" s="12"/>
      <c r="BA738" s="12"/>
      <c r="BB738" s="12"/>
      <c r="BC738" s="12"/>
      <c r="BD738" s="12"/>
      <c r="BE738" s="12"/>
      <c r="BF738" s="12"/>
      <c r="BG738" s="12"/>
      <c r="BH738" s="12"/>
      <c r="BI738" s="12"/>
      <c r="BJ738" s="12"/>
      <c r="BK738" s="12"/>
    </row>
    <row r="739" spans="1:63" x14ac:dyDescent="0.3">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c r="AE739" s="12"/>
      <c r="AF739" s="12"/>
      <c r="AG739" s="12"/>
      <c r="AH739" s="12"/>
      <c r="AI739" s="12"/>
      <c r="AJ739" s="12"/>
      <c r="AK739" s="12"/>
      <c r="AL739" s="12"/>
      <c r="AM739" s="12"/>
      <c r="AN739" s="12"/>
      <c r="AO739" s="12"/>
      <c r="AP739" s="12"/>
      <c r="AQ739" s="12"/>
      <c r="AR739" s="12"/>
      <c r="AS739" s="12"/>
      <c r="AT739" s="12"/>
      <c r="AU739" s="12"/>
      <c r="AV739" s="12"/>
      <c r="AW739" s="12"/>
      <c r="AX739" s="12"/>
      <c r="AY739" s="12"/>
      <c r="AZ739" s="12"/>
      <c r="BA739" s="12"/>
      <c r="BB739" s="12"/>
      <c r="BC739" s="12"/>
      <c r="BD739" s="12"/>
      <c r="BE739" s="12"/>
      <c r="BF739" s="12"/>
      <c r="BG739" s="12"/>
      <c r="BH739" s="12"/>
      <c r="BI739" s="12"/>
      <c r="BJ739" s="12"/>
      <c r="BK739" s="12"/>
    </row>
    <row r="740" spans="1:63" x14ac:dyDescent="0.3">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c r="AE740" s="12"/>
      <c r="AF740" s="12"/>
      <c r="AG740" s="12"/>
      <c r="AH740" s="12"/>
      <c r="AI740" s="12"/>
      <c r="AJ740" s="12"/>
      <c r="AK740" s="12"/>
      <c r="AL740" s="12"/>
      <c r="AM740" s="12"/>
      <c r="AN740" s="12"/>
      <c r="AO740" s="12"/>
      <c r="AP740" s="12"/>
      <c r="AQ740" s="12"/>
      <c r="AR740" s="12"/>
      <c r="AS740" s="12"/>
      <c r="AT740" s="12"/>
      <c r="AU740" s="12"/>
      <c r="AV740" s="12"/>
      <c r="AW740" s="12"/>
      <c r="AX740" s="12"/>
      <c r="AY740" s="12"/>
      <c r="AZ740" s="12"/>
      <c r="BA740" s="12"/>
      <c r="BB740" s="12"/>
      <c r="BC740" s="12"/>
      <c r="BD740" s="12"/>
      <c r="BE740" s="12"/>
      <c r="BF740" s="12"/>
      <c r="BG740" s="12"/>
      <c r="BH740" s="12"/>
      <c r="BI740" s="12"/>
      <c r="BJ740" s="12"/>
      <c r="BK740" s="12"/>
    </row>
    <row r="741" spans="1:63" x14ac:dyDescent="0.3">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c r="AE741" s="12"/>
      <c r="AF741" s="12"/>
      <c r="AG741" s="12"/>
      <c r="AH741" s="12"/>
      <c r="AI741" s="12"/>
      <c r="AJ741" s="12"/>
      <c r="AK741" s="12"/>
      <c r="AL741" s="12"/>
      <c r="AM741" s="12"/>
      <c r="AN741" s="12"/>
      <c r="AO741" s="12"/>
      <c r="AP741" s="12"/>
      <c r="AQ741" s="12"/>
      <c r="AR741" s="12"/>
      <c r="AS741" s="12"/>
      <c r="AT741" s="12"/>
      <c r="AU741" s="12"/>
      <c r="AV741" s="12"/>
      <c r="AW741" s="12"/>
      <c r="AX741" s="12"/>
      <c r="AY741" s="12"/>
      <c r="AZ741" s="12"/>
      <c r="BA741" s="12"/>
      <c r="BB741" s="12"/>
      <c r="BC741" s="12"/>
      <c r="BD741" s="12"/>
      <c r="BE741" s="12"/>
      <c r="BF741" s="12"/>
      <c r="BG741" s="12"/>
      <c r="BH741" s="12"/>
      <c r="BI741" s="12"/>
      <c r="BJ741" s="12"/>
      <c r="BK741" s="12"/>
    </row>
    <row r="742" spans="1:63" x14ac:dyDescent="0.3">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c r="AE742" s="12"/>
      <c r="AF742" s="12"/>
      <c r="AG742" s="12"/>
      <c r="AH742" s="12"/>
      <c r="AI742" s="12"/>
      <c r="AJ742" s="12"/>
      <c r="AK742" s="12"/>
      <c r="AL742" s="12"/>
      <c r="AM742" s="12"/>
      <c r="AN742" s="12"/>
      <c r="AO742" s="12"/>
      <c r="AP742" s="12"/>
      <c r="AQ742" s="12"/>
      <c r="AR742" s="12"/>
      <c r="AS742" s="12"/>
      <c r="AT742" s="12"/>
      <c r="AU742" s="12"/>
      <c r="AV742" s="12"/>
      <c r="AW742" s="12"/>
      <c r="AX742" s="12"/>
      <c r="AY742" s="12"/>
      <c r="AZ742" s="12"/>
      <c r="BA742" s="12"/>
      <c r="BB742" s="12"/>
      <c r="BC742" s="12"/>
      <c r="BD742" s="12"/>
      <c r="BE742" s="12"/>
      <c r="BF742" s="12"/>
      <c r="BG742" s="12"/>
      <c r="BH742" s="12"/>
      <c r="BI742" s="12"/>
      <c r="BJ742" s="12"/>
      <c r="BK742" s="12"/>
    </row>
    <row r="743" spans="1:63" x14ac:dyDescent="0.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c r="AE743" s="12"/>
      <c r="AF743" s="12"/>
      <c r="AG743" s="12"/>
      <c r="AH743" s="12"/>
      <c r="AI743" s="12"/>
      <c r="AJ743" s="12"/>
      <c r="AK743" s="12"/>
      <c r="AL743" s="12"/>
      <c r="AM743" s="12"/>
      <c r="AN743" s="12"/>
      <c r="AO743" s="12"/>
      <c r="AP743" s="12"/>
      <c r="AQ743" s="12"/>
      <c r="AR743" s="12"/>
      <c r="AS743" s="12"/>
      <c r="AT743" s="12"/>
      <c r="AU743" s="12"/>
      <c r="AV743" s="12"/>
      <c r="AW743" s="12"/>
      <c r="AX743" s="12"/>
      <c r="AY743" s="12"/>
      <c r="AZ743" s="12"/>
      <c r="BA743" s="12"/>
      <c r="BB743" s="12"/>
      <c r="BC743" s="12"/>
      <c r="BD743" s="12"/>
      <c r="BE743" s="12"/>
      <c r="BF743" s="12"/>
      <c r="BG743" s="12"/>
      <c r="BH743" s="12"/>
      <c r="BI743" s="12"/>
      <c r="BJ743" s="12"/>
      <c r="BK743" s="12"/>
    </row>
    <row r="744" spans="1:63" x14ac:dyDescent="0.3">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c r="AE744" s="12"/>
      <c r="AF744" s="12"/>
      <c r="AG744" s="12"/>
      <c r="AH744" s="12"/>
      <c r="AI744" s="12"/>
      <c r="AJ744" s="12"/>
      <c r="AK744" s="12"/>
      <c r="AL744" s="12"/>
      <c r="AM744" s="12"/>
      <c r="AN744" s="12"/>
      <c r="AO744" s="12"/>
      <c r="AP744" s="12"/>
      <c r="AQ744" s="12"/>
      <c r="AR744" s="12"/>
      <c r="AS744" s="12"/>
      <c r="AT744" s="12"/>
      <c r="AU744" s="12"/>
      <c r="AV744" s="12"/>
      <c r="AW744" s="12"/>
      <c r="AX744" s="12"/>
      <c r="AY744" s="12"/>
      <c r="AZ744" s="12"/>
      <c r="BA744" s="12"/>
      <c r="BB744" s="12"/>
      <c r="BC744" s="12"/>
      <c r="BD744" s="12"/>
      <c r="BE744" s="12"/>
      <c r="BF744" s="12"/>
      <c r="BG744" s="12"/>
      <c r="BH744" s="12"/>
      <c r="BI744" s="12"/>
      <c r="BJ744" s="12"/>
      <c r="BK744" s="12"/>
    </row>
    <row r="745" spans="1:63" x14ac:dyDescent="0.3">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c r="AE745" s="12"/>
      <c r="AF745" s="12"/>
      <c r="AG745" s="12"/>
      <c r="AH745" s="12"/>
      <c r="AI745" s="12"/>
      <c r="AJ745" s="12"/>
      <c r="AK745" s="12"/>
      <c r="AL745" s="12"/>
      <c r="AM745" s="12"/>
      <c r="AN745" s="12"/>
      <c r="AO745" s="12"/>
      <c r="AP745" s="12"/>
      <c r="AQ745" s="12"/>
      <c r="AR745" s="12"/>
      <c r="AS745" s="12"/>
      <c r="AT745" s="12"/>
      <c r="AU745" s="12"/>
      <c r="AV745" s="12"/>
      <c r="AW745" s="12"/>
      <c r="AX745" s="12"/>
      <c r="AY745" s="12"/>
      <c r="AZ745" s="12"/>
      <c r="BA745" s="12"/>
      <c r="BB745" s="12"/>
      <c r="BC745" s="12"/>
      <c r="BD745" s="12"/>
      <c r="BE745" s="12"/>
      <c r="BF745" s="12"/>
      <c r="BG745" s="12"/>
      <c r="BH745" s="12"/>
      <c r="BI745" s="12"/>
      <c r="BJ745" s="12"/>
      <c r="BK745" s="12"/>
    </row>
    <row r="746" spans="1:63" x14ac:dyDescent="0.3">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c r="AE746" s="12"/>
      <c r="AF746" s="12"/>
      <c r="AG746" s="12"/>
      <c r="AH746" s="12"/>
      <c r="AI746" s="12"/>
      <c r="AJ746" s="12"/>
      <c r="AK746" s="12"/>
      <c r="AL746" s="12"/>
      <c r="AM746" s="12"/>
      <c r="AN746" s="12"/>
      <c r="AO746" s="12"/>
      <c r="AP746" s="12"/>
      <c r="AQ746" s="12"/>
      <c r="AR746" s="12"/>
      <c r="AS746" s="12"/>
      <c r="AT746" s="12"/>
      <c r="AU746" s="12"/>
      <c r="AV746" s="12"/>
      <c r="AW746" s="12"/>
      <c r="AX746" s="12"/>
      <c r="AY746" s="12"/>
      <c r="AZ746" s="12"/>
      <c r="BA746" s="12"/>
      <c r="BB746" s="12"/>
      <c r="BC746" s="12"/>
      <c r="BD746" s="12"/>
      <c r="BE746" s="12"/>
      <c r="BF746" s="12"/>
      <c r="BG746" s="12"/>
      <c r="BH746" s="12"/>
      <c r="BI746" s="12"/>
      <c r="BJ746" s="12"/>
      <c r="BK746" s="12"/>
    </row>
    <row r="747" spans="1:63" x14ac:dyDescent="0.3">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c r="AE747" s="12"/>
      <c r="AF747" s="12"/>
      <c r="AG747" s="12"/>
      <c r="AH747" s="12"/>
      <c r="AI747" s="12"/>
      <c r="AJ747" s="12"/>
      <c r="AK747" s="12"/>
      <c r="AL747" s="12"/>
      <c r="AM747" s="12"/>
      <c r="AN747" s="12"/>
      <c r="AO747" s="12"/>
      <c r="AP747" s="12"/>
      <c r="AQ747" s="12"/>
      <c r="AR747" s="12"/>
      <c r="AS747" s="12"/>
      <c r="AT747" s="12"/>
      <c r="AU747" s="12"/>
      <c r="AV747" s="12"/>
      <c r="AW747" s="12"/>
      <c r="AX747" s="12"/>
      <c r="AY747" s="12"/>
      <c r="AZ747" s="12"/>
      <c r="BA747" s="12"/>
      <c r="BB747" s="12"/>
      <c r="BC747" s="12"/>
      <c r="BD747" s="12"/>
      <c r="BE747" s="12"/>
      <c r="BF747" s="12"/>
      <c r="BG747" s="12"/>
      <c r="BH747" s="12"/>
      <c r="BI747" s="12"/>
      <c r="BJ747" s="12"/>
      <c r="BK747" s="12"/>
    </row>
    <row r="748" spans="1:63" x14ac:dyDescent="0.3">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c r="AE748" s="12"/>
      <c r="AF748" s="12"/>
      <c r="AG748" s="12"/>
      <c r="AH748" s="12"/>
      <c r="AI748" s="12"/>
      <c r="AJ748" s="12"/>
      <c r="AK748" s="12"/>
      <c r="AL748" s="12"/>
      <c r="AM748" s="12"/>
      <c r="AN748" s="12"/>
      <c r="AO748" s="12"/>
      <c r="AP748" s="12"/>
      <c r="AQ748" s="12"/>
      <c r="AR748" s="12"/>
      <c r="AS748" s="12"/>
      <c r="AT748" s="12"/>
      <c r="AU748" s="12"/>
      <c r="AV748" s="12"/>
      <c r="AW748" s="12"/>
      <c r="AX748" s="12"/>
      <c r="AY748" s="12"/>
      <c r="AZ748" s="12"/>
      <c r="BA748" s="12"/>
      <c r="BB748" s="12"/>
      <c r="BC748" s="12"/>
      <c r="BD748" s="12"/>
      <c r="BE748" s="12"/>
      <c r="BF748" s="12"/>
      <c r="BG748" s="12"/>
      <c r="BH748" s="12"/>
      <c r="BI748" s="12"/>
      <c r="BJ748" s="12"/>
      <c r="BK748" s="12"/>
    </row>
    <row r="749" spans="1:63" x14ac:dyDescent="0.3">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c r="AE749" s="12"/>
      <c r="AF749" s="12"/>
      <c r="AG749" s="12"/>
      <c r="AH749" s="12"/>
      <c r="AI749" s="12"/>
      <c r="AJ749" s="12"/>
      <c r="AK749" s="12"/>
      <c r="AL749" s="12"/>
      <c r="AM749" s="12"/>
      <c r="AN749" s="12"/>
      <c r="AO749" s="12"/>
      <c r="AP749" s="12"/>
      <c r="AQ749" s="12"/>
      <c r="AR749" s="12"/>
      <c r="AS749" s="12"/>
      <c r="AT749" s="12"/>
      <c r="AU749" s="12"/>
      <c r="AV749" s="12"/>
      <c r="AW749" s="12"/>
      <c r="AX749" s="12"/>
      <c r="AY749" s="12"/>
      <c r="AZ749" s="12"/>
      <c r="BA749" s="12"/>
      <c r="BB749" s="12"/>
      <c r="BC749" s="12"/>
      <c r="BD749" s="12"/>
      <c r="BE749" s="12"/>
      <c r="BF749" s="12"/>
      <c r="BG749" s="12"/>
      <c r="BH749" s="12"/>
      <c r="BI749" s="12"/>
      <c r="BJ749" s="12"/>
      <c r="BK749" s="12"/>
    </row>
    <row r="750" spans="1:63" x14ac:dyDescent="0.3">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c r="AE750" s="12"/>
      <c r="AF750" s="12"/>
      <c r="AG750" s="12"/>
      <c r="AH750" s="12"/>
      <c r="AI750" s="12"/>
      <c r="AJ750" s="12"/>
      <c r="AK750" s="12"/>
      <c r="AL750" s="12"/>
      <c r="AM750" s="12"/>
      <c r="AN750" s="12"/>
      <c r="AO750" s="12"/>
      <c r="AP750" s="12"/>
      <c r="AQ750" s="12"/>
      <c r="AR750" s="12"/>
      <c r="AS750" s="12"/>
      <c r="AT750" s="12"/>
      <c r="AU750" s="12"/>
      <c r="AV750" s="12"/>
      <c r="AW750" s="12"/>
      <c r="AX750" s="12"/>
      <c r="AY750" s="12"/>
      <c r="AZ750" s="12"/>
      <c r="BA750" s="12"/>
      <c r="BB750" s="12"/>
      <c r="BC750" s="12"/>
      <c r="BD750" s="12"/>
      <c r="BE750" s="12"/>
      <c r="BF750" s="12"/>
      <c r="BG750" s="12"/>
      <c r="BH750" s="12"/>
      <c r="BI750" s="12"/>
      <c r="BJ750" s="12"/>
      <c r="BK750" s="12"/>
    </row>
    <row r="751" spans="1:63" x14ac:dyDescent="0.3">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c r="AE751" s="12"/>
      <c r="AF751" s="12"/>
      <c r="AG751" s="12"/>
      <c r="AH751" s="12"/>
      <c r="AI751" s="12"/>
      <c r="AJ751" s="12"/>
      <c r="AK751" s="12"/>
      <c r="AL751" s="12"/>
      <c r="AM751" s="12"/>
      <c r="AN751" s="12"/>
      <c r="AO751" s="12"/>
      <c r="AP751" s="12"/>
      <c r="AQ751" s="12"/>
      <c r="AR751" s="12"/>
      <c r="AS751" s="12"/>
      <c r="AT751" s="12"/>
      <c r="AU751" s="12"/>
      <c r="AV751" s="12"/>
      <c r="AW751" s="12"/>
      <c r="AX751" s="12"/>
      <c r="AY751" s="12"/>
      <c r="AZ751" s="12"/>
      <c r="BA751" s="12"/>
      <c r="BB751" s="12"/>
      <c r="BC751" s="12"/>
      <c r="BD751" s="12"/>
      <c r="BE751" s="12"/>
      <c r="BF751" s="12"/>
      <c r="BG751" s="12"/>
      <c r="BH751" s="12"/>
      <c r="BI751" s="12"/>
      <c r="BJ751" s="12"/>
      <c r="BK751" s="12"/>
    </row>
    <row r="752" spans="1:63" x14ac:dyDescent="0.3">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c r="AE752" s="12"/>
      <c r="AF752" s="12"/>
      <c r="AG752" s="12"/>
      <c r="AH752" s="12"/>
      <c r="AI752" s="12"/>
      <c r="AJ752" s="12"/>
      <c r="AK752" s="12"/>
      <c r="AL752" s="12"/>
      <c r="AM752" s="12"/>
      <c r="AN752" s="12"/>
      <c r="AO752" s="12"/>
      <c r="AP752" s="12"/>
      <c r="AQ752" s="12"/>
      <c r="AR752" s="12"/>
      <c r="AS752" s="12"/>
      <c r="AT752" s="12"/>
      <c r="AU752" s="12"/>
      <c r="AV752" s="12"/>
      <c r="AW752" s="12"/>
      <c r="AX752" s="12"/>
      <c r="AY752" s="12"/>
      <c r="AZ752" s="12"/>
      <c r="BA752" s="12"/>
      <c r="BB752" s="12"/>
      <c r="BC752" s="12"/>
      <c r="BD752" s="12"/>
      <c r="BE752" s="12"/>
      <c r="BF752" s="12"/>
      <c r="BG752" s="12"/>
      <c r="BH752" s="12"/>
      <c r="BI752" s="12"/>
      <c r="BJ752" s="12"/>
      <c r="BK752" s="12"/>
    </row>
    <row r="753" spans="1:63" x14ac:dyDescent="0.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c r="AE753" s="12"/>
      <c r="AF753" s="12"/>
      <c r="AG753" s="12"/>
      <c r="AH753" s="12"/>
      <c r="AI753" s="12"/>
      <c r="AJ753" s="12"/>
      <c r="AK753" s="12"/>
      <c r="AL753" s="12"/>
      <c r="AM753" s="12"/>
      <c r="AN753" s="12"/>
      <c r="AO753" s="12"/>
      <c r="AP753" s="12"/>
      <c r="AQ753" s="12"/>
      <c r="AR753" s="12"/>
      <c r="AS753" s="12"/>
      <c r="AT753" s="12"/>
      <c r="AU753" s="12"/>
      <c r="AV753" s="12"/>
      <c r="AW753" s="12"/>
      <c r="AX753" s="12"/>
      <c r="AY753" s="12"/>
      <c r="AZ753" s="12"/>
      <c r="BA753" s="12"/>
      <c r="BB753" s="12"/>
      <c r="BC753" s="12"/>
      <c r="BD753" s="12"/>
      <c r="BE753" s="12"/>
      <c r="BF753" s="12"/>
      <c r="BG753" s="12"/>
      <c r="BH753" s="12"/>
      <c r="BI753" s="12"/>
      <c r="BJ753" s="12"/>
      <c r="BK753" s="12"/>
    </row>
    <row r="754" spans="1:63" x14ac:dyDescent="0.3">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c r="AE754" s="12"/>
      <c r="AF754" s="12"/>
      <c r="AG754" s="12"/>
      <c r="AH754" s="12"/>
      <c r="AI754" s="12"/>
      <c r="AJ754" s="12"/>
      <c r="AK754" s="12"/>
      <c r="AL754" s="12"/>
      <c r="AM754" s="12"/>
      <c r="AN754" s="12"/>
      <c r="AO754" s="12"/>
      <c r="AP754" s="12"/>
      <c r="AQ754" s="12"/>
      <c r="AR754" s="12"/>
      <c r="AS754" s="12"/>
      <c r="AT754" s="12"/>
      <c r="AU754" s="12"/>
      <c r="AV754" s="12"/>
      <c r="AW754" s="12"/>
      <c r="AX754" s="12"/>
      <c r="AY754" s="12"/>
      <c r="AZ754" s="12"/>
      <c r="BA754" s="12"/>
      <c r="BB754" s="12"/>
      <c r="BC754" s="12"/>
      <c r="BD754" s="12"/>
      <c r="BE754" s="12"/>
      <c r="BF754" s="12"/>
      <c r="BG754" s="12"/>
      <c r="BH754" s="12"/>
      <c r="BI754" s="12"/>
      <c r="BJ754" s="12"/>
      <c r="BK754" s="12"/>
    </row>
    <row r="755" spans="1:63" x14ac:dyDescent="0.3">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c r="AE755" s="12"/>
      <c r="AF755" s="12"/>
      <c r="AG755" s="12"/>
      <c r="AH755" s="12"/>
      <c r="AI755" s="12"/>
      <c r="AJ755" s="12"/>
      <c r="AK755" s="12"/>
      <c r="AL755" s="12"/>
      <c r="AM755" s="12"/>
      <c r="AN755" s="12"/>
      <c r="AO755" s="12"/>
      <c r="AP755" s="12"/>
      <c r="AQ755" s="12"/>
      <c r="AR755" s="12"/>
      <c r="AS755" s="12"/>
      <c r="AT755" s="12"/>
      <c r="AU755" s="12"/>
      <c r="AV755" s="12"/>
      <c r="AW755" s="12"/>
      <c r="AX755" s="12"/>
      <c r="AY755" s="12"/>
      <c r="AZ755" s="12"/>
      <c r="BA755" s="12"/>
      <c r="BB755" s="12"/>
      <c r="BC755" s="12"/>
      <c r="BD755" s="12"/>
      <c r="BE755" s="12"/>
      <c r="BF755" s="12"/>
      <c r="BG755" s="12"/>
      <c r="BH755" s="12"/>
      <c r="BI755" s="12"/>
      <c r="BJ755" s="12"/>
      <c r="BK755" s="12"/>
    </row>
    <row r="756" spans="1:63" x14ac:dyDescent="0.3">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c r="AE756" s="12"/>
      <c r="AF756" s="12"/>
      <c r="AG756" s="12"/>
      <c r="AH756" s="12"/>
      <c r="AI756" s="12"/>
      <c r="AJ756" s="12"/>
      <c r="AK756" s="12"/>
      <c r="AL756" s="12"/>
      <c r="AM756" s="12"/>
      <c r="AN756" s="12"/>
      <c r="AO756" s="12"/>
      <c r="AP756" s="12"/>
      <c r="AQ756" s="12"/>
      <c r="AR756" s="12"/>
      <c r="AS756" s="12"/>
      <c r="AT756" s="12"/>
      <c r="AU756" s="12"/>
      <c r="AV756" s="12"/>
      <c r="AW756" s="12"/>
      <c r="AX756" s="12"/>
      <c r="AY756" s="12"/>
      <c r="AZ756" s="12"/>
      <c r="BA756" s="12"/>
      <c r="BB756" s="12"/>
      <c r="BC756" s="12"/>
      <c r="BD756" s="12"/>
      <c r="BE756" s="12"/>
      <c r="BF756" s="12"/>
      <c r="BG756" s="12"/>
      <c r="BH756" s="12"/>
      <c r="BI756" s="12"/>
      <c r="BJ756" s="12"/>
      <c r="BK756" s="12"/>
    </row>
    <row r="757" spans="1:63" x14ac:dyDescent="0.3">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c r="AE757" s="12"/>
      <c r="AF757" s="12"/>
      <c r="AG757" s="12"/>
      <c r="AH757" s="12"/>
      <c r="AI757" s="12"/>
      <c r="AJ757" s="12"/>
      <c r="AK757" s="12"/>
      <c r="AL757" s="12"/>
      <c r="AM757" s="12"/>
      <c r="AN757" s="12"/>
      <c r="AO757" s="12"/>
      <c r="AP757" s="12"/>
      <c r="AQ757" s="12"/>
      <c r="AR757" s="12"/>
      <c r="AS757" s="12"/>
      <c r="AT757" s="12"/>
      <c r="AU757" s="12"/>
      <c r="AV757" s="12"/>
      <c r="AW757" s="12"/>
      <c r="AX757" s="12"/>
      <c r="AY757" s="12"/>
      <c r="AZ757" s="12"/>
      <c r="BA757" s="12"/>
      <c r="BB757" s="12"/>
      <c r="BC757" s="12"/>
      <c r="BD757" s="12"/>
      <c r="BE757" s="12"/>
      <c r="BF757" s="12"/>
      <c r="BG757" s="12"/>
      <c r="BH757" s="12"/>
      <c r="BI757" s="12"/>
      <c r="BJ757" s="12"/>
      <c r="BK757" s="12"/>
    </row>
    <row r="758" spans="1:63" x14ac:dyDescent="0.3">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c r="AE758" s="12"/>
      <c r="AF758" s="12"/>
      <c r="AG758" s="12"/>
      <c r="AH758" s="12"/>
      <c r="AI758" s="12"/>
      <c r="AJ758" s="12"/>
      <c r="AK758" s="12"/>
      <c r="AL758" s="12"/>
      <c r="AM758" s="12"/>
      <c r="AN758" s="12"/>
      <c r="AO758" s="12"/>
      <c r="AP758" s="12"/>
      <c r="AQ758" s="12"/>
      <c r="AR758" s="12"/>
      <c r="AS758" s="12"/>
      <c r="AT758" s="12"/>
      <c r="AU758" s="12"/>
      <c r="AV758" s="12"/>
      <c r="AW758" s="12"/>
      <c r="AX758" s="12"/>
      <c r="AY758" s="12"/>
      <c r="AZ758" s="12"/>
      <c r="BA758" s="12"/>
      <c r="BB758" s="12"/>
      <c r="BC758" s="12"/>
      <c r="BD758" s="12"/>
      <c r="BE758" s="12"/>
      <c r="BF758" s="12"/>
      <c r="BG758" s="12"/>
      <c r="BH758" s="12"/>
      <c r="BI758" s="12"/>
      <c r="BJ758" s="12"/>
      <c r="BK758" s="12"/>
    </row>
    <row r="759" spans="1:63" x14ac:dyDescent="0.3">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c r="AE759" s="12"/>
      <c r="AF759" s="12"/>
      <c r="AG759" s="12"/>
      <c r="AH759" s="12"/>
      <c r="AI759" s="12"/>
      <c r="AJ759" s="12"/>
      <c r="AK759" s="12"/>
      <c r="AL759" s="12"/>
      <c r="AM759" s="12"/>
      <c r="AN759" s="12"/>
      <c r="AO759" s="12"/>
      <c r="AP759" s="12"/>
      <c r="AQ759" s="12"/>
      <c r="AR759" s="12"/>
      <c r="AS759" s="12"/>
      <c r="AT759" s="12"/>
      <c r="AU759" s="12"/>
      <c r="AV759" s="12"/>
      <c r="AW759" s="12"/>
      <c r="AX759" s="12"/>
      <c r="AY759" s="12"/>
      <c r="AZ759" s="12"/>
      <c r="BA759" s="12"/>
      <c r="BB759" s="12"/>
      <c r="BC759" s="12"/>
      <c r="BD759" s="12"/>
      <c r="BE759" s="12"/>
      <c r="BF759" s="12"/>
      <c r="BG759" s="12"/>
      <c r="BH759" s="12"/>
      <c r="BI759" s="12"/>
      <c r="BJ759" s="12"/>
      <c r="BK759" s="12"/>
    </row>
    <row r="760" spans="1:63" x14ac:dyDescent="0.3">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c r="AE760" s="12"/>
      <c r="AF760" s="12"/>
      <c r="AG760" s="12"/>
      <c r="AH760" s="12"/>
      <c r="AI760" s="12"/>
      <c r="AJ760" s="12"/>
      <c r="AK760" s="12"/>
      <c r="AL760" s="12"/>
      <c r="AM760" s="12"/>
      <c r="AN760" s="12"/>
      <c r="AO760" s="12"/>
      <c r="AP760" s="12"/>
      <c r="AQ760" s="12"/>
      <c r="AR760" s="12"/>
      <c r="AS760" s="12"/>
      <c r="AT760" s="12"/>
      <c r="AU760" s="12"/>
      <c r="AV760" s="12"/>
      <c r="AW760" s="12"/>
      <c r="AX760" s="12"/>
      <c r="AY760" s="12"/>
      <c r="AZ760" s="12"/>
      <c r="BA760" s="12"/>
      <c r="BB760" s="12"/>
      <c r="BC760" s="12"/>
      <c r="BD760" s="12"/>
      <c r="BE760" s="12"/>
      <c r="BF760" s="12"/>
      <c r="BG760" s="12"/>
      <c r="BH760" s="12"/>
      <c r="BI760" s="12"/>
      <c r="BJ760" s="12"/>
      <c r="BK760" s="12"/>
    </row>
    <row r="761" spans="1:63" x14ac:dyDescent="0.3">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c r="AE761" s="12"/>
      <c r="AF761" s="12"/>
      <c r="AG761" s="12"/>
      <c r="AH761" s="12"/>
      <c r="AI761" s="12"/>
      <c r="AJ761" s="12"/>
      <c r="AK761" s="12"/>
      <c r="AL761" s="12"/>
      <c r="AM761" s="12"/>
      <c r="AN761" s="12"/>
      <c r="AO761" s="12"/>
      <c r="AP761" s="12"/>
      <c r="AQ761" s="12"/>
      <c r="AR761" s="12"/>
      <c r="AS761" s="12"/>
      <c r="AT761" s="12"/>
      <c r="AU761" s="12"/>
      <c r="AV761" s="12"/>
      <c r="AW761" s="12"/>
      <c r="AX761" s="12"/>
      <c r="AY761" s="12"/>
      <c r="AZ761" s="12"/>
      <c r="BA761" s="12"/>
      <c r="BB761" s="12"/>
      <c r="BC761" s="12"/>
      <c r="BD761" s="12"/>
      <c r="BE761" s="12"/>
      <c r="BF761" s="12"/>
      <c r="BG761" s="12"/>
      <c r="BH761" s="12"/>
      <c r="BI761" s="12"/>
      <c r="BJ761" s="12"/>
      <c r="BK761" s="12"/>
    </row>
    <row r="762" spans="1:63" x14ac:dyDescent="0.3">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c r="AE762" s="12"/>
      <c r="AF762" s="12"/>
      <c r="AG762" s="12"/>
      <c r="AH762" s="12"/>
      <c r="AI762" s="12"/>
      <c r="AJ762" s="12"/>
      <c r="AK762" s="12"/>
      <c r="AL762" s="12"/>
      <c r="AM762" s="12"/>
      <c r="AN762" s="12"/>
      <c r="AO762" s="12"/>
      <c r="AP762" s="12"/>
      <c r="AQ762" s="12"/>
      <c r="AR762" s="12"/>
      <c r="AS762" s="12"/>
      <c r="AT762" s="12"/>
      <c r="AU762" s="12"/>
      <c r="AV762" s="12"/>
      <c r="AW762" s="12"/>
      <c r="AX762" s="12"/>
      <c r="AY762" s="12"/>
      <c r="AZ762" s="12"/>
      <c r="BA762" s="12"/>
      <c r="BB762" s="12"/>
      <c r="BC762" s="12"/>
      <c r="BD762" s="12"/>
      <c r="BE762" s="12"/>
      <c r="BF762" s="12"/>
      <c r="BG762" s="12"/>
      <c r="BH762" s="12"/>
      <c r="BI762" s="12"/>
      <c r="BJ762" s="12"/>
      <c r="BK762" s="12"/>
    </row>
    <row r="763" spans="1:63" x14ac:dyDescent="0.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c r="AE763" s="12"/>
      <c r="AF763" s="12"/>
      <c r="AG763" s="12"/>
      <c r="AH763" s="12"/>
      <c r="AI763" s="12"/>
      <c r="AJ763" s="12"/>
      <c r="AK763" s="12"/>
      <c r="AL763" s="12"/>
      <c r="AM763" s="12"/>
      <c r="AN763" s="12"/>
      <c r="AO763" s="12"/>
      <c r="AP763" s="12"/>
      <c r="AQ763" s="12"/>
      <c r="AR763" s="12"/>
      <c r="AS763" s="12"/>
      <c r="AT763" s="12"/>
      <c r="AU763" s="12"/>
      <c r="AV763" s="12"/>
      <c r="AW763" s="12"/>
      <c r="AX763" s="12"/>
      <c r="AY763" s="12"/>
      <c r="AZ763" s="12"/>
      <c r="BA763" s="12"/>
      <c r="BB763" s="12"/>
      <c r="BC763" s="12"/>
      <c r="BD763" s="12"/>
      <c r="BE763" s="12"/>
      <c r="BF763" s="12"/>
      <c r="BG763" s="12"/>
      <c r="BH763" s="12"/>
      <c r="BI763" s="12"/>
      <c r="BJ763" s="12"/>
      <c r="BK763" s="12"/>
    </row>
    <row r="764" spans="1:63" x14ac:dyDescent="0.3">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c r="AE764" s="12"/>
      <c r="AF764" s="12"/>
      <c r="AG764" s="12"/>
      <c r="AH764" s="12"/>
      <c r="AI764" s="12"/>
      <c r="AJ764" s="12"/>
      <c r="AK764" s="12"/>
      <c r="AL764" s="12"/>
      <c r="AM764" s="12"/>
      <c r="AN764" s="12"/>
      <c r="AO764" s="12"/>
      <c r="AP764" s="12"/>
      <c r="AQ764" s="12"/>
      <c r="AR764" s="12"/>
      <c r="AS764" s="12"/>
      <c r="AT764" s="12"/>
      <c r="AU764" s="12"/>
      <c r="AV764" s="12"/>
      <c r="AW764" s="12"/>
      <c r="AX764" s="12"/>
      <c r="AY764" s="12"/>
      <c r="AZ764" s="12"/>
      <c r="BA764" s="12"/>
      <c r="BB764" s="12"/>
      <c r="BC764" s="12"/>
      <c r="BD764" s="12"/>
      <c r="BE764" s="12"/>
      <c r="BF764" s="12"/>
      <c r="BG764" s="12"/>
      <c r="BH764" s="12"/>
      <c r="BI764" s="12"/>
      <c r="BJ764" s="12"/>
      <c r="BK764" s="12"/>
    </row>
    <row r="765" spans="1:63" x14ac:dyDescent="0.3">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c r="AE765" s="12"/>
      <c r="AF765" s="12"/>
      <c r="AG765" s="12"/>
      <c r="AH765" s="12"/>
      <c r="AI765" s="12"/>
      <c r="AJ765" s="12"/>
      <c r="AK765" s="12"/>
      <c r="AL765" s="12"/>
      <c r="AM765" s="12"/>
      <c r="AN765" s="12"/>
      <c r="AO765" s="12"/>
      <c r="AP765" s="12"/>
      <c r="AQ765" s="12"/>
      <c r="AR765" s="12"/>
      <c r="AS765" s="12"/>
      <c r="AT765" s="12"/>
      <c r="AU765" s="12"/>
      <c r="AV765" s="12"/>
      <c r="AW765" s="12"/>
      <c r="AX765" s="12"/>
      <c r="AY765" s="12"/>
      <c r="AZ765" s="12"/>
      <c r="BA765" s="12"/>
      <c r="BB765" s="12"/>
      <c r="BC765" s="12"/>
      <c r="BD765" s="12"/>
      <c r="BE765" s="12"/>
      <c r="BF765" s="12"/>
      <c r="BG765" s="12"/>
      <c r="BH765" s="12"/>
      <c r="BI765" s="12"/>
      <c r="BJ765" s="12"/>
      <c r="BK765" s="12"/>
    </row>
    <row r="766" spans="1:63" x14ac:dyDescent="0.3">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c r="AE766" s="12"/>
      <c r="AF766" s="12"/>
      <c r="AG766" s="12"/>
      <c r="AH766" s="12"/>
      <c r="AI766" s="12"/>
      <c r="AJ766" s="12"/>
      <c r="AK766" s="12"/>
      <c r="AL766" s="12"/>
      <c r="AM766" s="12"/>
      <c r="AN766" s="12"/>
      <c r="AO766" s="12"/>
      <c r="AP766" s="12"/>
      <c r="AQ766" s="12"/>
      <c r="AR766" s="12"/>
      <c r="AS766" s="12"/>
      <c r="AT766" s="12"/>
      <c r="AU766" s="12"/>
      <c r="AV766" s="12"/>
      <c r="AW766" s="12"/>
      <c r="AX766" s="12"/>
      <c r="AY766" s="12"/>
      <c r="AZ766" s="12"/>
      <c r="BA766" s="12"/>
      <c r="BB766" s="12"/>
      <c r="BC766" s="12"/>
      <c r="BD766" s="12"/>
      <c r="BE766" s="12"/>
      <c r="BF766" s="12"/>
      <c r="BG766" s="12"/>
      <c r="BH766" s="12"/>
      <c r="BI766" s="12"/>
      <c r="BJ766" s="12"/>
      <c r="BK766" s="12"/>
    </row>
    <row r="767" spans="1:63" x14ac:dyDescent="0.3">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2"/>
      <c r="BG767" s="12"/>
      <c r="BH767" s="12"/>
      <c r="BI767" s="12"/>
      <c r="BJ767" s="12"/>
      <c r="BK767" s="12"/>
    </row>
    <row r="768" spans="1:63" x14ac:dyDescent="0.3">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c r="AE768" s="12"/>
      <c r="AF768" s="12"/>
      <c r="AG768" s="12"/>
      <c r="AH768" s="12"/>
      <c r="AI768" s="12"/>
      <c r="AJ768" s="12"/>
      <c r="AK768" s="12"/>
      <c r="AL768" s="12"/>
      <c r="AM768" s="12"/>
      <c r="AN768" s="12"/>
      <c r="AO768" s="12"/>
      <c r="AP768" s="12"/>
      <c r="AQ768" s="12"/>
      <c r="AR768" s="12"/>
      <c r="AS768" s="12"/>
      <c r="AT768" s="12"/>
      <c r="AU768" s="12"/>
      <c r="AV768" s="12"/>
      <c r="AW768" s="12"/>
      <c r="AX768" s="12"/>
      <c r="AY768" s="12"/>
      <c r="AZ768" s="12"/>
      <c r="BA768" s="12"/>
      <c r="BB768" s="12"/>
      <c r="BC768" s="12"/>
      <c r="BD768" s="12"/>
      <c r="BE768" s="12"/>
      <c r="BF768" s="12"/>
      <c r="BG768" s="12"/>
      <c r="BH768" s="12"/>
      <c r="BI768" s="12"/>
      <c r="BJ768" s="12"/>
      <c r="BK768" s="12"/>
    </row>
    <row r="769" spans="1:63" x14ac:dyDescent="0.3">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c r="AE769" s="12"/>
      <c r="AF769" s="12"/>
      <c r="AG769" s="12"/>
      <c r="AH769" s="12"/>
      <c r="AI769" s="12"/>
      <c r="AJ769" s="12"/>
      <c r="AK769" s="12"/>
      <c r="AL769" s="12"/>
      <c r="AM769" s="12"/>
      <c r="AN769" s="12"/>
      <c r="AO769" s="12"/>
      <c r="AP769" s="12"/>
      <c r="AQ769" s="12"/>
      <c r="AR769" s="12"/>
      <c r="AS769" s="12"/>
      <c r="AT769" s="12"/>
      <c r="AU769" s="12"/>
      <c r="AV769" s="12"/>
      <c r="AW769" s="12"/>
      <c r="AX769" s="12"/>
      <c r="AY769" s="12"/>
      <c r="AZ769" s="12"/>
      <c r="BA769" s="12"/>
      <c r="BB769" s="12"/>
      <c r="BC769" s="12"/>
      <c r="BD769" s="12"/>
      <c r="BE769" s="12"/>
      <c r="BF769" s="12"/>
      <c r="BG769" s="12"/>
      <c r="BH769" s="12"/>
      <c r="BI769" s="12"/>
      <c r="BJ769" s="12"/>
      <c r="BK769" s="12"/>
    </row>
    <row r="770" spans="1:63" x14ac:dyDescent="0.3">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c r="AE770" s="12"/>
      <c r="AF770" s="12"/>
      <c r="AG770" s="12"/>
      <c r="AH770" s="12"/>
      <c r="AI770" s="12"/>
      <c r="AJ770" s="12"/>
      <c r="AK770" s="12"/>
      <c r="AL770" s="12"/>
      <c r="AM770" s="12"/>
      <c r="AN770" s="12"/>
      <c r="AO770" s="12"/>
      <c r="AP770" s="12"/>
      <c r="AQ770" s="12"/>
      <c r="AR770" s="12"/>
      <c r="AS770" s="12"/>
      <c r="AT770" s="12"/>
      <c r="AU770" s="12"/>
      <c r="AV770" s="12"/>
      <c r="AW770" s="12"/>
      <c r="AX770" s="12"/>
      <c r="AY770" s="12"/>
      <c r="AZ770" s="12"/>
      <c r="BA770" s="12"/>
      <c r="BB770" s="12"/>
      <c r="BC770" s="12"/>
      <c r="BD770" s="12"/>
      <c r="BE770" s="12"/>
      <c r="BF770" s="12"/>
      <c r="BG770" s="12"/>
      <c r="BH770" s="12"/>
      <c r="BI770" s="12"/>
      <c r="BJ770" s="12"/>
      <c r="BK770" s="12"/>
    </row>
    <row r="771" spans="1:63" x14ac:dyDescent="0.3">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c r="AE771" s="12"/>
      <c r="AF771" s="12"/>
      <c r="AG771" s="12"/>
      <c r="AH771" s="12"/>
      <c r="AI771" s="12"/>
      <c r="AJ771" s="12"/>
      <c r="AK771" s="12"/>
      <c r="AL771" s="12"/>
      <c r="AM771" s="12"/>
      <c r="AN771" s="12"/>
      <c r="AO771" s="12"/>
      <c r="AP771" s="12"/>
      <c r="AQ771" s="12"/>
      <c r="AR771" s="12"/>
      <c r="AS771" s="12"/>
      <c r="AT771" s="12"/>
      <c r="AU771" s="12"/>
      <c r="AV771" s="12"/>
      <c r="AW771" s="12"/>
      <c r="AX771" s="12"/>
      <c r="AY771" s="12"/>
      <c r="AZ771" s="12"/>
      <c r="BA771" s="12"/>
      <c r="BB771" s="12"/>
      <c r="BC771" s="12"/>
      <c r="BD771" s="12"/>
      <c r="BE771" s="12"/>
      <c r="BF771" s="12"/>
      <c r="BG771" s="12"/>
      <c r="BH771" s="12"/>
      <c r="BI771" s="12"/>
      <c r="BJ771" s="12"/>
      <c r="BK771" s="12"/>
    </row>
    <row r="772" spans="1:63" x14ac:dyDescent="0.3">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c r="AE772" s="12"/>
      <c r="AF772" s="12"/>
      <c r="AG772" s="12"/>
      <c r="AH772" s="12"/>
      <c r="AI772" s="12"/>
      <c r="AJ772" s="12"/>
      <c r="AK772" s="12"/>
      <c r="AL772" s="12"/>
      <c r="AM772" s="12"/>
      <c r="AN772" s="12"/>
      <c r="AO772" s="12"/>
      <c r="AP772" s="12"/>
      <c r="AQ772" s="12"/>
      <c r="AR772" s="12"/>
      <c r="AS772" s="12"/>
      <c r="AT772" s="12"/>
      <c r="AU772" s="12"/>
      <c r="AV772" s="12"/>
      <c r="AW772" s="12"/>
      <c r="AX772" s="12"/>
      <c r="AY772" s="12"/>
      <c r="AZ772" s="12"/>
      <c r="BA772" s="12"/>
      <c r="BB772" s="12"/>
      <c r="BC772" s="12"/>
      <c r="BD772" s="12"/>
      <c r="BE772" s="12"/>
      <c r="BF772" s="12"/>
      <c r="BG772" s="12"/>
      <c r="BH772" s="12"/>
      <c r="BI772" s="12"/>
      <c r="BJ772" s="12"/>
      <c r="BK772" s="12"/>
    </row>
    <row r="773" spans="1:63" x14ac:dyDescent="0.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c r="AE773" s="12"/>
      <c r="AF773" s="12"/>
      <c r="AG773" s="12"/>
      <c r="AH773" s="12"/>
      <c r="AI773" s="12"/>
      <c r="AJ773" s="12"/>
      <c r="AK773" s="12"/>
      <c r="AL773" s="12"/>
      <c r="AM773" s="12"/>
      <c r="AN773" s="12"/>
      <c r="AO773" s="12"/>
      <c r="AP773" s="12"/>
      <c r="AQ773" s="12"/>
      <c r="AR773" s="12"/>
      <c r="AS773" s="12"/>
      <c r="AT773" s="12"/>
      <c r="AU773" s="12"/>
      <c r="AV773" s="12"/>
      <c r="AW773" s="12"/>
      <c r="AX773" s="12"/>
      <c r="AY773" s="12"/>
      <c r="AZ773" s="12"/>
      <c r="BA773" s="12"/>
      <c r="BB773" s="12"/>
      <c r="BC773" s="12"/>
      <c r="BD773" s="12"/>
      <c r="BE773" s="12"/>
      <c r="BF773" s="12"/>
      <c r="BG773" s="12"/>
      <c r="BH773" s="12"/>
      <c r="BI773" s="12"/>
      <c r="BJ773" s="12"/>
      <c r="BK773" s="12"/>
    </row>
    <row r="774" spans="1:63" x14ac:dyDescent="0.3">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c r="AE774" s="12"/>
      <c r="AF774" s="12"/>
      <c r="AG774" s="12"/>
      <c r="AH774" s="12"/>
      <c r="AI774" s="12"/>
      <c r="AJ774" s="12"/>
      <c r="AK774" s="12"/>
      <c r="AL774" s="12"/>
      <c r="AM774" s="12"/>
      <c r="AN774" s="12"/>
      <c r="AO774" s="12"/>
      <c r="AP774" s="12"/>
      <c r="AQ774" s="12"/>
      <c r="AR774" s="12"/>
      <c r="AS774" s="12"/>
      <c r="AT774" s="12"/>
      <c r="AU774" s="12"/>
      <c r="AV774" s="12"/>
      <c r="AW774" s="12"/>
      <c r="AX774" s="12"/>
      <c r="AY774" s="12"/>
      <c r="AZ774" s="12"/>
      <c r="BA774" s="12"/>
      <c r="BB774" s="12"/>
      <c r="BC774" s="12"/>
      <c r="BD774" s="12"/>
      <c r="BE774" s="12"/>
      <c r="BF774" s="12"/>
      <c r="BG774" s="12"/>
      <c r="BH774" s="12"/>
      <c r="BI774" s="12"/>
      <c r="BJ774" s="12"/>
      <c r="BK774" s="12"/>
    </row>
    <row r="775" spans="1:63" x14ac:dyDescent="0.3">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c r="AE775" s="12"/>
      <c r="AF775" s="12"/>
      <c r="AG775" s="12"/>
      <c r="AH775" s="12"/>
      <c r="AI775" s="12"/>
      <c r="AJ775" s="12"/>
      <c r="AK775" s="12"/>
      <c r="AL775" s="12"/>
      <c r="AM775" s="12"/>
      <c r="AN775" s="12"/>
      <c r="AO775" s="12"/>
      <c r="AP775" s="12"/>
      <c r="AQ775" s="12"/>
      <c r="AR775" s="12"/>
      <c r="AS775" s="12"/>
      <c r="AT775" s="12"/>
      <c r="AU775" s="12"/>
      <c r="AV775" s="12"/>
      <c r="AW775" s="12"/>
      <c r="AX775" s="12"/>
      <c r="AY775" s="12"/>
      <c r="AZ775" s="12"/>
      <c r="BA775" s="12"/>
      <c r="BB775" s="12"/>
      <c r="BC775" s="12"/>
      <c r="BD775" s="12"/>
      <c r="BE775" s="12"/>
      <c r="BF775" s="12"/>
      <c r="BG775" s="12"/>
      <c r="BH775" s="12"/>
      <c r="BI775" s="12"/>
      <c r="BJ775" s="12"/>
      <c r="BK775" s="12"/>
    </row>
    <row r="776" spans="1:63" x14ac:dyDescent="0.3">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c r="AE776" s="12"/>
      <c r="AF776" s="12"/>
      <c r="AG776" s="12"/>
      <c r="AH776" s="12"/>
      <c r="AI776" s="12"/>
      <c r="AJ776" s="12"/>
      <c r="AK776" s="12"/>
      <c r="AL776" s="12"/>
      <c r="AM776" s="12"/>
      <c r="AN776" s="12"/>
      <c r="AO776" s="12"/>
      <c r="AP776" s="12"/>
      <c r="AQ776" s="12"/>
      <c r="AR776" s="12"/>
      <c r="AS776" s="12"/>
      <c r="AT776" s="12"/>
      <c r="AU776" s="12"/>
      <c r="AV776" s="12"/>
      <c r="AW776" s="12"/>
      <c r="AX776" s="12"/>
      <c r="AY776" s="12"/>
      <c r="AZ776" s="12"/>
      <c r="BA776" s="12"/>
      <c r="BB776" s="12"/>
      <c r="BC776" s="12"/>
      <c r="BD776" s="12"/>
      <c r="BE776" s="12"/>
      <c r="BF776" s="12"/>
      <c r="BG776" s="12"/>
      <c r="BH776" s="12"/>
      <c r="BI776" s="12"/>
      <c r="BJ776" s="12"/>
      <c r="BK776" s="12"/>
    </row>
    <row r="777" spans="1:63" x14ac:dyDescent="0.3">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c r="AE777" s="12"/>
      <c r="AF777" s="12"/>
      <c r="AG777" s="12"/>
      <c r="AH777" s="12"/>
      <c r="AI777" s="12"/>
      <c r="AJ777" s="12"/>
      <c r="AK777" s="12"/>
      <c r="AL777" s="12"/>
      <c r="AM777" s="12"/>
      <c r="AN777" s="12"/>
      <c r="AO777" s="12"/>
      <c r="AP777" s="12"/>
      <c r="AQ777" s="12"/>
      <c r="AR777" s="12"/>
      <c r="AS777" s="12"/>
      <c r="AT777" s="12"/>
      <c r="AU777" s="12"/>
      <c r="AV777" s="12"/>
      <c r="AW777" s="12"/>
      <c r="AX777" s="12"/>
      <c r="AY777" s="12"/>
      <c r="AZ777" s="12"/>
      <c r="BA777" s="12"/>
      <c r="BB777" s="12"/>
      <c r="BC777" s="12"/>
      <c r="BD777" s="12"/>
      <c r="BE777" s="12"/>
      <c r="BF777" s="12"/>
      <c r="BG777" s="12"/>
      <c r="BH777" s="12"/>
      <c r="BI777" s="12"/>
      <c r="BJ777" s="12"/>
      <c r="BK777" s="12"/>
    </row>
    <row r="778" spans="1:63" x14ac:dyDescent="0.3">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c r="AE778" s="12"/>
      <c r="AF778" s="12"/>
      <c r="AG778" s="12"/>
      <c r="AH778" s="12"/>
      <c r="AI778" s="12"/>
      <c r="AJ778" s="12"/>
      <c r="AK778" s="12"/>
      <c r="AL778" s="12"/>
      <c r="AM778" s="12"/>
      <c r="AN778" s="12"/>
      <c r="AO778" s="12"/>
      <c r="AP778" s="12"/>
      <c r="AQ778" s="12"/>
      <c r="AR778" s="12"/>
      <c r="AS778" s="12"/>
      <c r="AT778" s="12"/>
      <c r="AU778" s="12"/>
      <c r="AV778" s="12"/>
      <c r="AW778" s="12"/>
      <c r="AX778" s="12"/>
      <c r="AY778" s="12"/>
      <c r="AZ778" s="12"/>
      <c r="BA778" s="12"/>
      <c r="BB778" s="12"/>
      <c r="BC778" s="12"/>
      <c r="BD778" s="12"/>
      <c r="BE778" s="12"/>
      <c r="BF778" s="12"/>
      <c r="BG778" s="12"/>
      <c r="BH778" s="12"/>
      <c r="BI778" s="12"/>
      <c r="BJ778" s="12"/>
      <c r="BK778" s="12"/>
    </row>
    <row r="779" spans="1:63" x14ac:dyDescent="0.3">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c r="AE779" s="12"/>
      <c r="AF779" s="12"/>
      <c r="AG779" s="12"/>
      <c r="AH779" s="12"/>
      <c r="AI779" s="12"/>
      <c r="AJ779" s="12"/>
      <c r="AK779" s="12"/>
      <c r="AL779" s="12"/>
      <c r="AM779" s="12"/>
      <c r="AN779" s="12"/>
      <c r="AO779" s="12"/>
      <c r="AP779" s="12"/>
      <c r="AQ779" s="12"/>
      <c r="AR779" s="12"/>
      <c r="AS779" s="12"/>
      <c r="AT779" s="12"/>
      <c r="AU779" s="12"/>
      <c r="AV779" s="12"/>
      <c r="AW779" s="12"/>
      <c r="AX779" s="12"/>
      <c r="AY779" s="12"/>
      <c r="AZ779" s="12"/>
      <c r="BA779" s="12"/>
      <c r="BB779" s="12"/>
      <c r="BC779" s="12"/>
      <c r="BD779" s="12"/>
      <c r="BE779" s="12"/>
      <c r="BF779" s="12"/>
      <c r="BG779" s="12"/>
      <c r="BH779" s="12"/>
      <c r="BI779" s="12"/>
      <c r="BJ779" s="12"/>
      <c r="BK779" s="12"/>
    </row>
    <row r="780" spans="1:63" x14ac:dyDescent="0.3">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c r="AE780" s="12"/>
      <c r="AF780" s="12"/>
      <c r="AG780" s="12"/>
      <c r="AH780" s="12"/>
      <c r="AI780" s="12"/>
      <c r="AJ780" s="12"/>
      <c r="AK780" s="12"/>
      <c r="AL780" s="12"/>
      <c r="AM780" s="12"/>
      <c r="AN780" s="12"/>
      <c r="AO780" s="12"/>
      <c r="AP780" s="12"/>
      <c r="AQ780" s="12"/>
      <c r="AR780" s="12"/>
      <c r="AS780" s="12"/>
      <c r="AT780" s="12"/>
      <c r="AU780" s="12"/>
      <c r="AV780" s="12"/>
      <c r="AW780" s="12"/>
      <c r="AX780" s="12"/>
      <c r="AY780" s="12"/>
      <c r="AZ780" s="12"/>
      <c r="BA780" s="12"/>
      <c r="BB780" s="12"/>
      <c r="BC780" s="12"/>
      <c r="BD780" s="12"/>
      <c r="BE780" s="12"/>
      <c r="BF780" s="12"/>
      <c r="BG780" s="12"/>
      <c r="BH780" s="12"/>
      <c r="BI780" s="12"/>
      <c r="BJ780" s="12"/>
      <c r="BK780" s="12"/>
    </row>
    <row r="781" spans="1:63" x14ac:dyDescent="0.3">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c r="AE781" s="12"/>
      <c r="AF781" s="12"/>
      <c r="AG781" s="12"/>
      <c r="AH781" s="12"/>
      <c r="AI781" s="12"/>
      <c r="AJ781" s="12"/>
      <c r="AK781" s="12"/>
      <c r="AL781" s="12"/>
      <c r="AM781" s="12"/>
      <c r="AN781" s="12"/>
      <c r="AO781" s="12"/>
      <c r="AP781" s="12"/>
      <c r="AQ781" s="12"/>
      <c r="AR781" s="12"/>
      <c r="AS781" s="12"/>
      <c r="AT781" s="12"/>
      <c r="AU781" s="12"/>
      <c r="AV781" s="12"/>
      <c r="AW781" s="12"/>
      <c r="AX781" s="12"/>
      <c r="AY781" s="12"/>
      <c r="AZ781" s="12"/>
      <c r="BA781" s="12"/>
      <c r="BB781" s="12"/>
      <c r="BC781" s="12"/>
      <c r="BD781" s="12"/>
      <c r="BE781" s="12"/>
      <c r="BF781" s="12"/>
      <c r="BG781" s="12"/>
      <c r="BH781" s="12"/>
      <c r="BI781" s="12"/>
      <c r="BJ781" s="12"/>
      <c r="BK781" s="12"/>
    </row>
    <row r="782" spans="1:63" x14ac:dyDescent="0.3">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c r="AE782" s="12"/>
      <c r="AF782" s="12"/>
      <c r="AG782" s="12"/>
      <c r="AH782" s="12"/>
      <c r="AI782" s="12"/>
      <c r="AJ782" s="12"/>
      <c r="AK782" s="12"/>
      <c r="AL782" s="12"/>
      <c r="AM782" s="12"/>
      <c r="AN782" s="12"/>
      <c r="AO782" s="12"/>
      <c r="AP782" s="12"/>
      <c r="AQ782" s="12"/>
      <c r="AR782" s="12"/>
      <c r="AS782" s="12"/>
      <c r="AT782" s="12"/>
      <c r="AU782" s="12"/>
      <c r="AV782" s="12"/>
      <c r="AW782" s="12"/>
      <c r="AX782" s="12"/>
      <c r="AY782" s="12"/>
      <c r="AZ782" s="12"/>
      <c r="BA782" s="12"/>
      <c r="BB782" s="12"/>
      <c r="BC782" s="12"/>
      <c r="BD782" s="12"/>
      <c r="BE782" s="12"/>
      <c r="BF782" s="12"/>
      <c r="BG782" s="12"/>
      <c r="BH782" s="12"/>
      <c r="BI782" s="12"/>
      <c r="BJ782" s="12"/>
      <c r="BK782" s="12"/>
    </row>
    <row r="783" spans="1:63" x14ac:dyDescent="0.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c r="AE783" s="12"/>
      <c r="AF783" s="12"/>
      <c r="AG783" s="12"/>
      <c r="AH783" s="12"/>
      <c r="AI783" s="12"/>
      <c r="AJ783" s="12"/>
      <c r="AK783" s="12"/>
      <c r="AL783" s="12"/>
      <c r="AM783" s="12"/>
      <c r="AN783" s="12"/>
      <c r="AO783" s="12"/>
      <c r="AP783" s="12"/>
      <c r="AQ783" s="12"/>
      <c r="AR783" s="12"/>
      <c r="AS783" s="12"/>
      <c r="AT783" s="12"/>
      <c r="AU783" s="12"/>
      <c r="AV783" s="12"/>
      <c r="AW783" s="12"/>
      <c r="AX783" s="12"/>
      <c r="AY783" s="12"/>
      <c r="AZ783" s="12"/>
      <c r="BA783" s="12"/>
      <c r="BB783" s="12"/>
      <c r="BC783" s="12"/>
      <c r="BD783" s="12"/>
      <c r="BE783" s="12"/>
      <c r="BF783" s="12"/>
      <c r="BG783" s="12"/>
      <c r="BH783" s="12"/>
      <c r="BI783" s="12"/>
      <c r="BJ783" s="12"/>
      <c r="BK783" s="12"/>
    </row>
    <row r="784" spans="1:63" x14ac:dyDescent="0.3">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c r="AE784" s="12"/>
      <c r="AF784" s="12"/>
      <c r="AG784" s="12"/>
      <c r="AH784" s="12"/>
      <c r="AI784" s="12"/>
      <c r="AJ784" s="12"/>
      <c r="AK784" s="12"/>
      <c r="AL784" s="12"/>
      <c r="AM784" s="12"/>
      <c r="AN784" s="12"/>
      <c r="AO784" s="12"/>
      <c r="AP784" s="12"/>
      <c r="AQ784" s="12"/>
      <c r="AR784" s="12"/>
      <c r="AS784" s="12"/>
      <c r="AT784" s="12"/>
      <c r="AU784" s="12"/>
      <c r="AV784" s="12"/>
      <c r="AW784" s="12"/>
      <c r="AX784" s="12"/>
      <c r="AY784" s="12"/>
      <c r="AZ784" s="12"/>
      <c r="BA784" s="12"/>
      <c r="BB784" s="12"/>
      <c r="BC784" s="12"/>
      <c r="BD784" s="12"/>
      <c r="BE784" s="12"/>
      <c r="BF784" s="12"/>
      <c r="BG784" s="12"/>
      <c r="BH784" s="12"/>
      <c r="BI784" s="12"/>
      <c r="BJ784" s="12"/>
      <c r="BK784" s="12"/>
    </row>
    <row r="785" spans="1:63" x14ac:dyDescent="0.3">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c r="AE785" s="12"/>
      <c r="AF785" s="12"/>
      <c r="AG785" s="12"/>
      <c r="AH785" s="12"/>
      <c r="AI785" s="12"/>
      <c r="AJ785" s="12"/>
      <c r="AK785" s="12"/>
      <c r="AL785" s="12"/>
      <c r="AM785" s="12"/>
      <c r="AN785" s="12"/>
      <c r="AO785" s="12"/>
      <c r="AP785" s="12"/>
      <c r="AQ785" s="12"/>
      <c r="AR785" s="12"/>
      <c r="AS785" s="12"/>
      <c r="AT785" s="12"/>
      <c r="AU785" s="12"/>
      <c r="AV785" s="12"/>
      <c r="AW785" s="12"/>
      <c r="AX785" s="12"/>
      <c r="AY785" s="12"/>
      <c r="AZ785" s="12"/>
      <c r="BA785" s="12"/>
      <c r="BB785" s="12"/>
      <c r="BC785" s="12"/>
      <c r="BD785" s="12"/>
      <c r="BE785" s="12"/>
      <c r="BF785" s="12"/>
      <c r="BG785" s="12"/>
      <c r="BH785" s="12"/>
      <c r="BI785" s="12"/>
      <c r="BJ785" s="12"/>
      <c r="BK785" s="12"/>
    </row>
    <row r="786" spans="1:63" x14ac:dyDescent="0.3">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c r="AE786" s="12"/>
      <c r="AF786" s="12"/>
      <c r="AG786" s="12"/>
      <c r="AH786" s="12"/>
      <c r="AI786" s="12"/>
      <c r="AJ786" s="12"/>
      <c r="AK786" s="12"/>
      <c r="AL786" s="12"/>
      <c r="AM786" s="12"/>
      <c r="AN786" s="12"/>
      <c r="AO786" s="12"/>
      <c r="AP786" s="12"/>
      <c r="AQ786" s="12"/>
      <c r="AR786" s="12"/>
      <c r="AS786" s="12"/>
      <c r="AT786" s="12"/>
      <c r="AU786" s="12"/>
      <c r="AV786" s="12"/>
      <c r="AW786" s="12"/>
      <c r="AX786" s="12"/>
      <c r="AY786" s="12"/>
      <c r="AZ786" s="12"/>
      <c r="BA786" s="12"/>
      <c r="BB786" s="12"/>
      <c r="BC786" s="12"/>
      <c r="BD786" s="12"/>
      <c r="BE786" s="12"/>
      <c r="BF786" s="12"/>
      <c r="BG786" s="12"/>
      <c r="BH786" s="12"/>
      <c r="BI786" s="12"/>
      <c r="BJ786" s="12"/>
      <c r="BK786" s="12"/>
    </row>
    <row r="787" spans="1:63" x14ac:dyDescent="0.3">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c r="AE787" s="12"/>
      <c r="AF787" s="12"/>
      <c r="AG787" s="12"/>
      <c r="AH787" s="12"/>
      <c r="AI787" s="12"/>
      <c r="AJ787" s="12"/>
      <c r="AK787" s="12"/>
      <c r="AL787" s="12"/>
      <c r="AM787" s="12"/>
      <c r="AN787" s="12"/>
      <c r="AO787" s="12"/>
      <c r="AP787" s="12"/>
      <c r="AQ787" s="12"/>
      <c r="AR787" s="12"/>
      <c r="AS787" s="12"/>
      <c r="AT787" s="12"/>
      <c r="AU787" s="12"/>
      <c r="AV787" s="12"/>
      <c r="AW787" s="12"/>
      <c r="AX787" s="12"/>
      <c r="AY787" s="12"/>
      <c r="AZ787" s="12"/>
      <c r="BA787" s="12"/>
      <c r="BB787" s="12"/>
      <c r="BC787" s="12"/>
      <c r="BD787" s="12"/>
      <c r="BE787" s="12"/>
      <c r="BF787" s="12"/>
      <c r="BG787" s="12"/>
      <c r="BH787" s="12"/>
      <c r="BI787" s="12"/>
      <c r="BJ787" s="12"/>
      <c r="BK787" s="12"/>
    </row>
    <row r="788" spans="1:63" x14ac:dyDescent="0.3">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c r="AE788" s="12"/>
      <c r="AF788" s="12"/>
      <c r="AG788" s="12"/>
      <c r="AH788" s="12"/>
      <c r="AI788" s="12"/>
      <c r="AJ788" s="12"/>
      <c r="AK788" s="12"/>
      <c r="AL788" s="12"/>
      <c r="AM788" s="12"/>
      <c r="AN788" s="12"/>
      <c r="AO788" s="12"/>
      <c r="AP788" s="12"/>
      <c r="AQ788" s="12"/>
      <c r="AR788" s="12"/>
      <c r="AS788" s="12"/>
      <c r="AT788" s="12"/>
      <c r="AU788" s="12"/>
      <c r="AV788" s="12"/>
      <c r="AW788" s="12"/>
      <c r="AX788" s="12"/>
      <c r="AY788" s="12"/>
      <c r="AZ788" s="12"/>
      <c r="BA788" s="12"/>
      <c r="BB788" s="12"/>
      <c r="BC788" s="12"/>
      <c r="BD788" s="12"/>
      <c r="BE788" s="12"/>
      <c r="BF788" s="12"/>
      <c r="BG788" s="12"/>
      <c r="BH788" s="12"/>
      <c r="BI788" s="12"/>
      <c r="BJ788" s="12"/>
      <c r="BK788" s="12"/>
    </row>
    <row r="789" spans="1:63" x14ac:dyDescent="0.3">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c r="AE789" s="12"/>
      <c r="AF789" s="12"/>
      <c r="AG789" s="12"/>
      <c r="AH789" s="12"/>
      <c r="AI789" s="12"/>
      <c r="AJ789" s="12"/>
      <c r="AK789" s="12"/>
      <c r="AL789" s="12"/>
      <c r="AM789" s="12"/>
      <c r="AN789" s="12"/>
      <c r="AO789" s="12"/>
      <c r="AP789" s="12"/>
      <c r="AQ789" s="12"/>
      <c r="AR789" s="12"/>
      <c r="AS789" s="12"/>
      <c r="AT789" s="12"/>
      <c r="AU789" s="12"/>
      <c r="AV789" s="12"/>
      <c r="AW789" s="12"/>
      <c r="AX789" s="12"/>
      <c r="AY789" s="12"/>
      <c r="AZ789" s="12"/>
      <c r="BA789" s="12"/>
      <c r="BB789" s="12"/>
      <c r="BC789" s="12"/>
      <c r="BD789" s="12"/>
      <c r="BE789" s="12"/>
      <c r="BF789" s="12"/>
      <c r="BG789" s="12"/>
      <c r="BH789" s="12"/>
      <c r="BI789" s="12"/>
      <c r="BJ789" s="12"/>
      <c r="BK789" s="12"/>
    </row>
    <row r="790" spans="1:63" x14ac:dyDescent="0.3">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c r="AE790" s="12"/>
      <c r="AF790" s="12"/>
      <c r="AG790" s="12"/>
      <c r="AH790" s="12"/>
      <c r="AI790" s="12"/>
      <c r="AJ790" s="12"/>
      <c r="AK790" s="12"/>
      <c r="AL790" s="12"/>
      <c r="AM790" s="12"/>
      <c r="AN790" s="12"/>
      <c r="AO790" s="12"/>
      <c r="AP790" s="12"/>
      <c r="AQ790" s="12"/>
      <c r="AR790" s="12"/>
      <c r="AS790" s="12"/>
      <c r="AT790" s="12"/>
      <c r="AU790" s="12"/>
      <c r="AV790" s="12"/>
      <c r="AW790" s="12"/>
      <c r="AX790" s="12"/>
      <c r="AY790" s="12"/>
      <c r="AZ790" s="12"/>
      <c r="BA790" s="12"/>
      <c r="BB790" s="12"/>
      <c r="BC790" s="12"/>
      <c r="BD790" s="12"/>
      <c r="BE790" s="12"/>
      <c r="BF790" s="12"/>
      <c r="BG790" s="12"/>
      <c r="BH790" s="12"/>
      <c r="BI790" s="12"/>
      <c r="BJ790" s="12"/>
      <c r="BK790" s="12"/>
    </row>
    <row r="791" spans="1:63" x14ac:dyDescent="0.3">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c r="AE791" s="12"/>
      <c r="AF791" s="12"/>
      <c r="AG791" s="12"/>
      <c r="AH791" s="12"/>
      <c r="AI791" s="12"/>
      <c r="AJ791" s="12"/>
      <c r="AK791" s="12"/>
      <c r="AL791" s="12"/>
      <c r="AM791" s="12"/>
      <c r="AN791" s="12"/>
      <c r="AO791" s="12"/>
      <c r="AP791" s="12"/>
      <c r="AQ791" s="12"/>
      <c r="AR791" s="12"/>
      <c r="AS791" s="12"/>
      <c r="AT791" s="12"/>
      <c r="AU791" s="12"/>
      <c r="AV791" s="12"/>
      <c r="AW791" s="12"/>
      <c r="AX791" s="12"/>
      <c r="AY791" s="12"/>
      <c r="AZ791" s="12"/>
      <c r="BA791" s="12"/>
      <c r="BB791" s="12"/>
      <c r="BC791" s="12"/>
      <c r="BD791" s="12"/>
      <c r="BE791" s="12"/>
      <c r="BF791" s="12"/>
      <c r="BG791" s="12"/>
      <c r="BH791" s="12"/>
      <c r="BI791" s="12"/>
      <c r="BJ791" s="12"/>
      <c r="BK791" s="12"/>
    </row>
    <row r="792" spans="1:63" x14ac:dyDescent="0.3">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c r="AE792" s="12"/>
      <c r="AF792" s="12"/>
      <c r="AG792" s="12"/>
      <c r="AH792" s="12"/>
      <c r="AI792" s="12"/>
      <c r="AJ792" s="12"/>
      <c r="AK792" s="12"/>
      <c r="AL792" s="12"/>
      <c r="AM792" s="12"/>
      <c r="AN792" s="12"/>
      <c r="AO792" s="12"/>
      <c r="AP792" s="12"/>
      <c r="AQ792" s="12"/>
      <c r="AR792" s="12"/>
      <c r="AS792" s="12"/>
      <c r="AT792" s="12"/>
      <c r="AU792" s="12"/>
      <c r="AV792" s="12"/>
      <c r="AW792" s="12"/>
      <c r="AX792" s="12"/>
      <c r="AY792" s="12"/>
      <c r="AZ792" s="12"/>
      <c r="BA792" s="12"/>
      <c r="BB792" s="12"/>
      <c r="BC792" s="12"/>
      <c r="BD792" s="12"/>
      <c r="BE792" s="12"/>
      <c r="BF792" s="12"/>
      <c r="BG792" s="12"/>
      <c r="BH792" s="12"/>
      <c r="BI792" s="12"/>
      <c r="BJ792" s="12"/>
      <c r="BK792" s="12"/>
    </row>
    <row r="793" spans="1:63" x14ac:dyDescent="0.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c r="AE793" s="12"/>
      <c r="AF793" s="12"/>
      <c r="AG793" s="12"/>
      <c r="AH793" s="12"/>
      <c r="AI793" s="12"/>
      <c r="AJ793" s="12"/>
      <c r="AK793" s="12"/>
      <c r="AL793" s="12"/>
      <c r="AM793" s="12"/>
      <c r="AN793" s="12"/>
      <c r="AO793" s="12"/>
      <c r="AP793" s="12"/>
      <c r="AQ793" s="12"/>
      <c r="AR793" s="12"/>
      <c r="AS793" s="12"/>
      <c r="AT793" s="12"/>
      <c r="AU793" s="12"/>
      <c r="AV793" s="12"/>
      <c r="AW793" s="12"/>
      <c r="AX793" s="12"/>
      <c r="AY793" s="12"/>
      <c r="AZ793" s="12"/>
      <c r="BA793" s="12"/>
      <c r="BB793" s="12"/>
      <c r="BC793" s="12"/>
      <c r="BD793" s="12"/>
      <c r="BE793" s="12"/>
      <c r="BF793" s="12"/>
      <c r="BG793" s="12"/>
      <c r="BH793" s="12"/>
      <c r="BI793" s="12"/>
      <c r="BJ793" s="12"/>
      <c r="BK793" s="12"/>
    </row>
    <row r="794" spans="1:63" x14ac:dyDescent="0.3">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c r="AE794" s="12"/>
      <c r="AF794" s="12"/>
      <c r="AG794" s="12"/>
      <c r="AH794" s="12"/>
      <c r="AI794" s="12"/>
      <c r="AJ794" s="12"/>
      <c r="AK794" s="12"/>
      <c r="AL794" s="12"/>
      <c r="AM794" s="12"/>
      <c r="AN794" s="12"/>
      <c r="AO794" s="12"/>
      <c r="AP794" s="12"/>
      <c r="AQ794" s="12"/>
      <c r="AR794" s="12"/>
      <c r="AS794" s="12"/>
      <c r="AT794" s="12"/>
      <c r="AU794" s="12"/>
      <c r="AV794" s="12"/>
      <c r="AW794" s="12"/>
      <c r="AX794" s="12"/>
      <c r="AY794" s="12"/>
      <c r="AZ794" s="12"/>
      <c r="BA794" s="12"/>
      <c r="BB794" s="12"/>
      <c r="BC794" s="12"/>
      <c r="BD794" s="12"/>
      <c r="BE794" s="12"/>
      <c r="BF794" s="12"/>
      <c r="BG794" s="12"/>
      <c r="BH794" s="12"/>
      <c r="BI794" s="12"/>
      <c r="BJ794" s="12"/>
      <c r="BK794" s="12"/>
    </row>
    <row r="795" spans="1:63" x14ac:dyDescent="0.3">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c r="AE795" s="12"/>
      <c r="AF795" s="12"/>
      <c r="AG795" s="12"/>
      <c r="AH795" s="12"/>
      <c r="AI795" s="12"/>
      <c r="AJ795" s="12"/>
      <c r="AK795" s="12"/>
      <c r="AL795" s="12"/>
      <c r="AM795" s="12"/>
      <c r="AN795" s="12"/>
      <c r="AO795" s="12"/>
      <c r="AP795" s="12"/>
      <c r="AQ795" s="12"/>
      <c r="AR795" s="12"/>
      <c r="AS795" s="12"/>
      <c r="AT795" s="12"/>
      <c r="AU795" s="12"/>
      <c r="AV795" s="12"/>
      <c r="AW795" s="12"/>
      <c r="AX795" s="12"/>
      <c r="AY795" s="12"/>
      <c r="AZ795" s="12"/>
      <c r="BA795" s="12"/>
      <c r="BB795" s="12"/>
      <c r="BC795" s="12"/>
      <c r="BD795" s="12"/>
      <c r="BE795" s="12"/>
      <c r="BF795" s="12"/>
      <c r="BG795" s="12"/>
      <c r="BH795" s="12"/>
      <c r="BI795" s="12"/>
      <c r="BJ795" s="12"/>
      <c r="BK795" s="12"/>
    </row>
    <row r="796" spans="1:63" x14ac:dyDescent="0.3">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c r="AE796" s="12"/>
      <c r="AF796" s="12"/>
      <c r="AG796" s="12"/>
      <c r="AH796" s="12"/>
      <c r="AI796" s="12"/>
      <c r="AJ796" s="12"/>
      <c r="AK796" s="12"/>
      <c r="AL796" s="12"/>
      <c r="AM796" s="12"/>
      <c r="AN796" s="12"/>
      <c r="AO796" s="12"/>
      <c r="AP796" s="12"/>
      <c r="AQ796" s="12"/>
      <c r="AR796" s="12"/>
      <c r="AS796" s="12"/>
      <c r="AT796" s="12"/>
      <c r="AU796" s="12"/>
      <c r="AV796" s="12"/>
      <c r="AW796" s="12"/>
      <c r="AX796" s="12"/>
      <c r="AY796" s="12"/>
      <c r="AZ796" s="12"/>
      <c r="BA796" s="12"/>
      <c r="BB796" s="12"/>
      <c r="BC796" s="12"/>
      <c r="BD796" s="12"/>
      <c r="BE796" s="12"/>
      <c r="BF796" s="12"/>
      <c r="BG796" s="12"/>
      <c r="BH796" s="12"/>
      <c r="BI796" s="12"/>
      <c r="BJ796" s="12"/>
      <c r="BK796" s="12"/>
    </row>
    <row r="797" spans="1:63" x14ac:dyDescent="0.3">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c r="AE797" s="12"/>
      <c r="AF797" s="12"/>
      <c r="AG797" s="12"/>
      <c r="AH797" s="12"/>
      <c r="AI797" s="12"/>
      <c r="AJ797" s="12"/>
      <c r="AK797" s="12"/>
      <c r="AL797" s="12"/>
      <c r="AM797" s="12"/>
      <c r="AN797" s="12"/>
      <c r="AO797" s="12"/>
      <c r="AP797" s="12"/>
      <c r="AQ797" s="12"/>
      <c r="AR797" s="12"/>
      <c r="AS797" s="12"/>
      <c r="AT797" s="12"/>
      <c r="AU797" s="12"/>
      <c r="AV797" s="12"/>
      <c r="AW797" s="12"/>
      <c r="AX797" s="12"/>
      <c r="AY797" s="12"/>
      <c r="AZ797" s="12"/>
      <c r="BA797" s="12"/>
      <c r="BB797" s="12"/>
      <c r="BC797" s="12"/>
      <c r="BD797" s="12"/>
      <c r="BE797" s="12"/>
      <c r="BF797" s="12"/>
      <c r="BG797" s="12"/>
      <c r="BH797" s="12"/>
      <c r="BI797" s="12"/>
      <c r="BJ797" s="12"/>
      <c r="BK797" s="12"/>
    </row>
    <row r="798" spans="1:63" x14ac:dyDescent="0.3">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c r="AE798" s="12"/>
      <c r="AF798" s="12"/>
      <c r="AG798" s="12"/>
      <c r="AH798" s="12"/>
      <c r="AI798" s="12"/>
      <c r="AJ798" s="12"/>
      <c r="AK798" s="12"/>
      <c r="AL798" s="12"/>
      <c r="AM798" s="12"/>
      <c r="AN798" s="12"/>
      <c r="AO798" s="12"/>
      <c r="AP798" s="12"/>
      <c r="AQ798" s="12"/>
      <c r="AR798" s="12"/>
      <c r="AS798" s="12"/>
      <c r="AT798" s="12"/>
      <c r="AU798" s="12"/>
      <c r="AV798" s="12"/>
      <c r="AW798" s="12"/>
      <c r="AX798" s="12"/>
      <c r="AY798" s="12"/>
      <c r="AZ798" s="12"/>
      <c r="BA798" s="12"/>
      <c r="BB798" s="12"/>
      <c r="BC798" s="12"/>
      <c r="BD798" s="12"/>
      <c r="BE798" s="12"/>
      <c r="BF798" s="12"/>
      <c r="BG798" s="12"/>
      <c r="BH798" s="12"/>
      <c r="BI798" s="12"/>
      <c r="BJ798" s="12"/>
      <c r="BK798" s="12"/>
    </row>
    <row r="799" spans="1:63" x14ac:dyDescent="0.3">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c r="AE799" s="12"/>
      <c r="AF799" s="12"/>
      <c r="AG799" s="12"/>
      <c r="AH799" s="12"/>
      <c r="AI799" s="12"/>
      <c r="AJ799" s="12"/>
      <c r="AK799" s="12"/>
      <c r="AL799" s="12"/>
      <c r="AM799" s="12"/>
      <c r="AN799" s="12"/>
      <c r="AO799" s="12"/>
      <c r="AP799" s="12"/>
      <c r="AQ799" s="12"/>
      <c r="AR799" s="12"/>
      <c r="AS799" s="12"/>
      <c r="AT799" s="12"/>
      <c r="AU799" s="12"/>
      <c r="AV799" s="12"/>
      <c r="AW799" s="12"/>
      <c r="AX799" s="12"/>
      <c r="AY799" s="12"/>
      <c r="AZ799" s="12"/>
      <c r="BA799" s="12"/>
      <c r="BB799" s="12"/>
      <c r="BC799" s="12"/>
      <c r="BD799" s="12"/>
      <c r="BE799" s="12"/>
      <c r="BF799" s="12"/>
      <c r="BG799" s="12"/>
      <c r="BH799" s="12"/>
      <c r="BI799" s="12"/>
      <c r="BJ799" s="12"/>
      <c r="BK799" s="12"/>
    </row>
    <row r="800" spans="1:63" x14ac:dyDescent="0.3">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c r="AE800" s="12"/>
      <c r="AF800" s="12"/>
      <c r="AG800" s="12"/>
      <c r="AH800" s="12"/>
      <c r="AI800" s="12"/>
      <c r="AJ800" s="12"/>
      <c r="AK800" s="12"/>
      <c r="AL800" s="12"/>
      <c r="AM800" s="12"/>
      <c r="AN800" s="12"/>
      <c r="AO800" s="12"/>
      <c r="AP800" s="12"/>
      <c r="AQ800" s="12"/>
      <c r="AR800" s="12"/>
      <c r="AS800" s="12"/>
      <c r="AT800" s="12"/>
      <c r="AU800" s="12"/>
      <c r="AV800" s="12"/>
      <c r="AW800" s="12"/>
      <c r="AX800" s="12"/>
      <c r="AY800" s="12"/>
      <c r="AZ800" s="12"/>
      <c r="BA800" s="12"/>
      <c r="BB800" s="12"/>
      <c r="BC800" s="12"/>
      <c r="BD800" s="12"/>
      <c r="BE800" s="12"/>
      <c r="BF800" s="12"/>
      <c r="BG800" s="12"/>
      <c r="BH800" s="12"/>
      <c r="BI800" s="12"/>
      <c r="BJ800" s="12"/>
      <c r="BK800" s="12"/>
    </row>
    <row r="801" spans="1:63" x14ac:dyDescent="0.3">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c r="AE801" s="12"/>
      <c r="AF801" s="12"/>
      <c r="AG801" s="12"/>
      <c r="AH801" s="12"/>
      <c r="AI801" s="12"/>
      <c r="AJ801" s="12"/>
      <c r="AK801" s="12"/>
      <c r="AL801" s="12"/>
      <c r="AM801" s="12"/>
      <c r="AN801" s="12"/>
      <c r="AO801" s="12"/>
      <c r="AP801" s="12"/>
      <c r="AQ801" s="12"/>
      <c r="AR801" s="12"/>
      <c r="AS801" s="12"/>
      <c r="AT801" s="12"/>
      <c r="AU801" s="12"/>
      <c r="AV801" s="12"/>
      <c r="AW801" s="12"/>
      <c r="AX801" s="12"/>
      <c r="AY801" s="12"/>
      <c r="AZ801" s="12"/>
      <c r="BA801" s="12"/>
      <c r="BB801" s="12"/>
      <c r="BC801" s="12"/>
      <c r="BD801" s="12"/>
      <c r="BE801" s="12"/>
      <c r="BF801" s="12"/>
      <c r="BG801" s="12"/>
      <c r="BH801" s="12"/>
      <c r="BI801" s="12"/>
      <c r="BJ801" s="12"/>
      <c r="BK801" s="12"/>
    </row>
    <row r="802" spans="1:63" x14ac:dyDescent="0.3">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c r="AE802" s="12"/>
      <c r="AF802" s="12"/>
      <c r="AG802" s="12"/>
      <c r="AH802" s="12"/>
      <c r="AI802" s="12"/>
      <c r="AJ802" s="12"/>
      <c r="AK802" s="12"/>
      <c r="AL802" s="12"/>
      <c r="AM802" s="12"/>
      <c r="AN802" s="12"/>
      <c r="AO802" s="12"/>
      <c r="AP802" s="12"/>
      <c r="AQ802" s="12"/>
      <c r="AR802" s="12"/>
      <c r="AS802" s="12"/>
      <c r="AT802" s="12"/>
      <c r="AU802" s="12"/>
      <c r="AV802" s="12"/>
      <c r="AW802" s="12"/>
      <c r="AX802" s="12"/>
      <c r="AY802" s="12"/>
      <c r="AZ802" s="12"/>
      <c r="BA802" s="12"/>
      <c r="BB802" s="12"/>
      <c r="BC802" s="12"/>
      <c r="BD802" s="12"/>
      <c r="BE802" s="12"/>
      <c r="BF802" s="12"/>
      <c r="BG802" s="12"/>
      <c r="BH802" s="12"/>
      <c r="BI802" s="12"/>
      <c r="BJ802" s="12"/>
      <c r="BK802" s="12"/>
    </row>
    <row r="803" spans="1:63" x14ac:dyDescent="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c r="AE803" s="12"/>
      <c r="AF803" s="12"/>
      <c r="AG803" s="12"/>
      <c r="AH803" s="12"/>
      <c r="AI803" s="12"/>
      <c r="AJ803" s="12"/>
      <c r="AK803" s="12"/>
      <c r="AL803" s="12"/>
      <c r="AM803" s="12"/>
      <c r="AN803" s="12"/>
      <c r="AO803" s="12"/>
      <c r="AP803" s="12"/>
      <c r="AQ803" s="12"/>
      <c r="AR803" s="12"/>
      <c r="AS803" s="12"/>
      <c r="AT803" s="12"/>
      <c r="AU803" s="12"/>
      <c r="AV803" s="12"/>
      <c r="AW803" s="12"/>
      <c r="AX803" s="12"/>
      <c r="AY803" s="12"/>
      <c r="AZ803" s="12"/>
      <c r="BA803" s="12"/>
      <c r="BB803" s="12"/>
      <c r="BC803" s="12"/>
      <c r="BD803" s="12"/>
      <c r="BE803" s="12"/>
      <c r="BF803" s="12"/>
      <c r="BG803" s="12"/>
      <c r="BH803" s="12"/>
      <c r="BI803" s="12"/>
      <c r="BJ803" s="12"/>
      <c r="BK803" s="12"/>
    </row>
    <row r="804" spans="1:63" x14ac:dyDescent="0.3">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c r="AE804" s="12"/>
      <c r="AF804" s="12"/>
      <c r="AG804" s="12"/>
      <c r="AH804" s="12"/>
      <c r="AI804" s="12"/>
      <c r="AJ804" s="12"/>
      <c r="AK804" s="12"/>
      <c r="AL804" s="12"/>
      <c r="AM804" s="12"/>
      <c r="AN804" s="12"/>
      <c r="AO804" s="12"/>
      <c r="AP804" s="12"/>
      <c r="AQ804" s="12"/>
      <c r="AR804" s="12"/>
      <c r="AS804" s="12"/>
      <c r="AT804" s="12"/>
      <c r="AU804" s="12"/>
      <c r="AV804" s="12"/>
      <c r="AW804" s="12"/>
      <c r="AX804" s="12"/>
      <c r="AY804" s="12"/>
      <c r="AZ804" s="12"/>
      <c r="BA804" s="12"/>
      <c r="BB804" s="12"/>
      <c r="BC804" s="12"/>
      <c r="BD804" s="12"/>
      <c r="BE804" s="12"/>
      <c r="BF804" s="12"/>
      <c r="BG804" s="12"/>
      <c r="BH804" s="12"/>
      <c r="BI804" s="12"/>
      <c r="BJ804" s="12"/>
      <c r="BK804" s="12"/>
    </row>
    <row r="805" spans="1:63" x14ac:dyDescent="0.3">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c r="AE805" s="12"/>
      <c r="AF805" s="12"/>
      <c r="AG805" s="12"/>
      <c r="AH805" s="12"/>
      <c r="AI805" s="12"/>
      <c r="AJ805" s="12"/>
      <c r="AK805" s="12"/>
      <c r="AL805" s="12"/>
      <c r="AM805" s="12"/>
      <c r="AN805" s="12"/>
      <c r="AO805" s="12"/>
      <c r="AP805" s="12"/>
      <c r="AQ805" s="12"/>
      <c r="AR805" s="12"/>
      <c r="AS805" s="12"/>
      <c r="AT805" s="12"/>
      <c r="AU805" s="12"/>
      <c r="AV805" s="12"/>
      <c r="AW805" s="12"/>
      <c r="AX805" s="12"/>
      <c r="AY805" s="12"/>
      <c r="AZ805" s="12"/>
      <c r="BA805" s="12"/>
      <c r="BB805" s="12"/>
      <c r="BC805" s="12"/>
      <c r="BD805" s="12"/>
      <c r="BE805" s="12"/>
      <c r="BF805" s="12"/>
      <c r="BG805" s="12"/>
      <c r="BH805" s="12"/>
      <c r="BI805" s="12"/>
      <c r="BJ805" s="12"/>
      <c r="BK805" s="12"/>
    </row>
    <row r="806" spans="1:63" x14ac:dyDescent="0.3">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c r="AE806" s="12"/>
      <c r="AF806" s="12"/>
      <c r="AG806" s="12"/>
      <c r="AH806" s="12"/>
      <c r="AI806" s="12"/>
      <c r="AJ806" s="12"/>
      <c r="AK806" s="12"/>
      <c r="AL806" s="12"/>
      <c r="AM806" s="12"/>
      <c r="AN806" s="12"/>
      <c r="AO806" s="12"/>
      <c r="AP806" s="12"/>
      <c r="AQ806" s="12"/>
      <c r="AR806" s="12"/>
      <c r="AS806" s="12"/>
      <c r="AT806" s="12"/>
      <c r="AU806" s="12"/>
      <c r="AV806" s="12"/>
      <c r="AW806" s="12"/>
      <c r="AX806" s="12"/>
      <c r="AY806" s="12"/>
      <c r="AZ806" s="12"/>
      <c r="BA806" s="12"/>
      <c r="BB806" s="12"/>
      <c r="BC806" s="12"/>
      <c r="BD806" s="12"/>
      <c r="BE806" s="12"/>
      <c r="BF806" s="12"/>
      <c r="BG806" s="12"/>
      <c r="BH806" s="12"/>
      <c r="BI806" s="12"/>
      <c r="BJ806" s="12"/>
      <c r="BK806" s="12"/>
    </row>
    <row r="807" spans="1:63" x14ac:dyDescent="0.3">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c r="AE807" s="12"/>
      <c r="AF807" s="12"/>
      <c r="AG807" s="12"/>
      <c r="AH807" s="12"/>
      <c r="AI807" s="12"/>
      <c r="AJ807" s="12"/>
      <c r="AK807" s="12"/>
      <c r="AL807" s="12"/>
      <c r="AM807" s="12"/>
      <c r="AN807" s="12"/>
      <c r="AO807" s="12"/>
      <c r="AP807" s="12"/>
      <c r="AQ807" s="12"/>
      <c r="AR807" s="12"/>
      <c r="AS807" s="12"/>
      <c r="AT807" s="12"/>
      <c r="AU807" s="12"/>
      <c r="AV807" s="12"/>
      <c r="AW807" s="12"/>
      <c r="AX807" s="12"/>
      <c r="AY807" s="12"/>
      <c r="AZ807" s="12"/>
      <c r="BA807" s="12"/>
      <c r="BB807" s="12"/>
      <c r="BC807" s="12"/>
      <c r="BD807" s="12"/>
      <c r="BE807" s="12"/>
      <c r="BF807" s="12"/>
      <c r="BG807" s="12"/>
      <c r="BH807" s="12"/>
      <c r="BI807" s="12"/>
      <c r="BJ807" s="12"/>
      <c r="BK807" s="12"/>
    </row>
    <row r="808" spans="1:63" x14ac:dyDescent="0.3">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c r="AE808" s="12"/>
      <c r="AF808" s="12"/>
      <c r="AG808" s="12"/>
      <c r="AH808" s="12"/>
      <c r="AI808" s="12"/>
      <c r="AJ808" s="12"/>
      <c r="AK808" s="12"/>
      <c r="AL808" s="12"/>
      <c r="AM808" s="12"/>
      <c r="AN808" s="12"/>
      <c r="AO808" s="12"/>
      <c r="AP808" s="12"/>
      <c r="AQ808" s="12"/>
      <c r="AR808" s="12"/>
      <c r="AS808" s="12"/>
      <c r="AT808" s="12"/>
      <c r="AU808" s="12"/>
      <c r="AV808" s="12"/>
      <c r="AW808" s="12"/>
      <c r="AX808" s="12"/>
      <c r="AY808" s="12"/>
      <c r="AZ808" s="12"/>
      <c r="BA808" s="12"/>
      <c r="BB808" s="12"/>
      <c r="BC808" s="12"/>
      <c r="BD808" s="12"/>
      <c r="BE808" s="12"/>
      <c r="BF808" s="12"/>
      <c r="BG808" s="12"/>
      <c r="BH808" s="12"/>
      <c r="BI808" s="12"/>
      <c r="BJ808" s="12"/>
      <c r="BK808" s="12"/>
    </row>
    <row r="809" spans="1:63" x14ac:dyDescent="0.3">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c r="AE809" s="12"/>
      <c r="AF809" s="12"/>
      <c r="AG809" s="12"/>
      <c r="AH809" s="12"/>
      <c r="AI809" s="12"/>
      <c r="AJ809" s="12"/>
      <c r="AK809" s="12"/>
      <c r="AL809" s="12"/>
      <c r="AM809" s="12"/>
      <c r="AN809" s="12"/>
      <c r="AO809" s="12"/>
      <c r="AP809" s="12"/>
      <c r="AQ809" s="12"/>
      <c r="AR809" s="12"/>
      <c r="AS809" s="12"/>
      <c r="AT809" s="12"/>
      <c r="AU809" s="12"/>
      <c r="AV809" s="12"/>
      <c r="AW809" s="12"/>
      <c r="AX809" s="12"/>
      <c r="AY809" s="12"/>
      <c r="AZ809" s="12"/>
      <c r="BA809" s="12"/>
      <c r="BB809" s="12"/>
      <c r="BC809" s="12"/>
      <c r="BD809" s="12"/>
      <c r="BE809" s="12"/>
      <c r="BF809" s="12"/>
      <c r="BG809" s="12"/>
      <c r="BH809" s="12"/>
      <c r="BI809" s="12"/>
      <c r="BJ809" s="12"/>
      <c r="BK809" s="12"/>
    </row>
    <row r="810" spans="1:63" x14ac:dyDescent="0.3">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c r="AE810" s="12"/>
      <c r="AF810" s="12"/>
      <c r="AG810" s="12"/>
      <c r="AH810" s="12"/>
      <c r="AI810" s="12"/>
      <c r="AJ810" s="12"/>
      <c r="AK810" s="12"/>
      <c r="AL810" s="12"/>
      <c r="AM810" s="12"/>
      <c r="AN810" s="12"/>
      <c r="AO810" s="12"/>
      <c r="AP810" s="12"/>
      <c r="AQ810" s="12"/>
      <c r="AR810" s="12"/>
      <c r="AS810" s="12"/>
      <c r="AT810" s="12"/>
      <c r="AU810" s="12"/>
      <c r="AV810" s="12"/>
      <c r="AW810" s="12"/>
      <c r="AX810" s="12"/>
      <c r="AY810" s="12"/>
      <c r="AZ810" s="12"/>
      <c r="BA810" s="12"/>
      <c r="BB810" s="12"/>
      <c r="BC810" s="12"/>
      <c r="BD810" s="12"/>
      <c r="BE810" s="12"/>
      <c r="BF810" s="12"/>
      <c r="BG810" s="12"/>
      <c r="BH810" s="12"/>
      <c r="BI810" s="12"/>
      <c r="BJ810" s="12"/>
      <c r="BK810" s="12"/>
    </row>
    <row r="811" spans="1:63" x14ac:dyDescent="0.3">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c r="AE811" s="12"/>
      <c r="AF811" s="12"/>
      <c r="AG811" s="12"/>
      <c r="AH811" s="12"/>
      <c r="AI811" s="12"/>
      <c r="AJ811" s="12"/>
      <c r="AK811" s="12"/>
      <c r="AL811" s="12"/>
      <c r="AM811" s="12"/>
      <c r="AN811" s="12"/>
      <c r="AO811" s="12"/>
      <c r="AP811" s="12"/>
      <c r="AQ811" s="12"/>
      <c r="AR811" s="12"/>
      <c r="AS811" s="12"/>
      <c r="AT811" s="12"/>
      <c r="AU811" s="12"/>
      <c r="AV811" s="12"/>
      <c r="AW811" s="12"/>
      <c r="AX811" s="12"/>
      <c r="AY811" s="12"/>
      <c r="AZ811" s="12"/>
      <c r="BA811" s="12"/>
      <c r="BB811" s="12"/>
      <c r="BC811" s="12"/>
      <c r="BD811" s="12"/>
      <c r="BE811" s="12"/>
      <c r="BF811" s="12"/>
      <c r="BG811" s="12"/>
      <c r="BH811" s="12"/>
      <c r="BI811" s="12"/>
      <c r="BJ811" s="12"/>
      <c r="BK811" s="12"/>
    </row>
    <row r="812" spans="1:63" x14ac:dyDescent="0.3">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2"/>
      <c r="BG812" s="12"/>
      <c r="BH812" s="12"/>
      <c r="BI812" s="12"/>
      <c r="BJ812" s="12"/>
      <c r="BK812" s="12"/>
    </row>
    <row r="813" spans="1:63" x14ac:dyDescent="0.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c r="AE813" s="12"/>
      <c r="AF813" s="12"/>
      <c r="AG813" s="12"/>
      <c r="AH813" s="12"/>
      <c r="AI813" s="12"/>
      <c r="AJ813" s="12"/>
      <c r="AK813" s="12"/>
      <c r="AL813" s="12"/>
      <c r="AM813" s="12"/>
      <c r="AN813" s="12"/>
      <c r="AO813" s="12"/>
      <c r="AP813" s="12"/>
      <c r="AQ813" s="12"/>
      <c r="AR813" s="12"/>
      <c r="AS813" s="12"/>
      <c r="AT813" s="12"/>
      <c r="AU813" s="12"/>
      <c r="AV813" s="12"/>
      <c r="AW813" s="12"/>
      <c r="AX813" s="12"/>
      <c r="AY813" s="12"/>
      <c r="AZ813" s="12"/>
      <c r="BA813" s="12"/>
      <c r="BB813" s="12"/>
      <c r="BC813" s="12"/>
      <c r="BD813" s="12"/>
      <c r="BE813" s="12"/>
      <c r="BF813" s="12"/>
      <c r="BG813" s="12"/>
      <c r="BH813" s="12"/>
      <c r="BI813" s="12"/>
      <c r="BJ813" s="12"/>
      <c r="BK813" s="12"/>
    </row>
    <row r="814" spans="1:63" x14ac:dyDescent="0.3">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c r="AE814" s="12"/>
      <c r="AF814" s="12"/>
      <c r="AG814" s="12"/>
      <c r="AH814" s="12"/>
      <c r="AI814" s="12"/>
      <c r="AJ814" s="12"/>
      <c r="AK814" s="12"/>
      <c r="AL814" s="12"/>
      <c r="AM814" s="12"/>
      <c r="AN814" s="12"/>
      <c r="AO814" s="12"/>
      <c r="AP814" s="12"/>
      <c r="AQ814" s="12"/>
      <c r="AR814" s="12"/>
      <c r="AS814" s="12"/>
      <c r="AT814" s="12"/>
      <c r="AU814" s="12"/>
      <c r="AV814" s="12"/>
      <c r="AW814" s="12"/>
      <c r="AX814" s="12"/>
      <c r="AY814" s="12"/>
      <c r="AZ814" s="12"/>
      <c r="BA814" s="12"/>
      <c r="BB814" s="12"/>
      <c r="BC814" s="12"/>
      <c r="BD814" s="12"/>
      <c r="BE814" s="12"/>
      <c r="BF814" s="12"/>
      <c r="BG814" s="12"/>
      <c r="BH814" s="12"/>
      <c r="BI814" s="12"/>
      <c r="BJ814" s="12"/>
      <c r="BK814" s="12"/>
    </row>
    <row r="815" spans="1:63" x14ac:dyDescent="0.3">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c r="AE815" s="12"/>
      <c r="AF815" s="12"/>
      <c r="AG815" s="12"/>
      <c r="AH815" s="12"/>
      <c r="AI815" s="12"/>
      <c r="AJ815" s="12"/>
      <c r="AK815" s="12"/>
      <c r="AL815" s="12"/>
      <c r="AM815" s="12"/>
      <c r="AN815" s="12"/>
      <c r="AO815" s="12"/>
      <c r="AP815" s="12"/>
      <c r="AQ815" s="12"/>
      <c r="AR815" s="12"/>
      <c r="AS815" s="12"/>
      <c r="AT815" s="12"/>
      <c r="AU815" s="12"/>
      <c r="AV815" s="12"/>
      <c r="AW815" s="12"/>
      <c r="AX815" s="12"/>
      <c r="AY815" s="12"/>
      <c r="AZ815" s="12"/>
      <c r="BA815" s="12"/>
      <c r="BB815" s="12"/>
      <c r="BC815" s="12"/>
      <c r="BD815" s="12"/>
      <c r="BE815" s="12"/>
      <c r="BF815" s="12"/>
      <c r="BG815" s="12"/>
      <c r="BH815" s="12"/>
      <c r="BI815" s="12"/>
      <c r="BJ815" s="12"/>
      <c r="BK815" s="12"/>
    </row>
    <row r="816" spans="1:63" x14ac:dyDescent="0.3">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c r="AE816" s="12"/>
      <c r="AF816" s="12"/>
      <c r="AG816" s="12"/>
      <c r="AH816" s="12"/>
      <c r="AI816" s="12"/>
      <c r="AJ816" s="12"/>
      <c r="AK816" s="12"/>
      <c r="AL816" s="12"/>
      <c r="AM816" s="12"/>
      <c r="AN816" s="12"/>
      <c r="AO816" s="12"/>
      <c r="AP816" s="12"/>
      <c r="AQ816" s="12"/>
      <c r="AR816" s="12"/>
      <c r="AS816" s="12"/>
      <c r="AT816" s="12"/>
      <c r="AU816" s="12"/>
      <c r="AV816" s="12"/>
      <c r="AW816" s="12"/>
      <c r="AX816" s="12"/>
      <c r="AY816" s="12"/>
      <c r="AZ816" s="12"/>
      <c r="BA816" s="12"/>
      <c r="BB816" s="12"/>
      <c r="BC816" s="12"/>
      <c r="BD816" s="12"/>
      <c r="BE816" s="12"/>
      <c r="BF816" s="12"/>
      <c r="BG816" s="12"/>
      <c r="BH816" s="12"/>
      <c r="BI816" s="12"/>
      <c r="BJ816" s="12"/>
      <c r="BK816" s="12"/>
    </row>
    <row r="817" spans="1:63" x14ac:dyDescent="0.3">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c r="AE817" s="12"/>
      <c r="AF817" s="12"/>
      <c r="AG817" s="12"/>
      <c r="AH817" s="12"/>
      <c r="AI817" s="12"/>
      <c r="AJ817" s="12"/>
      <c r="AK817" s="12"/>
      <c r="AL817" s="12"/>
      <c r="AM817" s="12"/>
      <c r="AN817" s="12"/>
      <c r="AO817" s="12"/>
      <c r="AP817" s="12"/>
      <c r="AQ817" s="12"/>
      <c r="AR817" s="12"/>
      <c r="AS817" s="12"/>
      <c r="AT817" s="12"/>
      <c r="AU817" s="12"/>
      <c r="AV817" s="12"/>
      <c r="AW817" s="12"/>
      <c r="AX817" s="12"/>
      <c r="AY817" s="12"/>
      <c r="AZ817" s="12"/>
      <c r="BA817" s="12"/>
      <c r="BB817" s="12"/>
      <c r="BC817" s="12"/>
      <c r="BD817" s="12"/>
      <c r="BE817" s="12"/>
      <c r="BF817" s="12"/>
      <c r="BG817" s="12"/>
      <c r="BH817" s="12"/>
      <c r="BI817" s="12"/>
      <c r="BJ817" s="12"/>
      <c r="BK817" s="12"/>
    </row>
    <row r="818" spans="1:63" x14ac:dyDescent="0.3">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c r="AE818" s="12"/>
      <c r="AF818" s="12"/>
      <c r="AG818" s="12"/>
      <c r="AH818" s="12"/>
      <c r="AI818" s="12"/>
      <c r="AJ818" s="12"/>
      <c r="AK818" s="12"/>
      <c r="AL818" s="12"/>
      <c r="AM818" s="12"/>
      <c r="AN818" s="12"/>
      <c r="AO818" s="12"/>
      <c r="AP818" s="12"/>
      <c r="AQ818" s="12"/>
      <c r="AR818" s="12"/>
      <c r="AS818" s="12"/>
      <c r="AT818" s="12"/>
      <c r="AU818" s="12"/>
      <c r="AV818" s="12"/>
      <c r="AW818" s="12"/>
      <c r="AX818" s="12"/>
      <c r="AY818" s="12"/>
      <c r="AZ818" s="12"/>
      <c r="BA818" s="12"/>
      <c r="BB818" s="12"/>
      <c r="BC818" s="12"/>
      <c r="BD818" s="12"/>
      <c r="BE818" s="12"/>
      <c r="BF818" s="12"/>
      <c r="BG818" s="12"/>
      <c r="BH818" s="12"/>
      <c r="BI818" s="12"/>
      <c r="BJ818" s="12"/>
      <c r="BK818" s="12"/>
    </row>
    <row r="819" spans="1:63" x14ac:dyDescent="0.3">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c r="AE819" s="12"/>
      <c r="AF819" s="12"/>
      <c r="AG819" s="12"/>
      <c r="AH819" s="12"/>
      <c r="AI819" s="12"/>
      <c r="AJ819" s="12"/>
      <c r="AK819" s="12"/>
      <c r="AL819" s="12"/>
      <c r="AM819" s="12"/>
      <c r="AN819" s="12"/>
      <c r="AO819" s="12"/>
      <c r="AP819" s="12"/>
      <c r="AQ819" s="12"/>
      <c r="AR819" s="12"/>
      <c r="AS819" s="12"/>
      <c r="AT819" s="12"/>
      <c r="AU819" s="12"/>
      <c r="AV819" s="12"/>
      <c r="AW819" s="12"/>
      <c r="AX819" s="12"/>
      <c r="AY819" s="12"/>
      <c r="AZ819" s="12"/>
      <c r="BA819" s="12"/>
      <c r="BB819" s="12"/>
      <c r="BC819" s="12"/>
      <c r="BD819" s="12"/>
      <c r="BE819" s="12"/>
      <c r="BF819" s="12"/>
      <c r="BG819" s="12"/>
      <c r="BH819" s="12"/>
      <c r="BI819" s="12"/>
      <c r="BJ819" s="12"/>
      <c r="BK819" s="12"/>
    </row>
    <row r="820" spans="1:63" x14ac:dyDescent="0.3">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c r="AE820" s="12"/>
      <c r="AF820" s="12"/>
      <c r="AG820" s="12"/>
      <c r="AH820" s="12"/>
      <c r="AI820" s="12"/>
      <c r="AJ820" s="12"/>
      <c r="AK820" s="12"/>
      <c r="AL820" s="12"/>
      <c r="AM820" s="12"/>
      <c r="AN820" s="12"/>
      <c r="AO820" s="12"/>
      <c r="AP820" s="12"/>
      <c r="AQ820" s="12"/>
      <c r="AR820" s="12"/>
      <c r="AS820" s="12"/>
      <c r="AT820" s="12"/>
      <c r="AU820" s="12"/>
      <c r="AV820" s="12"/>
      <c r="AW820" s="12"/>
      <c r="AX820" s="12"/>
      <c r="AY820" s="12"/>
      <c r="AZ820" s="12"/>
      <c r="BA820" s="12"/>
      <c r="BB820" s="12"/>
      <c r="BC820" s="12"/>
      <c r="BD820" s="12"/>
      <c r="BE820" s="12"/>
      <c r="BF820" s="12"/>
      <c r="BG820" s="12"/>
      <c r="BH820" s="12"/>
      <c r="BI820" s="12"/>
      <c r="BJ820" s="12"/>
      <c r="BK820" s="12"/>
    </row>
    <row r="821" spans="1:63" x14ac:dyDescent="0.3">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c r="AE821" s="12"/>
      <c r="AF821" s="12"/>
      <c r="AG821" s="12"/>
      <c r="AH821" s="12"/>
      <c r="AI821" s="12"/>
      <c r="AJ821" s="12"/>
      <c r="AK821" s="12"/>
      <c r="AL821" s="12"/>
      <c r="AM821" s="12"/>
      <c r="AN821" s="12"/>
      <c r="AO821" s="12"/>
      <c r="AP821" s="12"/>
      <c r="AQ821" s="12"/>
      <c r="AR821" s="12"/>
      <c r="AS821" s="12"/>
      <c r="AT821" s="12"/>
      <c r="AU821" s="12"/>
      <c r="AV821" s="12"/>
      <c r="AW821" s="12"/>
      <c r="AX821" s="12"/>
      <c r="AY821" s="12"/>
      <c r="AZ821" s="12"/>
      <c r="BA821" s="12"/>
      <c r="BB821" s="12"/>
      <c r="BC821" s="12"/>
      <c r="BD821" s="12"/>
      <c r="BE821" s="12"/>
      <c r="BF821" s="12"/>
      <c r="BG821" s="12"/>
      <c r="BH821" s="12"/>
      <c r="BI821" s="12"/>
      <c r="BJ821" s="12"/>
      <c r="BK821" s="12"/>
    </row>
    <row r="822" spans="1:63" x14ac:dyDescent="0.3">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c r="AE822" s="12"/>
      <c r="AF822" s="12"/>
      <c r="AG822" s="12"/>
      <c r="AH822" s="12"/>
      <c r="AI822" s="12"/>
      <c r="AJ822" s="12"/>
      <c r="AK822" s="12"/>
      <c r="AL822" s="12"/>
      <c r="AM822" s="12"/>
      <c r="AN822" s="12"/>
      <c r="AO822" s="12"/>
      <c r="AP822" s="12"/>
      <c r="AQ822" s="12"/>
      <c r="AR822" s="12"/>
      <c r="AS822" s="12"/>
      <c r="AT822" s="12"/>
      <c r="AU822" s="12"/>
      <c r="AV822" s="12"/>
      <c r="AW822" s="12"/>
      <c r="AX822" s="12"/>
      <c r="AY822" s="12"/>
      <c r="AZ822" s="12"/>
      <c r="BA822" s="12"/>
      <c r="BB822" s="12"/>
      <c r="BC822" s="12"/>
      <c r="BD822" s="12"/>
      <c r="BE822" s="12"/>
      <c r="BF822" s="12"/>
      <c r="BG822" s="12"/>
      <c r="BH822" s="12"/>
      <c r="BI822" s="12"/>
      <c r="BJ822" s="12"/>
      <c r="BK822" s="12"/>
    </row>
    <row r="823" spans="1:63" x14ac:dyDescent="0.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c r="AE823" s="12"/>
      <c r="AF823" s="12"/>
      <c r="AG823" s="12"/>
      <c r="AH823" s="12"/>
      <c r="AI823" s="12"/>
      <c r="AJ823" s="12"/>
      <c r="AK823" s="12"/>
      <c r="AL823" s="12"/>
      <c r="AM823" s="12"/>
      <c r="AN823" s="12"/>
      <c r="AO823" s="12"/>
      <c r="AP823" s="12"/>
      <c r="AQ823" s="12"/>
      <c r="AR823" s="12"/>
      <c r="AS823" s="12"/>
      <c r="AT823" s="12"/>
      <c r="AU823" s="12"/>
      <c r="AV823" s="12"/>
      <c r="AW823" s="12"/>
      <c r="AX823" s="12"/>
      <c r="AY823" s="12"/>
      <c r="AZ823" s="12"/>
      <c r="BA823" s="12"/>
      <c r="BB823" s="12"/>
      <c r="BC823" s="12"/>
      <c r="BD823" s="12"/>
      <c r="BE823" s="12"/>
      <c r="BF823" s="12"/>
      <c r="BG823" s="12"/>
      <c r="BH823" s="12"/>
      <c r="BI823" s="12"/>
      <c r="BJ823" s="12"/>
      <c r="BK823" s="12"/>
    </row>
    <row r="824" spans="1:63" x14ac:dyDescent="0.3">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c r="AE824" s="12"/>
      <c r="AF824" s="12"/>
      <c r="AG824" s="12"/>
      <c r="AH824" s="12"/>
      <c r="AI824" s="12"/>
      <c r="AJ824" s="12"/>
      <c r="AK824" s="12"/>
      <c r="AL824" s="12"/>
      <c r="AM824" s="12"/>
      <c r="AN824" s="12"/>
      <c r="AO824" s="12"/>
      <c r="AP824" s="12"/>
      <c r="AQ824" s="12"/>
      <c r="AR824" s="12"/>
      <c r="AS824" s="12"/>
      <c r="AT824" s="12"/>
      <c r="AU824" s="12"/>
      <c r="AV824" s="12"/>
      <c r="AW824" s="12"/>
      <c r="AX824" s="12"/>
      <c r="AY824" s="12"/>
      <c r="AZ824" s="12"/>
      <c r="BA824" s="12"/>
      <c r="BB824" s="12"/>
      <c r="BC824" s="12"/>
      <c r="BD824" s="12"/>
      <c r="BE824" s="12"/>
      <c r="BF824" s="12"/>
      <c r="BG824" s="12"/>
      <c r="BH824" s="12"/>
      <c r="BI824" s="12"/>
      <c r="BJ824" s="12"/>
      <c r="BK824" s="12"/>
    </row>
    <row r="825" spans="1:63" x14ac:dyDescent="0.3">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c r="AE825" s="12"/>
      <c r="AF825" s="12"/>
      <c r="AG825" s="12"/>
      <c r="AH825" s="12"/>
      <c r="AI825" s="12"/>
      <c r="AJ825" s="12"/>
      <c r="AK825" s="12"/>
      <c r="AL825" s="12"/>
      <c r="AM825" s="12"/>
      <c r="AN825" s="12"/>
      <c r="AO825" s="12"/>
      <c r="AP825" s="12"/>
      <c r="AQ825" s="12"/>
      <c r="AR825" s="12"/>
      <c r="AS825" s="12"/>
      <c r="AT825" s="12"/>
      <c r="AU825" s="12"/>
      <c r="AV825" s="12"/>
      <c r="AW825" s="12"/>
      <c r="AX825" s="12"/>
      <c r="AY825" s="12"/>
      <c r="AZ825" s="12"/>
      <c r="BA825" s="12"/>
      <c r="BB825" s="12"/>
      <c r="BC825" s="12"/>
      <c r="BD825" s="12"/>
      <c r="BE825" s="12"/>
      <c r="BF825" s="12"/>
      <c r="BG825" s="12"/>
      <c r="BH825" s="12"/>
      <c r="BI825" s="12"/>
      <c r="BJ825" s="12"/>
      <c r="BK825" s="12"/>
    </row>
    <row r="826" spans="1:63" x14ac:dyDescent="0.3">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c r="AE826" s="12"/>
      <c r="AF826" s="12"/>
      <c r="AG826" s="12"/>
      <c r="AH826" s="12"/>
      <c r="AI826" s="12"/>
      <c r="AJ826" s="12"/>
      <c r="AK826" s="12"/>
      <c r="AL826" s="12"/>
      <c r="AM826" s="12"/>
      <c r="AN826" s="12"/>
      <c r="AO826" s="12"/>
      <c r="AP826" s="12"/>
      <c r="AQ826" s="12"/>
      <c r="AR826" s="12"/>
      <c r="AS826" s="12"/>
      <c r="AT826" s="12"/>
      <c r="AU826" s="12"/>
      <c r="AV826" s="12"/>
      <c r="AW826" s="12"/>
      <c r="AX826" s="12"/>
      <c r="AY826" s="12"/>
      <c r="AZ826" s="12"/>
      <c r="BA826" s="12"/>
      <c r="BB826" s="12"/>
      <c r="BC826" s="12"/>
      <c r="BD826" s="12"/>
      <c r="BE826" s="12"/>
      <c r="BF826" s="12"/>
      <c r="BG826" s="12"/>
      <c r="BH826" s="12"/>
      <c r="BI826" s="12"/>
      <c r="BJ826" s="12"/>
      <c r="BK826" s="12"/>
    </row>
    <row r="827" spans="1:63" x14ac:dyDescent="0.3">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c r="AE827" s="12"/>
      <c r="AF827" s="12"/>
      <c r="AG827" s="12"/>
      <c r="AH827" s="12"/>
      <c r="AI827" s="12"/>
      <c r="AJ827" s="12"/>
      <c r="AK827" s="12"/>
      <c r="AL827" s="12"/>
      <c r="AM827" s="12"/>
      <c r="AN827" s="12"/>
      <c r="AO827" s="12"/>
      <c r="AP827" s="12"/>
      <c r="AQ827" s="12"/>
      <c r="AR827" s="12"/>
      <c r="AS827" s="12"/>
      <c r="AT827" s="12"/>
      <c r="AU827" s="12"/>
      <c r="AV827" s="12"/>
      <c r="AW827" s="12"/>
      <c r="AX827" s="12"/>
      <c r="AY827" s="12"/>
      <c r="AZ827" s="12"/>
      <c r="BA827" s="12"/>
      <c r="BB827" s="12"/>
      <c r="BC827" s="12"/>
      <c r="BD827" s="12"/>
      <c r="BE827" s="12"/>
      <c r="BF827" s="12"/>
      <c r="BG827" s="12"/>
      <c r="BH827" s="12"/>
      <c r="BI827" s="12"/>
      <c r="BJ827" s="12"/>
      <c r="BK827" s="12"/>
    </row>
    <row r="828" spans="1:63" x14ac:dyDescent="0.3">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c r="AE828" s="12"/>
      <c r="AF828" s="12"/>
      <c r="AG828" s="12"/>
      <c r="AH828" s="12"/>
      <c r="AI828" s="12"/>
      <c r="AJ828" s="12"/>
      <c r="AK828" s="12"/>
      <c r="AL828" s="12"/>
      <c r="AM828" s="12"/>
      <c r="AN828" s="12"/>
      <c r="AO828" s="12"/>
      <c r="AP828" s="12"/>
      <c r="AQ828" s="12"/>
      <c r="AR828" s="12"/>
      <c r="AS828" s="12"/>
      <c r="AT828" s="12"/>
      <c r="AU828" s="12"/>
      <c r="AV828" s="12"/>
      <c r="AW828" s="12"/>
      <c r="AX828" s="12"/>
      <c r="AY828" s="12"/>
      <c r="AZ828" s="12"/>
      <c r="BA828" s="12"/>
      <c r="BB828" s="12"/>
      <c r="BC828" s="12"/>
      <c r="BD828" s="12"/>
      <c r="BE828" s="12"/>
      <c r="BF828" s="12"/>
      <c r="BG828" s="12"/>
      <c r="BH828" s="12"/>
      <c r="BI828" s="12"/>
      <c r="BJ828" s="12"/>
      <c r="BK828" s="12"/>
    </row>
    <row r="829" spans="1:63" x14ac:dyDescent="0.3">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c r="AE829" s="12"/>
      <c r="AF829" s="12"/>
      <c r="AG829" s="12"/>
      <c r="AH829" s="12"/>
      <c r="AI829" s="12"/>
      <c r="AJ829" s="12"/>
      <c r="AK829" s="12"/>
      <c r="AL829" s="12"/>
      <c r="AM829" s="12"/>
      <c r="AN829" s="12"/>
      <c r="AO829" s="12"/>
      <c r="AP829" s="12"/>
      <c r="AQ829" s="12"/>
      <c r="AR829" s="12"/>
      <c r="AS829" s="12"/>
      <c r="AT829" s="12"/>
      <c r="AU829" s="12"/>
      <c r="AV829" s="12"/>
      <c r="AW829" s="12"/>
      <c r="AX829" s="12"/>
      <c r="AY829" s="12"/>
      <c r="AZ829" s="12"/>
      <c r="BA829" s="12"/>
      <c r="BB829" s="12"/>
      <c r="BC829" s="12"/>
      <c r="BD829" s="12"/>
      <c r="BE829" s="12"/>
      <c r="BF829" s="12"/>
      <c r="BG829" s="12"/>
      <c r="BH829" s="12"/>
      <c r="BI829" s="12"/>
      <c r="BJ829" s="12"/>
      <c r="BK829" s="12"/>
    </row>
    <row r="830" spans="1:63" x14ac:dyDescent="0.3">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c r="AE830" s="12"/>
      <c r="AF830" s="12"/>
      <c r="AG830" s="12"/>
      <c r="AH830" s="12"/>
      <c r="AI830" s="12"/>
      <c r="AJ830" s="12"/>
      <c r="AK830" s="12"/>
      <c r="AL830" s="12"/>
      <c r="AM830" s="12"/>
      <c r="AN830" s="12"/>
      <c r="AO830" s="12"/>
      <c r="AP830" s="12"/>
      <c r="AQ830" s="12"/>
      <c r="AR830" s="12"/>
      <c r="AS830" s="12"/>
      <c r="AT830" s="12"/>
      <c r="AU830" s="12"/>
      <c r="AV830" s="12"/>
      <c r="AW830" s="12"/>
      <c r="AX830" s="12"/>
      <c r="AY830" s="12"/>
      <c r="AZ830" s="12"/>
      <c r="BA830" s="12"/>
      <c r="BB830" s="12"/>
      <c r="BC830" s="12"/>
      <c r="BD830" s="12"/>
      <c r="BE830" s="12"/>
      <c r="BF830" s="12"/>
      <c r="BG830" s="12"/>
      <c r="BH830" s="12"/>
      <c r="BI830" s="12"/>
      <c r="BJ830" s="12"/>
      <c r="BK830" s="12"/>
    </row>
    <row r="831" spans="1:63" x14ac:dyDescent="0.3">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c r="AE831" s="12"/>
      <c r="AF831" s="12"/>
      <c r="AG831" s="12"/>
      <c r="AH831" s="12"/>
      <c r="AI831" s="12"/>
      <c r="AJ831" s="12"/>
      <c r="AK831" s="12"/>
      <c r="AL831" s="12"/>
      <c r="AM831" s="12"/>
      <c r="AN831" s="12"/>
      <c r="AO831" s="12"/>
      <c r="AP831" s="12"/>
      <c r="AQ831" s="12"/>
      <c r="AR831" s="12"/>
      <c r="AS831" s="12"/>
      <c r="AT831" s="12"/>
      <c r="AU831" s="12"/>
      <c r="AV831" s="12"/>
      <c r="AW831" s="12"/>
      <c r="AX831" s="12"/>
      <c r="AY831" s="12"/>
      <c r="AZ831" s="12"/>
      <c r="BA831" s="12"/>
      <c r="BB831" s="12"/>
      <c r="BC831" s="12"/>
      <c r="BD831" s="12"/>
      <c r="BE831" s="12"/>
      <c r="BF831" s="12"/>
      <c r="BG831" s="12"/>
      <c r="BH831" s="12"/>
      <c r="BI831" s="12"/>
      <c r="BJ831" s="12"/>
      <c r="BK831" s="12"/>
    </row>
    <row r="832" spans="1:63" x14ac:dyDescent="0.3">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c r="AE832" s="12"/>
      <c r="AF832" s="12"/>
      <c r="AG832" s="12"/>
      <c r="AH832" s="12"/>
      <c r="AI832" s="12"/>
      <c r="AJ832" s="12"/>
      <c r="AK832" s="12"/>
      <c r="AL832" s="12"/>
      <c r="AM832" s="12"/>
      <c r="AN832" s="12"/>
      <c r="AO832" s="12"/>
      <c r="AP832" s="12"/>
      <c r="AQ832" s="12"/>
      <c r="AR832" s="12"/>
      <c r="AS832" s="12"/>
      <c r="AT832" s="12"/>
      <c r="AU832" s="12"/>
      <c r="AV832" s="12"/>
      <c r="AW832" s="12"/>
      <c r="AX832" s="12"/>
      <c r="AY832" s="12"/>
      <c r="AZ832" s="12"/>
      <c r="BA832" s="12"/>
      <c r="BB832" s="12"/>
      <c r="BC832" s="12"/>
      <c r="BD832" s="12"/>
      <c r="BE832" s="12"/>
      <c r="BF832" s="12"/>
      <c r="BG832" s="12"/>
      <c r="BH832" s="12"/>
      <c r="BI832" s="12"/>
      <c r="BJ832" s="12"/>
      <c r="BK832" s="12"/>
    </row>
    <row r="833" spans="1:63" x14ac:dyDescent="0.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c r="AE833" s="12"/>
      <c r="AF833" s="12"/>
      <c r="AG833" s="12"/>
      <c r="AH833" s="12"/>
      <c r="AI833" s="12"/>
      <c r="AJ833" s="12"/>
      <c r="AK833" s="12"/>
      <c r="AL833" s="12"/>
      <c r="AM833" s="12"/>
      <c r="AN833" s="12"/>
      <c r="AO833" s="12"/>
      <c r="AP833" s="12"/>
      <c r="AQ833" s="12"/>
      <c r="AR833" s="12"/>
      <c r="AS833" s="12"/>
      <c r="AT833" s="12"/>
      <c r="AU833" s="12"/>
      <c r="AV833" s="12"/>
      <c r="AW833" s="12"/>
      <c r="AX833" s="12"/>
      <c r="AY833" s="12"/>
      <c r="AZ833" s="12"/>
      <c r="BA833" s="12"/>
      <c r="BB833" s="12"/>
      <c r="BC833" s="12"/>
      <c r="BD833" s="12"/>
      <c r="BE833" s="12"/>
      <c r="BF833" s="12"/>
      <c r="BG833" s="12"/>
      <c r="BH833" s="12"/>
      <c r="BI833" s="12"/>
      <c r="BJ833" s="12"/>
      <c r="BK833" s="12"/>
    </row>
    <row r="834" spans="1:63" x14ac:dyDescent="0.3">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c r="AE834" s="12"/>
      <c r="AF834" s="12"/>
      <c r="AG834" s="12"/>
      <c r="AH834" s="12"/>
      <c r="AI834" s="12"/>
      <c r="AJ834" s="12"/>
      <c r="AK834" s="12"/>
      <c r="AL834" s="12"/>
      <c r="AM834" s="12"/>
      <c r="AN834" s="12"/>
      <c r="AO834" s="12"/>
      <c r="AP834" s="12"/>
      <c r="AQ834" s="12"/>
      <c r="AR834" s="12"/>
      <c r="AS834" s="12"/>
      <c r="AT834" s="12"/>
      <c r="AU834" s="12"/>
      <c r="AV834" s="12"/>
      <c r="AW834" s="12"/>
      <c r="AX834" s="12"/>
      <c r="AY834" s="12"/>
      <c r="AZ834" s="12"/>
      <c r="BA834" s="12"/>
      <c r="BB834" s="12"/>
      <c r="BC834" s="12"/>
      <c r="BD834" s="12"/>
      <c r="BE834" s="12"/>
      <c r="BF834" s="12"/>
      <c r="BG834" s="12"/>
      <c r="BH834" s="12"/>
      <c r="BI834" s="12"/>
      <c r="BJ834" s="12"/>
      <c r="BK834" s="12"/>
    </row>
    <row r="835" spans="1:63" x14ac:dyDescent="0.3">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c r="AE835" s="12"/>
      <c r="AF835" s="12"/>
      <c r="AG835" s="12"/>
      <c r="AH835" s="12"/>
      <c r="AI835" s="12"/>
      <c r="AJ835" s="12"/>
      <c r="AK835" s="12"/>
      <c r="AL835" s="12"/>
      <c r="AM835" s="12"/>
      <c r="AN835" s="12"/>
      <c r="AO835" s="12"/>
      <c r="AP835" s="12"/>
      <c r="AQ835" s="12"/>
      <c r="AR835" s="12"/>
      <c r="AS835" s="12"/>
      <c r="AT835" s="12"/>
      <c r="AU835" s="12"/>
      <c r="AV835" s="12"/>
      <c r="AW835" s="12"/>
      <c r="AX835" s="12"/>
      <c r="AY835" s="12"/>
      <c r="AZ835" s="12"/>
      <c r="BA835" s="12"/>
      <c r="BB835" s="12"/>
      <c r="BC835" s="12"/>
      <c r="BD835" s="12"/>
      <c r="BE835" s="12"/>
      <c r="BF835" s="12"/>
      <c r="BG835" s="12"/>
      <c r="BH835" s="12"/>
      <c r="BI835" s="12"/>
      <c r="BJ835" s="12"/>
      <c r="BK835" s="12"/>
    </row>
    <row r="836" spans="1:63" x14ac:dyDescent="0.3">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c r="AE836" s="12"/>
      <c r="AF836" s="12"/>
      <c r="AG836" s="12"/>
      <c r="AH836" s="12"/>
      <c r="AI836" s="12"/>
      <c r="AJ836" s="12"/>
      <c r="AK836" s="12"/>
      <c r="AL836" s="12"/>
      <c r="AM836" s="12"/>
      <c r="AN836" s="12"/>
      <c r="AO836" s="12"/>
      <c r="AP836" s="12"/>
      <c r="AQ836" s="12"/>
      <c r="AR836" s="12"/>
      <c r="AS836" s="12"/>
      <c r="AT836" s="12"/>
      <c r="AU836" s="12"/>
      <c r="AV836" s="12"/>
      <c r="AW836" s="12"/>
      <c r="AX836" s="12"/>
      <c r="AY836" s="12"/>
      <c r="AZ836" s="12"/>
      <c r="BA836" s="12"/>
      <c r="BB836" s="12"/>
      <c r="BC836" s="12"/>
      <c r="BD836" s="12"/>
      <c r="BE836" s="12"/>
      <c r="BF836" s="12"/>
      <c r="BG836" s="12"/>
      <c r="BH836" s="12"/>
      <c r="BI836" s="12"/>
      <c r="BJ836" s="12"/>
      <c r="BK836" s="12"/>
    </row>
    <row r="837" spans="1:63" x14ac:dyDescent="0.3">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c r="AE837" s="12"/>
      <c r="AF837" s="12"/>
      <c r="AG837" s="12"/>
      <c r="AH837" s="12"/>
      <c r="AI837" s="12"/>
      <c r="AJ837" s="12"/>
      <c r="AK837" s="12"/>
      <c r="AL837" s="12"/>
      <c r="AM837" s="12"/>
      <c r="AN837" s="12"/>
      <c r="AO837" s="12"/>
      <c r="AP837" s="12"/>
      <c r="AQ837" s="12"/>
      <c r="AR837" s="12"/>
      <c r="AS837" s="12"/>
      <c r="AT837" s="12"/>
      <c r="AU837" s="12"/>
      <c r="AV837" s="12"/>
      <c r="AW837" s="12"/>
      <c r="AX837" s="12"/>
      <c r="AY837" s="12"/>
      <c r="AZ837" s="12"/>
      <c r="BA837" s="12"/>
      <c r="BB837" s="12"/>
      <c r="BC837" s="12"/>
      <c r="BD837" s="12"/>
      <c r="BE837" s="12"/>
      <c r="BF837" s="12"/>
      <c r="BG837" s="12"/>
      <c r="BH837" s="12"/>
      <c r="BI837" s="12"/>
      <c r="BJ837" s="12"/>
      <c r="BK837" s="12"/>
    </row>
    <row r="838" spans="1:63" x14ac:dyDescent="0.3">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c r="AE838" s="12"/>
      <c r="AF838" s="12"/>
      <c r="AG838" s="12"/>
      <c r="AH838" s="12"/>
      <c r="AI838" s="12"/>
      <c r="AJ838" s="12"/>
      <c r="AK838" s="12"/>
      <c r="AL838" s="12"/>
      <c r="AM838" s="12"/>
      <c r="AN838" s="12"/>
      <c r="AO838" s="12"/>
      <c r="AP838" s="12"/>
      <c r="AQ838" s="12"/>
      <c r="AR838" s="12"/>
      <c r="AS838" s="12"/>
      <c r="AT838" s="12"/>
      <c r="AU838" s="12"/>
      <c r="AV838" s="12"/>
      <c r="AW838" s="12"/>
      <c r="AX838" s="12"/>
      <c r="AY838" s="12"/>
      <c r="AZ838" s="12"/>
      <c r="BA838" s="12"/>
      <c r="BB838" s="12"/>
      <c r="BC838" s="12"/>
      <c r="BD838" s="12"/>
      <c r="BE838" s="12"/>
      <c r="BF838" s="12"/>
      <c r="BG838" s="12"/>
      <c r="BH838" s="12"/>
      <c r="BI838" s="12"/>
      <c r="BJ838" s="12"/>
      <c r="BK838" s="12"/>
    </row>
    <row r="839" spans="1:63" x14ac:dyDescent="0.3">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c r="AE839" s="12"/>
      <c r="AF839" s="12"/>
      <c r="AG839" s="12"/>
      <c r="AH839" s="12"/>
      <c r="AI839" s="12"/>
      <c r="AJ839" s="12"/>
      <c r="AK839" s="12"/>
      <c r="AL839" s="12"/>
      <c r="AM839" s="12"/>
      <c r="AN839" s="12"/>
      <c r="AO839" s="12"/>
      <c r="AP839" s="12"/>
      <c r="AQ839" s="12"/>
      <c r="AR839" s="12"/>
      <c r="AS839" s="12"/>
      <c r="AT839" s="12"/>
      <c r="AU839" s="12"/>
      <c r="AV839" s="12"/>
      <c r="AW839" s="12"/>
      <c r="AX839" s="12"/>
      <c r="AY839" s="12"/>
      <c r="AZ839" s="12"/>
      <c r="BA839" s="12"/>
      <c r="BB839" s="12"/>
      <c r="BC839" s="12"/>
      <c r="BD839" s="12"/>
      <c r="BE839" s="12"/>
      <c r="BF839" s="12"/>
      <c r="BG839" s="12"/>
      <c r="BH839" s="12"/>
      <c r="BI839" s="12"/>
      <c r="BJ839" s="12"/>
      <c r="BK839" s="12"/>
    </row>
    <row r="840" spans="1:63" x14ac:dyDescent="0.3">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c r="AE840" s="12"/>
      <c r="AF840" s="12"/>
      <c r="AG840" s="12"/>
      <c r="AH840" s="12"/>
      <c r="AI840" s="12"/>
      <c r="AJ840" s="12"/>
      <c r="AK840" s="12"/>
      <c r="AL840" s="12"/>
      <c r="AM840" s="12"/>
      <c r="AN840" s="12"/>
      <c r="AO840" s="12"/>
      <c r="AP840" s="12"/>
      <c r="AQ840" s="12"/>
      <c r="AR840" s="12"/>
      <c r="AS840" s="12"/>
      <c r="AT840" s="12"/>
      <c r="AU840" s="12"/>
      <c r="AV840" s="12"/>
      <c r="AW840" s="12"/>
      <c r="AX840" s="12"/>
      <c r="AY840" s="12"/>
      <c r="AZ840" s="12"/>
      <c r="BA840" s="12"/>
      <c r="BB840" s="12"/>
      <c r="BC840" s="12"/>
      <c r="BD840" s="12"/>
      <c r="BE840" s="12"/>
      <c r="BF840" s="12"/>
      <c r="BG840" s="12"/>
      <c r="BH840" s="12"/>
      <c r="BI840" s="12"/>
      <c r="BJ840" s="12"/>
      <c r="BK840" s="12"/>
    </row>
    <row r="841" spans="1:63" x14ac:dyDescent="0.3">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c r="AE841" s="12"/>
      <c r="AF841" s="12"/>
      <c r="AG841" s="12"/>
      <c r="AH841" s="12"/>
      <c r="AI841" s="12"/>
      <c r="AJ841" s="12"/>
      <c r="AK841" s="12"/>
      <c r="AL841" s="12"/>
      <c r="AM841" s="12"/>
      <c r="AN841" s="12"/>
      <c r="AO841" s="12"/>
      <c r="AP841" s="12"/>
      <c r="AQ841" s="12"/>
      <c r="AR841" s="12"/>
      <c r="AS841" s="12"/>
      <c r="AT841" s="12"/>
      <c r="AU841" s="12"/>
      <c r="AV841" s="12"/>
      <c r="AW841" s="12"/>
      <c r="AX841" s="12"/>
      <c r="AY841" s="12"/>
      <c r="AZ841" s="12"/>
      <c r="BA841" s="12"/>
      <c r="BB841" s="12"/>
      <c r="BC841" s="12"/>
      <c r="BD841" s="12"/>
      <c r="BE841" s="12"/>
      <c r="BF841" s="12"/>
      <c r="BG841" s="12"/>
      <c r="BH841" s="12"/>
      <c r="BI841" s="12"/>
      <c r="BJ841" s="12"/>
      <c r="BK841" s="12"/>
    </row>
    <row r="842" spans="1:63" x14ac:dyDescent="0.3">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c r="AE842" s="12"/>
      <c r="AF842" s="12"/>
      <c r="AG842" s="12"/>
      <c r="AH842" s="12"/>
      <c r="AI842" s="12"/>
      <c r="AJ842" s="12"/>
      <c r="AK842" s="12"/>
      <c r="AL842" s="12"/>
      <c r="AM842" s="12"/>
      <c r="AN842" s="12"/>
      <c r="AO842" s="12"/>
      <c r="AP842" s="12"/>
      <c r="AQ842" s="12"/>
      <c r="AR842" s="12"/>
      <c r="AS842" s="12"/>
      <c r="AT842" s="12"/>
      <c r="AU842" s="12"/>
      <c r="AV842" s="12"/>
      <c r="AW842" s="12"/>
      <c r="AX842" s="12"/>
      <c r="AY842" s="12"/>
      <c r="AZ842" s="12"/>
      <c r="BA842" s="12"/>
      <c r="BB842" s="12"/>
      <c r="BC842" s="12"/>
      <c r="BD842" s="12"/>
      <c r="BE842" s="12"/>
      <c r="BF842" s="12"/>
      <c r="BG842" s="12"/>
      <c r="BH842" s="12"/>
      <c r="BI842" s="12"/>
      <c r="BJ842" s="12"/>
      <c r="BK842" s="12"/>
    </row>
    <row r="843" spans="1:63" x14ac:dyDescent="0.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c r="AE843" s="12"/>
      <c r="AF843" s="12"/>
      <c r="AG843" s="12"/>
      <c r="AH843" s="12"/>
      <c r="AI843" s="12"/>
      <c r="AJ843" s="12"/>
      <c r="AK843" s="12"/>
      <c r="AL843" s="12"/>
      <c r="AM843" s="12"/>
      <c r="AN843" s="12"/>
      <c r="AO843" s="12"/>
      <c r="AP843" s="12"/>
      <c r="AQ843" s="12"/>
      <c r="AR843" s="12"/>
      <c r="AS843" s="12"/>
      <c r="AT843" s="12"/>
      <c r="AU843" s="12"/>
      <c r="AV843" s="12"/>
      <c r="AW843" s="12"/>
      <c r="AX843" s="12"/>
      <c r="AY843" s="12"/>
      <c r="AZ843" s="12"/>
      <c r="BA843" s="12"/>
      <c r="BB843" s="12"/>
      <c r="BC843" s="12"/>
      <c r="BD843" s="12"/>
      <c r="BE843" s="12"/>
      <c r="BF843" s="12"/>
      <c r="BG843" s="12"/>
      <c r="BH843" s="12"/>
      <c r="BI843" s="12"/>
      <c r="BJ843" s="12"/>
      <c r="BK843" s="12"/>
    </row>
    <row r="844" spans="1:63" x14ac:dyDescent="0.3">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c r="AE844" s="12"/>
      <c r="AF844" s="12"/>
      <c r="AG844" s="12"/>
      <c r="AH844" s="12"/>
      <c r="AI844" s="12"/>
      <c r="AJ844" s="12"/>
      <c r="AK844" s="12"/>
      <c r="AL844" s="12"/>
      <c r="AM844" s="12"/>
      <c r="AN844" s="12"/>
      <c r="AO844" s="12"/>
      <c r="AP844" s="12"/>
      <c r="AQ844" s="12"/>
      <c r="AR844" s="12"/>
      <c r="AS844" s="12"/>
      <c r="AT844" s="12"/>
      <c r="AU844" s="12"/>
      <c r="AV844" s="12"/>
      <c r="AW844" s="12"/>
      <c r="AX844" s="12"/>
      <c r="AY844" s="12"/>
      <c r="AZ844" s="12"/>
      <c r="BA844" s="12"/>
      <c r="BB844" s="12"/>
      <c r="BC844" s="12"/>
      <c r="BD844" s="12"/>
      <c r="BE844" s="12"/>
      <c r="BF844" s="12"/>
      <c r="BG844" s="12"/>
      <c r="BH844" s="12"/>
      <c r="BI844" s="12"/>
      <c r="BJ844" s="12"/>
      <c r="BK844" s="12"/>
    </row>
    <row r="845" spans="1:63" x14ac:dyDescent="0.3">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c r="AE845" s="12"/>
      <c r="AF845" s="12"/>
      <c r="AG845" s="12"/>
      <c r="AH845" s="12"/>
      <c r="AI845" s="12"/>
      <c r="AJ845" s="12"/>
      <c r="AK845" s="12"/>
      <c r="AL845" s="12"/>
      <c r="AM845" s="12"/>
      <c r="AN845" s="12"/>
      <c r="AO845" s="12"/>
      <c r="AP845" s="12"/>
      <c r="AQ845" s="12"/>
      <c r="AR845" s="12"/>
      <c r="AS845" s="12"/>
      <c r="AT845" s="12"/>
      <c r="AU845" s="12"/>
      <c r="AV845" s="12"/>
      <c r="AW845" s="12"/>
      <c r="AX845" s="12"/>
      <c r="AY845" s="12"/>
      <c r="AZ845" s="12"/>
      <c r="BA845" s="12"/>
      <c r="BB845" s="12"/>
      <c r="BC845" s="12"/>
      <c r="BD845" s="12"/>
      <c r="BE845" s="12"/>
      <c r="BF845" s="12"/>
      <c r="BG845" s="12"/>
      <c r="BH845" s="12"/>
      <c r="BI845" s="12"/>
      <c r="BJ845" s="12"/>
      <c r="BK845" s="12"/>
    </row>
    <row r="846" spans="1:63" x14ac:dyDescent="0.3">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c r="AE846" s="12"/>
      <c r="AF846" s="12"/>
      <c r="AG846" s="12"/>
      <c r="AH846" s="12"/>
      <c r="AI846" s="12"/>
      <c r="AJ846" s="12"/>
      <c r="AK846" s="12"/>
      <c r="AL846" s="12"/>
      <c r="AM846" s="12"/>
      <c r="AN846" s="12"/>
      <c r="AO846" s="12"/>
      <c r="AP846" s="12"/>
      <c r="AQ846" s="12"/>
      <c r="AR846" s="12"/>
      <c r="AS846" s="12"/>
      <c r="AT846" s="12"/>
      <c r="AU846" s="12"/>
      <c r="AV846" s="12"/>
      <c r="AW846" s="12"/>
      <c r="AX846" s="12"/>
      <c r="AY846" s="12"/>
      <c r="AZ846" s="12"/>
      <c r="BA846" s="12"/>
      <c r="BB846" s="12"/>
      <c r="BC846" s="12"/>
      <c r="BD846" s="12"/>
      <c r="BE846" s="12"/>
      <c r="BF846" s="12"/>
      <c r="BG846" s="12"/>
      <c r="BH846" s="12"/>
      <c r="BI846" s="12"/>
      <c r="BJ846" s="12"/>
      <c r="BK846" s="12"/>
    </row>
    <row r="847" spans="1:63" x14ac:dyDescent="0.3">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c r="AE847" s="12"/>
      <c r="AF847" s="12"/>
      <c r="AG847" s="12"/>
      <c r="AH847" s="12"/>
      <c r="AI847" s="12"/>
      <c r="AJ847" s="12"/>
      <c r="AK847" s="12"/>
      <c r="AL847" s="12"/>
      <c r="AM847" s="12"/>
      <c r="AN847" s="12"/>
      <c r="AO847" s="12"/>
      <c r="AP847" s="12"/>
      <c r="AQ847" s="12"/>
      <c r="AR847" s="12"/>
      <c r="AS847" s="12"/>
      <c r="AT847" s="12"/>
      <c r="AU847" s="12"/>
      <c r="AV847" s="12"/>
      <c r="AW847" s="12"/>
      <c r="AX847" s="12"/>
      <c r="AY847" s="12"/>
      <c r="AZ847" s="12"/>
      <c r="BA847" s="12"/>
      <c r="BB847" s="12"/>
      <c r="BC847" s="12"/>
      <c r="BD847" s="12"/>
      <c r="BE847" s="12"/>
      <c r="BF847" s="12"/>
      <c r="BG847" s="12"/>
      <c r="BH847" s="12"/>
      <c r="BI847" s="12"/>
      <c r="BJ847" s="12"/>
      <c r="BK847" s="12"/>
    </row>
    <row r="848" spans="1:63" x14ac:dyDescent="0.3">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c r="AE848" s="12"/>
      <c r="AF848" s="12"/>
      <c r="AG848" s="12"/>
      <c r="AH848" s="12"/>
      <c r="AI848" s="12"/>
      <c r="AJ848" s="12"/>
      <c r="AK848" s="12"/>
      <c r="AL848" s="12"/>
      <c r="AM848" s="12"/>
      <c r="AN848" s="12"/>
      <c r="AO848" s="12"/>
      <c r="AP848" s="12"/>
      <c r="AQ848" s="12"/>
      <c r="AR848" s="12"/>
      <c r="AS848" s="12"/>
      <c r="AT848" s="12"/>
      <c r="AU848" s="12"/>
      <c r="AV848" s="12"/>
      <c r="AW848" s="12"/>
      <c r="AX848" s="12"/>
      <c r="AY848" s="12"/>
      <c r="AZ848" s="12"/>
      <c r="BA848" s="12"/>
      <c r="BB848" s="12"/>
      <c r="BC848" s="12"/>
      <c r="BD848" s="12"/>
      <c r="BE848" s="12"/>
      <c r="BF848" s="12"/>
      <c r="BG848" s="12"/>
      <c r="BH848" s="12"/>
      <c r="BI848" s="12"/>
      <c r="BJ848" s="12"/>
      <c r="BK848" s="12"/>
    </row>
    <row r="849" spans="1:63" x14ac:dyDescent="0.3">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c r="AE849" s="12"/>
      <c r="AF849" s="12"/>
      <c r="AG849" s="12"/>
      <c r="AH849" s="12"/>
      <c r="AI849" s="12"/>
      <c r="AJ849" s="12"/>
      <c r="AK849" s="12"/>
      <c r="AL849" s="12"/>
      <c r="AM849" s="12"/>
      <c r="AN849" s="12"/>
      <c r="AO849" s="12"/>
      <c r="AP849" s="12"/>
      <c r="AQ849" s="12"/>
      <c r="AR849" s="12"/>
      <c r="AS849" s="12"/>
      <c r="AT849" s="12"/>
      <c r="AU849" s="12"/>
      <c r="AV849" s="12"/>
      <c r="AW849" s="12"/>
      <c r="AX849" s="12"/>
      <c r="AY849" s="12"/>
      <c r="AZ849" s="12"/>
      <c r="BA849" s="12"/>
      <c r="BB849" s="12"/>
      <c r="BC849" s="12"/>
      <c r="BD849" s="12"/>
      <c r="BE849" s="12"/>
      <c r="BF849" s="12"/>
      <c r="BG849" s="12"/>
      <c r="BH849" s="12"/>
      <c r="BI849" s="12"/>
      <c r="BJ849" s="12"/>
      <c r="BK849" s="12"/>
    </row>
    <row r="850" spans="1:63" x14ac:dyDescent="0.3">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c r="AE850" s="12"/>
      <c r="AF850" s="12"/>
      <c r="AG850" s="12"/>
      <c r="AH850" s="12"/>
      <c r="AI850" s="12"/>
      <c r="AJ850" s="12"/>
      <c r="AK850" s="12"/>
      <c r="AL850" s="12"/>
      <c r="AM850" s="12"/>
      <c r="AN850" s="12"/>
      <c r="AO850" s="12"/>
      <c r="AP850" s="12"/>
      <c r="AQ850" s="12"/>
      <c r="AR850" s="12"/>
      <c r="AS850" s="12"/>
      <c r="AT850" s="12"/>
      <c r="AU850" s="12"/>
      <c r="AV850" s="12"/>
      <c r="AW850" s="12"/>
      <c r="AX850" s="12"/>
      <c r="AY850" s="12"/>
      <c r="AZ850" s="12"/>
      <c r="BA850" s="12"/>
      <c r="BB850" s="12"/>
      <c r="BC850" s="12"/>
      <c r="BD850" s="12"/>
      <c r="BE850" s="12"/>
      <c r="BF850" s="12"/>
      <c r="BG850" s="12"/>
      <c r="BH850" s="12"/>
      <c r="BI850" s="12"/>
      <c r="BJ850" s="12"/>
      <c r="BK850" s="12"/>
    </row>
    <row r="851" spans="1:63" x14ac:dyDescent="0.3">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c r="AE851" s="12"/>
      <c r="AF851" s="12"/>
      <c r="AG851" s="12"/>
      <c r="AH851" s="12"/>
      <c r="AI851" s="12"/>
      <c r="AJ851" s="12"/>
      <c r="AK851" s="12"/>
      <c r="AL851" s="12"/>
      <c r="AM851" s="12"/>
      <c r="AN851" s="12"/>
      <c r="AO851" s="12"/>
      <c r="AP851" s="12"/>
      <c r="AQ851" s="12"/>
      <c r="AR851" s="12"/>
      <c r="AS851" s="12"/>
      <c r="AT851" s="12"/>
      <c r="AU851" s="12"/>
      <c r="AV851" s="12"/>
      <c r="AW851" s="12"/>
      <c r="AX851" s="12"/>
      <c r="AY851" s="12"/>
      <c r="AZ851" s="12"/>
      <c r="BA851" s="12"/>
      <c r="BB851" s="12"/>
      <c r="BC851" s="12"/>
      <c r="BD851" s="12"/>
      <c r="BE851" s="12"/>
      <c r="BF851" s="12"/>
      <c r="BG851" s="12"/>
      <c r="BH851" s="12"/>
      <c r="BI851" s="12"/>
      <c r="BJ851" s="12"/>
      <c r="BK851" s="12"/>
    </row>
    <row r="852" spans="1:63" x14ac:dyDescent="0.3">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c r="AE852" s="12"/>
      <c r="AF852" s="12"/>
      <c r="AG852" s="12"/>
      <c r="AH852" s="12"/>
      <c r="AI852" s="12"/>
      <c r="AJ852" s="12"/>
      <c r="AK852" s="12"/>
      <c r="AL852" s="12"/>
      <c r="AM852" s="12"/>
      <c r="AN852" s="12"/>
      <c r="AO852" s="12"/>
      <c r="AP852" s="12"/>
      <c r="AQ852" s="12"/>
      <c r="AR852" s="12"/>
      <c r="AS852" s="12"/>
      <c r="AT852" s="12"/>
      <c r="AU852" s="12"/>
      <c r="AV852" s="12"/>
      <c r="AW852" s="12"/>
      <c r="AX852" s="12"/>
      <c r="AY852" s="12"/>
      <c r="AZ852" s="12"/>
      <c r="BA852" s="12"/>
      <c r="BB852" s="12"/>
      <c r="BC852" s="12"/>
      <c r="BD852" s="12"/>
      <c r="BE852" s="12"/>
      <c r="BF852" s="12"/>
      <c r="BG852" s="12"/>
      <c r="BH852" s="12"/>
      <c r="BI852" s="12"/>
      <c r="BJ852" s="12"/>
      <c r="BK852" s="12"/>
    </row>
    <row r="853" spans="1:63" x14ac:dyDescent="0.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c r="AE853" s="12"/>
      <c r="AF853" s="12"/>
      <c r="AG853" s="12"/>
      <c r="AH853" s="12"/>
      <c r="AI853" s="12"/>
      <c r="AJ853" s="12"/>
      <c r="AK853" s="12"/>
      <c r="AL853" s="12"/>
      <c r="AM853" s="12"/>
      <c r="AN853" s="12"/>
      <c r="AO853" s="12"/>
      <c r="AP853" s="12"/>
      <c r="AQ853" s="12"/>
      <c r="AR853" s="12"/>
      <c r="AS853" s="12"/>
      <c r="AT853" s="12"/>
      <c r="AU853" s="12"/>
      <c r="AV853" s="12"/>
      <c r="AW853" s="12"/>
      <c r="AX853" s="12"/>
      <c r="AY853" s="12"/>
      <c r="AZ853" s="12"/>
      <c r="BA853" s="12"/>
      <c r="BB853" s="12"/>
      <c r="BC853" s="12"/>
      <c r="BD853" s="12"/>
      <c r="BE853" s="12"/>
      <c r="BF853" s="12"/>
      <c r="BG853" s="12"/>
      <c r="BH853" s="12"/>
      <c r="BI853" s="12"/>
      <c r="BJ853" s="12"/>
      <c r="BK853" s="12"/>
    </row>
    <row r="854" spans="1:63" x14ac:dyDescent="0.3">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c r="AE854" s="12"/>
      <c r="AF854" s="12"/>
      <c r="AG854" s="12"/>
      <c r="AH854" s="12"/>
      <c r="AI854" s="12"/>
      <c r="AJ854" s="12"/>
      <c r="AK854" s="12"/>
      <c r="AL854" s="12"/>
      <c r="AM854" s="12"/>
      <c r="AN854" s="12"/>
      <c r="AO854" s="12"/>
      <c r="AP854" s="12"/>
      <c r="AQ854" s="12"/>
      <c r="AR854" s="12"/>
      <c r="AS854" s="12"/>
      <c r="AT854" s="12"/>
      <c r="AU854" s="12"/>
      <c r="AV854" s="12"/>
      <c r="AW854" s="12"/>
      <c r="AX854" s="12"/>
      <c r="AY854" s="12"/>
      <c r="AZ854" s="12"/>
      <c r="BA854" s="12"/>
      <c r="BB854" s="12"/>
      <c r="BC854" s="12"/>
      <c r="BD854" s="12"/>
      <c r="BE854" s="12"/>
      <c r="BF854" s="12"/>
      <c r="BG854" s="12"/>
      <c r="BH854" s="12"/>
      <c r="BI854" s="12"/>
      <c r="BJ854" s="12"/>
      <c r="BK854" s="12"/>
    </row>
    <row r="855" spans="1:63" x14ac:dyDescent="0.3">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c r="AE855" s="12"/>
      <c r="AF855" s="12"/>
      <c r="AG855" s="12"/>
      <c r="AH855" s="12"/>
      <c r="AI855" s="12"/>
      <c r="AJ855" s="12"/>
      <c r="AK855" s="12"/>
      <c r="AL855" s="12"/>
      <c r="AM855" s="12"/>
      <c r="AN855" s="12"/>
      <c r="AO855" s="12"/>
      <c r="AP855" s="12"/>
      <c r="AQ855" s="12"/>
      <c r="AR855" s="12"/>
      <c r="AS855" s="12"/>
      <c r="AT855" s="12"/>
      <c r="AU855" s="12"/>
      <c r="AV855" s="12"/>
      <c r="AW855" s="12"/>
      <c r="AX855" s="12"/>
      <c r="AY855" s="12"/>
      <c r="AZ855" s="12"/>
      <c r="BA855" s="12"/>
      <c r="BB855" s="12"/>
      <c r="BC855" s="12"/>
      <c r="BD855" s="12"/>
      <c r="BE855" s="12"/>
      <c r="BF855" s="12"/>
      <c r="BG855" s="12"/>
      <c r="BH855" s="12"/>
      <c r="BI855" s="12"/>
      <c r="BJ855" s="12"/>
      <c r="BK855" s="12"/>
    </row>
    <row r="856" spans="1:63" x14ac:dyDescent="0.3">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c r="AE856" s="12"/>
      <c r="AF856" s="12"/>
      <c r="AG856" s="12"/>
      <c r="AH856" s="12"/>
      <c r="AI856" s="12"/>
      <c r="AJ856" s="12"/>
      <c r="AK856" s="12"/>
      <c r="AL856" s="12"/>
      <c r="AM856" s="12"/>
      <c r="AN856" s="12"/>
      <c r="AO856" s="12"/>
      <c r="AP856" s="12"/>
      <c r="AQ856" s="12"/>
      <c r="AR856" s="12"/>
      <c r="AS856" s="12"/>
      <c r="AT856" s="12"/>
      <c r="AU856" s="12"/>
      <c r="AV856" s="12"/>
      <c r="AW856" s="12"/>
      <c r="AX856" s="12"/>
      <c r="AY856" s="12"/>
      <c r="AZ856" s="12"/>
      <c r="BA856" s="12"/>
      <c r="BB856" s="12"/>
      <c r="BC856" s="12"/>
      <c r="BD856" s="12"/>
      <c r="BE856" s="12"/>
      <c r="BF856" s="12"/>
      <c r="BG856" s="12"/>
      <c r="BH856" s="12"/>
      <c r="BI856" s="12"/>
      <c r="BJ856" s="12"/>
      <c r="BK856" s="12"/>
    </row>
    <row r="857" spans="1:63" x14ac:dyDescent="0.3">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2"/>
      <c r="BG857" s="12"/>
      <c r="BH857" s="12"/>
      <c r="BI857" s="12"/>
      <c r="BJ857" s="12"/>
      <c r="BK857" s="12"/>
    </row>
    <row r="858" spans="1:63" x14ac:dyDescent="0.3">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c r="AE858" s="12"/>
      <c r="AF858" s="12"/>
      <c r="AG858" s="12"/>
      <c r="AH858" s="12"/>
      <c r="AI858" s="12"/>
      <c r="AJ858" s="12"/>
      <c r="AK858" s="12"/>
      <c r="AL858" s="12"/>
      <c r="AM858" s="12"/>
      <c r="AN858" s="12"/>
      <c r="AO858" s="12"/>
      <c r="AP858" s="12"/>
      <c r="AQ858" s="12"/>
      <c r="AR858" s="12"/>
      <c r="AS858" s="12"/>
      <c r="AT858" s="12"/>
      <c r="AU858" s="12"/>
      <c r="AV858" s="12"/>
      <c r="AW858" s="12"/>
      <c r="AX858" s="12"/>
      <c r="AY858" s="12"/>
      <c r="AZ858" s="12"/>
      <c r="BA858" s="12"/>
      <c r="BB858" s="12"/>
      <c r="BC858" s="12"/>
      <c r="BD858" s="12"/>
      <c r="BE858" s="12"/>
      <c r="BF858" s="12"/>
      <c r="BG858" s="12"/>
      <c r="BH858" s="12"/>
      <c r="BI858" s="12"/>
      <c r="BJ858" s="12"/>
      <c r="BK858" s="12"/>
    </row>
    <row r="859" spans="1:63" x14ac:dyDescent="0.3">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c r="AE859" s="12"/>
      <c r="AF859" s="12"/>
      <c r="AG859" s="12"/>
      <c r="AH859" s="12"/>
      <c r="AI859" s="12"/>
      <c r="AJ859" s="12"/>
      <c r="AK859" s="12"/>
      <c r="AL859" s="12"/>
      <c r="AM859" s="12"/>
      <c r="AN859" s="12"/>
      <c r="AO859" s="12"/>
      <c r="AP859" s="12"/>
      <c r="AQ859" s="12"/>
      <c r="AR859" s="12"/>
      <c r="AS859" s="12"/>
      <c r="AT859" s="12"/>
      <c r="AU859" s="12"/>
      <c r="AV859" s="12"/>
      <c r="AW859" s="12"/>
      <c r="AX859" s="12"/>
      <c r="AY859" s="12"/>
      <c r="AZ859" s="12"/>
      <c r="BA859" s="12"/>
      <c r="BB859" s="12"/>
      <c r="BC859" s="12"/>
      <c r="BD859" s="12"/>
      <c r="BE859" s="12"/>
      <c r="BF859" s="12"/>
      <c r="BG859" s="12"/>
      <c r="BH859" s="12"/>
      <c r="BI859" s="12"/>
      <c r="BJ859" s="12"/>
      <c r="BK859" s="12"/>
    </row>
    <row r="860" spans="1:63" x14ac:dyDescent="0.3">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c r="AE860" s="12"/>
      <c r="AF860" s="12"/>
      <c r="AG860" s="12"/>
      <c r="AH860" s="12"/>
      <c r="AI860" s="12"/>
      <c r="AJ860" s="12"/>
      <c r="AK860" s="12"/>
      <c r="AL860" s="12"/>
      <c r="AM860" s="12"/>
      <c r="AN860" s="12"/>
      <c r="AO860" s="12"/>
      <c r="AP860" s="12"/>
      <c r="AQ860" s="12"/>
      <c r="AR860" s="12"/>
      <c r="AS860" s="12"/>
      <c r="AT860" s="12"/>
      <c r="AU860" s="12"/>
      <c r="AV860" s="12"/>
      <c r="AW860" s="12"/>
      <c r="AX860" s="12"/>
      <c r="AY860" s="12"/>
      <c r="AZ860" s="12"/>
      <c r="BA860" s="12"/>
      <c r="BB860" s="12"/>
      <c r="BC860" s="12"/>
      <c r="BD860" s="12"/>
      <c r="BE860" s="12"/>
      <c r="BF860" s="12"/>
      <c r="BG860" s="12"/>
      <c r="BH860" s="12"/>
      <c r="BI860" s="12"/>
      <c r="BJ860" s="12"/>
      <c r="BK860" s="12"/>
    </row>
    <row r="861" spans="1:63" x14ac:dyDescent="0.3">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c r="AE861" s="12"/>
      <c r="AF861" s="12"/>
      <c r="AG861" s="12"/>
      <c r="AH861" s="12"/>
      <c r="AI861" s="12"/>
      <c r="AJ861" s="12"/>
      <c r="AK861" s="12"/>
      <c r="AL861" s="12"/>
      <c r="AM861" s="12"/>
      <c r="AN861" s="12"/>
      <c r="AO861" s="12"/>
      <c r="AP861" s="12"/>
      <c r="AQ861" s="12"/>
      <c r="AR861" s="12"/>
      <c r="AS861" s="12"/>
      <c r="AT861" s="12"/>
      <c r="AU861" s="12"/>
      <c r="AV861" s="12"/>
      <c r="AW861" s="12"/>
      <c r="AX861" s="12"/>
      <c r="AY861" s="12"/>
      <c r="AZ861" s="12"/>
      <c r="BA861" s="12"/>
      <c r="BB861" s="12"/>
      <c r="BC861" s="12"/>
      <c r="BD861" s="12"/>
      <c r="BE861" s="12"/>
      <c r="BF861" s="12"/>
      <c r="BG861" s="12"/>
      <c r="BH861" s="12"/>
      <c r="BI861" s="12"/>
      <c r="BJ861" s="12"/>
      <c r="BK861" s="12"/>
    </row>
    <row r="862" spans="1:63" x14ac:dyDescent="0.3">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c r="AE862" s="12"/>
      <c r="AF862" s="12"/>
      <c r="AG862" s="12"/>
      <c r="AH862" s="12"/>
      <c r="AI862" s="12"/>
      <c r="AJ862" s="12"/>
      <c r="AK862" s="12"/>
      <c r="AL862" s="12"/>
      <c r="AM862" s="12"/>
      <c r="AN862" s="12"/>
      <c r="AO862" s="12"/>
      <c r="AP862" s="12"/>
      <c r="AQ862" s="12"/>
      <c r="AR862" s="12"/>
      <c r="AS862" s="12"/>
      <c r="AT862" s="12"/>
      <c r="AU862" s="12"/>
      <c r="AV862" s="12"/>
      <c r="AW862" s="12"/>
      <c r="AX862" s="12"/>
      <c r="AY862" s="12"/>
      <c r="AZ862" s="12"/>
      <c r="BA862" s="12"/>
      <c r="BB862" s="12"/>
      <c r="BC862" s="12"/>
      <c r="BD862" s="12"/>
      <c r="BE862" s="12"/>
      <c r="BF862" s="12"/>
      <c r="BG862" s="12"/>
      <c r="BH862" s="12"/>
      <c r="BI862" s="12"/>
      <c r="BJ862" s="12"/>
      <c r="BK862" s="12"/>
    </row>
    <row r="863" spans="1:63" x14ac:dyDescent="0.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c r="AE863" s="12"/>
      <c r="AF863" s="12"/>
      <c r="AG863" s="12"/>
      <c r="AH863" s="12"/>
      <c r="AI863" s="12"/>
      <c r="AJ863" s="12"/>
      <c r="AK863" s="12"/>
      <c r="AL863" s="12"/>
      <c r="AM863" s="12"/>
      <c r="AN863" s="12"/>
      <c r="AO863" s="12"/>
      <c r="AP863" s="12"/>
      <c r="AQ863" s="12"/>
      <c r="AR863" s="12"/>
      <c r="AS863" s="12"/>
      <c r="AT863" s="12"/>
      <c r="AU863" s="12"/>
      <c r="AV863" s="12"/>
      <c r="AW863" s="12"/>
      <c r="AX863" s="12"/>
      <c r="AY863" s="12"/>
      <c r="AZ863" s="12"/>
      <c r="BA863" s="12"/>
      <c r="BB863" s="12"/>
      <c r="BC863" s="12"/>
      <c r="BD863" s="12"/>
      <c r="BE863" s="12"/>
      <c r="BF863" s="12"/>
      <c r="BG863" s="12"/>
      <c r="BH863" s="12"/>
      <c r="BI863" s="12"/>
      <c r="BJ863" s="12"/>
      <c r="BK863" s="12"/>
    </row>
    <row r="864" spans="1:63" x14ac:dyDescent="0.3">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c r="AE864" s="12"/>
      <c r="AF864" s="12"/>
      <c r="AG864" s="12"/>
      <c r="AH864" s="12"/>
      <c r="AI864" s="12"/>
      <c r="AJ864" s="12"/>
      <c r="AK864" s="12"/>
      <c r="AL864" s="12"/>
      <c r="AM864" s="12"/>
      <c r="AN864" s="12"/>
      <c r="AO864" s="12"/>
      <c r="AP864" s="12"/>
      <c r="AQ864" s="12"/>
      <c r="AR864" s="12"/>
      <c r="AS864" s="12"/>
      <c r="AT864" s="12"/>
      <c r="AU864" s="12"/>
      <c r="AV864" s="12"/>
      <c r="AW864" s="12"/>
      <c r="AX864" s="12"/>
      <c r="AY864" s="12"/>
      <c r="AZ864" s="12"/>
      <c r="BA864" s="12"/>
      <c r="BB864" s="12"/>
      <c r="BC864" s="12"/>
      <c r="BD864" s="12"/>
      <c r="BE864" s="12"/>
      <c r="BF864" s="12"/>
      <c r="BG864" s="12"/>
      <c r="BH864" s="12"/>
      <c r="BI864" s="12"/>
      <c r="BJ864" s="12"/>
      <c r="BK864" s="12"/>
    </row>
    <row r="865" spans="1:63" x14ac:dyDescent="0.3">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c r="AE865" s="12"/>
      <c r="AF865" s="12"/>
      <c r="AG865" s="12"/>
      <c r="AH865" s="12"/>
      <c r="AI865" s="12"/>
      <c r="AJ865" s="12"/>
      <c r="AK865" s="12"/>
      <c r="AL865" s="12"/>
      <c r="AM865" s="12"/>
      <c r="AN865" s="12"/>
      <c r="AO865" s="12"/>
      <c r="AP865" s="12"/>
      <c r="AQ865" s="12"/>
      <c r="AR865" s="12"/>
      <c r="AS865" s="12"/>
      <c r="AT865" s="12"/>
      <c r="AU865" s="12"/>
      <c r="AV865" s="12"/>
      <c r="AW865" s="12"/>
      <c r="AX865" s="12"/>
      <c r="AY865" s="12"/>
      <c r="AZ865" s="12"/>
      <c r="BA865" s="12"/>
      <c r="BB865" s="12"/>
      <c r="BC865" s="12"/>
      <c r="BD865" s="12"/>
      <c r="BE865" s="12"/>
      <c r="BF865" s="12"/>
      <c r="BG865" s="12"/>
      <c r="BH865" s="12"/>
      <c r="BI865" s="12"/>
      <c r="BJ865" s="12"/>
      <c r="BK865" s="12"/>
    </row>
    <row r="866" spans="1:63" x14ac:dyDescent="0.3">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c r="AE866" s="12"/>
      <c r="AF866" s="12"/>
      <c r="AG866" s="12"/>
      <c r="AH866" s="12"/>
      <c r="AI866" s="12"/>
      <c r="AJ866" s="12"/>
      <c r="AK866" s="12"/>
      <c r="AL866" s="12"/>
      <c r="AM866" s="12"/>
      <c r="AN866" s="12"/>
      <c r="AO866" s="12"/>
      <c r="AP866" s="12"/>
      <c r="AQ866" s="12"/>
      <c r="AR866" s="12"/>
      <c r="AS866" s="12"/>
      <c r="AT866" s="12"/>
      <c r="AU866" s="12"/>
      <c r="AV866" s="12"/>
      <c r="AW866" s="12"/>
      <c r="AX866" s="12"/>
      <c r="AY866" s="12"/>
      <c r="AZ866" s="12"/>
      <c r="BA866" s="12"/>
      <c r="BB866" s="12"/>
      <c r="BC866" s="12"/>
      <c r="BD866" s="12"/>
      <c r="BE866" s="12"/>
      <c r="BF866" s="12"/>
      <c r="BG866" s="12"/>
      <c r="BH866" s="12"/>
      <c r="BI866" s="12"/>
      <c r="BJ866" s="12"/>
      <c r="BK866" s="12"/>
    </row>
    <row r="867" spans="1:63" x14ac:dyDescent="0.3">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c r="AE867" s="12"/>
      <c r="AF867" s="12"/>
      <c r="AG867" s="12"/>
      <c r="AH867" s="12"/>
      <c r="AI867" s="12"/>
      <c r="AJ867" s="12"/>
      <c r="AK867" s="12"/>
      <c r="AL867" s="12"/>
      <c r="AM867" s="12"/>
      <c r="AN867" s="12"/>
      <c r="AO867" s="12"/>
      <c r="AP867" s="12"/>
      <c r="AQ867" s="12"/>
      <c r="AR867" s="12"/>
      <c r="AS867" s="12"/>
      <c r="AT867" s="12"/>
      <c r="AU867" s="12"/>
      <c r="AV867" s="12"/>
      <c r="AW867" s="12"/>
      <c r="AX867" s="12"/>
      <c r="AY867" s="12"/>
      <c r="AZ867" s="12"/>
      <c r="BA867" s="12"/>
      <c r="BB867" s="12"/>
      <c r="BC867" s="12"/>
      <c r="BD867" s="12"/>
      <c r="BE867" s="12"/>
      <c r="BF867" s="12"/>
      <c r="BG867" s="12"/>
      <c r="BH867" s="12"/>
      <c r="BI867" s="12"/>
      <c r="BJ867" s="12"/>
      <c r="BK867" s="12"/>
    </row>
    <row r="868" spans="1:63" x14ac:dyDescent="0.3">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c r="AE868" s="12"/>
      <c r="AF868" s="12"/>
      <c r="AG868" s="12"/>
      <c r="AH868" s="12"/>
      <c r="AI868" s="12"/>
      <c r="AJ868" s="12"/>
      <c r="AK868" s="12"/>
      <c r="AL868" s="12"/>
      <c r="AM868" s="12"/>
      <c r="AN868" s="12"/>
      <c r="AO868" s="12"/>
      <c r="AP868" s="12"/>
      <c r="AQ868" s="12"/>
      <c r="AR868" s="12"/>
      <c r="AS868" s="12"/>
      <c r="AT868" s="12"/>
      <c r="AU868" s="12"/>
      <c r="AV868" s="12"/>
      <c r="AW868" s="12"/>
      <c r="AX868" s="12"/>
      <c r="AY868" s="12"/>
      <c r="AZ868" s="12"/>
      <c r="BA868" s="12"/>
      <c r="BB868" s="12"/>
      <c r="BC868" s="12"/>
      <c r="BD868" s="12"/>
      <c r="BE868" s="12"/>
      <c r="BF868" s="12"/>
      <c r="BG868" s="12"/>
      <c r="BH868" s="12"/>
      <c r="BI868" s="12"/>
      <c r="BJ868" s="12"/>
      <c r="BK868" s="12"/>
    </row>
    <row r="869" spans="1:63" x14ac:dyDescent="0.3">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c r="AE869" s="12"/>
      <c r="AF869" s="12"/>
      <c r="AG869" s="12"/>
      <c r="AH869" s="12"/>
      <c r="AI869" s="12"/>
      <c r="AJ869" s="12"/>
      <c r="AK869" s="12"/>
      <c r="AL869" s="12"/>
      <c r="AM869" s="12"/>
      <c r="AN869" s="12"/>
      <c r="AO869" s="12"/>
      <c r="AP869" s="12"/>
      <c r="AQ869" s="12"/>
      <c r="AR869" s="12"/>
      <c r="AS869" s="12"/>
      <c r="AT869" s="12"/>
      <c r="AU869" s="12"/>
      <c r="AV869" s="12"/>
      <c r="AW869" s="12"/>
      <c r="AX869" s="12"/>
      <c r="AY869" s="12"/>
      <c r="AZ869" s="12"/>
      <c r="BA869" s="12"/>
      <c r="BB869" s="12"/>
      <c r="BC869" s="12"/>
      <c r="BD869" s="12"/>
      <c r="BE869" s="12"/>
      <c r="BF869" s="12"/>
      <c r="BG869" s="12"/>
      <c r="BH869" s="12"/>
      <c r="BI869" s="12"/>
      <c r="BJ869" s="12"/>
      <c r="BK869" s="12"/>
    </row>
    <row r="870" spans="1:63" x14ac:dyDescent="0.3">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c r="AE870" s="12"/>
      <c r="AF870" s="12"/>
      <c r="AG870" s="12"/>
      <c r="AH870" s="12"/>
      <c r="AI870" s="12"/>
      <c r="AJ870" s="12"/>
      <c r="AK870" s="12"/>
      <c r="AL870" s="12"/>
      <c r="AM870" s="12"/>
      <c r="AN870" s="12"/>
      <c r="AO870" s="12"/>
      <c r="AP870" s="12"/>
      <c r="AQ870" s="12"/>
      <c r="AR870" s="12"/>
      <c r="AS870" s="12"/>
      <c r="AT870" s="12"/>
      <c r="AU870" s="12"/>
      <c r="AV870" s="12"/>
      <c r="AW870" s="12"/>
      <c r="AX870" s="12"/>
      <c r="AY870" s="12"/>
      <c r="AZ870" s="12"/>
      <c r="BA870" s="12"/>
      <c r="BB870" s="12"/>
      <c r="BC870" s="12"/>
      <c r="BD870" s="12"/>
      <c r="BE870" s="12"/>
      <c r="BF870" s="12"/>
      <c r="BG870" s="12"/>
      <c r="BH870" s="12"/>
      <c r="BI870" s="12"/>
      <c r="BJ870" s="12"/>
      <c r="BK870" s="12"/>
    </row>
    <row r="871" spans="1:63" x14ac:dyDescent="0.3">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c r="AE871" s="12"/>
      <c r="AF871" s="12"/>
      <c r="AG871" s="12"/>
      <c r="AH871" s="12"/>
      <c r="AI871" s="12"/>
      <c r="AJ871" s="12"/>
      <c r="AK871" s="12"/>
      <c r="AL871" s="12"/>
      <c r="AM871" s="12"/>
      <c r="AN871" s="12"/>
      <c r="AO871" s="12"/>
      <c r="AP871" s="12"/>
      <c r="AQ871" s="12"/>
      <c r="AR871" s="12"/>
      <c r="AS871" s="12"/>
      <c r="AT871" s="12"/>
      <c r="AU871" s="12"/>
      <c r="AV871" s="12"/>
      <c r="AW871" s="12"/>
      <c r="AX871" s="12"/>
      <c r="AY871" s="12"/>
      <c r="AZ871" s="12"/>
      <c r="BA871" s="12"/>
      <c r="BB871" s="12"/>
      <c r="BC871" s="12"/>
      <c r="BD871" s="12"/>
      <c r="BE871" s="12"/>
      <c r="BF871" s="12"/>
      <c r="BG871" s="12"/>
      <c r="BH871" s="12"/>
      <c r="BI871" s="12"/>
      <c r="BJ871" s="12"/>
      <c r="BK871" s="12"/>
    </row>
    <row r="872" spans="1:63" x14ac:dyDescent="0.3">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c r="AE872" s="12"/>
      <c r="AF872" s="12"/>
      <c r="AG872" s="12"/>
      <c r="AH872" s="12"/>
      <c r="AI872" s="12"/>
      <c r="AJ872" s="12"/>
      <c r="AK872" s="12"/>
      <c r="AL872" s="12"/>
      <c r="AM872" s="12"/>
      <c r="AN872" s="12"/>
      <c r="AO872" s="12"/>
      <c r="AP872" s="12"/>
      <c r="AQ872" s="12"/>
      <c r="AR872" s="12"/>
      <c r="AS872" s="12"/>
      <c r="AT872" s="12"/>
      <c r="AU872" s="12"/>
      <c r="AV872" s="12"/>
      <c r="AW872" s="12"/>
      <c r="AX872" s="12"/>
      <c r="AY872" s="12"/>
      <c r="AZ872" s="12"/>
      <c r="BA872" s="12"/>
      <c r="BB872" s="12"/>
      <c r="BC872" s="12"/>
      <c r="BD872" s="12"/>
      <c r="BE872" s="12"/>
      <c r="BF872" s="12"/>
      <c r="BG872" s="12"/>
      <c r="BH872" s="12"/>
      <c r="BI872" s="12"/>
      <c r="BJ872" s="12"/>
      <c r="BK872" s="12"/>
    </row>
    <row r="873" spans="1:63" x14ac:dyDescent="0.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c r="AE873" s="12"/>
      <c r="AF873" s="12"/>
      <c r="AG873" s="12"/>
      <c r="AH873" s="12"/>
      <c r="AI873" s="12"/>
      <c r="AJ873" s="12"/>
      <c r="AK873" s="12"/>
      <c r="AL873" s="12"/>
      <c r="AM873" s="12"/>
      <c r="AN873" s="12"/>
      <c r="AO873" s="12"/>
      <c r="AP873" s="12"/>
      <c r="AQ873" s="12"/>
      <c r="AR873" s="12"/>
      <c r="AS873" s="12"/>
      <c r="AT873" s="12"/>
      <c r="AU873" s="12"/>
      <c r="AV873" s="12"/>
      <c r="AW873" s="12"/>
      <c r="AX873" s="12"/>
      <c r="AY873" s="12"/>
      <c r="AZ873" s="12"/>
      <c r="BA873" s="12"/>
      <c r="BB873" s="12"/>
      <c r="BC873" s="12"/>
      <c r="BD873" s="12"/>
      <c r="BE873" s="12"/>
      <c r="BF873" s="12"/>
      <c r="BG873" s="12"/>
      <c r="BH873" s="12"/>
      <c r="BI873" s="12"/>
      <c r="BJ873" s="12"/>
      <c r="BK873" s="12"/>
    </row>
    <row r="874" spans="1:63" x14ac:dyDescent="0.3">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c r="AE874" s="12"/>
      <c r="AF874" s="12"/>
      <c r="AG874" s="12"/>
      <c r="AH874" s="12"/>
      <c r="AI874" s="12"/>
      <c r="AJ874" s="12"/>
      <c r="AK874" s="12"/>
      <c r="AL874" s="12"/>
      <c r="AM874" s="12"/>
      <c r="AN874" s="12"/>
      <c r="AO874" s="12"/>
      <c r="AP874" s="12"/>
      <c r="AQ874" s="12"/>
      <c r="AR874" s="12"/>
      <c r="AS874" s="12"/>
      <c r="AT874" s="12"/>
      <c r="AU874" s="12"/>
      <c r="AV874" s="12"/>
      <c r="AW874" s="12"/>
      <c r="AX874" s="12"/>
      <c r="AY874" s="12"/>
      <c r="AZ874" s="12"/>
      <c r="BA874" s="12"/>
      <c r="BB874" s="12"/>
      <c r="BC874" s="12"/>
      <c r="BD874" s="12"/>
      <c r="BE874" s="12"/>
      <c r="BF874" s="12"/>
      <c r="BG874" s="12"/>
      <c r="BH874" s="12"/>
      <c r="BI874" s="12"/>
      <c r="BJ874" s="12"/>
      <c r="BK874" s="12"/>
    </row>
    <row r="875" spans="1:63" x14ac:dyDescent="0.3">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c r="AE875" s="12"/>
      <c r="AF875" s="12"/>
      <c r="AG875" s="12"/>
      <c r="AH875" s="12"/>
      <c r="AI875" s="12"/>
      <c r="AJ875" s="12"/>
      <c r="AK875" s="12"/>
      <c r="AL875" s="12"/>
      <c r="AM875" s="12"/>
      <c r="AN875" s="12"/>
      <c r="AO875" s="12"/>
      <c r="AP875" s="12"/>
      <c r="AQ875" s="12"/>
      <c r="AR875" s="12"/>
      <c r="AS875" s="12"/>
      <c r="AT875" s="12"/>
      <c r="AU875" s="12"/>
      <c r="AV875" s="12"/>
      <c r="AW875" s="12"/>
      <c r="AX875" s="12"/>
      <c r="AY875" s="12"/>
      <c r="AZ875" s="12"/>
      <c r="BA875" s="12"/>
      <c r="BB875" s="12"/>
      <c r="BC875" s="12"/>
      <c r="BD875" s="12"/>
      <c r="BE875" s="12"/>
      <c r="BF875" s="12"/>
      <c r="BG875" s="12"/>
      <c r="BH875" s="12"/>
      <c r="BI875" s="12"/>
      <c r="BJ875" s="12"/>
      <c r="BK875" s="12"/>
    </row>
    <row r="876" spans="1:63" x14ac:dyDescent="0.3">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c r="AE876" s="12"/>
      <c r="AF876" s="12"/>
      <c r="AG876" s="12"/>
      <c r="AH876" s="12"/>
      <c r="AI876" s="12"/>
      <c r="AJ876" s="12"/>
      <c r="AK876" s="12"/>
      <c r="AL876" s="12"/>
      <c r="AM876" s="12"/>
      <c r="AN876" s="12"/>
      <c r="AO876" s="12"/>
      <c r="AP876" s="12"/>
      <c r="AQ876" s="12"/>
      <c r="AR876" s="12"/>
      <c r="AS876" s="12"/>
      <c r="AT876" s="12"/>
      <c r="AU876" s="12"/>
      <c r="AV876" s="12"/>
      <c r="AW876" s="12"/>
      <c r="AX876" s="12"/>
      <c r="AY876" s="12"/>
      <c r="AZ876" s="12"/>
      <c r="BA876" s="12"/>
      <c r="BB876" s="12"/>
      <c r="BC876" s="12"/>
      <c r="BD876" s="12"/>
      <c r="BE876" s="12"/>
      <c r="BF876" s="12"/>
      <c r="BG876" s="12"/>
      <c r="BH876" s="12"/>
      <c r="BI876" s="12"/>
      <c r="BJ876" s="12"/>
      <c r="BK876" s="12"/>
    </row>
    <row r="877" spans="1:63" x14ac:dyDescent="0.3">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c r="AE877" s="12"/>
      <c r="AF877" s="12"/>
      <c r="AG877" s="12"/>
      <c r="AH877" s="12"/>
      <c r="AI877" s="12"/>
      <c r="AJ877" s="12"/>
      <c r="AK877" s="12"/>
      <c r="AL877" s="12"/>
      <c r="AM877" s="12"/>
      <c r="AN877" s="12"/>
      <c r="AO877" s="12"/>
      <c r="AP877" s="12"/>
      <c r="AQ877" s="12"/>
      <c r="AR877" s="12"/>
      <c r="AS877" s="12"/>
      <c r="AT877" s="12"/>
      <c r="AU877" s="12"/>
      <c r="AV877" s="12"/>
      <c r="AW877" s="12"/>
      <c r="AX877" s="12"/>
      <c r="AY877" s="12"/>
      <c r="AZ877" s="12"/>
      <c r="BA877" s="12"/>
      <c r="BB877" s="12"/>
      <c r="BC877" s="12"/>
      <c r="BD877" s="12"/>
      <c r="BE877" s="12"/>
      <c r="BF877" s="12"/>
      <c r="BG877" s="12"/>
      <c r="BH877" s="12"/>
      <c r="BI877" s="12"/>
      <c r="BJ877" s="12"/>
      <c r="BK877" s="12"/>
    </row>
    <row r="878" spans="1:63" x14ac:dyDescent="0.3">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c r="AE878" s="12"/>
      <c r="AF878" s="12"/>
      <c r="AG878" s="12"/>
      <c r="AH878" s="12"/>
      <c r="AI878" s="12"/>
      <c r="AJ878" s="12"/>
      <c r="AK878" s="12"/>
      <c r="AL878" s="12"/>
      <c r="AM878" s="12"/>
      <c r="AN878" s="12"/>
      <c r="AO878" s="12"/>
      <c r="AP878" s="12"/>
      <c r="AQ878" s="12"/>
      <c r="AR878" s="12"/>
      <c r="AS878" s="12"/>
      <c r="AT878" s="12"/>
      <c r="AU878" s="12"/>
      <c r="AV878" s="12"/>
      <c r="AW878" s="12"/>
      <c r="AX878" s="12"/>
      <c r="AY878" s="12"/>
      <c r="AZ878" s="12"/>
      <c r="BA878" s="12"/>
      <c r="BB878" s="12"/>
      <c r="BC878" s="12"/>
      <c r="BD878" s="12"/>
      <c r="BE878" s="12"/>
      <c r="BF878" s="12"/>
      <c r="BG878" s="12"/>
      <c r="BH878" s="12"/>
      <c r="BI878" s="12"/>
      <c r="BJ878" s="12"/>
      <c r="BK878" s="12"/>
    </row>
    <row r="879" spans="1:63" x14ac:dyDescent="0.3">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c r="AE879" s="12"/>
      <c r="AF879" s="12"/>
      <c r="AG879" s="12"/>
      <c r="AH879" s="12"/>
      <c r="AI879" s="12"/>
      <c r="AJ879" s="12"/>
      <c r="AK879" s="12"/>
      <c r="AL879" s="12"/>
      <c r="AM879" s="12"/>
      <c r="AN879" s="12"/>
      <c r="AO879" s="12"/>
      <c r="AP879" s="12"/>
      <c r="AQ879" s="12"/>
      <c r="AR879" s="12"/>
      <c r="AS879" s="12"/>
      <c r="AT879" s="12"/>
      <c r="AU879" s="12"/>
      <c r="AV879" s="12"/>
      <c r="AW879" s="12"/>
      <c r="AX879" s="12"/>
      <c r="AY879" s="12"/>
      <c r="AZ879" s="12"/>
      <c r="BA879" s="12"/>
      <c r="BB879" s="12"/>
      <c r="BC879" s="12"/>
      <c r="BD879" s="12"/>
      <c r="BE879" s="12"/>
      <c r="BF879" s="12"/>
      <c r="BG879" s="12"/>
      <c r="BH879" s="12"/>
      <c r="BI879" s="12"/>
      <c r="BJ879" s="12"/>
      <c r="BK879" s="12"/>
    </row>
    <row r="880" spans="1:63" x14ac:dyDescent="0.3">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c r="AE880" s="12"/>
      <c r="AF880" s="12"/>
      <c r="AG880" s="12"/>
      <c r="AH880" s="12"/>
      <c r="AI880" s="12"/>
      <c r="AJ880" s="12"/>
      <c r="AK880" s="12"/>
      <c r="AL880" s="12"/>
      <c r="AM880" s="12"/>
      <c r="AN880" s="12"/>
      <c r="AO880" s="12"/>
      <c r="AP880" s="12"/>
      <c r="AQ880" s="12"/>
      <c r="AR880" s="12"/>
      <c r="AS880" s="12"/>
      <c r="AT880" s="12"/>
      <c r="AU880" s="12"/>
      <c r="AV880" s="12"/>
      <c r="AW880" s="12"/>
      <c r="AX880" s="12"/>
      <c r="AY880" s="12"/>
      <c r="AZ880" s="12"/>
      <c r="BA880" s="12"/>
      <c r="BB880" s="12"/>
      <c r="BC880" s="12"/>
      <c r="BD880" s="12"/>
      <c r="BE880" s="12"/>
      <c r="BF880" s="12"/>
      <c r="BG880" s="12"/>
      <c r="BH880" s="12"/>
      <c r="BI880" s="12"/>
      <c r="BJ880" s="12"/>
      <c r="BK880" s="12"/>
    </row>
    <row r="881" spans="1:63" x14ac:dyDescent="0.3">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c r="AE881" s="12"/>
      <c r="AF881" s="12"/>
      <c r="AG881" s="12"/>
      <c r="AH881" s="12"/>
      <c r="AI881" s="12"/>
      <c r="AJ881" s="12"/>
      <c r="AK881" s="12"/>
      <c r="AL881" s="12"/>
      <c r="AM881" s="12"/>
      <c r="AN881" s="12"/>
      <c r="AO881" s="12"/>
      <c r="AP881" s="12"/>
      <c r="AQ881" s="12"/>
      <c r="AR881" s="12"/>
      <c r="AS881" s="12"/>
      <c r="AT881" s="12"/>
      <c r="AU881" s="12"/>
      <c r="AV881" s="12"/>
      <c r="AW881" s="12"/>
      <c r="AX881" s="12"/>
      <c r="AY881" s="12"/>
      <c r="AZ881" s="12"/>
      <c r="BA881" s="12"/>
      <c r="BB881" s="12"/>
      <c r="BC881" s="12"/>
      <c r="BD881" s="12"/>
      <c r="BE881" s="12"/>
      <c r="BF881" s="12"/>
      <c r="BG881" s="12"/>
      <c r="BH881" s="12"/>
      <c r="BI881" s="12"/>
      <c r="BJ881" s="12"/>
      <c r="BK881" s="12"/>
    </row>
    <row r="882" spans="1:63" x14ac:dyDescent="0.3">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c r="AE882" s="12"/>
      <c r="AF882" s="12"/>
      <c r="AG882" s="12"/>
      <c r="AH882" s="12"/>
      <c r="AI882" s="12"/>
      <c r="AJ882" s="12"/>
      <c r="AK882" s="12"/>
      <c r="AL882" s="12"/>
      <c r="AM882" s="12"/>
      <c r="AN882" s="12"/>
      <c r="AO882" s="12"/>
      <c r="AP882" s="12"/>
      <c r="AQ882" s="12"/>
      <c r="AR882" s="12"/>
      <c r="AS882" s="12"/>
      <c r="AT882" s="12"/>
      <c r="AU882" s="12"/>
      <c r="AV882" s="12"/>
      <c r="AW882" s="12"/>
      <c r="AX882" s="12"/>
      <c r="AY882" s="12"/>
      <c r="AZ882" s="12"/>
      <c r="BA882" s="12"/>
      <c r="BB882" s="12"/>
      <c r="BC882" s="12"/>
      <c r="BD882" s="12"/>
      <c r="BE882" s="12"/>
      <c r="BF882" s="12"/>
      <c r="BG882" s="12"/>
      <c r="BH882" s="12"/>
      <c r="BI882" s="12"/>
      <c r="BJ882" s="12"/>
      <c r="BK882" s="12"/>
    </row>
    <row r="883" spans="1:63" x14ac:dyDescent="0.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c r="AE883" s="12"/>
      <c r="AF883" s="12"/>
      <c r="AG883" s="12"/>
      <c r="AH883" s="12"/>
      <c r="AI883" s="12"/>
      <c r="AJ883" s="12"/>
      <c r="AK883" s="12"/>
      <c r="AL883" s="12"/>
      <c r="AM883" s="12"/>
      <c r="AN883" s="12"/>
      <c r="AO883" s="12"/>
      <c r="AP883" s="12"/>
      <c r="AQ883" s="12"/>
      <c r="AR883" s="12"/>
      <c r="AS883" s="12"/>
      <c r="AT883" s="12"/>
      <c r="AU883" s="12"/>
      <c r="AV883" s="12"/>
      <c r="AW883" s="12"/>
      <c r="AX883" s="12"/>
      <c r="AY883" s="12"/>
      <c r="AZ883" s="12"/>
      <c r="BA883" s="12"/>
      <c r="BB883" s="12"/>
      <c r="BC883" s="12"/>
      <c r="BD883" s="12"/>
      <c r="BE883" s="12"/>
      <c r="BF883" s="12"/>
      <c r="BG883" s="12"/>
      <c r="BH883" s="12"/>
      <c r="BI883" s="12"/>
      <c r="BJ883" s="12"/>
      <c r="BK883" s="12"/>
    </row>
    <row r="884" spans="1:63" x14ac:dyDescent="0.3">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c r="AE884" s="12"/>
      <c r="AF884" s="12"/>
      <c r="AG884" s="12"/>
      <c r="AH884" s="12"/>
      <c r="AI884" s="12"/>
      <c r="AJ884" s="12"/>
      <c r="AK884" s="12"/>
      <c r="AL884" s="12"/>
      <c r="AM884" s="12"/>
      <c r="AN884" s="12"/>
      <c r="AO884" s="12"/>
      <c r="AP884" s="12"/>
      <c r="AQ884" s="12"/>
      <c r="AR884" s="12"/>
      <c r="AS884" s="12"/>
      <c r="AT884" s="12"/>
      <c r="AU884" s="12"/>
      <c r="AV884" s="12"/>
      <c r="AW884" s="12"/>
      <c r="AX884" s="12"/>
      <c r="AY884" s="12"/>
      <c r="AZ884" s="12"/>
      <c r="BA884" s="12"/>
      <c r="BB884" s="12"/>
      <c r="BC884" s="12"/>
      <c r="BD884" s="12"/>
      <c r="BE884" s="12"/>
      <c r="BF884" s="12"/>
      <c r="BG884" s="12"/>
      <c r="BH884" s="12"/>
      <c r="BI884" s="12"/>
      <c r="BJ884" s="12"/>
      <c r="BK884" s="12"/>
    </row>
    <row r="885" spans="1:63" x14ac:dyDescent="0.3">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c r="AE885" s="12"/>
      <c r="AF885" s="12"/>
      <c r="AG885" s="12"/>
      <c r="AH885" s="12"/>
      <c r="AI885" s="12"/>
      <c r="AJ885" s="12"/>
      <c r="AK885" s="12"/>
      <c r="AL885" s="12"/>
      <c r="AM885" s="12"/>
      <c r="AN885" s="12"/>
      <c r="AO885" s="12"/>
      <c r="AP885" s="12"/>
      <c r="AQ885" s="12"/>
      <c r="AR885" s="12"/>
      <c r="AS885" s="12"/>
      <c r="AT885" s="12"/>
      <c r="AU885" s="12"/>
      <c r="AV885" s="12"/>
      <c r="AW885" s="12"/>
      <c r="AX885" s="12"/>
      <c r="AY885" s="12"/>
      <c r="AZ885" s="12"/>
      <c r="BA885" s="12"/>
      <c r="BB885" s="12"/>
      <c r="BC885" s="12"/>
      <c r="BD885" s="12"/>
      <c r="BE885" s="12"/>
      <c r="BF885" s="12"/>
      <c r="BG885" s="12"/>
      <c r="BH885" s="12"/>
      <c r="BI885" s="12"/>
      <c r="BJ885" s="12"/>
      <c r="BK885" s="12"/>
    </row>
    <row r="886" spans="1:63" x14ac:dyDescent="0.3">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c r="AE886" s="12"/>
      <c r="AF886" s="12"/>
      <c r="AG886" s="12"/>
      <c r="AH886" s="12"/>
      <c r="AI886" s="12"/>
      <c r="AJ886" s="12"/>
      <c r="AK886" s="12"/>
      <c r="AL886" s="12"/>
      <c r="AM886" s="12"/>
      <c r="AN886" s="12"/>
      <c r="AO886" s="12"/>
      <c r="AP886" s="12"/>
      <c r="AQ886" s="12"/>
      <c r="AR886" s="12"/>
      <c r="AS886" s="12"/>
      <c r="AT886" s="12"/>
      <c r="AU886" s="12"/>
      <c r="AV886" s="12"/>
      <c r="AW886" s="12"/>
      <c r="AX886" s="12"/>
      <c r="AY886" s="12"/>
      <c r="AZ886" s="12"/>
      <c r="BA886" s="12"/>
      <c r="BB886" s="12"/>
      <c r="BC886" s="12"/>
      <c r="BD886" s="12"/>
      <c r="BE886" s="12"/>
      <c r="BF886" s="12"/>
      <c r="BG886" s="12"/>
      <c r="BH886" s="12"/>
      <c r="BI886" s="12"/>
      <c r="BJ886" s="12"/>
      <c r="BK886" s="12"/>
    </row>
    <row r="887" spans="1:63" x14ac:dyDescent="0.3">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c r="AE887" s="12"/>
      <c r="AF887" s="12"/>
      <c r="AG887" s="12"/>
      <c r="AH887" s="12"/>
      <c r="AI887" s="12"/>
      <c r="AJ887" s="12"/>
      <c r="AK887" s="12"/>
      <c r="AL887" s="12"/>
      <c r="AM887" s="12"/>
      <c r="AN887" s="12"/>
      <c r="AO887" s="12"/>
      <c r="AP887" s="12"/>
      <c r="AQ887" s="12"/>
      <c r="AR887" s="12"/>
      <c r="AS887" s="12"/>
      <c r="AT887" s="12"/>
      <c r="AU887" s="12"/>
      <c r="AV887" s="12"/>
      <c r="AW887" s="12"/>
      <c r="AX887" s="12"/>
      <c r="AY887" s="12"/>
      <c r="AZ887" s="12"/>
      <c r="BA887" s="12"/>
      <c r="BB887" s="12"/>
      <c r="BC887" s="12"/>
      <c r="BD887" s="12"/>
      <c r="BE887" s="12"/>
      <c r="BF887" s="12"/>
      <c r="BG887" s="12"/>
      <c r="BH887" s="12"/>
      <c r="BI887" s="12"/>
      <c r="BJ887" s="12"/>
      <c r="BK887" s="12"/>
    </row>
    <row r="888" spans="1:63" x14ac:dyDescent="0.3">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c r="AE888" s="12"/>
      <c r="AF888" s="12"/>
      <c r="AG888" s="12"/>
      <c r="AH888" s="12"/>
      <c r="AI888" s="12"/>
      <c r="AJ888" s="12"/>
      <c r="AK888" s="12"/>
      <c r="AL888" s="12"/>
      <c r="AM888" s="12"/>
      <c r="AN888" s="12"/>
      <c r="AO888" s="12"/>
      <c r="AP888" s="12"/>
      <c r="AQ888" s="12"/>
      <c r="AR888" s="12"/>
      <c r="AS888" s="12"/>
      <c r="AT888" s="12"/>
      <c r="AU888" s="12"/>
      <c r="AV888" s="12"/>
      <c r="AW888" s="12"/>
      <c r="AX888" s="12"/>
      <c r="AY888" s="12"/>
      <c r="AZ888" s="12"/>
      <c r="BA888" s="12"/>
      <c r="BB888" s="12"/>
      <c r="BC888" s="12"/>
      <c r="BD888" s="12"/>
      <c r="BE888" s="12"/>
      <c r="BF888" s="12"/>
      <c r="BG888" s="12"/>
      <c r="BH888" s="12"/>
      <c r="BI888" s="12"/>
      <c r="BJ888" s="12"/>
      <c r="BK888" s="12"/>
    </row>
    <row r="889" spans="1:63" x14ac:dyDescent="0.3">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c r="AE889" s="12"/>
      <c r="AF889" s="12"/>
      <c r="AG889" s="12"/>
      <c r="AH889" s="12"/>
      <c r="AI889" s="12"/>
      <c r="AJ889" s="12"/>
      <c r="AK889" s="12"/>
      <c r="AL889" s="12"/>
      <c r="AM889" s="12"/>
      <c r="AN889" s="12"/>
      <c r="AO889" s="12"/>
      <c r="AP889" s="12"/>
      <c r="AQ889" s="12"/>
      <c r="AR889" s="12"/>
      <c r="AS889" s="12"/>
      <c r="AT889" s="12"/>
      <c r="AU889" s="12"/>
      <c r="AV889" s="12"/>
      <c r="AW889" s="12"/>
      <c r="AX889" s="12"/>
      <c r="AY889" s="12"/>
      <c r="AZ889" s="12"/>
      <c r="BA889" s="12"/>
      <c r="BB889" s="12"/>
      <c r="BC889" s="12"/>
      <c r="BD889" s="12"/>
      <c r="BE889" s="12"/>
      <c r="BF889" s="12"/>
      <c r="BG889" s="12"/>
      <c r="BH889" s="12"/>
      <c r="BI889" s="12"/>
      <c r="BJ889" s="12"/>
      <c r="BK889" s="12"/>
    </row>
    <row r="890" spans="1:63" x14ac:dyDescent="0.3">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c r="AE890" s="12"/>
      <c r="AF890" s="12"/>
      <c r="AG890" s="12"/>
      <c r="AH890" s="12"/>
      <c r="AI890" s="12"/>
      <c r="AJ890" s="12"/>
      <c r="AK890" s="12"/>
      <c r="AL890" s="12"/>
      <c r="AM890" s="12"/>
      <c r="AN890" s="12"/>
      <c r="AO890" s="12"/>
      <c r="AP890" s="12"/>
      <c r="AQ890" s="12"/>
      <c r="AR890" s="12"/>
      <c r="AS890" s="12"/>
      <c r="AT890" s="12"/>
      <c r="AU890" s="12"/>
      <c r="AV890" s="12"/>
      <c r="AW890" s="12"/>
      <c r="AX890" s="12"/>
      <c r="AY890" s="12"/>
      <c r="AZ890" s="12"/>
      <c r="BA890" s="12"/>
      <c r="BB890" s="12"/>
      <c r="BC890" s="12"/>
      <c r="BD890" s="12"/>
      <c r="BE890" s="12"/>
      <c r="BF890" s="12"/>
      <c r="BG890" s="12"/>
      <c r="BH890" s="12"/>
      <c r="BI890" s="12"/>
      <c r="BJ890" s="12"/>
      <c r="BK890" s="12"/>
    </row>
    <row r="891" spans="1:63" x14ac:dyDescent="0.3">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c r="AE891" s="12"/>
      <c r="AF891" s="12"/>
      <c r="AG891" s="12"/>
      <c r="AH891" s="12"/>
      <c r="AI891" s="12"/>
      <c r="AJ891" s="12"/>
      <c r="AK891" s="12"/>
      <c r="AL891" s="12"/>
      <c r="AM891" s="12"/>
      <c r="AN891" s="12"/>
      <c r="AO891" s="12"/>
      <c r="AP891" s="12"/>
      <c r="AQ891" s="12"/>
      <c r="AR891" s="12"/>
      <c r="AS891" s="12"/>
      <c r="AT891" s="12"/>
      <c r="AU891" s="12"/>
      <c r="AV891" s="12"/>
      <c r="AW891" s="12"/>
      <c r="AX891" s="12"/>
      <c r="AY891" s="12"/>
      <c r="AZ891" s="12"/>
      <c r="BA891" s="12"/>
      <c r="BB891" s="12"/>
      <c r="BC891" s="12"/>
      <c r="BD891" s="12"/>
      <c r="BE891" s="12"/>
      <c r="BF891" s="12"/>
      <c r="BG891" s="12"/>
      <c r="BH891" s="12"/>
      <c r="BI891" s="12"/>
      <c r="BJ891" s="12"/>
      <c r="BK891" s="12"/>
    </row>
    <row r="892" spans="1:63" x14ac:dyDescent="0.3">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c r="AE892" s="12"/>
      <c r="AF892" s="12"/>
      <c r="AG892" s="12"/>
      <c r="AH892" s="12"/>
      <c r="AI892" s="12"/>
      <c r="AJ892" s="12"/>
      <c r="AK892" s="12"/>
      <c r="AL892" s="12"/>
      <c r="AM892" s="12"/>
      <c r="AN892" s="12"/>
      <c r="AO892" s="12"/>
      <c r="AP892" s="12"/>
      <c r="AQ892" s="12"/>
      <c r="AR892" s="12"/>
      <c r="AS892" s="12"/>
      <c r="AT892" s="12"/>
      <c r="AU892" s="12"/>
      <c r="AV892" s="12"/>
      <c r="AW892" s="12"/>
      <c r="AX892" s="12"/>
      <c r="AY892" s="12"/>
      <c r="AZ892" s="12"/>
      <c r="BA892" s="12"/>
      <c r="BB892" s="12"/>
      <c r="BC892" s="12"/>
      <c r="BD892" s="12"/>
      <c r="BE892" s="12"/>
      <c r="BF892" s="12"/>
      <c r="BG892" s="12"/>
      <c r="BH892" s="12"/>
      <c r="BI892" s="12"/>
      <c r="BJ892" s="12"/>
      <c r="BK892" s="12"/>
    </row>
    <row r="893" spans="1:63" x14ac:dyDescent="0.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c r="AE893" s="12"/>
      <c r="AF893" s="12"/>
      <c r="AG893" s="12"/>
      <c r="AH893" s="12"/>
      <c r="AI893" s="12"/>
      <c r="AJ893" s="12"/>
      <c r="AK893" s="12"/>
      <c r="AL893" s="12"/>
      <c r="AM893" s="12"/>
      <c r="AN893" s="12"/>
      <c r="AO893" s="12"/>
      <c r="AP893" s="12"/>
      <c r="AQ893" s="12"/>
      <c r="AR893" s="12"/>
      <c r="AS893" s="12"/>
      <c r="AT893" s="12"/>
      <c r="AU893" s="12"/>
      <c r="AV893" s="12"/>
      <c r="AW893" s="12"/>
      <c r="AX893" s="12"/>
      <c r="AY893" s="12"/>
      <c r="AZ893" s="12"/>
      <c r="BA893" s="12"/>
      <c r="BB893" s="12"/>
      <c r="BC893" s="12"/>
      <c r="BD893" s="12"/>
      <c r="BE893" s="12"/>
      <c r="BF893" s="12"/>
      <c r="BG893" s="12"/>
      <c r="BH893" s="12"/>
      <c r="BI893" s="12"/>
      <c r="BJ893" s="12"/>
      <c r="BK893" s="12"/>
    </row>
    <row r="894" spans="1:63" x14ac:dyDescent="0.3">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c r="AE894" s="12"/>
      <c r="AF894" s="12"/>
      <c r="AG894" s="12"/>
      <c r="AH894" s="12"/>
      <c r="AI894" s="12"/>
      <c r="AJ894" s="12"/>
      <c r="AK894" s="12"/>
      <c r="AL894" s="12"/>
      <c r="AM894" s="12"/>
      <c r="AN894" s="12"/>
      <c r="AO894" s="12"/>
      <c r="AP894" s="12"/>
      <c r="AQ894" s="12"/>
      <c r="AR894" s="12"/>
      <c r="AS894" s="12"/>
      <c r="AT894" s="12"/>
      <c r="AU894" s="12"/>
      <c r="AV894" s="12"/>
      <c r="AW894" s="12"/>
      <c r="AX894" s="12"/>
      <c r="AY894" s="12"/>
      <c r="AZ894" s="12"/>
      <c r="BA894" s="12"/>
      <c r="BB894" s="12"/>
      <c r="BC894" s="12"/>
      <c r="BD894" s="12"/>
      <c r="BE894" s="12"/>
      <c r="BF894" s="12"/>
      <c r="BG894" s="12"/>
      <c r="BH894" s="12"/>
      <c r="BI894" s="12"/>
      <c r="BJ894" s="12"/>
      <c r="BK894" s="12"/>
    </row>
    <row r="895" spans="1:63" x14ac:dyDescent="0.3">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c r="AE895" s="12"/>
      <c r="AF895" s="12"/>
      <c r="AG895" s="12"/>
      <c r="AH895" s="12"/>
      <c r="AI895" s="12"/>
      <c r="AJ895" s="12"/>
      <c r="AK895" s="12"/>
      <c r="AL895" s="12"/>
      <c r="AM895" s="12"/>
      <c r="AN895" s="12"/>
      <c r="AO895" s="12"/>
      <c r="AP895" s="12"/>
      <c r="AQ895" s="12"/>
      <c r="AR895" s="12"/>
      <c r="AS895" s="12"/>
      <c r="AT895" s="12"/>
      <c r="AU895" s="12"/>
      <c r="AV895" s="12"/>
      <c r="AW895" s="12"/>
      <c r="AX895" s="12"/>
      <c r="AY895" s="12"/>
      <c r="AZ895" s="12"/>
      <c r="BA895" s="12"/>
      <c r="BB895" s="12"/>
      <c r="BC895" s="12"/>
      <c r="BD895" s="12"/>
      <c r="BE895" s="12"/>
      <c r="BF895" s="12"/>
      <c r="BG895" s="12"/>
      <c r="BH895" s="12"/>
      <c r="BI895" s="12"/>
      <c r="BJ895" s="12"/>
      <c r="BK895" s="12"/>
    </row>
    <row r="896" spans="1:63" x14ac:dyDescent="0.3">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c r="AE896" s="12"/>
      <c r="AF896" s="12"/>
      <c r="AG896" s="12"/>
      <c r="AH896" s="12"/>
      <c r="AI896" s="12"/>
      <c r="AJ896" s="12"/>
      <c r="AK896" s="12"/>
      <c r="AL896" s="12"/>
      <c r="AM896" s="12"/>
      <c r="AN896" s="12"/>
      <c r="AO896" s="12"/>
      <c r="AP896" s="12"/>
      <c r="AQ896" s="12"/>
      <c r="AR896" s="12"/>
      <c r="AS896" s="12"/>
      <c r="AT896" s="12"/>
      <c r="AU896" s="12"/>
      <c r="AV896" s="12"/>
      <c r="AW896" s="12"/>
      <c r="AX896" s="12"/>
      <c r="AY896" s="12"/>
      <c r="AZ896" s="12"/>
      <c r="BA896" s="12"/>
      <c r="BB896" s="12"/>
      <c r="BC896" s="12"/>
      <c r="BD896" s="12"/>
      <c r="BE896" s="12"/>
      <c r="BF896" s="12"/>
      <c r="BG896" s="12"/>
      <c r="BH896" s="12"/>
      <c r="BI896" s="12"/>
      <c r="BJ896" s="12"/>
      <c r="BK896" s="12"/>
    </row>
    <row r="897" spans="1:63" x14ac:dyDescent="0.3">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c r="AE897" s="12"/>
      <c r="AF897" s="12"/>
      <c r="AG897" s="12"/>
      <c r="AH897" s="12"/>
      <c r="AI897" s="12"/>
      <c r="AJ897" s="12"/>
      <c r="AK897" s="12"/>
      <c r="AL897" s="12"/>
      <c r="AM897" s="12"/>
      <c r="AN897" s="12"/>
      <c r="AO897" s="12"/>
      <c r="AP897" s="12"/>
      <c r="AQ897" s="12"/>
      <c r="AR897" s="12"/>
      <c r="AS897" s="12"/>
      <c r="AT897" s="12"/>
      <c r="AU897" s="12"/>
      <c r="AV897" s="12"/>
      <c r="AW897" s="12"/>
      <c r="AX897" s="12"/>
      <c r="AY897" s="12"/>
      <c r="AZ897" s="12"/>
      <c r="BA897" s="12"/>
      <c r="BB897" s="12"/>
      <c r="BC897" s="12"/>
      <c r="BD897" s="12"/>
      <c r="BE897" s="12"/>
      <c r="BF897" s="12"/>
      <c r="BG897" s="12"/>
      <c r="BH897" s="12"/>
      <c r="BI897" s="12"/>
      <c r="BJ897" s="12"/>
      <c r="BK897" s="12"/>
    </row>
    <row r="898" spans="1:63" x14ac:dyDescent="0.3">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c r="AE898" s="12"/>
      <c r="AF898" s="12"/>
      <c r="AG898" s="12"/>
      <c r="AH898" s="12"/>
      <c r="AI898" s="12"/>
      <c r="AJ898" s="12"/>
      <c r="AK898" s="12"/>
      <c r="AL898" s="12"/>
      <c r="AM898" s="12"/>
      <c r="AN898" s="12"/>
      <c r="AO898" s="12"/>
      <c r="AP898" s="12"/>
      <c r="AQ898" s="12"/>
      <c r="AR898" s="12"/>
      <c r="AS898" s="12"/>
      <c r="AT898" s="12"/>
      <c r="AU898" s="12"/>
      <c r="AV898" s="12"/>
      <c r="AW898" s="12"/>
      <c r="AX898" s="12"/>
      <c r="AY898" s="12"/>
      <c r="AZ898" s="12"/>
      <c r="BA898" s="12"/>
      <c r="BB898" s="12"/>
      <c r="BC898" s="12"/>
      <c r="BD898" s="12"/>
      <c r="BE898" s="12"/>
      <c r="BF898" s="12"/>
      <c r="BG898" s="12"/>
      <c r="BH898" s="12"/>
      <c r="BI898" s="12"/>
      <c r="BJ898" s="12"/>
      <c r="BK898" s="12"/>
    </row>
    <row r="899" spans="1:63" x14ac:dyDescent="0.3">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c r="AE899" s="12"/>
      <c r="AF899" s="12"/>
      <c r="AG899" s="12"/>
      <c r="AH899" s="12"/>
      <c r="AI899" s="12"/>
      <c r="AJ899" s="12"/>
      <c r="AK899" s="12"/>
      <c r="AL899" s="12"/>
      <c r="AM899" s="12"/>
      <c r="AN899" s="12"/>
      <c r="AO899" s="12"/>
      <c r="AP899" s="12"/>
      <c r="AQ899" s="12"/>
      <c r="AR899" s="12"/>
      <c r="AS899" s="12"/>
      <c r="AT899" s="12"/>
      <c r="AU899" s="12"/>
      <c r="AV899" s="12"/>
      <c r="AW899" s="12"/>
      <c r="AX899" s="12"/>
      <c r="AY899" s="12"/>
      <c r="AZ899" s="12"/>
      <c r="BA899" s="12"/>
      <c r="BB899" s="12"/>
      <c r="BC899" s="12"/>
      <c r="BD899" s="12"/>
      <c r="BE899" s="12"/>
      <c r="BF899" s="12"/>
      <c r="BG899" s="12"/>
      <c r="BH899" s="12"/>
      <c r="BI899" s="12"/>
      <c r="BJ899" s="12"/>
      <c r="BK899" s="12"/>
    </row>
    <row r="900" spans="1:63" x14ac:dyDescent="0.3">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c r="AE900" s="12"/>
      <c r="AF900" s="12"/>
      <c r="AG900" s="12"/>
      <c r="AH900" s="12"/>
      <c r="AI900" s="12"/>
      <c r="AJ900" s="12"/>
      <c r="AK900" s="12"/>
      <c r="AL900" s="12"/>
      <c r="AM900" s="12"/>
      <c r="AN900" s="12"/>
      <c r="AO900" s="12"/>
      <c r="AP900" s="12"/>
      <c r="AQ900" s="12"/>
      <c r="AR900" s="12"/>
      <c r="AS900" s="12"/>
      <c r="AT900" s="12"/>
      <c r="AU900" s="12"/>
      <c r="AV900" s="12"/>
      <c r="AW900" s="12"/>
      <c r="AX900" s="12"/>
      <c r="AY900" s="12"/>
      <c r="AZ900" s="12"/>
      <c r="BA900" s="12"/>
      <c r="BB900" s="12"/>
      <c r="BC900" s="12"/>
      <c r="BD900" s="12"/>
      <c r="BE900" s="12"/>
      <c r="BF900" s="12"/>
      <c r="BG900" s="12"/>
      <c r="BH900" s="12"/>
      <c r="BI900" s="12"/>
      <c r="BJ900" s="12"/>
      <c r="BK900" s="12"/>
    </row>
    <row r="901" spans="1:63" x14ac:dyDescent="0.3">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c r="AE901" s="12"/>
      <c r="AF901" s="12"/>
      <c r="AG901" s="12"/>
      <c r="AH901" s="12"/>
      <c r="AI901" s="12"/>
      <c r="AJ901" s="12"/>
      <c r="AK901" s="12"/>
      <c r="AL901" s="12"/>
      <c r="AM901" s="12"/>
      <c r="AN901" s="12"/>
      <c r="AO901" s="12"/>
      <c r="AP901" s="12"/>
      <c r="AQ901" s="12"/>
      <c r="AR901" s="12"/>
      <c r="AS901" s="12"/>
      <c r="AT901" s="12"/>
      <c r="AU901" s="12"/>
      <c r="AV901" s="12"/>
      <c r="AW901" s="12"/>
      <c r="AX901" s="12"/>
      <c r="AY901" s="12"/>
      <c r="AZ901" s="12"/>
      <c r="BA901" s="12"/>
      <c r="BB901" s="12"/>
      <c r="BC901" s="12"/>
      <c r="BD901" s="12"/>
      <c r="BE901" s="12"/>
      <c r="BF901" s="12"/>
      <c r="BG901" s="12"/>
      <c r="BH901" s="12"/>
      <c r="BI901" s="12"/>
      <c r="BJ901" s="12"/>
      <c r="BK901" s="12"/>
    </row>
    <row r="902" spans="1:63" x14ac:dyDescent="0.3">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2"/>
      <c r="BG902" s="12"/>
      <c r="BH902" s="12"/>
      <c r="BI902" s="12"/>
      <c r="BJ902" s="12"/>
      <c r="BK902" s="12"/>
    </row>
    <row r="903" spans="1:63" x14ac:dyDescent="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c r="AE903" s="12"/>
      <c r="AF903" s="12"/>
      <c r="AG903" s="12"/>
      <c r="AH903" s="12"/>
      <c r="AI903" s="12"/>
      <c r="AJ903" s="12"/>
      <c r="AK903" s="12"/>
      <c r="AL903" s="12"/>
      <c r="AM903" s="12"/>
      <c r="AN903" s="12"/>
      <c r="AO903" s="12"/>
      <c r="AP903" s="12"/>
      <c r="AQ903" s="12"/>
      <c r="AR903" s="12"/>
      <c r="AS903" s="12"/>
      <c r="AT903" s="12"/>
      <c r="AU903" s="12"/>
      <c r="AV903" s="12"/>
      <c r="AW903" s="12"/>
      <c r="AX903" s="12"/>
      <c r="AY903" s="12"/>
      <c r="AZ903" s="12"/>
      <c r="BA903" s="12"/>
      <c r="BB903" s="12"/>
      <c r="BC903" s="12"/>
      <c r="BD903" s="12"/>
      <c r="BE903" s="12"/>
      <c r="BF903" s="12"/>
      <c r="BG903" s="12"/>
      <c r="BH903" s="12"/>
      <c r="BI903" s="12"/>
      <c r="BJ903" s="12"/>
      <c r="BK903" s="12"/>
    </row>
    <row r="904" spans="1:63" x14ac:dyDescent="0.3">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c r="AE904" s="12"/>
      <c r="AF904" s="12"/>
      <c r="AG904" s="12"/>
      <c r="AH904" s="12"/>
      <c r="AI904" s="12"/>
      <c r="AJ904" s="12"/>
      <c r="AK904" s="12"/>
      <c r="AL904" s="12"/>
      <c r="AM904" s="12"/>
      <c r="AN904" s="12"/>
      <c r="AO904" s="12"/>
      <c r="AP904" s="12"/>
      <c r="AQ904" s="12"/>
      <c r="AR904" s="12"/>
      <c r="AS904" s="12"/>
      <c r="AT904" s="12"/>
      <c r="AU904" s="12"/>
      <c r="AV904" s="12"/>
      <c r="AW904" s="12"/>
      <c r="AX904" s="12"/>
      <c r="AY904" s="12"/>
      <c r="AZ904" s="12"/>
      <c r="BA904" s="12"/>
      <c r="BB904" s="12"/>
      <c r="BC904" s="12"/>
      <c r="BD904" s="12"/>
      <c r="BE904" s="12"/>
      <c r="BF904" s="12"/>
      <c r="BG904" s="12"/>
      <c r="BH904" s="12"/>
      <c r="BI904" s="12"/>
      <c r="BJ904" s="12"/>
      <c r="BK904" s="12"/>
    </row>
    <row r="905" spans="1:63" x14ac:dyDescent="0.3">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c r="AE905" s="12"/>
      <c r="AF905" s="12"/>
      <c r="AG905" s="12"/>
      <c r="AH905" s="12"/>
      <c r="AI905" s="12"/>
      <c r="AJ905" s="12"/>
      <c r="AK905" s="12"/>
      <c r="AL905" s="12"/>
      <c r="AM905" s="12"/>
      <c r="AN905" s="12"/>
      <c r="AO905" s="12"/>
      <c r="AP905" s="12"/>
      <c r="AQ905" s="12"/>
      <c r="AR905" s="12"/>
      <c r="AS905" s="12"/>
      <c r="AT905" s="12"/>
      <c r="AU905" s="12"/>
      <c r="AV905" s="12"/>
      <c r="AW905" s="12"/>
      <c r="AX905" s="12"/>
      <c r="AY905" s="12"/>
      <c r="AZ905" s="12"/>
      <c r="BA905" s="12"/>
      <c r="BB905" s="12"/>
      <c r="BC905" s="12"/>
      <c r="BD905" s="12"/>
      <c r="BE905" s="12"/>
      <c r="BF905" s="12"/>
      <c r="BG905" s="12"/>
      <c r="BH905" s="12"/>
      <c r="BI905" s="12"/>
      <c r="BJ905" s="12"/>
      <c r="BK905" s="12"/>
    </row>
    <row r="906" spans="1:63" x14ac:dyDescent="0.3">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c r="AE906" s="12"/>
      <c r="AF906" s="12"/>
      <c r="AG906" s="12"/>
      <c r="AH906" s="12"/>
      <c r="AI906" s="12"/>
      <c r="AJ906" s="12"/>
      <c r="AK906" s="12"/>
      <c r="AL906" s="12"/>
      <c r="AM906" s="12"/>
      <c r="AN906" s="12"/>
      <c r="AO906" s="12"/>
      <c r="AP906" s="12"/>
      <c r="AQ906" s="12"/>
      <c r="AR906" s="12"/>
      <c r="AS906" s="12"/>
      <c r="AT906" s="12"/>
      <c r="AU906" s="12"/>
      <c r="AV906" s="12"/>
      <c r="AW906" s="12"/>
      <c r="AX906" s="12"/>
      <c r="AY906" s="12"/>
      <c r="AZ906" s="12"/>
      <c r="BA906" s="12"/>
      <c r="BB906" s="12"/>
      <c r="BC906" s="12"/>
      <c r="BD906" s="12"/>
      <c r="BE906" s="12"/>
      <c r="BF906" s="12"/>
      <c r="BG906" s="12"/>
      <c r="BH906" s="12"/>
      <c r="BI906" s="12"/>
      <c r="BJ906" s="12"/>
      <c r="BK906" s="12"/>
    </row>
    <row r="907" spans="1:63" x14ac:dyDescent="0.3">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c r="AE907" s="12"/>
      <c r="AF907" s="12"/>
      <c r="AG907" s="12"/>
      <c r="AH907" s="12"/>
      <c r="AI907" s="12"/>
      <c r="AJ907" s="12"/>
      <c r="AK907" s="12"/>
      <c r="AL907" s="12"/>
      <c r="AM907" s="12"/>
      <c r="AN907" s="12"/>
      <c r="AO907" s="12"/>
      <c r="AP907" s="12"/>
      <c r="AQ907" s="12"/>
      <c r="AR907" s="12"/>
      <c r="AS907" s="12"/>
      <c r="AT907" s="12"/>
      <c r="AU907" s="12"/>
      <c r="AV907" s="12"/>
      <c r="AW907" s="12"/>
      <c r="AX907" s="12"/>
      <c r="AY907" s="12"/>
      <c r="AZ907" s="12"/>
      <c r="BA907" s="12"/>
      <c r="BB907" s="12"/>
      <c r="BC907" s="12"/>
      <c r="BD907" s="12"/>
      <c r="BE907" s="12"/>
      <c r="BF907" s="12"/>
      <c r="BG907" s="12"/>
      <c r="BH907" s="12"/>
      <c r="BI907" s="12"/>
      <c r="BJ907" s="12"/>
      <c r="BK907" s="12"/>
    </row>
    <row r="908" spans="1:63" x14ac:dyDescent="0.3">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c r="AE908" s="12"/>
      <c r="AF908" s="12"/>
      <c r="AG908" s="12"/>
      <c r="AH908" s="12"/>
      <c r="AI908" s="12"/>
      <c r="AJ908" s="12"/>
      <c r="AK908" s="12"/>
      <c r="AL908" s="12"/>
      <c r="AM908" s="12"/>
      <c r="AN908" s="12"/>
      <c r="AO908" s="12"/>
      <c r="AP908" s="12"/>
      <c r="AQ908" s="12"/>
      <c r="AR908" s="12"/>
      <c r="AS908" s="12"/>
      <c r="AT908" s="12"/>
      <c r="AU908" s="12"/>
      <c r="AV908" s="12"/>
      <c r="AW908" s="12"/>
      <c r="AX908" s="12"/>
      <c r="AY908" s="12"/>
      <c r="AZ908" s="12"/>
      <c r="BA908" s="12"/>
      <c r="BB908" s="12"/>
      <c r="BC908" s="12"/>
      <c r="BD908" s="12"/>
      <c r="BE908" s="12"/>
      <c r="BF908" s="12"/>
      <c r="BG908" s="12"/>
      <c r="BH908" s="12"/>
      <c r="BI908" s="12"/>
      <c r="BJ908" s="12"/>
      <c r="BK908" s="12"/>
    </row>
    <row r="909" spans="1:63" x14ac:dyDescent="0.3">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c r="AE909" s="12"/>
      <c r="AF909" s="12"/>
      <c r="AG909" s="12"/>
      <c r="AH909" s="12"/>
      <c r="AI909" s="12"/>
      <c r="AJ909" s="12"/>
      <c r="AK909" s="12"/>
      <c r="AL909" s="12"/>
      <c r="AM909" s="12"/>
      <c r="AN909" s="12"/>
      <c r="AO909" s="12"/>
      <c r="AP909" s="12"/>
      <c r="AQ909" s="12"/>
      <c r="AR909" s="12"/>
      <c r="AS909" s="12"/>
      <c r="AT909" s="12"/>
      <c r="AU909" s="12"/>
      <c r="AV909" s="12"/>
      <c r="AW909" s="12"/>
      <c r="AX909" s="12"/>
      <c r="AY909" s="12"/>
      <c r="AZ909" s="12"/>
      <c r="BA909" s="12"/>
      <c r="BB909" s="12"/>
      <c r="BC909" s="12"/>
      <c r="BD909" s="12"/>
      <c r="BE909" s="12"/>
      <c r="BF909" s="12"/>
      <c r="BG909" s="12"/>
      <c r="BH909" s="12"/>
      <c r="BI909" s="12"/>
      <c r="BJ909" s="12"/>
      <c r="BK909" s="12"/>
    </row>
    <row r="910" spans="1:63" x14ac:dyDescent="0.3">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c r="AE910" s="12"/>
      <c r="AF910" s="12"/>
      <c r="AG910" s="12"/>
      <c r="AH910" s="12"/>
      <c r="AI910" s="12"/>
      <c r="AJ910" s="12"/>
      <c r="AK910" s="12"/>
      <c r="AL910" s="12"/>
      <c r="AM910" s="12"/>
      <c r="AN910" s="12"/>
      <c r="AO910" s="12"/>
      <c r="AP910" s="12"/>
      <c r="AQ910" s="12"/>
      <c r="AR910" s="12"/>
      <c r="AS910" s="12"/>
      <c r="AT910" s="12"/>
      <c r="AU910" s="12"/>
      <c r="AV910" s="12"/>
      <c r="AW910" s="12"/>
      <c r="AX910" s="12"/>
      <c r="AY910" s="12"/>
      <c r="AZ910" s="12"/>
      <c r="BA910" s="12"/>
      <c r="BB910" s="12"/>
      <c r="BC910" s="12"/>
      <c r="BD910" s="12"/>
      <c r="BE910" s="12"/>
      <c r="BF910" s="12"/>
      <c r="BG910" s="12"/>
      <c r="BH910" s="12"/>
      <c r="BI910" s="12"/>
      <c r="BJ910" s="12"/>
      <c r="BK910" s="12"/>
    </row>
    <row r="911" spans="1:63" x14ac:dyDescent="0.3">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c r="AE911" s="12"/>
      <c r="AF911" s="12"/>
      <c r="AG911" s="12"/>
      <c r="AH911" s="12"/>
      <c r="AI911" s="12"/>
      <c r="AJ911" s="12"/>
      <c r="AK911" s="12"/>
      <c r="AL911" s="12"/>
      <c r="AM911" s="12"/>
      <c r="AN911" s="12"/>
      <c r="AO911" s="12"/>
      <c r="AP911" s="12"/>
      <c r="AQ911" s="12"/>
      <c r="AR911" s="12"/>
      <c r="AS911" s="12"/>
      <c r="AT911" s="12"/>
      <c r="AU911" s="12"/>
      <c r="AV911" s="12"/>
      <c r="AW911" s="12"/>
      <c r="AX911" s="12"/>
      <c r="AY911" s="12"/>
      <c r="AZ911" s="12"/>
      <c r="BA911" s="12"/>
      <c r="BB911" s="12"/>
      <c r="BC911" s="12"/>
      <c r="BD911" s="12"/>
      <c r="BE911" s="12"/>
      <c r="BF911" s="12"/>
      <c r="BG911" s="12"/>
      <c r="BH911" s="12"/>
      <c r="BI911" s="12"/>
      <c r="BJ911" s="12"/>
      <c r="BK911" s="12"/>
    </row>
    <row r="912" spans="1:63" x14ac:dyDescent="0.3">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c r="AE912" s="12"/>
      <c r="AF912" s="12"/>
      <c r="AG912" s="12"/>
      <c r="AH912" s="12"/>
      <c r="AI912" s="12"/>
      <c r="AJ912" s="12"/>
      <c r="AK912" s="12"/>
      <c r="AL912" s="12"/>
      <c r="AM912" s="12"/>
      <c r="AN912" s="12"/>
      <c r="AO912" s="12"/>
      <c r="AP912" s="12"/>
      <c r="AQ912" s="12"/>
      <c r="AR912" s="12"/>
      <c r="AS912" s="12"/>
      <c r="AT912" s="12"/>
      <c r="AU912" s="12"/>
      <c r="AV912" s="12"/>
      <c r="AW912" s="12"/>
      <c r="AX912" s="12"/>
      <c r="AY912" s="12"/>
      <c r="AZ912" s="12"/>
      <c r="BA912" s="12"/>
      <c r="BB912" s="12"/>
      <c r="BC912" s="12"/>
      <c r="BD912" s="12"/>
      <c r="BE912" s="12"/>
      <c r="BF912" s="12"/>
      <c r="BG912" s="12"/>
      <c r="BH912" s="12"/>
      <c r="BI912" s="12"/>
      <c r="BJ912" s="12"/>
      <c r="BK912" s="12"/>
    </row>
    <row r="913" spans="1:63" x14ac:dyDescent="0.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c r="AE913" s="12"/>
      <c r="AF913" s="12"/>
      <c r="AG913" s="12"/>
      <c r="AH913" s="12"/>
      <c r="AI913" s="12"/>
      <c r="AJ913" s="12"/>
      <c r="AK913" s="12"/>
      <c r="AL913" s="12"/>
      <c r="AM913" s="12"/>
      <c r="AN913" s="12"/>
      <c r="AO913" s="12"/>
      <c r="AP913" s="12"/>
      <c r="AQ913" s="12"/>
      <c r="AR913" s="12"/>
      <c r="AS913" s="12"/>
      <c r="AT913" s="12"/>
      <c r="AU913" s="12"/>
      <c r="AV913" s="12"/>
      <c r="AW913" s="12"/>
      <c r="AX913" s="12"/>
      <c r="AY913" s="12"/>
      <c r="AZ913" s="12"/>
      <c r="BA913" s="12"/>
      <c r="BB913" s="12"/>
      <c r="BC913" s="12"/>
      <c r="BD913" s="12"/>
      <c r="BE913" s="12"/>
      <c r="BF913" s="12"/>
      <c r="BG913" s="12"/>
      <c r="BH913" s="12"/>
      <c r="BI913" s="12"/>
      <c r="BJ913" s="12"/>
      <c r="BK913" s="12"/>
    </row>
    <row r="914" spans="1:63" x14ac:dyDescent="0.3">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c r="AE914" s="12"/>
      <c r="AF914" s="12"/>
      <c r="AG914" s="12"/>
      <c r="AH914" s="12"/>
      <c r="AI914" s="12"/>
      <c r="AJ914" s="12"/>
      <c r="AK914" s="12"/>
      <c r="AL914" s="12"/>
      <c r="AM914" s="12"/>
      <c r="AN914" s="12"/>
      <c r="AO914" s="12"/>
      <c r="AP914" s="12"/>
      <c r="AQ914" s="12"/>
      <c r="AR914" s="12"/>
      <c r="AS914" s="12"/>
      <c r="AT914" s="12"/>
      <c r="AU914" s="12"/>
      <c r="AV914" s="12"/>
      <c r="AW914" s="12"/>
      <c r="AX914" s="12"/>
      <c r="AY914" s="12"/>
      <c r="AZ914" s="12"/>
      <c r="BA914" s="12"/>
      <c r="BB914" s="12"/>
      <c r="BC914" s="12"/>
      <c r="BD914" s="12"/>
      <c r="BE914" s="12"/>
      <c r="BF914" s="12"/>
      <c r="BG914" s="12"/>
      <c r="BH914" s="12"/>
      <c r="BI914" s="12"/>
      <c r="BJ914" s="12"/>
      <c r="BK914" s="12"/>
    </row>
    <row r="915" spans="1:63" x14ac:dyDescent="0.3">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c r="AE915" s="12"/>
      <c r="AF915" s="12"/>
      <c r="AG915" s="12"/>
      <c r="AH915" s="12"/>
      <c r="AI915" s="12"/>
      <c r="AJ915" s="12"/>
      <c r="AK915" s="12"/>
      <c r="AL915" s="12"/>
      <c r="AM915" s="12"/>
      <c r="AN915" s="12"/>
      <c r="AO915" s="12"/>
      <c r="AP915" s="12"/>
      <c r="AQ915" s="12"/>
      <c r="AR915" s="12"/>
      <c r="AS915" s="12"/>
      <c r="AT915" s="12"/>
      <c r="AU915" s="12"/>
      <c r="AV915" s="12"/>
      <c r="AW915" s="12"/>
      <c r="AX915" s="12"/>
      <c r="AY915" s="12"/>
      <c r="AZ915" s="12"/>
      <c r="BA915" s="12"/>
      <c r="BB915" s="12"/>
      <c r="BC915" s="12"/>
      <c r="BD915" s="12"/>
      <c r="BE915" s="12"/>
      <c r="BF915" s="12"/>
      <c r="BG915" s="12"/>
      <c r="BH915" s="12"/>
      <c r="BI915" s="12"/>
      <c r="BJ915" s="12"/>
      <c r="BK915" s="12"/>
    </row>
    <row r="916" spans="1:63" x14ac:dyDescent="0.3">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c r="AE916" s="12"/>
      <c r="AF916" s="12"/>
      <c r="AG916" s="12"/>
      <c r="AH916" s="12"/>
      <c r="AI916" s="12"/>
      <c r="AJ916" s="12"/>
      <c r="AK916" s="12"/>
      <c r="AL916" s="12"/>
      <c r="AM916" s="12"/>
      <c r="AN916" s="12"/>
      <c r="AO916" s="12"/>
      <c r="AP916" s="12"/>
      <c r="AQ916" s="12"/>
      <c r="AR916" s="12"/>
      <c r="AS916" s="12"/>
      <c r="AT916" s="12"/>
      <c r="AU916" s="12"/>
      <c r="AV916" s="12"/>
      <c r="AW916" s="12"/>
      <c r="AX916" s="12"/>
      <c r="AY916" s="12"/>
      <c r="AZ916" s="12"/>
      <c r="BA916" s="12"/>
      <c r="BB916" s="12"/>
      <c r="BC916" s="12"/>
      <c r="BD916" s="12"/>
      <c r="BE916" s="12"/>
      <c r="BF916" s="12"/>
      <c r="BG916" s="12"/>
      <c r="BH916" s="12"/>
      <c r="BI916" s="12"/>
      <c r="BJ916" s="12"/>
      <c r="BK916" s="12"/>
    </row>
    <row r="917" spans="1:63" x14ac:dyDescent="0.3">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c r="AE917" s="12"/>
      <c r="AF917" s="12"/>
      <c r="AG917" s="12"/>
      <c r="AH917" s="12"/>
      <c r="AI917" s="12"/>
      <c r="AJ917" s="12"/>
      <c r="AK917" s="12"/>
      <c r="AL917" s="12"/>
      <c r="AM917" s="12"/>
      <c r="AN917" s="12"/>
      <c r="AO917" s="12"/>
      <c r="AP917" s="12"/>
      <c r="AQ917" s="12"/>
      <c r="AR917" s="12"/>
      <c r="AS917" s="12"/>
      <c r="AT917" s="12"/>
      <c r="AU917" s="12"/>
      <c r="AV917" s="12"/>
      <c r="AW917" s="12"/>
      <c r="AX917" s="12"/>
      <c r="AY917" s="12"/>
      <c r="AZ917" s="12"/>
      <c r="BA917" s="12"/>
      <c r="BB917" s="12"/>
      <c r="BC917" s="12"/>
      <c r="BD917" s="12"/>
      <c r="BE917" s="12"/>
      <c r="BF917" s="12"/>
      <c r="BG917" s="12"/>
      <c r="BH917" s="12"/>
      <c r="BI917" s="12"/>
      <c r="BJ917" s="12"/>
      <c r="BK917" s="12"/>
    </row>
    <row r="918" spans="1:63" x14ac:dyDescent="0.3">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c r="AE918" s="12"/>
      <c r="AF918" s="12"/>
      <c r="AG918" s="12"/>
      <c r="AH918" s="12"/>
      <c r="AI918" s="12"/>
      <c r="AJ918" s="12"/>
      <c r="AK918" s="12"/>
      <c r="AL918" s="12"/>
      <c r="AM918" s="12"/>
      <c r="AN918" s="12"/>
      <c r="AO918" s="12"/>
      <c r="AP918" s="12"/>
      <c r="AQ918" s="12"/>
      <c r="AR918" s="12"/>
      <c r="AS918" s="12"/>
      <c r="AT918" s="12"/>
      <c r="AU918" s="12"/>
      <c r="AV918" s="12"/>
      <c r="AW918" s="12"/>
      <c r="AX918" s="12"/>
      <c r="AY918" s="12"/>
      <c r="AZ918" s="12"/>
      <c r="BA918" s="12"/>
      <c r="BB918" s="12"/>
      <c r="BC918" s="12"/>
      <c r="BD918" s="12"/>
      <c r="BE918" s="12"/>
      <c r="BF918" s="12"/>
      <c r="BG918" s="12"/>
      <c r="BH918" s="12"/>
      <c r="BI918" s="12"/>
      <c r="BJ918" s="12"/>
      <c r="BK918" s="12"/>
    </row>
    <row r="919" spans="1:63" x14ac:dyDescent="0.3">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c r="AE919" s="12"/>
      <c r="AF919" s="12"/>
      <c r="AG919" s="12"/>
      <c r="AH919" s="12"/>
      <c r="AI919" s="12"/>
      <c r="AJ919" s="12"/>
      <c r="AK919" s="12"/>
      <c r="AL919" s="12"/>
      <c r="AM919" s="12"/>
      <c r="AN919" s="12"/>
      <c r="AO919" s="12"/>
      <c r="AP919" s="12"/>
      <c r="AQ919" s="12"/>
      <c r="AR919" s="12"/>
      <c r="AS919" s="12"/>
      <c r="AT919" s="12"/>
      <c r="AU919" s="12"/>
      <c r="AV919" s="12"/>
      <c r="AW919" s="12"/>
      <c r="AX919" s="12"/>
      <c r="AY919" s="12"/>
      <c r="AZ919" s="12"/>
      <c r="BA919" s="12"/>
      <c r="BB919" s="12"/>
      <c r="BC919" s="12"/>
      <c r="BD919" s="12"/>
      <c r="BE919" s="12"/>
      <c r="BF919" s="12"/>
      <c r="BG919" s="12"/>
      <c r="BH919" s="12"/>
      <c r="BI919" s="12"/>
      <c r="BJ919" s="12"/>
      <c r="BK919" s="12"/>
    </row>
    <row r="920" spans="1:63" x14ac:dyDescent="0.3">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c r="AE920" s="12"/>
      <c r="AF920" s="12"/>
      <c r="AG920" s="12"/>
      <c r="AH920" s="12"/>
      <c r="AI920" s="12"/>
      <c r="AJ920" s="12"/>
      <c r="AK920" s="12"/>
      <c r="AL920" s="12"/>
      <c r="AM920" s="12"/>
      <c r="AN920" s="12"/>
      <c r="AO920" s="12"/>
      <c r="AP920" s="12"/>
      <c r="AQ920" s="12"/>
      <c r="AR920" s="12"/>
      <c r="AS920" s="12"/>
      <c r="AT920" s="12"/>
      <c r="AU920" s="12"/>
      <c r="AV920" s="12"/>
      <c r="AW920" s="12"/>
      <c r="AX920" s="12"/>
      <c r="AY920" s="12"/>
      <c r="AZ920" s="12"/>
      <c r="BA920" s="12"/>
      <c r="BB920" s="12"/>
      <c r="BC920" s="12"/>
      <c r="BD920" s="12"/>
      <c r="BE920" s="12"/>
      <c r="BF920" s="12"/>
      <c r="BG920" s="12"/>
      <c r="BH920" s="12"/>
      <c r="BI920" s="12"/>
      <c r="BJ920" s="12"/>
      <c r="BK920" s="12"/>
    </row>
    <row r="921" spans="1:63" x14ac:dyDescent="0.3">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c r="AE921" s="12"/>
      <c r="AF921" s="12"/>
      <c r="AG921" s="12"/>
      <c r="AH921" s="12"/>
      <c r="AI921" s="12"/>
      <c r="AJ921" s="12"/>
      <c r="AK921" s="12"/>
      <c r="AL921" s="12"/>
      <c r="AM921" s="12"/>
      <c r="AN921" s="12"/>
      <c r="AO921" s="12"/>
      <c r="AP921" s="12"/>
      <c r="AQ921" s="12"/>
      <c r="AR921" s="12"/>
      <c r="AS921" s="12"/>
      <c r="AT921" s="12"/>
      <c r="AU921" s="12"/>
      <c r="AV921" s="12"/>
      <c r="AW921" s="12"/>
      <c r="AX921" s="12"/>
      <c r="AY921" s="12"/>
      <c r="AZ921" s="12"/>
      <c r="BA921" s="12"/>
      <c r="BB921" s="12"/>
      <c r="BC921" s="12"/>
      <c r="BD921" s="12"/>
      <c r="BE921" s="12"/>
      <c r="BF921" s="12"/>
      <c r="BG921" s="12"/>
      <c r="BH921" s="12"/>
      <c r="BI921" s="12"/>
      <c r="BJ921" s="12"/>
      <c r="BK921" s="12"/>
    </row>
    <row r="922" spans="1:63" x14ac:dyDescent="0.3">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c r="AE922" s="12"/>
      <c r="AF922" s="12"/>
      <c r="AG922" s="12"/>
      <c r="AH922" s="12"/>
      <c r="AI922" s="12"/>
      <c r="AJ922" s="12"/>
      <c r="AK922" s="12"/>
      <c r="AL922" s="12"/>
      <c r="AM922" s="12"/>
      <c r="AN922" s="12"/>
      <c r="AO922" s="12"/>
      <c r="AP922" s="12"/>
      <c r="AQ922" s="12"/>
      <c r="AR922" s="12"/>
      <c r="AS922" s="12"/>
      <c r="AT922" s="12"/>
      <c r="AU922" s="12"/>
      <c r="AV922" s="12"/>
      <c r="AW922" s="12"/>
      <c r="AX922" s="12"/>
      <c r="AY922" s="12"/>
      <c r="AZ922" s="12"/>
      <c r="BA922" s="12"/>
      <c r="BB922" s="12"/>
      <c r="BC922" s="12"/>
      <c r="BD922" s="12"/>
      <c r="BE922" s="12"/>
      <c r="BF922" s="12"/>
      <c r="BG922" s="12"/>
      <c r="BH922" s="12"/>
      <c r="BI922" s="12"/>
      <c r="BJ922" s="12"/>
      <c r="BK922" s="12"/>
    </row>
    <row r="923" spans="1:63" x14ac:dyDescent="0.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c r="AE923" s="12"/>
      <c r="AF923" s="12"/>
      <c r="AG923" s="12"/>
      <c r="AH923" s="12"/>
      <c r="AI923" s="12"/>
      <c r="AJ923" s="12"/>
      <c r="AK923" s="12"/>
      <c r="AL923" s="12"/>
      <c r="AM923" s="12"/>
      <c r="AN923" s="12"/>
      <c r="AO923" s="12"/>
      <c r="AP923" s="12"/>
      <c r="AQ923" s="12"/>
      <c r="AR923" s="12"/>
      <c r="AS923" s="12"/>
      <c r="AT923" s="12"/>
      <c r="AU923" s="12"/>
      <c r="AV923" s="12"/>
      <c r="AW923" s="12"/>
      <c r="AX923" s="12"/>
      <c r="AY923" s="12"/>
      <c r="AZ923" s="12"/>
      <c r="BA923" s="12"/>
      <c r="BB923" s="12"/>
      <c r="BC923" s="12"/>
      <c r="BD923" s="12"/>
      <c r="BE923" s="12"/>
      <c r="BF923" s="12"/>
      <c r="BG923" s="12"/>
      <c r="BH923" s="12"/>
      <c r="BI923" s="12"/>
      <c r="BJ923" s="12"/>
      <c r="BK923" s="12"/>
    </row>
    <row r="924" spans="1:63" x14ac:dyDescent="0.3">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c r="AE924" s="12"/>
      <c r="AF924" s="12"/>
      <c r="AG924" s="12"/>
      <c r="AH924" s="12"/>
      <c r="AI924" s="12"/>
      <c r="AJ924" s="12"/>
      <c r="AK924" s="12"/>
      <c r="AL924" s="12"/>
      <c r="AM924" s="12"/>
      <c r="AN924" s="12"/>
      <c r="AO924" s="12"/>
      <c r="AP924" s="12"/>
      <c r="AQ924" s="12"/>
      <c r="AR924" s="12"/>
      <c r="AS924" s="12"/>
      <c r="AT924" s="12"/>
      <c r="AU924" s="12"/>
      <c r="AV924" s="12"/>
      <c r="AW924" s="12"/>
      <c r="AX924" s="12"/>
      <c r="AY924" s="12"/>
      <c r="AZ924" s="12"/>
      <c r="BA924" s="12"/>
      <c r="BB924" s="12"/>
      <c r="BC924" s="12"/>
      <c r="BD924" s="12"/>
      <c r="BE924" s="12"/>
      <c r="BF924" s="12"/>
      <c r="BG924" s="12"/>
      <c r="BH924" s="12"/>
      <c r="BI924" s="12"/>
      <c r="BJ924" s="12"/>
      <c r="BK924" s="12"/>
    </row>
    <row r="925" spans="1:63" x14ac:dyDescent="0.3">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c r="AE925" s="12"/>
      <c r="AF925" s="12"/>
      <c r="AG925" s="12"/>
      <c r="AH925" s="12"/>
      <c r="AI925" s="12"/>
      <c r="AJ925" s="12"/>
      <c r="AK925" s="12"/>
      <c r="AL925" s="12"/>
      <c r="AM925" s="12"/>
      <c r="AN925" s="12"/>
      <c r="AO925" s="12"/>
      <c r="AP925" s="12"/>
      <c r="AQ925" s="12"/>
      <c r="AR925" s="12"/>
      <c r="AS925" s="12"/>
      <c r="AT925" s="12"/>
      <c r="AU925" s="12"/>
      <c r="AV925" s="12"/>
      <c r="AW925" s="12"/>
      <c r="AX925" s="12"/>
      <c r="AY925" s="12"/>
      <c r="AZ925" s="12"/>
      <c r="BA925" s="12"/>
      <c r="BB925" s="12"/>
      <c r="BC925" s="12"/>
      <c r="BD925" s="12"/>
      <c r="BE925" s="12"/>
      <c r="BF925" s="12"/>
      <c r="BG925" s="12"/>
      <c r="BH925" s="12"/>
      <c r="BI925" s="12"/>
      <c r="BJ925" s="12"/>
      <c r="BK925" s="12"/>
    </row>
    <row r="926" spans="1:63" x14ac:dyDescent="0.3">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c r="AE926" s="12"/>
      <c r="AF926" s="12"/>
      <c r="AG926" s="12"/>
      <c r="AH926" s="12"/>
      <c r="AI926" s="12"/>
      <c r="AJ926" s="12"/>
      <c r="AK926" s="12"/>
      <c r="AL926" s="12"/>
      <c r="AM926" s="12"/>
      <c r="AN926" s="12"/>
      <c r="AO926" s="12"/>
      <c r="AP926" s="12"/>
      <c r="AQ926" s="12"/>
      <c r="AR926" s="12"/>
      <c r="AS926" s="12"/>
      <c r="AT926" s="12"/>
      <c r="AU926" s="12"/>
      <c r="AV926" s="12"/>
      <c r="AW926" s="12"/>
      <c r="AX926" s="12"/>
      <c r="AY926" s="12"/>
      <c r="AZ926" s="12"/>
      <c r="BA926" s="12"/>
      <c r="BB926" s="12"/>
      <c r="BC926" s="12"/>
      <c r="BD926" s="12"/>
      <c r="BE926" s="12"/>
      <c r="BF926" s="12"/>
      <c r="BG926" s="12"/>
      <c r="BH926" s="12"/>
      <c r="BI926" s="12"/>
      <c r="BJ926" s="12"/>
      <c r="BK926" s="12"/>
    </row>
    <row r="927" spans="1:63" x14ac:dyDescent="0.3">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c r="AE927" s="12"/>
      <c r="AF927" s="12"/>
      <c r="AG927" s="12"/>
      <c r="AH927" s="12"/>
      <c r="AI927" s="12"/>
      <c r="AJ927" s="12"/>
      <c r="AK927" s="12"/>
      <c r="AL927" s="12"/>
      <c r="AM927" s="12"/>
      <c r="AN927" s="12"/>
      <c r="AO927" s="12"/>
      <c r="AP927" s="12"/>
      <c r="AQ927" s="12"/>
      <c r="AR927" s="12"/>
      <c r="AS927" s="12"/>
      <c r="AT927" s="12"/>
      <c r="AU927" s="12"/>
      <c r="AV927" s="12"/>
      <c r="AW927" s="12"/>
      <c r="AX927" s="12"/>
      <c r="AY927" s="12"/>
      <c r="AZ927" s="12"/>
      <c r="BA927" s="12"/>
      <c r="BB927" s="12"/>
      <c r="BC927" s="12"/>
      <c r="BD927" s="12"/>
      <c r="BE927" s="12"/>
      <c r="BF927" s="12"/>
      <c r="BG927" s="12"/>
      <c r="BH927" s="12"/>
      <c r="BI927" s="12"/>
      <c r="BJ927" s="12"/>
      <c r="BK927" s="12"/>
    </row>
    <row r="928" spans="1:63" x14ac:dyDescent="0.3">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c r="AE928" s="12"/>
      <c r="AF928" s="12"/>
      <c r="AG928" s="12"/>
      <c r="AH928" s="12"/>
      <c r="AI928" s="12"/>
      <c r="AJ928" s="12"/>
      <c r="AK928" s="12"/>
      <c r="AL928" s="12"/>
      <c r="AM928" s="12"/>
      <c r="AN928" s="12"/>
      <c r="AO928" s="12"/>
      <c r="AP928" s="12"/>
      <c r="AQ928" s="12"/>
      <c r="AR928" s="12"/>
      <c r="AS928" s="12"/>
      <c r="AT928" s="12"/>
      <c r="AU928" s="12"/>
      <c r="AV928" s="12"/>
      <c r="AW928" s="12"/>
      <c r="AX928" s="12"/>
      <c r="AY928" s="12"/>
      <c r="AZ928" s="12"/>
      <c r="BA928" s="12"/>
      <c r="BB928" s="12"/>
      <c r="BC928" s="12"/>
      <c r="BD928" s="12"/>
      <c r="BE928" s="12"/>
      <c r="BF928" s="12"/>
      <c r="BG928" s="12"/>
      <c r="BH928" s="12"/>
      <c r="BI928" s="12"/>
      <c r="BJ928" s="12"/>
      <c r="BK928" s="12"/>
    </row>
    <row r="929" spans="1:63" x14ac:dyDescent="0.3">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c r="AE929" s="12"/>
      <c r="AF929" s="12"/>
      <c r="AG929" s="12"/>
      <c r="AH929" s="12"/>
      <c r="AI929" s="12"/>
      <c r="AJ929" s="12"/>
      <c r="AK929" s="12"/>
      <c r="AL929" s="12"/>
      <c r="AM929" s="12"/>
      <c r="AN929" s="12"/>
      <c r="AO929" s="12"/>
      <c r="AP929" s="12"/>
      <c r="AQ929" s="12"/>
      <c r="AR929" s="12"/>
      <c r="AS929" s="12"/>
      <c r="AT929" s="12"/>
      <c r="AU929" s="12"/>
      <c r="AV929" s="12"/>
      <c r="AW929" s="12"/>
      <c r="AX929" s="12"/>
      <c r="AY929" s="12"/>
      <c r="AZ929" s="12"/>
      <c r="BA929" s="12"/>
      <c r="BB929" s="12"/>
      <c r="BC929" s="12"/>
      <c r="BD929" s="12"/>
      <c r="BE929" s="12"/>
      <c r="BF929" s="12"/>
      <c r="BG929" s="12"/>
      <c r="BH929" s="12"/>
      <c r="BI929" s="12"/>
      <c r="BJ929" s="12"/>
      <c r="BK929" s="12"/>
    </row>
    <row r="930" spans="1:63" x14ac:dyDescent="0.3">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c r="AE930" s="12"/>
      <c r="AF930" s="12"/>
      <c r="AG930" s="12"/>
      <c r="AH930" s="12"/>
      <c r="AI930" s="12"/>
      <c r="AJ930" s="12"/>
      <c r="AK930" s="12"/>
      <c r="AL930" s="12"/>
      <c r="AM930" s="12"/>
      <c r="AN930" s="12"/>
      <c r="AO930" s="12"/>
      <c r="AP930" s="12"/>
      <c r="AQ930" s="12"/>
      <c r="AR930" s="12"/>
      <c r="AS930" s="12"/>
      <c r="AT930" s="12"/>
      <c r="AU930" s="12"/>
      <c r="AV930" s="12"/>
      <c r="AW930" s="12"/>
      <c r="AX930" s="12"/>
      <c r="AY930" s="12"/>
      <c r="AZ930" s="12"/>
      <c r="BA930" s="12"/>
      <c r="BB930" s="12"/>
      <c r="BC930" s="12"/>
      <c r="BD930" s="12"/>
      <c r="BE930" s="12"/>
      <c r="BF930" s="12"/>
      <c r="BG930" s="12"/>
      <c r="BH930" s="12"/>
      <c r="BI930" s="12"/>
      <c r="BJ930" s="12"/>
      <c r="BK930" s="12"/>
    </row>
    <row r="931" spans="1:63" x14ac:dyDescent="0.3">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c r="AE931" s="12"/>
      <c r="AF931" s="12"/>
      <c r="AG931" s="12"/>
      <c r="AH931" s="12"/>
      <c r="AI931" s="12"/>
      <c r="AJ931" s="12"/>
      <c r="AK931" s="12"/>
      <c r="AL931" s="12"/>
      <c r="AM931" s="12"/>
      <c r="AN931" s="12"/>
      <c r="AO931" s="12"/>
      <c r="AP931" s="12"/>
      <c r="AQ931" s="12"/>
      <c r="AR931" s="12"/>
      <c r="AS931" s="12"/>
      <c r="AT931" s="12"/>
      <c r="AU931" s="12"/>
      <c r="AV931" s="12"/>
      <c r="AW931" s="12"/>
      <c r="AX931" s="12"/>
      <c r="AY931" s="12"/>
      <c r="AZ931" s="12"/>
      <c r="BA931" s="12"/>
      <c r="BB931" s="12"/>
      <c r="BC931" s="12"/>
      <c r="BD931" s="12"/>
      <c r="BE931" s="12"/>
      <c r="BF931" s="12"/>
      <c r="BG931" s="12"/>
      <c r="BH931" s="12"/>
      <c r="BI931" s="12"/>
      <c r="BJ931" s="12"/>
      <c r="BK931" s="12"/>
    </row>
    <row r="932" spans="1:63" x14ac:dyDescent="0.3">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c r="AE932" s="12"/>
      <c r="AF932" s="12"/>
      <c r="AG932" s="12"/>
      <c r="AH932" s="12"/>
      <c r="AI932" s="12"/>
      <c r="AJ932" s="12"/>
      <c r="AK932" s="12"/>
      <c r="AL932" s="12"/>
      <c r="AM932" s="12"/>
      <c r="AN932" s="12"/>
      <c r="AO932" s="12"/>
      <c r="AP932" s="12"/>
      <c r="AQ932" s="12"/>
      <c r="AR932" s="12"/>
      <c r="AS932" s="12"/>
      <c r="AT932" s="12"/>
      <c r="AU932" s="12"/>
      <c r="AV932" s="12"/>
      <c r="AW932" s="12"/>
      <c r="AX932" s="12"/>
      <c r="AY932" s="12"/>
      <c r="AZ932" s="12"/>
      <c r="BA932" s="12"/>
      <c r="BB932" s="12"/>
      <c r="BC932" s="12"/>
      <c r="BD932" s="12"/>
      <c r="BE932" s="12"/>
      <c r="BF932" s="12"/>
      <c r="BG932" s="12"/>
      <c r="BH932" s="12"/>
      <c r="BI932" s="12"/>
      <c r="BJ932" s="12"/>
      <c r="BK932" s="12"/>
    </row>
    <row r="933" spans="1:63" x14ac:dyDescent="0.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c r="AE933" s="12"/>
      <c r="AF933" s="12"/>
      <c r="AG933" s="12"/>
      <c r="AH933" s="12"/>
      <c r="AI933" s="12"/>
      <c r="AJ933" s="12"/>
      <c r="AK933" s="12"/>
      <c r="AL933" s="12"/>
      <c r="AM933" s="12"/>
      <c r="AN933" s="12"/>
      <c r="AO933" s="12"/>
      <c r="AP933" s="12"/>
      <c r="AQ933" s="12"/>
      <c r="AR933" s="12"/>
      <c r="AS933" s="12"/>
      <c r="AT933" s="12"/>
      <c r="AU933" s="12"/>
      <c r="AV933" s="12"/>
      <c r="AW933" s="12"/>
      <c r="AX933" s="12"/>
      <c r="AY933" s="12"/>
      <c r="AZ933" s="12"/>
      <c r="BA933" s="12"/>
      <c r="BB933" s="12"/>
      <c r="BC933" s="12"/>
      <c r="BD933" s="12"/>
      <c r="BE933" s="12"/>
      <c r="BF933" s="12"/>
      <c r="BG933" s="12"/>
      <c r="BH933" s="12"/>
      <c r="BI933" s="12"/>
      <c r="BJ933" s="12"/>
      <c r="BK933" s="12"/>
    </row>
    <row r="934" spans="1:63" x14ac:dyDescent="0.3">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c r="AE934" s="12"/>
      <c r="AF934" s="12"/>
      <c r="AG934" s="12"/>
      <c r="AH934" s="12"/>
      <c r="AI934" s="12"/>
      <c r="AJ934" s="12"/>
      <c r="AK934" s="12"/>
      <c r="AL934" s="12"/>
      <c r="AM934" s="12"/>
      <c r="AN934" s="12"/>
      <c r="AO934" s="12"/>
      <c r="AP934" s="12"/>
      <c r="AQ934" s="12"/>
      <c r="AR934" s="12"/>
      <c r="AS934" s="12"/>
      <c r="AT934" s="12"/>
      <c r="AU934" s="12"/>
      <c r="AV934" s="12"/>
      <c r="AW934" s="12"/>
      <c r="AX934" s="12"/>
      <c r="AY934" s="12"/>
      <c r="AZ934" s="12"/>
      <c r="BA934" s="12"/>
      <c r="BB934" s="12"/>
      <c r="BC934" s="12"/>
      <c r="BD934" s="12"/>
      <c r="BE934" s="12"/>
      <c r="BF934" s="12"/>
      <c r="BG934" s="12"/>
      <c r="BH934" s="12"/>
      <c r="BI934" s="12"/>
      <c r="BJ934" s="12"/>
      <c r="BK934" s="12"/>
    </row>
    <row r="935" spans="1:63" x14ac:dyDescent="0.3">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c r="AE935" s="12"/>
      <c r="AF935" s="12"/>
      <c r="AG935" s="12"/>
      <c r="AH935" s="12"/>
      <c r="AI935" s="12"/>
      <c r="AJ935" s="12"/>
      <c r="AK935" s="12"/>
      <c r="AL935" s="12"/>
      <c r="AM935" s="12"/>
      <c r="AN935" s="12"/>
      <c r="AO935" s="12"/>
      <c r="AP935" s="12"/>
      <c r="AQ935" s="12"/>
      <c r="AR935" s="12"/>
      <c r="AS935" s="12"/>
      <c r="AT935" s="12"/>
      <c r="AU935" s="12"/>
      <c r="AV935" s="12"/>
      <c r="AW935" s="12"/>
      <c r="AX935" s="12"/>
      <c r="AY935" s="12"/>
      <c r="AZ935" s="12"/>
      <c r="BA935" s="12"/>
      <c r="BB935" s="12"/>
      <c r="BC935" s="12"/>
      <c r="BD935" s="12"/>
      <c r="BE935" s="12"/>
      <c r="BF935" s="12"/>
      <c r="BG935" s="12"/>
      <c r="BH935" s="12"/>
      <c r="BI935" s="12"/>
      <c r="BJ935" s="12"/>
      <c r="BK935" s="12"/>
    </row>
    <row r="936" spans="1:63" x14ac:dyDescent="0.3">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c r="AE936" s="12"/>
      <c r="AF936" s="12"/>
      <c r="AG936" s="12"/>
      <c r="AH936" s="12"/>
      <c r="AI936" s="12"/>
      <c r="AJ936" s="12"/>
      <c r="AK936" s="12"/>
      <c r="AL936" s="12"/>
      <c r="AM936" s="12"/>
      <c r="AN936" s="12"/>
      <c r="AO936" s="12"/>
      <c r="AP936" s="12"/>
      <c r="AQ936" s="12"/>
      <c r="AR936" s="12"/>
      <c r="AS936" s="12"/>
      <c r="AT936" s="12"/>
      <c r="AU936" s="12"/>
      <c r="AV936" s="12"/>
      <c r="AW936" s="12"/>
      <c r="AX936" s="12"/>
      <c r="AY936" s="12"/>
      <c r="AZ936" s="12"/>
      <c r="BA936" s="12"/>
      <c r="BB936" s="12"/>
      <c r="BC936" s="12"/>
      <c r="BD936" s="12"/>
      <c r="BE936" s="12"/>
      <c r="BF936" s="12"/>
      <c r="BG936" s="12"/>
      <c r="BH936" s="12"/>
      <c r="BI936" s="12"/>
      <c r="BJ936" s="12"/>
      <c r="BK936" s="12"/>
    </row>
    <row r="937" spans="1:63" x14ac:dyDescent="0.3">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c r="AE937" s="12"/>
      <c r="AF937" s="12"/>
      <c r="AG937" s="12"/>
      <c r="AH937" s="12"/>
      <c r="AI937" s="12"/>
      <c r="AJ937" s="12"/>
      <c r="AK937" s="12"/>
      <c r="AL937" s="12"/>
      <c r="AM937" s="12"/>
      <c r="AN937" s="12"/>
      <c r="AO937" s="12"/>
      <c r="AP937" s="12"/>
      <c r="AQ937" s="12"/>
      <c r="AR937" s="12"/>
      <c r="AS937" s="12"/>
      <c r="AT937" s="12"/>
      <c r="AU937" s="12"/>
      <c r="AV937" s="12"/>
      <c r="AW937" s="12"/>
      <c r="AX937" s="12"/>
      <c r="AY937" s="12"/>
      <c r="AZ937" s="12"/>
      <c r="BA937" s="12"/>
      <c r="BB937" s="12"/>
      <c r="BC937" s="12"/>
      <c r="BD937" s="12"/>
      <c r="BE937" s="12"/>
      <c r="BF937" s="12"/>
      <c r="BG937" s="12"/>
      <c r="BH937" s="12"/>
      <c r="BI937" s="12"/>
      <c r="BJ937" s="12"/>
      <c r="BK937" s="12"/>
    </row>
    <row r="938" spans="1:63" x14ac:dyDescent="0.3">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c r="AE938" s="12"/>
      <c r="AF938" s="12"/>
      <c r="AG938" s="12"/>
      <c r="AH938" s="12"/>
      <c r="AI938" s="12"/>
      <c r="AJ938" s="12"/>
      <c r="AK938" s="12"/>
      <c r="AL938" s="12"/>
      <c r="AM938" s="12"/>
      <c r="AN938" s="12"/>
      <c r="AO938" s="12"/>
      <c r="AP938" s="12"/>
      <c r="AQ938" s="12"/>
      <c r="AR938" s="12"/>
      <c r="AS938" s="12"/>
      <c r="AT938" s="12"/>
      <c r="AU938" s="12"/>
      <c r="AV938" s="12"/>
      <c r="AW938" s="12"/>
      <c r="AX938" s="12"/>
      <c r="AY938" s="12"/>
      <c r="AZ938" s="12"/>
      <c r="BA938" s="12"/>
      <c r="BB938" s="12"/>
      <c r="BC938" s="12"/>
      <c r="BD938" s="12"/>
      <c r="BE938" s="12"/>
      <c r="BF938" s="12"/>
      <c r="BG938" s="12"/>
      <c r="BH938" s="12"/>
      <c r="BI938" s="12"/>
      <c r="BJ938" s="12"/>
      <c r="BK938" s="12"/>
    </row>
    <row r="939" spans="1:63" x14ac:dyDescent="0.3">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c r="AE939" s="12"/>
      <c r="AF939" s="12"/>
      <c r="AG939" s="12"/>
      <c r="AH939" s="12"/>
      <c r="AI939" s="12"/>
      <c r="AJ939" s="12"/>
      <c r="AK939" s="12"/>
      <c r="AL939" s="12"/>
      <c r="AM939" s="12"/>
      <c r="AN939" s="12"/>
      <c r="AO939" s="12"/>
      <c r="AP939" s="12"/>
      <c r="AQ939" s="12"/>
      <c r="AR939" s="12"/>
      <c r="AS939" s="12"/>
      <c r="AT939" s="12"/>
      <c r="AU939" s="12"/>
      <c r="AV939" s="12"/>
      <c r="AW939" s="12"/>
      <c r="AX939" s="12"/>
      <c r="AY939" s="12"/>
      <c r="AZ939" s="12"/>
      <c r="BA939" s="12"/>
      <c r="BB939" s="12"/>
      <c r="BC939" s="12"/>
      <c r="BD939" s="12"/>
      <c r="BE939" s="12"/>
      <c r="BF939" s="12"/>
      <c r="BG939" s="12"/>
      <c r="BH939" s="12"/>
      <c r="BI939" s="12"/>
      <c r="BJ939" s="12"/>
      <c r="BK939" s="12"/>
    </row>
    <row r="940" spans="1:63" x14ac:dyDescent="0.3">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c r="AE940" s="12"/>
      <c r="AF940" s="12"/>
      <c r="AG940" s="12"/>
      <c r="AH940" s="12"/>
      <c r="AI940" s="12"/>
      <c r="AJ940" s="12"/>
      <c r="AK940" s="12"/>
      <c r="AL940" s="12"/>
      <c r="AM940" s="12"/>
      <c r="AN940" s="12"/>
      <c r="AO940" s="12"/>
      <c r="AP940" s="12"/>
      <c r="AQ940" s="12"/>
      <c r="AR940" s="12"/>
      <c r="AS940" s="12"/>
      <c r="AT940" s="12"/>
      <c r="AU940" s="12"/>
      <c r="AV940" s="12"/>
      <c r="AW940" s="12"/>
      <c r="AX940" s="12"/>
      <c r="AY940" s="12"/>
      <c r="AZ940" s="12"/>
      <c r="BA940" s="12"/>
      <c r="BB940" s="12"/>
      <c r="BC940" s="12"/>
      <c r="BD940" s="12"/>
      <c r="BE940" s="12"/>
      <c r="BF940" s="12"/>
      <c r="BG940" s="12"/>
      <c r="BH940" s="12"/>
      <c r="BI940" s="12"/>
      <c r="BJ940" s="12"/>
      <c r="BK940" s="12"/>
    </row>
    <row r="941" spans="1:63" x14ac:dyDescent="0.3">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c r="AE941" s="12"/>
      <c r="AF941" s="12"/>
      <c r="AG941" s="12"/>
      <c r="AH941" s="12"/>
      <c r="AI941" s="12"/>
      <c r="AJ941" s="12"/>
      <c r="AK941" s="12"/>
      <c r="AL941" s="12"/>
      <c r="AM941" s="12"/>
      <c r="AN941" s="12"/>
      <c r="AO941" s="12"/>
      <c r="AP941" s="12"/>
      <c r="AQ941" s="12"/>
      <c r="AR941" s="12"/>
      <c r="AS941" s="12"/>
      <c r="AT941" s="12"/>
      <c r="AU941" s="12"/>
      <c r="AV941" s="12"/>
      <c r="AW941" s="12"/>
      <c r="AX941" s="12"/>
      <c r="AY941" s="12"/>
      <c r="AZ941" s="12"/>
      <c r="BA941" s="12"/>
      <c r="BB941" s="12"/>
      <c r="BC941" s="12"/>
      <c r="BD941" s="12"/>
      <c r="BE941" s="12"/>
      <c r="BF941" s="12"/>
      <c r="BG941" s="12"/>
      <c r="BH941" s="12"/>
      <c r="BI941" s="12"/>
      <c r="BJ941" s="12"/>
      <c r="BK941" s="12"/>
    </row>
    <row r="942" spans="1:63" x14ac:dyDescent="0.3">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c r="AE942" s="12"/>
      <c r="AF942" s="12"/>
      <c r="AG942" s="12"/>
      <c r="AH942" s="12"/>
      <c r="AI942" s="12"/>
      <c r="AJ942" s="12"/>
      <c r="AK942" s="12"/>
      <c r="AL942" s="12"/>
      <c r="AM942" s="12"/>
      <c r="AN942" s="12"/>
      <c r="AO942" s="12"/>
      <c r="AP942" s="12"/>
      <c r="AQ942" s="12"/>
      <c r="AR942" s="12"/>
      <c r="AS942" s="12"/>
      <c r="AT942" s="12"/>
      <c r="AU942" s="12"/>
      <c r="AV942" s="12"/>
      <c r="AW942" s="12"/>
      <c r="AX942" s="12"/>
      <c r="AY942" s="12"/>
      <c r="AZ942" s="12"/>
      <c r="BA942" s="12"/>
      <c r="BB942" s="12"/>
      <c r="BC942" s="12"/>
      <c r="BD942" s="12"/>
      <c r="BE942" s="12"/>
      <c r="BF942" s="12"/>
      <c r="BG942" s="12"/>
      <c r="BH942" s="12"/>
      <c r="BI942" s="12"/>
      <c r="BJ942" s="12"/>
      <c r="BK942" s="12"/>
    </row>
    <row r="943" spans="1:63" x14ac:dyDescent="0.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c r="AE943" s="12"/>
      <c r="AF943" s="12"/>
      <c r="AG943" s="12"/>
      <c r="AH943" s="12"/>
      <c r="AI943" s="12"/>
      <c r="AJ943" s="12"/>
      <c r="AK943" s="12"/>
      <c r="AL943" s="12"/>
      <c r="AM943" s="12"/>
      <c r="AN943" s="12"/>
      <c r="AO943" s="12"/>
      <c r="AP943" s="12"/>
      <c r="AQ943" s="12"/>
      <c r="AR943" s="12"/>
      <c r="AS943" s="12"/>
      <c r="AT943" s="12"/>
      <c r="AU943" s="12"/>
      <c r="AV943" s="12"/>
      <c r="AW943" s="12"/>
      <c r="AX943" s="12"/>
      <c r="AY943" s="12"/>
      <c r="AZ943" s="12"/>
      <c r="BA943" s="12"/>
      <c r="BB943" s="12"/>
      <c r="BC943" s="12"/>
      <c r="BD943" s="12"/>
      <c r="BE943" s="12"/>
      <c r="BF943" s="12"/>
      <c r="BG943" s="12"/>
      <c r="BH943" s="12"/>
      <c r="BI943" s="12"/>
      <c r="BJ943" s="12"/>
      <c r="BK943" s="12"/>
    </row>
    <row r="944" spans="1:63" x14ac:dyDescent="0.3">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c r="AE944" s="12"/>
      <c r="AF944" s="12"/>
      <c r="AG944" s="12"/>
      <c r="AH944" s="12"/>
      <c r="AI944" s="12"/>
      <c r="AJ944" s="12"/>
      <c r="AK944" s="12"/>
      <c r="AL944" s="12"/>
      <c r="AM944" s="12"/>
      <c r="AN944" s="12"/>
      <c r="AO944" s="12"/>
      <c r="AP944" s="12"/>
      <c r="AQ944" s="12"/>
      <c r="AR944" s="12"/>
      <c r="AS944" s="12"/>
      <c r="AT944" s="12"/>
      <c r="AU944" s="12"/>
      <c r="AV944" s="12"/>
      <c r="AW944" s="12"/>
      <c r="AX944" s="12"/>
      <c r="AY944" s="12"/>
      <c r="AZ944" s="12"/>
      <c r="BA944" s="12"/>
      <c r="BB944" s="12"/>
      <c r="BC944" s="12"/>
      <c r="BD944" s="12"/>
      <c r="BE944" s="12"/>
      <c r="BF944" s="12"/>
      <c r="BG944" s="12"/>
      <c r="BH944" s="12"/>
      <c r="BI944" s="12"/>
      <c r="BJ944" s="12"/>
      <c r="BK944" s="12"/>
    </row>
    <row r="945" spans="1:63" x14ac:dyDescent="0.3">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c r="AE945" s="12"/>
      <c r="AF945" s="12"/>
      <c r="AG945" s="12"/>
      <c r="AH945" s="12"/>
      <c r="AI945" s="12"/>
      <c r="AJ945" s="12"/>
      <c r="AK945" s="12"/>
      <c r="AL945" s="12"/>
      <c r="AM945" s="12"/>
      <c r="AN945" s="12"/>
      <c r="AO945" s="12"/>
      <c r="AP945" s="12"/>
      <c r="AQ945" s="12"/>
      <c r="AR945" s="12"/>
      <c r="AS945" s="12"/>
      <c r="AT945" s="12"/>
      <c r="AU945" s="12"/>
      <c r="AV945" s="12"/>
      <c r="AW945" s="12"/>
      <c r="AX945" s="12"/>
      <c r="AY945" s="12"/>
      <c r="AZ945" s="12"/>
      <c r="BA945" s="12"/>
      <c r="BB945" s="12"/>
      <c r="BC945" s="12"/>
      <c r="BD945" s="12"/>
      <c r="BE945" s="12"/>
      <c r="BF945" s="12"/>
      <c r="BG945" s="12"/>
      <c r="BH945" s="12"/>
      <c r="BI945" s="12"/>
      <c r="BJ945" s="12"/>
      <c r="BK945" s="12"/>
    </row>
    <row r="946" spans="1:63" x14ac:dyDescent="0.3">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c r="AE946" s="12"/>
      <c r="AF946" s="12"/>
      <c r="AG946" s="12"/>
      <c r="AH946" s="12"/>
      <c r="AI946" s="12"/>
      <c r="AJ946" s="12"/>
      <c r="AK946" s="12"/>
      <c r="AL946" s="12"/>
      <c r="AM946" s="12"/>
      <c r="AN946" s="12"/>
      <c r="AO946" s="12"/>
      <c r="AP946" s="12"/>
      <c r="AQ946" s="12"/>
      <c r="AR946" s="12"/>
      <c r="AS946" s="12"/>
      <c r="AT946" s="12"/>
      <c r="AU946" s="12"/>
      <c r="AV946" s="12"/>
      <c r="AW946" s="12"/>
      <c r="AX946" s="12"/>
      <c r="AY946" s="12"/>
      <c r="AZ946" s="12"/>
      <c r="BA946" s="12"/>
      <c r="BB946" s="12"/>
      <c r="BC946" s="12"/>
      <c r="BD946" s="12"/>
      <c r="BE946" s="12"/>
      <c r="BF946" s="12"/>
      <c r="BG946" s="12"/>
      <c r="BH946" s="12"/>
      <c r="BI946" s="12"/>
      <c r="BJ946" s="12"/>
      <c r="BK946" s="12"/>
    </row>
    <row r="947" spans="1:63" x14ac:dyDescent="0.3">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2"/>
      <c r="BG947" s="12"/>
      <c r="BH947" s="12"/>
      <c r="BI947" s="12"/>
      <c r="BJ947" s="12"/>
      <c r="BK947" s="12"/>
    </row>
    <row r="948" spans="1:63" x14ac:dyDescent="0.3">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c r="AE948" s="12"/>
      <c r="AF948" s="12"/>
      <c r="AG948" s="12"/>
      <c r="AH948" s="12"/>
      <c r="AI948" s="12"/>
      <c r="AJ948" s="12"/>
      <c r="AK948" s="12"/>
      <c r="AL948" s="12"/>
      <c r="AM948" s="12"/>
      <c r="AN948" s="12"/>
      <c r="AO948" s="12"/>
      <c r="AP948" s="12"/>
      <c r="AQ948" s="12"/>
      <c r="AR948" s="12"/>
      <c r="AS948" s="12"/>
      <c r="AT948" s="12"/>
      <c r="AU948" s="12"/>
      <c r="AV948" s="12"/>
      <c r="AW948" s="12"/>
      <c r="AX948" s="12"/>
      <c r="AY948" s="12"/>
      <c r="AZ948" s="12"/>
      <c r="BA948" s="12"/>
      <c r="BB948" s="12"/>
      <c r="BC948" s="12"/>
      <c r="BD948" s="12"/>
      <c r="BE948" s="12"/>
      <c r="BF948" s="12"/>
      <c r="BG948" s="12"/>
      <c r="BH948" s="12"/>
      <c r="BI948" s="12"/>
      <c r="BJ948" s="12"/>
      <c r="BK948" s="12"/>
    </row>
    <row r="949" spans="1:63" x14ac:dyDescent="0.3">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c r="AE949" s="12"/>
      <c r="AF949" s="12"/>
      <c r="AG949" s="12"/>
      <c r="AH949" s="12"/>
      <c r="AI949" s="12"/>
      <c r="AJ949" s="12"/>
      <c r="AK949" s="12"/>
      <c r="AL949" s="12"/>
      <c r="AM949" s="12"/>
      <c r="AN949" s="12"/>
      <c r="AO949" s="12"/>
      <c r="AP949" s="12"/>
      <c r="AQ949" s="12"/>
      <c r="AR949" s="12"/>
      <c r="AS949" s="12"/>
      <c r="AT949" s="12"/>
      <c r="AU949" s="12"/>
      <c r="AV949" s="12"/>
      <c r="AW949" s="12"/>
      <c r="AX949" s="12"/>
      <c r="AY949" s="12"/>
      <c r="AZ949" s="12"/>
      <c r="BA949" s="12"/>
      <c r="BB949" s="12"/>
      <c r="BC949" s="12"/>
      <c r="BD949" s="12"/>
      <c r="BE949" s="12"/>
      <c r="BF949" s="12"/>
      <c r="BG949" s="12"/>
      <c r="BH949" s="12"/>
      <c r="BI949" s="12"/>
      <c r="BJ949" s="12"/>
      <c r="BK949" s="12"/>
    </row>
    <row r="950" spans="1:63" x14ac:dyDescent="0.3">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c r="AE950" s="12"/>
      <c r="AF950" s="12"/>
      <c r="AG950" s="12"/>
      <c r="AH950" s="12"/>
      <c r="AI950" s="12"/>
      <c r="AJ950" s="12"/>
      <c r="AK950" s="12"/>
      <c r="AL950" s="12"/>
      <c r="AM950" s="12"/>
      <c r="AN950" s="12"/>
      <c r="AO950" s="12"/>
      <c r="AP950" s="12"/>
      <c r="AQ950" s="12"/>
      <c r="AR950" s="12"/>
      <c r="AS950" s="12"/>
      <c r="AT950" s="12"/>
      <c r="AU950" s="12"/>
      <c r="AV950" s="12"/>
      <c r="AW950" s="12"/>
      <c r="AX950" s="12"/>
      <c r="AY950" s="12"/>
      <c r="AZ950" s="12"/>
      <c r="BA950" s="12"/>
      <c r="BB950" s="12"/>
      <c r="BC950" s="12"/>
      <c r="BD950" s="12"/>
      <c r="BE950" s="12"/>
      <c r="BF950" s="12"/>
      <c r="BG950" s="12"/>
      <c r="BH950" s="12"/>
      <c r="BI950" s="12"/>
      <c r="BJ950" s="12"/>
      <c r="BK950" s="12"/>
    </row>
    <row r="951" spans="1:63" x14ac:dyDescent="0.3">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c r="AE951" s="12"/>
      <c r="AF951" s="12"/>
      <c r="AG951" s="12"/>
      <c r="AH951" s="12"/>
      <c r="AI951" s="12"/>
      <c r="AJ951" s="12"/>
      <c r="AK951" s="12"/>
      <c r="AL951" s="12"/>
      <c r="AM951" s="12"/>
      <c r="AN951" s="12"/>
      <c r="AO951" s="12"/>
      <c r="AP951" s="12"/>
      <c r="AQ951" s="12"/>
      <c r="AR951" s="12"/>
      <c r="AS951" s="12"/>
      <c r="AT951" s="12"/>
      <c r="AU951" s="12"/>
      <c r="AV951" s="12"/>
      <c r="AW951" s="12"/>
      <c r="AX951" s="12"/>
      <c r="AY951" s="12"/>
      <c r="AZ951" s="12"/>
      <c r="BA951" s="12"/>
      <c r="BB951" s="12"/>
      <c r="BC951" s="12"/>
      <c r="BD951" s="12"/>
      <c r="BE951" s="12"/>
      <c r="BF951" s="12"/>
      <c r="BG951" s="12"/>
      <c r="BH951" s="12"/>
      <c r="BI951" s="12"/>
      <c r="BJ951" s="12"/>
      <c r="BK951" s="12"/>
    </row>
    <row r="952" spans="1:63" x14ac:dyDescent="0.3">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c r="AE952" s="12"/>
      <c r="AF952" s="12"/>
      <c r="AG952" s="12"/>
      <c r="AH952" s="12"/>
      <c r="AI952" s="12"/>
      <c r="AJ952" s="12"/>
      <c r="AK952" s="12"/>
      <c r="AL952" s="12"/>
      <c r="AM952" s="12"/>
      <c r="AN952" s="12"/>
      <c r="AO952" s="12"/>
      <c r="AP952" s="12"/>
      <c r="AQ952" s="12"/>
      <c r="AR952" s="12"/>
      <c r="AS952" s="12"/>
      <c r="AT952" s="12"/>
      <c r="AU952" s="12"/>
      <c r="AV952" s="12"/>
      <c r="AW952" s="12"/>
      <c r="AX952" s="12"/>
      <c r="AY952" s="12"/>
      <c r="AZ952" s="12"/>
      <c r="BA952" s="12"/>
      <c r="BB952" s="12"/>
      <c r="BC952" s="12"/>
      <c r="BD952" s="12"/>
      <c r="BE952" s="12"/>
      <c r="BF952" s="12"/>
      <c r="BG952" s="12"/>
      <c r="BH952" s="12"/>
      <c r="BI952" s="12"/>
      <c r="BJ952" s="12"/>
      <c r="BK952" s="12"/>
    </row>
    <row r="953" spans="1:63" x14ac:dyDescent="0.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c r="AE953" s="12"/>
      <c r="AF953" s="12"/>
      <c r="AG953" s="12"/>
      <c r="AH953" s="12"/>
      <c r="AI953" s="12"/>
      <c r="AJ953" s="12"/>
      <c r="AK953" s="12"/>
      <c r="AL953" s="12"/>
      <c r="AM953" s="12"/>
      <c r="AN953" s="12"/>
      <c r="AO953" s="12"/>
      <c r="AP953" s="12"/>
      <c r="AQ953" s="12"/>
      <c r="AR953" s="12"/>
      <c r="AS953" s="12"/>
      <c r="AT953" s="12"/>
      <c r="AU953" s="12"/>
      <c r="AV953" s="12"/>
      <c r="AW953" s="12"/>
      <c r="AX953" s="12"/>
      <c r="AY953" s="12"/>
      <c r="AZ953" s="12"/>
      <c r="BA953" s="12"/>
      <c r="BB953" s="12"/>
      <c r="BC953" s="12"/>
      <c r="BD953" s="12"/>
      <c r="BE953" s="12"/>
      <c r="BF953" s="12"/>
      <c r="BG953" s="12"/>
      <c r="BH953" s="12"/>
      <c r="BI953" s="12"/>
      <c r="BJ953" s="12"/>
      <c r="BK953" s="12"/>
    </row>
    <row r="954" spans="1:63" x14ac:dyDescent="0.3">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c r="AE954" s="12"/>
      <c r="AF954" s="12"/>
      <c r="AG954" s="12"/>
      <c r="AH954" s="12"/>
      <c r="AI954" s="12"/>
      <c r="AJ954" s="12"/>
      <c r="AK954" s="12"/>
      <c r="AL954" s="12"/>
      <c r="AM954" s="12"/>
      <c r="AN954" s="12"/>
      <c r="AO954" s="12"/>
      <c r="AP954" s="12"/>
      <c r="AQ954" s="12"/>
      <c r="AR954" s="12"/>
      <c r="AS954" s="12"/>
      <c r="AT954" s="12"/>
      <c r="AU954" s="12"/>
      <c r="AV954" s="12"/>
      <c r="AW954" s="12"/>
      <c r="AX954" s="12"/>
      <c r="AY954" s="12"/>
      <c r="AZ954" s="12"/>
      <c r="BA954" s="12"/>
      <c r="BB954" s="12"/>
      <c r="BC954" s="12"/>
      <c r="BD954" s="12"/>
      <c r="BE954" s="12"/>
      <c r="BF954" s="12"/>
      <c r="BG954" s="12"/>
      <c r="BH954" s="12"/>
      <c r="BI954" s="12"/>
      <c r="BJ954" s="12"/>
      <c r="BK954" s="12"/>
    </row>
    <row r="955" spans="1:63" x14ac:dyDescent="0.3">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c r="AE955" s="12"/>
      <c r="AF955" s="12"/>
      <c r="AG955" s="12"/>
      <c r="AH955" s="12"/>
      <c r="AI955" s="12"/>
      <c r="AJ955" s="12"/>
      <c r="AK955" s="12"/>
      <c r="AL955" s="12"/>
      <c r="AM955" s="12"/>
      <c r="AN955" s="12"/>
      <c r="AO955" s="12"/>
      <c r="AP955" s="12"/>
      <c r="AQ955" s="12"/>
      <c r="AR955" s="12"/>
      <c r="AS955" s="12"/>
      <c r="AT955" s="12"/>
      <c r="AU955" s="12"/>
      <c r="AV955" s="12"/>
      <c r="AW955" s="12"/>
      <c r="AX955" s="12"/>
      <c r="AY955" s="12"/>
      <c r="AZ955" s="12"/>
      <c r="BA955" s="12"/>
      <c r="BB955" s="12"/>
      <c r="BC955" s="12"/>
      <c r="BD955" s="12"/>
      <c r="BE955" s="12"/>
      <c r="BF955" s="12"/>
      <c r="BG955" s="12"/>
      <c r="BH955" s="12"/>
      <c r="BI955" s="12"/>
      <c r="BJ955" s="12"/>
      <c r="BK955" s="12"/>
    </row>
    <row r="956" spans="1:63" x14ac:dyDescent="0.3">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c r="AE956" s="12"/>
      <c r="AF956" s="12"/>
      <c r="AG956" s="12"/>
      <c r="AH956" s="12"/>
      <c r="AI956" s="12"/>
      <c r="AJ956" s="12"/>
      <c r="AK956" s="12"/>
      <c r="AL956" s="12"/>
      <c r="AM956" s="12"/>
      <c r="AN956" s="12"/>
      <c r="AO956" s="12"/>
      <c r="AP956" s="12"/>
      <c r="AQ956" s="12"/>
      <c r="AR956" s="12"/>
      <c r="AS956" s="12"/>
      <c r="AT956" s="12"/>
      <c r="AU956" s="12"/>
      <c r="AV956" s="12"/>
      <c r="AW956" s="12"/>
      <c r="AX956" s="12"/>
      <c r="AY956" s="12"/>
      <c r="AZ956" s="12"/>
      <c r="BA956" s="12"/>
      <c r="BB956" s="12"/>
      <c r="BC956" s="12"/>
      <c r="BD956" s="12"/>
      <c r="BE956" s="12"/>
      <c r="BF956" s="12"/>
      <c r="BG956" s="12"/>
      <c r="BH956" s="12"/>
      <c r="BI956" s="12"/>
      <c r="BJ956" s="12"/>
      <c r="BK956" s="12"/>
    </row>
    <row r="957" spans="1:63" x14ac:dyDescent="0.3">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c r="AE957" s="12"/>
      <c r="AF957" s="12"/>
      <c r="AG957" s="12"/>
      <c r="AH957" s="12"/>
      <c r="AI957" s="12"/>
      <c r="AJ957" s="12"/>
      <c r="AK957" s="12"/>
      <c r="AL957" s="12"/>
      <c r="AM957" s="12"/>
      <c r="AN957" s="12"/>
      <c r="AO957" s="12"/>
      <c r="AP957" s="12"/>
      <c r="AQ957" s="12"/>
      <c r="AR957" s="12"/>
      <c r="AS957" s="12"/>
      <c r="AT957" s="12"/>
      <c r="AU957" s="12"/>
      <c r="AV957" s="12"/>
      <c r="AW957" s="12"/>
      <c r="AX957" s="12"/>
      <c r="AY957" s="12"/>
      <c r="AZ957" s="12"/>
      <c r="BA957" s="12"/>
      <c r="BB957" s="12"/>
      <c r="BC957" s="12"/>
      <c r="BD957" s="12"/>
      <c r="BE957" s="12"/>
      <c r="BF957" s="12"/>
      <c r="BG957" s="12"/>
      <c r="BH957" s="12"/>
      <c r="BI957" s="12"/>
      <c r="BJ957" s="12"/>
      <c r="BK957" s="12"/>
    </row>
    <row r="958" spans="1:63" x14ac:dyDescent="0.3">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c r="AE958" s="12"/>
      <c r="AF958" s="12"/>
      <c r="AG958" s="12"/>
      <c r="AH958" s="12"/>
      <c r="AI958" s="12"/>
      <c r="AJ958" s="12"/>
      <c r="AK958" s="12"/>
      <c r="AL958" s="12"/>
      <c r="AM958" s="12"/>
      <c r="AN958" s="12"/>
      <c r="AO958" s="12"/>
      <c r="AP958" s="12"/>
      <c r="AQ958" s="12"/>
      <c r="AR958" s="12"/>
      <c r="AS958" s="12"/>
      <c r="AT958" s="12"/>
      <c r="AU958" s="12"/>
      <c r="AV958" s="12"/>
      <c r="AW958" s="12"/>
      <c r="AX958" s="12"/>
      <c r="AY958" s="12"/>
      <c r="AZ958" s="12"/>
      <c r="BA958" s="12"/>
      <c r="BB958" s="12"/>
      <c r="BC958" s="12"/>
      <c r="BD958" s="12"/>
      <c r="BE958" s="12"/>
      <c r="BF958" s="12"/>
      <c r="BG958" s="12"/>
      <c r="BH958" s="12"/>
      <c r="BI958" s="12"/>
      <c r="BJ958" s="12"/>
      <c r="BK958" s="12"/>
    </row>
    <row r="959" spans="1:63" x14ac:dyDescent="0.3">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c r="AE959" s="12"/>
      <c r="AF959" s="12"/>
      <c r="AG959" s="12"/>
      <c r="AH959" s="12"/>
      <c r="AI959" s="12"/>
      <c r="AJ959" s="12"/>
      <c r="AK959" s="12"/>
      <c r="AL959" s="12"/>
      <c r="AM959" s="12"/>
      <c r="AN959" s="12"/>
      <c r="AO959" s="12"/>
      <c r="AP959" s="12"/>
      <c r="AQ959" s="12"/>
      <c r="AR959" s="12"/>
      <c r="AS959" s="12"/>
      <c r="AT959" s="12"/>
      <c r="AU959" s="12"/>
      <c r="AV959" s="12"/>
      <c r="AW959" s="12"/>
      <c r="AX959" s="12"/>
      <c r="AY959" s="12"/>
      <c r="AZ959" s="12"/>
      <c r="BA959" s="12"/>
      <c r="BB959" s="12"/>
      <c r="BC959" s="12"/>
      <c r="BD959" s="12"/>
      <c r="BE959" s="12"/>
      <c r="BF959" s="12"/>
      <c r="BG959" s="12"/>
      <c r="BH959" s="12"/>
      <c r="BI959" s="12"/>
      <c r="BJ959" s="12"/>
      <c r="BK959" s="12"/>
    </row>
    <row r="960" spans="1:63" x14ac:dyDescent="0.3">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c r="AE960" s="12"/>
      <c r="AF960" s="12"/>
      <c r="AG960" s="12"/>
      <c r="AH960" s="12"/>
      <c r="AI960" s="12"/>
      <c r="AJ960" s="12"/>
      <c r="AK960" s="12"/>
      <c r="AL960" s="12"/>
      <c r="AM960" s="12"/>
      <c r="AN960" s="12"/>
      <c r="AO960" s="12"/>
      <c r="AP960" s="12"/>
      <c r="AQ960" s="12"/>
      <c r="AR960" s="12"/>
      <c r="AS960" s="12"/>
      <c r="AT960" s="12"/>
      <c r="AU960" s="12"/>
      <c r="AV960" s="12"/>
      <c r="AW960" s="12"/>
      <c r="AX960" s="12"/>
      <c r="AY960" s="12"/>
      <c r="AZ960" s="12"/>
      <c r="BA960" s="12"/>
      <c r="BB960" s="12"/>
      <c r="BC960" s="12"/>
      <c r="BD960" s="12"/>
      <c r="BE960" s="12"/>
      <c r="BF960" s="12"/>
      <c r="BG960" s="12"/>
      <c r="BH960" s="12"/>
      <c r="BI960" s="12"/>
      <c r="BJ960" s="12"/>
      <c r="BK960" s="12"/>
    </row>
    <row r="961" spans="1:63" x14ac:dyDescent="0.3">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c r="AE961" s="12"/>
      <c r="AF961" s="12"/>
      <c r="AG961" s="12"/>
      <c r="AH961" s="12"/>
      <c r="AI961" s="12"/>
      <c r="AJ961" s="12"/>
      <c r="AK961" s="12"/>
      <c r="AL961" s="12"/>
      <c r="AM961" s="12"/>
      <c r="AN961" s="12"/>
      <c r="AO961" s="12"/>
      <c r="AP961" s="12"/>
      <c r="AQ961" s="12"/>
      <c r="AR961" s="12"/>
      <c r="AS961" s="12"/>
      <c r="AT961" s="12"/>
      <c r="AU961" s="12"/>
      <c r="AV961" s="12"/>
      <c r="AW961" s="12"/>
      <c r="AX961" s="12"/>
      <c r="AY961" s="12"/>
      <c r="AZ961" s="12"/>
      <c r="BA961" s="12"/>
      <c r="BB961" s="12"/>
      <c r="BC961" s="12"/>
      <c r="BD961" s="12"/>
      <c r="BE961" s="12"/>
      <c r="BF961" s="12"/>
      <c r="BG961" s="12"/>
      <c r="BH961" s="12"/>
      <c r="BI961" s="12"/>
      <c r="BJ961" s="12"/>
      <c r="BK961" s="12"/>
    </row>
    <row r="962" spans="1:63" x14ac:dyDescent="0.3">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c r="AE962" s="12"/>
      <c r="AF962" s="12"/>
      <c r="AG962" s="12"/>
      <c r="AH962" s="12"/>
      <c r="AI962" s="12"/>
      <c r="AJ962" s="12"/>
      <c r="AK962" s="12"/>
      <c r="AL962" s="12"/>
      <c r="AM962" s="12"/>
      <c r="AN962" s="12"/>
      <c r="AO962" s="12"/>
      <c r="AP962" s="12"/>
      <c r="AQ962" s="12"/>
      <c r="AR962" s="12"/>
      <c r="AS962" s="12"/>
      <c r="AT962" s="12"/>
      <c r="AU962" s="12"/>
      <c r="AV962" s="12"/>
      <c r="AW962" s="12"/>
      <c r="AX962" s="12"/>
      <c r="AY962" s="12"/>
      <c r="AZ962" s="12"/>
      <c r="BA962" s="12"/>
      <c r="BB962" s="12"/>
      <c r="BC962" s="12"/>
      <c r="BD962" s="12"/>
      <c r="BE962" s="12"/>
      <c r="BF962" s="12"/>
      <c r="BG962" s="12"/>
      <c r="BH962" s="12"/>
      <c r="BI962" s="12"/>
      <c r="BJ962" s="12"/>
      <c r="BK962" s="12"/>
    </row>
    <row r="963" spans="1:63" x14ac:dyDescent="0.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c r="AE963" s="12"/>
      <c r="AF963" s="12"/>
      <c r="AG963" s="12"/>
      <c r="AH963" s="12"/>
      <c r="AI963" s="12"/>
      <c r="AJ963" s="12"/>
      <c r="AK963" s="12"/>
      <c r="AL963" s="12"/>
      <c r="AM963" s="12"/>
      <c r="AN963" s="12"/>
      <c r="AO963" s="12"/>
      <c r="AP963" s="12"/>
      <c r="AQ963" s="12"/>
      <c r="AR963" s="12"/>
      <c r="AS963" s="12"/>
      <c r="AT963" s="12"/>
      <c r="AU963" s="12"/>
      <c r="AV963" s="12"/>
      <c r="AW963" s="12"/>
      <c r="AX963" s="12"/>
      <c r="AY963" s="12"/>
      <c r="AZ963" s="12"/>
      <c r="BA963" s="12"/>
      <c r="BB963" s="12"/>
      <c r="BC963" s="12"/>
      <c r="BD963" s="12"/>
      <c r="BE963" s="12"/>
      <c r="BF963" s="12"/>
      <c r="BG963" s="12"/>
      <c r="BH963" s="12"/>
      <c r="BI963" s="12"/>
      <c r="BJ963" s="12"/>
      <c r="BK963" s="12"/>
    </row>
    <row r="964" spans="1:63" x14ac:dyDescent="0.3">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c r="AE964" s="12"/>
      <c r="AF964" s="12"/>
      <c r="AG964" s="12"/>
      <c r="AH964" s="12"/>
      <c r="AI964" s="12"/>
      <c r="AJ964" s="12"/>
      <c r="AK964" s="12"/>
      <c r="AL964" s="12"/>
      <c r="AM964" s="12"/>
      <c r="AN964" s="12"/>
      <c r="AO964" s="12"/>
      <c r="AP964" s="12"/>
      <c r="AQ964" s="12"/>
      <c r="AR964" s="12"/>
      <c r="AS964" s="12"/>
      <c r="AT964" s="12"/>
      <c r="AU964" s="12"/>
      <c r="AV964" s="12"/>
      <c r="AW964" s="12"/>
      <c r="AX964" s="12"/>
      <c r="AY964" s="12"/>
      <c r="AZ964" s="12"/>
      <c r="BA964" s="12"/>
      <c r="BB964" s="12"/>
      <c r="BC964" s="12"/>
      <c r="BD964" s="12"/>
      <c r="BE964" s="12"/>
      <c r="BF964" s="12"/>
      <c r="BG964" s="12"/>
      <c r="BH964" s="12"/>
      <c r="BI964" s="12"/>
      <c r="BJ964" s="12"/>
      <c r="BK964" s="12"/>
    </row>
    <row r="965" spans="1:63" x14ac:dyDescent="0.3">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c r="AE965" s="12"/>
      <c r="AF965" s="12"/>
      <c r="AG965" s="12"/>
      <c r="AH965" s="12"/>
      <c r="AI965" s="12"/>
      <c r="AJ965" s="12"/>
      <c r="AK965" s="12"/>
      <c r="AL965" s="12"/>
      <c r="AM965" s="12"/>
      <c r="AN965" s="12"/>
      <c r="AO965" s="12"/>
      <c r="AP965" s="12"/>
      <c r="AQ965" s="12"/>
      <c r="AR965" s="12"/>
      <c r="AS965" s="12"/>
      <c r="AT965" s="12"/>
      <c r="AU965" s="12"/>
      <c r="AV965" s="12"/>
      <c r="AW965" s="12"/>
      <c r="AX965" s="12"/>
      <c r="AY965" s="12"/>
      <c r="AZ965" s="12"/>
      <c r="BA965" s="12"/>
      <c r="BB965" s="12"/>
      <c r="BC965" s="12"/>
      <c r="BD965" s="12"/>
      <c r="BE965" s="12"/>
      <c r="BF965" s="12"/>
      <c r="BG965" s="12"/>
      <c r="BH965" s="12"/>
      <c r="BI965" s="12"/>
      <c r="BJ965" s="12"/>
      <c r="BK965" s="12"/>
    </row>
    <row r="966" spans="1:63" x14ac:dyDescent="0.3">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c r="AE966" s="12"/>
      <c r="AF966" s="12"/>
      <c r="AG966" s="12"/>
      <c r="AH966" s="12"/>
      <c r="AI966" s="12"/>
      <c r="AJ966" s="12"/>
      <c r="AK966" s="12"/>
      <c r="AL966" s="12"/>
      <c r="AM966" s="12"/>
      <c r="AN966" s="12"/>
      <c r="AO966" s="12"/>
      <c r="AP966" s="12"/>
      <c r="AQ966" s="12"/>
      <c r="AR966" s="12"/>
      <c r="AS966" s="12"/>
      <c r="AT966" s="12"/>
      <c r="AU966" s="12"/>
      <c r="AV966" s="12"/>
      <c r="AW966" s="12"/>
      <c r="AX966" s="12"/>
      <c r="AY966" s="12"/>
      <c r="AZ966" s="12"/>
      <c r="BA966" s="12"/>
      <c r="BB966" s="12"/>
      <c r="BC966" s="12"/>
      <c r="BD966" s="12"/>
      <c r="BE966" s="12"/>
      <c r="BF966" s="12"/>
      <c r="BG966" s="12"/>
      <c r="BH966" s="12"/>
      <c r="BI966" s="12"/>
      <c r="BJ966" s="12"/>
      <c r="BK966" s="12"/>
    </row>
    <row r="967" spans="1:63" x14ac:dyDescent="0.3">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c r="AE967" s="12"/>
      <c r="AF967" s="12"/>
      <c r="AG967" s="12"/>
      <c r="AH967" s="12"/>
      <c r="AI967" s="12"/>
      <c r="AJ967" s="12"/>
      <c r="AK967" s="12"/>
      <c r="AL967" s="12"/>
      <c r="AM967" s="12"/>
      <c r="AN967" s="12"/>
      <c r="AO967" s="12"/>
      <c r="AP967" s="12"/>
      <c r="AQ967" s="12"/>
      <c r="AR967" s="12"/>
      <c r="AS967" s="12"/>
      <c r="AT967" s="12"/>
      <c r="AU967" s="12"/>
      <c r="AV967" s="12"/>
      <c r="AW967" s="12"/>
      <c r="AX967" s="12"/>
      <c r="AY967" s="12"/>
      <c r="AZ967" s="12"/>
      <c r="BA967" s="12"/>
      <c r="BB967" s="12"/>
      <c r="BC967" s="12"/>
      <c r="BD967" s="12"/>
      <c r="BE967" s="12"/>
      <c r="BF967" s="12"/>
      <c r="BG967" s="12"/>
      <c r="BH967" s="12"/>
      <c r="BI967" s="12"/>
      <c r="BJ967" s="12"/>
      <c r="BK967" s="12"/>
    </row>
    <row r="968" spans="1:63" x14ac:dyDescent="0.3">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c r="AE968" s="12"/>
      <c r="AF968" s="12"/>
      <c r="AG968" s="12"/>
      <c r="AH968" s="12"/>
      <c r="AI968" s="12"/>
      <c r="AJ968" s="12"/>
      <c r="AK968" s="12"/>
      <c r="AL968" s="12"/>
      <c r="AM968" s="12"/>
      <c r="AN968" s="12"/>
      <c r="AO968" s="12"/>
      <c r="AP968" s="12"/>
      <c r="AQ968" s="12"/>
      <c r="AR968" s="12"/>
      <c r="AS968" s="12"/>
      <c r="AT968" s="12"/>
      <c r="AU968" s="12"/>
      <c r="AV968" s="12"/>
      <c r="AW968" s="12"/>
      <c r="AX968" s="12"/>
      <c r="AY968" s="12"/>
      <c r="AZ968" s="12"/>
      <c r="BA968" s="12"/>
      <c r="BB968" s="12"/>
      <c r="BC968" s="12"/>
      <c r="BD968" s="12"/>
      <c r="BE968" s="12"/>
      <c r="BF968" s="12"/>
      <c r="BG968" s="12"/>
      <c r="BH968" s="12"/>
      <c r="BI968" s="12"/>
      <c r="BJ968" s="12"/>
      <c r="BK968" s="12"/>
    </row>
    <row r="969" spans="1:63" x14ac:dyDescent="0.3">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c r="AE969" s="12"/>
      <c r="AF969" s="12"/>
      <c r="AG969" s="12"/>
      <c r="AH969" s="12"/>
      <c r="AI969" s="12"/>
      <c r="AJ969" s="12"/>
      <c r="AK969" s="12"/>
      <c r="AL969" s="12"/>
      <c r="AM969" s="12"/>
      <c r="AN969" s="12"/>
      <c r="AO969" s="12"/>
      <c r="AP969" s="12"/>
      <c r="AQ969" s="12"/>
      <c r="AR969" s="12"/>
      <c r="AS969" s="12"/>
      <c r="AT969" s="12"/>
      <c r="AU969" s="12"/>
      <c r="AV969" s="12"/>
      <c r="AW969" s="12"/>
      <c r="AX969" s="12"/>
      <c r="AY969" s="12"/>
      <c r="AZ969" s="12"/>
      <c r="BA969" s="12"/>
      <c r="BB969" s="12"/>
      <c r="BC969" s="12"/>
      <c r="BD969" s="12"/>
      <c r="BE969" s="12"/>
      <c r="BF969" s="12"/>
      <c r="BG969" s="12"/>
      <c r="BH969" s="12"/>
      <c r="BI969" s="12"/>
      <c r="BJ969" s="12"/>
      <c r="BK969" s="12"/>
    </row>
    <row r="970" spans="1:63" x14ac:dyDescent="0.3">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c r="AE970" s="12"/>
      <c r="AF970" s="12"/>
      <c r="AG970" s="12"/>
      <c r="AH970" s="12"/>
      <c r="AI970" s="12"/>
      <c r="AJ970" s="12"/>
      <c r="AK970" s="12"/>
      <c r="AL970" s="12"/>
      <c r="AM970" s="12"/>
      <c r="AN970" s="12"/>
      <c r="AO970" s="12"/>
      <c r="AP970" s="12"/>
      <c r="AQ970" s="12"/>
      <c r="AR970" s="12"/>
      <c r="AS970" s="12"/>
      <c r="AT970" s="12"/>
      <c r="AU970" s="12"/>
      <c r="AV970" s="12"/>
      <c r="AW970" s="12"/>
      <c r="AX970" s="12"/>
      <c r="AY970" s="12"/>
      <c r="AZ970" s="12"/>
      <c r="BA970" s="12"/>
      <c r="BB970" s="12"/>
      <c r="BC970" s="12"/>
      <c r="BD970" s="12"/>
      <c r="BE970" s="12"/>
      <c r="BF970" s="12"/>
      <c r="BG970" s="12"/>
      <c r="BH970" s="12"/>
      <c r="BI970" s="12"/>
      <c r="BJ970" s="12"/>
      <c r="BK970" s="12"/>
    </row>
    <row r="971" spans="1:63" x14ac:dyDescent="0.3">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c r="AE971" s="12"/>
      <c r="AF971" s="12"/>
      <c r="AG971" s="12"/>
      <c r="AH971" s="12"/>
      <c r="AI971" s="12"/>
      <c r="AJ971" s="12"/>
      <c r="AK971" s="12"/>
      <c r="AL971" s="12"/>
      <c r="AM971" s="12"/>
      <c r="AN971" s="12"/>
      <c r="AO971" s="12"/>
      <c r="AP971" s="12"/>
      <c r="AQ971" s="12"/>
      <c r="AR971" s="12"/>
      <c r="AS971" s="12"/>
      <c r="AT971" s="12"/>
      <c r="AU971" s="12"/>
      <c r="AV971" s="12"/>
      <c r="AW971" s="12"/>
      <c r="AX971" s="12"/>
      <c r="AY971" s="12"/>
      <c r="AZ971" s="12"/>
      <c r="BA971" s="12"/>
      <c r="BB971" s="12"/>
      <c r="BC971" s="12"/>
      <c r="BD971" s="12"/>
      <c r="BE971" s="12"/>
      <c r="BF971" s="12"/>
      <c r="BG971" s="12"/>
      <c r="BH971" s="12"/>
      <c r="BI971" s="12"/>
      <c r="BJ971" s="12"/>
      <c r="BK971" s="12"/>
    </row>
    <row r="972" spans="1:63" x14ac:dyDescent="0.3">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c r="AE972" s="12"/>
      <c r="AF972" s="12"/>
      <c r="AG972" s="12"/>
      <c r="AH972" s="12"/>
      <c r="AI972" s="12"/>
      <c r="AJ972" s="12"/>
      <c r="AK972" s="12"/>
      <c r="AL972" s="12"/>
      <c r="AM972" s="12"/>
      <c r="AN972" s="12"/>
      <c r="AO972" s="12"/>
      <c r="AP972" s="12"/>
      <c r="AQ972" s="12"/>
      <c r="AR972" s="12"/>
      <c r="AS972" s="12"/>
      <c r="AT972" s="12"/>
      <c r="AU972" s="12"/>
      <c r="AV972" s="12"/>
      <c r="AW972" s="12"/>
      <c r="AX972" s="12"/>
      <c r="AY972" s="12"/>
      <c r="AZ972" s="12"/>
      <c r="BA972" s="12"/>
      <c r="BB972" s="12"/>
      <c r="BC972" s="12"/>
      <c r="BD972" s="12"/>
      <c r="BE972" s="12"/>
      <c r="BF972" s="12"/>
      <c r="BG972" s="12"/>
      <c r="BH972" s="12"/>
      <c r="BI972" s="12"/>
      <c r="BJ972" s="12"/>
      <c r="BK972" s="12"/>
    </row>
    <row r="973" spans="1:63" x14ac:dyDescent="0.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c r="AE973" s="12"/>
      <c r="AF973" s="12"/>
      <c r="AG973" s="12"/>
      <c r="AH973" s="12"/>
      <c r="AI973" s="12"/>
      <c r="AJ973" s="12"/>
      <c r="AK973" s="12"/>
      <c r="AL973" s="12"/>
      <c r="AM973" s="12"/>
      <c r="AN973" s="12"/>
      <c r="AO973" s="12"/>
      <c r="AP973" s="12"/>
      <c r="AQ973" s="12"/>
      <c r="AR973" s="12"/>
      <c r="AS973" s="12"/>
      <c r="AT973" s="12"/>
      <c r="AU973" s="12"/>
      <c r="AV973" s="12"/>
      <c r="AW973" s="12"/>
      <c r="AX973" s="12"/>
      <c r="AY973" s="12"/>
      <c r="AZ973" s="12"/>
      <c r="BA973" s="12"/>
      <c r="BB973" s="12"/>
      <c r="BC973" s="12"/>
      <c r="BD973" s="12"/>
      <c r="BE973" s="12"/>
      <c r="BF973" s="12"/>
      <c r="BG973" s="12"/>
      <c r="BH973" s="12"/>
      <c r="BI973" s="12"/>
      <c r="BJ973" s="12"/>
      <c r="BK973" s="12"/>
    </row>
    <row r="974" spans="1:63" x14ac:dyDescent="0.3">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c r="AE974" s="12"/>
      <c r="AF974" s="12"/>
      <c r="AG974" s="12"/>
      <c r="AH974" s="12"/>
      <c r="AI974" s="12"/>
      <c r="AJ974" s="12"/>
      <c r="AK974" s="12"/>
      <c r="AL974" s="12"/>
      <c r="AM974" s="12"/>
      <c r="AN974" s="12"/>
      <c r="AO974" s="12"/>
      <c r="AP974" s="12"/>
      <c r="AQ974" s="12"/>
      <c r="AR974" s="12"/>
      <c r="AS974" s="12"/>
      <c r="AT974" s="12"/>
      <c r="AU974" s="12"/>
      <c r="AV974" s="12"/>
      <c r="AW974" s="12"/>
      <c r="AX974" s="12"/>
      <c r="AY974" s="12"/>
      <c r="AZ974" s="12"/>
      <c r="BA974" s="12"/>
      <c r="BB974" s="12"/>
      <c r="BC974" s="12"/>
      <c r="BD974" s="12"/>
      <c r="BE974" s="12"/>
      <c r="BF974" s="12"/>
      <c r="BG974" s="12"/>
      <c r="BH974" s="12"/>
      <c r="BI974" s="12"/>
      <c r="BJ974" s="12"/>
      <c r="BK974" s="12"/>
    </row>
    <row r="975" spans="1:63" x14ac:dyDescent="0.3">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c r="AE975" s="12"/>
      <c r="AF975" s="12"/>
      <c r="AG975" s="12"/>
      <c r="AH975" s="12"/>
      <c r="AI975" s="12"/>
      <c r="AJ975" s="12"/>
      <c r="AK975" s="12"/>
      <c r="AL975" s="12"/>
      <c r="AM975" s="12"/>
      <c r="AN975" s="12"/>
      <c r="AO975" s="12"/>
      <c r="AP975" s="12"/>
      <c r="AQ975" s="12"/>
      <c r="AR975" s="12"/>
      <c r="AS975" s="12"/>
      <c r="AT975" s="12"/>
      <c r="AU975" s="12"/>
      <c r="AV975" s="12"/>
      <c r="AW975" s="12"/>
      <c r="AX975" s="12"/>
      <c r="AY975" s="12"/>
      <c r="AZ975" s="12"/>
      <c r="BA975" s="12"/>
      <c r="BB975" s="12"/>
      <c r="BC975" s="12"/>
      <c r="BD975" s="12"/>
      <c r="BE975" s="12"/>
      <c r="BF975" s="12"/>
      <c r="BG975" s="12"/>
      <c r="BH975" s="12"/>
      <c r="BI975" s="12"/>
      <c r="BJ975" s="12"/>
      <c r="BK975" s="12"/>
    </row>
    <row r="976" spans="1:63" x14ac:dyDescent="0.3">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c r="AE976" s="12"/>
      <c r="AF976" s="12"/>
      <c r="AG976" s="12"/>
      <c r="AH976" s="12"/>
      <c r="AI976" s="12"/>
      <c r="AJ976" s="12"/>
      <c r="AK976" s="12"/>
      <c r="AL976" s="12"/>
      <c r="AM976" s="12"/>
      <c r="AN976" s="12"/>
      <c r="AO976" s="12"/>
      <c r="AP976" s="12"/>
      <c r="AQ976" s="12"/>
      <c r="AR976" s="12"/>
      <c r="AS976" s="12"/>
      <c r="AT976" s="12"/>
      <c r="AU976" s="12"/>
      <c r="AV976" s="12"/>
      <c r="AW976" s="12"/>
      <c r="AX976" s="12"/>
      <c r="AY976" s="12"/>
      <c r="AZ976" s="12"/>
      <c r="BA976" s="12"/>
      <c r="BB976" s="12"/>
      <c r="BC976" s="12"/>
      <c r="BD976" s="12"/>
      <c r="BE976" s="12"/>
      <c r="BF976" s="12"/>
      <c r="BG976" s="12"/>
      <c r="BH976" s="12"/>
      <c r="BI976" s="12"/>
      <c r="BJ976" s="12"/>
      <c r="BK976" s="12"/>
    </row>
    <row r="977" spans="1:63" x14ac:dyDescent="0.3">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c r="AE977" s="12"/>
      <c r="AF977" s="12"/>
      <c r="AG977" s="12"/>
      <c r="AH977" s="12"/>
      <c r="AI977" s="12"/>
      <c r="AJ977" s="12"/>
      <c r="AK977" s="12"/>
      <c r="AL977" s="12"/>
      <c r="AM977" s="12"/>
      <c r="AN977" s="12"/>
      <c r="AO977" s="12"/>
      <c r="AP977" s="12"/>
      <c r="AQ977" s="12"/>
      <c r="AR977" s="12"/>
      <c r="AS977" s="12"/>
      <c r="AT977" s="12"/>
      <c r="AU977" s="12"/>
      <c r="AV977" s="12"/>
      <c r="AW977" s="12"/>
      <c r="AX977" s="12"/>
      <c r="AY977" s="12"/>
      <c r="AZ977" s="12"/>
      <c r="BA977" s="12"/>
      <c r="BB977" s="12"/>
      <c r="BC977" s="12"/>
      <c r="BD977" s="12"/>
      <c r="BE977" s="12"/>
      <c r="BF977" s="12"/>
      <c r="BG977" s="12"/>
      <c r="BH977" s="12"/>
      <c r="BI977" s="12"/>
      <c r="BJ977" s="12"/>
      <c r="BK977" s="12"/>
    </row>
    <row r="978" spans="1:63" x14ac:dyDescent="0.3">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c r="AE978" s="12"/>
      <c r="AF978" s="12"/>
      <c r="AG978" s="12"/>
      <c r="AH978" s="12"/>
      <c r="AI978" s="12"/>
      <c r="AJ978" s="12"/>
      <c r="AK978" s="12"/>
      <c r="AL978" s="12"/>
      <c r="AM978" s="12"/>
      <c r="AN978" s="12"/>
      <c r="AO978" s="12"/>
      <c r="AP978" s="12"/>
      <c r="AQ978" s="12"/>
      <c r="AR978" s="12"/>
      <c r="AS978" s="12"/>
      <c r="AT978" s="12"/>
      <c r="AU978" s="12"/>
      <c r="AV978" s="12"/>
      <c r="AW978" s="12"/>
      <c r="AX978" s="12"/>
      <c r="AY978" s="12"/>
      <c r="AZ978" s="12"/>
      <c r="BA978" s="12"/>
      <c r="BB978" s="12"/>
      <c r="BC978" s="12"/>
      <c r="BD978" s="12"/>
      <c r="BE978" s="12"/>
      <c r="BF978" s="12"/>
      <c r="BG978" s="12"/>
      <c r="BH978" s="12"/>
      <c r="BI978" s="12"/>
      <c r="BJ978" s="12"/>
      <c r="BK978" s="12"/>
    </row>
    <row r="979" spans="1:63" x14ac:dyDescent="0.3">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c r="AE979" s="12"/>
      <c r="AF979" s="12"/>
      <c r="AG979" s="12"/>
      <c r="AH979" s="12"/>
      <c r="AI979" s="12"/>
      <c r="AJ979" s="12"/>
      <c r="AK979" s="12"/>
      <c r="AL979" s="12"/>
      <c r="AM979" s="12"/>
      <c r="AN979" s="12"/>
      <c r="AO979" s="12"/>
      <c r="AP979" s="12"/>
      <c r="AQ979" s="12"/>
      <c r="AR979" s="12"/>
      <c r="AS979" s="12"/>
      <c r="AT979" s="12"/>
      <c r="AU979" s="12"/>
      <c r="AV979" s="12"/>
      <c r="AW979" s="12"/>
      <c r="AX979" s="12"/>
      <c r="AY979" s="12"/>
      <c r="AZ979" s="12"/>
      <c r="BA979" s="12"/>
      <c r="BB979" s="12"/>
      <c r="BC979" s="12"/>
      <c r="BD979" s="12"/>
      <c r="BE979" s="12"/>
      <c r="BF979" s="12"/>
      <c r="BG979" s="12"/>
      <c r="BH979" s="12"/>
      <c r="BI979" s="12"/>
      <c r="BJ979" s="12"/>
      <c r="BK979" s="12"/>
    </row>
    <row r="980" spans="1:63" x14ac:dyDescent="0.3">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c r="AE980" s="12"/>
      <c r="AF980" s="12"/>
      <c r="AG980" s="12"/>
      <c r="AH980" s="12"/>
      <c r="AI980" s="12"/>
      <c r="AJ980" s="12"/>
      <c r="AK980" s="12"/>
      <c r="AL980" s="12"/>
      <c r="AM980" s="12"/>
      <c r="AN980" s="12"/>
      <c r="AO980" s="12"/>
      <c r="AP980" s="12"/>
      <c r="AQ980" s="12"/>
      <c r="AR980" s="12"/>
      <c r="AS980" s="12"/>
      <c r="AT980" s="12"/>
      <c r="AU980" s="12"/>
      <c r="AV980" s="12"/>
      <c r="AW980" s="12"/>
      <c r="AX980" s="12"/>
      <c r="AY980" s="12"/>
      <c r="AZ980" s="12"/>
      <c r="BA980" s="12"/>
      <c r="BB980" s="12"/>
      <c r="BC980" s="12"/>
      <c r="BD980" s="12"/>
      <c r="BE980" s="12"/>
      <c r="BF980" s="12"/>
      <c r="BG980" s="12"/>
      <c r="BH980" s="12"/>
      <c r="BI980" s="12"/>
      <c r="BJ980" s="12"/>
      <c r="BK980" s="12"/>
    </row>
    <row r="981" spans="1:63" x14ac:dyDescent="0.3">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c r="AE981" s="12"/>
      <c r="AF981" s="12"/>
      <c r="AG981" s="12"/>
      <c r="AH981" s="12"/>
      <c r="AI981" s="12"/>
      <c r="AJ981" s="12"/>
      <c r="AK981" s="12"/>
      <c r="AL981" s="12"/>
      <c r="AM981" s="12"/>
      <c r="AN981" s="12"/>
      <c r="AO981" s="12"/>
      <c r="AP981" s="12"/>
      <c r="AQ981" s="12"/>
      <c r="AR981" s="12"/>
      <c r="AS981" s="12"/>
      <c r="AT981" s="12"/>
      <c r="AU981" s="12"/>
      <c r="AV981" s="12"/>
      <c r="AW981" s="12"/>
      <c r="AX981" s="12"/>
      <c r="AY981" s="12"/>
      <c r="AZ981" s="12"/>
      <c r="BA981" s="12"/>
      <c r="BB981" s="12"/>
      <c r="BC981" s="12"/>
      <c r="BD981" s="12"/>
      <c r="BE981" s="12"/>
      <c r="BF981" s="12"/>
      <c r="BG981" s="12"/>
      <c r="BH981" s="12"/>
      <c r="BI981" s="12"/>
      <c r="BJ981" s="12"/>
      <c r="BK981" s="12"/>
    </row>
    <row r="982" spans="1:63" x14ac:dyDescent="0.3">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c r="AE982" s="12"/>
      <c r="AF982" s="12"/>
      <c r="AG982" s="12"/>
      <c r="AH982" s="12"/>
      <c r="AI982" s="12"/>
      <c r="AJ982" s="12"/>
      <c r="AK982" s="12"/>
      <c r="AL982" s="12"/>
      <c r="AM982" s="12"/>
      <c r="AN982" s="12"/>
      <c r="AO982" s="12"/>
      <c r="AP982" s="12"/>
      <c r="AQ982" s="12"/>
      <c r="AR982" s="12"/>
      <c r="AS982" s="12"/>
      <c r="AT982" s="12"/>
      <c r="AU982" s="12"/>
      <c r="AV982" s="12"/>
      <c r="AW982" s="12"/>
      <c r="AX982" s="12"/>
      <c r="AY982" s="12"/>
      <c r="AZ982" s="12"/>
      <c r="BA982" s="12"/>
      <c r="BB982" s="12"/>
      <c r="BC982" s="12"/>
      <c r="BD982" s="12"/>
      <c r="BE982" s="12"/>
      <c r="BF982" s="12"/>
      <c r="BG982" s="12"/>
      <c r="BH982" s="12"/>
      <c r="BI982" s="12"/>
      <c r="BJ982" s="12"/>
      <c r="BK982" s="12"/>
    </row>
    <row r="983" spans="1:63" x14ac:dyDescent="0.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c r="AE983" s="12"/>
      <c r="AF983" s="12"/>
      <c r="AG983" s="12"/>
      <c r="AH983" s="12"/>
      <c r="AI983" s="12"/>
      <c r="AJ983" s="12"/>
      <c r="AK983" s="12"/>
      <c r="AL983" s="12"/>
      <c r="AM983" s="12"/>
      <c r="AN983" s="12"/>
      <c r="AO983" s="12"/>
      <c r="AP983" s="12"/>
      <c r="AQ983" s="12"/>
      <c r="AR983" s="12"/>
      <c r="AS983" s="12"/>
      <c r="AT983" s="12"/>
      <c r="AU983" s="12"/>
      <c r="AV983" s="12"/>
      <c r="AW983" s="12"/>
      <c r="AX983" s="12"/>
      <c r="AY983" s="12"/>
      <c r="AZ983" s="12"/>
      <c r="BA983" s="12"/>
      <c r="BB983" s="12"/>
      <c r="BC983" s="12"/>
      <c r="BD983" s="12"/>
      <c r="BE983" s="12"/>
      <c r="BF983" s="12"/>
      <c r="BG983" s="12"/>
      <c r="BH983" s="12"/>
      <c r="BI983" s="12"/>
      <c r="BJ983" s="12"/>
      <c r="BK983" s="12"/>
    </row>
    <row r="984" spans="1:63" x14ac:dyDescent="0.3">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c r="AE984" s="12"/>
      <c r="AF984" s="12"/>
      <c r="AG984" s="12"/>
      <c r="AH984" s="12"/>
      <c r="AI984" s="12"/>
      <c r="AJ984" s="12"/>
      <c r="AK984" s="12"/>
      <c r="AL984" s="12"/>
      <c r="AM984" s="12"/>
      <c r="AN984" s="12"/>
      <c r="AO984" s="12"/>
      <c r="AP984" s="12"/>
      <c r="AQ984" s="12"/>
      <c r="AR984" s="12"/>
      <c r="AS984" s="12"/>
      <c r="AT984" s="12"/>
      <c r="AU984" s="12"/>
      <c r="AV984" s="12"/>
      <c r="AW984" s="12"/>
      <c r="AX984" s="12"/>
      <c r="AY984" s="12"/>
      <c r="AZ984" s="12"/>
      <c r="BA984" s="12"/>
      <c r="BB984" s="12"/>
      <c r="BC984" s="12"/>
      <c r="BD984" s="12"/>
      <c r="BE984" s="12"/>
      <c r="BF984" s="12"/>
      <c r="BG984" s="12"/>
      <c r="BH984" s="12"/>
      <c r="BI984" s="12"/>
      <c r="BJ984" s="12"/>
      <c r="BK984" s="12"/>
    </row>
    <row r="985" spans="1:63" x14ac:dyDescent="0.3">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c r="AE985" s="12"/>
      <c r="AF985" s="12"/>
      <c r="AG985" s="12"/>
      <c r="AH985" s="12"/>
      <c r="AI985" s="12"/>
      <c r="AJ985" s="12"/>
      <c r="AK985" s="12"/>
      <c r="AL985" s="12"/>
      <c r="AM985" s="12"/>
      <c r="AN985" s="12"/>
      <c r="AO985" s="12"/>
      <c r="AP985" s="12"/>
      <c r="AQ985" s="12"/>
      <c r="AR985" s="12"/>
      <c r="AS985" s="12"/>
      <c r="AT985" s="12"/>
      <c r="AU985" s="12"/>
      <c r="AV985" s="12"/>
      <c r="AW985" s="12"/>
      <c r="AX985" s="12"/>
      <c r="AY985" s="12"/>
      <c r="AZ985" s="12"/>
      <c r="BA985" s="12"/>
      <c r="BB985" s="12"/>
      <c r="BC985" s="12"/>
      <c r="BD985" s="12"/>
      <c r="BE985" s="12"/>
      <c r="BF985" s="12"/>
      <c r="BG985" s="12"/>
      <c r="BH985" s="12"/>
      <c r="BI985" s="12"/>
      <c r="BJ985" s="12"/>
      <c r="BK985" s="12"/>
    </row>
    <row r="986" spans="1:63" x14ac:dyDescent="0.3">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c r="AE986" s="12"/>
      <c r="AF986" s="12"/>
      <c r="AG986" s="12"/>
      <c r="AH986" s="12"/>
      <c r="AI986" s="12"/>
      <c r="AJ986" s="12"/>
      <c r="AK986" s="12"/>
      <c r="AL986" s="12"/>
      <c r="AM986" s="12"/>
      <c r="AN986" s="12"/>
      <c r="AO986" s="12"/>
      <c r="AP986" s="12"/>
      <c r="AQ986" s="12"/>
      <c r="AR986" s="12"/>
      <c r="AS986" s="12"/>
      <c r="AT986" s="12"/>
      <c r="AU986" s="12"/>
      <c r="AV986" s="12"/>
      <c r="AW986" s="12"/>
      <c r="AX986" s="12"/>
      <c r="AY986" s="12"/>
      <c r="AZ986" s="12"/>
      <c r="BA986" s="12"/>
      <c r="BB986" s="12"/>
      <c r="BC986" s="12"/>
      <c r="BD986" s="12"/>
      <c r="BE986" s="12"/>
      <c r="BF986" s="12"/>
      <c r="BG986" s="12"/>
      <c r="BH986" s="12"/>
      <c r="BI986" s="12"/>
      <c r="BJ986" s="12"/>
      <c r="BK986" s="12"/>
    </row>
    <row r="987" spans="1:63" x14ac:dyDescent="0.3">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c r="AE987" s="12"/>
      <c r="AF987" s="12"/>
      <c r="AG987" s="12"/>
      <c r="AH987" s="12"/>
      <c r="AI987" s="12"/>
      <c r="AJ987" s="12"/>
      <c r="AK987" s="12"/>
      <c r="AL987" s="12"/>
      <c r="AM987" s="12"/>
      <c r="AN987" s="12"/>
      <c r="AO987" s="12"/>
      <c r="AP987" s="12"/>
      <c r="AQ987" s="12"/>
      <c r="AR987" s="12"/>
      <c r="AS987" s="12"/>
      <c r="AT987" s="12"/>
      <c r="AU987" s="12"/>
      <c r="AV987" s="12"/>
      <c r="AW987" s="12"/>
      <c r="AX987" s="12"/>
      <c r="AY987" s="12"/>
      <c r="AZ987" s="12"/>
      <c r="BA987" s="12"/>
      <c r="BB987" s="12"/>
      <c r="BC987" s="12"/>
      <c r="BD987" s="12"/>
      <c r="BE987" s="12"/>
      <c r="BF987" s="12"/>
      <c r="BG987" s="12"/>
      <c r="BH987" s="12"/>
      <c r="BI987" s="12"/>
      <c r="BJ987" s="12"/>
      <c r="BK987" s="12"/>
    </row>
    <row r="988" spans="1:63" x14ac:dyDescent="0.3">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c r="AE988" s="12"/>
      <c r="AF988" s="12"/>
      <c r="AG988" s="12"/>
      <c r="AH988" s="12"/>
      <c r="AI988" s="12"/>
      <c r="AJ988" s="12"/>
      <c r="AK988" s="12"/>
      <c r="AL988" s="12"/>
      <c r="AM988" s="12"/>
      <c r="AN988" s="12"/>
      <c r="AO988" s="12"/>
      <c r="AP988" s="12"/>
      <c r="AQ988" s="12"/>
      <c r="AR988" s="12"/>
      <c r="AS988" s="12"/>
      <c r="AT988" s="12"/>
      <c r="AU988" s="12"/>
      <c r="AV988" s="12"/>
      <c r="AW988" s="12"/>
      <c r="AX988" s="12"/>
      <c r="AY988" s="12"/>
      <c r="AZ988" s="12"/>
      <c r="BA988" s="12"/>
      <c r="BB988" s="12"/>
      <c r="BC988" s="12"/>
      <c r="BD988" s="12"/>
      <c r="BE988" s="12"/>
      <c r="BF988" s="12"/>
      <c r="BG988" s="12"/>
      <c r="BH988" s="12"/>
      <c r="BI988" s="12"/>
      <c r="BJ988" s="12"/>
      <c r="BK988" s="12"/>
    </row>
    <row r="989" spans="1:63" x14ac:dyDescent="0.3">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c r="AE989" s="12"/>
      <c r="AF989" s="12"/>
      <c r="AG989" s="12"/>
      <c r="AH989" s="12"/>
      <c r="AI989" s="12"/>
      <c r="AJ989" s="12"/>
      <c r="AK989" s="12"/>
      <c r="AL989" s="12"/>
      <c r="AM989" s="12"/>
      <c r="AN989" s="12"/>
      <c r="AO989" s="12"/>
      <c r="AP989" s="12"/>
      <c r="AQ989" s="12"/>
      <c r="AR989" s="12"/>
      <c r="AS989" s="12"/>
      <c r="AT989" s="12"/>
      <c r="AU989" s="12"/>
      <c r="AV989" s="12"/>
      <c r="AW989" s="12"/>
      <c r="AX989" s="12"/>
      <c r="AY989" s="12"/>
      <c r="AZ989" s="12"/>
      <c r="BA989" s="12"/>
      <c r="BB989" s="12"/>
      <c r="BC989" s="12"/>
      <c r="BD989" s="12"/>
      <c r="BE989" s="12"/>
      <c r="BF989" s="12"/>
      <c r="BG989" s="12"/>
      <c r="BH989" s="12"/>
      <c r="BI989" s="12"/>
      <c r="BJ989" s="12"/>
      <c r="BK989" s="12"/>
    </row>
    <row r="990" spans="1:63" x14ac:dyDescent="0.3">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c r="AE990" s="12"/>
      <c r="AF990" s="12"/>
      <c r="AG990" s="12"/>
      <c r="AH990" s="12"/>
      <c r="AI990" s="12"/>
      <c r="AJ990" s="12"/>
      <c r="AK990" s="12"/>
      <c r="AL990" s="12"/>
      <c r="AM990" s="12"/>
      <c r="AN990" s="12"/>
      <c r="AO990" s="12"/>
      <c r="AP990" s="12"/>
      <c r="AQ990" s="12"/>
      <c r="AR990" s="12"/>
      <c r="AS990" s="12"/>
      <c r="AT990" s="12"/>
      <c r="AU990" s="12"/>
      <c r="AV990" s="12"/>
      <c r="AW990" s="12"/>
      <c r="AX990" s="12"/>
      <c r="AY990" s="12"/>
      <c r="AZ990" s="12"/>
      <c r="BA990" s="12"/>
      <c r="BB990" s="12"/>
      <c r="BC990" s="12"/>
      <c r="BD990" s="12"/>
      <c r="BE990" s="12"/>
      <c r="BF990" s="12"/>
      <c r="BG990" s="12"/>
      <c r="BH990" s="12"/>
      <c r="BI990" s="12"/>
      <c r="BJ990" s="12"/>
      <c r="BK990" s="12"/>
    </row>
    <row r="991" spans="1:63" x14ac:dyDescent="0.3">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c r="AE991" s="12"/>
      <c r="AF991" s="12"/>
      <c r="AG991" s="12"/>
      <c r="AH991" s="12"/>
      <c r="AI991" s="12"/>
      <c r="AJ991" s="12"/>
      <c r="AK991" s="12"/>
      <c r="AL991" s="12"/>
      <c r="AM991" s="12"/>
      <c r="AN991" s="12"/>
      <c r="AO991" s="12"/>
      <c r="AP991" s="12"/>
      <c r="AQ991" s="12"/>
      <c r="AR991" s="12"/>
      <c r="AS991" s="12"/>
      <c r="AT991" s="12"/>
      <c r="AU991" s="12"/>
      <c r="AV991" s="12"/>
      <c r="AW991" s="12"/>
      <c r="AX991" s="12"/>
      <c r="AY991" s="12"/>
      <c r="AZ991" s="12"/>
      <c r="BA991" s="12"/>
      <c r="BB991" s="12"/>
      <c r="BC991" s="12"/>
      <c r="BD991" s="12"/>
      <c r="BE991" s="12"/>
      <c r="BF991" s="12"/>
      <c r="BG991" s="12"/>
      <c r="BH991" s="12"/>
      <c r="BI991" s="12"/>
      <c r="BJ991" s="12"/>
      <c r="BK991" s="12"/>
    </row>
    <row r="992" spans="1:63" x14ac:dyDescent="0.3">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2"/>
      <c r="BG992" s="12"/>
      <c r="BH992" s="12"/>
      <c r="BI992" s="12"/>
      <c r="BJ992" s="12"/>
      <c r="BK992" s="12"/>
    </row>
    <row r="993" spans="1:63" x14ac:dyDescent="0.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c r="AE993" s="12"/>
      <c r="AF993" s="12"/>
      <c r="AG993" s="12"/>
      <c r="AH993" s="12"/>
      <c r="AI993" s="12"/>
      <c r="AJ993" s="12"/>
      <c r="AK993" s="12"/>
      <c r="AL993" s="12"/>
      <c r="AM993" s="12"/>
      <c r="AN993" s="12"/>
      <c r="AO993" s="12"/>
      <c r="AP993" s="12"/>
      <c r="AQ993" s="12"/>
      <c r="AR993" s="12"/>
      <c r="AS993" s="12"/>
      <c r="AT993" s="12"/>
      <c r="AU993" s="12"/>
      <c r="AV993" s="12"/>
      <c r="AW993" s="12"/>
      <c r="AX993" s="12"/>
      <c r="AY993" s="12"/>
      <c r="AZ993" s="12"/>
      <c r="BA993" s="12"/>
      <c r="BB993" s="12"/>
      <c r="BC993" s="12"/>
      <c r="BD993" s="12"/>
      <c r="BE993" s="12"/>
      <c r="BF993" s="12"/>
      <c r="BG993" s="12"/>
      <c r="BH993" s="12"/>
      <c r="BI993" s="12"/>
      <c r="BJ993" s="12"/>
      <c r="BK993" s="12"/>
    </row>
    <row r="994" spans="1:63" x14ac:dyDescent="0.3">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c r="AE994" s="12"/>
      <c r="AF994" s="12"/>
      <c r="AG994" s="12"/>
      <c r="AH994" s="12"/>
      <c r="AI994" s="12"/>
      <c r="AJ994" s="12"/>
      <c r="AK994" s="12"/>
      <c r="AL994" s="12"/>
      <c r="AM994" s="12"/>
      <c r="AN994" s="12"/>
      <c r="AO994" s="12"/>
      <c r="AP994" s="12"/>
      <c r="AQ994" s="12"/>
      <c r="AR994" s="12"/>
      <c r="AS994" s="12"/>
      <c r="AT994" s="12"/>
      <c r="AU994" s="12"/>
      <c r="AV994" s="12"/>
      <c r="AW994" s="12"/>
      <c r="AX994" s="12"/>
      <c r="AY994" s="12"/>
      <c r="AZ994" s="12"/>
      <c r="BA994" s="12"/>
      <c r="BB994" s="12"/>
      <c r="BC994" s="12"/>
      <c r="BD994" s="12"/>
      <c r="BE994" s="12"/>
      <c r="BF994" s="12"/>
      <c r="BG994" s="12"/>
      <c r="BH994" s="12"/>
      <c r="BI994" s="12"/>
      <c r="BJ994" s="12"/>
      <c r="BK994" s="12"/>
    </row>
    <row r="995" spans="1:63" x14ac:dyDescent="0.3">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c r="AE995" s="12"/>
      <c r="AF995" s="12"/>
      <c r="AG995" s="12"/>
      <c r="AH995" s="12"/>
      <c r="AI995" s="12"/>
      <c r="AJ995" s="12"/>
      <c r="AK995" s="12"/>
      <c r="AL995" s="12"/>
      <c r="AM995" s="12"/>
      <c r="AN995" s="12"/>
      <c r="AO995" s="12"/>
      <c r="AP995" s="12"/>
      <c r="AQ995" s="12"/>
      <c r="AR995" s="12"/>
      <c r="AS995" s="12"/>
      <c r="AT995" s="12"/>
      <c r="AU995" s="12"/>
      <c r="AV995" s="12"/>
      <c r="AW995" s="12"/>
      <c r="AX995" s="12"/>
      <c r="AY995" s="12"/>
      <c r="AZ995" s="12"/>
      <c r="BA995" s="12"/>
      <c r="BB995" s="12"/>
      <c r="BC995" s="12"/>
      <c r="BD995" s="12"/>
      <c r="BE995" s="12"/>
      <c r="BF995" s="12"/>
      <c r="BG995" s="12"/>
      <c r="BH995" s="12"/>
      <c r="BI995" s="12"/>
      <c r="BJ995" s="12"/>
      <c r="BK995" s="12"/>
    </row>
    <row r="996" spans="1:63" x14ac:dyDescent="0.3">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c r="AE996" s="12"/>
      <c r="AF996" s="12"/>
      <c r="AG996" s="12"/>
      <c r="AH996" s="12"/>
      <c r="AI996" s="12"/>
      <c r="AJ996" s="12"/>
      <c r="AK996" s="12"/>
      <c r="AL996" s="12"/>
      <c r="AM996" s="12"/>
      <c r="AN996" s="12"/>
      <c r="AO996" s="12"/>
      <c r="AP996" s="12"/>
      <c r="AQ996" s="12"/>
      <c r="AR996" s="12"/>
      <c r="AS996" s="12"/>
      <c r="AT996" s="12"/>
      <c r="AU996" s="12"/>
      <c r="AV996" s="12"/>
      <c r="AW996" s="12"/>
      <c r="AX996" s="12"/>
      <c r="AY996" s="12"/>
      <c r="AZ996" s="12"/>
      <c r="BA996" s="12"/>
      <c r="BB996" s="12"/>
      <c r="BC996" s="12"/>
      <c r="BD996" s="12"/>
      <c r="BE996" s="12"/>
      <c r="BF996" s="12"/>
      <c r="BG996" s="12"/>
      <c r="BH996" s="12"/>
      <c r="BI996" s="12"/>
      <c r="BJ996" s="12"/>
      <c r="BK996" s="12"/>
    </row>
    <row r="997" spans="1:63" x14ac:dyDescent="0.3">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c r="AA997" s="12"/>
      <c r="AB997" s="12"/>
      <c r="AC997" s="12"/>
      <c r="AD997" s="12"/>
      <c r="AE997" s="12"/>
      <c r="AF997" s="12"/>
      <c r="AG997" s="12"/>
      <c r="AH997" s="12"/>
      <c r="AI997" s="12"/>
      <c r="AJ997" s="12"/>
      <c r="AK997" s="12"/>
      <c r="AL997" s="12"/>
      <c r="AM997" s="12"/>
      <c r="AN997" s="12"/>
      <c r="AO997" s="12"/>
      <c r="AP997" s="12"/>
      <c r="AQ997" s="12"/>
      <c r="AR997" s="12"/>
      <c r="AS997" s="12"/>
      <c r="AT997" s="12"/>
      <c r="AU997" s="12"/>
      <c r="AV997" s="12"/>
      <c r="AW997" s="12"/>
      <c r="AX997" s="12"/>
      <c r="AY997" s="12"/>
      <c r="AZ997" s="12"/>
      <c r="BA997" s="12"/>
      <c r="BB997" s="12"/>
      <c r="BC997" s="12"/>
      <c r="BD997" s="12"/>
      <c r="BE997" s="12"/>
      <c r="BF997" s="12"/>
      <c r="BG997" s="12"/>
      <c r="BH997" s="12"/>
      <c r="BI997" s="12"/>
      <c r="BJ997" s="12"/>
      <c r="BK997" s="12"/>
    </row>
    <row r="998" spans="1:63" x14ac:dyDescent="0.3">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c r="AA998" s="12"/>
      <c r="AB998" s="12"/>
      <c r="AC998" s="12"/>
      <c r="AD998" s="12"/>
      <c r="AE998" s="12"/>
      <c r="AF998" s="12"/>
      <c r="AG998" s="12"/>
      <c r="AH998" s="12"/>
      <c r="AI998" s="12"/>
      <c r="AJ998" s="12"/>
      <c r="AK998" s="12"/>
      <c r="AL998" s="12"/>
      <c r="AM998" s="12"/>
      <c r="AN998" s="12"/>
      <c r="AO998" s="12"/>
      <c r="AP998" s="12"/>
      <c r="AQ998" s="12"/>
      <c r="AR998" s="12"/>
      <c r="AS998" s="12"/>
      <c r="AT998" s="12"/>
      <c r="AU998" s="12"/>
      <c r="AV998" s="12"/>
      <c r="AW998" s="12"/>
      <c r="AX998" s="12"/>
      <c r="AY998" s="12"/>
      <c r="AZ998" s="12"/>
      <c r="BA998" s="12"/>
      <c r="BB998" s="12"/>
      <c r="BC998" s="12"/>
      <c r="BD998" s="12"/>
      <c r="BE998" s="12"/>
      <c r="BF998" s="12"/>
      <c r="BG998" s="12"/>
      <c r="BH998" s="12"/>
      <c r="BI998" s="12"/>
      <c r="BJ998" s="12"/>
      <c r="BK998" s="12"/>
    </row>
    <row r="999" spans="1:63" x14ac:dyDescent="0.3">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c r="AA999" s="12"/>
      <c r="AB999" s="12"/>
      <c r="AC999" s="12"/>
      <c r="AD999" s="12"/>
      <c r="AE999" s="12"/>
      <c r="AF999" s="12"/>
      <c r="AG999" s="12"/>
      <c r="AH999" s="12"/>
      <c r="AI999" s="12"/>
      <c r="AJ999" s="12"/>
      <c r="AK999" s="12"/>
      <c r="AL999" s="12"/>
      <c r="AM999" s="12"/>
      <c r="AN999" s="12"/>
      <c r="AO999" s="12"/>
      <c r="AP999" s="12"/>
      <c r="AQ999" s="12"/>
      <c r="AR999" s="12"/>
      <c r="AS999" s="12"/>
      <c r="AT999" s="12"/>
      <c r="AU999" s="12"/>
      <c r="AV999" s="12"/>
      <c r="AW999" s="12"/>
      <c r="AX999" s="12"/>
      <c r="AY999" s="12"/>
      <c r="AZ999" s="12"/>
      <c r="BA999" s="12"/>
      <c r="BB999" s="12"/>
      <c r="BC999" s="12"/>
      <c r="BD999" s="12"/>
      <c r="BE999" s="12"/>
      <c r="BF999" s="12"/>
      <c r="BG999" s="12"/>
      <c r="BH999" s="12"/>
      <c r="BI999" s="12"/>
      <c r="BJ999" s="12"/>
      <c r="BK999" s="12"/>
    </row>
    <row r="1000" spans="1:63" x14ac:dyDescent="0.3">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c r="AA1000" s="12"/>
      <c r="AB1000" s="12"/>
      <c r="AC1000" s="12"/>
      <c r="AD1000" s="12"/>
      <c r="AE1000" s="12"/>
      <c r="AF1000" s="12"/>
      <c r="AG1000" s="12"/>
      <c r="AH1000" s="12"/>
      <c r="AI1000" s="12"/>
      <c r="AJ1000" s="12"/>
      <c r="AK1000" s="12"/>
      <c r="AL1000" s="12"/>
      <c r="AM1000" s="12"/>
      <c r="AN1000" s="12"/>
      <c r="AO1000" s="12"/>
      <c r="AP1000" s="12"/>
      <c r="AQ1000" s="12"/>
      <c r="AR1000" s="12"/>
      <c r="AS1000" s="12"/>
      <c r="AT1000" s="12"/>
      <c r="AU1000" s="12"/>
      <c r="AV1000" s="12"/>
      <c r="AW1000" s="12"/>
      <c r="AX1000" s="12"/>
      <c r="AY1000" s="12"/>
      <c r="AZ1000" s="12"/>
      <c r="BA1000" s="12"/>
      <c r="BB1000" s="12"/>
      <c r="BC1000" s="12"/>
      <c r="BD1000" s="12"/>
      <c r="BE1000" s="12"/>
      <c r="BF1000" s="12"/>
      <c r="BG1000" s="12"/>
      <c r="BH1000" s="12"/>
      <c r="BI1000" s="12"/>
      <c r="BJ1000" s="12"/>
      <c r="BK1000" s="12"/>
    </row>
    <row r="1001" spans="1:63" x14ac:dyDescent="0.3">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c r="AA1001" s="12"/>
      <c r="AB1001" s="12"/>
      <c r="AC1001" s="12"/>
      <c r="AD1001" s="12"/>
      <c r="AE1001" s="12"/>
      <c r="AF1001" s="12"/>
      <c r="AG1001" s="12"/>
      <c r="AH1001" s="12"/>
      <c r="AI1001" s="12"/>
      <c r="AJ1001" s="12"/>
      <c r="AK1001" s="12"/>
      <c r="AL1001" s="12"/>
      <c r="AM1001" s="12"/>
      <c r="AN1001" s="12"/>
      <c r="AO1001" s="12"/>
      <c r="AP1001" s="12"/>
      <c r="AQ1001" s="12"/>
      <c r="AR1001" s="12"/>
      <c r="AS1001" s="12"/>
      <c r="AT1001" s="12"/>
      <c r="AU1001" s="12"/>
      <c r="AV1001" s="12"/>
      <c r="AW1001" s="12"/>
      <c r="AX1001" s="12"/>
      <c r="AY1001" s="12"/>
      <c r="AZ1001" s="12"/>
      <c r="BA1001" s="12"/>
      <c r="BB1001" s="12"/>
      <c r="BC1001" s="12"/>
      <c r="BD1001" s="12"/>
      <c r="BE1001" s="12"/>
      <c r="BF1001" s="12"/>
      <c r="BG1001" s="12"/>
      <c r="BH1001" s="12"/>
      <c r="BI1001" s="12"/>
      <c r="BJ1001" s="12"/>
      <c r="BK1001" s="12"/>
    </row>
    <row r="1002" spans="1:63" x14ac:dyDescent="0.3">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c r="AA1002" s="12"/>
      <c r="AB1002" s="12"/>
      <c r="AC1002" s="12"/>
      <c r="AD1002" s="12"/>
      <c r="AE1002" s="12"/>
      <c r="AF1002" s="12"/>
      <c r="AG1002" s="12"/>
      <c r="AH1002" s="12"/>
      <c r="AI1002" s="12"/>
      <c r="AJ1002" s="12"/>
      <c r="AK1002" s="12"/>
      <c r="AL1002" s="12"/>
      <c r="AM1002" s="12"/>
      <c r="AN1002" s="12"/>
      <c r="AO1002" s="12"/>
      <c r="AP1002" s="12"/>
      <c r="AQ1002" s="12"/>
      <c r="AR1002" s="12"/>
      <c r="AS1002" s="12"/>
      <c r="AT1002" s="12"/>
      <c r="AU1002" s="12"/>
      <c r="AV1002" s="12"/>
      <c r="AW1002" s="12"/>
      <c r="AX1002" s="12"/>
      <c r="AY1002" s="12"/>
      <c r="AZ1002" s="12"/>
      <c r="BA1002" s="12"/>
      <c r="BB1002" s="12"/>
      <c r="BC1002" s="12"/>
      <c r="BD1002" s="12"/>
      <c r="BE1002" s="12"/>
      <c r="BF1002" s="12"/>
      <c r="BG1002" s="12"/>
      <c r="BH1002" s="12"/>
      <c r="BI1002" s="12"/>
      <c r="BJ1002" s="12"/>
      <c r="BK1002" s="12"/>
    </row>
    <row r="1003" spans="1:63" x14ac:dyDescent="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c r="AA1003" s="12"/>
      <c r="AB1003" s="12"/>
      <c r="AC1003" s="12"/>
      <c r="AD1003" s="12"/>
      <c r="AE1003" s="12"/>
      <c r="AF1003" s="12"/>
      <c r="AG1003" s="12"/>
      <c r="AH1003" s="12"/>
      <c r="AI1003" s="12"/>
      <c r="AJ1003" s="12"/>
      <c r="AK1003" s="12"/>
      <c r="AL1003" s="12"/>
      <c r="AM1003" s="12"/>
      <c r="AN1003" s="12"/>
      <c r="AO1003" s="12"/>
      <c r="AP1003" s="12"/>
      <c r="AQ1003" s="12"/>
      <c r="AR1003" s="12"/>
      <c r="AS1003" s="12"/>
      <c r="AT1003" s="12"/>
      <c r="AU1003" s="12"/>
      <c r="AV1003" s="12"/>
      <c r="AW1003" s="12"/>
      <c r="AX1003" s="12"/>
      <c r="AY1003" s="12"/>
      <c r="AZ1003" s="12"/>
      <c r="BA1003" s="12"/>
      <c r="BB1003" s="12"/>
      <c r="BC1003" s="12"/>
      <c r="BD1003" s="12"/>
      <c r="BE1003" s="12"/>
      <c r="BF1003" s="12"/>
      <c r="BG1003" s="12"/>
      <c r="BH1003" s="12"/>
      <c r="BI1003" s="12"/>
      <c r="BJ1003" s="12"/>
      <c r="BK1003" s="12"/>
    </row>
    <row r="1004" spans="1:63" x14ac:dyDescent="0.3">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c r="AA1004" s="12"/>
      <c r="AB1004" s="12"/>
      <c r="AC1004" s="12"/>
      <c r="AD1004" s="12"/>
      <c r="AE1004" s="12"/>
      <c r="AF1004" s="12"/>
      <c r="AG1004" s="12"/>
      <c r="AH1004" s="12"/>
      <c r="AI1004" s="12"/>
      <c r="AJ1004" s="12"/>
      <c r="AK1004" s="12"/>
      <c r="AL1004" s="12"/>
      <c r="AM1004" s="12"/>
      <c r="AN1004" s="12"/>
      <c r="AO1004" s="12"/>
      <c r="AP1004" s="12"/>
      <c r="AQ1004" s="12"/>
      <c r="AR1004" s="12"/>
      <c r="AS1004" s="12"/>
      <c r="AT1004" s="12"/>
      <c r="AU1004" s="12"/>
      <c r="AV1004" s="12"/>
      <c r="AW1004" s="12"/>
      <c r="AX1004" s="12"/>
      <c r="AY1004" s="12"/>
      <c r="AZ1004" s="12"/>
      <c r="BA1004" s="12"/>
      <c r="BB1004" s="12"/>
      <c r="BC1004" s="12"/>
      <c r="BD1004" s="12"/>
      <c r="BE1004" s="12"/>
      <c r="BF1004" s="12"/>
      <c r="BG1004" s="12"/>
      <c r="BH1004" s="12"/>
      <c r="BI1004" s="12"/>
      <c r="BJ1004" s="12"/>
      <c r="BK1004" s="12"/>
    </row>
    <row r="1005" spans="1:63" x14ac:dyDescent="0.3">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c r="AA1005" s="12"/>
      <c r="AB1005" s="12"/>
      <c r="AC1005" s="12"/>
      <c r="AD1005" s="12"/>
      <c r="AE1005" s="12"/>
      <c r="AF1005" s="12"/>
      <c r="AG1005" s="12"/>
      <c r="AH1005" s="12"/>
      <c r="AI1005" s="12"/>
      <c r="AJ1005" s="12"/>
      <c r="AK1005" s="12"/>
      <c r="AL1005" s="12"/>
      <c r="AM1005" s="12"/>
      <c r="AN1005" s="12"/>
      <c r="AO1005" s="12"/>
      <c r="AP1005" s="12"/>
      <c r="AQ1005" s="12"/>
      <c r="AR1005" s="12"/>
      <c r="AS1005" s="12"/>
      <c r="AT1005" s="12"/>
      <c r="AU1005" s="12"/>
      <c r="AV1005" s="12"/>
      <c r="AW1005" s="12"/>
      <c r="AX1005" s="12"/>
      <c r="AY1005" s="12"/>
      <c r="AZ1005" s="12"/>
      <c r="BA1005" s="12"/>
      <c r="BB1005" s="12"/>
      <c r="BC1005" s="12"/>
      <c r="BD1005" s="12"/>
      <c r="BE1005" s="12"/>
      <c r="BF1005" s="12"/>
      <c r="BG1005" s="12"/>
      <c r="BH1005" s="12"/>
      <c r="BI1005" s="12"/>
      <c r="BJ1005" s="12"/>
      <c r="BK1005" s="12"/>
    </row>
    <row r="1006" spans="1:63" x14ac:dyDescent="0.3">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c r="AA1006" s="12"/>
      <c r="AB1006" s="12"/>
      <c r="AC1006" s="12"/>
      <c r="AD1006" s="12"/>
      <c r="AE1006" s="12"/>
      <c r="AF1006" s="12"/>
      <c r="AG1006" s="12"/>
      <c r="AH1006" s="12"/>
      <c r="AI1006" s="12"/>
      <c r="AJ1006" s="12"/>
      <c r="AK1006" s="12"/>
      <c r="AL1006" s="12"/>
      <c r="AM1006" s="12"/>
      <c r="AN1006" s="12"/>
      <c r="AO1006" s="12"/>
      <c r="AP1006" s="12"/>
      <c r="AQ1006" s="12"/>
      <c r="AR1006" s="12"/>
      <c r="AS1006" s="12"/>
      <c r="AT1006" s="12"/>
      <c r="AU1006" s="12"/>
      <c r="AV1006" s="12"/>
      <c r="AW1006" s="12"/>
      <c r="AX1006" s="12"/>
      <c r="AY1006" s="12"/>
      <c r="AZ1006" s="12"/>
      <c r="BA1006" s="12"/>
      <c r="BB1006" s="12"/>
      <c r="BC1006" s="12"/>
      <c r="BD1006" s="12"/>
      <c r="BE1006" s="12"/>
      <c r="BF1006" s="12"/>
      <c r="BG1006" s="12"/>
      <c r="BH1006" s="12"/>
      <c r="BI1006" s="12"/>
      <c r="BJ1006" s="12"/>
      <c r="BK1006" s="12"/>
    </row>
    <row r="1007" spans="1:63" x14ac:dyDescent="0.3">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c r="AA1007" s="12"/>
      <c r="AB1007" s="12"/>
      <c r="AC1007" s="12"/>
      <c r="AD1007" s="12"/>
      <c r="AE1007" s="12"/>
      <c r="AF1007" s="12"/>
      <c r="AG1007" s="12"/>
      <c r="AH1007" s="12"/>
      <c r="AI1007" s="12"/>
      <c r="AJ1007" s="12"/>
      <c r="AK1007" s="12"/>
      <c r="AL1007" s="12"/>
      <c r="AM1007" s="12"/>
      <c r="AN1007" s="12"/>
      <c r="AO1007" s="12"/>
      <c r="AP1007" s="12"/>
      <c r="AQ1007" s="12"/>
      <c r="AR1007" s="12"/>
      <c r="AS1007" s="12"/>
      <c r="AT1007" s="12"/>
      <c r="AU1007" s="12"/>
      <c r="AV1007" s="12"/>
      <c r="AW1007" s="12"/>
      <c r="AX1007" s="12"/>
      <c r="AY1007" s="12"/>
      <c r="AZ1007" s="12"/>
      <c r="BA1007" s="12"/>
      <c r="BB1007" s="12"/>
      <c r="BC1007" s="12"/>
      <c r="BD1007" s="12"/>
      <c r="BE1007" s="12"/>
      <c r="BF1007" s="12"/>
      <c r="BG1007" s="12"/>
      <c r="BH1007" s="12"/>
      <c r="BI1007" s="12"/>
      <c r="BJ1007" s="12"/>
      <c r="BK1007" s="12"/>
    </row>
    <row r="1008" spans="1:63" x14ac:dyDescent="0.3">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c r="AA1008" s="12"/>
      <c r="AB1008" s="12"/>
      <c r="AC1008" s="12"/>
      <c r="AD1008" s="12"/>
      <c r="AE1008" s="12"/>
      <c r="AF1008" s="12"/>
      <c r="AG1008" s="12"/>
      <c r="AH1008" s="12"/>
      <c r="AI1008" s="12"/>
      <c r="AJ1008" s="12"/>
      <c r="AK1008" s="12"/>
      <c r="AL1008" s="12"/>
      <c r="AM1008" s="12"/>
      <c r="AN1008" s="12"/>
      <c r="AO1008" s="12"/>
      <c r="AP1008" s="12"/>
      <c r="AQ1008" s="12"/>
      <c r="AR1008" s="12"/>
      <c r="AS1008" s="12"/>
      <c r="AT1008" s="12"/>
      <c r="AU1008" s="12"/>
      <c r="AV1008" s="12"/>
      <c r="AW1008" s="12"/>
      <c r="AX1008" s="12"/>
      <c r="AY1008" s="12"/>
      <c r="AZ1008" s="12"/>
      <c r="BA1008" s="12"/>
      <c r="BB1008" s="12"/>
      <c r="BC1008" s="12"/>
      <c r="BD1008" s="12"/>
      <c r="BE1008" s="12"/>
      <c r="BF1008" s="12"/>
      <c r="BG1008" s="12"/>
      <c r="BH1008" s="12"/>
      <c r="BI1008" s="12"/>
      <c r="BJ1008" s="12"/>
      <c r="BK1008" s="12"/>
    </row>
    <row r="1009" spans="1:63" x14ac:dyDescent="0.3">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c r="AA1009" s="12"/>
      <c r="AB1009" s="12"/>
      <c r="AC1009" s="12"/>
      <c r="AD1009" s="12"/>
      <c r="AE1009" s="12"/>
      <c r="AF1009" s="12"/>
      <c r="AG1009" s="12"/>
      <c r="AH1009" s="12"/>
      <c r="AI1009" s="12"/>
      <c r="AJ1009" s="12"/>
      <c r="AK1009" s="12"/>
      <c r="AL1009" s="12"/>
      <c r="AM1009" s="12"/>
      <c r="AN1009" s="12"/>
      <c r="AO1009" s="12"/>
      <c r="AP1009" s="12"/>
      <c r="AQ1009" s="12"/>
      <c r="AR1009" s="12"/>
      <c r="AS1009" s="12"/>
      <c r="AT1009" s="12"/>
      <c r="AU1009" s="12"/>
      <c r="AV1009" s="12"/>
      <c r="AW1009" s="12"/>
      <c r="AX1009" s="12"/>
      <c r="AY1009" s="12"/>
      <c r="AZ1009" s="12"/>
      <c r="BA1009" s="12"/>
      <c r="BB1009" s="12"/>
      <c r="BC1009" s="12"/>
      <c r="BD1009" s="12"/>
      <c r="BE1009" s="12"/>
      <c r="BF1009" s="12"/>
      <c r="BG1009" s="12"/>
      <c r="BH1009" s="12"/>
      <c r="BI1009" s="12"/>
      <c r="BJ1009" s="12"/>
      <c r="BK1009" s="12"/>
    </row>
    <row r="1010" spans="1:63" x14ac:dyDescent="0.3">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c r="AA1010" s="12"/>
      <c r="AB1010" s="12"/>
      <c r="AC1010" s="12"/>
      <c r="AD1010" s="12"/>
      <c r="AE1010" s="12"/>
      <c r="AF1010" s="12"/>
      <c r="AG1010" s="12"/>
      <c r="AH1010" s="12"/>
      <c r="AI1010" s="12"/>
      <c r="AJ1010" s="12"/>
      <c r="AK1010" s="12"/>
      <c r="AL1010" s="12"/>
      <c r="AM1010" s="12"/>
      <c r="AN1010" s="12"/>
      <c r="AO1010" s="12"/>
      <c r="AP1010" s="12"/>
      <c r="AQ1010" s="12"/>
      <c r="AR1010" s="12"/>
      <c r="AS1010" s="12"/>
      <c r="AT1010" s="12"/>
      <c r="AU1010" s="12"/>
      <c r="AV1010" s="12"/>
      <c r="AW1010" s="12"/>
      <c r="AX1010" s="12"/>
      <c r="AY1010" s="12"/>
      <c r="AZ1010" s="12"/>
      <c r="BA1010" s="12"/>
      <c r="BB1010" s="12"/>
      <c r="BC1010" s="12"/>
      <c r="BD1010" s="12"/>
      <c r="BE1010" s="12"/>
      <c r="BF1010" s="12"/>
      <c r="BG1010" s="12"/>
      <c r="BH1010" s="12"/>
      <c r="BI1010" s="12"/>
      <c r="BJ1010" s="12"/>
      <c r="BK1010" s="12"/>
    </row>
    <row r="1011" spans="1:63" x14ac:dyDescent="0.3">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c r="AA1011" s="12"/>
      <c r="AB1011" s="12"/>
      <c r="AC1011" s="12"/>
      <c r="AD1011" s="12"/>
      <c r="AE1011" s="12"/>
      <c r="AF1011" s="12"/>
      <c r="AG1011" s="12"/>
      <c r="AH1011" s="12"/>
      <c r="AI1011" s="12"/>
      <c r="AJ1011" s="12"/>
      <c r="AK1011" s="12"/>
      <c r="AL1011" s="12"/>
      <c r="AM1011" s="12"/>
      <c r="AN1011" s="12"/>
      <c r="AO1011" s="12"/>
      <c r="AP1011" s="12"/>
      <c r="AQ1011" s="12"/>
      <c r="AR1011" s="12"/>
      <c r="AS1011" s="12"/>
      <c r="AT1011" s="12"/>
      <c r="AU1011" s="12"/>
      <c r="AV1011" s="12"/>
      <c r="AW1011" s="12"/>
      <c r="AX1011" s="12"/>
      <c r="AY1011" s="12"/>
      <c r="AZ1011" s="12"/>
      <c r="BA1011" s="12"/>
      <c r="BB1011" s="12"/>
      <c r="BC1011" s="12"/>
      <c r="BD1011" s="12"/>
      <c r="BE1011" s="12"/>
      <c r="BF1011" s="12"/>
      <c r="BG1011" s="12"/>
      <c r="BH1011" s="12"/>
      <c r="BI1011" s="12"/>
      <c r="BJ1011" s="12"/>
      <c r="BK1011" s="12"/>
    </row>
    <row r="1012" spans="1:63" x14ac:dyDescent="0.3">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c r="AA1012" s="12"/>
      <c r="AB1012" s="12"/>
      <c r="AC1012" s="12"/>
      <c r="AD1012" s="12"/>
      <c r="AE1012" s="12"/>
      <c r="AF1012" s="12"/>
      <c r="AG1012" s="12"/>
      <c r="AH1012" s="12"/>
      <c r="AI1012" s="12"/>
      <c r="AJ1012" s="12"/>
      <c r="AK1012" s="12"/>
      <c r="AL1012" s="12"/>
      <c r="AM1012" s="12"/>
      <c r="AN1012" s="12"/>
      <c r="AO1012" s="12"/>
      <c r="AP1012" s="12"/>
      <c r="AQ1012" s="12"/>
      <c r="AR1012" s="12"/>
      <c r="AS1012" s="12"/>
      <c r="AT1012" s="12"/>
      <c r="AU1012" s="12"/>
      <c r="AV1012" s="12"/>
      <c r="AW1012" s="12"/>
      <c r="AX1012" s="12"/>
      <c r="AY1012" s="12"/>
      <c r="AZ1012" s="12"/>
      <c r="BA1012" s="12"/>
      <c r="BB1012" s="12"/>
      <c r="BC1012" s="12"/>
      <c r="BD1012" s="12"/>
      <c r="BE1012" s="12"/>
      <c r="BF1012" s="12"/>
      <c r="BG1012" s="12"/>
      <c r="BH1012" s="12"/>
      <c r="BI1012" s="12"/>
      <c r="BJ1012" s="12"/>
      <c r="BK1012" s="12"/>
    </row>
    <row r="1013" spans="1:63" x14ac:dyDescent="0.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c r="AA1013" s="12"/>
      <c r="AB1013" s="12"/>
      <c r="AC1013" s="12"/>
      <c r="AD1013" s="12"/>
      <c r="AE1013" s="12"/>
      <c r="AF1013" s="12"/>
      <c r="AG1013" s="12"/>
      <c r="AH1013" s="12"/>
      <c r="AI1013" s="12"/>
      <c r="AJ1013" s="12"/>
      <c r="AK1013" s="12"/>
      <c r="AL1013" s="12"/>
      <c r="AM1013" s="12"/>
      <c r="AN1013" s="12"/>
      <c r="AO1013" s="12"/>
      <c r="AP1013" s="12"/>
      <c r="AQ1013" s="12"/>
      <c r="AR1013" s="12"/>
      <c r="AS1013" s="12"/>
      <c r="AT1013" s="12"/>
      <c r="AU1013" s="12"/>
      <c r="AV1013" s="12"/>
      <c r="AW1013" s="12"/>
      <c r="AX1013" s="12"/>
      <c r="AY1013" s="12"/>
      <c r="AZ1013" s="12"/>
      <c r="BA1013" s="12"/>
      <c r="BB1013" s="12"/>
      <c r="BC1013" s="12"/>
      <c r="BD1013" s="12"/>
      <c r="BE1013" s="12"/>
      <c r="BF1013" s="12"/>
      <c r="BG1013" s="12"/>
      <c r="BH1013" s="12"/>
      <c r="BI1013" s="12"/>
      <c r="BJ1013" s="12"/>
      <c r="BK1013" s="12"/>
    </row>
    <row r="1014" spans="1:63" x14ac:dyDescent="0.3">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c r="AA1014" s="12"/>
      <c r="AB1014" s="12"/>
      <c r="AC1014" s="12"/>
      <c r="AD1014" s="12"/>
      <c r="AE1014" s="12"/>
      <c r="AF1014" s="12"/>
      <c r="AG1014" s="12"/>
      <c r="AH1014" s="12"/>
      <c r="AI1014" s="12"/>
      <c r="AJ1014" s="12"/>
      <c r="AK1014" s="12"/>
      <c r="AL1014" s="12"/>
      <c r="AM1014" s="12"/>
      <c r="AN1014" s="12"/>
      <c r="AO1014" s="12"/>
      <c r="AP1014" s="12"/>
      <c r="AQ1014" s="12"/>
      <c r="AR1014" s="12"/>
      <c r="AS1014" s="12"/>
      <c r="AT1014" s="12"/>
      <c r="AU1014" s="12"/>
      <c r="AV1014" s="12"/>
      <c r="AW1014" s="12"/>
      <c r="AX1014" s="12"/>
      <c r="AY1014" s="12"/>
      <c r="AZ1014" s="12"/>
      <c r="BA1014" s="12"/>
      <c r="BB1014" s="12"/>
      <c r="BC1014" s="12"/>
      <c r="BD1014" s="12"/>
      <c r="BE1014" s="12"/>
      <c r="BF1014" s="12"/>
      <c r="BG1014" s="12"/>
      <c r="BH1014" s="12"/>
      <c r="BI1014" s="12"/>
      <c r="BJ1014" s="12"/>
      <c r="BK1014" s="12"/>
    </row>
    <row r="1015" spans="1:63" x14ac:dyDescent="0.3">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c r="AA1015" s="12"/>
      <c r="AB1015" s="12"/>
      <c r="AC1015" s="12"/>
      <c r="AD1015" s="12"/>
      <c r="AE1015" s="12"/>
      <c r="AF1015" s="12"/>
      <c r="AG1015" s="12"/>
      <c r="AH1015" s="12"/>
      <c r="AI1015" s="12"/>
      <c r="AJ1015" s="12"/>
      <c r="AK1015" s="12"/>
      <c r="AL1015" s="12"/>
      <c r="AM1015" s="12"/>
      <c r="AN1015" s="12"/>
      <c r="AO1015" s="12"/>
      <c r="AP1015" s="12"/>
      <c r="AQ1015" s="12"/>
      <c r="AR1015" s="12"/>
      <c r="AS1015" s="12"/>
      <c r="AT1015" s="12"/>
      <c r="AU1015" s="12"/>
      <c r="AV1015" s="12"/>
      <c r="AW1015" s="12"/>
      <c r="AX1015" s="12"/>
      <c r="AY1015" s="12"/>
      <c r="AZ1015" s="12"/>
      <c r="BA1015" s="12"/>
      <c r="BB1015" s="12"/>
      <c r="BC1015" s="12"/>
      <c r="BD1015" s="12"/>
      <c r="BE1015" s="12"/>
      <c r="BF1015" s="12"/>
      <c r="BG1015" s="12"/>
      <c r="BH1015" s="12"/>
      <c r="BI1015" s="12"/>
      <c r="BJ1015" s="12"/>
      <c r="BK1015" s="12"/>
    </row>
    <row r="1016" spans="1:63" x14ac:dyDescent="0.3">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c r="AA1016" s="12"/>
      <c r="AB1016" s="12"/>
      <c r="AC1016" s="12"/>
      <c r="AD1016" s="12"/>
      <c r="AE1016" s="12"/>
      <c r="AF1016" s="12"/>
      <c r="AG1016" s="12"/>
      <c r="AH1016" s="12"/>
      <c r="AI1016" s="12"/>
      <c r="AJ1016" s="12"/>
      <c r="AK1016" s="12"/>
      <c r="AL1016" s="12"/>
      <c r="AM1016" s="12"/>
      <c r="AN1016" s="12"/>
      <c r="AO1016" s="12"/>
      <c r="AP1016" s="12"/>
      <c r="AQ1016" s="12"/>
      <c r="AR1016" s="12"/>
      <c r="AS1016" s="12"/>
      <c r="AT1016" s="12"/>
      <c r="AU1016" s="12"/>
      <c r="AV1016" s="12"/>
      <c r="AW1016" s="12"/>
      <c r="AX1016" s="12"/>
      <c r="AY1016" s="12"/>
      <c r="AZ1016" s="12"/>
      <c r="BA1016" s="12"/>
      <c r="BB1016" s="12"/>
      <c r="BC1016" s="12"/>
      <c r="BD1016" s="12"/>
      <c r="BE1016" s="12"/>
      <c r="BF1016" s="12"/>
      <c r="BG1016" s="12"/>
      <c r="BH1016" s="12"/>
      <c r="BI1016" s="12"/>
      <c r="BJ1016" s="12"/>
      <c r="BK1016" s="12"/>
    </row>
    <row r="1017" spans="1:63" x14ac:dyDescent="0.3">
      <c r="A1017" s="12"/>
      <c r="B1017" s="12"/>
      <c r="C1017" s="12"/>
      <c r="D1017" s="12"/>
      <c r="E1017" s="12"/>
      <c r="F1017" s="12"/>
      <c r="G1017" s="12"/>
      <c r="H1017" s="12"/>
      <c r="I1017" s="12"/>
      <c r="J1017" s="12"/>
      <c r="K1017" s="12"/>
      <c r="L1017" s="12"/>
      <c r="M1017" s="12"/>
      <c r="N1017" s="12"/>
      <c r="O1017" s="12"/>
      <c r="P1017" s="12"/>
      <c r="Q1017" s="12"/>
      <c r="R1017" s="12"/>
      <c r="S1017" s="12"/>
      <c r="T1017" s="12"/>
      <c r="U1017" s="12"/>
      <c r="V1017" s="12"/>
      <c r="W1017" s="12"/>
      <c r="X1017" s="12"/>
      <c r="Y1017" s="12"/>
      <c r="Z1017" s="12"/>
      <c r="AA1017" s="12"/>
      <c r="AB1017" s="12"/>
      <c r="AC1017" s="12"/>
      <c r="AD1017" s="12"/>
      <c r="AE1017" s="12"/>
      <c r="AF1017" s="12"/>
      <c r="AG1017" s="12"/>
      <c r="AH1017" s="12"/>
      <c r="AI1017" s="12"/>
      <c r="AJ1017" s="12"/>
      <c r="AK1017" s="12"/>
      <c r="AL1017" s="12"/>
      <c r="AM1017" s="12"/>
      <c r="AN1017" s="12"/>
      <c r="AO1017" s="12"/>
      <c r="AP1017" s="12"/>
      <c r="AQ1017" s="12"/>
      <c r="AR1017" s="12"/>
      <c r="AS1017" s="12"/>
      <c r="AT1017" s="12"/>
      <c r="AU1017" s="12"/>
      <c r="AV1017" s="12"/>
      <c r="AW1017" s="12"/>
      <c r="AX1017" s="12"/>
      <c r="AY1017" s="12"/>
      <c r="AZ1017" s="12"/>
      <c r="BA1017" s="12"/>
      <c r="BB1017" s="12"/>
      <c r="BC1017" s="12"/>
      <c r="BD1017" s="12"/>
      <c r="BE1017" s="12"/>
      <c r="BF1017" s="12"/>
      <c r="BG1017" s="12"/>
      <c r="BH1017" s="12"/>
      <c r="BI1017" s="12"/>
      <c r="BJ1017" s="12"/>
      <c r="BK1017" s="12"/>
    </row>
    <row r="1018" spans="1:63" x14ac:dyDescent="0.3">
      <c r="A1018" s="12"/>
      <c r="B1018" s="12"/>
      <c r="C1018" s="12"/>
      <c r="D1018" s="12"/>
      <c r="E1018" s="12"/>
      <c r="F1018" s="12"/>
      <c r="G1018" s="12"/>
      <c r="H1018" s="12"/>
      <c r="I1018" s="12"/>
      <c r="J1018" s="12"/>
      <c r="K1018" s="12"/>
      <c r="L1018" s="12"/>
      <c r="M1018" s="12"/>
      <c r="N1018" s="12"/>
      <c r="O1018" s="12"/>
      <c r="P1018" s="12"/>
      <c r="Q1018" s="12"/>
      <c r="R1018" s="12"/>
      <c r="S1018" s="12"/>
      <c r="T1018" s="12"/>
      <c r="U1018" s="12"/>
      <c r="V1018" s="12"/>
      <c r="W1018" s="12"/>
      <c r="X1018" s="12"/>
      <c r="Y1018" s="12"/>
      <c r="Z1018" s="12"/>
      <c r="AA1018" s="12"/>
      <c r="AB1018" s="12"/>
      <c r="AC1018" s="12"/>
      <c r="AD1018" s="12"/>
      <c r="AE1018" s="12"/>
      <c r="AF1018" s="12"/>
      <c r="AG1018" s="12"/>
      <c r="AH1018" s="12"/>
      <c r="AI1018" s="12"/>
      <c r="AJ1018" s="12"/>
      <c r="AK1018" s="12"/>
      <c r="AL1018" s="12"/>
      <c r="AM1018" s="12"/>
      <c r="AN1018" s="12"/>
      <c r="AO1018" s="12"/>
      <c r="AP1018" s="12"/>
      <c r="AQ1018" s="12"/>
      <c r="AR1018" s="12"/>
      <c r="AS1018" s="12"/>
      <c r="AT1018" s="12"/>
      <c r="AU1018" s="12"/>
      <c r="AV1018" s="12"/>
      <c r="AW1018" s="12"/>
      <c r="AX1018" s="12"/>
      <c r="AY1018" s="12"/>
      <c r="AZ1018" s="12"/>
      <c r="BA1018" s="12"/>
      <c r="BB1018" s="12"/>
      <c r="BC1018" s="12"/>
      <c r="BD1018" s="12"/>
      <c r="BE1018" s="12"/>
      <c r="BF1018" s="12"/>
      <c r="BG1018" s="12"/>
      <c r="BH1018" s="12"/>
      <c r="BI1018" s="12"/>
      <c r="BJ1018" s="12"/>
      <c r="BK1018" s="12"/>
    </row>
    <row r="1019" spans="1:63" x14ac:dyDescent="0.3">
      <c r="A1019" s="12"/>
      <c r="B1019" s="12"/>
      <c r="C1019" s="12"/>
      <c r="D1019" s="12"/>
      <c r="E1019" s="12"/>
      <c r="F1019" s="12"/>
      <c r="G1019" s="12"/>
      <c r="H1019" s="12"/>
      <c r="I1019" s="12"/>
      <c r="J1019" s="12"/>
      <c r="K1019" s="12"/>
      <c r="L1019" s="12"/>
      <c r="M1019" s="12"/>
      <c r="N1019" s="12"/>
      <c r="O1019" s="12"/>
      <c r="P1019" s="12"/>
      <c r="Q1019" s="12"/>
      <c r="R1019" s="12"/>
      <c r="S1019" s="12"/>
      <c r="T1019" s="12"/>
      <c r="U1019" s="12"/>
      <c r="V1019" s="12"/>
      <c r="W1019" s="12"/>
      <c r="X1019" s="12"/>
      <c r="Y1019" s="12"/>
      <c r="Z1019" s="12"/>
      <c r="AA1019" s="12"/>
      <c r="AB1019" s="12"/>
      <c r="AC1019" s="12"/>
      <c r="AD1019" s="12"/>
      <c r="AE1019" s="12"/>
      <c r="AF1019" s="12"/>
      <c r="AG1019" s="12"/>
      <c r="AH1019" s="12"/>
      <c r="AI1019" s="12"/>
      <c r="AJ1019" s="12"/>
      <c r="AK1019" s="12"/>
      <c r="AL1019" s="12"/>
      <c r="AM1019" s="12"/>
      <c r="AN1019" s="12"/>
      <c r="AO1019" s="12"/>
      <c r="AP1019" s="12"/>
      <c r="AQ1019" s="12"/>
      <c r="AR1019" s="12"/>
      <c r="AS1019" s="12"/>
      <c r="AT1019" s="12"/>
      <c r="AU1019" s="12"/>
      <c r="AV1019" s="12"/>
      <c r="AW1019" s="12"/>
      <c r="AX1019" s="12"/>
      <c r="AY1019" s="12"/>
      <c r="AZ1019" s="12"/>
      <c r="BA1019" s="12"/>
      <c r="BB1019" s="12"/>
      <c r="BC1019" s="12"/>
      <c r="BD1019" s="12"/>
      <c r="BE1019" s="12"/>
      <c r="BF1019" s="12"/>
      <c r="BG1019" s="12"/>
      <c r="BH1019" s="12"/>
      <c r="BI1019" s="12"/>
      <c r="BJ1019" s="12"/>
      <c r="BK1019" s="12"/>
    </row>
    <row r="1020" spans="1:63" x14ac:dyDescent="0.3">
      <c r="A1020" s="12"/>
      <c r="B1020" s="12"/>
      <c r="C1020" s="12"/>
      <c r="D1020" s="12"/>
      <c r="E1020" s="12"/>
      <c r="F1020" s="12"/>
      <c r="G1020" s="12"/>
      <c r="H1020" s="12"/>
      <c r="I1020" s="12"/>
      <c r="J1020" s="12"/>
      <c r="K1020" s="12"/>
      <c r="L1020" s="12"/>
      <c r="M1020" s="12"/>
      <c r="N1020" s="12"/>
      <c r="O1020" s="12"/>
      <c r="P1020" s="12"/>
      <c r="Q1020" s="12"/>
      <c r="R1020" s="12"/>
      <c r="S1020" s="12"/>
      <c r="T1020" s="12"/>
      <c r="U1020" s="12"/>
      <c r="V1020" s="12"/>
      <c r="W1020" s="12"/>
      <c r="X1020" s="12"/>
      <c r="Y1020" s="12"/>
      <c r="Z1020" s="12"/>
      <c r="AA1020" s="12"/>
      <c r="AB1020" s="12"/>
      <c r="AC1020" s="12"/>
      <c r="AD1020" s="12"/>
      <c r="AE1020" s="12"/>
      <c r="AF1020" s="12"/>
      <c r="AG1020" s="12"/>
      <c r="AH1020" s="12"/>
      <c r="AI1020" s="12"/>
      <c r="AJ1020" s="12"/>
      <c r="AK1020" s="12"/>
      <c r="AL1020" s="12"/>
      <c r="AM1020" s="12"/>
      <c r="AN1020" s="12"/>
      <c r="AO1020" s="12"/>
      <c r="AP1020" s="12"/>
      <c r="AQ1020" s="12"/>
      <c r="AR1020" s="12"/>
      <c r="AS1020" s="12"/>
      <c r="AT1020" s="12"/>
      <c r="AU1020" s="12"/>
      <c r="AV1020" s="12"/>
      <c r="AW1020" s="12"/>
      <c r="AX1020" s="12"/>
      <c r="AY1020" s="12"/>
      <c r="AZ1020" s="12"/>
      <c r="BA1020" s="12"/>
      <c r="BB1020" s="12"/>
      <c r="BC1020" s="12"/>
      <c r="BD1020" s="12"/>
      <c r="BE1020" s="12"/>
      <c r="BF1020" s="12"/>
      <c r="BG1020" s="12"/>
      <c r="BH1020" s="12"/>
      <c r="BI1020" s="12"/>
      <c r="BJ1020" s="12"/>
      <c r="BK1020" s="12"/>
    </row>
    <row r="1021" spans="1:63" x14ac:dyDescent="0.3">
      <c r="A1021" s="12"/>
      <c r="B1021" s="12"/>
      <c r="C1021" s="12"/>
      <c r="D1021" s="12"/>
      <c r="E1021" s="12"/>
      <c r="F1021" s="12"/>
      <c r="G1021" s="12"/>
      <c r="H1021" s="12"/>
      <c r="I1021" s="12"/>
      <c r="J1021" s="12"/>
      <c r="K1021" s="12"/>
      <c r="L1021" s="12"/>
      <c r="M1021" s="12"/>
      <c r="N1021" s="12"/>
      <c r="O1021" s="12"/>
      <c r="P1021" s="12"/>
      <c r="Q1021" s="12"/>
      <c r="R1021" s="12"/>
      <c r="S1021" s="12"/>
      <c r="T1021" s="12"/>
      <c r="U1021" s="12"/>
      <c r="V1021" s="12"/>
      <c r="W1021" s="12"/>
      <c r="X1021" s="12"/>
      <c r="Y1021" s="12"/>
      <c r="Z1021" s="12"/>
      <c r="AA1021" s="12"/>
      <c r="AB1021" s="12"/>
      <c r="AC1021" s="12"/>
      <c r="AD1021" s="12"/>
      <c r="AE1021" s="12"/>
      <c r="AF1021" s="12"/>
      <c r="AG1021" s="12"/>
      <c r="AH1021" s="12"/>
      <c r="AI1021" s="12"/>
      <c r="AJ1021" s="12"/>
      <c r="AK1021" s="12"/>
      <c r="AL1021" s="12"/>
      <c r="AM1021" s="12"/>
      <c r="AN1021" s="12"/>
      <c r="AO1021" s="12"/>
      <c r="AP1021" s="12"/>
      <c r="AQ1021" s="12"/>
      <c r="AR1021" s="12"/>
      <c r="AS1021" s="12"/>
      <c r="AT1021" s="12"/>
      <c r="AU1021" s="12"/>
      <c r="AV1021" s="12"/>
      <c r="AW1021" s="12"/>
      <c r="AX1021" s="12"/>
      <c r="AY1021" s="12"/>
      <c r="AZ1021" s="12"/>
      <c r="BA1021" s="12"/>
      <c r="BB1021" s="12"/>
      <c r="BC1021" s="12"/>
      <c r="BD1021" s="12"/>
      <c r="BE1021" s="12"/>
      <c r="BF1021" s="12"/>
      <c r="BG1021" s="12"/>
      <c r="BH1021" s="12"/>
      <c r="BI1021" s="12"/>
      <c r="BJ1021" s="12"/>
      <c r="BK1021" s="12"/>
    </row>
    <row r="1022" spans="1:63" x14ac:dyDescent="0.3">
      <c r="A1022" s="12"/>
      <c r="B1022" s="12"/>
      <c r="C1022" s="12"/>
      <c r="D1022" s="12"/>
      <c r="E1022" s="12"/>
      <c r="F1022" s="12"/>
      <c r="G1022" s="12"/>
      <c r="H1022" s="12"/>
      <c r="I1022" s="12"/>
      <c r="J1022" s="12"/>
      <c r="K1022" s="12"/>
      <c r="L1022" s="12"/>
      <c r="M1022" s="12"/>
      <c r="N1022" s="12"/>
      <c r="O1022" s="12"/>
      <c r="P1022" s="12"/>
      <c r="Q1022" s="12"/>
      <c r="R1022" s="12"/>
      <c r="S1022" s="12"/>
      <c r="T1022" s="12"/>
      <c r="U1022" s="12"/>
      <c r="V1022" s="12"/>
      <c r="W1022" s="12"/>
      <c r="X1022" s="12"/>
      <c r="Y1022" s="12"/>
      <c r="Z1022" s="12"/>
      <c r="AA1022" s="12"/>
      <c r="AB1022" s="12"/>
      <c r="AC1022" s="12"/>
      <c r="AD1022" s="12"/>
      <c r="AE1022" s="12"/>
      <c r="AF1022" s="12"/>
      <c r="AG1022" s="12"/>
      <c r="AH1022" s="12"/>
      <c r="AI1022" s="12"/>
      <c r="AJ1022" s="12"/>
      <c r="AK1022" s="12"/>
      <c r="AL1022" s="12"/>
      <c r="AM1022" s="12"/>
      <c r="AN1022" s="12"/>
      <c r="AO1022" s="12"/>
      <c r="AP1022" s="12"/>
      <c r="AQ1022" s="12"/>
      <c r="AR1022" s="12"/>
      <c r="AS1022" s="12"/>
      <c r="AT1022" s="12"/>
      <c r="AU1022" s="12"/>
      <c r="AV1022" s="12"/>
      <c r="AW1022" s="12"/>
      <c r="AX1022" s="12"/>
      <c r="AY1022" s="12"/>
      <c r="AZ1022" s="12"/>
      <c r="BA1022" s="12"/>
      <c r="BB1022" s="12"/>
      <c r="BC1022" s="12"/>
      <c r="BD1022" s="12"/>
      <c r="BE1022" s="12"/>
      <c r="BF1022" s="12"/>
      <c r="BG1022" s="12"/>
      <c r="BH1022" s="12"/>
      <c r="BI1022" s="12"/>
      <c r="BJ1022" s="12"/>
      <c r="BK1022" s="12"/>
    </row>
    <row r="1023" spans="1:63" x14ac:dyDescent="0.3">
      <c r="A1023" s="12"/>
      <c r="B1023" s="12"/>
      <c r="C1023" s="12"/>
      <c r="D1023" s="12"/>
      <c r="E1023" s="12"/>
      <c r="F1023" s="12"/>
      <c r="G1023" s="12"/>
      <c r="H1023" s="12"/>
      <c r="I1023" s="12"/>
      <c r="J1023" s="12"/>
      <c r="K1023" s="12"/>
      <c r="L1023" s="12"/>
      <c r="M1023" s="12"/>
      <c r="N1023" s="12"/>
      <c r="O1023" s="12"/>
      <c r="P1023" s="12"/>
      <c r="Q1023" s="12"/>
      <c r="R1023" s="12"/>
      <c r="S1023" s="12"/>
      <c r="T1023" s="12"/>
      <c r="U1023" s="12"/>
      <c r="V1023" s="12"/>
      <c r="W1023" s="12"/>
      <c r="X1023" s="12"/>
      <c r="Y1023" s="12"/>
      <c r="Z1023" s="12"/>
      <c r="AA1023" s="12"/>
      <c r="AB1023" s="12"/>
      <c r="AC1023" s="12"/>
      <c r="AD1023" s="12"/>
      <c r="AE1023" s="12"/>
      <c r="AF1023" s="12"/>
      <c r="AG1023" s="12"/>
      <c r="AH1023" s="12"/>
      <c r="AI1023" s="12"/>
      <c r="AJ1023" s="12"/>
      <c r="AK1023" s="12"/>
      <c r="AL1023" s="12"/>
      <c r="AM1023" s="12"/>
      <c r="AN1023" s="12"/>
      <c r="AO1023" s="12"/>
      <c r="AP1023" s="12"/>
      <c r="AQ1023" s="12"/>
      <c r="AR1023" s="12"/>
      <c r="AS1023" s="12"/>
      <c r="AT1023" s="12"/>
      <c r="AU1023" s="12"/>
      <c r="AV1023" s="12"/>
      <c r="AW1023" s="12"/>
      <c r="AX1023" s="12"/>
      <c r="AY1023" s="12"/>
      <c r="AZ1023" s="12"/>
      <c r="BA1023" s="12"/>
      <c r="BB1023" s="12"/>
      <c r="BC1023" s="12"/>
      <c r="BD1023" s="12"/>
      <c r="BE1023" s="12"/>
      <c r="BF1023" s="12"/>
      <c r="BG1023" s="12"/>
      <c r="BH1023" s="12"/>
      <c r="BI1023" s="12"/>
      <c r="BJ1023" s="12"/>
      <c r="BK1023" s="12"/>
    </row>
    <row r="1024" spans="1:63" x14ac:dyDescent="0.3">
      <c r="A1024" s="12"/>
      <c r="B1024" s="12"/>
      <c r="C1024" s="12"/>
      <c r="D1024" s="12"/>
      <c r="E1024" s="12"/>
      <c r="F1024" s="12"/>
      <c r="G1024" s="12"/>
      <c r="H1024" s="12"/>
      <c r="I1024" s="12"/>
      <c r="J1024" s="12"/>
      <c r="K1024" s="12"/>
      <c r="L1024" s="12"/>
      <c r="M1024" s="12"/>
      <c r="N1024" s="12"/>
      <c r="O1024" s="12"/>
      <c r="P1024" s="12"/>
      <c r="Q1024" s="12"/>
      <c r="R1024" s="12"/>
      <c r="S1024" s="12"/>
      <c r="T1024" s="12"/>
      <c r="U1024" s="12"/>
      <c r="V1024" s="12"/>
      <c r="W1024" s="12"/>
      <c r="X1024" s="12"/>
      <c r="Y1024" s="12"/>
      <c r="Z1024" s="12"/>
      <c r="AA1024" s="12"/>
      <c r="AB1024" s="12"/>
      <c r="AC1024" s="12"/>
      <c r="AD1024" s="12"/>
      <c r="AE1024" s="12"/>
      <c r="AF1024" s="12"/>
      <c r="AG1024" s="12"/>
      <c r="AH1024" s="12"/>
      <c r="AI1024" s="12"/>
      <c r="AJ1024" s="12"/>
      <c r="AK1024" s="12"/>
      <c r="AL1024" s="12"/>
      <c r="AM1024" s="12"/>
      <c r="AN1024" s="12"/>
      <c r="AO1024" s="12"/>
      <c r="AP1024" s="12"/>
      <c r="AQ1024" s="12"/>
      <c r="AR1024" s="12"/>
      <c r="AS1024" s="12"/>
      <c r="AT1024" s="12"/>
      <c r="AU1024" s="12"/>
      <c r="AV1024" s="12"/>
      <c r="AW1024" s="12"/>
      <c r="AX1024" s="12"/>
      <c r="AY1024" s="12"/>
      <c r="AZ1024" s="12"/>
      <c r="BA1024" s="12"/>
      <c r="BB1024" s="12"/>
      <c r="BC1024" s="12"/>
      <c r="BD1024" s="12"/>
      <c r="BE1024" s="12"/>
      <c r="BF1024" s="12"/>
      <c r="BG1024" s="12"/>
      <c r="BH1024" s="12"/>
      <c r="BI1024" s="12"/>
      <c r="BJ1024" s="12"/>
      <c r="BK1024" s="12"/>
    </row>
    <row r="1025" spans="1:63" x14ac:dyDescent="0.3">
      <c r="A1025" s="12"/>
      <c r="B1025" s="12"/>
      <c r="C1025" s="12"/>
      <c r="D1025" s="12"/>
      <c r="E1025" s="12"/>
      <c r="F1025" s="12"/>
      <c r="G1025" s="12"/>
      <c r="H1025" s="12"/>
      <c r="I1025" s="12"/>
      <c r="J1025" s="12"/>
      <c r="K1025" s="12"/>
      <c r="L1025" s="12"/>
      <c r="M1025" s="12"/>
      <c r="N1025" s="12"/>
      <c r="O1025" s="12"/>
      <c r="P1025" s="12"/>
      <c r="Q1025" s="12"/>
      <c r="R1025" s="12"/>
      <c r="S1025" s="12"/>
      <c r="T1025" s="12"/>
      <c r="U1025" s="12"/>
      <c r="V1025" s="12"/>
      <c r="W1025" s="12"/>
      <c r="X1025" s="12"/>
      <c r="Y1025" s="12"/>
      <c r="Z1025" s="12"/>
      <c r="AA1025" s="12"/>
      <c r="AB1025" s="12"/>
      <c r="AC1025" s="12"/>
      <c r="AD1025" s="12"/>
      <c r="AE1025" s="12"/>
      <c r="AF1025" s="12"/>
      <c r="AG1025" s="12"/>
      <c r="AH1025" s="12"/>
      <c r="AI1025" s="12"/>
      <c r="AJ1025" s="12"/>
      <c r="AK1025" s="12"/>
      <c r="AL1025" s="12"/>
      <c r="AM1025" s="12"/>
      <c r="AN1025" s="12"/>
      <c r="AO1025" s="12"/>
      <c r="AP1025" s="12"/>
      <c r="AQ1025" s="12"/>
      <c r="AR1025" s="12"/>
      <c r="AS1025" s="12"/>
      <c r="AT1025" s="12"/>
      <c r="AU1025" s="12"/>
      <c r="AV1025" s="12"/>
      <c r="AW1025" s="12"/>
      <c r="AX1025" s="12"/>
      <c r="AY1025" s="12"/>
      <c r="AZ1025" s="12"/>
      <c r="BA1025" s="12"/>
      <c r="BB1025" s="12"/>
      <c r="BC1025" s="12"/>
      <c r="BD1025" s="12"/>
      <c r="BE1025" s="12"/>
      <c r="BF1025" s="12"/>
      <c r="BG1025" s="12"/>
      <c r="BH1025" s="12"/>
      <c r="BI1025" s="12"/>
      <c r="BJ1025" s="12"/>
      <c r="BK1025" s="12"/>
    </row>
    <row r="1026" spans="1:63" x14ac:dyDescent="0.3">
      <c r="A1026" s="12"/>
      <c r="B1026" s="12"/>
      <c r="C1026" s="12"/>
      <c r="D1026" s="12"/>
      <c r="E1026" s="12"/>
      <c r="F1026" s="12"/>
      <c r="G1026" s="12"/>
      <c r="H1026" s="12"/>
      <c r="I1026" s="12"/>
      <c r="J1026" s="12"/>
      <c r="K1026" s="12"/>
      <c r="L1026" s="12"/>
      <c r="M1026" s="12"/>
      <c r="N1026" s="12"/>
      <c r="O1026" s="12"/>
      <c r="P1026" s="12"/>
      <c r="Q1026" s="12"/>
      <c r="R1026" s="12"/>
      <c r="S1026" s="12"/>
      <c r="T1026" s="12"/>
      <c r="U1026" s="12"/>
      <c r="V1026" s="12"/>
      <c r="W1026" s="12"/>
      <c r="X1026" s="12"/>
      <c r="Y1026" s="12"/>
      <c r="Z1026" s="12"/>
      <c r="AA1026" s="12"/>
      <c r="AB1026" s="12"/>
      <c r="AC1026" s="12"/>
      <c r="AD1026" s="12"/>
      <c r="AE1026" s="12"/>
      <c r="AF1026" s="12"/>
      <c r="AG1026" s="12"/>
      <c r="AH1026" s="12"/>
      <c r="AI1026" s="12"/>
      <c r="AJ1026" s="12"/>
      <c r="AK1026" s="12"/>
      <c r="AL1026" s="12"/>
      <c r="AM1026" s="12"/>
      <c r="AN1026" s="12"/>
      <c r="AO1026" s="12"/>
      <c r="AP1026" s="12"/>
      <c r="AQ1026" s="12"/>
      <c r="AR1026" s="12"/>
      <c r="AS1026" s="12"/>
      <c r="AT1026" s="12"/>
      <c r="AU1026" s="12"/>
      <c r="AV1026" s="12"/>
      <c r="AW1026" s="12"/>
      <c r="AX1026" s="12"/>
      <c r="AY1026" s="12"/>
      <c r="AZ1026" s="12"/>
      <c r="BA1026" s="12"/>
      <c r="BB1026" s="12"/>
      <c r="BC1026" s="12"/>
      <c r="BD1026" s="12"/>
      <c r="BE1026" s="12"/>
      <c r="BF1026" s="12"/>
      <c r="BG1026" s="12"/>
      <c r="BH1026" s="12"/>
      <c r="BI1026" s="12"/>
      <c r="BJ1026" s="12"/>
      <c r="BK1026" s="12"/>
    </row>
    <row r="1027" spans="1:63" x14ac:dyDescent="0.3">
      <c r="A1027" s="12"/>
      <c r="B1027" s="12"/>
      <c r="C1027" s="12"/>
      <c r="D1027" s="12"/>
      <c r="E1027" s="12"/>
      <c r="F1027" s="12"/>
      <c r="G1027" s="12"/>
      <c r="H1027" s="12"/>
      <c r="I1027" s="12"/>
      <c r="J1027" s="12"/>
      <c r="K1027" s="12"/>
      <c r="L1027" s="12"/>
      <c r="M1027" s="12"/>
      <c r="N1027" s="12"/>
      <c r="O1027" s="12"/>
      <c r="P1027" s="12"/>
      <c r="Q1027" s="12"/>
      <c r="R1027" s="12"/>
      <c r="S1027" s="12"/>
      <c r="T1027" s="12"/>
      <c r="U1027" s="12"/>
      <c r="V1027" s="12"/>
      <c r="W1027" s="12"/>
      <c r="X1027" s="12"/>
      <c r="Y1027" s="12"/>
      <c r="Z1027" s="12"/>
      <c r="AA1027" s="12"/>
      <c r="AB1027" s="12"/>
      <c r="AC1027" s="12"/>
      <c r="AD1027" s="12"/>
      <c r="AE1027" s="12"/>
      <c r="AF1027" s="12"/>
      <c r="AG1027" s="12"/>
      <c r="AH1027" s="12"/>
      <c r="AI1027" s="12"/>
      <c r="AJ1027" s="12"/>
      <c r="AK1027" s="12"/>
      <c r="AL1027" s="12"/>
      <c r="AM1027" s="12"/>
      <c r="AN1027" s="12"/>
      <c r="AO1027" s="12"/>
      <c r="AP1027" s="12"/>
      <c r="AQ1027" s="12"/>
      <c r="AR1027" s="12"/>
      <c r="AS1027" s="12"/>
      <c r="AT1027" s="12"/>
      <c r="AU1027" s="12"/>
      <c r="AV1027" s="12"/>
      <c r="AW1027" s="12"/>
      <c r="AX1027" s="12"/>
      <c r="AY1027" s="12"/>
      <c r="AZ1027" s="12"/>
      <c r="BA1027" s="12"/>
      <c r="BB1027" s="12"/>
      <c r="BC1027" s="12"/>
      <c r="BD1027" s="12"/>
      <c r="BE1027" s="12"/>
      <c r="BF1027" s="12"/>
      <c r="BG1027" s="12"/>
      <c r="BH1027" s="12"/>
      <c r="BI1027" s="12"/>
      <c r="BJ1027" s="12"/>
      <c r="BK1027" s="12"/>
    </row>
    <row r="1028" spans="1:63" x14ac:dyDescent="0.3">
      <c r="A1028" s="12"/>
      <c r="B1028" s="12"/>
      <c r="C1028" s="12"/>
      <c r="D1028" s="12"/>
      <c r="E1028" s="12"/>
      <c r="F1028" s="12"/>
      <c r="G1028" s="12"/>
      <c r="H1028" s="12"/>
      <c r="I1028" s="12"/>
      <c r="J1028" s="12"/>
      <c r="K1028" s="12"/>
      <c r="L1028" s="12"/>
      <c r="M1028" s="12"/>
      <c r="N1028" s="12"/>
      <c r="O1028" s="12"/>
      <c r="P1028" s="12"/>
      <c r="Q1028" s="12"/>
      <c r="R1028" s="12"/>
      <c r="S1028" s="12"/>
      <c r="T1028" s="12"/>
      <c r="U1028" s="12"/>
      <c r="V1028" s="12"/>
      <c r="W1028" s="12"/>
      <c r="X1028" s="12"/>
      <c r="Y1028" s="12"/>
      <c r="Z1028" s="12"/>
      <c r="AA1028" s="12"/>
      <c r="AB1028" s="12"/>
      <c r="AC1028" s="12"/>
      <c r="AD1028" s="12"/>
      <c r="AE1028" s="12"/>
      <c r="AF1028" s="12"/>
      <c r="AG1028" s="12"/>
      <c r="AH1028" s="12"/>
      <c r="AI1028" s="12"/>
      <c r="AJ1028" s="12"/>
      <c r="AK1028" s="12"/>
      <c r="AL1028" s="12"/>
      <c r="AM1028" s="12"/>
      <c r="AN1028" s="12"/>
      <c r="AO1028" s="12"/>
      <c r="AP1028" s="12"/>
      <c r="AQ1028" s="12"/>
      <c r="AR1028" s="12"/>
      <c r="AS1028" s="12"/>
      <c r="AT1028" s="12"/>
      <c r="AU1028" s="12"/>
      <c r="AV1028" s="12"/>
      <c r="AW1028" s="12"/>
      <c r="AX1028" s="12"/>
      <c r="AY1028" s="12"/>
      <c r="AZ1028" s="12"/>
      <c r="BA1028" s="12"/>
      <c r="BB1028" s="12"/>
      <c r="BC1028" s="12"/>
      <c r="BD1028" s="12"/>
      <c r="BE1028" s="12"/>
      <c r="BF1028" s="12"/>
      <c r="BG1028" s="12"/>
      <c r="BH1028" s="12"/>
      <c r="BI1028" s="12"/>
      <c r="BJ1028" s="12"/>
      <c r="BK1028" s="12"/>
    </row>
    <row r="1029" spans="1:63" x14ac:dyDescent="0.3">
      <c r="A1029" s="12"/>
      <c r="B1029" s="12"/>
      <c r="C1029" s="12"/>
      <c r="D1029" s="12"/>
      <c r="E1029" s="12"/>
      <c r="F1029" s="12"/>
      <c r="G1029" s="12"/>
      <c r="H1029" s="12"/>
      <c r="I1029" s="12"/>
      <c r="J1029" s="12"/>
      <c r="K1029" s="12"/>
      <c r="L1029" s="12"/>
      <c r="M1029" s="12"/>
      <c r="N1029" s="12"/>
      <c r="O1029" s="12"/>
      <c r="P1029" s="12"/>
      <c r="Q1029" s="12"/>
      <c r="R1029" s="12"/>
      <c r="S1029" s="12"/>
      <c r="T1029" s="12"/>
      <c r="U1029" s="12"/>
      <c r="V1029" s="12"/>
      <c r="W1029" s="12"/>
      <c r="X1029" s="12"/>
      <c r="Y1029" s="12"/>
      <c r="Z1029" s="12"/>
      <c r="AA1029" s="12"/>
      <c r="AB1029" s="12"/>
      <c r="AC1029" s="12"/>
      <c r="AD1029" s="12"/>
      <c r="AE1029" s="12"/>
      <c r="AF1029" s="12"/>
      <c r="AG1029" s="12"/>
      <c r="AH1029" s="12"/>
      <c r="AI1029" s="12"/>
      <c r="AJ1029" s="12"/>
      <c r="AK1029" s="12"/>
      <c r="AL1029" s="12"/>
      <c r="AM1029" s="12"/>
      <c r="AN1029" s="12"/>
      <c r="AO1029" s="12"/>
      <c r="AP1029" s="12"/>
      <c r="AQ1029" s="12"/>
      <c r="AR1029" s="12"/>
      <c r="AS1029" s="12"/>
      <c r="AT1029" s="12"/>
      <c r="AU1029" s="12"/>
      <c r="AV1029" s="12"/>
      <c r="AW1029" s="12"/>
      <c r="AX1029" s="12"/>
      <c r="AY1029" s="12"/>
      <c r="AZ1029" s="12"/>
      <c r="BA1029" s="12"/>
      <c r="BB1029" s="12"/>
      <c r="BC1029" s="12"/>
      <c r="BD1029" s="12"/>
      <c r="BE1029" s="12"/>
      <c r="BF1029" s="12"/>
      <c r="BG1029" s="12"/>
      <c r="BH1029" s="12"/>
      <c r="BI1029" s="12"/>
      <c r="BJ1029" s="12"/>
      <c r="BK1029" s="12"/>
    </row>
    <row r="1030" spans="1:63" x14ac:dyDescent="0.3">
      <c r="A1030" s="12"/>
      <c r="B1030" s="12"/>
      <c r="C1030" s="12"/>
      <c r="D1030" s="12"/>
      <c r="E1030" s="12"/>
      <c r="F1030" s="12"/>
      <c r="G1030" s="12"/>
      <c r="H1030" s="12"/>
      <c r="I1030" s="12"/>
      <c r="J1030" s="12"/>
      <c r="K1030" s="12"/>
      <c r="L1030" s="12"/>
      <c r="M1030" s="12"/>
      <c r="N1030" s="12"/>
      <c r="O1030" s="12"/>
      <c r="P1030" s="12"/>
      <c r="Q1030" s="12"/>
      <c r="R1030" s="12"/>
      <c r="S1030" s="12"/>
      <c r="T1030" s="12"/>
      <c r="U1030" s="12"/>
      <c r="V1030" s="12"/>
      <c r="W1030" s="12"/>
      <c r="X1030" s="12"/>
      <c r="Y1030" s="12"/>
      <c r="Z1030" s="12"/>
      <c r="AA1030" s="12"/>
      <c r="AB1030" s="12"/>
      <c r="AC1030" s="12"/>
      <c r="AD1030" s="12"/>
      <c r="AE1030" s="12"/>
      <c r="AF1030" s="12"/>
      <c r="AG1030" s="12"/>
      <c r="AH1030" s="12"/>
      <c r="AI1030" s="12"/>
      <c r="AJ1030" s="12"/>
      <c r="AK1030" s="12"/>
      <c r="AL1030" s="12"/>
      <c r="AM1030" s="12"/>
      <c r="AN1030" s="12"/>
      <c r="AO1030" s="12"/>
      <c r="AP1030" s="12"/>
      <c r="AQ1030" s="12"/>
      <c r="AR1030" s="12"/>
      <c r="AS1030" s="12"/>
      <c r="AT1030" s="12"/>
      <c r="AU1030" s="12"/>
      <c r="AV1030" s="12"/>
      <c r="AW1030" s="12"/>
      <c r="AX1030" s="12"/>
      <c r="AY1030" s="12"/>
      <c r="AZ1030" s="12"/>
      <c r="BA1030" s="12"/>
      <c r="BB1030" s="12"/>
      <c r="BC1030" s="12"/>
      <c r="BD1030" s="12"/>
      <c r="BE1030" s="12"/>
      <c r="BF1030" s="12"/>
      <c r="BG1030" s="12"/>
      <c r="BH1030" s="12"/>
      <c r="BI1030" s="12"/>
      <c r="BJ1030" s="12"/>
      <c r="BK1030" s="12"/>
    </row>
    <row r="1031" spans="1:63" x14ac:dyDescent="0.3">
      <c r="A1031" s="12"/>
      <c r="B1031" s="12"/>
      <c r="C1031" s="12"/>
      <c r="D1031" s="12"/>
      <c r="E1031" s="12"/>
      <c r="F1031" s="12"/>
      <c r="G1031" s="12"/>
      <c r="H1031" s="12"/>
      <c r="I1031" s="12"/>
      <c r="J1031" s="12"/>
      <c r="K1031" s="12"/>
      <c r="L1031" s="12"/>
      <c r="M1031" s="12"/>
      <c r="N1031" s="12"/>
      <c r="O1031" s="12"/>
      <c r="P1031" s="12"/>
      <c r="Q1031" s="12"/>
      <c r="R1031" s="12"/>
      <c r="S1031" s="12"/>
      <c r="T1031" s="12"/>
      <c r="U1031" s="12"/>
      <c r="V1031" s="12"/>
      <c r="W1031" s="12"/>
      <c r="X1031" s="12"/>
      <c r="Y1031" s="12"/>
      <c r="Z1031" s="12"/>
      <c r="AA1031" s="12"/>
      <c r="AB1031" s="12"/>
      <c r="AC1031" s="12"/>
      <c r="AD1031" s="12"/>
      <c r="AE1031" s="12"/>
      <c r="AF1031" s="12"/>
      <c r="AG1031" s="12"/>
      <c r="AH1031" s="12"/>
      <c r="AI1031" s="12"/>
      <c r="AJ1031" s="12"/>
      <c r="AK1031" s="12"/>
      <c r="AL1031" s="12"/>
      <c r="AM1031" s="12"/>
      <c r="AN1031" s="12"/>
      <c r="AO1031" s="12"/>
      <c r="AP1031" s="12"/>
      <c r="AQ1031" s="12"/>
      <c r="AR1031" s="12"/>
      <c r="AS1031" s="12"/>
      <c r="AT1031" s="12"/>
      <c r="AU1031" s="12"/>
      <c r="AV1031" s="12"/>
      <c r="AW1031" s="12"/>
      <c r="AX1031" s="12"/>
      <c r="AY1031" s="12"/>
      <c r="AZ1031" s="12"/>
      <c r="BA1031" s="12"/>
      <c r="BB1031" s="12"/>
      <c r="BC1031" s="12"/>
      <c r="BD1031" s="12"/>
      <c r="BE1031" s="12"/>
      <c r="BF1031" s="12"/>
      <c r="BG1031" s="12"/>
      <c r="BH1031" s="12"/>
      <c r="BI1031" s="12"/>
      <c r="BJ1031" s="12"/>
      <c r="BK1031" s="12"/>
    </row>
    <row r="1032" spans="1:63" x14ac:dyDescent="0.3">
      <c r="A1032" s="12"/>
      <c r="B1032" s="12"/>
      <c r="C1032" s="12"/>
      <c r="D1032" s="12"/>
      <c r="E1032" s="12"/>
      <c r="F1032" s="12"/>
      <c r="G1032" s="12"/>
      <c r="H1032" s="12"/>
      <c r="I1032" s="12"/>
      <c r="J1032" s="12"/>
      <c r="K1032" s="12"/>
      <c r="L1032" s="12"/>
      <c r="M1032" s="12"/>
      <c r="N1032" s="12"/>
      <c r="O1032" s="12"/>
      <c r="P1032" s="12"/>
      <c r="Q1032" s="12"/>
      <c r="R1032" s="12"/>
      <c r="S1032" s="12"/>
      <c r="T1032" s="12"/>
      <c r="U1032" s="12"/>
      <c r="V1032" s="12"/>
      <c r="W1032" s="12"/>
      <c r="X1032" s="12"/>
      <c r="Y1032" s="12"/>
      <c r="Z1032" s="12"/>
      <c r="AA1032" s="12"/>
      <c r="AB1032" s="12"/>
      <c r="AC1032" s="12"/>
      <c r="AD1032" s="12"/>
      <c r="AE1032" s="12"/>
      <c r="AF1032" s="12"/>
      <c r="AG1032" s="12"/>
      <c r="AH1032" s="12"/>
      <c r="AI1032" s="12"/>
      <c r="AJ1032" s="12"/>
      <c r="AK1032" s="12"/>
      <c r="AL1032" s="12"/>
      <c r="AM1032" s="12"/>
      <c r="AN1032" s="12"/>
      <c r="AO1032" s="12"/>
      <c r="AP1032" s="12"/>
      <c r="AQ1032" s="12"/>
      <c r="AR1032" s="12"/>
      <c r="AS1032" s="12"/>
      <c r="AT1032" s="12"/>
      <c r="AU1032" s="12"/>
      <c r="AV1032" s="12"/>
      <c r="AW1032" s="12"/>
      <c r="AX1032" s="12"/>
      <c r="AY1032" s="12"/>
      <c r="AZ1032" s="12"/>
      <c r="BA1032" s="12"/>
      <c r="BB1032" s="12"/>
      <c r="BC1032" s="12"/>
      <c r="BD1032" s="12"/>
      <c r="BE1032" s="12"/>
      <c r="BF1032" s="12"/>
      <c r="BG1032" s="12"/>
      <c r="BH1032" s="12"/>
      <c r="BI1032" s="12"/>
      <c r="BJ1032" s="12"/>
      <c r="BK1032" s="12"/>
    </row>
    <row r="1033" spans="1:63" x14ac:dyDescent="0.3">
      <c r="A1033" s="12"/>
      <c r="B1033" s="12"/>
      <c r="C1033" s="12"/>
      <c r="D1033" s="12"/>
      <c r="E1033" s="12"/>
      <c r="F1033" s="12"/>
      <c r="G1033" s="12"/>
      <c r="H1033" s="12"/>
      <c r="I1033" s="12"/>
      <c r="J1033" s="12"/>
      <c r="K1033" s="12"/>
      <c r="L1033" s="12"/>
      <c r="M1033" s="12"/>
      <c r="N1033" s="12"/>
      <c r="O1033" s="12"/>
      <c r="P1033" s="12"/>
      <c r="Q1033" s="12"/>
      <c r="R1033" s="12"/>
      <c r="S1033" s="12"/>
      <c r="T1033" s="12"/>
      <c r="U1033" s="12"/>
      <c r="V1033" s="12"/>
      <c r="W1033" s="12"/>
      <c r="X1033" s="12"/>
      <c r="Y1033" s="12"/>
      <c r="Z1033" s="12"/>
      <c r="AA1033" s="12"/>
      <c r="AB1033" s="12"/>
      <c r="AC1033" s="12"/>
      <c r="AD1033" s="12"/>
      <c r="AE1033" s="12"/>
      <c r="AF1033" s="12"/>
      <c r="AG1033" s="12"/>
      <c r="AH1033" s="12"/>
      <c r="AI1033" s="12"/>
      <c r="AJ1033" s="12"/>
      <c r="AK1033" s="12"/>
      <c r="AL1033" s="12"/>
      <c r="AM1033" s="12"/>
      <c r="AN1033" s="12"/>
      <c r="AO1033" s="12"/>
      <c r="AP1033" s="12"/>
      <c r="AQ1033" s="12"/>
      <c r="AR1033" s="12"/>
      <c r="AS1033" s="12"/>
      <c r="AT1033" s="12"/>
      <c r="AU1033" s="12"/>
      <c r="AV1033" s="12"/>
      <c r="AW1033" s="12"/>
      <c r="AX1033" s="12"/>
      <c r="AY1033" s="12"/>
      <c r="AZ1033" s="12"/>
      <c r="BA1033" s="12"/>
      <c r="BB1033" s="12"/>
      <c r="BC1033" s="12"/>
      <c r="BD1033" s="12"/>
      <c r="BE1033" s="12"/>
      <c r="BF1033" s="12"/>
      <c r="BG1033" s="12"/>
      <c r="BH1033" s="12"/>
      <c r="BI1033" s="12"/>
      <c r="BJ1033" s="12"/>
      <c r="BK1033" s="12"/>
    </row>
    <row r="1034" spans="1:63" x14ac:dyDescent="0.3">
      <c r="A1034" s="12"/>
      <c r="B1034" s="12"/>
      <c r="C1034" s="12"/>
      <c r="D1034" s="12"/>
      <c r="E1034" s="12"/>
      <c r="F1034" s="12"/>
      <c r="G1034" s="12"/>
      <c r="H1034" s="12"/>
      <c r="I1034" s="12"/>
      <c r="J1034" s="12"/>
      <c r="K1034" s="12"/>
      <c r="L1034" s="12"/>
      <c r="M1034" s="12"/>
      <c r="N1034" s="12"/>
      <c r="O1034" s="12"/>
      <c r="P1034" s="12"/>
      <c r="Q1034" s="12"/>
      <c r="R1034" s="12"/>
      <c r="S1034" s="12"/>
      <c r="T1034" s="12"/>
      <c r="U1034" s="12"/>
      <c r="V1034" s="12"/>
      <c r="W1034" s="12"/>
      <c r="X1034" s="12"/>
      <c r="Y1034" s="12"/>
      <c r="Z1034" s="12"/>
      <c r="AA1034" s="12"/>
      <c r="AB1034" s="12"/>
      <c r="AC1034" s="12"/>
      <c r="AD1034" s="12"/>
      <c r="AE1034" s="12"/>
      <c r="AF1034" s="12"/>
      <c r="AG1034" s="12"/>
      <c r="AH1034" s="12"/>
      <c r="AI1034" s="12"/>
      <c r="AJ1034" s="12"/>
      <c r="AK1034" s="12"/>
      <c r="AL1034" s="12"/>
      <c r="AM1034" s="12"/>
      <c r="AN1034" s="12"/>
      <c r="AO1034" s="12"/>
      <c r="AP1034" s="12"/>
      <c r="AQ1034" s="12"/>
      <c r="AR1034" s="12"/>
      <c r="AS1034" s="12"/>
      <c r="AT1034" s="12"/>
      <c r="AU1034" s="12"/>
      <c r="AV1034" s="12"/>
      <c r="AW1034" s="12"/>
      <c r="AX1034" s="12"/>
      <c r="AY1034" s="12"/>
      <c r="AZ1034" s="12"/>
      <c r="BA1034" s="12"/>
      <c r="BB1034" s="12"/>
      <c r="BC1034" s="12"/>
      <c r="BD1034" s="12"/>
      <c r="BE1034" s="12"/>
      <c r="BF1034" s="12"/>
      <c r="BG1034" s="12"/>
      <c r="BH1034" s="12"/>
      <c r="BI1034" s="12"/>
      <c r="BJ1034" s="12"/>
      <c r="BK1034" s="12"/>
    </row>
    <row r="1035" spans="1:63" x14ac:dyDescent="0.3">
      <c r="A1035" s="12"/>
      <c r="B1035" s="12"/>
      <c r="C1035" s="12"/>
      <c r="D1035" s="12"/>
      <c r="E1035" s="12"/>
      <c r="F1035" s="12"/>
      <c r="G1035" s="12"/>
      <c r="H1035" s="12"/>
      <c r="I1035" s="12"/>
      <c r="J1035" s="12"/>
      <c r="K1035" s="12"/>
      <c r="L1035" s="12"/>
      <c r="M1035" s="12"/>
      <c r="N1035" s="12"/>
      <c r="O1035" s="12"/>
      <c r="P1035" s="12"/>
      <c r="Q1035" s="12"/>
      <c r="R1035" s="12"/>
      <c r="S1035" s="12"/>
      <c r="T1035" s="12"/>
      <c r="U1035" s="12"/>
      <c r="V1035" s="12"/>
      <c r="W1035" s="12"/>
      <c r="X1035" s="12"/>
      <c r="Y1035" s="12"/>
      <c r="Z1035" s="12"/>
      <c r="AA1035" s="12"/>
      <c r="AB1035" s="12"/>
      <c r="AC1035" s="12"/>
      <c r="AD1035" s="12"/>
      <c r="AE1035" s="12"/>
      <c r="AF1035" s="12"/>
      <c r="AG1035" s="12"/>
      <c r="AH1035" s="12"/>
      <c r="AI1035" s="12"/>
      <c r="AJ1035" s="12"/>
      <c r="AK1035" s="12"/>
      <c r="AL1035" s="12"/>
      <c r="AM1035" s="12"/>
      <c r="AN1035" s="12"/>
      <c r="AO1035" s="12"/>
      <c r="AP1035" s="12"/>
      <c r="AQ1035" s="12"/>
      <c r="AR1035" s="12"/>
      <c r="AS1035" s="12"/>
      <c r="AT1035" s="12"/>
      <c r="AU1035" s="12"/>
      <c r="AV1035" s="12"/>
      <c r="AW1035" s="12"/>
      <c r="AX1035" s="12"/>
      <c r="AY1035" s="12"/>
      <c r="AZ1035" s="12"/>
      <c r="BA1035" s="12"/>
      <c r="BB1035" s="12"/>
      <c r="BC1035" s="12"/>
      <c r="BD1035" s="12"/>
      <c r="BE1035" s="12"/>
      <c r="BF1035" s="12"/>
      <c r="BG1035" s="12"/>
      <c r="BH1035" s="12"/>
      <c r="BI1035" s="12"/>
      <c r="BJ1035" s="12"/>
      <c r="BK1035" s="12"/>
    </row>
    <row r="1036" spans="1:63" x14ac:dyDescent="0.3">
      <c r="A1036" s="12"/>
      <c r="B1036" s="12"/>
      <c r="C1036" s="12"/>
      <c r="D1036" s="12"/>
      <c r="E1036" s="12"/>
      <c r="F1036" s="12"/>
      <c r="G1036" s="12"/>
      <c r="H1036" s="12"/>
      <c r="I1036" s="12"/>
      <c r="J1036" s="12"/>
      <c r="K1036" s="12"/>
      <c r="L1036" s="12"/>
      <c r="M1036" s="12"/>
      <c r="N1036" s="12"/>
      <c r="O1036" s="12"/>
      <c r="P1036" s="12"/>
      <c r="Q1036" s="12"/>
      <c r="R1036" s="12"/>
      <c r="S1036" s="12"/>
      <c r="T1036" s="12"/>
      <c r="U1036" s="12"/>
      <c r="V1036" s="12"/>
      <c r="W1036" s="12"/>
      <c r="X1036" s="12"/>
      <c r="Y1036" s="12"/>
      <c r="Z1036" s="12"/>
      <c r="AA1036" s="12"/>
      <c r="AB1036" s="12"/>
      <c r="AC1036" s="12"/>
      <c r="AD1036" s="12"/>
      <c r="AE1036" s="12"/>
      <c r="AF1036" s="12"/>
      <c r="AG1036" s="12"/>
      <c r="AH1036" s="12"/>
      <c r="AI1036" s="12"/>
      <c r="AJ1036" s="12"/>
      <c r="AK1036" s="12"/>
      <c r="AL1036" s="12"/>
      <c r="AM1036" s="12"/>
      <c r="AN1036" s="12"/>
      <c r="AO1036" s="12"/>
      <c r="AP1036" s="12"/>
      <c r="AQ1036" s="12"/>
      <c r="AR1036" s="12"/>
      <c r="AS1036" s="12"/>
      <c r="AT1036" s="12"/>
      <c r="AU1036" s="12"/>
      <c r="AV1036" s="12"/>
      <c r="AW1036" s="12"/>
      <c r="AX1036" s="12"/>
      <c r="AY1036" s="12"/>
      <c r="AZ1036" s="12"/>
      <c r="BA1036" s="12"/>
      <c r="BB1036" s="12"/>
      <c r="BC1036" s="12"/>
      <c r="BD1036" s="12"/>
      <c r="BE1036" s="12"/>
      <c r="BF1036" s="12"/>
      <c r="BG1036" s="12"/>
      <c r="BH1036" s="12"/>
      <c r="BI1036" s="12"/>
      <c r="BJ1036" s="12"/>
      <c r="BK1036" s="12"/>
    </row>
    <row r="1037" spans="1:63" x14ac:dyDescent="0.3">
      <c r="A1037" s="12"/>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2"/>
      <c r="BG1037" s="12"/>
      <c r="BH1037" s="12"/>
      <c r="BI1037" s="12"/>
      <c r="BJ1037" s="12"/>
      <c r="BK1037" s="12"/>
    </row>
    <row r="1038" spans="1:63" x14ac:dyDescent="0.3">
      <c r="A1038" s="12"/>
      <c r="B1038" s="12"/>
      <c r="C1038" s="12"/>
      <c r="D1038" s="12"/>
      <c r="E1038" s="12"/>
      <c r="F1038" s="12"/>
      <c r="G1038" s="12"/>
      <c r="H1038" s="12"/>
      <c r="I1038" s="12"/>
      <c r="J1038" s="12"/>
      <c r="K1038" s="12"/>
      <c r="L1038" s="12"/>
      <c r="M1038" s="12"/>
      <c r="N1038" s="12"/>
      <c r="O1038" s="12"/>
      <c r="P1038" s="12"/>
      <c r="Q1038" s="12"/>
      <c r="R1038" s="12"/>
      <c r="S1038" s="12"/>
      <c r="T1038" s="12"/>
      <c r="U1038" s="12"/>
      <c r="V1038" s="12"/>
      <c r="W1038" s="12"/>
      <c r="X1038" s="12"/>
      <c r="Y1038" s="12"/>
      <c r="Z1038" s="12"/>
      <c r="AA1038" s="12"/>
      <c r="AB1038" s="12"/>
      <c r="AC1038" s="12"/>
      <c r="AD1038" s="12"/>
      <c r="AE1038" s="12"/>
      <c r="AF1038" s="12"/>
      <c r="AG1038" s="12"/>
      <c r="AH1038" s="12"/>
      <c r="AI1038" s="12"/>
      <c r="AJ1038" s="12"/>
      <c r="AK1038" s="12"/>
      <c r="AL1038" s="12"/>
      <c r="AM1038" s="12"/>
      <c r="AN1038" s="12"/>
      <c r="AO1038" s="12"/>
      <c r="AP1038" s="12"/>
      <c r="AQ1038" s="12"/>
      <c r="AR1038" s="12"/>
      <c r="AS1038" s="12"/>
      <c r="AT1038" s="12"/>
      <c r="AU1038" s="12"/>
      <c r="AV1038" s="12"/>
      <c r="AW1038" s="12"/>
      <c r="AX1038" s="12"/>
      <c r="AY1038" s="12"/>
      <c r="AZ1038" s="12"/>
      <c r="BA1038" s="12"/>
      <c r="BB1038" s="12"/>
      <c r="BC1038" s="12"/>
      <c r="BD1038" s="12"/>
      <c r="BE1038" s="12"/>
      <c r="BF1038" s="12"/>
      <c r="BG1038" s="12"/>
      <c r="BH1038" s="12"/>
      <c r="BI1038" s="12"/>
      <c r="BJ1038" s="12"/>
      <c r="BK1038" s="12"/>
    </row>
    <row r="1039" spans="1:63" x14ac:dyDescent="0.3">
      <c r="A1039" s="12"/>
      <c r="B1039" s="12"/>
      <c r="C1039" s="12"/>
      <c r="D1039" s="12"/>
      <c r="E1039" s="12"/>
      <c r="F1039" s="12"/>
      <c r="G1039" s="12"/>
      <c r="H1039" s="12"/>
      <c r="I1039" s="12"/>
      <c r="J1039" s="12"/>
      <c r="K1039" s="12"/>
      <c r="L1039" s="12"/>
      <c r="M1039" s="12"/>
      <c r="N1039" s="12"/>
      <c r="O1039" s="12"/>
      <c r="P1039" s="12"/>
      <c r="Q1039" s="12"/>
      <c r="R1039" s="12"/>
      <c r="S1039" s="12"/>
      <c r="T1039" s="12"/>
      <c r="U1039" s="12"/>
      <c r="V1039" s="12"/>
      <c r="W1039" s="12"/>
      <c r="X1039" s="12"/>
      <c r="Y1039" s="12"/>
      <c r="Z1039" s="12"/>
      <c r="AA1039" s="12"/>
      <c r="AB1039" s="12"/>
      <c r="AC1039" s="12"/>
      <c r="AD1039" s="12"/>
      <c r="AE1039" s="12"/>
      <c r="AF1039" s="12"/>
      <c r="AG1039" s="12"/>
      <c r="AH1039" s="12"/>
      <c r="AI1039" s="12"/>
      <c r="AJ1039" s="12"/>
      <c r="AK1039" s="12"/>
      <c r="AL1039" s="12"/>
      <c r="AM1039" s="12"/>
      <c r="AN1039" s="12"/>
      <c r="AO1039" s="12"/>
      <c r="AP1039" s="12"/>
      <c r="AQ1039" s="12"/>
      <c r="AR1039" s="12"/>
      <c r="AS1039" s="12"/>
      <c r="AT1039" s="12"/>
      <c r="AU1039" s="12"/>
      <c r="AV1039" s="12"/>
      <c r="AW1039" s="12"/>
      <c r="AX1039" s="12"/>
      <c r="AY1039" s="12"/>
      <c r="AZ1039" s="12"/>
      <c r="BA1039" s="12"/>
      <c r="BB1039" s="12"/>
      <c r="BC1039" s="12"/>
      <c r="BD1039" s="12"/>
      <c r="BE1039" s="12"/>
      <c r="BF1039" s="12"/>
      <c r="BG1039" s="12"/>
      <c r="BH1039" s="12"/>
      <c r="BI1039" s="12"/>
      <c r="BJ1039" s="12"/>
      <c r="BK1039" s="12"/>
    </row>
    <row r="1040" spans="1:63" x14ac:dyDescent="0.3">
      <c r="A1040" s="12"/>
      <c r="B1040" s="12"/>
      <c r="C1040" s="12"/>
      <c r="D1040" s="12"/>
      <c r="E1040" s="12"/>
      <c r="F1040" s="12"/>
      <c r="G1040" s="12"/>
      <c r="H1040" s="12"/>
      <c r="I1040" s="12"/>
      <c r="J1040" s="12"/>
      <c r="K1040" s="12"/>
      <c r="L1040" s="12"/>
      <c r="M1040" s="12"/>
      <c r="N1040" s="12"/>
      <c r="O1040" s="12"/>
      <c r="P1040" s="12"/>
      <c r="Q1040" s="12"/>
      <c r="R1040" s="12"/>
      <c r="S1040" s="12"/>
      <c r="T1040" s="12"/>
      <c r="U1040" s="12"/>
      <c r="V1040" s="12"/>
      <c r="W1040" s="12"/>
      <c r="X1040" s="12"/>
      <c r="Y1040" s="12"/>
      <c r="Z1040" s="12"/>
      <c r="AA1040" s="12"/>
      <c r="AB1040" s="12"/>
      <c r="AC1040" s="12"/>
      <c r="AD1040" s="12"/>
      <c r="AE1040" s="12"/>
      <c r="AF1040" s="12"/>
      <c r="AG1040" s="12"/>
      <c r="AH1040" s="12"/>
      <c r="AI1040" s="12"/>
      <c r="AJ1040" s="12"/>
      <c r="AK1040" s="12"/>
      <c r="AL1040" s="12"/>
      <c r="AM1040" s="12"/>
      <c r="AN1040" s="12"/>
      <c r="AO1040" s="12"/>
      <c r="AP1040" s="12"/>
      <c r="AQ1040" s="12"/>
      <c r="AR1040" s="12"/>
      <c r="AS1040" s="12"/>
      <c r="AT1040" s="12"/>
      <c r="AU1040" s="12"/>
      <c r="AV1040" s="12"/>
      <c r="AW1040" s="12"/>
      <c r="AX1040" s="12"/>
      <c r="AY1040" s="12"/>
      <c r="AZ1040" s="12"/>
      <c r="BA1040" s="12"/>
      <c r="BB1040" s="12"/>
      <c r="BC1040" s="12"/>
      <c r="BD1040" s="12"/>
      <c r="BE1040" s="12"/>
      <c r="BF1040" s="12"/>
      <c r="BG1040" s="12"/>
      <c r="BH1040" s="12"/>
      <c r="BI1040" s="12"/>
      <c r="BJ1040" s="12"/>
      <c r="BK1040" s="12"/>
    </row>
    <row r="1041" spans="1:63" x14ac:dyDescent="0.3">
      <c r="A1041" s="12"/>
      <c r="B1041" s="12"/>
      <c r="C1041" s="12"/>
      <c r="D1041" s="12"/>
      <c r="E1041" s="12"/>
      <c r="F1041" s="12"/>
      <c r="G1041" s="12"/>
      <c r="H1041" s="12"/>
      <c r="I1041" s="12"/>
      <c r="J1041" s="12"/>
      <c r="K1041" s="12"/>
      <c r="L1041" s="12"/>
      <c r="M1041" s="12"/>
      <c r="N1041" s="12"/>
      <c r="O1041" s="12"/>
      <c r="P1041" s="12"/>
      <c r="Q1041" s="12"/>
      <c r="R1041" s="12"/>
      <c r="S1041" s="12"/>
      <c r="T1041" s="12"/>
      <c r="U1041" s="12"/>
      <c r="V1041" s="12"/>
      <c r="W1041" s="12"/>
      <c r="X1041" s="12"/>
      <c r="Y1041" s="12"/>
      <c r="Z1041" s="12"/>
      <c r="AA1041" s="12"/>
      <c r="AB1041" s="12"/>
      <c r="AC1041" s="12"/>
      <c r="AD1041" s="12"/>
      <c r="AE1041" s="12"/>
      <c r="AF1041" s="12"/>
      <c r="AG1041" s="12"/>
      <c r="AH1041" s="12"/>
      <c r="AI1041" s="12"/>
      <c r="AJ1041" s="12"/>
      <c r="AK1041" s="12"/>
      <c r="AL1041" s="12"/>
      <c r="AM1041" s="12"/>
      <c r="AN1041" s="12"/>
      <c r="AO1041" s="12"/>
      <c r="AP1041" s="12"/>
      <c r="AQ1041" s="12"/>
      <c r="AR1041" s="12"/>
      <c r="AS1041" s="12"/>
      <c r="AT1041" s="12"/>
      <c r="AU1041" s="12"/>
      <c r="AV1041" s="12"/>
      <c r="AW1041" s="12"/>
      <c r="AX1041" s="12"/>
      <c r="AY1041" s="12"/>
      <c r="AZ1041" s="12"/>
      <c r="BA1041" s="12"/>
      <c r="BB1041" s="12"/>
      <c r="BC1041" s="12"/>
      <c r="BD1041" s="12"/>
      <c r="BE1041" s="12"/>
      <c r="BF1041" s="12"/>
      <c r="BG1041" s="12"/>
      <c r="BH1041" s="12"/>
      <c r="BI1041" s="12"/>
      <c r="BJ1041" s="12"/>
      <c r="BK1041" s="12"/>
    </row>
    <row r="1042" spans="1:63" x14ac:dyDescent="0.3">
      <c r="A1042" s="12"/>
      <c r="B1042" s="12"/>
      <c r="C1042" s="12"/>
      <c r="D1042" s="12"/>
      <c r="E1042" s="12"/>
      <c r="F1042" s="12"/>
      <c r="G1042" s="12"/>
      <c r="H1042" s="12"/>
      <c r="I1042" s="12"/>
      <c r="J1042" s="12"/>
      <c r="K1042" s="12"/>
      <c r="L1042" s="12"/>
      <c r="M1042" s="12"/>
      <c r="N1042" s="12"/>
      <c r="O1042" s="12"/>
      <c r="P1042" s="12"/>
      <c r="Q1042" s="12"/>
      <c r="R1042" s="12"/>
      <c r="S1042" s="12"/>
      <c r="T1042" s="12"/>
      <c r="U1042" s="12"/>
      <c r="V1042" s="12"/>
      <c r="W1042" s="12"/>
      <c r="X1042" s="12"/>
      <c r="Y1042" s="12"/>
      <c r="Z1042" s="12"/>
      <c r="AA1042" s="12"/>
      <c r="AB1042" s="12"/>
      <c r="AC1042" s="12"/>
      <c r="AD1042" s="12"/>
      <c r="AE1042" s="12"/>
      <c r="AF1042" s="12"/>
      <c r="AG1042" s="12"/>
      <c r="AH1042" s="12"/>
      <c r="AI1042" s="12"/>
      <c r="AJ1042" s="12"/>
      <c r="AK1042" s="12"/>
      <c r="AL1042" s="12"/>
      <c r="AM1042" s="12"/>
      <c r="AN1042" s="12"/>
      <c r="AO1042" s="12"/>
      <c r="AP1042" s="12"/>
      <c r="AQ1042" s="12"/>
      <c r="AR1042" s="12"/>
      <c r="AS1042" s="12"/>
      <c r="AT1042" s="12"/>
      <c r="AU1042" s="12"/>
      <c r="AV1042" s="12"/>
      <c r="AW1042" s="12"/>
      <c r="AX1042" s="12"/>
      <c r="AY1042" s="12"/>
      <c r="AZ1042" s="12"/>
      <c r="BA1042" s="12"/>
      <c r="BB1042" s="12"/>
      <c r="BC1042" s="12"/>
      <c r="BD1042" s="12"/>
      <c r="BE1042" s="12"/>
      <c r="BF1042" s="12"/>
      <c r="BG1042" s="12"/>
      <c r="BH1042" s="12"/>
      <c r="BI1042" s="12"/>
      <c r="BJ1042" s="12"/>
      <c r="BK1042" s="12"/>
    </row>
    <row r="1043" spans="1:63" x14ac:dyDescent="0.3">
      <c r="A1043" s="12"/>
      <c r="B1043" s="12"/>
      <c r="C1043" s="12"/>
      <c r="D1043" s="12"/>
      <c r="E1043" s="12"/>
      <c r="F1043" s="12"/>
      <c r="G1043" s="12"/>
      <c r="H1043" s="12"/>
      <c r="I1043" s="12"/>
      <c r="J1043" s="12"/>
      <c r="K1043" s="12"/>
      <c r="L1043" s="12"/>
      <c r="M1043" s="12"/>
      <c r="N1043" s="12"/>
      <c r="O1043" s="12"/>
      <c r="P1043" s="12"/>
      <c r="Q1043" s="12"/>
      <c r="R1043" s="12"/>
      <c r="S1043" s="12"/>
      <c r="T1043" s="12"/>
      <c r="U1043" s="12"/>
      <c r="V1043" s="12"/>
      <c r="W1043" s="12"/>
      <c r="X1043" s="12"/>
      <c r="Y1043" s="12"/>
      <c r="Z1043" s="12"/>
      <c r="AA1043" s="12"/>
      <c r="AB1043" s="12"/>
      <c r="AC1043" s="12"/>
      <c r="AD1043" s="12"/>
      <c r="AE1043" s="12"/>
      <c r="AF1043" s="12"/>
      <c r="AG1043" s="12"/>
      <c r="AH1043" s="12"/>
      <c r="AI1043" s="12"/>
      <c r="AJ1043" s="12"/>
      <c r="AK1043" s="12"/>
      <c r="AL1043" s="12"/>
      <c r="AM1043" s="12"/>
      <c r="AN1043" s="12"/>
      <c r="AO1043" s="12"/>
      <c r="AP1043" s="12"/>
      <c r="AQ1043" s="12"/>
      <c r="AR1043" s="12"/>
      <c r="AS1043" s="12"/>
      <c r="AT1043" s="12"/>
      <c r="AU1043" s="12"/>
      <c r="AV1043" s="12"/>
      <c r="AW1043" s="12"/>
      <c r="AX1043" s="12"/>
      <c r="AY1043" s="12"/>
      <c r="AZ1043" s="12"/>
      <c r="BA1043" s="12"/>
      <c r="BB1043" s="12"/>
      <c r="BC1043" s="12"/>
      <c r="BD1043" s="12"/>
      <c r="BE1043" s="12"/>
      <c r="BF1043" s="12"/>
      <c r="BG1043" s="12"/>
      <c r="BH1043" s="12"/>
      <c r="BI1043" s="12"/>
      <c r="BJ1043" s="12"/>
      <c r="BK1043" s="12"/>
    </row>
    <row r="1044" spans="1:63" x14ac:dyDescent="0.3">
      <c r="A1044" s="12"/>
      <c r="B1044" s="12"/>
      <c r="C1044" s="12"/>
      <c r="D1044" s="12"/>
      <c r="E1044" s="12"/>
      <c r="F1044" s="12"/>
      <c r="G1044" s="12"/>
      <c r="H1044" s="12"/>
      <c r="I1044" s="12"/>
      <c r="J1044" s="12"/>
      <c r="K1044" s="12"/>
      <c r="L1044" s="12"/>
      <c r="M1044" s="12"/>
      <c r="N1044" s="12"/>
      <c r="O1044" s="12"/>
      <c r="P1044" s="12"/>
      <c r="Q1044" s="12"/>
      <c r="R1044" s="12"/>
      <c r="S1044" s="12"/>
      <c r="T1044" s="12"/>
      <c r="U1044" s="12"/>
      <c r="V1044" s="12"/>
      <c r="W1044" s="12"/>
      <c r="X1044" s="12"/>
      <c r="Y1044" s="12"/>
      <c r="Z1044" s="12"/>
      <c r="AA1044" s="12"/>
      <c r="AB1044" s="12"/>
      <c r="AC1044" s="12"/>
      <c r="AD1044" s="12"/>
      <c r="AE1044" s="12"/>
      <c r="AF1044" s="12"/>
      <c r="AG1044" s="12"/>
      <c r="AH1044" s="12"/>
      <c r="AI1044" s="12"/>
      <c r="AJ1044" s="12"/>
      <c r="AK1044" s="12"/>
      <c r="AL1044" s="12"/>
      <c r="AM1044" s="12"/>
      <c r="AN1044" s="12"/>
      <c r="AO1044" s="12"/>
      <c r="AP1044" s="12"/>
      <c r="AQ1044" s="12"/>
      <c r="AR1044" s="12"/>
      <c r="AS1044" s="12"/>
      <c r="AT1044" s="12"/>
      <c r="AU1044" s="12"/>
      <c r="AV1044" s="12"/>
      <c r="AW1044" s="12"/>
      <c r="AX1044" s="12"/>
      <c r="AY1044" s="12"/>
      <c r="AZ1044" s="12"/>
      <c r="BA1044" s="12"/>
      <c r="BB1044" s="12"/>
      <c r="BC1044" s="12"/>
      <c r="BD1044" s="12"/>
      <c r="BE1044" s="12"/>
      <c r="BF1044" s="12"/>
      <c r="BG1044" s="12"/>
      <c r="BH1044" s="12"/>
      <c r="BI1044" s="12"/>
      <c r="BJ1044" s="12"/>
      <c r="BK1044" s="12"/>
    </row>
    <row r="1045" spans="1:63" x14ac:dyDescent="0.3">
      <c r="A1045" s="12"/>
      <c r="B1045" s="12"/>
      <c r="C1045" s="12"/>
      <c r="D1045" s="12"/>
      <c r="E1045" s="12"/>
      <c r="F1045" s="12"/>
      <c r="G1045" s="12"/>
      <c r="H1045" s="12"/>
      <c r="I1045" s="12"/>
      <c r="J1045" s="12"/>
      <c r="K1045" s="12"/>
      <c r="L1045" s="12"/>
      <c r="M1045" s="12"/>
      <c r="N1045" s="12"/>
      <c r="O1045" s="12"/>
      <c r="P1045" s="12"/>
      <c r="Q1045" s="12"/>
      <c r="R1045" s="12"/>
      <c r="S1045" s="12"/>
      <c r="T1045" s="12"/>
      <c r="U1045" s="12"/>
      <c r="V1045" s="12"/>
      <c r="W1045" s="12"/>
      <c r="X1045" s="12"/>
      <c r="Y1045" s="12"/>
      <c r="Z1045" s="12"/>
      <c r="AA1045" s="12"/>
      <c r="AB1045" s="12"/>
      <c r="AC1045" s="12"/>
      <c r="AD1045" s="12"/>
      <c r="AE1045" s="12"/>
      <c r="AF1045" s="12"/>
      <c r="AG1045" s="12"/>
      <c r="AH1045" s="12"/>
      <c r="AI1045" s="12"/>
      <c r="AJ1045" s="12"/>
      <c r="AK1045" s="12"/>
      <c r="AL1045" s="12"/>
      <c r="AM1045" s="12"/>
      <c r="AN1045" s="12"/>
      <c r="AO1045" s="12"/>
      <c r="AP1045" s="12"/>
      <c r="AQ1045" s="12"/>
      <c r="AR1045" s="12"/>
      <c r="AS1045" s="12"/>
      <c r="AT1045" s="12"/>
      <c r="AU1045" s="12"/>
      <c r="AV1045" s="12"/>
      <c r="AW1045" s="12"/>
      <c r="AX1045" s="12"/>
      <c r="AY1045" s="12"/>
      <c r="AZ1045" s="12"/>
      <c r="BA1045" s="12"/>
      <c r="BB1045" s="12"/>
      <c r="BC1045" s="12"/>
      <c r="BD1045" s="12"/>
      <c r="BE1045" s="12"/>
      <c r="BF1045" s="12"/>
      <c r="BG1045" s="12"/>
      <c r="BH1045" s="12"/>
      <c r="BI1045" s="12"/>
      <c r="BJ1045" s="12"/>
      <c r="BK1045" s="12"/>
    </row>
    <row r="1046" spans="1:63" x14ac:dyDescent="0.3">
      <c r="A1046" s="12"/>
      <c r="B1046" s="12"/>
      <c r="C1046" s="12"/>
      <c r="D1046" s="12"/>
      <c r="E1046" s="12"/>
      <c r="F1046" s="12"/>
      <c r="G1046" s="12"/>
      <c r="H1046" s="12"/>
      <c r="I1046" s="12"/>
      <c r="J1046" s="12"/>
      <c r="K1046" s="12"/>
      <c r="L1046" s="12"/>
      <c r="M1046" s="12"/>
      <c r="N1046" s="12"/>
      <c r="O1046" s="12"/>
      <c r="P1046" s="12"/>
      <c r="Q1046" s="12"/>
      <c r="R1046" s="12"/>
      <c r="S1046" s="12"/>
      <c r="T1046" s="12"/>
      <c r="U1046" s="12"/>
      <c r="V1046" s="12"/>
      <c r="W1046" s="12"/>
      <c r="X1046" s="12"/>
      <c r="Y1046" s="12"/>
      <c r="Z1046" s="12"/>
      <c r="AA1046" s="12"/>
      <c r="AB1046" s="12"/>
      <c r="AC1046" s="12"/>
      <c r="AD1046" s="12"/>
      <c r="AE1046" s="12"/>
      <c r="AF1046" s="12"/>
      <c r="AG1046" s="12"/>
      <c r="AH1046" s="12"/>
      <c r="AI1046" s="12"/>
      <c r="AJ1046" s="12"/>
      <c r="AK1046" s="12"/>
      <c r="AL1046" s="12"/>
      <c r="AM1046" s="12"/>
      <c r="AN1046" s="12"/>
      <c r="AO1046" s="12"/>
      <c r="AP1046" s="12"/>
      <c r="AQ1046" s="12"/>
      <c r="AR1046" s="12"/>
      <c r="AS1046" s="12"/>
      <c r="AT1046" s="12"/>
      <c r="AU1046" s="12"/>
      <c r="AV1046" s="12"/>
      <c r="AW1046" s="12"/>
      <c r="AX1046" s="12"/>
      <c r="AY1046" s="12"/>
      <c r="AZ1046" s="12"/>
      <c r="BA1046" s="12"/>
      <c r="BB1046" s="12"/>
      <c r="BC1046" s="12"/>
      <c r="BD1046" s="12"/>
      <c r="BE1046" s="12"/>
      <c r="BF1046" s="12"/>
      <c r="BG1046" s="12"/>
      <c r="BH1046" s="12"/>
      <c r="BI1046" s="12"/>
      <c r="BJ1046" s="12"/>
      <c r="BK1046" s="12"/>
    </row>
    <row r="1047" spans="1:63" x14ac:dyDescent="0.3">
      <c r="A1047" s="12"/>
      <c r="B1047" s="12"/>
      <c r="C1047" s="12"/>
      <c r="D1047" s="12"/>
      <c r="E1047" s="12"/>
      <c r="F1047" s="12"/>
      <c r="G1047" s="12"/>
      <c r="H1047" s="12"/>
      <c r="I1047" s="12"/>
      <c r="J1047" s="12"/>
      <c r="K1047" s="12"/>
      <c r="L1047" s="12"/>
      <c r="M1047" s="12"/>
      <c r="N1047" s="12"/>
      <c r="O1047" s="12"/>
      <c r="P1047" s="12"/>
      <c r="Q1047" s="12"/>
      <c r="R1047" s="12"/>
      <c r="S1047" s="12"/>
      <c r="T1047" s="12"/>
      <c r="U1047" s="12"/>
      <c r="V1047" s="12"/>
      <c r="W1047" s="12"/>
      <c r="X1047" s="12"/>
      <c r="Y1047" s="12"/>
      <c r="Z1047" s="12"/>
      <c r="AA1047" s="12"/>
      <c r="AB1047" s="12"/>
      <c r="AC1047" s="12"/>
      <c r="AD1047" s="12"/>
      <c r="AE1047" s="12"/>
      <c r="AF1047" s="12"/>
      <c r="AG1047" s="12"/>
      <c r="AH1047" s="12"/>
      <c r="AI1047" s="12"/>
      <c r="AJ1047" s="12"/>
      <c r="AK1047" s="12"/>
      <c r="AL1047" s="12"/>
      <c r="AM1047" s="12"/>
      <c r="AN1047" s="12"/>
      <c r="AO1047" s="12"/>
      <c r="AP1047" s="12"/>
      <c r="AQ1047" s="12"/>
      <c r="AR1047" s="12"/>
      <c r="AS1047" s="12"/>
      <c r="AT1047" s="12"/>
      <c r="AU1047" s="12"/>
      <c r="AV1047" s="12"/>
      <c r="AW1047" s="12"/>
      <c r="AX1047" s="12"/>
      <c r="AY1047" s="12"/>
      <c r="AZ1047" s="12"/>
      <c r="BA1047" s="12"/>
      <c r="BB1047" s="12"/>
      <c r="BC1047" s="12"/>
      <c r="BD1047" s="12"/>
      <c r="BE1047" s="12"/>
      <c r="BF1047" s="12"/>
      <c r="BG1047" s="12"/>
      <c r="BH1047" s="12"/>
      <c r="BI1047" s="12"/>
      <c r="BJ1047" s="12"/>
      <c r="BK1047" s="12"/>
    </row>
    <row r="1048" spans="1:63" x14ac:dyDescent="0.3">
      <c r="A1048" s="12"/>
      <c r="B1048" s="12"/>
      <c r="C1048" s="12"/>
      <c r="D1048" s="12"/>
      <c r="E1048" s="12"/>
      <c r="F1048" s="12"/>
      <c r="G1048" s="12"/>
      <c r="H1048" s="12"/>
      <c r="I1048" s="12"/>
      <c r="J1048" s="12"/>
      <c r="K1048" s="12"/>
      <c r="L1048" s="12"/>
      <c r="M1048" s="12"/>
      <c r="N1048" s="12"/>
      <c r="O1048" s="12"/>
      <c r="P1048" s="12"/>
      <c r="Q1048" s="12"/>
      <c r="R1048" s="12"/>
      <c r="S1048" s="12"/>
      <c r="T1048" s="12"/>
      <c r="U1048" s="12"/>
      <c r="V1048" s="12"/>
      <c r="W1048" s="12"/>
      <c r="X1048" s="12"/>
      <c r="Y1048" s="12"/>
      <c r="Z1048" s="12"/>
      <c r="AA1048" s="12"/>
      <c r="AB1048" s="12"/>
      <c r="AC1048" s="12"/>
      <c r="AD1048" s="12"/>
      <c r="AE1048" s="12"/>
      <c r="AF1048" s="12"/>
      <c r="AG1048" s="12"/>
      <c r="AH1048" s="12"/>
      <c r="AI1048" s="12"/>
      <c r="AJ1048" s="12"/>
      <c r="AK1048" s="12"/>
      <c r="AL1048" s="12"/>
      <c r="AM1048" s="12"/>
      <c r="AN1048" s="12"/>
      <c r="AO1048" s="12"/>
      <c r="AP1048" s="12"/>
      <c r="AQ1048" s="12"/>
      <c r="AR1048" s="12"/>
      <c r="AS1048" s="12"/>
      <c r="AT1048" s="12"/>
      <c r="AU1048" s="12"/>
      <c r="AV1048" s="12"/>
      <c r="AW1048" s="12"/>
      <c r="AX1048" s="12"/>
      <c r="AY1048" s="12"/>
      <c r="AZ1048" s="12"/>
      <c r="BA1048" s="12"/>
      <c r="BB1048" s="12"/>
      <c r="BC1048" s="12"/>
      <c r="BD1048" s="12"/>
      <c r="BE1048" s="12"/>
      <c r="BF1048" s="12"/>
      <c r="BG1048" s="12"/>
      <c r="BH1048" s="12"/>
      <c r="BI1048" s="12"/>
      <c r="BJ1048" s="12"/>
      <c r="BK1048" s="12"/>
    </row>
    <row r="1049" spans="1:63" x14ac:dyDescent="0.3">
      <c r="A1049" s="12"/>
      <c r="B1049" s="12"/>
      <c r="C1049" s="12"/>
      <c r="D1049" s="12"/>
      <c r="E1049" s="12"/>
      <c r="F1049" s="12"/>
      <c r="G1049" s="12"/>
      <c r="H1049" s="12"/>
      <c r="I1049" s="12"/>
      <c r="J1049" s="12"/>
      <c r="K1049" s="12"/>
      <c r="L1049" s="12"/>
      <c r="M1049" s="12"/>
      <c r="N1049" s="12"/>
      <c r="O1049" s="12"/>
      <c r="P1049" s="12"/>
      <c r="Q1049" s="12"/>
      <c r="R1049" s="12"/>
      <c r="S1049" s="12"/>
      <c r="T1049" s="12"/>
      <c r="U1049" s="12"/>
      <c r="V1049" s="12"/>
      <c r="W1049" s="12"/>
      <c r="X1049" s="12"/>
      <c r="Y1049" s="12"/>
      <c r="Z1049" s="12"/>
      <c r="AA1049" s="12"/>
      <c r="AB1049" s="12"/>
      <c r="AC1049" s="12"/>
      <c r="AD1049" s="12"/>
      <c r="AE1049" s="12"/>
      <c r="AF1049" s="12"/>
      <c r="AG1049" s="12"/>
      <c r="AH1049" s="12"/>
      <c r="AI1049" s="12"/>
      <c r="AJ1049" s="12"/>
      <c r="AK1049" s="12"/>
      <c r="AL1049" s="12"/>
      <c r="AM1049" s="12"/>
      <c r="AN1049" s="12"/>
      <c r="AO1049" s="12"/>
      <c r="AP1049" s="12"/>
      <c r="AQ1049" s="12"/>
      <c r="AR1049" s="12"/>
      <c r="AS1049" s="12"/>
      <c r="AT1049" s="12"/>
      <c r="AU1049" s="12"/>
      <c r="AV1049" s="12"/>
      <c r="AW1049" s="12"/>
      <c r="AX1049" s="12"/>
      <c r="AY1049" s="12"/>
      <c r="AZ1049" s="12"/>
      <c r="BA1049" s="12"/>
      <c r="BB1049" s="12"/>
      <c r="BC1049" s="12"/>
      <c r="BD1049" s="12"/>
      <c r="BE1049" s="12"/>
      <c r="BF1049" s="12"/>
      <c r="BG1049" s="12"/>
      <c r="BH1049" s="12"/>
      <c r="BI1049" s="12"/>
      <c r="BJ1049" s="12"/>
      <c r="BK1049" s="12"/>
    </row>
    <row r="1050" spans="1:63" x14ac:dyDescent="0.3">
      <c r="A1050" s="12"/>
      <c r="B1050" s="12"/>
      <c r="C1050" s="12"/>
      <c r="D1050" s="12"/>
      <c r="E1050" s="12"/>
      <c r="F1050" s="12"/>
      <c r="G1050" s="12"/>
      <c r="H1050" s="12"/>
      <c r="I1050" s="12"/>
      <c r="J1050" s="12"/>
      <c r="K1050" s="12"/>
      <c r="L1050" s="12"/>
      <c r="M1050" s="12"/>
      <c r="N1050" s="12"/>
      <c r="O1050" s="12"/>
      <c r="P1050" s="12"/>
      <c r="Q1050" s="12"/>
      <c r="R1050" s="12"/>
      <c r="S1050" s="12"/>
      <c r="T1050" s="12"/>
      <c r="U1050" s="12"/>
      <c r="V1050" s="12"/>
      <c r="W1050" s="12"/>
      <c r="X1050" s="12"/>
      <c r="Y1050" s="12"/>
      <c r="Z1050" s="12"/>
      <c r="AA1050" s="12"/>
      <c r="AB1050" s="12"/>
      <c r="AC1050" s="12"/>
      <c r="AD1050" s="12"/>
      <c r="AE1050" s="12"/>
      <c r="AF1050" s="12"/>
      <c r="AG1050" s="12"/>
      <c r="AH1050" s="12"/>
      <c r="AI1050" s="12"/>
      <c r="AJ1050" s="12"/>
      <c r="AK1050" s="12"/>
      <c r="AL1050" s="12"/>
      <c r="AM1050" s="12"/>
      <c r="AN1050" s="12"/>
      <c r="AO1050" s="12"/>
      <c r="AP1050" s="12"/>
      <c r="AQ1050" s="12"/>
      <c r="AR1050" s="12"/>
      <c r="AS1050" s="12"/>
      <c r="AT1050" s="12"/>
      <c r="AU1050" s="12"/>
      <c r="AV1050" s="12"/>
      <c r="AW1050" s="12"/>
      <c r="AX1050" s="12"/>
      <c r="AY1050" s="12"/>
      <c r="AZ1050" s="12"/>
      <c r="BA1050" s="12"/>
      <c r="BB1050" s="12"/>
      <c r="BC1050" s="12"/>
      <c r="BD1050" s="12"/>
      <c r="BE1050" s="12"/>
      <c r="BF1050" s="12"/>
      <c r="BG1050" s="12"/>
      <c r="BH1050" s="12"/>
      <c r="BI1050" s="12"/>
      <c r="BJ1050" s="12"/>
      <c r="BK1050" s="12"/>
    </row>
    <row r="1051" spans="1:63" x14ac:dyDescent="0.3">
      <c r="A1051" s="12"/>
      <c r="B1051" s="12"/>
      <c r="C1051" s="12"/>
      <c r="D1051" s="12"/>
      <c r="E1051" s="12"/>
      <c r="F1051" s="12"/>
      <c r="G1051" s="12"/>
      <c r="H1051" s="12"/>
      <c r="I1051" s="12"/>
      <c r="J1051" s="12"/>
      <c r="K1051" s="12"/>
      <c r="L1051" s="12"/>
      <c r="M1051" s="12"/>
      <c r="N1051" s="12"/>
      <c r="O1051" s="12"/>
      <c r="P1051" s="12"/>
      <c r="Q1051" s="12"/>
      <c r="R1051" s="12"/>
      <c r="S1051" s="12"/>
      <c r="T1051" s="12"/>
      <c r="U1051" s="12"/>
      <c r="V1051" s="12"/>
      <c r="W1051" s="12"/>
      <c r="X1051" s="12"/>
      <c r="Y1051" s="12"/>
      <c r="Z1051" s="12"/>
      <c r="AA1051" s="12"/>
      <c r="AB1051" s="12"/>
      <c r="AC1051" s="12"/>
      <c r="AD1051" s="12"/>
      <c r="AE1051" s="12"/>
      <c r="AF1051" s="12"/>
      <c r="AG1051" s="12"/>
      <c r="AH1051" s="12"/>
      <c r="AI1051" s="12"/>
      <c r="AJ1051" s="12"/>
      <c r="AK1051" s="12"/>
      <c r="AL1051" s="12"/>
      <c r="AM1051" s="12"/>
      <c r="AN1051" s="12"/>
      <c r="AO1051" s="12"/>
      <c r="AP1051" s="12"/>
      <c r="AQ1051" s="12"/>
      <c r="AR1051" s="12"/>
      <c r="AS1051" s="12"/>
      <c r="AT1051" s="12"/>
      <c r="AU1051" s="12"/>
      <c r="AV1051" s="12"/>
      <c r="AW1051" s="12"/>
      <c r="AX1051" s="12"/>
      <c r="AY1051" s="12"/>
      <c r="AZ1051" s="12"/>
      <c r="BA1051" s="12"/>
      <c r="BB1051" s="12"/>
      <c r="BC1051" s="12"/>
      <c r="BD1051" s="12"/>
      <c r="BE1051" s="12"/>
      <c r="BF1051" s="12"/>
      <c r="BG1051" s="12"/>
      <c r="BH1051" s="12"/>
      <c r="BI1051" s="12"/>
      <c r="BJ1051" s="12"/>
      <c r="BK1051" s="12"/>
    </row>
    <row r="1052" spans="1:63" x14ac:dyDescent="0.3">
      <c r="A1052" s="12"/>
      <c r="B1052" s="12"/>
      <c r="C1052" s="12"/>
      <c r="D1052" s="12"/>
      <c r="E1052" s="12"/>
      <c r="F1052" s="12"/>
      <c r="G1052" s="12"/>
      <c r="H1052" s="12"/>
      <c r="I1052" s="12"/>
      <c r="J1052" s="12"/>
      <c r="K1052" s="12"/>
      <c r="L1052" s="12"/>
      <c r="M1052" s="12"/>
      <c r="N1052" s="12"/>
      <c r="O1052" s="12"/>
      <c r="P1052" s="12"/>
      <c r="Q1052" s="12"/>
      <c r="R1052" s="12"/>
      <c r="S1052" s="12"/>
      <c r="T1052" s="12"/>
      <c r="U1052" s="12"/>
      <c r="V1052" s="12"/>
      <c r="W1052" s="12"/>
      <c r="X1052" s="12"/>
      <c r="Y1052" s="12"/>
      <c r="Z1052" s="12"/>
      <c r="AA1052" s="12"/>
      <c r="AB1052" s="12"/>
      <c r="AC1052" s="12"/>
      <c r="AD1052" s="12"/>
      <c r="AE1052" s="12"/>
      <c r="AF1052" s="12"/>
      <c r="AG1052" s="12"/>
      <c r="AH1052" s="12"/>
      <c r="AI1052" s="12"/>
      <c r="AJ1052" s="12"/>
      <c r="AK1052" s="12"/>
      <c r="AL1052" s="12"/>
      <c r="AM1052" s="12"/>
      <c r="AN1052" s="12"/>
      <c r="AO1052" s="12"/>
      <c r="AP1052" s="12"/>
      <c r="AQ1052" s="12"/>
      <c r="AR1052" s="12"/>
      <c r="AS1052" s="12"/>
      <c r="AT1052" s="12"/>
      <c r="AU1052" s="12"/>
      <c r="AV1052" s="12"/>
      <c r="AW1052" s="12"/>
      <c r="AX1052" s="12"/>
      <c r="AY1052" s="12"/>
      <c r="AZ1052" s="12"/>
      <c r="BA1052" s="12"/>
      <c r="BB1052" s="12"/>
      <c r="BC1052" s="12"/>
      <c r="BD1052" s="12"/>
      <c r="BE1052" s="12"/>
      <c r="BF1052" s="12"/>
      <c r="BG1052" s="12"/>
      <c r="BH1052" s="12"/>
      <c r="BI1052" s="12"/>
      <c r="BJ1052" s="12"/>
      <c r="BK1052" s="12"/>
    </row>
    <row r="1053" spans="1:63" x14ac:dyDescent="0.3">
      <c r="A1053" s="12"/>
      <c r="B1053" s="12"/>
      <c r="C1053" s="12"/>
      <c r="D1053" s="12"/>
      <c r="E1053" s="12"/>
      <c r="F1053" s="12"/>
      <c r="G1053" s="12"/>
      <c r="H1053" s="12"/>
      <c r="I1053" s="12"/>
      <c r="J1053" s="12"/>
      <c r="K1053" s="12"/>
      <c r="L1053" s="12"/>
      <c r="M1053" s="12"/>
      <c r="N1053" s="12"/>
      <c r="O1053" s="12"/>
      <c r="P1053" s="12"/>
      <c r="Q1053" s="12"/>
      <c r="R1053" s="12"/>
      <c r="S1053" s="12"/>
      <c r="T1053" s="12"/>
      <c r="U1053" s="12"/>
      <c r="V1053" s="12"/>
      <c r="W1053" s="12"/>
      <c r="X1053" s="12"/>
      <c r="Y1053" s="12"/>
      <c r="Z1053" s="12"/>
      <c r="AA1053" s="12"/>
      <c r="AB1053" s="12"/>
      <c r="AC1053" s="12"/>
      <c r="AD1053" s="12"/>
      <c r="AE1053" s="12"/>
      <c r="AF1053" s="12"/>
      <c r="AG1053" s="12"/>
      <c r="AH1053" s="12"/>
      <c r="AI1053" s="12"/>
      <c r="AJ1053" s="12"/>
      <c r="AK1053" s="12"/>
      <c r="AL1053" s="12"/>
      <c r="AM1053" s="12"/>
      <c r="AN1053" s="12"/>
      <c r="AO1053" s="12"/>
      <c r="AP1053" s="12"/>
      <c r="AQ1053" s="12"/>
      <c r="AR1053" s="12"/>
      <c r="AS1053" s="12"/>
      <c r="AT1053" s="12"/>
      <c r="AU1053" s="12"/>
      <c r="AV1053" s="12"/>
      <c r="AW1053" s="12"/>
      <c r="AX1053" s="12"/>
      <c r="AY1053" s="12"/>
      <c r="AZ1053" s="12"/>
      <c r="BA1053" s="12"/>
      <c r="BB1053" s="12"/>
      <c r="BC1053" s="12"/>
      <c r="BD1053" s="12"/>
      <c r="BE1053" s="12"/>
      <c r="BF1053" s="12"/>
      <c r="BG1053" s="12"/>
      <c r="BH1053" s="12"/>
      <c r="BI1053" s="12"/>
      <c r="BJ1053" s="12"/>
      <c r="BK1053" s="1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1408344-E9BD-4CFC-9572-C3BBB4B4C03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V3</vt:lpstr>
      <vt:lpstr>celan data </vt:lpstr>
      <vt:lpstr>pivot ana</vt:lpstr>
      <vt:lpstr>calculated data </vt:lpstr>
      <vt:lpstr>data</vt:lpstr>
      <vt:lpstr>Sheet10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AMAN YADAV</dc:creator>
  <cp:lastModifiedBy>AMAN YADAV</cp:lastModifiedBy>
  <dcterms:created xsi:type="dcterms:W3CDTF">2026-08-14T20:36:04Z</dcterms:created>
  <dcterms:modified xsi:type="dcterms:W3CDTF">2026-08-18T17:54:31Z</dcterms:modified>
</cp:coreProperties>
</file>